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bhisser/Scholastic/PR1ME CMS/"/>
    </mc:Choice>
  </mc:AlternateContent>
  <xr:revisionPtr revIDLastSave="0" documentId="13_ncr:1_{58F7E7D0-492A-1448-95C3-620860656205}" xr6:coauthVersionLast="47" xr6:coauthVersionMax="47" xr10:uidLastSave="{00000000-0000-0000-0000-000000000000}"/>
  <bookViews>
    <workbookView xWindow="0" yWindow="680" windowWidth="30240" windowHeight="17700" activeTab="11" xr2:uid="{00000000-000D-0000-FFFF-FFFF00000000}"/>
  </bookViews>
  <sheets>
    <sheet name="OPTIONAL" sheetId="2" state="hidden" r:id="rId1"/>
    <sheet name="Grade 1" sheetId="3" r:id="rId2"/>
    <sheet name="Grade 2" sheetId="4" r:id="rId3"/>
    <sheet name="Grade 3" sheetId="5" r:id="rId4"/>
    <sheet name="Grade 4" sheetId="6" r:id="rId5"/>
    <sheet name="Grade 5" sheetId="7" r:id="rId6"/>
    <sheet name="Grade 6" sheetId="8" r:id="rId7"/>
    <sheet name="Created, Pending Review" sheetId="10" state="hidden" r:id="rId8"/>
    <sheet name="Strands Distribution" sheetId="11" state="hidden" r:id="rId9"/>
    <sheet name="Already Created" sheetId="12" state="hidden" r:id="rId10"/>
    <sheet name="Notes (Evonne)" sheetId="15" state="hidden" r:id="rId11"/>
    <sheet name="PH Curriculum" sheetId="16" r:id="rId12"/>
    <sheet name="Missing Practices" sheetId="17" state="hidden" r:id="rId13"/>
    <sheet name="Comments for Vendor" sheetId="18" state="hidden" r:id="rId14"/>
    <sheet name="Deployment_3Feb" sheetId="19" state="hidden" r:id="rId15"/>
  </sheets>
  <definedNames>
    <definedName name="_xlnm._FilterDatabase" localSheetId="13" hidden="1">'Comments for Vendor'!$A$2:$AR$3</definedName>
    <definedName name="_xlnm._FilterDatabase" localSheetId="1" hidden="1">'Grade 1'!$A$2:$AR$203</definedName>
    <definedName name="_xlnm._FilterDatabase" localSheetId="2" hidden="1">'Grade 2'!$A$2:$AR$188</definedName>
    <definedName name="_xlnm._FilterDatabase" localSheetId="3" hidden="1">'Grade 3'!$A$2:$AR$216</definedName>
    <definedName name="_xlnm._FilterDatabase" localSheetId="4" hidden="1">'Grade 4'!$A$2:$AR$240</definedName>
    <definedName name="_xlnm._FilterDatabase" localSheetId="5" hidden="1">'Grade 5'!$A$2:$AR$251</definedName>
    <definedName name="_xlnm._FilterDatabase" localSheetId="6" hidden="1">'Grade 6'!$A$2:$AR$149</definedName>
    <definedName name="_xlnm._FilterDatabase" localSheetId="12" hidden="1">'Missing Practices'!$A$2:$AD$2</definedName>
    <definedName name="_xlnm._FilterDatabase" localSheetId="0" hidden="1">OPTIONAL!$A$4:$I$25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g1Pb/EPz8PZ4OKUHywWV8dd7TlC60RXZRJLe8LvKQr8="/>
    </ext>
  </extLst>
</workbook>
</file>

<file path=xl/calcChain.xml><?xml version="1.0" encoding="utf-8"?>
<calcChain xmlns="http://schemas.openxmlformats.org/spreadsheetml/2006/main">
  <c r="U23" i="19" l="1"/>
  <c r="M23" i="19"/>
  <c r="F23" i="19"/>
  <c r="E23" i="19"/>
  <c r="L23" i="19" s="1"/>
  <c r="D23" i="19"/>
  <c r="C23" i="19"/>
  <c r="I23" i="19" s="1"/>
  <c r="J23" i="19" s="1"/>
  <c r="K23" i="19" s="1"/>
  <c r="N23" i="19" s="1"/>
  <c r="O23" i="19" s="1"/>
  <c r="B23" i="19"/>
  <c r="G23" i="19" s="1"/>
  <c r="V22" i="19"/>
  <c r="M22" i="19"/>
  <c r="F22" i="19"/>
  <c r="E22" i="19"/>
  <c r="L22" i="19" s="1"/>
  <c r="D22" i="19"/>
  <c r="C22" i="19"/>
  <c r="I22" i="19" s="1"/>
  <c r="J22" i="19" s="1"/>
  <c r="K22" i="19" s="1"/>
  <c r="N22" i="19" s="1"/>
  <c r="O22" i="19" s="1"/>
  <c r="B22" i="19"/>
  <c r="G22" i="19" s="1"/>
  <c r="U21" i="19"/>
  <c r="V20" i="19"/>
  <c r="V19" i="19"/>
  <c r="U18" i="19"/>
  <c r="A17" i="19"/>
  <c r="A16" i="19"/>
  <c r="A15" i="19"/>
  <c r="A14" i="19"/>
  <c r="A13" i="19"/>
  <c r="P10" i="19"/>
  <c r="M10" i="19"/>
  <c r="L10" i="19"/>
  <c r="K10" i="19"/>
  <c r="J10" i="19"/>
  <c r="F10" i="19"/>
  <c r="E10" i="19"/>
  <c r="D10" i="19"/>
  <c r="C10" i="19"/>
  <c r="B10" i="19"/>
  <c r="G9" i="19"/>
  <c r="G8" i="19"/>
  <c r="G7" i="19"/>
  <c r="G6" i="19"/>
  <c r="G5" i="19"/>
  <c r="G4" i="19"/>
  <c r="G10" i="19" s="1"/>
  <c r="AQ11" i="18"/>
  <c r="AG11" i="18"/>
  <c r="AF11" i="18"/>
  <c r="AE11" i="18"/>
  <c r="AD11" i="18"/>
  <c r="AC11" i="18"/>
  <c r="AB11" i="18"/>
  <c r="Q11" i="18"/>
  <c r="AQ10" i="18"/>
  <c r="AG10" i="18"/>
  <c r="AF10" i="18"/>
  <c r="AE10" i="18"/>
  <c r="AD10" i="18"/>
  <c r="AC10" i="18"/>
  <c r="AB10" i="18"/>
  <c r="Q10" i="18"/>
  <c r="AQ9" i="18"/>
  <c r="AG9" i="18"/>
  <c r="AF9" i="18"/>
  <c r="AE9" i="18"/>
  <c r="AD9" i="18"/>
  <c r="AC9" i="18"/>
  <c r="AB9" i="18"/>
  <c r="Q9" i="18"/>
  <c r="AQ8" i="18"/>
  <c r="AG8" i="18"/>
  <c r="AF8" i="18"/>
  <c r="AE8" i="18"/>
  <c r="AD8" i="18"/>
  <c r="AC8" i="18"/>
  <c r="AB8" i="18"/>
  <c r="Q8" i="18"/>
  <c r="AQ7" i="18"/>
  <c r="AG7" i="18"/>
  <c r="AF7" i="18"/>
  <c r="AE7" i="18"/>
  <c r="AD7" i="18"/>
  <c r="AC7" i="18"/>
  <c r="AB7" i="18"/>
  <c r="Q7" i="18"/>
  <c r="AQ6" i="18"/>
  <c r="AG6" i="18"/>
  <c r="AF6" i="18"/>
  <c r="AE6" i="18"/>
  <c r="AD6" i="18"/>
  <c r="AC6" i="18"/>
  <c r="AB6" i="18"/>
  <c r="Q6" i="18"/>
  <c r="AQ5" i="18"/>
  <c r="AG5" i="18"/>
  <c r="AF5" i="18"/>
  <c r="AE5" i="18"/>
  <c r="AD5" i="18"/>
  <c r="AC5" i="18"/>
  <c r="AB5" i="18"/>
  <c r="Q5" i="18"/>
  <c r="AQ4" i="18"/>
  <c r="AG4" i="18"/>
  <c r="AF4" i="18"/>
  <c r="AE4" i="18"/>
  <c r="AD4" i="18"/>
  <c r="AC4" i="18"/>
  <c r="AB4" i="18"/>
  <c r="Q4" i="18"/>
  <c r="AQ3" i="18"/>
  <c r="AG3" i="18"/>
  <c r="AF3" i="18"/>
  <c r="AE3" i="18"/>
  <c r="AD3" i="18"/>
  <c r="AC3" i="18"/>
  <c r="AB3" i="18"/>
  <c r="Q3" i="18"/>
  <c r="R121" i="16"/>
  <c r="O121" i="16"/>
  <c r="L121" i="16"/>
  <c r="I121" i="16"/>
  <c r="F121" i="16"/>
  <c r="C121" i="16"/>
  <c r="E64" i="11"/>
  <c r="E63" i="11"/>
  <c r="E62" i="11"/>
  <c r="I53" i="11"/>
  <c r="H53" i="11"/>
  <c r="E53" i="11"/>
  <c r="I52" i="11"/>
  <c r="H52" i="11"/>
  <c r="E52" i="11"/>
  <c r="I51" i="11"/>
  <c r="H51" i="11"/>
  <c r="I50" i="11"/>
  <c r="H50" i="11"/>
  <c r="R43" i="11"/>
  <c r="R36" i="11"/>
  <c r="Q36" i="11"/>
  <c r="AO27" i="11"/>
  <c r="AN27" i="11"/>
  <c r="AM27" i="11"/>
  <c r="AL27" i="11"/>
  <c r="AK27" i="11"/>
  <c r="AI27" i="11"/>
  <c r="AH27" i="11"/>
  <c r="AG27" i="11"/>
  <c r="AF27" i="11"/>
  <c r="AE27" i="11"/>
  <c r="AC27" i="11"/>
  <c r="AB27" i="11"/>
  <c r="AA27" i="11"/>
  <c r="Z27" i="11"/>
  <c r="Y27" i="11"/>
  <c r="X27" i="11"/>
  <c r="W27" i="11"/>
  <c r="U27" i="11"/>
  <c r="T27" i="11"/>
  <c r="S27" i="11"/>
  <c r="R27" i="11"/>
  <c r="Q27" i="11"/>
  <c r="P27" i="11"/>
  <c r="N27" i="11"/>
  <c r="M27" i="11"/>
  <c r="L27" i="11"/>
  <c r="K27" i="11"/>
  <c r="J27" i="11"/>
  <c r="I27" i="11"/>
  <c r="G27" i="11"/>
  <c r="F43" i="11" s="1"/>
  <c r="F44" i="11" s="1"/>
  <c r="F27" i="11"/>
  <c r="E43" i="11" s="1"/>
  <c r="E44" i="11" s="1"/>
  <c r="E27" i="11"/>
  <c r="D43" i="11" s="1"/>
  <c r="D44" i="11" s="1"/>
  <c r="D27" i="11"/>
  <c r="C43" i="11" s="1"/>
  <c r="C44" i="11" s="1"/>
  <c r="C27" i="11"/>
  <c r="B43" i="11" s="1"/>
  <c r="B26" i="11"/>
  <c r="B25" i="11"/>
  <c r="B24" i="11"/>
  <c r="B23" i="11"/>
  <c r="I22" i="11"/>
  <c r="B22" i="11"/>
  <c r="AE21" i="11"/>
  <c r="P21" i="11"/>
  <c r="I21" i="11"/>
  <c r="B21" i="11"/>
  <c r="AE20" i="11"/>
  <c r="P20" i="11"/>
  <c r="D64" i="11" s="1"/>
  <c r="I20" i="11"/>
  <c r="C64" i="11" s="1"/>
  <c r="B20" i="11"/>
  <c r="B64" i="11" s="1"/>
  <c r="AK19" i="11"/>
  <c r="AE19" i="11"/>
  <c r="W19" i="11"/>
  <c r="P19" i="11"/>
  <c r="D53" i="11" s="1"/>
  <c r="I19" i="11"/>
  <c r="C53" i="11" s="1"/>
  <c r="B19" i="11"/>
  <c r="B53" i="11" s="1"/>
  <c r="AK18" i="11"/>
  <c r="AE18" i="11"/>
  <c r="W18" i="11"/>
  <c r="P18" i="11"/>
  <c r="D63" i="11" s="1"/>
  <c r="I18" i="11"/>
  <c r="C63" i="11" s="1"/>
  <c r="B18" i="11"/>
  <c r="B63" i="11" s="1"/>
  <c r="AK17" i="11"/>
  <c r="AE17" i="11"/>
  <c r="W17" i="11"/>
  <c r="P17" i="11"/>
  <c r="I17" i="11"/>
  <c r="B17" i="11"/>
  <c r="AK16" i="11"/>
  <c r="AE16" i="11"/>
  <c r="W16" i="11"/>
  <c r="P16" i="11"/>
  <c r="D52" i="11" s="1"/>
  <c r="I16" i="11"/>
  <c r="C52" i="11" s="1"/>
  <c r="B16" i="11"/>
  <c r="B52" i="11" s="1"/>
  <c r="AK15" i="11"/>
  <c r="AE15" i="11"/>
  <c r="W15" i="11"/>
  <c r="P15" i="11"/>
  <c r="D62" i="11" s="1"/>
  <c r="I15" i="11"/>
  <c r="C62" i="11" s="1"/>
  <c r="B15" i="11"/>
  <c r="B62" i="11" s="1"/>
  <c r="AK14" i="11"/>
  <c r="AE14" i="11"/>
  <c r="W14" i="11"/>
  <c r="P14" i="11"/>
  <c r="D51" i="11" s="1"/>
  <c r="I14" i="11"/>
  <c r="C51" i="11" s="1"/>
  <c r="B14" i="11"/>
  <c r="B51" i="11" s="1"/>
  <c r="AK13" i="11"/>
  <c r="AE13" i="11"/>
  <c r="W13" i="11"/>
  <c r="P13" i="11"/>
  <c r="D61" i="11" s="1"/>
  <c r="I13" i="11"/>
  <c r="C61" i="11" s="1"/>
  <c r="B13" i="11"/>
  <c r="B61" i="11" s="1"/>
  <c r="AK12" i="11"/>
  <c r="AE12" i="11"/>
  <c r="W12" i="11"/>
  <c r="P12" i="11"/>
  <c r="I12" i="11"/>
  <c r="B12" i="11"/>
  <c r="AK11" i="11"/>
  <c r="AE11" i="11"/>
  <c r="W11" i="11"/>
  <c r="P11" i="11"/>
  <c r="I11" i="11"/>
  <c r="B11" i="11"/>
  <c r="AO9" i="11"/>
  <c r="AO29" i="11" s="1"/>
  <c r="AN9" i="11"/>
  <c r="AN29" i="11" s="1"/>
  <c r="AM9" i="11"/>
  <c r="AM29" i="11" s="1"/>
  <c r="AL9" i="11"/>
  <c r="AL29" i="11" s="1"/>
  <c r="AK29" i="11" s="1"/>
  <c r="AK9" i="11"/>
  <c r="AI9" i="11"/>
  <c r="AI29" i="11" s="1"/>
  <c r="AH9" i="11"/>
  <c r="AH29" i="11" s="1"/>
  <c r="AG9" i="11"/>
  <c r="AG29" i="11" s="1"/>
  <c r="AF9" i="11"/>
  <c r="AF29" i="11" s="1"/>
  <c r="AE9" i="11"/>
  <c r="AC9" i="11"/>
  <c r="AC29" i="11" s="1"/>
  <c r="AB9" i="11"/>
  <c r="AB29" i="11" s="1"/>
  <c r="AA9" i="11"/>
  <c r="AA29" i="11" s="1"/>
  <c r="Z9" i="11"/>
  <c r="Z29" i="11" s="1"/>
  <c r="Y9" i="11"/>
  <c r="Y29" i="11" s="1"/>
  <c r="X9" i="11"/>
  <c r="X29" i="11" s="1"/>
  <c r="W29" i="11" s="1"/>
  <c r="W9" i="11"/>
  <c r="U9" i="11"/>
  <c r="U29" i="11" s="1"/>
  <c r="T9" i="11"/>
  <c r="T29" i="11" s="1"/>
  <c r="S9" i="11"/>
  <c r="S29" i="11" s="1"/>
  <c r="R9" i="11"/>
  <c r="R29" i="11" s="1"/>
  <c r="Q9" i="11"/>
  <c r="Q29" i="11" s="1"/>
  <c r="P29" i="11" s="1"/>
  <c r="P9" i="11"/>
  <c r="N9" i="11"/>
  <c r="N29" i="11" s="1"/>
  <c r="M9" i="11"/>
  <c r="M29" i="11" s="1"/>
  <c r="L9" i="11"/>
  <c r="L29" i="11" s="1"/>
  <c r="K9" i="11"/>
  <c r="K29" i="11" s="1"/>
  <c r="J9" i="11"/>
  <c r="J29" i="11" s="1"/>
  <c r="I29" i="11" s="1"/>
  <c r="I9" i="11"/>
  <c r="G9" i="11"/>
  <c r="F9" i="11"/>
  <c r="F29" i="11" s="1"/>
  <c r="E9" i="11"/>
  <c r="D9" i="11"/>
  <c r="C9" i="11"/>
  <c r="B9" i="11"/>
  <c r="AK8" i="11"/>
  <c r="AE8" i="11"/>
  <c r="W8" i="11"/>
  <c r="P8" i="11"/>
  <c r="I8" i="11"/>
  <c r="B8" i="11"/>
  <c r="AK7" i="11"/>
  <c r="AE7" i="11"/>
  <c r="W7" i="11"/>
  <c r="P7" i="11"/>
  <c r="I7" i="11"/>
  <c r="B7" i="11"/>
  <c r="AK6" i="11"/>
  <c r="AE6" i="11"/>
  <c r="W6" i="11"/>
  <c r="P6" i="11"/>
  <c r="I6" i="11"/>
  <c r="B6" i="11"/>
  <c r="AK5" i="11"/>
  <c r="AE5" i="11"/>
  <c r="W5" i="11"/>
  <c r="P5" i="11"/>
  <c r="I5" i="11"/>
  <c r="B5" i="11"/>
  <c r="AK4" i="11"/>
  <c r="AE4" i="11"/>
  <c r="W4" i="11"/>
  <c r="P4" i="11"/>
  <c r="I4" i="11"/>
  <c r="B4" i="11"/>
  <c r="AK3" i="11"/>
  <c r="AE3" i="11"/>
  <c r="W3" i="11"/>
  <c r="P3" i="11"/>
  <c r="I3" i="11"/>
  <c r="B3" i="11"/>
  <c r="AK2" i="11"/>
  <c r="AE2" i="11"/>
  <c r="W2" i="11"/>
  <c r="P2" i="11"/>
  <c r="I2" i="11"/>
  <c r="B2" i="11"/>
  <c r="AQ149" i="8"/>
  <c r="AG149" i="8"/>
  <c r="AF149" i="8"/>
  <c r="AE149" i="8"/>
  <c r="AD149" i="8"/>
  <c r="AC149" i="8"/>
  <c r="AB149" i="8"/>
  <c r="Q149" i="8"/>
  <c r="P149" i="8"/>
  <c r="AQ148" i="8"/>
  <c r="AG148" i="8"/>
  <c r="AF148" i="8"/>
  <c r="AE148" i="8"/>
  <c r="AD148" i="8"/>
  <c r="AC148" i="8"/>
  <c r="AB148" i="8"/>
  <c r="Q148" i="8"/>
  <c r="AQ147" i="8"/>
  <c r="AG147" i="8"/>
  <c r="AF147" i="8"/>
  <c r="AE147" i="8"/>
  <c r="AD147" i="8"/>
  <c r="AC147" i="8"/>
  <c r="AB147" i="8"/>
  <c r="Q147" i="8"/>
  <c r="AQ146" i="8"/>
  <c r="AG146" i="8"/>
  <c r="AF146" i="8"/>
  <c r="AE146" i="8"/>
  <c r="AD146" i="8"/>
  <c r="AC146" i="8"/>
  <c r="AB146" i="8"/>
  <c r="Q146" i="8"/>
  <c r="AQ145" i="8"/>
  <c r="AG145" i="8"/>
  <c r="AF145" i="8"/>
  <c r="AE145" i="8"/>
  <c r="AD145" i="8"/>
  <c r="AC145" i="8"/>
  <c r="AB145" i="8"/>
  <c r="Q145" i="8"/>
  <c r="AQ144" i="8"/>
  <c r="AG144" i="8"/>
  <c r="AF144" i="8"/>
  <c r="AE144" i="8"/>
  <c r="AD144" i="8"/>
  <c r="AC144" i="8"/>
  <c r="AB144" i="8"/>
  <c r="Q144" i="8"/>
  <c r="AQ143" i="8"/>
  <c r="AG143" i="8"/>
  <c r="AF143" i="8"/>
  <c r="AE143" i="8"/>
  <c r="AD143" i="8"/>
  <c r="AC143" i="8"/>
  <c r="AB143" i="8"/>
  <c r="Q143" i="8"/>
  <c r="AQ142" i="8"/>
  <c r="AG142" i="8"/>
  <c r="AF142" i="8"/>
  <c r="AE142" i="8"/>
  <c r="AD142" i="8"/>
  <c r="AC142" i="8"/>
  <c r="AB142" i="8"/>
  <c r="Q142" i="8"/>
  <c r="P142" i="8"/>
  <c r="AQ141" i="8"/>
  <c r="AG141" i="8"/>
  <c r="AF141" i="8"/>
  <c r="AE141" i="8"/>
  <c r="AD141" i="8"/>
  <c r="AC141" i="8"/>
  <c r="AB141" i="8"/>
  <c r="Q141" i="8"/>
  <c r="P141" i="8"/>
  <c r="AQ140" i="8"/>
  <c r="AG140" i="8"/>
  <c r="AF140" i="8"/>
  <c r="AE140" i="8"/>
  <c r="AD140" i="8"/>
  <c r="AC140" i="8"/>
  <c r="AB140" i="8"/>
  <c r="Q140" i="8"/>
  <c r="AQ139" i="8"/>
  <c r="AH139" i="8"/>
  <c r="AH140" i="8" s="1"/>
  <c r="AH141" i="8" s="1"/>
  <c r="AH142" i="8" s="1"/>
  <c r="AG139" i="8"/>
  <c r="AF139" i="8"/>
  <c r="AE139" i="8"/>
  <c r="AD139" i="8"/>
  <c r="AC139" i="8"/>
  <c r="AB139" i="8"/>
  <c r="Q139" i="8"/>
  <c r="AQ138" i="8"/>
  <c r="AG138" i="8"/>
  <c r="AF138" i="8"/>
  <c r="AE138" i="8"/>
  <c r="AD138" i="8"/>
  <c r="AC138" i="8"/>
  <c r="AB138" i="8"/>
  <c r="Q138" i="8"/>
  <c r="P138" i="8"/>
  <c r="AQ137" i="8"/>
  <c r="AG137" i="8"/>
  <c r="AF137" i="8"/>
  <c r="AE137" i="8"/>
  <c r="AD137" i="8"/>
  <c r="AC137" i="8"/>
  <c r="AB137" i="8"/>
  <c r="Q137" i="8"/>
  <c r="P137" i="8"/>
  <c r="AQ136" i="8"/>
  <c r="AG136" i="8"/>
  <c r="AF136" i="8"/>
  <c r="AE136" i="8"/>
  <c r="AD136" i="8"/>
  <c r="AC136" i="8"/>
  <c r="AB136" i="8"/>
  <c r="Q136" i="8"/>
  <c r="P136" i="8"/>
  <c r="AQ135" i="8"/>
  <c r="AH135" i="8"/>
  <c r="AH136" i="8" s="1"/>
  <c r="AH137" i="8" s="1"/>
  <c r="AG135" i="8"/>
  <c r="AF135" i="8"/>
  <c r="AE135" i="8"/>
  <c r="AD135" i="8"/>
  <c r="AC135" i="8"/>
  <c r="AB135" i="8"/>
  <c r="Q135" i="8"/>
  <c r="P135" i="8"/>
  <c r="AQ134" i="8"/>
  <c r="AG134" i="8"/>
  <c r="AF134" i="8"/>
  <c r="AE134" i="8"/>
  <c r="AD134" i="8"/>
  <c r="AC134" i="8"/>
  <c r="AB134" i="8"/>
  <c r="Q134" i="8"/>
  <c r="P134" i="8"/>
  <c r="AQ133" i="8"/>
  <c r="AG133" i="8"/>
  <c r="AF133" i="8"/>
  <c r="AE133" i="8"/>
  <c r="AD133" i="8"/>
  <c r="AC133" i="8"/>
  <c r="AB133" i="8"/>
  <c r="Q133" i="8"/>
  <c r="P133" i="8"/>
  <c r="AQ132" i="8"/>
  <c r="AG132" i="8"/>
  <c r="AF132" i="8"/>
  <c r="AE132" i="8"/>
  <c r="AD132" i="8"/>
  <c r="AC132" i="8"/>
  <c r="AB132" i="8"/>
  <c r="Q132" i="8"/>
  <c r="P132" i="8"/>
  <c r="AQ131" i="8"/>
  <c r="AG131" i="8"/>
  <c r="AF131" i="8"/>
  <c r="AE131" i="8"/>
  <c r="AD131" i="8"/>
  <c r="AC131" i="8"/>
  <c r="AB131" i="8"/>
  <c r="Q131" i="8"/>
  <c r="P131" i="8"/>
  <c r="AQ130" i="8"/>
  <c r="AG130" i="8"/>
  <c r="AF130" i="8"/>
  <c r="AE130" i="8"/>
  <c r="AD130" i="8"/>
  <c r="AC130" i="8"/>
  <c r="AB130" i="8"/>
  <c r="Q130" i="8"/>
  <c r="P130" i="8"/>
  <c r="AQ129" i="8"/>
  <c r="AG129" i="8"/>
  <c r="AF129" i="8"/>
  <c r="AE129" i="8"/>
  <c r="AD129" i="8"/>
  <c r="AC129" i="8"/>
  <c r="AB129" i="8"/>
  <c r="Q129" i="8"/>
  <c r="AQ128" i="8"/>
  <c r="AG128" i="8"/>
  <c r="AF128" i="8"/>
  <c r="AE128" i="8"/>
  <c r="AD128" i="8"/>
  <c r="AC128" i="8"/>
  <c r="AB128" i="8"/>
  <c r="Q128" i="8"/>
  <c r="AQ127" i="8"/>
  <c r="AG127" i="8"/>
  <c r="AF127" i="8"/>
  <c r="AE127" i="8"/>
  <c r="AD127" i="8"/>
  <c r="AC127" i="8"/>
  <c r="AB127" i="8"/>
  <c r="Q127" i="8"/>
  <c r="AQ126" i="8"/>
  <c r="AG126" i="8"/>
  <c r="AF126" i="8"/>
  <c r="AE126" i="8"/>
  <c r="AD126" i="8"/>
  <c r="AC126" i="8"/>
  <c r="AB126" i="8"/>
  <c r="Q126" i="8"/>
  <c r="AQ125" i="8"/>
  <c r="AG125" i="8"/>
  <c r="AF125" i="8"/>
  <c r="AE125" i="8"/>
  <c r="AD125" i="8"/>
  <c r="AC125" i="8"/>
  <c r="AB125" i="8"/>
  <c r="Q125" i="8"/>
  <c r="AQ124" i="8"/>
  <c r="AH124" i="8"/>
  <c r="AH125" i="8" s="1"/>
  <c r="AH126" i="8" s="1"/>
  <c r="AH127" i="8" s="1"/>
  <c r="AH128" i="8" s="1"/>
  <c r="AH129" i="8" s="1"/>
  <c r="AG124" i="8"/>
  <c r="AF124" i="8"/>
  <c r="AE124" i="8"/>
  <c r="AD124" i="8"/>
  <c r="AC124" i="8"/>
  <c r="AB124" i="8"/>
  <c r="Q124" i="8"/>
  <c r="AQ123" i="8"/>
  <c r="AG123" i="8"/>
  <c r="AF123" i="8"/>
  <c r="AE123" i="8"/>
  <c r="AD123" i="8"/>
  <c r="AC123" i="8"/>
  <c r="AB123" i="8"/>
  <c r="Q123" i="8"/>
  <c r="AQ122" i="8"/>
  <c r="AG122" i="8"/>
  <c r="AF122" i="8"/>
  <c r="AE122" i="8"/>
  <c r="AD122" i="8"/>
  <c r="AC122" i="8"/>
  <c r="AB122" i="8"/>
  <c r="Q122" i="8"/>
  <c r="P122" i="8"/>
  <c r="AQ121" i="8"/>
  <c r="AG121" i="8"/>
  <c r="AF121" i="8"/>
  <c r="AE121" i="8"/>
  <c r="AD121" i="8"/>
  <c r="AC121" i="8"/>
  <c r="AB121" i="8"/>
  <c r="Q121" i="8"/>
  <c r="P121" i="8"/>
  <c r="AQ120" i="8"/>
  <c r="AG120" i="8"/>
  <c r="AF120" i="8"/>
  <c r="AE120" i="8"/>
  <c r="AD120" i="8"/>
  <c r="AC120" i="8"/>
  <c r="AB120" i="8"/>
  <c r="Q120" i="8"/>
  <c r="P120" i="8"/>
  <c r="AQ119" i="8"/>
  <c r="AG119" i="8"/>
  <c r="AF119" i="8"/>
  <c r="AE119" i="8"/>
  <c r="AD119" i="8"/>
  <c r="AC119" i="8"/>
  <c r="AB119" i="8"/>
  <c r="Q119" i="8"/>
  <c r="P119" i="8"/>
  <c r="AQ118" i="8"/>
  <c r="AG118" i="8"/>
  <c r="AF118" i="8"/>
  <c r="AE118" i="8"/>
  <c r="AD118" i="8"/>
  <c r="AC118" i="8"/>
  <c r="AB118" i="8"/>
  <c r="Q118" i="8"/>
  <c r="P118" i="8"/>
  <c r="AQ117" i="8"/>
  <c r="AG117" i="8"/>
  <c r="AF117" i="8"/>
  <c r="AE117" i="8"/>
  <c r="AD117" i="8"/>
  <c r="AC117" i="8"/>
  <c r="AB117" i="8"/>
  <c r="Q117" i="8"/>
  <c r="P117" i="8"/>
  <c r="AQ116" i="8"/>
  <c r="AG116" i="8"/>
  <c r="AF116" i="8"/>
  <c r="AE116" i="8"/>
  <c r="AD116" i="8"/>
  <c r="AC116" i="8"/>
  <c r="AB116" i="8"/>
  <c r="Q116" i="8"/>
  <c r="P116" i="8"/>
  <c r="AQ115" i="8"/>
  <c r="AG115" i="8"/>
  <c r="AF115" i="8"/>
  <c r="AE115" i="8"/>
  <c r="AD115" i="8"/>
  <c r="AC115" i="8"/>
  <c r="AB115" i="8"/>
  <c r="Q115" i="8"/>
  <c r="P115" i="8"/>
  <c r="AQ114" i="8"/>
  <c r="AG114" i="8"/>
  <c r="AF114" i="8"/>
  <c r="AE114" i="8"/>
  <c r="AD114" i="8"/>
  <c r="AC114" i="8"/>
  <c r="AB114" i="8"/>
  <c r="Q114" i="8"/>
  <c r="P114" i="8"/>
  <c r="AQ113" i="8"/>
  <c r="AG113" i="8"/>
  <c r="AF113" i="8"/>
  <c r="AE113" i="8"/>
  <c r="AD113" i="8"/>
  <c r="AC113" i="8"/>
  <c r="AB113" i="8"/>
  <c r="Q113" i="8"/>
  <c r="P113" i="8"/>
  <c r="AQ112" i="8"/>
  <c r="AG112" i="8"/>
  <c r="AF112" i="8"/>
  <c r="AE112" i="8"/>
  <c r="AD112" i="8"/>
  <c r="AC112" i="8"/>
  <c r="AB112" i="8"/>
  <c r="Q112" i="8"/>
  <c r="P112" i="8"/>
  <c r="AQ111" i="8"/>
  <c r="AG111" i="8"/>
  <c r="AF111" i="8"/>
  <c r="AE111" i="8"/>
  <c r="AD111" i="8"/>
  <c r="AC111" i="8"/>
  <c r="AB111" i="8"/>
  <c r="Q111" i="8"/>
  <c r="P111" i="8"/>
  <c r="AQ110" i="8"/>
  <c r="AG110" i="8"/>
  <c r="AF110" i="8"/>
  <c r="AE110" i="8"/>
  <c r="AD110" i="8"/>
  <c r="AC110" i="8"/>
  <c r="AB110" i="8"/>
  <c r="Q110" i="8"/>
  <c r="P110" i="8"/>
  <c r="AQ109" i="8"/>
  <c r="AG109" i="8"/>
  <c r="AF109" i="8"/>
  <c r="AE109" i="8"/>
  <c r="AD109" i="8"/>
  <c r="AC109" i="8"/>
  <c r="AB109" i="8"/>
  <c r="Q109" i="8"/>
  <c r="P109" i="8"/>
  <c r="AQ108" i="8"/>
  <c r="AG108" i="8"/>
  <c r="AF108" i="8"/>
  <c r="AE108" i="8"/>
  <c r="AD108" i="8"/>
  <c r="AC108" i="8"/>
  <c r="AB108" i="8"/>
  <c r="Q108" i="8"/>
  <c r="P108" i="8"/>
  <c r="AQ107" i="8"/>
  <c r="AG107" i="8"/>
  <c r="AF107" i="8"/>
  <c r="AE107" i="8"/>
  <c r="AD107" i="8"/>
  <c r="AC107" i="8"/>
  <c r="AB107" i="8"/>
  <c r="Q107" i="8"/>
  <c r="P107" i="8"/>
  <c r="AQ106" i="8"/>
  <c r="AG106" i="8"/>
  <c r="AF106" i="8"/>
  <c r="AE106" i="8"/>
  <c r="AD106" i="8"/>
  <c r="AC106" i="8"/>
  <c r="AB106" i="8"/>
  <c r="Q106" i="8"/>
  <c r="P106" i="8"/>
  <c r="AQ105" i="8"/>
  <c r="AG105" i="8"/>
  <c r="AF105" i="8"/>
  <c r="AE105" i="8"/>
  <c r="AD105" i="8"/>
  <c r="AC105" i="8"/>
  <c r="AB105" i="8"/>
  <c r="Q105" i="8"/>
  <c r="P105" i="8"/>
  <c r="AQ104" i="8"/>
  <c r="AG104" i="8"/>
  <c r="AF104" i="8"/>
  <c r="AE104" i="8"/>
  <c r="AD104" i="8"/>
  <c r="AC104" i="8"/>
  <c r="AB104" i="8"/>
  <c r="Q104" i="8"/>
  <c r="AQ103" i="8"/>
  <c r="AG103" i="8"/>
  <c r="AF103" i="8"/>
  <c r="AE103" i="8"/>
  <c r="AD103" i="8"/>
  <c r="AC103" i="8"/>
  <c r="AB103" i="8"/>
  <c r="Q103" i="8"/>
  <c r="AQ102" i="8"/>
  <c r="AH102" i="8"/>
  <c r="AH103" i="8" s="1"/>
  <c r="AH104" i="8" s="1"/>
  <c r="AH105" i="8" s="1"/>
  <c r="AH106" i="8" s="1"/>
  <c r="AH107" i="8" s="1"/>
  <c r="AH108" i="8" s="1"/>
  <c r="AH109" i="8" s="1"/>
  <c r="AH110" i="8" s="1"/>
  <c r="AH111" i="8" s="1"/>
  <c r="AH112" i="8" s="1"/>
  <c r="AH113" i="8" s="1"/>
  <c r="AH114" i="8" s="1"/>
  <c r="AH115" i="8" s="1"/>
  <c r="AH116" i="8" s="1"/>
  <c r="AH117" i="8" s="1"/>
  <c r="AH118" i="8" s="1"/>
  <c r="AH119" i="8" s="1"/>
  <c r="AH120" i="8" s="1"/>
  <c r="AH121" i="8" s="1"/>
  <c r="AH122" i="8" s="1"/>
  <c r="AG102" i="8"/>
  <c r="AF102" i="8"/>
  <c r="AE102" i="8"/>
  <c r="AD102" i="8"/>
  <c r="AC102" i="8"/>
  <c r="AB102" i="8"/>
  <c r="Q102" i="8"/>
  <c r="P102" i="8"/>
  <c r="AQ101" i="8"/>
  <c r="AG101" i="8"/>
  <c r="AF101" i="8"/>
  <c r="AE101" i="8"/>
  <c r="AD101" i="8"/>
  <c r="AC101" i="8"/>
  <c r="AB101" i="8"/>
  <c r="Q101" i="8"/>
  <c r="AQ100" i="8"/>
  <c r="AG100" i="8"/>
  <c r="AF100" i="8"/>
  <c r="AE100" i="8"/>
  <c r="AD100" i="8"/>
  <c r="AC100" i="8"/>
  <c r="AB100" i="8"/>
  <c r="Q100" i="8"/>
  <c r="AQ99" i="8"/>
  <c r="AG99" i="8"/>
  <c r="AF99" i="8"/>
  <c r="AE99" i="8"/>
  <c r="AD99" i="8"/>
  <c r="AC99" i="8"/>
  <c r="AB99" i="8"/>
  <c r="Q99" i="8"/>
  <c r="AQ98" i="8"/>
  <c r="AG98" i="8"/>
  <c r="AF98" i="8"/>
  <c r="AE98" i="8"/>
  <c r="AD98" i="8"/>
  <c r="AC98" i="8"/>
  <c r="AB98" i="8"/>
  <c r="Q98" i="8"/>
  <c r="AQ97" i="8"/>
  <c r="AG97" i="8"/>
  <c r="AF97" i="8"/>
  <c r="AE97" i="8"/>
  <c r="AD97" i="8"/>
  <c r="AC97" i="8"/>
  <c r="AB97" i="8"/>
  <c r="Q97" i="8"/>
  <c r="AQ96" i="8"/>
  <c r="AG96" i="8"/>
  <c r="AF96" i="8"/>
  <c r="AE96" i="8"/>
  <c r="AD96" i="8"/>
  <c r="AC96" i="8"/>
  <c r="AB96" i="8"/>
  <c r="Q96" i="8"/>
  <c r="AQ95" i="8"/>
  <c r="AG95" i="8"/>
  <c r="AF95" i="8"/>
  <c r="AE95" i="8"/>
  <c r="AD95" i="8"/>
  <c r="AC95" i="8"/>
  <c r="AB95" i="8"/>
  <c r="Q95" i="8"/>
  <c r="AQ94" i="8"/>
  <c r="AG94" i="8"/>
  <c r="AF94" i="8"/>
  <c r="AE94" i="8"/>
  <c r="AD94" i="8"/>
  <c r="AC94" i="8"/>
  <c r="AB94" i="8"/>
  <c r="Q94" i="8"/>
  <c r="AQ93" i="8"/>
  <c r="AG93" i="8"/>
  <c r="AF93" i="8"/>
  <c r="AE93" i="8"/>
  <c r="AD93" i="8"/>
  <c r="AC93" i="8"/>
  <c r="AB93" i="8"/>
  <c r="Q93" i="8"/>
  <c r="AQ92" i="8"/>
  <c r="AH92" i="8"/>
  <c r="AH93" i="8" s="1"/>
  <c r="AH94" i="8" s="1"/>
  <c r="AH95" i="8" s="1"/>
  <c r="AH96" i="8" s="1"/>
  <c r="AH97" i="8" s="1"/>
  <c r="AH98" i="8" s="1"/>
  <c r="AH99" i="8" s="1"/>
  <c r="AH100" i="8" s="1"/>
  <c r="AG92" i="8"/>
  <c r="AF92" i="8"/>
  <c r="AE92" i="8"/>
  <c r="AD92" i="8"/>
  <c r="AC92" i="8"/>
  <c r="AB92" i="8"/>
  <c r="Q92" i="8"/>
  <c r="AQ91" i="8"/>
  <c r="AG91" i="8"/>
  <c r="AF91" i="8"/>
  <c r="AE91" i="8"/>
  <c r="AD91" i="8"/>
  <c r="AC91" i="8"/>
  <c r="AB91" i="8"/>
  <c r="Q91" i="8"/>
  <c r="AQ90" i="8"/>
  <c r="AG90" i="8"/>
  <c r="AF90" i="8"/>
  <c r="AE90" i="8"/>
  <c r="AD90" i="8"/>
  <c r="AC90" i="8"/>
  <c r="AB90" i="8"/>
  <c r="Q90" i="8"/>
  <c r="AQ89" i="8"/>
  <c r="AG89" i="8"/>
  <c r="AF89" i="8"/>
  <c r="AE89" i="8"/>
  <c r="AD89" i="8"/>
  <c r="AC89" i="8"/>
  <c r="AB89" i="8"/>
  <c r="Q89" i="8"/>
  <c r="AQ88" i="8"/>
  <c r="AG88" i="8"/>
  <c r="AF88" i="8"/>
  <c r="AE88" i="8"/>
  <c r="AD88" i="8"/>
  <c r="AC88" i="8"/>
  <c r="AB88" i="8"/>
  <c r="Q88" i="8"/>
  <c r="AQ87" i="8"/>
  <c r="AG87" i="8"/>
  <c r="AF87" i="8"/>
  <c r="AE87" i="8"/>
  <c r="AD87" i="8"/>
  <c r="AC87" i="8"/>
  <c r="AB87" i="8"/>
  <c r="Q87" i="8"/>
  <c r="AQ86" i="8"/>
  <c r="AG86" i="8"/>
  <c r="AF86" i="8"/>
  <c r="AE86" i="8"/>
  <c r="AD86" i="8"/>
  <c r="AC86" i="8"/>
  <c r="AB86" i="8"/>
  <c r="Q86" i="8"/>
  <c r="P86" i="8"/>
  <c r="AQ85" i="8"/>
  <c r="AG85" i="8"/>
  <c r="AF85" i="8"/>
  <c r="AE85" i="8"/>
  <c r="AD85" i="8"/>
  <c r="AC85" i="8"/>
  <c r="AB85" i="8"/>
  <c r="Q85" i="8"/>
  <c r="AQ84" i="8"/>
  <c r="AG84" i="8"/>
  <c r="AF84" i="8"/>
  <c r="AE84" i="8"/>
  <c r="AD84" i="8"/>
  <c r="AC84" i="8"/>
  <c r="AB84" i="8"/>
  <c r="Q84" i="8"/>
  <c r="P84" i="8"/>
  <c r="AQ83" i="8"/>
  <c r="AG83" i="8"/>
  <c r="AF83" i="8"/>
  <c r="AE83" i="8"/>
  <c r="AD83" i="8"/>
  <c r="AC83" i="8"/>
  <c r="AB83" i="8"/>
  <c r="Q83" i="8"/>
  <c r="P83" i="8"/>
  <c r="AQ82" i="8"/>
  <c r="AG82" i="8"/>
  <c r="AF82" i="8"/>
  <c r="AE82" i="8"/>
  <c r="AD82" i="8"/>
  <c r="AC82" i="8"/>
  <c r="AB82" i="8"/>
  <c r="Q82" i="8"/>
  <c r="AQ81" i="8"/>
  <c r="AH81" i="8"/>
  <c r="AH82" i="8" s="1"/>
  <c r="AH83" i="8" s="1"/>
  <c r="AH84" i="8" s="1"/>
  <c r="AH85" i="8" s="1"/>
  <c r="AH86" i="8" s="1"/>
  <c r="AH87" i="8" s="1"/>
  <c r="AH88" i="8" s="1"/>
  <c r="AH89" i="8" s="1"/>
  <c r="AH90" i="8" s="1"/>
  <c r="AG81" i="8"/>
  <c r="AF81" i="8"/>
  <c r="AE81" i="8"/>
  <c r="AD81" i="8"/>
  <c r="AC81" i="8"/>
  <c r="AB81" i="8"/>
  <c r="Q81" i="8"/>
  <c r="AQ80" i="8"/>
  <c r="AG80" i="8"/>
  <c r="AF80" i="8"/>
  <c r="AE80" i="8"/>
  <c r="AD80" i="8"/>
  <c r="AC80" i="8"/>
  <c r="AB80" i="8"/>
  <c r="Q80" i="8"/>
  <c r="AQ79" i="8"/>
  <c r="AG79" i="8"/>
  <c r="AF79" i="8"/>
  <c r="AE79" i="8"/>
  <c r="AD79" i="8"/>
  <c r="AC79" i="8"/>
  <c r="AB79" i="8"/>
  <c r="Q79" i="8"/>
  <c r="P79" i="8"/>
  <c r="AQ78" i="8"/>
  <c r="AG78" i="8"/>
  <c r="AF78" i="8"/>
  <c r="AE78" i="8"/>
  <c r="AD78" i="8"/>
  <c r="AC78" i="8"/>
  <c r="AB78" i="8"/>
  <c r="Q78" i="8"/>
  <c r="P78" i="8"/>
  <c r="AQ77" i="8"/>
  <c r="AG77" i="8"/>
  <c r="AF77" i="8"/>
  <c r="AE77" i="8"/>
  <c r="AD77" i="8"/>
  <c r="AC77" i="8"/>
  <c r="AB77" i="8"/>
  <c r="Q77" i="8"/>
  <c r="P77" i="8"/>
  <c r="AQ76" i="8"/>
  <c r="AG76" i="8"/>
  <c r="AF76" i="8"/>
  <c r="AE76" i="8"/>
  <c r="AD76" i="8"/>
  <c r="AC76" i="8"/>
  <c r="AB76" i="8"/>
  <c r="Q76" i="8"/>
  <c r="P76" i="8"/>
  <c r="AQ75" i="8"/>
  <c r="AG75" i="8"/>
  <c r="AF75" i="8"/>
  <c r="AE75" i="8"/>
  <c r="AD75" i="8"/>
  <c r="AC75" i="8"/>
  <c r="AB75" i="8"/>
  <c r="Q75" i="8"/>
  <c r="AQ74" i="8"/>
  <c r="AG74" i="8"/>
  <c r="AF74" i="8"/>
  <c r="AE74" i="8"/>
  <c r="AD74" i="8"/>
  <c r="AC74" i="8"/>
  <c r="AB74" i="8"/>
  <c r="Q74" i="8"/>
  <c r="AQ73" i="8"/>
  <c r="AG73" i="8"/>
  <c r="AF73" i="8"/>
  <c r="AE73" i="8"/>
  <c r="AD73" i="8"/>
  <c r="AC73" i="8"/>
  <c r="AB73" i="8"/>
  <c r="Q73" i="8"/>
  <c r="AQ72" i="8"/>
  <c r="AH72" i="8"/>
  <c r="AH73" i="8" s="1"/>
  <c r="AH74" i="8" s="1"/>
  <c r="AH75" i="8" s="1"/>
  <c r="AH76" i="8" s="1"/>
  <c r="AH77" i="8" s="1"/>
  <c r="AH78" i="8" s="1"/>
  <c r="AH79" i="8" s="1"/>
  <c r="AG72" i="8"/>
  <c r="AF72" i="8"/>
  <c r="AE72" i="8"/>
  <c r="AD72" i="8"/>
  <c r="AC72" i="8"/>
  <c r="AB72" i="8"/>
  <c r="Q72" i="8"/>
  <c r="AQ71" i="8"/>
  <c r="AH71" i="8"/>
  <c r="AG71" i="8"/>
  <c r="AF71" i="8"/>
  <c r="AE71" i="8"/>
  <c r="AD71" i="8"/>
  <c r="AC71" i="8"/>
  <c r="AB71" i="8"/>
  <c r="Q71" i="8"/>
  <c r="AQ70" i="8"/>
  <c r="AG70" i="8"/>
  <c r="AF70" i="8"/>
  <c r="AE70" i="8"/>
  <c r="AD70" i="8"/>
  <c r="AC70" i="8"/>
  <c r="AB70" i="8"/>
  <c r="Q70" i="8"/>
  <c r="AQ69" i="8"/>
  <c r="AG69" i="8"/>
  <c r="AF69" i="8"/>
  <c r="AE69" i="8"/>
  <c r="AD69" i="8"/>
  <c r="AC69" i="8"/>
  <c r="AB69" i="8"/>
  <c r="Q69" i="8"/>
  <c r="P69" i="8"/>
  <c r="AQ68" i="8"/>
  <c r="AG68" i="8"/>
  <c r="AF68" i="8"/>
  <c r="AE68" i="8"/>
  <c r="AD68" i="8"/>
  <c r="AC68" i="8"/>
  <c r="AB68" i="8"/>
  <c r="AG67" i="8"/>
  <c r="AF67" i="8"/>
  <c r="AE67" i="8"/>
  <c r="AD67" i="8"/>
  <c r="AC67" i="8"/>
  <c r="AB67" i="8"/>
  <c r="AG66" i="8"/>
  <c r="AF66" i="8"/>
  <c r="AE66" i="8"/>
  <c r="AD66" i="8"/>
  <c r="AC66" i="8"/>
  <c r="AB66" i="8"/>
  <c r="AG65" i="8"/>
  <c r="AF65" i="8"/>
  <c r="AE65" i="8"/>
  <c r="AD65" i="8"/>
  <c r="AC65" i="8"/>
  <c r="AB65" i="8"/>
  <c r="AQ64" i="8"/>
  <c r="AG64" i="8"/>
  <c r="AF64" i="8"/>
  <c r="AE64" i="8"/>
  <c r="AD64" i="8"/>
  <c r="AC64" i="8"/>
  <c r="AB64" i="8"/>
  <c r="Q64" i="8"/>
  <c r="AQ63" i="8"/>
  <c r="AG63" i="8"/>
  <c r="AF63" i="8"/>
  <c r="AE63" i="8"/>
  <c r="AD63" i="8"/>
  <c r="AC63" i="8"/>
  <c r="AB63" i="8"/>
  <c r="Q63" i="8"/>
  <c r="AQ62" i="8"/>
  <c r="AG62" i="8"/>
  <c r="AF62" i="8"/>
  <c r="AE62" i="8"/>
  <c r="AD62" i="8"/>
  <c r="AC62" i="8"/>
  <c r="AB62" i="8"/>
  <c r="Q62" i="8"/>
  <c r="AQ61" i="8"/>
  <c r="AG61" i="8"/>
  <c r="AF61" i="8"/>
  <c r="AE61" i="8"/>
  <c r="AD61" i="8"/>
  <c r="AC61" i="8"/>
  <c r="AB61" i="8"/>
  <c r="Q61" i="8"/>
  <c r="AQ60" i="8"/>
  <c r="AG60" i="8"/>
  <c r="AF60" i="8"/>
  <c r="AE60" i="8"/>
  <c r="AD60" i="8"/>
  <c r="AC60" i="8"/>
  <c r="AB60" i="8"/>
  <c r="Q60" i="8"/>
  <c r="AQ59" i="8"/>
  <c r="AG59" i="8"/>
  <c r="AF59" i="8"/>
  <c r="AE59" i="8"/>
  <c r="AD59" i="8"/>
  <c r="AC59" i="8"/>
  <c r="AB59" i="8"/>
  <c r="Q59" i="8"/>
  <c r="AQ58" i="8"/>
  <c r="AH58" i="8"/>
  <c r="AH59" i="8" s="1"/>
  <c r="AH60" i="8" s="1"/>
  <c r="AH61" i="8" s="1"/>
  <c r="AH62" i="8" s="1"/>
  <c r="AH63" i="8" s="1"/>
  <c r="AH64" i="8" s="1"/>
  <c r="AH65" i="8" s="1"/>
  <c r="AH66" i="8" s="1"/>
  <c r="AH67" i="8" s="1"/>
  <c r="AH68" i="8" s="1"/>
  <c r="AG58" i="8"/>
  <c r="AF58" i="8"/>
  <c r="AE58" i="8"/>
  <c r="AD58" i="8"/>
  <c r="AC58" i="8"/>
  <c r="AB58" i="8"/>
  <c r="Q58" i="8"/>
  <c r="AQ57" i="8"/>
  <c r="AG57" i="8"/>
  <c r="AF57" i="8"/>
  <c r="AE57" i="8"/>
  <c r="AD57" i="8"/>
  <c r="AC57" i="8"/>
  <c r="AB57" i="8"/>
  <c r="Q57" i="8"/>
  <c r="AQ56" i="8"/>
  <c r="AG56" i="8"/>
  <c r="AF56" i="8"/>
  <c r="AE56" i="8"/>
  <c r="AD56" i="8"/>
  <c r="AC56" i="8"/>
  <c r="AB56" i="8"/>
  <c r="Q56" i="8"/>
  <c r="AQ55" i="8"/>
  <c r="AG55" i="8"/>
  <c r="AF55" i="8"/>
  <c r="AE55" i="8"/>
  <c r="AD55" i="8"/>
  <c r="AC55" i="8"/>
  <c r="AB55" i="8"/>
  <c r="Q55" i="8"/>
  <c r="AQ54" i="8"/>
  <c r="AG54" i="8"/>
  <c r="AF54" i="8"/>
  <c r="AE54" i="8"/>
  <c r="AD54" i="8"/>
  <c r="AC54" i="8"/>
  <c r="AB54" i="8"/>
  <c r="Q54" i="8"/>
  <c r="AQ53" i="8"/>
  <c r="AG53" i="8"/>
  <c r="AF53" i="8"/>
  <c r="AE53" i="8"/>
  <c r="AD53" i="8"/>
  <c r="AC53" i="8"/>
  <c r="AB53" i="8"/>
  <c r="Q53" i="8"/>
  <c r="AG52" i="8"/>
  <c r="AF52" i="8"/>
  <c r="AE52" i="8"/>
  <c r="AD52" i="8"/>
  <c r="AC52" i="8"/>
  <c r="AB52" i="8"/>
  <c r="Q52" i="8"/>
  <c r="AQ51" i="8"/>
  <c r="AG51" i="8"/>
  <c r="AF51" i="8"/>
  <c r="AE51" i="8"/>
  <c r="AD51" i="8"/>
  <c r="AC51" i="8"/>
  <c r="AB51" i="8"/>
  <c r="Q51" i="8"/>
  <c r="P51" i="8"/>
  <c r="AQ50" i="8"/>
  <c r="AG50" i="8"/>
  <c r="AF50" i="8"/>
  <c r="AE50" i="8"/>
  <c r="AD50" i="8"/>
  <c r="AC50" i="8"/>
  <c r="AB50" i="8"/>
  <c r="Q50" i="8"/>
  <c r="P50" i="8"/>
  <c r="AQ49" i="8"/>
  <c r="AG49" i="8"/>
  <c r="AF49" i="8"/>
  <c r="AE49" i="8"/>
  <c r="AD49" i="8"/>
  <c r="AC49" i="8"/>
  <c r="AB49" i="8"/>
  <c r="Q49" i="8"/>
  <c r="P49" i="8"/>
  <c r="AQ48" i="8"/>
  <c r="AG48" i="8"/>
  <c r="AF48" i="8"/>
  <c r="AE48" i="8"/>
  <c r="AD48" i="8"/>
  <c r="AC48" i="8"/>
  <c r="AB48" i="8"/>
  <c r="Q48" i="8"/>
  <c r="P48" i="8"/>
  <c r="AQ47" i="8"/>
  <c r="AG47" i="8"/>
  <c r="AF47" i="8"/>
  <c r="AE47" i="8"/>
  <c r="AD47" i="8"/>
  <c r="AC47" i="8"/>
  <c r="AB47" i="8"/>
  <c r="Q47" i="8"/>
  <c r="P47" i="8"/>
  <c r="AQ46" i="8"/>
  <c r="AG46" i="8"/>
  <c r="AF46" i="8"/>
  <c r="AE46" i="8"/>
  <c r="AD46" i="8"/>
  <c r="AC46" i="8"/>
  <c r="AB46" i="8"/>
  <c r="Q46" i="8"/>
  <c r="AQ45" i="8"/>
  <c r="AG45" i="8"/>
  <c r="AF45" i="8"/>
  <c r="AE45" i="8"/>
  <c r="AD45" i="8"/>
  <c r="AC45" i="8"/>
  <c r="AB45" i="8"/>
  <c r="Q45" i="8"/>
  <c r="AQ44" i="8"/>
  <c r="AG44" i="8"/>
  <c r="AF44" i="8"/>
  <c r="AE44" i="8"/>
  <c r="AD44" i="8"/>
  <c r="AC44" i="8"/>
  <c r="AB44" i="8"/>
  <c r="Q44" i="8"/>
  <c r="AQ43" i="8"/>
  <c r="AG43" i="8"/>
  <c r="AF43" i="8"/>
  <c r="AE43" i="8"/>
  <c r="AD43" i="8"/>
  <c r="AC43" i="8"/>
  <c r="AB43" i="8"/>
  <c r="Q43" i="8"/>
  <c r="AG42" i="8"/>
  <c r="AF42" i="8"/>
  <c r="AE42" i="8"/>
  <c r="AD42" i="8"/>
  <c r="AC42" i="8"/>
  <c r="AB42" i="8"/>
  <c r="Q42" i="8"/>
  <c r="AG41" i="8"/>
  <c r="AF41" i="8"/>
  <c r="AE41" i="8"/>
  <c r="AD41" i="8"/>
  <c r="AC41" i="8"/>
  <c r="AB41" i="8"/>
  <c r="Q41" i="8"/>
  <c r="AQ40" i="8"/>
  <c r="AH40" i="8"/>
  <c r="AH41" i="8" s="1"/>
  <c r="AH42" i="8" s="1"/>
  <c r="AH43" i="8" s="1"/>
  <c r="AH44" i="8" s="1"/>
  <c r="AH45" i="8" s="1"/>
  <c r="AH46" i="8" s="1"/>
  <c r="AH47" i="8" s="1"/>
  <c r="AH48" i="8" s="1"/>
  <c r="AH49" i="8" s="1"/>
  <c r="AH50" i="8" s="1"/>
  <c r="AH51" i="8" s="1"/>
  <c r="AH52" i="8" s="1"/>
  <c r="AH53" i="8" s="1"/>
  <c r="AH54" i="8" s="1"/>
  <c r="AH55" i="8" s="1"/>
  <c r="AH56" i="8" s="1"/>
  <c r="AG40" i="8"/>
  <c r="AF40" i="8"/>
  <c r="AE40" i="8"/>
  <c r="AD40" i="8"/>
  <c r="AC40" i="8"/>
  <c r="AB40" i="8"/>
  <c r="Q40" i="8"/>
  <c r="AQ39" i="8"/>
  <c r="AG39" i="8"/>
  <c r="AF39" i="8"/>
  <c r="AE39" i="8"/>
  <c r="AD39" i="8"/>
  <c r="AC39" i="8"/>
  <c r="AB39" i="8"/>
  <c r="Q39" i="8"/>
  <c r="AQ38" i="8"/>
  <c r="AG38" i="8"/>
  <c r="AF38" i="8"/>
  <c r="AE38" i="8"/>
  <c r="AD38" i="8"/>
  <c r="AC38" i="8"/>
  <c r="AB38" i="8"/>
  <c r="Q38" i="8"/>
  <c r="P38" i="8"/>
  <c r="AQ37" i="8"/>
  <c r="AG37" i="8"/>
  <c r="AF37" i="8"/>
  <c r="AE37" i="8"/>
  <c r="AD37" i="8"/>
  <c r="AC37" i="8"/>
  <c r="AB37" i="8"/>
  <c r="Q37" i="8"/>
  <c r="P37" i="8"/>
  <c r="AQ36" i="8"/>
  <c r="AG36" i="8"/>
  <c r="AF36" i="8"/>
  <c r="AE36" i="8"/>
  <c r="AD36" i="8"/>
  <c r="AC36" i="8"/>
  <c r="AB36" i="8"/>
  <c r="Q36" i="8"/>
  <c r="P36" i="8"/>
  <c r="AQ35" i="8"/>
  <c r="AG35" i="8"/>
  <c r="AF35" i="8"/>
  <c r="AE35" i="8"/>
  <c r="AD35" i="8"/>
  <c r="AC35" i="8"/>
  <c r="AB35" i="8"/>
  <c r="Q35" i="8"/>
  <c r="P35" i="8"/>
  <c r="AQ34" i="8"/>
  <c r="AG34" i="8"/>
  <c r="AF34" i="8"/>
  <c r="AE34" i="8"/>
  <c r="AD34" i="8"/>
  <c r="AC34" i="8"/>
  <c r="AB34" i="8"/>
  <c r="Q34" i="8"/>
  <c r="P34" i="8"/>
  <c r="AQ33" i="8"/>
  <c r="AG33" i="8"/>
  <c r="AF33" i="8"/>
  <c r="AE33" i="8"/>
  <c r="AD33" i="8"/>
  <c r="AC33" i="8"/>
  <c r="AB33" i="8"/>
  <c r="Q33" i="8"/>
  <c r="P33" i="8"/>
  <c r="AQ32" i="8"/>
  <c r="AG32" i="8"/>
  <c r="AF32" i="8"/>
  <c r="AE32" i="8"/>
  <c r="AD32" i="8"/>
  <c r="AC32" i="8"/>
  <c r="AB32" i="8"/>
  <c r="Q32" i="8"/>
  <c r="P32" i="8"/>
  <c r="AQ31" i="8"/>
  <c r="AG31" i="8"/>
  <c r="AF31" i="8"/>
  <c r="AE31" i="8"/>
  <c r="AD31" i="8"/>
  <c r="AC31" i="8"/>
  <c r="AB31" i="8"/>
  <c r="Q31" i="8"/>
  <c r="P31" i="8"/>
  <c r="AQ30" i="8"/>
  <c r="AG30" i="8"/>
  <c r="AF30" i="8"/>
  <c r="AE30" i="8"/>
  <c r="AD30" i="8"/>
  <c r="AC30" i="8"/>
  <c r="AB30" i="8"/>
  <c r="Q30" i="8"/>
  <c r="P30" i="8"/>
  <c r="AQ29" i="8"/>
  <c r="AG29" i="8"/>
  <c r="AF29" i="8"/>
  <c r="AE29" i="8"/>
  <c r="AD29" i="8"/>
  <c r="AC29" i="8"/>
  <c r="AB29" i="8"/>
  <c r="Q29" i="8"/>
  <c r="AQ28" i="8"/>
  <c r="AG28" i="8"/>
  <c r="AF28" i="8"/>
  <c r="AE28" i="8"/>
  <c r="AD28" i="8"/>
  <c r="AC28" i="8"/>
  <c r="AB28" i="8"/>
  <c r="Q28" i="8"/>
  <c r="AQ27" i="8"/>
  <c r="AG27" i="8"/>
  <c r="AF27" i="8"/>
  <c r="AE27" i="8"/>
  <c r="AD27" i="8"/>
  <c r="AC27" i="8"/>
  <c r="AB27" i="8"/>
  <c r="Q27" i="8"/>
  <c r="AQ26" i="8"/>
  <c r="AG26" i="8"/>
  <c r="AF26" i="8"/>
  <c r="AE26" i="8"/>
  <c r="AD26" i="8"/>
  <c r="AC26" i="8"/>
  <c r="AB26" i="8"/>
  <c r="Q26" i="8"/>
  <c r="AQ25" i="8"/>
  <c r="AG25" i="8"/>
  <c r="AF25" i="8"/>
  <c r="AE25" i="8"/>
  <c r="AD25" i="8"/>
  <c r="AC25" i="8"/>
  <c r="AB25" i="8"/>
  <c r="Q25" i="8"/>
  <c r="P25" i="8"/>
  <c r="AQ24" i="8"/>
  <c r="AG24" i="8"/>
  <c r="AF24" i="8"/>
  <c r="AE24" i="8"/>
  <c r="AD24" i="8"/>
  <c r="AC24" i="8"/>
  <c r="AB24" i="8"/>
  <c r="Q24" i="8"/>
  <c r="P24" i="8"/>
  <c r="AQ23" i="8"/>
  <c r="AG23" i="8"/>
  <c r="AF23" i="8"/>
  <c r="AE23" i="8"/>
  <c r="AD23" i="8"/>
  <c r="AC23" i="8"/>
  <c r="AB23" i="8"/>
  <c r="Q23" i="8"/>
  <c r="P23" i="8"/>
  <c r="AQ22" i="8"/>
  <c r="AH22" i="8"/>
  <c r="AH23" i="8" s="1"/>
  <c r="AH24" i="8" s="1"/>
  <c r="AH25" i="8" s="1"/>
  <c r="AH26" i="8" s="1"/>
  <c r="AH27" i="8" s="1"/>
  <c r="AH28" i="8" s="1"/>
  <c r="AH29" i="8" s="1"/>
  <c r="AH30" i="8" s="1"/>
  <c r="AH31" i="8" s="1"/>
  <c r="AH32" i="8" s="1"/>
  <c r="AH33" i="8" s="1"/>
  <c r="AH34" i="8" s="1"/>
  <c r="AH35" i="8" s="1"/>
  <c r="AH36" i="8" s="1"/>
  <c r="AH37" i="8" s="1"/>
  <c r="AH38" i="8" s="1"/>
  <c r="AG22" i="8"/>
  <c r="AF22" i="8"/>
  <c r="AE22" i="8"/>
  <c r="AD22" i="8"/>
  <c r="AC22" i="8"/>
  <c r="AB22" i="8"/>
  <c r="Q22" i="8"/>
  <c r="AQ21" i="8"/>
  <c r="AG21" i="8"/>
  <c r="AF21" i="8"/>
  <c r="AE21" i="8"/>
  <c r="AD21" i="8"/>
  <c r="AC21" i="8"/>
  <c r="AB21" i="8"/>
  <c r="Q21" i="8"/>
  <c r="AQ20" i="8"/>
  <c r="AG20" i="8"/>
  <c r="AF20" i="8"/>
  <c r="AE20" i="8"/>
  <c r="AD20" i="8"/>
  <c r="AC20" i="8"/>
  <c r="AB20" i="8"/>
  <c r="Q20" i="8"/>
  <c r="AQ19" i="8"/>
  <c r="AG19" i="8"/>
  <c r="AF19" i="8"/>
  <c r="AE19" i="8"/>
  <c r="AD19" i="8"/>
  <c r="AC19" i="8"/>
  <c r="AB19" i="8"/>
  <c r="Q19" i="8"/>
  <c r="AQ18" i="8"/>
  <c r="AG18" i="8"/>
  <c r="AF18" i="8"/>
  <c r="AE18" i="8"/>
  <c r="AD18" i="8"/>
  <c r="AC18" i="8"/>
  <c r="AB18" i="8"/>
  <c r="Q18" i="8"/>
  <c r="AQ17" i="8"/>
  <c r="AH17" i="8"/>
  <c r="AH18" i="8" s="1"/>
  <c r="AH19" i="8" s="1"/>
  <c r="AH20" i="8" s="1"/>
  <c r="AG17" i="8"/>
  <c r="AF17" i="8"/>
  <c r="AE17" i="8"/>
  <c r="AD17" i="8"/>
  <c r="AC17" i="8"/>
  <c r="AB17" i="8"/>
  <c r="Q17" i="8"/>
  <c r="AQ16" i="8"/>
  <c r="AG16" i="8"/>
  <c r="AF16" i="8"/>
  <c r="AE16" i="8"/>
  <c r="AD16" i="8"/>
  <c r="AC16" i="8"/>
  <c r="AB16" i="8"/>
  <c r="Q16" i="8"/>
  <c r="AQ15" i="8"/>
  <c r="AG15" i="8"/>
  <c r="AF15" i="8"/>
  <c r="AE15" i="8"/>
  <c r="AD15" i="8"/>
  <c r="AC15" i="8"/>
  <c r="AB15" i="8"/>
  <c r="Q15" i="8"/>
  <c r="AQ14" i="8"/>
  <c r="AG14" i="8"/>
  <c r="AF14" i="8"/>
  <c r="AE14" i="8"/>
  <c r="AD14" i="8"/>
  <c r="AC14" i="8"/>
  <c r="AB14" i="8"/>
  <c r="Q14" i="8"/>
  <c r="AQ13" i="8"/>
  <c r="AG13" i="8"/>
  <c r="AF13" i="8"/>
  <c r="AE13" i="8"/>
  <c r="AD13" i="8"/>
  <c r="AC13" i="8"/>
  <c r="AB13" i="8"/>
  <c r="Q13" i="8"/>
  <c r="AQ12" i="8"/>
  <c r="AG12" i="8"/>
  <c r="AF12" i="8"/>
  <c r="AE12" i="8"/>
  <c r="AD12" i="8"/>
  <c r="AC12" i="8"/>
  <c r="AB12" i="8"/>
  <c r="Q12" i="8"/>
  <c r="AQ11" i="8"/>
  <c r="AG11" i="8"/>
  <c r="AF11" i="8"/>
  <c r="AE11" i="8"/>
  <c r="AD11" i="8"/>
  <c r="AC11" i="8"/>
  <c r="AB11" i="8"/>
  <c r="Q11" i="8"/>
  <c r="AQ10" i="8"/>
  <c r="AH10" i="8"/>
  <c r="AH11" i="8" s="1"/>
  <c r="AH12" i="8" s="1"/>
  <c r="AH13" i="8" s="1"/>
  <c r="AH14" i="8" s="1"/>
  <c r="AH15" i="8" s="1"/>
  <c r="AG10" i="8"/>
  <c r="AF10" i="8"/>
  <c r="AE10" i="8"/>
  <c r="AD10" i="8"/>
  <c r="AC10" i="8"/>
  <c r="AB10" i="8"/>
  <c r="Q10" i="8"/>
  <c r="AQ9" i="8"/>
  <c r="AG9" i="8"/>
  <c r="AF9" i="8"/>
  <c r="AE9" i="8"/>
  <c r="AD9" i="8"/>
  <c r="AC9" i="8"/>
  <c r="AB9" i="8"/>
  <c r="Q9" i="8"/>
  <c r="AQ8" i="8"/>
  <c r="AG8" i="8"/>
  <c r="AF8" i="8"/>
  <c r="AE8" i="8"/>
  <c r="AD8" i="8"/>
  <c r="AC8" i="8"/>
  <c r="AB8" i="8"/>
  <c r="Q8" i="8"/>
  <c r="AQ7" i="8"/>
  <c r="AG7" i="8"/>
  <c r="AF7" i="8"/>
  <c r="AE7" i="8"/>
  <c r="AD7" i="8"/>
  <c r="AC7" i="8"/>
  <c r="AB7" i="8"/>
  <c r="Q7" i="8"/>
  <c r="AQ6" i="8"/>
  <c r="AG6" i="8"/>
  <c r="AF6" i="8"/>
  <c r="AE6" i="8"/>
  <c r="AD6" i="8"/>
  <c r="AC6" i="8"/>
  <c r="AB6" i="8"/>
  <c r="Q6" i="8"/>
  <c r="AQ5" i="8"/>
  <c r="AG5" i="8"/>
  <c r="AF5" i="8"/>
  <c r="AE5" i="8"/>
  <c r="AD5" i="8"/>
  <c r="AC5" i="8"/>
  <c r="AB5" i="8"/>
  <c r="Q5" i="8"/>
  <c r="AQ4" i="8"/>
  <c r="AH4" i="8"/>
  <c r="AH5" i="8" s="1"/>
  <c r="AH6" i="8" s="1"/>
  <c r="AH7" i="8" s="1"/>
  <c r="AH8" i="8" s="1"/>
  <c r="AG4" i="8"/>
  <c r="AF4" i="8"/>
  <c r="AE4" i="8"/>
  <c r="AD4" i="8"/>
  <c r="AC4" i="8"/>
  <c r="AB4" i="8"/>
  <c r="Q4" i="8"/>
  <c r="AQ3" i="8"/>
  <c r="AG3" i="8"/>
  <c r="AF3" i="8"/>
  <c r="AE3" i="8"/>
  <c r="AD3" i="8"/>
  <c r="AC3" i="8"/>
  <c r="AB3" i="8"/>
  <c r="Q3" i="8"/>
  <c r="AQ251" i="7"/>
  <c r="AG251" i="7"/>
  <c r="AF251" i="7"/>
  <c r="AE251" i="7"/>
  <c r="AD251" i="7"/>
  <c r="AC251" i="7"/>
  <c r="AB251" i="7"/>
  <c r="Q251" i="7"/>
  <c r="P251" i="7"/>
  <c r="AQ250" i="7"/>
  <c r="AG250" i="7"/>
  <c r="AF250" i="7"/>
  <c r="AE250" i="7"/>
  <c r="AD250" i="7"/>
  <c r="AC250" i="7"/>
  <c r="AB250" i="7"/>
  <c r="Q250" i="7"/>
  <c r="P250" i="7"/>
  <c r="AQ249" i="7"/>
  <c r="AH249" i="7"/>
  <c r="AH250" i="7" s="1"/>
  <c r="AH251" i="7" s="1"/>
  <c r="AG249" i="7"/>
  <c r="AF249" i="7"/>
  <c r="AE249" i="7"/>
  <c r="AD249" i="7"/>
  <c r="AC249" i="7"/>
  <c r="AB249" i="7"/>
  <c r="Q249" i="7"/>
  <c r="P249" i="7"/>
  <c r="AQ248" i="7"/>
  <c r="AG248" i="7"/>
  <c r="AF248" i="7"/>
  <c r="AE248" i="7"/>
  <c r="AD248" i="7"/>
  <c r="AC248" i="7"/>
  <c r="AB248" i="7"/>
  <c r="Q248" i="7"/>
  <c r="AQ247" i="7"/>
  <c r="AG247" i="7"/>
  <c r="AF247" i="7"/>
  <c r="AE247" i="7"/>
  <c r="AD247" i="7"/>
  <c r="AC247" i="7"/>
  <c r="AB247" i="7"/>
  <c r="Q247" i="7"/>
  <c r="AQ246" i="7"/>
  <c r="AG246" i="7"/>
  <c r="AF246" i="7"/>
  <c r="AE246" i="7"/>
  <c r="AD246" i="7"/>
  <c r="AC246" i="7"/>
  <c r="AB246" i="7"/>
  <c r="Q246" i="7"/>
  <c r="AQ245" i="7"/>
  <c r="AG245" i="7"/>
  <c r="AF245" i="7"/>
  <c r="AE245" i="7"/>
  <c r="AD245" i="7"/>
  <c r="AC245" i="7"/>
  <c r="AB245" i="7"/>
  <c r="Q245" i="7"/>
  <c r="AQ244" i="7"/>
  <c r="AG244" i="7"/>
  <c r="AF244" i="7"/>
  <c r="AE244" i="7"/>
  <c r="AD244" i="7"/>
  <c r="AC244" i="7"/>
  <c r="AB244" i="7"/>
  <c r="Q244" i="7"/>
  <c r="AQ243" i="7"/>
  <c r="AG243" i="7"/>
  <c r="AF243" i="7"/>
  <c r="AE243" i="7"/>
  <c r="AD243" i="7"/>
  <c r="AC243" i="7"/>
  <c r="AB243" i="7"/>
  <c r="Q243" i="7"/>
  <c r="AQ242" i="7"/>
  <c r="AG242" i="7"/>
  <c r="AF242" i="7"/>
  <c r="AE242" i="7"/>
  <c r="AD242" i="7"/>
  <c r="AC242" i="7"/>
  <c r="AB242" i="7"/>
  <c r="Q242" i="7"/>
  <c r="P242" i="7"/>
  <c r="AQ241" i="7"/>
  <c r="AG241" i="7"/>
  <c r="AF241" i="7"/>
  <c r="AE241" i="7"/>
  <c r="AD241" i="7"/>
  <c r="AC241" i="7"/>
  <c r="AB241" i="7"/>
  <c r="Q241" i="7"/>
  <c r="P241" i="7"/>
  <c r="AQ240" i="7"/>
  <c r="AG240" i="7"/>
  <c r="AF240" i="7"/>
  <c r="AE240" i="7"/>
  <c r="AD240" i="7"/>
  <c r="AC240" i="7"/>
  <c r="AB240" i="7"/>
  <c r="Q240" i="7"/>
  <c r="AQ239" i="7"/>
  <c r="AG239" i="7"/>
  <c r="AF239" i="7"/>
  <c r="AE239" i="7"/>
  <c r="AD239" i="7"/>
  <c r="AC239" i="7"/>
  <c r="AB239" i="7"/>
  <c r="Q239" i="7"/>
  <c r="AQ238" i="7"/>
  <c r="AG238" i="7"/>
  <c r="AF238" i="7"/>
  <c r="AE238" i="7"/>
  <c r="AD238" i="7"/>
  <c r="AC238" i="7"/>
  <c r="AB238" i="7"/>
  <c r="Q238" i="7"/>
  <c r="AQ237" i="7"/>
  <c r="AG237" i="7"/>
  <c r="AF237" i="7"/>
  <c r="AE237" i="7"/>
  <c r="AD237" i="7"/>
  <c r="AC237" i="7"/>
  <c r="AB237" i="7"/>
  <c r="Q237" i="7"/>
  <c r="AQ236" i="7"/>
  <c r="AH236" i="7"/>
  <c r="AH237" i="7" s="1"/>
  <c r="AH238" i="7" s="1"/>
  <c r="AH239" i="7" s="1"/>
  <c r="AH240" i="7" s="1"/>
  <c r="AH241" i="7" s="1"/>
  <c r="AH242" i="7" s="1"/>
  <c r="AH243" i="7" s="1"/>
  <c r="AH244" i="7" s="1"/>
  <c r="AH245" i="7" s="1"/>
  <c r="AH246" i="7" s="1"/>
  <c r="AH247" i="7" s="1"/>
  <c r="AG236" i="7"/>
  <c r="AF236" i="7"/>
  <c r="AE236" i="7"/>
  <c r="AD236" i="7"/>
  <c r="AC236" i="7"/>
  <c r="AB236" i="7"/>
  <c r="Q236" i="7"/>
  <c r="AQ235" i="7"/>
  <c r="AG235" i="7"/>
  <c r="AF235" i="7"/>
  <c r="AE235" i="7"/>
  <c r="AD235" i="7"/>
  <c r="AC235" i="7"/>
  <c r="AB235" i="7"/>
  <c r="Q235" i="7"/>
  <c r="AQ234" i="7"/>
  <c r="AG234" i="7"/>
  <c r="AF234" i="7"/>
  <c r="AE234" i="7"/>
  <c r="AD234" i="7"/>
  <c r="AC234" i="7"/>
  <c r="AB234" i="7"/>
  <c r="Q234" i="7"/>
  <c r="AQ233" i="7"/>
  <c r="AG233" i="7"/>
  <c r="AF233" i="7"/>
  <c r="AE233" i="7"/>
  <c r="AD233" i="7"/>
  <c r="AC233" i="7"/>
  <c r="AB233" i="7"/>
  <c r="Q233" i="7"/>
  <c r="P233" i="7"/>
  <c r="AQ232" i="7"/>
  <c r="AG232" i="7"/>
  <c r="AF232" i="7"/>
  <c r="AE232" i="7"/>
  <c r="AD232" i="7"/>
  <c r="AC232" i="7"/>
  <c r="AB232" i="7"/>
  <c r="Q232" i="7"/>
  <c r="P232" i="7"/>
  <c r="AQ231" i="7"/>
  <c r="AG231" i="7"/>
  <c r="AF231" i="7"/>
  <c r="AE231" i="7"/>
  <c r="AD231" i="7"/>
  <c r="AC231" i="7"/>
  <c r="AB231" i="7"/>
  <c r="Q231" i="7"/>
  <c r="P231" i="7"/>
  <c r="AQ230" i="7"/>
  <c r="AG230" i="7"/>
  <c r="AF230" i="7"/>
  <c r="AE230" i="7"/>
  <c r="AD230" i="7"/>
  <c r="AC230" i="7"/>
  <c r="AB230" i="7"/>
  <c r="Q230" i="7"/>
  <c r="P230" i="7"/>
  <c r="AQ229" i="7"/>
  <c r="AG229" i="7"/>
  <c r="AF229" i="7"/>
  <c r="AE229" i="7"/>
  <c r="AD229" i="7"/>
  <c r="AC229" i="7"/>
  <c r="AB229" i="7"/>
  <c r="Q229" i="7"/>
  <c r="P229" i="7"/>
  <c r="AQ228" i="7"/>
  <c r="AG228" i="7"/>
  <c r="AF228" i="7"/>
  <c r="AE228" i="7"/>
  <c r="AD228" i="7"/>
  <c r="AC228" i="7"/>
  <c r="AB228" i="7"/>
  <c r="Q228" i="7"/>
  <c r="P228" i="7"/>
  <c r="AQ227" i="7"/>
  <c r="AG227" i="7"/>
  <c r="AF227" i="7"/>
  <c r="AE227" i="7"/>
  <c r="AD227" i="7"/>
  <c r="AC227" i="7"/>
  <c r="AB227" i="7"/>
  <c r="Q227" i="7"/>
  <c r="P227" i="7"/>
  <c r="AQ226" i="7"/>
  <c r="AG226" i="7"/>
  <c r="AF226" i="7"/>
  <c r="AE226" i="7"/>
  <c r="AD226" i="7"/>
  <c r="AC226" i="7"/>
  <c r="AB226" i="7"/>
  <c r="Q226" i="7"/>
  <c r="P226" i="7"/>
  <c r="AQ225" i="7"/>
  <c r="AG225" i="7"/>
  <c r="AF225" i="7"/>
  <c r="AE225" i="7"/>
  <c r="AD225" i="7"/>
  <c r="AC225" i="7"/>
  <c r="AB225" i="7"/>
  <c r="Q225" i="7"/>
  <c r="P225" i="7"/>
  <c r="AQ224" i="7"/>
  <c r="AG224" i="7"/>
  <c r="AF224" i="7"/>
  <c r="AE224" i="7"/>
  <c r="AD224" i="7"/>
  <c r="AC224" i="7"/>
  <c r="AB224" i="7"/>
  <c r="Q224" i="7"/>
  <c r="P224" i="7"/>
  <c r="AQ223" i="7"/>
  <c r="AG223" i="7"/>
  <c r="AF223" i="7"/>
  <c r="AE223" i="7"/>
  <c r="AD223" i="7"/>
  <c r="AC223" i="7"/>
  <c r="AB223" i="7"/>
  <c r="Q223" i="7"/>
  <c r="AQ222" i="7"/>
  <c r="AG222" i="7"/>
  <c r="AF222" i="7"/>
  <c r="AE222" i="7"/>
  <c r="AD222" i="7"/>
  <c r="AC222" i="7"/>
  <c r="AB222" i="7"/>
  <c r="Q222" i="7"/>
  <c r="AQ221" i="7"/>
  <c r="AG221" i="7"/>
  <c r="AF221" i="7"/>
  <c r="AE221" i="7"/>
  <c r="AD221" i="7"/>
  <c r="AC221" i="7"/>
  <c r="AB221" i="7"/>
  <c r="Q221" i="7"/>
  <c r="AQ220" i="7"/>
  <c r="AG220" i="7"/>
  <c r="AF220" i="7"/>
  <c r="AE220" i="7"/>
  <c r="AD220" i="7"/>
  <c r="AC220" i="7"/>
  <c r="AB220" i="7"/>
  <c r="Q220" i="7"/>
  <c r="AQ219" i="7"/>
  <c r="AH219" i="7"/>
  <c r="AH220" i="7" s="1"/>
  <c r="AH221" i="7" s="1"/>
  <c r="AH222" i="7" s="1"/>
  <c r="AH223" i="7" s="1"/>
  <c r="AH224" i="7" s="1"/>
  <c r="AH225" i="7" s="1"/>
  <c r="AH226" i="7" s="1"/>
  <c r="AH227" i="7" s="1"/>
  <c r="AH228" i="7" s="1"/>
  <c r="AH229" i="7" s="1"/>
  <c r="AH230" i="7" s="1"/>
  <c r="AH231" i="7" s="1"/>
  <c r="AH232" i="7" s="1"/>
  <c r="AH233" i="7" s="1"/>
  <c r="AH234" i="7" s="1"/>
  <c r="AG219" i="7"/>
  <c r="AF219" i="7"/>
  <c r="AE219" i="7"/>
  <c r="AD219" i="7"/>
  <c r="AC219" i="7"/>
  <c r="AB219" i="7"/>
  <c r="Q219" i="7"/>
  <c r="AQ218" i="7"/>
  <c r="AG218" i="7"/>
  <c r="AF218" i="7"/>
  <c r="AE218" i="7"/>
  <c r="AD218" i="7"/>
  <c r="AC218" i="7"/>
  <c r="AB218" i="7"/>
  <c r="Q218" i="7"/>
  <c r="P218" i="7"/>
  <c r="AQ217" i="7"/>
  <c r="AG217" i="7"/>
  <c r="AF217" i="7"/>
  <c r="AE217" i="7"/>
  <c r="AD217" i="7"/>
  <c r="AC217" i="7"/>
  <c r="AB217" i="7"/>
  <c r="Q217" i="7"/>
  <c r="AQ216" i="7"/>
  <c r="AG216" i="7"/>
  <c r="AF216" i="7"/>
  <c r="AE216" i="7"/>
  <c r="AD216" i="7"/>
  <c r="AC216" i="7"/>
  <c r="AB216" i="7"/>
  <c r="Q216" i="7"/>
  <c r="P216" i="7"/>
  <c r="AQ215" i="7"/>
  <c r="AH215" i="7"/>
  <c r="AH216" i="7" s="1"/>
  <c r="AH217" i="7" s="1"/>
  <c r="AG215" i="7"/>
  <c r="AF215" i="7"/>
  <c r="AE215" i="7"/>
  <c r="AD215" i="7"/>
  <c r="AC215" i="7"/>
  <c r="AB215" i="7"/>
  <c r="Q215" i="7"/>
  <c r="AQ214" i="7"/>
  <c r="AG214" i="7"/>
  <c r="AF214" i="7"/>
  <c r="AE214" i="7"/>
  <c r="AD214" i="7"/>
  <c r="AC214" i="7"/>
  <c r="AB214" i="7"/>
  <c r="Q214" i="7"/>
  <c r="AQ213" i="7"/>
  <c r="AG213" i="7"/>
  <c r="AF213" i="7"/>
  <c r="AE213" i="7"/>
  <c r="AD213" i="7"/>
  <c r="AC213" i="7"/>
  <c r="AB213" i="7"/>
  <c r="Q213" i="7"/>
  <c r="AQ212" i="7"/>
  <c r="AG212" i="7"/>
  <c r="AF212" i="7"/>
  <c r="AE212" i="7"/>
  <c r="AD212" i="7"/>
  <c r="AC212" i="7"/>
  <c r="AB212" i="7"/>
  <c r="Q212" i="7"/>
  <c r="AQ211" i="7"/>
  <c r="AG211" i="7"/>
  <c r="AF211" i="7"/>
  <c r="AE211" i="7"/>
  <c r="AD211" i="7"/>
  <c r="AC211" i="7"/>
  <c r="AB211" i="7"/>
  <c r="Q211" i="7"/>
  <c r="AQ210" i="7"/>
  <c r="AG210" i="7"/>
  <c r="AF210" i="7"/>
  <c r="AE210" i="7"/>
  <c r="AD210" i="7"/>
  <c r="AC210" i="7"/>
  <c r="AB210" i="7"/>
  <c r="Q210" i="7"/>
  <c r="AQ209" i="7"/>
  <c r="AH209" i="7"/>
  <c r="AH210" i="7" s="1"/>
  <c r="AH211" i="7" s="1"/>
  <c r="AH212" i="7" s="1"/>
  <c r="AH213" i="7" s="1"/>
  <c r="AG209" i="7"/>
  <c r="AF209" i="7"/>
  <c r="AE209" i="7"/>
  <c r="AD209" i="7"/>
  <c r="AC209" i="7"/>
  <c r="AB209" i="7"/>
  <c r="Q209" i="7"/>
  <c r="AQ208" i="7"/>
  <c r="AG208" i="7"/>
  <c r="AF208" i="7"/>
  <c r="AE208" i="7"/>
  <c r="AD208" i="7"/>
  <c r="AC208" i="7"/>
  <c r="AB208" i="7"/>
  <c r="Q208" i="7"/>
  <c r="AQ207" i="7"/>
  <c r="AG207" i="7"/>
  <c r="AF207" i="7"/>
  <c r="AE207" i="7"/>
  <c r="AD207" i="7"/>
  <c r="AC207" i="7"/>
  <c r="AB207" i="7"/>
  <c r="Q207" i="7"/>
  <c r="AQ206" i="7"/>
  <c r="AG206" i="7"/>
  <c r="AF206" i="7"/>
  <c r="AE206" i="7"/>
  <c r="AD206" i="7"/>
  <c r="AC206" i="7"/>
  <c r="AB206" i="7"/>
  <c r="Q206" i="7"/>
  <c r="AQ205" i="7"/>
  <c r="AG205" i="7"/>
  <c r="AF205" i="7"/>
  <c r="AE205" i="7"/>
  <c r="AD205" i="7"/>
  <c r="AC205" i="7"/>
  <c r="AB205" i="7"/>
  <c r="Q205" i="7"/>
  <c r="AQ204" i="7"/>
  <c r="AG204" i="7"/>
  <c r="AF204" i="7"/>
  <c r="AE204" i="7"/>
  <c r="AD204" i="7"/>
  <c r="AC204" i="7"/>
  <c r="AB204" i="7"/>
  <c r="Q204" i="7"/>
  <c r="AQ203" i="7"/>
  <c r="AG203" i="7"/>
  <c r="AF203" i="7"/>
  <c r="AE203" i="7"/>
  <c r="AD203" i="7"/>
  <c r="AC203" i="7"/>
  <c r="AB203" i="7"/>
  <c r="Q203" i="7"/>
  <c r="AQ202" i="7"/>
  <c r="AG202" i="7"/>
  <c r="AF202" i="7"/>
  <c r="AE202" i="7"/>
  <c r="AD202" i="7"/>
  <c r="AC202" i="7"/>
  <c r="AB202" i="7"/>
  <c r="Q202" i="7"/>
  <c r="AQ201" i="7"/>
  <c r="AG201" i="7"/>
  <c r="AF201" i="7"/>
  <c r="AE201" i="7"/>
  <c r="AD201" i="7"/>
  <c r="AC201" i="7"/>
  <c r="AB201" i="7"/>
  <c r="Q201" i="7"/>
  <c r="AQ200" i="7"/>
  <c r="AG200" i="7"/>
  <c r="AF200" i="7"/>
  <c r="AE200" i="7"/>
  <c r="AD200" i="7"/>
  <c r="AC200" i="7"/>
  <c r="AB200" i="7"/>
  <c r="Q200" i="7"/>
  <c r="AQ199" i="7"/>
  <c r="AH199" i="7"/>
  <c r="AH200" i="7" s="1"/>
  <c r="AH201" i="7" s="1"/>
  <c r="AH202" i="7" s="1"/>
  <c r="AH203" i="7" s="1"/>
  <c r="AH204" i="7" s="1"/>
  <c r="AH205" i="7" s="1"/>
  <c r="AH206" i="7" s="1"/>
  <c r="AH207" i="7" s="1"/>
  <c r="AG199" i="7"/>
  <c r="AF199" i="7"/>
  <c r="AE199" i="7"/>
  <c r="AD199" i="7"/>
  <c r="AC199" i="7"/>
  <c r="AB199" i="7"/>
  <c r="Q199" i="7"/>
  <c r="AQ198" i="7"/>
  <c r="AG198" i="7"/>
  <c r="AF198" i="7"/>
  <c r="AE198" i="7"/>
  <c r="AD198" i="7"/>
  <c r="AC198" i="7"/>
  <c r="AB198" i="7"/>
  <c r="Q198" i="7"/>
  <c r="AQ197" i="7"/>
  <c r="AH197" i="7"/>
  <c r="AG197" i="7"/>
  <c r="AF197" i="7"/>
  <c r="AE197" i="7"/>
  <c r="AD197" i="7"/>
  <c r="AC197" i="7"/>
  <c r="AB197" i="7"/>
  <c r="Q197" i="7"/>
  <c r="AQ196" i="7"/>
  <c r="AH196" i="7"/>
  <c r="AG196" i="7"/>
  <c r="AF196" i="7"/>
  <c r="AE196" i="7"/>
  <c r="AD196" i="7"/>
  <c r="AC196" i="7"/>
  <c r="AB196" i="7"/>
  <c r="Q196" i="7"/>
  <c r="P196" i="7"/>
  <c r="AQ195" i="7"/>
  <c r="AG195" i="7"/>
  <c r="AF195" i="7"/>
  <c r="AE195" i="7"/>
  <c r="AD195" i="7"/>
  <c r="AC195" i="7"/>
  <c r="AB195" i="7"/>
  <c r="Q195" i="7"/>
  <c r="AQ194" i="7"/>
  <c r="AG194" i="7"/>
  <c r="AF194" i="7"/>
  <c r="AE194" i="7"/>
  <c r="AD194" i="7"/>
  <c r="AC194" i="7"/>
  <c r="AB194" i="7"/>
  <c r="Q194" i="7"/>
  <c r="AQ193" i="7"/>
  <c r="AG193" i="7"/>
  <c r="AF193" i="7"/>
  <c r="AE193" i="7"/>
  <c r="AD193" i="7"/>
  <c r="AC193" i="7"/>
  <c r="AB193" i="7"/>
  <c r="Q193" i="7"/>
  <c r="AQ192" i="7"/>
  <c r="AG192" i="7"/>
  <c r="AF192" i="7"/>
  <c r="AE192" i="7"/>
  <c r="AD192" i="7"/>
  <c r="AC192" i="7"/>
  <c r="AB192" i="7"/>
  <c r="Q192" i="7"/>
  <c r="AQ191" i="7"/>
  <c r="AG191" i="7"/>
  <c r="AF191" i="7"/>
  <c r="AE191" i="7"/>
  <c r="AD191" i="7"/>
  <c r="AC191" i="7"/>
  <c r="AB191" i="7"/>
  <c r="Q191" i="7"/>
  <c r="AQ190" i="7"/>
  <c r="AG190" i="7"/>
  <c r="AF190" i="7"/>
  <c r="AE190" i="7"/>
  <c r="AD190" i="7"/>
  <c r="AC190" i="7"/>
  <c r="AB190" i="7"/>
  <c r="Q190" i="7"/>
  <c r="AQ189" i="7"/>
  <c r="AH189" i="7"/>
  <c r="AH190" i="7" s="1"/>
  <c r="AH191" i="7" s="1"/>
  <c r="AH192" i="7" s="1"/>
  <c r="AH193" i="7" s="1"/>
  <c r="AH194" i="7" s="1"/>
  <c r="AG189" i="7"/>
  <c r="AF189" i="7"/>
  <c r="AE189" i="7"/>
  <c r="AD189" i="7"/>
  <c r="AC189" i="7"/>
  <c r="AB189" i="7"/>
  <c r="Q189" i="7"/>
  <c r="AQ188" i="7"/>
  <c r="AG188" i="7"/>
  <c r="AF188" i="7"/>
  <c r="AE188" i="7"/>
  <c r="AD188" i="7"/>
  <c r="AC188" i="7"/>
  <c r="AB188" i="7"/>
  <c r="Q188" i="7"/>
  <c r="AQ187" i="7"/>
  <c r="AG187" i="7"/>
  <c r="AF187" i="7"/>
  <c r="AE187" i="7"/>
  <c r="AD187" i="7"/>
  <c r="AC187" i="7"/>
  <c r="AB187" i="7"/>
  <c r="Q187" i="7"/>
  <c r="P187" i="7"/>
  <c r="AQ186" i="7"/>
  <c r="AG186" i="7"/>
  <c r="AF186" i="7"/>
  <c r="AE186" i="7"/>
  <c r="AD186" i="7"/>
  <c r="AC186" i="7"/>
  <c r="AB186" i="7"/>
  <c r="Q186" i="7"/>
  <c r="P186" i="7"/>
  <c r="AQ185" i="7"/>
  <c r="AG185" i="7"/>
  <c r="AF185" i="7"/>
  <c r="AE185" i="7"/>
  <c r="AD185" i="7"/>
  <c r="AC185" i="7"/>
  <c r="AB185" i="7"/>
  <c r="Q185" i="7"/>
  <c r="P185" i="7"/>
  <c r="AQ184" i="7"/>
  <c r="AG184" i="7"/>
  <c r="AF184" i="7"/>
  <c r="AE184" i="7"/>
  <c r="AD184" i="7"/>
  <c r="AC184" i="7"/>
  <c r="AB184" i="7"/>
  <c r="Q184" i="7"/>
  <c r="P184" i="7"/>
  <c r="AQ183" i="7"/>
  <c r="AG183" i="7"/>
  <c r="AF183" i="7"/>
  <c r="AE183" i="7"/>
  <c r="AD183" i="7"/>
  <c r="AC183" i="7"/>
  <c r="AB183" i="7"/>
  <c r="Q183" i="7"/>
  <c r="P183" i="7"/>
  <c r="AQ182" i="7"/>
  <c r="AH182" i="7"/>
  <c r="AH183" i="7" s="1"/>
  <c r="AH184" i="7" s="1"/>
  <c r="AH185" i="7" s="1"/>
  <c r="AH186" i="7" s="1"/>
  <c r="AH187" i="7" s="1"/>
  <c r="AG182" i="7"/>
  <c r="AF182" i="7"/>
  <c r="AE182" i="7"/>
  <c r="AD182" i="7"/>
  <c r="AC182" i="7"/>
  <c r="AB182" i="7"/>
  <c r="Q182" i="7"/>
  <c r="P182" i="7"/>
  <c r="AQ181" i="7"/>
  <c r="AG181" i="7"/>
  <c r="AF181" i="7"/>
  <c r="AE181" i="7"/>
  <c r="AD181" i="7"/>
  <c r="AC181" i="7"/>
  <c r="AB181" i="7"/>
  <c r="Q181" i="7"/>
  <c r="P181" i="7"/>
  <c r="AQ180" i="7"/>
  <c r="AG180" i="7"/>
  <c r="AF180" i="7"/>
  <c r="AE180" i="7"/>
  <c r="AD180" i="7"/>
  <c r="AC180" i="7"/>
  <c r="AB180" i="7"/>
  <c r="Q180" i="7"/>
  <c r="AQ179" i="7"/>
  <c r="AG179" i="7"/>
  <c r="AF179" i="7"/>
  <c r="AE179" i="7"/>
  <c r="AD179" i="7"/>
  <c r="AC179" i="7"/>
  <c r="AB179" i="7"/>
  <c r="Q179" i="7"/>
  <c r="AQ178" i="7"/>
  <c r="AG178" i="7"/>
  <c r="AF178" i="7"/>
  <c r="AE178" i="7"/>
  <c r="AD178" i="7"/>
  <c r="AC178" i="7"/>
  <c r="AB178" i="7"/>
  <c r="Q178" i="7"/>
  <c r="AQ177" i="7"/>
  <c r="AG177" i="7"/>
  <c r="AF177" i="7"/>
  <c r="AE177" i="7"/>
  <c r="AD177" i="7"/>
  <c r="AC177" i="7"/>
  <c r="AB177" i="7"/>
  <c r="Q177" i="7"/>
  <c r="P177" i="7"/>
  <c r="AQ176" i="7"/>
  <c r="AG176" i="7"/>
  <c r="AF176" i="7"/>
  <c r="AE176" i="7"/>
  <c r="AD176" i="7"/>
  <c r="AC176" i="7"/>
  <c r="AB176" i="7"/>
  <c r="Q176" i="7"/>
  <c r="P176" i="7"/>
  <c r="AQ175" i="7"/>
  <c r="AG175" i="7"/>
  <c r="AF175" i="7"/>
  <c r="AE175" i="7"/>
  <c r="AD175" i="7"/>
  <c r="AC175" i="7"/>
  <c r="AB175" i="7"/>
  <c r="Q175" i="7"/>
  <c r="AQ174" i="7"/>
  <c r="AG174" i="7"/>
  <c r="AF174" i="7"/>
  <c r="AE174" i="7"/>
  <c r="AD174" i="7"/>
  <c r="AC174" i="7"/>
  <c r="AB174" i="7"/>
  <c r="Q174" i="7"/>
  <c r="AQ173" i="7"/>
  <c r="AG173" i="7"/>
  <c r="AF173" i="7"/>
  <c r="AE173" i="7"/>
  <c r="AD173" i="7"/>
  <c r="AC173" i="7"/>
  <c r="AB173" i="7"/>
  <c r="Q173" i="7"/>
  <c r="P173" i="7"/>
  <c r="AQ172" i="7"/>
  <c r="AG172" i="7"/>
  <c r="AF172" i="7"/>
  <c r="AE172" i="7"/>
  <c r="AD172" i="7"/>
  <c r="AC172" i="7"/>
  <c r="AB172" i="7"/>
  <c r="Q172" i="7"/>
  <c r="AQ171" i="7"/>
  <c r="AG171" i="7"/>
  <c r="AF171" i="7"/>
  <c r="AE171" i="7"/>
  <c r="AD171" i="7"/>
  <c r="AC171" i="7"/>
  <c r="AB171" i="7"/>
  <c r="Q171" i="7"/>
  <c r="AQ170" i="7"/>
  <c r="AG170" i="7"/>
  <c r="AF170" i="7"/>
  <c r="AE170" i="7"/>
  <c r="AD170" i="7"/>
  <c r="AC170" i="7"/>
  <c r="AB170" i="7"/>
  <c r="Q170" i="7"/>
  <c r="AQ169" i="7"/>
  <c r="AG169" i="7"/>
  <c r="AF169" i="7"/>
  <c r="AE169" i="7"/>
  <c r="AD169" i="7"/>
  <c r="AC169" i="7"/>
  <c r="AB169" i="7"/>
  <c r="Q169" i="7"/>
  <c r="AQ168" i="7"/>
  <c r="AG168" i="7"/>
  <c r="AF168" i="7"/>
  <c r="AE168" i="7"/>
  <c r="AD168" i="7"/>
  <c r="AC168" i="7"/>
  <c r="AB168" i="7"/>
  <c r="Q168" i="7"/>
  <c r="AQ167" i="7"/>
  <c r="AG167" i="7"/>
  <c r="AF167" i="7"/>
  <c r="AE167" i="7"/>
  <c r="AD167" i="7"/>
  <c r="AC167" i="7"/>
  <c r="AB167" i="7"/>
  <c r="Q167" i="7"/>
  <c r="AQ166" i="7"/>
  <c r="AG166" i="7"/>
  <c r="AF166" i="7"/>
  <c r="AE166" i="7"/>
  <c r="AD166" i="7"/>
  <c r="AC166" i="7"/>
  <c r="AB166" i="7"/>
  <c r="Q166" i="7"/>
  <c r="P166" i="7"/>
  <c r="AQ165" i="7"/>
  <c r="AG165" i="7"/>
  <c r="AF165" i="7"/>
  <c r="AE165" i="7"/>
  <c r="AD165" i="7"/>
  <c r="AC165" i="7"/>
  <c r="AB165" i="7"/>
  <c r="Q165" i="7"/>
  <c r="AQ164" i="7"/>
  <c r="AG164" i="7"/>
  <c r="AF164" i="7"/>
  <c r="AE164" i="7"/>
  <c r="AD164" i="7"/>
  <c r="AC164" i="7"/>
  <c r="AB164" i="7"/>
  <c r="Q164" i="7"/>
  <c r="AQ163" i="7"/>
  <c r="AG163" i="7"/>
  <c r="AF163" i="7"/>
  <c r="AE163" i="7"/>
  <c r="AD163" i="7"/>
  <c r="AC163" i="7"/>
  <c r="AB163" i="7"/>
  <c r="Q163" i="7"/>
  <c r="AQ162" i="7"/>
  <c r="AH162" i="7"/>
  <c r="AH163" i="7" s="1"/>
  <c r="AH164" i="7" s="1"/>
  <c r="AH165" i="7" s="1"/>
  <c r="AH166" i="7" s="1"/>
  <c r="AH167" i="7" s="1"/>
  <c r="AH168" i="7" s="1"/>
  <c r="AH169" i="7" s="1"/>
  <c r="AH170" i="7" s="1"/>
  <c r="AH171" i="7" s="1"/>
  <c r="AH172" i="7" s="1"/>
  <c r="AH173" i="7" s="1"/>
  <c r="AH174" i="7" s="1"/>
  <c r="AH175" i="7" s="1"/>
  <c r="AH176" i="7" s="1"/>
  <c r="AH177" i="7" s="1"/>
  <c r="AH178" i="7" s="1"/>
  <c r="AH179" i="7" s="1"/>
  <c r="AH180" i="7" s="1"/>
  <c r="AG162" i="7"/>
  <c r="AF162" i="7"/>
  <c r="AE162" i="7"/>
  <c r="AD162" i="7"/>
  <c r="AC162" i="7"/>
  <c r="AB162" i="7"/>
  <c r="Q162" i="7"/>
  <c r="AQ161" i="7"/>
  <c r="AG161" i="7"/>
  <c r="AF161" i="7"/>
  <c r="AE161" i="7"/>
  <c r="AD161" i="7"/>
  <c r="AC161" i="7"/>
  <c r="AB161" i="7"/>
  <c r="Q161" i="7"/>
  <c r="AQ160" i="7"/>
  <c r="AG160" i="7"/>
  <c r="AF160" i="7"/>
  <c r="AE160" i="7"/>
  <c r="AD160" i="7"/>
  <c r="AC160" i="7"/>
  <c r="AB160" i="7"/>
  <c r="Q160" i="7"/>
  <c r="AQ159" i="7"/>
  <c r="AG159" i="7"/>
  <c r="AF159" i="7"/>
  <c r="AE159" i="7"/>
  <c r="AD159" i="7"/>
  <c r="AC159" i="7"/>
  <c r="AB159" i="7"/>
  <c r="Q159" i="7"/>
  <c r="AQ158" i="7"/>
  <c r="AG158" i="7"/>
  <c r="AF158" i="7"/>
  <c r="AE158" i="7"/>
  <c r="AD158" i="7"/>
  <c r="AC158" i="7"/>
  <c r="AB158" i="7"/>
  <c r="Q158" i="7"/>
  <c r="AQ157" i="7"/>
  <c r="AG157" i="7"/>
  <c r="AF157" i="7"/>
  <c r="AE157" i="7"/>
  <c r="AD157" i="7"/>
  <c r="AC157" i="7"/>
  <c r="AB157" i="7"/>
  <c r="Q157" i="7"/>
  <c r="AQ156" i="7"/>
  <c r="AG156" i="7"/>
  <c r="AF156" i="7"/>
  <c r="AE156" i="7"/>
  <c r="AD156" i="7"/>
  <c r="AC156" i="7"/>
  <c r="AB156" i="7"/>
  <c r="Q156" i="7"/>
  <c r="AQ155" i="7"/>
  <c r="AG155" i="7"/>
  <c r="AF155" i="7"/>
  <c r="AE155" i="7"/>
  <c r="AD155" i="7"/>
  <c r="AC155" i="7"/>
  <c r="AB155" i="7"/>
  <c r="Q155" i="7"/>
  <c r="AQ154" i="7"/>
  <c r="AG154" i="7"/>
  <c r="AF154" i="7"/>
  <c r="AE154" i="7"/>
  <c r="AD154" i="7"/>
  <c r="AC154" i="7"/>
  <c r="AB154" i="7"/>
  <c r="Q154" i="7"/>
  <c r="AQ153" i="7"/>
  <c r="AG153" i="7"/>
  <c r="AF153" i="7"/>
  <c r="AE153" i="7"/>
  <c r="AD153" i="7"/>
  <c r="AC153" i="7"/>
  <c r="AB153" i="7"/>
  <c r="Q153" i="7"/>
  <c r="AQ152" i="7"/>
  <c r="AG152" i="7"/>
  <c r="AF152" i="7"/>
  <c r="AE152" i="7"/>
  <c r="AD152" i="7"/>
  <c r="AC152" i="7"/>
  <c r="AB152" i="7"/>
  <c r="Q152" i="7"/>
  <c r="AQ151" i="7"/>
  <c r="AG151" i="7"/>
  <c r="AF151" i="7"/>
  <c r="AE151" i="7"/>
  <c r="AD151" i="7"/>
  <c r="AC151" i="7"/>
  <c r="AB151" i="7"/>
  <c r="Q151" i="7"/>
  <c r="AQ150" i="7"/>
  <c r="AG150" i="7"/>
  <c r="AF150" i="7"/>
  <c r="AE150" i="7"/>
  <c r="AD150" i="7"/>
  <c r="AC150" i="7"/>
  <c r="AB150" i="7"/>
  <c r="Q150" i="7"/>
  <c r="AQ149" i="7"/>
  <c r="AG149" i="7"/>
  <c r="AF149" i="7"/>
  <c r="AE149" i="7"/>
  <c r="AD149" i="7"/>
  <c r="AC149" i="7"/>
  <c r="AB149" i="7"/>
  <c r="Q149" i="7"/>
  <c r="AQ148" i="7"/>
  <c r="AG148" i="7"/>
  <c r="AF148" i="7"/>
  <c r="AE148" i="7"/>
  <c r="AD148" i="7"/>
  <c r="AC148" i="7"/>
  <c r="AB148" i="7"/>
  <c r="Q148" i="7"/>
  <c r="AQ147" i="7"/>
  <c r="AG147" i="7"/>
  <c r="AF147" i="7"/>
  <c r="AE147" i="7"/>
  <c r="AD147" i="7"/>
  <c r="AC147" i="7"/>
  <c r="AB147" i="7"/>
  <c r="Q147" i="7"/>
  <c r="AQ146" i="7"/>
  <c r="AG146" i="7"/>
  <c r="AF146" i="7"/>
  <c r="AE146" i="7"/>
  <c r="AD146" i="7"/>
  <c r="AC146" i="7"/>
  <c r="AB146" i="7"/>
  <c r="Q146" i="7"/>
  <c r="AQ145" i="7"/>
  <c r="AG145" i="7"/>
  <c r="AF145" i="7"/>
  <c r="AE145" i="7"/>
  <c r="AD145" i="7"/>
  <c r="AC145" i="7"/>
  <c r="AB145" i="7"/>
  <c r="Q145" i="7"/>
  <c r="AQ144" i="7"/>
  <c r="AG144" i="7"/>
  <c r="AF144" i="7"/>
  <c r="AE144" i="7"/>
  <c r="AD144" i="7"/>
  <c r="AC144" i="7"/>
  <c r="AB144" i="7"/>
  <c r="Q144" i="7"/>
  <c r="AQ143" i="7"/>
  <c r="AG143" i="7"/>
  <c r="AF143" i="7"/>
  <c r="AE143" i="7"/>
  <c r="AD143" i="7"/>
  <c r="AC143" i="7"/>
  <c r="AB143" i="7"/>
  <c r="Q143" i="7"/>
  <c r="AQ142" i="7"/>
  <c r="AG142" i="7"/>
  <c r="AF142" i="7"/>
  <c r="AE142" i="7"/>
  <c r="AD142" i="7"/>
  <c r="AC142" i="7"/>
  <c r="AB142" i="7"/>
  <c r="Q142" i="7"/>
  <c r="AQ141" i="7"/>
  <c r="AG141" i="7"/>
  <c r="AF141" i="7"/>
  <c r="AE141" i="7"/>
  <c r="AD141" i="7"/>
  <c r="AC141" i="7"/>
  <c r="AB141" i="7"/>
  <c r="Q141" i="7"/>
  <c r="AQ140" i="7"/>
  <c r="AG140" i="7"/>
  <c r="AF140" i="7"/>
  <c r="AE140" i="7"/>
  <c r="AD140" i="7"/>
  <c r="AC140" i="7"/>
  <c r="AB140" i="7"/>
  <c r="Q140" i="7"/>
  <c r="P140" i="7"/>
  <c r="AQ139" i="7"/>
  <c r="AG139" i="7"/>
  <c r="AF139" i="7"/>
  <c r="AE139" i="7"/>
  <c r="AD139" i="7"/>
  <c r="AC139" i="7"/>
  <c r="AB139" i="7"/>
  <c r="Q139" i="7"/>
  <c r="P139" i="7"/>
  <c r="AQ138" i="7"/>
  <c r="AG138" i="7"/>
  <c r="AF138" i="7"/>
  <c r="AE138" i="7"/>
  <c r="AD138" i="7"/>
  <c r="AC138" i="7"/>
  <c r="AB138" i="7"/>
  <c r="Q138" i="7"/>
  <c r="P138" i="7"/>
  <c r="AQ137" i="7"/>
  <c r="AG137" i="7"/>
  <c r="AF137" i="7"/>
  <c r="AE137" i="7"/>
  <c r="AD137" i="7"/>
  <c r="AC137" i="7"/>
  <c r="AB137" i="7"/>
  <c r="Q137" i="7"/>
  <c r="AQ136" i="7"/>
  <c r="AG136" i="7"/>
  <c r="AF136" i="7"/>
  <c r="AE136" i="7"/>
  <c r="AD136" i="7"/>
  <c r="AC136" i="7"/>
  <c r="AB136" i="7"/>
  <c r="Q136" i="7"/>
  <c r="AQ135" i="7"/>
  <c r="AG135" i="7"/>
  <c r="AF135" i="7"/>
  <c r="AE135" i="7"/>
  <c r="AD135" i="7"/>
  <c r="AC135" i="7"/>
  <c r="AB135" i="7"/>
  <c r="Q135" i="7"/>
  <c r="AQ134" i="7"/>
  <c r="AG134" i="7"/>
  <c r="AF134" i="7"/>
  <c r="AE134" i="7"/>
  <c r="AD134" i="7"/>
  <c r="AC134" i="7"/>
  <c r="AB134" i="7"/>
  <c r="Q134" i="7"/>
  <c r="AQ133" i="7"/>
  <c r="AG133" i="7"/>
  <c r="AF133" i="7"/>
  <c r="AE133" i="7"/>
  <c r="AD133" i="7"/>
  <c r="AC133" i="7"/>
  <c r="AB133" i="7"/>
  <c r="Q133" i="7"/>
  <c r="AQ132" i="7"/>
  <c r="AG132" i="7"/>
  <c r="AF132" i="7"/>
  <c r="AE132" i="7"/>
  <c r="AD132" i="7"/>
  <c r="AC132" i="7"/>
  <c r="AB132" i="7"/>
  <c r="Q132" i="7"/>
  <c r="P132" i="7"/>
  <c r="AQ131" i="7"/>
  <c r="AG131" i="7"/>
  <c r="AF131" i="7"/>
  <c r="AE131" i="7"/>
  <c r="AD131" i="7"/>
  <c r="AC131" i="7"/>
  <c r="AB131" i="7"/>
  <c r="Q131" i="7"/>
  <c r="AQ130" i="7"/>
  <c r="AG130" i="7"/>
  <c r="AF130" i="7"/>
  <c r="AE130" i="7"/>
  <c r="AD130" i="7"/>
  <c r="AC130" i="7"/>
  <c r="AB130" i="7"/>
  <c r="Q130" i="7"/>
  <c r="AQ129" i="7"/>
  <c r="AG129" i="7"/>
  <c r="AF129" i="7"/>
  <c r="AE129" i="7"/>
  <c r="AD129" i="7"/>
  <c r="AC129" i="7"/>
  <c r="AB129" i="7"/>
  <c r="Q129" i="7"/>
  <c r="AQ128" i="7"/>
  <c r="AH128" i="7"/>
  <c r="AH129" i="7" s="1"/>
  <c r="AH130" i="7" s="1"/>
  <c r="AH131" i="7" s="1"/>
  <c r="AH132" i="7" s="1"/>
  <c r="AH133" i="7" s="1"/>
  <c r="AH134" i="7" s="1"/>
  <c r="AH135" i="7" s="1"/>
  <c r="AH136" i="7" s="1"/>
  <c r="AH137" i="7" s="1"/>
  <c r="AH138" i="7" s="1"/>
  <c r="AH139" i="7" s="1"/>
  <c r="AH140" i="7" s="1"/>
  <c r="AH141" i="7" s="1"/>
  <c r="AH142" i="7" s="1"/>
  <c r="AH143" i="7" s="1"/>
  <c r="AH144" i="7" s="1"/>
  <c r="AH145" i="7" s="1"/>
  <c r="AH146" i="7" s="1"/>
  <c r="AH147" i="7" s="1"/>
  <c r="AH148" i="7" s="1"/>
  <c r="AH149" i="7" s="1"/>
  <c r="AH150" i="7" s="1"/>
  <c r="AH151" i="7" s="1"/>
  <c r="AH152" i="7" s="1"/>
  <c r="AH153" i="7" s="1"/>
  <c r="AH154" i="7" s="1"/>
  <c r="AH155" i="7" s="1"/>
  <c r="AH156" i="7" s="1"/>
  <c r="AH157" i="7" s="1"/>
  <c r="AH158" i="7" s="1"/>
  <c r="AH159" i="7" s="1"/>
  <c r="AG128" i="7"/>
  <c r="AF128" i="7"/>
  <c r="AE128" i="7"/>
  <c r="AD128" i="7"/>
  <c r="AC128" i="7"/>
  <c r="AB128" i="7"/>
  <c r="Q128" i="7"/>
  <c r="AQ127" i="7"/>
  <c r="AG127" i="7"/>
  <c r="AF127" i="7"/>
  <c r="AE127" i="7"/>
  <c r="AD127" i="7"/>
  <c r="AC127" i="7"/>
  <c r="AB127" i="7"/>
  <c r="Q127" i="7"/>
  <c r="AQ126" i="7"/>
  <c r="AG126" i="7"/>
  <c r="AF126" i="7"/>
  <c r="AE126" i="7"/>
  <c r="AD126" i="7"/>
  <c r="AC126" i="7"/>
  <c r="AB126" i="7"/>
  <c r="Q126" i="7"/>
  <c r="P126" i="7"/>
  <c r="AQ125" i="7"/>
  <c r="AG125" i="7"/>
  <c r="AF125" i="7"/>
  <c r="AE125" i="7"/>
  <c r="AD125" i="7"/>
  <c r="AC125" i="7"/>
  <c r="AB125" i="7"/>
  <c r="Q125" i="7"/>
  <c r="P125" i="7"/>
  <c r="AQ124" i="7"/>
  <c r="AG124" i="7"/>
  <c r="AF124" i="7"/>
  <c r="AE124" i="7"/>
  <c r="AD124" i="7"/>
  <c r="AC124" i="7"/>
  <c r="AB124" i="7"/>
  <c r="Q124" i="7"/>
  <c r="AQ123" i="7"/>
  <c r="AH123" i="7"/>
  <c r="AH124" i="7" s="1"/>
  <c r="AH125" i="7" s="1"/>
  <c r="AH126" i="7" s="1"/>
  <c r="AG123" i="7"/>
  <c r="AF123" i="7"/>
  <c r="AE123" i="7"/>
  <c r="AD123" i="7"/>
  <c r="AC123" i="7"/>
  <c r="AB123" i="7"/>
  <c r="Q123" i="7"/>
  <c r="AQ122" i="7"/>
  <c r="AG122" i="7"/>
  <c r="AF122" i="7"/>
  <c r="AE122" i="7"/>
  <c r="AD122" i="7"/>
  <c r="AC122" i="7"/>
  <c r="AB122" i="7"/>
  <c r="Q122" i="7"/>
  <c r="AQ121" i="7"/>
  <c r="AG121" i="7"/>
  <c r="AF121" i="7"/>
  <c r="AE121" i="7"/>
  <c r="AD121" i="7"/>
  <c r="AC121" i="7"/>
  <c r="AB121" i="7"/>
  <c r="Q121" i="7"/>
  <c r="AQ120" i="7"/>
  <c r="AG120" i="7"/>
  <c r="AF120" i="7"/>
  <c r="AE120" i="7"/>
  <c r="AD120" i="7"/>
  <c r="AC120" i="7"/>
  <c r="AB120" i="7"/>
  <c r="Q120" i="7"/>
  <c r="AQ119" i="7"/>
  <c r="AG119" i="7"/>
  <c r="AF119" i="7"/>
  <c r="AE119" i="7"/>
  <c r="AD119" i="7"/>
  <c r="AC119" i="7"/>
  <c r="AB119" i="7"/>
  <c r="Q119" i="7"/>
  <c r="AQ118" i="7"/>
  <c r="AG118" i="7"/>
  <c r="AF118" i="7"/>
  <c r="AE118" i="7"/>
  <c r="AD118" i="7"/>
  <c r="AC118" i="7"/>
  <c r="AB118" i="7"/>
  <c r="Q118" i="7"/>
  <c r="AQ117" i="7"/>
  <c r="AG117" i="7"/>
  <c r="AF117" i="7"/>
  <c r="AE117" i="7"/>
  <c r="AD117" i="7"/>
  <c r="AC117" i="7"/>
  <c r="AB117" i="7"/>
  <c r="Q117" i="7"/>
  <c r="AQ116" i="7"/>
  <c r="AG116" i="7"/>
  <c r="AF116" i="7"/>
  <c r="AE116" i="7"/>
  <c r="AD116" i="7"/>
  <c r="AC116" i="7"/>
  <c r="AB116" i="7"/>
  <c r="Q116" i="7"/>
  <c r="AQ115" i="7"/>
  <c r="AG115" i="7"/>
  <c r="AF115" i="7"/>
  <c r="AE115" i="7"/>
  <c r="AD115" i="7"/>
  <c r="AC115" i="7"/>
  <c r="AB115" i="7"/>
  <c r="Q115" i="7"/>
  <c r="AQ114" i="7"/>
  <c r="AG114" i="7"/>
  <c r="AF114" i="7"/>
  <c r="AE114" i="7"/>
  <c r="AD114" i="7"/>
  <c r="AC114" i="7"/>
  <c r="AB114" i="7"/>
  <c r="Q114" i="7"/>
  <c r="AQ113" i="7"/>
  <c r="AG113" i="7"/>
  <c r="AF113" i="7"/>
  <c r="AE113" i="7"/>
  <c r="AD113" i="7"/>
  <c r="AC113" i="7"/>
  <c r="AB113" i="7"/>
  <c r="Q113" i="7"/>
  <c r="AQ112" i="7"/>
  <c r="AH112" i="7"/>
  <c r="AH113" i="7" s="1"/>
  <c r="AH114" i="7" s="1"/>
  <c r="AH115" i="7" s="1"/>
  <c r="AH116" i="7" s="1"/>
  <c r="AH117" i="7" s="1"/>
  <c r="AH118" i="7" s="1"/>
  <c r="AH119" i="7" s="1"/>
  <c r="AH120" i="7" s="1"/>
  <c r="AH121" i="7" s="1"/>
  <c r="AG112" i="7"/>
  <c r="AF112" i="7"/>
  <c r="AE112" i="7"/>
  <c r="AD112" i="7"/>
  <c r="AC112" i="7"/>
  <c r="AB112" i="7"/>
  <c r="Q112" i="7"/>
  <c r="AQ111" i="7"/>
  <c r="AG111" i="7"/>
  <c r="AF111" i="7"/>
  <c r="AE111" i="7"/>
  <c r="AD111" i="7"/>
  <c r="AC111" i="7"/>
  <c r="AB111" i="7"/>
  <c r="Q111" i="7"/>
  <c r="AQ110" i="7"/>
  <c r="AG110" i="7"/>
  <c r="AF110" i="7"/>
  <c r="AE110" i="7"/>
  <c r="AD110" i="7"/>
  <c r="AC110" i="7"/>
  <c r="AB110" i="7"/>
  <c r="Q110" i="7"/>
  <c r="P110" i="7"/>
  <c r="AQ109" i="7"/>
  <c r="AG109" i="7"/>
  <c r="AE109" i="7"/>
  <c r="AD109" i="7"/>
  <c r="AC109" i="7"/>
  <c r="AB109" i="7"/>
  <c r="Q109" i="7"/>
  <c r="P109" i="7"/>
  <c r="AQ108" i="7"/>
  <c r="AG108" i="7"/>
  <c r="AF108" i="7"/>
  <c r="AE108" i="7"/>
  <c r="AD108" i="7"/>
  <c r="AC108" i="7"/>
  <c r="AB108" i="7"/>
  <c r="Q108" i="7"/>
  <c r="P108" i="7"/>
  <c r="AG107" i="7"/>
  <c r="AF107" i="7"/>
  <c r="AE107" i="7"/>
  <c r="AD107" i="7"/>
  <c r="AC107" i="7"/>
  <c r="AB107" i="7"/>
  <c r="Q107" i="7"/>
  <c r="AQ106" i="7"/>
  <c r="AG106" i="7"/>
  <c r="AF106" i="7"/>
  <c r="AE106" i="7"/>
  <c r="AD106" i="7"/>
  <c r="AC106" i="7"/>
  <c r="AB106" i="7"/>
  <c r="Q106" i="7"/>
  <c r="P106" i="7"/>
  <c r="AQ105" i="7"/>
  <c r="AG105" i="7"/>
  <c r="AF105" i="7"/>
  <c r="AE105" i="7"/>
  <c r="AD105" i="7"/>
  <c r="AC105" i="7"/>
  <c r="AB105" i="7"/>
  <c r="Q105" i="7"/>
  <c r="P105" i="7"/>
  <c r="AQ104" i="7"/>
  <c r="AG104" i="7"/>
  <c r="AF104" i="7"/>
  <c r="AE104" i="7"/>
  <c r="AD104" i="7"/>
  <c r="AC104" i="7"/>
  <c r="AB104" i="7"/>
  <c r="Q104" i="7"/>
  <c r="P104" i="7"/>
  <c r="AQ103" i="7"/>
  <c r="AG103" i="7"/>
  <c r="AF103" i="7"/>
  <c r="AE103" i="7"/>
  <c r="AD103" i="7"/>
  <c r="AC103" i="7"/>
  <c r="AB103" i="7"/>
  <c r="Q103" i="7"/>
  <c r="P103" i="7"/>
  <c r="AQ102" i="7"/>
  <c r="AG102" i="7"/>
  <c r="AF102" i="7"/>
  <c r="AE102" i="7"/>
  <c r="AD102" i="7"/>
  <c r="AC102" i="7"/>
  <c r="AB102" i="7"/>
  <c r="Q102" i="7"/>
  <c r="AQ101" i="7"/>
  <c r="AG101" i="7"/>
  <c r="AF101" i="7"/>
  <c r="AE101" i="7"/>
  <c r="AD101" i="7"/>
  <c r="AC101" i="7"/>
  <c r="AB101" i="7"/>
  <c r="Q101" i="7"/>
  <c r="AQ100" i="7"/>
  <c r="AG100" i="7"/>
  <c r="AF100" i="7"/>
  <c r="AE100" i="7"/>
  <c r="AD100" i="7"/>
  <c r="AC100" i="7"/>
  <c r="AB100" i="7"/>
  <c r="Q100" i="7"/>
  <c r="P100" i="7"/>
  <c r="AQ99" i="7"/>
  <c r="AG99" i="7"/>
  <c r="AF99" i="7"/>
  <c r="AE99" i="7"/>
  <c r="AD99" i="7"/>
  <c r="AC99" i="7"/>
  <c r="AB99" i="7"/>
  <c r="Q99" i="7"/>
  <c r="AQ98" i="7"/>
  <c r="AG98" i="7"/>
  <c r="AF98" i="7"/>
  <c r="AE98" i="7"/>
  <c r="AD98" i="7"/>
  <c r="AC98" i="7"/>
  <c r="AB98" i="7"/>
  <c r="Q98" i="7"/>
  <c r="P98" i="7"/>
  <c r="AQ97" i="7"/>
  <c r="AG97" i="7"/>
  <c r="AF97" i="7"/>
  <c r="AE97" i="7"/>
  <c r="AD97" i="7"/>
  <c r="AC97" i="7"/>
  <c r="AB97" i="7"/>
  <c r="Q97" i="7"/>
  <c r="P97" i="7"/>
  <c r="AQ96" i="7"/>
  <c r="AG96" i="7"/>
  <c r="AF96" i="7"/>
  <c r="AE96" i="7"/>
  <c r="AD96" i="7"/>
  <c r="AC96" i="7"/>
  <c r="AB96" i="7"/>
  <c r="Q96" i="7"/>
  <c r="AQ95" i="7"/>
  <c r="AG95" i="7"/>
  <c r="AF95" i="7"/>
  <c r="AE95" i="7"/>
  <c r="AD95" i="7"/>
  <c r="AC95" i="7"/>
  <c r="AB95" i="7"/>
  <c r="Q95" i="7"/>
  <c r="AQ94" i="7"/>
  <c r="AG94" i="7"/>
  <c r="AF94" i="7"/>
  <c r="AE94" i="7"/>
  <c r="AD94" i="7"/>
  <c r="AC94" i="7"/>
  <c r="AB94" i="7"/>
  <c r="Q94" i="7"/>
  <c r="AQ93" i="7"/>
  <c r="AG93" i="7"/>
  <c r="AF93" i="7"/>
  <c r="AE93" i="7"/>
  <c r="AD93" i="7"/>
  <c r="AC93" i="7"/>
  <c r="AB93" i="7"/>
  <c r="Q93" i="7"/>
  <c r="P93" i="7"/>
  <c r="AQ92" i="7"/>
  <c r="AG92" i="7"/>
  <c r="AF92" i="7"/>
  <c r="AE92" i="7"/>
  <c r="AD92" i="7"/>
  <c r="AC92" i="7"/>
  <c r="AB92" i="7"/>
  <c r="Q92" i="7"/>
  <c r="P92" i="7"/>
  <c r="AQ91" i="7"/>
  <c r="AG91" i="7"/>
  <c r="AF91" i="7"/>
  <c r="AE91" i="7"/>
  <c r="AD91" i="7"/>
  <c r="AC91" i="7"/>
  <c r="AB91" i="7"/>
  <c r="Q91" i="7"/>
  <c r="P91" i="7"/>
  <c r="AQ90" i="7"/>
  <c r="AG90" i="7"/>
  <c r="AF90" i="7"/>
  <c r="AE90" i="7"/>
  <c r="AD90" i="7"/>
  <c r="AC90" i="7"/>
  <c r="AB90" i="7"/>
  <c r="Q90" i="7"/>
  <c r="P90" i="7"/>
  <c r="AQ89" i="7"/>
  <c r="AH89" i="7"/>
  <c r="AH90" i="7" s="1"/>
  <c r="AH91" i="7" s="1"/>
  <c r="AH92" i="7" s="1"/>
  <c r="AH93" i="7" s="1"/>
  <c r="AH94" i="7" s="1"/>
  <c r="AH95" i="7" s="1"/>
  <c r="AH96" i="7" s="1"/>
  <c r="AH97" i="7" s="1"/>
  <c r="AH98" i="7" s="1"/>
  <c r="AH99" i="7" s="1"/>
  <c r="AH100" i="7" s="1"/>
  <c r="AH101" i="7" s="1"/>
  <c r="AH102" i="7" s="1"/>
  <c r="AH103" i="7" s="1"/>
  <c r="AH104" i="7" s="1"/>
  <c r="AH105" i="7" s="1"/>
  <c r="AH106" i="7" s="1"/>
  <c r="AH107" i="7" s="1"/>
  <c r="AH108" i="7" s="1"/>
  <c r="AH109" i="7" s="1"/>
  <c r="AH110" i="7" s="1"/>
  <c r="AG89" i="7"/>
  <c r="AF89" i="7"/>
  <c r="AE89" i="7"/>
  <c r="AD89" i="7"/>
  <c r="AC89" i="7"/>
  <c r="AB89" i="7"/>
  <c r="Q89" i="7"/>
  <c r="AQ88" i="7"/>
  <c r="AG88" i="7"/>
  <c r="AF88" i="7"/>
  <c r="AE88" i="7"/>
  <c r="AD88" i="7"/>
  <c r="AC88" i="7"/>
  <c r="AB88" i="7"/>
  <c r="Q88" i="7"/>
  <c r="AQ87" i="7"/>
  <c r="AG87" i="7"/>
  <c r="AF87" i="7"/>
  <c r="AE87" i="7"/>
  <c r="AD87" i="7"/>
  <c r="AC87" i="7"/>
  <c r="AB87" i="7"/>
  <c r="Q87" i="7"/>
  <c r="AQ86" i="7"/>
  <c r="AG86" i="7"/>
  <c r="AF86" i="7"/>
  <c r="AE86" i="7"/>
  <c r="AD86" i="7"/>
  <c r="AC86" i="7"/>
  <c r="AB86" i="7"/>
  <c r="Q86" i="7"/>
  <c r="AQ85" i="7"/>
  <c r="AG85" i="7"/>
  <c r="AF85" i="7"/>
  <c r="AE85" i="7"/>
  <c r="AD85" i="7"/>
  <c r="AC85" i="7"/>
  <c r="AB85" i="7"/>
  <c r="Q85" i="7"/>
  <c r="AQ84" i="7"/>
  <c r="AH84" i="7"/>
  <c r="AH85" i="7" s="1"/>
  <c r="AH86" i="7" s="1"/>
  <c r="AH87" i="7" s="1"/>
  <c r="AG84" i="7"/>
  <c r="AF84" i="7"/>
  <c r="AE84" i="7"/>
  <c r="AD84" i="7"/>
  <c r="AC84" i="7"/>
  <c r="AB84" i="7"/>
  <c r="Q84" i="7"/>
  <c r="AQ83" i="7"/>
  <c r="AG83" i="7"/>
  <c r="AF83" i="7"/>
  <c r="AE83" i="7"/>
  <c r="AD83" i="7"/>
  <c r="AC83" i="7"/>
  <c r="AB83" i="7"/>
  <c r="Q83" i="7"/>
  <c r="AQ82" i="7"/>
  <c r="AG82" i="7"/>
  <c r="AF82" i="7"/>
  <c r="AE82" i="7"/>
  <c r="AD82" i="7"/>
  <c r="AC82" i="7"/>
  <c r="AB82" i="7"/>
  <c r="Q82" i="7"/>
  <c r="AQ81" i="7"/>
  <c r="AG81" i="7"/>
  <c r="AF81" i="7"/>
  <c r="AE81" i="7"/>
  <c r="AD81" i="7"/>
  <c r="AC81" i="7"/>
  <c r="AB81" i="7"/>
  <c r="Q81" i="7"/>
  <c r="AQ80" i="7"/>
  <c r="AG80" i="7"/>
  <c r="AF80" i="7"/>
  <c r="AE80" i="7"/>
  <c r="AD80" i="7"/>
  <c r="AC80" i="7"/>
  <c r="AB80" i="7"/>
  <c r="Q80" i="7"/>
  <c r="AQ79" i="7"/>
  <c r="AG79" i="7"/>
  <c r="AF79" i="7"/>
  <c r="AE79" i="7"/>
  <c r="AD79" i="7"/>
  <c r="AC79" i="7"/>
  <c r="AB79" i="7"/>
  <c r="Q79" i="7"/>
  <c r="AQ78" i="7"/>
  <c r="AG78" i="7"/>
  <c r="AF78" i="7"/>
  <c r="AE78" i="7"/>
  <c r="AD78" i="7"/>
  <c r="AC78" i="7"/>
  <c r="AB78" i="7"/>
  <c r="Q78" i="7"/>
  <c r="AQ77" i="7"/>
  <c r="AG77" i="7"/>
  <c r="AF77" i="7"/>
  <c r="AE77" i="7"/>
  <c r="AD77" i="7"/>
  <c r="AC77" i="7"/>
  <c r="AB77" i="7"/>
  <c r="Q77" i="7"/>
  <c r="AQ76" i="7"/>
  <c r="AG76" i="7"/>
  <c r="AF76" i="7"/>
  <c r="AE76" i="7"/>
  <c r="AD76" i="7"/>
  <c r="AC76" i="7"/>
  <c r="AB76" i="7"/>
  <c r="Q76" i="7"/>
  <c r="AQ75" i="7"/>
  <c r="AG75" i="7"/>
  <c r="AF75" i="7"/>
  <c r="AE75" i="7"/>
  <c r="AD75" i="7"/>
  <c r="AC75" i="7"/>
  <c r="AB75" i="7"/>
  <c r="Q75" i="7"/>
  <c r="AQ74" i="7"/>
  <c r="AG74" i="7"/>
  <c r="AF74" i="7"/>
  <c r="AE74" i="7"/>
  <c r="AD74" i="7"/>
  <c r="AC74" i="7"/>
  <c r="AB74" i="7"/>
  <c r="Q74" i="7"/>
  <c r="AQ73" i="7"/>
  <c r="AG73" i="7"/>
  <c r="AF73" i="7"/>
  <c r="AE73" i="7"/>
  <c r="AD73" i="7"/>
  <c r="AC73" i="7"/>
  <c r="AB73" i="7"/>
  <c r="Q73" i="7"/>
  <c r="AQ72" i="7"/>
  <c r="AG72" i="7"/>
  <c r="AF72" i="7"/>
  <c r="AE72" i="7"/>
  <c r="AD72" i="7"/>
  <c r="AC72" i="7"/>
  <c r="AB72" i="7"/>
  <c r="Q72" i="7"/>
  <c r="AQ71" i="7"/>
  <c r="AG71" i="7"/>
  <c r="AF71" i="7"/>
  <c r="AE71" i="7"/>
  <c r="AD71" i="7"/>
  <c r="AC71" i="7"/>
  <c r="AB71" i="7"/>
  <c r="Q71" i="7"/>
  <c r="AQ70" i="7"/>
  <c r="AG70" i="7"/>
  <c r="AF70" i="7"/>
  <c r="AE70" i="7"/>
  <c r="AD70" i="7"/>
  <c r="AC70" i="7"/>
  <c r="AB70" i="7"/>
  <c r="Q70" i="7"/>
  <c r="AQ69" i="7"/>
  <c r="AG69" i="7"/>
  <c r="AF69" i="7"/>
  <c r="AE69" i="7"/>
  <c r="AD69" i="7"/>
  <c r="AC69" i="7"/>
  <c r="AB69" i="7"/>
  <c r="Q69" i="7"/>
  <c r="AQ68" i="7"/>
  <c r="AG68" i="7"/>
  <c r="AF68" i="7"/>
  <c r="AE68" i="7"/>
  <c r="AD68" i="7"/>
  <c r="AC68" i="7"/>
  <c r="AB68" i="7"/>
  <c r="Q68" i="7"/>
  <c r="AQ67" i="7"/>
  <c r="AG67" i="7"/>
  <c r="AF67" i="7"/>
  <c r="AE67" i="7"/>
  <c r="AD67" i="7"/>
  <c r="AC67" i="7"/>
  <c r="AB67" i="7"/>
  <c r="Q67" i="7"/>
  <c r="AQ66" i="7"/>
  <c r="AG66" i="7"/>
  <c r="AF66" i="7"/>
  <c r="AE66" i="7"/>
  <c r="AD66" i="7"/>
  <c r="AC66" i="7"/>
  <c r="AB66" i="7"/>
  <c r="Q66" i="7"/>
  <c r="AQ65" i="7"/>
  <c r="AG65" i="7"/>
  <c r="AF65" i="7"/>
  <c r="AE65" i="7"/>
  <c r="AD65" i="7"/>
  <c r="AC65" i="7"/>
  <c r="AB65" i="7"/>
  <c r="Q65" i="7"/>
  <c r="AQ64" i="7"/>
  <c r="AG64" i="7"/>
  <c r="AF64" i="7"/>
  <c r="AE64" i="7"/>
  <c r="AD64" i="7"/>
  <c r="AC64" i="7"/>
  <c r="AB64" i="7"/>
  <c r="Q64" i="7"/>
  <c r="AQ63" i="7"/>
  <c r="AG63" i="7"/>
  <c r="AF63" i="7"/>
  <c r="AE63" i="7"/>
  <c r="AD63" i="7"/>
  <c r="AC63" i="7"/>
  <c r="AB63" i="7"/>
  <c r="Q63" i="7"/>
  <c r="AQ62" i="7"/>
  <c r="AG62" i="7"/>
  <c r="AF62" i="7"/>
  <c r="AE62" i="7"/>
  <c r="AD62" i="7"/>
  <c r="AC62" i="7"/>
  <c r="AB62" i="7"/>
  <c r="Q62" i="7"/>
  <c r="AQ61" i="7"/>
  <c r="AG61" i="7"/>
  <c r="AF61" i="7"/>
  <c r="AE61" i="7"/>
  <c r="AD61" i="7"/>
  <c r="AC61" i="7"/>
  <c r="AB61" i="7"/>
  <c r="Q61" i="7"/>
  <c r="P61" i="7"/>
  <c r="AQ60" i="7"/>
  <c r="AG60" i="7"/>
  <c r="AF60" i="7"/>
  <c r="AE60" i="7"/>
  <c r="AD60" i="7"/>
  <c r="AC60" i="7"/>
  <c r="AB60" i="7"/>
  <c r="Q60" i="7"/>
  <c r="P60" i="7"/>
  <c r="AQ59" i="7"/>
  <c r="AG59" i="7"/>
  <c r="AF59" i="7"/>
  <c r="AE59" i="7"/>
  <c r="AD59" i="7"/>
  <c r="AC59" i="7"/>
  <c r="AB59" i="7"/>
  <c r="Q59" i="7"/>
  <c r="P59" i="7"/>
  <c r="AQ58" i="7"/>
  <c r="AH58" i="7"/>
  <c r="AH59" i="7" s="1"/>
  <c r="AH60" i="7" s="1"/>
  <c r="AH61" i="7" s="1"/>
  <c r="AH62" i="7" s="1"/>
  <c r="AH63" i="7" s="1"/>
  <c r="AH64" i="7" s="1"/>
  <c r="AH65" i="7" s="1"/>
  <c r="AH66" i="7" s="1"/>
  <c r="AH67" i="7" s="1"/>
  <c r="AH68" i="7" s="1"/>
  <c r="AH69" i="7" s="1"/>
  <c r="AH70" i="7" s="1"/>
  <c r="AH71" i="7" s="1"/>
  <c r="AH72" i="7" s="1"/>
  <c r="AH73" i="7" s="1"/>
  <c r="AH74" i="7" s="1"/>
  <c r="AH75" i="7" s="1"/>
  <c r="AH76" i="7" s="1"/>
  <c r="AH77" i="7" s="1"/>
  <c r="AH78" i="7" s="1"/>
  <c r="AH79" i="7" s="1"/>
  <c r="AH80" i="7" s="1"/>
  <c r="AH81" i="7" s="1"/>
  <c r="AH82" i="7" s="1"/>
  <c r="AG58" i="7"/>
  <c r="AF58" i="7"/>
  <c r="AE58" i="7"/>
  <c r="AD58" i="7"/>
  <c r="AC58" i="7"/>
  <c r="AB58" i="7"/>
  <c r="Q58" i="7"/>
  <c r="P58" i="7"/>
  <c r="AQ57" i="7"/>
  <c r="AG57" i="7"/>
  <c r="AF57" i="7"/>
  <c r="AE57" i="7"/>
  <c r="AD57" i="7"/>
  <c r="AC57" i="7"/>
  <c r="AB57" i="7"/>
  <c r="Q57" i="7"/>
  <c r="P57" i="7"/>
  <c r="AQ56" i="7"/>
  <c r="AG56" i="7"/>
  <c r="AF56" i="7"/>
  <c r="AE56" i="7"/>
  <c r="AD56" i="7"/>
  <c r="AC56" i="7"/>
  <c r="AB56" i="7"/>
  <c r="Q56" i="7"/>
  <c r="AQ55" i="7"/>
  <c r="AG55" i="7"/>
  <c r="AF55" i="7"/>
  <c r="AE55" i="7"/>
  <c r="AD55" i="7"/>
  <c r="AC55" i="7"/>
  <c r="AB55" i="7"/>
  <c r="Q55" i="7"/>
  <c r="AQ54" i="7"/>
  <c r="AG54" i="7"/>
  <c r="AF54" i="7"/>
  <c r="AE54" i="7"/>
  <c r="AD54" i="7"/>
  <c r="AC54" i="7"/>
  <c r="AB54" i="7"/>
  <c r="Q54" i="7"/>
  <c r="AQ53" i="7"/>
  <c r="AG53" i="7"/>
  <c r="AF53" i="7"/>
  <c r="AE53" i="7"/>
  <c r="AD53" i="7"/>
  <c r="AC53" i="7"/>
  <c r="AB53" i="7"/>
  <c r="Q53" i="7"/>
  <c r="AQ52" i="7"/>
  <c r="AG52" i="7"/>
  <c r="AF52" i="7"/>
  <c r="AE52" i="7"/>
  <c r="AD52" i="7"/>
  <c r="AC52" i="7"/>
  <c r="AB52" i="7"/>
  <c r="Q52" i="7"/>
  <c r="AQ51" i="7"/>
  <c r="AG51" i="7"/>
  <c r="AF51" i="7"/>
  <c r="AE51" i="7"/>
  <c r="AD51" i="7"/>
  <c r="AC51" i="7"/>
  <c r="AB51" i="7"/>
  <c r="Q51" i="7"/>
  <c r="AQ50" i="7"/>
  <c r="AG50" i="7"/>
  <c r="AF50" i="7"/>
  <c r="AE50" i="7"/>
  <c r="AD50" i="7"/>
  <c r="AC50" i="7"/>
  <c r="AB50" i="7"/>
  <c r="Q50" i="7"/>
  <c r="AQ49" i="7"/>
  <c r="AG49" i="7"/>
  <c r="AF49" i="7"/>
  <c r="AE49" i="7"/>
  <c r="AD49" i="7"/>
  <c r="AC49" i="7"/>
  <c r="AB49" i="7"/>
  <c r="Q49" i="7"/>
  <c r="AQ48" i="7"/>
  <c r="AG48" i="7"/>
  <c r="AF48" i="7"/>
  <c r="AE48" i="7"/>
  <c r="AD48" i="7"/>
  <c r="AC48" i="7"/>
  <c r="AB48" i="7"/>
  <c r="Q48" i="7"/>
  <c r="AQ47" i="7"/>
  <c r="AG47" i="7"/>
  <c r="AF47" i="7"/>
  <c r="AE47" i="7"/>
  <c r="AD47" i="7"/>
  <c r="AC47" i="7"/>
  <c r="AB47" i="7"/>
  <c r="Q47" i="7"/>
  <c r="AQ46" i="7"/>
  <c r="AG46" i="7"/>
  <c r="AF46" i="7"/>
  <c r="AE46" i="7"/>
  <c r="AD46" i="7"/>
  <c r="AC46" i="7"/>
  <c r="AB46" i="7"/>
  <c r="Q46" i="7"/>
  <c r="AQ45" i="7"/>
  <c r="AG45" i="7"/>
  <c r="AF45" i="7"/>
  <c r="AE45" i="7"/>
  <c r="AD45" i="7"/>
  <c r="AC45" i="7"/>
  <c r="AB45" i="7"/>
  <c r="Q45" i="7"/>
  <c r="AQ44" i="7"/>
  <c r="AG44" i="7"/>
  <c r="AF44" i="7"/>
  <c r="AE44" i="7"/>
  <c r="AD44" i="7"/>
  <c r="AC44" i="7"/>
  <c r="AB44" i="7"/>
  <c r="Q44" i="7"/>
  <c r="AQ43" i="7"/>
  <c r="AG43" i="7"/>
  <c r="AF43" i="7"/>
  <c r="AE43" i="7"/>
  <c r="AD43" i="7"/>
  <c r="AC43" i="7"/>
  <c r="AB43" i="7"/>
  <c r="Q43" i="7"/>
  <c r="P43" i="7"/>
  <c r="AQ42" i="7"/>
  <c r="AG42" i="7"/>
  <c r="AF42" i="7"/>
  <c r="AE42" i="7"/>
  <c r="AD42" i="7"/>
  <c r="AC42" i="7"/>
  <c r="AB42" i="7"/>
  <c r="Q42" i="7"/>
  <c r="AQ41" i="7"/>
  <c r="AG41" i="7"/>
  <c r="AF41" i="7"/>
  <c r="AE41" i="7"/>
  <c r="AD41" i="7"/>
  <c r="AC41" i="7"/>
  <c r="AB41" i="7"/>
  <c r="Q41" i="7"/>
  <c r="AQ40" i="7"/>
  <c r="AG40" i="7"/>
  <c r="AF40" i="7"/>
  <c r="AE40" i="7"/>
  <c r="AD40" i="7"/>
  <c r="AC40" i="7"/>
  <c r="AB40" i="7"/>
  <c r="Q40" i="7"/>
  <c r="AQ39" i="7"/>
  <c r="AG39" i="7"/>
  <c r="AF39" i="7"/>
  <c r="AE39" i="7"/>
  <c r="AD39" i="7"/>
  <c r="AC39" i="7"/>
  <c r="AB39" i="7"/>
  <c r="Q39" i="7"/>
  <c r="AQ38" i="7"/>
  <c r="AG38" i="7"/>
  <c r="AF38" i="7"/>
  <c r="AE38" i="7"/>
  <c r="AD38" i="7"/>
  <c r="AC38" i="7"/>
  <c r="AB38" i="7"/>
  <c r="Q38" i="7"/>
  <c r="AQ37" i="7"/>
  <c r="AG37" i="7"/>
  <c r="AF37" i="7"/>
  <c r="AE37" i="7"/>
  <c r="AD37" i="7"/>
  <c r="AC37" i="7"/>
  <c r="AB37" i="7"/>
  <c r="Q37" i="7"/>
  <c r="AQ36" i="7"/>
  <c r="AG36" i="7"/>
  <c r="AF36" i="7"/>
  <c r="AE36" i="7"/>
  <c r="AD36" i="7"/>
  <c r="AC36" i="7"/>
  <c r="AB36" i="7"/>
  <c r="Q36" i="7"/>
  <c r="AQ35" i="7"/>
  <c r="AG35" i="7"/>
  <c r="AF35" i="7"/>
  <c r="AE35" i="7"/>
  <c r="AD35" i="7"/>
  <c r="AC35" i="7"/>
  <c r="AB35" i="7"/>
  <c r="Q35" i="7"/>
  <c r="AQ34" i="7"/>
  <c r="AG34" i="7"/>
  <c r="AF34" i="7"/>
  <c r="AE34" i="7"/>
  <c r="AD34" i="7"/>
  <c r="AC34" i="7"/>
  <c r="AB34" i="7"/>
  <c r="Q34" i="7"/>
  <c r="AQ33" i="7"/>
  <c r="AG33" i="7"/>
  <c r="AF33" i="7"/>
  <c r="AE33" i="7"/>
  <c r="AD33" i="7"/>
  <c r="AC33" i="7"/>
  <c r="AB33" i="7"/>
  <c r="Q33" i="7"/>
  <c r="AQ32" i="7"/>
  <c r="AG32" i="7"/>
  <c r="AF32" i="7"/>
  <c r="AE32" i="7"/>
  <c r="AD32" i="7"/>
  <c r="AC32" i="7"/>
  <c r="AB32" i="7"/>
  <c r="Q32" i="7"/>
  <c r="AQ31" i="7"/>
  <c r="AG31" i="7"/>
  <c r="AF31" i="7"/>
  <c r="AE31" i="7"/>
  <c r="AD31" i="7"/>
  <c r="AC31" i="7"/>
  <c r="AB31" i="7"/>
  <c r="Q31" i="7"/>
  <c r="AQ30" i="7"/>
  <c r="AH30" i="7"/>
  <c r="AH31" i="7" s="1"/>
  <c r="AH32" i="7" s="1"/>
  <c r="AH33" i="7" s="1"/>
  <c r="AH34" i="7" s="1"/>
  <c r="AH35" i="7" s="1"/>
  <c r="AH36" i="7" s="1"/>
  <c r="AH37" i="7" s="1"/>
  <c r="AH38" i="7" s="1"/>
  <c r="AH39" i="7" s="1"/>
  <c r="AH40" i="7" s="1"/>
  <c r="AH41" i="7" s="1"/>
  <c r="AH42" i="7" s="1"/>
  <c r="AH43" i="7" s="1"/>
  <c r="AH44" i="7" s="1"/>
  <c r="AH45" i="7" s="1"/>
  <c r="AH46" i="7" s="1"/>
  <c r="AH47" i="7" s="1"/>
  <c r="AH48" i="7" s="1"/>
  <c r="AH49" i="7" s="1"/>
  <c r="AH50" i="7" s="1"/>
  <c r="AH51" i="7" s="1"/>
  <c r="AH52" i="7" s="1"/>
  <c r="AH53" i="7" s="1"/>
  <c r="AH54" i="7" s="1"/>
  <c r="AH55" i="7" s="1"/>
  <c r="AH56" i="7" s="1"/>
  <c r="AG30" i="7"/>
  <c r="AF30" i="7"/>
  <c r="AE30" i="7"/>
  <c r="AD30" i="7"/>
  <c r="AC30" i="7"/>
  <c r="AB30" i="7"/>
  <c r="Q30" i="7"/>
  <c r="AQ29" i="7"/>
  <c r="AG29" i="7"/>
  <c r="AF29" i="7"/>
  <c r="AE29" i="7"/>
  <c r="AD29" i="7"/>
  <c r="AC29" i="7"/>
  <c r="AB29" i="7"/>
  <c r="Q29" i="7"/>
  <c r="AQ28" i="7"/>
  <c r="AG28" i="7"/>
  <c r="AF28" i="7"/>
  <c r="AE28" i="7"/>
  <c r="AD28" i="7"/>
  <c r="AC28" i="7"/>
  <c r="AB28" i="7"/>
  <c r="Q28" i="7"/>
  <c r="P28" i="7"/>
  <c r="AQ27" i="7"/>
  <c r="AG27" i="7"/>
  <c r="AF27" i="7"/>
  <c r="AE27" i="7"/>
  <c r="AD27" i="7"/>
  <c r="AC27" i="7"/>
  <c r="AB27" i="7"/>
  <c r="Q27" i="7"/>
  <c r="AQ26" i="7"/>
  <c r="AG26" i="7"/>
  <c r="AF26" i="7"/>
  <c r="AE26" i="7"/>
  <c r="AD26" i="7"/>
  <c r="AC26" i="7"/>
  <c r="AB26" i="7"/>
  <c r="Q26" i="7"/>
  <c r="P26" i="7"/>
  <c r="AQ25" i="7"/>
  <c r="AG25" i="7"/>
  <c r="AF25" i="7"/>
  <c r="AE25" i="7"/>
  <c r="AD25" i="7"/>
  <c r="AC25" i="7"/>
  <c r="AB25" i="7"/>
  <c r="Q25" i="7"/>
  <c r="AQ24" i="7"/>
  <c r="AG24" i="7"/>
  <c r="AF24" i="7"/>
  <c r="AE24" i="7"/>
  <c r="AD24" i="7"/>
  <c r="AC24" i="7"/>
  <c r="AB24" i="7"/>
  <c r="Q24" i="7"/>
  <c r="AQ23" i="7"/>
  <c r="AG23" i="7"/>
  <c r="AF23" i="7"/>
  <c r="AE23" i="7"/>
  <c r="AD23" i="7"/>
  <c r="AC23" i="7"/>
  <c r="AB23" i="7"/>
  <c r="Q23" i="7"/>
  <c r="P23" i="7"/>
  <c r="AQ22" i="7"/>
  <c r="AG22" i="7"/>
  <c r="AF22" i="7"/>
  <c r="AE22" i="7"/>
  <c r="AD22" i="7"/>
  <c r="AC22" i="7"/>
  <c r="AB22" i="7"/>
  <c r="Q22" i="7"/>
  <c r="P22" i="7"/>
  <c r="AQ21" i="7"/>
  <c r="AG21" i="7"/>
  <c r="AF21" i="7"/>
  <c r="AE21" i="7"/>
  <c r="AD21" i="7"/>
  <c r="AC21" i="7"/>
  <c r="AB21" i="7"/>
  <c r="Q21" i="7"/>
  <c r="AQ20" i="7"/>
  <c r="AG20" i="7"/>
  <c r="AF20" i="7"/>
  <c r="AE20" i="7"/>
  <c r="AD20" i="7"/>
  <c r="AC20" i="7"/>
  <c r="AB20" i="7"/>
  <c r="Q20" i="7"/>
  <c r="AQ19" i="7"/>
  <c r="AG19" i="7"/>
  <c r="AF19" i="7"/>
  <c r="AE19" i="7"/>
  <c r="AD19" i="7"/>
  <c r="AC19" i="7"/>
  <c r="AB19" i="7"/>
  <c r="Q19" i="7"/>
  <c r="AQ18" i="7"/>
  <c r="AG18" i="7"/>
  <c r="AF18" i="7"/>
  <c r="AE18" i="7"/>
  <c r="AD18" i="7"/>
  <c r="AC18" i="7"/>
  <c r="AB18" i="7"/>
  <c r="Q18" i="7"/>
  <c r="AQ17" i="7"/>
  <c r="AG17" i="7"/>
  <c r="AF17" i="7"/>
  <c r="AE17" i="7"/>
  <c r="AD17" i="7"/>
  <c r="AC17" i="7"/>
  <c r="AB17" i="7"/>
  <c r="Q17" i="7"/>
  <c r="AQ16" i="7"/>
  <c r="AG16" i="7"/>
  <c r="AF16" i="7"/>
  <c r="AE16" i="7"/>
  <c r="AD16" i="7"/>
  <c r="AC16" i="7"/>
  <c r="AB16" i="7"/>
  <c r="Q16" i="7"/>
  <c r="AQ15" i="7"/>
  <c r="AG15" i="7"/>
  <c r="AF15" i="7"/>
  <c r="AE15" i="7"/>
  <c r="AD15" i="7"/>
  <c r="AC15" i="7"/>
  <c r="AB15" i="7"/>
  <c r="Q15" i="7"/>
  <c r="AQ14" i="7"/>
  <c r="AG14" i="7"/>
  <c r="AF14" i="7"/>
  <c r="AE14" i="7"/>
  <c r="AD14" i="7"/>
  <c r="AC14" i="7"/>
  <c r="AB14" i="7"/>
  <c r="Q14" i="7"/>
  <c r="AQ13" i="7"/>
  <c r="AG13" i="7"/>
  <c r="AF13" i="7"/>
  <c r="AE13" i="7"/>
  <c r="AD13" i="7"/>
  <c r="AC13" i="7"/>
  <c r="AB13" i="7"/>
  <c r="Q13" i="7"/>
  <c r="AQ12" i="7"/>
  <c r="AG12" i="7"/>
  <c r="AF12" i="7"/>
  <c r="AE12" i="7"/>
  <c r="AD12" i="7"/>
  <c r="AC12" i="7"/>
  <c r="AB12" i="7"/>
  <c r="Q12" i="7"/>
  <c r="AQ11" i="7"/>
  <c r="AG11" i="7"/>
  <c r="AF11" i="7"/>
  <c r="AE11" i="7"/>
  <c r="AD11" i="7"/>
  <c r="AC11" i="7"/>
  <c r="AB11" i="7"/>
  <c r="Q11" i="7"/>
  <c r="AQ10" i="7"/>
  <c r="AG10" i="7"/>
  <c r="AF10" i="7"/>
  <c r="AE10" i="7"/>
  <c r="AD10" i="7"/>
  <c r="AC10" i="7"/>
  <c r="AB10" i="7"/>
  <c r="Q10" i="7"/>
  <c r="P10" i="7"/>
  <c r="AQ9" i="7"/>
  <c r="AG9" i="7"/>
  <c r="AF9" i="7"/>
  <c r="AE9" i="7"/>
  <c r="AD9" i="7"/>
  <c r="AC9" i="7"/>
  <c r="AB9" i="7"/>
  <c r="Q9" i="7"/>
  <c r="P9" i="7"/>
  <c r="AQ8" i="7"/>
  <c r="AG8" i="7"/>
  <c r="AF8" i="7"/>
  <c r="AE8" i="7"/>
  <c r="AD8" i="7"/>
  <c r="AC8" i="7"/>
  <c r="AB8" i="7"/>
  <c r="Q8" i="7"/>
  <c r="P8" i="7"/>
  <c r="AQ7" i="7"/>
  <c r="AG7" i="7"/>
  <c r="AF7" i="7"/>
  <c r="AE7" i="7"/>
  <c r="AD7" i="7"/>
  <c r="AC7" i="7"/>
  <c r="AB7" i="7"/>
  <c r="Q7" i="7"/>
  <c r="AQ6" i="7"/>
  <c r="AG6" i="7"/>
  <c r="AF6" i="7"/>
  <c r="AE6" i="7"/>
  <c r="AD6" i="7"/>
  <c r="AC6" i="7"/>
  <c r="AB6" i="7"/>
  <c r="Q6" i="7"/>
  <c r="AG5" i="7"/>
  <c r="AF5" i="7"/>
  <c r="AE5" i="7"/>
  <c r="AD5" i="7"/>
  <c r="AC5" i="7"/>
  <c r="AB5" i="7"/>
  <c r="Q5" i="7"/>
  <c r="AQ4" i="7"/>
  <c r="AH4" i="7"/>
  <c r="AH5" i="7" s="1"/>
  <c r="AH6" i="7" s="1"/>
  <c r="AH7" i="7" s="1"/>
  <c r="AH8" i="7" s="1"/>
  <c r="AH9" i="7" s="1"/>
  <c r="AH10" i="7" s="1"/>
  <c r="AH11" i="7" s="1"/>
  <c r="AH12" i="7" s="1"/>
  <c r="AH13" i="7" s="1"/>
  <c r="AH14" i="7" s="1"/>
  <c r="AH15" i="7" s="1"/>
  <c r="AH16" i="7" s="1"/>
  <c r="AH17" i="7" s="1"/>
  <c r="AH18" i="7" s="1"/>
  <c r="AH19" i="7" s="1"/>
  <c r="AH20" i="7" s="1"/>
  <c r="AH21" i="7" s="1"/>
  <c r="AH22" i="7" s="1"/>
  <c r="AH23" i="7" s="1"/>
  <c r="AH24" i="7" s="1"/>
  <c r="AH25" i="7" s="1"/>
  <c r="AH26" i="7" s="1"/>
  <c r="AH27" i="7" s="1"/>
  <c r="AH28" i="7" s="1"/>
  <c r="AG4" i="7"/>
  <c r="AF4" i="7"/>
  <c r="AE4" i="7"/>
  <c r="AD4" i="7"/>
  <c r="AC4" i="7"/>
  <c r="AB4" i="7"/>
  <c r="Q4" i="7"/>
  <c r="AQ3" i="7"/>
  <c r="AG3" i="7"/>
  <c r="AF3" i="7"/>
  <c r="AE3" i="7"/>
  <c r="AD3" i="7"/>
  <c r="AC3" i="7"/>
  <c r="AB3" i="7"/>
  <c r="Q3" i="7"/>
  <c r="AQ240" i="6"/>
  <c r="AG240" i="6"/>
  <c r="AF240" i="6"/>
  <c r="AE240" i="6"/>
  <c r="AD240" i="6"/>
  <c r="AC240" i="6"/>
  <c r="AB240" i="6"/>
  <c r="Q240" i="6"/>
  <c r="P240" i="6"/>
  <c r="AQ239" i="6"/>
  <c r="AG239" i="6"/>
  <c r="AF239" i="6"/>
  <c r="AE239" i="6"/>
  <c r="AD239" i="6"/>
  <c r="AC239" i="6"/>
  <c r="AB239" i="6"/>
  <c r="Q239" i="6"/>
  <c r="P239" i="6"/>
  <c r="AQ238" i="6"/>
  <c r="AG238" i="6"/>
  <c r="AF238" i="6"/>
  <c r="AE238" i="6"/>
  <c r="AD238" i="6"/>
  <c r="AC238" i="6"/>
  <c r="AB238" i="6"/>
  <c r="Q238" i="6"/>
  <c r="P238" i="6"/>
  <c r="AQ237" i="6"/>
  <c r="AG237" i="6"/>
  <c r="AF237" i="6"/>
  <c r="AE237" i="6"/>
  <c r="AD237" i="6"/>
  <c r="AC237" i="6"/>
  <c r="AB237" i="6"/>
  <c r="Q237" i="6"/>
  <c r="P237" i="6"/>
  <c r="AQ236" i="6"/>
  <c r="AG236" i="6"/>
  <c r="AF236" i="6"/>
  <c r="AE236" i="6"/>
  <c r="AD236" i="6"/>
  <c r="AC236" i="6"/>
  <c r="AB236" i="6"/>
  <c r="Q236" i="6"/>
  <c r="P236" i="6"/>
  <c r="AQ235" i="6"/>
  <c r="AG235" i="6"/>
  <c r="AF235" i="6"/>
  <c r="AE235" i="6"/>
  <c r="AD235" i="6"/>
  <c r="AC235" i="6"/>
  <c r="AB235" i="6"/>
  <c r="Q235" i="6"/>
  <c r="P235" i="6"/>
  <c r="AQ234" i="6"/>
  <c r="AG234" i="6"/>
  <c r="AF234" i="6"/>
  <c r="AE234" i="6"/>
  <c r="AD234" i="6"/>
  <c r="AC234" i="6"/>
  <c r="AB234" i="6"/>
  <c r="Q234" i="6"/>
  <c r="AQ233" i="6"/>
  <c r="AG233" i="6"/>
  <c r="AF233" i="6"/>
  <c r="AE233" i="6"/>
  <c r="AD233" i="6"/>
  <c r="AC233" i="6"/>
  <c r="AB233" i="6"/>
  <c r="Q233" i="6"/>
  <c r="AQ232" i="6"/>
  <c r="AG232" i="6"/>
  <c r="AF232" i="6"/>
  <c r="AE232" i="6"/>
  <c r="AD232" i="6"/>
  <c r="AC232" i="6"/>
  <c r="AB232" i="6"/>
  <c r="Q232" i="6"/>
  <c r="AQ231" i="6"/>
  <c r="AG231" i="6"/>
  <c r="AF231" i="6"/>
  <c r="AE231" i="6"/>
  <c r="AD231" i="6"/>
  <c r="AC231" i="6"/>
  <c r="AB231" i="6"/>
  <c r="Q231" i="6"/>
  <c r="AQ230" i="6"/>
  <c r="AG230" i="6"/>
  <c r="AF230" i="6"/>
  <c r="AE230" i="6"/>
  <c r="AD230" i="6"/>
  <c r="AC230" i="6"/>
  <c r="AB230" i="6"/>
  <c r="Q230" i="6"/>
  <c r="AQ229" i="6"/>
  <c r="AG229" i="6"/>
  <c r="AF229" i="6"/>
  <c r="AE229" i="6"/>
  <c r="AD229" i="6"/>
  <c r="AC229" i="6"/>
  <c r="AB229" i="6"/>
  <c r="Q229" i="6"/>
  <c r="AQ228" i="6"/>
  <c r="AG228" i="6"/>
  <c r="AF228" i="6"/>
  <c r="AE228" i="6"/>
  <c r="AD228" i="6"/>
  <c r="AC228" i="6"/>
  <c r="AB228" i="6"/>
  <c r="Q228" i="6"/>
  <c r="AQ227" i="6"/>
  <c r="AG227" i="6"/>
  <c r="AF227" i="6"/>
  <c r="AE227" i="6"/>
  <c r="AD227" i="6"/>
  <c r="AC227" i="6"/>
  <c r="AB227" i="6"/>
  <c r="Q227" i="6"/>
  <c r="AQ226" i="6"/>
  <c r="AG226" i="6"/>
  <c r="AF226" i="6"/>
  <c r="AE226" i="6"/>
  <c r="AD226" i="6"/>
  <c r="AC226" i="6"/>
  <c r="AB226" i="6"/>
  <c r="Q226" i="6"/>
  <c r="AQ225" i="6"/>
  <c r="AG225" i="6"/>
  <c r="AF225" i="6"/>
  <c r="AE225" i="6"/>
  <c r="AD225" i="6"/>
  <c r="AC225" i="6"/>
  <c r="AB225" i="6"/>
  <c r="Q225" i="6"/>
  <c r="AQ224" i="6"/>
  <c r="AG224" i="6"/>
  <c r="AF224" i="6"/>
  <c r="AE224" i="6"/>
  <c r="AD224" i="6"/>
  <c r="AC224" i="6"/>
  <c r="AB224" i="6"/>
  <c r="Q224" i="6"/>
  <c r="AQ223" i="6"/>
  <c r="AG223" i="6"/>
  <c r="AF223" i="6"/>
  <c r="AE223" i="6"/>
  <c r="AD223" i="6"/>
  <c r="AC223" i="6"/>
  <c r="AB223" i="6"/>
  <c r="Q223" i="6"/>
  <c r="AQ222" i="6"/>
  <c r="AG222" i="6"/>
  <c r="AF222" i="6"/>
  <c r="AE222" i="6"/>
  <c r="AD222" i="6"/>
  <c r="AC222" i="6"/>
  <c r="AB222" i="6"/>
  <c r="Q222" i="6"/>
  <c r="AQ221" i="6"/>
  <c r="AG221" i="6"/>
  <c r="AF221" i="6"/>
  <c r="AE221" i="6"/>
  <c r="AD221" i="6"/>
  <c r="AC221" i="6"/>
  <c r="AB221" i="6"/>
  <c r="Q221" i="6"/>
  <c r="AQ220" i="6"/>
  <c r="AG220" i="6"/>
  <c r="AF220" i="6"/>
  <c r="AE220" i="6"/>
  <c r="AD220" i="6"/>
  <c r="AC220" i="6"/>
  <c r="AB220" i="6"/>
  <c r="Q220" i="6"/>
  <c r="AQ219" i="6"/>
  <c r="AG219" i="6"/>
  <c r="AF219" i="6"/>
  <c r="AE219" i="6"/>
  <c r="AD219" i="6"/>
  <c r="AC219" i="6"/>
  <c r="AB219" i="6"/>
  <c r="Q219" i="6"/>
  <c r="AQ218" i="6"/>
  <c r="AG218" i="6"/>
  <c r="AF218" i="6"/>
  <c r="AE218" i="6"/>
  <c r="AD218" i="6"/>
  <c r="AC218" i="6"/>
  <c r="AB218" i="6"/>
  <c r="Q218" i="6"/>
  <c r="AQ217" i="6"/>
  <c r="AG217" i="6"/>
  <c r="AF217" i="6"/>
  <c r="AE217" i="6"/>
  <c r="AD217" i="6"/>
  <c r="AC217" i="6"/>
  <c r="AB217" i="6"/>
  <c r="Q217" i="6"/>
  <c r="AQ216" i="6"/>
  <c r="AG216" i="6"/>
  <c r="AF216" i="6"/>
  <c r="AE216" i="6"/>
  <c r="AD216" i="6"/>
  <c r="AC216" i="6"/>
  <c r="AB216" i="6"/>
  <c r="Q216" i="6"/>
  <c r="AQ215" i="6"/>
  <c r="AG215" i="6"/>
  <c r="AF215" i="6"/>
  <c r="AE215" i="6"/>
  <c r="AD215" i="6"/>
  <c r="AC215" i="6"/>
  <c r="AB215" i="6"/>
  <c r="Q215" i="6"/>
  <c r="AQ214" i="6"/>
  <c r="AG214" i="6"/>
  <c r="AF214" i="6"/>
  <c r="AE214" i="6"/>
  <c r="AD214" i="6"/>
  <c r="AC214" i="6"/>
  <c r="AB214" i="6"/>
  <c r="Q214" i="6"/>
  <c r="AQ213" i="6"/>
  <c r="AG213" i="6"/>
  <c r="AF213" i="6"/>
  <c r="AE213" i="6"/>
  <c r="AD213" i="6"/>
  <c r="AC213" i="6"/>
  <c r="AB213" i="6"/>
  <c r="Q213" i="6"/>
  <c r="AQ212" i="6"/>
  <c r="AG212" i="6"/>
  <c r="AF212" i="6"/>
  <c r="AE212" i="6"/>
  <c r="AD212" i="6"/>
  <c r="AC212" i="6"/>
  <c r="AB212" i="6"/>
  <c r="Q212" i="6"/>
  <c r="AQ211" i="6"/>
  <c r="AG211" i="6"/>
  <c r="AF211" i="6"/>
  <c r="AE211" i="6"/>
  <c r="AD211" i="6"/>
  <c r="AC211" i="6"/>
  <c r="AB211" i="6"/>
  <c r="Q211" i="6"/>
  <c r="AQ210" i="6"/>
  <c r="AG210" i="6"/>
  <c r="AF210" i="6"/>
  <c r="AE210" i="6"/>
  <c r="AD210" i="6"/>
  <c r="AC210" i="6"/>
  <c r="AB210" i="6"/>
  <c r="Q210" i="6"/>
  <c r="P210" i="6"/>
  <c r="AQ209" i="6"/>
  <c r="AG209" i="6"/>
  <c r="AF209" i="6"/>
  <c r="AE209" i="6"/>
  <c r="AD209" i="6"/>
  <c r="AC209" i="6"/>
  <c r="AB209" i="6"/>
  <c r="Q209" i="6"/>
  <c r="P209" i="6"/>
  <c r="AQ208" i="6"/>
  <c r="AG208" i="6"/>
  <c r="AF208" i="6"/>
  <c r="AE208" i="6"/>
  <c r="AD208" i="6"/>
  <c r="AC208" i="6"/>
  <c r="AB208" i="6"/>
  <c r="Q208" i="6"/>
  <c r="P208" i="6"/>
  <c r="AQ207" i="6"/>
  <c r="AG207" i="6"/>
  <c r="AF207" i="6"/>
  <c r="AE207" i="6"/>
  <c r="AD207" i="6"/>
  <c r="AC207" i="6"/>
  <c r="AB207" i="6"/>
  <c r="Q207" i="6"/>
  <c r="P207" i="6"/>
  <c r="AQ206" i="6"/>
  <c r="AG206" i="6"/>
  <c r="AF206" i="6"/>
  <c r="AE206" i="6"/>
  <c r="AD206" i="6"/>
  <c r="AC206" i="6"/>
  <c r="AB206" i="6"/>
  <c r="Q206" i="6"/>
  <c r="AQ205" i="6"/>
  <c r="AG205" i="6"/>
  <c r="AF205" i="6"/>
  <c r="AE205" i="6"/>
  <c r="AD205" i="6"/>
  <c r="AC205" i="6"/>
  <c r="AB205" i="6"/>
  <c r="Q205" i="6"/>
  <c r="AQ204" i="6"/>
  <c r="AG204" i="6"/>
  <c r="AF204" i="6"/>
  <c r="AE204" i="6"/>
  <c r="AD204" i="6"/>
  <c r="AC204" i="6"/>
  <c r="AB204" i="6"/>
  <c r="Q204" i="6"/>
  <c r="AQ203" i="6"/>
  <c r="AG203" i="6"/>
  <c r="AF203" i="6"/>
  <c r="AE203" i="6"/>
  <c r="AD203" i="6"/>
  <c r="AC203" i="6"/>
  <c r="AB203" i="6"/>
  <c r="Q203" i="6"/>
  <c r="AQ202" i="6"/>
  <c r="AG202" i="6"/>
  <c r="AF202" i="6"/>
  <c r="AE202" i="6"/>
  <c r="AD202" i="6"/>
  <c r="AC202" i="6"/>
  <c r="AB202" i="6"/>
  <c r="Q202" i="6"/>
  <c r="AQ201" i="6"/>
  <c r="AG201" i="6"/>
  <c r="AF201" i="6"/>
  <c r="AE201" i="6"/>
  <c r="AD201" i="6"/>
  <c r="AC201" i="6"/>
  <c r="AB201" i="6"/>
  <c r="Q201" i="6"/>
  <c r="AQ200" i="6"/>
  <c r="AG200" i="6"/>
  <c r="AF200" i="6"/>
  <c r="AE200" i="6"/>
  <c r="AD200" i="6"/>
  <c r="AC200" i="6"/>
  <c r="AB200" i="6"/>
  <c r="Q200" i="6"/>
  <c r="AQ199" i="6"/>
  <c r="AG199" i="6"/>
  <c r="AF199" i="6"/>
  <c r="AE199" i="6"/>
  <c r="AD199" i="6"/>
  <c r="AC199" i="6"/>
  <c r="AB199" i="6"/>
  <c r="Q199" i="6"/>
  <c r="AQ198" i="6"/>
  <c r="AG198" i="6"/>
  <c r="AF198" i="6"/>
  <c r="AE198" i="6"/>
  <c r="AD198" i="6"/>
  <c r="AC198" i="6"/>
  <c r="AB198" i="6"/>
  <c r="Q198" i="6"/>
  <c r="AQ197" i="6"/>
  <c r="AG197" i="6"/>
  <c r="AF197" i="6"/>
  <c r="AE197" i="6"/>
  <c r="AD197" i="6"/>
  <c r="AC197" i="6"/>
  <c r="AB197" i="6"/>
  <c r="Q197" i="6"/>
  <c r="AQ196" i="6"/>
  <c r="AG196" i="6"/>
  <c r="AF196" i="6"/>
  <c r="AE196" i="6"/>
  <c r="AD196" i="6"/>
  <c r="AC196" i="6"/>
  <c r="AB196" i="6"/>
  <c r="Q196" i="6"/>
  <c r="AQ195" i="6"/>
  <c r="AG195" i="6"/>
  <c r="AF195" i="6"/>
  <c r="AE195" i="6"/>
  <c r="AD195" i="6"/>
  <c r="AC195" i="6"/>
  <c r="AB195" i="6"/>
  <c r="Q195" i="6"/>
  <c r="AQ194" i="6"/>
  <c r="AG194" i="6"/>
  <c r="AF194" i="6"/>
  <c r="AE194" i="6"/>
  <c r="AD194" i="6"/>
  <c r="AC194" i="6"/>
  <c r="AB194" i="6"/>
  <c r="Q194" i="6"/>
  <c r="AQ193" i="6"/>
  <c r="AG193" i="6"/>
  <c r="AF193" i="6"/>
  <c r="AE193" i="6"/>
  <c r="AD193" i="6"/>
  <c r="AC193" i="6"/>
  <c r="AB193" i="6"/>
  <c r="Q193" i="6"/>
  <c r="AQ192" i="6"/>
  <c r="AG192" i="6"/>
  <c r="AF192" i="6"/>
  <c r="AE192" i="6"/>
  <c r="AD192" i="6"/>
  <c r="AC192" i="6"/>
  <c r="AB192" i="6"/>
  <c r="Q192" i="6"/>
  <c r="AQ191" i="6"/>
  <c r="AG191" i="6"/>
  <c r="AF191" i="6"/>
  <c r="AE191" i="6"/>
  <c r="AD191" i="6"/>
  <c r="AC191" i="6"/>
  <c r="AB191" i="6"/>
  <c r="Q191" i="6"/>
  <c r="AQ190" i="6"/>
  <c r="AG190" i="6"/>
  <c r="AF190" i="6"/>
  <c r="AE190" i="6"/>
  <c r="AD190" i="6"/>
  <c r="AC190" i="6"/>
  <c r="AB190" i="6"/>
  <c r="Q190" i="6"/>
  <c r="AQ189" i="6"/>
  <c r="AG189" i="6"/>
  <c r="AF189" i="6"/>
  <c r="AE189" i="6"/>
  <c r="AD189" i="6"/>
  <c r="AC189" i="6"/>
  <c r="AB189" i="6"/>
  <c r="Q189" i="6"/>
  <c r="AQ188" i="6"/>
  <c r="AG188" i="6"/>
  <c r="AF188" i="6"/>
  <c r="AE188" i="6"/>
  <c r="AD188" i="6"/>
  <c r="AC188" i="6"/>
  <c r="AB188" i="6"/>
  <c r="Q188" i="6"/>
  <c r="AQ187" i="6"/>
  <c r="AG187" i="6"/>
  <c r="AF187" i="6"/>
  <c r="AE187" i="6"/>
  <c r="AD187" i="6"/>
  <c r="AC187" i="6"/>
  <c r="AB187" i="6"/>
  <c r="Q187" i="6"/>
  <c r="AQ186" i="6"/>
  <c r="AG186" i="6"/>
  <c r="AF186" i="6"/>
  <c r="AE186" i="6"/>
  <c r="AD186" i="6"/>
  <c r="AC186" i="6"/>
  <c r="AB186" i="6"/>
  <c r="Q186" i="6"/>
  <c r="AQ185" i="6"/>
  <c r="AG185" i="6"/>
  <c r="AF185" i="6"/>
  <c r="AE185" i="6"/>
  <c r="AD185" i="6"/>
  <c r="AC185" i="6"/>
  <c r="AB185" i="6"/>
  <c r="Q185" i="6"/>
  <c r="AQ184" i="6"/>
  <c r="AG184" i="6"/>
  <c r="AF184" i="6"/>
  <c r="AE184" i="6"/>
  <c r="AD184" i="6"/>
  <c r="AC184" i="6"/>
  <c r="AB184" i="6"/>
  <c r="Q184" i="6"/>
  <c r="AQ183" i="6"/>
  <c r="AG183" i="6"/>
  <c r="AF183" i="6"/>
  <c r="AE183" i="6"/>
  <c r="AD183" i="6"/>
  <c r="AC183" i="6"/>
  <c r="AB183" i="6"/>
  <c r="Q183" i="6"/>
  <c r="AQ182" i="6"/>
  <c r="AG182" i="6"/>
  <c r="AF182" i="6"/>
  <c r="AE182" i="6"/>
  <c r="AD182" i="6"/>
  <c r="AC182" i="6"/>
  <c r="AB182" i="6"/>
  <c r="Q182" i="6"/>
  <c r="AQ181" i="6"/>
  <c r="AG181" i="6"/>
  <c r="AF181" i="6"/>
  <c r="AE181" i="6"/>
  <c r="AD181" i="6"/>
  <c r="AC181" i="6"/>
  <c r="AB181" i="6"/>
  <c r="Q181" i="6"/>
  <c r="AQ180" i="6"/>
  <c r="AG180" i="6"/>
  <c r="AF180" i="6"/>
  <c r="AE180" i="6"/>
  <c r="AD180" i="6"/>
  <c r="AC180" i="6"/>
  <c r="AB180" i="6"/>
  <c r="Q180" i="6"/>
  <c r="AQ179" i="6"/>
  <c r="AG179" i="6"/>
  <c r="AF179" i="6"/>
  <c r="AE179" i="6"/>
  <c r="AD179" i="6"/>
  <c r="AC179" i="6"/>
  <c r="AB179" i="6"/>
  <c r="Q179" i="6"/>
  <c r="AQ178" i="6"/>
  <c r="AG178" i="6"/>
  <c r="AF178" i="6"/>
  <c r="AE178" i="6"/>
  <c r="AD178" i="6"/>
  <c r="AC178" i="6"/>
  <c r="AB178" i="6"/>
  <c r="Q178" i="6"/>
  <c r="AQ177" i="6"/>
  <c r="AG177" i="6"/>
  <c r="AF177" i="6"/>
  <c r="AE177" i="6"/>
  <c r="AD177" i="6"/>
  <c r="AC177" i="6"/>
  <c r="AB177" i="6"/>
  <c r="Q177" i="6"/>
  <c r="AQ176" i="6"/>
  <c r="AG176" i="6"/>
  <c r="AF176" i="6"/>
  <c r="AE176" i="6"/>
  <c r="AD176" i="6"/>
  <c r="AC176" i="6"/>
  <c r="AB176" i="6"/>
  <c r="Q176" i="6"/>
  <c r="AQ175" i="6"/>
  <c r="AG175" i="6"/>
  <c r="AF175" i="6"/>
  <c r="AE175" i="6"/>
  <c r="AD175" i="6"/>
  <c r="AC175" i="6"/>
  <c r="AB175" i="6"/>
  <c r="Q175" i="6"/>
  <c r="AQ174" i="6"/>
  <c r="AG174" i="6"/>
  <c r="AF174" i="6"/>
  <c r="AE174" i="6"/>
  <c r="AD174" i="6"/>
  <c r="AC174" i="6"/>
  <c r="AB174" i="6"/>
  <c r="Q174" i="6"/>
  <c r="AQ173" i="6"/>
  <c r="AG173" i="6"/>
  <c r="AF173" i="6"/>
  <c r="AE173" i="6"/>
  <c r="AD173" i="6"/>
  <c r="AC173" i="6"/>
  <c r="AB173" i="6"/>
  <c r="Q173" i="6"/>
  <c r="AQ172" i="6"/>
  <c r="AG172" i="6"/>
  <c r="AF172" i="6"/>
  <c r="AE172" i="6"/>
  <c r="AD172" i="6"/>
  <c r="AC172" i="6"/>
  <c r="AB172" i="6"/>
  <c r="Q172" i="6"/>
  <c r="AQ171" i="6"/>
  <c r="AG171" i="6"/>
  <c r="AF171" i="6"/>
  <c r="AE171" i="6"/>
  <c r="AD171" i="6"/>
  <c r="AC171" i="6"/>
  <c r="AB171" i="6"/>
  <c r="Q171" i="6"/>
  <c r="AQ170" i="6"/>
  <c r="AG170" i="6"/>
  <c r="AF170" i="6"/>
  <c r="AE170" i="6"/>
  <c r="AD170" i="6"/>
  <c r="AC170" i="6"/>
  <c r="AB170" i="6"/>
  <c r="Q170" i="6"/>
  <c r="AQ169" i="6"/>
  <c r="AG169" i="6"/>
  <c r="AF169" i="6"/>
  <c r="AE169" i="6"/>
  <c r="AD169" i="6"/>
  <c r="AC169" i="6"/>
  <c r="AB169" i="6"/>
  <c r="Q169" i="6"/>
  <c r="AQ168" i="6"/>
  <c r="AG168" i="6"/>
  <c r="AF168" i="6"/>
  <c r="AE168" i="6"/>
  <c r="AD168" i="6"/>
  <c r="AC168" i="6"/>
  <c r="AB168" i="6"/>
  <c r="Q168" i="6"/>
  <c r="AQ167" i="6"/>
  <c r="AG167" i="6"/>
  <c r="AF167" i="6"/>
  <c r="AE167" i="6"/>
  <c r="AD167" i="6"/>
  <c r="AC167" i="6"/>
  <c r="AB167" i="6"/>
  <c r="Q167" i="6"/>
  <c r="AQ166" i="6"/>
  <c r="AG166" i="6"/>
  <c r="AF166" i="6"/>
  <c r="AE166" i="6"/>
  <c r="AD166" i="6"/>
  <c r="AC166" i="6"/>
  <c r="AB166" i="6"/>
  <c r="Q166" i="6"/>
  <c r="AQ165" i="6"/>
  <c r="AG165" i="6"/>
  <c r="AF165" i="6"/>
  <c r="AE165" i="6"/>
  <c r="AD165" i="6"/>
  <c r="AC165" i="6"/>
  <c r="AB165" i="6"/>
  <c r="Q165" i="6"/>
  <c r="AQ164" i="6"/>
  <c r="AG164" i="6"/>
  <c r="AF164" i="6"/>
  <c r="AE164" i="6"/>
  <c r="AD164" i="6"/>
  <c r="AC164" i="6"/>
  <c r="AB164" i="6"/>
  <c r="Q164" i="6"/>
  <c r="AQ163" i="6"/>
  <c r="AG163" i="6"/>
  <c r="AF163" i="6"/>
  <c r="AE163" i="6"/>
  <c r="AD163" i="6"/>
  <c r="AC163" i="6"/>
  <c r="AB163" i="6"/>
  <c r="Q163" i="6"/>
  <c r="AQ162" i="6"/>
  <c r="AG162" i="6"/>
  <c r="AF162" i="6"/>
  <c r="AE162" i="6"/>
  <c r="AD162" i="6"/>
  <c r="AC162" i="6"/>
  <c r="AB162" i="6"/>
  <c r="Q162" i="6"/>
  <c r="AQ161" i="6"/>
  <c r="AG161" i="6"/>
  <c r="AF161" i="6"/>
  <c r="AE161" i="6"/>
  <c r="AD161" i="6"/>
  <c r="AC161" i="6"/>
  <c r="AB161" i="6"/>
  <c r="Q161" i="6"/>
  <c r="P161" i="6"/>
  <c r="AQ160" i="6"/>
  <c r="AG160" i="6"/>
  <c r="AF160" i="6"/>
  <c r="AE160" i="6"/>
  <c r="AD160" i="6"/>
  <c r="AC160" i="6"/>
  <c r="AB160" i="6"/>
  <c r="Q160" i="6"/>
  <c r="P160" i="6"/>
  <c r="AQ159" i="6"/>
  <c r="AG159" i="6"/>
  <c r="AF159" i="6"/>
  <c r="AE159" i="6"/>
  <c r="AD159" i="6"/>
  <c r="AC159" i="6"/>
  <c r="AB159" i="6"/>
  <c r="Q159" i="6"/>
  <c r="P159" i="6"/>
  <c r="AQ158" i="6"/>
  <c r="AG158" i="6"/>
  <c r="AF158" i="6"/>
  <c r="AE158" i="6"/>
  <c r="AD158" i="6"/>
  <c r="AC158" i="6"/>
  <c r="AB158" i="6"/>
  <c r="Q158" i="6"/>
  <c r="P158" i="6"/>
  <c r="AQ157" i="6"/>
  <c r="AG157" i="6"/>
  <c r="AF157" i="6"/>
  <c r="AE157" i="6"/>
  <c r="AD157" i="6"/>
  <c r="AC157" i="6"/>
  <c r="AB157" i="6"/>
  <c r="Q157" i="6"/>
  <c r="P157" i="6"/>
  <c r="AQ156" i="6"/>
  <c r="AG156" i="6"/>
  <c r="AF156" i="6"/>
  <c r="AE156" i="6"/>
  <c r="AD156" i="6"/>
  <c r="AC156" i="6"/>
  <c r="AB156" i="6"/>
  <c r="Q156" i="6"/>
  <c r="P156" i="6"/>
  <c r="AQ155" i="6"/>
  <c r="AG155" i="6"/>
  <c r="AF155" i="6"/>
  <c r="AE155" i="6"/>
  <c r="AD155" i="6"/>
  <c r="AC155" i="6"/>
  <c r="AB155" i="6"/>
  <c r="Q155" i="6"/>
  <c r="P155" i="6"/>
  <c r="AQ154" i="6"/>
  <c r="AG154" i="6"/>
  <c r="AF154" i="6"/>
  <c r="AE154" i="6"/>
  <c r="AD154" i="6"/>
  <c r="AC154" i="6"/>
  <c r="AB154" i="6"/>
  <c r="Q154" i="6"/>
  <c r="P154" i="6"/>
  <c r="AQ153" i="6"/>
  <c r="AG153" i="6"/>
  <c r="AF153" i="6"/>
  <c r="AE153" i="6"/>
  <c r="AD153" i="6"/>
  <c r="AC153" i="6"/>
  <c r="AB153" i="6"/>
  <c r="Q153" i="6"/>
  <c r="P153" i="6"/>
  <c r="AQ152" i="6"/>
  <c r="AG152" i="6"/>
  <c r="AF152" i="6"/>
  <c r="AE152" i="6"/>
  <c r="AD152" i="6"/>
  <c r="AC152" i="6"/>
  <c r="AB152" i="6"/>
  <c r="Q152" i="6"/>
  <c r="AQ151" i="6"/>
  <c r="AG151" i="6"/>
  <c r="AF151" i="6"/>
  <c r="AE151" i="6"/>
  <c r="AD151" i="6"/>
  <c r="AC151" i="6"/>
  <c r="AB151" i="6"/>
  <c r="Q151" i="6"/>
  <c r="AQ150" i="6"/>
  <c r="AG150" i="6"/>
  <c r="AF150" i="6"/>
  <c r="AE150" i="6"/>
  <c r="AD150" i="6"/>
  <c r="AC150" i="6"/>
  <c r="AB150" i="6"/>
  <c r="Q150" i="6"/>
  <c r="AQ149" i="6"/>
  <c r="AG149" i="6"/>
  <c r="AF149" i="6"/>
  <c r="AE149" i="6"/>
  <c r="AD149" i="6"/>
  <c r="AC149" i="6"/>
  <c r="AB149" i="6"/>
  <c r="Q149" i="6"/>
  <c r="AQ148" i="6"/>
  <c r="AG148" i="6"/>
  <c r="AF148" i="6"/>
  <c r="AE148" i="6"/>
  <c r="AD148" i="6"/>
  <c r="AC148" i="6"/>
  <c r="AB148" i="6"/>
  <c r="Q148" i="6"/>
  <c r="AQ147" i="6"/>
  <c r="AG147" i="6"/>
  <c r="AF147" i="6"/>
  <c r="AE147" i="6"/>
  <c r="AD147" i="6"/>
  <c r="AC147" i="6"/>
  <c r="AB147" i="6"/>
  <c r="Q147" i="6"/>
  <c r="AQ146" i="6"/>
  <c r="AG146" i="6"/>
  <c r="AF146" i="6"/>
  <c r="AE146" i="6"/>
  <c r="AD146" i="6"/>
  <c r="AC146" i="6"/>
  <c r="AB146" i="6"/>
  <c r="Q146" i="6"/>
  <c r="AQ145" i="6"/>
  <c r="AG145" i="6"/>
  <c r="AF145" i="6"/>
  <c r="AE145" i="6"/>
  <c r="AD145" i="6"/>
  <c r="AC145" i="6"/>
  <c r="AB145" i="6"/>
  <c r="Q145" i="6"/>
  <c r="AQ144" i="6"/>
  <c r="AG144" i="6"/>
  <c r="AF144" i="6"/>
  <c r="AE144" i="6"/>
  <c r="AD144" i="6"/>
  <c r="AC144" i="6"/>
  <c r="AB144" i="6"/>
  <c r="Q144" i="6"/>
  <c r="AQ143" i="6"/>
  <c r="AG143" i="6"/>
  <c r="AF143" i="6"/>
  <c r="AE143" i="6"/>
  <c r="AD143" i="6"/>
  <c r="AC143" i="6"/>
  <c r="AB143" i="6"/>
  <c r="Q143" i="6"/>
  <c r="AQ142" i="6"/>
  <c r="AG142" i="6"/>
  <c r="AF142" i="6"/>
  <c r="AE142" i="6"/>
  <c r="AD142" i="6"/>
  <c r="AC142" i="6"/>
  <c r="AB142" i="6"/>
  <c r="Q142" i="6"/>
  <c r="AQ141" i="6"/>
  <c r="AG141" i="6"/>
  <c r="AF141" i="6"/>
  <c r="AE141" i="6"/>
  <c r="AD141" i="6"/>
  <c r="AC141" i="6"/>
  <c r="AB141" i="6"/>
  <c r="Q141" i="6"/>
  <c r="AQ140" i="6"/>
  <c r="AG140" i="6"/>
  <c r="AF140" i="6"/>
  <c r="AE140" i="6"/>
  <c r="AD140" i="6"/>
  <c r="AC140" i="6"/>
  <c r="AB140" i="6"/>
  <c r="Q140" i="6"/>
  <c r="AQ139" i="6"/>
  <c r="AG139" i="6"/>
  <c r="AF139" i="6"/>
  <c r="AE139" i="6"/>
  <c r="AD139" i="6"/>
  <c r="AC139" i="6"/>
  <c r="AB139" i="6"/>
  <c r="Q139" i="6"/>
  <c r="AQ138" i="6"/>
  <c r="AG138" i="6"/>
  <c r="AF138" i="6"/>
  <c r="AE138" i="6"/>
  <c r="AD138" i="6"/>
  <c r="AC138" i="6"/>
  <c r="AB138" i="6"/>
  <c r="Q138" i="6"/>
  <c r="AQ137" i="6"/>
  <c r="AG137" i="6"/>
  <c r="AF137" i="6"/>
  <c r="AE137" i="6"/>
  <c r="AD137" i="6"/>
  <c r="AC137" i="6"/>
  <c r="AB137" i="6"/>
  <c r="Q137" i="6"/>
  <c r="AQ136" i="6"/>
  <c r="AG136" i="6"/>
  <c r="AF136" i="6"/>
  <c r="AE136" i="6"/>
  <c r="AD136" i="6"/>
  <c r="AC136" i="6"/>
  <c r="AB136" i="6"/>
  <c r="Q136" i="6"/>
  <c r="AQ135" i="6"/>
  <c r="AG135" i="6"/>
  <c r="AF135" i="6"/>
  <c r="AE135" i="6"/>
  <c r="AD135" i="6"/>
  <c r="AC135" i="6"/>
  <c r="AB135" i="6"/>
  <c r="Q135" i="6"/>
  <c r="AQ134" i="6"/>
  <c r="AG134" i="6"/>
  <c r="AF134" i="6"/>
  <c r="AE134" i="6"/>
  <c r="AD134" i="6"/>
  <c r="AC134" i="6"/>
  <c r="AB134" i="6"/>
  <c r="Q134" i="6"/>
  <c r="AQ133" i="6"/>
  <c r="AG133" i="6"/>
  <c r="AF133" i="6"/>
  <c r="AE133" i="6"/>
  <c r="AD133" i="6"/>
  <c r="AC133" i="6"/>
  <c r="AB133" i="6"/>
  <c r="Q133" i="6"/>
  <c r="AQ132" i="6"/>
  <c r="AG132" i="6"/>
  <c r="AF132" i="6"/>
  <c r="AE132" i="6"/>
  <c r="AD132" i="6"/>
  <c r="AC132" i="6"/>
  <c r="AB132" i="6"/>
  <c r="Q132" i="6"/>
  <c r="AQ131" i="6"/>
  <c r="AG131" i="6"/>
  <c r="AF131" i="6"/>
  <c r="AE131" i="6"/>
  <c r="AD131" i="6"/>
  <c r="AC131" i="6"/>
  <c r="AB131" i="6"/>
  <c r="Q131" i="6"/>
  <c r="AQ130" i="6"/>
  <c r="AG130" i="6"/>
  <c r="AF130" i="6"/>
  <c r="AE130" i="6"/>
  <c r="AD130" i="6"/>
  <c r="AC130" i="6"/>
  <c r="AB130" i="6"/>
  <c r="Q130" i="6"/>
  <c r="P130" i="6"/>
  <c r="AQ129" i="6"/>
  <c r="AG129" i="6"/>
  <c r="AF129" i="6"/>
  <c r="AE129" i="6"/>
  <c r="AD129" i="6"/>
  <c r="AC129" i="6"/>
  <c r="AB129" i="6"/>
  <c r="Q129" i="6"/>
  <c r="P129" i="6"/>
  <c r="AQ128" i="6"/>
  <c r="AG128" i="6"/>
  <c r="AF128" i="6"/>
  <c r="AE128" i="6"/>
  <c r="AD128" i="6"/>
  <c r="AC128" i="6"/>
  <c r="AB128" i="6"/>
  <c r="Q128" i="6"/>
  <c r="P128" i="6"/>
  <c r="AQ127" i="6"/>
  <c r="AG127" i="6"/>
  <c r="AF127" i="6"/>
  <c r="AE127" i="6"/>
  <c r="AD127" i="6"/>
  <c r="AC127" i="6"/>
  <c r="AB127" i="6"/>
  <c r="Q127" i="6"/>
  <c r="AQ126" i="6"/>
  <c r="AG126" i="6"/>
  <c r="AF126" i="6"/>
  <c r="AE126" i="6"/>
  <c r="AD126" i="6"/>
  <c r="AC126" i="6"/>
  <c r="AB126" i="6"/>
  <c r="Q126" i="6"/>
  <c r="P126" i="6"/>
  <c r="AQ125" i="6"/>
  <c r="AG125" i="6"/>
  <c r="AF125" i="6"/>
  <c r="AE125" i="6"/>
  <c r="AD125" i="6"/>
  <c r="AC125" i="6"/>
  <c r="AB125" i="6"/>
  <c r="Q125" i="6"/>
  <c r="AQ124" i="6"/>
  <c r="AG124" i="6"/>
  <c r="AF124" i="6"/>
  <c r="AE124" i="6"/>
  <c r="AD124" i="6"/>
  <c r="AC124" i="6"/>
  <c r="AB124" i="6"/>
  <c r="Q124" i="6"/>
  <c r="P124" i="6"/>
  <c r="AQ123" i="6"/>
  <c r="AG123" i="6"/>
  <c r="AF123" i="6"/>
  <c r="AE123" i="6"/>
  <c r="AD123" i="6"/>
  <c r="AC123" i="6"/>
  <c r="AB123" i="6"/>
  <c r="Q123" i="6"/>
  <c r="P123" i="6"/>
  <c r="AQ122" i="6"/>
  <c r="AG122" i="6"/>
  <c r="AF122" i="6"/>
  <c r="AE122" i="6"/>
  <c r="AD122" i="6"/>
  <c r="AC122" i="6"/>
  <c r="AB122" i="6"/>
  <c r="Q122" i="6"/>
  <c r="P122" i="6"/>
  <c r="AQ121" i="6"/>
  <c r="AG121" i="6"/>
  <c r="AF121" i="6"/>
  <c r="AE121" i="6"/>
  <c r="AD121" i="6"/>
  <c r="AC121" i="6"/>
  <c r="AB121" i="6"/>
  <c r="Q121" i="6"/>
  <c r="P121" i="6"/>
  <c r="AQ120" i="6"/>
  <c r="AG120" i="6"/>
  <c r="AF120" i="6"/>
  <c r="AE120" i="6"/>
  <c r="AD120" i="6"/>
  <c r="AC120" i="6"/>
  <c r="AB120" i="6"/>
  <c r="Q120" i="6"/>
  <c r="P120" i="6"/>
  <c r="AQ119" i="6"/>
  <c r="AG119" i="6"/>
  <c r="AF119" i="6"/>
  <c r="AE119" i="6"/>
  <c r="AD119" i="6"/>
  <c r="AC119" i="6"/>
  <c r="AB119" i="6"/>
  <c r="Q119" i="6"/>
  <c r="P119" i="6"/>
  <c r="AQ118" i="6"/>
  <c r="AG118" i="6"/>
  <c r="AF118" i="6"/>
  <c r="AE118" i="6"/>
  <c r="AD118" i="6"/>
  <c r="AC118" i="6"/>
  <c r="AB118" i="6"/>
  <c r="Q118" i="6"/>
  <c r="P118" i="6"/>
  <c r="AQ117" i="6"/>
  <c r="AG117" i="6"/>
  <c r="AF117" i="6"/>
  <c r="AE117" i="6"/>
  <c r="AD117" i="6"/>
  <c r="AC117" i="6"/>
  <c r="AB117" i="6"/>
  <c r="Q117" i="6"/>
  <c r="P117" i="6"/>
  <c r="AQ116" i="6"/>
  <c r="AG116" i="6"/>
  <c r="AF116" i="6"/>
  <c r="AE116" i="6"/>
  <c r="AD116" i="6"/>
  <c r="AC116" i="6"/>
  <c r="AB116" i="6"/>
  <c r="Q116" i="6"/>
  <c r="P116" i="6"/>
  <c r="AQ115" i="6"/>
  <c r="AG115" i="6"/>
  <c r="AF115" i="6"/>
  <c r="AE115" i="6"/>
  <c r="AD115" i="6"/>
  <c r="AC115" i="6"/>
  <c r="AB115" i="6"/>
  <c r="Q115" i="6"/>
  <c r="AQ114" i="6"/>
  <c r="AG114" i="6"/>
  <c r="AF114" i="6"/>
  <c r="AE114" i="6"/>
  <c r="AD114" i="6"/>
  <c r="AC114" i="6"/>
  <c r="AB114" i="6"/>
  <c r="Q114" i="6"/>
  <c r="AQ113" i="6"/>
  <c r="AG113" i="6"/>
  <c r="AF113" i="6"/>
  <c r="AE113" i="6"/>
  <c r="AD113" i="6"/>
  <c r="AC113" i="6"/>
  <c r="AB113" i="6"/>
  <c r="Q113" i="6"/>
  <c r="AQ112" i="6"/>
  <c r="AG112" i="6"/>
  <c r="AF112" i="6"/>
  <c r="AE112" i="6"/>
  <c r="AD112" i="6"/>
  <c r="AC112" i="6"/>
  <c r="AB112" i="6"/>
  <c r="Q112" i="6"/>
  <c r="AQ111" i="6"/>
  <c r="AG111" i="6"/>
  <c r="AF111" i="6"/>
  <c r="AE111" i="6"/>
  <c r="AD111" i="6"/>
  <c r="AC111" i="6"/>
  <c r="AB111" i="6"/>
  <c r="Q111" i="6"/>
  <c r="AQ110" i="6"/>
  <c r="AG110" i="6"/>
  <c r="AF110" i="6"/>
  <c r="AE110" i="6"/>
  <c r="AD110" i="6"/>
  <c r="AC110" i="6"/>
  <c r="AB110" i="6"/>
  <c r="Q110" i="6"/>
  <c r="AQ109" i="6"/>
  <c r="AG109" i="6"/>
  <c r="AF109" i="6"/>
  <c r="AE109" i="6"/>
  <c r="AD109" i="6"/>
  <c r="AC109" i="6"/>
  <c r="AB109" i="6"/>
  <c r="Q109" i="6"/>
  <c r="AQ108" i="6"/>
  <c r="AG108" i="6"/>
  <c r="AF108" i="6"/>
  <c r="AE108" i="6"/>
  <c r="AD108" i="6"/>
  <c r="AC108" i="6"/>
  <c r="AB108" i="6"/>
  <c r="Q108" i="6"/>
  <c r="AQ107" i="6"/>
  <c r="AG107" i="6"/>
  <c r="AF107" i="6"/>
  <c r="AE107" i="6"/>
  <c r="AD107" i="6"/>
  <c r="AC107" i="6"/>
  <c r="AB107" i="6"/>
  <c r="Q107" i="6"/>
  <c r="AQ106" i="6"/>
  <c r="AG106" i="6"/>
  <c r="AF106" i="6"/>
  <c r="AE106" i="6"/>
  <c r="AD106" i="6"/>
  <c r="AC106" i="6"/>
  <c r="AB106" i="6"/>
  <c r="Q106" i="6"/>
  <c r="AQ105" i="6"/>
  <c r="AG105" i="6"/>
  <c r="AF105" i="6"/>
  <c r="AE105" i="6"/>
  <c r="AD105" i="6"/>
  <c r="AC105" i="6"/>
  <c r="AB105" i="6"/>
  <c r="Q105" i="6"/>
  <c r="AQ104" i="6"/>
  <c r="AG104" i="6"/>
  <c r="AF104" i="6"/>
  <c r="AE104" i="6"/>
  <c r="AD104" i="6"/>
  <c r="AC104" i="6"/>
  <c r="AB104" i="6"/>
  <c r="Q104" i="6"/>
  <c r="AQ103" i="6"/>
  <c r="AG103" i="6"/>
  <c r="AF103" i="6"/>
  <c r="AE103" i="6"/>
  <c r="AD103" i="6"/>
  <c r="AC103" i="6"/>
  <c r="AB103" i="6"/>
  <c r="Q103" i="6"/>
  <c r="P103" i="6"/>
  <c r="AQ102" i="6"/>
  <c r="AG102" i="6"/>
  <c r="AF102" i="6"/>
  <c r="AE102" i="6"/>
  <c r="AD102" i="6"/>
  <c r="AC102" i="6"/>
  <c r="AB102" i="6"/>
  <c r="Q102" i="6"/>
  <c r="P102" i="6"/>
  <c r="AQ101" i="6"/>
  <c r="AG101" i="6"/>
  <c r="AF101" i="6"/>
  <c r="AE101" i="6"/>
  <c r="AD101" i="6"/>
  <c r="AC101" i="6"/>
  <c r="AB101" i="6"/>
  <c r="Q101" i="6"/>
  <c r="AQ100" i="6"/>
  <c r="AG100" i="6"/>
  <c r="AF100" i="6"/>
  <c r="AE100" i="6"/>
  <c r="AD100" i="6"/>
  <c r="AC100" i="6"/>
  <c r="AB100" i="6"/>
  <c r="Q100" i="6"/>
  <c r="AQ99" i="6"/>
  <c r="AG99" i="6"/>
  <c r="AF99" i="6"/>
  <c r="AE99" i="6"/>
  <c r="AD99" i="6"/>
  <c r="AC99" i="6"/>
  <c r="AB99" i="6"/>
  <c r="Q99" i="6"/>
  <c r="AQ98" i="6"/>
  <c r="AG98" i="6"/>
  <c r="AF98" i="6"/>
  <c r="AE98" i="6"/>
  <c r="AD98" i="6"/>
  <c r="AC98" i="6"/>
  <c r="AB98" i="6"/>
  <c r="Q98" i="6"/>
  <c r="AQ97" i="6"/>
  <c r="AG97" i="6"/>
  <c r="AF97" i="6"/>
  <c r="AE97" i="6"/>
  <c r="AD97" i="6"/>
  <c r="AC97" i="6"/>
  <c r="AB97" i="6"/>
  <c r="Q97" i="6"/>
  <c r="AQ96" i="6"/>
  <c r="AG96" i="6"/>
  <c r="AF96" i="6"/>
  <c r="AE96" i="6"/>
  <c r="AD96" i="6"/>
  <c r="AC96" i="6"/>
  <c r="AB96" i="6"/>
  <c r="Q96" i="6"/>
  <c r="AQ95" i="6"/>
  <c r="AG95" i="6"/>
  <c r="AF95" i="6"/>
  <c r="AE95" i="6"/>
  <c r="AD95" i="6"/>
  <c r="AC95" i="6"/>
  <c r="AB95" i="6"/>
  <c r="Q95" i="6"/>
  <c r="AQ94" i="6"/>
  <c r="AG94" i="6"/>
  <c r="AF94" i="6"/>
  <c r="AE94" i="6"/>
  <c r="AD94" i="6"/>
  <c r="AC94" i="6"/>
  <c r="AB94" i="6"/>
  <c r="Q94" i="6"/>
  <c r="AG93" i="6"/>
  <c r="AF93" i="6"/>
  <c r="AE93" i="6"/>
  <c r="AD93" i="6"/>
  <c r="AC93" i="6"/>
  <c r="AB93" i="6"/>
  <c r="Q93" i="6"/>
  <c r="AG92" i="6"/>
  <c r="AF92" i="6"/>
  <c r="AE92" i="6"/>
  <c r="AD92" i="6"/>
  <c r="AC92" i="6"/>
  <c r="AB92" i="6"/>
  <c r="Q92" i="6"/>
  <c r="AG91" i="6"/>
  <c r="AF91" i="6"/>
  <c r="AE91" i="6"/>
  <c r="AD91" i="6"/>
  <c r="AC91" i="6"/>
  <c r="AB91" i="6"/>
  <c r="Q91" i="6"/>
  <c r="AG90" i="6"/>
  <c r="AF90" i="6"/>
  <c r="AE90" i="6"/>
  <c r="AD90" i="6"/>
  <c r="AC90" i="6"/>
  <c r="AB90" i="6"/>
  <c r="Q90" i="6"/>
  <c r="AG89" i="6"/>
  <c r="AF89" i="6"/>
  <c r="AE89" i="6"/>
  <c r="AD89" i="6"/>
  <c r="AC89" i="6"/>
  <c r="AB89" i="6"/>
  <c r="Q89" i="6"/>
  <c r="AQ88" i="6"/>
  <c r="AG88" i="6"/>
  <c r="AF88" i="6"/>
  <c r="AE88" i="6"/>
  <c r="AD88" i="6"/>
  <c r="AC88" i="6"/>
  <c r="AB88" i="6"/>
  <c r="Q88" i="6"/>
  <c r="P88" i="6"/>
  <c r="AQ87" i="6"/>
  <c r="AG87" i="6"/>
  <c r="AF87" i="6"/>
  <c r="AE87" i="6"/>
  <c r="AD87" i="6"/>
  <c r="AC87" i="6"/>
  <c r="AB87" i="6"/>
  <c r="Q87" i="6"/>
  <c r="P87" i="6"/>
  <c r="AQ86" i="6"/>
  <c r="AG86" i="6"/>
  <c r="AF86" i="6"/>
  <c r="AE86" i="6"/>
  <c r="AD86" i="6"/>
  <c r="AC86" i="6"/>
  <c r="AB86" i="6"/>
  <c r="Q86" i="6"/>
  <c r="P86" i="6"/>
  <c r="AQ85" i="6"/>
  <c r="AG85" i="6"/>
  <c r="AF85" i="6"/>
  <c r="AE85" i="6"/>
  <c r="AD85" i="6"/>
  <c r="AC85" i="6"/>
  <c r="AB85" i="6"/>
  <c r="Q85" i="6"/>
  <c r="P85" i="6"/>
  <c r="AQ84" i="6"/>
  <c r="AG84" i="6"/>
  <c r="AF84" i="6"/>
  <c r="AE84" i="6"/>
  <c r="AD84" i="6"/>
  <c r="AC84" i="6"/>
  <c r="AB84" i="6"/>
  <c r="Q84" i="6"/>
  <c r="P84" i="6"/>
  <c r="AG83" i="6"/>
  <c r="AF83" i="6"/>
  <c r="AE83" i="6"/>
  <c r="AD83" i="6"/>
  <c r="AC83" i="6"/>
  <c r="AB83" i="6"/>
  <c r="Q83" i="6"/>
  <c r="AQ82" i="6"/>
  <c r="AG82" i="6"/>
  <c r="AF82" i="6"/>
  <c r="AE82" i="6"/>
  <c r="AD82" i="6"/>
  <c r="AC82" i="6"/>
  <c r="AB82" i="6"/>
  <c r="Q82" i="6"/>
  <c r="AQ81" i="6"/>
  <c r="AG81" i="6"/>
  <c r="AF81" i="6"/>
  <c r="AE81" i="6"/>
  <c r="AD81" i="6"/>
  <c r="AC81" i="6"/>
  <c r="AB81" i="6"/>
  <c r="Q81" i="6"/>
  <c r="P81" i="6"/>
  <c r="AQ80" i="6"/>
  <c r="AG80" i="6"/>
  <c r="AF80" i="6"/>
  <c r="AE80" i="6"/>
  <c r="AD80" i="6"/>
  <c r="AC80" i="6"/>
  <c r="AB80" i="6"/>
  <c r="Q80" i="6"/>
  <c r="P80" i="6"/>
  <c r="AQ79" i="6"/>
  <c r="AG79" i="6"/>
  <c r="AF79" i="6"/>
  <c r="AE79" i="6"/>
  <c r="AD79" i="6"/>
  <c r="AC79" i="6"/>
  <c r="AB79" i="6"/>
  <c r="Q79" i="6"/>
  <c r="P79" i="6"/>
  <c r="AQ78" i="6"/>
  <c r="AG78" i="6"/>
  <c r="AF78" i="6"/>
  <c r="AE78" i="6"/>
  <c r="AD78" i="6"/>
  <c r="AC78" i="6"/>
  <c r="AB78" i="6"/>
  <c r="Q78" i="6"/>
  <c r="AQ77" i="6"/>
  <c r="AG77" i="6"/>
  <c r="AF77" i="6"/>
  <c r="AE77" i="6"/>
  <c r="AD77" i="6"/>
  <c r="AC77" i="6"/>
  <c r="AB77" i="6"/>
  <c r="Q77" i="6"/>
  <c r="AQ76" i="6"/>
  <c r="AG76" i="6"/>
  <c r="AF76" i="6"/>
  <c r="AE76" i="6"/>
  <c r="AD76" i="6"/>
  <c r="AC76" i="6"/>
  <c r="AB76" i="6"/>
  <c r="Q76" i="6"/>
  <c r="AQ75" i="6"/>
  <c r="AG75" i="6"/>
  <c r="AF75" i="6"/>
  <c r="AE75" i="6"/>
  <c r="AD75" i="6"/>
  <c r="AC75" i="6"/>
  <c r="AB75" i="6"/>
  <c r="Q75" i="6"/>
  <c r="P75" i="6"/>
  <c r="AQ74" i="6"/>
  <c r="AG74" i="6"/>
  <c r="AF74" i="6"/>
  <c r="AE74" i="6"/>
  <c r="AD74" i="6"/>
  <c r="AC74" i="6"/>
  <c r="AB74" i="6"/>
  <c r="Q74" i="6"/>
  <c r="P74" i="6"/>
  <c r="AQ73" i="6"/>
  <c r="AG73" i="6"/>
  <c r="AF73" i="6"/>
  <c r="AE73" i="6"/>
  <c r="AD73" i="6"/>
  <c r="AC73" i="6"/>
  <c r="AB73" i="6"/>
  <c r="Q73" i="6"/>
  <c r="P73" i="6"/>
  <c r="AQ72" i="6"/>
  <c r="AG72" i="6"/>
  <c r="AF72" i="6"/>
  <c r="AE72" i="6"/>
  <c r="AD72" i="6"/>
  <c r="AC72" i="6"/>
  <c r="AB72" i="6"/>
  <c r="Q72" i="6"/>
  <c r="P72" i="6"/>
  <c r="AQ71" i="6"/>
  <c r="AG71" i="6"/>
  <c r="AF71" i="6"/>
  <c r="AE71" i="6"/>
  <c r="AD71" i="6"/>
  <c r="AC71" i="6"/>
  <c r="AB71" i="6"/>
  <c r="Q71" i="6"/>
  <c r="P71" i="6"/>
  <c r="AQ70" i="6"/>
  <c r="AG70" i="6"/>
  <c r="AF70" i="6"/>
  <c r="AE70" i="6"/>
  <c r="AD70" i="6"/>
  <c r="AC70" i="6"/>
  <c r="AB70" i="6"/>
  <c r="Q70" i="6"/>
  <c r="P70" i="6"/>
  <c r="AQ69" i="6"/>
  <c r="AG69" i="6"/>
  <c r="AF69" i="6"/>
  <c r="AE69" i="6"/>
  <c r="AD69" i="6"/>
  <c r="AC69" i="6"/>
  <c r="AB69" i="6"/>
  <c r="Q69" i="6"/>
  <c r="P69" i="6"/>
  <c r="AQ68" i="6"/>
  <c r="AG68" i="6"/>
  <c r="AF68" i="6"/>
  <c r="AE68" i="6"/>
  <c r="AD68" i="6"/>
  <c r="AC68" i="6"/>
  <c r="AB68" i="6"/>
  <c r="Q68" i="6"/>
  <c r="P68" i="6"/>
  <c r="AQ67" i="6"/>
  <c r="AG67" i="6"/>
  <c r="AF67" i="6"/>
  <c r="AE67" i="6"/>
  <c r="AD67" i="6"/>
  <c r="AC67" i="6"/>
  <c r="AB67" i="6"/>
  <c r="Q67" i="6"/>
  <c r="AQ66" i="6"/>
  <c r="AG66" i="6"/>
  <c r="AF66" i="6"/>
  <c r="AE66" i="6"/>
  <c r="AD66" i="6"/>
  <c r="AC66" i="6"/>
  <c r="AB66" i="6"/>
  <c r="Q66" i="6"/>
  <c r="AQ65" i="6"/>
  <c r="AG65" i="6"/>
  <c r="AF65" i="6"/>
  <c r="AE65" i="6"/>
  <c r="AD65" i="6"/>
  <c r="AC65" i="6"/>
  <c r="AB65" i="6"/>
  <c r="Q65" i="6"/>
  <c r="AQ64" i="6"/>
  <c r="AG64" i="6"/>
  <c r="AF64" i="6"/>
  <c r="AE64" i="6"/>
  <c r="AD64" i="6"/>
  <c r="AC64" i="6"/>
  <c r="AB64" i="6"/>
  <c r="Q64" i="6"/>
  <c r="AQ63" i="6"/>
  <c r="AG63" i="6"/>
  <c r="AF63" i="6"/>
  <c r="AE63" i="6"/>
  <c r="AD63" i="6"/>
  <c r="AC63" i="6"/>
  <c r="AB63" i="6"/>
  <c r="Q63" i="6"/>
  <c r="AQ62" i="6"/>
  <c r="AG62" i="6"/>
  <c r="AF62" i="6"/>
  <c r="AE62" i="6"/>
  <c r="AD62" i="6"/>
  <c r="AC62" i="6"/>
  <c r="AB62" i="6"/>
  <c r="Q62" i="6"/>
  <c r="AQ61" i="6"/>
  <c r="AG61" i="6"/>
  <c r="AF61" i="6"/>
  <c r="AE61" i="6"/>
  <c r="AD61" i="6"/>
  <c r="AC61" i="6"/>
  <c r="AB61" i="6"/>
  <c r="Q61" i="6"/>
  <c r="AQ60" i="6"/>
  <c r="AG60" i="6"/>
  <c r="AF60" i="6"/>
  <c r="AE60" i="6"/>
  <c r="AD60" i="6"/>
  <c r="AC60" i="6"/>
  <c r="AB60" i="6"/>
  <c r="Q60" i="6"/>
  <c r="AQ59" i="6"/>
  <c r="AG59" i="6"/>
  <c r="AF59" i="6"/>
  <c r="AE59" i="6"/>
  <c r="AD59" i="6"/>
  <c r="AC59" i="6"/>
  <c r="AB59" i="6"/>
  <c r="Q59" i="6"/>
  <c r="AQ58" i="6"/>
  <c r="AG58" i="6"/>
  <c r="AF58" i="6"/>
  <c r="AE58" i="6"/>
  <c r="AD58" i="6"/>
  <c r="AC58" i="6"/>
  <c r="AB58" i="6"/>
  <c r="Q58" i="6"/>
  <c r="AQ57" i="6"/>
  <c r="AG57" i="6"/>
  <c r="AF57" i="6"/>
  <c r="AE57" i="6"/>
  <c r="AD57" i="6"/>
  <c r="AC57" i="6"/>
  <c r="AB57" i="6"/>
  <c r="Q57" i="6"/>
  <c r="AQ56" i="6"/>
  <c r="AG56" i="6"/>
  <c r="AF56" i="6"/>
  <c r="AE56" i="6"/>
  <c r="AD56" i="6"/>
  <c r="AC56" i="6"/>
  <c r="AB56" i="6"/>
  <c r="Q56" i="6"/>
  <c r="AQ55" i="6"/>
  <c r="AG55" i="6"/>
  <c r="AF55" i="6"/>
  <c r="AE55" i="6"/>
  <c r="AD55" i="6"/>
  <c r="AC55" i="6"/>
  <c r="AB55" i="6"/>
  <c r="Q55" i="6"/>
  <c r="AQ54" i="6"/>
  <c r="AG54" i="6"/>
  <c r="AF54" i="6"/>
  <c r="AE54" i="6"/>
  <c r="AD54" i="6"/>
  <c r="AC54" i="6"/>
  <c r="AB54" i="6"/>
  <c r="Q54" i="6"/>
  <c r="AQ53" i="6"/>
  <c r="AG53" i="6"/>
  <c r="AF53" i="6"/>
  <c r="AE53" i="6"/>
  <c r="AD53" i="6"/>
  <c r="AC53" i="6"/>
  <c r="AB53" i="6"/>
  <c r="Q53" i="6"/>
  <c r="AQ52" i="6"/>
  <c r="AG52" i="6"/>
  <c r="AF52" i="6"/>
  <c r="AE52" i="6"/>
  <c r="AD52" i="6"/>
  <c r="AC52" i="6"/>
  <c r="AB52" i="6"/>
  <c r="Q52" i="6"/>
  <c r="AG51" i="6"/>
  <c r="AF51" i="6"/>
  <c r="AE51" i="6"/>
  <c r="AD51" i="6"/>
  <c r="AC51" i="6"/>
  <c r="AB51" i="6"/>
  <c r="Q51" i="6"/>
  <c r="AG50" i="6"/>
  <c r="AF50" i="6"/>
  <c r="AE50" i="6"/>
  <c r="AD50" i="6"/>
  <c r="AC50" i="6"/>
  <c r="AB50" i="6"/>
  <c r="Q50" i="6"/>
  <c r="AG49" i="6"/>
  <c r="AF49" i="6"/>
  <c r="AE49" i="6"/>
  <c r="AD49" i="6"/>
  <c r="AC49" i="6"/>
  <c r="AB49" i="6"/>
  <c r="Q49" i="6"/>
  <c r="AQ48" i="6"/>
  <c r="AG48" i="6"/>
  <c r="AF48" i="6"/>
  <c r="AE48" i="6"/>
  <c r="AD48" i="6"/>
  <c r="AC48" i="6"/>
  <c r="AB48" i="6"/>
  <c r="Q48" i="6"/>
  <c r="AQ47" i="6"/>
  <c r="AG47" i="6"/>
  <c r="AF47" i="6"/>
  <c r="AE47" i="6"/>
  <c r="AD47" i="6"/>
  <c r="AC47" i="6"/>
  <c r="AB47" i="6"/>
  <c r="Q47" i="6"/>
  <c r="AQ46" i="6"/>
  <c r="AG46" i="6"/>
  <c r="AF46" i="6"/>
  <c r="AE46" i="6"/>
  <c r="AD46" i="6"/>
  <c r="AC46" i="6"/>
  <c r="AB46" i="6"/>
  <c r="Q46" i="6"/>
  <c r="AQ45" i="6"/>
  <c r="AG45" i="6"/>
  <c r="AF45" i="6"/>
  <c r="AE45" i="6"/>
  <c r="AD45" i="6"/>
  <c r="AC45" i="6"/>
  <c r="AB45" i="6"/>
  <c r="Q45" i="6"/>
  <c r="P45" i="6"/>
  <c r="AQ44" i="6"/>
  <c r="AG44" i="6"/>
  <c r="AF44" i="6"/>
  <c r="AE44" i="6"/>
  <c r="AD44" i="6"/>
  <c r="AC44" i="6"/>
  <c r="AB44" i="6"/>
  <c r="Q44" i="6"/>
  <c r="P44" i="6"/>
  <c r="AQ43" i="6"/>
  <c r="AG43" i="6"/>
  <c r="AF43" i="6"/>
  <c r="AE43" i="6"/>
  <c r="AD43" i="6"/>
  <c r="AC43" i="6"/>
  <c r="AB43" i="6"/>
  <c r="Q43" i="6"/>
  <c r="AQ42" i="6"/>
  <c r="AG42" i="6"/>
  <c r="AF42" i="6"/>
  <c r="AE42" i="6"/>
  <c r="AD42" i="6"/>
  <c r="AC42" i="6"/>
  <c r="AB42" i="6"/>
  <c r="Q42" i="6"/>
  <c r="P42" i="6"/>
  <c r="AQ41" i="6"/>
  <c r="AG41" i="6"/>
  <c r="AF41" i="6"/>
  <c r="AE41" i="6"/>
  <c r="AD41" i="6"/>
  <c r="AC41" i="6"/>
  <c r="AB41" i="6"/>
  <c r="Q41" i="6"/>
  <c r="P41" i="6"/>
  <c r="AQ40" i="6"/>
  <c r="AG40" i="6"/>
  <c r="AF40" i="6"/>
  <c r="AE40" i="6"/>
  <c r="AD40" i="6"/>
  <c r="AC40" i="6"/>
  <c r="AB40" i="6"/>
  <c r="Q40" i="6"/>
  <c r="AQ39" i="6"/>
  <c r="AG39" i="6"/>
  <c r="AF39" i="6"/>
  <c r="AE39" i="6"/>
  <c r="AD39" i="6"/>
  <c r="AC39" i="6"/>
  <c r="AB39" i="6"/>
  <c r="Q39" i="6"/>
  <c r="AQ38" i="6"/>
  <c r="AG38" i="6"/>
  <c r="AF38" i="6"/>
  <c r="AE38" i="6"/>
  <c r="AD38" i="6"/>
  <c r="AC38" i="6"/>
  <c r="AB38" i="6"/>
  <c r="Q38" i="6"/>
  <c r="AQ37" i="6"/>
  <c r="AG37" i="6"/>
  <c r="AF37" i="6"/>
  <c r="AE37" i="6"/>
  <c r="AD37" i="6"/>
  <c r="AC37" i="6"/>
  <c r="AB37" i="6"/>
  <c r="Q37" i="6"/>
  <c r="AQ36" i="6"/>
  <c r="AG36" i="6"/>
  <c r="AF36" i="6"/>
  <c r="AE36" i="6"/>
  <c r="AD36" i="6"/>
  <c r="AC36" i="6"/>
  <c r="AB36" i="6"/>
  <c r="Q36" i="6"/>
  <c r="P36" i="6"/>
  <c r="AQ35" i="6"/>
  <c r="AG35" i="6"/>
  <c r="AF35" i="6"/>
  <c r="AE35" i="6"/>
  <c r="AD35" i="6"/>
  <c r="AC35" i="6"/>
  <c r="AB35" i="6"/>
  <c r="Q35" i="6"/>
  <c r="P35" i="6"/>
  <c r="AQ34" i="6"/>
  <c r="AG34" i="6"/>
  <c r="AF34" i="6"/>
  <c r="AE34" i="6"/>
  <c r="AD34" i="6"/>
  <c r="AC34" i="6"/>
  <c r="AB34" i="6"/>
  <c r="Q34" i="6"/>
  <c r="AQ33" i="6"/>
  <c r="AG33" i="6"/>
  <c r="AF33" i="6"/>
  <c r="AE33" i="6"/>
  <c r="AD33" i="6"/>
  <c r="AC33" i="6"/>
  <c r="AB33" i="6"/>
  <c r="Q33" i="6"/>
  <c r="AQ32" i="6"/>
  <c r="AG32" i="6"/>
  <c r="AF32" i="6"/>
  <c r="AE32" i="6"/>
  <c r="AD32" i="6"/>
  <c r="AC32" i="6"/>
  <c r="AB32" i="6"/>
  <c r="Q32" i="6"/>
  <c r="AG31" i="6"/>
  <c r="AF31" i="6"/>
  <c r="AE31" i="6"/>
  <c r="AD31" i="6"/>
  <c r="AC31" i="6"/>
  <c r="AB31" i="6"/>
  <c r="Q31" i="6"/>
  <c r="AQ30" i="6"/>
  <c r="AG30" i="6"/>
  <c r="AF30" i="6"/>
  <c r="AE30" i="6"/>
  <c r="AD30" i="6"/>
  <c r="AC30" i="6"/>
  <c r="AB30" i="6"/>
  <c r="Q30" i="6"/>
  <c r="P30" i="6"/>
  <c r="AQ29" i="6"/>
  <c r="AG29" i="6"/>
  <c r="AF29" i="6"/>
  <c r="AE29" i="6"/>
  <c r="AD29" i="6"/>
  <c r="AC29" i="6"/>
  <c r="AB29" i="6"/>
  <c r="Q29" i="6"/>
  <c r="P29" i="6"/>
  <c r="AQ28" i="6"/>
  <c r="AG28" i="6"/>
  <c r="AF28" i="6"/>
  <c r="AE28" i="6"/>
  <c r="AD28" i="6"/>
  <c r="AC28" i="6"/>
  <c r="AB28" i="6"/>
  <c r="Q28" i="6"/>
  <c r="P28" i="6"/>
  <c r="AQ27" i="6"/>
  <c r="AG27" i="6"/>
  <c r="AF27" i="6"/>
  <c r="AE27" i="6"/>
  <c r="AD27" i="6"/>
  <c r="AC27" i="6"/>
  <c r="AB27" i="6"/>
  <c r="Q27" i="6"/>
  <c r="P27" i="6"/>
  <c r="AG26" i="6"/>
  <c r="AF26" i="6"/>
  <c r="AE26" i="6"/>
  <c r="AD26" i="6"/>
  <c r="AC26" i="6"/>
  <c r="AB26" i="6"/>
  <c r="Q26" i="6"/>
  <c r="AQ25" i="6"/>
  <c r="AG25" i="6"/>
  <c r="AF25" i="6"/>
  <c r="AE25" i="6"/>
  <c r="AD25" i="6"/>
  <c r="AC25" i="6"/>
  <c r="AB25" i="6"/>
  <c r="Q25" i="6"/>
  <c r="P25" i="6"/>
  <c r="AG24" i="6"/>
  <c r="AF24" i="6"/>
  <c r="AE24" i="6"/>
  <c r="AD24" i="6"/>
  <c r="AC24" i="6"/>
  <c r="AB24" i="6"/>
  <c r="Q24" i="6"/>
  <c r="AG23" i="6"/>
  <c r="AF23" i="6"/>
  <c r="AE23" i="6"/>
  <c r="AD23" i="6"/>
  <c r="AC23" i="6"/>
  <c r="AB23" i="6"/>
  <c r="Q23" i="6"/>
  <c r="AG22" i="6"/>
  <c r="AF22" i="6"/>
  <c r="AE22" i="6"/>
  <c r="AD22" i="6"/>
  <c r="AC22" i="6"/>
  <c r="AB22" i="6"/>
  <c r="Q22" i="6"/>
  <c r="AQ21" i="6"/>
  <c r="AG21" i="6"/>
  <c r="AF21" i="6"/>
  <c r="AE21" i="6"/>
  <c r="AD21" i="6"/>
  <c r="AC21" i="6"/>
  <c r="AB21" i="6"/>
  <c r="Q21" i="6"/>
  <c r="P21" i="6"/>
  <c r="AQ20" i="6"/>
  <c r="AG20" i="6"/>
  <c r="AF20" i="6"/>
  <c r="AE20" i="6"/>
  <c r="AD20" i="6"/>
  <c r="AC20" i="6"/>
  <c r="AB20" i="6"/>
  <c r="Q20" i="6"/>
  <c r="P20" i="6"/>
  <c r="AQ19" i="6"/>
  <c r="AG19" i="6"/>
  <c r="AF19" i="6"/>
  <c r="AE19" i="6"/>
  <c r="AD19" i="6"/>
  <c r="AC19" i="6"/>
  <c r="AB19" i="6"/>
  <c r="Q19" i="6"/>
  <c r="AQ18" i="6"/>
  <c r="AG18" i="6"/>
  <c r="AF18" i="6"/>
  <c r="AE18" i="6"/>
  <c r="AD18" i="6"/>
  <c r="AC18" i="6"/>
  <c r="AB18" i="6"/>
  <c r="Q18" i="6"/>
  <c r="AG17" i="6"/>
  <c r="AF17" i="6"/>
  <c r="AE17" i="6"/>
  <c r="AD17" i="6"/>
  <c r="AC17" i="6"/>
  <c r="AB17" i="6"/>
  <c r="Q17" i="6"/>
  <c r="AQ16" i="6"/>
  <c r="AG16" i="6"/>
  <c r="AF16" i="6"/>
  <c r="AE16" i="6"/>
  <c r="AD16" i="6"/>
  <c r="AC16" i="6"/>
  <c r="AB16" i="6"/>
  <c r="Q16" i="6"/>
  <c r="P16" i="6"/>
  <c r="AQ15" i="6"/>
  <c r="AG15" i="6"/>
  <c r="AF15" i="6"/>
  <c r="AE15" i="6"/>
  <c r="AD15" i="6"/>
  <c r="AC15" i="6"/>
  <c r="AB15" i="6"/>
  <c r="Q15" i="6"/>
  <c r="AQ14" i="6"/>
  <c r="AG14" i="6"/>
  <c r="AF14" i="6"/>
  <c r="AE14" i="6"/>
  <c r="AD14" i="6"/>
  <c r="AC14" i="6"/>
  <c r="AB14" i="6"/>
  <c r="Q14" i="6"/>
  <c r="AQ13" i="6"/>
  <c r="AG13" i="6"/>
  <c r="AF13" i="6"/>
  <c r="AE13" i="6"/>
  <c r="AD13" i="6"/>
  <c r="AC13" i="6"/>
  <c r="AB13" i="6"/>
  <c r="Q13" i="6"/>
  <c r="AQ12" i="6"/>
  <c r="AG12" i="6"/>
  <c r="AF12" i="6"/>
  <c r="AE12" i="6"/>
  <c r="AD12" i="6"/>
  <c r="AC12" i="6"/>
  <c r="AB12" i="6"/>
  <c r="Q12" i="6"/>
  <c r="P12" i="6"/>
  <c r="AQ11" i="6"/>
  <c r="AG11" i="6"/>
  <c r="AF11" i="6"/>
  <c r="AE11" i="6"/>
  <c r="AD11" i="6"/>
  <c r="AC11" i="6"/>
  <c r="AB11" i="6"/>
  <c r="Q11" i="6"/>
  <c r="P11" i="6"/>
  <c r="AQ10" i="6"/>
  <c r="AG10" i="6"/>
  <c r="AF10" i="6"/>
  <c r="AE10" i="6"/>
  <c r="AD10" i="6"/>
  <c r="AC10" i="6"/>
  <c r="AB10" i="6"/>
  <c r="Q10" i="6"/>
  <c r="AQ9" i="6"/>
  <c r="AG9" i="6"/>
  <c r="AF9" i="6"/>
  <c r="AE9" i="6"/>
  <c r="AD9" i="6"/>
  <c r="AC9" i="6"/>
  <c r="AB9" i="6"/>
  <c r="Q9" i="6"/>
  <c r="AQ8" i="6"/>
  <c r="AG8" i="6"/>
  <c r="AF8" i="6"/>
  <c r="AE8" i="6"/>
  <c r="AD8" i="6"/>
  <c r="AC8" i="6"/>
  <c r="AB8" i="6"/>
  <c r="Q8" i="6"/>
  <c r="AQ7" i="6"/>
  <c r="AG7" i="6"/>
  <c r="AF7" i="6"/>
  <c r="AE7" i="6"/>
  <c r="AD7" i="6"/>
  <c r="AC7" i="6"/>
  <c r="AB7" i="6"/>
  <c r="Q7" i="6"/>
  <c r="AQ6" i="6"/>
  <c r="AG6" i="6"/>
  <c r="AF6" i="6"/>
  <c r="AE6" i="6"/>
  <c r="AD6" i="6"/>
  <c r="AC6" i="6"/>
  <c r="AB6" i="6"/>
  <c r="Q6" i="6"/>
  <c r="P6" i="6"/>
  <c r="AQ5" i="6"/>
  <c r="AG5" i="6"/>
  <c r="AF5" i="6"/>
  <c r="AE5" i="6"/>
  <c r="AD5" i="6"/>
  <c r="AC5" i="6"/>
  <c r="AB5" i="6"/>
  <c r="Q5" i="6"/>
  <c r="AQ4" i="6"/>
  <c r="AG4" i="6"/>
  <c r="AF4" i="6"/>
  <c r="AE4" i="6"/>
  <c r="AD4" i="6"/>
  <c r="AC4" i="6"/>
  <c r="AB4" i="6"/>
  <c r="Q4" i="6"/>
  <c r="AQ3" i="6"/>
  <c r="AG3" i="6"/>
  <c r="AF3" i="6"/>
  <c r="AE3" i="6"/>
  <c r="AD3" i="6"/>
  <c r="AC3" i="6"/>
  <c r="AB3" i="6"/>
  <c r="Q3" i="6"/>
  <c r="AQ216" i="5"/>
  <c r="AG216" i="5"/>
  <c r="AF216" i="5"/>
  <c r="AE216" i="5"/>
  <c r="AD216" i="5"/>
  <c r="AC216" i="5"/>
  <c r="AB216" i="5"/>
  <c r="Q216" i="5"/>
  <c r="AQ215" i="5"/>
  <c r="AG215" i="5"/>
  <c r="AF215" i="5"/>
  <c r="AE215" i="5"/>
  <c r="AD215" i="5"/>
  <c r="AC215" i="5"/>
  <c r="AB215" i="5"/>
  <c r="Q215" i="5"/>
  <c r="AQ214" i="5"/>
  <c r="AG214" i="5"/>
  <c r="AF214" i="5"/>
  <c r="AE214" i="5"/>
  <c r="AD214" i="5"/>
  <c r="AC214" i="5"/>
  <c r="AB214" i="5"/>
  <c r="Q214" i="5"/>
  <c r="P214" i="5"/>
  <c r="AQ213" i="5"/>
  <c r="AG213" i="5"/>
  <c r="AF213" i="5"/>
  <c r="AE213" i="5"/>
  <c r="AD213" i="5"/>
  <c r="AC213" i="5"/>
  <c r="AB213" i="5"/>
  <c r="Q213" i="5"/>
  <c r="AQ212" i="5"/>
  <c r="AG212" i="5"/>
  <c r="AF212" i="5"/>
  <c r="AE212" i="5"/>
  <c r="AD212" i="5"/>
  <c r="AC212" i="5"/>
  <c r="AB212" i="5"/>
  <c r="Q212" i="5"/>
  <c r="AQ211" i="5"/>
  <c r="AG211" i="5"/>
  <c r="AF211" i="5"/>
  <c r="AE211" i="5"/>
  <c r="AD211" i="5"/>
  <c r="AC211" i="5"/>
  <c r="AB211" i="5"/>
  <c r="Q211" i="5"/>
  <c r="AQ210" i="5"/>
  <c r="AG210" i="5"/>
  <c r="AF210" i="5"/>
  <c r="AE210" i="5"/>
  <c r="AD210" i="5"/>
  <c r="AC210" i="5"/>
  <c r="AB210" i="5"/>
  <c r="Q210" i="5"/>
  <c r="P210" i="5"/>
  <c r="AQ209" i="5"/>
  <c r="AG209" i="5"/>
  <c r="AF209" i="5"/>
  <c r="AE209" i="5"/>
  <c r="AD209" i="5"/>
  <c r="AC209" i="5"/>
  <c r="AB209" i="5"/>
  <c r="Q209" i="5"/>
  <c r="P209" i="5"/>
  <c r="AQ208" i="5"/>
  <c r="AG208" i="5"/>
  <c r="AF208" i="5"/>
  <c r="AE208" i="5"/>
  <c r="AD208" i="5"/>
  <c r="AC208" i="5"/>
  <c r="AB208" i="5"/>
  <c r="Q208" i="5"/>
  <c r="AQ207" i="5"/>
  <c r="AG207" i="5"/>
  <c r="AF207" i="5"/>
  <c r="AE207" i="5"/>
  <c r="AD207" i="5"/>
  <c r="AC207" i="5"/>
  <c r="AB207" i="5"/>
  <c r="Q207" i="5"/>
  <c r="AQ206" i="5"/>
  <c r="AG206" i="5"/>
  <c r="AF206" i="5"/>
  <c r="AE206" i="5"/>
  <c r="AD206" i="5"/>
  <c r="AC206" i="5"/>
  <c r="AB206" i="5"/>
  <c r="Q206" i="5"/>
  <c r="AQ205" i="5"/>
  <c r="AG205" i="5"/>
  <c r="AF205" i="5"/>
  <c r="AE205" i="5"/>
  <c r="AD205" i="5"/>
  <c r="AC205" i="5"/>
  <c r="AB205" i="5"/>
  <c r="Q205" i="5"/>
  <c r="AQ204" i="5"/>
  <c r="AG204" i="5"/>
  <c r="AF204" i="5"/>
  <c r="AE204" i="5"/>
  <c r="AD204" i="5"/>
  <c r="AC204" i="5"/>
  <c r="AB204" i="5"/>
  <c r="Q204" i="5"/>
  <c r="P204" i="5"/>
  <c r="AQ203" i="5"/>
  <c r="AG203" i="5"/>
  <c r="AF203" i="5"/>
  <c r="AE203" i="5"/>
  <c r="AD203" i="5"/>
  <c r="AC203" i="5"/>
  <c r="AB203" i="5"/>
  <c r="Q203" i="5"/>
  <c r="AQ202" i="5"/>
  <c r="AG202" i="5"/>
  <c r="AF202" i="5"/>
  <c r="AE202" i="5"/>
  <c r="AD202" i="5"/>
  <c r="AC202" i="5"/>
  <c r="AB202" i="5"/>
  <c r="Q202" i="5"/>
  <c r="P202" i="5"/>
  <c r="AQ201" i="5"/>
  <c r="AG201" i="5"/>
  <c r="AF201" i="5"/>
  <c r="AE201" i="5"/>
  <c r="AD201" i="5"/>
  <c r="AC201" i="5"/>
  <c r="AB201" i="5"/>
  <c r="Q201" i="5"/>
  <c r="P201" i="5"/>
  <c r="AQ200" i="5"/>
  <c r="AG200" i="5"/>
  <c r="AF200" i="5"/>
  <c r="AE200" i="5"/>
  <c r="AD200" i="5"/>
  <c r="AC200" i="5"/>
  <c r="AB200" i="5"/>
  <c r="Q200" i="5"/>
  <c r="P200" i="5"/>
  <c r="AQ199" i="5"/>
  <c r="AG199" i="5"/>
  <c r="AF199" i="5"/>
  <c r="AE199" i="5"/>
  <c r="AD199" i="5"/>
  <c r="AC199" i="5"/>
  <c r="AB199" i="5"/>
  <c r="Q199" i="5"/>
  <c r="P199" i="5"/>
  <c r="AQ198" i="5"/>
  <c r="AG198" i="5"/>
  <c r="AF198" i="5"/>
  <c r="AE198" i="5"/>
  <c r="AD198" i="5"/>
  <c r="AC198" i="5"/>
  <c r="AB198" i="5"/>
  <c r="Q198" i="5"/>
  <c r="AQ197" i="5"/>
  <c r="AG197" i="5"/>
  <c r="AF197" i="5"/>
  <c r="AE197" i="5"/>
  <c r="AD197" i="5"/>
  <c r="AC197" i="5"/>
  <c r="AB197" i="5"/>
  <c r="Q197" i="5"/>
  <c r="P197" i="5"/>
  <c r="AQ196" i="5"/>
  <c r="AG196" i="5"/>
  <c r="AF196" i="5"/>
  <c r="AE196" i="5"/>
  <c r="AD196" i="5"/>
  <c r="AC196" i="5"/>
  <c r="AB196" i="5"/>
  <c r="Q196" i="5"/>
  <c r="AQ195" i="5"/>
  <c r="AG195" i="5"/>
  <c r="AF195" i="5"/>
  <c r="AE195" i="5"/>
  <c r="AD195" i="5"/>
  <c r="AC195" i="5"/>
  <c r="AB195" i="5"/>
  <c r="Q195" i="5"/>
  <c r="P195" i="5"/>
  <c r="AQ194" i="5"/>
  <c r="AG194" i="5"/>
  <c r="AF194" i="5"/>
  <c r="AE194" i="5"/>
  <c r="AD194" i="5"/>
  <c r="AC194" i="5"/>
  <c r="AB194" i="5"/>
  <c r="Q194" i="5"/>
  <c r="P194" i="5"/>
  <c r="AQ193" i="5"/>
  <c r="AG193" i="5"/>
  <c r="AF193" i="5"/>
  <c r="AE193" i="5"/>
  <c r="AD193" i="5"/>
  <c r="AC193" i="5"/>
  <c r="AB193" i="5"/>
  <c r="Q193" i="5"/>
  <c r="P193" i="5"/>
  <c r="AQ192" i="5"/>
  <c r="AG192" i="5"/>
  <c r="AF192" i="5"/>
  <c r="AE192" i="5"/>
  <c r="AD192" i="5"/>
  <c r="AC192" i="5"/>
  <c r="AB192" i="5"/>
  <c r="Q192" i="5"/>
  <c r="AQ191" i="5"/>
  <c r="AG191" i="5"/>
  <c r="AF191" i="5"/>
  <c r="AE191" i="5"/>
  <c r="AD191" i="5"/>
  <c r="AC191" i="5"/>
  <c r="AB191" i="5"/>
  <c r="Q191" i="5"/>
  <c r="AQ190" i="5"/>
  <c r="AG190" i="5"/>
  <c r="AF190" i="5"/>
  <c r="AE190" i="5"/>
  <c r="AD190" i="5"/>
  <c r="AC190" i="5"/>
  <c r="AB190" i="5"/>
  <c r="Q190" i="5"/>
  <c r="AQ189" i="5"/>
  <c r="AG189" i="5"/>
  <c r="AF189" i="5"/>
  <c r="AE189" i="5"/>
  <c r="AD189" i="5"/>
  <c r="AC189" i="5"/>
  <c r="AB189" i="5"/>
  <c r="Q189" i="5"/>
  <c r="AQ188" i="5"/>
  <c r="AG188" i="5"/>
  <c r="AF188" i="5"/>
  <c r="AE188" i="5"/>
  <c r="AD188" i="5"/>
  <c r="AC188" i="5"/>
  <c r="AB188" i="5"/>
  <c r="Q188" i="5"/>
  <c r="AQ187" i="5"/>
  <c r="AG187" i="5"/>
  <c r="AF187" i="5"/>
  <c r="AE187" i="5"/>
  <c r="AD187" i="5"/>
  <c r="AC187" i="5"/>
  <c r="AB187" i="5"/>
  <c r="Q187" i="5"/>
  <c r="AQ186" i="5"/>
  <c r="AG186" i="5"/>
  <c r="AF186" i="5"/>
  <c r="AE186" i="5"/>
  <c r="AD186" i="5"/>
  <c r="AC186" i="5"/>
  <c r="AB186" i="5"/>
  <c r="Q186" i="5"/>
  <c r="AQ185" i="5"/>
  <c r="AG185" i="5"/>
  <c r="AF185" i="5"/>
  <c r="AE185" i="5"/>
  <c r="AD185" i="5"/>
  <c r="AC185" i="5"/>
  <c r="AB185" i="5"/>
  <c r="Q185" i="5"/>
  <c r="AQ184" i="5"/>
  <c r="AG184" i="5"/>
  <c r="AF184" i="5"/>
  <c r="AE184" i="5"/>
  <c r="AD184" i="5"/>
  <c r="AC184" i="5"/>
  <c r="AB184" i="5"/>
  <c r="Q184" i="5"/>
  <c r="AQ183" i="5"/>
  <c r="AG183" i="5"/>
  <c r="AF183" i="5"/>
  <c r="AE183" i="5"/>
  <c r="AD183" i="5"/>
  <c r="AC183" i="5"/>
  <c r="AB183" i="5"/>
  <c r="Q183" i="5"/>
  <c r="P183" i="5"/>
  <c r="AQ182" i="5"/>
  <c r="AG182" i="5"/>
  <c r="AF182" i="5"/>
  <c r="AE182" i="5"/>
  <c r="AD182" i="5"/>
  <c r="AC182" i="5"/>
  <c r="AB182" i="5"/>
  <c r="Q182" i="5"/>
  <c r="P182" i="5"/>
  <c r="AQ181" i="5"/>
  <c r="AG181" i="5"/>
  <c r="AF181" i="5"/>
  <c r="AE181" i="5"/>
  <c r="AD181" i="5"/>
  <c r="AC181" i="5"/>
  <c r="AB181" i="5"/>
  <c r="Q181" i="5"/>
  <c r="AQ180" i="5"/>
  <c r="AG180" i="5"/>
  <c r="AF180" i="5"/>
  <c r="AE180" i="5"/>
  <c r="AD180" i="5"/>
  <c r="AC180" i="5"/>
  <c r="AB180" i="5"/>
  <c r="Q180" i="5"/>
  <c r="AQ179" i="5"/>
  <c r="AG179" i="5"/>
  <c r="AF179" i="5"/>
  <c r="AE179" i="5"/>
  <c r="AD179" i="5"/>
  <c r="AC179" i="5"/>
  <c r="AB179" i="5"/>
  <c r="Q179" i="5"/>
  <c r="P179" i="5"/>
  <c r="AQ178" i="5"/>
  <c r="AG178" i="5"/>
  <c r="AF178" i="5"/>
  <c r="AE178" i="5"/>
  <c r="AD178" i="5"/>
  <c r="AC178" i="5"/>
  <c r="AB178" i="5"/>
  <c r="Q178" i="5"/>
  <c r="P178" i="5"/>
  <c r="AQ177" i="5"/>
  <c r="AG177" i="5"/>
  <c r="AF177" i="5"/>
  <c r="AE177" i="5"/>
  <c r="AD177" i="5"/>
  <c r="AC177" i="5"/>
  <c r="AB177" i="5"/>
  <c r="Q177" i="5"/>
  <c r="AQ176" i="5"/>
  <c r="AG176" i="5"/>
  <c r="AF176" i="5"/>
  <c r="AE176" i="5"/>
  <c r="AD176" i="5"/>
  <c r="AC176" i="5"/>
  <c r="AB176" i="5"/>
  <c r="Q176" i="5"/>
  <c r="AQ175" i="5"/>
  <c r="AG175" i="5"/>
  <c r="AF175" i="5"/>
  <c r="AE175" i="5"/>
  <c r="AD175" i="5"/>
  <c r="AC175" i="5"/>
  <c r="AB175" i="5"/>
  <c r="Q175" i="5"/>
  <c r="P175" i="5"/>
  <c r="AQ174" i="5"/>
  <c r="AG174" i="5"/>
  <c r="AF174" i="5"/>
  <c r="AE174" i="5"/>
  <c r="AD174" i="5"/>
  <c r="AC174" i="5"/>
  <c r="AB174" i="5"/>
  <c r="Q174" i="5"/>
  <c r="P174" i="5"/>
  <c r="AQ173" i="5"/>
  <c r="AG173" i="5"/>
  <c r="AF173" i="5"/>
  <c r="AE173" i="5"/>
  <c r="AD173" i="5"/>
  <c r="AC173" i="5"/>
  <c r="AB173" i="5"/>
  <c r="Q173" i="5"/>
  <c r="AQ172" i="5"/>
  <c r="AG172" i="5"/>
  <c r="AF172" i="5"/>
  <c r="AE172" i="5"/>
  <c r="AD172" i="5"/>
  <c r="AC172" i="5"/>
  <c r="AB172" i="5"/>
  <c r="Q172" i="5"/>
  <c r="AQ171" i="5"/>
  <c r="AG171" i="5"/>
  <c r="AF171" i="5"/>
  <c r="AE171" i="5"/>
  <c r="AD171" i="5"/>
  <c r="AC171" i="5"/>
  <c r="AB171" i="5"/>
  <c r="Q171" i="5"/>
  <c r="AQ170" i="5"/>
  <c r="AG170" i="5"/>
  <c r="AF170" i="5"/>
  <c r="AE170" i="5"/>
  <c r="AD170" i="5"/>
  <c r="AC170" i="5"/>
  <c r="AB170" i="5"/>
  <c r="Q170" i="5"/>
  <c r="AQ169" i="5"/>
  <c r="AG169" i="5"/>
  <c r="AF169" i="5"/>
  <c r="AE169" i="5"/>
  <c r="AD169" i="5"/>
  <c r="AC169" i="5"/>
  <c r="AB169" i="5"/>
  <c r="Q169" i="5"/>
  <c r="AQ168" i="5"/>
  <c r="AG168" i="5"/>
  <c r="AF168" i="5"/>
  <c r="AE168" i="5"/>
  <c r="AD168" i="5"/>
  <c r="AC168" i="5"/>
  <c r="AB168" i="5"/>
  <c r="Q168" i="5"/>
  <c r="AQ167" i="5"/>
  <c r="AG167" i="5"/>
  <c r="AF167" i="5"/>
  <c r="AE167" i="5"/>
  <c r="AD167" i="5"/>
  <c r="AC167" i="5"/>
  <c r="AB167" i="5"/>
  <c r="Q167" i="5"/>
  <c r="AQ166" i="5"/>
  <c r="AG166" i="5"/>
  <c r="AF166" i="5"/>
  <c r="AE166" i="5"/>
  <c r="AD166" i="5"/>
  <c r="AC166" i="5"/>
  <c r="AB166" i="5"/>
  <c r="Q166" i="5"/>
  <c r="AQ165" i="5"/>
  <c r="AG165" i="5"/>
  <c r="AF165" i="5"/>
  <c r="AE165" i="5"/>
  <c r="AD165" i="5"/>
  <c r="AC165" i="5"/>
  <c r="AB165" i="5"/>
  <c r="Q165" i="5"/>
  <c r="AQ164" i="5"/>
  <c r="AG164" i="5"/>
  <c r="AF164" i="5"/>
  <c r="AE164" i="5"/>
  <c r="AD164" i="5"/>
  <c r="AC164" i="5"/>
  <c r="AB164" i="5"/>
  <c r="Q164" i="5"/>
  <c r="AQ163" i="5"/>
  <c r="AG163" i="5"/>
  <c r="AF163" i="5"/>
  <c r="AE163" i="5"/>
  <c r="AD163" i="5"/>
  <c r="AC163" i="5"/>
  <c r="AB163" i="5"/>
  <c r="Q163" i="5"/>
  <c r="AQ162" i="5"/>
  <c r="AG162" i="5"/>
  <c r="AF162" i="5"/>
  <c r="AE162" i="5"/>
  <c r="AD162" i="5"/>
  <c r="AC162" i="5"/>
  <c r="AB162" i="5"/>
  <c r="Q162" i="5"/>
  <c r="AQ161" i="5"/>
  <c r="AG161" i="5"/>
  <c r="AF161" i="5"/>
  <c r="AE161" i="5"/>
  <c r="AD161" i="5"/>
  <c r="AC161" i="5"/>
  <c r="AB161" i="5"/>
  <c r="Q161" i="5"/>
  <c r="AQ160" i="5"/>
  <c r="AG160" i="5"/>
  <c r="AF160" i="5"/>
  <c r="AE160" i="5"/>
  <c r="AD160" i="5"/>
  <c r="AC160" i="5"/>
  <c r="AB160" i="5"/>
  <c r="Q160" i="5"/>
  <c r="AQ159" i="5"/>
  <c r="AG159" i="5"/>
  <c r="AF159" i="5"/>
  <c r="AE159" i="5"/>
  <c r="AD159" i="5"/>
  <c r="AC159" i="5"/>
  <c r="AB159" i="5"/>
  <c r="Q159" i="5"/>
  <c r="AQ158" i="5"/>
  <c r="AG158" i="5"/>
  <c r="AF158" i="5"/>
  <c r="AE158" i="5"/>
  <c r="AD158" i="5"/>
  <c r="AC158" i="5"/>
  <c r="AB158" i="5"/>
  <c r="Q158" i="5"/>
  <c r="AQ157" i="5"/>
  <c r="AG157" i="5"/>
  <c r="AF157" i="5"/>
  <c r="AE157" i="5"/>
  <c r="AD157" i="5"/>
  <c r="AC157" i="5"/>
  <c r="AB157" i="5"/>
  <c r="Q157" i="5"/>
  <c r="AQ156" i="5"/>
  <c r="AG156" i="5"/>
  <c r="AF156" i="5"/>
  <c r="AE156" i="5"/>
  <c r="AD156" i="5"/>
  <c r="AC156" i="5"/>
  <c r="AB156" i="5"/>
  <c r="Q156" i="5"/>
  <c r="AQ155" i="5"/>
  <c r="AG155" i="5"/>
  <c r="AF155" i="5"/>
  <c r="AE155" i="5"/>
  <c r="AD155" i="5"/>
  <c r="AC155" i="5"/>
  <c r="AB155" i="5"/>
  <c r="Q155" i="5"/>
  <c r="AQ154" i="5"/>
  <c r="AG154" i="5"/>
  <c r="AF154" i="5"/>
  <c r="AE154" i="5"/>
  <c r="AD154" i="5"/>
  <c r="AC154" i="5"/>
  <c r="AB154" i="5"/>
  <c r="Q154" i="5"/>
  <c r="AQ153" i="5"/>
  <c r="AG153" i="5"/>
  <c r="AF153" i="5"/>
  <c r="AE153" i="5"/>
  <c r="AD153" i="5"/>
  <c r="AC153" i="5"/>
  <c r="AB153" i="5"/>
  <c r="Q153" i="5"/>
  <c r="AQ152" i="5"/>
  <c r="AG152" i="5"/>
  <c r="AF152" i="5"/>
  <c r="AE152" i="5"/>
  <c r="AD152" i="5"/>
  <c r="AC152" i="5"/>
  <c r="AB152" i="5"/>
  <c r="Q152" i="5"/>
  <c r="AQ151" i="5"/>
  <c r="AG151" i="5"/>
  <c r="AF151" i="5"/>
  <c r="AE151" i="5"/>
  <c r="AD151" i="5"/>
  <c r="AC151" i="5"/>
  <c r="AB151" i="5"/>
  <c r="Q151" i="5"/>
  <c r="P151" i="5"/>
  <c r="AQ150" i="5"/>
  <c r="AG150" i="5"/>
  <c r="AF150" i="5"/>
  <c r="AE150" i="5"/>
  <c r="AD150" i="5"/>
  <c r="AC150" i="5"/>
  <c r="AB150" i="5"/>
  <c r="Q150" i="5"/>
  <c r="P150" i="5"/>
  <c r="AQ149" i="5"/>
  <c r="AG149" i="5"/>
  <c r="AF149" i="5"/>
  <c r="AE149" i="5"/>
  <c r="AD149" i="5"/>
  <c r="AC149" i="5"/>
  <c r="AB149" i="5"/>
  <c r="Q149" i="5"/>
  <c r="AQ148" i="5"/>
  <c r="AG148" i="5"/>
  <c r="AF148" i="5"/>
  <c r="AE148" i="5"/>
  <c r="AD148" i="5"/>
  <c r="AC148" i="5"/>
  <c r="AB148" i="5"/>
  <c r="Q148" i="5"/>
  <c r="AQ147" i="5"/>
  <c r="AG147" i="5"/>
  <c r="AF147" i="5"/>
  <c r="AE147" i="5"/>
  <c r="AD147" i="5"/>
  <c r="AC147" i="5"/>
  <c r="AB147" i="5"/>
  <c r="Q147" i="5"/>
  <c r="AQ146" i="5"/>
  <c r="AG146" i="5"/>
  <c r="AF146" i="5"/>
  <c r="AE146" i="5"/>
  <c r="AD146" i="5"/>
  <c r="AC146" i="5"/>
  <c r="AB146" i="5"/>
  <c r="Q146" i="5"/>
  <c r="P146" i="5"/>
  <c r="AQ145" i="5"/>
  <c r="AG145" i="5"/>
  <c r="AF145" i="5"/>
  <c r="AE145" i="5"/>
  <c r="AD145" i="5"/>
  <c r="AC145" i="5"/>
  <c r="AB145" i="5"/>
  <c r="Q145" i="5"/>
  <c r="P145" i="5"/>
  <c r="AQ144" i="5"/>
  <c r="AG144" i="5"/>
  <c r="AF144" i="5"/>
  <c r="AE144" i="5"/>
  <c r="AD144" i="5"/>
  <c r="AC144" i="5"/>
  <c r="AB144" i="5"/>
  <c r="Q144" i="5"/>
  <c r="AQ143" i="5"/>
  <c r="AG143" i="5"/>
  <c r="AF143" i="5"/>
  <c r="AE143" i="5"/>
  <c r="AD143" i="5"/>
  <c r="AC143" i="5"/>
  <c r="AB143" i="5"/>
  <c r="Q143" i="5"/>
  <c r="AQ142" i="5"/>
  <c r="AG142" i="5"/>
  <c r="AF142" i="5"/>
  <c r="AE142" i="5"/>
  <c r="AD142" i="5"/>
  <c r="AC142" i="5"/>
  <c r="AB142" i="5"/>
  <c r="Q142" i="5"/>
  <c r="P142" i="5"/>
  <c r="AQ141" i="5"/>
  <c r="AG141" i="5"/>
  <c r="AF141" i="5"/>
  <c r="AE141" i="5"/>
  <c r="AD141" i="5"/>
  <c r="AC141" i="5"/>
  <c r="AB141" i="5"/>
  <c r="Q141" i="5"/>
  <c r="P141" i="5"/>
  <c r="AQ140" i="5"/>
  <c r="AG140" i="5"/>
  <c r="AF140" i="5"/>
  <c r="AE140" i="5"/>
  <c r="AD140" i="5"/>
  <c r="AC140" i="5"/>
  <c r="AB140" i="5"/>
  <c r="Q140" i="5"/>
  <c r="AQ139" i="5"/>
  <c r="AG139" i="5"/>
  <c r="AF139" i="5"/>
  <c r="AE139" i="5"/>
  <c r="AD139" i="5"/>
  <c r="AC139" i="5"/>
  <c r="AB139" i="5"/>
  <c r="Q139" i="5"/>
  <c r="AQ138" i="5"/>
  <c r="AG138" i="5"/>
  <c r="AF138" i="5"/>
  <c r="AE138" i="5"/>
  <c r="AD138" i="5"/>
  <c r="AC138" i="5"/>
  <c r="AB138" i="5"/>
  <c r="Q138" i="5"/>
  <c r="AQ137" i="5"/>
  <c r="AG137" i="5"/>
  <c r="AF137" i="5"/>
  <c r="AE137" i="5"/>
  <c r="AD137" i="5"/>
  <c r="AC137" i="5"/>
  <c r="AB137" i="5"/>
  <c r="Q137" i="5"/>
  <c r="AQ136" i="5"/>
  <c r="AG136" i="5"/>
  <c r="AF136" i="5"/>
  <c r="AE136" i="5"/>
  <c r="AD136" i="5"/>
  <c r="AC136" i="5"/>
  <c r="AB136" i="5"/>
  <c r="Q136" i="5"/>
  <c r="AQ135" i="5"/>
  <c r="AG135" i="5"/>
  <c r="AF135" i="5"/>
  <c r="AE135" i="5"/>
  <c r="AD135" i="5"/>
  <c r="AC135" i="5"/>
  <c r="AB135" i="5"/>
  <c r="Q135" i="5"/>
  <c r="AQ134" i="5"/>
  <c r="AG134" i="5"/>
  <c r="AF134" i="5"/>
  <c r="AE134" i="5"/>
  <c r="AD134" i="5"/>
  <c r="AC134" i="5"/>
  <c r="AB134" i="5"/>
  <c r="Q134" i="5"/>
  <c r="AQ133" i="5"/>
  <c r="AG133" i="5"/>
  <c r="AF133" i="5"/>
  <c r="AE133" i="5"/>
  <c r="AD133" i="5"/>
  <c r="AC133" i="5"/>
  <c r="AB133" i="5"/>
  <c r="Q133" i="5"/>
  <c r="AQ132" i="5"/>
  <c r="AG132" i="5"/>
  <c r="AF132" i="5"/>
  <c r="AE132" i="5"/>
  <c r="AD132" i="5"/>
  <c r="AC132" i="5"/>
  <c r="AB132" i="5"/>
  <c r="Q132" i="5"/>
  <c r="AQ131" i="5"/>
  <c r="AG131" i="5"/>
  <c r="AF131" i="5"/>
  <c r="AE131" i="5"/>
  <c r="AD131" i="5"/>
  <c r="AC131" i="5"/>
  <c r="AB131" i="5"/>
  <c r="Q131" i="5"/>
  <c r="AQ130" i="5"/>
  <c r="AG130" i="5"/>
  <c r="AF130" i="5"/>
  <c r="AE130" i="5"/>
  <c r="AD130" i="5"/>
  <c r="AC130" i="5"/>
  <c r="AB130" i="5"/>
  <c r="Q130" i="5"/>
  <c r="AQ129" i="5"/>
  <c r="AG129" i="5"/>
  <c r="AF129" i="5"/>
  <c r="AE129" i="5"/>
  <c r="AD129" i="5"/>
  <c r="AC129" i="5"/>
  <c r="AB129" i="5"/>
  <c r="Q129" i="5"/>
  <c r="AQ128" i="5"/>
  <c r="AG128" i="5"/>
  <c r="AF128" i="5"/>
  <c r="AE128" i="5"/>
  <c r="AD128" i="5"/>
  <c r="AC128" i="5"/>
  <c r="AB128" i="5"/>
  <c r="Q128" i="5"/>
  <c r="AQ127" i="5"/>
  <c r="AG127" i="5"/>
  <c r="AF127" i="5"/>
  <c r="AE127" i="5"/>
  <c r="AD127" i="5"/>
  <c r="AC127" i="5"/>
  <c r="AB127" i="5"/>
  <c r="Q127" i="5"/>
  <c r="AQ126" i="5"/>
  <c r="AG126" i="5"/>
  <c r="AF126" i="5"/>
  <c r="AE126" i="5"/>
  <c r="AD126" i="5"/>
  <c r="AC126" i="5"/>
  <c r="AB126" i="5"/>
  <c r="Q126" i="5"/>
  <c r="AQ125" i="5"/>
  <c r="AG125" i="5"/>
  <c r="AF125" i="5"/>
  <c r="AE125" i="5"/>
  <c r="AD125" i="5"/>
  <c r="AC125" i="5"/>
  <c r="AB125" i="5"/>
  <c r="Q125" i="5"/>
  <c r="AQ124" i="5"/>
  <c r="AG124" i="5"/>
  <c r="AF124" i="5"/>
  <c r="AE124" i="5"/>
  <c r="AD124" i="5"/>
  <c r="AC124" i="5"/>
  <c r="AB124" i="5"/>
  <c r="Q124" i="5"/>
  <c r="AQ123" i="5"/>
  <c r="AG123" i="5"/>
  <c r="AF123" i="5"/>
  <c r="AE123" i="5"/>
  <c r="AD123" i="5"/>
  <c r="AC123" i="5"/>
  <c r="AB123" i="5"/>
  <c r="Q123" i="5"/>
  <c r="AQ122" i="5"/>
  <c r="AG122" i="5"/>
  <c r="AF122" i="5"/>
  <c r="AE122" i="5"/>
  <c r="AD122" i="5"/>
  <c r="AC122" i="5"/>
  <c r="AB122" i="5"/>
  <c r="Q122" i="5"/>
  <c r="AQ121" i="5"/>
  <c r="AG121" i="5"/>
  <c r="AF121" i="5"/>
  <c r="AE121" i="5"/>
  <c r="AD121" i="5"/>
  <c r="AC121" i="5"/>
  <c r="AB121" i="5"/>
  <c r="Q121" i="5"/>
  <c r="AQ120" i="5"/>
  <c r="AG120" i="5"/>
  <c r="AF120" i="5"/>
  <c r="AE120" i="5"/>
  <c r="AD120" i="5"/>
  <c r="AC120" i="5"/>
  <c r="AB120" i="5"/>
  <c r="Q120" i="5"/>
  <c r="AQ119" i="5"/>
  <c r="AG119" i="5"/>
  <c r="AF119" i="5"/>
  <c r="AE119" i="5"/>
  <c r="AD119" i="5"/>
  <c r="AC119" i="5"/>
  <c r="AB119" i="5"/>
  <c r="Q119" i="5"/>
  <c r="AQ118" i="5"/>
  <c r="AG118" i="5"/>
  <c r="AF118" i="5"/>
  <c r="AE118" i="5"/>
  <c r="AD118" i="5"/>
  <c r="AC118" i="5"/>
  <c r="AB118" i="5"/>
  <c r="Q118" i="5"/>
  <c r="AQ117" i="5"/>
  <c r="AG117" i="5"/>
  <c r="AF117" i="5"/>
  <c r="AE117" i="5"/>
  <c r="AD117" i="5"/>
  <c r="AC117" i="5"/>
  <c r="AB117" i="5"/>
  <c r="Q117" i="5"/>
  <c r="AQ116" i="5"/>
  <c r="AG116" i="5"/>
  <c r="AF116" i="5"/>
  <c r="AE116" i="5"/>
  <c r="AD116" i="5"/>
  <c r="AC116" i="5"/>
  <c r="AB116" i="5"/>
  <c r="Q116" i="5"/>
  <c r="P116" i="5"/>
  <c r="AQ115" i="5"/>
  <c r="AG115" i="5"/>
  <c r="AF115" i="5"/>
  <c r="AE115" i="5"/>
  <c r="AD115" i="5"/>
  <c r="AC115" i="5"/>
  <c r="AB115" i="5"/>
  <c r="Q115" i="5"/>
  <c r="AQ114" i="5"/>
  <c r="AG114" i="5"/>
  <c r="AF114" i="5"/>
  <c r="AE114" i="5"/>
  <c r="AD114" i="5"/>
  <c r="AC114" i="5"/>
  <c r="AB114" i="5"/>
  <c r="Q114" i="5"/>
  <c r="AQ113" i="5"/>
  <c r="AG113" i="5"/>
  <c r="AF113" i="5"/>
  <c r="AE113" i="5"/>
  <c r="AD113" i="5"/>
  <c r="AC113" i="5"/>
  <c r="AB113" i="5"/>
  <c r="Q113" i="5"/>
  <c r="P113" i="5"/>
  <c r="AQ112" i="5"/>
  <c r="AG112" i="5"/>
  <c r="AF112" i="5"/>
  <c r="AE112" i="5"/>
  <c r="AD112" i="5"/>
  <c r="AC112" i="5"/>
  <c r="AB112" i="5"/>
  <c r="Q112" i="5"/>
  <c r="P112" i="5"/>
  <c r="AQ111" i="5"/>
  <c r="AG111" i="5"/>
  <c r="AF111" i="5"/>
  <c r="AE111" i="5"/>
  <c r="AD111" i="5"/>
  <c r="AC111" i="5"/>
  <c r="AB111" i="5"/>
  <c r="Q111" i="5"/>
  <c r="P111" i="5"/>
  <c r="AQ110" i="5"/>
  <c r="AG110" i="5"/>
  <c r="AF110" i="5"/>
  <c r="AE110" i="5"/>
  <c r="AD110" i="5"/>
  <c r="AC110" i="5"/>
  <c r="AB110" i="5"/>
  <c r="Q110" i="5"/>
  <c r="P110" i="5"/>
  <c r="AQ109" i="5"/>
  <c r="AG109" i="5"/>
  <c r="AF109" i="5"/>
  <c r="AE109" i="5"/>
  <c r="AD109" i="5"/>
  <c r="AC109" i="5"/>
  <c r="AB109" i="5"/>
  <c r="Q109" i="5"/>
  <c r="P109" i="5"/>
  <c r="AQ108" i="5"/>
  <c r="AG108" i="5"/>
  <c r="AF108" i="5"/>
  <c r="AE108" i="5"/>
  <c r="AD108" i="5"/>
  <c r="AC108" i="5"/>
  <c r="AB108" i="5"/>
  <c r="Q108" i="5"/>
  <c r="AQ107" i="5"/>
  <c r="AG107" i="5"/>
  <c r="AF107" i="5"/>
  <c r="AE107" i="5"/>
  <c r="AD107" i="5"/>
  <c r="AC107" i="5"/>
  <c r="AB107" i="5"/>
  <c r="Q107" i="5"/>
  <c r="AQ106" i="5"/>
  <c r="AG106" i="5"/>
  <c r="AF106" i="5"/>
  <c r="AE106" i="5"/>
  <c r="AD106" i="5"/>
  <c r="AC106" i="5"/>
  <c r="AB106" i="5"/>
  <c r="Q106" i="5"/>
  <c r="AQ105" i="5"/>
  <c r="AG105" i="5"/>
  <c r="AF105" i="5"/>
  <c r="AE105" i="5"/>
  <c r="AD105" i="5"/>
  <c r="AC105" i="5"/>
  <c r="AB105" i="5"/>
  <c r="Q105" i="5"/>
  <c r="AQ104" i="5"/>
  <c r="AG104" i="5"/>
  <c r="AF104" i="5"/>
  <c r="AE104" i="5"/>
  <c r="AD104" i="5"/>
  <c r="AC104" i="5"/>
  <c r="AB104" i="5"/>
  <c r="Q104" i="5"/>
  <c r="AQ103" i="5"/>
  <c r="AG103" i="5"/>
  <c r="AF103" i="5"/>
  <c r="AE103" i="5"/>
  <c r="AD103" i="5"/>
  <c r="AC103" i="5"/>
  <c r="AB103" i="5"/>
  <c r="Q103" i="5"/>
  <c r="AQ102" i="5"/>
  <c r="AG102" i="5"/>
  <c r="AF102" i="5"/>
  <c r="AE102" i="5"/>
  <c r="AD102" i="5"/>
  <c r="AC102" i="5"/>
  <c r="AB102" i="5"/>
  <c r="Q102" i="5"/>
  <c r="AQ101" i="5"/>
  <c r="AG101" i="5"/>
  <c r="AF101" i="5"/>
  <c r="AE101" i="5"/>
  <c r="AD101" i="5"/>
  <c r="AC101" i="5"/>
  <c r="AB101" i="5"/>
  <c r="Q101" i="5"/>
  <c r="P101" i="5"/>
  <c r="AQ100" i="5"/>
  <c r="AG100" i="5"/>
  <c r="AF100" i="5"/>
  <c r="AE100" i="5"/>
  <c r="AD100" i="5"/>
  <c r="AC100" i="5"/>
  <c r="AB100" i="5"/>
  <c r="Q100" i="5"/>
  <c r="AQ99" i="5"/>
  <c r="AG99" i="5"/>
  <c r="AF99" i="5"/>
  <c r="AE99" i="5"/>
  <c r="AD99" i="5"/>
  <c r="AC99" i="5"/>
  <c r="AB99" i="5"/>
  <c r="Q99" i="5"/>
  <c r="AQ98" i="5"/>
  <c r="AG98" i="5"/>
  <c r="AF98" i="5"/>
  <c r="AE98" i="5"/>
  <c r="AD98" i="5"/>
  <c r="AC98" i="5"/>
  <c r="AB98" i="5"/>
  <c r="Q98" i="5"/>
  <c r="AQ97" i="5"/>
  <c r="AG97" i="5"/>
  <c r="AF97" i="5"/>
  <c r="AE97" i="5"/>
  <c r="AD97" i="5"/>
  <c r="AC97" i="5"/>
  <c r="AB97" i="5"/>
  <c r="Q97" i="5"/>
  <c r="AQ96" i="5"/>
  <c r="AG96" i="5"/>
  <c r="AF96" i="5"/>
  <c r="AE96" i="5"/>
  <c r="AD96" i="5"/>
  <c r="AC96" i="5"/>
  <c r="AB96" i="5"/>
  <c r="Q96" i="5"/>
  <c r="AQ95" i="5"/>
  <c r="AG95" i="5"/>
  <c r="AF95" i="5"/>
  <c r="AE95" i="5"/>
  <c r="AD95" i="5"/>
  <c r="AC95" i="5"/>
  <c r="AB95" i="5"/>
  <c r="Q95" i="5"/>
  <c r="P95" i="5"/>
  <c r="AQ94" i="5"/>
  <c r="AG94" i="5"/>
  <c r="AF94" i="5"/>
  <c r="AE94" i="5"/>
  <c r="AD94" i="5"/>
  <c r="AC94" i="5"/>
  <c r="AB94" i="5"/>
  <c r="Q94" i="5"/>
  <c r="AQ93" i="5"/>
  <c r="AG93" i="5"/>
  <c r="AF93" i="5"/>
  <c r="AE93" i="5"/>
  <c r="AD93" i="5"/>
  <c r="AC93" i="5"/>
  <c r="AB93" i="5"/>
  <c r="Q93" i="5"/>
  <c r="AQ92" i="5"/>
  <c r="AG92" i="5"/>
  <c r="AF92" i="5"/>
  <c r="AE92" i="5"/>
  <c r="AD92" i="5"/>
  <c r="AC92" i="5"/>
  <c r="AB92" i="5"/>
  <c r="Q92" i="5"/>
  <c r="AQ91" i="5"/>
  <c r="AG91" i="5"/>
  <c r="AF91" i="5"/>
  <c r="AE91" i="5"/>
  <c r="AD91" i="5"/>
  <c r="AC91" i="5"/>
  <c r="AB91" i="5"/>
  <c r="Q91" i="5"/>
  <c r="AQ90" i="5"/>
  <c r="AG90" i="5"/>
  <c r="AF90" i="5"/>
  <c r="AE90" i="5"/>
  <c r="AD90" i="5"/>
  <c r="AC90" i="5"/>
  <c r="AB90" i="5"/>
  <c r="Q90" i="5"/>
  <c r="AQ89" i="5"/>
  <c r="AG89" i="5"/>
  <c r="AF89" i="5"/>
  <c r="AE89" i="5"/>
  <c r="AD89" i="5"/>
  <c r="AC89" i="5"/>
  <c r="AB89" i="5"/>
  <c r="Q89" i="5"/>
  <c r="AQ88" i="5"/>
  <c r="AG88" i="5"/>
  <c r="AF88" i="5"/>
  <c r="AE88" i="5"/>
  <c r="AD88" i="5"/>
  <c r="AC88" i="5"/>
  <c r="AB88" i="5"/>
  <c r="Q88" i="5"/>
  <c r="AQ87" i="5"/>
  <c r="AG87" i="5"/>
  <c r="AF87" i="5"/>
  <c r="AE87" i="5"/>
  <c r="AD87" i="5"/>
  <c r="AC87" i="5"/>
  <c r="AB87" i="5"/>
  <c r="Q87" i="5"/>
  <c r="AG86" i="5"/>
  <c r="AF86" i="5"/>
  <c r="AE86" i="5"/>
  <c r="AD86" i="5"/>
  <c r="AC86" i="5"/>
  <c r="AB86" i="5"/>
  <c r="Q86" i="5"/>
  <c r="AQ85" i="5"/>
  <c r="AG85" i="5"/>
  <c r="AF85" i="5"/>
  <c r="AE85" i="5"/>
  <c r="AD85" i="5"/>
  <c r="AC85" i="5"/>
  <c r="AB85" i="5"/>
  <c r="Q85" i="5"/>
  <c r="P85" i="5"/>
  <c r="AQ84" i="5"/>
  <c r="AG84" i="5"/>
  <c r="AF84" i="5"/>
  <c r="AE84" i="5"/>
  <c r="AD84" i="5"/>
  <c r="AC84" i="5"/>
  <c r="AB84" i="5"/>
  <c r="Q84" i="5"/>
  <c r="AQ83" i="5"/>
  <c r="AG83" i="5"/>
  <c r="AF83" i="5"/>
  <c r="AE83" i="5"/>
  <c r="AD83" i="5"/>
  <c r="AC83" i="5"/>
  <c r="AB83" i="5"/>
  <c r="Q83" i="5"/>
  <c r="AQ82" i="5"/>
  <c r="AG82" i="5"/>
  <c r="AF82" i="5"/>
  <c r="AE82" i="5"/>
  <c r="AD82" i="5"/>
  <c r="AC82" i="5"/>
  <c r="AB82" i="5"/>
  <c r="Q82" i="5"/>
  <c r="AQ81" i="5"/>
  <c r="AG81" i="5"/>
  <c r="AF81" i="5"/>
  <c r="AE81" i="5"/>
  <c r="AD81" i="5"/>
  <c r="AC81" i="5"/>
  <c r="AB81" i="5"/>
  <c r="Q81" i="5"/>
  <c r="AQ80" i="5"/>
  <c r="AG80" i="5"/>
  <c r="AF80" i="5"/>
  <c r="AE80" i="5"/>
  <c r="AD80" i="5"/>
  <c r="AC80" i="5"/>
  <c r="AB80" i="5"/>
  <c r="Q80" i="5"/>
  <c r="AQ79" i="5"/>
  <c r="AG79" i="5"/>
  <c r="AF79" i="5"/>
  <c r="AE79" i="5"/>
  <c r="AD79" i="5"/>
  <c r="AC79" i="5"/>
  <c r="AB79" i="5"/>
  <c r="Q79" i="5"/>
  <c r="AQ78" i="5"/>
  <c r="AG78" i="5"/>
  <c r="AF78" i="5"/>
  <c r="AE78" i="5"/>
  <c r="AD78" i="5"/>
  <c r="AC78" i="5"/>
  <c r="AB78" i="5"/>
  <c r="Q78" i="5"/>
  <c r="AQ77" i="5"/>
  <c r="AG77" i="5"/>
  <c r="AF77" i="5"/>
  <c r="AE77" i="5"/>
  <c r="AD77" i="5"/>
  <c r="AC77" i="5"/>
  <c r="AB77" i="5"/>
  <c r="Q77" i="5"/>
  <c r="AQ76" i="5"/>
  <c r="AG76" i="5"/>
  <c r="AF76" i="5"/>
  <c r="AE76" i="5"/>
  <c r="AD76" i="5"/>
  <c r="AC76" i="5"/>
  <c r="AB76" i="5"/>
  <c r="Q76" i="5"/>
  <c r="AQ75" i="5"/>
  <c r="AG75" i="5"/>
  <c r="AF75" i="5"/>
  <c r="AE75" i="5"/>
  <c r="AD75" i="5"/>
  <c r="AC75" i="5"/>
  <c r="AB75" i="5"/>
  <c r="Q75" i="5"/>
  <c r="AQ74" i="5"/>
  <c r="AG74" i="5"/>
  <c r="AF74" i="5"/>
  <c r="AE74" i="5"/>
  <c r="AD74" i="5"/>
  <c r="AC74" i="5"/>
  <c r="AB74" i="5"/>
  <c r="Q74" i="5"/>
  <c r="AQ73" i="5"/>
  <c r="AG73" i="5"/>
  <c r="AF73" i="5"/>
  <c r="AE73" i="5"/>
  <c r="AD73" i="5"/>
  <c r="AC73" i="5"/>
  <c r="AB73" i="5"/>
  <c r="Q73" i="5"/>
  <c r="AQ72" i="5"/>
  <c r="AG72" i="5"/>
  <c r="AF72" i="5"/>
  <c r="AE72" i="5"/>
  <c r="AD72" i="5"/>
  <c r="AC72" i="5"/>
  <c r="AB72" i="5"/>
  <c r="Q72" i="5"/>
  <c r="AQ71" i="5"/>
  <c r="AG71" i="5"/>
  <c r="AF71" i="5"/>
  <c r="AE71" i="5"/>
  <c r="AD71" i="5"/>
  <c r="AC71" i="5"/>
  <c r="AB71" i="5"/>
  <c r="Q71" i="5"/>
  <c r="AQ70" i="5"/>
  <c r="AG70" i="5"/>
  <c r="AF70" i="5"/>
  <c r="AE70" i="5"/>
  <c r="AD70" i="5"/>
  <c r="AC70" i="5"/>
  <c r="AB70" i="5"/>
  <c r="Q70" i="5"/>
  <c r="AQ69" i="5"/>
  <c r="AG69" i="5"/>
  <c r="AF69" i="5"/>
  <c r="AE69" i="5"/>
  <c r="AD69" i="5"/>
  <c r="AC69" i="5"/>
  <c r="AB69" i="5"/>
  <c r="Q69" i="5"/>
  <c r="AQ68" i="5"/>
  <c r="AG68" i="5"/>
  <c r="AF68" i="5"/>
  <c r="AE68" i="5"/>
  <c r="AD68" i="5"/>
  <c r="AC68" i="5"/>
  <c r="AB68" i="5"/>
  <c r="Q68" i="5"/>
  <c r="AQ67" i="5"/>
  <c r="AG67" i="5"/>
  <c r="AF67" i="5"/>
  <c r="AE67" i="5"/>
  <c r="AD67" i="5"/>
  <c r="AC67" i="5"/>
  <c r="AB67" i="5"/>
  <c r="Q67" i="5"/>
  <c r="AQ66" i="5"/>
  <c r="AG66" i="5"/>
  <c r="AF66" i="5"/>
  <c r="AE66" i="5"/>
  <c r="AD66" i="5"/>
  <c r="AC66" i="5"/>
  <c r="AB66" i="5"/>
  <c r="Q66" i="5"/>
  <c r="AQ65" i="5"/>
  <c r="AG65" i="5"/>
  <c r="AF65" i="5"/>
  <c r="AE65" i="5"/>
  <c r="AD65" i="5"/>
  <c r="AC65" i="5"/>
  <c r="AB65" i="5"/>
  <c r="Q65" i="5"/>
  <c r="AQ64" i="5"/>
  <c r="AG64" i="5"/>
  <c r="AF64" i="5"/>
  <c r="AE64" i="5"/>
  <c r="AD64" i="5"/>
  <c r="AC64" i="5"/>
  <c r="AB64" i="5"/>
  <c r="Q64" i="5"/>
  <c r="AQ63" i="5"/>
  <c r="AG63" i="5"/>
  <c r="AF63" i="5"/>
  <c r="AE63" i="5"/>
  <c r="AD63" i="5"/>
  <c r="AC63" i="5"/>
  <c r="AB63" i="5"/>
  <c r="Q63" i="5"/>
  <c r="AQ62" i="5"/>
  <c r="AG62" i="5"/>
  <c r="AF62" i="5"/>
  <c r="AE62" i="5"/>
  <c r="AD62" i="5"/>
  <c r="AC62" i="5"/>
  <c r="AB62" i="5"/>
  <c r="Q62" i="5"/>
  <c r="AQ61" i="5"/>
  <c r="AG61" i="5"/>
  <c r="AF61" i="5"/>
  <c r="AE61" i="5"/>
  <c r="AD61" i="5"/>
  <c r="AC61" i="5"/>
  <c r="AB61" i="5"/>
  <c r="Q61" i="5"/>
  <c r="AQ60" i="5"/>
  <c r="AG60" i="5"/>
  <c r="AF60" i="5"/>
  <c r="AE60" i="5"/>
  <c r="AD60" i="5"/>
  <c r="AC60" i="5"/>
  <c r="AB60" i="5"/>
  <c r="Q60" i="5"/>
  <c r="AQ59" i="5"/>
  <c r="AG59" i="5"/>
  <c r="AF59" i="5"/>
  <c r="AE59" i="5"/>
  <c r="AD59" i="5"/>
  <c r="AC59" i="5"/>
  <c r="AB59" i="5"/>
  <c r="Q59" i="5"/>
  <c r="AQ58" i="5"/>
  <c r="AG58" i="5"/>
  <c r="AF58" i="5"/>
  <c r="AE58" i="5"/>
  <c r="AD58" i="5"/>
  <c r="AC58" i="5"/>
  <c r="AB58" i="5"/>
  <c r="Q58" i="5"/>
  <c r="AQ57" i="5"/>
  <c r="AG57" i="5"/>
  <c r="AF57" i="5"/>
  <c r="AE57" i="5"/>
  <c r="AD57" i="5"/>
  <c r="AC57" i="5"/>
  <c r="AB57" i="5"/>
  <c r="Q57" i="5"/>
  <c r="AQ56" i="5"/>
  <c r="AG56" i="5"/>
  <c r="AF56" i="5"/>
  <c r="AE56" i="5"/>
  <c r="AD56" i="5"/>
  <c r="AC56" i="5"/>
  <c r="AB56" i="5"/>
  <c r="Q56" i="5"/>
  <c r="AQ55" i="5"/>
  <c r="AG55" i="5"/>
  <c r="AF55" i="5"/>
  <c r="AE55" i="5"/>
  <c r="AD55" i="5"/>
  <c r="AC55" i="5"/>
  <c r="AB55" i="5"/>
  <c r="Q55" i="5"/>
  <c r="AQ54" i="5"/>
  <c r="AG54" i="5"/>
  <c r="AF54" i="5"/>
  <c r="AE54" i="5"/>
  <c r="AD54" i="5"/>
  <c r="AC54" i="5"/>
  <c r="AB54" i="5"/>
  <c r="Q54" i="5"/>
  <c r="AQ53" i="5"/>
  <c r="AG53" i="5"/>
  <c r="AF53" i="5"/>
  <c r="AE53" i="5"/>
  <c r="AD53" i="5"/>
  <c r="AC53" i="5"/>
  <c r="AB53" i="5"/>
  <c r="Q53" i="5"/>
  <c r="AQ52" i="5"/>
  <c r="AG52" i="5"/>
  <c r="AF52" i="5"/>
  <c r="AE52" i="5"/>
  <c r="AD52" i="5"/>
  <c r="AC52" i="5"/>
  <c r="AB52" i="5"/>
  <c r="Q52" i="5"/>
  <c r="AQ51" i="5"/>
  <c r="AG51" i="5"/>
  <c r="AF51" i="5"/>
  <c r="AE51" i="5"/>
  <c r="AD51" i="5"/>
  <c r="AC51" i="5"/>
  <c r="AB51" i="5"/>
  <c r="Q51" i="5"/>
  <c r="AQ50" i="5"/>
  <c r="AG50" i="5"/>
  <c r="AF50" i="5"/>
  <c r="AE50" i="5"/>
  <c r="AD50" i="5"/>
  <c r="AC50" i="5"/>
  <c r="AB50" i="5"/>
  <c r="Q50" i="5"/>
  <c r="AQ49" i="5"/>
  <c r="AG49" i="5"/>
  <c r="AF49" i="5"/>
  <c r="AE49" i="5"/>
  <c r="AD49" i="5"/>
  <c r="AC49" i="5"/>
  <c r="AB49" i="5"/>
  <c r="Q49" i="5"/>
  <c r="AQ48" i="5"/>
  <c r="AG48" i="5"/>
  <c r="AF48" i="5"/>
  <c r="AE48" i="5"/>
  <c r="AD48" i="5"/>
  <c r="AC48" i="5"/>
  <c r="AB48" i="5"/>
  <c r="Q48" i="5"/>
  <c r="AQ47" i="5"/>
  <c r="AG47" i="5"/>
  <c r="AF47" i="5"/>
  <c r="AE47" i="5"/>
  <c r="AD47" i="5"/>
  <c r="AC47" i="5"/>
  <c r="AB47" i="5"/>
  <c r="Q47" i="5"/>
  <c r="AQ46" i="5"/>
  <c r="AG46" i="5"/>
  <c r="AF46" i="5"/>
  <c r="AE46" i="5"/>
  <c r="AD46" i="5"/>
  <c r="AC46" i="5"/>
  <c r="AB46" i="5"/>
  <c r="Q46" i="5"/>
  <c r="AQ45" i="5"/>
  <c r="AG45" i="5"/>
  <c r="AF45" i="5"/>
  <c r="AE45" i="5"/>
  <c r="AD45" i="5"/>
  <c r="AC45" i="5"/>
  <c r="AB45" i="5"/>
  <c r="Q45" i="5"/>
  <c r="P45" i="5"/>
  <c r="AG44" i="5"/>
  <c r="AF44" i="5"/>
  <c r="AE44" i="5"/>
  <c r="AD44" i="5"/>
  <c r="AC44" i="5"/>
  <c r="AB44" i="5"/>
  <c r="Q44" i="5"/>
  <c r="AQ43" i="5"/>
  <c r="AG43" i="5"/>
  <c r="AF43" i="5"/>
  <c r="AE43" i="5"/>
  <c r="AD43" i="5"/>
  <c r="AC43" i="5"/>
  <c r="AB43" i="5"/>
  <c r="Q43" i="5"/>
  <c r="P43" i="5"/>
  <c r="AG42" i="5"/>
  <c r="AF42" i="5"/>
  <c r="AE42" i="5"/>
  <c r="AD42" i="5"/>
  <c r="AC42" i="5"/>
  <c r="AB42" i="5"/>
  <c r="Q42" i="5"/>
  <c r="AQ41" i="5"/>
  <c r="AG41" i="5"/>
  <c r="AF41" i="5"/>
  <c r="AE41" i="5"/>
  <c r="AD41" i="5"/>
  <c r="AC41" i="5"/>
  <c r="AB41" i="5"/>
  <c r="Q41" i="5"/>
  <c r="AQ40" i="5"/>
  <c r="AG40" i="5"/>
  <c r="AF40" i="5"/>
  <c r="AE40" i="5"/>
  <c r="AD40" i="5"/>
  <c r="AC40" i="5"/>
  <c r="AB40" i="5"/>
  <c r="Q40" i="5"/>
  <c r="AQ39" i="5"/>
  <c r="AG39" i="5"/>
  <c r="AF39" i="5"/>
  <c r="AE39" i="5"/>
  <c r="AD39" i="5"/>
  <c r="AC39" i="5"/>
  <c r="AB39" i="5"/>
  <c r="Q39" i="5"/>
  <c r="AQ38" i="5"/>
  <c r="AG38" i="5"/>
  <c r="AF38" i="5"/>
  <c r="AE38" i="5"/>
  <c r="AD38" i="5"/>
  <c r="AC38" i="5"/>
  <c r="AB38" i="5"/>
  <c r="Q38" i="5"/>
  <c r="AQ37" i="5"/>
  <c r="AG37" i="5"/>
  <c r="AF37" i="5"/>
  <c r="AE37" i="5"/>
  <c r="AD37" i="5"/>
  <c r="AC37" i="5"/>
  <c r="AB37" i="5"/>
  <c r="Q37" i="5"/>
  <c r="AQ36" i="5"/>
  <c r="AG36" i="5"/>
  <c r="AF36" i="5"/>
  <c r="AE36" i="5"/>
  <c r="AD36" i="5"/>
  <c r="AC36" i="5"/>
  <c r="AB36" i="5"/>
  <c r="Q36" i="5"/>
  <c r="AQ35" i="5"/>
  <c r="AG35" i="5"/>
  <c r="AF35" i="5"/>
  <c r="AE35" i="5"/>
  <c r="AD35" i="5"/>
  <c r="AC35" i="5"/>
  <c r="AB35" i="5"/>
  <c r="Q35" i="5"/>
  <c r="AQ34" i="5"/>
  <c r="AG34" i="5"/>
  <c r="AF34" i="5"/>
  <c r="AE34" i="5"/>
  <c r="AD34" i="5"/>
  <c r="AC34" i="5"/>
  <c r="AB34" i="5"/>
  <c r="Q34" i="5"/>
  <c r="AG33" i="5"/>
  <c r="AF33" i="5"/>
  <c r="AE33" i="5"/>
  <c r="AD33" i="5"/>
  <c r="AC33" i="5"/>
  <c r="AB33" i="5"/>
  <c r="Q33" i="5"/>
  <c r="AQ32" i="5"/>
  <c r="AG32" i="5"/>
  <c r="AF32" i="5"/>
  <c r="AE32" i="5"/>
  <c r="AD32" i="5"/>
  <c r="AC32" i="5"/>
  <c r="AB32" i="5"/>
  <c r="Q32" i="5"/>
  <c r="AQ31" i="5"/>
  <c r="AG31" i="5"/>
  <c r="AF31" i="5"/>
  <c r="AE31" i="5"/>
  <c r="AD31" i="5"/>
  <c r="AC31" i="5"/>
  <c r="AB31" i="5"/>
  <c r="Q31" i="5"/>
  <c r="AQ30" i="5"/>
  <c r="AG30" i="5"/>
  <c r="AF30" i="5"/>
  <c r="AE30" i="5"/>
  <c r="AD30" i="5"/>
  <c r="AC30" i="5"/>
  <c r="AB30" i="5"/>
  <c r="Q30" i="5"/>
  <c r="AQ29" i="5"/>
  <c r="AG29" i="5"/>
  <c r="AF29" i="5"/>
  <c r="AE29" i="5"/>
  <c r="AD29" i="5"/>
  <c r="AC29" i="5"/>
  <c r="AB29" i="5"/>
  <c r="Q29" i="5"/>
  <c r="AQ28" i="5"/>
  <c r="AG28" i="5"/>
  <c r="AF28" i="5"/>
  <c r="AE28" i="5"/>
  <c r="AD28" i="5"/>
  <c r="AC28" i="5"/>
  <c r="AB28" i="5"/>
  <c r="Q28" i="5"/>
  <c r="AQ27" i="5"/>
  <c r="AG27" i="5"/>
  <c r="AF27" i="5"/>
  <c r="AE27" i="5"/>
  <c r="AD27" i="5"/>
  <c r="AC27" i="5"/>
  <c r="AB27" i="5"/>
  <c r="Q27" i="5"/>
  <c r="AQ26" i="5"/>
  <c r="AG26" i="5"/>
  <c r="AF26" i="5"/>
  <c r="AE26" i="5"/>
  <c r="AD26" i="5"/>
  <c r="AC26" i="5"/>
  <c r="AB26" i="5"/>
  <c r="Q26" i="5"/>
  <c r="AQ25" i="5"/>
  <c r="AG25" i="5"/>
  <c r="AF25" i="5"/>
  <c r="AE25" i="5"/>
  <c r="AD25" i="5"/>
  <c r="AC25" i="5"/>
  <c r="AB25" i="5"/>
  <c r="Q25" i="5"/>
  <c r="AQ24" i="5"/>
  <c r="AG24" i="5"/>
  <c r="AF24" i="5"/>
  <c r="AE24" i="5"/>
  <c r="AD24" i="5"/>
  <c r="AC24" i="5"/>
  <c r="AB24" i="5"/>
  <c r="Q24" i="5"/>
  <c r="AQ23" i="5"/>
  <c r="AG23" i="5"/>
  <c r="AF23" i="5"/>
  <c r="AE23" i="5"/>
  <c r="AD23" i="5"/>
  <c r="AC23" i="5"/>
  <c r="AB23" i="5"/>
  <c r="Q23" i="5"/>
  <c r="AQ22" i="5"/>
  <c r="AG22" i="5"/>
  <c r="AF22" i="5"/>
  <c r="AE22" i="5"/>
  <c r="AD22" i="5"/>
  <c r="AC22" i="5"/>
  <c r="AB22" i="5"/>
  <c r="Q22" i="5"/>
  <c r="AG21" i="5"/>
  <c r="AF21" i="5"/>
  <c r="AE21" i="5"/>
  <c r="AD21" i="5"/>
  <c r="AC21" i="5"/>
  <c r="AB21" i="5"/>
  <c r="Q21" i="5"/>
  <c r="AQ20" i="5"/>
  <c r="AG20" i="5"/>
  <c r="AF20" i="5"/>
  <c r="AE20" i="5"/>
  <c r="AD20" i="5"/>
  <c r="AC20" i="5"/>
  <c r="AB20" i="5"/>
  <c r="Q20" i="5"/>
  <c r="AQ19" i="5"/>
  <c r="AG19" i="5"/>
  <c r="AF19" i="5"/>
  <c r="AE19" i="5"/>
  <c r="AD19" i="5"/>
  <c r="AC19" i="5"/>
  <c r="AB19" i="5"/>
  <c r="Q19" i="5"/>
  <c r="AQ18" i="5"/>
  <c r="AG18" i="5"/>
  <c r="AF18" i="5"/>
  <c r="AE18" i="5"/>
  <c r="AD18" i="5"/>
  <c r="AC18" i="5"/>
  <c r="AB18" i="5"/>
  <c r="Q18" i="5"/>
  <c r="AQ17" i="5"/>
  <c r="AG17" i="5"/>
  <c r="AF17" i="5"/>
  <c r="AE17" i="5"/>
  <c r="AD17" i="5"/>
  <c r="AC17" i="5"/>
  <c r="AB17" i="5"/>
  <c r="Q17" i="5"/>
  <c r="P17" i="5"/>
  <c r="AQ16" i="5"/>
  <c r="AG16" i="5"/>
  <c r="AF16" i="5"/>
  <c r="AE16" i="5"/>
  <c r="AD16" i="5"/>
  <c r="AC16" i="5"/>
  <c r="AB16" i="5"/>
  <c r="Q16" i="5"/>
  <c r="AQ15" i="5"/>
  <c r="AG15" i="5"/>
  <c r="AF15" i="5"/>
  <c r="AE15" i="5"/>
  <c r="AD15" i="5"/>
  <c r="AC15" i="5"/>
  <c r="AB15" i="5"/>
  <c r="Q15" i="5"/>
  <c r="AQ14" i="5"/>
  <c r="AG14" i="5"/>
  <c r="AF14" i="5"/>
  <c r="AE14" i="5"/>
  <c r="AD14" i="5"/>
  <c r="AC14" i="5"/>
  <c r="AB14" i="5"/>
  <c r="Q14" i="5"/>
  <c r="AQ13" i="5"/>
  <c r="AG13" i="5"/>
  <c r="AF13" i="5"/>
  <c r="AE13" i="5"/>
  <c r="AD13" i="5"/>
  <c r="AC13" i="5"/>
  <c r="AB13" i="5"/>
  <c r="Q13" i="5"/>
  <c r="AQ12" i="5"/>
  <c r="AG12" i="5"/>
  <c r="AF12" i="5"/>
  <c r="AE12" i="5"/>
  <c r="AD12" i="5"/>
  <c r="AC12" i="5"/>
  <c r="AB12" i="5"/>
  <c r="Q12" i="5"/>
  <c r="AQ11" i="5"/>
  <c r="AG11" i="5"/>
  <c r="AF11" i="5"/>
  <c r="AE11" i="5"/>
  <c r="AD11" i="5"/>
  <c r="AC11" i="5"/>
  <c r="AB11" i="5"/>
  <c r="Q11" i="5"/>
  <c r="AQ10" i="5"/>
  <c r="AG10" i="5"/>
  <c r="AF10" i="5"/>
  <c r="AE10" i="5"/>
  <c r="AD10" i="5"/>
  <c r="AC10" i="5"/>
  <c r="AB10" i="5"/>
  <c r="Q10" i="5"/>
  <c r="P10" i="5"/>
  <c r="AQ9" i="5"/>
  <c r="AG9" i="5"/>
  <c r="AF9" i="5"/>
  <c r="AE9" i="5"/>
  <c r="AD9" i="5"/>
  <c r="AC9" i="5"/>
  <c r="AB9" i="5"/>
  <c r="Q9" i="5"/>
  <c r="AQ8" i="5"/>
  <c r="AG8" i="5"/>
  <c r="AF8" i="5"/>
  <c r="AE8" i="5"/>
  <c r="AD8" i="5"/>
  <c r="AC8" i="5"/>
  <c r="AB8" i="5"/>
  <c r="Q8" i="5"/>
  <c r="P8" i="5"/>
  <c r="AQ7" i="5"/>
  <c r="AG7" i="5"/>
  <c r="AF7" i="5"/>
  <c r="AE7" i="5"/>
  <c r="AD7" i="5"/>
  <c r="AC7" i="5"/>
  <c r="AB7" i="5"/>
  <c r="AQ6" i="5"/>
  <c r="AG6" i="5"/>
  <c r="AF6" i="5"/>
  <c r="AE6" i="5"/>
  <c r="AD6" i="5"/>
  <c r="AC6" i="5"/>
  <c r="AB6" i="5"/>
  <c r="AQ5" i="5"/>
  <c r="AG5" i="5"/>
  <c r="AF5" i="5"/>
  <c r="AE5" i="5"/>
  <c r="AD5" i="5"/>
  <c r="AC5" i="5"/>
  <c r="AB5" i="5"/>
  <c r="AQ4" i="5"/>
  <c r="AG4" i="5"/>
  <c r="AF4" i="5"/>
  <c r="AE4" i="5"/>
  <c r="AD4" i="5"/>
  <c r="AC4" i="5"/>
  <c r="AB4" i="5"/>
  <c r="AQ3" i="5"/>
  <c r="AG3" i="5"/>
  <c r="AF3" i="5"/>
  <c r="AE3" i="5"/>
  <c r="AD3" i="5"/>
  <c r="AC3" i="5"/>
  <c r="AB3" i="5"/>
  <c r="AQ188" i="4"/>
  <c r="AG188" i="4"/>
  <c r="AF188" i="4"/>
  <c r="AE188" i="4"/>
  <c r="AD188" i="4"/>
  <c r="AC188" i="4"/>
  <c r="AB188" i="4"/>
  <c r="Q188" i="4"/>
  <c r="P188" i="4"/>
  <c r="AQ187" i="4"/>
  <c r="AG187" i="4"/>
  <c r="AF187" i="4"/>
  <c r="AE187" i="4"/>
  <c r="AD187" i="4"/>
  <c r="AC187" i="4"/>
  <c r="AB187" i="4"/>
  <c r="Q187" i="4"/>
  <c r="P187" i="4"/>
  <c r="AQ186" i="4"/>
  <c r="AG186" i="4"/>
  <c r="AF186" i="4"/>
  <c r="AE186" i="4"/>
  <c r="AD186" i="4"/>
  <c r="AC186" i="4"/>
  <c r="AB186" i="4"/>
  <c r="Q186" i="4"/>
  <c r="AQ185" i="4"/>
  <c r="AG185" i="4"/>
  <c r="AF185" i="4"/>
  <c r="AE185" i="4"/>
  <c r="AD185" i="4"/>
  <c r="AC185" i="4"/>
  <c r="AB185" i="4"/>
  <c r="Q185" i="4"/>
  <c r="P185" i="4"/>
  <c r="AQ184" i="4"/>
  <c r="AG184" i="4"/>
  <c r="AF184" i="4"/>
  <c r="AE184" i="4"/>
  <c r="AD184" i="4"/>
  <c r="AC184" i="4"/>
  <c r="AB184" i="4"/>
  <c r="Q184" i="4"/>
  <c r="P184" i="4"/>
  <c r="AQ183" i="4"/>
  <c r="AG183" i="4"/>
  <c r="AF183" i="4"/>
  <c r="AE183" i="4"/>
  <c r="AD183" i="4"/>
  <c r="AC183" i="4"/>
  <c r="AB183" i="4"/>
  <c r="Q183" i="4"/>
  <c r="AQ182" i="4"/>
  <c r="AG182" i="4"/>
  <c r="AF182" i="4"/>
  <c r="AE182" i="4"/>
  <c r="AD182" i="4"/>
  <c r="AC182" i="4"/>
  <c r="AB182" i="4"/>
  <c r="Q182" i="4"/>
  <c r="AQ181" i="4"/>
  <c r="AG181" i="4"/>
  <c r="AF181" i="4"/>
  <c r="AE181" i="4"/>
  <c r="AD181" i="4"/>
  <c r="AC181" i="4"/>
  <c r="AB181" i="4"/>
  <c r="Q181" i="4"/>
  <c r="AQ180" i="4"/>
  <c r="AG180" i="4"/>
  <c r="AF180" i="4"/>
  <c r="AE180" i="4"/>
  <c r="AD180" i="4"/>
  <c r="AC180" i="4"/>
  <c r="AB180" i="4"/>
  <c r="Q180" i="4"/>
  <c r="AQ179" i="4"/>
  <c r="AG179" i="4"/>
  <c r="AF179" i="4"/>
  <c r="AE179" i="4"/>
  <c r="AD179" i="4"/>
  <c r="AC179" i="4"/>
  <c r="AB179" i="4"/>
  <c r="Q179" i="4"/>
  <c r="AQ178" i="4"/>
  <c r="AG178" i="4"/>
  <c r="AF178" i="4"/>
  <c r="AE178" i="4"/>
  <c r="AD178" i="4"/>
  <c r="AC178" i="4"/>
  <c r="AB178" i="4"/>
  <c r="Q178" i="4"/>
  <c r="AQ177" i="4"/>
  <c r="AG177" i="4"/>
  <c r="AF177" i="4"/>
  <c r="AE177" i="4"/>
  <c r="AD177" i="4"/>
  <c r="AC177" i="4"/>
  <c r="AB177" i="4"/>
  <c r="Q177" i="4"/>
  <c r="P177" i="4"/>
  <c r="AQ176" i="4"/>
  <c r="AG176" i="4"/>
  <c r="AF176" i="4"/>
  <c r="AE176" i="4"/>
  <c r="AD176" i="4"/>
  <c r="AC176" i="4"/>
  <c r="AB176" i="4"/>
  <c r="Q176" i="4"/>
  <c r="AQ175" i="4"/>
  <c r="AG175" i="4"/>
  <c r="AF175" i="4"/>
  <c r="AE175" i="4"/>
  <c r="AD175" i="4"/>
  <c r="AC175" i="4"/>
  <c r="AB175" i="4"/>
  <c r="Q175" i="4"/>
  <c r="AQ174" i="4"/>
  <c r="AG174" i="4"/>
  <c r="AF174" i="4"/>
  <c r="AE174" i="4"/>
  <c r="AD174" i="4"/>
  <c r="AC174" i="4"/>
  <c r="AB174" i="4"/>
  <c r="Q174" i="4"/>
  <c r="AQ173" i="4"/>
  <c r="AG173" i="4"/>
  <c r="AF173" i="4"/>
  <c r="AE173" i="4"/>
  <c r="AD173" i="4"/>
  <c r="AC173" i="4"/>
  <c r="AB173" i="4"/>
  <c r="Q173" i="4"/>
  <c r="AQ172" i="4"/>
  <c r="AG172" i="4"/>
  <c r="AF172" i="4"/>
  <c r="AE172" i="4"/>
  <c r="AD172" i="4"/>
  <c r="AC172" i="4"/>
  <c r="AB172" i="4"/>
  <c r="Q172" i="4"/>
  <c r="AQ171" i="4"/>
  <c r="AG171" i="4"/>
  <c r="AF171" i="4"/>
  <c r="AE171" i="4"/>
  <c r="AD171" i="4"/>
  <c r="AC171" i="4"/>
  <c r="AB171" i="4"/>
  <c r="Q171" i="4"/>
  <c r="AQ170" i="4"/>
  <c r="AG170" i="4"/>
  <c r="AF170" i="4"/>
  <c r="AE170" i="4"/>
  <c r="AD170" i="4"/>
  <c r="AC170" i="4"/>
  <c r="AB170" i="4"/>
  <c r="Q170" i="4"/>
  <c r="AQ169" i="4"/>
  <c r="AG169" i="4"/>
  <c r="AF169" i="4"/>
  <c r="AE169" i="4"/>
  <c r="AD169" i="4"/>
  <c r="AC169" i="4"/>
  <c r="AB169" i="4"/>
  <c r="Q169" i="4"/>
  <c r="AQ168" i="4"/>
  <c r="AG168" i="4"/>
  <c r="AF168" i="4"/>
  <c r="AE168" i="4"/>
  <c r="AD168" i="4"/>
  <c r="AC168" i="4"/>
  <c r="AB168" i="4"/>
  <c r="Q168" i="4"/>
  <c r="P168" i="4"/>
  <c r="AQ167" i="4"/>
  <c r="AG167" i="4"/>
  <c r="AF167" i="4"/>
  <c r="AE167" i="4"/>
  <c r="AD167" i="4"/>
  <c r="AC167" i="4"/>
  <c r="AB167" i="4"/>
  <c r="Q167" i="4"/>
  <c r="AQ166" i="4"/>
  <c r="AG166" i="4"/>
  <c r="AF166" i="4"/>
  <c r="AE166" i="4"/>
  <c r="AD166" i="4"/>
  <c r="AC166" i="4"/>
  <c r="AB166" i="4"/>
  <c r="Q166" i="4"/>
  <c r="AQ165" i="4"/>
  <c r="AG165" i="4"/>
  <c r="AF165" i="4"/>
  <c r="AE165" i="4"/>
  <c r="AD165" i="4"/>
  <c r="AC165" i="4"/>
  <c r="AB165" i="4"/>
  <c r="Q165" i="4"/>
  <c r="AQ164" i="4"/>
  <c r="AG164" i="4"/>
  <c r="AF164" i="4"/>
  <c r="AE164" i="4"/>
  <c r="AD164" i="4"/>
  <c r="AC164" i="4"/>
  <c r="AB164" i="4"/>
  <c r="Q164" i="4"/>
  <c r="AQ163" i="4"/>
  <c r="AG163" i="4"/>
  <c r="AF163" i="4"/>
  <c r="AE163" i="4"/>
  <c r="AD163" i="4"/>
  <c r="AC163" i="4"/>
  <c r="AB163" i="4"/>
  <c r="Q163" i="4"/>
  <c r="AQ162" i="4"/>
  <c r="AG162" i="4"/>
  <c r="AF162" i="4"/>
  <c r="AE162" i="4"/>
  <c r="AD162" i="4"/>
  <c r="AC162" i="4"/>
  <c r="AB162" i="4"/>
  <c r="Q162" i="4"/>
  <c r="AQ161" i="4"/>
  <c r="AG161" i="4"/>
  <c r="AF161" i="4"/>
  <c r="AE161" i="4"/>
  <c r="AD161" i="4"/>
  <c r="AC161" i="4"/>
  <c r="AB161" i="4"/>
  <c r="Q161" i="4"/>
  <c r="AQ160" i="4"/>
  <c r="AG160" i="4"/>
  <c r="AF160" i="4"/>
  <c r="AE160" i="4"/>
  <c r="AD160" i="4"/>
  <c r="AC160" i="4"/>
  <c r="AB160" i="4"/>
  <c r="Q160" i="4"/>
  <c r="AQ159" i="4"/>
  <c r="AG159" i="4"/>
  <c r="AF159" i="4"/>
  <c r="AE159" i="4"/>
  <c r="AD159" i="4"/>
  <c r="AC159" i="4"/>
  <c r="AB159" i="4"/>
  <c r="Q159" i="4"/>
  <c r="AQ158" i="4"/>
  <c r="AG158" i="4"/>
  <c r="AF158" i="4"/>
  <c r="AE158" i="4"/>
  <c r="AD158" i="4"/>
  <c r="AC158" i="4"/>
  <c r="AB158" i="4"/>
  <c r="Q158" i="4"/>
  <c r="AQ157" i="4"/>
  <c r="AG157" i="4"/>
  <c r="AF157" i="4"/>
  <c r="AE157" i="4"/>
  <c r="AD157" i="4"/>
  <c r="AC157" i="4"/>
  <c r="AB157" i="4"/>
  <c r="Q157" i="4"/>
  <c r="AQ156" i="4"/>
  <c r="AG156" i="4"/>
  <c r="AF156" i="4"/>
  <c r="AE156" i="4"/>
  <c r="AD156" i="4"/>
  <c r="AC156" i="4"/>
  <c r="AB156" i="4"/>
  <c r="Q156" i="4"/>
  <c r="AQ155" i="4"/>
  <c r="AG155" i="4"/>
  <c r="AF155" i="4"/>
  <c r="AE155" i="4"/>
  <c r="AD155" i="4"/>
  <c r="AC155" i="4"/>
  <c r="AB155" i="4"/>
  <c r="Q155" i="4"/>
  <c r="AQ154" i="4"/>
  <c r="AG154" i="4"/>
  <c r="AF154" i="4"/>
  <c r="AE154" i="4"/>
  <c r="AD154" i="4"/>
  <c r="AC154" i="4"/>
  <c r="AB154" i="4"/>
  <c r="Q154" i="4"/>
  <c r="AQ153" i="4"/>
  <c r="AG153" i="4"/>
  <c r="AF153" i="4"/>
  <c r="AE153" i="4"/>
  <c r="AD153" i="4"/>
  <c r="AC153" i="4"/>
  <c r="AB153" i="4"/>
  <c r="Q153" i="4"/>
  <c r="AQ152" i="4"/>
  <c r="AG152" i="4"/>
  <c r="AF152" i="4"/>
  <c r="AE152" i="4"/>
  <c r="AD152" i="4"/>
  <c r="AC152" i="4"/>
  <c r="AB152" i="4"/>
  <c r="Q152" i="4"/>
  <c r="AQ151" i="4"/>
  <c r="AG151" i="4"/>
  <c r="AF151" i="4"/>
  <c r="AE151" i="4"/>
  <c r="AD151" i="4"/>
  <c r="AC151" i="4"/>
  <c r="AB151" i="4"/>
  <c r="Q151" i="4"/>
  <c r="AQ150" i="4"/>
  <c r="AG150" i="4"/>
  <c r="AF150" i="4"/>
  <c r="AE150" i="4"/>
  <c r="AD150" i="4"/>
  <c r="AC150" i="4"/>
  <c r="AB150" i="4"/>
  <c r="Q150" i="4"/>
  <c r="AQ149" i="4"/>
  <c r="AG149" i="4"/>
  <c r="AF149" i="4"/>
  <c r="AE149" i="4"/>
  <c r="AD149" i="4"/>
  <c r="AC149" i="4"/>
  <c r="AB149" i="4"/>
  <c r="Q149" i="4"/>
  <c r="AQ148" i="4"/>
  <c r="AG148" i="4"/>
  <c r="AF148" i="4"/>
  <c r="AE148" i="4"/>
  <c r="AD148" i="4"/>
  <c r="AC148" i="4"/>
  <c r="AB148" i="4"/>
  <c r="Q148" i="4"/>
  <c r="AQ147" i="4"/>
  <c r="AG147" i="4"/>
  <c r="AF147" i="4"/>
  <c r="AE147" i="4"/>
  <c r="AD147" i="4"/>
  <c r="AC147" i="4"/>
  <c r="AB147" i="4"/>
  <c r="Q147" i="4"/>
  <c r="AQ146" i="4"/>
  <c r="AG146" i="4"/>
  <c r="AF146" i="4"/>
  <c r="AE146" i="4"/>
  <c r="AD146" i="4"/>
  <c r="AC146" i="4"/>
  <c r="AB146" i="4"/>
  <c r="Q146" i="4"/>
  <c r="AQ145" i="4"/>
  <c r="AG145" i="4"/>
  <c r="AF145" i="4"/>
  <c r="AE145" i="4"/>
  <c r="AD145" i="4"/>
  <c r="AC145" i="4"/>
  <c r="AB145" i="4"/>
  <c r="Q145" i="4"/>
  <c r="AQ144" i="4"/>
  <c r="AG144" i="4"/>
  <c r="AF144" i="4"/>
  <c r="AE144" i="4"/>
  <c r="AD144" i="4"/>
  <c r="AC144" i="4"/>
  <c r="AB144" i="4"/>
  <c r="Q144" i="4"/>
  <c r="AQ143" i="4"/>
  <c r="AG143" i="4"/>
  <c r="AF143" i="4"/>
  <c r="AE143" i="4"/>
  <c r="AD143" i="4"/>
  <c r="AC143" i="4"/>
  <c r="AB143" i="4"/>
  <c r="Q143" i="4"/>
  <c r="AQ142" i="4"/>
  <c r="AG142" i="4"/>
  <c r="AF142" i="4"/>
  <c r="AE142" i="4"/>
  <c r="AD142" i="4"/>
  <c r="AC142" i="4"/>
  <c r="AB142" i="4"/>
  <c r="Q142" i="4"/>
  <c r="AQ141" i="4"/>
  <c r="AG141" i="4"/>
  <c r="AF141" i="4"/>
  <c r="AE141" i="4"/>
  <c r="AD141" i="4"/>
  <c r="AC141" i="4"/>
  <c r="AB141" i="4"/>
  <c r="Q141" i="4"/>
  <c r="AQ140" i="4"/>
  <c r="AG140" i="4"/>
  <c r="AF140" i="4"/>
  <c r="AE140" i="4"/>
  <c r="AD140" i="4"/>
  <c r="AC140" i="4"/>
  <c r="AB140" i="4"/>
  <c r="Q140" i="4"/>
  <c r="AQ139" i="4"/>
  <c r="AG139" i="4"/>
  <c r="AF139" i="4"/>
  <c r="AE139" i="4"/>
  <c r="AD139" i="4"/>
  <c r="AC139" i="4"/>
  <c r="AB139" i="4"/>
  <c r="Q139" i="4"/>
  <c r="AQ138" i="4"/>
  <c r="AG138" i="4"/>
  <c r="AF138" i="4"/>
  <c r="AE138" i="4"/>
  <c r="AD138" i="4"/>
  <c r="AC138" i="4"/>
  <c r="AB138" i="4"/>
  <c r="Q138" i="4"/>
  <c r="AQ137" i="4"/>
  <c r="AG137" i="4"/>
  <c r="AF137" i="4"/>
  <c r="AE137" i="4"/>
  <c r="AD137" i="4"/>
  <c r="AC137" i="4"/>
  <c r="AB137" i="4"/>
  <c r="Q137" i="4"/>
  <c r="AQ136" i="4"/>
  <c r="AG136" i="4"/>
  <c r="AF136" i="4"/>
  <c r="AE136" i="4"/>
  <c r="AD136" i="4"/>
  <c r="AC136" i="4"/>
  <c r="AB136" i="4"/>
  <c r="Q136" i="4"/>
  <c r="AQ135" i="4"/>
  <c r="AG135" i="4"/>
  <c r="AF135" i="4"/>
  <c r="AE135" i="4"/>
  <c r="AD135" i="4"/>
  <c r="AC135" i="4"/>
  <c r="AB135" i="4"/>
  <c r="Q135" i="4"/>
  <c r="AQ134" i="4"/>
  <c r="AG134" i="4"/>
  <c r="AF134" i="4"/>
  <c r="AE134" i="4"/>
  <c r="AD134" i="4"/>
  <c r="AC134" i="4"/>
  <c r="AB134" i="4"/>
  <c r="Q134" i="4"/>
  <c r="AQ133" i="4"/>
  <c r="AG133" i="4"/>
  <c r="AF133" i="4"/>
  <c r="AE133" i="4"/>
  <c r="AD133" i="4"/>
  <c r="AC133" i="4"/>
  <c r="AB133" i="4"/>
  <c r="Q133" i="4"/>
  <c r="AQ132" i="4"/>
  <c r="AG132" i="4"/>
  <c r="AF132" i="4"/>
  <c r="AE132" i="4"/>
  <c r="AD132" i="4"/>
  <c r="AC132" i="4"/>
  <c r="AB132" i="4"/>
  <c r="Q132" i="4"/>
  <c r="AQ131" i="4"/>
  <c r="AG131" i="4"/>
  <c r="AF131" i="4"/>
  <c r="AE131" i="4"/>
  <c r="AD131" i="4"/>
  <c r="AC131" i="4"/>
  <c r="AB131" i="4"/>
  <c r="Q131" i="4"/>
  <c r="P131" i="4"/>
  <c r="AQ130" i="4"/>
  <c r="AG130" i="4"/>
  <c r="AF130" i="4"/>
  <c r="AE130" i="4"/>
  <c r="AD130" i="4"/>
  <c r="AC130" i="4"/>
  <c r="AB130" i="4"/>
  <c r="Q130" i="4"/>
  <c r="AQ129" i="4"/>
  <c r="AG129" i="4"/>
  <c r="AF129" i="4"/>
  <c r="AE129" i="4"/>
  <c r="AD129" i="4"/>
  <c r="AC129" i="4"/>
  <c r="AB129" i="4"/>
  <c r="Q129" i="4"/>
  <c r="AQ128" i="4"/>
  <c r="AG128" i="4"/>
  <c r="AF128" i="4"/>
  <c r="AE128" i="4"/>
  <c r="AD128" i="4"/>
  <c r="AC128" i="4"/>
  <c r="AB128" i="4"/>
  <c r="Q128" i="4"/>
  <c r="AQ127" i="4"/>
  <c r="AG127" i="4"/>
  <c r="AF127" i="4"/>
  <c r="AE127" i="4"/>
  <c r="AD127" i="4"/>
  <c r="AC127" i="4"/>
  <c r="AB127" i="4"/>
  <c r="Q127" i="4"/>
  <c r="AQ126" i="4"/>
  <c r="AG126" i="4"/>
  <c r="AF126" i="4"/>
  <c r="AE126" i="4"/>
  <c r="AD126" i="4"/>
  <c r="AC126" i="4"/>
  <c r="AB126" i="4"/>
  <c r="Q126" i="4"/>
  <c r="P126" i="4"/>
  <c r="AQ125" i="4"/>
  <c r="AG125" i="4"/>
  <c r="AF125" i="4"/>
  <c r="AE125" i="4"/>
  <c r="AD125" i="4"/>
  <c r="AC125" i="4"/>
  <c r="AB125" i="4"/>
  <c r="Q125" i="4"/>
  <c r="AQ124" i="4"/>
  <c r="AG124" i="4"/>
  <c r="AF124" i="4"/>
  <c r="AE124" i="4"/>
  <c r="AD124" i="4"/>
  <c r="AC124" i="4"/>
  <c r="AB124" i="4"/>
  <c r="Q124" i="4"/>
  <c r="AQ123" i="4"/>
  <c r="AG123" i="4"/>
  <c r="AF123" i="4"/>
  <c r="AE123" i="4"/>
  <c r="AD123" i="4"/>
  <c r="AC123" i="4"/>
  <c r="AB123" i="4"/>
  <c r="Q123" i="4"/>
  <c r="AQ122" i="4"/>
  <c r="AG122" i="4"/>
  <c r="AF122" i="4"/>
  <c r="AE122" i="4"/>
  <c r="AD122" i="4"/>
  <c r="AC122" i="4"/>
  <c r="AB122" i="4"/>
  <c r="Q122" i="4"/>
  <c r="AQ121" i="4"/>
  <c r="AG121" i="4"/>
  <c r="AF121" i="4"/>
  <c r="AE121" i="4"/>
  <c r="AD121" i="4"/>
  <c r="AC121" i="4"/>
  <c r="AB121" i="4"/>
  <c r="Q121" i="4"/>
  <c r="AQ120" i="4"/>
  <c r="AG120" i="4"/>
  <c r="AF120" i="4"/>
  <c r="AE120" i="4"/>
  <c r="AD120" i="4"/>
  <c r="AC120" i="4"/>
  <c r="AB120" i="4"/>
  <c r="Q120" i="4"/>
  <c r="AQ119" i="4"/>
  <c r="AG119" i="4"/>
  <c r="AF119" i="4"/>
  <c r="AE119" i="4"/>
  <c r="AD119" i="4"/>
  <c r="AC119" i="4"/>
  <c r="AB119" i="4"/>
  <c r="Q119" i="4"/>
  <c r="AQ118" i="4"/>
  <c r="AG118" i="4"/>
  <c r="AF118" i="4"/>
  <c r="AE118" i="4"/>
  <c r="AD118" i="4"/>
  <c r="AC118" i="4"/>
  <c r="AB118" i="4"/>
  <c r="Q118" i="4"/>
  <c r="AQ117" i="4"/>
  <c r="AG117" i="4"/>
  <c r="AF117" i="4"/>
  <c r="AE117" i="4"/>
  <c r="AD117" i="4"/>
  <c r="AC117" i="4"/>
  <c r="AB117" i="4"/>
  <c r="Q117" i="4"/>
  <c r="AQ116" i="4"/>
  <c r="AG116" i="4"/>
  <c r="AF116" i="4"/>
  <c r="AE116" i="4"/>
  <c r="AD116" i="4"/>
  <c r="AC116" i="4"/>
  <c r="AB116" i="4"/>
  <c r="Q116" i="4"/>
  <c r="AQ115" i="4"/>
  <c r="AG115" i="4"/>
  <c r="AF115" i="4"/>
  <c r="AE115" i="4"/>
  <c r="AD115" i="4"/>
  <c r="AC115" i="4"/>
  <c r="AB115" i="4"/>
  <c r="Q115" i="4"/>
  <c r="AQ114" i="4"/>
  <c r="AG114" i="4"/>
  <c r="AF114" i="4"/>
  <c r="AE114" i="4"/>
  <c r="AD114" i="4"/>
  <c r="AC114" i="4"/>
  <c r="AB114" i="4"/>
  <c r="Q114" i="4"/>
  <c r="AQ113" i="4"/>
  <c r="AG113" i="4"/>
  <c r="AF113" i="4"/>
  <c r="AE113" i="4"/>
  <c r="AD113" i="4"/>
  <c r="AC113" i="4"/>
  <c r="AB113" i="4"/>
  <c r="Q113" i="4"/>
  <c r="AQ112" i="4"/>
  <c r="AG112" i="4"/>
  <c r="AF112" i="4"/>
  <c r="AE112" i="4"/>
  <c r="AD112" i="4"/>
  <c r="AC112" i="4"/>
  <c r="AB112" i="4"/>
  <c r="Q112" i="4"/>
  <c r="AQ111" i="4"/>
  <c r="AG111" i="4"/>
  <c r="AF111" i="4"/>
  <c r="AE111" i="4"/>
  <c r="AD111" i="4"/>
  <c r="AC111" i="4"/>
  <c r="AB111" i="4"/>
  <c r="Q111" i="4"/>
  <c r="AQ110" i="4"/>
  <c r="AG110" i="4"/>
  <c r="AF110" i="4"/>
  <c r="AE110" i="4"/>
  <c r="AD110" i="4"/>
  <c r="AC110" i="4"/>
  <c r="AB110" i="4"/>
  <c r="Q110" i="4"/>
  <c r="AQ109" i="4"/>
  <c r="AG109" i="4"/>
  <c r="AF109" i="4"/>
  <c r="AE109" i="4"/>
  <c r="AD109" i="4"/>
  <c r="AC109" i="4"/>
  <c r="AB109" i="4"/>
  <c r="Q109" i="4"/>
  <c r="AQ108" i="4"/>
  <c r="AG108" i="4"/>
  <c r="AF108" i="4"/>
  <c r="AE108" i="4"/>
  <c r="AD108" i="4"/>
  <c r="AC108" i="4"/>
  <c r="AB108" i="4"/>
  <c r="Q108" i="4"/>
  <c r="AQ107" i="4"/>
  <c r="AG107" i="4"/>
  <c r="AF107" i="4"/>
  <c r="AE107" i="4"/>
  <c r="AD107" i="4"/>
  <c r="AC107" i="4"/>
  <c r="AB107" i="4"/>
  <c r="Q107" i="4"/>
  <c r="AQ106" i="4"/>
  <c r="AG106" i="4"/>
  <c r="AF106" i="4"/>
  <c r="AE106" i="4"/>
  <c r="AD106" i="4"/>
  <c r="AC106" i="4"/>
  <c r="AB106" i="4"/>
  <c r="Q106" i="4"/>
  <c r="AQ105" i="4"/>
  <c r="AG105" i="4"/>
  <c r="AF105" i="4"/>
  <c r="AE105" i="4"/>
  <c r="AD105" i="4"/>
  <c r="AC105" i="4"/>
  <c r="AB105" i="4"/>
  <c r="Q105" i="4"/>
  <c r="AQ104" i="4"/>
  <c r="AG104" i="4"/>
  <c r="AF104" i="4"/>
  <c r="AE104" i="4"/>
  <c r="AD104" i="4"/>
  <c r="AC104" i="4"/>
  <c r="AB104" i="4"/>
  <c r="Q104" i="4"/>
  <c r="AQ103" i="4"/>
  <c r="AG103" i="4"/>
  <c r="AF103" i="4"/>
  <c r="AE103" i="4"/>
  <c r="AD103" i="4"/>
  <c r="AC103" i="4"/>
  <c r="AB103" i="4"/>
  <c r="Q103" i="4"/>
  <c r="AQ102" i="4"/>
  <c r="AG102" i="4"/>
  <c r="AF102" i="4"/>
  <c r="AE102" i="4"/>
  <c r="AD102" i="4"/>
  <c r="AC102" i="4"/>
  <c r="AB102" i="4"/>
  <c r="Q102" i="4"/>
  <c r="AQ101" i="4"/>
  <c r="AG101" i="4"/>
  <c r="AF101" i="4"/>
  <c r="AE101" i="4"/>
  <c r="AD101" i="4"/>
  <c r="AC101" i="4"/>
  <c r="AB101" i="4"/>
  <c r="Q101" i="4"/>
  <c r="AQ100" i="4"/>
  <c r="AG100" i="4"/>
  <c r="AF100" i="4"/>
  <c r="AE100" i="4"/>
  <c r="AD100" i="4"/>
  <c r="AC100" i="4"/>
  <c r="AB100" i="4"/>
  <c r="Q100" i="4"/>
  <c r="AQ99" i="4"/>
  <c r="AG99" i="4"/>
  <c r="AF99" i="4"/>
  <c r="AE99" i="4"/>
  <c r="AD99" i="4"/>
  <c r="AC99" i="4"/>
  <c r="AB99" i="4"/>
  <c r="Q99" i="4"/>
  <c r="AQ98" i="4"/>
  <c r="AG98" i="4"/>
  <c r="AF98" i="4"/>
  <c r="AE98" i="4"/>
  <c r="AD98" i="4"/>
  <c r="AC98" i="4"/>
  <c r="AB98" i="4"/>
  <c r="Q98" i="4"/>
  <c r="AQ97" i="4"/>
  <c r="AG97" i="4"/>
  <c r="AF97" i="4"/>
  <c r="AE97" i="4"/>
  <c r="AD97" i="4"/>
  <c r="AC97" i="4"/>
  <c r="AB97" i="4"/>
  <c r="Q97" i="4"/>
  <c r="AQ96" i="4"/>
  <c r="AG96" i="4"/>
  <c r="AF96" i="4"/>
  <c r="AE96" i="4"/>
  <c r="AD96" i="4"/>
  <c r="AC96" i="4"/>
  <c r="AB96" i="4"/>
  <c r="Q96" i="4"/>
  <c r="AQ95" i="4"/>
  <c r="AG95" i="4"/>
  <c r="AF95" i="4"/>
  <c r="AE95" i="4"/>
  <c r="AD95" i="4"/>
  <c r="AC95" i="4"/>
  <c r="AB95" i="4"/>
  <c r="Q95" i="4"/>
  <c r="AQ94" i="4"/>
  <c r="AG94" i="4"/>
  <c r="AF94" i="4"/>
  <c r="AE94" i="4"/>
  <c r="AD94" i="4"/>
  <c r="AC94" i="4"/>
  <c r="AB94" i="4"/>
  <c r="Q94" i="4"/>
  <c r="AQ93" i="4"/>
  <c r="AG93" i="4"/>
  <c r="AF93" i="4"/>
  <c r="AE93" i="4"/>
  <c r="AD93" i="4"/>
  <c r="AC93" i="4"/>
  <c r="AB93" i="4"/>
  <c r="Q93" i="4"/>
  <c r="AQ92" i="4"/>
  <c r="AG92" i="4"/>
  <c r="AF92" i="4"/>
  <c r="AE92" i="4"/>
  <c r="AD92" i="4"/>
  <c r="AC92" i="4"/>
  <c r="AB92" i="4"/>
  <c r="Q92" i="4"/>
  <c r="AQ91" i="4"/>
  <c r="AG91" i="4"/>
  <c r="AF91" i="4"/>
  <c r="AE91" i="4"/>
  <c r="AD91" i="4"/>
  <c r="AC91" i="4"/>
  <c r="AB91" i="4"/>
  <c r="Q91" i="4"/>
  <c r="AQ90" i="4"/>
  <c r="AG90" i="4"/>
  <c r="AF90" i="4"/>
  <c r="AE90" i="4"/>
  <c r="AD90" i="4"/>
  <c r="AC90" i="4"/>
  <c r="AB90" i="4"/>
  <c r="Q90" i="4"/>
  <c r="AQ89" i="4"/>
  <c r="AG89" i="4"/>
  <c r="AF89" i="4"/>
  <c r="AE89" i="4"/>
  <c r="AD89" i="4"/>
  <c r="AC89" i="4"/>
  <c r="AB89" i="4"/>
  <c r="Q89" i="4"/>
  <c r="AQ88" i="4"/>
  <c r="AG88" i="4"/>
  <c r="AF88" i="4"/>
  <c r="AE88" i="4"/>
  <c r="AD88" i="4"/>
  <c r="AC88" i="4"/>
  <c r="AB88" i="4"/>
  <c r="Q88" i="4"/>
  <c r="AG87" i="4"/>
  <c r="AF87" i="4"/>
  <c r="AE87" i="4"/>
  <c r="AD87" i="4"/>
  <c r="AC87" i="4"/>
  <c r="AB87" i="4"/>
  <c r="Q87" i="4"/>
  <c r="AQ86" i="4"/>
  <c r="AG86" i="4"/>
  <c r="AF86" i="4"/>
  <c r="AE86" i="4"/>
  <c r="AD86" i="4"/>
  <c r="AC86" i="4"/>
  <c r="AB86" i="4"/>
  <c r="Q86" i="4"/>
  <c r="AQ85" i="4"/>
  <c r="AG85" i="4"/>
  <c r="AF85" i="4"/>
  <c r="AE85" i="4"/>
  <c r="AD85" i="4"/>
  <c r="AC85" i="4"/>
  <c r="AB85" i="4"/>
  <c r="Q85" i="4"/>
  <c r="AQ84" i="4"/>
  <c r="AG84" i="4"/>
  <c r="AF84" i="4"/>
  <c r="AE84" i="4"/>
  <c r="AD84" i="4"/>
  <c r="AC84" i="4"/>
  <c r="AB84" i="4"/>
  <c r="Q84" i="4"/>
  <c r="AQ83" i="4"/>
  <c r="AG83" i="4"/>
  <c r="AF83" i="4"/>
  <c r="AE83" i="4"/>
  <c r="AD83" i="4"/>
  <c r="AC83" i="4"/>
  <c r="AB83" i="4"/>
  <c r="Q83" i="4"/>
  <c r="AQ82" i="4"/>
  <c r="AG82" i="4"/>
  <c r="AF82" i="4"/>
  <c r="AE82" i="4"/>
  <c r="AD82" i="4"/>
  <c r="AC82" i="4"/>
  <c r="AB82" i="4"/>
  <c r="Q82" i="4"/>
  <c r="AQ81" i="4"/>
  <c r="AG81" i="4"/>
  <c r="AF81" i="4"/>
  <c r="AE81" i="4"/>
  <c r="AD81" i="4"/>
  <c r="AC81" i="4"/>
  <c r="AB81" i="4"/>
  <c r="Q81" i="4"/>
  <c r="AQ80" i="4"/>
  <c r="AG80" i="4"/>
  <c r="AF80" i="4"/>
  <c r="AE80" i="4"/>
  <c r="AD80" i="4"/>
  <c r="AC80" i="4"/>
  <c r="AB80" i="4"/>
  <c r="Q80" i="4"/>
  <c r="AQ79" i="4"/>
  <c r="AG79" i="4"/>
  <c r="AF79" i="4"/>
  <c r="AE79" i="4"/>
  <c r="AD79" i="4"/>
  <c r="AC79" i="4"/>
  <c r="AB79" i="4"/>
  <c r="Q79" i="4"/>
  <c r="AQ78" i="4"/>
  <c r="AG78" i="4"/>
  <c r="AF78" i="4"/>
  <c r="AE78" i="4"/>
  <c r="AD78" i="4"/>
  <c r="AC78" i="4"/>
  <c r="AB78" i="4"/>
  <c r="Q78" i="4"/>
  <c r="AQ77" i="4"/>
  <c r="AG77" i="4"/>
  <c r="AF77" i="4"/>
  <c r="AE77" i="4"/>
  <c r="AD77" i="4"/>
  <c r="AC77" i="4"/>
  <c r="AB77" i="4"/>
  <c r="Q77" i="4"/>
  <c r="AQ76" i="4"/>
  <c r="AG76" i="4"/>
  <c r="AF76" i="4"/>
  <c r="AE76" i="4"/>
  <c r="AD76" i="4"/>
  <c r="AC76" i="4"/>
  <c r="AB76" i="4"/>
  <c r="Q76" i="4"/>
  <c r="AQ75" i="4"/>
  <c r="AG75" i="4"/>
  <c r="AF75" i="4"/>
  <c r="AE75" i="4"/>
  <c r="AD75" i="4"/>
  <c r="AC75" i="4"/>
  <c r="AB75" i="4"/>
  <c r="Q75" i="4"/>
  <c r="AQ74" i="4"/>
  <c r="AG74" i="4"/>
  <c r="AF74" i="4"/>
  <c r="AE74" i="4"/>
  <c r="AD74" i="4"/>
  <c r="AC74" i="4"/>
  <c r="AB74" i="4"/>
  <c r="Q74" i="4"/>
  <c r="AQ73" i="4"/>
  <c r="AG73" i="4"/>
  <c r="AF73" i="4"/>
  <c r="AE73" i="4"/>
  <c r="AD73" i="4"/>
  <c r="AC73" i="4"/>
  <c r="AB73" i="4"/>
  <c r="Q73" i="4"/>
  <c r="AQ72" i="4"/>
  <c r="AG72" i="4"/>
  <c r="AF72" i="4"/>
  <c r="AE72" i="4"/>
  <c r="AD72" i="4"/>
  <c r="AC72" i="4"/>
  <c r="AB72" i="4"/>
  <c r="Q72" i="4"/>
  <c r="AQ71" i="4"/>
  <c r="AG71" i="4"/>
  <c r="AF71" i="4"/>
  <c r="AE71" i="4"/>
  <c r="AD71" i="4"/>
  <c r="AC71" i="4"/>
  <c r="AB71" i="4"/>
  <c r="Q71" i="4"/>
  <c r="AQ70" i="4"/>
  <c r="AG70" i="4"/>
  <c r="AF70" i="4"/>
  <c r="AE70" i="4"/>
  <c r="AD70" i="4"/>
  <c r="AC70" i="4"/>
  <c r="AB70" i="4"/>
  <c r="Q70" i="4"/>
  <c r="AQ69" i="4"/>
  <c r="AG69" i="4"/>
  <c r="AF69" i="4"/>
  <c r="AE69" i="4"/>
  <c r="AD69" i="4"/>
  <c r="AC69" i="4"/>
  <c r="AB69" i="4"/>
  <c r="Q69" i="4"/>
  <c r="AQ68" i="4"/>
  <c r="AG68" i="4"/>
  <c r="AF68" i="4"/>
  <c r="AE68" i="4"/>
  <c r="AD68" i="4"/>
  <c r="AC68" i="4"/>
  <c r="AB68" i="4"/>
  <c r="Q68" i="4"/>
  <c r="AQ67" i="4"/>
  <c r="AG67" i="4"/>
  <c r="AF67" i="4"/>
  <c r="AE67" i="4"/>
  <c r="AD67" i="4"/>
  <c r="AC67" i="4"/>
  <c r="AB67" i="4"/>
  <c r="Q67" i="4"/>
  <c r="AQ66" i="4"/>
  <c r="AG66" i="4"/>
  <c r="AF66" i="4"/>
  <c r="AE66" i="4"/>
  <c r="AD66" i="4"/>
  <c r="AC66" i="4"/>
  <c r="AB66" i="4"/>
  <c r="Q66" i="4"/>
  <c r="AQ65" i="4"/>
  <c r="AG65" i="4"/>
  <c r="AF65" i="4"/>
  <c r="AE65" i="4"/>
  <c r="AD65" i="4"/>
  <c r="AC65" i="4"/>
  <c r="AB65" i="4"/>
  <c r="Q65" i="4"/>
  <c r="AQ64" i="4"/>
  <c r="AG64" i="4"/>
  <c r="AF64" i="4"/>
  <c r="AE64" i="4"/>
  <c r="AD64" i="4"/>
  <c r="AC64" i="4"/>
  <c r="AB64" i="4"/>
  <c r="Q64" i="4"/>
  <c r="AQ63" i="4"/>
  <c r="AG63" i="4"/>
  <c r="AF63" i="4"/>
  <c r="AE63" i="4"/>
  <c r="AD63" i="4"/>
  <c r="AC63" i="4"/>
  <c r="AB63" i="4"/>
  <c r="Q63" i="4"/>
  <c r="AQ62" i="4"/>
  <c r="AG62" i="4"/>
  <c r="AF62" i="4"/>
  <c r="AE62" i="4"/>
  <c r="AD62" i="4"/>
  <c r="AC62" i="4"/>
  <c r="AB62" i="4"/>
  <c r="Q62" i="4"/>
  <c r="AQ61" i="4"/>
  <c r="AG61" i="4"/>
  <c r="AF61" i="4"/>
  <c r="AE61" i="4"/>
  <c r="AD61" i="4"/>
  <c r="AC61" i="4"/>
  <c r="AB61" i="4"/>
  <c r="Q61" i="4"/>
  <c r="AQ60" i="4"/>
  <c r="AG60" i="4"/>
  <c r="AF60" i="4"/>
  <c r="AE60" i="4"/>
  <c r="AD60" i="4"/>
  <c r="AC60" i="4"/>
  <c r="AB60" i="4"/>
  <c r="Q60" i="4"/>
  <c r="AQ59" i="4"/>
  <c r="AG59" i="4"/>
  <c r="AF59" i="4"/>
  <c r="AE59" i="4"/>
  <c r="AD59" i="4"/>
  <c r="AC59" i="4"/>
  <c r="AB59" i="4"/>
  <c r="Q59" i="4"/>
  <c r="AG58" i="4"/>
  <c r="AF58" i="4"/>
  <c r="AE58" i="4"/>
  <c r="AD58" i="4"/>
  <c r="AC58" i="4"/>
  <c r="AB58" i="4"/>
  <c r="Q58" i="4"/>
  <c r="AQ57" i="4"/>
  <c r="AG57" i="4"/>
  <c r="AF57" i="4"/>
  <c r="AE57" i="4"/>
  <c r="AD57" i="4"/>
  <c r="AC57" i="4"/>
  <c r="AB57" i="4"/>
  <c r="Q57" i="4"/>
  <c r="AQ56" i="4"/>
  <c r="AG56" i="4"/>
  <c r="AF56" i="4"/>
  <c r="AE56" i="4"/>
  <c r="AD56" i="4"/>
  <c r="AC56" i="4"/>
  <c r="AB56" i="4"/>
  <c r="Q56" i="4"/>
  <c r="AQ55" i="4"/>
  <c r="AG55" i="4"/>
  <c r="AF55" i="4"/>
  <c r="AE55" i="4"/>
  <c r="AD55" i="4"/>
  <c r="AC55" i="4"/>
  <c r="AB55" i="4"/>
  <c r="Q55" i="4"/>
  <c r="P55" i="4"/>
  <c r="AQ54" i="4"/>
  <c r="AG54" i="4"/>
  <c r="AF54" i="4"/>
  <c r="AE54" i="4"/>
  <c r="AD54" i="4"/>
  <c r="AC54" i="4"/>
  <c r="AB54" i="4"/>
  <c r="Q54" i="4"/>
  <c r="AQ53" i="4"/>
  <c r="AG53" i="4"/>
  <c r="AF53" i="4"/>
  <c r="AE53" i="4"/>
  <c r="AD53" i="4"/>
  <c r="AC53" i="4"/>
  <c r="AB53" i="4"/>
  <c r="Q53" i="4"/>
  <c r="AG52" i="4"/>
  <c r="AF52" i="4"/>
  <c r="AE52" i="4"/>
  <c r="AD52" i="4"/>
  <c r="AC52" i="4"/>
  <c r="AB52" i="4"/>
  <c r="Q52" i="4"/>
  <c r="AQ51" i="4"/>
  <c r="AG51" i="4"/>
  <c r="AF51" i="4"/>
  <c r="AE51" i="4"/>
  <c r="AD51" i="4"/>
  <c r="AC51" i="4"/>
  <c r="AB51" i="4"/>
  <c r="Q51" i="4"/>
  <c r="AQ50" i="4"/>
  <c r="AG50" i="4"/>
  <c r="AF50" i="4"/>
  <c r="AE50" i="4"/>
  <c r="AD50" i="4"/>
  <c r="AC50" i="4"/>
  <c r="AB50" i="4"/>
  <c r="Q50" i="4"/>
  <c r="AQ49" i="4"/>
  <c r="AG49" i="4"/>
  <c r="AF49" i="4"/>
  <c r="AE49" i="4"/>
  <c r="AD49" i="4"/>
  <c r="AC49" i="4"/>
  <c r="AB49" i="4"/>
  <c r="Q49" i="4"/>
  <c r="AQ48" i="4"/>
  <c r="AG48" i="4"/>
  <c r="AF48" i="4"/>
  <c r="AE48" i="4"/>
  <c r="AD48" i="4"/>
  <c r="AC48" i="4"/>
  <c r="AB48" i="4"/>
  <c r="Q48" i="4"/>
  <c r="AQ47" i="4"/>
  <c r="AG47" i="4"/>
  <c r="AF47" i="4"/>
  <c r="AE47" i="4"/>
  <c r="AD47" i="4"/>
  <c r="AC47" i="4"/>
  <c r="AB47" i="4"/>
  <c r="Q47" i="4"/>
  <c r="AQ46" i="4"/>
  <c r="AG46" i="4"/>
  <c r="AF46" i="4"/>
  <c r="AE46" i="4"/>
  <c r="AD46" i="4"/>
  <c r="AC46" i="4"/>
  <c r="AB46" i="4"/>
  <c r="Q46" i="4"/>
  <c r="AQ45" i="4"/>
  <c r="AG45" i="4"/>
  <c r="AF45" i="4"/>
  <c r="AE45" i="4"/>
  <c r="AD45" i="4"/>
  <c r="AC45" i="4"/>
  <c r="AB45" i="4"/>
  <c r="Q45" i="4"/>
  <c r="AQ44" i="4"/>
  <c r="AG44" i="4"/>
  <c r="AF44" i="4"/>
  <c r="AE44" i="4"/>
  <c r="AD44" i="4"/>
  <c r="AC44" i="4"/>
  <c r="AB44" i="4"/>
  <c r="Q44" i="4"/>
  <c r="AQ43" i="4"/>
  <c r="AG43" i="4"/>
  <c r="AF43" i="4"/>
  <c r="AE43" i="4"/>
  <c r="AD43" i="4"/>
  <c r="AC43" i="4"/>
  <c r="AB43" i="4"/>
  <c r="Q43" i="4"/>
  <c r="AG42" i="4"/>
  <c r="AF42" i="4"/>
  <c r="AE42" i="4"/>
  <c r="AD42" i="4"/>
  <c r="AC42" i="4"/>
  <c r="AB42" i="4"/>
  <c r="Q42" i="4"/>
  <c r="AQ41" i="4"/>
  <c r="AG41" i="4"/>
  <c r="AF41" i="4"/>
  <c r="AE41" i="4"/>
  <c r="AD41" i="4"/>
  <c r="AC41" i="4"/>
  <c r="AB41" i="4"/>
  <c r="Q41" i="4"/>
  <c r="AQ40" i="4"/>
  <c r="AG40" i="4"/>
  <c r="AF40" i="4"/>
  <c r="AE40" i="4"/>
  <c r="AD40" i="4"/>
  <c r="AC40" i="4"/>
  <c r="AB40" i="4"/>
  <c r="Q40" i="4"/>
  <c r="AQ39" i="4"/>
  <c r="AG39" i="4"/>
  <c r="AF39" i="4"/>
  <c r="AE39" i="4"/>
  <c r="AD39" i="4"/>
  <c r="AC39" i="4"/>
  <c r="AB39" i="4"/>
  <c r="Q39" i="4"/>
  <c r="AQ38" i="4"/>
  <c r="AG38" i="4"/>
  <c r="AF38" i="4"/>
  <c r="AE38" i="4"/>
  <c r="AD38" i="4"/>
  <c r="AC38" i="4"/>
  <c r="AB38" i="4"/>
  <c r="Q38" i="4"/>
  <c r="AQ37" i="4"/>
  <c r="AG37" i="4"/>
  <c r="AF37" i="4"/>
  <c r="AE37" i="4"/>
  <c r="AD37" i="4"/>
  <c r="AC37" i="4"/>
  <c r="AB37" i="4"/>
  <c r="Q37" i="4"/>
  <c r="AQ36" i="4"/>
  <c r="AG36" i="4"/>
  <c r="AF36" i="4"/>
  <c r="AE36" i="4"/>
  <c r="AD36" i="4"/>
  <c r="AC36" i="4"/>
  <c r="AB36" i="4"/>
  <c r="Q36" i="4"/>
  <c r="AQ35" i="4"/>
  <c r="AG35" i="4"/>
  <c r="AF35" i="4"/>
  <c r="AE35" i="4"/>
  <c r="AD35" i="4"/>
  <c r="AC35" i="4"/>
  <c r="AB35" i="4"/>
  <c r="Q35" i="4"/>
  <c r="AQ34" i="4"/>
  <c r="AG34" i="4"/>
  <c r="AF34" i="4"/>
  <c r="AE34" i="4"/>
  <c r="AD34" i="4"/>
  <c r="AC34" i="4"/>
  <c r="AB34" i="4"/>
  <c r="Q34" i="4"/>
  <c r="AQ33" i="4"/>
  <c r="AG33" i="4"/>
  <c r="AF33" i="4"/>
  <c r="AE33" i="4"/>
  <c r="AD33" i="4"/>
  <c r="AC33" i="4"/>
  <c r="AB33" i="4"/>
  <c r="Q33" i="4"/>
  <c r="AQ32" i="4"/>
  <c r="AG32" i="4"/>
  <c r="AF32" i="4"/>
  <c r="AE32" i="4"/>
  <c r="AD32" i="4"/>
  <c r="AC32" i="4"/>
  <c r="AB32" i="4"/>
  <c r="Q32" i="4"/>
  <c r="AQ31" i="4"/>
  <c r="AG31" i="4"/>
  <c r="AF31" i="4"/>
  <c r="AE31" i="4"/>
  <c r="AD31" i="4"/>
  <c r="AC31" i="4"/>
  <c r="AB31" i="4"/>
  <c r="Q31" i="4"/>
  <c r="AQ30" i="4"/>
  <c r="AG30" i="4"/>
  <c r="AF30" i="4"/>
  <c r="AE30" i="4"/>
  <c r="AD30" i="4"/>
  <c r="AC30" i="4"/>
  <c r="AB30" i="4"/>
  <c r="Q30" i="4"/>
  <c r="AQ29" i="4"/>
  <c r="AG29" i="4"/>
  <c r="AF29" i="4"/>
  <c r="AE29" i="4"/>
  <c r="AD29" i="4"/>
  <c r="AC29" i="4"/>
  <c r="AB29" i="4"/>
  <c r="Q29" i="4"/>
  <c r="AQ28" i="4"/>
  <c r="AG28" i="4"/>
  <c r="AF28" i="4"/>
  <c r="AE28" i="4"/>
  <c r="AD28" i="4"/>
  <c r="AC28" i="4"/>
  <c r="AB28" i="4"/>
  <c r="Q28" i="4"/>
  <c r="AQ27" i="4"/>
  <c r="AG27" i="4"/>
  <c r="AF27" i="4"/>
  <c r="AE27" i="4"/>
  <c r="AD27" i="4"/>
  <c r="AC27" i="4"/>
  <c r="AB27" i="4"/>
  <c r="Q27" i="4"/>
  <c r="AQ26" i="4"/>
  <c r="AG26" i="4"/>
  <c r="AF26" i="4"/>
  <c r="AE26" i="4"/>
  <c r="AD26" i="4"/>
  <c r="AC26" i="4"/>
  <c r="AB26" i="4"/>
  <c r="Q26" i="4"/>
  <c r="AQ25" i="4"/>
  <c r="AG25" i="4"/>
  <c r="AF25" i="4"/>
  <c r="AE25" i="4"/>
  <c r="AD25" i="4"/>
  <c r="AC25" i="4"/>
  <c r="AB25" i="4"/>
  <c r="Q25" i="4"/>
  <c r="AQ24" i="4"/>
  <c r="AG24" i="4"/>
  <c r="AF24" i="4"/>
  <c r="AE24" i="4"/>
  <c r="AD24" i="4"/>
  <c r="AC24" i="4"/>
  <c r="AB24" i="4"/>
  <c r="Q24" i="4"/>
  <c r="AQ23" i="4"/>
  <c r="AG23" i="4"/>
  <c r="AF23" i="4"/>
  <c r="AE23" i="4"/>
  <c r="AD23" i="4"/>
  <c r="AC23" i="4"/>
  <c r="AB23" i="4"/>
  <c r="Q23" i="4"/>
  <c r="AQ22" i="4"/>
  <c r="AG22" i="4"/>
  <c r="AF22" i="4"/>
  <c r="AE22" i="4"/>
  <c r="AD22" i="4"/>
  <c r="AC22" i="4"/>
  <c r="AB22" i="4"/>
  <c r="Q22" i="4"/>
  <c r="AQ21" i="4"/>
  <c r="AG21" i="4"/>
  <c r="AF21" i="4"/>
  <c r="AE21" i="4"/>
  <c r="AD21" i="4"/>
  <c r="AC21" i="4"/>
  <c r="AB21" i="4"/>
  <c r="Q21" i="4"/>
  <c r="P21" i="4"/>
  <c r="AQ20" i="4"/>
  <c r="AG20" i="4"/>
  <c r="AF20" i="4"/>
  <c r="AE20" i="4"/>
  <c r="AD20" i="4"/>
  <c r="AC20" i="4"/>
  <c r="AB20" i="4"/>
  <c r="Q20" i="4"/>
  <c r="AQ19" i="4"/>
  <c r="AG19" i="4"/>
  <c r="AF19" i="4"/>
  <c r="AE19" i="4"/>
  <c r="AD19" i="4"/>
  <c r="AC19" i="4"/>
  <c r="AB19" i="4"/>
  <c r="Q19" i="4"/>
  <c r="AQ18" i="4"/>
  <c r="AG18" i="4"/>
  <c r="AF18" i="4"/>
  <c r="AE18" i="4"/>
  <c r="AD18" i="4"/>
  <c r="AC18" i="4"/>
  <c r="AB18" i="4"/>
  <c r="Q18" i="4"/>
  <c r="AQ17" i="4"/>
  <c r="AG17" i="4"/>
  <c r="AF17" i="4"/>
  <c r="AE17" i="4"/>
  <c r="AD17" i="4"/>
  <c r="AC17" i="4"/>
  <c r="AB17" i="4"/>
  <c r="Q17" i="4"/>
  <c r="AG16" i="4"/>
  <c r="AF16" i="4"/>
  <c r="AE16" i="4"/>
  <c r="AD16" i="4"/>
  <c r="AC16" i="4"/>
  <c r="AB16" i="4"/>
  <c r="Q16" i="4"/>
  <c r="AQ15" i="4"/>
  <c r="AG15" i="4"/>
  <c r="AF15" i="4"/>
  <c r="AE15" i="4"/>
  <c r="AD15" i="4"/>
  <c r="AC15" i="4"/>
  <c r="AB15" i="4"/>
  <c r="Q15" i="4"/>
  <c r="AQ14" i="4"/>
  <c r="AG14" i="4"/>
  <c r="AF14" i="4"/>
  <c r="AE14" i="4"/>
  <c r="AD14" i="4"/>
  <c r="AC14" i="4"/>
  <c r="AB14" i="4"/>
  <c r="Q14" i="4"/>
  <c r="AQ13" i="4"/>
  <c r="AG13" i="4"/>
  <c r="AF13" i="4"/>
  <c r="AE13" i="4"/>
  <c r="AD13" i="4"/>
  <c r="AC13" i="4"/>
  <c r="AB13" i="4"/>
  <c r="Q13" i="4"/>
  <c r="AG12" i="4"/>
  <c r="AF12" i="4"/>
  <c r="AE12" i="4"/>
  <c r="AD12" i="4"/>
  <c r="AC12" i="4"/>
  <c r="AB12" i="4"/>
  <c r="Q12" i="4"/>
  <c r="AG11" i="4"/>
  <c r="AF11" i="4"/>
  <c r="AE11" i="4"/>
  <c r="AD11" i="4"/>
  <c r="AC11" i="4"/>
  <c r="AB11" i="4"/>
  <c r="Q11" i="4"/>
  <c r="AG10" i="4"/>
  <c r="AF10" i="4"/>
  <c r="AE10" i="4"/>
  <c r="AD10" i="4"/>
  <c r="AC10" i="4"/>
  <c r="AB10" i="4"/>
  <c r="Q10" i="4"/>
  <c r="AQ9" i="4"/>
  <c r="AG9" i="4"/>
  <c r="AF9" i="4"/>
  <c r="AE9" i="4"/>
  <c r="AD9" i="4"/>
  <c r="AC9" i="4"/>
  <c r="AB9" i="4"/>
  <c r="Q9" i="4"/>
  <c r="AQ8" i="4"/>
  <c r="AG8" i="4"/>
  <c r="AF8" i="4"/>
  <c r="AE8" i="4"/>
  <c r="AD8" i="4"/>
  <c r="AC8" i="4"/>
  <c r="AB8" i="4"/>
  <c r="Q8" i="4"/>
  <c r="P8" i="4"/>
  <c r="AQ7" i="4"/>
  <c r="AG7" i="4"/>
  <c r="AF7" i="4"/>
  <c r="AE7" i="4"/>
  <c r="AD7" i="4"/>
  <c r="AC7" i="4"/>
  <c r="AB7" i="4"/>
  <c r="Q7" i="4"/>
  <c r="AG6" i="4"/>
  <c r="AF6" i="4"/>
  <c r="AE6" i="4"/>
  <c r="AD6" i="4"/>
  <c r="AC6" i="4"/>
  <c r="AB6" i="4"/>
  <c r="Q6" i="4"/>
  <c r="AG5" i="4"/>
  <c r="AF5" i="4"/>
  <c r="AE5" i="4"/>
  <c r="AD5" i="4"/>
  <c r="AC5" i="4"/>
  <c r="AB5" i="4"/>
  <c r="Q5" i="4"/>
  <c r="AQ4" i="4"/>
  <c r="AG4" i="4"/>
  <c r="AF4" i="4"/>
  <c r="AE4" i="4"/>
  <c r="AD4" i="4"/>
  <c r="AC4" i="4"/>
  <c r="AB4" i="4"/>
  <c r="Q4" i="4"/>
  <c r="AQ3" i="4"/>
  <c r="AG3" i="4"/>
  <c r="AF3" i="4"/>
  <c r="AE3" i="4"/>
  <c r="AD3" i="4"/>
  <c r="AC3" i="4"/>
  <c r="AB3" i="4"/>
  <c r="Q3" i="4"/>
  <c r="AQ203" i="3"/>
  <c r="AG203" i="3"/>
  <c r="AF203" i="3"/>
  <c r="AE203" i="3"/>
  <c r="AD203" i="3"/>
  <c r="AC203" i="3"/>
  <c r="AB203" i="3"/>
  <c r="Q203" i="3"/>
  <c r="AQ202" i="3"/>
  <c r="AG202" i="3"/>
  <c r="AF202" i="3"/>
  <c r="AE202" i="3"/>
  <c r="AD202" i="3"/>
  <c r="AC202" i="3"/>
  <c r="AB202" i="3"/>
  <c r="Q202" i="3"/>
  <c r="AQ201" i="3"/>
  <c r="AG201" i="3"/>
  <c r="AF201" i="3"/>
  <c r="AE201" i="3"/>
  <c r="AD201" i="3"/>
  <c r="AC201" i="3"/>
  <c r="AB201" i="3"/>
  <c r="Q201" i="3"/>
  <c r="AQ200" i="3"/>
  <c r="AG200" i="3"/>
  <c r="AF200" i="3"/>
  <c r="AE200" i="3"/>
  <c r="AD200" i="3"/>
  <c r="AC200" i="3"/>
  <c r="AB200" i="3"/>
  <c r="Q200" i="3"/>
  <c r="AQ199" i="3"/>
  <c r="AG199" i="3"/>
  <c r="AF199" i="3"/>
  <c r="AE199" i="3"/>
  <c r="AD199" i="3"/>
  <c r="AC199" i="3"/>
  <c r="AB199" i="3"/>
  <c r="Q199" i="3"/>
  <c r="AQ198" i="3"/>
  <c r="AG198" i="3"/>
  <c r="AF198" i="3"/>
  <c r="AE198" i="3"/>
  <c r="AD198" i="3"/>
  <c r="AC198" i="3"/>
  <c r="AB198" i="3"/>
  <c r="Q198" i="3"/>
  <c r="AQ197" i="3"/>
  <c r="AG197" i="3"/>
  <c r="AF197" i="3"/>
  <c r="AE197" i="3"/>
  <c r="AD197" i="3"/>
  <c r="AC197" i="3"/>
  <c r="AB197" i="3"/>
  <c r="Q197" i="3"/>
  <c r="AQ196" i="3"/>
  <c r="AG196" i="3"/>
  <c r="AF196" i="3"/>
  <c r="AE196" i="3"/>
  <c r="AD196" i="3"/>
  <c r="AC196" i="3"/>
  <c r="AB196" i="3"/>
  <c r="Q196" i="3"/>
  <c r="AQ195" i="3"/>
  <c r="AG195" i="3"/>
  <c r="AF195" i="3"/>
  <c r="AE195" i="3"/>
  <c r="AD195" i="3"/>
  <c r="AC195" i="3"/>
  <c r="AB195" i="3"/>
  <c r="Q195" i="3"/>
  <c r="AQ194" i="3"/>
  <c r="AG194" i="3"/>
  <c r="AF194" i="3"/>
  <c r="AE194" i="3"/>
  <c r="AD194" i="3"/>
  <c r="AC194" i="3"/>
  <c r="AB194" i="3"/>
  <c r="Q194" i="3"/>
  <c r="AQ193" i="3"/>
  <c r="AG193" i="3"/>
  <c r="AF193" i="3"/>
  <c r="AE193" i="3"/>
  <c r="AD193" i="3"/>
  <c r="AC193" i="3"/>
  <c r="AB193" i="3"/>
  <c r="Q193" i="3"/>
  <c r="AQ192" i="3"/>
  <c r="AG192" i="3"/>
  <c r="AF192" i="3"/>
  <c r="AE192" i="3"/>
  <c r="AD192" i="3"/>
  <c r="AC192" i="3"/>
  <c r="AB192" i="3"/>
  <c r="Q192" i="3"/>
  <c r="AQ191" i="3"/>
  <c r="AG191" i="3"/>
  <c r="AF191" i="3"/>
  <c r="AE191" i="3"/>
  <c r="AD191" i="3"/>
  <c r="AC191" i="3"/>
  <c r="AB191" i="3"/>
  <c r="Q191" i="3"/>
  <c r="AQ190" i="3"/>
  <c r="AG190" i="3"/>
  <c r="AF190" i="3"/>
  <c r="AE190" i="3"/>
  <c r="AD190" i="3"/>
  <c r="AC190" i="3"/>
  <c r="AB190" i="3"/>
  <c r="Q190" i="3"/>
  <c r="AQ189" i="3"/>
  <c r="AG189" i="3"/>
  <c r="AF189" i="3"/>
  <c r="AE189" i="3"/>
  <c r="AD189" i="3"/>
  <c r="AC189" i="3"/>
  <c r="AB189" i="3"/>
  <c r="Q189" i="3"/>
  <c r="AQ188" i="3"/>
  <c r="AG188" i="3"/>
  <c r="AF188" i="3"/>
  <c r="AE188" i="3"/>
  <c r="AD188" i="3"/>
  <c r="AC188" i="3"/>
  <c r="AB188" i="3"/>
  <c r="Q188" i="3"/>
  <c r="AQ187" i="3"/>
  <c r="AG187" i="3"/>
  <c r="AF187" i="3"/>
  <c r="AE187" i="3"/>
  <c r="AD187" i="3"/>
  <c r="AC187" i="3"/>
  <c r="AB187" i="3"/>
  <c r="Q187" i="3"/>
  <c r="AQ186" i="3"/>
  <c r="AG186" i="3"/>
  <c r="AF186" i="3"/>
  <c r="AE186" i="3"/>
  <c r="AD186" i="3"/>
  <c r="AC186" i="3"/>
  <c r="AB186" i="3"/>
  <c r="Q186" i="3"/>
  <c r="P186" i="3"/>
  <c r="AQ185" i="3"/>
  <c r="AG185" i="3"/>
  <c r="AF185" i="3"/>
  <c r="AE185" i="3"/>
  <c r="AD185" i="3"/>
  <c r="AC185" i="3"/>
  <c r="AB185" i="3"/>
  <c r="Q185" i="3"/>
  <c r="P185" i="3"/>
  <c r="AQ184" i="3"/>
  <c r="AG184" i="3"/>
  <c r="AF184" i="3"/>
  <c r="AE184" i="3"/>
  <c r="AD184" i="3"/>
  <c r="AC184" i="3"/>
  <c r="AB184" i="3"/>
  <c r="Q184" i="3"/>
  <c r="AQ183" i="3"/>
  <c r="AG183" i="3"/>
  <c r="AF183" i="3"/>
  <c r="AE183" i="3"/>
  <c r="AD183" i="3"/>
  <c r="AC183" i="3"/>
  <c r="AB183" i="3"/>
  <c r="Q183" i="3"/>
  <c r="AQ182" i="3"/>
  <c r="AG182" i="3"/>
  <c r="AF182" i="3"/>
  <c r="AE182" i="3"/>
  <c r="AD182" i="3"/>
  <c r="AC182" i="3"/>
  <c r="AB182" i="3"/>
  <c r="Q182" i="3"/>
  <c r="AQ181" i="3"/>
  <c r="AG181" i="3"/>
  <c r="AF181" i="3"/>
  <c r="AE181" i="3"/>
  <c r="AD181" i="3"/>
  <c r="AC181" i="3"/>
  <c r="AB181" i="3"/>
  <c r="Q181" i="3"/>
  <c r="AQ180" i="3"/>
  <c r="AG180" i="3"/>
  <c r="AF180" i="3"/>
  <c r="AE180" i="3"/>
  <c r="AD180" i="3"/>
  <c r="AC180" i="3"/>
  <c r="AB180" i="3"/>
  <c r="Q180" i="3"/>
  <c r="AQ179" i="3"/>
  <c r="AG179" i="3"/>
  <c r="AF179" i="3"/>
  <c r="AE179" i="3"/>
  <c r="AD179" i="3"/>
  <c r="AC179" i="3"/>
  <c r="AB179" i="3"/>
  <c r="Q179" i="3"/>
  <c r="AQ178" i="3"/>
  <c r="AG178" i="3"/>
  <c r="AF178" i="3"/>
  <c r="AE178" i="3"/>
  <c r="AD178" i="3"/>
  <c r="AC178" i="3"/>
  <c r="AB178" i="3"/>
  <c r="Q178" i="3"/>
  <c r="AQ177" i="3"/>
  <c r="AG177" i="3"/>
  <c r="AF177" i="3"/>
  <c r="AE177" i="3"/>
  <c r="AD177" i="3"/>
  <c r="AC177" i="3"/>
  <c r="AB177" i="3"/>
  <c r="Q177" i="3"/>
  <c r="AQ176" i="3"/>
  <c r="AG176" i="3"/>
  <c r="AF176" i="3"/>
  <c r="AE176" i="3"/>
  <c r="AD176" i="3"/>
  <c r="AC176" i="3"/>
  <c r="AB176" i="3"/>
  <c r="Q176" i="3"/>
  <c r="AQ175" i="3"/>
  <c r="AG175" i="3"/>
  <c r="AF175" i="3"/>
  <c r="AE175" i="3"/>
  <c r="AD175" i="3"/>
  <c r="AC175" i="3"/>
  <c r="AB175" i="3"/>
  <c r="Q175" i="3"/>
  <c r="AQ174" i="3"/>
  <c r="AG174" i="3"/>
  <c r="AF174" i="3"/>
  <c r="AE174" i="3"/>
  <c r="AD174" i="3"/>
  <c r="AC174" i="3"/>
  <c r="AB174" i="3"/>
  <c r="Q174" i="3"/>
  <c r="AQ173" i="3"/>
  <c r="AG173" i="3"/>
  <c r="AF173" i="3"/>
  <c r="AE173" i="3"/>
  <c r="AD173" i="3"/>
  <c r="AC173" i="3"/>
  <c r="AB173" i="3"/>
  <c r="Q173" i="3"/>
  <c r="AQ172" i="3"/>
  <c r="AG172" i="3"/>
  <c r="AF172" i="3"/>
  <c r="AE172" i="3"/>
  <c r="AD172" i="3"/>
  <c r="AC172" i="3"/>
  <c r="AB172" i="3"/>
  <c r="Q172" i="3"/>
  <c r="AQ171" i="3"/>
  <c r="AG171" i="3"/>
  <c r="AF171" i="3"/>
  <c r="AE171" i="3"/>
  <c r="AD171" i="3"/>
  <c r="AC171" i="3"/>
  <c r="AB171" i="3"/>
  <c r="Q171" i="3"/>
  <c r="AQ170" i="3"/>
  <c r="AG170" i="3"/>
  <c r="AF170" i="3"/>
  <c r="AE170" i="3"/>
  <c r="AD170" i="3"/>
  <c r="AC170" i="3"/>
  <c r="AB170" i="3"/>
  <c r="Q170" i="3"/>
  <c r="AQ169" i="3"/>
  <c r="AG169" i="3"/>
  <c r="AF169" i="3"/>
  <c r="AE169" i="3"/>
  <c r="AD169" i="3"/>
  <c r="AC169" i="3"/>
  <c r="AB169" i="3"/>
  <c r="Q169" i="3"/>
  <c r="AQ168" i="3"/>
  <c r="AG168" i="3"/>
  <c r="AF168" i="3"/>
  <c r="AE168" i="3"/>
  <c r="AD168" i="3"/>
  <c r="AC168" i="3"/>
  <c r="AB168" i="3"/>
  <c r="Q168" i="3"/>
  <c r="AQ167" i="3"/>
  <c r="AG167" i="3"/>
  <c r="AF167" i="3"/>
  <c r="AE167" i="3"/>
  <c r="AD167" i="3"/>
  <c r="AC167" i="3"/>
  <c r="AB167" i="3"/>
  <c r="Q167" i="3"/>
  <c r="AQ166" i="3"/>
  <c r="AG166" i="3"/>
  <c r="AF166" i="3"/>
  <c r="AE166" i="3"/>
  <c r="AD166" i="3"/>
  <c r="AC166" i="3"/>
  <c r="AB166" i="3"/>
  <c r="Q166" i="3"/>
  <c r="AQ165" i="3"/>
  <c r="AG165" i="3"/>
  <c r="AF165" i="3"/>
  <c r="AE165" i="3"/>
  <c r="AD165" i="3"/>
  <c r="AC165" i="3"/>
  <c r="AB165" i="3"/>
  <c r="Q165" i="3"/>
  <c r="AQ164" i="3"/>
  <c r="AG164" i="3"/>
  <c r="AF164" i="3"/>
  <c r="AE164" i="3"/>
  <c r="AD164" i="3"/>
  <c r="AC164" i="3"/>
  <c r="AB164" i="3"/>
  <c r="Q164" i="3"/>
  <c r="AQ163" i="3"/>
  <c r="AG163" i="3"/>
  <c r="AF163" i="3"/>
  <c r="AE163" i="3"/>
  <c r="AD163" i="3"/>
  <c r="AC163" i="3"/>
  <c r="AB163" i="3"/>
  <c r="Q163" i="3"/>
  <c r="AQ162" i="3"/>
  <c r="AG162" i="3"/>
  <c r="AF162" i="3"/>
  <c r="AE162" i="3"/>
  <c r="AD162" i="3"/>
  <c r="AC162" i="3"/>
  <c r="AB162" i="3"/>
  <c r="Q162" i="3"/>
  <c r="AQ161" i="3"/>
  <c r="AG161" i="3"/>
  <c r="AF161" i="3"/>
  <c r="AE161" i="3"/>
  <c r="AD161" i="3"/>
  <c r="AC161" i="3"/>
  <c r="AB161" i="3"/>
  <c r="Q161" i="3"/>
  <c r="AQ160" i="3"/>
  <c r="AG160" i="3"/>
  <c r="AF160" i="3"/>
  <c r="AE160" i="3"/>
  <c r="AD160" i="3"/>
  <c r="AC160" i="3"/>
  <c r="AB160" i="3"/>
  <c r="Q160" i="3"/>
  <c r="AQ159" i="3"/>
  <c r="AG159" i="3"/>
  <c r="AF159" i="3"/>
  <c r="AE159" i="3"/>
  <c r="AD159" i="3"/>
  <c r="AC159" i="3"/>
  <c r="AB159" i="3"/>
  <c r="Q159" i="3"/>
  <c r="AQ158" i="3"/>
  <c r="AG158" i="3"/>
  <c r="AF158" i="3"/>
  <c r="AE158" i="3"/>
  <c r="AD158" i="3"/>
  <c r="AC158" i="3"/>
  <c r="AB158" i="3"/>
  <c r="Q158" i="3"/>
  <c r="AQ157" i="3"/>
  <c r="AG157" i="3"/>
  <c r="AF157" i="3"/>
  <c r="AE157" i="3"/>
  <c r="AD157" i="3"/>
  <c r="AC157" i="3"/>
  <c r="AB157" i="3"/>
  <c r="Q157" i="3"/>
  <c r="AQ156" i="3"/>
  <c r="AG156" i="3"/>
  <c r="AF156" i="3"/>
  <c r="AE156" i="3"/>
  <c r="AD156" i="3"/>
  <c r="AC156" i="3"/>
  <c r="AB156" i="3"/>
  <c r="Q156" i="3"/>
  <c r="AQ155" i="3"/>
  <c r="AG155" i="3"/>
  <c r="AF155" i="3"/>
  <c r="AE155" i="3"/>
  <c r="AD155" i="3"/>
  <c r="AC155" i="3"/>
  <c r="AB155" i="3"/>
  <c r="Q155" i="3"/>
  <c r="AQ154" i="3"/>
  <c r="AG154" i="3"/>
  <c r="AF154" i="3"/>
  <c r="AE154" i="3"/>
  <c r="AD154" i="3"/>
  <c r="AC154" i="3"/>
  <c r="AB154" i="3"/>
  <c r="Q154" i="3"/>
  <c r="AQ153" i="3"/>
  <c r="AG153" i="3"/>
  <c r="AF153" i="3"/>
  <c r="AE153" i="3"/>
  <c r="AD153" i="3"/>
  <c r="AC153" i="3"/>
  <c r="AB153" i="3"/>
  <c r="Q153" i="3"/>
  <c r="AQ152" i="3"/>
  <c r="AG152" i="3"/>
  <c r="AF152" i="3"/>
  <c r="AE152" i="3"/>
  <c r="AD152" i="3"/>
  <c r="AC152" i="3"/>
  <c r="AB152" i="3"/>
  <c r="Q152" i="3"/>
  <c r="AQ151" i="3"/>
  <c r="AG151" i="3"/>
  <c r="AF151" i="3"/>
  <c r="AE151" i="3"/>
  <c r="AD151" i="3"/>
  <c r="AC151" i="3"/>
  <c r="AB151" i="3"/>
  <c r="Q151" i="3"/>
  <c r="AQ150" i="3"/>
  <c r="AG150" i="3"/>
  <c r="AF150" i="3"/>
  <c r="AE150" i="3"/>
  <c r="AD150" i="3"/>
  <c r="AC150" i="3"/>
  <c r="AB150" i="3"/>
  <c r="Q150" i="3"/>
  <c r="P150" i="3"/>
  <c r="AQ149" i="3"/>
  <c r="AG149" i="3"/>
  <c r="AF149" i="3"/>
  <c r="AE149" i="3"/>
  <c r="AD149" i="3"/>
  <c r="AC149" i="3"/>
  <c r="AB149" i="3"/>
  <c r="Q149" i="3"/>
  <c r="AQ148" i="3"/>
  <c r="AG148" i="3"/>
  <c r="AF148" i="3"/>
  <c r="AE148" i="3"/>
  <c r="AD148" i="3"/>
  <c r="AC148" i="3"/>
  <c r="AB148" i="3"/>
  <c r="Q148" i="3"/>
  <c r="AQ147" i="3"/>
  <c r="AG147" i="3"/>
  <c r="AF147" i="3"/>
  <c r="AE147" i="3"/>
  <c r="AD147" i="3"/>
  <c r="AC147" i="3"/>
  <c r="AB147" i="3"/>
  <c r="Q147" i="3"/>
  <c r="AQ146" i="3"/>
  <c r="AG146" i="3"/>
  <c r="AF146" i="3"/>
  <c r="AE146" i="3"/>
  <c r="AD146" i="3"/>
  <c r="AC146" i="3"/>
  <c r="AB146" i="3"/>
  <c r="Q146" i="3"/>
  <c r="AQ145" i="3"/>
  <c r="AG145" i="3"/>
  <c r="AF145" i="3"/>
  <c r="AE145" i="3"/>
  <c r="AD145" i="3"/>
  <c r="AC145" i="3"/>
  <c r="AB145" i="3"/>
  <c r="Q145" i="3"/>
  <c r="AQ144" i="3"/>
  <c r="AG144" i="3"/>
  <c r="AF144" i="3"/>
  <c r="AE144" i="3"/>
  <c r="AD144" i="3"/>
  <c r="AC144" i="3"/>
  <c r="AB144" i="3"/>
  <c r="Q144" i="3"/>
  <c r="AQ143" i="3"/>
  <c r="AG143" i="3"/>
  <c r="AF143" i="3"/>
  <c r="AE143" i="3"/>
  <c r="AD143" i="3"/>
  <c r="AC143" i="3"/>
  <c r="AB143" i="3"/>
  <c r="Q143" i="3"/>
  <c r="AQ142" i="3"/>
  <c r="AG142" i="3"/>
  <c r="AF142" i="3"/>
  <c r="AE142" i="3"/>
  <c r="AD142" i="3"/>
  <c r="AC142" i="3"/>
  <c r="AB142" i="3"/>
  <c r="Q142" i="3"/>
  <c r="AQ141" i="3"/>
  <c r="AG141" i="3"/>
  <c r="AF141" i="3"/>
  <c r="AE141" i="3"/>
  <c r="AD141" i="3"/>
  <c r="AC141" i="3"/>
  <c r="AB141" i="3"/>
  <c r="Q141" i="3"/>
  <c r="AQ140" i="3"/>
  <c r="AG140" i="3"/>
  <c r="AF140" i="3"/>
  <c r="AE140" i="3"/>
  <c r="AD140" i="3"/>
  <c r="AC140" i="3"/>
  <c r="AB140" i="3"/>
  <c r="Q140" i="3"/>
  <c r="AQ139" i="3"/>
  <c r="AG139" i="3"/>
  <c r="AF139" i="3"/>
  <c r="AE139" i="3"/>
  <c r="AD139" i="3"/>
  <c r="AC139" i="3"/>
  <c r="AB139" i="3"/>
  <c r="Q139" i="3"/>
  <c r="AQ138" i="3"/>
  <c r="AG138" i="3"/>
  <c r="AF138" i="3"/>
  <c r="AE138" i="3"/>
  <c r="AD138" i="3"/>
  <c r="AC138" i="3"/>
  <c r="AB138" i="3"/>
  <c r="Q138" i="3"/>
  <c r="AQ137" i="3"/>
  <c r="AG137" i="3"/>
  <c r="AF137" i="3"/>
  <c r="AE137" i="3"/>
  <c r="AD137" i="3"/>
  <c r="AC137" i="3"/>
  <c r="AB137" i="3"/>
  <c r="Q137" i="3"/>
  <c r="AQ136" i="3"/>
  <c r="AG136" i="3"/>
  <c r="AF136" i="3"/>
  <c r="AE136" i="3"/>
  <c r="AD136" i="3"/>
  <c r="AC136" i="3"/>
  <c r="AB136" i="3"/>
  <c r="Q136" i="3"/>
  <c r="AQ135" i="3"/>
  <c r="AG135" i="3"/>
  <c r="AF135" i="3"/>
  <c r="AE135" i="3"/>
  <c r="AD135" i="3"/>
  <c r="AC135" i="3"/>
  <c r="AB135" i="3"/>
  <c r="Q135" i="3"/>
  <c r="AQ134" i="3"/>
  <c r="AG134" i="3"/>
  <c r="AF134" i="3"/>
  <c r="AE134" i="3"/>
  <c r="AD134" i="3"/>
  <c r="AC134" i="3"/>
  <c r="AB134" i="3"/>
  <c r="Q134" i="3"/>
  <c r="AQ133" i="3"/>
  <c r="AG133" i="3"/>
  <c r="AF133" i="3"/>
  <c r="AE133" i="3"/>
  <c r="AD133" i="3"/>
  <c r="AC133" i="3"/>
  <c r="AB133" i="3"/>
  <c r="Q133" i="3"/>
  <c r="AQ132" i="3"/>
  <c r="AG132" i="3"/>
  <c r="AF132" i="3"/>
  <c r="AE132" i="3"/>
  <c r="AD132" i="3"/>
  <c r="AC132" i="3"/>
  <c r="AB132" i="3"/>
  <c r="Q132" i="3"/>
  <c r="AQ131" i="3"/>
  <c r="AG131" i="3"/>
  <c r="AF131" i="3"/>
  <c r="AE131" i="3"/>
  <c r="AD131" i="3"/>
  <c r="AC131" i="3"/>
  <c r="AB131" i="3"/>
  <c r="Q131" i="3"/>
  <c r="AQ130" i="3"/>
  <c r="AG130" i="3"/>
  <c r="AF130" i="3"/>
  <c r="AE130" i="3"/>
  <c r="AD130" i="3"/>
  <c r="AC130" i="3"/>
  <c r="AB130" i="3"/>
  <c r="Q130" i="3"/>
  <c r="AQ129" i="3"/>
  <c r="AG129" i="3"/>
  <c r="AF129" i="3"/>
  <c r="AE129" i="3"/>
  <c r="AD129" i="3"/>
  <c r="AC129" i="3"/>
  <c r="AB129" i="3"/>
  <c r="Q129" i="3"/>
  <c r="AQ128" i="3"/>
  <c r="AG128" i="3"/>
  <c r="AF128" i="3"/>
  <c r="AE128" i="3"/>
  <c r="AD128" i="3"/>
  <c r="AC128" i="3"/>
  <c r="AB128" i="3"/>
  <c r="Q128" i="3"/>
  <c r="AQ127" i="3"/>
  <c r="AG127" i="3"/>
  <c r="AF127" i="3"/>
  <c r="AE127" i="3"/>
  <c r="AD127" i="3"/>
  <c r="AC127" i="3"/>
  <c r="AB127" i="3"/>
  <c r="Q127" i="3"/>
  <c r="AQ126" i="3"/>
  <c r="AG126" i="3"/>
  <c r="AF126" i="3"/>
  <c r="AE126" i="3"/>
  <c r="AD126" i="3"/>
  <c r="AC126" i="3"/>
  <c r="AB126" i="3"/>
  <c r="Q126" i="3"/>
  <c r="AQ125" i="3"/>
  <c r="AG125" i="3"/>
  <c r="AF125" i="3"/>
  <c r="AE125" i="3"/>
  <c r="AD125" i="3"/>
  <c r="AC125" i="3"/>
  <c r="AB125" i="3"/>
  <c r="Q125" i="3"/>
  <c r="AQ124" i="3"/>
  <c r="AG124" i="3"/>
  <c r="AF124" i="3"/>
  <c r="AE124" i="3"/>
  <c r="AD124" i="3"/>
  <c r="AC124" i="3"/>
  <c r="AB124" i="3"/>
  <c r="Q124" i="3"/>
  <c r="AQ123" i="3"/>
  <c r="AG123" i="3"/>
  <c r="AF123" i="3"/>
  <c r="AE123" i="3"/>
  <c r="AD123" i="3"/>
  <c r="AC123" i="3"/>
  <c r="AB123" i="3"/>
  <c r="Q123" i="3"/>
  <c r="AQ122" i="3"/>
  <c r="AG122" i="3"/>
  <c r="AF122" i="3"/>
  <c r="AE122" i="3"/>
  <c r="AD122" i="3"/>
  <c r="AC122" i="3"/>
  <c r="AB122" i="3"/>
  <c r="Q122" i="3"/>
  <c r="AQ121" i="3"/>
  <c r="AG121" i="3"/>
  <c r="AF121" i="3"/>
  <c r="AE121" i="3"/>
  <c r="AD121" i="3"/>
  <c r="AC121" i="3"/>
  <c r="AB121" i="3"/>
  <c r="Q121" i="3"/>
  <c r="AQ120" i="3"/>
  <c r="AG120" i="3"/>
  <c r="AF120" i="3"/>
  <c r="AE120" i="3"/>
  <c r="AD120" i="3"/>
  <c r="AC120" i="3"/>
  <c r="AB120" i="3"/>
  <c r="Q120" i="3"/>
  <c r="AQ119" i="3"/>
  <c r="AG119" i="3"/>
  <c r="AF119" i="3"/>
  <c r="AE119" i="3"/>
  <c r="AD119" i="3"/>
  <c r="AC119" i="3"/>
  <c r="AB119" i="3"/>
  <c r="Q119" i="3"/>
  <c r="AQ118" i="3"/>
  <c r="AG118" i="3"/>
  <c r="AF118" i="3"/>
  <c r="AE118" i="3"/>
  <c r="AD118" i="3"/>
  <c r="AC118" i="3"/>
  <c r="AB118" i="3"/>
  <c r="Q118" i="3"/>
  <c r="AQ117" i="3"/>
  <c r="AG117" i="3"/>
  <c r="AF117" i="3"/>
  <c r="AE117" i="3"/>
  <c r="AD117" i="3"/>
  <c r="AC117" i="3"/>
  <c r="AB117" i="3"/>
  <c r="Q117" i="3"/>
  <c r="AQ116" i="3"/>
  <c r="AG116" i="3"/>
  <c r="AF116" i="3"/>
  <c r="AE116" i="3"/>
  <c r="AD116" i="3"/>
  <c r="AC116" i="3"/>
  <c r="AB116" i="3"/>
  <c r="Q116" i="3"/>
  <c r="AQ115" i="3"/>
  <c r="AG115" i="3"/>
  <c r="AF115" i="3"/>
  <c r="AE115" i="3"/>
  <c r="AD115" i="3"/>
  <c r="AC115" i="3"/>
  <c r="AB115" i="3"/>
  <c r="Q115" i="3"/>
  <c r="AQ114" i="3"/>
  <c r="AG114" i="3"/>
  <c r="AF114" i="3"/>
  <c r="AE114" i="3"/>
  <c r="AD114" i="3"/>
  <c r="AC114" i="3"/>
  <c r="AB114" i="3"/>
  <c r="Q114" i="3"/>
  <c r="AQ113" i="3"/>
  <c r="AG113" i="3"/>
  <c r="AF113" i="3"/>
  <c r="AE113" i="3"/>
  <c r="AD113" i="3"/>
  <c r="AC113" i="3"/>
  <c r="AB113" i="3"/>
  <c r="Q113" i="3"/>
  <c r="AQ112" i="3"/>
  <c r="AG112" i="3"/>
  <c r="AF112" i="3"/>
  <c r="AE112" i="3"/>
  <c r="AD112" i="3"/>
  <c r="AC112" i="3"/>
  <c r="AB112" i="3"/>
  <c r="Q112" i="3"/>
  <c r="AQ111" i="3"/>
  <c r="AG111" i="3"/>
  <c r="AF111" i="3"/>
  <c r="AE111" i="3"/>
  <c r="AD111" i="3"/>
  <c r="AC111" i="3"/>
  <c r="AB111" i="3"/>
  <c r="Q111" i="3"/>
  <c r="AQ110" i="3"/>
  <c r="AG110" i="3"/>
  <c r="AF110" i="3"/>
  <c r="AE110" i="3"/>
  <c r="AD110" i="3"/>
  <c r="AC110" i="3"/>
  <c r="AB110" i="3"/>
  <c r="Q110" i="3"/>
  <c r="AQ109" i="3"/>
  <c r="AG109" i="3"/>
  <c r="AF109" i="3"/>
  <c r="AE109" i="3"/>
  <c r="AD109" i="3"/>
  <c r="AC109" i="3"/>
  <c r="AB109" i="3"/>
  <c r="Q109" i="3"/>
  <c r="AQ108" i="3"/>
  <c r="AG108" i="3"/>
  <c r="AF108" i="3"/>
  <c r="AE108" i="3"/>
  <c r="AD108" i="3"/>
  <c r="AC108" i="3"/>
  <c r="AB108" i="3"/>
  <c r="Q108" i="3"/>
  <c r="AQ107" i="3"/>
  <c r="AG107" i="3"/>
  <c r="AF107" i="3"/>
  <c r="AE107" i="3"/>
  <c r="AD107" i="3"/>
  <c r="AC107" i="3"/>
  <c r="AB107" i="3"/>
  <c r="Q107" i="3"/>
  <c r="AQ106" i="3"/>
  <c r="AG106" i="3"/>
  <c r="AF106" i="3"/>
  <c r="AE106" i="3"/>
  <c r="AD106" i="3"/>
  <c r="AC106" i="3"/>
  <c r="AB106" i="3"/>
  <c r="Q106" i="3"/>
  <c r="AQ105" i="3"/>
  <c r="AG105" i="3"/>
  <c r="AF105" i="3"/>
  <c r="AE105" i="3"/>
  <c r="AD105" i="3"/>
  <c r="AC105" i="3"/>
  <c r="AB105" i="3"/>
  <c r="Q105" i="3"/>
  <c r="AQ104" i="3"/>
  <c r="AG104" i="3"/>
  <c r="AF104" i="3"/>
  <c r="AE104" i="3"/>
  <c r="AD104" i="3"/>
  <c r="AC104" i="3"/>
  <c r="AB104" i="3"/>
  <c r="Q104" i="3"/>
  <c r="AQ103" i="3"/>
  <c r="AG103" i="3"/>
  <c r="AF103" i="3"/>
  <c r="AE103" i="3"/>
  <c r="AD103" i="3"/>
  <c r="AC103" i="3"/>
  <c r="AB103" i="3"/>
  <c r="Q103" i="3"/>
  <c r="AQ102" i="3"/>
  <c r="AG102" i="3"/>
  <c r="AF102" i="3"/>
  <c r="AE102" i="3"/>
  <c r="AD102" i="3"/>
  <c r="AC102" i="3"/>
  <c r="AB102" i="3"/>
  <c r="Q102" i="3"/>
  <c r="AQ101" i="3"/>
  <c r="AG101" i="3"/>
  <c r="AF101" i="3"/>
  <c r="AE101" i="3"/>
  <c r="AD101" i="3"/>
  <c r="AC101" i="3"/>
  <c r="AB101" i="3"/>
  <c r="Q101" i="3"/>
  <c r="AQ100" i="3"/>
  <c r="AG100" i="3"/>
  <c r="AF100" i="3"/>
  <c r="AE100" i="3"/>
  <c r="AD100" i="3"/>
  <c r="AC100" i="3"/>
  <c r="AB100" i="3"/>
  <c r="Q100" i="3"/>
  <c r="AQ99" i="3"/>
  <c r="AG99" i="3"/>
  <c r="AF99" i="3"/>
  <c r="AE99" i="3"/>
  <c r="AD99" i="3"/>
  <c r="AC99" i="3"/>
  <c r="AB99" i="3"/>
  <c r="Q99" i="3"/>
  <c r="AQ98" i="3"/>
  <c r="AG98" i="3"/>
  <c r="AF98" i="3"/>
  <c r="AE98" i="3"/>
  <c r="AD98" i="3"/>
  <c r="AC98" i="3"/>
  <c r="AB98" i="3"/>
  <c r="Q98" i="3"/>
  <c r="AQ97" i="3"/>
  <c r="AG97" i="3"/>
  <c r="AF97" i="3"/>
  <c r="AE97" i="3"/>
  <c r="AD97" i="3"/>
  <c r="AC97" i="3"/>
  <c r="AB97" i="3"/>
  <c r="Q97" i="3"/>
  <c r="AQ96" i="3"/>
  <c r="AG96" i="3"/>
  <c r="AF96" i="3"/>
  <c r="AE96" i="3"/>
  <c r="AD96" i="3"/>
  <c r="AC96" i="3"/>
  <c r="AB96" i="3"/>
  <c r="Q96" i="3"/>
  <c r="AQ95" i="3"/>
  <c r="AG95" i="3"/>
  <c r="AF95" i="3"/>
  <c r="AE95" i="3"/>
  <c r="AD95" i="3"/>
  <c r="AC95" i="3"/>
  <c r="AB95" i="3"/>
  <c r="Q95" i="3"/>
  <c r="AQ94" i="3"/>
  <c r="AG94" i="3"/>
  <c r="AF94" i="3"/>
  <c r="AE94" i="3"/>
  <c r="AD94" i="3"/>
  <c r="AC94" i="3"/>
  <c r="AB94" i="3"/>
  <c r="Q94" i="3"/>
  <c r="AQ93" i="3"/>
  <c r="AG93" i="3"/>
  <c r="AF93" i="3"/>
  <c r="AE93" i="3"/>
  <c r="AD93" i="3"/>
  <c r="AC93" i="3"/>
  <c r="AB93" i="3"/>
  <c r="Q93" i="3"/>
  <c r="AQ92" i="3"/>
  <c r="AG92" i="3"/>
  <c r="AF92" i="3"/>
  <c r="AE92" i="3"/>
  <c r="AD92" i="3"/>
  <c r="AC92" i="3"/>
  <c r="AB92" i="3"/>
  <c r="Q92" i="3"/>
  <c r="AQ91" i="3"/>
  <c r="AG91" i="3"/>
  <c r="AF91" i="3"/>
  <c r="AE91" i="3"/>
  <c r="AD91" i="3"/>
  <c r="AC91" i="3"/>
  <c r="AB91" i="3"/>
  <c r="Q91" i="3"/>
  <c r="AQ90" i="3"/>
  <c r="AG90" i="3"/>
  <c r="AF90" i="3"/>
  <c r="AE90" i="3"/>
  <c r="AD90" i="3"/>
  <c r="AC90" i="3"/>
  <c r="AB90" i="3"/>
  <c r="Q90" i="3"/>
  <c r="AQ89" i="3"/>
  <c r="AG89" i="3"/>
  <c r="AF89" i="3"/>
  <c r="AE89" i="3"/>
  <c r="AD89" i="3"/>
  <c r="AC89" i="3"/>
  <c r="AB89" i="3"/>
  <c r="Q89" i="3"/>
  <c r="AQ88" i="3"/>
  <c r="AG88" i="3"/>
  <c r="AF88" i="3"/>
  <c r="AE88" i="3"/>
  <c r="AD88" i="3"/>
  <c r="AC88" i="3"/>
  <c r="AB88" i="3"/>
  <c r="Q88" i="3"/>
  <c r="AQ87" i="3"/>
  <c r="AG87" i="3"/>
  <c r="AF87" i="3"/>
  <c r="AE87" i="3"/>
  <c r="AD87" i="3"/>
  <c r="AC87" i="3"/>
  <c r="AB87" i="3"/>
  <c r="Q87" i="3"/>
  <c r="AQ86" i="3"/>
  <c r="AG86" i="3"/>
  <c r="AF86" i="3"/>
  <c r="AE86" i="3"/>
  <c r="AD86" i="3"/>
  <c r="AC86" i="3"/>
  <c r="AB86" i="3"/>
  <c r="Q86" i="3"/>
  <c r="AQ85" i="3"/>
  <c r="AG85" i="3"/>
  <c r="AF85" i="3"/>
  <c r="AE85" i="3"/>
  <c r="AD85" i="3"/>
  <c r="AC85" i="3"/>
  <c r="AB85" i="3"/>
  <c r="Q85" i="3"/>
  <c r="AQ84" i="3"/>
  <c r="AG84" i="3"/>
  <c r="AF84" i="3"/>
  <c r="AE84" i="3"/>
  <c r="AD84" i="3"/>
  <c r="AC84" i="3"/>
  <c r="AB84" i="3"/>
  <c r="Q84" i="3"/>
  <c r="AQ83" i="3"/>
  <c r="AG83" i="3"/>
  <c r="AF83" i="3"/>
  <c r="AE83" i="3"/>
  <c r="AD83" i="3"/>
  <c r="AC83" i="3"/>
  <c r="AB83" i="3"/>
  <c r="Q83" i="3"/>
  <c r="AQ82" i="3"/>
  <c r="AG82" i="3"/>
  <c r="AF82" i="3"/>
  <c r="AE82" i="3"/>
  <c r="AD82" i="3"/>
  <c r="AC82" i="3"/>
  <c r="AB82" i="3"/>
  <c r="Q82" i="3"/>
  <c r="AQ81" i="3"/>
  <c r="AG81" i="3"/>
  <c r="AF81" i="3"/>
  <c r="AE81" i="3"/>
  <c r="AD81" i="3"/>
  <c r="AC81" i="3"/>
  <c r="AB81" i="3"/>
  <c r="Q81" i="3"/>
  <c r="AQ80" i="3"/>
  <c r="AG80" i="3"/>
  <c r="AF80" i="3"/>
  <c r="AE80" i="3"/>
  <c r="AD80" i="3"/>
  <c r="AC80" i="3"/>
  <c r="AB80" i="3"/>
  <c r="Q80" i="3"/>
  <c r="AQ79" i="3"/>
  <c r="AG79" i="3"/>
  <c r="AF79" i="3"/>
  <c r="AE79" i="3"/>
  <c r="AD79" i="3"/>
  <c r="AC79" i="3"/>
  <c r="AB79" i="3"/>
  <c r="Q79" i="3"/>
  <c r="AQ78" i="3"/>
  <c r="AG78" i="3"/>
  <c r="AF78" i="3"/>
  <c r="AE78" i="3"/>
  <c r="AD78" i="3"/>
  <c r="AC78" i="3"/>
  <c r="AB78" i="3"/>
  <c r="Q78" i="3"/>
  <c r="AQ77" i="3"/>
  <c r="AG77" i="3"/>
  <c r="AF77" i="3"/>
  <c r="AE77" i="3"/>
  <c r="AD77" i="3"/>
  <c r="AC77" i="3"/>
  <c r="AB77" i="3"/>
  <c r="Q77" i="3"/>
  <c r="AQ76" i="3"/>
  <c r="AG76" i="3"/>
  <c r="AF76" i="3"/>
  <c r="AE76" i="3"/>
  <c r="AD76" i="3"/>
  <c r="AC76" i="3"/>
  <c r="AB76" i="3"/>
  <c r="Q76" i="3"/>
  <c r="AQ75" i="3"/>
  <c r="AG75" i="3"/>
  <c r="AF75" i="3"/>
  <c r="AE75" i="3"/>
  <c r="AD75" i="3"/>
  <c r="AC75" i="3"/>
  <c r="AB75" i="3"/>
  <c r="Q75" i="3"/>
  <c r="AQ74" i="3"/>
  <c r="AG74" i="3"/>
  <c r="AF74" i="3"/>
  <c r="AE74" i="3"/>
  <c r="AD74" i="3"/>
  <c r="AC74" i="3"/>
  <c r="AB74" i="3"/>
  <c r="Q74" i="3"/>
  <c r="AQ73" i="3"/>
  <c r="AG73" i="3"/>
  <c r="AF73" i="3"/>
  <c r="AE73" i="3"/>
  <c r="AD73" i="3"/>
  <c r="AC73" i="3"/>
  <c r="AB73" i="3"/>
  <c r="Q73" i="3"/>
  <c r="AQ72" i="3"/>
  <c r="AG72" i="3"/>
  <c r="AF72" i="3"/>
  <c r="AE72" i="3"/>
  <c r="AD72" i="3"/>
  <c r="AC72" i="3"/>
  <c r="AB72" i="3"/>
  <c r="Q72" i="3"/>
  <c r="AQ71" i="3"/>
  <c r="AG71" i="3"/>
  <c r="AF71" i="3"/>
  <c r="AE71" i="3"/>
  <c r="AD71" i="3"/>
  <c r="AC71" i="3"/>
  <c r="AB71" i="3"/>
  <c r="Q71" i="3"/>
  <c r="AQ70" i="3"/>
  <c r="AG70" i="3"/>
  <c r="AF70" i="3"/>
  <c r="AE70" i="3"/>
  <c r="AD70" i="3"/>
  <c r="AC70" i="3"/>
  <c r="AB70" i="3"/>
  <c r="Q70" i="3"/>
  <c r="AQ69" i="3"/>
  <c r="AG69" i="3"/>
  <c r="AF69" i="3"/>
  <c r="AE69" i="3"/>
  <c r="AD69" i="3"/>
  <c r="AC69" i="3"/>
  <c r="AB69" i="3"/>
  <c r="Q69" i="3"/>
  <c r="AQ68" i="3"/>
  <c r="AG68" i="3"/>
  <c r="AF68" i="3"/>
  <c r="AE68" i="3"/>
  <c r="AD68" i="3"/>
  <c r="AC68" i="3"/>
  <c r="AB68" i="3"/>
  <c r="Q68" i="3"/>
  <c r="AQ67" i="3"/>
  <c r="AG67" i="3"/>
  <c r="AF67" i="3"/>
  <c r="AE67" i="3"/>
  <c r="AD67" i="3"/>
  <c r="AC67" i="3"/>
  <c r="AB67" i="3"/>
  <c r="Q67" i="3"/>
  <c r="AQ66" i="3"/>
  <c r="AG66" i="3"/>
  <c r="AF66" i="3"/>
  <c r="AE66" i="3"/>
  <c r="AD66" i="3"/>
  <c r="AC66" i="3"/>
  <c r="AB66" i="3"/>
  <c r="Q66" i="3"/>
  <c r="AQ65" i="3"/>
  <c r="AG65" i="3"/>
  <c r="AF65" i="3"/>
  <c r="AE65" i="3"/>
  <c r="AD65" i="3"/>
  <c r="AC65" i="3"/>
  <c r="AB65" i="3"/>
  <c r="Q65" i="3"/>
  <c r="AQ64" i="3"/>
  <c r="AG64" i="3"/>
  <c r="AF64" i="3"/>
  <c r="AE64" i="3"/>
  <c r="AD64" i="3"/>
  <c r="AC64" i="3"/>
  <c r="AB64" i="3"/>
  <c r="Q64" i="3"/>
  <c r="AQ63" i="3"/>
  <c r="AG63" i="3"/>
  <c r="AF63" i="3"/>
  <c r="AE63" i="3"/>
  <c r="AD63" i="3"/>
  <c r="AC63" i="3"/>
  <c r="AB63" i="3"/>
  <c r="Q63" i="3"/>
  <c r="AQ62" i="3"/>
  <c r="AG62" i="3"/>
  <c r="AF62" i="3"/>
  <c r="AE62" i="3"/>
  <c r="AD62" i="3"/>
  <c r="AC62" i="3"/>
  <c r="AB62" i="3"/>
  <c r="Q62" i="3"/>
  <c r="AQ61" i="3"/>
  <c r="AG61" i="3"/>
  <c r="AF61" i="3"/>
  <c r="AE61" i="3"/>
  <c r="AD61" i="3"/>
  <c r="AC61" i="3"/>
  <c r="AB61" i="3"/>
  <c r="Q61" i="3"/>
  <c r="AQ60" i="3"/>
  <c r="AG60" i="3"/>
  <c r="AF60" i="3"/>
  <c r="AE60" i="3"/>
  <c r="AD60" i="3"/>
  <c r="AC60" i="3"/>
  <c r="AB60" i="3"/>
  <c r="Q60" i="3"/>
  <c r="AQ59" i="3"/>
  <c r="AG59" i="3"/>
  <c r="AF59" i="3"/>
  <c r="AE59" i="3"/>
  <c r="AD59" i="3"/>
  <c r="AC59" i="3"/>
  <c r="AB59" i="3"/>
  <c r="Q59" i="3"/>
  <c r="AQ58" i="3"/>
  <c r="AG58" i="3"/>
  <c r="AF58" i="3"/>
  <c r="AE58" i="3"/>
  <c r="AD58" i="3"/>
  <c r="AC58" i="3"/>
  <c r="AB58" i="3"/>
  <c r="Q58" i="3"/>
  <c r="AQ57" i="3"/>
  <c r="AG57" i="3"/>
  <c r="AF57" i="3"/>
  <c r="AE57" i="3"/>
  <c r="AD57" i="3"/>
  <c r="AC57" i="3"/>
  <c r="AB57" i="3"/>
  <c r="Q57" i="3"/>
  <c r="AQ56" i="3"/>
  <c r="AG56" i="3"/>
  <c r="AF56" i="3"/>
  <c r="AE56" i="3"/>
  <c r="AD56" i="3"/>
  <c r="AC56" i="3"/>
  <c r="AB56" i="3"/>
  <c r="Q56" i="3"/>
  <c r="AQ55" i="3"/>
  <c r="AG55" i="3"/>
  <c r="AF55" i="3"/>
  <c r="AE55" i="3"/>
  <c r="AD55" i="3"/>
  <c r="AC55" i="3"/>
  <c r="AB55" i="3"/>
  <c r="Q55" i="3"/>
  <c r="AQ54" i="3"/>
  <c r="AG54" i="3"/>
  <c r="AF54" i="3"/>
  <c r="AE54" i="3"/>
  <c r="AD54" i="3"/>
  <c r="AC54" i="3"/>
  <c r="AB54" i="3"/>
  <c r="Q54" i="3"/>
  <c r="AQ53" i="3"/>
  <c r="AG53" i="3"/>
  <c r="AF53" i="3"/>
  <c r="AE53" i="3"/>
  <c r="AD53" i="3"/>
  <c r="AC53" i="3"/>
  <c r="AB53" i="3"/>
  <c r="Q53" i="3"/>
  <c r="AQ52" i="3"/>
  <c r="AG52" i="3"/>
  <c r="AF52" i="3"/>
  <c r="AE52" i="3"/>
  <c r="AD52" i="3"/>
  <c r="AC52" i="3"/>
  <c r="AB52" i="3"/>
  <c r="Q52" i="3"/>
  <c r="AQ51" i="3"/>
  <c r="AG51" i="3"/>
  <c r="AF51" i="3"/>
  <c r="AE51" i="3"/>
  <c r="AD51" i="3"/>
  <c r="AC51" i="3"/>
  <c r="AB51" i="3"/>
  <c r="Q51" i="3"/>
  <c r="AQ50" i="3"/>
  <c r="AG50" i="3"/>
  <c r="AF50" i="3"/>
  <c r="AE50" i="3"/>
  <c r="AD50" i="3"/>
  <c r="AC50" i="3"/>
  <c r="AB50" i="3"/>
  <c r="Q50" i="3"/>
  <c r="AQ49" i="3"/>
  <c r="AG49" i="3"/>
  <c r="AF49" i="3"/>
  <c r="AE49" i="3"/>
  <c r="AD49" i="3"/>
  <c r="AC49" i="3"/>
  <c r="AB49" i="3"/>
  <c r="Q49" i="3"/>
  <c r="AQ48" i="3"/>
  <c r="AG48" i="3"/>
  <c r="AF48" i="3"/>
  <c r="AE48" i="3"/>
  <c r="AD48" i="3"/>
  <c r="AC48" i="3"/>
  <c r="AB48" i="3"/>
  <c r="Q48" i="3"/>
  <c r="AQ47" i="3"/>
  <c r="AG47" i="3"/>
  <c r="AF47" i="3"/>
  <c r="AE47" i="3"/>
  <c r="AD47" i="3"/>
  <c r="AC47" i="3"/>
  <c r="AB47" i="3"/>
  <c r="Q47" i="3"/>
  <c r="AQ46" i="3"/>
  <c r="AG46" i="3"/>
  <c r="AF46" i="3"/>
  <c r="AE46" i="3"/>
  <c r="AD46" i="3"/>
  <c r="AC46" i="3"/>
  <c r="AB46" i="3"/>
  <c r="Q46" i="3"/>
  <c r="AQ45" i="3"/>
  <c r="AG45" i="3"/>
  <c r="AF45" i="3"/>
  <c r="AE45" i="3"/>
  <c r="AD45" i="3"/>
  <c r="AC45" i="3"/>
  <c r="AB45" i="3"/>
  <c r="Q45" i="3"/>
  <c r="AQ44" i="3"/>
  <c r="AG44" i="3"/>
  <c r="AF44" i="3"/>
  <c r="AE44" i="3"/>
  <c r="AD44" i="3"/>
  <c r="AC44" i="3"/>
  <c r="AB44" i="3"/>
  <c r="Q44" i="3"/>
  <c r="AQ43" i="3"/>
  <c r="AG43" i="3"/>
  <c r="AF43" i="3"/>
  <c r="AE43" i="3"/>
  <c r="AD43" i="3"/>
  <c r="AC43" i="3"/>
  <c r="AB43" i="3"/>
  <c r="Q43" i="3"/>
  <c r="AQ42" i="3"/>
  <c r="AG42" i="3"/>
  <c r="AF42" i="3"/>
  <c r="AE42" i="3"/>
  <c r="AD42" i="3"/>
  <c r="AC42" i="3"/>
  <c r="AB42" i="3"/>
  <c r="Q42" i="3"/>
  <c r="AQ41" i="3"/>
  <c r="AG41" i="3"/>
  <c r="AF41" i="3"/>
  <c r="AE41" i="3"/>
  <c r="AD41" i="3"/>
  <c r="AC41" i="3"/>
  <c r="AB41" i="3"/>
  <c r="Q41" i="3"/>
  <c r="AQ40" i="3"/>
  <c r="AG40" i="3"/>
  <c r="AF40" i="3"/>
  <c r="AE40" i="3"/>
  <c r="AD40" i="3"/>
  <c r="AC40" i="3"/>
  <c r="AB40" i="3"/>
  <c r="Q40" i="3"/>
  <c r="AQ39" i="3"/>
  <c r="AG39" i="3"/>
  <c r="AF39" i="3"/>
  <c r="AE39" i="3"/>
  <c r="AD39" i="3"/>
  <c r="AC39" i="3"/>
  <c r="AB39" i="3"/>
  <c r="Q39" i="3"/>
  <c r="AQ38" i="3"/>
  <c r="AG38" i="3"/>
  <c r="AF38" i="3"/>
  <c r="AE38" i="3"/>
  <c r="AD38" i="3"/>
  <c r="AC38" i="3"/>
  <c r="AB38" i="3"/>
  <c r="Q38" i="3"/>
  <c r="AQ37" i="3"/>
  <c r="AG37" i="3"/>
  <c r="AF37" i="3"/>
  <c r="AE37" i="3"/>
  <c r="AD37" i="3"/>
  <c r="AC37" i="3"/>
  <c r="AB37" i="3"/>
  <c r="Q37" i="3"/>
  <c r="AQ36" i="3"/>
  <c r="AG36" i="3"/>
  <c r="AF36" i="3"/>
  <c r="AE36" i="3"/>
  <c r="AD36" i="3"/>
  <c r="AC36" i="3"/>
  <c r="AB36" i="3"/>
  <c r="Q36" i="3"/>
  <c r="AQ35" i="3"/>
  <c r="AG35" i="3"/>
  <c r="AF35" i="3"/>
  <c r="AE35" i="3"/>
  <c r="AD35" i="3"/>
  <c r="AC35" i="3"/>
  <c r="AB35" i="3"/>
  <c r="Q35" i="3"/>
  <c r="AQ34" i="3"/>
  <c r="AG34" i="3"/>
  <c r="AF34" i="3"/>
  <c r="AE34" i="3"/>
  <c r="AD34" i="3"/>
  <c r="AC34" i="3"/>
  <c r="AB34" i="3"/>
  <c r="Q34" i="3"/>
  <c r="AQ33" i="3"/>
  <c r="AG33" i="3"/>
  <c r="AF33" i="3"/>
  <c r="AE33" i="3"/>
  <c r="AD33" i="3"/>
  <c r="AC33" i="3"/>
  <c r="AB33" i="3"/>
  <c r="Q33" i="3"/>
  <c r="AQ32" i="3"/>
  <c r="AG32" i="3"/>
  <c r="AF32" i="3"/>
  <c r="AE32" i="3"/>
  <c r="AD32" i="3"/>
  <c r="AC32" i="3"/>
  <c r="AB32" i="3"/>
  <c r="Q32" i="3"/>
  <c r="AQ31" i="3"/>
  <c r="AG31" i="3"/>
  <c r="AF31" i="3"/>
  <c r="AE31" i="3"/>
  <c r="AD31" i="3"/>
  <c r="AC31" i="3"/>
  <c r="AB31" i="3"/>
  <c r="Q31" i="3"/>
  <c r="AQ30" i="3"/>
  <c r="AG30" i="3"/>
  <c r="AF30" i="3"/>
  <c r="AE30" i="3"/>
  <c r="AD30" i="3"/>
  <c r="AC30" i="3"/>
  <c r="AB30" i="3"/>
  <c r="Q30" i="3"/>
  <c r="AQ29" i="3"/>
  <c r="AG29" i="3"/>
  <c r="AF29" i="3"/>
  <c r="AE29" i="3"/>
  <c r="AD29" i="3"/>
  <c r="AC29" i="3"/>
  <c r="AB29" i="3"/>
  <c r="Q29" i="3"/>
  <c r="AQ28" i="3"/>
  <c r="AG28" i="3"/>
  <c r="AF28" i="3"/>
  <c r="AE28" i="3"/>
  <c r="AD28" i="3"/>
  <c r="AC28" i="3"/>
  <c r="AB28" i="3"/>
  <c r="Q28" i="3"/>
  <c r="AQ27" i="3"/>
  <c r="AG27" i="3"/>
  <c r="AF27" i="3"/>
  <c r="AE27" i="3"/>
  <c r="AD27" i="3"/>
  <c r="AC27" i="3"/>
  <c r="AB27" i="3"/>
  <c r="Q27" i="3"/>
  <c r="AQ26" i="3"/>
  <c r="AG26" i="3"/>
  <c r="AF26" i="3"/>
  <c r="AE26" i="3"/>
  <c r="AD26" i="3"/>
  <c r="AC26" i="3"/>
  <c r="AB26" i="3"/>
  <c r="Q26" i="3"/>
  <c r="AQ25" i="3"/>
  <c r="AG25" i="3"/>
  <c r="AF25" i="3"/>
  <c r="AE25" i="3"/>
  <c r="AD25" i="3"/>
  <c r="AC25" i="3"/>
  <c r="AB25" i="3"/>
  <c r="Q25" i="3"/>
  <c r="AQ24" i="3"/>
  <c r="AG24" i="3"/>
  <c r="AF24" i="3"/>
  <c r="AE24" i="3"/>
  <c r="AD24" i="3"/>
  <c r="AC24" i="3"/>
  <c r="AB24" i="3"/>
  <c r="Q24" i="3"/>
  <c r="AQ23" i="3"/>
  <c r="AG23" i="3"/>
  <c r="AF23" i="3"/>
  <c r="AE23" i="3"/>
  <c r="AD23" i="3"/>
  <c r="AC23" i="3"/>
  <c r="AB23" i="3"/>
  <c r="Q23" i="3"/>
  <c r="AQ22" i="3"/>
  <c r="AG22" i="3"/>
  <c r="AF22" i="3"/>
  <c r="AE22" i="3"/>
  <c r="AD22" i="3"/>
  <c r="AC22" i="3"/>
  <c r="AB22" i="3"/>
  <c r="Q22" i="3"/>
  <c r="AQ21" i="3"/>
  <c r="AG21" i="3"/>
  <c r="AF21" i="3"/>
  <c r="AE21" i="3"/>
  <c r="AD21" i="3"/>
  <c r="AC21" i="3"/>
  <c r="AB21" i="3"/>
  <c r="Q21" i="3"/>
  <c r="AQ20" i="3"/>
  <c r="AG20" i="3"/>
  <c r="AF20" i="3"/>
  <c r="AE20" i="3"/>
  <c r="AD20" i="3"/>
  <c r="AC20" i="3"/>
  <c r="AB20" i="3"/>
  <c r="Q20" i="3"/>
  <c r="AQ19" i="3"/>
  <c r="AG19" i="3"/>
  <c r="AF19" i="3"/>
  <c r="AE19" i="3"/>
  <c r="AD19" i="3"/>
  <c r="AC19" i="3"/>
  <c r="AB19" i="3"/>
  <c r="Q19" i="3"/>
  <c r="AQ18" i="3"/>
  <c r="AG18" i="3"/>
  <c r="AF18" i="3"/>
  <c r="AE18" i="3"/>
  <c r="AD18" i="3"/>
  <c r="AC18" i="3"/>
  <c r="AB18" i="3"/>
  <c r="Q18" i="3"/>
  <c r="AQ17" i="3"/>
  <c r="AG17" i="3"/>
  <c r="AF17" i="3"/>
  <c r="AE17" i="3"/>
  <c r="AD17" i="3"/>
  <c r="AC17" i="3"/>
  <c r="AB17" i="3"/>
  <c r="Q17" i="3"/>
  <c r="AQ16" i="3"/>
  <c r="AG16" i="3"/>
  <c r="AF16" i="3"/>
  <c r="AE16" i="3"/>
  <c r="AD16" i="3"/>
  <c r="AC16" i="3"/>
  <c r="AB16" i="3"/>
  <c r="Q16" i="3"/>
  <c r="AQ15" i="3"/>
  <c r="AG15" i="3"/>
  <c r="AF15" i="3"/>
  <c r="AE15" i="3"/>
  <c r="AD15" i="3"/>
  <c r="AC15" i="3"/>
  <c r="AB15" i="3"/>
  <c r="Q15" i="3"/>
  <c r="AQ14" i="3"/>
  <c r="AG14" i="3"/>
  <c r="AF14" i="3"/>
  <c r="AE14" i="3"/>
  <c r="AD14" i="3"/>
  <c r="AC14" i="3"/>
  <c r="AB14" i="3"/>
  <c r="Q14" i="3"/>
  <c r="AQ13" i="3"/>
  <c r="AG13" i="3"/>
  <c r="AF13" i="3"/>
  <c r="AE13" i="3"/>
  <c r="AD13" i="3"/>
  <c r="AC13" i="3"/>
  <c r="AB13" i="3"/>
  <c r="Q13" i="3"/>
  <c r="AQ12" i="3"/>
  <c r="AG12" i="3"/>
  <c r="AF12" i="3"/>
  <c r="AE12" i="3"/>
  <c r="AD12" i="3"/>
  <c r="AC12" i="3"/>
  <c r="AB12" i="3"/>
  <c r="Q12" i="3"/>
  <c r="AQ11" i="3"/>
  <c r="AG11" i="3"/>
  <c r="AF11" i="3"/>
  <c r="AE11" i="3"/>
  <c r="AD11" i="3"/>
  <c r="AC11" i="3"/>
  <c r="AB11" i="3"/>
  <c r="Q11" i="3"/>
  <c r="AQ10" i="3"/>
  <c r="AG10" i="3"/>
  <c r="AF10" i="3"/>
  <c r="AE10" i="3"/>
  <c r="AD10" i="3"/>
  <c r="AC10" i="3"/>
  <c r="AB10" i="3"/>
  <c r="Q10" i="3"/>
  <c r="AQ9" i="3"/>
  <c r="AG9" i="3"/>
  <c r="AF9" i="3"/>
  <c r="AE9" i="3"/>
  <c r="AD9" i="3"/>
  <c r="AC9" i="3"/>
  <c r="AB9" i="3"/>
  <c r="Q9" i="3"/>
  <c r="AQ8" i="3"/>
  <c r="AG8" i="3"/>
  <c r="AF8" i="3"/>
  <c r="AE8" i="3"/>
  <c r="AD8" i="3"/>
  <c r="AC8" i="3"/>
  <c r="AB8" i="3"/>
  <c r="Q8" i="3"/>
  <c r="AQ7" i="3"/>
  <c r="AG7" i="3"/>
  <c r="AF7" i="3"/>
  <c r="AE7" i="3"/>
  <c r="AD7" i="3"/>
  <c r="AC7" i="3"/>
  <c r="AB7" i="3"/>
  <c r="Q7" i="3"/>
  <c r="AQ6" i="3"/>
  <c r="AG6" i="3"/>
  <c r="AF6" i="3"/>
  <c r="AE6" i="3"/>
  <c r="AD6" i="3"/>
  <c r="AC6" i="3"/>
  <c r="AB6" i="3"/>
  <c r="Q6" i="3"/>
  <c r="AQ5" i="3"/>
  <c r="AG5" i="3"/>
  <c r="AF5" i="3"/>
  <c r="AE5" i="3"/>
  <c r="AD5" i="3"/>
  <c r="AC5" i="3"/>
  <c r="AB5" i="3"/>
  <c r="Q5" i="3"/>
  <c r="AQ4" i="3"/>
  <c r="AG4" i="3"/>
  <c r="AF4" i="3"/>
  <c r="AE4" i="3"/>
  <c r="AD4" i="3"/>
  <c r="AC4" i="3"/>
  <c r="AB4" i="3"/>
  <c r="Q4" i="3"/>
  <c r="AQ3" i="3"/>
  <c r="AG3" i="3"/>
  <c r="AF3" i="3"/>
  <c r="AE3" i="3"/>
  <c r="AD3" i="3"/>
  <c r="AC3" i="3"/>
  <c r="AB3" i="3"/>
  <c r="Q3" i="3"/>
  <c r="M374" i="2"/>
  <c r="M373" i="2"/>
  <c r="M372" i="2"/>
  <c r="M371" i="2"/>
  <c r="M370" i="2"/>
  <c r="M369" i="2"/>
  <c r="M368" i="2"/>
  <c r="M367" i="2"/>
  <c r="M366" i="2"/>
  <c r="M365" i="2"/>
  <c r="M364" i="2"/>
  <c r="M363" i="2"/>
  <c r="M362" i="2"/>
  <c r="M361" i="2"/>
  <c r="M360" i="2"/>
  <c r="M359"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69" i="2"/>
  <c r="M268" i="2"/>
  <c r="M267" i="2"/>
  <c r="M266" i="2"/>
  <c r="E61" i="11" l="1"/>
  <c r="E51" i="11"/>
  <c r="E60" i="11"/>
  <c r="E50" i="11"/>
  <c r="D60" i="11"/>
  <c r="D50" i="11"/>
  <c r="C60" i="11"/>
  <c r="C50" i="11"/>
  <c r="B50" i="11"/>
  <c r="B60" i="11"/>
  <c r="B27" i="11"/>
  <c r="B29" i="11" s="1"/>
  <c r="E36" i="11"/>
  <c r="F37" i="11" s="1"/>
  <c r="G29" i="11"/>
  <c r="D36" i="11"/>
  <c r="E37" i="11" s="1"/>
  <c r="E29" i="11"/>
  <c r="D29" i="11"/>
  <c r="C36" i="11"/>
  <c r="D37" i="11" s="1"/>
  <c r="B36" i="11"/>
  <c r="C29" i="11"/>
  <c r="AE2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3" authorId="0" shapeId="0" xr:uid="{00000000-0006-0000-0200-00001E000000}">
      <text>
        <r>
          <rPr>
            <sz val="12"/>
            <color theme="1"/>
            <rFont val="Calibri"/>
            <scheme val="minor"/>
          </rPr>
          <t>======
ID#AAAB3TaWD3o
tc={09C7A7EF-C18D-44CD-B63C-789AF59FEB5D}    (2026-04-15 05:41:35)
[Threaded comment]
Your version of Excel allows you to read this threaded comment; however, any edits to it will get removed if the file is opened in a newer version of Excel. Learn more: https://go.microsoft.com/fwlink/?linkid=870924
Comment:
    Updated page numbers for Chapter 1 across all grades in the sheet and on Learnosity, as per product requirement.</t>
        </r>
      </text>
    </comment>
    <comment ref="J86" authorId="0" shapeId="0" xr:uid="{00000000-0006-0000-0200-00002F000000}">
      <text>
        <r>
          <rPr>
            <sz val="12"/>
            <color theme="1"/>
            <rFont val="Calibri"/>
            <scheme val="minor"/>
          </rPr>
          <t>======
ID#AAAB3TaWDyw
tc={A66A718A-3992-4649-9892-552E47421E64}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K87" authorId="0" shapeId="0" xr:uid="{00000000-0006-0000-0200-00000B000000}">
      <text>
        <r>
          <rPr>
            <sz val="12"/>
            <color theme="1"/>
            <rFont val="Calibri"/>
            <scheme val="minor"/>
          </rPr>
          <t>======
ID#AAAB3TaWEAA
tc={98D25E25-AB3A-4451-A27F-D3CE2CBC8D06}    (2026-04-15 05:41:35)
[Threaded comment]
Your version of Excel allows you to read this threaded comment; however, any edits to it will get removed if the file is opened in a newer version of Excel. Learn more: https://go.microsoft.com/fwlink/?linkid=870924
Comment:
    M1GE-IIIe-1
Reply:
    Global for all grades: The changes in tags will also affect the tags in Reviews and Assessments.</t>
        </r>
      </text>
    </comment>
    <comment ref="K89" authorId="0" shapeId="0" xr:uid="{00000000-0006-0000-0200-000007000000}">
      <text>
        <r>
          <rPr>
            <sz val="12"/>
            <color theme="1"/>
            <rFont val="Calibri"/>
            <scheme val="minor"/>
          </rPr>
          <t>======
ID#AAAB3TaWEA0
tc={68240217-2CE9-43A0-9F83-F6A66CBD06C5}    (2026-04-15 05:41:35)
[Threaded comment]
Your version of Excel allows you to read this threaded comment; however, any edits to it will get removed if the file is opened in a newer version of Excel. Learn more: https://go.microsoft.com/fwlink/?linkid=870924
Comment:
    M1GE-IIIf-3</t>
        </r>
      </text>
    </comment>
    <comment ref="J90" authorId="0" shapeId="0" xr:uid="{00000000-0006-0000-0200-000001000000}">
      <text>
        <r>
          <rPr>
            <sz val="12"/>
            <color theme="1"/>
            <rFont val="Calibri"/>
            <scheme val="minor"/>
          </rPr>
          <t>======
ID#AAAB3TaWEC4
tc={CF33005E-E97D-41DD-9A44-47CBEEAA58DD}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J91" authorId="0" shapeId="0" xr:uid="{00000000-0006-0000-0200-000022000000}">
      <text>
        <r>
          <rPr>
            <sz val="12"/>
            <color theme="1"/>
            <rFont val="Calibri"/>
            <scheme val="minor"/>
          </rPr>
          <t>======
ID#AAAB3TaWD1c
tc={306CC8D8-678E-4234-8021-350471216DF2}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J95" authorId="0" shapeId="0" xr:uid="{00000000-0006-0000-0200-000026000000}">
      <text>
        <r>
          <rPr>
            <sz val="12"/>
            <color theme="1"/>
            <rFont val="Calibri"/>
            <scheme val="minor"/>
          </rPr>
          <t>======
ID#AAAB3TaWD0g
tc={DB148C9F-1A31-4090-A805-C3805A4A2510}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K96" authorId="0" shapeId="0" xr:uid="{00000000-0006-0000-0200-000018000000}">
      <text>
        <r>
          <rPr>
            <sz val="12"/>
            <color theme="1"/>
            <rFont val="Calibri"/>
            <scheme val="minor"/>
          </rPr>
          <t>======
ID#AAAB3TaWD78
tc={251F9A84-C720-4546-9F8B-DEC7A8CE8305}    (2026-04-15 05:41:35)
[Threaded comment]
Your version of Excel allows you to read this threaded comment; however, any edits to it will get removed if the file is opened in a newer version of Excel. Learn more: https://go.microsoft.com/fwlink/?linkid=870924
Comment:
    M1GE-IIIe-1</t>
        </r>
      </text>
    </comment>
    <comment ref="K97" authorId="0" shapeId="0" xr:uid="{00000000-0006-0000-0200-00003B000000}">
      <text>
        <r>
          <rPr>
            <sz val="12"/>
            <color theme="1"/>
            <rFont val="Calibri"/>
            <scheme val="minor"/>
          </rPr>
          <t>======
ID#AAAB3TaWDtA
tc={ABBEC02D-DB05-4503-9660-231A89C79983}    (2026-04-15 05:41:35)
[Threaded comment]
Your version of Excel allows you to read this threaded comment; however, any edits to it will get removed if the file is opened in a newer version of Excel. Learn more: https://go.microsoft.com/fwlink/?linkid=870924
Comment:
    M1GE-IIIe-1?</t>
        </r>
      </text>
    </comment>
    <comment ref="J98" authorId="0" shapeId="0" xr:uid="{00000000-0006-0000-0200-00001A000000}">
      <text>
        <r>
          <rPr>
            <sz val="12"/>
            <color theme="1"/>
            <rFont val="Calibri"/>
            <scheme val="minor"/>
          </rPr>
          <t>======
ID#AAAB3TaWD5M
tc={08EBB508-30C4-4984-A4C0-C0E524E568DA}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J101" authorId="0" shapeId="0" xr:uid="{00000000-0006-0000-0200-000004000000}">
      <text>
        <r>
          <rPr>
            <sz val="12"/>
            <color theme="1"/>
            <rFont val="Calibri"/>
            <scheme val="minor"/>
          </rPr>
          <t>======
ID#AAAB3TaWECA
tc={AAE799D0-A32F-4365-8C18-7E41EB3ADDDD}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
Reply:
    Ignored such cases from here onward, following the stylesheet created by Evonne.</t>
        </r>
      </text>
    </comment>
    <comment ref="K110" authorId="0" shapeId="0" xr:uid="{00000000-0006-0000-0200-000030000000}">
      <text>
        <r>
          <rPr>
            <sz val="12"/>
            <color theme="1"/>
            <rFont val="Calibri"/>
            <scheme val="minor"/>
          </rPr>
          <t>======
ID#AAAB3TaWDyg
tc={DCD34B8D-8DCC-4B35-BF78-EB86C3E79DFF}    (2026-04-15 05:41:35)
[Threaded comment]
Your version of Excel allows you to read this threaded comment; however, any edits to it will get removed if the file is opened in a newer version of Excel. Learn more: https://go.microsoft.com/fwlink/?linkid=870924
Comment:
    M1ME-IVe-21</t>
        </r>
      </text>
    </comment>
    <comment ref="K116" authorId="0" shapeId="0" xr:uid="{00000000-0006-0000-0200-000033000000}">
      <text>
        <r>
          <rPr>
            <sz val="12"/>
            <color theme="1"/>
            <rFont val="Calibri"/>
            <scheme val="minor"/>
          </rPr>
          <t>======
ID#AAAB3TaWDxM
tc={CDD03A29-B804-4F30-BF71-B6D9ECB599B0}    (2026-04-15 05:41:35)
[Threaded comment]
Your version of Excel allows you to read this threaded comment; however, any edits to it will get removed if the file is opened in a newer version of Excel. Learn more: https://go.microsoft.com/fwlink/?linkid=870924
Comment:
    M1NS-Ib-3</t>
        </r>
      </text>
    </comment>
    <comment ref="K117" authorId="0" shapeId="0" xr:uid="{00000000-0006-0000-0200-00001F000000}">
      <text>
        <r>
          <rPr>
            <sz val="12"/>
            <color theme="1"/>
            <rFont val="Calibri"/>
            <scheme val="minor"/>
          </rPr>
          <t>======
ID#AAAB3TaWD3E
tc={08EF1E0C-0E52-4C10-82AE-CA589C032C64}    (2026-04-15 05:41:35)
[Threaded comment]
Your version of Excel allows you to read this threaded comment; however, any edits to it will get removed if the file is opened in a newer version of Excel. Learn more: https://go.microsoft.com/fwlink/?linkid=870924
Comment:
    M1NS-Ib-3</t>
        </r>
      </text>
    </comment>
    <comment ref="K119" authorId="0" shapeId="0" xr:uid="{00000000-0006-0000-0200-00000E000000}">
      <text>
        <r>
          <rPr>
            <sz val="12"/>
            <color theme="1"/>
            <rFont val="Calibri"/>
            <scheme val="minor"/>
          </rPr>
          <t>======
ID#AAAB3TaWD_M
tc={337AF768-228C-4122-B978-39B6663D8E8D}    (2026-04-15 05:41:35)
[Threaded comment]
Your version of Excel allows you to read this threaded comment; however, any edits to it will get removed if the file is opened in a newer version of Excel. Learn more: https://go.microsoft.com/fwlink/?linkid=870924
Comment:
    M1NS-IIf-24</t>
        </r>
      </text>
    </comment>
    <comment ref="K120" authorId="0" shapeId="0" xr:uid="{00000000-0006-0000-0200-00000F000000}">
      <text>
        <r>
          <rPr>
            <sz val="12"/>
            <color theme="1"/>
            <rFont val="Calibri"/>
            <scheme val="minor"/>
          </rPr>
          <t>======
ID#AAAB3TaWD-w
tc={D3E9134D-04D0-4B53-9166-F552C496B8DB}    (2026-04-15 05:41:35)
[Threaded comment]
Your version of Excel allows you to read this threaded comment; however, any edits to it will get removed if the file is opened in a newer version of Excel. Learn more: https://go.microsoft.com/fwlink/?linkid=870924
Comment:
    M1NS-IIf-24</t>
        </r>
      </text>
    </comment>
    <comment ref="K124" authorId="0" shapeId="0" xr:uid="{00000000-0006-0000-0200-000032000000}">
      <text>
        <r>
          <rPr>
            <sz val="12"/>
            <color theme="1"/>
            <rFont val="Calibri"/>
            <scheme val="minor"/>
          </rPr>
          <t>======
ID#AAAB3TaWDxc
tc={C7826263-366E-4789-9520-0D6F6C5D5996}    (2026-04-15 05:41:35)
[Threaded comment]
Your version of Excel allows you to read this threaded comment; however, any edits to it will get removed if the file is opened in a newer version of Excel. Learn more: https://go.microsoft.com/fwlink/?linkid=870924
Comment:
    M1SP-IVg-2.1</t>
        </r>
      </text>
    </comment>
    <comment ref="J125" authorId="0" shapeId="0" xr:uid="{00000000-0006-0000-0200-000016000000}">
      <text>
        <r>
          <rPr>
            <sz val="12"/>
            <color theme="1"/>
            <rFont val="Calibri"/>
            <scheme val="minor"/>
          </rPr>
          <t>======
ID#AAAB3TaWD8w
tc={8D078928-46D2-4031-B017-53393471D75C}    (2026-04-15 05:41:35)
[Threaded comment]
Your version of Excel allows you to read this threaded comment; however, any edits to it will get removed if the file is opened in a newer version of Excel. Learn more: https://go.microsoft.com/fwlink/?linkid=870924
Comment:
    I suggest to skip this.</t>
        </r>
      </text>
    </comment>
    <comment ref="K125" authorId="0" shapeId="0" xr:uid="{00000000-0006-0000-0200-000006000000}">
      <text>
        <r>
          <rPr>
            <sz val="12"/>
            <color theme="1"/>
            <rFont val="Calibri"/>
            <scheme val="minor"/>
          </rPr>
          <t>======
ID#AAAB3TaWEB4
tc={B13EBC1C-DE95-4EE4-8EED-1DD57E271013}    (2026-04-15 05:41:35)
[Threaded comment]
Your version of Excel allows you to read this threaded comment; however, any edits to it will get removed if the file is opened in a newer version of Excel. Learn more: https://go.microsoft.com/fwlink/?linkid=870924
Comment:
    M1SP-IVg-2.1</t>
        </r>
      </text>
    </comment>
    <comment ref="K128" authorId="0" shapeId="0" xr:uid="{00000000-0006-0000-0200-000021000000}">
      <text>
        <r>
          <rPr>
            <sz val="12"/>
            <color theme="1"/>
            <rFont val="Calibri"/>
            <scheme val="minor"/>
          </rPr>
          <t>======
ID#AAAB3TaWD1s
tc={9D6A5612-02DA-4753-9BAA-D9CD3DF60F4E}    (2026-04-15 05:41:35)
[Threaded comment]
Your version of Excel allows you to read this threaded comment; however, any edits to it will get removed if the file is opened in a newer version of Excel. Learn more: https://go.microsoft.com/fwlink/?linkid=870924
Comment:
    M1NS-Ib-2.1</t>
        </r>
      </text>
    </comment>
    <comment ref="K130" authorId="0" shapeId="0" xr:uid="{00000000-0006-0000-0200-000037000000}">
      <text>
        <r>
          <rPr>
            <sz val="12"/>
            <color theme="1"/>
            <rFont val="Calibri"/>
            <scheme val="minor"/>
          </rPr>
          <t>======
ID#AAAB3TaWDuM
tc={E38A40E5-3D26-45B9-97B9-02B89AA5E32B}    (2026-04-15 05:41:35)
[Threaded comment]
Your version of Excel allows you to read this threaded comment; however, any edits to it will get removed if the file is opened in a newer version of Excel. Learn more: https://go.microsoft.com/fwlink/?linkid=870924
Comment:
    M1NS-Ib-2.1</t>
        </r>
      </text>
    </comment>
    <comment ref="K133" authorId="0" shapeId="0" xr:uid="{00000000-0006-0000-0200-00000A000000}">
      <text>
        <r>
          <rPr>
            <sz val="12"/>
            <color theme="1"/>
            <rFont val="Calibri"/>
            <scheme val="minor"/>
          </rPr>
          <t>======
ID#AAAB3TaWEAE
tc={9E949E7E-20E5-41AE-94C3-1D708B0002A6}    (2026-04-15 05:41:35)
[Threaded comment]
Your version of Excel allows you to read this threaded comment; however, any edits to it will get removed if the file is opened in a newer version of Excel. Learn more: https://go.microsoft.com/fwlink/?linkid=870924
Comment:
    M1NS-Ib-3</t>
        </r>
      </text>
    </comment>
    <comment ref="K134" authorId="0" shapeId="0" xr:uid="{00000000-0006-0000-0200-000034000000}">
      <text>
        <r>
          <rPr>
            <sz val="12"/>
            <color theme="1"/>
            <rFont val="Calibri"/>
            <scheme val="minor"/>
          </rPr>
          <t>======
ID#AAAB3TaWDxA
tc={D30791E7-81C4-4A46-B1AE-8B14B524575F}    (2026-04-15 05:41:35)
[Threaded comment]
Your version of Excel allows you to read this threaded comment; however, any edits to it will get removed if the file is opened in a newer version of Excel. Learn more: https://go.microsoft.com/fwlink/?linkid=870924
Comment:
    M1NS-Ib-3</t>
        </r>
      </text>
    </comment>
    <comment ref="K135" authorId="0" shapeId="0" xr:uid="{00000000-0006-0000-0200-000003000000}">
      <text>
        <r>
          <rPr>
            <sz val="12"/>
            <color theme="1"/>
            <rFont val="Calibri"/>
            <scheme val="minor"/>
          </rPr>
          <t>======
ID#AAAB3TaWECI
tc={C2DB620D-7219-492E-AF32-D5A39573FB6D}    (2026-04-15 05:41:35)
[Threaded comment]
Your version of Excel allows you to read this threaded comment; however, any edits to it will get removed if the file is opened in a newer version of Excel. Learn more: https://go.microsoft.com/fwlink/?linkid=870924
Comment:
    M1NS-Ih-12.1, M1NS-Ih-13.1</t>
        </r>
      </text>
    </comment>
    <comment ref="K138" authorId="0" shapeId="0" xr:uid="{00000000-0006-0000-0200-00001B000000}">
      <text>
        <r>
          <rPr>
            <sz val="12"/>
            <color theme="1"/>
            <rFont val="Calibri"/>
            <scheme val="minor"/>
          </rPr>
          <t>======
ID#AAAB3TaWD4w
tc={D5CC6EE8-FD7F-4529-B791-20EAD1557FA2}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39" authorId="0" shapeId="0" xr:uid="{00000000-0006-0000-0200-000008000000}">
      <text>
        <r>
          <rPr>
            <sz val="12"/>
            <color theme="1"/>
            <rFont val="Calibri"/>
            <scheme val="minor"/>
          </rPr>
          <t>======
ID#AAAB3TaWEAg
tc={C7102CE0-87AF-4754-BB63-6D8C301AF69F}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42" authorId="0" shapeId="0" xr:uid="{00000000-0006-0000-0200-00003A000000}">
      <text>
        <r>
          <rPr>
            <sz val="12"/>
            <color theme="1"/>
            <rFont val="Calibri"/>
            <scheme val="minor"/>
          </rPr>
          <t>======
ID#AAAB3TaWDtU
tc={ACCE539E-3D34-4955-97A9-318129762DDF}    (2026-04-15 05:41:35)
[Threaded comment]
Your version of Excel allows you to read this threaded comment; however, any edits to it will get removed if the file is opened in a newer version of Excel. Learn more: https://go.microsoft.com/fwlink/?linkid=870924
Comment:
    M1NS-IIg- 32.2</t>
        </r>
      </text>
    </comment>
    <comment ref="K144" authorId="0" shapeId="0" xr:uid="{00000000-0006-0000-0200-000009000000}">
      <text>
        <r>
          <rPr>
            <sz val="12"/>
            <color theme="1"/>
            <rFont val="Calibri"/>
            <scheme val="minor"/>
          </rPr>
          <t>======
ID#AAAB3TaWEAM
tc={8801D369-6F95-4927-BF84-AE47AE4712E7}    (2026-04-15 05:41:35)
[Threaded comment]
Your version of Excel allows you to read this threaded comment; however, any edits to it will get removed if the file is opened in a newer version of Excel. Learn more: https://go.microsoft.com/fwlink/?linkid=870924
Comment:
    M1NS-IIc-27.2 and M1NS-IIc-27.3</t>
        </r>
      </text>
    </comment>
    <comment ref="K145" authorId="0" shapeId="0" xr:uid="{00000000-0006-0000-0200-000002000000}">
      <text>
        <r>
          <rPr>
            <sz val="12"/>
            <color theme="1"/>
            <rFont val="Calibri"/>
            <scheme val="minor"/>
          </rPr>
          <t>======
ID#AAAB3TaWECU
tc={C35FE9FD-D052-487F-A52A-5B6B07053E42}    (2026-04-15 05:41:35)
[Threaded comment]
Your version of Excel allows you to read this threaded comment; however, any edits to it will get removed if the file is opened in a newer version of Excel. Learn more: https://go.microsoft.com/fwlink/?linkid=870924
Comment:
    M1NS-IIc-27.2 and M1NS-IIc-27.3</t>
        </r>
      </text>
    </comment>
    <comment ref="K146" authorId="0" shapeId="0" xr:uid="{00000000-0006-0000-0200-000029000000}">
      <text>
        <r>
          <rPr>
            <sz val="12"/>
            <color theme="1"/>
            <rFont val="Calibri"/>
            <scheme val="minor"/>
          </rPr>
          <t>======
ID#AAAB3TaWD0A
tc={C64B9EEC-5523-4501-A86E-38BB2145150C}    (2026-04-15 05:41:35)
[Threaded comment]
Your version of Excel allows you to read this threaded comment; however, any edits to it will get removed if the file is opened in a newer version of Excel. Learn more: https://go.microsoft.com/fwlink/?linkid=870924
Comment:
    M1NS-IIh-32.3 and M1NS-IIh- 32.4</t>
        </r>
      </text>
    </comment>
    <comment ref="K147" authorId="0" shapeId="0" xr:uid="{00000000-0006-0000-0200-00002C000000}">
      <text>
        <r>
          <rPr>
            <sz val="12"/>
            <color theme="1"/>
            <rFont val="Calibri"/>
            <scheme val="minor"/>
          </rPr>
          <t>======
ID#AAAB3TaWDzA
tc={A99BF383-90F7-45AC-87EE-6DFFDDC7B968}    (2026-04-15 05:41:35)
[Threaded comment]
Your version of Excel allows you to read this threaded comment; however, any edits to it will get removed if the file is opened in a newer version of Excel. Learn more: https://go.microsoft.com/fwlink/?linkid=870924
Comment:
    M1NS-IIh-32.3 and M1NS-IIh- 32.4</t>
        </r>
      </text>
    </comment>
    <comment ref="K148" authorId="0" shapeId="0" xr:uid="{00000000-0006-0000-0200-000031000000}">
      <text>
        <r>
          <rPr>
            <sz val="12"/>
            <color theme="1"/>
            <rFont val="Calibri"/>
            <scheme val="minor"/>
          </rPr>
          <t>======
ID#AAAB3TaWDyM
tc={8834B410-0E82-4805-BD8E-1FA9498D15CC}    (2026-04-15 05:41:35)
[Threaded comment]
Your version of Excel allows you to read this threaded comment; however, any edits to it will get removed if the file is opened in a newer version of Excel. Learn more: https://go.microsoft.com/fwlink/?linkid=870924
Comment:
    M1NS-IIb- 26.2</t>
        </r>
      </text>
    </comment>
    <comment ref="K149" authorId="0" shapeId="0" xr:uid="{00000000-0006-0000-0200-000019000000}">
      <text>
        <r>
          <rPr>
            <sz val="12"/>
            <color theme="1"/>
            <rFont val="Calibri"/>
            <scheme val="minor"/>
          </rPr>
          <t>======
ID#AAAB3TaWD7s
tc={C61B0344-C925-448B-BD50-1C172D35C561}    (2026-04-15 05:41:35)
[Threaded comment]
Your version of Excel allows you to read this threaded comment; however, any edits to it will get removed if the file is opened in a newer version of Excel. Learn more: https://go.microsoft.com/fwlink/?linkid=870924
Comment:
    M1NS-IIb- 27.1</t>
        </r>
      </text>
    </comment>
    <comment ref="K151" authorId="0" shapeId="0" xr:uid="{00000000-0006-0000-0200-000024000000}">
      <text>
        <r>
          <rPr>
            <sz val="12"/>
            <color theme="1"/>
            <rFont val="Calibri"/>
            <scheme val="minor"/>
          </rPr>
          <t>======
ID#AAAB3TaWD08
tc={C336F14A-52F9-498E-B328-9DB0ECF477E7}    (2026-04-15 05:41:35)
[Threaded comment]
Your version of Excel allows you to read this threaded comment; however, any edits to it will get removed if the file is opened in a newer version of Excel. Learn more: https://go.microsoft.com/fwlink/?linkid=870924
Comment:
    and M1NS-IIi- 34.1</t>
        </r>
      </text>
    </comment>
    <comment ref="K152" authorId="0" shapeId="0" xr:uid="{00000000-0006-0000-0200-000010000000}">
      <text>
        <r>
          <rPr>
            <sz val="12"/>
            <color theme="1"/>
            <rFont val="Calibri"/>
            <scheme val="minor"/>
          </rPr>
          <t>======
ID#AAAB3TaWD-k
tc={A9119045-5E2F-6F41-8226-207B75EED64A}    (2026-04-15 05:41:35)
[Threaded comment]
Your version of Excel allows you to read this threaded comment; however, any edits to it will get removed if the file is opened in a newer version of Excel. Learn more: https://go.microsoft.com/fwlink/?linkid=870924
Comment:
    and M1NS-IIi- 34.1</t>
        </r>
      </text>
    </comment>
    <comment ref="K153" authorId="0" shapeId="0" xr:uid="{00000000-0006-0000-0200-000017000000}">
      <text>
        <r>
          <rPr>
            <sz val="12"/>
            <color theme="1"/>
            <rFont val="Calibri"/>
            <scheme val="minor"/>
          </rPr>
          <t>======
ID#AAAB3TaWD8o
tc={CEC11396-40E0-41A3-89D3-A19F5B0D70E4}    (2026-04-15 05:41:35)
[Threaded comment]
Your version of Excel allows you to read this threaded comment; however, any edits to it will get removed if the file is opened in a newer version of Excel. Learn more: https://go.microsoft.com/fwlink/?linkid=870924
Comment:
    M1NS-IIIc-73</t>
        </r>
      </text>
    </comment>
    <comment ref="K154" authorId="0" shapeId="0" xr:uid="{00000000-0006-0000-0200-000015000000}">
      <text>
        <r>
          <rPr>
            <sz val="12"/>
            <color theme="1"/>
            <rFont val="Calibri"/>
            <scheme val="minor"/>
          </rPr>
          <t>======
ID#AAAB3TaWD9A
tc={F1CD115D-E7A2-4A5D-8AA5-F8EECBBC3254}    (2026-04-15 05:41:35)
[Threaded comment]
Your version of Excel allows you to read this threaded comment; however, any edits to it will get removed if the file is opened in a newer version of Excel. Learn more: https://go.microsoft.com/fwlink/?linkid=870924
Comment:
    M1NS-IIIc-73</t>
        </r>
      </text>
    </comment>
    <comment ref="K165" authorId="0" shapeId="0" xr:uid="{00000000-0006-0000-0200-00002D000000}">
      <text>
        <r>
          <rPr>
            <sz val="12"/>
            <color theme="1"/>
            <rFont val="Calibri"/>
            <scheme val="minor"/>
          </rPr>
          <t>======
ID#AAAB3TaWDy8
tc={015107F4-640D-4C5D-BB8D-376236EC9741}    (2026-04-15 05:41:35)
[Threaded comment]
Your version of Excel allows you to read this threaded comment; however, any edits to it will get removed if the file is opened in a newer version of Excel. Learn more: https://go.microsoft.com/fwlink/?linkid=870924
Comment:
    M1NS-Ib-2.1 and M1NS- Id-5</t>
        </r>
      </text>
    </comment>
    <comment ref="K166" authorId="0" shapeId="0" xr:uid="{00000000-0006-0000-0200-000025000000}">
      <text>
        <r>
          <rPr>
            <sz val="12"/>
            <color theme="1"/>
            <rFont val="Calibri"/>
            <scheme val="minor"/>
          </rPr>
          <t>======
ID#AAAB3TaWD0k
tc={F96C9954-02C5-4A05-85A3-10C92782E43A}    (2026-04-15 05:41:35)
[Threaded comment]
Your version of Excel allows you to read this threaded comment; however, any edits to it will get removed if the file is opened in a newer version of Excel. Learn more: https://go.microsoft.com/fwlink/?linkid=870924
Comment:
    M1NS-Ib-2.1</t>
        </r>
      </text>
    </comment>
    <comment ref="K170" authorId="0" shapeId="0" xr:uid="{00000000-0006-0000-0200-000023000000}">
      <text>
        <r>
          <rPr>
            <sz val="12"/>
            <color theme="1"/>
            <rFont val="Calibri"/>
            <scheme val="minor"/>
          </rPr>
          <t>======
ID#AAAB3TaWD1A
tc={79C0D24A-9C39-4C3C-98BD-75C905421A5B}    (2026-04-15 05:41:35)
[Threaded comment]
Your version of Excel allows you to read this threaded comment; however, any edits to it will get removed if the file is opened in a newer version of Excel. Learn more: https://go.microsoft.com/fwlink/?linkid=870924
Comment:
    M1NS-Ie-8.1</t>
        </r>
      </text>
    </comment>
    <comment ref="K171" authorId="0" shapeId="0" xr:uid="{00000000-0006-0000-0200-00001C000000}">
      <text>
        <r>
          <rPr>
            <sz val="12"/>
            <color theme="1"/>
            <rFont val="Calibri"/>
            <scheme val="minor"/>
          </rPr>
          <t>======
ID#AAAB3TaWD4I
tc={71B79EF8-B6EE-4592-834D-74BD1EA0B179}    (2026-04-15 05:41:35)
[Threaded comment]
Your version of Excel allows you to read this threaded comment; however, any edits to it will get removed if the file is opened in a newer version of Excel. Learn more: https://go.microsoft.com/fwlink/?linkid=870924
Comment:
    M1NS-Ib-3</t>
        </r>
      </text>
    </comment>
    <comment ref="K173" authorId="0" shapeId="0" xr:uid="{00000000-0006-0000-0200-00000D000000}">
      <text>
        <r>
          <rPr>
            <sz val="12"/>
            <color theme="1"/>
            <rFont val="Calibri"/>
            <scheme val="minor"/>
          </rPr>
          <t>======
ID#AAAB3TaWD_Q
tc={DFB5ED15-080D-45FA-B32A-5A0A7F8739D1}    (2026-04-15 05:41:35)
[Threaded comment]
Your version of Excel allows you to read this threaded comment; however, any edits to it will get removed if the file is opened in a newer version of Excel. Learn more: https://go.microsoft.com/fwlink/?linkid=870924
Comment:
    and M1NS-Ih-12.1</t>
        </r>
      </text>
    </comment>
    <comment ref="K174" authorId="0" shapeId="0" xr:uid="{00000000-0006-0000-0200-000020000000}">
      <text>
        <r>
          <rPr>
            <sz val="12"/>
            <color theme="1"/>
            <rFont val="Calibri"/>
            <scheme val="minor"/>
          </rPr>
          <t>======
ID#AAAB3TaWD2I
tc={5363C144-E0C9-489B-9D98-F2A8EC1833D0}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75" authorId="0" shapeId="0" xr:uid="{00000000-0006-0000-0200-00000C000000}">
      <text>
        <r>
          <rPr>
            <sz val="12"/>
            <color theme="1"/>
            <rFont val="Calibri"/>
            <scheme val="minor"/>
          </rPr>
          <t>======
ID#AAAB3TaWD_U
tc={DB8CDA27-7525-4E30-8D83-FCE6A1111FDC}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76" authorId="0" shapeId="0" xr:uid="{00000000-0006-0000-0200-000036000000}">
      <text>
        <r>
          <rPr>
            <sz val="12"/>
            <color theme="1"/>
            <rFont val="Calibri"/>
            <scheme val="minor"/>
          </rPr>
          <t>======
ID#AAAB3TaWDvU
tc={CE206115-12BC-489A-884C-8E0057B987BA}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77" authorId="0" shapeId="0" xr:uid="{00000000-0006-0000-0200-000028000000}">
      <text>
        <r>
          <rPr>
            <sz val="12"/>
            <color theme="1"/>
            <rFont val="Calibri"/>
            <scheme val="minor"/>
          </rPr>
          <t>======
ID#AAAB3TaWD0Q
tc={7D5F3E8A-F704-42E5-A2C5-CDFC6FBF4A11}    (2026-04-15 05:41:35)
[Threaded comment]
Your version of Excel allows you to read this threaded comment; however, any edits to it will get removed if the file is opened in a newer version of Excel. Learn more: https://go.microsoft.com/fwlink/?linkid=870924
Comment:
    M1NS-IIg- 32.2</t>
        </r>
      </text>
    </comment>
    <comment ref="K178" authorId="0" shapeId="0" xr:uid="{00000000-0006-0000-0200-00003C000000}">
      <text>
        <r>
          <rPr>
            <sz val="12"/>
            <color theme="1"/>
            <rFont val="Calibri"/>
            <scheme val="minor"/>
          </rPr>
          <t>======
ID#AAAB3TaWDss
tc={72FFCC24-D79D-4827-A2E8-8E74A746134C}    (2026-04-15 05:41:35)
[Threaded comment]
Your version of Excel allows you to read this threaded comment; however, any edits to it will get removed if the file is opened in a newer version of Excel. Learn more: https://go.microsoft.com/fwlink/?linkid=870924
Comment:
    M1NS-IIg- 32.2</t>
        </r>
      </text>
    </comment>
    <comment ref="K179" authorId="0" shapeId="0" xr:uid="{00000000-0006-0000-0200-000027000000}">
      <text>
        <r>
          <rPr>
            <sz val="12"/>
            <color theme="1"/>
            <rFont val="Calibri"/>
            <scheme val="minor"/>
          </rPr>
          <t>======
ID#AAAB3TaWD0Y
tc={06F05C04-86F0-4CDB-AFD5-88617F374FBB}    (2026-04-15 05:41:35)
[Threaded comment]
Your version of Excel allows you to read this threaded comment; however, any edits to it will get removed if the file is opened in a newer version of Excel. Learn more: https://go.microsoft.com/fwlink/?linkid=870924
Comment:
    M1NS-IIg- 32.2</t>
        </r>
      </text>
    </comment>
    <comment ref="K180" authorId="0" shapeId="0" xr:uid="{00000000-0006-0000-0200-000005000000}">
      <text>
        <r>
          <rPr>
            <sz val="12"/>
            <color theme="1"/>
            <rFont val="Calibri"/>
            <scheme val="minor"/>
          </rPr>
          <t>======
ID#AAAB3TaWEB8
tc={D28C3258-B6F1-478E-9B5A-6FF1185B754B}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81" authorId="0" shapeId="0" xr:uid="{00000000-0006-0000-0200-000039000000}">
      <text>
        <r>
          <rPr>
            <sz val="12"/>
            <color theme="1"/>
            <rFont val="Calibri"/>
            <scheme val="minor"/>
          </rPr>
          <t>======
ID#AAAB3TaWDts
tc={644C3181-31D6-4957-821D-7E1537F6D4C6}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J182" authorId="0" shapeId="0" xr:uid="{00000000-0006-0000-0200-000014000000}">
      <text>
        <r>
          <rPr>
            <sz val="12"/>
            <color theme="1"/>
            <rFont val="Calibri"/>
            <scheme val="minor"/>
          </rPr>
          <t>======
ID#AAAB3TaWD9Q
tc={739B4667-AA26-4C6B-A2ED-32FB22E9851C}    (2026-04-15 05:41:35)
[Threaded comment]
Your version of Excel allows you to read this threaded comment; however, any edits to it will get removed if the file is opened in a newer version of Excel. Learn more: https://go.microsoft.com/fwlink/?linkid=870924
Comment:
    Updated PH code in this tag on 21 Aug 2024 (after a discussion with YH on 19 Aug). The same is done on Learnosity.</t>
        </r>
      </text>
    </comment>
    <comment ref="K182" authorId="0" shapeId="0" xr:uid="{00000000-0006-0000-0200-000038000000}">
      <text>
        <r>
          <rPr>
            <sz val="12"/>
            <color theme="1"/>
            <rFont val="Calibri"/>
            <scheme val="minor"/>
          </rPr>
          <t>======
ID#AAAB3TaWDtw
tc={7E78442B-C67D-494F-97AC-0A5F06422C5D}    (2026-04-15 05:41:35)
[Threaded comment]
Your version of Excel allows you to read this threaded comment; however, any edits to it will get removed if the file is opened in a newer version of Excel. Learn more: https://go.microsoft.com/fwlink/?linkid=870924
Comment:
    M1NS-IIh- 32.4</t>
        </r>
      </text>
    </comment>
    <comment ref="K183" authorId="0" shapeId="0" xr:uid="{00000000-0006-0000-0200-00002A000000}">
      <text>
        <r>
          <rPr>
            <sz val="12"/>
            <color theme="1"/>
            <rFont val="Calibri"/>
            <scheme val="minor"/>
          </rPr>
          <t>======
ID#AAAB3TaWDzo
tc={57DF2A1A-3062-40EA-A41F-AACBDB3480A3}    (2026-04-15 05:41:35)
[Threaded comment]
Your version of Excel allows you to read this threaded comment; however, any edits to it will get removed if the file is opened in a newer version of Excel. Learn more: https://go.microsoft.com/fwlink/?linkid=870924
Comment:
    M1NS-IIh- 32.4</t>
        </r>
      </text>
    </comment>
    <comment ref="K184" authorId="0" shapeId="0" xr:uid="{00000000-0006-0000-0200-000013000000}">
      <text>
        <r>
          <rPr>
            <sz val="12"/>
            <color theme="1"/>
            <rFont val="Calibri"/>
            <scheme val="minor"/>
          </rPr>
          <t>======
ID#AAAB3TaWD9c
tc={67EC41A4-A349-467A-87A8-2F03A190D36E}    (2026-04-15 05:41:35)
[Threaded comment]
Your version of Excel allows you to read this threaded comment; however, any edits to it will get removed if the file is opened in a newer version of Excel. Learn more: https://go.microsoft.com/fwlink/?linkid=870924
Comment:
    M1NS-IIe- 29.1 and M1NS-IIi- 34.1</t>
        </r>
      </text>
    </comment>
    <comment ref="K196" authorId="0" shapeId="0" xr:uid="{00000000-0006-0000-0200-00002B000000}">
      <text>
        <r>
          <rPr>
            <sz val="12"/>
            <color theme="1"/>
            <rFont val="Calibri"/>
            <scheme val="minor"/>
          </rPr>
          <t>======
ID#AAAB3TaWDzQ
tc={AC80D04E-5DEC-4540-AE5C-C02ED964A5FC}    (2026-04-15 05:41:35)
[Threaded comment]
Your version of Excel allows you to read this threaded comment; however, any edits to it will get removed if the file is opened in a newer version of Excel. Learn more: https://go.microsoft.com/fwlink/?linkid=870924
Comment:
    M1NS-IIe- 29.1</t>
        </r>
      </text>
    </comment>
    <comment ref="K197" authorId="0" shapeId="0" xr:uid="{00000000-0006-0000-0200-000011000000}">
      <text>
        <r>
          <rPr>
            <sz val="12"/>
            <color theme="1"/>
            <rFont val="Calibri"/>
            <scheme val="minor"/>
          </rPr>
          <t>======
ID#AAAB3TaWD-M
tc={F941954A-936C-440D-A3FB-FA2ED86F05E0}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98" authorId="0" shapeId="0" xr:uid="{00000000-0006-0000-0200-000012000000}">
      <text>
        <r>
          <rPr>
            <sz val="12"/>
            <color theme="1"/>
            <rFont val="Calibri"/>
            <scheme val="minor"/>
          </rPr>
          <t>======
ID#AAAB3TaWD9k
tc={094C92B2-A3CE-4F5F-AD99-9C7BD873F602}    (2026-04-15 05:41:35)
[Threaded comment]
Your version of Excel allows you to read this threaded comment; however, any edits to it will get removed if the file is opened in a newer version of Excel. Learn more: https://go.microsoft.com/fwlink/?linkid=870924
Comment:
    M1NS-IIc- 27.3</t>
        </r>
      </text>
    </comment>
    <comment ref="K199" authorId="0" shapeId="0" xr:uid="{00000000-0006-0000-0200-000035000000}">
      <text>
        <r>
          <rPr>
            <sz val="12"/>
            <color theme="1"/>
            <rFont val="Calibri"/>
            <scheme val="minor"/>
          </rPr>
          <t>======
ID#AAAB3TaWDwU
tc={5084D417-51A8-42AF-B779-C4030F323A8B}    (2026-04-15 05:41:35)
[Threaded comment]
Your version of Excel allows you to read this threaded comment; however, any edits to it will get removed if the file is opened in a newer version of Excel. Learn more: https://go.microsoft.com/fwlink/?linkid=870924
Comment:
    M1NS-IIh- 32.4</t>
        </r>
      </text>
    </comment>
    <comment ref="K200" authorId="0" shapeId="0" xr:uid="{00000000-0006-0000-0200-00002E000000}">
      <text>
        <r>
          <rPr>
            <sz val="12"/>
            <color theme="1"/>
            <rFont val="Calibri"/>
            <scheme val="minor"/>
          </rPr>
          <t>======
ID#AAAB3TaWDy4
tc={06E9E5A7-BE42-4D93-B043-3FB0E8D0664E}    (2026-04-15 05:41:35)
[Threaded comment]
Your version of Excel allows you to read this threaded comment; however, any edits to it will get removed if the file is opened in a newer version of Excel. Learn more: https://go.microsoft.com/fwlink/?linkid=870924
Comment:
    M1NS-IIh- 32.4</t>
        </r>
      </text>
    </comment>
    <comment ref="K201" authorId="0" shapeId="0" xr:uid="{00000000-0006-0000-0200-00001D000000}">
      <text>
        <r>
          <rPr>
            <sz val="12"/>
            <color theme="1"/>
            <rFont val="Calibri"/>
            <scheme val="minor"/>
          </rPr>
          <t>======
ID#AAAB3TaWD4A
tc={4A46E445-5119-4D03-AD92-1CCDEE11A626}    (2026-04-15 05:41:35)
[Threaded comment]
Your version of Excel allows you to read this threaded comment; however, any edits to it will get removed if the file is opened in a newer version of Excel. Learn more: https://go.microsoft.com/fwlink/?linkid=870924
Comment:
    M1NS-IIe- 29.1 and M1NS-IIi- 34.1</t>
        </r>
      </text>
    </comment>
  </commentList>
  <extLst>
    <ext xmlns:r="http://schemas.openxmlformats.org/officeDocument/2006/relationships" uri="GoogleSheetsCustomDataVersion2">
      <go:sheetsCustomData xmlns:go="http://customooxmlschemas.google.com/" r:id="rId1" roundtripDataSignature="AMtx7mhK6m9l/FImSMJdTN10bPXQNbNP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0300-000001000000}">
      <text>
        <r>
          <rPr>
            <sz val="12"/>
            <color theme="1"/>
            <rFont val="Calibri"/>
            <scheme val="minor"/>
          </rPr>
          <t>======
ID#AAAB3TaWEDo
tc={F0160697-8C24-4184-BD89-C1567802A297}    (2026-04-15 05:41:35)
[Threaded comment]
Your version of Excel allows you to read this threaded comment; however, any edits to it will get removed if the file is opened in a newer version of Excel. Learn more: https://go.microsoft.com/fwlink/?linkid=870924
Comment:
    @evonne please check PH curriculum tags, there are 2 tags, should be 1 tag
Reply:
    Done. Updated.</t>
        </r>
      </text>
    </comment>
    <comment ref="J18" authorId="0" shapeId="0" xr:uid="{00000000-0006-0000-0300-000009000000}">
      <text>
        <r>
          <rPr>
            <sz val="12"/>
            <color theme="1"/>
            <rFont val="Calibri"/>
            <scheme val="minor"/>
          </rPr>
          <t>======
ID#AAAB3TaWEBA
tc={C49B603A-09E1-487D-B0BC-2EDB399D5C3D}    (2026-04-15 05:41:35)
[Threaded comment]
Your version of Excel allows you to read this threaded comment; however, any edits to it will get removed if the file is opened in a newer version of Excel. Learn more: https://go.microsoft.com/fwlink/?linkid=870924
Comment:
    @Liew, Mei Teng objective differs from cell F18 and is similar to J17</t>
        </r>
      </text>
    </comment>
    <comment ref="X42" authorId="0" shapeId="0" xr:uid="{00000000-0006-0000-0300-000018000000}">
      <text>
        <r>
          <rPr>
            <sz val="12"/>
            <color theme="1"/>
            <rFont val="Calibri"/>
            <scheme val="minor"/>
          </rPr>
          <t>======
ID#AAAB3TaWD3Q
tc={B476A71D-DEDC-490C-86F2-FB7F9E13CFDB}    (2026-04-15 05:41:35)
[Threaded comment]
Your version of Excel allows you to read this threaded comment; however, any edits to it will get removed if the file is opened in a newer version of Excel. Learn more: https://go.microsoft.com/fwlink/?linkid=870924
Comment:
    This page number is not correct. This topic/objective is not in Prime PH.
Reply:
    From now onwards, instead of flagging hat something is wrong or incorrect, I will need a suggestion from you.  Share with me what is correct and we discuss.
In this case, can you then suggest a best match ‘page number’?  If not page 51, where will you map this practice to?  We cannot leave this empty, because if we leave it empty, this practice will not be made known to the teachers.  
Reply:
    If you look at column AH, I had already listed the reason. Since the practice is not in Prime PH, I should skip it.
To my surprise, IWB page number was added afterwards. So, as discussed on call, I have highlighted the cell and added my comment. Pls let me know if I'm wrong.
Reply:
    Dear Smita, for practices that will not be created for any reason, you do not have to look at the entire row anymore.  It is going to be deleted anyway when I do a final clean up before I pass to prepress to do the uploading.  
Reply:
    Thanks for this clarification. The same wasn't done in case of the practices which I highlighted in Grade 4 and hence, I thought it's important to put a comment in this column. I thought that it would also help us to be on same page. But, I have taken a note of this for future, unless there's a case where I would like you to check. Hope that's okay.</t>
        </r>
      </text>
    </comment>
    <comment ref="F54" authorId="0" shapeId="0" xr:uid="{00000000-0006-0000-0300-000003000000}">
      <text>
        <r>
          <rPr>
            <sz val="12"/>
            <color theme="1"/>
            <rFont val="Calibri"/>
            <scheme val="minor"/>
          </rPr>
          <t>======
ID#AAAB3TaWEDg
tc={5FC8BCC9-A663-4BD3-A404-728F7527FB93}    (2026-04-15 05:41:35)
[Threaded comment]
Your version of Excel allows you to read this threaded comment; however, any edits to it will get removed if the file is opened in a newer version of Excel. Learn more: https://go.microsoft.com/fwlink/?linkid=870924
Comment:
    @Liew, Mei Teng 1st to 20th instead of 1st to 100th.</t>
        </r>
      </text>
    </comment>
    <comment ref="D78" authorId="0" shapeId="0" xr:uid="{00000000-0006-0000-0300-00000A000000}">
      <text>
        <r>
          <rPr>
            <sz val="12"/>
            <color theme="1"/>
            <rFont val="Calibri"/>
            <scheme val="minor"/>
          </rPr>
          <t>======
ID#AAAB3TaWEA8
tc={B273070E-55E1-4782-B489-714140CE02A9}    (2026-04-15 05:41:35)
[Threaded comment]
Your version of Excel allows you to read this threaded comment; however, any edits to it will get removed if the file is opened in a newer version of Excel. Learn more: https://go.microsoft.com/fwlink/?linkid=870924
Comment:
    @Liew, Mei Teng no digital practice</t>
        </r>
      </text>
    </comment>
    <comment ref="K92" authorId="0" shapeId="0" xr:uid="{00000000-0006-0000-0300-000020000000}">
      <text>
        <r>
          <rPr>
            <sz val="12"/>
            <color theme="1"/>
            <rFont val="Calibri"/>
            <scheme val="minor"/>
          </rPr>
          <t>======
ID#AAAB3TaWD0I
tc={89E7DE7D-073C-4A3D-8FDC-FE3CC657676D}    (2026-04-15 05:41:35)
[Threaded comment]
Your version of Excel allows you to read this threaded comment; however, any edits to it will get removed if the file is opened in a newer version of Excel. Learn more: https://go.microsoft.com/fwlink/?linkid=870924
Comment:
    M2NS-IIIa-50</t>
        </r>
      </text>
    </comment>
    <comment ref="K93" authorId="0" shapeId="0" xr:uid="{00000000-0006-0000-0300-00002A000000}">
      <text>
        <r>
          <rPr>
            <sz val="12"/>
            <color theme="1"/>
            <rFont val="Calibri"/>
            <scheme val="minor"/>
          </rPr>
          <t>======
ID#AAAB3TaWDv4
tc={F8742F04-01CD-4A8F-A1D2-0DE1209FA892}    (2026-04-15 05:41:35)
[Threaded comment]
Your version of Excel allows you to read this threaded comment; however, any edits to it will get removed if the file is opened in a newer version of Excel. Learn more: https://go.microsoft.com/fwlink/?linkid=870924
Comment:
    M2NS-IIIa-50</t>
        </r>
      </text>
    </comment>
    <comment ref="K94" authorId="0" shapeId="0" xr:uid="{00000000-0006-0000-0300-00001C000000}">
      <text>
        <r>
          <rPr>
            <sz val="12"/>
            <color theme="1"/>
            <rFont val="Calibri"/>
            <scheme val="minor"/>
          </rPr>
          <t>======
ID#AAAB3TaWD2k
tc={EB7D7F90-0D88-C149-BFB0-1E4234B2C7AF}    (2026-04-15 05:41:35)
[Threaded comment]
Your version of Excel allows you to read this threaded comment; however, any edits to it will get removed if the file is opened in a newer version of Excel. Learn more: https://go.microsoft.com/fwlink/?linkid=870924
Comment:
    M2NS-IIIa-50</t>
        </r>
      </text>
    </comment>
    <comment ref="K95" authorId="0" shapeId="0" xr:uid="{00000000-0006-0000-0300-000004000000}">
      <text>
        <r>
          <rPr>
            <sz val="12"/>
            <color theme="1"/>
            <rFont val="Calibri"/>
            <scheme val="minor"/>
          </rPr>
          <t>======
ID#AAAB3TaWEDY
tc={E62C7798-16F7-44F0-808D-93776D6ED0C4}    (2026-04-15 05:41:35)
[Threaded comment]
Your version of Excel allows you to read this threaded comment; however, any edits to it will get removed if the file is opened in a newer version of Excel. Learn more: https://go.microsoft.com/fwlink/?linkid=870924
Comment:
    M2NS-IIIa-50</t>
        </r>
      </text>
    </comment>
    <comment ref="K96" authorId="0" shapeId="0" xr:uid="{00000000-0006-0000-0300-000016000000}">
      <text>
        <r>
          <rPr>
            <sz val="12"/>
            <color theme="1"/>
            <rFont val="Calibri"/>
            <scheme val="minor"/>
          </rPr>
          <t>======
ID#AAAB3TaWD30
tc={B0DEC468-0746-114F-816E-A32D07C5212D}    (2026-04-15 05:41:35)
[Threaded comment]
Your version of Excel allows you to read this threaded comment; however, any edits to it will get removed if the file is opened in a newer version of Excel. Learn more: https://go.microsoft.com/fwlink/?linkid=870924
Comment:
    M2NS-IIIa-50</t>
        </r>
      </text>
    </comment>
    <comment ref="K97" authorId="0" shapeId="0" xr:uid="{00000000-0006-0000-0300-000008000000}">
      <text>
        <r>
          <rPr>
            <sz val="12"/>
            <color theme="1"/>
            <rFont val="Calibri"/>
            <scheme val="minor"/>
          </rPr>
          <t>======
ID#AAAB3TaWEBc
tc={B688F97D-CCF0-4174-8EDB-B8426BD18999}    (2026-04-15 05:41:35)
[Threaded comment]
Your version of Excel allows you to read this threaded comment; however, any edits to it will get removed if the file is opened in a newer version of Excel. Learn more: https://go.microsoft.com/fwlink/?linkid=870924
Comment:
    M2NS-IIIc-53</t>
        </r>
      </text>
    </comment>
    <comment ref="K100" authorId="0" shapeId="0" xr:uid="{00000000-0006-0000-0300-000015000000}">
      <text>
        <r>
          <rPr>
            <sz val="12"/>
            <color theme="1"/>
            <rFont val="Calibri"/>
            <scheme val="minor"/>
          </rPr>
          <t>======
ID#AAAB3TaWD4E
tc={E4A4F682-CA60-44EA-A41C-5CD6AE868B1C}    (2026-04-15 05:41:35)
[Threaded comment]
Your version of Excel allows you to read this threaded comment; however, any edits to it will get removed if the file is opened in a newer version of Excel. Learn more: https://go.microsoft.com/fwlink/?linkid=870924
Comment:
    Map to M2NS-IIf-39?</t>
        </r>
      </text>
    </comment>
    <comment ref="K102" authorId="0" shapeId="0" xr:uid="{00000000-0006-0000-0300-000019000000}">
      <text>
        <r>
          <rPr>
            <sz val="12"/>
            <color theme="1"/>
            <rFont val="Calibri"/>
            <scheme val="minor"/>
          </rPr>
          <t>======
ID#AAAB3TaWD3M
tc={EAD74921-E6FB-41BD-A8D0-C75DD12DFBAE}    (2026-04-15 05:41:35)
[Threaded comment]
Your version of Excel allows you to read this threaded comment; however, any edits to it will get removed if the file is opened in a newer version of Excel. Learn more: https://go.microsoft.com/fwlink/?linkid=870924
Comment:
    Map to M2NS-IIh-41.1?</t>
        </r>
      </text>
    </comment>
    <comment ref="K117" authorId="0" shapeId="0" xr:uid="{00000000-0006-0000-0300-000027000000}">
      <text>
        <r>
          <rPr>
            <sz val="12"/>
            <color theme="1"/>
            <rFont val="Calibri"/>
            <scheme val="minor"/>
          </rPr>
          <t>======
ID#AAAB3TaWDxs
tc={D9853517-42A0-47B2-93B7-085F78F2C726}    (2026-04-15 05:41:35)
[Threaded comment]
Your version of Excel allows you to read this threaded comment; however, any edits to it will get removed if the file is opened in a newer version of Excel. Learn more: https://go.microsoft.com/fwlink/?linkid=870924
Comment:
    M2NS-Ih-28.3
Reply:
    Can also be mapped to M3NS-Ie-28.7, in case the above suggestion is not agreed upon.</t>
        </r>
      </text>
    </comment>
    <comment ref="K120" authorId="0" shapeId="0" xr:uid="{00000000-0006-0000-0300-000005000000}">
      <text>
        <r>
          <rPr>
            <sz val="12"/>
            <color theme="1"/>
            <rFont val="Calibri"/>
            <scheme val="minor"/>
          </rPr>
          <t>======
ID#AAAB3TaWEDI
tc={E5F94F84-28DC-4CB5-99B6-54EE81E0DBDB}    (2026-04-15 05:41:35)
[Threaded comment]
Your version of Excel allows you to read this threaded comment; however, any edits to it will get removed if the file is opened in a newer version of Excel. Learn more: https://go.microsoft.com/fwlink/?linkid=870924
Comment:
    M2NS-Ih-28.3
Reply:
    Can also be mapped to M3NS-Ie-28.7, in case the above suggestion is not agreed upon.</t>
        </r>
      </text>
    </comment>
    <comment ref="K121" authorId="0" shapeId="0" xr:uid="{00000000-0006-0000-0300-00002C000000}">
      <text>
        <r>
          <rPr>
            <sz val="12"/>
            <color theme="1"/>
            <rFont val="Calibri"/>
            <scheme val="minor"/>
          </rPr>
          <t>======
ID#AAAB3TaWDtE
tc={9E243EA4-8A77-46B4-A940-6F781F855F1B}    (2026-04-15 05:41:35)
[Threaded comment]
Your version of Excel allows you to read this threaded comment; however, any edits to it will get removed if the file is opened in a newer version of Excel. Learn more: https://go.microsoft.com/fwlink/?linkid=870924
Comment:
    M2NS-Ih-28.3
Reply:
    Can also be mapped to M3NS-Ie-28.7, in case the above suggestion is not agreed upon.</t>
        </r>
      </text>
    </comment>
    <comment ref="K122" authorId="0" shapeId="0" xr:uid="{00000000-0006-0000-0300-000007000000}">
      <text>
        <r>
          <rPr>
            <sz val="12"/>
            <color theme="1"/>
            <rFont val="Calibri"/>
            <scheme val="minor"/>
          </rPr>
          <t>======
ID#AAAB3TaWECY
tc={CB97B387-3878-4E4C-B977-3D22CBDEECB2}    (2026-04-15 05:41:35)
[Threaded comment]
Your version of Excel allows you to read this threaded comment; however, any edits to it will get removed if the file is opened in a newer version of Excel. Learn more: https://go.microsoft.com/fwlink/?linkid=870924
Comment:
    M2NS-Ih-28.3
Reply:
    Can also be mapped to M3NS-Ie-28.7, in case the above suggestion is not agreed upon.</t>
        </r>
      </text>
    </comment>
    <comment ref="K123" authorId="0" shapeId="0" xr:uid="{00000000-0006-0000-0300-00000E000000}">
      <text>
        <r>
          <rPr>
            <sz val="12"/>
            <color theme="1"/>
            <rFont val="Calibri"/>
            <scheme val="minor"/>
          </rPr>
          <t>======
ID#AAAB3TaWD94
tc={B3BD359F-0B7E-4300-8C4D-01220AD7A5A1}    (2026-04-15 05:41:35)
[Threaded comment]
Your version of Excel allows you to read this threaded comment; however, any edits to it will get removed if the file is opened in a newer version of Excel. Learn more: https://go.microsoft.com/fwlink/?linkid=870924
Comment:
    M2NS-Ih-28.3
Reply:
    Can also be mapped to M3NS-Ie-28.7, in case the above suggestion is not agreed upon.</t>
        </r>
      </text>
    </comment>
    <comment ref="K124" authorId="0" shapeId="0" xr:uid="{00000000-0006-0000-0300-000021000000}">
      <text>
        <r>
          <rPr>
            <sz val="12"/>
            <color theme="1"/>
            <rFont val="Calibri"/>
            <scheme val="minor"/>
          </rPr>
          <t>======
ID#AAAB3TaWDzk
tc={2CE0A358-2E66-4EB2-9DD4-03C3524C72A5}    (2026-04-15 05:41:35)
[Threaded comment]
Your version of Excel allows you to read this threaded comment; however, any edits to it will get removed if the file is opened in a newer version of Excel. Learn more: https://go.microsoft.com/fwlink/?linkid=870924
Comment:
    M2NS-Ii-28.4, M2NS-Ii-28.5, M2NS-Ii-28.6</t>
        </r>
      </text>
    </comment>
    <comment ref="K125" authorId="0" shapeId="0" xr:uid="{00000000-0006-0000-0300-00001A000000}">
      <text>
        <r>
          <rPr>
            <sz val="12"/>
            <color theme="1"/>
            <rFont val="Calibri"/>
            <scheme val="minor"/>
          </rPr>
          <t>======
ID#AAAB3TaWD20
tc={81FA3F7E-3FBE-472C-9EBC-750FFBD452E1}    (2026-04-15 05:41:35)
[Threaded comment]
Your version of Excel allows you to read this threaded comment; however, any edits to it will get removed if the file is opened in a newer version of Excel. Learn more: https://go.microsoft.com/fwlink/?linkid=870924
Comment:
    M2NS-Ii-28.4, M2NS-Ii-28.5</t>
        </r>
      </text>
    </comment>
    <comment ref="K128" authorId="0" shapeId="0" xr:uid="{00000000-0006-0000-0300-000026000000}">
      <text>
        <r>
          <rPr>
            <sz val="12"/>
            <color theme="1"/>
            <rFont val="Calibri"/>
            <scheme val="minor"/>
          </rPr>
          <t>======
ID#AAAB3TaWDyE
tc={A6E187D1-CB71-42FE-91B2-03C901A7D8D4}    (2026-04-15 05:41:35)
[Threaded comment]
Your version of Excel allows you to read this threaded comment; however, any edits to it will get removed if the file is opened in a newer version of Excel. Learn more: https://go.microsoft.com/fwlink/?linkid=870924
Comment:
    M3NS-Ih-33.5?</t>
        </r>
      </text>
    </comment>
    <comment ref="F134" authorId="0" shapeId="0" xr:uid="{00000000-0006-0000-0300-000013000000}">
      <text>
        <r>
          <rPr>
            <sz val="12"/>
            <color theme="1"/>
            <rFont val="Calibri"/>
            <scheme val="minor"/>
          </rPr>
          <t>======
ID#AAAB3TaWD8E
tc={8AD71DB6-03C5-49BD-B0A3-501249D575B6}    (2026-04-15 05:41:35)
[Threaded comment]
Your version of Excel allows you to read this threaded comment; however, any edits to it will get removed if the file is opened in a newer version of Excel. Learn more: https://go.microsoft.com/fwlink/?linkid=870924
Comment:
    Add this missing objective?
Commit multiplication facts in the multiplication table of 3 to memory
Reply:
    No need.</t>
        </r>
      </text>
    </comment>
    <comment ref="K135" authorId="0" shapeId="0" xr:uid="{00000000-0006-0000-0300-00002B000000}">
      <text>
        <r>
          <rPr>
            <sz val="12"/>
            <color theme="1"/>
            <rFont val="Calibri"/>
            <scheme val="minor"/>
          </rPr>
          <t>======
ID#AAAB3TaWDvs
tc={2DC3E0D1-F2E0-4A67-B90B-99758B211AA6}    (2026-04-15 05:41:35)
[Threaded comment]
Your version of Excel allows you to read this threaded comment; however, any edits to it will get removed if the file is opened in a newer version of Excel. Learn more: https://go.microsoft.com/fwlink/?linkid=870924
Comment:
    Map to M2NS-IIh-41.1?</t>
        </r>
      </text>
    </comment>
    <comment ref="F138" authorId="0" shapeId="0" xr:uid="{00000000-0006-0000-0300-000025000000}">
      <text>
        <r>
          <rPr>
            <sz val="12"/>
            <color theme="1"/>
            <rFont val="Calibri"/>
            <scheme val="minor"/>
          </rPr>
          <t>======
ID#AAAB3TaWDyI
tc={508B4EA9-4FC6-4CCE-91B1-6C6F19DE962F}    (2026-04-15 05:41:35)
[Threaded comment]
Your version of Excel allows you to read this threaded comment; however, any edits to it will get removed if the file is opened in a newer version of Excel. Learn more: https://go.microsoft.com/fwlink/?linkid=870924
Comment:
    Add this missing objective?
Commit multiplication facts in the multiplication table of 4 to memory
Reply:
    No need</t>
        </r>
      </text>
    </comment>
    <comment ref="K139" authorId="0" shapeId="0" xr:uid="{00000000-0006-0000-0300-00001D000000}">
      <text>
        <r>
          <rPr>
            <sz val="12"/>
            <color theme="1"/>
            <rFont val="Calibri"/>
            <scheme val="minor"/>
          </rPr>
          <t>======
ID#AAAB3TaWD1g
tc={ABCBDDD6-77AD-4170-9DA7-B8739CA65CC9}    (2026-04-15 05:41:35)
[Threaded comment]
Your version of Excel allows you to read this threaded comment; however, any edits to it will get removed if the file is opened in a newer version of Excel. Learn more: https://go.microsoft.com/fwlink/?linkid=870924
Comment:
    Map to M2NS-IIh-41.1?</t>
        </r>
      </text>
    </comment>
    <comment ref="F142" authorId="0" shapeId="0" xr:uid="{00000000-0006-0000-0300-00001E000000}">
      <text>
        <r>
          <rPr>
            <sz val="12"/>
            <color theme="1"/>
            <rFont val="Calibri"/>
            <scheme val="minor"/>
          </rPr>
          <t>======
ID#AAAB3TaWD1E
tc={DD39E777-C1FC-4564-8A41-AA42E3BD4C69}    (2026-04-15 05:41:35)
[Threaded comment]
Your version of Excel allows you to read this threaded comment; however, any edits to it will get removed if the file is opened in a newer version of Excel. Learn more: https://go.microsoft.com/fwlink/?linkid=870924
Comment:
    fyi, this and the next objective are combined in Prime CWM. 
Reply:
    It's an exact match so can keep.</t>
        </r>
      </text>
    </comment>
    <comment ref="F144" authorId="0" shapeId="0" xr:uid="{00000000-0006-0000-0300-000024000000}">
      <text>
        <r>
          <rPr>
            <sz val="12"/>
            <color theme="1"/>
            <rFont val="Calibri"/>
            <scheme val="minor"/>
          </rPr>
          <t>======
ID#AAAB3TaWDyk
tc={EDC98F2A-641B-4822-B81E-21B78F57E82C}    (2026-04-15 05:41:35)
[Threaded comment]
Your version of Excel allows you to read this threaded comment; however, any edits to it will get removed if the file is opened in a newer version of Excel. Learn more: https://go.microsoft.com/fwlink/?linkid=870924
Comment:
    fyi, this and the next objective are combined in Prime CWM. I suggest to merge them into one.
Reply:
    It's an exact match so can keep.</t>
        </r>
      </text>
    </comment>
    <comment ref="K147" authorId="0" shapeId="0" xr:uid="{00000000-0006-0000-0300-00002D000000}">
      <text>
        <r>
          <rPr>
            <sz val="12"/>
            <color theme="1"/>
            <rFont val="Calibri"/>
            <scheme val="minor"/>
          </rPr>
          <t>======
ID#AAAB3TaWDsw
tc={700A9CF0-3C86-4587-9DA7-7E230F9F2E51}    (2026-04-15 05:41:35)
[Threaded comment]
Your version of Excel allows you to read this threaded comment; however, any edits to it will get removed if the file is opened in a newer version of Excel. Learn more: https://go.microsoft.com/fwlink/?linkid=870924
Comment:
    M3NS-Ic-19.2</t>
        </r>
      </text>
    </comment>
    <comment ref="F148" authorId="0" shapeId="0" xr:uid="{00000000-0006-0000-0300-000010000000}">
      <text>
        <r>
          <rPr>
            <sz val="12"/>
            <color theme="1"/>
            <rFont val="Calibri"/>
            <scheme val="minor"/>
          </rPr>
          <t>======
ID#AAAB3TaWD9o
tc={076274C1-8FD3-4FA6-9FF6-02053E74691C}    (2026-04-15 05:41:35)
[Threaded comment]
Your version of Excel allows you to read this threaded comment; however, any edits to it will get removed if the file is opened in a newer version of Excel. Learn more: https://go.microsoft.com/fwlink/?linkid=870924
Comment:
    I suggest to split it up as:
- Count and tell the amount of money in a group of bills and coins up to ₱1000 (compound units)
- Read and write amounts of money in decimal notation
Reply:
    Keep it as it is.</t>
        </r>
      </text>
    </comment>
    <comment ref="K148" authorId="0" shapeId="0" xr:uid="{00000000-0006-0000-0300-000011000000}">
      <text>
        <r>
          <rPr>
            <sz val="12"/>
            <color theme="1"/>
            <rFont val="Calibri"/>
            <scheme val="minor"/>
          </rPr>
          <t>======
ID#AAAB3TaWD80
tc={E414EB56-030E-4AE9-B338-8F72C01E630C}    (2026-04-15 05:41:35)
[Threaded comment]
Your version of Excel allows you to read this threaded comment; however, any edits to it will get removed if the file is opened in a newer version of Excel. Learn more: https://go.microsoft.com/fwlink/?linkid=870924
Comment:
    M3NS-Ic-20.2</t>
        </r>
      </text>
    </comment>
    <comment ref="K151" authorId="0" shapeId="0" xr:uid="{00000000-0006-0000-0300-000012000000}">
      <text>
        <r>
          <rPr>
            <sz val="12"/>
            <color theme="1"/>
            <rFont val="Calibri"/>
            <scheme val="minor"/>
          </rPr>
          <t>======
ID#AAAB3TaWD8M
tc={3ECE6C53-FD5D-4E97-A47B-982FBF39017F}    (2026-04-15 05:41:35)
[Threaded comment]
Your version of Excel allows you to read this threaded comment; however, any edits to it will get removed if the file is opened in a newer version of Excel. Learn more: https://go.microsoft.com/fwlink/?linkid=870924
Comment:
    M3NS-Ic-20.2</t>
        </r>
      </text>
    </comment>
    <comment ref="K153" authorId="0" shapeId="0" xr:uid="{00000000-0006-0000-0300-000022000000}">
      <text>
        <r>
          <rPr>
            <sz val="12"/>
            <color theme="1"/>
            <rFont val="Calibri"/>
            <scheme val="minor"/>
          </rPr>
          <t>======
ID#AAAB3TaWDzc
tc={BB8A12EF-BE8F-4325-BC2A-2F95200424AD}    (2026-04-15 05:41:35)
[Threaded comment]
Your version of Excel allows you to read this threaded comment; however, any edits to it will get removed if the file is opened in a newer version of Excel. Learn more: https://go.microsoft.com/fwlink/?linkid=870924
Comment:
    M2NS-Ij-29.2, M2NS-IIc-34.2</t>
        </r>
      </text>
    </comment>
    <comment ref="K154" authorId="0" shapeId="0" xr:uid="{00000000-0006-0000-0300-000014000000}">
      <text>
        <r>
          <rPr>
            <sz val="12"/>
            <color theme="1"/>
            <rFont val="Calibri"/>
            <scheme val="minor"/>
          </rPr>
          <t>======
ID#AAAB3TaWD7k
tc={8F2AB2A0-18F9-4317-8D1B-E268C737128D}    (2026-04-15 05:41:35)
[Threaded comment]
Your version of Excel allows you to read this threaded comment; however, any edits to it will get removed if the file is opened in a newer version of Excel. Learn more: https://go.microsoft.com/fwlink/?linkid=870924
Comment:
    M1NS-IIIc-73?</t>
        </r>
      </text>
    </comment>
    <comment ref="K155" authorId="0" shapeId="0" xr:uid="{00000000-0006-0000-0300-00000D000000}">
      <text>
        <r>
          <rPr>
            <sz val="12"/>
            <color theme="1"/>
            <rFont val="Calibri"/>
            <scheme val="minor"/>
          </rPr>
          <t>======
ID#AAAB3TaWD-U
tc={939FE812-6DBD-457D-AECB-BD8FB843E071}    (2026-04-15 05:41:35)
[Threaded comment]
Your version of Excel allows you to read this threaded comment; however, any edits to it will get removed if the file is opened in a newer version of Excel. Learn more: https://go.microsoft.com/fwlink/?linkid=870924
Comment:
    and M2NS-IIId- 72.2</t>
        </r>
      </text>
    </comment>
    <comment ref="K156" authorId="0" shapeId="0" xr:uid="{00000000-0006-0000-0300-000017000000}">
      <text>
        <r>
          <rPr>
            <sz val="12"/>
            <color theme="1"/>
            <rFont val="Calibri"/>
            <scheme val="minor"/>
          </rPr>
          <t>======
ID#AAAB3TaWD3U
tc={A14036BA-B0AF-4BF1-BC5F-68CCAE19E858}    (2026-04-15 05:41:35)
[Threaded comment]
Your version of Excel allows you to read this threaded comment; however, any edits to it will get removed if the file is opened in a newer version of Excel. Learn more: https://go.microsoft.com/fwlink/?linkid=870924
Comment:
    M2NS-IIIe- 79.1</t>
        </r>
      </text>
    </comment>
    <comment ref="K167" authorId="0" shapeId="0" xr:uid="{00000000-0006-0000-0300-00000C000000}">
      <text>
        <r>
          <rPr>
            <sz val="12"/>
            <color theme="1"/>
            <rFont val="Calibri"/>
            <scheme val="minor"/>
          </rPr>
          <t>======
ID#AAAB3TaWD-4
tc={BB98C578-13AC-463D-A6D8-DAF0A16CA9DC}    (2026-04-15 05:41:35)
[Threaded comment]
Your version of Excel allows you to read this threaded comment; however, any edits to it will get removed if the file is opened in a newer version of Excel. Learn more: https://go.microsoft.com/fwlink/?linkid=870924
Comment:
    M3ME-IVa-9</t>
        </r>
      </text>
    </comment>
    <comment ref="K172" authorId="0" shapeId="0" xr:uid="{00000000-0006-0000-0300-000006000000}">
      <text>
        <r>
          <rPr>
            <sz val="12"/>
            <color theme="1"/>
            <rFont val="Calibri"/>
            <scheme val="minor"/>
          </rPr>
          <t>======
ID#AAAB3TaWEC0
tc={E1986371-F730-4E8D-A594-933EB756CE8F}    (2026-04-15 05:41:35)
[Threaded comment]
Your version of Excel allows you to read this threaded comment; however, any edits to it will get removed if the file is opened in a newer version of Excel. Learn more: https://go.microsoft.com/fwlink/?linkid=870924
Comment:
    and M2SP-IVi-2.2?
(as this objective includes organizing data in tabular form)</t>
        </r>
      </text>
    </comment>
    <comment ref="K173" authorId="0" shapeId="0" xr:uid="{00000000-0006-0000-0300-00001B000000}">
      <text>
        <r>
          <rPr>
            <sz val="12"/>
            <color theme="1"/>
            <rFont val="Calibri"/>
            <scheme val="minor"/>
          </rPr>
          <t>======
ID#AAAB3TaWD2w
tc={218D376B-69E9-483F-A7F9-4B9CAC9B35BB}    (2026-04-15 05:41:35)
[Threaded comment]
Your version of Excel allows you to read this threaded comment; however, any edits to it will get removed if the file is opened in a newer version of Excel. Learn more: https://go.microsoft.com/fwlink/?linkid=870924
Comment:
    M2SP-IVi-2.2</t>
        </r>
      </text>
    </comment>
    <comment ref="K174" authorId="0" shapeId="0" xr:uid="{00000000-0006-0000-0300-00000F000000}">
      <text>
        <r>
          <rPr>
            <sz val="12"/>
            <color theme="1"/>
            <rFont val="Calibri"/>
            <scheme val="minor"/>
          </rPr>
          <t>======
ID#AAAB3TaWD9s
tc={9A29EB60-A942-494C-B373-5D5CE028C0C0}    (2026-04-15 05:41:35)
[Threaded comment]
Your version of Excel allows you to read this threaded comment; however, any edits to it will get removed if the file is opened in a newer version of Excel. Learn more: https://go.microsoft.com/fwlink/?linkid=870924
Comment:
    and M2SP-IVi-3.2</t>
        </r>
      </text>
    </comment>
    <comment ref="F175" authorId="0" shapeId="0" xr:uid="{00000000-0006-0000-0300-00000B000000}">
      <text>
        <r>
          <rPr>
            <sz val="12"/>
            <color theme="1"/>
            <rFont val="Calibri"/>
            <scheme val="minor"/>
          </rPr>
          <t>======
ID#AAAB3TaWEAc
tc={DCCFF673-CC68-49BB-9D01-0E7012208930}    (2026-04-15 05:41:35)
[Threaded comment]
Your version of Excel allows you to read this threaded comment; however, any edits to it will get removed if the file is opened in a newer version of Excel. Learn more: https://go.microsoft.com/fwlink/?linkid=870924
Comment:
    Include 'Solve problems involving information presented in a picture graph'.</t>
        </r>
      </text>
    </comment>
    <comment ref="K175" authorId="0" shapeId="0" xr:uid="{00000000-0006-0000-0300-00001F000000}">
      <text>
        <r>
          <rPr>
            <sz val="12"/>
            <color theme="1"/>
            <rFont val="Calibri"/>
            <scheme val="minor"/>
          </rPr>
          <t>======
ID#AAAB3TaWD0U
tc={BE08971C-C4FD-4695-AA6F-A1AF28F8CA35}    (2026-04-15 05:41:35)
[Threaded comment]
Your version of Excel allows you to read this threaded comment; however, any edits to it will get removed if the file is opened in a newer version of Excel. Learn more: https://go.microsoft.com/fwlink/?linkid=870924
Comment:
    M2SP-IVi-3.2</t>
        </r>
      </text>
    </comment>
    <comment ref="K176" authorId="0" shapeId="0" xr:uid="{00000000-0006-0000-0300-000029000000}">
      <text>
        <r>
          <rPr>
            <sz val="12"/>
            <color theme="1"/>
            <rFont val="Calibri"/>
            <scheme val="minor"/>
          </rPr>
          <t>======
ID#AAAB3TaWDwo
tc={D3AF996A-E92A-4B6A-93E1-7478ED4844CC}    (2026-04-15 05:41:35)
[Threaded comment]
Your version of Excel allows you to read this threaded comment; however, any edits to it will get removed if the file is opened in a newer version of Excel. Learn more: https://go.microsoft.com/fwlink/?linkid=870924
Comment:
    M2GE-IIIi-10</t>
        </r>
      </text>
    </comment>
    <comment ref="K183" authorId="0" shapeId="0" xr:uid="{00000000-0006-0000-0300-000002000000}">
      <text>
        <r>
          <rPr>
            <sz val="12"/>
            <color theme="1"/>
            <rFont val="Calibri"/>
            <scheme val="minor"/>
          </rPr>
          <t>======
ID#AAAB3TaWEDk
tc={A0E3AC41-CAA2-4986-B589-1B3EDBB92E5B}    (2026-04-15 05:41:35)
[Threaded comment]
Your version of Excel allows you to read this threaded comment; however, any edits to it will get removed if the file is opened in a newer version of Excel. Learn more: https://go.microsoft.com/fwlink/?linkid=870924
Comment:
    M2GE-IIIi-9</t>
        </r>
      </text>
    </comment>
    <comment ref="J184" authorId="0" shapeId="0" xr:uid="{00000000-0006-0000-0300-000023000000}">
      <text>
        <r>
          <rPr>
            <sz val="12"/>
            <color theme="1"/>
            <rFont val="Calibri"/>
            <scheme val="minor"/>
          </rPr>
          <t>======
ID#AAAB3TaWDyo
tc={CA45787F-B6D3-4C36-B126-9A5B0817A1D4}    (2026-04-15 05:41:35)
[Threaded comment]
Your version of Excel allows you to read this threaded comment; however, any edits to it will get removed if the file is opened in a newer version of Excel. Learn more: https://go.microsoft.com/fwlink/?linkid=870924
Comment:
    This is incorrect. To be amended according to the objective in Column F.</t>
        </r>
      </text>
    </comment>
    <comment ref="K188" authorId="0" shapeId="0" xr:uid="{00000000-0006-0000-0300-000028000000}">
      <text>
        <r>
          <rPr>
            <sz val="12"/>
            <color theme="1"/>
            <rFont val="Calibri"/>
            <scheme val="minor"/>
          </rPr>
          <t>======
ID#AAAB3TaWDxo
tc={A59677B4-33CC-4162-8CD0-C83215E9807A}    (2026-04-15 05:41:35)
[Threaded comment]
Your version of Excel allows you to read this threaded comment; however, any edits to it will get removed if the file is opened in a newer version of Excel. Learn more: https://go.microsoft.com/fwlink/?linkid=870924
Comment:
    M2SP-IVj-8.2</t>
        </r>
      </text>
    </comment>
  </commentList>
  <extLst>
    <ext xmlns:r="http://schemas.openxmlformats.org/officeDocument/2006/relationships" uri="GoogleSheetsCustomDataVersion2">
      <go:sheetsCustomData xmlns:go="http://customooxmlschemas.google.com/" r:id="rId1" roundtripDataSignature="AMtx7mi36gO8GsUnRiie+qkoKxtGO27Iz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8" authorId="0" shapeId="0" xr:uid="{00000000-0006-0000-0400-00001B000000}">
      <text>
        <r>
          <rPr>
            <sz val="12"/>
            <color theme="1"/>
            <rFont val="Calibri"/>
            <scheme val="minor"/>
          </rPr>
          <t>======
ID#AAAB3TaWDzU
tc={DCBD1F26-2FEE-4C9C-A7E8-1D987180B3CE}    (2026-04-15 05:41:35)
[Threaded comment]
Your version of Excel allows you to read this threaded comment; however, any edits to it will get removed if the file is opened in a newer version of Excel. Learn more: https://go.microsoft.com/fwlink/?linkid=870924
Comment:
    Separated the tags on Learnosity. Keeping the summary tags as it is.
- Instructed by Evonne on teams chat on 25 Apr
Reply:
    Column N Summary tag updated by Evonne on 26 Apr.
Suggestion: Column J Summary tag should also be updated
Update on Teams by Evonne: Column J (Summary tag) can have only 1 objective.</t>
        </r>
      </text>
    </comment>
    <comment ref="AK8" authorId="0" shapeId="0" xr:uid="{00000000-0006-0000-0400-00000F000000}">
      <text>
        <r>
          <rPr>
            <sz val="12"/>
            <color theme="1"/>
            <rFont val="Calibri"/>
            <scheme val="minor"/>
          </rPr>
          <t>======
ID#AAAB3TaWD9Y
tc={4D51288F-885D-8248-92E5-B84BE1F7A36C}    (2026-04-15 05:41:35)
[Threaded comment]
Your version of Excel allows you to read this threaded comment; however, any edits to it will get removed if the file is opened in a newer version of Excel. Learn more: https://go.microsoft.com/fwlink/?linkid=870924
Comment:
    Missing?  Are you sure?  Did you open the cell and read?
Reply:
    20 April 
Updated N8 with M3NS-Ib-13.3</t>
        </r>
      </text>
    </comment>
    <comment ref="AK10" authorId="0" shapeId="0" xr:uid="{00000000-0006-0000-0400-000015000000}">
      <text>
        <r>
          <rPr>
            <sz val="12"/>
            <color theme="1"/>
            <rFont val="Calibri"/>
            <scheme val="minor"/>
          </rPr>
          <t>======
ID#AAAB3TaWD3c
tc={857814AD-C928-E94B-BC1B-784913507D88}    (2026-04-15 05:41:35)
[Threaded comment]
Your version of Excel allows you to read this threaded comment; however, any edits to it will get removed if the file is opened in a newer version of Excel. Learn more: https://go.microsoft.com/fwlink/?linkid=870924
Comment:
    I see that you do not agree.  Can you suggest what is suitable then?
Reply:
    I missed this comment of yours. Pls refer to my updated comment/suggestion in the cell.</t>
        </r>
      </text>
    </comment>
    <comment ref="AM10" authorId="0" shapeId="0" xr:uid="{00000000-0006-0000-0400-000024000000}">
      <text>
        <r>
          <rPr>
            <sz val="12"/>
            <color theme="1"/>
            <rFont val="Calibri"/>
            <scheme val="minor"/>
          </rPr>
          <t>======
ID#AAAB3TaWDuU
tc={2379CAF6-552B-EF43-BFDD-744114C30B1D}    (2026-04-15 05:41:35)
[Threaded comment]
Your version of Excel allows you to read this threaded comment; however, any edits to it will get removed if the file is opened in a newer version of Excel. Learn more: https://go.microsoft.com/fwlink/?linkid=870924
Comment:
    Few pending comments not addressed.
Reply:
    This practice was under discussion and hence the changes were not made yet.
Due to the delay in reply on email, the practice was sent for uploading. Moreover, there's just a template change required in 4 questions. I will do the changes directly on Learnosity by 19 Apr. Kindly spare time to review the same on Learnosity.</t>
        </r>
      </text>
    </comment>
    <comment ref="P32" authorId="0" shapeId="0" xr:uid="{00000000-0006-0000-0400-000014000000}">
      <text>
        <r>
          <rPr>
            <sz val="12"/>
            <color theme="1"/>
            <rFont val="Calibri"/>
            <scheme val="minor"/>
          </rPr>
          <t>======
ID#AAAB3TaWD3k
tc={97B9AFF9-6ABC-416C-8283-06059E8BEA35}    (2026-04-15 05:41:35)
[Threaded comment]
Your version of Excel allows you to read this threaded comment; however, any edits to it will get removed if the file is opened in a newer version of Excel. Learn more: https://go.microsoft.com/fwlink/?linkid=870924
Comment:
    Q4 and Q7 amended to fit learning objective</t>
        </r>
      </text>
    </comment>
    <comment ref="AN43" authorId="0" shapeId="0" xr:uid="{00000000-0006-0000-0400-000020000000}">
      <text>
        <r>
          <rPr>
            <sz val="12"/>
            <color theme="1"/>
            <rFont val="Calibri"/>
            <scheme val="minor"/>
          </rPr>
          <t>======
ID#AAAB3TaWDvg
tc={9B69083B-176A-F048-8D93-5ED6A2EB7A51}    (2026-04-15 05:41:35)
[Threaded comment]
Your version of Excel allows you to read this threaded comment; however, any edits to it will get removed if the file is opened in a newer version of Excel. Learn more: https://go.microsoft.com/fwlink/?linkid=870924
Comment:
    Smita, can I check with you the activity reference ID for this practice?  
We are removing practice from row 41 and hence may need to rename this practice to PH_G3_C03_P1.6.3
Reply:
    As indicated in the status column, this practice has already been uploaded on Learnosity. I will do the mentioned change when I come to the review of this practice.
For future, I would request you to highlight such comments separately (either on chat or email) as I may not go back to check this column after the uploading is done.</t>
        </r>
      </text>
    </comment>
    <comment ref="AN45" authorId="0" shapeId="0" xr:uid="{00000000-0006-0000-0400-00001D000000}">
      <text>
        <r>
          <rPr>
            <sz val="12"/>
            <color theme="1"/>
            <rFont val="Calibri"/>
            <scheme val="minor"/>
          </rPr>
          <t>======
ID#AAAB3TaWDyU
tc={321BDC04-11D6-9942-B0A5-79201410A685}    (2026-04-15 05:41:35)
[Threaded comment]
Your version of Excel allows you to read this threaded comment; however, any edits to it will get removed if the file is opened in a newer version of Excel. Learn more: https://go.microsoft.com/fwlink/?linkid=870924
Comment:
    Smita, can I check with you the activity reference ID for this practice?  
We are removing practice from row 41 and hence may need to rename this practice to PH_G3_C03_P1.6.4
Reply:
    As indicated in the status column, this practice has already been uploaded on Learnosity. I will do the mentioned change when I come to the review of this practice.
For future, I would request you to highlight such comments separately (either on chat or email) as I may not go back to check this column after the uploading is done.</t>
        </r>
      </text>
    </comment>
    <comment ref="AM85" authorId="0" shapeId="0" xr:uid="{00000000-0006-0000-0400-00001A000000}">
      <text>
        <r>
          <rPr>
            <sz val="12"/>
            <color theme="1"/>
            <rFont val="Calibri"/>
            <scheme val="minor"/>
          </rPr>
          <t>======
ID#AAAB3TaWDz8
tc={7C5A635E-66DA-2C45-948F-1E6813B6B160}    (2026-04-15 05:41:35)
[Threaded comment]
Your version of Excel allows you to read this threaded comment; however, any edits to it will get removed if the file is opened in a newer version of Excel. Learn more: https://go.microsoft.com/fwlink/?linkid=870924
Comment:
    Please read my comments to your points and proceed.
Reply:
    There's no change required in the doc. Pls refer to my reply in the doc. 
Reply:
    Sorted on 18 Apr. No change is required in the questions.</t>
        </r>
      </text>
    </comment>
    <comment ref="AK95" authorId="0" shapeId="0" xr:uid="{00000000-0006-0000-0400-000017000000}">
      <text>
        <r>
          <rPr>
            <sz val="12"/>
            <color theme="1"/>
            <rFont val="Calibri"/>
            <scheme val="minor"/>
          </rPr>
          <t>======
ID#AAAB3TaWD1k
tc={D6574862-B0CB-C24E-83C1-9054DF0A6387}    (2026-04-15 05:41:35)
[Threaded comment]
Your version of Excel allows you to read this threaded comment; however, any edits to it will get removed if the file is opened in a newer version of Excel. Learn more: https://go.microsoft.com/fwlink/?linkid=870924
Comment:
    I do not see your point whereby the PR1ME PH does not match PH curriculum objective.  This is row 87.  Your next row refers to row 88.  Note that row87 is on addition but row88 is on subtraction.  How do you suggest the objective for addition to be mapped to subtraction?
Reply:
    There was a typo error since I had filtered the new practices. I meant to map it with the next new practice which is row 93.
Reply:
    I see your point.  I agree with you.  Please go ahead and make the change on this spreadsheet,
Reply:
    This will require changes in tags and, I'm not sure of the approach which you have followed to develop the tags. So, I would request you to kindly amend the required tags in the sheet and I will transfer the same in the sheet shared with Evelyn. Thanks.
Reply:
    Sure
Reply:
    Smita.  I have made slight change to both row 87 and 93 to accommodate the change.  I have updated the tag on Learnosity as well.  Kindly verify before passing on to the vendor to tag.
Thank you.
Reply:
    May I please know the change which has been done in both the rows. 
I'm looking at column K, M and N. The PH national curriculum code is not matching with the objective text which is stated in the curriculum document. Could you pls relook once.
Regarding Learnosity, I would again request you to not to alter the tags which I have added. In case any change is required, then I would prefer to do it by myself (to avoid any kind of gap).
Reply:
    Sorted
Reply:
    Evonne, the tag in column J also need to be updated. I have done the required change. You may check if you wish.
Reply:
    Noted. 
Reply:
    I noticed that the code updated by yourself in column K (on 18 Apr) is incorrect. It should be M3NS-If-29.3 instead of M3NS-Id-29.3. I have done the required change.</t>
        </r>
      </text>
    </comment>
    <comment ref="E97" authorId="0" shapeId="0" xr:uid="{00000000-0006-0000-0400-00001E000000}">
      <text>
        <r>
          <rPr>
            <sz val="12"/>
            <color theme="1"/>
            <rFont val="Calibri"/>
            <scheme val="minor"/>
          </rPr>
          <t>======
ID#AAAB3TaWDws
tc={16653B93-C5D8-4C21-BC51-84FC02621BE8}    (2026-04-15 05:41:35)
[Threaded comment]
Your version of Excel allows you to read this threaded comment; however, any edits to it will get removed if the file is opened in a newer version of Excel. Learn more: https://go.microsoft.com/fwlink/?linkid=870924
Comment:
    @Liew, Mei Teng Title is inconsistent with lesson title, should be reflected as Making ₱10. Error is also in UAT 3A page 136.
Reply:
    Amendment done.</t>
        </r>
      </text>
    </comment>
    <comment ref="E99" authorId="0" shapeId="0" xr:uid="{00000000-0006-0000-0400-00000A000000}">
      <text>
        <r>
          <rPr>
            <sz val="12"/>
            <color theme="1"/>
            <rFont val="Calibri"/>
            <scheme val="minor"/>
          </rPr>
          <t>======
ID#AAAB3TaWD_8
tc={B3006CAA-522D-4B33-9E19-010D1898A974}    (2026-04-15 05:41:35)
[Threaded comment]
Your version of Excel allows you to read this threaded comment; however, any edits to it will get removed if the file is opened in a newer version of Excel. Learn more: https://go.microsoft.com/fwlink/?linkid=870924
Comment:
    @Liew, Mei Teng Inappropriate title, suggest to keep title consistent with practice title. Error spotted from UAT 3A page 139
Reply:
    Amendment done.</t>
        </r>
      </text>
    </comment>
    <comment ref="E100" authorId="0" shapeId="0" xr:uid="{00000000-0006-0000-0400-000027000000}">
      <text>
        <r>
          <rPr>
            <sz val="12"/>
            <color theme="1"/>
            <rFont val="Calibri"/>
            <scheme val="minor"/>
          </rPr>
          <t>======
ID#AAAB3TaWDtk
tc={EEAFD4C0-2667-4058-AF61-331BA1AFE9BC}    (2026-04-15 05:41:35)
[Threaded comment]
Your version of Excel allows you to read this threaded comment; however, any edits to it will get removed if the file is opened in a newer version of Excel. Learn more: https://go.microsoft.com/fwlink/?linkid=870924
Comment:
    @Liew, Mei Teng change title to be consistent with practice name. Error spotted in UAT page 141.
Reply:
    Amendment done.</t>
        </r>
      </text>
    </comment>
    <comment ref="AM101" authorId="0" shapeId="0" xr:uid="{00000000-0006-0000-0400-000012000000}">
      <text>
        <r>
          <rPr>
            <sz val="12"/>
            <color theme="1"/>
            <rFont val="Calibri"/>
            <scheme val="minor"/>
          </rPr>
          <t>======
ID#AAAB3TaWD4s
tc={9328486E-0E49-44A4-A207-76DA6B84105F}    (2026-04-15 05:41:35)
[Threaded comment]
Your version of Excel allows you to read this threaded comment; however, any edits to it will get removed if the file is opened in a newer version of Excel. Learn more: https://go.microsoft.com/fwlink/?linkid=870924
Comment:
    No review change mentioned in the doc.</t>
        </r>
      </text>
    </comment>
    <comment ref="F115" authorId="0" shapeId="0" xr:uid="{00000000-0006-0000-0400-00000D000000}">
      <text>
        <r>
          <rPr>
            <sz val="12"/>
            <color theme="1"/>
            <rFont val="Calibri"/>
            <scheme val="minor"/>
          </rPr>
          <t>======
ID#AAAB3TaWD_c
tc={265A1415-EF99-48F0-B186-08137DDEC8B2}    (2026-04-15 05:41:35)
[Threaded comment]
Your version of Excel allows you to read this threaded comment; however, any edits to it will get removed if the file is opened in a newer version of Excel. Learn more: https://go.microsoft.com/fwlink/?linkid=870924
Comment:
    The following three objectives are stated in CWM:
- Read the scale on the axis of a bar graph
- Read and interpret a bar graph
- Solve a word problem using information presented in a bar graph</t>
        </r>
      </text>
    </comment>
    <comment ref="F116" authorId="0" shapeId="0" xr:uid="{00000000-0006-0000-0400-00001F000000}">
      <text>
        <r>
          <rPr>
            <sz val="12"/>
            <color theme="1"/>
            <rFont val="Calibri"/>
            <scheme val="minor"/>
          </rPr>
          <t>======
ID#AAAB3TaWDwg
tc={AD1B9984-B494-48CF-A458-5422378A95A7}    (2026-04-15 05:41:35)
[Threaded comment]
Your version of Excel allows you to read this threaded comment; however, any edits to it will get removed if the file is opened in a newer version of Excel. Learn more: https://go.microsoft.com/fwlink/?linkid=870924
Comment:
    The following objective is also stated in CWM. Can be ignored and combined with the objective stated here.
- Solve a word problem using information presented in a bar graph</t>
        </r>
      </text>
    </comment>
    <comment ref="F123" authorId="0" shapeId="0" xr:uid="{00000000-0006-0000-0400-000025000000}">
      <text>
        <r>
          <rPr>
            <sz val="12"/>
            <color theme="1"/>
            <rFont val="Calibri"/>
            <scheme val="minor"/>
          </rPr>
          <t>======
ID#AAAB3TaWDt4
tc={BB869F97-B874-4C7C-94E5-0813AAFBEE2B}    (2026-04-15 05:41:35)
[Threaded comment]
Your version of Excel allows you to read this threaded comment; however, any edits to it will get removed if the file is opened in a newer version of Excel. Learn more: https://go.microsoft.com/fwlink/?linkid=870924
Comment:
• Understand that a kilometer is greater than a meter 
• Measure lengths and distances in kilometers 
• Compare lengths and distances in kilometers </t>
        </r>
      </text>
    </comment>
    <comment ref="F127" authorId="0" shapeId="0" xr:uid="{00000000-0006-0000-0400-000007000000}">
      <text>
        <r>
          <rPr>
            <sz val="12"/>
            <color theme="1"/>
            <rFont val="Calibri"/>
            <scheme val="minor"/>
          </rPr>
          <t>======
ID#AAAB3TaWEBQ
tc={A665CE7E-7E60-4B36-A8C6-61C06D154AF8}    (2026-04-15 05:41:35)
[Threaded comment]
Your version of Excel allows you to read this threaded comment; however, any edits to it will get removed if the file is opened in a newer version of Excel. Learn more: https://go.microsoft.com/fwlink/?linkid=870924
Comment:
    Add and subtract
lengths and distances in compound units (kilometers and meters)
Reply:
    I suggest to amend the objective.</t>
        </r>
      </text>
    </comment>
    <comment ref="F128" authorId="0" shapeId="0" xr:uid="{00000000-0006-0000-0400-000001000000}">
      <text>
        <r>
          <rPr>
            <sz val="12"/>
            <color theme="1"/>
            <rFont val="Calibri"/>
            <scheme val="minor"/>
          </rPr>
          <t>======
ID#AAAB3TaWEDM
tc={B75C6CE5-CB65-40F4-B3E8-1905B924B106}    (2026-04-15 05:41:35)
[Threaded comment]
Your version of Excel allows you to read this threaded comment; however, any edits to it will get removed if the file is opened in a newer version of Excel. Learn more: https://go.microsoft.com/fwlink/?linkid=870924
Comment:
    - Understand that a millimeter is smaller than a centimeter
- Measure lengths in millimeters
- Compare lengths in millimeters</t>
        </r>
      </text>
    </comment>
    <comment ref="K153" authorId="0" shapeId="0" xr:uid="{00000000-0006-0000-0400-000026000000}">
      <text>
        <r>
          <rPr>
            <sz val="12"/>
            <color theme="1"/>
            <rFont val="Calibri"/>
            <scheme val="minor"/>
          </rPr>
          <t>======
ID#AAAB3TaWDt0
tc={458CBCB1-3E4E-442B-A2A0-6F9330F88315}    (2026-04-15 05:41:35)
[Threaded comment]
Your version of Excel allows you to read this threaded comment; however, any edits to it will get removed if the file is opened in a newer version of Excel. Learn more: https://go.microsoft.com/fwlink/?linkid=870924
Comment:
    Map to M2NS-IIIe- 79.1 instead?
Reply:
    M3NS-IIIc- 72.6</t>
        </r>
      </text>
    </comment>
    <comment ref="K154" authorId="0" shapeId="0" xr:uid="{00000000-0006-0000-0400-000005000000}">
      <text>
        <r>
          <rPr>
            <sz val="12"/>
            <color theme="1"/>
            <rFont val="Calibri"/>
            <scheme val="minor"/>
          </rPr>
          <t>======
ID#AAAB3TaWEBs
tc={2B5771FE-C923-4463-A7DC-632905FC9B87}    (2026-04-15 05:41:35)
[Threaded comment]
Your version of Excel allows you to read this threaded comment; however, any edits to it will get removed if the file is opened in a newer version of Excel. Learn more: https://go.microsoft.com/fwlink/?linkid=870924
Comment:
    Also, include M3NS-IIId- 78.3?
Map to M2NS-IIIf- 77.2 and M2NS-IIIf- 78.2?
Reply:
    M3NS-IIId- 77.3/M3NS-IIId- 78.3</t>
        </r>
      </text>
    </comment>
    <comment ref="K158" authorId="0" shapeId="0" xr:uid="{00000000-0006-0000-0400-00001C000000}">
      <text>
        <r>
          <rPr>
            <sz val="12"/>
            <color theme="1"/>
            <rFont val="Calibri"/>
            <scheme val="minor"/>
          </rPr>
          <t>======
ID#AAAB3TaWDys
tc={26553DE7-5D4C-4FE4-8103-024C59EE76D6}    (2026-04-15 05:41:35)
[Threaded comment]
Your version of Excel allows you to read this threaded comment; however, any edits to it will get removed if the file is opened in a newer version of Excel. Learn more: https://go.microsoft.com/fwlink/?linkid=870924
Comment:
    Map to M4NS-IIe- 81 instead?</t>
        </r>
      </text>
    </comment>
    <comment ref="K160" authorId="0" shapeId="0" xr:uid="{00000000-0006-0000-0400-000009000000}">
      <text>
        <r>
          <rPr>
            <sz val="12"/>
            <color theme="1"/>
            <rFont val="Calibri"/>
            <scheme val="minor"/>
          </rPr>
          <t>======
ID#AAAB3TaWEAo
tc={72A34466-5C00-401B-A2A9-AFE599F55F57}    (2026-04-15 05:41:35)
[Threaded comment]
Your version of Excel allows you to read this threaded comment; however, any edits to it will get removed if the file is opened in a newer version of Excel. Learn more: https://go.microsoft.com/fwlink/?linkid=870924
Comment:
    M4NS-IIf- 82.1</t>
        </r>
      </text>
    </comment>
    <comment ref="K162" authorId="0" shapeId="0" xr:uid="{00000000-0006-0000-0400-000016000000}">
      <text>
        <r>
          <rPr>
            <sz val="12"/>
            <color theme="1"/>
            <rFont val="Calibri"/>
            <scheme val="minor"/>
          </rPr>
          <t>======
ID#AAAB3TaWD18
tc={1BFA8CB5-CBC0-4DBD-B58A-F99CD574E4B2}    (2026-04-15 05:41:35)
[Threaded comment]
Your version of Excel allows you to read this threaded comment; however, any edits to it will get removed if the file is opened in a newer version of Excel. Learn more: https://go.microsoft.com/fwlink/?linkid=870924
Comment:
    M4NS-IIf- 82.1</t>
        </r>
      </text>
    </comment>
    <comment ref="K164" authorId="0" shapeId="0" xr:uid="{00000000-0006-0000-0400-000011000000}">
      <text>
        <r>
          <rPr>
            <sz val="12"/>
            <color theme="1"/>
            <rFont val="Calibri"/>
            <scheme val="minor"/>
          </rPr>
          <t>======
ID#AAAB3TaWD5I
tc={B16EAB7E-3DDA-4202-9132-DCE716BE7781}    (2026-04-15 05:41:35)
[Threaded comment]
Your version of Excel allows you to read this threaded comment; however, any edits to it will get removed if the file is opened in a newer version of Excel. Learn more: https://go.microsoft.com/fwlink/?linkid=870924
Comment:
    M4NS-IIh- 87.1</t>
        </r>
      </text>
    </comment>
    <comment ref="K165" authorId="0" shapeId="0" xr:uid="{00000000-0006-0000-0400-000021000000}">
      <text>
        <r>
          <rPr>
            <sz val="12"/>
            <color theme="1"/>
            <rFont val="Calibri"/>
            <scheme val="minor"/>
          </rPr>
          <t>======
ID#AAAB3TaWDvQ
tc={FD20FF5B-AC80-442D-BF70-08E6E896391E}    (2026-04-15 05:41:35)
[Threaded comment]
Your version of Excel allows you to read this threaded comment; however, any edits to it will get removed if the file is opened in a newer version of Excel. Learn more: https://go.microsoft.com/fwlink/?linkid=870924
Comment:
    M2ME-IVa-5</t>
        </r>
      </text>
    </comment>
    <comment ref="K166" authorId="0" shapeId="0" xr:uid="{00000000-0006-0000-0400-000028000000}">
      <text>
        <r>
          <rPr>
            <sz val="12"/>
            <color theme="1"/>
            <rFont val="Calibri"/>
            <scheme val="minor"/>
          </rPr>
          <t>======
ID#AAAB3TaWDtQ
tc={A62C013A-25C1-4C91-8004-0A115A65DF03}    (2026-04-15 05:41:35)
[Threaded comment]
Your version of Excel allows you to read this threaded comment; however, any edits to it will get removed if the file is opened in a newer version of Excel. Learn more: https://go.microsoft.com/fwlink/?linkid=870924
Comment:
    M2ME-IVa-7</t>
        </r>
      </text>
    </comment>
    <comment ref="P171" authorId="0" shapeId="0" xr:uid="{00000000-0006-0000-0400-000004000000}">
      <text>
        <r>
          <rPr>
            <sz val="12"/>
            <color theme="1"/>
            <rFont val="Calibri"/>
            <scheme val="minor"/>
          </rPr>
          <t>======
ID#AAAB3TaWECQ
tc={DAB1A3D5-5AE7-4991-AB58-0ADB784C33BA}    (2026-04-15 05:41:35)
[Threaded comment]
Your version of Excel allows you to read this threaded comment; however, any edits to it will get removed if the file is opened in a newer version of Excel. Learn more: https://go.microsoft.com/fwlink/?linkid=870924
Comment:
    Incorrect ids in this unit are marked in yellow. Raised to YH.
Discussed on 26 Aug: To correct the ids of the practices/activities which are stated for rechecking and correction.
Reply:
    Reference id for activities not changed on Learnosity as it will affect the product on MP.</t>
        </r>
      </text>
    </comment>
    <comment ref="P172" authorId="0" shapeId="0" xr:uid="{00000000-0006-0000-0400-000023000000}">
      <text>
        <r>
          <rPr>
            <sz val="12"/>
            <color theme="1"/>
            <rFont val="Calibri"/>
            <scheme val="minor"/>
          </rPr>
          <t>======
ID#AAAB3TaWDuo
tc={DB16C3CA-FA14-46C7-B30F-79CC7FDA81A0}    (2026-04-15 05:41:35)
[Threaded comment]
Your version of Excel allows you to read this threaded comment; however, any edits to it will get removed if the file is opened in a newer version of Excel. Learn more: https://go.microsoft.com/fwlink/?linkid=870924
Comment:
    PH_G3_C13_P2.3.1
Reply:
    Reference id for activity not changed on Learnosity as it will affect the product on MP.</t>
        </r>
      </text>
    </comment>
    <comment ref="P173" authorId="0" shapeId="0" xr:uid="{00000000-0006-0000-0400-000029000000}">
      <text>
        <r>
          <rPr>
            <sz val="12"/>
            <color theme="1"/>
            <rFont val="Calibri"/>
            <scheme val="minor"/>
          </rPr>
          <t>======
ID#AAAB3TaWDtI
tc={501B9A96-99C1-4E53-96A9-8F1B37969FC7}    (2026-04-15 05:41:35)
[Threaded comment]
Your version of Excel allows you to read this threaded comment; however, any edits to it will get removed if the file is opened in a newer version of Excel. Learn more: https://go.microsoft.com/fwlink/?linkid=870924
Comment:
    PH_G3_C13_P2.4.1
Reply:
    Reference id for activity not changed on Learnosity as it will affect the product on MP.</t>
        </r>
      </text>
    </comment>
    <comment ref="P176" authorId="0" shapeId="0" xr:uid="{00000000-0006-0000-0400-00000E000000}">
      <text>
        <r>
          <rPr>
            <sz val="12"/>
            <color theme="1"/>
            <rFont val="Calibri"/>
            <scheme val="minor"/>
          </rPr>
          <t>======
ID#AAAB3TaWD_I
tc={E73E206B-707D-417C-B83F-FC3947166D24}    (2026-04-15 05:41:35)
[Threaded comment]
Your version of Excel allows you to read this threaded comment; however, any edits to it will get removed if the file is opened in a newer version of Excel. Learn more: https://go.microsoft.com/fwlink/?linkid=870924
Comment:
    PH_G3_C13_P2.7.1
Reply:
    Reference id for activity not changed on Learnosity as it will affect the product on MP.</t>
        </r>
      </text>
    </comment>
    <comment ref="P177" authorId="0" shapeId="0" xr:uid="{00000000-0006-0000-0400-000008000000}">
      <text>
        <r>
          <rPr>
            <sz val="12"/>
            <color theme="1"/>
            <rFont val="Calibri"/>
            <scheme val="minor"/>
          </rPr>
          <t>======
ID#AAAB3TaWEA4
tc={828F158D-2710-4E9D-BE0E-B504929520B8}    (2026-04-15 05:41:35)
[Threaded comment]
Your version of Excel allows you to read this threaded comment; however, any edits to it will get removed if the file is opened in a newer version of Excel. Learn more: https://go.microsoft.com/fwlink/?linkid=870924
Comment:
    PH_G3_C13_P2.8.1
Reply:
    Reference id for activity not changed on Learnosity as it will affect the product on MP.</t>
        </r>
      </text>
    </comment>
    <comment ref="M184" authorId="0" shapeId="0" xr:uid="{00000000-0006-0000-0400-000006000000}">
      <text>
        <r>
          <rPr>
            <sz val="12"/>
            <color theme="1"/>
            <rFont val="Calibri"/>
            <scheme val="minor"/>
          </rPr>
          <t>======
ID#AAAB3TaWEBg
tc={296A9C46-0E66-4672-AEA7-C3AB055D95DC}    (2026-04-15 05:41:35)
[Threaded comment]
Your version of Excel allows you to read this threaded comment; however, any edits to it will get removed if the file is opened in a newer version of Excel. Learn more: https://go.microsoft.com/fwlink/?linkid=870924
Comment:
    visualizes, and represents, and solves problems involving conversion of time measure.
Note: This is a one of case where I randomly happened to check the objective text. Pls see that the task doesn't involve checking the PH objective text written in this sheet. (Only mapping has been checked)</t>
        </r>
      </text>
    </comment>
    <comment ref="K186" authorId="0" shapeId="0" xr:uid="{00000000-0006-0000-0400-00000B000000}">
      <text>
        <r>
          <rPr>
            <sz val="12"/>
            <color theme="1"/>
            <rFont val="Calibri"/>
            <scheme val="minor"/>
          </rPr>
          <t>======
ID#AAAB3TaWD_0
tc={CB8509A1-6BC3-4D5C-9811-F810E1E03461}    (2026-04-15 05:41:35)
[Threaded comment]
Your version of Excel allows you to read this threaded comment; however, any edits to it will get removed if the file is opened in a newer version of Excel. Learn more: https://go.microsoft.com/fwlink/?linkid=870924
Comment:
    M4GE-IIIb- 14
Same comment for rows 190-196 as well.</t>
        </r>
      </text>
    </comment>
    <comment ref="K203" authorId="0" shapeId="0" xr:uid="{00000000-0006-0000-0400-00002A000000}">
      <text>
        <r>
          <rPr>
            <sz val="12"/>
            <color theme="1"/>
            <rFont val="Calibri"/>
            <scheme val="minor"/>
          </rPr>
          <t>======
ID#AAAB3TaWDso
tc={E9E7B9A2-4AFA-4CD7-850D-0E57090BF9CF}    (2026-04-15 05:41:35)
[Threaded comment]
Your version of Excel allows you to read this threaded comment; however, any edits to it will get removed if the file is opened in a newer version of Excel. Learn more: https://go.microsoft.com/fwlink/?linkid=870924
Comment:
    M2ME-IVg-35</t>
        </r>
      </text>
    </comment>
    <comment ref="K204" authorId="0" shapeId="0" xr:uid="{00000000-0006-0000-0400-000010000000}">
      <text>
        <r>
          <rPr>
            <sz val="12"/>
            <color theme="1"/>
            <rFont val="Calibri"/>
            <scheme val="minor"/>
          </rPr>
          <t>======
ID#AAAB3TaWD8Q
tc={D17E6F1B-F65F-481E-AF06-25CC461B0DB7}    (2026-04-15 05:41:35)
[Threaded comment]
Your version of Excel allows you to read this threaded comment; however, any edits to it will get removed if the file is opened in a newer version of Excel. Learn more: https://go.microsoft.com/fwlink/?linkid=870924
Comment:
    M2ME-IVh-37</t>
        </r>
      </text>
    </comment>
    <comment ref="K205" authorId="0" shapeId="0" xr:uid="{00000000-0006-0000-0400-000003000000}">
      <text>
        <r>
          <rPr>
            <sz val="12"/>
            <color theme="1"/>
            <rFont val="Calibri"/>
            <scheme val="minor"/>
          </rPr>
          <t>======
ID#AAAB3TaWECc
tc={F732217E-4B3A-479A-95BB-D1AC0BB9930B}    (2026-04-15 05:41:35)
[Threaded comment]
Your version of Excel allows you to read this threaded comment; however, any edits to it will get removed if the file is opened in a newer version of Excel. Learn more: https://go.microsoft.com/fwlink/?linkid=870924
Comment:
    M2ME-IVg-36</t>
        </r>
      </text>
    </comment>
    <comment ref="D206" authorId="0" shapeId="0" xr:uid="{00000000-0006-0000-0400-000013000000}">
      <text>
        <r>
          <rPr>
            <sz val="12"/>
            <color theme="1"/>
            <rFont val="Calibri"/>
            <scheme val="minor"/>
          </rPr>
          <t>======
ID#AAAB3TaWD34
tc={5E665EE2-5643-45E1-83C8-0514BF136433}    (2026-04-15 05:41:35)
[Threaded comment]
Your version of Excel allows you to read this threaded comment; however, any edits to it will get removed if the file is opened in a newer version of Excel. Learn more: https://go.microsoft.com/fwlink/?linkid=870924
Comment:
    No such PINE practice</t>
        </r>
      </text>
    </comment>
    <comment ref="K206" authorId="0" shapeId="0" xr:uid="{00000000-0006-0000-0400-000019000000}">
      <text>
        <r>
          <rPr>
            <sz val="12"/>
            <color theme="1"/>
            <rFont val="Calibri"/>
            <scheme val="minor"/>
          </rPr>
          <t>======
ID#AAAB3TaWD0o
tc={C016DDF0-61BF-4D81-BE2C-87EEDC14CB2E}    (2026-04-15 05:41:35)
[Threaded comment]
Your version of Excel allows you to read this threaded comment; however, any edits to it will get removed if the file is opened in a newer version of Excel. Learn more: https://go.microsoft.com/fwlink/?linkid=870924
Comment:
    M2ME-IVg-36</t>
        </r>
      </text>
    </comment>
    <comment ref="K207" authorId="0" shapeId="0" xr:uid="{00000000-0006-0000-0400-000002000000}">
      <text>
        <r>
          <rPr>
            <sz val="12"/>
            <color theme="1"/>
            <rFont val="Calibri"/>
            <scheme val="minor"/>
          </rPr>
          <t>======
ID#AAAB3TaWEC8
tc={9A4A3CE5-D8E5-4B7B-8A33-44FE01819CFB}    (2026-04-15 05:41:35)
[Threaded comment]
Your version of Excel allows you to read this threaded comment; however, any edits to it will get removed if the file is opened in a newer version of Excel. Learn more: https://go.microsoft.com/fwlink/?linkid=870924
Comment:
    M3ME-IVd-43
Same comment for rows 211-216. 
Reply:
    M3ME-IVd-43 for 211-216</t>
        </r>
      </text>
    </comment>
    <comment ref="D213" authorId="0" shapeId="0" xr:uid="{00000000-0006-0000-0400-000022000000}">
      <text>
        <r>
          <rPr>
            <sz val="12"/>
            <color theme="1"/>
            <rFont val="Calibri"/>
            <scheme val="minor"/>
          </rPr>
          <t>======
ID#AAAB3TaWDus
tc={7824B26F-5014-4F5C-9289-BE4F93CC922D}    (2026-04-15 05:41:35)
[Threaded comment]
Your version of Excel allows you to read this threaded comment; however, any edits to it will get removed if the file is opened in a newer version of Excel. Learn more: https://go.microsoft.com/fwlink/?linkid=870924
Comment:
    No such PINE practice</t>
        </r>
      </text>
    </comment>
    <comment ref="K215" authorId="0" shapeId="0" xr:uid="{00000000-0006-0000-0400-000018000000}">
      <text>
        <r>
          <rPr>
            <sz val="12"/>
            <color theme="1"/>
            <rFont val="Calibri"/>
            <scheme val="minor"/>
          </rPr>
          <t>======
ID#AAAB3TaWD1Y
tc={69E7F0A3-2013-4E06-B407-AE805E980405}    (2026-04-15 05:41:35)
[Threaded comment]
Your version of Excel allows you to read this threaded comment; however, any edits to it will get removed if the file is opened in a newer version of Excel. Learn more: https://go.microsoft.com/fwlink/?linkid=870924
Comment:
    I suggest to do one to one mapping. The first objective tagged to M3SP-IVi-7.3 and the second objective tagged to M3SP-IVj-8.3.</t>
        </r>
      </text>
    </comment>
    <comment ref="F216" authorId="0" shapeId="0" xr:uid="{00000000-0006-0000-0400-00000C000000}">
      <text>
        <r>
          <rPr>
            <sz val="12"/>
            <color theme="1"/>
            <rFont val="Calibri"/>
            <scheme val="minor"/>
          </rPr>
          <t>======
ID#AAAB3TaWD_g
tc={4C2D494A-10B0-4229-9496-C13FE1B78F47}    (2026-04-15 05:41:35)
[Threaded comment]
Your version of Excel allows you to read this threaded comment; however, any edits to it will get removed if the file is opened in a newer version of Excel. Learn more: https://go.microsoft.com/fwlink/?linkid=870924
Comment:
    Describe real-life situations using 'sure', 'likely', 'equally likely', 'unlikely' and 'impossible'
Reply:
    I suggest to amend the objective.</t>
        </r>
      </text>
    </comment>
  </commentList>
  <extLst>
    <ext xmlns:r="http://schemas.openxmlformats.org/officeDocument/2006/relationships" uri="GoogleSheetsCustomDataVersion2">
      <go:sheetsCustomData xmlns:go="http://customooxmlschemas.google.com/" r:id="rId1" roundtripDataSignature="AMtx7mgpNViyLxQin+WJVluiCJmFJqoud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V3" authorId="0" shapeId="0" xr:uid="{00000000-0006-0000-0500-000021000000}">
      <text>
        <r>
          <rPr>
            <sz val="12"/>
            <color theme="1"/>
            <rFont val="Calibri"/>
            <scheme val="minor"/>
          </rPr>
          <t>======
ID#AAAB3TaWD0s
tc={3F107904-D030-42AF-A608-986D546CEA01}    (2026-04-15 05:41:35)
[Threaded comment]
Your version of Excel allows you to read this threaded comment; however, any edits to it will get removed if the file is opened in a newer version of Excel. Learn more: https://go.microsoft.com/fwlink/?linkid=870924
Comment:
    @Liew, Mei Teng please add in this tag</t>
        </r>
      </text>
    </comment>
    <comment ref="J5" authorId="0" shapeId="0" xr:uid="{00000000-0006-0000-0500-000036000000}">
      <text>
        <r>
          <rPr>
            <sz val="12"/>
            <color theme="1"/>
            <rFont val="Calibri"/>
            <scheme val="minor"/>
          </rPr>
          <t>======
ID#AAAB3TaWDvY
tc={0BC99A7B-C03D-4B7C-B22D-5CB81BEA3D55}    (2026-04-15 05:41:35)
[Threaded comment]
Your version of Excel allows you to read this threaded comment; however, any edits to it will get removed if the file is opened in a newer version of Excel. Learn more: https://go.microsoft.com/fwlink/?linkid=870924
Comment:
    Amended as previous tag had wrong value 4.003 Find a number which is more than (or less than) a given number within 100 000 M4NS-IM30.4</t>
        </r>
      </text>
    </comment>
    <comment ref="Z11" authorId="0" shapeId="0" xr:uid="{00000000-0006-0000-0500-000031000000}">
      <text>
        <r>
          <rPr>
            <sz val="12"/>
            <color theme="1"/>
            <rFont val="Calibri"/>
            <scheme val="minor"/>
          </rPr>
          <t>======
ID#AAAB3TaWDwE
tc={80C170DD-1E71-4D85-BDA1-1F5DC9430A8B}    (2026-04-15 05:41:35)
[Threaded comment]
Your version of Excel allows you to read this threaded comment; however, any edits to it will get removed if the file is opened in a newer version of Excel. Learn more: https://go.microsoft.com/fwlink/?linkid=870924
Comment:
    G4.1.02 Addition / Subtraction
Reply:
    Incorrect substrand tags under Strand 1. Issue reported (to be corrected in S&amp;S sheet). The changes have been done directly on Learnosity.
Reply:
    Noted.</t>
        </r>
      </text>
    </comment>
    <comment ref="AK11" authorId="0" shapeId="0" xr:uid="{00000000-0006-0000-0500-000010000000}">
      <text>
        <r>
          <rPr>
            <sz val="12"/>
            <color theme="1"/>
            <rFont val="Calibri"/>
            <scheme val="minor"/>
          </rPr>
          <t>======
ID#AAAB3TaWD9E
tc={4BB8C2E9-898E-1349-B666-A7A6F0DC3E86}    (2026-04-15 05:41:35)
[Threaded comment]
Your version of Excel allows you to read this threaded comment; however, any edits to it will get removed if the file is opened in a newer version of Excel. Learn more: https://go.microsoft.com/fwlink/?linkid=870924
Comment:
    I see that you do not agree with the mapping for this.  Can you suggest a suitable match?</t>
        </r>
      </text>
    </comment>
    <comment ref="J12" authorId="0" shapeId="0" xr:uid="{00000000-0006-0000-0500-000022000000}">
      <text>
        <r>
          <rPr>
            <sz val="12"/>
            <color theme="1"/>
            <rFont val="Calibri"/>
            <scheme val="minor"/>
          </rPr>
          <t>======
ID#AAAB3TaWD0c
tc={BE668ECC-88FE-4C90-A2EA-C539D759ADB6}    (2026-04-15 05:41:35)
[Threaded comment]
Your version of Excel allows you to read this threaded comment; however, any edits to it will get removed if the file is opened in a newer version of Excel. Learn more: https://go.microsoft.com/fwlink/?linkid=870924
Comment:
    4.010 Check reasonableness of an answer in addition and subtraction M4NS-Ib-5.2</t>
        </r>
      </text>
    </comment>
    <comment ref="Z12" authorId="0" shapeId="0" xr:uid="{00000000-0006-0000-0500-00000B000000}">
      <text>
        <r>
          <rPr>
            <sz val="12"/>
            <color theme="1"/>
            <rFont val="Calibri"/>
            <scheme val="minor"/>
          </rPr>
          <t>======
ID#AAAB3TaWD-Q
tc={0F764173-8617-C944-A1B7-31F333F61295}    (2026-04-15 05:41:35)
[Threaded comment]
Your version of Excel allows you to read this threaded comment; however, any edits to it will get removed if the file is opened in a newer version of Excel. Learn more: https://go.microsoft.com/fwlink/?linkid=870924
Comment:
    G4.1.02 Addition / Subtraction
Reply:
    Incorrect substrand tags under Strand 1. Issue reported (to be corrected in S&amp;S sheet). The changes have been done directly on Learnosity.
Reply:
    Noted</t>
        </r>
      </text>
    </comment>
    <comment ref="AK12" authorId="0" shapeId="0" xr:uid="{00000000-0006-0000-0500-000006000000}">
      <text>
        <r>
          <rPr>
            <sz val="12"/>
            <color theme="1"/>
            <rFont val="Calibri"/>
            <scheme val="minor"/>
          </rPr>
          <t>======
ID#AAAB3TaWEBU
tc={EDC23B88-7A90-E443-AA31-ACE9CF4E8510}    (2026-04-15 05:41:35)
[Threaded comment]
Your version of Excel allows you to read this threaded comment; however, any edits to it will get removed if the file is opened in a newer version of Excel. Learn more: https://go.microsoft.com/fwlink/?linkid=870924
Comment:
    I see that you do not agree with the mapping for this.  Can you suggest a suitable match?</t>
        </r>
      </text>
    </comment>
    <comment ref="J16" authorId="0" shapeId="0" xr:uid="{00000000-0006-0000-0500-000011000000}">
      <text>
        <r>
          <rPr>
            <sz val="12"/>
            <color theme="1"/>
            <rFont val="Calibri"/>
            <scheme val="minor"/>
          </rPr>
          <t>======
ID#AAAB3TaWD8c
tc={58AD148F-2718-4FFD-8FD8-9FEC131A6D8B}    (2026-04-15 05:41:35)
[Threaded comment]
Your version of Excel allows you to read this threaded comment; however, any edits to it will get removed if the file is opened in a newer version of Excel. Learn more: https://go.microsoft.com/fwlink/?linkid=870924
Comment:
    Hyphen in the code is missing. Added on Learnosity.</t>
        </r>
      </text>
    </comment>
    <comment ref="AM20" authorId="0" shapeId="0" xr:uid="{00000000-0006-0000-0500-00001B000000}">
      <text>
        <r>
          <rPr>
            <sz val="12"/>
            <color theme="1"/>
            <rFont val="Calibri"/>
            <scheme val="minor"/>
          </rPr>
          <t>======
ID#AAAB3TaWD2Y
tc={937C7B7C-E85E-43EB-B9A2-678EA902D872}    (2026-04-15 05:41:35)
[Threaded comment]
Your version of Excel allows you to read this threaded comment; however, any edits to it will get removed if the file is opened in a newer version of Excel. Learn more: https://go.microsoft.com/fwlink/?linkid=870924
Comment:
    Already uploaded. There was a change required in just three numbers.</t>
        </r>
      </text>
    </comment>
    <comment ref="AA25" authorId="0" shapeId="0" xr:uid="{00000000-0006-0000-0500-00000A000000}">
      <text>
        <r>
          <rPr>
            <sz val="12"/>
            <color theme="1"/>
            <rFont val="Calibri"/>
            <scheme val="minor"/>
          </rPr>
          <t>======
ID#AAAB3TaWD-c
tc={7BAD8CDA-CAF6-4E90-8ECA-E51B09811112}    (2026-04-15 05:41:35)
[Threaded comment]
Your version of Excel allows you to read this threaded comment; however, any edits to it will get removed if the file is opened in a newer version of Excel. Learn more: https://go.microsoft.com/fwlink/?linkid=870924
Comment:
    Number patterns
Reply:
    Noted</t>
        </r>
      </text>
    </comment>
    <comment ref="AK25" authorId="0" shapeId="0" xr:uid="{00000000-0006-0000-0500-000013000000}">
      <text>
        <r>
          <rPr>
            <sz val="12"/>
            <color theme="1"/>
            <rFont val="Calibri"/>
            <scheme val="minor"/>
          </rPr>
          <t>======
ID#AAAB3TaWD74
tc={77939AD0-DD97-4813-AFC0-DE56327A7DB9}    (2026-04-15 05:41:35)
[Threaded comment]
Your version of Excel allows you to read this threaded comment; however, any edits to it will get removed if the file is opened in a newer version of Excel. Learn more: https://go.microsoft.com/fwlink/?linkid=870924
Comment:
    Please check.
Reply:
    Checked. As conveyed on 27 Mar call, page 25 is based on the objective listed in the next row. I believe either of the two objectives (listed in Column F of row 25 and 26 of this sheet) should be considered in this lesson. Pls check and suggest.
Reply:
    Please proceed.</t>
        </r>
      </text>
    </comment>
    <comment ref="AK32" authorId="0" shapeId="0" xr:uid="{00000000-0006-0000-0500-00003C000000}">
      <text>
        <r>
          <rPr>
            <sz val="12"/>
            <color theme="1"/>
            <rFont val="Calibri"/>
            <scheme val="minor"/>
          </rPr>
          <t>======
ID#AAAB3TaWDuE
tc={B3FD5C2D-8938-4E84-9FB7-93C8C3689B79}    (2026-04-15 05:41:35)
[Threaded comment]
Your version of Excel allows you to read this threaded comment; however, any edits to it will get removed if the file is opened in a newer version of Excel. Learn more: https://go.microsoft.com/fwlink/?linkid=870924
Comment:
    Pending reply from Evonne.</t>
        </r>
      </text>
    </comment>
    <comment ref="N35" authorId="0" shapeId="0" xr:uid="{00000000-0006-0000-0500-00001C000000}">
      <text>
        <r>
          <rPr>
            <sz val="12"/>
            <color theme="1"/>
            <rFont val="Calibri"/>
            <scheme val="minor"/>
          </rPr>
          <t>======
ID#AAAB3TaWD2A
tc={338CA706-1443-415D-99D2-A6EE4757B4FC}    (2026-04-15 05:41:35)
[Threaded comment]
Your version of Excel allows you to read this threaded comment; however, any edits to it will get removed if the file is opened in a newer version of Excel. Learn more: https://go.microsoft.com/fwlink/?linkid=870924
Comment:
    Removed space from the code on Learnosity on 5 Jun.</t>
        </r>
      </text>
    </comment>
    <comment ref="AK68" authorId="0" shapeId="0" xr:uid="{00000000-0006-0000-0500-000035000000}">
      <text>
        <r>
          <rPr>
            <sz val="12"/>
            <color theme="1"/>
            <rFont val="Calibri"/>
            <scheme val="minor"/>
          </rPr>
          <t>======
ID#AAAB3TaWDvk
tc={AA184B2A-C136-4B16-9899-B6C228593BFE}    (2026-04-15 05:41:35)
[Threaded comment]
Your version of Excel allows you to read this threaded comment; however, any edits to it will get removed if the file is opened in a newer version of Excel. Learn more: https://go.microsoft.com/fwlink/?linkid=870924
Comment:
    Rows 68-75: Issue opened again on 21 Apr (waiting for Evonne to update tags) - refer to email for details.
Reply:
    Updated Column K, M and N on 24 April 1.25pm
Reply:
    Could you pls share the reason of not amending the respective tags in Column J? In my opinion, the PH codes written in Column J should also be amended.
Reply:
    Column J is our PR1ME PH Curriculum Learning Objective, it must maps Column F.
Reply:
    It looks like the comment has been misunderstood. Request you to refer back to the earlier comments too.
In my opinion, the PH code listed in Column J should be amended. Request you to pls check once again.
Reply:
    Noted. Updated.</t>
        </r>
      </text>
    </comment>
    <comment ref="X70" authorId="0" shapeId="0" xr:uid="{00000000-0006-0000-0500-000007000000}">
      <text>
        <r>
          <rPr>
            <sz val="12"/>
            <color theme="1"/>
            <rFont val="Calibri"/>
            <scheme val="minor"/>
          </rPr>
          <t>======
ID#AAAB3TaWEAw
tc={5F04229C-16EC-4B42-A21C-A356FD1D4013}    (2026-04-15 05:41:35)
[Threaded comment]
Your version of Excel allows you to read this threaded comment; however, any edits to it will get removed if the file is opened in a newer version of Excel. Learn more: https://go.microsoft.com/fwlink/?linkid=870924
Comment:
    77</t>
        </r>
      </text>
    </comment>
    <comment ref="AK71" authorId="0" shapeId="0" xr:uid="{00000000-0006-0000-0500-00001D000000}">
      <text>
        <r>
          <rPr>
            <sz val="12"/>
            <color theme="1"/>
            <rFont val="Calibri"/>
            <scheme val="minor"/>
          </rPr>
          <t>======
ID#AAAB3TaWD1o
tc={CB0A8931-F47D-4B8A-B5FD-55D13537B78B}    (2026-04-15 05:41:35)
[Threaded comment]
Your version of Excel allows you to read this threaded comment; however, any edits to it will get removed if the file is opened in a newer version of Excel. Learn more: https://go.microsoft.com/fwlink/?linkid=870924
Comment:
    I suggest to skip this practice. The objective is just to recall the relationship between the units of measurements, and a practice on this objective may not serve much purpose. The relationships will anyways be covered in the next 4 practices. (Just fyi, this wasn't even taken up in PINE.)
Reply:
    Let me discuss with Yen Hoon.  Will let you know if your suggestion is accepted or not after our discussion.  
Reply:
    As mentioned on TEAMs message, Yen Hoon and myself accepted your suggestion to skip this practice.
Reply:
    On this note, we will have to make changes to the numbering/sequence of the following practices
Reply:
    I understand that the changes in the ids will have to be done. As mentioned on Teams, since the subsequent practices under this unit are also under my purview, I will make the necessary changes.
Reply:
    Yes Smita, please proceed to do all the necessary changes to Unit 6.</t>
        </r>
      </text>
    </comment>
    <comment ref="K106" authorId="0" shapeId="0" xr:uid="{00000000-0006-0000-0500-000016000000}">
      <text>
        <r>
          <rPr>
            <sz val="12"/>
            <color theme="1"/>
            <rFont val="Calibri"/>
            <scheme val="minor"/>
          </rPr>
          <t>======
ID#AAAB3TaWD5A
tc={DFC5F817-1155-4685-A162-08912A1895D4}    (2026-04-15 05:41:35)
[Threaded comment]
Your version of Excel allows you to read this threaded comment; however, any edits to it will get removed if the file is opened in a newer version of Excel. Learn more: https://go.microsoft.com/fwlink/?linkid=870924
Comment:
    Can map to only M4GE-IIIc-17 (as done for the next objective)?</t>
        </r>
      </text>
    </comment>
    <comment ref="K109" authorId="0" shapeId="0" xr:uid="{00000000-0006-0000-0500-000005000000}">
      <text>
        <r>
          <rPr>
            <sz val="12"/>
            <color theme="1"/>
            <rFont val="Calibri"/>
            <scheme val="minor"/>
          </rPr>
          <t>======
ID#AAAB3TaWEBk
tc={D63152E0-B197-40B0-BB4C-7EB60132580C}    (2026-04-15 05:41:35)
[Threaded comment]
Your version of Excel allows you to read this threaded comment; however, any edits to it will get removed if the file is opened in a newer version of Excel. Learn more: https://go.microsoft.com/fwlink/?linkid=870924
Comment:
    Map it to only M4ME-IIIh-49?</t>
        </r>
      </text>
    </comment>
    <comment ref="K115" authorId="0" shapeId="0" xr:uid="{00000000-0006-0000-0500-00003F000000}">
      <text>
        <r>
          <rPr>
            <sz val="12"/>
            <color theme="1"/>
            <rFont val="Calibri"/>
            <scheme val="minor"/>
          </rPr>
          <t>======
ID#AAAB3TaWDto
tc={50C7B70F-7D6E-41B9-BF10-3F4328350C3A}    (2026-04-15 05:41:35)
[Threaded comment]
Your version of Excel allows you to read this threaded comment; however, any edits to it will get removed if the file is opened in a newer version of Excel. Learn more: https://go.microsoft.com/fwlink/?linkid=870924
Comment:
    M3ME-IVe-44, M3ME-IVe-45</t>
        </r>
      </text>
    </comment>
    <comment ref="K117" authorId="0" shapeId="0" xr:uid="{00000000-0006-0000-0500-000014000000}">
      <text>
        <r>
          <rPr>
            <sz val="12"/>
            <color theme="1"/>
            <rFont val="Calibri"/>
            <scheme val="minor"/>
          </rPr>
          <t>======
ID#AAAB3TaWD7o
tc={DEF9E9E0-2F7D-4ADB-BD70-70C457207805}    (2026-04-15 05:41:35)
[Threaded comment]
Your version of Excel allows you to read this threaded comment; however, any edits to it will get removed if the file is opened in a newer version of Excel. Learn more: https://go.microsoft.com/fwlink/?linkid=870924
Comment:
    M4ME-IIIi- 51
Reply:
    M4ME-IIIh- 50</t>
        </r>
      </text>
    </comment>
    <comment ref="K118" authorId="0" shapeId="0" xr:uid="{00000000-0006-0000-0500-000041000000}">
      <text>
        <r>
          <rPr>
            <sz val="12"/>
            <color theme="1"/>
            <rFont val="Calibri"/>
            <scheme val="minor"/>
          </rPr>
          <t>======
ID#AAAB3TaWDs8
tc={D6B30EFE-BDC1-4354-9C53-B1883E6A1B49}    (2026-04-15 05:41:35)
[Threaded comment]
Your version of Excel allows you to read this threaded comment; however, any edits to it will get removed if the file is opened in a newer version of Excel. Learn more: https://go.microsoft.com/fwlink/?linkid=870924
Comment:
    M4ME-IIIh-50
Reply:
    M4ME-IIIh- 50</t>
        </r>
      </text>
    </comment>
    <comment ref="K119" authorId="0" shapeId="0" xr:uid="{00000000-0006-0000-0500-00003D000000}">
      <text>
        <r>
          <rPr>
            <sz val="12"/>
            <color theme="1"/>
            <rFont val="Calibri"/>
            <scheme val="minor"/>
          </rPr>
          <t>======
ID#AAAB3TaWDuA
tc={FB948DAD-0327-4EDB-A09A-1BD0CCF42925}    (2026-04-15 05:41:35)
[Threaded comment]
Your version of Excel allows you to read this threaded comment; however, any edits to it will get removed if the file is opened in a newer version of Excel. Learn more: https://go.microsoft.com/fwlink/?linkid=870924
Comment:
    M3ME-IVe-45
Reply:
    M3ME-IVe-44</t>
        </r>
      </text>
    </comment>
    <comment ref="K120" authorId="0" shapeId="0" xr:uid="{00000000-0006-0000-0500-00003B000000}">
      <text>
        <r>
          <rPr>
            <sz val="12"/>
            <color theme="1"/>
            <rFont val="Calibri"/>
            <scheme val="minor"/>
          </rPr>
          <t>======
ID#AAAB3TaWDuI
tc={21BD539C-197E-4CE9-9A94-E05F3E920584}    (2026-04-15 05:41:35)
[Threaded comment]
Your version of Excel allows you to read this threaded comment; however, any edits to it will get removed if the file is opened in a newer version of Excel. Learn more: https://go.microsoft.com/fwlink/?linkid=870924
Comment:
    M3ME-IVe-45
Reply:
    M3ME-IVe-44</t>
        </r>
      </text>
    </comment>
    <comment ref="K121" authorId="0" shapeId="0" xr:uid="{00000000-0006-0000-0500-000015000000}">
      <text>
        <r>
          <rPr>
            <sz val="12"/>
            <color theme="1"/>
            <rFont val="Calibri"/>
            <scheme val="minor"/>
          </rPr>
          <t>======
ID#AAAB3TaWD7c
tc={77AB1328-3090-4D4D-9954-5969C81703E9}    (2026-04-15 05:41:35)
[Threaded comment]
Your version of Excel allows you to read this threaded comment; however, any edits to it will get removed if the file is opened in a newer version of Excel. Learn more: https://go.microsoft.com/fwlink/?linkid=870924
Comment:
    and/or M4ME-IIIi- 51?
Reply:
    Just M4ME-IIIi- 51</t>
        </r>
      </text>
    </comment>
    <comment ref="K122" authorId="0" shapeId="0" xr:uid="{00000000-0006-0000-0500-00002E000000}">
      <text>
        <r>
          <rPr>
            <sz val="12"/>
            <color theme="1"/>
            <rFont val="Calibri"/>
            <scheme val="minor"/>
          </rPr>
          <t>======
ID#AAAB3TaWDw4
tc={27F1270C-DAE2-4CB1-9217-C4CF8DDEB17F}    (2026-04-15 05:41:35)
[Threaded comment]
Your version of Excel allows you to read this threaded comment; however, any edits to it will get removed if the file is opened in a newer version of Excel. Learn more: https://go.microsoft.com/fwlink/?linkid=870924
Comment:
    M4ME-IVa- 55</t>
        </r>
      </text>
    </comment>
    <comment ref="K123" authorId="0" shapeId="0" xr:uid="{00000000-0006-0000-0500-000040000000}">
      <text>
        <r>
          <rPr>
            <sz val="12"/>
            <color theme="1"/>
            <rFont val="Calibri"/>
            <scheme val="minor"/>
          </rPr>
          <t>======
ID#AAAB3TaWDtY
tc={4F83270D-5FB8-43C2-96FF-7AEE4B3D4AB3}    (2026-04-15 05:41:35)
[Threaded comment]
Your version of Excel allows you to read this threaded comment; however, any edits to it will get removed if the file is opened in a newer version of Excel. Learn more: https://go.microsoft.com/fwlink/?linkid=870924
Comment:
    M4ME-IVa- 55</t>
        </r>
      </text>
    </comment>
    <comment ref="K126" authorId="0" shapeId="0" xr:uid="{00000000-0006-0000-0500-000024000000}">
      <text>
        <r>
          <rPr>
            <sz val="12"/>
            <color theme="1"/>
            <rFont val="Calibri"/>
            <scheme val="minor"/>
          </rPr>
          <t>======
ID#AAAB3TaWDz4
tc={1922EF19-5201-4010-B260-252D0357D5C7}    (2026-04-15 05:41:35)
[Threaded comment]
Your version of Excel allows you to read this threaded comment; however, any edits to it will get removed if the file is opened in a newer version of Excel. Learn more: https://go.microsoft.com/fwlink/?linkid=870924
Comment:
    M4SP-IVi-10</t>
        </r>
      </text>
    </comment>
    <comment ref="K132" authorId="0" shapeId="0" xr:uid="{00000000-0006-0000-0500-000039000000}">
      <text>
        <r>
          <rPr>
            <sz val="12"/>
            <color theme="1"/>
            <rFont val="Calibri"/>
            <scheme val="minor"/>
          </rPr>
          <t>======
ID#AAAB3TaWDuY
tc={913E1E28-08CF-40C5-A6E0-AFD525B8E082}    (2026-04-15 05:41:35)
[Threaded comment]
Your version of Excel allows you to read this threaded comment; however, any edits to it will get removed if the file is opened in a newer version of Excel. Learn more: https://go.microsoft.com/fwlink/?linkid=870924
Comment:
    M4NS-IIi- 100
Reply:
    M4NS-IIi- 100</t>
        </r>
      </text>
    </comment>
    <comment ref="K135" authorId="0" shapeId="0" xr:uid="{00000000-0006-0000-0500-000029000000}">
      <text>
        <r>
          <rPr>
            <sz val="12"/>
            <color theme="1"/>
            <rFont val="Calibri"/>
            <scheme val="minor"/>
          </rPr>
          <t>======
ID#AAAB3TaWDxg
tc={9EB84503-01F4-4D82-A4D9-460980BE0887}    (2026-04-15 05:41:35)
[Threaded comment]
Your version of Excel allows you to read this threaded comment; however, any edits to it will get removed if the file is opened in a newer version of Excel. Learn more: https://go.microsoft.com/fwlink/?linkid=870924
Comment:
    M4NS-IIi- 100
Reply:
    M4NS-IIi- 100</t>
        </r>
      </text>
    </comment>
    <comment ref="K137" authorId="0" shapeId="0" xr:uid="{00000000-0006-0000-0500-000018000000}">
      <text>
        <r>
          <rPr>
            <sz val="12"/>
            <color theme="1"/>
            <rFont val="Calibri"/>
            <scheme val="minor"/>
          </rPr>
          <t>======
ID#AAAB3TaWD4M
tc={1A15EC28-ABEB-48F2-A745-1C2DDA71B07B}    (2026-04-15 05:41:35)
[Threaded comment]
Your version of Excel allows you to read this threaded comment; however, any edits to it will get removed if the file is opened in a newer version of Excel. Learn more: https://go.microsoft.com/fwlink/?linkid=870924
Comment:
    M4NS-IIi- 100
Reply:
    M4NS-IIi- 100</t>
        </r>
      </text>
    </comment>
    <comment ref="K138" authorId="0" shapeId="0" xr:uid="{00000000-0006-0000-0500-00000E000000}">
      <text>
        <r>
          <rPr>
            <sz val="12"/>
            <color theme="1"/>
            <rFont val="Calibri"/>
            <scheme val="minor"/>
          </rPr>
          <t>======
ID#AAAB3TaWD9I
tc={B0CDB278-EBCF-4CCE-A5EE-6FC6FD7EB8E6}    (2026-04-15 05:41:35)
[Threaded comment]
Your version of Excel allows you to read this threaded comment; however, any edits to it will get removed if the file is opened in a newer version of Excel. Learn more: https://go.microsoft.com/fwlink/?linkid=870924
Comment:
    Map to M4NS-IIi- 101.1 instead?
Reply:
    M4NS-IIi- 101.1</t>
        </r>
      </text>
    </comment>
    <comment ref="K144" authorId="0" shapeId="0" xr:uid="{00000000-0006-0000-0500-00003A000000}">
      <text>
        <r>
          <rPr>
            <sz val="12"/>
            <color theme="1"/>
            <rFont val="Calibri"/>
            <scheme val="minor"/>
          </rPr>
          <t>======
ID#AAAB3TaWDuQ
tc={01DCBC61-6BF4-4731-982D-CD8094AC6580}    (2026-04-15 05:41:35)
[Threaded comment]
Your version of Excel allows you to read this threaded comment; however, any edits to it will get removed if the file is opened in a newer version of Excel. Learn more: https://go.microsoft.com/fwlink/?linkid=870924
Comment:
    Map to M4NS-IIi- 101.1 instead?
Reply:
    M4NS-IIi- 101.1</t>
        </r>
      </text>
    </comment>
    <comment ref="K146" authorId="0" shapeId="0" xr:uid="{00000000-0006-0000-0500-000002000000}">
      <text>
        <r>
          <rPr>
            <sz val="12"/>
            <color theme="1"/>
            <rFont val="Calibri"/>
            <scheme val="minor"/>
          </rPr>
          <t>======
ID#AAAB3TaWECM
tc={AE1C4AAF-ABBC-49EB-B78C-977C82FA9D94}    (2026-04-15 05:41:35)
[Threaded comment]
Your version of Excel allows you to read this threaded comment; however, any edits to it will get removed if the file is opened in a newer version of Excel. Learn more: https://go.microsoft.com/fwlink/?linkid=870924
Comment:
    M4NS-IIi- 100
Reply:
    M4NS-IIi- 100</t>
        </r>
      </text>
    </comment>
    <comment ref="K150" authorId="0" shapeId="0" xr:uid="{00000000-0006-0000-0500-00002D000000}">
      <text>
        <r>
          <rPr>
            <sz val="12"/>
            <color theme="1"/>
            <rFont val="Calibri"/>
            <scheme val="minor"/>
          </rPr>
          <t>======
ID#AAAB3TaWDxI
tc={C7BE1E5A-AC5B-4803-9919-00816F5D0162}    (2026-04-15 05:41:35)
[Threaded comment]
Your version of Excel allows you to read this threaded comment; however, any edits to it will get removed if the file is opened in a newer version of Excel. Learn more: https://go.microsoft.com/fwlink/?linkid=870924
Comment:
    M4NS-IIi- 100</t>
        </r>
      </text>
    </comment>
    <comment ref="K151" authorId="0" shapeId="0" xr:uid="{00000000-0006-0000-0500-000003000000}">
      <text>
        <r>
          <rPr>
            <sz val="12"/>
            <color theme="1"/>
            <rFont val="Calibri"/>
            <scheme val="minor"/>
          </rPr>
          <t>======
ID#AAAB3TaWEBw
tc={54DEC760-C891-47EA-AF15-01854F68AE14}    (2026-04-15 05:41:35)
[Threaded comment]
Your version of Excel allows you to read this threaded comment; however, any edits to it will get removed if the file is opened in a newer version of Excel. Learn more: https://go.microsoft.com/fwlink/?linkid=870924
Comment:
    Map to M4NS-IIj- 102.1 instead?</t>
        </r>
      </text>
    </comment>
    <comment ref="K154" authorId="0" shapeId="0" xr:uid="{00000000-0006-0000-0500-000033000000}">
      <text>
        <r>
          <rPr>
            <sz val="12"/>
            <color theme="1"/>
            <rFont val="Calibri"/>
            <scheme val="minor"/>
          </rPr>
          <t>======
ID#AAAB3TaWDv8
tc={D7329894-1243-46FA-9DBC-4EF3537EC9C3}    (2026-04-15 05:41:35)
[Threaded comment]
Your version of Excel allows you to read this threaded comment; however, any edits to it will get removed if the file is opened in a newer version of Excel. Learn more: https://go.microsoft.com/fwlink/?linkid=870924
Comment:
    M5NS-IIa- 101.2
Reply:
    M5NS-IIa- 101.2</t>
        </r>
      </text>
    </comment>
    <comment ref="K155" authorId="0" shapeId="0" xr:uid="{00000000-0006-0000-0500-00002F000000}">
      <text>
        <r>
          <rPr>
            <sz val="12"/>
            <color theme="1"/>
            <rFont val="Calibri"/>
            <scheme val="minor"/>
          </rPr>
          <t>======
ID#AAAB3TaWDw0
tc={4DBEAA0D-876E-423D-8270-1AB76A39B6FB}    (2026-04-15 05:41:35)
[Threaded comment]
Your version of Excel allows you to read this threaded comment; however, any edits to it will get removed if the file is opened in a newer version of Excel. Learn more: https://go.microsoft.com/fwlink/?linkid=870924
Comment:
    M5NS-IIa- 101.2
Reply:
    M5NS-IIa- 101.2</t>
        </r>
      </text>
    </comment>
    <comment ref="K160" authorId="0" shapeId="0" xr:uid="{00000000-0006-0000-0500-000026000000}">
      <text>
        <r>
          <rPr>
            <sz val="12"/>
            <color theme="1"/>
            <rFont val="Calibri"/>
            <scheme val="minor"/>
          </rPr>
          <t>======
ID#AAAB3TaWDyc
tc={63AA7659-613B-4D91-9E9F-B59D61DB4BD4}    (2026-04-15 05:41:35)
[Threaded comment]
Your version of Excel allows you to read this threaded comment; however, any edits to it will get removed if the file is opened in a newer version of Excel. Learn more: https://go.microsoft.com/fwlink/?linkid=870924
Comment:
    M5NS-IIb- 104.2
Reply:
    M5NS-IIb- 104.2</t>
        </r>
      </text>
    </comment>
    <comment ref="K161" authorId="0" shapeId="0" xr:uid="{00000000-0006-0000-0500-000008000000}">
      <text>
        <r>
          <rPr>
            <sz val="12"/>
            <color theme="1"/>
            <rFont val="Calibri"/>
            <scheme val="minor"/>
          </rPr>
          <t>======
ID#AAAB3TaWEAQ
tc={C5E466FB-47E0-48CE-83AE-C1F29C4CE76D}    (2026-04-15 05:41:35)
[Threaded comment]
Your version of Excel allows you to read this threaded comment; however, any edits to it will get removed if the file is opened in a newer version of Excel. Learn more: https://go.microsoft.com/fwlink/?linkid=870924
Comment:
    M5NS-IIb- 104.2
Reply:
    M5NS-IIb- 104.2</t>
        </r>
      </text>
    </comment>
    <comment ref="J168" authorId="0" shapeId="0" xr:uid="{00000000-0006-0000-0500-000009000000}">
      <text>
        <r>
          <rPr>
            <sz val="12"/>
            <color theme="1"/>
            <rFont val="Calibri"/>
            <scheme val="minor"/>
          </rPr>
          <t>======
ID#AAAB3TaWD_s
tc={83893394-0524-4E6E-958C-7C05F2068820}    (2026-04-15 05:41:35)
[Threaded comment]
Your version of Excel allows you to read this threaded comment; however, any edits to it will get removed if the file is opened in a newer version of Excel. Learn more: https://go.microsoft.com/fwlink/?linkid=870924
Comment:
    I suggest to have the complete Prime PH objective text (as stated in Column F) for Rows 168-171.
Reply:
    To have complete PR1ME PH Objective for 168-171</t>
        </r>
      </text>
    </comment>
    <comment ref="F175" authorId="0" shapeId="0" xr:uid="{00000000-0006-0000-0500-00001A000000}">
      <text>
        <r>
          <rPr>
            <sz val="12"/>
            <color theme="1"/>
            <rFont val="Calibri"/>
            <scheme val="minor"/>
          </rPr>
          <t>======
ID#AAAB3TaWD2s
tc={CEB8E9FC-CB68-4ECA-891E-57BD65A1668F}    (2026-04-15 05:41:35)
[Threaded comment]
Your version of Excel allows you to read this threaded comment; however, any edits to it will get removed if the file is opened in a newer version of Excel. Learn more: https://go.microsoft.com/fwlink/?linkid=870924
Comment:
    fyi, I have amended the objective. It was incorrect earlier.</t>
        </r>
      </text>
    </comment>
    <comment ref="K183" authorId="0" shapeId="0" xr:uid="{00000000-0006-0000-0500-000042000000}">
      <text>
        <r>
          <rPr>
            <sz val="12"/>
            <color theme="1"/>
            <rFont val="Calibri"/>
            <scheme val="minor"/>
          </rPr>
          <t>======
ID#AAAB3TaWDs0
tc={34CBCA94-8DA4-4D4A-A449-A59EB6910D68}    (2026-04-15 05:41:35)
[Threaded comment]
Your version of Excel allows you to read this threaded comment; however, any edits to it will get removed if the file is opened in a newer version of Excel. Learn more: https://go.microsoft.com/fwlink/?linkid=870924
Comment:
    Map to only M5NS-IIb-106.1?</t>
        </r>
      </text>
    </comment>
    <comment ref="K184" authorId="0" shapeId="0" xr:uid="{00000000-0006-0000-0500-00000D000000}">
      <text>
        <r>
          <rPr>
            <sz val="12"/>
            <color theme="1"/>
            <rFont val="Calibri"/>
            <scheme val="minor"/>
          </rPr>
          <t>======
ID#AAAB3TaWD-E
tc={F8354ECD-6DE7-4A8B-94AD-07C80D269420}    (2026-04-15 05:41:35)
[Threaded comment]
Your version of Excel allows you to read this threaded comment; however, any edits to it will get removed if the file is opened in a newer version of Excel. Learn more: https://go.microsoft.com/fwlink/?linkid=870924
Comment:
    Map to only M5NS-IIb-106.1?</t>
        </r>
      </text>
    </comment>
    <comment ref="K187" authorId="0" shapeId="0" xr:uid="{00000000-0006-0000-0500-000001000000}">
      <text>
        <r>
          <rPr>
            <sz val="12"/>
            <color theme="1"/>
            <rFont val="Calibri"/>
            <scheme val="minor"/>
          </rPr>
          <t>======
ID#AAAB3TaWEDQ
tc={6D94EB85-2BB8-4956-95B8-E50DBCEA0DBE}    (2026-04-15 05:41:35)
[Threaded comment]
Your version of Excel allows you to read this threaded comment; however, any edits to it will get removed if the file is opened in a newer version of Excel. Learn more: https://go.microsoft.com/fwlink/?linkid=870924
Comment:
    M5NS-IId-110/M5NS-IId- 111.1
Reply:
    Same comment for rows 188-192.</t>
        </r>
      </text>
    </comment>
    <comment ref="K195" authorId="0" shapeId="0" xr:uid="{00000000-0006-0000-0500-000037000000}">
      <text>
        <r>
          <rPr>
            <sz val="12"/>
            <color theme="1"/>
            <rFont val="Calibri"/>
            <scheme val="minor"/>
          </rPr>
          <t>======
ID#AAAB3TaWDuk
tc={6C2E1352-74FB-407F-B193-C6C6B049E216}    (2026-04-15 05:41:35)
[Threaded comment]
Your version of Excel allows you to read this threaded comment; however, any edits to it will get removed if the file is opened in a newer version of Excel. Learn more: https://go.microsoft.com/fwlink/?linkid=870924
Comment:
    Map to only M5NS-IIf- 115?
Same comment for rows 196-197.
Reply:
    M5NS-IIf- 115 for 195-197</t>
        </r>
      </text>
    </comment>
    <comment ref="K198" authorId="0" shapeId="0" xr:uid="{00000000-0006-0000-0500-000012000000}">
      <text>
        <r>
          <rPr>
            <sz val="12"/>
            <color theme="1"/>
            <rFont val="Calibri"/>
            <scheme val="minor"/>
          </rPr>
          <t>======
ID#AAAB3TaWD8U
tc={06EDB8FC-6373-412E-ADD3-C6FACA61B522}    (2026-04-15 05:41:35)
[Threaded comment]
Your version of Excel allows you to read this threaded comment; however, any edits to it will get removed if the file is opened in a newer version of Excel. Learn more: https://go.microsoft.com/fwlink/?linkid=870924
Comment:
    M5NS-IIf- 115/M5NS-IIf- 116.2</t>
        </r>
      </text>
    </comment>
    <comment ref="K199" authorId="0" shapeId="0" xr:uid="{00000000-0006-0000-0500-000004000000}">
      <text>
        <r>
          <rPr>
            <sz val="12"/>
            <color theme="1"/>
            <rFont val="Calibri"/>
            <scheme val="minor"/>
          </rPr>
          <t>======
ID#AAAB3TaWEBo
tc={BF25AAA2-B898-4B3A-B743-C3F6CFEF6852}    (2026-04-15 05:41:35)
[Threaded comment]
Your version of Excel allows you to read this threaded comment; however, any edits to it will get removed if the file is opened in a newer version of Excel. Learn more: https://go.microsoft.com/fwlink/?linkid=870924
Comment:
    Map to only M5NS-IIf- 115?
Same comment for rows 200-201.
Reply:
    M5NS-IIf- 115 for 199-200
M5NS-IIf- 116.1 for 201</t>
        </r>
      </text>
    </comment>
    <comment ref="K202" authorId="0" shapeId="0" xr:uid="{00000000-0006-0000-0500-00002C000000}">
      <text>
        <r>
          <rPr>
            <sz val="12"/>
            <color theme="1"/>
            <rFont val="Calibri"/>
            <scheme val="minor"/>
          </rPr>
          <t>======
ID#AAAB3TaWDxE
tc={EEE26AB3-4EF8-4727-A25D-3FF5E3A966CC}    (2026-04-15 05:41:35)
[Threaded comment]
Your version of Excel allows you to read this threaded comment; however, any edits to it will get removed if the file is opened in a newer version of Excel. Learn more: https://go.microsoft.com/fwlink/?linkid=870924
Comment:
    M5NS-IIf- 116.2</t>
        </r>
      </text>
    </comment>
    <comment ref="K203" authorId="0" shapeId="0" xr:uid="{00000000-0006-0000-0500-00003E000000}">
      <text>
        <r>
          <rPr>
            <sz val="12"/>
            <color theme="1"/>
            <rFont val="Calibri"/>
            <scheme val="minor"/>
          </rPr>
          <t>======
ID#AAAB3TaWDt8
tc={362540D1-9281-4719-B184-B6E8C5C5E6D8}    (2026-04-15 05:41:35)
[Threaded comment]
Your version of Excel allows you to read this threaded comment; however, any edits to it will get removed if the file is opened in a newer version of Excel. Learn more: https://go.microsoft.com/fwlink/?linkid=870924
Comment:
    M5NS-IIg- 117
Reply:
    M5NS-IIg- 117</t>
        </r>
      </text>
    </comment>
    <comment ref="K204" authorId="0" shapeId="0" xr:uid="{00000000-0006-0000-0500-000034000000}">
      <text>
        <r>
          <rPr>
            <sz val="12"/>
            <color theme="1"/>
            <rFont val="Calibri"/>
            <scheme val="minor"/>
          </rPr>
          <t>======
ID#AAAB3TaWDv0
tc={005F1767-45D4-4AE8-93B5-F122B1BE4ADC}    (2026-04-15 05:41:35)
[Threaded comment]
Your version of Excel allows you to read this threaded comment; however, any edits to it will get removed if the file is opened in a newer version of Excel. Learn more: https://go.microsoft.com/fwlink/?linkid=870924
Comment:
    M5NS-IIg- 117</t>
        </r>
      </text>
    </comment>
    <comment ref="K205" authorId="0" shapeId="0" xr:uid="{00000000-0006-0000-0500-00001F000000}">
      <text>
        <r>
          <rPr>
            <sz val="12"/>
            <color theme="1"/>
            <rFont val="Calibri"/>
            <scheme val="minor"/>
          </rPr>
          <t>======
ID#AAAB3TaWD1M
tc={223C31EC-BD0E-43AF-937F-45AA08C46457}    (2026-04-15 05:41:35)
[Threaded comment]
Your version of Excel allows you to read this threaded comment; however, any edits to it will get removed if the file is opened in a newer version of Excel. Learn more: https://go.microsoft.com/fwlink/?linkid=870924
Comment:
    M5NS-IIg- 120.1
Reply:
    M5NS-IIg- 120.1</t>
        </r>
      </text>
    </comment>
    <comment ref="K210" authorId="0" shapeId="0" xr:uid="{00000000-0006-0000-0500-000019000000}">
      <text>
        <r>
          <rPr>
            <sz val="12"/>
            <color theme="1"/>
            <rFont val="Calibri"/>
            <scheme val="minor"/>
          </rPr>
          <t>======
ID#AAAB3TaWD28
tc={2D6E8B3D-23D0-472B-A56B-ADE9E81AE169}    (2026-04-15 05:41:35)
[Threaded comment]
Your version of Excel allows you to read this threaded comment; however, any edits to it will get removed if the file is opened in a newer version of Excel. Learn more: https://go.microsoft.com/fwlink/?linkid=870924
Comment:
    M3ME-IVc-40
Reply:
    M3ME-IVc-40</t>
        </r>
      </text>
    </comment>
    <comment ref="K217" authorId="0" shapeId="0" xr:uid="{00000000-0006-0000-0500-000027000000}">
      <text>
        <r>
          <rPr>
            <sz val="12"/>
            <color theme="1"/>
            <rFont val="Calibri"/>
            <scheme val="minor"/>
          </rPr>
          <t>======
ID#AAAB3TaWDx0
tc={780FFE3B-D507-4EE7-A2A3-D8FB2BC4FA2A}    (2026-04-15 05:41:35)
[Threaded comment]
Your version of Excel allows you to read this threaded comment; however, any edits to it will get removed if the file is opened in a newer version of Excel. Learn more: https://go.microsoft.com/fwlink/?linkid=870924
Comment:
    and M5SP-IVg- 2.5</t>
        </r>
      </text>
    </comment>
    <comment ref="K219" authorId="0" shapeId="0" xr:uid="{00000000-0006-0000-0500-000038000000}">
      <text>
        <r>
          <rPr>
            <sz val="12"/>
            <color theme="1"/>
            <rFont val="Calibri"/>
            <scheme val="minor"/>
          </rPr>
          <t>======
ID#AAAB3TaWDuc
tc={EC476EBD-52ED-4441-BBDC-91FE69C11012}    (2026-04-15 05:41:35)
[Threaded comment]
Your version of Excel allows you to read this threaded comment; however, any edits to it will get removed if the file is opened in a newer version of Excel. Learn more: https://go.microsoft.com/fwlink/?linkid=870924
Comment:
    Remove M5SP-IVg- 2.5</t>
        </r>
      </text>
    </comment>
    <comment ref="K221" authorId="0" shapeId="0" xr:uid="{00000000-0006-0000-0500-00000C000000}">
      <text>
        <r>
          <rPr>
            <sz val="12"/>
            <color theme="1"/>
            <rFont val="Calibri"/>
            <scheme val="minor"/>
          </rPr>
          <t>======
ID#AAAB3TaWD-I
tc={C946FD7D-D19C-4A8D-838C-FE623B0523FE}    (2026-04-15 05:41:35)
[Threaded comment]
Your version of Excel allows you to read this threaded comment; however, any edits to it will get removed if the file is opened in a newer version of Excel. Learn more: https://go.microsoft.com/fwlink/?linkid=870924
Comment:
    M5SP-IVg- 2.5, M5SP-IVh- 3.5</t>
        </r>
      </text>
    </comment>
    <comment ref="K223" authorId="0" shapeId="0" xr:uid="{00000000-0006-0000-0500-000023000000}">
      <text>
        <r>
          <rPr>
            <sz val="12"/>
            <color theme="1"/>
            <rFont val="Calibri"/>
            <scheme val="minor"/>
          </rPr>
          <t>======
ID#AAAB3TaWD0M
tc={6C758174-C5B3-474D-AC57-835691F45E26}    (2026-04-15 05:41:35)
[Threaded comment]
Your version of Excel allows you to read this threaded comment; however, any edits to it will get removed if the file is opened in a newer version of Excel. Learn more: https://go.microsoft.com/fwlink/?linkid=870924
Comment:
    Remove M5SP-IVg- 2.5</t>
        </r>
      </text>
    </comment>
    <comment ref="K225" authorId="0" shapeId="0" xr:uid="{00000000-0006-0000-0500-00000F000000}">
      <text>
        <r>
          <rPr>
            <sz val="12"/>
            <color theme="1"/>
            <rFont val="Calibri"/>
            <scheme val="minor"/>
          </rPr>
          <t>======
ID#AAAB3TaWD9M
tc={2C92B2A2-AC2B-4148-B238-EE10E6755E1D}    (2026-04-15 05:41:35)
[Threaded comment]
Your version of Excel allows you to read this threaded comment; however, any edits to it will get removed if the file is opened in a newer version of Excel. Learn more: https://go.microsoft.com/fwlink/?linkid=870924
Comment:
    M4ME-IIIf-12</t>
        </r>
      </text>
    </comment>
    <comment ref="K228" authorId="0" shapeId="0" xr:uid="{00000000-0006-0000-0500-00001E000000}">
      <text>
        <r>
          <rPr>
            <sz val="12"/>
            <color theme="1"/>
            <rFont val="Calibri"/>
            <scheme val="minor"/>
          </rPr>
          <t>======
ID#AAAB3TaWD1Q
tc={938988BA-D958-4C97-9E81-E7D73BB14C39}    (2026-04-15 05:41:35)
[Threaded comment]
Your version of Excel allows you to read this threaded comment; however, any edits to it will get removed if the file is opened in a newer version of Excel. Learn more: https://go.microsoft.com/fwlink/?linkid=870924
Comment:
    M3ME-IVa-8</t>
        </r>
      </text>
    </comment>
    <comment ref="K229" authorId="0" shapeId="0" xr:uid="{00000000-0006-0000-0500-000032000000}">
      <text>
        <r>
          <rPr>
            <sz val="12"/>
            <color theme="1"/>
            <rFont val="Calibri"/>
            <scheme val="minor"/>
          </rPr>
          <t>======
ID#AAAB3TaWDwA
tc={EB1B5D6B-72CA-49AF-B19C-4FD855736192}    (2026-04-15 05:41:35)
[Threaded comment]
Your version of Excel allows you to read this threaded comment; however, any edits to it will get removed if the file is opened in a newer version of Excel. Learn more: https://go.microsoft.com/fwlink/?linkid=870924
Comment:
    M3ME-IVa-8</t>
        </r>
      </text>
    </comment>
    <comment ref="K230" authorId="0" shapeId="0" xr:uid="{00000000-0006-0000-0500-00002B000000}">
      <text>
        <r>
          <rPr>
            <sz val="12"/>
            <color theme="1"/>
            <rFont val="Calibri"/>
            <scheme val="minor"/>
          </rPr>
          <t>======
ID#AAAB3TaWDxQ
tc={DDAA486D-924D-4F08-951C-7A0CDCD0E874}    (2026-04-15 05:41:35)
[Threaded comment]
Your version of Excel allows you to read this threaded comment; however, any edits to it will get removed if the file is opened in a newer version of Excel. Learn more: https://go.microsoft.com/fwlink/?linkid=870924
Comment:
    M5ME-IIIg- 14</t>
        </r>
      </text>
    </comment>
    <comment ref="K231" authorId="0" shapeId="0" xr:uid="{00000000-0006-0000-0500-000028000000}">
      <text>
        <r>
          <rPr>
            <sz val="12"/>
            <color theme="1"/>
            <rFont val="Calibri"/>
            <scheme val="minor"/>
          </rPr>
          <t>======
ID#AAAB3TaWDxk
tc={876379B8-82C9-427D-8052-BBAF1A15C527}    (2026-04-15 05:41:35)
[Threaded comment]
Your version of Excel allows you to read this threaded comment; however, any edits to it will get removed if the file is opened in a newer version of Excel. Learn more: https://go.microsoft.com/fwlink/?linkid=870924
Comment:
    M5ME-IIIg- 14</t>
        </r>
      </text>
    </comment>
    <comment ref="K232" authorId="0" shapeId="0" xr:uid="{00000000-0006-0000-0500-000020000000}">
      <text>
        <r>
          <rPr>
            <sz val="12"/>
            <color theme="1"/>
            <rFont val="Calibri"/>
            <scheme val="minor"/>
          </rPr>
          <t>======
ID#AAAB3TaWD0w
tc={DD70BEE1-EFF6-41BD-9D88-165EEA3ECADA}    (2026-04-15 05:41:35)
[Threaded comment]
Your version of Excel allows you to read this threaded comment; however, any edits to it will get removed if the file is opened in a newer version of Excel. Learn more: https://go.microsoft.com/fwlink/?linkid=870924
Comment:
    M4ME-IIIg- 13</t>
        </r>
      </text>
    </comment>
    <comment ref="K235" authorId="0" shapeId="0" xr:uid="{00000000-0006-0000-0500-00002A000000}">
      <text>
        <r>
          <rPr>
            <sz val="12"/>
            <color theme="1"/>
            <rFont val="Calibri"/>
            <scheme val="minor"/>
          </rPr>
          <t>======
ID#AAAB3TaWDxU
tc={F5B7FF5E-6B68-4D90-B445-82159211BF86}    (2026-04-15 05:41:35)
[Threaded comment]
Your version of Excel allows you to read this threaded comment; however, any edits to it will get removed if the file is opened in a newer version of Excel. Learn more: https://go.microsoft.com/fwlink/?linkid=870924
Comment:
    M2ME-IVa-6
Reply:
    M5ME-IIIg- 16</t>
        </r>
      </text>
    </comment>
    <comment ref="K236" authorId="0" shapeId="0" xr:uid="{00000000-0006-0000-0500-000025000000}">
      <text>
        <r>
          <rPr>
            <sz val="12"/>
            <color theme="1"/>
            <rFont val="Calibri"/>
            <scheme val="minor"/>
          </rPr>
          <t>======
ID#AAAB3TaWDy0
tc={D49CBF8C-4576-4E3D-907C-09A7269A605E}    (2026-04-15 05:41:35)
[Threaded comment]
Your version of Excel allows you to read this threaded comment; however, any edits to it will get removed if the file is opened in a newer version of Excel. Learn more: https://go.microsoft.com/fwlink/?linkid=870924
Comment:
    M2ME-IVa-6
Reply:
    M5ME-IIIg- 16</t>
        </r>
      </text>
    </comment>
    <comment ref="K237" authorId="0" shapeId="0" xr:uid="{00000000-0006-0000-0500-000030000000}">
      <text>
        <r>
          <rPr>
            <sz val="12"/>
            <color theme="1"/>
            <rFont val="Calibri"/>
            <scheme val="minor"/>
          </rPr>
          <t>======
ID#AAAB3TaWDwc
tc={BB9A99CB-7B0C-43B7-9F47-B2C9F0A4671F}    (2026-04-15 05:41:35)
[Threaded comment]
Your version of Excel allows you to read this threaded comment; however, any edits to it will get removed if the file is opened in a newer version of Excel. Learn more: https://go.microsoft.com/fwlink/?linkid=870924
Comment:
    M2ME-IVa-6
Reply:
    M5ME-IIIg- 16</t>
        </r>
      </text>
    </comment>
    <comment ref="K238" authorId="0" shapeId="0" xr:uid="{00000000-0006-0000-0500-000017000000}">
      <text>
        <r>
          <rPr>
            <sz val="12"/>
            <color theme="1"/>
            <rFont val="Calibri"/>
            <scheme val="minor"/>
          </rPr>
          <t>======
ID#AAAB3TaWD44
tc={FCAD934A-DAD8-42FD-A0D7-BC6A09265EEF}    (2026-04-15 05:41:35)
[Threaded comment]
Your version of Excel allows you to read this threaded comment; however, any edits to it will get removed if the file is opened in a newer version of Excel. Learn more: https://go.microsoft.com/fwlink/?linkid=870924
Comment:
    M5ME-IIIg- 15</t>
        </r>
      </text>
    </comment>
  </commentList>
  <extLst>
    <ext xmlns:r="http://schemas.openxmlformats.org/officeDocument/2006/relationships" uri="GoogleSheetsCustomDataVersion2">
      <go:sheetsCustomData xmlns:go="http://customooxmlschemas.google.com/" r:id="rId1" roundtripDataSignature="AMtx7mjCtjjUdxeN4NLuGXCaLcLE5tO1v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O8" authorId="0" shapeId="0" xr:uid="{00000000-0006-0000-0600-000007000000}">
      <text>
        <r>
          <rPr>
            <sz val="12"/>
            <color theme="1"/>
            <rFont val="Calibri"/>
            <scheme val="minor"/>
          </rPr>
          <t>======
ID#AAAB3TaWECg
tc={CC6CDCA4-2F96-8D49-9BE8-B15484BC84C5}    (2026-04-15 05:41:35)
[Threaded comment]
Your version of Excel allows you to read this threaded comment; however, any edits to it will get removed if the file is opened in a newer version of Excel. Learn more: https://go.microsoft.com/fwlink/?linkid=870924
Comment:
    The new practices for Chapter 1 were passed on to Evelyn for creation. An update of the same being sent to a freelancer was shared later. The chapter was called off from Evelyn's list. By then, they created 4 practices. So, the payment for the creation of those practices would be made to the vendor.
Reply:
    Hi Evonne. May I check if you would be using the questions provided by Evelyn for the following practices?
PH_G5_C01_P1.5.1   PH_G5_C01_P1.6.1   PH_G5_C01_P1.7.1   PH_G5_C01_P3.1.2 
Evelyn has raised their invoice today. If there's no plan to use the above practice questions, then shall I go ahead and ask them to include the creation of these practices in their invoice to close these (as what we are doing for a few extra practices which got created in the Nov/Dec last year)?</t>
        </r>
      </text>
    </comment>
    <comment ref="P13" authorId="0" shapeId="0" xr:uid="{00000000-0006-0000-0600-00000F000000}">
      <text>
        <r>
          <rPr>
            <sz val="12"/>
            <color theme="1"/>
            <rFont val="Calibri"/>
            <scheme val="minor"/>
          </rPr>
          <t>======
ID#AAAB3TaWD_k
tc={8E7CB1CE-8407-4A6C-83A7-3742DB12DC99}    (2026-04-15 05:41:35)
[Threaded comment]
Your version of Excel allows you to read this threaded comment; however, any edits to it will get removed if the file is opened in a newer version of Excel. Learn more: https://go.microsoft.com/fwlink/?linkid=870924
Comment:
    Instructions and hints edited. Removal of bold underlined first digit.</t>
        </r>
      </text>
    </comment>
    <comment ref="P14" authorId="0" shapeId="0" xr:uid="{00000000-0006-0000-0600-000036000000}">
      <text>
        <r>
          <rPr>
            <sz val="12"/>
            <color theme="1"/>
            <rFont val="Calibri"/>
            <scheme val="minor"/>
          </rPr>
          <t>======
ID#AAAB3TaWDxY
tc={A4E4E417-C6FB-43AC-8332-9A0A796458AF}    (2026-04-15 05:41:35)
[Threaded comment]
Your version of Excel allows you to read this threaded comment; however, any edits to it will get removed if the file is opened in a newer version of Excel. Learn more: https://go.microsoft.com/fwlink/?linkid=870924
Comment:
    Q2, 3, 5 and 8 Front end estimation questions replaced with estimation by rounding.</t>
        </r>
      </text>
    </comment>
    <comment ref="D48" authorId="0" shapeId="0" xr:uid="{00000000-0006-0000-0600-00003E000000}">
      <text>
        <r>
          <rPr>
            <sz val="12"/>
            <color theme="1"/>
            <rFont val="Calibri"/>
            <scheme val="minor"/>
          </rPr>
          <t>======
ID#AAAB3TaWDvE
tc={86AF4051-FAC8-444A-9247-375C34155CBE}    (2026-04-15 05:41:35)
[Threaded comment]
Your version of Excel allows you to read this threaded comment; however, any edits to it will get removed if the file is opened in a newer version of Excel. Learn more: https://go.microsoft.com/fwlink/?linkid=870924
Comment:
    @Liew, Mei Teng Objective not met in practices. Questions did not include estimating the quotient and merely evaluating to get the answer.
Reply:
    I have crossed check with YH.  The questions are in line with our CB.  Questions 1,2, 5 and 6 included estimating quotient which form the scaffolding.  Q3,4,7 and 8 did not have estimating quotient as scaffolding is not required.</t>
        </r>
      </text>
    </comment>
    <comment ref="D49" authorId="0" shapeId="0" xr:uid="{00000000-0006-0000-0600-00001F000000}">
      <text>
        <r>
          <rPr>
            <sz val="12"/>
            <color theme="1"/>
            <rFont val="Calibri"/>
            <scheme val="minor"/>
          </rPr>
          <t>======
ID#AAAB3TaWD5E
tc={FB217273-5A46-480E-B8E8-5CCC94AEC173}    (2026-04-15 05:41:35)
[Threaded comment]
Your version of Excel allows you to read this threaded comment; however, any edits to it will get removed if the file is opened in a newer version of Excel. Learn more: https://go.microsoft.com/fwlink/?linkid=870924
Comment:
    @Liew, Mei Teng Objective not met in practices. Questions did not include estimating the quotient and merely evaluating to get the answer.
Reply:
    I have crossed check with YH.  The questions are in line with our CB.  Questions 1,2, 5 and 6 included estimating quotient which form the scaffolding.  Q3,4,7 and 8 did not have estimating quotient as scaffolding is not required.</t>
        </r>
      </text>
    </comment>
    <comment ref="D50" authorId="0" shapeId="0" xr:uid="{00000000-0006-0000-0600-000008000000}">
      <text>
        <r>
          <rPr>
            <sz val="12"/>
            <color theme="1"/>
            <rFont val="Calibri"/>
            <scheme val="minor"/>
          </rPr>
          <t>======
ID#AAAB3TaWEB0
tc={4809DC25-51C7-4825-91CC-D426E718C3FE}    (2026-04-15 05:41:35)
[Threaded comment]
Your version of Excel allows you to read this threaded comment; however, any edits to it will get removed if the file is opened in a newer version of Excel. Learn more: https://go.microsoft.com/fwlink/?linkid=870924
Comment:
    @Liew, Mei Teng Objective not met in practices. Questions did not include estimating the quotient and merely evaluating to get the answer.
Reply:
    I have crossed check with YH.  The questions are in line with our CB.  Questions 1,2, 5 and 6 included estimating quotient which form the scaffolding.  Q3,4,7 and 8 did not have estimating quotient as scaffolding is not required.</t>
        </r>
      </text>
    </comment>
    <comment ref="N58" authorId="0" shapeId="0" xr:uid="{00000000-0006-0000-0600-000025000000}">
      <text>
        <r>
          <rPr>
            <sz val="12"/>
            <color theme="1"/>
            <rFont val="Calibri"/>
            <scheme val="minor"/>
          </rPr>
          <t>======
ID#AAAB3TaWD4Q
tc={84DF146E-883E-4353-AE69-CA9AB5A381BF}    (2026-04-15 05:41:35)
[Threaded comment]
Your version of Excel allows you to read this threaded comment; however, any edits to it will get removed if the file is opened in a newer version of Excel. Learn more: https://go.microsoft.com/fwlink/?linkid=870924
Comment:
    The stated tag is incorrect. The correct tag should be:
5.025 Visualizes division of fractions M5NS-Ii-95
(Questions on Learnosity have been tagged according to this)
Reply:
    Noted.  Will make the necessary changes.</t>
        </r>
      </text>
    </comment>
    <comment ref="K132" authorId="0" shapeId="0" xr:uid="{00000000-0006-0000-0600-000024000000}">
      <text>
        <r>
          <rPr>
            <sz val="12"/>
            <color theme="1"/>
            <rFont val="Calibri"/>
            <scheme val="minor"/>
          </rPr>
          <t>======
ID#AAAB3TaWD4U
tc={5D160CC7-83AD-4F93-BD6C-6B7B63F9B049}    (2026-04-15 05:41:35)
[Threaded comment]
Your version of Excel allows you to read this threaded comment; however, any edits to it will get removed if the file is opened in a newer version of Excel. Learn more: https://go.microsoft.com/fwlink/?linkid=870924
Comment:
    M5NS-IIg- 117
Reply:
    M5NS-IIf- 116.1</t>
        </r>
      </text>
    </comment>
    <comment ref="K133" authorId="0" shapeId="0" xr:uid="{00000000-0006-0000-0600-00000C000000}">
      <text>
        <r>
          <rPr>
            <sz val="12"/>
            <color theme="1"/>
            <rFont val="Calibri"/>
            <scheme val="minor"/>
          </rPr>
          <t>======
ID#AAAB3TaWD_4
tc={7AF2F0E0-62A1-4016-A961-15AFBD8E5484}    (2026-04-15 05:41:35)
[Threaded comment]
Your version of Excel allows you to read this threaded comment; however, any edits to it will get removed if the file is opened in a newer version of Excel. Learn more: https://go.microsoft.com/fwlink/?linkid=870924
Comment:
    M5NS-IIg- 117
Reply:
    M5NS-IIf- 116.2</t>
        </r>
      </text>
    </comment>
    <comment ref="K135" authorId="0" shapeId="0" xr:uid="{00000000-0006-0000-0600-000010000000}">
      <text>
        <r>
          <rPr>
            <sz val="12"/>
            <color theme="1"/>
            <rFont val="Calibri"/>
            <scheme val="minor"/>
          </rPr>
          <t>======
ID#AAAB3TaWD_Y
tc={DA39B76B-CFAC-4232-8B9C-7BE96BF84705}    (2026-04-15 05:41:35)
[Threaded comment]
Your version of Excel allows you to read this threaded comment; however, any edits to it will get removed if the file is opened in a newer version of Excel. Learn more: https://go.microsoft.com/fwlink/?linkid=870924
Comment:
    M5NS-IIb- 105, M5NS-IIb-
 106.1</t>
        </r>
      </text>
    </comment>
    <comment ref="K136" authorId="0" shapeId="0" xr:uid="{00000000-0006-0000-0600-000035000000}">
      <text>
        <r>
          <rPr>
            <sz val="12"/>
            <color theme="1"/>
            <rFont val="Calibri"/>
            <scheme val="minor"/>
          </rPr>
          <t>======
ID#AAAB3TaWDx8
tc={F6875BA7-9242-4C50-AFE6-B965D34911DA}    (2026-04-15 05:41:35)
[Threaded comment]
Your version of Excel allows you to read this threaded comment; however, any edits to it will get removed if the file is opened in a newer version of Excel. Learn more: https://go.microsoft.com/fwlink/?linkid=870924
Comment:
    M5NS-IIb- 105, M5NS-IIb-
 106.1</t>
        </r>
      </text>
    </comment>
    <comment ref="K137" authorId="0" shapeId="0" xr:uid="{00000000-0006-0000-0600-000006000000}">
      <text>
        <r>
          <rPr>
            <sz val="12"/>
            <color theme="1"/>
            <rFont val="Calibri"/>
            <scheme val="minor"/>
          </rPr>
          <t>======
ID#AAAB3TaWECs
tc={28F433FC-8E7B-4CCF-869E-C31F9F592932}    (2026-04-15 05:41:35)
[Threaded comment]
Your version of Excel allows you to read this threaded comment; however, any edits to it will get removed if the file is opened in a newer version of Excel. Learn more: https://go.microsoft.com/fwlink/?linkid=870924
Comment:
    M5NS-IIb- 105, M5NS-IIb-
 106.1</t>
        </r>
      </text>
    </comment>
    <comment ref="K140" authorId="0" shapeId="0" xr:uid="{00000000-0006-0000-0600-000012000000}">
      <text>
        <r>
          <rPr>
            <sz val="12"/>
            <color theme="1"/>
            <rFont val="Calibri"/>
            <scheme val="minor"/>
          </rPr>
          <t>======
ID#AAAB3TaWD-0
tc={8C407E7A-F667-47AF-99DC-102C8CC4E439}    (2026-04-15 05:41:35)
[Threaded comment]
Your version of Excel allows you to read this threaded comment; however, any edits to it will get removed if the file is opened in a newer version of Excel. Learn more: https://go.microsoft.com/fwlink/?linkid=870924
Comment:
    M5NS-IIc- 108.1</t>
        </r>
      </text>
    </comment>
    <comment ref="K141" authorId="0" shapeId="0" xr:uid="{00000000-0006-0000-0600-00001B000000}">
      <text>
        <r>
          <rPr>
            <sz val="12"/>
            <color theme="1"/>
            <rFont val="Calibri"/>
            <scheme val="minor"/>
          </rPr>
          <t>======
ID#AAAB3TaWD8g
tc={5489C78C-B919-4261-86E2-E4BCC1220BB4}    (2026-04-15 05:41:35)
[Threaded comment]
Your version of Excel allows you to read this threaded comment; however, any edits to it will get removed if the file is opened in a newer version of Excel. Learn more: https://go.microsoft.com/fwlink/?linkid=870924
Comment:
    M5NS-IId- 110, M5NS-IId- 111.1
Reply:
    Same comment for rows 142-146.</t>
        </r>
      </text>
    </comment>
    <comment ref="K147" authorId="0" shapeId="0" xr:uid="{00000000-0006-0000-0600-000039000000}">
      <text>
        <r>
          <rPr>
            <sz val="12"/>
            <color theme="1"/>
            <rFont val="Calibri"/>
            <scheme val="minor"/>
          </rPr>
          <t>======
ID#AAAB3TaWDwY
tc={D8ABECB3-BBED-43F7-B448-1DDAAC524FB3}    (2026-04-15 05:41:35)
[Threaded comment]
Your version of Excel allows you to read this threaded comment; however, any edits to it will get removed if the file is opened in a newer version of Excel. Learn more: https://go.microsoft.com/fwlink/?linkid=870924
Comment:
    M5NS-IIf- 115
Reply:
    M5NS-IIf- 115</t>
        </r>
      </text>
    </comment>
    <comment ref="K148" authorId="0" shapeId="0" xr:uid="{00000000-0006-0000-0600-000020000000}">
      <text>
        <r>
          <rPr>
            <sz val="12"/>
            <color theme="1"/>
            <rFont val="Calibri"/>
            <scheme val="minor"/>
          </rPr>
          <t>======
ID#AAAB3TaWD48
tc={62CF3B8A-CF41-48A9-A9E7-96E5C0C36281}    (2026-04-15 05:41:35)
[Threaded comment]
Your version of Excel allows you to read this threaded comment; however, any edits to it will get removed if the file is opened in a newer version of Excel. Learn more: https://go.microsoft.com/fwlink/?linkid=870924
Comment:
    M5NS-IIf- 115
Reply:
    M5NS-IIf- 115/M5NS-IIf- 116.2</t>
        </r>
      </text>
    </comment>
    <comment ref="K150" authorId="0" shapeId="0" xr:uid="{00000000-0006-0000-0600-00002A000000}">
      <text>
        <r>
          <rPr>
            <sz val="12"/>
            <color theme="1"/>
            <rFont val="Calibri"/>
            <scheme val="minor"/>
          </rPr>
          <t>======
ID#AAAB3TaWD2Q
tc={C26303E3-348F-40DA-B1BD-93191CCDE0BF}    (2026-04-15 05:41:35)
[Threaded comment]
Your version of Excel allows you to read this threaded comment; however, any edits to it will get removed if the file is opened in a newer version of Excel. Learn more: https://go.microsoft.com/fwlink/?linkid=870924
Comment:
    M5NS-IIf- 115
Reply:
    M5NS-IIf- 115/M5NS-IIf- 116.2</t>
        </r>
      </text>
    </comment>
    <comment ref="K151" authorId="0" shapeId="0" xr:uid="{00000000-0006-0000-0600-00003D000000}">
      <text>
        <r>
          <rPr>
            <sz val="12"/>
            <color theme="1"/>
            <rFont val="Calibri"/>
            <scheme val="minor"/>
          </rPr>
          <t>======
ID#AAAB3TaWDvc
tc={58FEA949-7CE0-4165-8B46-54890542722A}    (2026-04-15 05:41:35)
[Threaded comment]
Your version of Excel allows you to read this threaded comment; however, any edits to it will get removed if the file is opened in a newer version of Excel. Learn more: https://go.microsoft.com/fwlink/?linkid=870924
Comment:
    M5NS-IIf- 115
Reply:
    M5NS-IIf- 116.2</t>
        </r>
      </text>
    </comment>
    <comment ref="K152" authorId="0" shapeId="0" xr:uid="{00000000-0006-0000-0600-00000E000000}">
      <text>
        <r>
          <rPr>
            <sz val="12"/>
            <color theme="1"/>
            <rFont val="Calibri"/>
            <scheme val="minor"/>
          </rPr>
          <t>======
ID#AAAB3TaWD_o
tc={55921136-6EFA-405C-8363-48B9627280CA}    (2026-04-15 05:41:35)
[Threaded comment]
Your version of Excel allows you to read this threaded comment; however, any edits to it will get removed if the file is opened in a newer version of Excel. Learn more: https://go.microsoft.com/fwlink/?linkid=870924
Comment:
    M5NS-IIf- 116.2
Reply:
    M5NS-IIf- 116.1/M5NS-IIf- 116.2</t>
        </r>
      </text>
    </comment>
    <comment ref="F153" authorId="0" shapeId="0" xr:uid="{00000000-0006-0000-0600-00002E000000}">
      <text>
        <r>
          <rPr>
            <sz val="12"/>
            <color theme="1"/>
            <rFont val="Calibri"/>
            <scheme val="minor"/>
          </rPr>
          <t>======
ID#AAAB3TaWD1w
tc={5507EC15-2276-445A-8F80-B5D9A004DC28}    (2026-04-15 05:41:35)
[Threaded comment]
Your version of Excel allows you to read this threaded comment; however, any edits to it will get removed if the file is opened in a newer version of Excel. Learn more: https://go.microsoft.com/fwlink/?linkid=870924
Comment:
    The word problem practice after this objective has been skipped, as directed by Evonne. This holds for other word problem practices too which are in between the chapters.</t>
        </r>
      </text>
    </comment>
    <comment ref="K153" authorId="0" shapeId="0" xr:uid="{00000000-0006-0000-0600-00000A000000}">
      <text>
        <r>
          <rPr>
            <sz val="12"/>
            <color theme="1"/>
            <rFont val="Calibri"/>
            <scheme val="minor"/>
          </rPr>
          <t>======
ID#AAAB3TaWEAs
tc={898A2FF6-AF80-4F05-AC45-45EEE52331EB}    (2026-04-15 05:41:35)
[Threaded comment]
Your version of Excel allows you to read this threaded comment; however, any edits to it will get removed if the file is opened in a newer version of Excel. Learn more: https://go.microsoft.com/fwlink/?linkid=870924
Comment:
    M5NS-IId- 111.1
Reply:
    M5NS-IId- 111.1</t>
        </r>
      </text>
    </comment>
    <comment ref="K154" authorId="0" shapeId="0" xr:uid="{00000000-0006-0000-0600-00002D000000}">
      <text>
        <r>
          <rPr>
            <sz val="12"/>
            <color theme="1"/>
            <rFont val="Calibri"/>
            <scheme val="minor"/>
          </rPr>
          <t>======
ID#AAAB3TaWD14
tc={FDEA3E58-7679-424E-B612-986BCB73DAFA}    (2026-04-15 05:41:35)
[Threaded comment]
Your version of Excel allows you to read this threaded comment; however, any edits to it will get removed if the file is opened in a newer version of Excel. Learn more: https://go.microsoft.com/fwlink/?linkid=870924
Comment:
    M5NS-IId- 111.2</t>
        </r>
      </text>
    </comment>
    <comment ref="K155" authorId="0" shapeId="0" xr:uid="{00000000-0006-0000-0600-00001A000000}">
      <text>
        <r>
          <rPr>
            <sz val="12"/>
            <color theme="1"/>
            <rFont val="Calibri"/>
            <scheme val="minor"/>
          </rPr>
          <t>======
ID#AAAB3TaWD8k
tc={435499C2-8D5F-4971-9F66-51FD595E11DE}    (2026-04-15 05:41:35)
[Threaded comment]
Your version of Excel allows you to read this threaded comment; however, any edits to it will get removed if the file is opened in a newer version of Excel. Learn more: https://go.microsoft.com/fwlink/?linkid=870924
Comment:
    M5NS-IId- 111.2</t>
        </r>
      </text>
    </comment>
    <comment ref="K167" authorId="0" shapeId="0" xr:uid="{00000000-0006-0000-0600-00002B000000}">
      <text>
        <r>
          <rPr>
            <sz val="12"/>
            <color theme="1"/>
            <rFont val="Calibri"/>
            <scheme val="minor"/>
          </rPr>
          <t>======
ID#AAAB3TaWD2E
tc={2ABA0660-A8D0-4CBB-B780-87A61CCCE838}    (2026-04-15 05:41:35)
[Threaded comment]
Your version of Excel allows you to read this threaded comment; however, any edits to it will get removed if the file is opened in a newer version of Excel. Learn more: https://go.microsoft.com/fwlink/?linkid=870924
Comment:
    M5NS-IIIb- 139
Reply:
    M5NS-IIIa- 138</t>
        </r>
      </text>
    </comment>
    <comment ref="K168" authorId="0" shapeId="0" xr:uid="{00000000-0006-0000-0600-000011000000}">
      <text>
        <r>
          <rPr>
            <sz val="12"/>
            <color theme="1"/>
            <rFont val="Calibri"/>
            <scheme val="minor"/>
          </rPr>
          <t>======
ID#AAAB3TaWD_A
tc={0CCA289A-DF41-4F61-8200-6D177B4FAC64}    (2026-04-15 05:41:35)
[Threaded comment]
Your version of Excel allows you to read this threaded comment; however, any edits to it will get removed if the file is opened in a newer version of Excel. Learn more: https://go.microsoft.com/fwlink/?linkid=870924
Comment:
    M5NS-IIIb- 139
Reply:
    M5NS-IIIa- 136</t>
        </r>
      </text>
    </comment>
    <comment ref="K169" authorId="0" shapeId="0" xr:uid="{00000000-0006-0000-0600-000005000000}">
      <text>
        <r>
          <rPr>
            <sz val="12"/>
            <color theme="1"/>
            <rFont val="Calibri"/>
            <scheme val="minor"/>
          </rPr>
          <t>======
ID#AAAB3TaWECw
tc={89927E97-9A49-4C32-BECF-632914E1E5FC}    (2026-04-15 05:41:35)
[Threaded comment]
Your version of Excel allows you to read this threaded comment; however, any edits to it will get removed if the file is opened in a newer version of Excel. Learn more: https://go.microsoft.com/fwlink/?linkid=870924
Comment:
    M5NS-IIIb- 139
Reply:
    M5NS-IIIa- 136</t>
        </r>
      </text>
    </comment>
    <comment ref="K170" authorId="0" shapeId="0" xr:uid="{00000000-0006-0000-0600-000030000000}">
      <text>
        <r>
          <rPr>
            <sz val="12"/>
            <color theme="1"/>
            <rFont val="Calibri"/>
            <scheme val="minor"/>
          </rPr>
          <t>======
ID#AAAB3TaWDzw
tc={9B2CE97B-A006-464B-A4B5-64603E7AD587}    (2026-04-15 05:41:35)
[Threaded comment]
Your version of Excel allows you to read this threaded comment; however, any edits to it will get removed if the file is opened in a newer version of Excel. Learn more: https://go.microsoft.com/fwlink/?linkid=870924
Comment:
    M5NS-IIIb- 139
Reply:
    M5NS-IIIa- 136</t>
        </r>
      </text>
    </comment>
    <comment ref="K173" authorId="0" shapeId="0" xr:uid="{00000000-0006-0000-0600-00001C000000}">
      <text>
        <r>
          <rPr>
            <sz val="12"/>
            <color theme="1"/>
            <rFont val="Calibri"/>
            <scheme val="minor"/>
          </rPr>
          <t>======
ID#AAAB3TaWD8Y
tc={E4684725-BE11-4454-97D7-A9F53A5C66B5}    (2026-04-15 05:41:35)
[Threaded comment]
Your version of Excel allows you to read this threaded comment; however, any edits to it will get removed if the file is opened in a newer version of Excel. Learn more: https://go.microsoft.com/fwlink/?linkid=870924
Comment:
    M5NS-IIIa- 137, M5NS-IIIa- 138</t>
        </r>
      </text>
    </comment>
    <comment ref="K174" authorId="0" shapeId="0" xr:uid="{00000000-0006-0000-0600-000015000000}">
      <text>
        <r>
          <rPr>
            <sz val="12"/>
            <color theme="1"/>
            <rFont val="Calibri"/>
            <scheme val="minor"/>
          </rPr>
          <t>======
ID#AAAB3TaWD-A
tc={D9680111-A418-4D5A-A56E-958C8DFF09C8}    (2026-04-15 05:41:35)
[Threaded comment]
Your version of Excel allows you to read this threaded comment; however, any edits to it will get removed if the file is opened in a newer version of Excel. Learn more: https://go.microsoft.com/fwlink/?linkid=870924
Comment:
    M5NS-IIIa- 138
Reply:
    M5NS-IIIb- 139</t>
        </r>
      </text>
    </comment>
    <comment ref="K175" authorId="0" shapeId="0" xr:uid="{00000000-0006-0000-0600-000032000000}">
      <text>
        <r>
          <rPr>
            <sz val="12"/>
            <color theme="1"/>
            <rFont val="Calibri"/>
            <scheme val="minor"/>
          </rPr>
          <t>======
ID#AAAB3TaWDzg
tc={A5F3F495-6E51-4929-BBA6-A548550ECDDE}    (2026-04-15 05:41:35)
[Threaded comment]
Your version of Excel allows you to read this threaded comment; however, any edits to it will get removed if the file is opened in a newer version of Excel. Learn more: https://go.microsoft.com/fwlink/?linkid=870924
Comment:
    M5NS-IIIb- 140
Reply:
    M5NS-IIIb- 140</t>
        </r>
      </text>
    </comment>
    <comment ref="K176" authorId="0" shapeId="0" xr:uid="{00000000-0006-0000-0600-00003B000000}">
      <text>
        <r>
          <rPr>
            <sz val="12"/>
            <color theme="1"/>
            <rFont val="Calibri"/>
            <scheme val="minor"/>
          </rPr>
          <t>======
ID#AAAB3TaWDvw
tc={1F9807F6-D245-4022-A98C-A87BB251D80C}    (2026-04-15 05:41:35)
[Threaded comment]
Your version of Excel allows you to read this threaded comment; however, any edits to it will get removed if the file is opened in a newer version of Excel. Learn more: https://go.microsoft.com/fwlink/?linkid=870924
Comment:
    M5NS-IIIb- 140
Reply:
    A good match for this objective would be M6NS-IIe-144.
Reply:
    M6NS-IIe-144</t>
        </r>
      </text>
    </comment>
    <comment ref="K177" authorId="0" shapeId="0" xr:uid="{00000000-0006-0000-0600-00003A000000}">
      <text>
        <r>
          <rPr>
            <sz val="12"/>
            <color theme="1"/>
            <rFont val="Calibri"/>
            <scheme val="minor"/>
          </rPr>
          <t>======
ID#AAAB3TaWDwQ
tc={CCF6DDA8-29BF-476D-B065-D69D6A84A183}    (2026-04-15 05:41:35)
[Threaded comment]
Your version of Excel allows you to read this threaded comment; however, any edits to it will get removed if the file is opened in a newer version of Excel. Learn more: https://go.microsoft.com/fwlink/?linkid=870924
Comment:
    M5NS-IIIb- 140
Reply:
    A good match for this objective would be M6NS-IIe-144.</t>
        </r>
      </text>
    </comment>
    <comment ref="C178" authorId="0" shapeId="0" xr:uid="{00000000-0006-0000-0600-000004000000}">
      <text>
        <r>
          <rPr>
            <sz val="12"/>
            <color theme="1"/>
            <rFont val="Calibri"/>
            <scheme val="minor"/>
          </rPr>
          <t>======
ID#AAAB3TaWEDA
tc={1234BC83-6225-4351-981D-4657D4BBE090}    (2026-04-15 05:41:35)
[Threaded comment]
Your version of Excel allows you to read this threaded comment; however, any edits to it will get removed if the file is opened in a newer version of Excel. Learn more: https://go.microsoft.com/fwlink/?linkid=870924
Comment:
    This is incorrect. It should be lesson 3.3. Accordingly amend unit name/number (merge with unit 3) and practice ids.</t>
        </r>
      </text>
    </comment>
    <comment ref="K179" authorId="0" shapeId="0" xr:uid="{00000000-0006-0000-0600-000028000000}">
      <text>
        <r>
          <rPr>
            <sz val="12"/>
            <color theme="1"/>
            <rFont val="Calibri"/>
            <scheme val="minor"/>
          </rPr>
          <t>======
ID#AAAB3TaWD3Y
tc={1AF91603-FE66-47E9-8C80-860C327B4E02}    (2026-04-15 05:41:35)
[Threaded comment]
Your version of Excel allows you to read this threaded comment; however, any edits to it will get removed if the file is opened in a newer version of Excel. Learn more: https://go.microsoft.com/fwlink/?linkid=870924
Comment:
    M5NS-IIIb- 140
Reply:
    A good match for this objective would be M6NS-IIe-144.</t>
        </r>
      </text>
    </comment>
    <comment ref="K180" authorId="0" shapeId="0" xr:uid="{00000000-0006-0000-0600-00003F000000}">
      <text>
        <r>
          <rPr>
            <sz val="12"/>
            <color theme="1"/>
            <rFont val="Calibri"/>
            <scheme val="minor"/>
          </rPr>
          <t>======
ID#AAAB3TaWDvA
tc={6527FE35-A929-41D3-A914-7C4544C3717C}    (2026-04-15 05:41:35)
[Threaded comment]
Your version of Excel allows you to read this threaded comment; however, any edits to it will get removed if the file is opened in a newer version of Excel. Learn more: https://go.microsoft.com/fwlink/?linkid=870924
Comment:
    A good match for this objective would be M6NS-IIe-144.
Reply:
    M6NS-IIe-144</t>
        </r>
      </text>
    </comment>
    <comment ref="K181" authorId="0" shapeId="0" xr:uid="{00000000-0006-0000-0600-000017000000}">
      <text>
        <r>
          <rPr>
            <sz val="12"/>
            <color theme="1"/>
            <rFont val="Calibri"/>
            <scheme val="minor"/>
          </rPr>
          <t>======
ID#AAAB3TaWD9U
tc={3EE1E1B3-B0F8-4169-B9BC-2C6799EEFE5D}    (2026-04-15 05:41:35)
[Threaded comment]
Your version of Excel allows you to read this threaded comment; however, any edits to it will get removed if the file is opened in a newer version of Excel. Learn more: https://go.microsoft.com/fwlink/?linkid=870924
Comment:
    M7SP-IVf-1
Reply:
    Same comment for rows 182-187.
Reply:
    M7SP-IVf-1 for 182-187</t>
        </r>
      </text>
    </comment>
    <comment ref="K188" authorId="0" shapeId="0" xr:uid="{00000000-0006-0000-0600-000021000000}">
      <text>
        <r>
          <rPr>
            <sz val="12"/>
            <color theme="1"/>
            <rFont val="Calibri"/>
            <scheme val="minor"/>
          </rPr>
          <t>======
ID#AAAB3TaWD40
tc={80E2CA22-D0DC-4B66-B07E-1C43F49947D6}    (2026-04-15 05:41:35)
[Threaded comment]
Your version of Excel allows you to read this threaded comment; however, any edits to it will get removed if the file is opened in a newer version of Excel. Learn more: https://go.microsoft.com/fwlink/?linkid=870924
Comment:
    M6NS-IIc-134
Reply:
    Same comment for rows 191-196.
Reply:
    M6NS-IIc-134 for 191-196</t>
        </r>
      </text>
    </comment>
    <comment ref="F195" authorId="0" shapeId="0" xr:uid="{00000000-0006-0000-0600-000031000000}">
      <text>
        <r>
          <rPr>
            <sz val="12"/>
            <color theme="1"/>
            <rFont val="Calibri"/>
            <scheme val="minor"/>
          </rPr>
          <t>======
ID#AAAB3TaWDzs
tc={9BA3A8B1-43A8-46BC-AB8F-E159E13EE15A}    (2026-04-15 05:41:35)
[Threaded comment]
Your version of Excel allows you to read this threaded comment; however, any edits to it will get removed if the file is opened in a newer version of Excel. Learn more: https://go.microsoft.com/fwlink/?linkid=870924
Comment:
    Merge this objective with the next one to follow the objective given in Prime:
Identify, name and draw different types of polygons</t>
        </r>
      </text>
    </comment>
    <comment ref="K195" authorId="0" shapeId="0" xr:uid="{00000000-0006-0000-0600-000002000000}">
      <text>
        <r>
          <rPr>
            <sz val="12"/>
            <color theme="1"/>
            <rFont val="Calibri"/>
            <scheme val="minor"/>
          </rPr>
          <t>======
ID#AAAB3TaWEDU
tc={C34EBC77-C9E5-4B61-8CB9-859E43504719}    (2026-04-15 05:41:35)
[Threaded comment]
Your version of Excel allows you to read this threaded comment; however, any edits to it will get removed if the file is opened in a newer version of Excel. Learn more: https://go.microsoft.com/fwlink/?linkid=870924
Comment:
    and M5GE-IIIc- 19</t>
        </r>
      </text>
    </comment>
    <comment ref="K196" authorId="0" shapeId="0" xr:uid="{00000000-0006-0000-0600-00002F000000}">
      <text>
        <r>
          <rPr>
            <sz val="12"/>
            <color theme="1"/>
            <rFont val="Calibri"/>
            <scheme val="minor"/>
          </rPr>
          <t>======
ID#AAAB3TaWD1U
tc={ECE16CE3-6757-456C-AEB0-34BA4F24F803}    (2026-04-15 05:41:35)
[Threaded comment]
Your version of Excel allows you to read this threaded comment; however, any edits to it will get removed if the file is opened in a newer version of Excel. Learn more: https://go.microsoft.com/fwlink/?linkid=870924
Comment:
    M5GE-IIIc- 20</t>
        </r>
      </text>
    </comment>
    <comment ref="K197" authorId="0" shapeId="0" xr:uid="{00000000-0006-0000-0600-000029000000}">
      <text>
        <r>
          <rPr>
            <sz val="12"/>
            <color theme="1"/>
            <rFont val="Calibri"/>
            <scheme val="minor"/>
          </rPr>
          <t>======
ID#AAAB3TaWD2o
tc={E0EE7FF5-6F5D-45B9-94D6-71E5A71B08B3}    (2026-04-15 05:41:35)
[Threaded comment]
Your version of Excel allows you to read this threaded comment; however, any edits to it will get removed if the file is opened in a newer version of Excel. Learn more: https://go.microsoft.com/fwlink/?linkid=870924
Comment:
    M5GE-IIId- 22</t>
        </r>
      </text>
    </comment>
    <comment ref="K201" authorId="0" shapeId="0" xr:uid="{00000000-0006-0000-0600-000014000000}">
      <text>
        <r>
          <rPr>
            <sz val="12"/>
            <color theme="1"/>
            <rFont val="Calibri"/>
            <scheme val="minor"/>
          </rPr>
          <t>======
ID#AAAB3TaWD-Y
tc={8BA28ABC-E09E-4BB2-85D1-28A5428B0B24}    (2026-04-15 05:41:35)
[Threaded comment]
Your version of Excel allows you to read this threaded comment; however, any edits to it will get removed if the file is opened in a newer version of Excel. Learn more: https://go.microsoft.com/fwlink/?linkid=870924
Comment:
    M4ME-IVb- 58
Reply:
    M4ME-IVb-58</t>
        </r>
      </text>
    </comment>
    <comment ref="J212" authorId="0" shapeId="0" xr:uid="{00000000-0006-0000-0600-00001E000000}">
      <text>
        <r>
          <rPr>
            <sz val="12"/>
            <color theme="1"/>
            <rFont val="Calibri"/>
            <scheme val="minor"/>
          </rPr>
          <t>======
ID#AAAB3TaWD7g
tc={486F18A7-EDE7-4748-A3F7-19680A378844}    (2026-04-15 05:41:35)
[Threaded comment]
Your version of Excel allows you to read this threaded comment; however, any edits to it will get removed if the file is opened in a newer version of Excel. Learn more: https://go.microsoft.com/fwlink/?linkid=870924
Comment:
    Part of the objective stated in Column F is missing from here.</t>
        </r>
      </text>
    </comment>
    <comment ref="K212" authorId="0" shapeId="0" xr:uid="{00000000-0006-0000-0600-000001000000}">
      <text>
        <r>
          <rPr>
            <sz val="12"/>
            <color theme="1"/>
            <rFont val="Calibri"/>
            <scheme val="minor"/>
          </rPr>
          <t>======
ID#AAAB3TaWEDc
tc={930F3774-FD6F-4AA3-BBB3-3D34A9003B79}    (2026-04-15 05:41:35)
[Threaded comment]
Your version of Excel allows you to read this threaded comment; however, any edits to it will get removed if the file is opened in a newer version of Excel. Learn more: https://go.microsoft.com/fwlink/?linkid=870924
Comment:
    M3GE-IIIh-8.3</t>
        </r>
      </text>
    </comment>
    <comment ref="J213" authorId="0" shapeId="0" xr:uid="{00000000-0006-0000-0600-000016000000}">
      <text>
        <r>
          <rPr>
            <sz val="12"/>
            <color theme="1"/>
            <rFont val="Calibri"/>
            <scheme val="minor"/>
          </rPr>
          <t>======
ID#AAAB3TaWD9w
tc={95747772-4451-4D31-AB9E-F47C4D9EB324}    (2026-04-15 05:41:35)
[Threaded comment]
Your version of Excel allows you to read this threaded comment; however, any edits to it will get removed if the file is opened in a newer version of Excel. Learn more: https://go.microsoft.com/fwlink/?linkid=870924
Comment:
    Part of the objective stated in Column F is missing from here.</t>
        </r>
      </text>
    </comment>
    <comment ref="K213" authorId="0" shapeId="0" xr:uid="{00000000-0006-0000-0600-000042000000}">
      <text>
        <r>
          <rPr>
            <sz val="12"/>
            <color theme="1"/>
            <rFont val="Calibri"/>
            <scheme val="minor"/>
          </rPr>
          <t>======
ID#AAAB3TaWDtc
tc={56172D4B-98B3-4A33-AE92-C011044A4702}    (2026-04-15 05:41:35)
[Threaded comment]
Your version of Excel allows you to read this threaded comment; however, any edits to it will get removed if the file is opened in a newer version of Excel. Learn more: https://go.microsoft.com/fwlink/?linkid=870924
Comment:
    M3GE-IIIh-8.3</t>
        </r>
      </text>
    </comment>
    <comment ref="M213" authorId="0" shapeId="0" xr:uid="{00000000-0006-0000-0600-000040000000}">
      <text>
        <r>
          <rPr>
            <sz val="12"/>
            <color theme="1"/>
            <rFont val="Calibri"/>
            <scheme val="minor"/>
          </rPr>
          <t>======
ID#AAAB3TaWDu4
tc={FF24EF2F-3CED-4C53-850A-C9159BA64961}    (2026-04-15 05:41:35)
[Threaded comment]
Your version of Excel allows you to read this threaded comment; however, any edits to it will get removed if the file is opened in a newer version of Excel. Learn more: https://go.microsoft.com/fwlink/?linkid=870924
Comment:
    Updated on 27 Nov as per Hannah's alert</t>
        </r>
      </text>
    </comment>
    <comment ref="F214" authorId="0" shapeId="0" xr:uid="{00000000-0006-0000-0600-000027000000}">
      <text>
        <r>
          <rPr>
            <sz val="12"/>
            <color theme="1"/>
            <rFont val="Calibri"/>
            <scheme val="minor"/>
          </rPr>
          <t>======
ID#AAAB3TaWD3g
tc={BC11663E-F66F-491E-AE79-92E5103DE88F}    (2026-04-15 05:41:35)
[Threaded comment]
Your version of Excel allows you to read this threaded comment; however, any edits to it will get removed if the file is opened in a newer version of Excel. Learn more: https://go.microsoft.com/fwlink/?linkid=870924
Comment:
    Include this objective:
Visualize a solid drawn on dot paper
Reply:
    Not required.</t>
        </r>
      </text>
    </comment>
    <comment ref="K214" authorId="0" shapeId="0" xr:uid="{00000000-0006-0000-0600-00003C000000}">
      <text>
        <r>
          <rPr>
            <sz val="12"/>
            <color theme="1"/>
            <rFont val="Calibri"/>
            <scheme val="minor"/>
          </rPr>
          <t>======
ID#AAAB3TaWDvo
tc={D3961705-8BDE-4FBB-A4B8-4E402507C23E}    (2026-04-15 05:41:35)
[Threaded comment]
Your version of Excel allows you to read this threaded comment; however, any edits to it will get removed if the file is opened in a newer version of Excel. Learn more: https://go.microsoft.com/fwlink/?linkid=870924
Comment:
    Will M5ME-IVc- 77 be a closer match instead of the one stated here?
Reply:
    Same comment for Rows 217-219.</t>
        </r>
      </text>
    </comment>
    <comment ref="K218" authorId="0" shapeId="0" xr:uid="{00000000-0006-0000-0600-000038000000}">
      <text>
        <r>
          <rPr>
            <sz val="12"/>
            <color theme="1"/>
            <rFont val="Calibri"/>
            <scheme val="minor"/>
          </rPr>
          <t>======
ID#AAAB3TaWDww
tc={3B9E5089-AE56-4DE6-8C0F-9C375701E722}    (2026-04-15 05:41:35)
[Threaded comment]
Your version of Excel allows you to read this threaded comment; however, any edits to it will get removed if the file is opened in a newer version of Excel. Learn more: https://go.microsoft.com/fwlink/?linkid=870924
Comment:
    M4ME-IVd-62</t>
        </r>
      </text>
    </comment>
    <comment ref="K219" authorId="0" shapeId="0" xr:uid="{00000000-0006-0000-0600-000009000000}">
      <text>
        <r>
          <rPr>
            <sz val="12"/>
            <color theme="1"/>
            <rFont val="Calibri"/>
            <scheme val="minor"/>
          </rPr>
          <t>======
ID#AAAB3TaWEBY
tc={6D127FB2-5CF5-4199-A776-E397FBD21E5F}    (2026-04-15 05:41:35)
[Threaded comment]
Your version of Excel allows you to read this threaded comment; however, any edits to it will get removed if the file is opened in a newer version of Excel. Learn more: https://go.microsoft.com/fwlink/?linkid=870924
Comment:
    M4ME-IVd- 62</t>
        </r>
      </text>
    </comment>
    <comment ref="K220" authorId="0" shapeId="0" xr:uid="{00000000-0006-0000-0600-000026000000}">
      <text>
        <r>
          <rPr>
            <sz val="12"/>
            <color theme="1"/>
            <rFont val="Calibri"/>
            <scheme val="minor"/>
          </rPr>
          <t>======
ID#AAAB3TaWD3s
tc={1CC27387-D470-459A-A87F-565ABCF33D31}    (2026-04-15 05:41:35)
[Threaded comment]
Your version of Excel allows you to read this threaded comment; however, any edits to it will get removed if the file is opened in a newer version of Excel. Learn more: https://go.microsoft.com/fwlink/?linkid=870924
Comment:
    M5ME-IVd- 81
Reply:
    M4ME-IVd- 62</t>
        </r>
      </text>
    </comment>
    <comment ref="K221" authorId="0" shapeId="0" xr:uid="{00000000-0006-0000-0600-000019000000}">
      <text>
        <r>
          <rPr>
            <sz val="12"/>
            <color theme="1"/>
            <rFont val="Calibri"/>
            <scheme val="minor"/>
          </rPr>
          <t>======
ID#AAAB3TaWD8s
tc={8A4BAC0C-81CF-4EF0-864E-70079B3ADBC8}    (2026-04-15 05:41:35)
[Threaded comment]
Your version of Excel allows you to read this threaded comment; however, any edits to it will get removed if the file is opened in a newer version of Excel. Learn more: https://go.microsoft.com/fwlink/?linkid=870924
Comment:
    M4ME-IVd- 62</t>
        </r>
      </text>
    </comment>
    <comment ref="K222" authorId="0" shapeId="0" xr:uid="{00000000-0006-0000-0600-000041000000}">
      <text>
        <r>
          <rPr>
            <sz val="12"/>
            <color theme="1"/>
            <rFont val="Calibri"/>
            <scheme val="minor"/>
          </rPr>
          <t>======
ID#AAAB3TaWDug
tc={F8357B8C-509C-471F-BF7C-F628EE1D2E26}    (2026-04-15 05:41:35)
[Threaded comment]
Your version of Excel allows you to read this threaded comment; however, any edits to it will get removed if the file is opened in a newer version of Excel. Learn more: https://go.microsoft.com/fwlink/?linkid=870924
Comment:
    and M5ME-IVc- 79
Reply:
    M5ME-IVc-79/M5ME-IVd-81</t>
        </r>
      </text>
    </comment>
    <comment ref="K224" authorId="0" shapeId="0" xr:uid="{00000000-0006-0000-0600-000037000000}">
      <text>
        <r>
          <rPr>
            <sz val="12"/>
            <color theme="1"/>
            <rFont val="Calibri"/>
            <scheme val="minor"/>
          </rPr>
          <t>======
ID#AAAB3TaWDw8
tc={4D91C79A-F422-47B8-9F98-2C5146DDC1E9}    (2026-04-15 05:41:35)
[Threaded comment]
Your version of Excel allows you to read this threaded comment; however, any edits to it will get removed if the file is opened in a newer version of Excel. Learn more: https://go.microsoft.com/fwlink/?linkid=870924
Comment:
    M5ME-IVc- 78
Reply:
    M5ME-IVc- 78</t>
        </r>
      </text>
    </comment>
    <comment ref="F225" authorId="0" shapeId="0" xr:uid="{00000000-0006-0000-0600-000003000000}">
      <text>
        <r>
          <rPr>
            <sz val="12"/>
            <color theme="1"/>
            <rFont val="Calibri"/>
            <scheme val="minor"/>
          </rPr>
          <t>======
ID#AAAB3TaWEDE
tc={361DFCB3-2BFD-4576-9206-7E0D67EDE56B}    (2026-04-15 05:41:35)
[Threaded comment]
Your version of Excel allows you to read this threaded comment; however, any edits to it will get removed if the file is opened in a newer version of Excel. Learn more: https://go.microsoft.com/fwlink/?linkid=870924
Comment:
    I suggest to split the two objectives (for it to be in accordance with Prime).
Reply:
    No need.</t>
        </r>
      </text>
    </comment>
    <comment ref="J225" authorId="0" shapeId="0" xr:uid="{00000000-0006-0000-0600-000013000000}">
      <text>
        <r>
          <rPr>
            <sz val="12"/>
            <color theme="1"/>
            <rFont val="Calibri"/>
            <scheme val="minor"/>
          </rPr>
          <t>======
ID#AAAB3TaWD-g
tc={643F1D85-D72E-4CE1-992A-C479F80960B9}    (2026-04-15 05:41:35)
[Threaded comment]
Your version of Excel allows you to read this threaded comment; however, any edits to it will get removed if the file is opened in a newer version of Excel. Learn more: https://go.microsoft.com/fwlink/?linkid=870924
Comment:
    Check the objective stated in Column F and amend this accordingly.</t>
        </r>
      </text>
    </comment>
    <comment ref="K225" authorId="0" shapeId="0" xr:uid="{00000000-0006-0000-0600-000022000000}">
      <text>
        <r>
          <rPr>
            <sz val="12"/>
            <color theme="1"/>
            <rFont val="Calibri"/>
            <scheme val="minor"/>
          </rPr>
          <t>======
ID#AAAB3TaWD4g
tc={76CCFD61-BCDC-4BCB-9E6C-720C62024421}    (2026-04-15 05:41:35)
[Threaded comment]
Your version of Excel allows you to read this threaded comment; however, any edits to it will get removed if the file is opened in a newer version of Excel. Learn more: https://go.microsoft.com/fwlink/?linkid=870924
Comment:
    M5ME-IVd- 80</t>
        </r>
      </text>
    </comment>
    <comment ref="K231" authorId="0" shapeId="0" xr:uid="{00000000-0006-0000-0600-00000B000000}">
      <text>
        <r>
          <rPr>
            <sz val="12"/>
            <color theme="1"/>
            <rFont val="Calibri"/>
            <scheme val="minor"/>
          </rPr>
          <t>======
ID#AAAB3TaWEAk
tc={B5F09066-15EF-4E93-9720-AB9A636EA427}    (2026-04-15 05:41:35)
[Threaded comment]
Your version of Excel allows you to read this threaded comment; however, any edits to it will get removed if the file is opened in a newer version of Excel. Learn more: https://go.microsoft.com/fwlink/?linkid=870924
Comment:
    A better map can be M5ME-IVe- 83.
Reply:
    M5ME-IVe- 83</t>
        </r>
      </text>
    </comment>
    <comment ref="K233" authorId="0" shapeId="0" xr:uid="{00000000-0006-0000-0600-000034000000}">
      <text>
        <r>
          <rPr>
            <sz val="12"/>
            <color theme="1"/>
            <rFont val="Calibri"/>
            <scheme val="minor"/>
          </rPr>
          <t>======
ID#AAAB3TaWDzI
tc={FBC54C43-EEB7-49D1-B49A-1C51B34D393D}    (2026-04-15 05:41:35)
[Threaded comment]
Your version of Excel allows you to read this threaded comment; however, any edits to it will get removed if the file is opened in a newer version of Excel. Learn more: https://go.microsoft.com/fwlink/?linkid=870924
Comment:
    A better map can be M5ME-IVe- 83.
Reply:
    M5ME-IVe- 83</t>
        </r>
      </text>
    </comment>
    <comment ref="K235" authorId="0" shapeId="0" xr:uid="{00000000-0006-0000-0600-000033000000}">
      <text>
        <r>
          <rPr>
            <sz val="12"/>
            <color theme="1"/>
            <rFont val="Calibri"/>
            <scheme val="minor"/>
          </rPr>
          <t>======
ID#AAAB3TaWDzM
tc={D6117FE2-3D16-4698-9794-FE44DED29395}    (2026-04-15 05:41:35)
[Threaded comment]
Your version of Excel allows you to read this threaded comment; however, any edits to it will get removed if the file is opened in a newer version of Excel. Learn more: https://go.microsoft.com/fwlink/?linkid=870924
Comment:
    M6AL-IIIe-18
Reply:
    M6AL-IIIe-18</t>
        </r>
      </text>
    </comment>
    <comment ref="K237" authorId="0" shapeId="0" xr:uid="{00000000-0006-0000-0600-00002C000000}">
      <text>
        <r>
          <rPr>
            <sz val="12"/>
            <color theme="1"/>
            <rFont val="Calibri"/>
            <scheme val="minor"/>
          </rPr>
          <t>======
ID#AAAB3TaWD10
tc={2C6712C0-B100-4D08-8FA7-C60423699351}    (2026-04-15 05:41:35)
[Threaded comment]
Your version of Excel allows you to read this threaded comment; however, any edits to it will get removed if the file is opened in a newer version of Excel. Learn more: https://go.microsoft.com/fwlink/?linkid=870924
Comment:
    M6AL-IIIe-18
Reply:
    M6AL-IIIe-18</t>
        </r>
      </text>
    </comment>
    <comment ref="K239" authorId="0" shapeId="0" xr:uid="{00000000-0006-0000-0600-000043000000}">
      <text>
        <r>
          <rPr>
            <sz val="12"/>
            <color theme="1"/>
            <rFont val="Calibri"/>
            <scheme val="minor"/>
          </rPr>
          <t>======
ID#AAAB3TaWDs4
tc={4C519AB5-9C18-47CD-9DC3-11699AD75BEF}    (2026-04-15 05:41:35)
[Threaded comment]
Your version of Excel allows you to read this threaded comment; however, any edits to it will get removed if the file is opened in a newer version of Excel. Learn more: https://go.microsoft.com/fwlink/?linkid=870924
Comment:
    M6AL-IIIe-18
Reply:
    M6AL-IIIe-18</t>
        </r>
      </text>
    </comment>
    <comment ref="K241" authorId="0" shapeId="0" xr:uid="{00000000-0006-0000-0600-00000D000000}">
      <text>
        <r>
          <rPr>
            <sz val="12"/>
            <color theme="1"/>
            <rFont val="Calibri"/>
            <scheme val="minor"/>
          </rPr>
          <t>======
ID#AAAB3TaWD_w
tc={155297C9-B188-483F-8564-4E41C6C8997E}    (2026-04-15 05:41:35)
[Threaded comment]
Your version of Excel allows you to read this threaded comment; however, any edits to it will get removed if the file is opened in a newer version of Excel. Learn more: https://go.microsoft.com/fwlink/?linkid=870924
Comment:
    M6AL-IIIe-18
Reply:
    M6AL-IIIe-18</t>
        </r>
      </text>
    </comment>
    <comment ref="K243" authorId="0" shapeId="0" xr:uid="{00000000-0006-0000-0600-000023000000}">
      <text>
        <r>
          <rPr>
            <sz val="12"/>
            <color theme="1"/>
            <rFont val="Calibri"/>
            <scheme val="minor"/>
          </rPr>
          <t>======
ID#AAAB3TaWD4c
tc={B44FD1C8-EEF7-4601-8CFB-E55A484487ED}    (2026-04-15 05:41:35)
[Threaded comment]
Your version of Excel allows you to read this threaded comment; however, any edits to it will get removed if the file is opened in a newer version of Excel. Learn more: https://go.microsoft.com/fwlink/?linkid=870924
Comment:
    M6AL-IIIe-18
Reply:
    M6AL-IIIe-18</t>
        </r>
      </text>
    </comment>
    <comment ref="K245" authorId="0" shapeId="0" xr:uid="{00000000-0006-0000-0600-000018000000}">
      <text>
        <r>
          <rPr>
            <sz val="12"/>
            <color theme="1"/>
            <rFont val="Calibri"/>
            <scheme val="minor"/>
          </rPr>
          <t>======
ID#AAAB3TaWD88
tc={46626748-0529-484B-93B2-E0690D11D47C}    (2026-04-15 05:41:35)
[Threaded comment]
Your version of Excel allows you to read this threaded comment; however, any edits to it will get removed if the file is opened in a newer version of Excel. Learn more: https://go.microsoft.com/fwlink/?linkid=870924
Comment:
    M6AL-IIIe-18?
Reply:
    Same comment for the next two rows.</t>
        </r>
      </text>
    </comment>
    <comment ref="K250" authorId="0" shapeId="0" xr:uid="{00000000-0006-0000-0600-00001D000000}">
      <text>
        <r>
          <rPr>
            <sz val="12"/>
            <color theme="1"/>
            <rFont val="Calibri"/>
            <scheme val="minor"/>
          </rPr>
          <t>======
ID#AAAB3TaWD7w
tc={188F33F2-036D-4B06-AF68-1DECA55ACA95}    (2026-04-15 05:41:35)
[Threaded comment]
Your version of Excel allows you to read this threaded comment; however, any edits to it will get removed if the file is opened in a newer version of Excel. Learn more: https://go.microsoft.com/fwlink/?linkid=870924
Comment:
    M5ME-IVf- 86</t>
        </r>
      </text>
    </comment>
  </commentList>
  <extLst>
    <ext xmlns:r="http://schemas.openxmlformats.org/officeDocument/2006/relationships" uri="GoogleSheetsCustomDataVersion2">
      <go:sheetsCustomData xmlns:go="http://customooxmlschemas.google.com/" r:id="rId1" roundtripDataSignature="AMtx7mjB3etgImtBGienFQP7UEfC+FNXJ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41" authorId="0" shapeId="0" xr:uid="{00000000-0006-0000-0700-000030000000}">
      <text>
        <r>
          <rPr>
            <sz val="12"/>
            <color theme="1"/>
            <rFont val="Calibri"/>
            <scheme val="minor"/>
          </rPr>
          <t>======
ID#AAAB3TaWDwI
tc={273C38DF-8055-4A0D-9E23-57DC278C02EF}    (2026-04-15 05:41:35)
[Threaded comment]
Your version of Excel allows you to read this threaded comment; however, any edits to it will get removed if the file is opened in a newer version of Excel. Learn more: https://go.microsoft.com/fwlink/?linkid=870924
Comment:
    No digital practice</t>
        </r>
      </text>
    </comment>
    <comment ref="P41" authorId="0" shapeId="0" xr:uid="{00000000-0006-0000-0700-000021000000}">
      <text>
        <r>
          <rPr>
            <sz val="12"/>
            <color theme="1"/>
            <rFont val="Calibri"/>
            <scheme val="minor"/>
          </rPr>
          <t>======
ID#AAAB3TaWD2c
tc={275EEADF-B809-4BE6-ADB5-1958C17D36D5}    (2026-04-15 05:41:35)
[Threaded comment]
Your version of Excel allows you to read this threaded comment; however, any edits to it will get removed if the file is opened in a newer version of Excel. Learn more: https://go.microsoft.com/fwlink/?linkid=870924
Comment:
    No PINE digital practice to map from.</t>
        </r>
      </text>
    </comment>
    <comment ref="D42" authorId="0" shapeId="0" xr:uid="{00000000-0006-0000-0700-000009000000}">
      <text>
        <r>
          <rPr>
            <sz val="12"/>
            <color theme="1"/>
            <rFont val="Calibri"/>
            <scheme val="minor"/>
          </rPr>
          <t>======
ID#AAAB3TaWEAU
tc={F3E9246A-9026-4BC3-AB0B-9F938A98CA4E}    (2026-04-15 05:41:35)
[Threaded comment]
Your version of Excel allows you to read this threaded comment; however, any edits to it will get removed if the file is opened in a newer version of Excel. Learn more: https://go.microsoft.com/fwlink/?linkid=870924
Comment:
    No digital practice</t>
        </r>
      </text>
    </comment>
    <comment ref="P42" authorId="0" shapeId="0" xr:uid="{00000000-0006-0000-0700-00000B000000}">
      <text>
        <r>
          <rPr>
            <sz val="12"/>
            <color theme="1"/>
            <rFont val="Calibri"/>
            <scheme val="minor"/>
          </rPr>
          <t>======
ID#AAAB3TaWD_E
tc={CA65CA16-1D20-4072-BA4E-2DFE4AE91B31}    (2026-04-15 05:41:35)
[Threaded comment]
Your version of Excel allows you to read this threaded comment; however, any edits to it will get removed if the file is opened in a newer version of Excel. Learn more: https://go.microsoft.com/fwlink/?linkid=870924
Comment:
    No PINE digital practice to map from.</t>
        </r>
      </text>
    </comment>
    <comment ref="P52" authorId="0" shapeId="0" xr:uid="{00000000-0006-0000-0700-00002F000000}">
      <text>
        <r>
          <rPr>
            <sz val="12"/>
            <color theme="1"/>
            <rFont val="Calibri"/>
            <scheme val="minor"/>
          </rPr>
          <t>======
ID#AAAB3TaWDwM
tc={9F7E6497-6A02-4D6D-949C-F6E008E271A2}    (2026-04-15 05:41:35)
[Threaded comment]
Your version of Excel allows you to read this threaded comment; however, any edits to it will get removed if the file is opened in a newer version of Excel. Learn more: https://go.microsoft.com/fwlink/?linkid=870924
Comment:
    No practice, PINE_G3_C14_P3.1.1 mapped to PINE_G3_C14_P3.1.2</t>
        </r>
      </text>
    </comment>
    <comment ref="D53" authorId="0" shapeId="0" xr:uid="{00000000-0006-0000-0700-000010000000}">
      <text>
        <r>
          <rPr>
            <sz val="12"/>
            <color theme="1"/>
            <rFont val="Calibri"/>
            <scheme val="minor"/>
          </rPr>
          <t>======
ID#AAAB3TaWD9g
tc={78DF2B16-A298-4285-8423-A59106AB9081}    (2026-04-15 05:41:35)
[Threaded comment]
Your version of Excel allows you to read this threaded comment; however, any edits to it will get removed if the file is opened in a newer version of Excel. Learn more: https://go.microsoft.com/fwlink/?linkid=870924
Comment:
    No digital practice</t>
        </r>
      </text>
    </comment>
    <comment ref="P53" authorId="0" shapeId="0" xr:uid="{00000000-0006-0000-0700-000026000000}">
      <text>
        <r>
          <rPr>
            <sz val="12"/>
            <color theme="1"/>
            <rFont val="Calibri"/>
            <scheme val="minor"/>
          </rPr>
          <t>======
ID#AAAB3TaWD0E
tc={680F9962-D572-400D-BCB0-D13B9C59CE38}    (2026-04-15 05:41:35)
[Threaded comment]
Your version of Excel allows you to read this threaded comment; however, any edits to it will get removed if the file is opened in a newer version of Excel. Learn more: https://go.microsoft.com/fwlink/?linkid=870924
Comment:
    Mapped from PINE_G3_C14_P3.1.1, better match than from PINE_G3_C14_P3.1.2.</t>
        </r>
      </text>
    </comment>
    <comment ref="K70" authorId="0" shapeId="0" xr:uid="{00000000-0006-0000-0700-000025000000}">
      <text>
        <r>
          <rPr>
            <sz val="12"/>
            <color theme="1"/>
            <rFont val="Calibri"/>
            <scheme val="minor"/>
          </rPr>
          <t>======
ID#AAAB3TaWD00
tc={8846BA4A-4BA4-421C-AD91-999CD7D70AD6}    (2026-04-15 05:41:35)
[Threaded comment]
Your version of Excel allows you to read this threaded comment; however, any edits to it will get removed if the file is opened in a newer version of Excel. Learn more: https://go.microsoft.com/fwlink/?linkid=870924
Comment:
    and M6NS-IIg-151</t>
        </r>
      </text>
    </comment>
    <comment ref="K71" authorId="0" shapeId="0" xr:uid="{00000000-0006-0000-0700-00001E000000}">
      <text>
        <r>
          <rPr>
            <sz val="12"/>
            <color theme="1"/>
            <rFont val="Calibri"/>
            <scheme val="minor"/>
          </rPr>
          <t>======
ID#AAAB3TaWD3A
tc={AA6A3474-9A10-4369-8B22-8077B9541B8E}    (2026-04-15 05:41:35)
[Threaded comment]
Your version of Excel allows you to read this threaded comment; however, any edits to it will get removed if the file is opened in a newer version of Excel. Learn more: https://go.microsoft.com/fwlink/?linkid=870924
Comment:
    M6NS-IIh-153</t>
        </r>
      </text>
    </comment>
    <comment ref="K73" authorId="0" shapeId="0" xr:uid="{00000000-0006-0000-0700-000004000000}">
      <text>
        <r>
          <rPr>
            <sz val="12"/>
            <color theme="1"/>
            <rFont val="Calibri"/>
            <scheme val="minor"/>
          </rPr>
          <t>======
ID#AAAB3TaWECE
tc={3838C5BD-1C30-412E-8C6E-D8591FFCC2F2}    (2026-04-15 05:41:35)
[Threaded comment]
Your version of Excel allows you to read this threaded comment; however, any edits to it will get removed if the file is opened in a newer version of Excel. Learn more: https://go.microsoft.com/fwlink/?linkid=870924
Comment:
    Map to only M6NS-IIg-152.</t>
        </r>
      </text>
    </comment>
    <comment ref="K80" authorId="0" shapeId="0" xr:uid="{00000000-0006-0000-0700-000028000000}">
      <text>
        <r>
          <rPr>
            <sz val="12"/>
            <color theme="1"/>
            <rFont val="Calibri"/>
            <scheme val="minor"/>
          </rPr>
          <t>======
ID#AAAB3TaWDzY
tc={DEFFBBFD-922F-4B47-A163-19D8DBA5C2EF}    (2026-04-15 05:41:35)
[Threaded comment]
Your version of Excel allows you to read this threaded comment; however, any edits to it will get removed if the file is opened in a newer version of Excel. Learn more: https://go.microsoft.com/fwlink/?linkid=870924
Comment:
    M5NS-IIIa- 136</t>
        </r>
      </text>
    </comment>
    <comment ref="K81" authorId="0" shapeId="0" xr:uid="{00000000-0006-0000-0700-000013000000}">
      <text>
        <r>
          <rPr>
            <sz val="12"/>
            <color theme="1"/>
            <rFont val="Calibri"/>
            <scheme val="minor"/>
          </rPr>
          <t>======
ID#AAAB3TaWD8A
tc={C61FB645-1612-4423-988D-79BC67FDE964}    (2026-04-15 05:41:35)
[Threaded comment]
Your version of Excel allows you to read this threaded comment; however, any edits to it will get removed if the file is opened in a newer version of Excel. Learn more: https://go.microsoft.com/fwlink/?linkid=870924
Comment:
    M5NS-IIIa- 136</t>
        </r>
      </text>
    </comment>
    <comment ref="K82" authorId="0" shapeId="0" xr:uid="{00000000-0006-0000-0700-000014000000}">
      <text>
        <r>
          <rPr>
            <sz val="12"/>
            <color theme="1"/>
            <rFont val="Calibri"/>
            <scheme val="minor"/>
          </rPr>
          <t>======
ID#AAAB3TaWD70
tc={6F2A62B5-156B-4788-BAF8-F86CCAF54DB7}    (2026-04-15 05:41:35)
[Threaded comment]
Your version of Excel allows you to read this threaded comment; however, any edits to it will get removed if the file is opened in a newer version of Excel. Learn more: https://go.microsoft.com/fwlink/?linkid=870924
Comment:
    M5NS-IIIa- 136</t>
        </r>
      </text>
    </comment>
    <comment ref="K83" authorId="0" shapeId="0" xr:uid="{00000000-0006-0000-0700-000007000000}">
      <text>
        <r>
          <rPr>
            <sz val="12"/>
            <color theme="1"/>
            <rFont val="Calibri"/>
            <scheme val="minor"/>
          </rPr>
          <t>======
ID#AAAB3TaWEBE
tc={3FD82D61-8EBB-4499-9069-C5B2981F5AAC}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K86" authorId="0" shapeId="0" xr:uid="{00000000-0006-0000-0700-000022000000}">
      <text>
        <r>
          <rPr>
            <sz val="12"/>
            <color theme="1"/>
            <rFont val="Calibri"/>
            <scheme val="minor"/>
          </rPr>
          <t>======
ID#AAAB3TaWD2U
tc={FEA9FC79-E98C-8543-AD77-FB3E3E001AA6}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K87" authorId="0" shapeId="0" xr:uid="{00000000-0006-0000-0700-00000F000000}">
      <text>
        <r>
          <rPr>
            <sz val="12"/>
            <color theme="1"/>
            <rFont val="Calibri"/>
            <scheme val="minor"/>
          </rPr>
          <t>======
ID#AAAB3TaWD90
tc={2215FB7A-7A93-7D47-B4E3-E4795185DC41}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K88" authorId="0" shapeId="0" xr:uid="{00000000-0006-0000-0700-00002B000000}">
      <text>
        <r>
          <rPr>
            <sz val="12"/>
            <color theme="1"/>
            <rFont val="Calibri"/>
            <scheme val="minor"/>
          </rPr>
          <t>======
ID#AAAB3TaWDyQ
tc={B8E10A49-585A-3745-A7BA-D10AE2C57342}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J89" authorId="0" shapeId="0" xr:uid="{00000000-0006-0000-0700-00001A000000}">
      <text>
        <r>
          <rPr>
            <sz val="12"/>
            <color theme="1"/>
            <rFont val="Calibri"/>
            <scheme val="minor"/>
          </rPr>
          <t>======
ID#AAAB3TaWD4Y
tc={480429B4-2B8A-483D-B889-FE5409BCC6BB}    (2026-04-15 05:41:35)
[Threaded comment]
Your version of Excel allows you to read this threaded comment; however, any edits to it will get removed if the file is opened in a newer version of Excel. Learn more: https://go.microsoft.com/fwlink/?linkid=870924
Comment:
    Check the objective stated in Column F and update this tag accordingly.
Reply:
    Solve word problem involving percentage change in a quantity.</t>
        </r>
      </text>
    </comment>
    <comment ref="K89" authorId="0" shapeId="0" xr:uid="{00000000-0006-0000-0700-000001000000}">
      <text>
        <r>
          <rPr>
            <sz val="12"/>
            <color theme="1"/>
            <rFont val="Calibri"/>
            <scheme val="minor"/>
          </rPr>
          <t>======
ID#AAAB3TaWEDs
tc={7596A71F-852C-7D4D-8448-3C9DB2913C7A}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K90" authorId="0" shapeId="0" xr:uid="{00000000-0006-0000-0700-000027000000}">
      <text>
        <r>
          <rPr>
            <sz val="12"/>
            <color theme="1"/>
            <rFont val="Calibri"/>
            <scheme val="minor"/>
          </rPr>
          <t>======
ID#AAAB3TaWDz0
tc={DCC7A517-4FA9-5543-89BA-E490F7BDA7B4}    (2026-04-15 05:41:35)
[Threaded comment]
Your version of Excel allows you to read this threaded comment; however, any edits to it will get removed if the file is opened in a newer version of Excel. Learn more: https://go.microsoft.com/fwlink/?linkid=870924
Comment:
    M6NS-IId-143</t>
        </r>
      </text>
    </comment>
    <comment ref="K101" authorId="0" shapeId="0" xr:uid="{00000000-0006-0000-0700-00002A000000}">
      <text>
        <r>
          <rPr>
            <sz val="12"/>
            <color theme="1"/>
            <rFont val="Calibri"/>
            <scheme val="minor"/>
          </rPr>
          <t>======
ID#AAAB3TaWDyY
tc={882617B6-227C-44CB-90C8-9AC368EE7F70}    (2026-04-15 05:41:35)
[Threaded comment]
Your version of Excel allows you to read this threaded comment; however, any edits to it will get removed if the file is opened in a newer version of Excel. Learn more: https://go.microsoft.com/fwlink/?linkid=870924
Comment:
    Remove 'M5ME-IIIh- 67'</t>
        </r>
      </text>
    </comment>
    <comment ref="K102" authorId="0" shapeId="0" xr:uid="{00000000-0006-0000-0700-00001D000000}">
      <text>
        <r>
          <rPr>
            <sz val="12"/>
            <color theme="1"/>
            <rFont val="Calibri"/>
            <scheme val="minor"/>
          </rPr>
          <t>======
ID#AAAB3TaWD3I
tc={E449F263-9517-4557-A9FB-ECF2CF213B7F}    (2026-04-15 05:41:35)
[Threaded comment]
Your version of Excel allows you to read this threaded comment; however, any edits to it will get removed if the file is opened in a newer version of Excel. Learn more: https://go.microsoft.com/fwlink/?linkid=870924
Comment:
    M5GE-IIIe- 24</t>
        </r>
      </text>
    </comment>
    <comment ref="K103" authorId="0" shapeId="0" xr:uid="{00000000-0006-0000-0700-00001F000000}">
      <text>
        <r>
          <rPr>
            <sz val="12"/>
            <color theme="1"/>
            <rFont val="Calibri"/>
            <scheme val="minor"/>
          </rPr>
          <t>======
ID#AAAB3TaWD24
tc={6F56FB3B-E61B-BD41-BBD3-95F3F324D786}    (2026-04-15 05:41:35)
[Threaded comment]
Your version of Excel allows you to read this threaded comment; however, any edits to it will get removed if the file is opened in a newer version of Excel. Learn more: https://go.microsoft.com/fwlink/?linkid=870924
Comment:
    Remove 'M5ME-IIIh- 67'</t>
        </r>
      </text>
    </comment>
    <comment ref="F104" authorId="0" shapeId="0" xr:uid="{00000000-0006-0000-0700-00002E000000}">
      <text>
        <r>
          <rPr>
            <sz val="12"/>
            <color theme="1"/>
            <rFont val="Calibri"/>
            <scheme val="minor"/>
          </rPr>
          <t>======
ID#AAAB3TaWDwk
tc={FF09875A-991E-423E-A413-6A92A2EB1D10}    (2026-04-15 05:41:35)
[Threaded comment]
Your version of Excel allows you to read this threaded comment; however, any edits to it will get removed if the file is opened in a newer version of Excel. Learn more: https://go.microsoft.com/fwlink/?linkid=870924
Comment:
    I suggest to split the two objectives.
Reply:
    not required</t>
        </r>
      </text>
    </comment>
    <comment ref="J104" authorId="0" shapeId="0" xr:uid="{00000000-0006-0000-0700-00001C000000}">
      <text>
        <r>
          <rPr>
            <sz val="12"/>
            <color theme="1"/>
            <rFont val="Calibri"/>
            <scheme val="minor"/>
          </rPr>
          <t>======
ID#AAAB3TaWD3w
tc={E902BC49-7660-458D-A551-31EB6DE9E22F}    (2026-04-15 05:41:35)
[Threaded comment]
Your version of Excel allows you to read this threaded comment; however, any edits to it will get removed if the file is opened in a newer version of Excel. Learn more: https://go.microsoft.com/fwlink/?linkid=870924
Comment:
    Check the objective stated in Column F and amend this tag accordingly.</t>
        </r>
      </text>
    </comment>
    <comment ref="K104" authorId="0" shapeId="0" xr:uid="{00000000-0006-0000-0700-000020000000}">
      <text>
        <r>
          <rPr>
            <sz val="12"/>
            <color theme="1"/>
            <rFont val="Calibri"/>
            <scheme val="minor"/>
          </rPr>
          <t>======
ID#AAAB3TaWD2g
tc={1246AF63-5EF4-C74F-9B7D-0E2A73BE68E4}    (2026-04-15 05:41:35)
[Threaded comment]
Your version of Excel allows you to read this threaded comment; however, any edits to it will get removed if the file is opened in a newer version of Excel. Learn more: https://go.microsoft.com/fwlink/?linkid=870924
Comment:
    Remove 'M5ME-IIIh- 67'</t>
        </r>
      </text>
    </comment>
    <comment ref="K105" authorId="0" shapeId="0" xr:uid="{00000000-0006-0000-0700-000017000000}">
      <text>
        <r>
          <rPr>
            <sz val="12"/>
            <color theme="1"/>
            <rFont val="Calibri"/>
            <scheme val="minor"/>
          </rPr>
          <t>======
ID#AAAB3TaWD5Q
tc={609E483F-C038-2B4C-8591-16A25C4CC3B6}    (2026-04-15 05:41:35)
[Threaded comment]
Your version of Excel allows you to read this threaded comment; however, any edits to it will get removed if the file is opened in a newer version of Excel. Learn more: https://go.microsoft.com/fwlink/?linkid=870924
Comment:
    M5GE-IIIe- 24</t>
        </r>
      </text>
    </comment>
    <comment ref="K106" authorId="0" shapeId="0" xr:uid="{00000000-0006-0000-0700-000018000000}">
      <text>
        <r>
          <rPr>
            <sz val="12"/>
            <color theme="1"/>
            <rFont val="Calibri"/>
            <scheme val="minor"/>
          </rPr>
          <t>======
ID#AAAB3TaWD4o
tc={78A665AE-4943-4516-B5C3-773409CDB6DB}    (2026-04-15 05:41:35)
[Threaded comment]
Your version of Excel allows you to read this threaded comment; however, any edits to it will get removed if the file is opened in a newer version of Excel. Learn more: https://go.microsoft.com/fwlink/?linkid=870924
Comment:
    and M5ME-IIIh- 67, M5ME-IIIh- 68
Reply:
    Additionally, I suggest to remove/skip this practice.</t>
        </r>
      </text>
    </comment>
    <comment ref="K111" authorId="0" shapeId="0" xr:uid="{00000000-0006-0000-0700-00000C000000}">
      <text>
        <r>
          <rPr>
            <sz val="12"/>
            <color theme="1"/>
            <rFont val="Calibri"/>
            <scheme val="minor"/>
          </rPr>
          <t>======
ID#AAAB3TaWD-8
tc={7B0F8982-A811-432F-A40E-018FC962FA48}    (2026-04-15 05:41:35)
[Threaded comment]
Your version of Excel allows you to read this threaded comment; however, any edits to it will get removed if the file is opened in a newer version of Excel. Learn more: https://go.microsoft.com/fwlink/?linkid=870924
Comment:
    M5ME-IIIi- 70
Reply:
    M5ME-IIIj- 71</t>
        </r>
      </text>
    </comment>
    <comment ref="K112" authorId="0" shapeId="0" xr:uid="{00000000-0006-0000-0700-000024000000}">
      <text>
        <r>
          <rPr>
            <sz val="12"/>
            <color theme="1"/>
            <rFont val="Calibri"/>
            <scheme val="minor"/>
          </rPr>
          <t>======
ID#AAAB3TaWD1I
tc={39988987-5A88-4605-988B-DB9A35051514}    (2026-04-15 05:41:35)
[Threaded comment]
Your version of Excel allows you to read this threaded comment; however, any edits to it will get removed if the file is opened in a newer version of Excel. Learn more: https://go.microsoft.com/fwlink/?linkid=870924
Comment:
    and M5ME-IVa- 73
Reply:
    Additionally, I suggest to remove/skip this practice.</t>
        </r>
      </text>
    </comment>
    <comment ref="K113" authorId="0" shapeId="0" xr:uid="{00000000-0006-0000-0700-000037000000}">
      <text>
        <r>
          <rPr>
            <sz val="12"/>
            <color theme="1"/>
            <rFont val="Calibri"/>
            <scheme val="minor"/>
          </rPr>
          <t>======
ID#AAAB3TaWDtM
tc={65D3C1D2-9743-4EB5-A572-00D8D889D958}    (2026-04-15 05:41:35)
[Threaded comment]
Your version of Excel allows you to read this threaded comment; however, any edits to it will get removed if the file is opened in a newer version of Excel. Learn more: https://go.microsoft.com/fwlink/?linkid=870924
Comment:
    M5ME-IVa- 74</t>
        </r>
      </text>
    </comment>
    <comment ref="K117" authorId="0" shapeId="0" xr:uid="{00000000-0006-0000-0700-000011000000}">
      <text>
        <r>
          <rPr>
            <sz val="12"/>
            <color theme="1"/>
            <rFont val="Calibri"/>
            <scheme val="minor"/>
          </rPr>
          <t>======
ID#AAAB3TaWD84
tc={5A6122AD-7935-4C41-8EC6-52B9682B0D85}    (2026-04-15 05:41:35)
[Threaded comment]
Your version of Excel allows you to read this threaded comment; however, any edits to it will get removed if the file is opened in a newer version of Excel. Learn more: https://go.microsoft.com/fwlink/?linkid=870924
Comment:
    M6ME-IIIh-89</t>
        </r>
      </text>
    </comment>
    <comment ref="J118" authorId="0" shapeId="0" xr:uid="{00000000-0006-0000-0700-00000E000000}">
      <text>
        <r>
          <rPr>
            <sz val="12"/>
            <color theme="1"/>
            <rFont val="Calibri"/>
            <scheme val="minor"/>
          </rPr>
          <t>======
ID#AAAB3TaWD-o
tc={859C4E5F-F087-4C15-A3DF-C416AFBCF001}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 for this tag.</t>
        </r>
      </text>
    </comment>
    <comment ref="K118" authorId="0" shapeId="0" xr:uid="{00000000-0006-0000-0700-00002C000000}">
      <text>
        <r>
          <rPr>
            <sz val="12"/>
            <color theme="1"/>
            <rFont val="Calibri"/>
            <scheme val="minor"/>
          </rPr>
          <t>======
ID#AAAB3TaWDx4
tc={F71E5142-4961-4E4F-BD13-3943549BDA88}    (2026-04-15 05:41:35)
[Threaded comment]
Your version of Excel allows you to read this threaded comment; however, any edits to it will get removed if the file is opened in a newer version of Excel. Learn more: https://go.microsoft.com/fwlink/?linkid=870924
Comment:
    M6ME-IIIh-89</t>
        </r>
      </text>
    </comment>
    <comment ref="J119" authorId="0" shapeId="0" xr:uid="{00000000-0006-0000-0700-000006000000}">
      <text>
        <r>
          <rPr>
            <sz val="12"/>
            <color theme="1"/>
            <rFont val="Calibri"/>
            <scheme val="minor"/>
          </rPr>
          <t>======
ID#AAAB3TaWEBI
tc={4973A214-A1FB-46F5-B272-F353E220BC07}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 for this tag.</t>
        </r>
      </text>
    </comment>
    <comment ref="K119" authorId="0" shapeId="0" xr:uid="{00000000-0006-0000-0700-000003000000}">
      <text>
        <r>
          <rPr>
            <sz val="12"/>
            <color theme="1"/>
            <rFont val="Calibri"/>
            <scheme val="minor"/>
          </rPr>
          <t>======
ID#AAAB3TaWECk
tc={3274DE74-A099-524D-8B81-5542539D3C90}    (2026-04-15 05:41:35)
[Threaded comment]
Your version of Excel allows you to read this threaded comment; however, any edits to it will get removed if the file is opened in a newer version of Excel. Learn more: https://go.microsoft.com/fwlink/?linkid=870924
Comment:
    M6ME-IIIh-89</t>
        </r>
      </text>
    </comment>
    <comment ref="K120" authorId="0" shapeId="0" xr:uid="{00000000-0006-0000-0700-000002000000}">
      <text>
        <r>
          <rPr>
            <sz val="12"/>
            <color theme="1"/>
            <rFont val="Calibri"/>
            <scheme val="minor"/>
          </rPr>
          <t>======
ID#AAAB3TaWECo
tc={9B93C4E0-F06B-44EC-8C43-79CE0D16007E}    (2026-04-15 05:41:35)
[Threaded comment]
Your version of Excel allows you to read this threaded comment; however, any edits to it will get removed if the file is opened in a newer version of Excel. Learn more: https://go.microsoft.com/fwlink/?linkid=870924
Comment:
    M5ME-IIIj- 71
Reply:
    M5ME-IIIj- 71</t>
        </r>
      </text>
    </comment>
    <comment ref="K122" authorId="0" shapeId="0" xr:uid="{00000000-0006-0000-0700-00000D000000}">
      <text>
        <r>
          <rPr>
            <sz val="12"/>
            <color theme="1"/>
            <rFont val="Calibri"/>
            <scheme val="minor"/>
          </rPr>
          <t>======
ID#AAAB3TaWD-s
tc={E64BB6DC-972F-4D19-BCBC-1875E0FF32E3}    (2026-04-15 05:41:35)
[Threaded comment]
Your version of Excel allows you to read this threaded comment; however, any edits to it will get removed if the file is opened in a newer version of Excel. Learn more: https://go.microsoft.com/fwlink/?linkid=870924
Comment:
    M6ME-IIIh-90
Reply:
    M6ME-IIIh-90</t>
        </r>
      </text>
    </comment>
    <comment ref="K124" authorId="0" shapeId="0" xr:uid="{00000000-0006-0000-0700-000035000000}">
      <text>
        <r>
          <rPr>
            <sz val="12"/>
            <color theme="1"/>
            <rFont val="Calibri"/>
            <scheme val="minor"/>
          </rPr>
          <t>======
ID#AAAB3TaWDuw
tc={FE2CD841-26C4-43D2-A3B6-53EC92D13604}    (2026-04-15 05:41:35)
[Threaded comment]
Your version of Excel allows you to read this threaded comment; however, any edits to it will get removed if the file is opened in a newer version of Excel. Learn more: https://go.microsoft.com/fwlink/?linkid=870924
Comment:
    Map to only M6SP-IVf-3.6</t>
        </r>
      </text>
    </comment>
    <comment ref="K125" authorId="0" shapeId="0" xr:uid="{00000000-0006-0000-0700-00002D000000}">
      <text>
        <r>
          <rPr>
            <sz val="12"/>
            <color theme="1"/>
            <rFont val="Calibri"/>
            <scheme val="minor"/>
          </rPr>
          <t>======
ID#AAAB3TaWDxw
tc={19B2636C-9A32-4DBB-B252-BD35445D96EF}    (2026-04-15 05:41:35)
[Threaded comment]
Your version of Excel allows you to read this threaded comment; however, any edits to it will get removed if the file is opened in a newer version of Excel. Learn more: https://go.microsoft.com/fwlink/?linkid=870924
Comment:
    M6SP-IVf-3.6
Reply:
    and M6SP-IVf-4.6?</t>
        </r>
      </text>
    </comment>
    <comment ref="K126" authorId="0" shapeId="0" xr:uid="{00000000-0006-0000-0700-000023000000}">
      <text>
        <r>
          <rPr>
            <sz val="12"/>
            <color theme="1"/>
            <rFont val="Calibri"/>
            <scheme val="minor"/>
          </rPr>
          <t>======
ID#AAAB3TaWD2M
tc={79C76A73-B4C2-9A4C-8733-1545BA1B86E1}    (2026-04-15 05:41:35)
[Threaded comment]
Your version of Excel allows you to read this threaded comment; however, any edits to it will get removed if the file is opened in a newer version of Excel. Learn more: https://go.microsoft.com/fwlink/?linkid=870924
Comment:
    Map to only M6SP-IVf-3.6</t>
        </r>
      </text>
    </comment>
    <comment ref="K127" authorId="0" shapeId="0" xr:uid="{00000000-0006-0000-0700-000016000000}">
      <text>
        <r>
          <rPr>
            <sz val="12"/>
            <color theme="1"/>
            <rFont val="Calibri"/>
            <scheme val="minor"/>
          </rPr>
          <t>======
ID#AAAB3TaWD5U
tc={2D1DB3E5-8D5C-4A0F-AB7D-E4BD1EFD1F1A}    (2026-04-15 05:41:35)
[Threaded comment]
Your version of Excel allows you to read this threaded comment; however, any edits to it will get removed if the file is opened in a newer version of Excel. Learn more: https://go.microsoft.com/fwlink/?linkid=870924
Comment:
    M6SP-IVf-3.6
Reply:
    and M6SP-IVf-4.6?</t>
        </r>
      </text>
    </comment>
    <comment ref="K128" authorId="0" shapeId="0" xr:uid="{00000000-0006-0000-0700-000031000000}">
      <text>
        <r>
          <rPr>
            <sz val="12"/>
            <color theme="1"/>
            <rFont val="Calibri"/>
            <scheme val="minor"/>
          </rPr>
          <t>======
ID#AAAB3TaWDvM
tc={8CBC7596-5C42-CC47-B32A-036D1D19F5CB}    (2026-04-15 05:41:35)
[Threaded comment]
Your version of Excel allows you to read this threaded comment; however, any edits to it will get removed if the file is opened in a newer version of Excel. Learn more: https://go.microsoft.com/fwlink/?linkid=870924
Comment:
    Map to only M6SP-IVf-3.6</t>
        </r>
      </text>
    </comment>
    <comment ref="K129" authorId="0" shapeId="0" xr:uid="{00000000-0006-0000-0700-000032000000}">
      <text>
        <r>
          <rPr>
            <sz val="12"/>
            <color theme="1"/>
            <rFont val="Calibri"/>
            <scheme val="minor"/>
          </rPr>
          <t>======
ID#AAAB3TaWDvI
tc={5E26A581-8B03-49CA-8008-C1F5A1DB9046}    (2026-04-15 05:41:35)
[Threaded comment]
Your version of Excel allows you to read this threaded comment; however, any edits to it will get removed if the file is opened in a newer version of Excel. Learn more: https://go.microsoft.com/fwlink/?linkid=870924
Comment:
    M6SP-IVf-3.6
Reply:
    and M6SP-IVf-4.6?
Reply:
    M6SP-IVf-4.6</t>
        </r>
      </text>
    </comment>
    <comment ref="K130" authorId="0" shapeId="0" xr:uid="{00000000-0006-0000-0700-000015000000}">
      <text>
        <r>
          <rPr>
            <sz val="12"/>
            <color theme="1"/>
            <rFont val="Calibri"/>
            <scheme val="minor"/>
          </rPr>
          <t>======
ID#AAAB3TaWD7Y
tc={BE4D1ECD-B9A0-469C-AABA-4B79FA3A5353}    (2026-04-15 05:41:35)
[Threaded comment]
Your version of Excel allows you to read this threaded comment; however, any edits to it will get removed if the file is opened in a newer version of Excel. Learn more: https://go.microsoft.com/fwlink/?linkid=870924
Comment:
    M6ME-IIIi-91, M6ME-IIIi-92, M6ME-IIIi-93
Reply:
    M6ME-IIIi-91, M6ME-IIIi-92, M6ME-IIIi-93</t>
        </r>
      </text>
    </comment>
    <comment ref="F131" authorId="0" shapeId="0" xr:uid="{00000000-0006-0000-0700-000008000000}">
      <text>
        <r>
          <rPr>
            <sz val="12"/>
            <color theme="1"/>
            <rFont val="Calibri"/>
            <scheme val="minor"/>
          </rPr>
          <t>======
ID#AAAB3TaWEAY
tc={CF3C2B98-00A4-4001-8FF6-CB7E49C27C73}    (2026-04-15 05:41:35)
[Threaded comment]
Your version of Excel allows you to read this threaded comment; however, any edits to it will get removed if the file is opened in a newer version of Excel. Learn more: https://go.microsoft.com/fwlink/?linkid=870924
Comment:
    Remove the second objective. Accordingly amend the tag in Column J.
Reply:
    Pls recheck the objectives stated for this chapter. I think some of the objectives can be skipped or merged.
Reply:
    As per Hannah and YH’s  discussion, we will exclude deriving the volume from this practice.</t>
        </r>
      </text>
    </comment>
    <comment ref="K131" authorId="0" shapeId="0" xr:uid="{00000000-0006-0000-0700-000036000000}">
      <text>
        <r>
          <rPr>
            <sz val="12"/>
            <color theme="1"/>
            <rFont val="Calibri"/>
            <scheme val="minor"/>
          </rPr>
          <t>======
ID#AAAB3TaWDtg
tc={129C2EA4-5872-43CF-BE06-44E49938FBC2}    (2026-04-15 05:41:35)
[Threaded comment]
Your version of Excel allows you to read this threaded comment; however, any edits to it will get removed if the file is opened in a newer version of Excel. Learn more: https://go.microsoft.com/fwlink/?linkid=870924
Comment:
    M6ME-IVa-95, M6ME-IVa-96, M6ME-IVa-97
Reply:
    M6ME-IVa-95, M6ME-IVa-96, M6ME-IVa-97</t>
        </r>
      </text>
    </comment>
    <comment ref="M131" authorId="0" shapeId="0" xr:uid="{00000000-0006-0000-0700-00001B000000}">
      <text>
        <r>
          <rPr>
            <sz val="12"/>
            <color theme="1"/>
            <rFont val="Calibri"/>
            <scheme val="minor"/>
          </rPr>
          <t>======
ID#AAAB3TaWD38
tc={F65BD4BB-EC34-944F-87B2-D714308A6AF6}    (2026-04-15 05:41:35)
[Threaded comment]
Your version of Excel allows you to read this threaded comment; however, any edits to it will get removed if the file is opened in a newer version of Excel. Learn more: https://go.microsoft.com/fwlink/?linkid=870924
Comment:
    Will have to remove M6ME-IVa-96: Derives the formula for finding the volume of cylinders, pyramids, cones, and spheres.</t>
        </r>
      </text>
    </comment>
    <comment ref="K132" authorId="0" shapeId="0" xr:uid="{00000000-0006-0000-0700-000012000000}">
      <text>
        <r>
          <rPr>
            <sz val="12"/>
            <color theme="1"/>
            <rFont val="Calibri"/>
            <scheme val="minor"/>
          </rPr>
          <t>======
ID#AAAB3TaWD8I
tc={3C4A1659-937F-4260-A323-BD13A0F6489B}    (2026-04-15 05:41:35)
[Threaded comment]
Your version of Excel allows you to read this threaded comment; however, any edits to it will get removed if the file is opened in a newer version of Excel. Learn more: https://go.microsoft.com/fwlink/?linkid=870924
Comment:
    M6ME-IVa-95, M6ME-IVa-96, M6ME-IVa-97
Reply:
    M6ME-IVa-95, M6ME-IVa-96, M6ME-IVa-97</t>
        </r>
      </text>
    </comment>
    <comment ref="J138" authorId="0" shapeId="0" xr:uid="{00000000-0006-0000-0700-000029000000}">
      <text>
        <r>
          <rPr>
            <sz val="12"/>
            <color theme="1"/>
            <rFont val="Calibri"/>
            <scheme val="minor"/>
          </rPr>
          <t>======
ID#AAAB3TaWDzE
tc={B9938F78-E5E2-4257-B191-FB0DF0C25332}    (2026-04-15 05:41:35)
[Threaded comment]
Your version of Excel allows you to read this threaded comment; however, any edits to it will get removed if the file is opened in a newer version of Excel. Learn more: https://go.microsoft.com/fwlink/?linkid=870924
Comment:
    I suggest to state the complete objective.</t>
        </r>
      </text>
    </comment>
    <comment ref="K138" authorId="0" shapeId="0" xr:uid="{00000000-0006-0000-0700-000034000000}">
      <text>
        <r>
          <rPr>
            <sz val="12"/>
            <color theme="1"/>
            <rFont val="Calibri"/>
            <scheme val="minor"/>
          </rPr>
          <t>======
ID#AAAB3TaWDu0
tc={F943D816-B821-4B47-A370-CDD7B5456947}    (2026-04-15 05:41:35)
[Threaded comment]
Your version of Excel allows you to read this threaded comment; however, any edits to it will get removed if the file is opened in a newer version of Excel. Learn more: https://go.microsoft.com/fwlink/?linkid=870924
Comment:
    M6SP-IVg-19, M6SP-IVg-20
Reply:
    M6SP-IVg-19, M6SP-IVg-20</t>
        </r>
      </text>
    </comment>
    <comment ref="K139" authorId="0" shapeId="0" xr:uid="{00000000-0006-0000-0700-000019000000}">
      <text>
        <r>
          <rPr>
            <sz val="12"/>
            <color theme="1"/>
            <rFont val="Calibri"/>
            <scheme val="minor"/>
          </rPr>
          <t>======
ID#AAAB3TaWD4k
tc={CEF9B56C-8692-49C6-A98C-530167D3C0B9}    (2026-04-15 05:41:35)
[Threaded comment]
Your version of Excel allows you to read this threaded comment; however, any edits to it will get removed if the file is opened in a newer version of Excel. Learn more: https://go.microsoft.com/fwlink/?linkid=870924
Comment:
    M6SP-IVh-21</t>
        </r>
      </text>
    </comment>
    <comment ref="K140" authorId="0" shapeId="0" xr:uid="{00000000-0006-0000-0700-000033000000}">
      <text>
        <r>
          <rPr>
            <sz val="12"/>
            <color theme="1"/>
            <rFont val="Calibri"/>
            <scheme val="minor"/>
          </rPr>
          <t>======
ID#AAAB3TaWDu8
tc={4F9AB882-E1FF-41FF-9C2B-7DEDB02719D4}    (2026-04-15 05:41:35)
[Threaded comment]
Your version of Excel allows you to read this threaded comment; however, any edits to it will get removed if the file is opened in a newer version of Excel. Learn more: https://go.microsoft.com/fwlink/?linkid=870924
Comment:
    M6SP-IVi-23</t>
        </r>
      </text>
    </comment>
    <comment ref="K141" authorId="0" shapeId="0" xr:uid="{00000000-0006-0000-0700-000005000000}">
      <text>
        <r>
          <rPr>
            <sz val="12"/>
            <color theme="1"/>
            <rFont val="Calibri"/>
            <scheme val="minor"/>
          </rPr>
          <t>======
ID#AAAB3TaWEBM
tc={02680577-8EDF-4C68-A8C1-5ED87D980730}    (2026-04-15 05:41:35)
[Threaded comment]
Your version of Excel allows you to read this threaded comment; however, any edits to it will get removed if the file is opened in a newer version of Excel. Learn more: https://go.microsoft.com/fwlink/?linkid=870924
Comment:
    M6SP-IVi-22</t>
        </r>
      </text>
    </comment>
    <comment ref="K142" authorId="0" shapeId="0" xr:uid="{00000000-0006-0000-0700-00000A000000}">
      <text>
        <r>
          <rPr>
            <sz val="12"/>
            <color theme="1"/>
            <rFont val="Calibri"/>
            <scheme val="minor"/>
          </rPr>
          <t>======
ID#AAAB3TaWEAI
tc={35EC9CBD-B3E2-404F-BA2F-2E0B524D478A}    (2026-04-15 05:41:35)
[Threaded comment]
Your version of Excel allows you to read this threaded comment; however, any edits to it will get removed if the file is opened in a newer version of Excel. Learn more: https://go.microsoft.com/fwlink/?linkid=870924
Comment:
    M6SP-IVi-22</t>
        </r>
      </text>
    </comment>
  </commentList>
  <extLst>
    <ext xmlns:r="http://schemas.openxmlformats.org/officeDocument/2006/relationships" uri="GoogleSheetsCustomDataVersion2">
      <go:sheetsCustomData xmlns:go="http://customooxmlschemas.google.com/" r:id="rId1" roundtripDataSignature="AMtx7mi1T9jGZn204nY6+Bi6Wo5iWwNba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36" authorId="0" shapeId="0" xr:uid="{00000000-0006-0000-0A00-000001000000}">
      <text>
        <r>
          <rPr>
            <sz val="12"/>
            <color theme="1"/>
            <rFont val="Calibri"/>
            <scheme val="minor"/>
          </rPr>
          <t>======
ID#AAAB3TaWD98
tc={040401D4-E997-1C4B-9214-2269A30423F8}    (2026-04-15 05:41:35)
[Threaded comment]
Your version of Excel allows you to read this threaded comment; however, any edits to it will get removed if the file is opened in a newer version of Excel. Learn more: https://go.microsoft.com/fwlink/?linkid=870924
Comment:
    The count mentioned for myself is not matching with my count. I believe, it should be 76 (as on date).</t>
        </r>
      </text>
    </comment>
  </commentList>
  <extLst>
    <ext xmlns:r="http://schemas.openxmlformats.org/officeDocument/2006/relationships" uri="GoogleSheetsCustomDataVersion2">
      <go:sheetsCustomData xmlns:go="http://customooxmlschemas.google.com/" r:id="rId1" roundtripDataSignature="AMtx7mg2TekPQVfji3dYOZslu5Ym2T9m9g=="/>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Q17" authorId="0" shapeId="0" xr:uid="{00000000-0006-0000-1000-000001000000}">
      <text>
        <r>
          <rPr>
            <sz val="12"/>
            <color theme="1"/>
            <rFont val="Calibri"/>
            <scheme val="minor"/>
          </rPr>
          <t>======
ID#AAAB3TaWD04
tc={2BD79E10-6EA7-4B9B-B6B0-43052721D2E5}    (2026-04-15 05:41:35)
[Threaded comment]
Your version of Excel allows you to read this threaded comment; however, any edits to it will get removed if the file is opened in a newer version of Excel. Learn more: https://go.microsoft.com/fwlink/?linkid=870924
Comment:
    @Liew, Mei Teng please check grade, differs from reference ID</t>
        </r>
      </text>
    </comment>
    <comment ref="R17" authorId="0" shapeId="0" xr:uid="{00000000-0006-0000-1000-000002000000}">
      <text>
        <r>
          <rPr>
            <sz val="12"/>
            <color theme="1"/>
            <rFont val="Calibri"/>
            <scheme val="minor"/>
          </rPr>
          <t>======
ID#AAAB3TaWDyA
tc={5C6D3389-50A8-43D1-92C5-B041F9AC2A29}    (2026-04-15 05:41:35)
[Threaded comment]
Your version of Excel allows you to read this threaded comment; however, any edits to it will get removed if the file is opened in a newer version of Excel. Learn more: https://go.microsoft.com/fwlink/?linkid=870924
Comment:
    @Liew, Mei Teng is this tag correct? Reference states C05</t>
        </r>
      </text>
    </comment>
  </commentList>
  <extLst>
    <ext xmlns:r="http://schemas.openxmlformats.org/officeDocument/2006/relationships" uri="GoogleSheetsCustomDataVersion2">
      <go:sheetsCustomData xmlns:go="http://customooxmlschemas.google.com/" r:id="rId1" roundtripDataSignature="AMtx7mhuL/SH6ocR1RdHJ0hlIMi75y9BZw=="/>
    </ext>
  </extLst>
</comments>
</file>

<file path=xl/sharedStrings.xml><?xml version="1.0" encoding="utf-8"?>
<sst xmlns="http://schemas.openxmlformats.org/spreadsheetml/2006/main" count="32401" uniqueCount="12337">
  <si>
    <t>PRACTICES</t>
  </si>
  <si>
    <t>ASSESSMENTS</t>
  </si>
  <si>
    <t>RECALL</t>
  </si>
  <si>
    <t>Grade</t>
  </si>
  <si>
    <t>Exact match</t>
  </si>
  <si>
    <t>Good match 
(+/- 2 grades)</t>
  </si>
  <si>
    <t>Match
 (needs adjustment)</t>
  </si>
  <si>
    <t>No match
 (Create)</t>
  </si>
  <si>
    <t>Additional</t>
  </si>
  <si>
    <t>Total</t>
  </si>
  <si>
    <t>CA</t>
  </si>
  <si>
    <t>QR</t>
  </si>
  <si>
    <t>MY</t>
  </si>
  <si>
    <t>EOY</t>
  </si>
  <si>
    <t>Recall</t>
  </si>
  <si>
    <t>Term</t>
  </si>
  <si>
    <t>Definition</t>
  </si>
  <si>
    <t>Exact match.  Only tagging required.</t>
  </si>
  <si>
    <t>Exact match but found in another grade (+/- 2).  Minimal change required.  Just quick scan through. (e.g. currency)</t>
  </si>
  <si>
    <t>Good match but not meeting full learning objectives.  Need some amount of fine tuning.</t>
  </si>
  <si>
    <t>Number of Chapters</t>
  </si>
  <si>
    <t>Required in PH curriculum but not present in DPA.  New creation required.</t>
  </si>
  <si>
    <t>By early June 23</t>
  </si>
  <si>
    <t>By end of Aug 23</t>
  </si>
  <si>
    <t>Smita</t>
  </si>
  <si>
    <t>Anshul</t>
  </si>
  <si>
    <t>Grade 1</t>
  </si>
  <si>
    <t>Deployment by Grade</t>
  </si>
  <si>
    <t>Creation</t>
  </si>
  <si>
    <t>Assessments</t>
  </si>
  <si>
    <t>Total Days</t>
  </si>
  <si>
    <t>Months</t>
  </si>
  <si>
    <t>✔️</t>
  </si>
  <si>
    <t>Grade 2</t>
  </si>
  <si>
    <t>2 Practices @ 1.5 h</t>
  </si>
  <si>
    <t>Hours Required</t>
  </si>
  <si>
    <t>Days Required</t>
  </si>
  <si>
    <t>Grade 3</t>
  </si>
  <si>
    <t>Grade 4</t>
  </si>
  <si>
    <t>1, 4 and 6</t>
  </si>
  <si>
    <t>Grade 5</t>
  </si>
  <si>
    <t>2, 3 and 5</t>
  </si>
  <si>
    <t>Grade 6</t>
  </si>
  <si>
    <t>CAs + QR 1 and 2 + Mid Yr</t>
  </si>
  <si>
    <t>3, 4 and 5</t>
  </si>
  <si>
    <t>Surabhi</t>
  </si>
  <si>
    <t>OPTIONAL</t>
  </si>
  <si>
    <t>GRADE 1</t>
  </si>
  <si>
    <t>Graphs</t>
  </si>
  <si>
    <t>Unit 1A: Lists and Tables</t>
  </si>
  <si>
    <t>1.1 Making, reading and interpreting lists and tables</t>
  </si>
  <si>
    <t>PINE_G1_C14_P1.1.1</t>
  </si>
  <si>
    <t>Ch 14 Practice 1.1.1: Making lists</t>
  </si>
  <si>
    <t xml:space="preserve"> To present data in lists and tables
</t>
  </si>
  <si>
    <t>PINE_G1_C14_P1.1.2</t>
  </si>
  <si>
    <t>Ch 14 Practice 1.1.2: Reading and interpreting lists</t>
  </si>
  <si>
    <t xml:space="preserve"> To read and interpret lists and tables</t>
  </si>
  <si>
    <t>PINE_G1_C14_P1.1.3</t>
  </si>
  <si>
    <t>Ch 14 Practice 1.1.3: Making tables</t>
  </si>
  <si>
    <t xml:space="preserve"> To present data in lists and tables</t>
  </si>
  <si>
    <t>PINE_G1_C14_P1.1.4</t>
  </si>
  <si>
    <t>Ch 14 Practice 1.1.4: Reading and interpreting tables</t>
  </si>
  <si>
    <t>Mental Strategies</t>
  </si>
  <si>
    <t>Unit 1: Number Bonds</t>
  </si>
  <si>
    <t>1.1 Pairing 1-digit numbers</t>
  </si>
  <si>
    <t>PINE_G2_C09_P1.1.1</t>
  </si>
  <si>
    <t xml:space="preserve">Ch 9 Practice 1.1.1: Pairing 1-digit numbers
</t>
  </si>
  <si>
    <t xml:space="preserve"> To find pairs of 1-digit numbers with a total up to 18 and write the addition and subtraction facts for each number pair
</t>
  </si>
  <si>
    <t>M1AL-IIIh-8 </t>
  </si>
  <si>
    <t>Patterns and Algebra</t>
  </si>
  <si>
    <t>constructs equivalent number expression using addition and subtraction. </t>
  </si>
  <si>
    <t>PINE_G2_C09_P1.1.2</t>
  </si>
  <si>
    <t>Ch 9 Practice 1.1.2: Finding the missing part in an addition sentence</t>
  </si>
  <si>
    <t xml:space="preserve"> To find the missing part in an addition sentence
</t>
  </si>
  <si>
    <t>PINE_G2_C09_P1.1.3</t>
  </si>
  <si>
    <t>Ch 9 Practice 1.1.3: Finding the missing part or whole in a subtraction sentence</t>
  </si>
  <si>
    <t xml:space="preserve"> To find the missing part or whole in a subtraction sentence</t>
  </si>
  <si>
    <t>PINE_G2_C09_P1.1.4</t>
  </si>
  <si>
    <t>Ch 9 Practice 1.1.4: Representing equality</t>
  </si>
  <si>
    <t xml:space="preserve"> To use the = sign to represent equality, e.g. 16 + 4 = 17 + 3</t>
  </si>
  <si>
    <t xml:space="preserve">Multiplication </t>
  </si>
  <si>
    <t>Unit 1: Adding Equal Groups</t>
  </si>
  <si>
    <t>1.1 Adding the same number</t>
  </si>
  <si>
    <t xml:space="preserve"> To recognize equal groups and find the total number in the groups by repeated addition
 To add equal groups using number lines</t>
  </si>
  <si>
    <t>M1NS-IIIa-37 </t>
  </si>
  <si>
    <t>Numbers and Number sense</t>
  </si>
  <si>
    <t>counts groups of equal quantity using concrete objects up to 50 and writes an equivalent expression.  e.g. 2 groups of 5  </t>
  </si>
  <si>
    <t>PINE_G2_C06_P1.1.2</t>
  </si>
  <si>
    <t>Ch 6 Practice 1.1.2: Describing equal groups</t>
  </si>
  <si>
    <t xml:space="preserve"> To use mathematical language such as ‘4 threes’ to describe equal groups</t>
  </si>
  <si>
    <t>1.2 Telling number stories</t>
  </si>
  <si>
    <t>PINE_G2_C06_P1.2.1</t>
  </si>
  <si>
    <t>Ch 6 Practice 1.2.1: Telling number stories</t>
  </si>
  <si>
    <t xml:space="preserve"> To tell a number story by finding the total number in the groups using repeated addition
</t>
  </si>
  <si>
    <t>PINE_G2_C06_P1.2.2</t>
  </si>
  <si>
    <t>Ch 6 Practice 1.2.2: Describing equal groups</t>
  </si>
  <si>
    <t xml:space="preserve"> To use mathematical language such as ‘2 groups of 5’ to describe equal groups</t>
  </si>
  <si>
    <t>Unit 2: Making Multiplication Stories</t>
  </si>
  <si>
    <t>2.1 Making multiplication stories</t>
  </si>
  <si>
    <t>PINE_G2_C06_P2.1.1</t>
  </si>
  <si>
    <t>Ch 6 Practice 2.1.1: Illustrating the meaning of multiplication</t>
  </si>
  <si>
    <t xml:space="preserve"> To use manipulatives to illustrate the meaning of multiplication
</t>
  </si>
  <si>
    <t>PINE_G2_C06_P2.1.2</t>
  </si>
  <si>
    <t>Ch 6 Practice 2.1.2: Making multiplication stories</t>
  </si>
  <si>
    <t xml:space="preserve"> To make a number story for a given multiplication sentence</t>
  </si>
  <si>
    <t>PINE_G2_C06_P2.1.3</t>
  </si>
  <si>
    <t>Ch 6 Practice 2.1.3: Writing multiplication sentences</t>
  </si>
  <si>
    <t xml:space="preserve"> To write a number sentence for a given situation involving multiplication</t>
  </si>
  <si>
    <t>PINE_G2_C06_P2.1.4</t>
  </si>
  <si>
    <t>Ch 6 Practice 2.1.4: Using array to show multiplication sentences</t>
  </si>
  <si>
    <t xml:space="preserve"> To understand multiplication as describing an array</t>
  </si>
  <si>
    <t>PINE_G2_C06_P2.1.5</t>
  </si>
  <si>
    <t>Ch 6 Practice 2.1.5: Understanding the meaning of product</t>
  </si>
  <si>
    <t xml:space="preserve"> </t>
  </si>
  <si>
    <t xml:space="preserve">Division </t>
  </si>
  <si>
    <t>Unit 1: Sharing and Grouping</t>
  </si>
  <si>
    <t>1.1 Finding the number of objects in each group</t>
  </si>
  <si>
    <t>PINE_G2_C07_P1.1.1</t>
  </si>
  <si>
    <t>Ch 7 Practice 1.1.1: Finding the number of objects in each group</t>
  </si>
  <si>
    <t xml:space="preserve"> To use objects and manipulatives to illustrate the sharing concept of division
</t>
  </si>
  <si>
    <t>M1NS-IIIa-48 </t>
  </si>
  <si>
    <t>visualizes, represents, and separates objects into groups of equal quantity using concrete objects up to 50. 
e.g. 10 grouped by 5s</t>
  </si>
  <si>
    <t>PINE_G2_C07_P1.1.2</t>
  </si>
  <si>
    <t>Ch 7 Practice 1.1.2: Understanding that division can leave some left over</t>
  </si>
  <si>
    <t xml:space="preserve"> To understand that division can leave some left over</t>
  </si>
  <si>
    <t>1.2 Finding the number of equal groups</t>
  </si>
  <si>
    <t>PINE_G2_C07_P1.2.1</t>
  </si>
  <si>
    <t>Ch 7 Practice 1.2.1: Finding the number of equal groups</t>
  </si>
  <si>
    <t xml:space="preserve"> To use objects and manipulatives to illustrate the grouping concept of division
 To find the number of equal groups using a number line
</t>
  </si>
  <si>
    <t>PINE_G2_C07_P1.2.2</t>
  </si>
  <si>
    <t>Ch 7 Practice 1.2.2: Understanding that division can leave some left over</t>
  </si>
  <si>
    <t>1.3 Telling division stories</t>
  </si>
  <si>
    <t>PINE_G2_C07_P1.3.1</t>
  </si>
  <si>
    <t>Ch 7 Practice 1.3.1: Telling division stories</t>
  </si>
  <si>
    <t xml:space="preserve"> To make number stories for a given division sentence</t>
  </si>
  <si>
    <t>GRADE 2</t>
  </si>
  <si>
    <t>Unit 2: Block Graphs</t>
  </si>
  <si>
    <t>2.1 Making, reading and interpreting block graphs</t>
  </si>
  <si>
    <t>PINE_G2_C15_P2.1.1</t>
  </si>
  <si>
    <t>Ch 15 Practice 2.1.1: Making block graphs</t>
  </si>
  <si>
    <t xml:space="preserve"> To present data given in lists and tables as block graphs
</t>
  </si>
  <si>
    <t>PINE_G2_C15_P2.1.2</t>
  </si>
  <si>
    <t>Ch 15 Practice 2.1.2: Reading and interpreting block graphs</t>
  </si>
  <si>
    <t xml:space="preserve"> To read and interpret block graphs</t>
  </si>
  <si>
    <t>Unit 2A: Line Plots</t>
  </si>
  <si>
    <t>2A.1 Making, reading and interpreting line plots</t>
  </si>
  <si>
    <t>PINE_G2_C15_P2A.1.1</t>
  </si>
  <si>
    <t>Ch 15 Practice 2A.1.1: Making, reading and interpreting line plots</t>
  </si>
  <si>
    <t xml:space="preserve"> To make, read and interpret a line plot</t>
  </si>
  <si>
    <t>Unit 3: Carroll Diagrams</t>
  </si>
  <si>
    <t>3.1 Sorting data in Carroll diagrams</t>
  </si>
  <si>
    <t>PINE_G2_C15_P3.1.1</t>
  </si>
  <si>
    <t>Ch 15 Practice 3.1.1: Grouping objects in Carroll diagrams</t>
  </si>
  <si>
    <t xml:space="preserve"> To group objects in Carroll diagrams using different criteria
</t>
  </si>
  <si>
    <t>PINE_G2_C15_P3.1.2</t>
  </si>
  <si>
    <t>Ch 15 Practice 3.1.2: Sorting data in Carroll diagrams</t>
  </si>
  <si>
    <t xml:space="preserve"> To sort data in Carroll diagrams with 1 criterion and read the Caroll diagrams</t>
  </si>
  <si>
    <t>Symmetry</t>
  </si>
  <si>
    <t>Unit 4: Symmetry</t>
  </si>
  <si>
    <t>3.1 Identifying and making symmetric figures</t>
  </si>
  <si>
    <t>PINE_G2_C16_P3.1.1</t>
  </si>
  <si>
    <t>Ch 16 Practice 3.1.1:  Identifying symmetric figures</t>
  </si>
  <si>
    <t xml:space="preserve"> To identify a symmetric figure
</t>
  </si>
  <si>
    <t>M2GE-IIIh-7.1</t>
  </si>
  <si>
    <t>Geometry</t>
  </si>
  <si>
    <t>identifies shapes/figures that show symmetry in a line</t>
  </si>
  <si>
    <t>PINE_G2_C16_P3.1.2</t>
  </si>
  <si>
    <t>Ch 16 Practice 3.1.2:  Making symmetric figures</t>
  </si>
  <si>
    <t xml:space="preserve"> To cut out a symmetric figure from a piece of folded paper</t>
  </si>
  <si>
    <t>M2GE-IIIh-7.2</t>
  </si>
  <si>
    <t>creates figures that show symmetry in a line.</t>
  </si>
  <si>
    <t>PINE_G2_C16_P3.1.3</t>
  </si>
  <si>
    <t>Ch 16 Practice 3.1.3:  Identifying symmetry in the environment</t>
  </si>
  <si>
    <t xml:space="preserve"> To find examples of symmetry in the environment</t>
  </si>
  <si>
    <t>M2GE-IIIh-7.4a</t>
  </si>
  <si>
    <t>identifies and draws the line of symmetry in a given symmetrical figure</t>
  </si>
  <si>
    <t>3.2 Identifying and drawing lines of symmetry</t>
  </si>
  <si>
    <t>PINE_G2_C16_P3.2.1</t>
  </si>
  <si>
    <t>Ch 16 Practice 3.2.1:  Identifying and drawing lines of symmetry</t>
  </si>
  <si>
    <t xml:space="preserve"> To determine whether a straight line is a line of symmetry of a figure or pattern
 To draw a line of symmetry in figures and patterns</t>
  </si>
  <si>
    <t>Capacity</t>
  </si>
  <si>
    <t>Unit 1: Capacity in Liters</t>
  </si>
  <si>
    <t>1.1 Measuring and comparing capacities in liters</t>
  </si>
  <si>
    <t>PINE_G2_C05_P1.1.1</t>
  </si>
  <si>
    <t>Ch 5 Practice 1.1.1: Measuring and comparing capacities in liters</t>
  </si>
  <si>
    <t xml:space="preserve"> To understand the need for standardized units of measurement of capacity
 To estimate and measure capacity in liters
 To compare capacities of two or more containers in liters </t>
  </si>
  <si>
    <t>M2ME-IVf-33</t>
  </si>
  <si>
    <t>Measurement</t>
  </si>
  <si>
    <t>measures objects using appropriate measuring tools in mL or L</t>
  </si>
  <si>
    <t>PINE_G2_C05_P1.1.2</t>
  </si>
  <si>
    <t>Ch 5 Practice 1.1.2: Ordering capacities in liters</t>
  </si>
  <si>
    <t>Unit 2: Problem Solving</t>
  </si>
  <si>
    <t>2.1 Word problems</t>
  </si>
  <si>
    <t>PINE_G2_C05_P2.1.1</t>
  </si>
  <si>
    <t>Ch 5 Practice 2.1.1: Word problems</t>
  </si>
  <si>
    <t xml:space="preserve"> To solve 1-step word problems involving capacity</t>
  </si>
  <si>
    <t>2.2 More word problems</t>
  </si>
  <si>
    <t>PINE_G2_C05_P2.2.1</t>
  </si>
  <si>
    <t>Ch 5 Practice 2.2.1: More word problems</t>
  </si>
  <si>
    <t xml:space="preserve"> To solve 2-step word problems involving capacity</t>
  </si>
  <si>
    <t>Customary Units of Length</t>
  </si>
  <si>
    <t>Unit 1: Length in Inches</t>
  </si>
  <si>
    <t>1.1 Measuring and comparing lengths in inches</t>
  </si>
  <si>
    <t xml:space="preserve"> To estimate and measure length in inches
 To measure the lengths of two objects to determine how much longer one object is than another, expressing the length difference in terms of inches</t>
  </si>
  <si>
    <t>1.2 Measuring lines and curves</t>
  </si>
  <si>
    <t>PINE_G2_C10A_P1.2.1</t>
  </si>
  <si>
    <t>Ch 10A Practice 1.2.1: Measuring lines and curves</t>
  </si>
  <si>
    <t xml:space="preserve"> To measure the length of a line or curve in inches</t>
  </si>
  <si>
    <t>1.3 Drawing lines</t>
  </si>
  <si>
    <t>PINE_G2_C10A_P1.3.1</t>
  </si>
  <si>
    <t>Ch 10A Practice 1.3.1: Drawing lines</t>
  </si>
  <si>
    <t xml:space="preserve"> To draw a line of a given length in inches</t>
  </si>
  <si>
    <t>Unit 2: Length in Feet</t>
  </si>
  <si>
    <t>2.1 Measuring and comparing lengths in feet</t>
  </si>
  <si>
    <t>PINE_G2_C10A_P2.1.1</t>
  </si>
  <si>
    <t>Ch 10A Practice 2.1.1: Measuring and comparing lengths in feet</t>
  </si>
  <si>
    <t xml:space="preserve"> To understand that a foot is longer than an inch
 To estimate and measure length in feet
 To measure the lengths of two objects to determine how much longer one object is than another, expressing the length difference in terms of feet
</t>
  </si>
  <si>
    <t>Unit 3: Length in Yards</t>
  </si>
  <si>
    <t>3.1 Measuring and comparing lengths in yards</t>
  </si>
  <si>
    <t>PINE_G2_C10A_P3.1.1</t>
  </si>
  <si>
    <t>Ch 10A Practice 3.1.1: Measuring and comparing lengths in yards</t>
  </si>
  <si>
    <t xml:space="preserve"> To understand that a yard is longer than a foot
 To estimate and measure length in yards
 To measure the lengths of two objects to determine how much longer one object is than another, expressing the length difference in terms of yards
</t>
  </si>
  <si>
    <t>3.2 Choosing tools or units of measure</t>
  </si>
  <si>
    <t>PINE_G2_C10A_P3.2.1</t>
  </si>
  <si>
    <t>Ch 10A Practice 3.2.1: Choosing tools or units of measure</t>
  </si>
  <si>
    <t xml:space="preserve"> To choose an appropriate tool or unit of measure when measuring lengths and distances</t>
  </si>
  <si>
    <t>Unit 4: Problem Solving</t>
  </si>
  <si>
    <t>4.1 Word problems</t>
  </si>
  <si>
    <t>PINE_G2_C10A_P4.1.1</t>
  </si>
  <si>
    <t>Ch 10A Practice 4.1.1: Word problems</t>
  </si>
  <si>
    <t xml:space="preserve"> To solve 1-step word problems on length</t>
  </si>
  <si>
    <t>4.2 More word problems</t>
  </si>
  <si>
    <t>PINE_G2_C10A_P4.2.1</t>
  </si>
  <si>
    <t>Ch 10A Practice 4.2.1: More word problems</t>
  </si>
  <si>
    <t xml:space="preserve"> To solve 2-step word problems on length</t>
  </si>
  <si>
    <t>GRADE 3</t>
  </si>
  <si>
    <t>Unit 3: Venn Diagrams</t>
  </si>
  <si>
    <t>3.1 Sorting data in Venn diagrams with 1 criterion</t>
  </si>
  <si>
    <t>PINE_G3_C07_P3.1.1</t>
  </si>
  <si>
    <t>Ch 7 Practice 3.1.1: Grouping objects in Venn diagrams</t>
  </si>
  <si>
    <t xml:space="preserve"> To group objects in Venn diagrams using different criteria
</t>
  </si>
  <si>
    <t>PINE_G3_C07_P3.1.2</t>
  </si>
  <si>
    <t>Ch 7 Practice 3.1.2: Sorting data in Venn diagrams with 1 criterion</t>
  </si>
  <si>
    <t xml:space="preserve"> To sort data in Venn diagrams with 1 criterion and read the Venn diagrams</t>
  </si>
  <si>
    <t>Unit 4: Carroll Diagrams</t>
  </si>
  <si>
    <t>4.1 Sorting data in Carroll diagrams with 2 or 3 criteria</t>
  </si>
  <si>
    <t>PINE_G3_C07_P4.1.1</t>
  </si>
  <si>
    <t>Ch 7 Practice 4.1.1: Sorting data in Carroll diagrams with 2 or 3 criteria</t>
  </si>
  <si>
    <t xml:space="preserve"> To sort data in Carroll diagrams with 2 criteria
 To sort data in Carroll diagrams with 3 criteria</t>
  </si>
  <si>
    <t>Unit 4: Doubles and Halves</t>
  </si>
  <si>
    <t>4.1 Finding doubles of 2-digit numbers</t>
  </si>
  <si>
    <t>PINE_G3_C06_P4.1.1</t>
  </si>
  <si>
    <t>Ch 6 Practice 4.1.1: Finding doubles of 2-digit numbers</t>
  </si>
  <si>
    <t xml:space="preserve"> To find doubles of tens up to 100 mentally
 To find doubles of 2-digit numbers mentally</t>
  </si>
  <si>
    <t>4.2 Finding halves of numbers up to 200</t>
  </si>
  <si>
    <t>PINE_G3_C06_P4.2.1</t>
  </si>
  <si>
    <t>Ch 6 Practice 4.2.1: Finding halves of numbers up to 200</t>
  </si>
  <si>
    <t xml:space="preserve"> To find halves of tens up to 200 mentally
 To find halves of even numbers up to 200 mentally</t>
  </si>
  <si>
    <t>Tessellations</t>
  </si>
  <si>
    <t>Unit 1: Tiling Patterns</t>
  </si>
  <si>
    <t>1.1 Recognizing shapes that can tessellate</t>
  </si>
  <si>
    <t>PINE_G5_C15A_P1.1.1</t>
  </si>
  <si>
    <t>Ch 15A Practice 1.1.1:
Recognizing shapes that can tessellate</t>
  </si>
  <si>
    <t xml:space="preserve"> Recognize shapes that can tessellate</t>
  </si>
  <si>
    <t>M3GE-IIIh-8.3</t>
  </si>
  <si>
    <t>tessellates the plane using triangles, squares and other shapes that can tessellate.</t>
  </si>
  <si>
    <t>PINE_G5_C15A_P1.1.2</t>
  </si>
  <si>
    <t>Ch 15A Practice 1.1.2:
Identifying the unit shape in tessellations</t>
  </si>
  <si>
    <t xml:space="preserve"> Identify the unit shape in a tessellation</t>
  </si>
  <si>
    <t>PINE_G5_C15A_P1.1.3</t>
  </si>
  <si>
    <t>Ch 15A Practice 1.1.3:
Drawing tessellations on dot paper</t>
  </si>
  <si>
    <t xml:space="preserve"> Draw a tessellation on dot paper</t>
  </si>
  <si>
    <t xml:space="preserve">2D and 3D Shapes </t>
  </si>
  <si>
    <t>Unit 1: 2D Shapes</t>
  </si>
  <si>
    <t>1.1 Identifying and describing 2D shapes</t>
  </si>
  <si>
    <t>PINE_G3_C14_P1.1.1</t>
  </si>
  <si>
    <t>Ch 14 Practice 1.1.1: Identifying and describing 2D shapes</t>
  </si>
  <si>
    <t xml:space="preserve"> To identify, describe and draw 2D shapes including pentagons, hexagons, octagons and semi-circles
</t>
  </si>
  <si>
    <t>PINE_G3_C14_P1.1.2</t>
  </si>
  <si>
    <t>Ch 14 Practice 1.1.2: Finding 2D shapes in the enviroment</t>
  </si>
  <si>
    <t xml:space="preserve"> To find 2D shapes in the environment</t>
  </si>
  <si>
    <t>1.2 Sorting 2D shapes</t>
  </si>
  <si>
    <t>PINE_G3_C14_P1.2.1</t>
  </si>
  <si>
    <t>Ch 14 Practice 1.2.1: Sorting 2D shapes</t>
  </si>
  <si>
    <t xml:space="preserve"> To sort 2D shapes according to the number of sides, vertices and right angles</t>
  </si>
  <si>
    <t>1.2A Combining and splitting shapes</t>
  </si>
  <si>
    <t>PINE_G3_C14_P1.2A.1</t>
  </si>
  <si>
    <t>Ch 14 Practice 1.2A.1: Combining shapes</t>
  </si>
  <si>
    <t xml:space="preserve"> To fit cutouts of shapes together to make a new shape</t>
  </si>
  <si>
    <t>PINE_G3_C14_P1.2A.2</t>
  </si>
  <si>
    <t>Ch 14 Practice 1.2A.2: Splitting shapes</t>
  </si>
  <si>
    <t xml:space="preserve"> To identify and name basic shapes that make up a new shape</t>
  </si>
  <si>
    <t>Unit 3: Nets of Cubes</t>
  </si>
  <si>
    <t>3.1 Making cubes</t>
  </si>
  <si>
    <t>PINE_G3_C14_P3.1.1</t>
  </si>
  <si>
    <t>Ch 14 Practice 3.1.1: Understanding nets</t>
  </si>
  <si>
    <t xml:space="preserve"> To understand that 3D shapes can be formed by nets
</t>
  </si>
  <si>
    <t>PINE_G3_C14_P3.1.2</t>
  </si>
  <si>
    <t>Ch 14 Practice 3.1.2: Nets of cubes</t>
  </si>
  <si>
    <t xml:space="preserve"> To identify the nets of a cube</t>
  </si>
  <si>
    <t>1.1 Measuring and comparing lengths to the nearest half inch</t>
  </si>
  <si>
    <t>PINE_G3_C06A_P1.1.1</t>
  </si>
  <si>
    <t>Ch 6A Practice 1.1.1:  Measuring and comparing lengths to the nearest half inch</t>
  </si>
  <si>
    <t xml:space="preserve"> To measure and compare lengths to the nearest half of an inch</t>
  </si>
  <si>
    <t>1.2 Measuring and comparing lengths to the nearest quarter inch</t>
  </si>
  <si>
    <t>PINE_G3_C06A_P1.2.1</t>
  </si>
  <si>
    <t>Ch 6A Practice 1.2.1:  Measuring and comparing lengths to the nearest quarter inch</t>
  </si>
  <si>
    <t xml:space="preserve"> To measure and compare lengths to the nearest quarter of an inch</t>
  </si>
  <si>
    <t>Customary Units of Weight</t>
  </si>
  <si>
    <t>Unit 1: Weight in Pounds</t>
  </si>
  <si>
    <t>1.1 Measuring weight in pounds</t>
  </si>
  <si>
    <t>PINE_G3_C12A_P1.1.1</t>
  </si>
  <si>
    <t>Ch 12A Practice 1.1.1: Measuring weight in pounds</t>
  </si>
  <si>
    <t xml:space="preserve"> To measure weight in pounds</t>
  </si>
  <si>
    <t>1.2 Comparing weights in pounds</t>
  </si>
  <si>
    <t>PINE_G3_C12A_P1.2.1</t>
  </si>
  <si>
    <t>Ch 12A Practice 1.2.1: Comparing weights in pounds</t>
  </si>
  <si>
    <t xml:space="preserve"> To compare weights in pounds</t>
  </si>
  <si>
    <t>Unit 2: Weight in Ounces</t>
  </si>
  <si>
    <t>2.1 Measuring weight in ounces</t>
  </si>
  <si>
    <t>PINE_G3_C12A_P2.1.1</t>
  </si>
  <si>
    <t>Ch 12A Practice 2.1.1: Measuring weight in ounces</t>
  </si>
  <si>
    <t xml:space="preserve"> To measure weight in ounces</t>
  </si>
  <si>
    <t>2.2 Comparing weights in ounces</t>
  </si>
  <si>
    <t>PINE_G3_C12A_P2.2.1</t>
  </si>
  <si>
    <t>Ch 12A Practice 2.2.1: Comparing weights in ounces</t>
  </si>
  <si>
    <t xml:space="preserve"> To compare weights in ounces</t>
  </si>
  <si>
    <t>2.3 Choosing tool or units of measure</t>
  </si>
  <si>
    <t>PINE_G3_C12A_P2.3.1</t>
  </si>
  <si>
    <t>Ch 12A Practice 2.3.1: Choosing tool or units of measure</t>
  </si>
  <si>
    <t xml:space="preserve"> To choose an appropriate tool or unit of measure when measuring weight</t>
  </si>
  <si>
    <t>Unit 3: Problem Solving</t>
  </si>
  <si>
    <t>3.1 Word problems</t>
  </si>
  <si>
    <t>PINE_G3_C12A_P3.1.1</t>
  </si>
  <si>
    <t>Ch 12A Practice 3.1.1: Word problems</t>
  </si>
  <si>
    <t xml:space="preserve"> To solve 1-step or 2-step word problems involving weight</t>
  </si>
  <si>
    <t>Temperature</t>
  </si>
  <si>
    <t>Unit 1: Measuring Temperature</t>
  </si>
  <si>
    <t>1.1 Reading temperature</t>
  </si>
  <si>
    <t>PINE_G3_C12B_P1.1.1</t>
  </si>
  <si>
    <t>Ch 12B Practice 1.1.1: Reading temperature</t>
  </si>
  <si>
    <t xml:space="preserve"> To use the thermometer to read temperature in Celsius or Fahrenheit</t>
  </si>
  <si>
    <t>Position and Movement</t>
  </si>
  <si>
    <t>Unit 1: Turns and Right Angles</t>
  </si>
  <si>
    <t>1.1 Relating turns to right angles</t>
  </si>
  <si>
    <t>PINE_G3_C15_P1.1.1</t>
  </si>
  <si>
    <t>Ch 15 Practice 1.1.1: Relating turns to right angles</t>
  </si>
  <si>
    <t xml:space="preserve"> To recognise that a right angle is a quarter turn, 2 right angles is a half turn, 3 right angles is a three-quarter turn and 4 right angles is a complete turn
</t>
  </si>
  <si>
    <t>PINE_G3_C15_P1.1.2</t>
  </si>
  <si>
    <t>Ch 15 Practice 1.1.2: Relating straight lines and right angles</t>
  </si>
  <si>
    <t xml:space="preserve"> To recognise that a straight line is equivalent to two right angles</t>
  </si>
  <si>
    <t>Unit 2: Position and Movement on a Grid</t>
  </si>
  <si>
    <t>2.1 Interpreting grid references</t>
  </si>
  <si>
    <t>PINE_G3_C15_P2.1.1</t>
  </si>
  <si>
    <t>Ch 15 Practice 2.1.1: Interpreting grid references</t>
  </si>
  <si>
    <t xml:space="preserve"> To find and describe the position of a square on a grid of squares where the rows and columns are labelled</t>
  </si>
  <si>
    <t>2.2 Giving directions</t>
  </si>
  <si>
    <t>PINE_G3_C15_P2.2.1</t>
  </si>
  <si>
    <t>Ch 15 Practice 2.2.1: Giving directions</t>
  </si>
  <si>
    <t xml:space="preserve"> To give and follow directions to a place on a grid</t>
  </si>
  <si>
    <t>GRADE 4</t>
  </si>
  <si>
    <t>Multiplying</t>
  </si>
  <si>
    <t>Unit 1: Multiplication</t>
  </si>
  <si>
    <t>1.1 Multiplying ones, tens and hundreds by a 1-digit number</t>
  </si>
  <si>
    <t>PINE_G4_C03_P1.1.1</t>
  </si>
  <si>
    <t>Ch 3 Practice 1.1.1: Multiplying ones, tens and hundreds by a 1-digit number</t>
  </si>
  <si>
    <t xml:space="preserve"> To multiply ones, tens and hundreds by a 1-digit number</t>
  </si>
  <si>
    <t>1.2 Multiplying 3-digit numbers by 1-digit numbers</t>
  </si>
  <si>
    <t>1.3 Multiplying three 1-digit numbers</t>
  </si>
  <si>
    <t>PINE_G4_C03_P1.3.1</t>
  </si>
  <si>
    <t>Ch 3 Practice 1.3.1: Multiplying three 1-digit numbers</t>
  </si>
  <si>
    <t xml:space="preserve"> To multiply three 1-digit numbers using the commutative and associative properties of multiplication</t>
  </si>
  <si>
    <t>1.4 Multiplying whole numbers by 10</t>
  </si>
  <si>
    <t>PINE_G4_C03_P1.4.1</t>
  </si>
  <si>
    <t>Ch 3 Practice 1.4.1: Multiplying whole numbers by 10</t>
  </si>
  <si>
    <t xml:space="preserve"> To multiply a whole number up to 3 digits by 10</t>
  </si>
  <si>
    <t>1.5 Estimating products</t>
  </si>
  <si>
    <t>PINE_G4_C03_P1.5.1</t>
  </si>
  <si>
    <t>Ch 3 Practice 1.5.1: Estimating products</t>
  </si>
  <si>
    <t xml:space="preserve"> To estimate an answer in multiplication</t>
  </si>
  <si>
    <t>PINE_G4_C03_P1.5.2</t>
  </si>
  <si>
    <t>Ch 3 Practice 1.5.2: Checking reasonableness</t>
  </si>
  <si>
    <t xml:space="preserve"> To check the reasonableness of an answer in multiplication</t>
  </si>
  <si>
    <t>1.6 Solving word problems</t>
  </si>
  <si>
    <t>PINE_G4_C03_P1.6.1</t>
  </si>
  <si>
    <t>Ch 3 Practice 1.6.1: Solving word problems</t>
  </si>
  <si>
    <t xml:space="preserve"> To solve 1-step word problems on multiplication</t>
  </si>
  <si>
    <t>Unit 3: Fractions and Division</t>
  </si>
  <si>
    <t>3.1 Associating fractions with division</t>
  </si>
  <si>
    <t>PINE_G4_C04_P3.1.1</t>
  </si>
  <si>
    <t>Ch 4 Practice 3.1.1: Associating fractions with division</t>
  </si>
  <si>
    <t xml:space="preserve"> To associate a fraction with division
</t>
  </si>
  <si>
    <t>PINE_G4_C04_P3.1.2</t>
  </si>
  <si>
    <t>Ch 4 Practice 3.1.2: Expressing whole numbers as fractions</t>
  </si>
  <si>
    <t xml:space="preserve"> To express whole numbers as fractions and recognise fractions that are equivalent to whole numbers
</t>
  </si>
  <si>
    <t>PINE_G4_C04_P3.1.3</t>
  </si>
  <si>
    <t>Ch 4 Practice 3.1.3: Dividing whole numbers to get mixed numbers</t>
  </si>
  <si>
    <t xml:space="preserve"> To divide a whole number by another whole number and write the quotient as a mixed number</t>
  </si>
  <si>
    <t>3.2 Expressing improper fractions as whole numbers or mixed numbers</t>
  </si>
  <si>
    <t>PINE_G4_C04_P3.2.1</t>
  </si>
  <si>
    <t>Ch 4 Practice 3.2.1: Expressing improper fractions as whole numbers or mixed numbers</t>
  </si>
  <si>
    <t xml:space="preserve"> To express an improper fraction as a whole number or a mixed number</t>
  </si>
  <si>
    <t>3.3 Solving word problems</t>
  </si>
  <si>
    <t>PINE_G4_C04_P3.3.1</t>
  </si>
  <si>
    <t>Ch 4 Practice 3.3.1: Solving word problems</t>
  </si>
  <si>
    <t xml:space="preserve"> To solve 1-step word problems involving fractions and division</t>
  </si>
  <si>
    <t>PINE_G4_C07_P1.1.3</t>
  </si>
  <si>
    <t>Ch 7 Practice 1.1.3: Scales with different intervals</t>
  </si>
  <si>
    <t xml:space="preserve"> To compare the impact of representations where scales have different intervals</t>
  </si>
  <si>
    <t>Unit 1A: Line Plots</t>
  </si>
  <si>
    <t>1A.1 Making, reading and interpreting line plots</t>
  </si>
  <si>
    <t>PINE_G4_C07_P1A.1.1</t>
  </si>
  <si>
    <t>Ch 7 Practice 1A.1.1: Making, reading and interpreting line plots</t>
  </si>
  <si>
    <t xml:space="preserve"> To make, read and interpret a line plot with a scale marked in whole numbers, halves, quarters or eighths</t>
  </si>
  <si>
    <t>Unit 2: Venn Diagrams</t>
  </si>
  <si>
    <t>2.1 Sorting data in Venn diagrams with 2 criteria</t>
  </si>
  <si>
    <t>PINE_G4_C07_P2.1.1</t>
  </si>
  <si>
    <t>Ch 7 Practice 2.1.1: Sorting data in Venn diagrams with 2 criteria</t>
  </si>
  <si>
    <t xml:space="preserve"> To sort data in Venn diagrams with 2 criteria</t>
  </si>
  <si>
    <t>2.2 Sorting data in Venn diagrams with 3 criteria</t>
  </si>
  <si>
    <t>PINE_G4_C07_P2.2.1</t>
  </si>
  <si>
    <t>Ch 7 Practice 2.2.1: Sorting data in Venn diagrams with 3 criteria</t>
  </si>
  <si>
    <t xml:space="preserve"> To sort data in Venn diagrams with 3 criteria</t>
  </si>
  <si>
    <t>Area and Volume of Triangles and Quadrilaterals</t>
  </si>
  <si>
    <t>Unit 1: Area of Triangles</t>
  </si>
  <si>
    <t>1.3 Finding area of triangles</t>
  </si>
  <si>
    <t>PINE_G6_C14A_P1.3.1</t>
  </si>
  <si>
    <t>Ch 14A Practice 1.3.1:
Finding area of triangles</t>
  </si>
  <si>
    <t xml:space="preserve"> To understand that every triangle has a related rectangle
 To find the area of a triangle using formula</t>
  </si>
  <si>
    <t>M4GE-IIId-18.1</t>
  </si>
  <si>
    <t xml:space="preserve">relates triangles to quadrilaterals </t>
  </si>
  <si>
    <t>Unit 2: Area of Quadrilaterals</t>
  </si>
  <si>
    <t>2.1 Finding area of parallelograms</t>
  </si>
  <si>
    <t>PINE_G6_C14A_P2.1.1</t>
  </si>
  <si>
    <t>Ch 14A Practice 2.1.1:
Finding area of parallelograms</t>
  </si>
  <si>
    <t xml:space="preserve"> To understand that every parallelogram has a related rectangle
 To find the area of a parallelogram using formula</t>
  </si>
  <si>
    <t>M4ME-IVb-58</t>
  </si>
  <si>
    <t>finds the area of triangles, parallelograms and trapezoids using sq. cm and sq. m.</t>
  </si>
  <si>
    <t>2.2 Finding area of rhombuses</t>
  </si>
  <si>
    <t>PINE_G6_C14A_P2.2.1</t>
  </si>
  <si>
    <t>Ch 14A Practice 2.2.1:
Finding area of rhombuses</t>
  </si>
  <si>
    <t xml:space="preserve"> To understand the relationship between a rhombus and a parallelogram
 To find the area of a rhombus using formula</t>
  </si>
  <si>
    <t>2.3 Finding area of trapezoids</t>
  </si>
  <si>
    <t>PINE_G6_C14A_P2.3.1</t>
  </si>
  <si>
    <t>Ch 14A Practice 2.3.1:
Finding area of trapezoids</t>
  </si>
  <si>
    <t xml:space="preserve"> To find the area of a trapezoid using formula</t>
  </si>
  <si>
    <t>M4ME-IVb-57</t>
  </si>
  <si>
    <t>derives the formulas for the area of triangles, parallelograms, and trapezoids.</t>
  </si>
  <si>
    <t>M4ME-IVc-59</t>
  </si>
  <si>
    <t>estimates the area of triangles,
parallelograms, and trapezoids</t>
  </si>
  <si>
    <t>M4ME-IVd-61</t>
  </si>
  <si>
    <t>creates problems(with reasonable answers) involving perimeter and area involving squares, rectangles,triangles, parallelograms, and trapezoids.</t>
  </si>
  <si>
    <t>M4ME-IVe-63</t>
  </si>
  <si>
    <t>derives the formula for the volume of rectangular prisms.</t>
  </si>
  <si>
    <t>M4ME-IVf-66</t>
  </si>
  <si>
    <t>creates problems(with reasonable answers) involving volume of
rectangular prism.</t>
  </si>
  <si>
    <t>Unit 1: Identifying Solids</t>
  </si>
  <si>
    <t>1.1 Building solids with unit cubes</t>
  </si>
  <si>
    <t>PINE_G5_C16A_P1.1.1</t>
  </si>
  <si>
    <t>Ch 16A Practice 1.1.1:
Building solids with unit cubes</t>
  </si>
  <si>
    <t xml:space="preserve"> To build a solid with unit cubes</t>
  </si>
  <si>
    <t>M4ME-IVd-62</t>
  </si>
  <si>
    <t>visualizes the volume of solid figures in different situations using non-standard (e.g. marbles, etc.) and standard units.</t>
  </si>
  <si>
    <t>PINE_G5_C16A_P1.1.2</t>
  </si>
  <si>
    <t>Ch 16A Practice 1.1.2:
Visualizing solids drawn on dot paper and stating the number of unit cubes used to build the solid</t>
  </si>
  <si>
    <t xml:space="preserve"> To visualize a solid drawn on dot paper and state the number of unit cubes used to build the solid</t>
  </si>
  <si>
    <t>Unit 2: Volume of a Rectangular Prism</t>
  </si>
  <si>
    <t>2.1 Finding volumes of rectangular prisms given length, breadth and height</t>
  </si>
  <si>
    <t>PINE_G5_C16B_P2.1.1</t>
  </si>
  <si>
    <t>Ch 16B Practice 2.1.1:
Finding volumes of rectangular prisms given length, breadth and height</t>
  </si>
  <si>
    <t xml:space="preserve"> To find the volume of a rectangular prism, given its length, breadth and height</t>
  </si>
  <si>
    <t>M4ME-IVe-64</t>
  </si>
  <si>
    <t>finds the volume of a rectangular prism using cu. cm and cu. m</t>
  </si>
  <si>
    <t>PINE_G5_C16B_P3.1.1</t>
  </si>
  <si>
    <t>Ch 16B Practice 3.1.1:
Word problems</t>
  </si>
  <si>
    <t xml:space="preserve"> To solve word problems involving volume of rectangular prisms</t>
  </si>
  <si>
    <t>M4ME-IVf-65</t>
  </si>
  <si>
    <t>solves routine and non-routine problems involving the volume of a rectangular prism.</t>
  </si>
  <si>
    <t xml:space="preserve">Mental Strategies </t>
  </si>
  <si>
    <t>1.1 Making 1000</t>
  </si>
  <si>
    <t>PINE_G4_C11_P1.1.1</t>
  </si>
  <si>
    <t>Ch 11 Practice 1.1.1:
Making 1000</t>
  </si>
  <si>
    <t xml:space="preserve"> To find pairs of multiples of 50 with a total of 1000 and write the addition and subtraction facts for each number pair</t>
  </si>
  <si>
    <t>Unit 2: Mental Addition</t>
  </si>
  <si>
    <t>2.1 Adding two 2-digit numbers using the ‘add the tens, then add the ones’ strategy</t>
  </si>
  <si>
    <t>PINE_G4_C11_P2.1.1</t>
  </si>
  <si>
    <t>Ch 11 Practice 2.1.1:
Adding two 2-digit numbers with regrouping using the ‘add the tens, then add the ones’ strategy</t>
  </si>
  <si>
    <t xml:space="preserve"> To add two 2-digit numbers with regrouping</t>
  </si>
  <si>
    <t>2.2 Adding two 2-digit numbers by making tens</t>
  </si>
  <si>
    <t>PINE_G4_C11_P2.2.1</t>
  </si>
  <si>
    <t>Ch 11 Practice 2.2.1:
Adding two 2-digit numbers with regrouping by making tens</t>
  </si>
  <si>
    <t xml:space="preserve"> To add two 2-digit numbers with regrouping by making tens</t>
  </si>
  <si>
    <t>2.3 Adding numbers using the compensation strategy</t>
  </si>
  <si>
    <t>PINE_G4_C11_P2.3.1</t>
  </si>
  <si>
    <t>Ch 11 Practice 2.3.1:
Adding two 2-digit numbers using the compensation strategy</t>
  </si>
  <si>
    <t xml:space="preserve"> To add two 2-digit numbers using the compensation strategy</t>
  </si>
  <si>
    <t>PINE_G4_C11_P2.3.2</t>
  </si>
  <si>
    <t>Ch 11 Practice 2.3.2:
Adding a 2-digit, 3-digit or 4-digit number to a 3-digit or 4-digit number using the compensation strategy</t>
  </si>
  <si>
    <t xml:space="preserve"> To add a 2-digit, 3-digit or 4-digit number to a 3-digit or 4-digit number using the compensation strategy</t>
  </si>
  <si>
    <t>2.4 Adding three or four numbers</t>
  </si>
  <si>
    <t>PINE_G4_C11_P2.4.1</t>
  </si>
  <si>
    <t>Ch 11 Practice 2.4.1:
Adding three or four 1-digit or 2-digit numbers by making 10 or 20</t>
  </si>
  <si>
    <t xml:space="preserve"> To add three or four 1-digit or 2-digit numbers by making 10 or 20</t>
  </si>
  <si>
    <t>PINE_G4_C11_P2.4.2</t>
  </si>
  <si>
    <t>Ch 11 Practice 2.4.2:
Adding three two-digit multiples of 10</t>
  </si>
  <si>
    <t xml:space="preserve"> To add three two-digit multiples of 10</t>
  </si>
  <si>
    <t>Unit 3: Mental Subtraction</t>
  </si>
  <si>
    <t>3.1 Subtracting 2-digit numbers with regrouping</t>
  </si>
  <si>
    <t>PINE_G4_C11_P3.1.1</t>
  </si>
  <si>
    <t>Ch 11 Practice 3.1.1:
Subtracting 2-digit numbers with regrouping</t>
  </si>
  <si>
    <t xml:space="preserve"> To subtract a 2-digit number from another 2-digit number with regrouping</t>
  </si>
  <si>
    <t>3.2 Subtracting 2-digit numbers from tens</t>
  </si>
  <si>
    <t>PINE_G4_C11_P3.2.1</t>
  </si>
  <si>
    <t>Ch 11 Practice 3.2.1:
Subtracting 2-digit numbers from tens</t>
  </si>
  <si>
    <t xml:space="preserve"> To subtract a 2-digit number from tens</t>
  </si>
  <si>
    <t>3.3 Subtracting numbers using the compensation strategy</t>
  </si>
  <si>
    <t>PINE_G4_C11_P3.3.1</t>
  </si>
  <si>
    <t>Ch 11 Practice 3.3.1:
Subtracting a 2-digit number from another 2-digit number using the compensation strategy</t>
  </si>
  <si>
    <t xml:space="preserve"> To subtract a 2-digit number from another 2-digit number using the compensation strategy</t>
  </si>
  <si>
    <t>PINE_G4_C11_P3.3.2</t>
  </si>
  <si>
    <t>Ch 11 Practice 3.3.2:
Subtracting a 2-digit, 3-digit or 4-digit number from a 3-digit or 4-digit number using the compensation strategy</t>
  </si>
  <si>
    <t xml:space="preserve"> To subtract a 2-digit, 3-digit or 4-digit number from a 3-digit or 4-digit number using the compensation strategy</t>
  </si>
  <si>
    <t>PINE_G4_C11_P4.1.1</t>
  </si>
  <si>
    <t>Ch 11 Practice 4.1.1:
Finding doubles of 2-digit numbers</t>
  </si>
  <si>
    <t xml:space="preserve"> To find doubles of 2-digit numbers mentally</t>
  </si>
  <si>
    <t>4.2 Finding doubles of tens or hundreds</t>
  </si>
  <si>
    <t>PINE_G4_C11_P4.2.1</t>
  </si>
  <si>
    <t>Ch 11 Practice 4.2.1:
Finding doubles of multiples of 10 up to 1000</t>
  </si>
  <si>
    <t xml:space="preserve"> To find doubles of multiples of 10 up to 1000 mentally</t>
  </si>
  <si>
    <t>PINE_G4_C11_P4.2.2</t>
  </si>
  <si>
    <t>Ch 11 Practice 4.2.2:
Finding doubles of multiples of 100 up to 10 000</t>
  </si>
  <si>
    <t xml:space="preserve"> To find doubles of multiples of 100 up to 10 000 mentally</t>
  </si>
  <si>
    <t>4.3 Finding halves of numbers up to 200</t>
  </si>
  <si>
    <t>PINE_G4_C11_P4.3.1</t>
  </si>
  <si>
    <t>Ch 11 Practice 4.3.1:
Finding halves of numbers up to 200</t>
  </si>
  <si>
    <t xml:space="preserve"> To find halves of whole numbers up to 200 mentally</t>
  </si>
  <si>
    <t>4.4 Finding halves of tens or hundreds</t>
  </si>
  <si>
    <t>PINE_G4_C11_P4.4.1</t>
  </si>
  <si>
    <t>Ch 11 Practice 4.4.1:
Finding halves of multiples of 20 up to 2000</t>
  </si>
  <si>
    <t xml:space="preserve"> To find halves of multiples of 20 up to 2000 mentally</t>
  </si>
  <si>
    <t>PINE_G4_C11_P4.4.2</t>
  </si>
  <si>
    <t>Ch 11 Practice 4.4.2:
Finding halves of multiples of 200 up to 20 000</t>
  </si>
  <si>
    <t xml:space="preserve"> To find halves of multiples of 200 up to 20 000 mentally</t>
  </si>
  <si>
    <t>3D Shapes</t>
  </si>
  <si>
    <t>Unit 1: Prisms and Pyramids</t>
  </si>
  <si>
    <t>1.1 Identifying types of prisms</t>
  </si>
  <si>
    <t>PINE_G4_C13_P1.1.1</t>
  </si>
  <si>
    <t>Ch 13 Practice 1.1.1:
Identifying types of prisms</t>
  </si>
  <si>
    <t xml:space="preserve"> To identify and draw different types of prisms
 To find examples of prisms in the environment and in art</t>
  </si>
  <si>
    <t>PINE_G4_C13_P1.1.2</t>
  </si>
  <si>
    <t>Ch 13 Practice 1.1.2:
Identifying faces, edges and vertices of prisms</t>
  </si>
  <si>
    <t xml:space="preserve"> To identify the faces, edges and vertices of prisms</t>
  </si>
  <si>
    <t>1.2 Understanding cross sections of prisms</t>
  </si>
  <si>
    <t>PINE_G4_C13_P1.2.1</t>
  </si>
  <si>
    <t>Ch 13 Practice 1.2.1:
Understanding cross sections of prisms</t>
  </si>
  <si>
    <t xml:space="preserve"> To understand that cross sections of a prism are of the same shape and size as the parallel faces of the prism</t>
  </si>
  <si>
    <t>1.3 Identifying types of pyramids</t>
  </si>
  <si>
    <t>PINE_G4_C13_P1.3.1</t>
  </si>
  <si>
    <t>Ch 13 Practice 1.3.1:
Identifying types of pyramids</t>
  </si>
  <si>
    <t xml:space="preserve"> To identify and draw different types of pyramids
 To find examples of pyramids in the environment and in art</t>
  </si>
  <si>
    <t>PINE_G4_C13_P1.3.2</t>
  </si>
  <si>
    <t>Ch 13 Practice 1.3.2: Identifying faces, edges and vertices of pyramids</t>
  </si>
  <si>
    <t xml:space="preserve"> To identify the faces, edges and vertices of pyramids</t>
  </si>
  <si>
    <t>1.4 Understanding cross sections of pyramids</t>
  </si>
  <si>
    <t>PINE_G4_C13_P1.4.1</t>
  </si>
  <si>
    <t>Ch 13 Practice 1.4.1:
Understanding cross sections of pyramids</t>
  </si>
  <si>
    <t xml:space="preserve"> To understand that cross sections of a pyramid are of the same shape as the base but of different sizes</t>
  </si>
  <si>
    <t>1.5 Sorting prisms and pyramids</t>
  </si>
  <si>
    <t>PINE_G4_C13_P1.5.1</t>
  </si>
  <si>
    <t>Ch 13 Practice 1.5.1:
Sorting prisms and pyramids</t>
  </si>
  <si>
    <t xml:space="preserve"> To sort prisms and pyramids according to the number and shape of faces, number of vertices and edges</t>
  </si>
  <si>
    <t>Unit 2: Nets</t>
  </si>
  <si>
    <t>2.1 Making prisms and pyramids</t>
  </si>
  <si>
    <t>PINE_G4_C13_P2.1.1</t>
  </si>
  <si>
    <t>Ch 13 Practice 2.1.1:
Identifying nets of prisms and pyramids</t>
  </si>
  <si>
    <t xml:space="preserve"> To identify the nets of prisms and pyramids</t>
  </si>
  <si>
    <t>PINE_G4_C13_P2.1.2</t>
  </si>
  <si>
    <t>Ch 13 Practice 2.1.2:
Identifying the prism or pyramid formed by a net</t>
  </si>
  <si>
    <t xml:space="preserve"> To identify the prism or pyramid which can be formed by a net</t>
  </si>
  <si>
    <t>PINE_G4_C13_P2.1.3</t>
  </si>
  <si>
    <t>Ch 13 Practice 2.1.3:
Making prisms and pyramids from nets</t>
  </si>
  <si>
    <t xml:space="preserve"> To make prisms and pyramids from nets</t>
  </si>
  <si>
    <t>PINE_G4_C13_P2.1.4</t>
  </si>
  <si>
    <t>Ch 13 Practice 2.1.4:
Making nets of prisms and pyramids</t>
  </si>
  <si>
    <t xml:space="preserve"> To make nets of prisms and pyramids</t>
  </si>
  <si>
    <t>Unit 1: Feet and Inches</t>
  </si>
  <si>
    <t>1.1 Measuring length to a fraction of an inch</t>
  </si>
  <si>
    <t>PINE_G4_C06A_P1.1.1</t>
  </si>
  <si>
    <t>Ch 6A Practice 1.1.1: Measuring length to a fraction of an inch</t>
  </si>
  <si>
    <t xml:space="preserve"> To measure length to the nearest half, quarter or eighth of an inch</t>
  </si>
  <si>
    <t>1.2 Measuring length in feet and inches</t>
  </si>
  <si>
    <t>PINE_G4_C06A_P1.2.1</t>
  </si>
  <si>
    <t>Ch 6A Practice 1.2.1: Measuring length in feet and inches</t>
  </si>
  <si>
    <t xml:space="preserve"> To measure lengths in feet and inches</t>
  </si>
  <si>
    <t>1.3 Converting feet and inches</t>
  </si>
  <si>
    <t>PINE_G4_C06A_P1.3.1</t>
  </si>
  <si>
    <t>Ch 6A Practice 1.3.1: Expressing feet and inches in inches</t>
  </si>
  <si>
    <t xml:space="preserve"> To express feet and inches in inches</t>
  </si>
  <si>
    <t>PINE_G4_C06A_P1.3.2</t>
  </si>
  <si>
    <t>Ch 6A Practice 1.3.2: Expressing inches in feet and inches</t>
  </si>
  <si>
    <t xml:space="preserve"> To express inches in feet and inches </t>
  </si>
  <si>
    <t xml:space="preserve">1.4 Comparing lengths in feet and inches </t>
  </si>
  <si>
    <t>PINE_G4_C06A_P1.4.1</t>
  </si>
  <si>
    <t>Ch 6A Practice 1.4.1: Comparing lengths in feet and inches</t>
  </si>
  <si>
    <t xml:space="preserve"> To compare lengths in feet and inches</t>
  </si>
  <si>
    <t xml:space="preserve">1.5 Adding and subtracting feet and inches </t>
  </si>
  <si>
    <t>PINE_G4_C06A_P1.5.1</t>
  </si>
  <si>
    <t>Ch 6A Practice 1.5.1: Adding and subtracting feet and inches</t>
  </si>
  <si>
    <t xml:space="preserve"> To add and subtract lengths in compound units (feet and inches)</t>
  </si>
  <si>
    <t>Unit 2: Yards and Feet</t>
  </si>
  <si>
    <t>2.1 Measuring length in yards and feet</t>
  </si>
  <si>
    <t>PINE_G4_C06A_P2.1.1</t>
  </si>
  <si>
    <t>Ch 6A Practice 2.1.1: Measuring length in yards and feet</t>
  </si>
  <si>
    <t xml:space="preserve"> To measure lengths in yards and feet</t>
  </si>
  <si>
    <t>2.2 Converting yards and feet</t>
  </si>
  <si>
    <t>PINE_G4_C06A_P2.2.1</t>
  </si>
  <si>
    <t>Ch 6A Practice 2.2.1: Expressing yards and feet in feet</t>
  </si>
  <si>
    <t xml:space="preserve"> To express yards and feet in feet</t>
  </si>
  <si>
    <t>PINE_G4_C06A_P2.2.2</t>
  </si>
  <si>
    <t>Ch 6A Practice 2.2.2: Expressing feet in yards and feet</t>
  </si>
  <si>
    <t xml:space="preserve"> To express feet in yards and feet</t>
  </si>
  <si>
    <t xml:space="preserve">2.3 Comparing lengths in yards and feet </t>
  </si>
  <si>
    <t>PINE_G4_C06A_P2.3.1</t>
  </si>
  <si>
    <t>Ch 6A Practice 2.3.1: Comparing lengths in yards and feet</t>
  </si>
  <si>
    <t xml:space="preserve"> To compare lengths in yards and feet</t>
  </si>
  <si>
    <t xml:space="preserve">2.4 Adding and subtracting yards and feet </t>
  </si>
  <si>
    <t xml:space="preserve"> To add and subtract lengths in compound units (yards and feet)</t>
  </si>
  <si>
    <t>Unit 3: Miles</t>
  </si>
  <si>
    <t>3.1 Measuring and comparing distances in miles</t>
  </si>
  <si>
    <t>PINE_G4_C06A_P3.1.1</t>
  </si>
  <si>
    <t>Ch 6A Practice 3.1.1: Measuring distances in miles</t>
  </si>
  <si>
    <t xml:space="preserve"> To measure distance in miles</t>
  </si>
  <si>
    <t>PINE_G4_C06A_P3.1.2</t>
  </si>
  <si>
    <t>Ch 6A Practice 3.1.2: Comparing distances in miles</t>
  </si>
  <si>
    <t xml:space="preserve"> To compare distances in miles </t>
  </si>
  <si>
    <t>3.2 Choosing units of measure</t>
  </si>
  <si>
    <t>PINE_G4_C06A_P3.2.1</t>
  </si>
  <si>
    <t>Ch 6A Practice 3.2.1: Choosing units of measure</t>
  </si>
  <si>
    <t xml:space="preserve"> To choose an appropriate unit of measure when measuring lengths and distances</t>
  </si>
  <si>
    <t xml:space="preserve">4.1 Word problems </t>
  </si>
  <si>
    <t>PINE_G4_C06A_P4.1.1</t>
  </si>
  <si>
    <t>Ch 6A Practice 4.1.1: Word problems</t>
  </si>
  <si>
    <t xml:space="preserve"> To solve 1-step or 2-step word problems on length or distance </t>
  </si>
  <si>
    <t>Unit 1: Pounds and Ounces</t>
  </si>
  <si>
    <t>1.1 Measuring weight in pounds and ounces</t>
  </si>
  <si>
    <t>PINE_G4_C06B_P1.1.1</t>
  </si>
  <si>
    <t>Ch 6B Practice 1.1.1: Measuring weight in pounds and ounces</t>
  </si>
  <si>
    <t xml:space="preserve"> To measure weight in pounds and ounces</t>
  </si>
  <si>
    <t>1.2 Converting pounds and ounces</t>
  </si>
  <si>
    <t>PINE_G4_C06B_P1.2.1</t>
  </si>
  <si>
    <t>Ch 6B Practice 1.2.1: Expressing pounds and ounces in ounces</t>
  </si>
  <si>
    <t xml:space="preserve"> To express pounds and ounces in ounces</t>
  </si>
  <si>
    <t>PINE_G4_C06B_P1.2.2</t>
  </si>
  <si>
    <t>Ch 6B Practice 1.2.2: Expressing ounces in pounds and  ounces</t>
  </si>
  <si>
    <t xml:space="preserve"> To express ounces in pounds and ounces</t>
  </si>
  <si>
    <t>1.3 Comparing weights in pounds and ounces</t>
  </si>
  <si>
    <t xml:space="preserve"> To compare weights in pounds and ounces</t>
  </si>
  <si>
    <t>1.4 Adding and subtracting pounds and ounces</t>
  </si>
  <si>
    <t xml:space="preserve"> To add and subtract weights in compound units (pounds and ounces)</t>
  </si>
  <si>
    <t>Unit 2: Tons</t>
  </si>
  <si>
    <t>2.1 Measuring and comparing weight in tons</t>
  </si>
  <si>
    <t>PINE_G4_C06B_P2.1.1</t>
  </si>
  <si>
    <t>Ch 6B Practice 2.1.1: Measuring weight in tons</t>
  </si>
  <si>
    <t xml:space="preserve"> To measure weight in tons
</t>
  </si>
  <si>
    <t>PINE_G4_C06B_P2.1.2</t>
  </si>
  <si>
    <t>Ch 6B Practice 2.1.2: Comparing weights in tons</t>
  </si>
  <si>
    <t xml:space="preserve"> To compare weights in tons</t>
  </si>
  <si>
    <t>PINE_G4_C06B_P2.1.3</t>
  </si>
  <si>
    <t>Ch 6B Practice 2.1.3: Understanding relationship between ounces, pounds and tons</t>
  </si>
  <si>
    <t xml:space="preserve"> To understand the relative relationships among ounces, pounds and tons</t>
  </si>
  <si>
    <t>2.2 Choosing units of measure</t>
  </si>
  <si>
    <t>PINE_G4_C06B_P2.2.1</t>
  </si>
  <si>
    <t>Ch 6B Practice 2.2.1: Choosing units of measure</t>
  </si>
  <si>
    <t xml:space="preserve"> To choose an appropriate unit of measure when measuring weight</t>
  </si>
  <si>
    <t xml:space="preserve">3.1 Word problems </t>
  </si>
  <si>
    <t>PINE_G4_C06B_P3.1.1</t>
  </si>
  <si>
    <t>Ch 6B Practice 3.1.1: Word problems</t>
  </si>
  <si>
    <t xml:space="preserve"> To solve 1-step or 2-step word problems on weight</t>
  </si>
  <si>
    <t xml:space="preserve">Unit 1: Square Units </t>
  </si>
  <si>
    <t xml:space="preserve">1.1 Understanding area </t>
  </si>
  <si>
    <t>PINE_G4_C14_P1.1.1</t>
  </si>
  <si>
    <t>Ch 14 Practice 1.1.1:
Measuring area in non-standard units</t>
  </si>
  <si>
    <t xml:space="preserve"> To understand the meaning of area
 To measure area in non-standard units</t>
  </si>
  <si>
    <t>1.2 Area in square units</t>
  </si>
  <si>
    <t>PINE_G4_C14_P1.2.1</t>
  </si>
  <si>
    <t>Ch 14 Practice 1.2.1:
Measuring area in square units</t>
  </si>
  <si>
    <t xml:space="preserve"> To measure area in square units</t>
  </si>
  <si>
    <t>PINE_G4_C14_P1.2.2</t>
  </si>
  <si>
    <t>Ch 14 Practice 1.2.2:
Comparing areas in square units</t>
  </si>
  <si>
    <t xml:space="preserve"> To compare the areas of figures made up of unit squares and half squares</t>
  </si>
  <si>
    <t xml:space="preserve">Unit 2: Area in Square Centimeters and Square Meters </t>
  </si>
  <si>
    <t xml:space="preserve">2.1 Area in square centimeters </t>
  </si>
  <si>
    <t xml:space="preserve"> To visualize the relative size of 1 cm2</t>
  </si>
  <si>
    <t>PINE_G4_C14_P2.1.1</t>
  </si>
  <si>
    <t>Ch 14 Practice 2.1.1:
Finding area in square centimeters</t>
  </si>
  <si>
    <t xml:space="preserve"> To find the area of a figure made up of 1 centimeter squares and half squares</t>
  </si>
  <si>
    <t>PINE_G4_C14_P2.1.2</t>
  </si>
  <si>
    <t>Ch 14 Practice 2.1.2:
Comparing areas in square centimeters</t>
  </si>
  <si>
    <t xml:space="preserve"> To compare the areas of figures made up of 1 centimeter squares and half squares</t>
  </si>
  <si>
    <t xml:space="preserve">2.2 Area in square meters </t>
  </si>
  <si>
    <t xml:space="preserve">  To visualize the relative size of 1 m2</t>
  </si>
  <si>
    <t>PINE_G4_C14_P2.2.1</t>
  </si>
  <si>
    <t>Ch 14 Practice 2.2.1:
Finding area in square meters</t>
  </si>
  <si>
    <t xml:space="preserve"> To find the area of a figure made up of 1 meter squares and half squares </t>
  </si>
  <si>
    <t>PINE_G4_C14_P2.2.2</t>
  </si>
  <si>
    <t>Ch 14 Practice 2.2.2:
Comparing areas in square meters</t>
  </si>
  <si>
    <t xml:space="preserve"> To compare the areas of figures made up of 1 meter squares and half squares</t>
  </si>
  <si>
    <t xml:space="preserve">Unit 2A: Area in Square Inches and Square Feet </t>
  </si>
  <si>
    <t xml:space="preserve">2A.1 Area in square inches </t>
  </si>
  <si>
    <t xml:space="preserve"> To visualize the relative size of 1 in.2</t>
  </si>
  <si>
    <t>PINE_G4_C14_P2A.1.1</t>
  </si>
  <si>
    <t>Ch 14 Practice 2A.1.1:
Finding area in square inches</t>
  </si>
  <si>
    <t xml:space="preserve"> To find the area of a figure made up of 1 inch squares and half squares</t>
  </si>
  <si>
    <t>PINE_G4_C14_P2A.1.2</t>
  </si>
  <si>
    <t>Ch 14 Practice 2A.1.2:
Comparing areas in square inches</t>
  </si>
  <si>
    <t xml:space="preserve"> To compare the areas of figures made up of 1 inch squares</t>
  </si>
  <si>
    <t xml:space="preserve">2A.2 Area in square feet </t>
  </si>
  <si>
    <t xml:space="preserve">  To visualize the relative size of 1 ft2</t>
  </si>
  <si>
    <t>PINE_G4_C14_P2A.2.1</t>
  </si>
  <si>
    <t>Ch 14 Practice 2A.2.1:
Finding area in square feet</t>
  </si>
  <si>
    <t xml:space="preserve"> To find the area of a figure made up of 1 foot squares and half squares </t>
  </si>
  <si>
    <t>PINE_G4_C14_P2A.2.2</t>
  </si>
  <si>
    <t>Ch 14 Practice 2A.2.2:
Comparing areas in square feet</t>
  </si>
  <si>
    <t xml:space="preserve"> To compare the areas of figures made up of 1 foot squares</t>
  </si>
  <si>
    <t>Time</t>
  </si>
  <si>
    <t>2.3 Converting years and months</t>
  </si>
  <si>
    <t>PINE_G4_C15_P2.3.1</t>
  </si>
  <si>
    <t>Ch 15 Practice 2.3.1:
Expressing years and months in months</t>
  </si>
  <si>
    <t xml:space="preserve"> To express years and months in months 
 </t>
  </si>
  <si>
    <t>PINE_G4_C15_P2.3.2</t>
  </si>
  <si>
    <t>Ch 15 Practice 2.3.2:
Expressing months in years and months</t>
  </si>
  <si>
    <t xml:space="preserve"> To express months in years and months</t>
  </si>
  <si>
    <t>2.4 Converting weeks and days</t>
  </si>
  <si>
    <t>PINE_G4_C15_P2.4.1</t>
  </si>
  <si>
    <t xml:space="preserve">Ch 15 Practice 2.4.1:
Expressing weeks and days in days </t>
  </si>
  <si>
    <t xml:space="preserve"> To express weeks and days in days </t>
  </si>
  <si>
    <t>PINE_G4_C15_P2.4.2</t>
  </si>
  <si>
    <t>Ch 15 Practice 2.4.2:
Expressing days in weeks and days</t>
  </si>
  <si>
    <t xml:space="preserve"> To express days in weeks and days </t>
  </si>
  <si>
    <t>PINE_G5_C17_P1.1.2</t>
  </si>
  <si>
    <t>Ch 13 Practice 2.1.1:
Duration of time in years</t>
  </si>
  <si>
    <t xml:space="preserve"> To calculate time intervals in years</t>
  </si>
  <si>
    <t>GRADE 5</t>
  </si>
  <si>
    <t>PINE_G5_C17_P1.2.1</t>
  </si>
  <si>
    <t>Ch 13 Practice 2.1.2:
Duration of time in years and months</t>
  </si>
  <si>
    <t xml:space="preserve"> To calculate time intervals in years and months</t>
  </si>
  <si>
    <t>Unit 3: Odd and Even Numbers</t>
  </si>
  <si>
    <t>3.1 Adding and subtracting odd and even numbers</t>
  </si>
  <si>
    <t>PINE_G5_C01_P3.1.1</t>
  </si>
  <si>
    <t>Ch 1 Practice 3.1.1: Adding and subtracting odd and even numbers</t>
  </si>
  <si>
    <t xml:space="preserve"> To investigate and generalise the result of adding and subtracting odd and even numbers</t>
  </si>
  <si>
    <t>3.2 Multiplying odd and even numbers</t>
  </si>
  <si>
    <t>PINE_G5_C01_P3.2.1</t>
  </si>
  <si>
    <t>Ch 1 Practice 3.2.1: Multiplying odd and even numbers</t>
  </si>
  <si>
    <t xml:space="preserve"> To investigate and generalise the result of multiplying odd and even numbers</t>
  </si>
  <si>
    <t>Unit 6: Prime, Composite and Square Numbers</t>
  </si>
  <si>
    <t>6.1 Identifying prime and composite numbers</t>
  </si>
  <si>
    <t>PINE_G5_C01_P6.1.1</t>
  </si>
  <si>
    <t>Ch 1 Practice 6.1.1: Identifying prime and composite numbers</t>
  </si>
  <si>
    <t xml:space="preserve"> To identify prime numbers and composite numbers
 To recognize prime numbers up to 20 and find all prime numbers less than 100</t>
  </si>
  <si>
    <t>6.2 Identifying square numbers</t>
  </si>
  <si>
    <t>PINE_G5_C01_P6.2.1</t>
  </si>
  <si>
    <t>Ch 1 Practice 6.2.1: Identifying square numbers</t>
  </si>
  <si>
    <t xml:space="preserve"> To identify square numbers</t>
  </si>
  <si>
    <t>6.2A Identifying triangular numbers</t>
  </si>
  <si>
    <t>PINE_G5_C01_P6.2A.1</t>
  </si>
  <si>
    <t>Ch 1 Practice 6.2A.1: Identifying triangular numbers</t>
  </si>
  <si>
    <t xml:space="preserve"> To identify triangular numbers</t>
  </si>
  <si>
    <t>6.2B Spatial patterns</t>
  </si>
  <si>
    <t>PINE_G5_C01_P6.2B.1</t>
  </si>
  <si>
    <t>Ch 1 Practice 6.2B.1: Extending spatial patterns formed from adding and subtracting constants</t>
  </si>
  <si>
    <t xml:space="preserve"> To extend spatial patterns formed from adding and subtracting a constant</t>
  </si>
  <si>
    <t>PINE_G5_C01_P6.2B.2</t>
  </si>
  <si>
    <t>Ch 1 Practice 6.2B.2: Extending spatial patterns of square and triangular numbers</t>
  </si>
  <si>
    <t xml:space="preserve"> To recognize and extend the spatial pattern of square and triangular numbers</t>
  </si>
  <si>
    <t>6.2C Identifying cube numbers</t>
  </si>
  <si>
    <t>PINE_G5_C01_P6.2C.1</t>
  </si>
  <si>
    <t>Ch 1 Practice 6.2C.1: Identifying cube numbers</t>
  </si>
  <si>
    <t xml:space="preserve"> To identify cube numbers</t>
  </si>
  <si>
    <t>Unit 2A: Division of 5-Digit Whole Numbers by 1-Digit Numbers</t>
  </si>
  <si>
    <t>2A.1 Dividing 5-digit whole numbers by 1-digit whole numbers</t>
  </si>
  <si>
    <t>PINE_G5_C02_P2A.1.1</t>
  </si>
  <si>
    <t>Ch 2 Practice 2A.1.1: 
Dividing 5-digit whole numbers by 1-digit whole numbers</t>
  </si>
  <si>
    <t xml:space="preserve"> To divide a 5-digit whole number by a 1-digit whole number</t>
  </si>
  <si>
    <t>2A.2 Estimating quotients</t>
  </si>
  <si>
    <t>PINE_G5_C02_P2A.2.1</t>
  </si>
  <si>
    <t>Ch 2 Practice 2A.2.1: Estimating quotients</t>
  </si>
  <si>
    <t xml:space="preserve"> To estimate an answer in division</t>
  </si>
  <si>
    <t>2A.3 Solving word problems</t>
  </si>
  <si>
    <t>PINE_G5_C02_P2A.3.1</t>
  </si>
  <si>
    <t>Ch 2 Practice 2A.3.1: Solving word problems</t>
  </si>
  <si>
    <t xml:space="preserve"> To solve 1-step word problems on division</t>
  </si>
  <si>
    <t>Unit 1: Squares and Rectangles</t>
  </si>
  <si>
    <t>1.1 Properties of squares and rectangles</t>
  </si>
  <si>
    <t>PINE_G6_C05_P1.1.1</t>
  </si>
  <si>
    <t>Ch 5 Practice 1.1.1:
Understanding the properties of squares and rectangles</t>
  </si>
  <si>
    <t xml:space="preserve"> To understand the properties of squares and rectangles</t>
  </si>
  <si>
    <t>Unit 2: More Quadrilaterals</t>
  </si>
  <si>
    <t>2.1 Identifying different types of quadrilaterals</t>
  </si>
  <si>
    <t>PINE_G6_C05_P2.1.1</t>
  </si>
  <si>
    <t>Ch 5 Practice 2.1.1:
Properties of different types of quadrilaterals</t>
  </si>
  <si>
    <t xml:space="preserve"> To state the properties of a rectangle, a square, a parallelogram, a rhombus and a trapezoid</t>
  </si>
  <si>
    <t>PINE_G6_C05_P2.1.2</t>
  </si>
  <si>
    <t>Ch 5 Practice 2.1.2:
Identifying different types of quadrilaterals</t>
  </si>
  <si>
    <t xml:space="preserve"> To identify rectangles, squares, trapezoids, parallelograms and rhombuses as examples of quadrilaterals and draw examples of quadrilaterals that do not belong to any of these subcategories</t>
  </si>
  <si>
    <t>2.2 Classifying quadrilaterals</t>
  </si>
  <si>
    <t>PINE_G6_C05_P2.2.2</t>
  </si>
  <si>
    <t>Ch 5 Practice 2.2.2:
Relationship among quadrilaterals</t>
  </si>
  <si>
    <t xml:space="preserve"> To understand that shapes in different categories may share attributes and that the shared attributes can define a larger category
 To understand that attributes belonging to a category of plane shapes also belong to all subcategories of that category</t>
  </si>
  <si>
    <t>PINE_G6_C05_P2.2.3</t>
  </si>
  <si>
    <t>Ch 5 Practice 2.2.3:
Classifying quadrilaterals in a hierarchy</t>
  </si>
  <si>
    <t xml:space="preserve"> To classify quadrilaterals in a hierarchy based on properties</t>
  </si>
  <si>
    <t>Handling Data</t>
  </si>
  <si>
    <t>Unit 1: Collecting and Presenting Data</t>
  </si>
  <si>
    <t>1.1 Collecting and presenting data in suitable data display</t>
  </si>
  <si>
    <t>PINE_G5_C14_P1.1.1</t>
  </si>
  <si>
    <t>Ch 14 Practice 1.1.1:
Identifying data</t>
  </si>
  <si>
    <t xml:space="preserve"> To identify the data to collect to answer a set of related questions</t>
  </si>
  <si>
    <t>M5SP-IVg-1.5</t>
  </si>
  <si>
    <t>Statistics and Probability</t>
  </si>
  <si>
    <t>collects data on one to two variables using any source.</t>
  </si>
  <si>
    <t>PINE_G5_C14_P1.1.2</t>
  </si>
  <si>
    <t>Ch 14 Practice 1.1.2:
Collecting and presenting data</t>
  </si>
  <si>
    <t xml:space="preserve"> To collect and present data in an appropriate data display</t>
  </si>
  <si>
    <t>PINE_G5_C14_P1.1.3</t>
  </si>
  <si>
    <t>Ch 14 Practice 1.1.3:
Drawing conclusions from data</t>
  </si>
  <si>
    <t xml:space="preserve"> To draw conclusions from data and identify further questions to ask</t>
  </si>
  <si>
    <t xml:space="preserve">Time </t>
  </si>
  <si>
    <t xml:space="preserve">Unit 3: 24-hour Clock </t>
  </si>
  <si>
    <t xml:space="preserve">3.1 Telling time </t>
  </si>
  <si>
    <t>PINE_G4_C15_P3.1.1</t>
  </si>
  <si>
    <t>Ch 15 Practice 3.1.1:
Telling time using the 24-hour clock notation</t>
  </si>
  <si>
    <t xml:space="preserve"> To tell time using the 24-hour clock notation</t>
  </si>
  <si>
    <t>M5ME-IIIg-14</t>
  </si>
  <si>
    <t>measures time using a 12-hour and a 24-hour clock.</t>
  </si>
  <si>
    <t>PINE_G4_C15_P3.1.2</t>
  </si>
  <si>
    <t>Ch 15 Practice 3.1.2:
Converting times between the 12-hour and 24-hour clock notations</t>
  </si>
  <si>
    <t xml:space="preserve"> To convert time between the 12-hour and 24-hour clock notations</t>
  </si>
  <si>
    <t>PINE_G4_C15_P3.1.3</t>
  </si>
  <si>
    <t>Ch 15 Practice 3.1.3:
Comparing times</t>
  </si>
  <si>
    <t xml:space="preserve"> To compare times using digital and analogue clocks</t>
  </si>
  <si>
    <t>M5ME-IIIg-15</t>
  </si>
  <si>
    <t>calculates time in the different world time zones in relation to the Philippines.</t>
  </si>
  <si>
    <t>M5ME-IIIg-16</t>
  </si>
  <si>
    <t>solves problems involving time.</t>
  </si>
  <si>
    <t>M5GE-IIIe-25</t>
  </si>
  <si>
    <t>visualizes and describes solid figures.</t>
  </si>
  <si>
    <t>M5GE-IIIe-26</t>
  </si>
  <si>
    <t>makes models of different solid figures: cube, prism, pyramid, cylinder, cone, and sphere using plane figures.</t>
  </si>
  <si>
    <t>Unit 1: Reflective and Rotational Symmetries</t>
  </si>
  <si>
    <t>1.1 Reflective symmetry</t>
  </si>
  <si>
    <t>PINE_G5_C07_P1.1.1</t>
  </si>
  <si>
    <t>Ch 7 Practice 1.1.1:
Recognizing reflective symmetry in regular polygons</t>
  </si>
  <si>
    <t xml:space="preserve"> To recognize reflective symmetry in regular polygons</t>
  </si>
  <si>
    <t>PINE_G5_C07_P1.1.2</t>
  </si>
  <si>
    <t>Ch 7 Practice 1.1.2:
Counting number of lines of symmetry in regular polygons</t>
  </si>
  <si>
    <t xml:space="preserve"> To count the number of lines of symmetry in regular polygons</t>
  </si>
  <si>
    <t>1.2 Making symmetric patterns</t>
  </si>
  <si>
    <t>PINE_G5_C07_P1.2.1</t>
  </si>
  <si>
    <t>Ch 7 Practice 1.2.1:
Making symmetric patterns</t>
  </si>
  <si>
    <t xml:space="preserve"> To make a symmetric pattern with two lines of symmetry</t>
  </si>
  <si>
    <t>1.3 Rotational symmetry</t>
  </si>
  <si>
    <t>PINE_G5_C07_P1.3.1</t>
  </si>
  <si>
    <t>Ch 7 Practice 1.3.1:
Recognizing rotational symmetry in 2D shapes</t>
  </si>
  <si>
    <t xml:space="preserve"> To recognize rotational symmetry in 2D shapes</t>
  </si>
  <si>
    <t>PINE_G5_C07_P1.3.2</t>
  </si>
  <si>
    <t>Ch 7 Practice 1.3.2:
Identifying order of rotational symmetry in 2D shapes</t>
  </si>
  <si>
    <t xml:space="preserve"> To identify the order of rotational symmetry in 2D shapes</t>
  </si>
  <si>
    <t>1.1 Making 1</t>
  </si>
  <si>
    <t>PINE_G5_C10_P1.1.1</t>
  </si>
  <si>
    <t>Ch 10 Practice 1.1.1:
Making 1</t>
  </si>
  <si>
    <t xml:space="preserve"> To find pairs of decimals with 1 or 2 decimal places with a total of 1</t>
  </si>
  <si>
    <t>1.2 Making 10</t>
  </si>
  <si>
    <t>PINE_G5_C10_P1.2.1</t>
  </si>
  <si>
    <t>Ch 10 Practice 1.2.1:
Making 10</t>
  </si>
  <si>
    <t xml:space="preserve"> To find pairs of decimals with 1 decimal place with a total of 10</t>
  </si>
  <si>
    <t>Unit 2: Mental Addition and Subtraction</t>
  </si>
  <si>
    <t>2.1 Adding using the jump strategy</t>
  </si>
  <si>
    <t>PINE_G5_C10_P2.1.1</t>
  </si>
  <si>
    <t>Ch 10 Practice 2.1.1:
Adding using jump strategy</t>
  </si>
  <si>
    <t xml:space="preserve"> To add two numbers up to 4 digits by counting on in thousands, hundreds, tens and ones</t>
  </si>
  <si>
    <t>2.2 Subtracting using the jump strategy</t>
  </si>
  <si>
    <t>PINE_G5_C10_P2.2.1</t>
  </si>
  <si>
    <t>Ch 10 Practice 2.2.1:
Subtracting using the jump strategy</t>
  </si>
  <si>
    <t xml:space="preserve"> To subtract a number up to 4 digits by counting backwards in thousands, hundreds, tens and ones</t>
  </si>
  <si>
    <t>Unit 3: Mental Multiplication</t>
  </si>
  <si>
    <t>3.1 Multiplying tens or hundreds by a 1-digit number</t>
  </si>
  <si>
    <t>PINE_G5_C10_P3.1.1</t>
  </si>
  <si>
    <t>Ch 10 Practice 3.1.1:
Multiplying tens or hundreds by a 1-digit number</t>
  </si>
  <si>
    <t xml:space="preserve"> To multiply tens or hundreds by a 1-digit number</t>
  </si>
  <si>
    <t>3.2 Multiplying tens and hundreds</t>
  </si>
  <si>
    <t>PINE_G5_C10_P3.2.1</t>
  </si>
  <si>
    <t>Ch 10 Practice 3.2.1:
Multiplying pairs of multiples of 10 or multiples of 10 and 100</t>
  </si>
  <si>
    <t xml:space="preserve"> To multiply pairs of multiples of 10 or multiples of 10 and 100</t>
  </si>
  <si>
    <t>3.3 Multiplying numbers near tens by 1-digit numbers</t>
  </si>
  <si>
    <t>PINE_G5_C10_P3.3.1</t>
  </si>
  <si>
    <t>Ch 10 Practice 3.3.1:
Multiplying numbers near tens by 1-digit numbers</t>
  </si>
  <si>
    <t xml:space="preserve"> To multiply a 2-digit number close to a multiple of 10 by a 1-digit number</t>
  </si>
  <si>
    <t>3.4 Multiplying by 25</t>
  </si>
  <si>
    <t>PINE_G5_C10_P3.4.1</t>
  </si>
  <si>
    <t>Ch 10 Practice 3.4.1:
Multiplying by 25</t>
  </si>
  <si>
    <t xml:space="preserve"> To multiply a 1-digit or 2-digit number by 25 by multiplying by 100 and dividing by 4</t>
  </si>
  <si>
    <t>Unit 3A: Mental Division</t>
  </si>
  <si>
    <t>3A.1 Dividing tens or hundreds by a 1-digit number</t>
  </si>
  <si>
    <t>PINE_G5_C10_P3A.1.1</t>
  </si>
  <si>
    <t>Ch 10 Practice 3A.1.1:
Dividing tens or hundreds by a 1-digit number</t>
  </si>
  <si>
    <t xml:space="preserve"> To divide tens or hundreds by a 1-digit number</t>
  </si>
  <si>
    <t>4.1 Finding doubles of numbers</t>
  </si>
  <si>
    <t>PINE_G5_C10_P4.1.1</t>
  </si>
  <si>
    <t>Ch 10 Practice 4.1.1:
Finding doubles of whole numbers up to 100</t>
  </si>
  <si>
    <t xml:space="preserve"> To find doubles of whole numbers up to 100</t>
  </si>
  <si>
    <t>PINE_G5_C10_P4.1.2</t>
  </si>
  <si>
    <t>Ch 10 Practice 4.1.2:
Finding doubles of decimals</t>
  </si>
  <si>
    <t xml:space="preserve"> To find doubles of decimals with one or two decimal places</t>
  </si>
  <si>
    <t>4.2 Finding halves of numbers</t>
  </si>
  <si>
    <t>PINE_G5_C10_P4.2.1</t>
  </si>
  <si>
    <t>Ch 10 Practice 4.2.1:
Finding halves of whole numbers up to 200</t>
  </si>
  <si>
    <t xml:space="preserve"> To find halves of whole numbers up to 200</t>
  </si>
  <si>
    <t>PINE_G5_C10_P4.2.2</t>
  </si>
  <si>
    <t>Ch 10 Practice 4.2.2:
Finding halves of decimals</t>
  </si>
  <si>
    <t xml:space="preserve"> To find halves of decimals with one or two decimal places</t>
  </si>
  <si>
    <t>Integers</t>
  </si>
  <si>
    <t>Unit 1: Introduction to Integers</t>
  </si>
  <si>
    <t>1.1 Reading and placing integers on number lines</t>
  </si>
  <si>
    <t>PINE_G5_C12_P1.1.1</t>
  </si>
  <si>
    <t>Ch 12 Practice 1.1.1:
Understanding integers</t>
  </si>
  <si>
    <t xml:space="preserve"> To interpret integers in everyday contexts</t>
  </si>
  <si>
    <t>PINE_G5_C12_P1.1.2</t>
  </si>
  <si>
    <t>Ch 12 Practice 1.1.2:
Reading and placing integers on number lines</t>
  </si>
  <si>
    <t xml:space="preserve"> To read and place integers on number lines</t>
  </si>
  <si>
    <t>1.2 Comparing integers on number lines</t>
  </si>
  <si>
    <t>PINE_G5_C12_P1.2.1</t>
  </si>
  <si>
    <t>Ch 12 Practice 1.2.1:
Comparing and ordering integers</t>
  </si>
  <si>
    <t xml:space="preserve"> To compare and order integers using number lines</t>
  </si>
  <si>
    <t>1.3 Completing number patterns</t>
  </si>
  <si>
    <t>PINE_G5_C12_P1.3.1</t>
  </si>
  <si>
    <t>Ch 12 Practice 1.3.1:
Describing and completing number patterns</t>
  </si>
  <si>
    <t xml:space="preserve"> To describe and complete a number pattern involving positive and negative integers by counting on and backwards by 1, 2, 3, 4, 5 or 10</t>
  </si>
  <si>
    <t>Probability</t>
  </si>
  <si>
    <t>Unit 1: Likelihood of Events</t>
  </si>
  <si>
    <t>1.A Describing outcomes of events</t>
  </si>
  <si>
    <t>PINE_G5_C13_P1.A.1</t>
  </si>
  <si>
    <t>Ch 13 Practice 1.A.1:
Identifying events that will happen, will not happen or might happen</t>
  </si>
  <si>
    <t xml:space="preserve"> To identify events that will happen, will not happen or might happen</t>
  </si>
  <si>
    <t>1.1 Certain or uncertain, possible or impossible</t>
  </si>
  <si>
    <t>PINE_G5_C13_P1.1.1</t>
  </si>
  <si>
    <t>Ch 13 Practice 1.1.1:
Identifying events as ‘certain’ or ‘uncertain’ to happen</t>
  </si>
  <si>
    <t xml:space="preserve"> To identify events as ‘certain’ or ‘uncertain’ to happen</t>
  </si>
  <si>
    <t>PINE_G5_C13_P1.1.2</t>
  </si>
  <si>
    <t>Ch 13 Practice 1.1.2:
Identifying events as ‘possible’ or ‘impossible’ to happen</t>
  </si>
  <si>
    <t xml:space="preserve"> To identify events as ‘possible’ or ‘impossible’ to happen</t>
  </si>
  <si>
    <t>1.2 Likely or unlikely</t>
  </si>
  <si>
    <t>PINE_G5_C13_P1.2.1</t>
  </si>
  <si>
    <t>Ch 13 Practice 1.2.1:
Identifying events as being ‘likely’ or ‘unlikely’ to happen</t>
  </si>
  <si>
    <t xml:space="preserve"> To identify events as being ‘likely’ or ‘unlikely’ to happen</t>
  </si>
  <si>
    <t>Unit 1: Cartesian Plane</t>
  </si>
  <si>
    <t>1.1 Reading and plotting points in the first quadrant</t>
  </si>
  <si>
    <t>PINE_G5_C15_P1.1.1</t>
  </si>
  <si>
    <t>Ch 15 Practice 1.1.1:
Reading and plotting co-ordinates in the first quadrant</t>
  </si>
  <si>
    <t xml:space="preserve"> To read and plot co-ordinates in the first quadrant</t>
  </si>
  <si>
    <t>1.1A Patterns on Cartesian plane</t>
  </si>
  <si>
    <t>PINE_G5_C15_P1.1A.1</t>
  </si>
  <si>
    <t>Ch 15 Practice 1.1A.1:
Generating two number patterns</t>
  </si>
  <si>
    <t xml:space="preserve"> To generate two number patterns from given rules and identify the relationships between corresponding terms</t>
  </si>
  <si>
    <t>PINE_G5_C15_P1.1A.2</t>
  </si>
  <si>
    <t>Ch 15 Practice 1.1A.2:
Plotting corresponding terms from two patterns on a Cartesian plane</t>
  </si>
  <si>
    <t xml:space="preserve"> To plot corresponding terms from the two patterns on a Cartesian plane</t>
  </si>
  <si>
    <t>1.1B Solving word problems</t>
  </si>
  <si>
    <t>PINE_G5_C15_P1.1B.1</t>
  </si>
  <si>
    <t>Ch 15 Practice 1.1B.1:
Solving word problems involving Cartesian plane</t>
  </si>
  <si>
    <t xml:space="preserve"> To solve word problems involving Cartesian plane</t>
  </si>
  <si>
    <t>Unit 2: Transformations</t>
  </si>
  <si>
    <t>2.1 Translations</t>
  </si>
  <si>
    <t>PINE_G5_C15_P2.1.1</t>
  </si>
  <si>
    <t>Ch 15 Practice 2.1.1:
Translations</t>
  </si>
  <si>
    <t xml:space="preserve"> To identify where polygons will be after a translation and give instructions for translating shapes</t>
  </si>
  <si>
    <t>2.2 Reflections</t>
  </si>
  <si>
    <t>PINE_G5_C15_P2.2.1</t>
  </si>
  <si>
    <t>Ch 15 Practice 2.2.1:
Reflections</t>
  </si>
  <si>
    <t xml:space="preserve"> To predict where a polygon will be after reflection where the mirror line is parallel to one of the sides</t>
  </si>
  <si>
    <t xml:space="preserve">Unit 1: Duration of Time </t>
  </si>
  <si>
    <t>1.1 Duration of time in months or years</t>
  </si>
  <si>
    <t>PINE_G5_C17_P1.1.1</t>
  </si>
  <si>
    <t>Ch 17 Practice 1.1.1:
Duration of time in months</t>
  </si>
  <si>
    <t xml:space="preserve"> To calculate time intervals in months</t>
  </si>
  <si>
    <t>1.2 Duration of time in years and months</t>
  </si>
  <si>
    <t>GRADE 6</t>
  </si>
  <si>
    <t>Chapter 1: Whole Numbers</t>
  </si>
  <si>
    <t>Unit 1: Whole Numbers to 10 000 000</t>
  </si>
  <si>
    <t>1.1 Reading and writing numbers</t>
  </si>
  <si>
    <t>Recognizing historical origins of our number system</t>
  </si>
  <si>
    <t xml:space="preserve"> To recognise the historical origins of our number system and begin to understand how it developed</t>
  </si>
  <si>
    <t>PINE_G6_C01_P1.1.1</t>
  </si>
  <si>
    <t>Ch 1 Practice 1.1.1: Reading and writing numbers</t>
  </si>
  <si>
    <t xml:space="preserve"> To read and write a number within 10 000 000 — the numeral and the corresponding number word</t>
  </si>
  <si>
    <t>1.2 Identifying values of digits</t>
  </si>
  <si>
    <t>PINE_G6_C01_P1.2.1</t>
  </si>
  <si>
    <t>Ch 1 Practice 1.2.1: Identifying values and place values</t>
  </si>
  <si>
    <t xml:space="preserve"> To identify the values of digits in a 7-digit number</t>
  </si>
  <si>
    <t>1.3 Comparing and ordering numbers</t>
  </si>
  <si>
    <t>PINE_G6_C01_P1.3.1</t>
  </si>
  <si>
    <t>Ch 1 Practice 1.3.1: Comparing and ordering numbers</t>
  </si>
  <si>
    <t xml:space="preserve"> To compare and order numbers within 10 000 000</t>
  </si>
  <si>
    <t>1.4 Rounding whole numbers to the nearest ten thousand, hundred thousand or million</t>
  </si>
  <si>
    <t>PINE_G6_C01_P1.4.1</t>
  </si>
  <si>
    <t>Ch 1 Practice 1.4.1: Rounding numbers</t>
  </si>
  <si>
    <t xml:space="preserve"> To round a whole number to the nearest ten thousand, hundred thousand or million</t>
  </si>
  <si>
    <t>1.5 Estimating sums and differences</t>
  </si>
  <si>
    <t>PINE_G6_C01_P1.5.1</t>
  </si>
  <si>
    <t>Ch 1 Practice 1.5.1: Estimating sums and differences</t>
  </si>
  <si>
    <t xml:space="preserve"> To estimate sums and differences</t>
  </si>
  <si>
    <t>1.6 Estimating products and quotients</t>
  </si>
  <si>
    <t>PINE_G6_C01_P1.6.1</t>
  </si>
  <si>
    <t>Ch 1 Practice 1.6.1: Estimating products and quotients</t>
  </si>
  <si>
    <t xml:space="preserve"> To estimate products and quotients</t>
  </si>
  <si>
    <t>Unit 2: Factors</t>
  </si>
  <si>
    <t>2.1 Finding common factors of two numbers</t>
  </si>
  <si>
    <t>PINE_G6_C01_P2.1.1</t>
  </si>
  <si>
    <t>Ch 1 Practice 2.1.1:
Finding common factors and greatest common factor of two numbers</t>
  </si>
  <si>
    <t xml:space="preserve"> To find the common factors of two numbers
 To find the greatest common factor of two numbers</t>
  </si>
  <si>
    <t>2.2 Finding out if a number is a common factor of two given numbers</t>
  </si>
  <si>
    <t>PINE_G6_C01_P2.2.1</t>
  </si>
  <si>
    <t>Ch 1 Practice 2.2.1:
Finding out if a number is a common factor of two given numbers</t>
  </si>
  <si>
    <t xml:space="preserve"> To find out if a number is a common factor of two given numbers</t>
  </si>
  <si>
    <t>Unit 3: Multiples</t>
  </si>
  <si>
    <t>3.1 Finding common multiples of two numbers</t>
  </si>
  <si>
    <t>PINE_G6_C01_P3.1.1</t>
  </si>
  <si>
    <t>Ch 1 Practice 3.1.1:
Find common multiples and least common multiple of two numbers</t>
  </si>
  <si>
    <t xml:space="preserve"> To find the common multiples of two numbers
 To find the least common multiple of two numbers</t>
  </si>
  <si>
    <t>3.2 Finding out if a number is a common multiple of two given numbers</t>
  </si>
  <si>
    <t>PINE_G6_C01_P3.2.1</t>
  </si>
  <si>
    <t>Ch 1 Practice 3.2.1:
Finding out if a number is a common multiple of two given numbers</t>
  </si>
  <si>
    <t xml:space="preserve"> To find out if a number is a common multiple of two given numbers</t>
  </si>
  <si>
    <t>PINE_G6_C01_P4.1.1</t>
  </si>
  <si>
    <t>Ch 1 Practice 4.1.1:
Solving word problems</t>
  </si>
  <si>
    <t xml:space="preserve"> To solve word problems involving common factors and multiples</t>
  </si>
  <si>
    <t>Chapter 2: Algebra</t>
  </si>
  <si>
    <t>1.2 True and false equations</t>
  </si>
  <si>
    <t>PINE_G6_C04A_P1.2.1</t>
  </si>
  <si>
    <t>Ch 4A Practice 1.2.1:
True and false equations</t>
  </si>
  <si>
    <t xml:space="preserve"> To use substitution to determine whether a given number makes an equation true or false</t>
  </si>
  <si>
    <t>Practice</t>
  </si>
  <si>
    <t>MATHPRO</t>
  </si>
  <si>
    <t>P1/P2/A1/A2</t>
  </si>
  <si>
    <t>1.5 Writing equations with two variables</t>
  </si>
  <si>
    <t>PINE_G6_C04A_P1.5.1</t>
  </si>
  <si>
    <t xml:space="preserve">Ch 4A Practice 1.5.1:
Writing equations with two variables  </t>
  </si>
  <si>
    <t xml:space="preserve"> To analyze the relationship between dependent and independent variables using a table and write an equation to express the dependent variable in terms of the independent variable 
</t>
  </si>
  <si>
    <t>M6AL-IIIe-16 / M6AL-IIIe-17</t>
  </si>
  <si>
    <t>gives the translation of real-life verbal expressions and equations into letters or symbols and vice versa.
defines a variable in an algebraic expression and equation.</t>
  </si>
  <si>
    <t xml:space="preserve">1.1 Writing algebraic expressions involving addition and subtraction </t>
  </si>
  <si>
    <t>PINE_G6_C04_P1.1.1</t>
  </si>
  <si>
    <t>Ch 4 Practice 1.1.1:
Use letters to represent unknown numbers</t>
  </si>
  <si>
    <t xml:space="preserve"> To use a letter to represent an unknown number</t>
  </si>
  <si>
    <t>PINE_G6_C04_P1.1.2</t>
  </si>
  <si>
    <t xml:space="preserve">Ch 4 Practice 1.1.2:
Writing algebraic expressions involving addition or subtraction </t>
  </si>
  <si>
    <t xml:space="preserve"> To write an algebraic expression in one variable involving addition or subtraction </t>
  </si>
  <si>
    <t xml:space="preserve">Chapter 2: Multiplication and Division of Whole Numbers  </t>
  </si>
  <si>
    <t>1.1 Multiplying 3-digit whole numbers by 2-digit whole numbers</t>
  </si>
  <si>
    <t>PINE_G6_C02_P1.1.1</t>
  </si>
  <si>
    <t>Ch 2 Practice 1.1.1:
Multiplying 3-digit whole numbers by 2-digit whole numbers</t>
  </si>
  <si>
    <t xml:space="preserve"> To multiply a 3-digit whole number by a 2-digit whole number</t>
  </si>
  <si>
    <t>1.2 Multiplying 4-digit whole numbers by 2-digit whole numbers</t>
  </si>
  <si>
    <t>PINE_G6_C02_P1.2.1</t>
  </si>
  <si>
    <t>Ch 2 Practice 1.2.1:
Multiplying 4-digit whole numbers by 2-digit whole numbers</t>
  </si>
  <si>
    <t xml:space="preserve"> To multiply a 4-digit whole number by a 2-digit whole number</t>
  </si>
  <si>
    <t>1.3 Estimating products</t>
  </si>
  <si>
    <t>PINE_G6_C02_P1.3.1</t>
  </si>
  <si>
    <t>Ch 2 Practice 1.3.1:
Estimating Products</t>
  </si>
  <si>
    <t>PINE_G6_C02_P1.3.2</t>
  </si>
  <si>
    <t>Ch 2 Practice 1.3.2: Checking reasonableness</t>
  </si>
  <si>
    <t xml:space="preserve"> To check reasonableness of an answer in multiplication</t>
  </si>
  <si>
    <t>1.4 Solving word problems</t>
  </si>
  <si>
    <t>PINE_G6_C02_P1.4.1</t>
  </si>
  <si>
    <t>Ch 2 Practice 1.4.1:
Solving word problems</t>
  </si>
  <si>
    <t>Unit 2: Division</t>
  </si>
  <si>
    <t>2.1 Dividing 3-digit whole numbers by 2-digit whole numbers</t>
  </si>
  <si>
    <t>PINE_G6_C02_P2.1.1</t>
  </si>
  <si>
    <t>Ch 2 Practice 2.1.1:
Dividing 3-digit whole numbers by 2-digit whole numbers</t>
  </si>
  <si>
    <t xml:space="preserve"> To divide a 3-digit whole number by a 2-digit whole number</t>
  </si>
  <si>
    <t>2.2 Dividing 4-digit whole numbers by 2-digit whole numbers</t>
  </si>
  <si>
    <t>PINE_G6_C02_P2.2.1</t>
  </si>
  <si>
    <t>Ch 2 Practice 2.2.1:
Dividing 4-digit whole numbers by 2-digit whole numbers</t>
  </si>
  <si>
    <t xml:space="preserve"> To divide a 4-digit whole number by a 2-digit whole number</t>
  </si>
  <si>
    <t>2.3 Estimating quotients</t>
  </si>
  <si>
    <t>PINE_G6_C02_P2.3.1</t>
  </si>
  <si>
    <t>Ch 2 Practice 2.3.1:
Estimating quotients</t>
  </si>
  <si>
    <t>PINE_G6_C02_P2.3.2</t>
  </si>
  <si>
    <t>Ch 2 Practice 2.3.2: Checking reasonableness</t>
  </si>
  <si>
    <t xml:space="preserve"> To check reasonableness of an answer in division</t>
  </si>
  <si>
    <t>2.4 Solving word problems</t>
  </si>
  <si>
    <t>PINE_G6_C02_P2.4.1</t>
  </si>
  <si>
    <t>Ch 2 Practice 2.4.1:
Solving word problems</t>
  </si>
  <si>
    <t>Unit 2A: Division of 5-Digit Whole Numbers by 2-Digit Numbers</t>
  </si>
  <si>
    <t>2A.1 Dividing a 5-digit whole number by a 2-digit whole number</t>
  </si>
  <si>
    <t>PINE_G6_C02_P2A.1.1</t>
  </si>
  <si>
    <t>Ch 2 Practice 2A.1.1:
Dividing 5-digit whole numbers by 2-digit whole numbers</t>
  </si>
  <si>
    <t xml:space="preserve"> To divide a 5-digit whole number by a 2-digit whole number</t>
  </si>
  <si>
    <t>PINE_G6_C02_P2A.2.1</t>
  </si>
  <si>
    <t>Ch 2 Practice 2A.2.1:
Estimating quotients</t>
  </si>
  <si>
    <t>PINE_G6_C02_P2A.2.2</t>
  </si>
  <si>
    <t>Ch 2 Practice 2A.2.2:
Checking reasonableness</t>
  </si>
  <si>
    <t>PINE_G6_C02_P2A.3.1</t>
  </si>
  <si>
    <t>Ch 2 Practice 2A.3.1:
Solving word problems</t>
  </si>
  <si>
    <t>PINE_G6_C02_P3.1.1</t>
  </si>
  <si>
    <t>Ch 2 Practice 3.1.1:
Word problems</t>
  </si>
  <si>
    <t xml:space="preserve"> To solve multi-step word problems involving the four operations of whole numbers</t>
  </si>
  <si>
    <t>3.1A More word problems</t>
  </si>
  <si>
    <t>PINE_G6_C02_P3.1A.1</t>
  </si>
  <si>
    <t>Ch 2 Practice 3.1A.1:
More word problems</t>
  </si>
  <si>
    <t xml:space="preserve">Chapter 3: Fractions </t>
  </si>
  <si>
    <t>Unit 1: Addition of Fractions</t>
  </si>
  <si>
    <t>1.1 Adding two fractions</t>
  </si>
  <si>
    <t>PINE_G4_C05_P1.1.1</t>
  </si>
  <si>
    <t>Ch 5 Practice 1.1.1: Adding two like fractions</t>
  </si>
  <si>
    <t xml:space="preserve"> To add two like fractions with a sum more than 1 whole</t>
  </si>
  <si>
    <t>M6NS-Ia-86</t>
  </si>
  <si>
    <t>Numbers and Number Sense</t>
  </si>
  <si>
    <t>adds and subtracts simple fractions and mixed numbers without or with regrouping.</t>
  </si>
  <si>
    <t>PINE_G4_C05_P1.1.2</t>
  </si>
  <si>
    <t>Ch 5 Practice 1.1.2: Adding two related fractions</t>
  </si>
  <si>
    <t xml:space="preserve"> To add two related fractions with a sum more than 1 whole</t>
  </si>
  <si>
    <t>1.2 Adding three fractions</t>
  </si>
  <si>
    <t>PINE_G4_C05_P1.2.1</t>
  </si>
  <si>
    <t>Ch 5 Practice 1.2.1: Adding three like fractions</t>
  </si>
  <si>
    <t xml:space="preserve"> To add three like fractions with a sum more than 1 whole</t>
  </si>
  <si>
    <t>PINE_G4_C05_P1.2.2</t>
  </si>
  <si>
    <t>Ch 5 Practice 1.2.2: Adding three related fractions</t>
  </si>
  <si>
    <t xml:space="preserve"> To add three related fractions with a sum more than 1 whole</t>
  </si>
  <si>
    <t>1.3 Solving word problems</t>
  </si>
  <si>
    <t>PINE_G4_C05_P1.3.1</t>
  </si>
  <si>
    <t>Ch 5 Practice 1.3.1: Solving word problems</t>
  </si>
  <si>
    <t xml:space="preserve"> To solve 1-step word problems involving fractions</t>
  </si>
  <si>
    <t>M6NS-Ia-87.3</t>
  </si>
  <si>
    <t>solves routine and non-routine problems involving addition and/or subtraction of fractions using appropriate problem solving strategies and tools.</t>
  </si>
  <si>
    <t>Unit 2: Subtraction of Fractions</t>
  </si>
  <si>
    <t>2.1 Subtracting a fraction from a whole number</t>
  </si>
  <si>
    <t>PINE_G4_C05_P2.1.1</t>
  </si>
  <si>
    <t>Ch 5 Practice 2.1.1: Subtracting a fraction from a whole number</t>
  </si>
  <si>
    <t xml:space="preserve"> To subtract a fraction from a whole number</t>
  </si>
  <si>
    <t>2.2 Subtracting two fractions from a whole number</t>
  </si>
  <si>
    <t>PINE_G4_C05_P2.2.1</t>
  </si>
  <si>
    <t>Ch 5 Practice 2.2.1: Subtracting two fractions from a whole number</t>
  </si>
  <si>
    <t xml:space="preserve"> To subtract two fractions from a whole number</t>
  </si>
  <si>
    <t>PINE_G4_C05_P2.4.1</t>
  </si>
  <si>
    <t>Ch 5 Practice 2.4.1: Solving word problems</t>
  </si>
  <si>
    <t>Unit 1: Addition and Subtraction of Unlike Fractions</t>
  </si>
  <si>
    <t>1.1 Adding unlike fractions</t>
  </si>
  <si>
    <t>PINE_G5_C03_P1.1.1</t>
  </si>
  <si>
    <t>Ch 3 Practice 1.1.1:
Adding unlike fractions</t>
  </si>
  <si>
    <t xml:space="preserve"> To add unlike fractions</t>
  </si>
  <si>
    <t>1.2 Subtracting unlike fractions</t>
  </si>
  <si>
    <t>PINE_G5_C03_P1.2.1</t>
  </si>
  <si>
    <t>Ch 3 Practice 1.2.1:
Subtracting unlike fractions</t>
  </si>
  <si>
    <t xml:space="preserve"> To subtract unlike fractions</t>
  </si>
  <si>
    <t>Unit 2: Multiplication of Fractions</t>
  </si>
  <si>
    <t>2.1 Multiplying fractions</t>
  </si>
  <si>
    <t>PINE_G5_C03_P2.1.1</t>
  </si>
  <si>
    <t>Ch 3 Practice 2.1.1:
Multiplying fractions</t>
  </si>
  <si>
    <t xml:space="preserve"> To multiply fractions</t>
  </si>
  <si>
    <t>M6NS-Ia-88.3</t>
  </si>
  <si>
    <t>creates problems (with reasonable answers) involving addition and/or subtraction of fractions.</t>
  </si>
  <si>
    <t>2.2 Solving word problems</t>
  </si>
  <si>
    <t>PINE_G5_C03_P2.2.1</t>
  </si>
  <si>
    <t>Ch 3 Practice 2.2.1:
Solving word problems</t>
  </si>
  <si>
    <t xml:space="preserve"> To solve 1-step word problems involving multiplication of fractions</t>
  </si>
  <si>
    <t>M6NS-Ib-92.2</t>
  </si>
  <si>
    <t>solves routine or non-routine problems involving multiplication without or with addition or subtraction of fractions and mixed fractions using appropriate problem solving strategies and tools</t>
  </si>
  <si>
    <t>Unit 1: Addition and Subtraction of Mixed Numbers</t>
  </si>
  <si>
    <t>1.1 Adding mixed numbers with the same denominator</t>
  </si>
  <si>
    <t>PINE_G5_C03A_P1.1.1</t>
  </si>
  <si>
    <t>Ch 3A Practice 1.1.1:
Adding mixed numbers with the same denominator</t>
  </si>
  <si>
    <t xml:space="preserve"> To add mixed numbers with the same denominator</t>
  </si>
  <si>
    <t>1.2 Adding mixed numbers with unlike denominators</t>
  </si>
  <si>
    <t>PINE_G5_C03A_P1.2.1</t>
  </si>
  <si>
    <t>Ch 3A Practice 1.2.1:
Adding mixed numbers with unlike denominators</t>
  </si>
  <si>
    <t xml:space="preserve"> To add mixed numbers with unlike denominators</t>
  </si>
  <si>
    <t>1.3 Subtracting mixed numbers with the same denominator</t>
  </si>
  <si>
    <t>PINE_G5_C03A_P1.3.1</t>
  </si>
  <si>
    <t>Ch 3A Practice 1.3.1:
Subtracting mixed numbers with the same denominator</t>
  </si>
  <si>
    <t xml:space="preserve"> To subtract mixed numbers with the same denominator</t>
  </si>
  <si>
    <t>1.4 Subtracting mixed numbers with unlike denominators</t>
  </si>
  <si>
    <t>PINE_G5_C03A_P1.4.1</t>
  </si>
  <si>
    <t>Ch 3A Practice 1.4.1:
Subtracting mixed numbers with unlike denominators</t>
  </si>
  <si>
    <t xml:space="preserve"> To subtract mixed numbers with unlike denominators</t>
  </si>
  <si>
    <t>1.5 Solving word problems</t>
  </si>
  <si>
    <t>PINE_G5_C03A_P1.5.1</t>
  </si>
  <si>
    <t>Ch 3A Practice 1.5.1:
Solving word problems</t>
  </si>
  <si>
    <t xml:space="preserve"> To solve 1-step word problems involving addition or subtraction of mixed numbers</t>
  </si>
  <si>
    <t>Unit 2: Product of Fractions and Mixed Numbers</t>
  </si>
  <si>
    <t>2.1 Multiplying whole numbers by mixed numbers</t>
  </si>
  <si>
    <t>PINE_G5_C03A_P2.1.1</t>
  </si>
  <si>
    <t>Ch 3A Practice 2.1.1:
Multiplying whole numbers by mixed numbers</t>
  </si>
  <si>
    <t xml:space="preserve"> To multiply a whole number by a mixed number</t>
  </si>
  <si>
    <t>M6NS-Ib-90.2</t>
  </si>
  <si>
    <t>multiplies simple fractions and mixed fractions.</t>
  </si>
  <si>
    <t>2.3 Solving word problems</t>
  </si>
  <si>
    <t>PINE_G5_C03A_P2.3.1</t>
  </si>
  <si>
    <t>Ch 3A Practice 2.3.1:
Solving word problems</t>
  </si>
  <si>
    <t xml:space="preserve"> To solve 1-step word problems involving multiplication of fractions and mixed numbers</t>
  </si>
  <si>
    <t>Unit 3: Division of Fractions by Whole Numbers</t>
  </si>
  <si>
    <t>3.1 Dividing fractions by whole numbers</t>
  </si>
  <si>
    <t xml:space="preserve"> To divide a fraction by a whole number</t>
  </si>
  <si>
    <t>M6NS-Ic-96.2</t>
  </si>
  <si>
    <t>divides simple fractions and mixed fractions.</t>
  </si>
  <si>
    <t>3.2 Solving word problems</t>
  </si>
  <si>
    <t>PINE_G5_C03A_P3.2.1</t>
  </si>
  <si>
    <t>Ch 3A Practice 3.2.1:
Solving word problems</t>
  </si>
  <si>
    <t xml:space="preserve"> To solve 1-step word problems involving division of a fraction by a whole number</t>
  </si>
  <si>
    <t>M6NS-Ic-96.2 / M6NS-Ic-97.2</t>
  </si>
  <si>
    <t>divides simple fractions and mixed fractions.
solves routine or non-routine problems involving division without or with any of the other operations of fractions and mixed fractions using appropriate problem solving strategies and tools.</t>
  </si>
  <si>
    <t>Unit 4: Division of Whole Numbers by Fractions</t>
  </si>
  <si>
    <t>4.1 Dividing whole numbers by fractions</t>
  </si>
  <si>
    <t xml:space="preserve"> To divide a whole number by a fraction</t>
  </si>
  <si>
    <t>4.2 Solving word problems</t>
  </si>
  <si>
    <t xml:space="preserve"> To solve 1-step word problems involving division of a whole number by a fraction</t>
  </si>
  <si>
    <t>M6NS-Ic-97.2</t>
  </si>
  <si>
    <t>solves routine or non-routine problems involving division without or with any of the other operations of fractions and mixed fractions using appropriate problem solving strategies and tools.</t>
  </si>
  <si>
    <t xml:space="preserve">Chapter 4: Decimals </t>
  </si>
  <si>
    <t>Unit 1: Addition</t>
  </si>
  <si>
    <t>1.1 Adding tenths or hundredths without regrouping</t>
  </si>
  <si>
    <t>PINE_G5_C09_P1.1.1</t>
  </si>
  <si>
    <t>Ch 9 Practice 1.1.1:
Adding tenths without regrouping</t>
  </si>
  <si>
    <t xml:space="preserve"> To add tenths without regrouping</t>
  </si>
  <si>
    <t>M6NS-Id-106.2</t>
  </si>
  <si>
    <t>adds and subtracts decimals and mixed decimals through ten thousandths without or with regrouping.</t>
  </si>
  <si>
    <t xml:space="preserve"> To add hundredths without regrouping</t>
  </si>
  <si>
    <t>1.2 Adding tenths or hundredths with regrouping</t>
  </si>
  <si>
    <t>PINE_G5_C09_P1.2.1</t>
  </si>
  <si>
    <t>Ch 9 Practice 1.2.1:
Adding tenths with regrouping</t>
  </si>
  <si>
    <t xml:space="preserve"> To add tenths with regrouping</t>
  </si>
  <si>
    <t xml:space="preserve"> To add hundredths with regrouping</t>
  </si>
  <si>
    <t>1.3 Adding decimals with 1 decimal place with regrouping</t>
  </si>
  <si>
    <t>PINE_G5_C09_P1.3.1</t>
  </si>
  <si>
    <t>Ch 9 Practice 1.3.1:
Adding decimals with 1 decimal place with regrouping</t>
  </si>
  <si>
    <t xml:space="preserve"> To add decimals with 1 decimal place with regrouping using number bonds and place values</t>
  </si>
  <si>
    <t>Unit 2: Subtraction</t>
  </si>
  <si>
    <t>2.1 Subtracting tenths from decimals less than 1 or from whole numbers</t>
  </si>
  <si>
    <t>PINE_G5_C09_P2.1.1</t>
  </si>
  <si>
    <t>Ch 9 Practice 2.1.1:
Subtracting tenths from decimals less than 1</t>
  </si>
  <si>
    <t xml:space="preserve"> To subtract tenths from decimals less than 1</t>
  </si>
  <si>
    <t>PINE_G5_C09_P2.1.2</t>
  </si>
  <si>
    <t>Ch 9 Practice 2.1.2:
Subtracting tenths from whole numbers</t>
  </si>
  <si>
    <t xml:space="preserve"> To subtract tenths from whole numbers</t>
  </si>
  <si>
    <t>2.2 Subtracting tenths from decimals greater than 1</t>
  </si>
  <si>
    <t>PINE_G5_C09_P2.2.1</t>
  </si>
  <si>
    <t>Ch 9 Practice 2.2.1:
Subtracting tenths from decimals greater than 1</t>
  </si>
  <si>
    <t xml:space="preserve"> To subtract tenths from a decimal greater than 1</t>
  </si>
  <si>
    <t>2.3 Subtracting hundredths from decimals less than 1 or from whole numbers</t>
  </si>
  <si>
    <t xml:space="preserve"> To subtract hundredths from a decimal less than 1</t>
  </si>
  <si>
    <t>PINE_G5_C09_P2.3.2</t>
  </si>
  <si>
    <t>Ch 9 Practice 2.3.2:
Subtracting hundredths from whole numbers</t>
  </si>
  <si>
    <t xml:space="preserve"> To subtract hundredths from a whole number</t>
  </si>
  <si>
    <t>2.4 Subtracting decimals with 2 decimal places from whole numbers</t>
  </si>
  <si>
    <t>PINE_G5_C09_P2.4.1</t>
  </si>
  <si>
    <t>Ch 9 Practice 2.4.1:
Subtracting decimals from whole numbers</t>
  </si>
  <si>
    <t xml:space="preserve"> To subtract a decimal with 2 decimal places from a whole number</t>
  </si>
  <si>
    <t>2.5 Subtracting hundredths from decimals greater than 1</t>
  </si>
  <si>
    <t>PINE_G5_C09_P2.5.1</t>
  </si>
  <si>
    <t>Ch 9 Practice 2.5.1:
Subtracting hundredths from decimals greater than 1</t>
  </si>
  <si>
    <t xml:space="preserve"> To subtract hundredths from a decimal greater than 1</t>
  </si>
  <si>
    <t>2.6 Subtracting decimals with 1 decimal place</t>
  </si>
  <si>
    <t>PINE_G5_C09_P2.6.1</t>
  </si>
  <si>
    <t>Ch 9 Practice 2.6.1:
Subtracting decimals with 1 decimal place</t>
  </si>
  <si>
    <t xml:space="preserve"> To subtract decimals with 1 decimal place</t>
  </si>
  <si>
    <t>2.8 Adding and subtracting decimals close to whole numbers</t>
  </si>
  <si>
    <t>PINE_G5_C09_P2.8.1</t>
  </si>
  <si>
    <t>Ch 9 Practice 2.8.1:
Adding decimals close to whole numbers</t>
  </si>
  <si>
    <t xml:space="preserve"> To add decimals close to whole numbers</t>
  </si>
  <si>
    <t>PINE_G5_C09_P2.8.2</t>
  </si>
  <si>
    <t>Ch 9 Practice 2.8.2:
Subtracting decimals close to whole numbers</t>
  </si>
  <si>
    <t xml:space="preserve"> To subtract decimals close to whole numbers</t>
  </si>
  <si>
    <t>PINE_G5_C09_P3.1.1</t>
  </si>
  <si>
    <t>Ch 9 Practice 3.1.1:
Word problems</t>
  </si>
  <si>
    <t xml:space="preserve"> To solve 2-step word problems involving decimals</t>
  </si>
  <si>
    <t>M6NS-Id-108.2 / M6NS-Id-109.2</t>
  </si>
  <si>
    <t>solves 1 or more steps routine and non-routine problems involving addition and/or subtraction of  decimals and mixed decimals using appropriate problem solving strategies and tools.
creates problems (with reasonable answers) involving addition and/or subtraction of decimals and mixed decimals</t>
  </si>
  <si>
    <t>Unit 1: Multiplication by Tens, Hundreds or Thousands</t>
  </si>
  <si>
    <t>1.1 Multiplying tenths, hundredths or thousandths by 10</t>
  </si>
  <si>
    <t>PINE_G6_C06_P1.1.1</t>
  </si>
  <si>
    <t>Ch 6 Practice 1.1.1:
Multiplying tenths, hundredths or thousandths by 10</t>
  </si>
  <si>
    <t xml:space="preserve"> To multiply tenths, hundredths or thousandths by 10</t>
  </si>
  <si>
    <t>M6NS-Ie-111.3</t>
  </si>
  <si>
    <t>multiplies decimals and mixed decimals with factors up to 2 decimal places.</t>
  </si>
  <si>
    <t>1.2 Multiplying decimals by 10</t>
  </si>
  <si>
    <t>PINE_G6_C06_P1.2.1</t>
  </si>
  <si>
    <t>Ch 6 Practice 1.2.1:
Multiplying decimals by 10</t>
  </si>
  <si>
    <t xml:space="preserve"> To multiply a decimal by 10</t>
  </si>
  <si>
    <t>M6NS-Ie-111.4</t>
  </si>
  <si>
    <t xml:space="preserve">multiplies mentally decimals up to 2 decimals places by 0.1, 0.01,10, and 100. </t>
  </si>
  <si>
    <t>1.3 Multiplying decimals by tens</t>
  </si>
  <si>
    <t>PINE_G6_C06_P1.3.1</t>
  </si>
  <si>
    <t>Ch 6 Practice 1.3.1:
Multiplying decimals by tens</t>
  </si>
  <si>
    <t xml:space="preserve"> To multiply a decimal by tens</t>
  </si>
  <si>
    <t>1.4 Multiplying decimals by 100</t>
  </si>
  <si>
    <t>PINE_G6_C06_P1.4.1</t>
  </si>
  <si>
    <t>Ch 6 Practice 1.4.1:
Multiplying decimals by 100</t>
  </si>
  <si>
    <t xml:space="preserve"> To multiply a decimal by 100</t>
  </si>
  <si>
    <t>1.5 Multiplying decimals by 1000</t>
  </si>
  <si>
    <t>PINE_G6_C06_P1.5.1</t>
  </si>
  <si>
    <t>Ch 6 Practice 1.5.1:
Multiplying decimals by 1000</t>
  </si>
  <si>
    <t xml:space="preserve"> To multiply a decimal by 1000</t>
  </si>
  <si>
    <t>1.6 Multiplying decimals by hundreds or thousands</t>
  </si>
  <si>
    <t>PINE_G6_C06_P1.6.1</t>
  </si>
  <si>
    <t>Ch 6 Practice 1.6.1:
Multiplying decimals by hundreds or thousands</t>
  </si>
  <si>
    <t xml:space="preserve"> To multiply a decimal by hundreds or thousands</t>
  </si>
  <si>
    <t>Unit 2: Division by Tens, Hundreds or Thousands</t>
  </si>
  <si>
    <t>2.1 Dividing ones or tenths by 10</t>
  </si>
  <si>
    <t>PINE_G6_C06_P2.1.1</t>
  </si>
  <si>
    <t>Ch 6 Practice 2.1.1:
Dividing ones or tenths by 10</t>
  </si>
  <si>
    <t xml:space="preserve"> To divide ones or tenths by 10</t>
  </si>
  <si>
    <t>M6NS-Ih-118</t>
  </si>
  <si>
    <t>divides decimals up to 2 decimal places by 10, 100, and 1 000 mentally</t>
  </si>
  <si>
    <t>2.2 Dividing whole numbers or decimals by 10</t>
  </si>
  <si>
    <t>PINE_G6_C06_P2.2.1</t>
  </si>
  <si>
    <t>Ch 6 Practice 2.2.1:
Dividing whole numbers or decimals by 10</t>
  </si>
  <si>
    <t xml:space="preserve"> To divide a whole number or a decimal by 10</t>
  </si>
  <si>
    <t>M6NS-Ig-116.4 / M6NS-Ih-116.5</t>
  </si>
  <si>
    <t>divides decimals:
a.       up to 4 decimal places by 0.1, 0.01, and 0.001
b.      up to  2 decimal places by 10, 100, and 1 000 mentally
divides decimals up to 4 decimal places by 0.1, 0.01, and 0.001.</t>
  </si>
  <si>
    <t>2.3 Dividing whole numbers or decimals by tens</t>
  </si>
  <si>
    <t>PINE_G6_C06_P2.3.1</t>
  </si>
  <si>
    <t>Ch 6 Practice 2.3.1:
Dividing whole numbers or decimals by tens</t>
  </si>
  <si>
    <t xml:space="preserve"> To divide a whole number or a decimal by tens</t>
  </si>
  <si>
    <t>2.4 Dividing whole numbers by 100</t>
  </si>
  <si>
    <t>PINE_G6_C06_P2.4.1</t>
  </si>
  <si>
    <t>Ch 6 Practice 2.4.1:
Dividing whole numbers by 100</t>
  </si>
  <si>
    <t xml:space="preserve"> To divide a whole number by 100</t>
  </si>
  <si>
    <t>2.5 Dividing whole numbers by 1000</t>
  </si>
  <si>
    <t>PINE_G6_C06_P2.5.1</t>
  </si>
  <si>
    <t>Ch 6 Practice 2.5.1:
Dividing whole numbers by 1000</t>
  </si>
  <si>
    <t xml:space="preserve"> To divide a whole number by 1000</t>
  </si>
  <si>
    <t>2.6 Dividing whole numbers by hundreds or thousands</t>
  </si>
  <si>
    <t>PINE_G6_C06_P2.6.1</t>
  </si>
  <si>
    <t>Ch 6 Practice 2.6.1:
Dividing whole numbers by hundreds or thousands</t>
  </si>
  <si>
    <t xml:space="preserve"> To divide a whole number by hundreds or thousands</t>
  </si>
  <si>
    <t>Unit 3: Multiplication by 2-digit Whole Numbers</t>
  </si>
  <si>
    <t>3.1 Multiplying decimals by 2-digit whole numbers</t>
  </si>
  <si>
    <t>PINE_G6_C06_P3.1.1</t>
  </si>
  <si>
    <t>Ch 6 Practice 3.1.1:
Estimating products of decimals and 2-digit whole numbers</t>
  </si>
  <si>
    <t xml:space="preserve"> To estimate the product of a decimal and a 2-digit number and check the reasonableness of answer</t>
  </si>
  <si>
    <t>PINE_G6_C06_P3.2.1</t>
  </si>
  <si>
    <t>Ch 6 Practice 3.2.1:
Solving word problems</t>
  </si>
  <si>
    <t xml:space="preserve"> To solve 1-step word problems involving the multiplication of a decimal and a 2-digit whole number</t>
  </si>
  <si>
    <t>M6NS-Ie-113.2</t>
  </si>
  <si>
    <t>solves routine and non-routine problems involving multiplication of decimals and mixed decimals including money using appropriate problem solving strategies.</t>
  </si>
  <si>
    <t>4.3 Solving word problems</t>
  </si>
  <si>
    <t>PINE_G6_C06_P4.3.1</t>
  </si>
  <si>
    <t>Ch 6 Practice 4.3.1:
Solving word problems</t>
  </si>
  <si>
    <t xml:space="preserve"> To solve 1-step word problems involving the multiplication of two decimals</t>
  </si>
  <si>
    <t>M6NS-If-114</t>
  </si>
  <si>
    <t>creates problems (with reasonable answers) involving multiplication without or with addition or subtraction of decimals, mixed decimals and whole numbers including money.</t>
  </si>
  <si>
    <t>5.3 Solving word problems</t>
  </si>
  <si>
    <t>PINE_G6_C06_P5.3.1</t>
  </si>
  <si>
    <t>Ch 6 Practice 5.3.1:
Solving word problems 1</t>
  </si>
  <si>
    <t xml:space="preserve"> To solve 1-step word problems involving the division of a decimal by a 2-digit whole number</t>
  </si>
  <si>
    <t>M6NS-Ii-120.2</t>
  </si>
  <si>
    <t>solves  routine and non-routine problems involving division of decimals, mixed decimals, and whole numbers including money using appropriate problem solving strategies and tools.</t>
  </si>
  <si>
    <t>PINE_G6_C06_P5.3.2</t>
  </si>
  <si>
    <t>Ch 6 Practice 5.3.2:
Solving word problems 2</t>
  </si>
  <si>
    <t xml:space="preserve"> To solve 1-step word problems involving the division of a whole number by a decimal</t>
  </si>
  <si>
    <t>Unit 6: Problem Solving</t>
  </si>
  <si>
    <t>6.1 Word problems</t>
  </si>
  <si>
    <t>PINE_G6_C06_P6.1.1</t>
  </si>
  <si>
    <t>Ch 6 Practice 6.1.1:
Word problems</t>
  </si>
  <si>
    <t xml:space="preserve"> To solve multi-step word problems involving the four operations of decimals</t>
  </si>
  <si>
    <t>M6NS-If-113.3 / M6NS-Ij-120.3</t>
  </si>
  <si>
    <t>solves multi-step problems involving multiplication and addition or subtraction of decimals, mixed decimals and whole numbers including money using appropriate problem solving strategies and tools.
solves multi-step routine and non-routine problems involving division and any of the other operations of decimals, mixed decimals, and whole numbers including money using appropriate problem solving strategies and tools.</t>
  </si>
  <si>
    <t>Chapter 3: Basic Operations Using Calculators</t>
  </si>
  <si>
    <t>Unit 1: Using a Calculator</t>
  </si>
  <si>
    <t>1.1 Four basic operations on a calculator</t>
  </si>
  <si>
    <t>PINE_G6_C03_P1.1.1</t>
  </si>
  <si>
    <t>Ch 3 Practice 1.1.1:
Four basic operations on calculator</t>
  </si>
  <si>
    <t xml:space="preserve"> To use a calculator to carry out the four basic operations</t>
  </si>
  <si>
    <t>1.2 Calculating and checking sums and differences</t>
  </si>
  <si>
    <t>PINE_G6_C03_P1.2.1</t>
  </si>
  <si>
    <t>Ch 3 Practice 1.2.1:
Calculating and checking sums and differences</t>
  </si>
  <si>
    <t xml:space="preserve"> To calculate a sum or a difference on a calculator and check the reasonableness of the answer</t>
  </si>
  <si>
    <t>1.3 Calculating and checking products and quotients</t>
  </si>
  <si>
    <t>PINE_G6_C03_P1.3.1</t>
  </si>
  <si>
    <t>Ch 3 Practice 1.3.1:
Calculating and checking products and quotients</t>
  </si>
  <si>
    <t xml:space="preserve"> To calculate a product or a quotient on a calculator and check the reasonableness of the answer</t>
  </si>
  <si>
    <t>PINE_G6_C03_P2.1.1</t>
  </si>
  <si>
    <t>Ch 3 Practice 2.1.1:
Solving word problems</t>
  </si>
  <si>
    <t xml:space="preserve"> To solve multi-step word problems using a calculator involving the four basic operations</t>
  </si>
  <si>
    <t>Chapter 5A: Circles</t>
  </si>
  <si>
    <t>Unit 1: Parts of a Circle</t>
  </si>
  <si>
    <t>1.1 Identifying parts of a circle</t>
  </si>
  <si>
    <t>PINE_G6_C05A_P1.1.1</t>
  </si>
  <si>
    <t>Ch 5A Practice 1.1.1:
Identifying parts of a circle</t>
  </si>
  <si>
    <t xml:space="preserve"> To identify parts of a circle (radius, diameter, centre, circumference)</t>
  </si>
  <si>
    <t>1.2 Finding radii and diameters of circles</t>
  </si>
  <si>
    <t xml:space="preserve"> To know the relationship between the radius and diameter of a circle        </t>
  </si>
  <si>
    <t xml:space="preserve"> To find the diameter of a circle given its radius, and vice versa</t>
  </si>
  <si>
    <t>1.3 Drawing circles</t>
  </si>
  <si>
    <t xml:space="preserve"> To draw a circle with a given radius or diameter</t>
  </si>
  <si>
    <t>Chapter 7: Length, Mass and Capacity</t>
  </si>
  <si>
    <t>Unit 1: Units of Measurement</t>
  </si>
  <si>
    <t>1.1 Imperial units of measurement</t>
  </si>
  <si>
    <t>PINE_G6_C07_P1.1.1</t>
  </si>
  <si>
    <t>Ch 7 Practice 1.1.1:
Imperial units of measurement</t>
  </si>
  <si>
    <t xml:space="preserve"> To know imperial units still in common use and approximate metric equivalents</t>
  </si>
  <si>
    <t>PINE_G6_C07_P1.1.2</t>
  </si>
  <si>
    <t>Ch 7 Practice 1.1.2:
Choosing appropriate unit of measure</t>
  </si>
  <si>
    <t xml:space="preserve"> To choose approrpriate unit of measure</t>
  </si>
  <si>
    <t>2.A Word problems</t>
  </si>
  <si>
    <t>PINE_G6_C07_P2.A.1</t>
  </si>
  <si>
    <t>Ch 7 Practice 2.A.1:
Word problems</t>
  </si>
  <si>
    <t xml:space="preserve"> To solve multi-step word problems involving length, mass and capacity</t>
  </si>
  <si>
    <t xml:space="preserve">Chapter 8: Mental Strategies </t>
  </si>
  <si>
    <t>Unit 1: Mental Multiplication and Division</t>
  </si>
  <si>
    <t>1.1 Multiplying 2-digit numbers by 1-digit numbers</t>
  </si>
  <si>
    <t>PINE_G6_C08_P1.1.1</t>
  </si>
  <si>
    <t>Ch 8 Practice 1.1.1:
Multiplying 2-digit numbers by 1-digit numbers</t>
  </si>
  <si>
    <t xml:space="preserve"> To multiply a 2-digit number by a 1-digit number</t>
  </si>
  <si>
    <t>PINE_G6_C08_P1.1.2</t>
  </si>
  <si>
    <t>Ch 8 Practice 1.1.2:
Multiplying by 4 by doubling twice</t>
  </si>
  <si>
    <t xml:space="preserve"> To use number facts to generate new multiplication facts</t>
  </si>
  <si>
    <t>1.2 Multiplying two 2-digit numbers using factors</t>
  </si>
  <si>
    <t>PINE_G6_C08_P1.2.1</t>
  </si>
  <si>
    <t>Ch 8 Practice 1.2.1:
Multiplying two 2-digit numbers using factors</t>
  </si>
  <si>
    <t xml:space="preserve"> To multiply two 2-digit numbers using factors</t>
  </si>
  <si>
    <t>1.3 Multiplying two 2-digit numbers by halving and doubling</t>
  </si>
  <si>
    <t>PINE_G6_C08_P1.3.1</t>
  </si>
  <si>
    <t>Ch 8 Practice 1.3.1:
Multiplying two 2-digit numbers by halving and doubling</t>
  </si>
  <si>
    <t xml:space="preserve"> To multiply two 2-digit numbers by halving one number and doubling another</t>
  </si>
  <si>
    <t>1.4 Dividing 2-digit numbers by 1-digit numbers</t>
  </si>
  <si>
    <t>PINE_G6_C08_P1.4.1</t>
  </si>
  <si>
    <t>Ch 8 Practice 1.4.1:
Dividing 2-digit numbers by 1-digit numbers</t>
  </si>
  <si>
    <t xml:space="preserve"> To divide a 2-digit number by a 1-digit number</t>
  </si>
  <si>
    <t>Chapter 5: Solid Shapes</t>
  </si>
  <si>
    <t>Unit 3: Volume</t>
  </si>
  <si>
    <t>1.1 Finding the total surface area of prisms and pyramids</t>
  </si>
  <si>
    <t>PINE_G6_C14B_P1.1.1</t>
  </si>
  <si>
    <t>Ch 14B Practice 1.1.1:
Finding the total surface area of prisms and pyramids</t>
  </si>
  <si>
    <t xml:space="preserve"> To derive the formulae for finding the total surface area of prisms and pyramids
 To find the total surface area of prisms and pyramids using formulae</t>
  </si>
  <si>
    <t>M6ME-IIIi-91 / M6ME-IIIi-92 / M6ME-IIIi-93</t>
  </si>
  <si>
    <t>visualizes and describes surface area and names the unit of measure used for measuring the surface area of solid/space figures.
derives a formula for finding the surface area of cubes, prisms, pyramids, cylinders, cones, and spheres
finds the surface area of cubes, prisms, pyramids, cylinders, cones, and spheres.</t>
  </si>
  <si>
    <t>PINE_G6_C14B_P2.1.1</t>
  </si>
  <si>
    <t>Ch 14B Practice 2.1.1:
Finding volumes of rectangular prisms given length, breadth and height</t>
  </si>
  <si>
    <t>M6ME-IVb-97</t>
  </si>
  <si>
    <t>finds the volume of cylinders, pyramids, cones, and spheres.</t>
  </si>
  <si>
    <t>2.2 Finding volumes of rectangular prisms given area of one face and one dimension</t>
  </si>
  <si>
    <t>PINE_G6_C14B_P2.2.1</t>
  </si>
  <si>
    <t>Ch 14B Practice 2.2.1:
Finding volumes of rectangular prisms given area of one face and one dimension</t>
  </si>
  <si>
    <t xml:space="preserve"> To find the volume of a rectangular prism, given area of one face and one dimension</t>
  </si>
  <si>
    <t>M6ME-IVa-96</t>
  </si>
  <si>
    <t>derives the formula for finding the volume of cylinders, pyramids, cones, and spheres.</t>
  </si>
  <si>
    <t>M6ME-IVc-99</t>
  </si>
  <si>
    <t>creates problems involving surface area and volume of solid/space figures, with reasonable answers</t>
  </si>
  <si>
    <t>PINE_G6_C14B_P3.1.1</t>
  </si>
  <si>
    <t>Ch 14B Practice 3.1.1:
Word problems</t>
  </si>
  <si>
    <t xml:space="preserve"> To solve word problems involving total surface area or volume of prisms and pyramids</t>
  </si>
  <si>
    <t>M6ME-IIIj-94 / M6ME-IVc-98</t>
  </si>
  <si>
    <t>solves word problems involving measurement of surface area.
solves routine and non-routine problems involving volumes of solids.</t>
  </si>
  <si>
    <t>Chapter 13: Surface Area and Volume of Solids</t>
  </si>
  <si>
    <t>Unit 4: Composite Figures</t>
  </si>
  <si>
    <t>1.1 Breaking apart rectangles</t>
  </si>
  <si>
    <t>PINE_G6_C14_P1.1.1</t>
  </si>
  <si>
    <t>Ch 14 Practice 1.1.1:
Breaking apart rectangles into parts with equal areas</t>
  </si>
  <si>
    <t xml:space="preserve"> To partition a rectangle into parts with equal areas and express the area of each part as a unit fraction of the whole</t>
  </si>
  <si>
    <t>1.2 Finding perimeter of composite figures</t>
  </si>
  <si>
    <t>PINE_G6_C14_P1.2.1</t>
  </si>
  <si>
    <t>Ch 14 Practice 1.2.1:
Finding perimeter of composite figures</t>
  </si>
  <si>
    <t xml:space="preserve"> To find the perimeter of a composite figure made up of squares and/or rectangles</t>
  </si>
  <si>
    <t>1.3 Finding area of a rectangle by adding areas of two smaller rectangles</t>
  </si>
  <si>
    <t>PINE_G6_C14_P1.3.1</t>
  </si>
  <si>
    <t>Ch 14 Practice 1.3.1:
Finding area of a rectangle by adding areas of two smaller rectangles</t>
  </si>
  <si>
    <t xml:space="preserve"> To apply the distributive property to find the area of a rectangle by adding two products</t>
  </si>
  <si>
    <t>1.4 Finding area of composite figures by adding areas</t>
  </si>
  <si>
    <t>PINE_G6_C14_P1.4.1</t>
  </si>
  <si>
    <t>Ch 14 Practice 1.4.1:
Finding area of composite figures by adding areas</t>
  </si>
  <si>
    <t xml:space="preserve"> To find the area of a composite figure made up of squares and/or rectangles</t>
  </si>
  <si>
    <t>M6ME-IIIh-89</t>
  </si>
  <si>
    <t>finds the area of composite figures formed by any two or more of the following: triangle, square, rectangle, circle, and semi-circle.</t>
  </si>
  <si>
    <t>1.5 Finding area of composite figures by subtracting areas</t>
  </si>
  <si>
    <t>PINE_G6_C14_P1.5.1</t>
  </si>
  <si>
    <t>Ch 14 Practice 1.5.1:
Finding area of composite figures by subtracting areas</t>
  </si>
  <si>
    <t>PINE_G6_C14_P2.1.1</t>
  </si>
  <si>
    <t>Ch 14 Practice 2.1.1:
Word problems</t>
  </si>
  <si>
    <t xml:space="preserve"> To solve word problems on area and perimeter of composite figures made up of squares and rectangles</t>
  </si>
  <si>
    <t>M6ME-IIIh-90</t>
  </si>
  <si>
    <t>solves routine and non-routine problems involving area of composite figures formed by any two or more of the following: triangle, square, rectangle, circle, and semi-circle.</t>
  </si>
  <si>
    <t>Chapter 15: Probability</t>
  </si>
  <si>
    <t>1.1 Listing possible outcomes of events</t>
  </si>
  <si>
    <t>PINE_G6_C13_P1.1.1</t>
  </si>
  <si>
    <t>Ch 13 Practice 1.1.1:
Listing possible outcomes of events</t>
  </si>
  <si>
    <t xml:space="preserve"> To list all the possible outcomes in a chance experiment or situation</t>
  </si>
  <si>
    <t>M6SP-IVg-19 / M6SP-IVh-21 / M6SP-IVi-22</t>
  </si>
  <si>
    <t>describes the meaning of probability such as 50% chance of rain and one in a million chance of winning.
performs experiments and records outcomes.
makes listings and diagrams of outcomes and tells the number of favorable outcomes and chances using these listings and diagrams.</t>
  </si>
  <si>
    <t>1.2 Describing and comparing likelihood of events</t>
  </si>
  <si>
    <t>PINE_G6_C13_P1.2.1</t>
  </si>
  <si>
    <t>Ch 13 Practice 1.2.1:
Describing likelihood of events</t>
  </si>
  <si>
    <t xml:space="preserve"> To describe events as being ‘equally likely’, ‘more likely’, ‘less likely’, ‘most likely’ or ‘least likely’ to occur</t>
  </si>
  <si>
    <t>M6SP-IVg-19</t>
  </si>
  <si>
    <t>describes the meaning of probability such as 50% chance of rain and one in a million chance of winning.</t>
  </si>
  <si>
    <t>PINE_G6_C13_P1.2.2</t>
  </si>
  <si>
    <t>Ch 13 Practice 1.2.2:
Comparing and ordering likelihood of events</t>
  </si>
  <si>
    <t xml:space="preserve"> To compare and order chances of events occurring from least likely to most likely to occur, and vice versa</t>
  </si>
  <si>
    <t>1.2A Mutually exclusive events</t>
  </si>
  <si>
    <t>PINE_G6_C13_P1.2A.1</t>
  </si>
  <si>
    <t>Ch 13 Practice 1.2A.1:
Mutually exclusive events</t>
  </si>
  <si>
    <t xml:space="preserve"> To identify when two events can happen at the same time and when they cannot, and know that the latter are called 'mutually exclusive'</t>
  </si>
  <si>
    <t>Chapter 10: Position and Movement</t>
  </si>
  <si>
    <t>1.1 Reading and plotting points in all four quadrants</t>
  </si>
  <si>
    <t>PINE_G6_C10_P1.1.1</t>
  </si>
  <si>
    <t>Ch 10 Practice 1.1.1:
Reading and plotting co-ordinates in all four quadrants of a Cartesian plane</t>
  </si>
  <si>
    <t xml:space="preserve"> To read and plot co-ordinates in all four quadrants</t>
  </si>
  <si>
    <t>PINE_G6_C10_P1.1.2</t>
  </si>
  <si>
    <t>Ch 10 Practice 1.1.2:
Reflections across one or both axes</t>
  </si>
  <si>
    <t xml:space="preserve"> To recognize that when two ordered pairs differ only by signs, the locations of the points are related by reflections across one or both axes</t>
  </si>
  <si>
    <t>1.2 Drawing polygons on a Cartesian plane</t>
  </si>
  <si>
    <t>PINE_G6_C10_P1.2.1</t>
  </si>
  <si>
    <t>Ch 10 Practice 1.2.1:
Drawing polygons on a Cartesian plane</t>
  </si>
  <si>
    <t xml:space="preserve"> To draw polygons on the Cartesian plane given coordinates for the vertices</t>
  </si>
  <si>
    <t>1.2A Finding distance between two points on a Cartesian plane</t>
  </si>
  <si>
    <t>PINE_G6_C10_P1.2A.1</t>
  </si>
  <si>
    <t>Ch 10 Practice 1.2A.1:
Finding distance between two points on a Cartesian plane</t>
  </si>
  <si>
    <t xml:space="preserve"> To find the distance between two points with the same first or second coordinate</t>
  </si>
  <si>
    <t>PINE_G6_C10_P1.2A.2</t>
  </si>
  <si>
    <t>Ch 10 Practice 1.2A.2:
Finding length of side joining two points on a Cartesian plane</t>
  </si>
  <si>
    <t xml:space="preserve"> To find the length of a side joining points with the same first or second coordinate</t>
  </si>
  <si>
    <t>1.2B Finding area and perimeter of polygons on a Cartesian plane</t>
  </si>
  <si>
    <t>Covered in P1.2.1 - should be covered in P1.2B.1 and P1.2B.2 also</t>
  </si>
  <si>
    <t xml:space="preserve"> To plot points on a Cartesian plane to form a polygon</t>
  </si>
  <si>
    <t>PINE_G6_C10_P1.2B.1</t>
  </si>
  <si>
    <t>Ch 10 Practice 1.2B.1:
Finding area of polygons on a Cartesian plane</t>
  </si>
  <si>
    <t xml:space="preserve"> To find the area of a polygon on a Cartesian plane</t>
  </si>
  <si>
    <t>PINE_G6_C10_P1.2B.2</t>
  </si>
  <si>
    <t>Ch 10 Practice 1.2B.2:
Finding perimeter of polygons on a Cartesian plane</t>
  </si>
  <si>
    <t xml:space="preserve"> To find the perimeter of a polygon on a Cartesian plane</t>
  </si>
  <si>
    <t>PINE_G6_C10_P2.1.1</t>
  </si>
  <si>
    <t>Ch 10 Practice 2.1.1:
Translations</t>
  </si>
  <si>
    <t xml:space="preserve"> To predict where polygons will be after a translation</t>
  </si>
  <si>
    <t>PINE_G6_C10_P2.2.1</t>
  </si>
  <si>
    <t>Ch 10 Practice 2.2.1:
Reflections</t>
  </si>
  <si>
    <t xml:space="preserve"> To predict where a polygon will be after one reflection, where the sides of the shape are not parallel or perpendicular to the mirror line</t>
  </si>
  <si>
    <t>2.3 Rotations</t>
  </si>
  <si>
    <t>PINE_G6_C10_P2.3.1</t>
  </si>
  <si>
    <t>Ch 10 Practice 2.3.1:
Rotations</t>
  </si>
  <si>
    <t xml:space="preserve"> To predict where a polygon will be after a rotation through 90° about one of its vertices</t>
  </si>
  <si>
    <t>3.A Word problems</t>
  </si>
  <si>
    <t>PINE_G6_C10_P3.A.1</t>
  </si>
  <si>
    <t>Ch 10 Practice 3.A.1:
Word problems</t>
  </si>
  <si>
    <t xml:space="preserve"> To solve word problems involving coordinate plane</t>
  </si>
  <si>
    <t>Chapter 15: Time</t>
  </si>
  <si>
    <t>Unit 1: Decades and Centuries</t>
  </si>
  <si>
    <t>1.1 Converting decades and centuries</t>
  </si>
  <si>
    <t>PINE_G6_C15_P1.1.1</t>
  </si>
  <si>
    <t>Ch 15 Practice 1.1.1:
Understanding the relationship between years, decades and centuries</t>
  </si>
  <si>
    <t xml:space="preserve"> To know the relationship between years, decades and centuries</t>
  </si>
  <si>
    <t>PINE_G6_C15_P1.1.2</t>
  </si>
  <si>
    <t>Ch 15 Practice 1.1.2:
Converting between years, decades and centuries</t>
  </si>
  <si>
    <t xml:space="preserve"> To convert between years, decades and centuries</t>
  </si>
  <si>
    <t>Unit 2: World Time Zones</t>
  </si>
  <si>
    <t>2.1 Calculating time in different time zones</t>
  </si>
  <si>
    <t>PINE_G6_C15_P2.1.1</t>
  </si>
  <si>
    <t>Ch 15 Practice 2.1.1:
Calculating time in different time zones</t>
  </si>
  <si>
    <t xml:space="preserve"> To appreciate how the time is different in different time zones around the world
 To calculate time in different time zones</t>
  </si>
  <si>
    <t>Unit 2A: More units of time</t>
  </si>
  <si>
    <t>2A.1 More units of time</t>
  </si>
  <si>
    <t>PINE_G6_C15_P2A.1.1</t>
  </si>
  <si>
    <t>Ch 15 Practice 2A.1.1:
Understanding time intervals less than one second</t>
  </si>
  <si>
    <t xml:space="preserve"> To understand time intervals less than one second</t>
  </si>
  <si>
    <t>PINE_G6_C15_P2A.1.2</t>
  </si>
  <si>
    <t>Ch 15 Practice 2A.1.2:
Recognizing that a time interval can be expressed as a decimal, or in mixed units</t>
  </si>
  <si>
    <t xml:space="preserve"> To recognise that a time interval can be expressed as a decimal, or in mixed units</t>
  </si>
  <si>
    <t>2A.2 Converting units of time</t>
  </si>
  <si>
    <t>PINE_G6_C15_P2A.2.1</t>
  </si>
  <si>
    <t>Ch 15 Practice 2A.2.1:
Converting between time intervals expressed as a decimal and in mixed units</t>
  </si>
  <si>
    <t xml:space="preserve"> To convert between time intervals expressed as a decimal and in mixed units</t>
  </si>
  <si>
    <t>Chapter 17: Introduction to Statistics</t>
  </si>
  <si>
    <t>Unit 1: Collecting Data</t>
  </si>
  <si>
    <t>1.1 Posing statistical questions</t>
  </si>
  <si>
    <t>PINE_G6_C17_P1.1.1</t>
  </si>
  <si>
    <t>Ch 17 Practice 1.1.1:
Distinguishing between statistical questions and those that are not</t>
  </si>
  <si>
    <t xml:space="preserve"> To explore how statistics are used in everyday life
 To distinguish between statistical questions and those that are not</t>
  </si>
  <si>
    <t>PINE_G6_C17_P1.1.2</t>
  </si>
  <si>
    <t>Ch 17 Practice 1.1.2:
Writing a statistical question and explaining what data could be collected to answer the question</t>
  </si>
  <si>
    <t xml:space="preserve"> To write a statistical question and explain what data could be collected to answer the question</t>
  </si>
  <si>
    <t>1.2 Collecting data</t>
  </si>
  <si>
    <t>PINE_G6_C17_P1.2.1</t>
  </si>
  <si>
    <t>Ch 17 Practice 1.2.1:
Distinguishing between categorical data and numerical data</t>
  </si>
  <si>
    <t xml:space="preserve"> To distinguish between categorical data and numerical data</t>
  </si>
  <si>
    <t>PINE_G6_C17_P1.2.2</t>
  </si>
  <si>
    <t>Ch 17 Practice 1.2.2:
Collecting and recording data in frequency tables</t>
  </si>
  <si>
    <t xml:space="preserve"> To collect and record data in a frequency table</t>
  </si>
  <si>
    <t>Unit 2: Dot Plots</t>
  </si>
  <si>
    <t>2.1 Making, reading and interpreting a dot plot</t>
  </si>
  <si>
    <t>PINE_G6_C17_P2.1.1</t>
  </si>
  <si>
    <t>Ch 17 Practice 2.1.1:
Making dot plots</t>
  </si>
  <si>
    <t xml:space="preserve"> To make a dot plot of a given data set</t>
  </si>
  <si>
    <t>PINE_G6_C17_P2.1.2</t>
  </si>
  <si>
    <t>Ch 17 Practice 2.1.2:
Reading and interpreting dot plots</t>
  </si>
  <si>
    <t xml:space="preserve"> To read and interpret a dot plot</t>
  </si>
  <si>
    <t>2.2 Describing distribution of data in a dot plot</t>
  </si>
  <si>
    <t>PINE_G6_C17_P2.2.1</t>
  </si>
  <si>
    <t>Ch 17 Practice 2.2.1:
Describing distribution of data in a dot plot</t>
  </si>
  <si>
    <t xml:space="preserve"> To describe the distribution of data in a dot plot</t>
  </si>
  <si>
    <t>Unit 3: Histograms</t>
  </si>
  <si>
    <t>3.1 Making, reading and interpreting a histogram</t>
  </si>
  <si>
    <t>PINE_G6_C17_P3.1.1</t>
  </si>
  <si>
    <t>Ch 17 Practice 3.1.1:
Making histograms</t>
  </si>
  <si>
    <t xml:space="preserve"> To make a histogram of a given data set</t>
  </si>
  <si>
    <t>PINE_G6_C17_P3.1.2</t>
  </si>
  <si>
    <t>Ch 17 Practice 3.1.2:
Reading and interpreting histograms</t>
  </si>
  <si>
    <t xml:space="preserve"> To read and interpret a histogram</t>
  </si>
  <si>
    <t>3.2 Describing distribution of data in a histogram</t>
  </si>
  <si>
    <t>PINE_G6_C17_P3.2.1</t>
  </si>
  <si>
    <t>Ch 17 Practice 3.2.1:
Describing distribution of data in a histogram</t>
  </si>
  <si>
    <t xml:space="preserve"> To describe the distribution of data in a histogram
 To recognize that the number of intervals may affect the shape of the histogram</t>
  </si>
  <si>
    <t>Chapter 18: Data Distribution</t>
  </si>
  <si>
    <t>Unit 1: Mean, Median and Mode</t>
  </si>
  <si>
    <t xml:space="preserve">1.1 Finding the mean of a set of data </t>
  </si>
  <si>
    <t>PINE_G6_C18_P1.1.1</t>
  </si>
  <si>
    <t>Ch 18 Practice 1.1.1:
Finding the mean of a set of data</t>
  </si>
  <si>
    <t xml:space="preserve"> To find the mean of a set of data </t>
  </si>
  <si>
    <t xml:space="preserve">1.2 Finding the mean given the total amount and the number of data </t>
  </si>
  <si>
    <t>PINE_G6_C18_P1.2.1</t>
  </si>
  <si>
    <t>Ch 18 Practice 1.2.1:
Finding the mean given the total amount and the number of items</t>
  </si>
  <si>
    <t xml:space="preserve"> To find the mean given the total amount and the number of items  </t>
  </si>
  <si>
    <t xml:space="preserve">1.3 Finding the total amount given the mean and the number of data </t>
  </si>
  <si>
    <t>PINE_G6_C18_P1.3.1</t>
  </si>
  <si>
    <t>Ch 18 Practice 1.3.1:
Finding the total amount given the mean and the number of items</t>
  </si>
  <si>
    <t xml:space="preserve"> To find the total amount given the mean and the number of items </t>
  </si>
  <si>
    <t>1.4 Finding the median of a set of data</t>
  </si>
  <si>
    <t>PINE_G6_C18_P1.4.1</t>
  </si>
  <si>
    <t>Ch 18 Practice 1.4.1:
Finding the median of a set of data</t>
  </si>
  <si>
    <t xml:space="preserve"> To find the median of a set of data</t>
  </si>
  <si>
    <t>1.5 Finding the mode of a set of data</t>
  </si>
  <si>
    <t>PINE_G6_C18_P1.5.1</t>
  </si>
  <si>
    <t>Ch 18 Practice 1.5.1:
Finding the mode of a set of data</t>
  </si>
  <si>
    <t xml:space="preserve"> To find the mode of a set of data</t>
  </si>
  <si>
    <t>1.6 Describing distribution using mean, mode and median</t>
  </si>
  <si>
    <t xml:space="preserve"> To know that mean, median and mode are measures of center of a set of data
 To recognize that a measure of center for a numerical data set summarizes all of its values with a single number</t>
  </si>
  <si>
    <t>PINE_G6_C18_P1.6.1</t>
  </si>
  <si>
    <t>Ch 18 Practice 1.6.1:
Describing distribution using mean, mode and median</t>
  </si>
  <si>
    <t xml:space="preserve"> To describe a distribution using mean, mode and median
 To compare the mean, median and mode of a set of data and discuss which one best describes the set of data</t>
  </si>
  <si>
    <t>Unit 1A: Measures of Variability</t>
  </si>
  <si>
    <t>1A.1 Finding the interquartile range</t>
  </si>
  <si>
    <t>PINE_G6_C18_P1A.1.1</t>
  </si>
  <si>
    <t>Ch 18 Practice 1A.1.1:
Finding the interquartile range of a set of data</t>
  </si>
  <si>
    <t xml:space="preserve"> To find the interquartile range of a set of data</t>
  </si>
  <si>
    <t>PINE_G6_C18_P1A.1.2</t>
  </si>
  <si>
    <t>Ch 18 Practice 1A.1.2:
Describing variability in a data set using the interquartile range</t>
  </si>
  <si>
    <t xml:space="preserve"> To describe the variability in a data set using the interquartile range</t>
  </si>
  <si>
    <t>1A.2 Finding the mean absolute deviation of a set of data</t>
  </si>
  <si>
    <t>PINE_G6_C18_P1A.2.1</t>
  </si>
  <si>
    <t>Ch 18 Practice 1A.2.1:
Finding the mean absolute deviation of a set of data</t>
  </si>
  <si>
    <t xml:space="preserve"> To find the mean absolute deviation of a set of data</t>
  </si>
  <si>
    <t>PINE_G6_C18_P1A.2.2</t>
  </si>
  <si>
    <t>Ch 18 Practice 1A.2.2:
Describing variability in a data set using the mean absolute deviation</t>
  </si>
  <si>
    <t xml:space="preserve"> To describe the variability in a data set using the mean absolute deviation</t>
  </si>
  <si>
    <t>1A.3 Describing distribution using interquartile range and mean absolute deviation</t>
  </si>
  <si>
    <t xml:space="preserve"> To know that interquartile range and mean absolute deviation are measures of variability of a set of data
 To recognize that a measure of variation describes how its values vary with a single number</t>
  </si>
  <si>
    <t>PINE_G6_C18_P1A.3.1</t>
  </si>
  <si>
    <t>Ch 18 Practice 1A.3.1:
Describing distribution using interquartile range and mean absolute deviation</t>
  </si>
  <si>
    <t xml:space="preserve"> To describe a distribution using interquartile range and mean absolute deviation
 To compare the interquartile range and mean absolute deviation of a set of data and discuss which one best describes the set of data</t>
  </si>
  <si>
    <t>1A.4 Describing distribution of data in dot plots and histograms</t>
  </si>
  <si>
    <t>PINE_G6_C18_P1A.4.1</t>
  </si>
  <si>
    <t>Ch 18 Practice 1A.4.1:
Describing center, variability and shape of a data distribution in a dot plot or histogram</t>
  </si>
  <si>
    <t xml:space="preserve"> To describe the center, variability, and shape of a data distribution in a dot plot or histogram</t>
  </si>
  <si>
    <t>Unit 1B: Box Plots</t>
  </si>
  <si>
    <t>1B.1 Making a box plot</t>
  </si>
  <si>
    <t>PINE_G6_C18_P1B.1.1</t>
  </si>
  <si>
    <t>Ch 18 Practice 1B.1.1:
Making box plots</t>
  </si>
  <si>
    <t xml:space="preserve"> To construct a box plot of a given data set
 To construct a box plot given five-number summary (minimum, lower quartile, median, upper quartile, and maximum)</t>
  </si>
  <si>
    <t>1B.2 Describing distribution of data in a box plot</t>
  </si>
  <si>
    <t>PINE_G6_C18_P1B.2.1</t>
  </si>
  <si>
    <t>Ch 18 Practice 1B.2.1:
Describing  distribution of data in a box plot</t>
  </si>
  <si>
    <t xml:space="preserve"> To describe the distribution of data in a box plot</t>
  </si>
  <si>
    <t>1B.3 Comparing data distributions</t>
  </si>
  <si>
    <t>PINE_G6_C18_P1B.3.1</t>
  </si>
  <si>
    <t>Ch 18 Practice 1B.3.1:
Comparing distribution of data in two box plots</t>
  </si>
  <si>
    <t xml:space="preserve"> To compare the distribution of data in two box plots</t>
  </si>
  <si>
    <t xml:space="preserve">Unit 2: Problem Solving </t>
  </si>
  <si>
    <t>PINE_G6_C18_P2.1.1</t>
  </si>
  <si>
    <t>Ch 18 Practice 2.1.1:
Word problems</t>
  </si>
  <si>
    <t xml:space="preserve"> To solve word problems involving mean, median, and mode</t>
  </si>
  <si>
    <t xml:space="preserve">Chapter 18B: More Problem Solving </t>
  </si>
  <si>
    <t>Unit 1: Whole Numbers and Decimals</t>
  </si>
  <si>
    <t>1.1 Word problems</t>
  </si>
  <si>
    <t>PINE_G6_C18B_P1.1.1</t>
  </si>
  <si>
    <t>Ch 18B Practice 1.1.1:
Word problems involving whole numbers and decimals</t>
  </si>
  <si>
    <t xml:space="preserve"> To solve word problems involving whole numbers and decimals</t>
  </si>
  <si>
    <t>Unit 2: Fractions</t>
  </si>
  <si>
    <t>PINE_G6_C18B_P2.1.1</t>
  </si>
  <si>
    <t>Ch 18B Practice 2.1.1:
Word problems involving fractions</t>
  </si>
  <si>
    <t xml:space="preserve"> To solve word problems involving fractions</t>
  </si>
  <si>
    <t>Unit 3: Ratio</t>
  </si>
  <si>
    <t>PINE_G6_C18B_P3.1.1</t>
  </si>
  <si>
    <t>Ch 18B Practice 3.1.1:
Word problems involving ratios</t>
  </si>
  <si>
    <t xml:space="preserve"> To solve word problems involving ratios</t>
  </si>
  <si>
    <t>Unit 4: Percentage</t>
  </si>
  <si>
    <t>PINE_G6_C18B_P4.1.1</t>
  </si>
  <si>
    <t>Ch 18B Practice 4.1.1:
Word problems involving percentages</t>
  </si>
  <si>
    <t xml:space="preserve"> To solve word problems involving percentages</t>
  </si>
  <si>
    <t>Unit 5: Area and Volume</t>
  </si>
  <si>
    <t>5.1 Word problems</t>
  </si>
  <si>
    <t>PINE_G6_C18B_P5.1.1</t>
  </si>
  <si>
    <t>Ch 18B Practice 5.1.1:
Word problems involving areas and volumes</t>
  </si>
  <si>
    <t xml:space="preserve"> To solve word problems involving area and volume</t>
  </si>
  <si>
    <t>Unit 6: Speed</t>
  </si>
  <si>
    <t>PINE_G6_C18B_P6.1.1</t>
  </si>
  <si>
    <t>Ch 18B Practice 6.1.1:
Word problems involving speed</t>
  </si>
  <si>
    <t xml:space="preserve"> To solve word problems involving speed</t>
  </si>
  <si>
    <t>Unit 7: Statistics</t>
  </si>
  <si>
    <t>7.1 Word problems</t>
  </si>
  <si>
    <t>PINE_G6_C18B_P7.1.1</t>
  </si>
  <si>
    <t>Ch 18B Practice 7.1.1:
Word problems involving statistics</t>
  </si>
  <si>
    <t xml:space="preserve"> To solve word problems involving statistics</t>
  </si>
  <si>
    <t>1.6 Representing relationship between two variables using equations, tables and graphs</t>
  </si>
  <si>
    <t>PINE_G6_C04A_P1.6.1</t>
  </si>
  <si>
    <t>Ch 4A Practice 1.6.1:
Representing relationship between two variables using equations, tables and graphs</t>
  </si>
  <si>
    <t xml:space="preserve"> To represent the relationship between two variables using equations, tables and graphs</t>
  </si>
  <si>
    <t>1A.3 Adding or subtracting two terms with a common factor</t>
  </si>
  <si>
    <t>PINE_G6_C04_P1A.3.1</t>
  </si>
  <si>
    <t>Ch 4 Practice 1A.3.1:
Adding or subtracting two terms with a common factor</t>
  </si>
  <si>
    <t xml:space="preserve"> To add or subtract two whole numbers less than 100 with a common factor using distributive property</t>
  </si>
  <si>
    <t>1A.4 Writing equivalent expressions for expressions made up of terms with common factors</t>
  </si>
  <si>
    <t>PINE_G6_C04_P1A.4.1</t>
  </si>
  <si>
    <t>Ch 4 Practice 1A.4.1:
Writing equivalent expressions for expressions made up of terms with common factors</t>
  </si>
  <si>
    <t xml:space="preserve"> To write equivalent expressions for algebraic expressions made up of terms with common factors</t>
  </si>
  <si>
    <t>1A.5 Identifying equivalent expressions</t>
  </si>
  <si>
    <t>PINE_G6_C04_P1A.5.1</t>
  </si>
  <si>
    <t>Ch 4 Practice 1A.5.1:
Identifying equivalent expressions</t>
  </si>
  <si>
    <t xml:space="preserve"> To identify equivalent expressions</t>
  </si>
  <si>
    <t>2.1 Understanding inequalities</t>
  </si>
  <si>
    <t>PINE_G6_C04A_P2.1.1</t>
  </si>
  <si>
    <t>Ch 4A Practice 2.1.1:
Equality and inequality symbols</t>
  </si>
  <si>
    <t xml:space="preserve"> To explain what the equality and inequality symbols including =, &lt;, &gt;, ≤, and ≥ represent</t>
  </si>
  <si>
    <t>PINE_G6_C04A_P2.1.2</t>
  </si>
  <si>
    <t>Ch 4A Practice 2.1.2:
Identifying inequalities</t>
  </si>
  <si>
    <t xml:space="preserve"> To identify an inequality</t>
  </si>
  <si>
    <t>2.2 True and false inequalities</t>
  </si>
  <si>
    <t>PINE_G6_C04A_P2.2.1</t>
  </si>
  <si>
    <t>Ch 4A Practice 2.2.1:
True and false inequalities</t>
  </si>
  <si>
    <t xml:space="preserve"> To use substitution to determine whether a given number makes an inequality true or false</t>
  </si>
  <si>
    <t>2.3 Representing solutions of inequalities on number lines</t>
  </si>
  <si>
    <t>PINE_G6_C04A_P2.3.1</t>
  </si>
  <si>
    <t>Ch 4A Practice 2.3.1:
Representing solutions of inequalities on number lines</t>
  </si>
  <si>
    <t xml:space="preserve"> To represent the solutions of an inequality of the form x &gt; c or x &lt; c on a number line diagram</t>
  </si>
  <si>
    <t>2.4 Using the balance method to solve inequalities</t>
  </si>
  <si>
    <t>PINE_G6_C04A_P2.4.1</t>
  </si>
  <si>
    <t>Ch 4A Practice 2.4.1:
Using the balance method to solve inequalities</t>
  </si>
  <si>
    <t xml:space="preserve"> To use the balance method to solve an inequality and represent the solutions on a number line diagram</t>
  </si>
  <si>
    <t>Unit 2A: Waffle Diagrams</t>
  </si>
  <si>
    <t>2A.1 Reading and interpreting waffle diagrams</t>
  </si>
  <si>
    <t>PINE_G6_C16_P2A.1.1</t>
  </si>
  <si>
    <t>Ch 16 Practice 2A.1.1:
Presenting data in waffle diagrams</t>
  </si>
  <si>
    <t xml:space="preserve"> To present data in a waffle diagram</t>
  </si>
  <si>
    <t>PINE_G6_C16_P2A.1.2</t>
  </si>
  <si>
    <t>Ch 16 Practice 2A.1.2:
Reading and interpreting waffle diagrams</t>
  </si>
  <si>
    <t xml:space="preserve"> To read and interpret a waffle diagram</t>
  </si>
  <si>
    <t>Unit 2B: Scatter Graphs</t>
  </si>
  <si>
    <t>2B.1 Reading and interpreting scatter graphs</t>
  </si>
  <si>
    <t>PINE_G6_C16_P2B.1.1</t>
  </si>
  <si>
    <t>Ch 16 Practice 2B.1.1:
Presenting data in scatter graphs</t>
  </si>
  <si>
    <t xml:space="preserve"> To present data in a scatter graph</t>
  </si>
  <si>
    <t>PINE_G6_C16_P2B.1.2</t>
  </si>
  <si>
    <t>Ch 16 Practice 2B.1.2:
Reading and interpreting scatter graphs</t>
  </si>
  <si>
    <t xml:space="preserve"> To read and interpret a scatter graph</t>
  </si>
  <si>
    <t>Chapter
(1A: 1-10 
1B: 11 - 23)</t>
  </si>
  <si>
    <t>Unit</t>
  </si>
  <si>
    <t>Lesson</t>
  </si>
  <si>
    <t>Digital Practices and Assessments (DPA)</t>
  </si>
  <si>
    <t>PH Tags at item level</t>
  </si>
  <si>
    <t>Reference ID</t>
  </si>
  <si>
    <t>Activity Title</t>
  </si>
  <si>
    <t>PH Tags at activity level</t>
  </si>
  <si>
    <t>MS ready for review</t>
  </si>
  <si>
    <t>Cleared by Evonne</t>
  </si>
  <si>
    <t>Status update</t>
  </si>
  <si>
    <t>Status Update</t>
  </si>
  <si>
    <t>Next course of action</t>
  </si>
  <si>
    <t>Comments</t>
  </si>
  <si>
    <t>Activity Reference (revised)</t>
  </si>
  <si>
    <t>Activity Title (revised)</t>
  </si>
  <si>
    <t>Objective</t>
  </si>
  <si>
    <t>Chpt Assessment</t>
  </si>
  <si>
    <t>Review</t>
  </si>
  <si>
    <t>Mid-Year / EOY</t>
  </si>
  <si>
    <t>PR1ME PH Curriculum Learning Objective Summary</t>
  </si>
  <si>
    <t>PH Curriculum Learning Objective
(Name and Long Name)</t>
  </si>
  <si>
    <t>PH Curriculum Learning Objective Summary</t>
  </si>
  <si>
    <t>Question Category</t>
  </si>
  <si>
    <t>Curriculum</t>
  </si>
  <si>
    <t>PINE Activity Type</t>
  </si>
  <si>
    <t>Product Code</t>
  </si>
  <si>
    <t>PR1ME PH Grade</t>
  </si>
  <si>
    <t>PR1ME PH Chapter</t>
  </si>
  <si>
    <t>PR1ME PH ISBN</t>
  </si>
  <si>
    <t>PR1ME PH Page Number</t>
  </si>
  <si>
    <t>PR1ME PH Curriculum Strand</t>
  </si>
  <si>
    <t>PR1ME PH Curriculum Substrand</t>
  </si>
  <si>
    <t>PR1ME PH National Curriculum Unit</t>
  </si>
  <si>
    <t>PH Curriculum Strand</t>
  </si>
  <si>
    <t>PH Curriculum Substrand</t>
  </si>
  <si>
    <t>Chapter Number</t>
  </si>
  <si>
    <t xml:space="preserve">PH Pre-requisite
</t>
  </si>
  <si>
    <t>Chapter 1: Numbers 0 to 10</t>
  </si>
  <si>
    <t>Unit 1: Counting and Comparing</t>
  </si>
  <si>
    <t>1.1 Counting, reading and writing numbers</t>
  </si>
  <si>
    <t>PINE_G1_C01_P1.1.1</t>
  </si>
  <si>
    <t>Ch 1 Practice 1.1.1: Counting</t>
  </si>
  <si>
    <t>To count within 10 (including the use of zero to denote an empty set)</t>
  </si>
  <si>
    <t>A_01</t>
  </si>
  <si>
    <t>1.001 To count within 10 M1NS-Ia-1.1</t>
  </si>
  <si>
    <t>M1NS-Ia-1.1</t>
  </si>
  <si>
    <t>Visualizes and represents numbers from 0 to 100 using a variety of materials</t>
  </si>
  <si>
    <t>M1NS-Ia-1.1: Visualizes and represents numbers from 0 - 100 using a variety of materials.</t>
  </si>
  <si>
    <t>1.001 Visualizes and represents numbers from 0 - 100 M1NS-Ia-1.1</t>
  </si>
  <si>
    <t>PH_G1_C01_P1.1.1</t>
  </si>
  <si>
    <t>PH, PR1MEPH</t>
  </si>
  <si>
    <t>Chapter 1 Numbers 0 to 10</t>
  </si>
  <si>
    <t>1. Numbers and Number Sense</t>
  </si>
  <si>
    <t>G1.1.01  Whole Numbers / Place Value</t>
  </si>
  <si>
    <t>Counting and Comparing</t>
  </si>
  <si>
    <t>n.a.</t>
  </si>
  <si>
    <t>Published</t>
  </si>
  <si>
    <t>PINE_G1_C01_P1.1.2</t>
  </si>
  <si>
    <t>Ch 1 Practice 1.1.2: Reading and writing numbers</t>
  </si>
  <si>
    <t>To read and write a number from 0 to 10 — the numeral and the corresponding number word</t>
  </si>
  <si>
    <t>1 (Rev1)</t>
  </si>
  <si>
    <t>B_01</t>
  </si>
  <si>
    <t>1.002 To read and write a number from 0 to 10 — the numeral and the corresponding number word M1NS-Ia-1.1</t>
  </si>
  <si>
    <t>PH_G1_C01_P1.1.2</t>
  </si>
  <si>
    <t>PINE_G1_C01_P1.1.3</t>
  </si>
  <si>
    <t>Ch 1 Practice 1.1.3: Recognizing conservation of numbers</t>
  </si>
  <si>
    <t>To recognise conservation of number</t>
  </si>
  <si>
    <t>1.003 To recognise conservation of number M1NS-Ia-1.1</t>
  </si>
  <si>
    <t>PH_G1_C01_P1.1.3</t>
  </si>
  <si>
    <t>remove row as objective is not in SOW</t>
  </si>
  <si>
    <t>1.2 Comparing numbers of objects by matching</t>
  </si>
  <si>
    <t>PINE_G1_C01_P1.3.1</t>
  </si>
  <si>
    <t>Ch 1 Practice 1.2.1: Comparing number of objects by matching</t>
  </si>
  <si>
    <t>To compare number of objects in two groups within 10</t>
  </si>
  <si>
    <t>1 (Rev3)</t>
  </si>
  <si>
    <t>1.004 To compare number of objects in two groups within 10 M1NS-Id-6</t>
  </si>
  <si>
    <t>M1NS-Id-6</t>
  </si>
  <si>
    <t>Visualizes, represents, and compares two sets using the expressions “less than,” “more than,” and “as many as”</t>
  </si>
  <si>
    <t>M1NS-Id-6: Visualizes, represents, and compares two sets using the expressions “less than”, “more than”, and “as many as”.</t>
  </si>
  <si>
    <t>1.006 Visualizes, represents, and compares two sets M1NS-Id-6</t>
  </si>
  <si>
    <t>PH_G1_C01_P1.2.1</t>
  </si>
  <si>
    <t>1.3 Comparing numbers</t>
  </si>
  <si>
    <t>PINE_G1_C01_P1.4.1</t>
  </si>
  <si>
    <t>Ch 1 Practice 1.3.1: Comparing number of objects by counting</t>
  </si>
  <si>
    <t>2 (Rev1)</t>
  </si>
  <si>
    <t>1.005 To compare number of objects in two groups within 10 M1NS-Id-6</t>
  </si>
  <si>
    <t>PH_G1_C01_P1.3.1</t>
  </si>
  <si>
    <t>PINE_G1_C01_P1.4.2</t>
  </si>
  <si>
    <t>Ch 1 Practice 1.3.2: Comparing two numbers</t>
  </si>
  <si>
    <t>To compare two numbers within 10</t>
  </si>
  <si>
    <t>1.006 To compare two numbers within 10 M1NS-Id-6</t>
  </si>
  <si>
    <t>PH_G1_C01_P1.3.2</t>
  </si>
  <si>
    <t>PINE_G1_C01_P1.4.3</t>
  </si>
  <si>
    <t>Ch 1 Practice 1.3.3: Using the = sign</t>
  </si>
  <si>
    <t>To use the = sign to represent equality</t>
  </si>
  <si>
    <t>EOY_1</t>
  </si>
  <si>
    <t>1.007 To use the = sign to represent equality M1NS-Ih-12.1</t>
  </si>
  <si>
    <t>M1NS-Ih-12.1</t>
  </si>
  <si>
    <t>Visualizes, represents, and compares numbers up to 100 using relation symbols</t>
  </si>
  <si>
    <t>M1NS-Ih-12.1: Visualizes, represents, and compares numbers up to 100 using relation symbols.</t>
  </si>
  <si>
    <t>1.012 Visualizes, represents, and compares numbers up to 100 M1NS-Ih-12.1</t>
  </si>
  <si>
    <t>PH_G1_C01_P1.3.3</t>
  </si>
  <si>
    <t>1.4 Counting on and backwards</t>
  </si>
  <si>
    <t>PINE_G1_C01_P1.2.1</t>
  </si>
  <si>
    <t>Ch 1 Practice 1.4.1: Counting on and backwards</t>
  </si>
  <si>
    <t>To count on and backwards within 10</t>
  </si>
  <si>
    <t>3 (Rev1)</t>
  </si>
  <si>
    <t>1.008 To count on and backwards within 10 M1NS-Ib-2.1</t>
  </si>
  <si>
    <t>M1NS-Ib-2.1</t>
  </si>
  <si>
    <t>Counts the number of objects in a given set by ones and tens</t>
  </si>
  <si>
    <t>M1NS-Ib-2.1: Counts the number of objects in a given set by ones and tens.</t>
  </si>
  <si>
    <t>1.002 Counts the number of objects in a given set by ones and tens M1NS-Ib-2.1</t>
  </si>
  <si>
    <t>PH_G1_C01_P1.4.1</t>
  </si>
  <si>
    <t>PINE_G1_C01_P1.5.1</t>
  </si>
  <si>
    <t>Ch 1 Practice 1.4.2: Comparing and ordering numbers</t>
  </si>
  <si>
    <t>To compare and order numbers within 10</t>
  </si>
  <si>
    <t>B_06</t>
  </si>
  <si>
    <t>1.009 To compare and order numbers within 10 M1NS-Ie-7</t>
  </si>
  <si>
    <t>M1NS-Ie-7</t>
  </si>
  <si>
    <t>Visualizes, represents, and orders sets from least to greatest and vice versa</t>
  </si>
  <si>
    <t>M1NS-Ie-7: Visualizes, represents, and orders sets from least to greatest and vice versa.</t>
  </si>
  <si>
    <t>1.007 Visualizes, represents, and orders sets from least to greatest and vice versa M1NS-Ie-7</t>
  </si>
  <si>
    <t>PH_G1_C01_P1.4.2</t>
  </si>
  <si>
    <t>Chapter 2: Number Bonds</t>
  </si>
  <si>
    <t>Unit 1: Telling Number Stories</t>
  </si>
  <si>
    <t xml:space="preserve">1.1 Making 5 </t>
  </si>
  <si>
    <t>PINE_G1_C02_P1.1.1</t>
  </si>
  <si>
    <t>Ch 2 Practice 1.1.1: Making a number story for 5</t>
  </si>
  <si>
    <t xml:space="preserve">To make a number story to illustrate a number bond for 5
</t>
  </si>
  <si>
    <t>1.010 To make a number story to illustrate a number bond for 5 M1AL-IIIi-9</t>
  </si>
  <si>
    <t>M1AL-IIIi-9</t>
  </si>
  <si>
    <t>Identifies and creates patterns to compose and decompose using addition
eg 7 = 0 + 7, 1 + 6, 2 + 5, 3 + 4, 4 +
3, 5 + 2, 6 + 1, 7 + 0</t>
  </si>
  <si>
    <t>M1AL-IIIi-9: Identifies and creates patterns to compose and decompose using addition.</t>
  </si>
  <si>
    <t>1.051 Identifies and creates patterns to compose and decompose M1AL-IIIi-9</t>
  </si>
  <si>
    <t>PH_G1_C02_P1.1.1</t>
  </si>
  <si>
    <t>Chapter 2 Number Bonds</t>
  </si>
  <si>
    <t>Telling number stories</t>
  </si>
  <si>
    <t>PINE_G1_C02_P1.1.2</t>
  </si>
  <si>
    <t xml:space="preserve">Ch 2 Practice 1.1.2: Making 5 </t>
  </si>
  <si>
    <t>To break a set of 5 objects into two parts in different ways</t>
  </si>
  <si>
    <t>1.011 To break a set of 5 objects into two parts in different ways M1NS-Ic-4</t>
  </si>
  <si>
    <t>M1NS-Ic-4</t>
  </si>
  <si>
    <t>Composes and decomposes a given number eg 5 is 5 and 0, 4 and 1, 3
and 2, 2 and 3, 1 and 4, 0 and 5</t>
  </si>
  <si>
    <t xml:space="preserve">M1NS-Ic-4: Composes and decomposes a given number. </t>
  </si>
  <si>
    <t>1.004 Composes and decomposes a given number M1NS-Ic-4</t>
  </si>
  <si>
    <t>PH_G1_C02_P1.1.2</t>
  </si>
  <si>
    <t>PINE_G1_C02_P1.1.3</t>
  </si>
  <si>
    <t xml:space="preserve">Ch 2 Practice 1.1.3: Writing number bonds for 5 </t>
  </si>
  <si>
    <t>To write a number bond for 5</t>
  </si>
  <si>
    <t>4 (Rev1)</t>
  </si>
  <si>
    <t>1.012 To write a number bond for 5 M1NS-Ic-4</t>
  </si>
  <si>
    <t xml:space="preserve">M1NS-Ic-4: Composes and decomposes a given number.
</t>
  </si>
  <si>
    <t>PH_G1_C02_P1.1.3</t>
  </si>
  <si>
    <t xml:space="preserve">To break a set of 5 objects into two parts in different ways </t>
  </si>
  <si>
    <t>1.2 Making 6</t>
  </si>
  <si>
    <t>PINE_G1_C02_P1.2.1</t>
  </si>
  <si>
    <t>Ch 2 Practice 1.2.1: Making a number story for 6</t>
  </si>
  <si>
    <t xml:space="preserve">To make a number story to illustrate a number bond for 6
</t>
  </si>
  <si>
    <t>1.013 To make a number story to illustrate a number bond for 6 M1AL-IIIi-9</t>
  </si>
  <si>
    <t>PH_G1_C02_P1.2.1</t>
  </si>
  <si>
    <t>PINE_G1_C02_P1.2.2</t>
  </si>
  <si>
    <t xml:space="preserve">Ch 2 Practice 1.2.2: Making 6 </t>
  </si>
  <si>
    <t>To break a set of 6 objects into two parts in different ways</t>
  </si>
  <si>
    <t>1.014 To break a set of 6 objects into two parts in different ways M1NS-Ic-4</t>
  </si>
  <si>
    <t>PH_G1_C02_P1.2.2</t>
  </si>
  <si>
    <t>PINE_G1_C02_P1.2.3</t>
  </si>
  <si>
    <t xml:space="preserve">Ch 2 Practice 1.2.3: Writing number bonds for 6 </t>
  </si>
  <si>
    <t>To write a number bond for 6</t>
  </si>
  <si>
    <t>Objective not tested in CA, to be tested in MYE or EOY</t>
  </si>
  <si>
    <t>EOY_2</t>
  </si>
  <si>
    <t>1.015 To write a number bond for 6 M1NS-Ic-4</t>
  </si>
  <si>
    <t>M1NS-Ic-4: Composes and decomposes a given number.</t>
  </si>
  <si>
    <t>PH_G1_C02_P1.2.3</t>
  </si>
  <si>
    <t>1.3 Making 7</t>
  </si>
  <si>
    <t>PINE_G1_C02_P1.3.1</t>
  </si>
  <si>
    <t>Ch 2 Practice 1.3.1: Making a number story for 7</t>
  </si>
  <si>
    <t xml:space="preserve">To make a number story to illustrate a number bond for 7
</t>
  </si>
  <si>
    <t>1.016 To make a number story to illustrate a number bond for 7 M1AL-IIIi-9</t>
  </si>
  <si>
    <t>Identifies and creates patterns to compose and decompose using addition</t>
  </si>
  <si>
    <t>PH_G1_C02_P1.3.1</t>
  </si>
  <si>
    <t>PINE_G1_C02_P1.3.2</t>
  </si>
  <si>
    <t>Ch 2 Practice 1.3.2: Making 7</t>
  </si>
  <si>
    <t>To break a set of 7 objects into two parts in different ways</t>
  </si>
  <si>
    <t>1.017 To break a set of 7 objects into two parts in different ways M1NS-Ic-4</t>
  </si>
  <si>
    <t>PH_G1_C02_P1.3.2</t>
  </si>
  <si>
    <t>PINE_G1_C02_P1.3.3</t>
  </si>
  <si>
    <t>Ch 2 Practice 1.3.3: Writing number bonds for 7</t>
  </si>
  <si>
    <t>To write a number bond for 7</t>
  </si>
  <si>
    <t>1 (Rev 4)</t>
  </si>
  <si>
    <t>1.018 To write a number bond for 7 M1NS-Ic-4</t>
  </si>
  <si>
    <t>PH_G1_C02_P1.3.3</t>
  </si>
  <si>
    <t>1.4 Making 8</t>
  </si>
  <si>
    <t>PINE_G1_C02_P1.4.1</t>
  </si>
  <si>
    <t>Ch 2 Practice 1.4.1: Making a number story for 8</t>
  </si>
  <si>
    <t xml:space="preserve">To make a number story to illustrate a number bond for 8
</t>
  </si>
  <si>
    <t>5 (Rev1)</t>
  </si>
  <si>
    <t>1.019 To make a number story to illustrate a number bond for 8 M1AL-IIIi-9</t>
  </si>
  <si>
    <t>PH_G1_C02_P1.4.1</t>
  </si>
  <si>
    <t>PINE_G1_C02_P1.4.2</t>
  </si>
  <si>
    <t>Ch 2 Practice 1.4.2: Making 8</t>
  </si>
  <si>
    <t>To break a set of 8 objects into two parts in different ways</t>
  </si>
  <si>
    <t>1.020 To break a set of 8 objects into two parts in different ways M1NS-Ic-4</t>
  </si>
  <si>
    <t>PH_G1_C02_P1.4.2</t>
  </si>
  <si>
    <t>PINE_G1_C02_P1.4.3</t>
  </si>
  <si>
    <t>Ch 2 Practice 1.4.3: Writing number bonds for 8</t>
  </si>
  <si>
    <t>To write a number bond for 8</t>
  </si>
  <si>
    <t>1.021 To write a number bond for 8 M1NS-Ic-4</t>
  </si>
  <si>
    <t>PH_G1_C02_P1.4.3</t>
  </si>
  <si>
    <t xml:space="preserve">1.5 Making 9 </t>
  </si>
  <si>
    <t>PINE_G1_C02_P1.5.1</t>
  </si>
  <si>
    <t>Ch 2 Practice 1.5.1: Making a number story for 9</t>
  </si>
  <si>
    <t xml:space="preserve">To make a number story to illustrate a number bond for 9
</t>
  </si>
  <si>
    <t>1.022 To make a number story to illustrate a number bond for 9 M1AL-IIIi-9</t>
  </si>
  <si>
    <t>PH_G1_C02_P1.5.1</t>
  </si>
  <si>
    <t>PINE_G1_C02_P1.5.2</t>
  </si>
  <si>
    <t>Ch 2 Practice 1.5.2: Making 9</t>
  </si>
  <si>
    <t>To break a set of 9 objects into two parts in different ways</t>
  </si>
  <si>
    <t>6 (Rev1)</t>
  </si>
  <si>
    <t>1.023 To break a set of 9 objects into two parts in different ways M1NS-Ic-4</t>
  </si>
  <si>
    <t>PH_G1_C02_P1.5.2</t>
  </si>
  <si>
    <t>PINE_G1_C02_P1.5.3</t>
  </si>
  <si>
    <t>Ch 2 Practice 1.5.3: Writing number bonds for 9</t>
  </si>
  <si>
    <t>To write a number bond for 9</t>
  </si>
  <si>
    <t>1.024 To write a number bond for 9 M1NS-Ic-4</t>
  </si>
  <si>
    <t>PH_G1_C02_P1.5.3</t>
  </si>
  <si>
    <t xml:space="preserve">1.6 Making 10 </t>
  </si>
  <si>
    <t>PINE_G1_C02_P1.6.1</t>
  </si>
  <si>
    <t>Ch 2 Practice 1.6.1: Making a number story for 10</t>
  </si>
  <si>
    <t xml:space="preserve">To make a number story to illustrate a number bond for 10
</t>
  </si>
  <si>
    <t>1.025 To make a number story to illustrate a number bond for 10 M1AL-IIIi-9</t>
  </si>
  <si>
    <t>PH_G1_C02_P1.6.1</t>
  </si>
  <si>
    <t>PINE_G1_C02_P1.6.2</t>
  </si>
  <si>
    <t>Ch 2 Practice 1.6.2: Making 10</t>
  </si>
  <si>
    <t>To break a set of 10 objects into two parts in different ways</t>
  </si>
  <si>
    <t>1.026 To break a set of 10 objects into two parts in different ways M1NS-Ic-4</t>
  </si>
  <si>
    <t>PH_G1_C02_P1.6.2</t>
  </si>
  <si>
    <t>PINE_G1_C02_P1.6.3</t>
  </si>
  <si>
    <t>Ch 2 Practice 1.6.3: Writing number bonds for 10</t>
  </si>
  <si>
    <t>To write a number bond for 10</t>
  </si>
  <si>
    <t>1.027 To write a number bond for 10 M1NS-Ic-4</t>
  </si>
  <si>
    <t>PH_G1_C02_P1.6.3</t>
  </si>
  <si>
    <t>1.7 Completing number bonds</t>
  </si>
  <si>
    <t>PINE_G1_C02_P1.7.1</t>
  </si>
  <si>
    <t>Ch 2 Practice 1.7.1: Completing number bonds</t>
  </si>
  <si>
    <t>To name the missing part or whole in a number bond</t>
  </si>
  <si>
    <t>1 (Rev2)</t>
  </si>
  <si>
    <t xml:space="preserve">A_02 </t>
  </si>
  <si>
    <t>1.028 To name the missing part or whole in a number bond M1NS-Ic-4</t>
  </si>
  <si>
    <t>PH_G1_C02_P1.7.1</t>
  </si>
  <si>
    <t xml:space="preserve">Chapter 3: Addition </t>
  </si>
  <si>
    <t xml:space="preserve">Unit 1: Making Addition Stories </t>
  </si>
  <si>
    <t xml:space="preserve">1.1 Understanding the meaning of addition </t>
  </si>
  <si>
    <t>PINE_G1_C03_P1.1.1</t>
  </si>
  <si>
    <t xml:space="preserve">Ch 3 Practice 1.1.1: Understanding the meaning of addition </t>
  </si>
  <si>
    <t xml:space="preserve">To use picture cutouts (or other manipulatives) to illustrate the meaning of addition 
</t>
  </si>
  <si>
    <t>2 (Rev 4)</t>
  </si>
  <si>
    <t>1.029 To use picture cutouts to illustrate the meaning of addition M1NS-IIa-23</t>
  </si>
  <si>
    <t>M1NS-IIa-23</t>
  </si>
  <si>
    <t>Illustrates addition as “putting together or combining or joining sets”</t>
  </si>
  <si>
    <t>M1NS-IIa-23: Illustrates addition as “putting together or combining or joining sets”.</t>
  </si>
  <si>
    <t>1.017 Illustrates addition as “putting together or combining or joining sets” M1NS-IIa-23</t>
  </si>
  <si>
    <t>PH_G1_C03_P1.1.1</t>
  </si>
  <si>
    <t>Chapter 3 Addition</t>
  </si>
  <si>
    <t>G1.1.02  Addition / Subtraction</t>
  </si>
  <si>
    <t xml:space="preserve">Making Addition Stories </t>
  </si>
  <si>
    <t>PINE_G1_C03_P1.1.2</t>
  </si>
  <si>
    <t>Ch 3 Practice 1.1.2: Making an addition story</t>
  </si>
  <si>
    <t>To make a number story for a given addition sentence</t>
  </si>
  <si>
    <t>1.030 To make a number story for a given addition sentence M1NS-IIa-23</t>
  </si>
  <si>
    <t>PH_G1_C03_P1.1.2</t>
  </si>
  <si>
    <t>PINE_G1_C03_P1.1.3</t>
  </si>
  <si>
    <t>Ch 3 Practice 1.1.3: Writing addition sentences</t>
  </si>
  <si>
    <t>To write a number sentence for a given situation involving addition</t>
  </si>
  <si>
    <t>EOY_3</t>
  </si>
  <si>
    <t>1.031 To write a number sentence for a given situation involving addition M1NS-IIa-23</t>
  </si>
  <si>
    <t>PH_G1_C03_P1.1.3</t>
  </si>
  <si>
    <t xml:space="preserve">To make a number story for a given addition sentence </t>
  </si>
  <si>
    <t>PINE_G1_C03_P1.1.4</t>
  </si>
  <si>
    <t>Ch 3 Practice 1.1.4: Adding 0</t>
  </si>
  <si>
    <t>To observe the identity property of addition</t>
  </si>
  <si>
    <t>7 (Rev1)</t>
  </si>
  <si>
    <t>1.032 To observe the identity property of addition M1NS-IIa-23</t>
  </si>
  <si>
    <t>PH_G1_C03_P1.1.4</t>
  </si>
  <si>
    <t xml:space="preserve">Unit 2: Addition With Number Bonds </t>
  </si>
  <si>
    <t xml:space="preserve">2.1 Adding using number bonds </t>
  </si>
  <si>
    <t>PINE_G1_C03_P2.1.1</t>
  </si>
  <si>
    <t>Ch 3 Practice 2.1.1: Writing addition sentences for number bonds</t>
  </si>
  <si>
    <t xml:space="preserve">To relate an addition fact within 10 to a number bond
 To write two addition facts for a given number bond
</t>
  </si>
  <si>
    <t>1.033 To relate an addition fact within 10 to a number bond  M1NS-IIa-26.1</t>
  </si>
  <si>
    <t>M1NS-IIa-26.1</t>
  </si>
  <si>
    <t>Visualizes and adds two one-digit numbers with sums up to 18 using the order and zero properties of addition</t>
  </si>
  <si>
    <t>M1NS-IIa-26.1: Visualizes and adds two one-digit numbers with sums up to 18 using the order and zero properties of addition.</t>
  </si>
  <si>
    <t>1.018 Visualizes and adds two one-digit numbers with sums up to 18 M1NS-IIa-26.1</t>
  </si>
  <si>
    <t>PH_G1_C03_P2.1.1</t>
  </si>
  <si>
    <t xml:space="preserve">Addition With Number Bonds </t>
  </si>
  <si>
    <t>PINE_G1_C03_P2.1.2</t>
  </si>
  <si>
    <t>Ch 3 Practice 2.1.2: Adding using number bonds</t>
  </si>
  <si>
    <t>To work out an addition fact within 10 by recalling the related number bond</t>
  </si>
  <si>
    <t>8 (Rev1)</t>
  </si>
  <si>
    <t>1.034 To work out an addition fact within 10 by recalling the related number bond M1NS-IIa-26.1</t>
  </si>
  <si>
    <t>PH_G1_C03_P2.1.2</t>
  </si>
  <si>
    <t xml:space="preserve">To relate an addition fact within 10 to a number bond
</t>
  </si>
  <si>
    <t>PINE_G1_C03_P2.1.3</t>
  </si>
  <si>
    <t>Ch 3 Practice 2.1.3: Adding numbers in any order</t>
  </si>
  <si>
    <t>To observe the commutative property of addition using number bonds</t>
  </si>
  <si>
    <t>1.035 To observe the commutative property of addition using number bonds M1NS-IIa-23</t>
  </si>
  <si>
    <t>PH_G1_C03_P2.1.3</t>
  </si>
  <si>
    <t xml:space="preserve">Unit 3: Other Methods of Addition </t>
  </si>
  <si>
    <t>3.1 Understanding ‘more’</t>
  </si>
  <si>
    <t>PINE_G1_C03_P3.1.1</t>
  </si>
  <si>
    <t>Ch 3 Practice 3.1.1: Understanding ‘more’</t>
  </si>
  <si>
    <t>To relate ‘more’ to adding on
 To solve 1-step picture problems by addition</t>
  </si>
  <si>
    <t>B_02</t>
  </si>
  <si>
    <t>1.036 To relate ‘more’ to adding on M1NS-Id-6</t>
  </si>
  <si>
    <t>PH_G1_C03_P3.1.1</t>
  </si>
  <si>
    <t xml:space="preserve">Other Methods of Addition </t>
  </si>
  <si>
    <t xml:space="preserve">3.2 Adding by counting on </t>
  </si>
  <si>
    <t>PINE_G1_C03_P3.2.1</t>
  </si>
  <si>
    <t xml:space="preserve">Ch 3 Practice 3.2.1: Adding by counting on </t>
  </si>
  <si>
    <t>To use the ‘counting on’ method to add two numbers within 10, one of which is 1, 2 or 3</t>
  </si>
  <si>
    <t>9 (Rev1)</t>
  </si>
  <si>
    <t>1.037 To use the ‘counting on’ method to add two numbers within 10, one of which is 1, 2 or 3 M1NS-IIa-26.1</t>
  </si>
  <si>
    <t>PH_G1_C03_P3.2.1</t>
  </si>
  <si>
    <t>To relate ‘more’ to adding on</t>
  </si>
  <si>
    <t>3.3 Doubles facts to 10</t>
  </si>
  <si>
    <t>PINE_G1_C03_P3.3.1</t>
  </si>
  <si>
    <t>Ch 3 Practice 3.3.1: Identifying doubles facts to 10</t>
  </si>
  <si>
    <t>To recall an addition fact within 10</t>
  </si>
  <si>
    <t>1.038 To recall an addition fact within 10 M1NS-IIa-26.1</t>
  </si>
  <si>
    <t>PH_G1_C03_P3.3.1</t>
  </si>
  <si>
    <t xml:space="preserve">To relate an addition fact within 10 to a number bond
</t>
  </si>
  <si>
    <t>PINE_G1_C03_P3.3.2</t>
  </si>
  <si>
    <t>Ch 3 Practice 3.3.2: Adding a number to itself</t>
  </si>
  <si>
    <t>To add two numbers which are the same</t>
  </si>
  <si>
    <t>10 (Rev1)</t>
  </si>
  <si>
    <t>1.039 To add two numbers which are the same M1NS-IIa-28.1a</t>
  </si>
  <si>
    <t>M1NS-IIa-28.1a</t>
  </si>
  <si>
    <t>Adds two one-digit numbers using appropriate mental techniques eg adding doubles and/or near-doubles</t>
  </si>
  <si>
    <t>M1NS-IIa-28.1a: Adds two one-digit numbers using appropriate mental techniques.</t>
  </si>
  <si>
    <t>1.019 Adds two one-digit numbers M1NS-IIa-28.1a</t>
  </si>
  <si>
    <t>PH_G1_C03_P3.3.2</t>
  </si>
  <si>
    <t xml:space="preserve">3.4 Making 10 </t>
  </si>
  <si>
    <t>PINE_G1_C03_P3.4.1</t>
  </si>
  <si>
    <t>Ch 3 Practice 3.4.1: Making 10</t>
  </si>
  <si>
    <t>To make 10</t>
  </si>
  <si>
    <t>11 (Rev1)</t>
  </si>
  <si>
    <t>A_03</t>
  </si>
  <si>
    <t>1.040 To make 10 M1NS-IIa-26.1</t>
  </si>
  <si>
    <t>PH_G1_C03_P3.4.1</t>
  </si>
  <si>
    <t xml:space="preserve">Chapter 4: Subtraction </t>
  </si>
  <si>
    <t>Unit 1: Making Subtraction Stories</t>
  </si>
  <si>
    <t>1.1 Understanding the meaning of subtraction</t>
  </si>
  <si>
    <t>PINE_G1_C04_P1.1.1</t>
  </si>
  <si>
    <t>Ch 4 Practice 1.1.1: Understanding the meaning of subtraction</t>
  </si>
  <si>
    <t xml:space="preserve">To use picture cutouts (or other manipulatives) to illustrate the meaning of subtraction
</t>
  </si>
  <si>
    <t>1.041 To use picture cutouts to illustrate the meaning of subtraction M1NS-IIf-24</t>
  </si>
  <si>
    <t>M1NS-IIf-24</t>
  </si>
  <si>
    <t>Illustrates subtraction as “taking away” or “comparing” elements of sets</t>
  </si>
  <si>
    <t>M1NS-IIf-24: Illustrates subtraction as “taking away” or “comparing” elements of sets.</t>
  </si>
  <si>
    <t>1.028 Illustrates subtraction as “taking away” or “comparing” elements of sets M1NS-IIf-24</t>
  </si>
  <si>
    <t>PH_G1_C04_P1.1.1</t>
  </si>
  <si>
    <t>Chapter 4 Subtraction</t>
  </si>
  <si>
    <t>Making Subtraction Stories</t>
  </si>
  <si>
    <t>PINE_G1_C04_P1.1.2</t>
  </si>
  <si>
    <t>Ch 4 Practice 1.1.2: Making a subtraction story</t>
  </si>
  <si>
    <t>To make a number story for a given subtraction sentence</t>
  </si>
  <si>
    <t>3 (Rev 4)</t>
  </si>
  <si>
    <t>1.042 To make a number story for a given subtraction sentence M1NS-IIf-24</t>
  </si>
  <si>
    <t>PH_G1_C04_P1.1.2</t>
  </si>
  <si>
    <t>PINE_G1_C04_P1.1.3</t>
  </si>
  <si>
    <t>Ch 4 Practice 1.1.3: Writing subtraction sentences</t>
  </si>
  <si>
    <t>To write a number sentence for a given situation involving subtraction</t>
  </si>
  <si>
    <t>12 (Rev1)</t>
  </si>
  <si>
    <t>1.043 To write a number sentence for a given situation involving subtraction M1NS-IIf-24</t>
  </si>
  <si>
    <t>PH_G1_C04_P1.1.3</t>
  </si>
  <si>
    <t>PINE_G1_C04_P1.1.4</t>
  </si>
  <si>
    <t>Ch 4 Practice 1.1.4: Subtracting 0</t>
  </si>
  <si>
    <t>To observe the answer when 0 is subtracted from a number</t>
  </si>
  <si>
    <t>13 (Rev1)</t>
  </si>
  <si>
    <t>1.044 To observe the answer when 0 is subtracted from a number M1NS-IIf-24</t>
  </si>
  <si>
    <t>PH_G1_C04_P1.1.4</t>
  </si>
  <si>
    <t>Unit 2: Subtraction with Number Bonds</t>
  </si>
  <si>
    <t>2.1 Subtracting using number bonds</t>
  </si>
  <si>
    <t>PINE_G1_C04_P2.1.1</t>
  </si>
  <si>
    <t>Ch 4 Practice 2.1.1: Writing subtraction sentences for number bonds</t>
  </si>
  <si>
    <t xml:space="preserve">To relate a subtraction fact within 10 to a number bond
 To write two subtraction facts for a given number bond
</t>
  </si>
  <si>
    <t>B_07</t>
  </si>
  <si>
    <t>1.045 To relate a subtraction fact within 10 to a number bond M1NS-IIg-32.1</t>
  </si>
  <si>
    <t>M1NS-IIg-32.1</t>
  </si>
  <si>
    <t>Visualizes, represents, and subtracts one-digit numbers with minuends through 18 (basic facts)</t>
  </si>
  <si>
    <t>M1NS-IIg-32.1: Visualizes, represents, and subtracts one-digit numbers with minuends through 18 (basic facts).</t>
  </si>
  <si>
    <t>1.030 Visualizes, represents, and subtracts one-digit numbers with minuends through 18 M1NS-IIg-32.1</t>
  </si>
  <si>
    <t>PH_G1_C04_P2.1.1</t>
  </si>
  <si>
    <t>Subtraction with Number Bonds</t>
  </si>
  <si>
    <t>PINE_G1_C04_P2.1.2</t>
  </si>
  <si>
    <t>Ch 4 Practice 2.1.2: Subtracting using number bonds</t>
  </si>
  <si>
    <t>To work out a subtraction fact within 10 by recalling the related number bond</t>
  </si>
  <si>
    <t>14 (Rev1)</t>
  </si>
  <si>
    <t>1.046 To work out a subtraction fact within 10 M1NS-IIi-33.1</t>
  </si>
  <si>
    <t>M1NS-IIi-33.1</t>
  </si>
  <si>
    <t>Subtracts mentally one-digit numbers from two-digit minuends without regrouping using appropriate strategies</t>
  </si>
  <si>
    <t>M1NS-IIi-33.1: Subtracts mentally one-digit numbers from two-digit minuends without regrouping using appropriate strategies.</t>
  </si>
  <si>
    <t>1.034 Subtracts mentally one-digit numbers from two-digit minuends without regrouping M1NS-IIi-33.1</t>
  </si>
  <si>
    <t>PH_G1_C04_P2.1.2</t>
  </si>
  <si>
    <t>To relate a subtraction fact within 10 to a number bond</t>
  </si>
  <si>
    <t>2.2 Writing a fact family</t>
  </si>
  <si>
    <t>PINE_G1_C04_P2.2.1</t>
  </si>
  <si>
    <t>Ch 4 Practice 2.2.1: Writing a fact family</t>
  </si>
  <si>
    <t>To write a family of four addition and subtraction facts for a given number bond</t>
  </si>
  <si>
    <t>15 (Rev1)</t>
  </si>
  <si>
    <t>B_08</t>
  </si>
  <si>
    <t>1.047 To write a family of four addition and subtraction facts for a given number bond M1NS-IIf-25</t>
  </si>
  <si>
    <t>M1NS-IIf-25</t>
  </si>
  <si>
    <t>Illustrates that addition and subtraction are inverse operations</t>
  </si>
  <si>
    <t>M1NS-IIf-25: Illustrates that addition and subtraction are inverse operations.</t>
  </si>
  <si>
    <t>1.029 Illustrates that addition and subtraction are inverse operations M1NS-IIf-25</t>
  </si>
  <si>
    <t>PH_G1_C04_P2.2.1</t>
  </si>
  <si>
    <t>Unit 3: Other Methods of Subtraction</t>
  </si>
  <si>
    <t>3.1 Counting backwards</t>
  </si>
  <si>
    <t>PINE_G1_C04_P3.1.1</t>
  </si>
  <si>
    <t>Ch 4 Practice 3.1.1: Subtracting by counting backwards</t>
  </si>
  <si>
    <t>To use the ‘counting backwards’ method to subtract 1, 2 or 3 from a number within 10</t>
  </si>
  <si>
    <t>16 (Rev1)</t>
  </si>
  <si>
    <t>A_04</t>
  </si>
  <si>
    <t>1.048 To use the ‘counting backwards’ method to subtract within 10 M1NS-IIg-32.1</t>
  </si>
  <si>
    <t>PH_G1_C04_P3.1.1</t>
  </si>
  <si>
    <t>Other Methods of Subtraction</t>
  </si>
  <si>
    <t>PINE_G1_C04_P3.2.1</t>
  </si>
  <si>
    <t>Ch 4 Practice 3.1.2: Subtracting by counting on</t>
  </si>
  <si>
    <t>To use the 'counting on' method to subtract from a number within 10</t>
  </si>
  <si>
    <t>EOY_4</t>
  </si>
  <si>
    <t>1.049 To use the 'counting on' method to subtract from a number within 10 M1NS-IIg-32.1</t>
  </si>
  <si>
    <t>PH_G1_C04_P3.1.2</t>
  </si>
  <si>
    <t>PH_G1_C04_P3.1.3</t>
  </si>
  <si>
    <t>Ch 4 Practice 3.1.3: Identify numbers which differ by 1 or 2</t>
  </si>
  <si>
    <t>Identify numbers which differ by 1 or 2</t>
  </si>
  <si>
    <t>1.049a Identify numbers which differ by 1 or 2 M1NS-IIg-32.1</t>
  </si>
  <si>
    <t>PH_G1_C04_P3.1.1
PH_G1_C04_P3.1.2</t>
  </si>
  <si>
    <t>To use the ‘counting backwards’ method to subtract 1, 2 or 3 from a number within 10
To use the 'counting on' method to subtract from a number within 10</t>
  </si>
  <si>
    <t>3.2 Subtracting from 10</t>
  </si>
  <si>
    <t>PINE_G1_C04_P3.3.1</t>
  </si>
  <si>
    <t>Ch 4 Practice 3.2.1: Subtracting from 10</t>
  </si>
  <si>
    <t>To subtract a number from 10</t>
  </si>
  <si>
    <r>
      <rPr>
        <strike/>
        <sz val="12"/>
        <color theme="1"/>
        <rFont val="Calibri (Body)"/>
      </rPr>
      <t xml:space="preserve">11 </t>
    </r>
    <r>
      <rPr>
        <sz val="12"/>
        <color theme="1"/>
        <rFont val="Calibri"/>
        <family val="2"/>
      </rPr>
      <t>10</t>
    </r>
  </si>
  <si>
    <t>17 (Rev1)</t>
  </si>
  <si>
    <t>1.050 To subtract a number from 10 M1NS-IIg-32.1</t>
  </si>
  <si>
    <t>PH_G1_C04_P3.2.1</t>
  </si>
  <si>
    <t>PINE_G1_C04_P3.4.1</t>
  </si>
  <si>
    <t>Ch 4 Practice 3.2.2: Completing addition and subtraction sentences</t>
  </si>
  <si>
    <t>To use '+', '-' or '=' correctly to complete mathematical sentences</t>
  </si>
  <si>
    <r>
      <rPr>
        <strike/>
        <sz val="12"/>
        <color theme="1"/>
        <rFont val="Calibri (Body)"/>
      </rPr>
      <t xml:space="preserve">12 </t>
    </r>
    <r>
      <rPr>
        <sz val="12"/>
        <color theme="1"/>
        <rFont val="Calibri"/>
        <family val="2"/>
      </rPr>
      <t>11</t>
    </r>
  </si>
  <si>
    <t>2 (Rev3)</t>
  </si>
  <si>
    <t>B_03</t>
  </si>
  <si>
    <t>1.051 To use '+', '-' or '=' correctly to complete mathematical sentences M1NS-Ih-12.1</t>
  </si>
  <si>
    <t>PH_G1_C04_P3.2.2</t>
  </si>
  <si>
    <t>PH_G1_C04_P3.2.3</t>
  </si>
  <si>
    <t>Ch 4 Practice 3.2.3: Solve a 1-step picture problem by subtraction</t>
  </si>
  <si>
    <t>Solve a 1-step picture problem by subtraction</t>
  </si>
  <si>
    <r>
      <rPr>
        <strike/>
        <sz val="12"/>
        <color rgb="FF7030A0"/>
        <rFont val="Calibri"/>
        <family val="2"/>
      </rPr>
      <t xml:space="preserve">13 </t>
    </r>
    <r>
      <rPr>
        <sz val="12"/>
        <color rgb="FF7030A0"/>
        <rFont val="Calibri"/>
        <family val="2"/>
      </rPr>
      <t>12</t>
    </r>
  </si>
  <si>
    <t>2 (Rev2)</t>
  </si>
  <si>
    <t>1.051a Solve a 1-step picture problem by subtraction M1NS-IIi-34.1</t>
  </si>
  <si>
    <t>M1NS-IIi-34.1</t>
  </si>
  <si>
    <t>Visualizes, represents, and solves routine and non-routine problems involving subtraction of whole numbers including money with minuends up to 99 with and without regrouping using appropriate problem solving strategies and tools</t>
  </si>
  <si>
    <t>M1NS-IIi-34.1: Visualizes, represents, and solves routine and non-routine problems involving subtraction of whole numbers including money with minuends up to 99 with and without regrouping using appropriate problem solving strategies and tools.</t>
  </si>
  <si>
    <t>1.035 Visualizes, represents, and solves routine and non-routine problems involving subtraction of whole numbers including money with minuends up to 99 with and without regrouping 1NS-IIi-34.1</t>
  </si>
  <si>
    <t>Chapter 5: Ordinal Numbers and Positions</t>
  </si>
  <si>
    <t>Unit 1: Naming Positions</t>
  </si>
  <si>
    <t>1.1 Knowing position words</t>
  </si>
  <si>
    <t>PINE_G1_C05_P1.1.1</t>
  </si>
  <si>
    <t>Ch 5 Practice 1.1.1: Describing positions</t>
  </si>
  <si>
    <t>To use the words ‘left’, ‘right’, 'next to' and 'between' to describe the positions of objects</t>
  </si>
  <si>
    <t>1, 2</t>
  </si>
  <si>
    <t>18 (Rev1)</t>
  </si>
  <si>
    <t>1.052 To use the words ‘left’, ‘right’, 'next to' and 'between' to describe the positions of objects M1NS-Ii-16.1</t>
  </si>
  <si>
    <t>M1NS-Ii-16.1</t>
  </si>
  <si>
    <t>Identifies the 1st , 2nd, 3rd, up to 10th object in a given set from a given point of reference</t>
  </si>
  <si>
    <t>M1NS-Ii-16.1: Identifies the 1st, 2nd, 3rd, up to 10th object in a given set from a given point of reference.</t>
  </si>
  <si>
    <t>1.014 Identifies the 1st, 2nd, 3rd, up to 10th object in a given set from a given point of reference M1NS-Ii-16.1</t>
  </si>
  <si>
    <t>PH_G1_C05_P1.1.1</t>
  </si>
  <si>
    <t>Chapter 5 Ordinal Numbers and Positions</t>
  </si>
  <si>
    <t>Naming Positions</t>
  </si>
  <si>
    <t>1.2 Knowing 1st to 10th</t>
  </si>
  <si>
    <t>PINE_G1_C05_P1.2.1</t>
  </si>
  <si>
    <t>Ch 5 Practice 1.2.1: Knowing 1st to 10th</t>
  </si>
  <si>
    <t>To name a position using an ordinal number from 1st to 10th</t>
  </si>
  <si>
    <t>19 (Rev1)</t>
  </si>
  <si>
    <t>1.053 To name a position using an ordinal number from 1st to 10th M1NS-Ii-16.1</t>
  </si>
  <si>
    <t>PH_G1_C05_P1.2.1</t>
  </si>
  <si>
    <t>PINE_G1_C05_P1.2.2</t>
  </si>
  <si>
    <t>Ch 5 Practice 1.2.2: More on describing positions</t>
  </si>
  <si>
    <t>To name a position using the phrases ‘behind’, ‘in front of', ‘last’,</t>
  </si>
  <si>
    <t>20 (Rev1)</t>
  </si>
  <si>
    <t>1.054 To name a position using the phrases ‘behind’, ‘in front of', ‘last’ M1NS-Ii-16.1</t>
  </si>
  <si>
    <t>PH_G1_C05_P1.2.2</t>
  </si>
  <si>
    <t>1.3 Naming positions from the left or right</t>
  </si>
  <si>
    <t>PINE_G1_C05_P1.3.1</t>
  </si>
  <si>
    <t>Ch 5 Practice 1.3.1: Naming positions from the left or right</t>
  </si>
  <si>
    <t>To name a position using an ordinal number from 1st to 10th
 To name a position using the words ‘left’ and ‘right’</t>
  </si>
  <si>
    <t>3 (Rev2)</t>
  </si>
  <si>
    <t>A_05</t>
  </si>
  <si>
    <t>1.055 To name a position using an ordinal number from 1st to 10th M1NS-Ii-17.1</t>
  </si>
  <si>
    <t>M1NS-Ii-17.1</t>
  </si>
  <si>
    <t>Reads and writes ordinal numbers: 1st, 2nd, 3rd up to 10th</t>
  </si>
  <si>
    <t>M1NS-Ii-17.1: Reads and writes ordinal numbers: 1st, 2nd, 3rd up to 10th.</t>
  </si>
  <si>
    <t>1.015 Reads and writes ordinal numbers M1NS-Ii-17.1</t>
  </si>
  <si>
    <t>PH_G1_C05_P1.3.1</t>
  </si>
  <si>
    <t xml:space="preserve">Chapter 6: Numbers 0 to 20 </t>
  </si>
  <si>
    <t>PINE_G1_C06_P1.1.1</t>
  </si>
  <si>
    <t>Ch 6 Practice 1.1.1: Counting, reading and writing numbers</t>
  </si>
  <si>
    <t>To read and write a number from 11 to 20 — the numeral and the corresponding number word</t>
  </si>
  <si>
    <t>4 (Rev2)</t>
  </si>
  <si>
    <t>1.056 To read and write a number from 11 to 20 M1NS-If-9.1</t>
  </si>
  <si>
    <t>M1NS-If-9.1</t>
  </si>
  <si>
    <t>Reads and writes numbers up to 100 in symbols and in words</t>
  </si>
  <si>
    <t>M1NS-If-9.1: Reads and writes numbers up to 100 in symbols and in words.</t>
  </si>
  <si>
    <t>1.009 Reads and writes numbers up to 100 in symbols and in words M1NS-If-9.1</t>
  </si>
  <si>
    <t>PH_G1_C06_P1.1.1</t>
  </si>
  <si>
    <t>Chapter 6 Numbers 0 to 20</t>
  </si>
  <si>
    <t>1.2 Understanding 2-digit numbers</t>
  </si>
  <si>
    <t>PINE_G1_C06_P1.2.1</t>
  </si>
  <si>
    <t>Ch 6 Practice 1.2.1: Understanding 2-digit numbers</t>
  </si>
  <si>
    <t>To count within 20 by making a 10 first</t>
  </si>
  <si>
    <t>1.057 To count within 20 by making a 10 first M1NS-Ie-8.1</t>
  </si>
  <si>
    <t>M1NS-Ie-8.1</t>
  </si>
  <si>
    <t>Visualizes and counts by 2s, 5s and 10s through 100</t>
  </si>
  <si>
    <t>M1NS-Ie-8.1: Visualizes and counts by 2s, 5s and 10s through 100.</t>
  </si>
  <si>
    <t>1.008 Visualizes and counts by 2s, 5s and 10s through 100 M1NS-Ie-8.1</t>
  </si>
  <si>
    <t>PH_G1_C06_P1.2.1</t>
  </si>
  <si>
    <t>1.3 Counting on and backwards</t>
  </si>
  <si>
    <t>PINE_G1_C06_P1.3.1</t>
  </si>
  <si>
    <t>Ch 6 Practice 1.3.1: Counting on and backwards</t>
  </si>
  <si>
    <t xml:space="preserve">To count on and backwards by 1 or 2 within 20
</t>
  </si>
  <si>
    <t>5 (Rev2)</t>
  </si>
  <si>
    <t>1.058 To count on and backwards by 1 or 2 within 20 M1NS-Ie-8.1</t>
  </si>
  <si>
    <t>PH_G1_C06_P1.3.1</t>
  </si>
  <si>
    <t>PINE_G1_C06_P1.3.2</t>
  </si>
  <si>
    <t>Ch 6 Practice 1.3.2: Finding the number that comes before, after or between</t>
  </si>
  <si>
    <t>To give a number between two numbers within 20</t>
  </si>
  <si>
    <t>1.059 To give a number between two numbers within 20 M1NS-Ib-3</t>
  </si>
  <si>
    <t>M1NS-Ib-3</t>
  </si>
  <si>
    <t>Identifies the number that is one more or one less from a given number</t>
  </si>
  <si>
    <t>M1NS-Ib-3: Identifies the number that is one more or one less from a given number.</t>
  </si>
  <si>
    <t>1.003 Identifies the number that is one more or one less from a given number M1NS-Ib-3</t>
  </si>
  <si>
    <t>PH_G1_C06_P1.3.2</t>
  </si>
  <si>
    <t>1.4 Comparing numbers</t>
  </si>
  <si>
    <t>PINE_G1_C06_P1.4.1</t>
  </si>
  <si>
    <t>Ch 6 Practice 1.4.1: Comparing numbers</t>
  </si>
  <si>
    <t>To compare two numbers within 20</t>
  </si>
  <si>
    <t>3 (Rev3)</t>
  </si>
  <si>
    <t>A_06</t>
  </si>
  <si>
    <t>1.060 To compare two numbers within 20 M1NS-Id-6</t>
  </si>
  <si>
    <t>PH_G1_C06_P1.4.1</t>
  </si>
  <si>
    <t>1.5 Comparing and ordering numbers</t>
  </si>
  <si>
    <t>PINE_G1_C06_P1.5.1</t>
  </si>
  <si>
    <t>Ch 6 Practice 1.5.1: Comparing and ordering numbers</t>
  </si>
  <si>
    <t>To compare and order numbers within 20</t>
  </si>
  <si>
    <t>6 (Rev2)</t>
  </si>
  <si>
    <t>B_04</t>
  </si>
  <si>
    <t>1.061 To compare and order numbers within 20 M1NS-Ie-7</t>
  </si>
  <si>
    <t>PH_G1_C06_P1.5.1</t>
  </si>
  <si>
    <t xml:space="preserve">Chapter 7: Addition and Subtraction Within 20 </t>
  </si>
  <si>
    <t>Unit 1: Addition Within 20</t>
  </si>
  <si>
    <t>1.1 Adding two 1-digit numbers by making 10</t>
  </si>
  <si>
    <t>PINE_G1_C07_P1.1.1</t>
  </si>
  <si>
    <t>Ch 7 Practice 1.1.1: Adding two 1-digit numbers by making 10</t>
  </si>
  <si>
    <t>To add two 1-digit numbers with regrouping using the ‘make 10’ method</t>
  </si>
  <si>
    <t>7 (Rev2)</t>
  </si>
  <si>
    <t>1.062 To add two 1-digit numbers with regrouping using the ‘make 10’ method M1NS-IIa-26.1</t>
  </si>
  <si>
    <t>PH_G1_C07_P1.1.1</t>
  </si>
  <si>
    <t>Chapter 7 Addition and Subtraction Within 20</t>
  </si>
  <si>
    <t>Addition Within 20</t>
  </si>
  <si>
    <t>1.2 Adding a 1-digit and a 2-digit number</t>
  </si>
  <si>
    <t>PINE_G1_C07_P1.2.1</t>
  </si>
  <si>
    <t>Ch 7 Practice 1.2.1: Adding a 1-digit and a 2-digit number</t>
  </si>
  <si>
    <t>To add a 1-digit number and a 2-digit number within 20</t>
  </si>
  <si>
    <t>4 (Rev3)</t>
  </si>
  <si>
    <t>1.063 To add a 1-digit number and a 2-digit number within 20 M1NS-IIa-26.1</t>
  </si>
  <si>
    <t>PH_G1_C07_P1.2.1</t>
  </si>
  <si>
    <t>1.3 Adding by counting on</t>
  </si>
  <si>
    <t>PINE_G1_C07_P1.3.1</t>
  </si>
  <si>
    <t>Ch 7 Practice 1.3.1: Adding by counting on</t>
  </si>
  <si>
    <t>To add two numbers, one of which is 1, 2 or 3, within 20 using the ‘counting on’ method</t>
  </si>
  <si>
    <t>1.064 To add two numbers within 20 using the ‘counting on’ method M1NS-IIa-26.1</t>
  </si>
  <si>
    <t>PH_G1_C07_P1.3.1</t>
  </si>
  <si>
    <t>1.4 Doubles facts to 20</t>
  </si>
  <si>
    <t>PINE_G1_C07_P1.4.1</t>
  </si>
  <si>
    <t>Ch 7 Practice 1.4.1: Identifying doubles facts to 20</t>
  </si>
  <si>
    <t>To identify a doubles fact</t>
  </si>
  <si>
    <t>EOY_5</t>
  </si>
  <si>
    <t>1.065 To identify a doubles fact M1NS-IIa-28.1a</t>
  </si>
  <si>
    <t>PH_G1_C07_P1.4.1</t>
  </si>
  <si>
    <t>PINE_G1_C07_P1.4.2</t>
  </si>
  <si>
    <t>Ch 7 Practice 1.4.2: Adding a number to itself</t>
  </si>
  <si>
    <t>To add two 1-digit numbers which are the same</t>
  </si>
  <si>
    <t>1.066 To add two 1-digit numbers which are the same M1NS-IIa-28.1a</t>
  </si>
  <si>
    <t>PH_G1_C07_P1.4.2</t>
  </si>
  <si>
    <t>1.5 Using doubles facts to add</t>
  </si>
  <si>
    <t>PINE_G1_C07_P1.5.1</t>
  </si>
  <si>
    <t>Ch 7 Practice 1.5.1: Using doubles facts to add</t>
  </si>
  <si>
    <t>To add two 1-digit numbers using the ‘doubles plus 1’ method
 To determine if equations involving addition are true or false</t>
  </si>
  <si>
    <t>1.067 To add two 1-digit numbers using the ‘doubles plus 1’ method M1NS-IIa-28.1a</t>
  </si>
  <si>
    <t>PH_G1_C07_P1.5.1</t>
  </si>
  <si>
    <t>1.6 Finding the missing number in an addition sentence</t>
  </si>
  <si>
    <t>PINE_G1_C07_P3.1.1</t>
  </si>
  <si>
    <t>Ch 7 Practice 1.6.1: Finding the missing part in an addition sentence</t>
  </si>
  <si>
    <t>To find the missing part in an addition sentence</t>
  </si>
  <si>
    <t>8 (Rev2)</t>
  </si>
  <si>
    <t>1.068 To find the missing part in an addition sentence M1AL-IIIj-10</t>
  </si>
  <si>
    <t>M1AL-IIIj-10</t>
  </si>
  <si>
    <t>Visualizes and finds the missing number in an addition or subtraction sentence using a variety of ways
eg
n + 2 = 5
5 – n = 3</t>
  </si>
  <si>
    <t>M1AL-IIIj-10: Visualizes and finds the missing number in an addition or subtraction sentence using a variety of ways.</t>
  </si>
  <si>
    <t>1.052 Visualizes and finds the missing number in an addition or subtraction sentence M1AL-IIIj-10</t>
  </si>
  <si>
    <t>PH_G1_C07_P1.6.1</t>
  </si>
  <si>
    <t>5. Patterns and Algebra</t>
  </si>
  <si>
    <t>PH_G1_C02_P1.7.1     PH_G1_C07_P1.3.1</t>
  </si>
  <si>
    <t>To name the missing part or whole in a number bond
To add two numbers, one of which is 1, 2 or 3, within 20 using the ‘counting on’ method</t>
  </si>
  <si>
    <t>Unit 2: Subtraction Within 20</t>
  </si>
  <si>
    <t>2.1 Subtracting a 1-digit number from a 2-digit number</t>
  </si>
  <si>
    <t>PINE_G1_C07_P2.1.1</t>
  </si>
  <si>
    <t>Ch 7 Practice 2.1.1: Subtracting a 1-digit number from a 2-digit number</t>
  </si>
  <si>
    <t>To subtract a 1-digit number from a 2-digit number within 20 without regrouping</t>
  </si>
  <si>
    <t>9 (Rev2)</t>
  </si>
  <si>
    <t>1.069 To subtract a 1-digit number from a 2-digit number within 20 without regrouping M1NS-IIi-33.1</t>
  </si>
  <si>
    <t>PH_G1_C07_P2.1.1</t>
  </si>
  <si>
    <t>Subtraction Within 20</t>
  </si>
  <si>
    <t>PINE_G1_C07_P2.1A.1</t>
  </si>
  <si>
    <t>Ch 7 Practice 2.1.2: Subtracting a 1-digit number from a 2-digit number using the ‘leading to 10’ method</t>
  </si>
  <si>
    <t>To subtract a 1-digit number from a 2-digit number within 20 with regrouping using the ‘leading to 10’ method</t>
  </si>
  <si>
    <t>1.070 To subtract a 1-digit number from a 2-digit number within 20 with regrouping using the ‘leading to 10’ method M1NS-IIh-32.4</t>
  </si>
  <si>
    <t>M1NS-IIh-32.4</t>
  </si>
  <si>
    <t>Visualizes, represents, and subtracts one- to two-digit numbers with minuends up to 99 with regrouping</t>
  </si>
  <si>
    <t>M1NS-IIh-32.4: Visualizes, represents, and subtracts one- to two-digit numbers with minuends up to 99 with regrouping.</t>
  </si>
  <si>
    <t>1.033 Visualizes, represents, and subtracts one- to two-digit numbers with minuends up to 99 with regrouping M1NS-IIh-32.4</t>
  </si>
  <si>
    <t>PH_G1_C07_P2.1.2</t>
  </si>
  <si>
    <t>2.2 Subtracting a 1-digit number from a 2-digit number using the ‘subtract from 10’ method</t>
  </si>
  <si>
    <t>PINE_G1_C07_P2.2.1</t>
  </si>
  <si>
    <t>Ch 7 Practice 2.2.1:  Subtracting a 1-digit number from a 2-digit number using the ‘subtract from 10’ method</t>
  </si>
  <si>
    <t>To subtract a 1-digit number from a 2-digit number within 20 with regrouping using the ‘subtract from 10’ method</t>
  </si>
  <si>
    <t>1.071 To subtract a 1-digit number from a 2-digit number within 20 with regrouping using the ‘subtract from 10’ method M1NS-IIh-32.4</t>
  </si>
  <si>
    <t>PH_G1_C07_P2.2.1</t>
  </si>
  <si>
    <t>2.3 Subtracting by counting backwards</t>
  </si>
  <si>
    <t>PINE_G1_C07_P2.3.1</t>
  </si>
  <si>
    <t>Ch 7 Practice 2.3.1:  Subtracting by counting backwards</t>
  </si>
  <si>
    <t>To subtract 1, 2 or 3 from a number within 20 using the ‘counting backwards’ method</t>
  </si>
  <si>
    <t>1.072 To subtract 1, 2 or 3 from a number within 20 using the ‘counting backwards’ method M1NS-IIg-32.1</t>
  </si>
  <si>
    <t>PH_G1_C07_P2.3.1</t>
  </si>
  <si>
    <t>2.4 Subtracting by counting on</t>
  </si>
  <si>
    <t>PINE_G1_C07_P2.4.1</t>
  </si>
  <si>
    <t>Ch 7 Practice 2.4.1: Subtracting by counting on</t>
  </si>
  <si>
    <t>To use the 'counting on' method to subtract from a number within 20
 To determine if equations involving addition are true or false</t>
  </si>
  <si>
    <t>1.073 To use the 'counting on' method to subtract from a number within 20 M1NS-IIg-32.1</t>
  </si>
  <si>
    <t>PH_G1_C07_P2.4.1</t>
  </si>
  <si>
    <t>PINE_G1_C07_P2.4A.1</t>
  </si>
  <si>
    <t>Ch 7 Practice 2.4.2: Completing addition and subtraction sentences</t>
  </si>
  <si>
    <t>To use '+' or '-' correctly to complete mathematical sentences</t>
  </si>
  <si>
    <t>1.074 To use '+' or '-' correctly to complete mathematical sentences M1NS-Ih-12.1</t>
  </si>
  <si>
    <t>PH_G1_C07_P2.4.2</t>
  </si>
  <si>
    <t>2.5  Finding the missing number in an subtraction sentence</t>
  </si>
  <si>
    <t>PINE_G1_C07_P3.1.2</t>
  </si>
  <si>
    <t>Ch 7 Practice 2.5.1: Finding the missing part in a subtraction sentence</t>
  </si>
  <si>
    <t>To find the missing part in a subtraction sentence</t>
  </si>
  <si>
    <t>10 (Rev2)</t>
  </si>
  <si>
    <t>1.075 To find the missing part in a subtraction sentence M1AL-IIIj-10</t>
  </si>
  <si>
    <t>PH_G1_C07_P2.5.1</t>
  </si>
  <si>
    <t>PINE_G1_C07_P3.2.1</t>
  </si>
  <si>
    <t>Ch 7 Practice 2.5.2: Finding the missing whole in a subtraction sentence</t>
  </si>
  <si>
    <t>To find the missing whole in a subtraction sentence</t>
  </si>
  <si>
    <t>A_07</t>
  </si>
  <si>
    <t>1.076 To find the missing whole in a subtraction sentence M1NS-IIh-32.4</t>
  </si>
  <si>
    <t>PH_G1_C07_P2.5.2</t>
  </si>
  <si>
    <t>PINE_G1_C07_P4.1.1</t>
  </si>
  <si>
    <t>Ch 7 Practice 3.1.1: Word problems</t>
  </si>
  <si>
    <t xml:space="preserve">To solve 1-step word problems involving addition or subtraction of numbers within 20
</t>
  </si>
  <si>
    <t>19, 20 (Rev2)</t>
  </si>
  <si>
    <t>1.077 To solve 1-step word problems involving addition or subtraction of numbers within 20 M1NS-IIi-34.1</t>
  </si>
  <si>
    <t>PH_G1_C07_P3.1.1</t>
  </si>
  <si>
    <t>Problem Solving</t>
  </si>
  <si>
    <t>PH_G1_C07_P1.3.1     PH_G1_C07_P2.2.1</t>
  </si>
  <si>
    <t xml:space="preserve">To add two numbers, one of which is 1, 2 or 3, within 20 using the ‘counting on’ method   
To subtract a 1-digit number from a 2-digit number within 20 with regrouping using the ‘subtract from 10’ method                                                                 </t>
  </si>
  <si>
    <t>PINE_G1_C07_P4.1.2</t>
  </si>
  <si>
    <t>Ch 7 Practice 3.1.2: Checking answers</t>
  </si>
  <si>
    <t>To check the answer to an addition by adding the numbers in a different order
 To check the answer to a subtraction by adding the answer to the smaller number in the question
 To check reasonableness of answers</t>
  </si>
  <si>
    <t>1.078 To check reasonableness of answers M1NS-IIe-29.1</t>
  </si>
  <si>
    <t>M1NS-IIe-29.1</t>
  </si>
  <si>
    <t>Visualizes and solves one-step routine and non-routine problems involving addition of whole numbers including money with sums up to 99 using appropriate problem solving strategies</t>
  </si>
  <si>
    <t>M1NS-IIe-29.1: Visualizes and solves one-step routine and non-routine problems involving addition of whole numbers including money with sums up to 99 using appropriate problem solving strategies.</t>
  </si>
  <si>
    <t>1.026 Visualizes and solves one-step routine and non-routine problems involving addition of whole numbers including money with sums up to 99 M1NS-IIe- 29.1</t>
  </si>
  <si>
    <t>PH_G1_C07_P3.1.2</t>
  </si>
  <si>
    <t>Unpublished these practices as they are not part of Prime PH curriculum</t>
  </si>
  <si>
    <t>PINE_G1_C07_P4.2B.1</t>
  </si>
  <si>
    <t>Ch 7 Practice 3.1.3: More word problems (1)</t>
  </si>
  <si>
    <t xml:space="preserve">To solve 1-step word problems involving addition or subtraction of numbers within 20 by drawing a picture
</t>
  </si>
  <si>
    <t>1.079 To solve 1-step word problems within 20 M1NS-IIi-34.1</t>
  </si>
  <si>
    <t>PH_G1_C07_P3.1.3</t>
  </si>
  <si>
    <t>PINE_G1_C07_P4.2B.2</t>
  </si>
  <si>
    <t>Ch 7 Practice 3.1.4: More word problems (2)</t>
  </si>
  <si>
    <t xml:space="preserve">To solve 1-step word problems involving addition or subtraction of numbers within 20 by finding missing numbers in addition or subtraction sentences.
</t>
  </si>
  <si>
    <t>B_09</t>
  </si>
  <si>
    <t>1.080 To solve 1-step word problems within 20 M1NS-IIi-34.1</t>
  </si>
  <si>
    <t>PH_G1_C07_P3.1.4</t>
  </si>
  <si>
    <t>PH_G1_C07_P1.6.1 
PH_G1_C07_P2.5.1   
PH_G1_C07_P2.5.2</t>
  </si>
  <si>
    <t>To find the missing part in an addition sentence
To find the missing part in a subtraction sentence
To find the missing whole in a subtraction sentence</t>
  </si>
  <si>
    <t>PINE_G1_C07_P4.2B.3</t>
  </si>
  <si>
    <t>Ch 7 Practice 3.1.5: Checking answers</t>
  </si>
  <si>
    <t>1.081 To check reasonableness of answers M1NS-IIi-34.1</t>
  </si>
  <si>
    <t>PH_G1_C07_P3.1.5</t>
  </si>
  <si>
    <t xml:space="preserve">Chapter 8: Plane Shapes </t>
  </si>
  <si>
    <t>Unit 1: Basic Plane Shapes</t>
  </si>
  <si>
    <t>1.1 Describing objects by their shape</t>
  </si>
  <si>
    <t>PINE_G1_C08_P1.1.1</t>
  </si>
  <si>
    <t>Ch 8 Practice 1.1.1: Describe an object by its shape</t>
  </si>
  <si>
    <t>Describe an object by its shape</t>
  </si>
  <si>
    <t>1.082 Describe an object by its shape M1GE-IIIe-1</t>
  </si>
  <si>
    <t>M1GE-IIIe-1</t>
  </si>
  <si>
    <t>Identifies, names, and describes the four basic shapes (square, rectangle, triangle and circle) in 2- dimensional (flat/plane) and 3- dimensional (solid) objects</t>
  </si>
  <si>
    <t>M1GE-IIIe-1: Identifies, names, and describes the four basic shapes (square, rectangle, triangle and circle) in 2-dimensional (flat/plane) and 3-dimensional (solid) objects.</t>
  </si>
  <si>
    <t>1.044 Identifies, names, and describes the four basic shapes in 2- dimensional and 3- dimensional objects M1GE-IIIe-1</t>
  </si>
  <si>
    <t>PH_G1_C08_P1.1.1</t>
  </si>
  <si>
    <t>Chapter 8 Plane Shapes</t>
  </si>
  <si>
    <t>3. Geometry</t>
  </si>
  <si>
    <t>G1.3.01  Plane Shapes</t>
  </si>
  <si>
    <t>Basic Plane Shapes</t>
  </si>
  <si>
    <t>N.A.</t>
  </si>
  <si>
    <t>PINE_G1_C08_P1.1.2</t>
  </si>
  <si>
    <t>Ch 8 Practice 1.1.2: Recognize and name the four basic plane shapes: circle, triangle, rectangle and square</t>
  </si>
  <si>
    <t>Recognize and name the four basic plane shapes: circle, triangle, rectangle and square</t>
  </si>
  <si>
    <t>1.083 Recognize and name the four basic plane shapes M1GE-IIIe-1</t>
  </si>
  <si>
    <t>Draws the four basic shapes</t>
  </si>
  <si>
    <t>PH_G1_C08_P1.1.2</t>
  </si>
  <si>
    <t>1.2 Sides and corners of shapes</t>
  </si>
  <si>
    <t>PINE_G1_C08_P1.2.1</t>
  </si>
  <si>
    <t>Ch 8 Practice 1.2.1: Recognize the sides and corners of a shape</t>
  </si>
  <si>
    <t>Recognize the sides and corners of a shape</t>
  </si>
  <si>
    <t>11 (Rev2)</t>
  </si>
  <si>
    <t>B_05</t>
  </si>
  <si>
    <t>1.084 Recognize the sides and corners of a shape M1GE-IIIe-1</t>
  </si>
  <si>
    <t>PH_G1_C08_P1.2.1</t>
  </si>
  <si>
    <t>PH_G1_C08_P1.2.2</t>
  </si>
  <si>
    <t>Ch 8 Practice 1.2.2: Draw basic plane shapes given the number of sides and corners</t>
  </si>
  <si>
    <t>Draw basic plane shapes given the number of sides and corners</t>
  </si>
  <si>
    <t>EOY_6</t>
  </si>
  <si>
    <t>1.085 Draw basic plane shapes given the number of sides and corners M1GE-IIIf-3</t>
  </si>
  <si>
    <t>M1GE-IIIf-3</t>
  </si>
  <si>
    <t>M1GE-IIIf-3: Draws the four basic shapes.</t>
  </si>
  <si>
    <t>1.046 Draws the four basic shapes M1GE-IIIf-3</t>
  </si>
  <si>
    <t>1.3 Classifying plane shapes</t>
  </si>
  <si>
    <t>PINE_G1_C08_P1.3.1</t>
  </si>
  <si>
    <t>Ch 8 Practice 1.3.1: Classify a plane shape according to each of these attributes: shape, size and color</t>
  </si>
  <si>
    <t>Classify a plane shape according to each of these attributes: shape, size and color</t>
  </si>
  <si>
    <t>A_08</t>
  </si>
  <si>
    <t>1.086 Classify a plane shape according to attributes M1GE-IIIe-2</t>
  </si>
  <si>
    <t>M1GE-IIIe-2</t>
  </si>
  <si>
    <t>Compares and classifies 2- dimensional (flat/plane) and 3- dimensional (solid) figures according to common attributes</t>
  </si>
  <si>
    <t>M1GE-IIIe-2: Compares and classifies 2-dimensional (flat/plane) and 3-dimensional (solid) figures according to common attributes.</t>
  </si>
  <si>
    <t>1.045 Compares and classifies 2- dimensional and 3- dimensional figures according to common attributes M1GE-IIIe-2</t>
  </si>
  <si>
    <t>PH_G1_C08_P1.3.1</t>
  </si>
  <si>
    <t>Unit 2: Making Patterns and Shapes</t>
  </si>
  <si>
    <t>2.1 Continuing a pattern</t>
  </si>
  <si>
    <t>PINE_G1_C08_P2.1.1</t>
  </si>
  <si>
    <t>Ch 8 Practice 2.1.1: Continue a pattern with plane shapes according to one or two of these attributes: shape, size and color</t>
  </si>
  <si>
    <t>Continue a pattern with plane shapes according to one or two of these attributes: shape, size and color</t>
  </si>
  <si>
    <t>12 (Rev2)</t>
  </si>
  <si>
    <t>1.087 Continue a pattern with plane shapes according to attributes M1AL-IIIg-2</t>
  </si>
  <si>
    <t>M1AL-IIIg-2</t>
  </si>
  <si>
    <t>Determines the missing term/s in a given repeating pattern using one attribute(letters, numbers, colors, figures, sizes, etc)
eg A,B,C,A,B,C,A,    
_</t>
  </si>
  <si>
    <t>M1AL-IIIg-2: Determines the missing term/s in a given repeating pattern using one attribute (letters, numbers, colors, figures, sizes, etc.).</t>
  </si>
  <si>
    <t>1.049 Determines the missing term/s in a given repeating pattern M1AL-IIIg-2</t>
  </si>
  <si>
    <t>PH_G1_C08_P2.1.1</t>
  </si>
  <si>
    <t>Making Patterns and Shapes</t>
  </si>
  <si>
    <t>2.2 Making shapes</t>
  </si>
  <si>
    <t>PINE_G1_C08_P2.2.1</t>
  </si>
  <si>
    <t>Ch 8 Practice 2.2.1: Fit suitable pieces together to form a basic plane shape and other shapes</t>
  </si>
  <si>
    <t>Fit suitable pieces together to form a basic plane shape and other shapes</t>
  </si>
  <si>
    <t>13 (Rev2)</t>
  </si>
  <si>
    <t>1.088 Fit suitable pieces together to form a basic plane shape and other shapes M1GE-IIIe-1</t>
  </si>
  <si>
    <t>PH_G1_C08_P2.2.1</t>
  </si>
  <si>
    <t xml:space="preserve">Chapter 9: Solid Shapes </t>
  </si>
  <si>
    <t>Unit 1: Basic Solid Shapes</t>
  </si>
  <si>
    <t>1.1 Identifying solid shapes</t>
  </si>
  <si>
    <t>PINE_G1_C09_P1.1.1</t>
  </si>
  <si>
    <t>Ch 9 Practice 1.1.1: Recognize and name a cube, a cuboid, a cone, a cylinder and a sphere</t>
  </si>
  <si>
    <t>Recognize and name a cube, a cuboid, a cone, a cylinder and a sphere</t>
  </si>
  <si>
    <t>5 (Rev3)</t>
  </si>
  <si>
    <t>1.089 Recognize and name a cube, a cuboid, a cone, a cylinder and a sphere M1GE-IIIe-1</t>
  </si>
  <si>
    <t>PH_G1_C09_P1.1.1</t>
  </si>
  <si>
    <t>Chapter 9 Solid Shapes</t>
  </si>
  <si>
    <t>G1.3.02  Solid Shapes</t>
  </si>
  <si>
    <t>Basic Solid Shapes</t>
  </si>
  <si>
    <t>PINE_G1_C09_P1.1.2</t>
  </si>
  <si>
    <t>Ch 9 Practice 1.1.2: Recognize and name basic/ plane shapes in solid shapes</t>
  </si>
  <si>
    <t>Recognize and name basic/ plane shapes in solid shapes</t>
  </si>
  <si>
    <t>1.090 Recognize and name basic/ plane shapes in solid shapes M1GE-IIIe-1</t>
  </si>
  <si>
    <t>PH_G1_C09_P1.1.2</t>
  </si>
  <si>
    <t>1.2 Classifying solid shapes</t>
  </si>
  <si>
    <t>PINE_G1_C09_P1.2.1</t>
  </si>
  <si>
    <t>Ch 9 Practice 1.2.1: Classify solid shapes according to each of these attributes: shape, size and color</t>
  </si>
  <si>
    <t>Classify solid shapes according to each of these attributes: shape, size and color</t>
  </si>
  <si>
    <t>14 (Rev2)</t>
  </si>
  <si>
    <t>1.091 Classify solid shapes according to attributes M1GE-IIIe-2</t>
  </si>
  <si>
    <t>PH_G1_C09_P1.2.1</t>
  </si>
  <si>
    <t>Unit 2: Positions of Solid Shapes</t>
  </si>
  <si>
    <t>2.1 Solid shapes that slides, stack or roll</t>
  </si>
  <si>
    <t>PINE_G1_C09_P1.2A.1</t>
  </si>
  <si>
    <t>Ch 9 Practice 2.1.1: Identify a solid shape that can slide, stack or roll</t>
  </si>
  <si>
    <t>Identify a solid shape that can slide, stack or roll</t>
  </si>
  <si>
    <t>15 (Rev2)</t>
  </si>
  <si>
    <t>1.092 Identify a solid shape that can slide, stack or roll M1GE-IIIe-2</t>
  </si>
  <si>
    <t>Compares and classifies 2-dimensional (flat/plane) and 3-dimensional (solid) figures according to common attributes.</t>
  </si>
  <si>
    <t>PH_G1_C09_P2.1.1</t>
  </si>
  <si>
    <t>Positions of Solid Shapes</t>
  </si>
  <si>
    <t>PH_G1_C09_P2.1.2</t>
  </si>
  <si>
    <t>Ch 9 Practice 2.1.2: Describe the relative position of a solid shape using the phrases ‘left’, ‘right’, ‘on top of’ and ‘under’</t>
  </si>
  <si>
    <t>Describe the relative position of a solid shape using the phrases ‘left’, ‘right’, ‘on top of’ and ‘under’</t>
  </si>
  <si>
    <t>4 (Rev 4)</t>
  </si>
  <si>
    <t>1.093 Describe the relative position of a solid shape M1GE-IIIe-1</t>
  </si>
  <si>
    <t>Identifies, names, and describes the four basic shapes (square, rectangle, triangle and circle) in 2-dimensional (flat/plane) and 3-dimensional (solid) objects.</t>
  </si>
  <si>
    <t>Unit3: Patterns of Solid Shapes</t>
  </si>
  <si>
    <t>3.1 Continuing a pattern</t>
  </si>
  <si>
    <t>PINE_G1_C09_P2.1.1</t>
  </si>
  <si>
    <t>Ch 9 Practice 3.1.1: Continue a pattern with solid shapes according to one or two of these attributes: size, shape and color</t>
  </si>
  <si>
    <t>Continue a pattern with solid shapes according to one or two of these attributes: size, shape and color</t>
  </si>
  <si>
    <t>A_09</t>
  </si>
  <si>
    <t>1.094 Continue a pattern with solid shapes according to attributes M1AL-IIIg-2</t>
  </si>
  <si>
    <t>PH_G1_C09_P3.1.1</t>
  </si>
  <si>
    <t>Patterns of Solid Shapes</t>
  </si>
  <si>
    <t xml:space="preserve">Chapter 10: Length </t>
  </si>
  <si>
    <t>Unit 1: Comparing Lengths</t>
  </si>
  <si>
    <t>1.1 Comparing lengths and heights</t>
  </si>
  <si>
    <t>PH_G1_C10_P1.1.1</t>
  </si>
  <si>
    <t>Ch 10 Practice 1.1.1: Compare the lengths of two or more objects</t>
  </si>
  <si>
    <t>Compare the lengths of two or more objects</t>
  </si>
  <si>
    <t>16 (Rev2)</t>
  </si>
  <si>
    <t>1.095 Compare the lengths of two or more objects M1ME-IVc-19</t>
  </si>
  <si>
    <t>M1ME-IVc-19</t>
  </si>
  <si>
    <t>Compares objects using comparative words: short, shorter, shortest; long, longer, longest; heavy, heavier, heaviest; light, lighter, lightest</t>
  </si>
  <si>
    <t>M1ME-IVc-19: Compares objects using comparative words: short, shorter, shortest; long, longer, longest; heavy, heavier, heaviest; light, lighter, lightest.</t>
  </si>
  <si>
    <t>1.057 Compares objects using comparative words M1ME-IVc-19</t>
  </si>
  <si>
    <t>Chapter 10 Length</t>
  </si>
  <si>
    <t>2. Measurement</t>
  </si>
  <si>
    <t>G1.2.01  Length</t>
  </si>
  <si>
    <t>Comparing Lengths</t>
  </si>
  <si>
    <t>PH_G1_C10_P1.1.2</t>
  </si>
  <si>
    <t>Ch 10 Practice 1.1.2: Compare the heights of two or more objects</t>
  </si>
  <si>
    <t>Compare the heights of two or more objects</t>
  </si>
  <si>
    <t>6 (Rev3)</t>
  </si>
  <si>
    <t>1.095a Compare the heights of two or more objects M1ME-IVc-19</t>
  </si>
  <si>
    <t>1.2 Comparing lengths by counting</t>
  </si>
  <si>
    <t>PINE_G1_C10_P1.2.1</t>
  </si>
  <si>
    <t>Ch 10 Practice 1.2.1: Compare the lengths of two or more objects by counting</t>
  </si>
  <si>
    <t>Compare the lengths of two or more objects by counting</t>
  </si>
  <si>
    <t>17 (Rev2)</t>
  </si>
  <si>
    <t>1.096 Compare the lengths of two or more objects M1ME-IVc-19</t>
  </si>
  <si>
    <t>PH_G1_C10_P1.2.1</t>
  </si>
  <si>
    <t>1.3 Using a start line</t>
  </si>
  <si>
    <t>PINE_G1_C10_P1.3.1</t>
  </si>
  <si>
    <t>Ch 10 Practice 1.3.1: Compare and order the lengths of two or more objects using the same start line</t>
  </si>
  <si>
    <t>Compare and order the lengths of two or more objects using the same start line</t>
  </si>
  <si>
    <t>B_10</t>
  </si>
  <si>
    <t>1.097 Compare and order the lengths of two or more objects M1ME-IVc-19</t>
  </si>
  <si>
    <t>PH_G1_C10_P1.3.1</t>
  </si>
  <si>
    <t>Unit 2: Measuring Length</t>
  </si>
  <si>
    <t>2.1 Measuring length</t>
  </si>
  <si>
    <t>PINE_G1_C10_P2.1.1</t>
  </si>
  <si>
    <t>Ch 10 Practice 2.1.1: Estimate and measure the length of an object in non-standard units</t>
  </si>
  <si>
    <t>Estimate and measure the length of an object in non-standard units</t>
  </si>
  <si>
    <t>1.098 Estimate and measure the length of an object in non-standard units M1ME-IVd-20</t>
  </si>
  <si>
    <t>M1ME-IVd-20</t>
  </si>
  <si>
    <t>Estimates and measures length using non- standard units of linear measures</t>
  </si>
  <si>
    <t>M1ME-IVd-20: Estimates and measures length using non-standard units of linear measures.</t>
  </si>
  <si>
    <t>1.058 Estimates and measures length using non-standard units of linear measures M1ME-IVd-20</t>
  </si>
  <si>
    <t>PH_G1_C10_P2.1.1</t>
  </si>
  <si>
    <t>Measuring Length</t>
  </si>
  <si>
    <t>2.2 Measuring length in units</t>
  </si>
  <si>
    <t>PINE_G1_C10_P2.2.1</t>
  </si>
  <si>
    <t>Ch 10 Practice 2.2.1: Estimate and measure the length of an object in non-standard units, and express the length in units</t>
  </si>
  <si>
    <t>Estimate and measure the length of an object in non-standard units, and express the length in units</t>
  </si>
  <si>
    <t>18 (Rev2)</t>
  </si>
  <si>
    <t>A_10</t>
  </si>
  <si>
    <t>1.099 Estimate and measure the length of an object in non-standard units, and express the length in units M1ME-IVd-20</t>
  </si>
  <si>
    <t>PH_G1_C10_P2.2.1</t>
  </si>
  <si>
    <t xml:space="preserve">Chapter 11: Mass </t>
  </si>
  <si>
    <t>Unit 1: Comparing Masses</t>
  </si>
  <si>
    <t>1.1 Comparing masses of two objects</t>
  </si>
  <si>
    <t>PINE_G1_C11_P1.1.1</t>
  </si>
  <si>
    <t>Ch 11 Practice 1.1.1: Compare the masses of two objects</t>
  </si>
  <si>
    <t>Compare the masses of two objects</t>
  </si>
  <si>
    <t>7(Rev3)</t>
  </si>
  <si>
    <t>1.100 Compare the masses of two objects M1ME-IVc-19</t>
  </si>
  <si>
    <t>PH_G1_C11_P1.1.1</t>
  </si>
  <si>
    <t>Chapter 11 Mass</t>
  </si>
  <si>
    <t>G1.2.03  Mass</t>
  </si>
  <si>
    <t>Comparing Masses</t>
  </si>
  <si>
    <t>1.2 Comparing masses of three objects</t>
  </si>
  <si>
    <t>PINE_G1_C11_P1.2.1</t>
  </si>
  <si>
    <t>Ch 11 Practice 1.2.1: Compare the masses of three objects</t>
  </si>
  <si>
    <t>Compare the masses of three objects</t>
  </si>
  <si>
    <t>1.101 Compare the masses of three objects M1ME-IVc-19</t>
  </si>
  <si>
    <t>PH_G1_C11_P1.2.1</t>
  </si>
  <si>
    <t>Unit 2: Measuring and Comparing Mass</t>
  </si>
  <si>
    <t>2.1 Measuring 
mass in units</t>
  </si>
  <si>
    <t>PH_G1_C11_P2.1.1</t>
  </si>
  <si>
    <t>Ch 11 Practice 2.1.1: Measure the mass of an object in non-standard units</t>
  </si>
  <si>
    <t>Measure the mass of an object in non-standard units</t>
  </si>
  <si>
    <t>8(Rev3)</t>
  </si>
  <si>
    <t>1.102 Measure the mass of an object in non-standard units M1ME-IVe-21</t>
  </si>
  <si>
    <t>M1ME-IVe-21</t>
  </si>
  <si>
    <t>Estimates and measures mass using non-standard units of mass measure</t>
  </si>
  <si>
    <t>M1ME-IVe-21: Estimates and measures mass using non-standard units of mass measure.</t>
  </si>
  <si>
    <t>1.059 Estimates and measures mass using non-standard units of mass measure M1ME-IVe-21</t>
  </si>
  <si>
    <t>Measuring and Comparing Mass</t>
  </si>
  <si>
    <t>PINE_G1_C11_P2.1.1</t>
  </si>
  <si>
    <t>Ch 11 Practice 2.1.2: Measure the mass of an object in non-standard units, and express the mass in units</t>
  </si>
  <si>
    <t>Measure the mass of an object in non-standard units, and express the mass in units</t>
  </si>
  <si>
    <t>EOY_7</t>
  </si>
  <si>
    <t>1.103 Measure the mass of an object in non-standard units, and express the mass in units M1ME-IVe-21</t>
  </si>
  <si>
    <t>PH_G1_C11_P2.1.2</t>
  </si>
  <si>
    <t>2.2 Estimating and measuring the masses of object</t>
  </si>
  <si>
    <t>PH_G1_C11_P2.2.1</t>
  </si>
  <si>
    <t>Ch 11 Practice 2.2.1: Estimate and measure the mass of an object in units</t>
  </si>
  <si>
    <t>Estimate and measure the mass of an object in units</t>
  </si>
  <si>
    <t>1.104 Estimate and measure the mass of an object in units M1ME-IVe-21</t>
  </si>
  <si>
    <t>2.3 Comparing masses in units</t>
  </si>
  <si>
    <t>PINE_G1_C11_P2.2.1</t>
  </si>
  <si>
    <t>Ch 11 Practice 2.3.1: Measure the masses of objects in units, and compare and order them</t>
  </si>
  <si>
    <t>Measure the masses of objects in units, and compare and order them</t>
  </si>
  <si>
    <t>1.105 Measure the masses of objects in units, and compare and order them M1ME-IVe-21</t>
  </si>
  <si>
    <t>Estimates and measures mass using non-standard units of mass measure.</t>
  </si>
  <si>
    <t>PH_G1_C11_P2.3.1</t>
  </si>
  <si>
    <t>Chapter 12: Capacity</t>
  </si>
  <si>
    <t>Unit 1: Measuring Capacity</t>
  </si>
  <si>
    <t>1.1 Measuring the capacity of a container in units</t>
  </si>
  <si>
    <t>PINE_G1_C12_P1.1.1</t>
  </si>
  <si>
    <t>Ch 12 Practice 1.1.1: Understand the meaning of capacity</t>
  </si>
  <si>
    <t>Understand the meaning of capacity</t>
  </si>
  <si>
    <t>9(Rev3)</t>
  </si>
  <si>
    <t>1.106 Understand the meaning of capacity M1ME-IVf-22</t>
  </si>
  <si>
    <t>M1ME-IVf-22</t>
  </si>
  <si>
    <t>Estimates and measures capacity using non-standard unit</t>
  </si>
  <si>
    <t>M1ME-IVf-22: Estimates and measures capacity using non-standard unit.</t>
  </si>
  <si>
    <t>1.060 Estimates and measures capacity using non-standard unit M1ME-IVf-22</t>
  </si>
  <si>
    <t>PH_G1_C12_P1.1.1</t>
  </si>
  <si>
    <t>Chapter 12 Capacity</t>
  </si>
  <si>
    <t>G1.2.02  Volume</t>
  </si>
  <si>
    <t>Measuring Capacity</t>
  </si>
  <si>
    <t>PINE_G1_C12_P2.2.1</t>
  </si>
  <si>
    <t>Ch 12 Practice 1.1.2: Measure the capacity of a container in non-standard units</t>
  </si>
  <si>
    <t>Measure the capacity of a container in non-standard units</t>
  </si>
  <si>
    <t>2,3</t>
  </si>
  <si>
    <t>10(Rev3)</t>
  </si>
  <si>
    <t>1.107 Measure the capacity of a container in non-standard units M1ME-IVf-22</t>
  </si>
  <si>
    <t>PH_G1_C12_P1.1.2</t>
  </si>
  <si>
    <t>1.2 Estimating and measuring the capacities of containers</t>
  </si>
  <si>
    <t>PINE_G1_C12_P2.1.1</t>
  </si>
  <si>
    <t>Ch 12 Practice 1.2.1: Estimate and measure the capacity of a container in units</t>
  </si>
  <si>
    <t>Estimate and measure the capacity of a container in units</t>
  </si>
  <si>
    <t>4,5</t>
  </si>
  <si>
    <t>11(Rev3)</t>
  </si>
  <si>
    <t>1.108 Estimate and measure the capacity of a container in units M1ME-IVf-22</t>
  </si>
  <si>
    <t>PH_G1_C12_P1.2.1</t>
  </si>
  <si>
    <t xml:space="preserve">Chapter 13: Comparing Numbers </t>
  </si>
  <si>
    <t>Unit 1: Comparing Numbers</t>
  </si>
  <si>
    <t>1.1 Comparing 
groups</t>
  </si>
  <si>
    <t>PINE_G1_C13_P1.1.1</t>
  </si>
  <si>
    <t>Ch 13 Practice 1.1.1: Compare two groups by one-to-one correspondence using ‘more than’</t>
  </si>
  <si>
    <t>Compare two groups by one-to-one correspondence using ‘more than’</t>
  </si>
  <si>
    <t>1.109 Compare two groups by one-to-one correspondence using ‘more than’ M1NS-Id-6</t>
  </si>
  <si>
    <t>1.006 Visualizes, represents, and compares two sets using the expressions “less than,” “more than,” and “as many as” M1NS-Id-6</t>
  </si>
  <si>
    <t>PH_G1_C13_P1.1.1</t>
  </si>
  <si>
    <t>Chapter 13 Comparing Numbers</t>
  </si>
  <si>
    <t>Comparing Numbers</t>
  </si>
  <si>
    <t>1.2 Comparing 
numbers</t>
  </si>
  <si>
    <t>Ch 13 Practice 1.2.1: Count the number of objects in two groups and compare the numbers</t>
  </si>
  <si>
    <t>Count the number of objects in two groups and compare the numbers</t>
  </si>
  <si>
    <t>12(Rev3)</t>
  </si>
  <si>
    <t>1.110 Count the number of objects in two groups and compare the numbers M1NS-Id-6</t>
  </si>
  <si>
    <t>PH_G1_C13_P1.2.1</t>
  </si>
  <si>
    <t>1.3 Finding 1 more</t>
  </si>
  <si>
    <t>PINE_G1_C13_P1.2.1</t>
  </si>
  <si>
    <t>Ch 13 Practice 1.3.1: Find 1 more than a given number</t>
  </si>
  <si>
    <t>Find 1 more than a given number</t>
  </si>
  <si>
    <t>5 (Rev 4)</t>
  </si>
  <si>
    <t>1.111 Find 1 more than a given number M1NS-Ib-3</t>
  </si>
  <si>
    <t>Identifies the number that is one more or one less from a given number.</t>
  </si>
  <si>
    <t>PH_G1_C13_P1.3.1</t>
  </si>
  <si>
    <t>1.4 Finding 1 less</t>
  </si>
  <si>
    <t>PINE_G1_C13_P1.3.1</t>
  </si>
  <si>
    <t>Ch 13 Practice 1.4.1: Find 1 less than a given number</t>
  </si>
  <si>
    <t>Find 1 less than a given number</t>
  </si>
  <si>
    <t>13(Rev3)</t>
  </si>
  <si>
    <t>1.112 Find 1 less than a given number M1NS-Ib-3</t>
  </si>
  <si>
    <t>PH_G1_C13_P1.4.1</t>
  </si>
  <si>
    <t>Unit 2: Comparison by Subtraction</t>
  </si>
  <si>
    <t>2.1 Comparing by 
matching</t>
  </si>
  <si>
    <t>PINE_G1_C13_P2.1.1</t>
  </si>
  <si>
    <t>Ch 13 Practice 2.1.1: Compare two groups by one-to-one correspondence using ‘fewer than’</t>
  </si>
  <si>
    <t>Compare two groups by one-to-one correspondence using ‘fewer than’</t>
  </si>
  <si>
    <t>1.113 Compare two groups by one-to-one correspondence using ‘fewer than’ M1NS-Id-6</t>
  </si>
  <si>
    <t>PH_G1_C13_P2.1.1</t>
  </si>
  <si>
    <t>Comparison by Subtraction</t>
  </si>
  <si>
    <t>2.2 Comparing by 
subtraction</t>
  </si>
  <si>
    <t>PINE_G1_C13_P2.2.1</t>
  </si>
  <si>
    <t>Ch 13 Practice 2.2.1: Compare two numbers by subtraction</t>
  </si>
  <si>
    <t>Compare two numbers by subtraction</t>
  </si>
  <si>
    <t>1.114 Compare two numbers by subtraction M1NS-IIf-24</t>
  </si>
  <si>
    <t>Illustrates subtraction as “taking away” or “comparing” elements of sets.</t>
  </si>
  <si>
    <t>PH_G1_C13_P2.2.1</t>
  </si>
  <si>
    <t>PINE_G1_C13_P3.1.1</t>
  </si>
  <si>
    <t>Ch 13 Practice 3.1.1: Solve a word problem involving comparison of numbers using the strategy of drawing a picture</t>
  </si>
  <si>
    <t>Solve a problem involving comparison of numbers using the strategy of drawing a picture</t>
  </si>
  <si>
    <t>14(Rev3)</t>
  </si>
  <si>
    <t>1.115 Solve a problem involving comparison of numbers M1NS-IIf-24</t>
  </si>
  <si>
    <t>PH_G1_C13_P3.1.1</t>
  </si>
  <si>
    <t>Chapter 14: Graphs</t>
  </si>
  <si>
    <t>Unit 1: Tally Charts</t>
  </si>
  <si>
    <t>1.1 Collecting data and making a tally chart</t>
  </si>
  <si>
    <t>PH_G1_C14_P1.1.1</t>
  </si>
  <si>
    <t>Ch 14 Practice 1.1.1: Classify objects or people by a predetermined standard, and count the numbers in each category</t>
  </si>
  <si>
    <t>Classify objects or people by a predetermined standard, and count the numbers in each category</t>
  </si>
  <si>
    <t>1.116 Classify objects or people by a predetermined standard, and count the numbers in each category M1SP-IVg-1.1</t>
  </si>
  <si>
    <t>M1SP-IVg-1.1</t>
  </si>
  <si>
    <t>Collects data on one variable through simple interview</t>
  </si>
  <si>
    <t>M1SP-IVg-1.1: Collects data on one variable through simple interview.</t>
  </si>
  <si>
    <t>1.061 Collects data on one variable through simple interview M1SP-IVg-1.1</t>
  </si>
  <si>
    <t>Chapter 14 Graphs</t>
  </si>
  <si>
    <t>4. Statistics and Probability</t>
  </si>
  <si>
    <t>G1.4.01  Tally Charts</t>
  </si>
  <si>
    <t>Tally Charts</t>
  </si>
  <si>
    <t>Ch 14 Practice 1.1.2: Collect data and make a tally chart</t>
  </si>
  <si>
    <t>Collect data and make a tally chart</t>
  </si>
  <si>
    <t>15(Rev3)</t>
  </si>
  <si>
    <t>1.117 Collect data and make a tally chart M1SP-IVg-1.1</t>
  </si>
  <si>
    <t>PH_G1_C14_P1.1.2</t>
  </si>
  <si>
    <t>1.2 Reading and interpreting a tally chart</t>
  </si>
  <si>
    <t>Ch 14 Practice 1.2.1: Read and interpret data in a tally chart</t>
  </si>
  <si>
    <t>Read and interpret data in a tally chart</t>
  </si>
  <si>
    <t>1.118 Read and interpret data in a tally chart M1SP-IVg-1.1</t>
  </si>
  <si>
    <t>PH_G1_C14_P1.2.1</t>
  </si>
  <si>
    <t>Unit 2: Picture Graphs</t>
  </si>
  <si>
    <t>2.1 Making, reading and interpreting picture graphs</t>
  </si>
  <si>
    <t>PINE_G1_C14_P2.1.1</t>
  </si>
  <si>
    <t>Ch 14 Practice 2.1.1: Make a simple picture graph using one-to-one representation</t>
  </si>
  <si>
    <t>Make a simple picture graph using one-to-one representation</t>
  </si>
  <si>
    <t>1.119 Make a simple picture graph using one-to-one representation M1SP-IVg-2.1</t>
  </si>
  <si>
    <t>M1SP-IVg-2.1</t>
  </si>
  <si>
    <t>M1SP-IVg-2.1: Sorts, classifies, and organizes data in tabular form and presents this into a  pictograph without scales.</t>
  </si>
  <si>
    <t>1.062 Sorts, classifies, and organizes data in tabular form and presents this into a pictograph without scales M1SP-IVg-2.1</t>
  </si>
  <si>
    <t>PH_G1_C14_P2.1.1</t>
  </si>
  <si>
    <t>G1.4.02  Graphs</t>
  </si>
  <si>
    <t>Picture Graphs</t>
  </si>
  <si>
    <t>PH_G1_C14_P2.1.2</t>
  </si>
  <si>
    <t>Ch 14 Practice 2.1.2: Compare the quantity of three or more types of objects by arranging them in lines</t>
  </si>
  <si>
    <t>Compare the quantity of three or more types of objects by arranging them in lines</t>
  </si>
  <si>
    <t>1.120 Compare the quantity of three or more types of objects M1SP-IVg-2.1</t>
  </si>
  <si>
    <t>PINE_G1_C14_P2.1.2</t>
  </si>
  <si>
    <t>Ch 14 Practice 2.1.3: Read and interpret a picture graph</t>
  </si>
  <si>
    <t>Read and interpret a picture graph</t>
  </si>
  <si>
    <t>1.121 Read and interpret a picture graph M1SP-IVh-3.1</t>
  </si>
  <si>
    <t>M1SP-IVh-3.1</t>
  </si>
  <si>
    <t>Infers and interprets data presented in a pictograph without scales
eg finding out from the title what the pictograph is all about, comparing</t>
  </si>
  <si>
    <t>M1SP-IVh-3.1: Infers and interprets data presented in a pictograph without scales.</t>
  </si>
  <si>
    <t>1.063 Infers and interprets data presented in a pictograph without scales M1SP-IVh-3.1</t>
  </si>
  <si>
    <t>PH_G1_C14_P2.1.3</t>
  </si>
  <si>
    <t>2.2 Understanding symbols in pictograms</t>
  </si>
  <si>
    <t>PINE_G1_C14_P2.2.1</t>
  </si>
  <si>
    <t>Ch 14 Practice 2.2.1: Read and interpret a picture graph involving symbols</t>
  </si>
  <si>
    <t>Read and interpret a picture graph involving symbols</t>
  </si>
  <si>
    <t>16 (Rev3)</t>
  </si>
  <si>
    <t>1.122 Read and interpret a picture graph involving symbols M1SP-IVh-3.1</t>
  </si>
  <si>
    <t>PH_G1_C14_P2.2.1</t>
  </si>
  <si>
    <t xml:space="preserve">Chapter 15: Numbers 0 to 40 </t>
  </si>
  <si>
    <t>1.1 Counting, reading and writing numbers within 30</t>
  </si>
  <si>
    <t>PINE_G1_C15_P1.1.1</t>
  </si>
  <si>
    <t>Ch 15 Practice 1.1.1: Count within 30 by making tens first</t>
  </si>
  <si>
    <t>Count within 30 by making tens first</t>
  </si>
  <si>
    <t>17 (Rev3)</t>
  </si>
  <si>
    <t>1.124 Count within 30 M1NS-Ib-2.1</t>
  </si>
  <si>
    <t>Sorts, classifies, and organizes data in tabular form and presents this into a  pictograph without scales.</t>
  </si>
  <si>
    <t>PH_G1_C15_P1.1.1</t>
  </si>
  <si>
    <t>Chapter 15 Numbers 0 to 40</t>
  </si>
  <si>
    <t>PINE_G1_C15_P1.1.2</t>
  </si>
  <si>
    <t>Ch 15 Practice 1.1.2: Read and write a number from 21 to 30 –– the numeral and the corresponding number word</t>
  </si>
  <si>
    <t>Read and write a number from 21 to 30 –– the numeral and the corresponding number word</t>
  </si>
  <si>
    <t>1.125 Read and write a number from 21 to 30 –– the numeral and the corresponding number word M1NS-If-9.1</t>
  </si>
  <si>
    <t>PH_G1_C15_P1.1.2</t>
  </si>
  <si>
    <t>1.2 Counting, reading and writing numbers within 40</t>
  </si>
  <si>
    <t>Ch 15 Practice 1.2.1: Count within 40 by making tens first</t>
  </si>
  <si>
    <t>Count within 40 by making tens first</t>
  </si>
  <si>
    <t>18 (Rev3)</t>
  </si>
  <si>
    <t>1.126 Count within 40 M1NS-Ib-2.1</t>
  </si>
  <si>
    <t>PH_G1_C15_P1.2.1</t>
  </si>
  <si>
    <t>Ch 15 Practice 1.2.2: Read and write a number from 21 to 40 — the numeral and the corresponding number word</t>
  </si>
  <si>
    <t>Read and write a number from 21 to 40 –– the numeral and the corresponding number word</t>
  </si>
  <si>
    <t>1.127 Read and write a number from 21 to 40 — the numeral and the corresponding number word M1NS-If-9.1</t>
  </si>
  <si>
    <t>PH_G1_C15_P1.2.2</t>
  </si>
  <si>
    <t>1.3 Writing numbers in different ways</t>
  </si>
  <si>
    <t>PINE_G1_C15_P1.2.1</t>
  </si>
  <si>
    <t>Ch 15 Practice 1.3.1: Write a number in different ways</t>
  </si>
  <si>
    <t>Write a number in different ways</t>
  </si>
  <si>
    <t>6 (Rev 4)</t>
  </si>
  <si>
    <t>1.128 Write a number in different ways M1NS-Ig-11</t>
  </si>
  <si>
    <t>M1NS-Ig-11</t>
  </si>
  <si>
    <t>Renames numbers into tens and ones</t>
  </si>
  <si>
    <t>M1NS-Ig-11: Renames numbers into tens and ones.</t>
  </si>
  <si>
    <t>1.011 Renames numbers into tens and ones M1NS-Ig-11</t>
  </si>
  <si>
    <t>PH_G1_C15_P1.3.1</t>
  </si>
  <si>
    <t>1.4 Order of 
numbers</t>
  </si>
  <si>
    <t>PINE_G1_C15_P2.4.1</t>
  </si>
  <si>
    <t>Ch 15 Practice 1.4.1: Find the number which is 1 or 2 more than (or less than) a given number within 40</t>
  </si>
  <si>
    <t>Find the number which is 1 or 2 more than (or less than) a given number within 40</t>
  </si>
  <si>
    <t>EOY_8</t>
  </si>
  <si>
    <t>1.129 Find the number which is 1 or 2 more or less than a given number within 40 M1NS-Ib-3</t>
  </si>
  <si>
    <t>PH_G1_C15_P1.4.1</t>
  </si>
  <si>
    <t>PINE_G1_C15_P2.4.2</t>
  </si>
  <si>
    <t>Ch 15 Practice 1.4.2: Count on and backwards within 40</t>
  </si>
  <si>
    <t>Count on and backwards within 40</t>
  </si>
  <si>
    <t>1.130 Count on and backwards within 40 M1NS-Ib-3</t>
  </si>
  <si>
    <t>PH_G1_C15_P1.4.2</t>
  </si>
  <si>
    <t>PINE_G1_C15_P2.5.1</t>
  </si>
  <si>
    <t>Ch 15 Practice 1.5.1: Compare and order numbers up to 40</t>
  </si>
  <si>
    <t>Compare and order numbers up to 40</t>
  </si>
  <si>
    <t>19 (Rev3)</t>
  </si>
  <si>
    <t>1.131 Compare and order numbers up to 40 M1NS-Ih-12.1/M1NS-Ih-13.1</t>
  </si>
  <si>
    <t>M1NS-Ih-12.1/M1NS-Ih-13.1</t>
  </si>
  <si>
    <t>Visualizes, represents, and compares numbers up to 100 using relation symbols
Visualizes, represents, and orders numbers up to 100 in increasing or decreasing order</t>
  </si>
  <si>
    <t>M1NS-Ih-12.1: Visualizes, represents, and compares numbers up to 100 using relation symbols.
M1NS-Ih-13.1: Visualizes, represents, and orders numbers up to 100 in increasing or decreasing order.</t>
  </si>
  <si>
    <t>1.012 Visualizes, represents, and compares numbers up to 100 M1NS-Ih-12.1
1.013 Visualizes, represents, and orders numbers up to 100 in increasing or decreasing order M1NS-Ih-13.1</t>
  </si>
  <si>
    <t>PH_G1_C15_P1.5.1</t>
  </si>
  <si>
    <t>Unit 2: Tens and Ones</t>
  </si>
  <si>
    <t>2.1 Showing tens and ones</t>
  </si>
  <si>
    <t>PINE_G1_C15_P1.3.1</t>
  </si>
  <si>
    <t>Ch 15 Practice 2.1.1: To write a 2-digit number in tens and ones</t>
  </si>
  <si>
    <t>To write a 2-digit number in tens and ones</t>
  </si>
  <si>
    <t>20 (Rev3)</t>
  </si>
  <si>
    <t>1.132 To write a 2-digit number in tens and ones M1NS-Ig-11</t>
  </si>
  <si>
    <t>PH_G1_C15_P2.1.1</t>
  </si>
  <si>
    <t>Tens and Ones</t>
  </si>
  <si>
    <t>2.2 Finding 1 more, 10 more, 1 less and 10 less</t>
  </si>
  <si>
    <t>PINE_G1_C15_P2.1.1</t>
  </si>
  <si>
    <t>Ch 15 Practice 2.2.1: Find the number which is 1 or 10 more than (or less than) a given number within 40</t>
  </si>
  <si>
    <t>Find the number which is 1 or 10 more than (or less than) a given number within 40</t>
  </si>
  <si>
    <t>1.133 Find the number which is 1 or 10 more or less than a given number within 40 M1NS-Ib-3</t>
  </si>
  <si>
    <t>PH_G1_C15_P2.2.1</t>
  </si>
  <si>
    <t>Chapter 16: Addition and Subtraction Within 40</t>
  </si>
  <si>
    <t>Unit 1: Addition and Subtraction Without Regrouping</t>
  </si>
  <si>
    <t>1.1 Adding ones</t>
  </si>
  <si>
    <t>PINE_G1_C15A_P1.1.1</t>
  </si>
  <si>
    <t xml:space="preserve">Ch 16 Practice 1.1.1: Add a 1-digit number and a 2-digit number without regrouping using the 'counting on' method, number bonds and algorithm
</t>
  </si>
  <si>
    <t xml:space="preserve">Add a 1-digit number and a 2-digit number without regrouping using the 'counting on' method, number bonds and algorithm
</t>
  </si>
  <si>
    <t>1.134 Add a 1-digit number and a 2-digit number without regrouping M1NS-IIc-27.3</t>
  </si>
  <si>
    <t>M1NS-IIc-27.3</t>
  </si>
  <si>
    <t>Visualizes and adds numbers with sums through 99 without or with regrouping.</t>
  </si>
  <si>
    <t>M1NS-IIc-27.3: Visualizes and adds numbers with sums through 99 without or with regrouping.</t>
  </si>
  <si>
    <t>1.023 Visualizes and adds numbers with sums through 99 without or with regrouping M1NS-IIc-27.3</t>
  </si>
  <si>
    <t>PH_G1_C16_P1.1.1</t>
  </si>
  <si>
    <t>Chapter 16 Addition and Subtraction within 40</t>
  </si>
  <si>
    <t>Addition and Subtraction Without Regrouping</t>
  </si>
  <si>
    <t>1.2 Adding tens</t>
  </si>
  <si>
    <t>PINE_G1_C15A_P1.2.1</t>
  </si>
  <si>
    <t xml:space="preserve">Ch 16 Practice 1.2.1: Add tens and a 2-digit number without regrouping using the 'counting on' method, number bonds and algorithm
</t>
  </si>
  <si>
    <t xml:space="preserve">Add tens and a 2-digit number without regrouping using the 'counting on' method, number bonds and algorithm
</t>
  </si>
  <si>
    <t>1.135 Add tens and a 2-digit number without regrouping M1NS-IIc-27.3</t>
  </si>
  <si>
    <t>PH_G1_C16_P1.2.1</t>
  </si>
  <si>
    <t>1.3 Adding two 2-digit numbers</t>
  </si>
  <si>
    <t>PINE_G1_C15A_P1.3.1</t>
  </si>
  <si>
    <t>Ch 16 Practice 1.3.1: Add two 2-digit numbers without regrouping using algorithm</t>
  </si>
  <si>
    <t>Add two 2-digit numbers without regrouping using algorithm</t>
  </si>
  <si>
    <t>EOY_9</t>
  </si>
  <si>
    <t>1.136 Add two 2-digit numbers without regrouping M1NS-IIc-27.3</t>
  </si>
  <si>
    <t>Visualizes and adds numbers with sums through 99 without or with regrouping</t>
  </si>
  <si>
    <t>PH_G1_C16_P1.3.1</t>
  </si>
  <si>
    <t>1.4 Subtracting ones</t>
  </si>
  <si>
    <t>PINE_G1_C15A_P1.4.1</t>
  </si>
  <si>
    <t xml:space="preserve">Ch 16 Practice 1.4.1: Subtract a 1-digit number from a 2-digit number without regrouping using the ‘counting backwards’ method, number bonds and algorithm
</t>
  </si>
  <si>
    <t xml:space="preserve">Subtract a 1-digit number from a 2-digit number without regrouping using the ‘counting backwards’ method, number bonds and algorithm
</t>
  </si>
  <si>
    <t>1.137 Subtract a 1-digit number from a 2-digit number without regrouping M1NS-IIg-32.2</t>
  </si>
  <si>
    <t>M1NS-IIg-32.2</t>
  </si>
  <si>
    <t>Visualizes, represents, and subtracts one- to two-digit numbers with minuends up to 99 without regrouping</t>
  </si>
  <si>
    <t>M1NS-IIg-32.2: Visualizes, represents, and subtracts one- to two-digit numbers with minuends up to 99 without regrouping.</t>
  </si>
  <si>
    <t>1.031 Visualizes, represents, and subtracts one- to two-digit numbers with minuends up to 99 without regrouping M1NS-IIg-32.2</t>
  </si>
  <si>
    <t>PH_G1_C16_P1.4.1</t>
  </si>
  <si>
    <t>1.5 Subtracting tens</t>
  </si>
  <si>
    <t>PINE_G1_C15A_P1.5.1</t>
  </si>
  <si>
    <t xml:space="preserve">Ch 16 Practice 1.5.1: Subtract tens from a 2-digit number using the ‘counting backwards’ method, number bonds and algorithm
</t>
  </si>
  <si>
    <t xml:space="preserve">Subtract tens from a 2-digit number using the ‘counting backwards’ method, number bonds and algorithm
</t>
  </si>
  <si>
    <t>1.138 Subtract tens from a 2-digit number M1NS-IIg-32.2</t>
  </si>
  <si>
    <t>Visualizes, represents, and subtracts one- to two-digit numbers with minuends up to 99 without regrouping.</t>
  </si>
  <si>
    <t>PH_G1_C16_P1.5.1</t>
  </si>
  <si>
    <t>1.6 Subtracting a 2-digit number</t>
  </si>
  <si>
    <t>PINE_G1_C15A_P1.6.1</t>
  </si>
  <si>
    <t xml:space="preserve">Ch 16 Practice 1.6.1: Subtract a 2-digit number from a 2-digit number without regrouping using algorithm
</t>
  </si>
  <si>
    <t xml:space="preserve">Subtract a 2-digit number from a 2-digit number without regrouping using algorithm
</t>
  </si>
  <si>
    <t>7 (Rev 4)</t>
  </si>
  <si>
    <t>1.139 Subtract a 2-digit number from a 2-digit number without regrouping M1NS-IIi-33.1</t>
  </si>
  <si>
    <t>PH_G1_C16_P1.6.1</t>
  </si>
  <si>
    <t>Unit 2: Addition and Subtraction with Regrouping</t>
  </si>
  <si>
    <t>2.1 Adding ones with regrouping</t>
  </si>
  <si>
    <t>PINE_G1_C15A_P2.1.1</t>
  </si>
  <si>
    <t xml:space="preserve">Ch 16 Practice 2.1.1: Add a 1-digit number and a 2-digit number with regrouping using the 'counting on' method, number bonds and algorithm
</t>
  </si>
  <si>
    <t xml:space="preserve">Add a 1-digit number and a 2-digit number with regrouping using the 'counting on' method, number bonds and algorithm
</t>
  </si>
  <si>
    <t>1.140 Add a 1-digit number and a 2-digit number with regrouping M1NS-IIc-27.2/M1NS-IIc-27.3</t>
  </si>
  <si>
    <t>M1NS-IIc-27.2/M1NS-IIc-27.3</t>
  </si>
  <si>
    <t>Uses expanded form to explain the meaning of addition with regrouping</t>
  </si>
  <si>
    <t>M1NS-IIc-27.2: Uses expanded form to explain the meaning of addition with regrouping.
M1NS-IIc-27.3: Visualizes and adds numbers with sums through 99 without or with regrouping.</t>
  </si>
  <si>
    <t>1.022 Uses expanded form to explain the meaning of addition with regrouping M1NS-IIc-27.2
1.023 Visualizes and adds numbers with sums through 99 without or with regrouping M1NS-IIc-27.3</t>
  </si>
  <si>
    <t>PH_G1_C16_P2.1.1</t>
  </si>
  <si>
    <t>Addition and Subtraction with Regrouping</t>
  </si>
  <si>
    <t>2.2 Adding two 2-digit numbers with regrouping</t>
  </si>
  <si>
    <t>PINE_G1_C15A_P2.2.1</t>
  </si>
  <si>
    <t>Ch 16 Practice 2.2.1: Add two 2-digit numbers with regrouping using algorithm</t>
  </si>
  <si>
    <t>Add two 2-digit numbers with regrouping using expanded form and algorithm</t>
  </si>
  <si>
    <t>1.141 Add two 2-digit numbers with regrouping M1NS-IIc-27.2/M1NS-IIc-27.3</t>
  </si>
  <si>
    <t>PH_G1_C16_P2.2.1</t>
  </si>
  <si>
    <t>2.3 Subtracting ones with regrouping</t>
  </si>
  <si>
    <t>PINE_G1_C15A_P2.3.1</t>
  </si>
  <si>
    <t xml:space="preserve">Ch 16 Practice 2.3.1: Subtract a 1-digit number from a 2-digit number with regrouping using the ‘counting backwards’ method, number bonds and algorithm
</t>
  </si>
  <si>
    <t xml:space="preserve">Subtract a 1-digit number from a 2-digit number with regrouping using the ‘counting backwards’ method, number bonds and algorithm
</t>
  </si>
  <si>
    <t>1.142 Subtract a 1-digit number from a 2-digit number with regrouping M1NS-IIh-32.3/M1NS-IIh-32.4</t>
  </si>
  <si>
    <t>M1NS-IIh-32.3/M1NS-IIh-32.4</t>
  </si>
  <si>
    <t>Uses the expanded form to explain subtraction with regrouping</t>
  </si>
  <si>
    <t>M1NS-IIh-32.3: Uses the expanded form to explain subtraction with regrouping.
M1NS-IIh-32.4: Visualizes, represents, and subtracts one- to two-digit numbers with minuends up to 99 with regrouping.</t>
  </si>
  <si>
    <t>1.032 Uses the expanded form to explain subtraction with regrouping M1NS-IIh-32.3
1.033 Visualizes, represents, and subtracts one- to two-digit numbers with minuends up to 99 with regrouping M1NS-IIh-32.4</t>
  </si>
  <si>
    <t>PH_G1_C16_P2.3.1</t>
  </si>
  <si>
    <t>2.4 Subtracting a 2-digit number with regrouping</t>
  </si>
  <si>
    <t>PINE_G1_C15A_P2.4.1</t>
  </si>
  <si>
    <t>Ch 16 Practice 2.4.1: Subtract a 2-digit number from another 2-digit number with regrouping using expanded form and algorithm</t>
  </si>
  <si>
    <t>Subtract a 2-digit number from another 2-digit number with regrouping using expanded form and algorithm</t>
  </si>
  <si>
    <t>1.143 Subtract a 2-digit number from another 2-digit number with regrouping M1NS-IIh-32.3/M1NS-IIh-32.4</t>
  </si>
  <si>
    <t>PH_G1_C16_P2.4.1</t>
  </si>
  <si>
    <t>Unit 3: Adding three numbers</t>
  </si>
  <si>
    <t>3.1 Adding three numbers using grouping of numbers</t>
  </si>
  <si>
    <t>PINE_G1_C07_P1.6.1</t>
  </si>
  <si>
    <t>Ch 16 Practice 3.1.1: Apply the associative property of addition</t>
  </si>
  <si>
    <t>Apply the associative property of addition</t>
  </si>
  <si>
    <t>1.144 Apply the associative property of addition M1NS-IIb-26.2</t>
  </si>
  <si>
    <t>M1NS-IIb-26.2</t>
  </si>
  <si>
    <t>Visualizes and adds three one-digit numbers using the grouping property of addition.</t>
  </si>
  <si>
    <t>M1NS-IIb-26.2: Visualizes and adds three one-digit numbers using the grouping property of addition.</t>
  </si>
  <si>
    <t>1.020 Visualizes and adds three one-digit numbers M1NS-IIb-26.2</t>
  </si>
  <si>
    <t>PH_G1_C16_P3.1.1</t>
  </si>
  <si>
    <t>Adding three numbers</t>
  </si>
  <si>
    <t>3.2 Adding three numbers using ‘make 10‘ strategy</t>
  </si>
  <si>
    <t>PINE_G1_C07_P1.7.1</t>
  </si>
  <si>
    <t>Ch 16 Practice 3.2.1: Add three 1-digit numbers using the ‘make 10‘ strategy</t>
  </si>
  <si>
    <t>Add three 1-digit numbers using the ‘make 10‘ strategy</t>
  </si>
  <si>
    <t>EOY_10</t>
  </si>
  <si>
    <t>1.145 Add three 1-digit numbers M1NS-IIb-27.1</t>
  </si>
  <si>
    <t>M1NS-IIb-27.1</t>
  </si>
  <si>
    <t>Visualizes and adds two to three one-digit numbers horizontally and vertically.</t>
  </si>
  <si>
    <t>M1NS-IIb-27.1: Visualizes and adds two to three one-digit numbers horizontally and vertically.</t>
  </si>
  <si>
    <t>1.021 Visualizes and adds two to three one- digit numbers horizontally and vertically M1NS-IIb-27.1</t>
  </si>
  <si>
    <t>PH_G1_C16_P3.2.1</t>
  </si>
  <si>
    <t>3.3 Adding three numbers vertically</t>
  </si>
  <si>
    <t>PH_G1_C16_P3.3.1</t>
  </si>
  <si>
    <t>Ch 16 Practice 3.3.1: Add three 1-digit numbers with regrouping using the standard algorithm</t>
  </si>
  <si>
    <t>Add three 1-digit numbers with regrouping using the standard algorithm</t>
  </si>
  <si>
    <t>1.146 Add three 1-digit numbers with regrouping M1NS-IIb-27.1</t>
  </si>
  <si>
    <t>Visualizes and adds two to three one- digit numbers horizontally and vertically</t>
  </si>
  <si>
    <t>PINE_G1_C15A_P3.1.1</t>
  </si>
  <si>
    <t>Ch 16 Practice 4.1.1: Solve a 1-step word problem involving addition and subtraction of numbers within 40</t>
  </si>
  <si>
    <t>Solve a 1-step word problem involving addition and subtraction of numbers within 40</t>
  </si>
  <si>
    <t>1.147 Solve a 1-step word problem involving addition and subtraction of numbers within 40 M1NS-IIe-29.1/M1NS-IIi-34.1</t>
  </si>
  <si>
    <t>M1NS-IIe-29.1/M1NS-IIi-34.1</t>
  </si>
  <si>
    <t>M1NS-IIe-29.1: Visualizes and solves one-step routine and non-routine problems involving addition of whole numbers including money with sums up to 99 using appropriate problem solving strategies.
M1NS-IIi-34.1: Visualizes, represents, and solves routine and non-routine problems involving subtraction of whole numbers including money with minuends up to 99 with and without regrouping.</t>
  </si>
  <si>
    <t>1.026 Visualizes and solves one-step routine and non-routine problems involving addition of whole numbers including money with sums up to 99 M1NS-IIe-29.1
1.035 Visualizes, represents, and solves routine and non-routine problems involving subtraction of whole numbers including money with minuends up to 99 with and without regrouping M1NS-IIi-34.1</t>
  </si>
  <si>
    <t>PH_G1_C16_P4.1.1</t>
  </si>
  <si>
    <t>PH_G1_C16_P4.1.2</t>
  </si>
  <si>
    <t>Ch 16 Practice 4.1.2: Solve a 1-step word problem involving addition of three 1-digit numbers</t>
  </si>
  <si>
    <t>Solve a 1-step word problem involving addition of three 1-digit numbers</t>
  </si>
  <si>
    <t>8 (Rev 4)</t>
  </si>
  <si>
    <t>1.147a Solve a 1-step word problem involving addition of three 1-digit numbers M1NS-IIe-29.1</t>
  </si>
  <si>
    <t>1.026 Visualizes and solves one-step routine and non-routine problems involving addition of whole numbers including money with sums up to 99 M1NS-IIe-29.1</t>
  </si>
  <si>
    <t>Chapter 17: Halves  and Quarters</t>
  </si>
  <si>
    <t>Unit 1: Halves and Quarters</t>
  </si>
  <si>
    <t>1.1 Making halves and quarters of one whole</t>
  </si>
  <si>
    <t>PINE_G1_C16_P1.1.1</t>
  </si>
  <si>
    <t>Ch 17 Practice 1.1.1: Recognize, name and represent one half of a whole which is divided into 2 equal parts</t>
  </si>
  <si>
    <t>Recognize, name and represent one half of a whole which is divided into 2 equal parts</t>
  </si>
  <si>
    <t>EOY_11</t>
  </si>
  <si>
    <t>1.148 Recognize, name and represent one half of a whole which is divided into 2 equal parts M1NS-IIIb-72.1/M1NS-IIIc-73</t>
  </si>
  <si>
    <t>M1NS-IIIb-72.1/M1NS-IIIc-73</t>
  </si>
  <si>
    <t>Visualizes and identifies ½ and ¼ of a whole object
Visualizes, represents, and divides a whole into halves and fourths.</t>
  </si>
  <si>
    <t>M1NS-IIIb-72.1: Visualizes and identifies ½ and ¼ of a whole object.
M1NS-IIIc-73: Visualizes, represents, and divides a whole into halves and fourths.</t>
  </si>
  <si>
    <t>1.039 Visualizes and identifies ½ and ¼ of a whole object M1NS-IIIb-72.1
1.040 Visualizes, represents, and divides a whole into halves and fourths M1NS-IIIc-73</t>
  </si>
  <si>
    <t>PH_G1_C17_P1.1.1</t>
  </si>
  <si>
    <t>Chapter 17 Halves and Quarters</t>
  </si>
  <si>
    <t>G1.1.03  Fractions / Concepts</t>
  </si>
  <si>
    <t>Halves and Quarters</t>
  </si>
  <si>
    <t>PINE_G1_C16_P1.1.2</t>
  </si>
  <si>
    <t>Ch 17 Practice 1.1.2: Recognize, name and represent one quarter of a whole which is divided into 4 equal parts</t>
  </si>
  <si>
    <t>Recognize, name and represent one quarter of a whole which is divided into 4 equal parts</t>
  </si>
  <si>
    <t>9 (Rev 4)</t>
  </si>
  <si>
    <t>1.149 Recognize, name and represent one quarter of a whole which is divided into 4 equal parts M1NS-IIIb-72.1/M1NS-IIIc-73</t>
  </si>
  <si>
    <t>PH_G1_C17_P1.1.2</t>
  </si>
  <si>
    <t xml:space="preserve">Chapter 18: Calendar and Time </t>
  </si>
  <si>
    <t>Unit 1: Reading a Calendar</t>
  </si>
  <si>
    <t>1.1 Days of the week</t>
  </si>
  <si>
    <t>PINE_G1_C18_P1.1.1</t>
  </si>
  <si>
    <t>Ch 18 Practice 1.1.1: Name the days of the week</t>
  </si>
  <si>
    <t>Name the days of the week</t>
  </si>
  <si>
    <t>EOY_12</t>
  </si>
  <si>
    <t>1.150 Name the days of the week M1ME-IVa-1</t>
  </si>
  <si>
    <t>M1ME-IVa-1</t>
  </si>
  <si>
    <t>Tells the days in a week; months in a year in the right order</t>
  </si>
  <si>
    <t>M1ME-IVa-1: Tells the days in a week; months in a year in the right order.</t>
  </si>
  <si>
    <t>1.053 Tells the days in a week; months in a year in the right order M1ME-IVa-1</t>
  </si>
  <si>
    <t>PH_G1_C18_P1.1.1</t>
  </si>
  <si>
    <t>Chapter 18 Calendar and Time</t>
  </si>
  <si>
    <t>G1.2.04  Time: Calendar</t>
  </si>
  <si>
    <t>Reading a Calendar</t>
  </si>
  <si>
    <t>1.2 Months of the year</t>
  </si>
  <si>
    <t>PINE_G1_C18_P1.2.1</t>
  </si>
  <si>
    <t>Ch 18 Practice 1.2.1: Name the months of the year</t>
  </si>
  <si>
    <t>Name the months of the year</t>
  </si>
  <si>
    <t>10 (Rev 4)</t>
  </si>
  <si>
    <t>1.151 Name the months of the year M1ME-IVa-1</t>
  </si>
  <si>
    <t>PH_G1_C18_P1.2.1</t>
  </si>
  <si>
    <t>1.3 Writing the date</t>
  </si>
  <si>
    <t>PINE_G1_C18_P1.3.1</t>
  </si>
  <si>
    <t>Ch 18 Practice 1.3.1: Read and write a date</t>
  </si>
  <si>
    <t>Read and write a date</t>
  </si>
  <si>
    <t>1.152 Read and write a date M1ME-IVa-2</t>
  </si>
  <si>
    <t>M1ME-IVa-2</t>
  </si>
  <si>
    <t>Determines the day or the month using a calendar</t>
  </si>
  <si>
    <t>M1ME-IVa-2: Determines the day or the month using a calendar.</t>
  </si>
  <si>
    <t>1.054 Determines the day or the month M1ME-IVa-2</t>
  </si>
  <si>
    <t>PH_G1_C18_P1.3.1</t>
  </si>
  <si>
    <t>Unit 2: Telling Time</t>
  </si>
  <si>
    <t>2.1 Telling time to the hour</t>
  </si>
  <si>
    <t>PINE_G1_C18_P2.1.1</t>
  </si>
  <si>
    <t>Ch 18 Practice 2.1.1: Tell time to the hour</t>
  </si>
  <si>
    <t>Tell time to the hour</t>
  </si>
  <si>
    <t>1.153 Tell time to the hour M1ME-IVb-3</t>
  </si>
  <si>
    <t>M1ME-IVb-3</t>
  </si>
  <si>
    <t>Tells and writes time by hour, half- hour and quarter-hour using analog clock</t>
  </si>
  <si>
    <t>M1ME-IVb-3: Tells and writes time by hour, half-hour and quarter-hour using analog clock.</t>
  </si>
  <si>
    <t>1.055 Tells and writes time by hour, half- hour and quarter-hour M1ME-IVb-3</t>
  </si>
  <si>
    <t>PH_G1_C18_P2.1.1</t>
  </si>
  <si>
    <t>G1.2.05  Time: Clock</t>
  </si>
  <si>
    <t>Telling Time</t>
  </si>
  <si>
    <t>2.2 Telling time to the half hour</t>
  </si>
  <si>
    <t>PINE_G1_C18_P2.2.1</t>
  </si>
  <si>
    <t>Ch 18 Practice 2.2.1: Tell time to the half hour</t>
  </si>
  <si>
    <t>Tell time to the half hour</t>
  </si>
  <si>
    <t>1.154 Tell time to the half hour M1ME-IVb-3</t>
  </si>
  <si>
    <t>M1ME-IVb-3: Tells and writes time by hour, half-hour and quarter-hour using an analog clock.</t>
  </si>
  <si>
    <t>PH_G1_C18_P2.2.1</t>
  </si>
  <si>
    <t>2.3 Telling time to the quarter hour</t>
  </si>
  <si>
    <t>PINE_G1_C18_P2.2A.1</t>
  </si>
  <si>
    <t>Ch 18 Practice 2.3.1: Tell time to the quarter hour</t>
  </si>
  <si>
    <t>Tell time to the quarter hour</t>
  </si>
  <si>
    <t>11 (Rev 4)</t>
  </si>
  <si>
    <t>1.155 Tell time to the quarter hour M1ME-IVb-3</t>
  </si>
  <si>
    <t>PH_G1_C18_P2.3.1</t>
  </si>
  <si>
    <t>2.4 Time of the day</t>
  </si>
  <si>
    <t>PINE_G1_C18_P2.3.1</t>
  </si>
  <si>
    <t>Ch 18 Practice 2.4.1: Relate time to events of a day</t>
  </si>
  <si>
    <t>Relate time to events of a day</t>
  </si>
  <si>
    <t>1.156 Relate time to events of a day M1ME-IVb-3</t>
  </si>
  <si>
    <t>PH_G1_C18_P2.4.1</t>
  </si>
  <si>
    <t>PINE_G1_C18_P2.3.2</t>
  </si>
  <si>
    <t>Ch 18 Practice 2.4.2: Sequence events according to the time of the day</t>
  </si>
  <si>
    <t>Sequence events according to the time of the day</t>
  </si>
  <si>
    <t>1.156a Sequence events according to the time of the day M1ME-IVb-3</t>
  </si>
  <si>
    <t>PH_G1_C18_P2.4.2</t>
  </si>
  <si>
    <t>2.5 Estimating time</t>
  </si>
  <si>
    <t>PH_G1_C18_P2.5.1</t>
  </si>
  <si>
    <t>Ch 18 Practice 2.5.1: Describe estimated time relative to the hour and half past the hour using ‘about’, ‘a little before’ and ‘a little after’</t>
  </si>
  <si>
    <t>Describe estimated time relative to the hour and half past the hour using ‘about’, ‘a little before’ and ‘a little after’</t>
  </si>
  <si>
    <t>1.157 Describe estimated time relative to the hour and half past the hour M1ME-IVb-3</t>
  </si>
  <si>
    <t>2.6 Taking a longer or shorter time</t>
  </si>
  <si>
    <t>PH_G1_C18_P2.6.1</t>
  </si>
  <si>
    <t>Ch 18 Practice 2.6.1: Compare duration using ‘longer’ or ‘shorter’</t>
  </si>
  <si>
    <t>Compare duration using ‘longer’ or ‘shorter’</t>
  </si>
  <si>
    <t>EOY_13</t>
  </si>
  <si>
    <t>1.158 Compare duration using ‘longer’ or ‘shorter’ M1ME-IVb-3</t>
  </si>
  <si>
    <t xml:space="preserve">Chapter 19: Numbers 0 to 100 </t>
  </si>
  <si>
    <t>Unit 1: Tens and Ones</t>
  </si>
  <si>
    <t>1.1 Counting, reading and writing numbers in tens</t>
  </si>
  <si>
    <t>PINE_G1_C19_P1.1.1</t>
  </si>
  <si>
    <t>Ch 19 Practice 1.1.1: Count by tens within 100</t>
  </si>
  <si>
    <t>Count by tens within 100</t>
  </si>
  <si>
    <t>1.159 Count by tens within 100 M1NS-Ie-8.1</t>
  </si>
  <si>
    <t>Visualizes and counts by 2s, 5s and 10s through 100.</t>
  </si>
  <si>
    <t>PH_G1_C19_P1.1.1</t>
  </si>
  <si>
    <t>Chapter 19 Numbers 0 to 100</t>
  </si>
  <si>
    <t>1.2 Numbers in tens and ones</t>
  </si>
  <si>
    <t>PINE_G1_C19_P1.2.1</t>
  </si>
  <si>
    <t>Ch 19 Practice 1.2.1: Count within 100 by making tens</t>
  </si>
  <si>
    <t>Count within 100 by making tens</t>
  </si>
  <si>
    <t>1.160 Count within 100 M1NS-Ib-2.1/M1NS-Id-5</t>
  </si>
  <si>
    <t>M1NS-Ib-2.1/M1NS-Id-5</t>
  </si>
  <si>
    <t>Counts the number of objects in a given set by ones and tens.
Regroups sets of ones into sets of tens and sets of tens into hundreds using objects.</t>
  </si>
  <si>
    <t>M1NS-Ib-2.1: Counts the number of objects in a given set by ones and tens.
M1NS-Id-5: Regroups sets of ones into sets of tens and sets of tens into hundreds using objects.</t>
  </si>
  <si>
    <t>1.002 Counts the number of objects in a given set by ones and tens M1NS-Ib-2.1
1.005 Regroups sets of ones into sets of tens and sets of tens into hundreds using objects M1NS-Id-5</t>
  </si>
  <si>
    <t>PH_G1_C19_P1.2.1</t>
  </si>
  <si>
    <t>PINE_G1_C19_P1.2.2</t>
  </si>
  <si>
    <t>Ch 19 Practice 1.2.2: Read and write a number from 41 to 100 — the numeral and the corresponding number word</t>
  </si>
  <si>
    <t>Read and write a number from 41 to 100 — the numeral and the corresponding number word</t>
  </si>
  <si>
    <t>1.161 Read and write a number from 41 to 100 — the numeral and the corresponding number word M1NS-If-9.1</t>
  </si>
  <si>
    <t>PH_G1_C19_P1.2.2</t>
  </si>
  <si>
    <t>PINE_G1_C19_P1.2.3</t>
  </si>
  <si>
    <t>Ch 19 Practice 1.2.3: Write a 2-digit number in tens and ones</t>
  </si>
  <si>
    <t>Write a 2-digit number in tens and ones</t>
  </si>
  <si>
    <t>12 (Rev 4)</t>
  </si>
  <si>
    <t>1.162 Write a 2-digit number in tens and ones M1NS-Ig-11</t>
  </si>
  <si>
    <t>PH_G1_C19_P1.2.3</t>
  </si>
  <si>
    <t>PH_G1_C19_P1.2.4</t>
  </si>
  <si>
    <t>Ch 19 Practice 1.2.4: Write a 2-digit number using a number bond</t>
  </si>
  <si>
    <t>Write a 2-digit number using a number bond</t>
  </si>
  <si>
    <t>1.163 Write a 2-digit number using a number bond M1NS-Ig-11</t>
  </si>
  <si>
    <t>Chapter 19 Numbers 0 to 101</t>
  </si>
  <si>
    <t>1.3 Estimating the number of things</t>
  </si>
  <si>
    <t>PH_G1_C19_P1.3.1</t>
  </si>
  <si>
    <t>Ch 19 Practice 1.3.1: Estimate the number of objects in a group of less than 100 objects</t>
  </si>
  <si>
    <t>Estimate the number of objects in a group of less than 100 objects</t>
  </si>
  <si>
    <t>1.164 Estimate the number of objects in a group of less than 100 objects M1NS-Ie-8.1</t>
  </si>
  <si>
    <t>Chapter 19 Numbers 0 to 102</t>
  </si>
  <si>
    <t>Unit 2: Order of Numbers</t>
  </si>
  <si>
    <t>2.1 Counting on and backwards</t>
  </si>
  <si>
    <t>PINE_G1_C19_P2.1.1</t>
  </si>
  <si>
    <t>Ch 19 Practice 2.1.1: Find the number which is 1 or 10 more than (or less than) a given number within 100</t>
  </si>
  <si>
    <t>Find the number which is 1 or 10 more than (or less than) a given number within 100</t>
  </si>
  <si>
    <t>1.165 Find the number which is 1 or 10 more or less than a given number within 100 M1NS-Ib-3</t>
  </si>
  <si>
    <t>Tells and writes time by hour, half-hour and quarter-hour using an analog clock.</t>
  </si>
  <si>
    <t>PH_G1_C19_P2.1.1</t>
  </si>
  <si>
    <t>Order of Numbers</t>
  </si>
  <si>
    <t>PINE_G1_C19_P2.2.1</t>
  </si>
  <si>
    <t>Ch 19 Practice 2.1.2: Count on or backwards by ones or tens from a given number</t>
  </si>
  <si>
    <t>Count on or backwards by ones or tens from a given number</t>
  </si>
  <si>
    <t>13 (Rev 4)</t>
  </si>
  <si>
    <t>1.166 Count on or backwards M1NS-Ie-8.1</t>
  </si>
  <si>
    <t>PH_G1_C19_P2.1.2</t>
  </si>
  <si>
    <t>2.2 Comparing and ordering numbers</t>
  </si>
  <si>
    <t>PINE_G1_C19_P2.4.1</t>
  </si>
  <si>
    <t>Ch 19 Practice 2.2.1: Compare and order numbers within 100</t>
  </si>
  <si>
    <t>Compare and order numbers within 100</t>
  </si>
  <si>
    <t>EOY_14</t>
  </si>
  <si>
    <t>1.167 Compare and order numbers within 100 M1NS-Ih-12.1/M1NS-Ih-13.1</t>
  </si>
  <si>
    <t>Visualizes, represents, and compares numbers up to 100 using relation symbols.
Visualizes, represents, and orders numbers up to 100 in increasing or decreasing order.</t>
  </si>
  <si>
    <t>PH_G1_C19_P2.2.1</t>
  </si>
  <si>
    <t>Chapter 20: Addition and Subtraction Within 100</t>
  </si>
  <si>
    <t>Ch 20 Practice 1.1.1: Add a 1-digit number and a 2-digit number without regrouping using algorithm</t>
  </si>
  <si>
    <t>Add a 1-digit number and a 2-digit number without regrouping using algorithm</t>
  </si>
  <si>
    <t>1.168 Add a 1-digit number and a 2-digit number without regrouping M1NS-IIc-27.3</t>
  </si>
  <si>
    <t>PH_G1_C20_P1.1.1</t>
  </si>
  <si>
    <t>Chapter 20 Addition and Subtraction Within 100</t>
  </si>
  <si>
    <t>Ch 20 Practice 1.2.1: Add tens and a 2-digit number without regrouping using algorithm</t>
  </si>
  <si>
    <t>Add tens and a 2-digit number without regrouping using algorithm</t>
  </si>
  <si>
    <t>1.169 Add tens and a 2-digit number without regrouping M1NS-IIc-27.3</t>
  </si>
  <si>
    <t>PH_G1_C20_P1.2.1</t>
  </si>
  <si>
    <t>PINE_G2_C02_P2.3.1</t>
  </si>
  <si>
    <t>Ch 20 Practice 1.3.1: Add two 2-digit numbers without regrouping using algorithm</t>
  </si>
  <si>
    <t>14 (Rev 4)</t>
  </si>
  <si>
    <t>1.170 Add two 2-digit numbers without regrouping M1NS-IIc-27.3</t>
  </si>
  <si>
    <t>PH_G1_C20_P1.3.1</t>
  </si>
  <si>
    <t>Ch 20 Practice 1.4.1: Subtract a 1-digit number from a 2-digit number without regrouping using algorithm</t>
  </si>
  <si>
    <t>Subtract a 1-digit number from a 2-digit number without regrouping using algorithm</t>
  </si>
  <si>
    <t>EOY_15</t>
  </si>
  <si>
    <t>1.171 Subtract a 1-digit number from a 2-digit number without regrouping M1NS-IIg-32.2</t>
  </si>
  <si>
    <t>PH_G1_C20_P1.4.1</t>
  </si>
  <si>
    <t>Ch 20 Practice 1.5.1: Subtract tens from a 2-digit number using algorithm</t>
  </si>
  <si>
    <t>Subtract tens from a 2-digit number using algorithm</t>
  </si>
  <si>
    <t>1.172 Subtract tens from a 2-digit number M1NS-IIg-32.2</t>
  </si>
  <si>
    <t>PH_G1_C20_P1.5.1</t>
  </si>
  <si>
    <t>1.6 Subtracting a 2-digit number from another 2-digit number</t>
  </si>
  <si>
    <t>PINE_G2_C02_P2.6.1</t>
  </si>
  <si>
    <t>Ch 20 Practice 1.6.1: Subtract a 2-digit number from a 2-digit number without regrouping using algorithm</t>
  </si>
  <si>
    <t>Subtract a 2-digit number from a 2-digit number without regrouping using algorithm</t>
  </si>
  <si>
    <t>1.173 Subtract a 2-digit number from a 2-digit number without regrouping M1NS-IIg-32.2</t>
  </si>
  <si>
    <t>PH_G1_C20_P1.6.1</t>
  </si>
  <si>
    <t>Ch 20 Practice 2.1.1: Add a 1-digit number and a 2-digit number with regrouping using algorithm</t>
  </si>
  <si>
    <t>Add a 1-digit number and a 2-digit number with regrouping using algorithm</t>
  </si>
  <si>
    <t>1.174 Add a 1-digit number and a 2-digit number with regrouping M1NS-IIc-27.3</t>
  </si>
  <si>
    <t>PH_G1_C20_P2.1.1</t>
  </si>
  <si>
    <t>2.2 Adding two 2-digit numbers</t>
  </si>
  <si>
    <t>PINE_G2_C02_P3.2.1</t>
  </si>
  <si>
    <t>Ch 20 Practice 2.2.1: Add two 2-digit numbers with regrouping using algorithm</t>
  </si>
  <si>
    <t>Add two 2-digit numbers with regrouping using algorithm</t>
  </si>
  <si>
    <t>1.175 Add two 2-digit numbers with regrouping M1NS-IIc-27.3</t>
  </si>
  <si>
    <t>PH_G1_C20_P2.2.1</t>
  </si>
  <si>
    <t>Ch 20 Practice 2.3.1: Subtract a 1-digit number from a 2-digit number with regrouping using algorithm</t>
  </si>
  <si>
    <t>Subtract a 1-digit number from a 2-digit number with regrouping using algorithm</t>
  </si>
  <si>
    <t>1.176 Subtract a 1-digit number from a 2-digit number with regrouping M1NS-IIh-32.4</t>
  </si>
  <si>
    <t>PH_G1_C20_P2.3.1</t>
  </si>
  <si>
    <t>2.4 Subtracting a 2-digit number from another 2-digit number</t>
  </si>
  <si>
    <t>PINE_G2_C02_P3.5.1</t>
  </si>
  <si>
    <t>Ch 20 Practice 2.4.1: Subtract a 2-digit number from a 2-digit number with regrouping using algorithm</t>
  </si>
  <si>
    <t>Subtract a 2-digit number from a 2-digit number with regrouping using algorithm</t>
  </si>
  <si>
    <t>15 (Rev 4)</t>
  </si>
  <si>
    <t>1.177 Subtract a 2-digit number from a 2-digit number with regrouping M1NS-IIg-32.2</t>
  </si>
  <si>
    <t>PH_G1_C20_P2.4.1</t>
  </si>
  <si>
    <t>3.1 Solving word problems</t>
  </si>
  <si>
    <t>PINE_G2_C02_P2.7.1</t>
  </si>
  <si>
    <t>Ch 20 Practice 3.1.1: Solve 1-step word problems involving addition or subtraction with or without regrouping</t>
  </si>
  <si>
    <t>Solve a 1-step word problem involving addition or subtraction of numbers within 100</t>
  </si>
  <si>
    <t>EOY_16</t>
  </si>
  <si>
    <t>1.178 Solve a 1-step word problem involving addition or subtraction of numbers within 100 M1NS-IIe- 29.1/M1NS-IIi- 34.1</t>
  </si>
  <si>
    <t>M1NS-IIe- 29.1/M1NS-IIi- 34.1</t>
  </si>
  <si>
    <t>Visualizes and solves one-step routine and non-routine problems involving addition of whole numbers including money with sums up to 99 using appropriate problem solving strategies
Visualizes, represents, and solves routine and non-routine problems involving subtraction of whole numbers including money with minuends up to 99 with and without regrouping using appropriate problem solving strategies and tools.</t>
  </si>
  <si>
    <t>M1NS-IIe-29.1: Visualizes and solves one-step routine and non-routine problems involving addition of whole numbers including money with sums up to 99 using appropriate problem solving strategies.
M1NS-IIi- 34.1: Visualizes, represents, and solves routine and non-routine problems involving subtraction of whole numbers including money with minuends up to 99 with and without regrouping using appropriate problem solving strategies and tools.</t>
  </si>
  <si>
    <t>1.026 Visualizes and solves one-step routine and non-routine problems involving addition of whole numbers including money with sums up to 99 M1NS-IIe-29.1
1.038 Visualizes, represents, and solves routine and non-routine problems involving subtraction of whole numbers including money with minuends up to 99 M1NS-IIi- 34.1</t>
  </si>
  <si>
    <t>PH_G1_C20_P3.1.1</t>
  </si>
  <si>
    <t>Chapter 21: Patterns</t>
  </si>
  <si>
    <t>Unit 1: Continuous Patterns</t>
  </si>
  <si>
    <t>1.1 Continuous pattern</t>
  </si>
  <si>
    <t>PH_G1_C21_P1.1.1</t>
  </si>
  <si>
    <t>Ch 21 Practice 1.1.1: Determine the missing term(s) in a given continuous pattern using one of these attributes: letters, numbers or events</t>
  </si>
  <si>
    <t>Determine the missing term(s) in a given continuous pattern using one of these attributes: letters, numbers or events</t>
  </si>
  <si>
    <t>EOY_17</t>
  </si>
  <si>
    <t>1.179 Determine the missing term(s) in a given continuous pattern M1AL-IIIg-1</t>
  </si>
  <si>
    <t>M1AL-IIIg-1</t>
  </si>
  <si>
    <t>Determines the missing term/s in a given continuous pattern using one attribute (letters/ numbers/events)
eg A,B,C,D,    
2,3,   5,6,7
   ,Wed, Thur, Fri Aa, Bb, Cb,    ,      </t>
  </si>
  <si>
    <t>M1AL-IIIg-1: Determines the missing term/s in a given continuous pattern using one attribute (letters/numbers/events).   </t>
  </si>
  <si>
    <t>1.048 Determines the missing term/s in a given continuous pattern M1AL-IIIg-1</t>
  </si>
  <si>
    <t>Chapter 21 Patterns</t>
  </si>
  <si>
    <t>G1.5.01 Patterns</t>
  </si>
  <si>
    <t>Continuous Patterns</t>
  </si>
  <si>
    <t>Unit 2: Repeating Patterns</t>
  </si>
  <si>
    <t>2.1 Repeating patterns</t>
  </si>
  <si>
    <t>PH_G1_C21_P2.1.1</t>
  </si>
  <si>
    <t>Ch 21 Practice 2.1.1: Determine the missing term(s) in a given repeating pattern using one of these attribures: letters or numbers</t>
  </si>
  <si>
    <t>Determine the missing term(s) in a given repeating pattern using one of these attribures: letters or numbers</t>
  </si>
  <si>
    <t>16 (Rev 4)</t>
  </si>
  <si>
    <t>1.180 Determine the missing term(s) in a given repeating pattern M1AL-IIIg-2</t>
  </si>
  <si>
    <t>Repeating Patterns</t>
  </si>
  <si>
    <t xml:space="preserve">Chapter 22: Money </t>
  </si>
  <si>
    <t>Unit 1: Coins and Bills</t>
  </si>
  <si>
    <t>1.1 Naming coins and bills
and bills</t>
  </si>
  <si>
    <t>PINE_G1_C20_P1.1.1</t>
  </si>
  <si>
    <t xml:space="preserve">Ch 22 Practice 1.1.1: Recognize and name the one centavo, five-centavo, twenty-five centavo, one-peso, five-peso, ten-peso and twenty-peso coins
</t>
  </si>
  <si>
    <t xml:space="preserve">Recognize and name the one centavo, five-centavo, twenty-five centavo, one-peso, five-peso, ten-peso and twenty-peso coins
</t>
  </si>
  <si>
    <t>1.181 Recognize and name the one centavo, five-centavo, twenty-five centavo, one-peso, five-peso, ten-peso and twenty-peso coins M1NS-Ij-19.1</t>
  </si>
  <si>
    <t>M1NS-Ij-19.1</t>
  </si>
  <si>
    <t>Recognizes and compares coins and bills up to PhP100 and their notations</t>
  </si>
  <si>
    <t>M1NS-Ij-19.1: Recognizes and compares coins and bills up to PhP100 and their notations.</t>
  </si>
  <si>
    <t>1.016 Recognizes and compares coins and bills up to PhP100 and their notations M1NS-Ij-19.1</t>
  </si>
  <si>
    <t>PH_G1_C22_P1.1.1</t>
  </si>
  <si>
    <t>Chapter 22 Money</t>
  </si>
  <si>
    <t>G1.2.06  Money</t>
  </si>
  <si>
    <t>Coins and Bills</t>
  </si>
  <si>
    <t>Ch 22 Practice 1.1.2: Recognize and name the fifty-peso and hundred-peso bills</t>
  </si>
  <si>
    <t>Recognize and name the fifty-peso and hundred-peso bills</t>
  </si>
  <si>
    <t>1.182 Recognize and name the fifty-peso and hundred-peso bills M1NS-Ij-19.1</t>
  </si>
  <si>
    <t>PH_G1_C22_P1.1.2</t>
  </si>
  <si>
    <t>1.2 Counting money</t>
  </si>
  <si>
    <t>PINE_G1_C20_P1.2.1</t>
  </si>
  <si>
    <t xml:space="preserve">Ch 22 Practice 1.2.1: Count and tell the amount of money in a group of coins up to ₱1
</t>
  </si>
  <si>
    <t xml:space="preserve">Count and tell the amount of money in a group of coins up to ₱1
</t>
  </si>
  <si>
    <t>17 (Rev 4)</t>
  </si>
  <si>
    <t>1.183 Count and tell the amount of money in a group of coins up to ₱1 M1NS-Ij-19.1</t>
  </si>
  <si>
    <t>PH_G1_C22_P1.2.1</t>
  </si>
  <si>
    <t>Ch 22 Practice 1.2.2: Count and tell the amount of money in a group of coins or bills up to ₱100</t>
  </si>
  <si>
    <t>Count and tell the amount of money in a group of coins or bills up to ₱100</t>
  </si>
  <si>
    <t>EOY_18</t>
  </si>
  <si>
    <t>1.184 Count and tell the amount of money in a group of coins or bills up to ₱100 M1NS-Ij-19.1</t>
  </si>
  <si>
    <t>PH_G1_C22_P1.2.2</t>
  </si>
  <si>
    <t>1.3 Exchanging money</t>
  </si>
  <si>
    <t>PINE_G1_C20_P1.3.1</t>
  </si>
  <si>
    <t>Ch 22 Practice 1.3.1: Exchange money</t>
  </si>
  <si>
    <t>Exchange money</t>
  </si>
  <si>
    <t>1.185 Exchange money M1NS-Ij-19.1</t>
  </si>
  <si>
    <t>PH_G1_C22_P1.3.1</t>
  </si>
  <si>
    <t>1.4 Counting money in different denominations</t>
  </si>
  <si>
    <t>PINE_G1_C20_P1.4.1</t>
  </si>
  <si>
    <t>Ch 22 Practice 1.4.1: Count and tell the amount of money in a group of coins and/or bills</t>
  </si>
  <si>
    <t>Count and tell the amount of money in a group of coins and/or bills</t>
  </si>
  <si>
    <t>1.186 Count and tell the amount of money in a group of coins and/or bills M1NS-Ij-19.1</t>
  </si>
  <si>
    <t>PH_G1_C22_P1.4.1</t>
  </si>
  <si>
    <t>Ch 22 Practice 1.4.2: Count on by 50s, 20s, 10s and 1s to find the amount of money</t>
  </si>
  <si>
    <t>Count on by 50s, 20s, 10s and 1s to find the amount of money</t>
  </si>
  <si>
    <t>1.187 Count on by 50s, 20s, 10s and 1s to find the amount of money M1NS-Ij-19.1</t>
  </si>
  <si>
    <t>PH_G1_C22_P1.4.2</t>
  </si>
  <si>
    <t>1.5 Making up an amount of money</t>
  </si>
  <si>
    <t>PINE_G1_C20_P1.5.1</t>
  </si>
  <si>
    <t>Ch 22 Practice 1.5.1: Make up an amount of money using a group of coins and/or bills</t>
  </si>
  <si>
    <t>Make up an amount of money using a group of coins and/or bills</t>
  </si>
  <si>
    <t>1.188 Make up an amount of money using a group of coins and/or bills M1NS-Ij-19.1</t>
  </si>
  <si>
    <t>PH_G1_C22_P1.5.1</t>
  </si>
  <si>
    <t>1.6 Comparing amounts of money</t>
  </si>
  <si>
    <t>PINE_G1_C20_P1.6.1</t>
  </si>
  <si>
    <t>Ch 22 Practice 1.6.1: Compare amounts of money</t>
  </si>
  <si>
    <t>Compare amounts of money</t>
  </si>
  <si>
    <t>18 (Rev 4)</t>
  </si>
  <si>
    <t>1.189 Compare amounts of money M1NS-Ij-19.1</t>
  </si>
  <si>
    <t>PH_G1_C22_P1.6.1</t>
  </si>
  <si>
    <t>Unit 2: Shopping</t>
  </si>
  <si>
    <t>2.1 Adding amounts of money</t>
  </si>
  <si>
    <t>PINE_G2_C11_P2.1.1</t>
  </si>
  <si>
    <t xml:space="preserve">Ch 22 Practice 2.1.1: Read the price of an item in pesos and make up a group of coins and/or bills to pay for the item
</t>
  </si>
  <si>
    <t xml:space="preserve">Read the price of an item in pesos and make up a group of coins and/or bills to pay for the item
</t>
  </si>
  <si>
    <t>1.190 Read the price of an item in pesos and make up a group of coins and/or bills to pay for the item M1NS-IIe-29.1</t>
  </si>
  <si>
    <t xml:space="preserve">Creates situations involving addition of whole numbers including money </t>
  </si>
  <si>
    <t>PH_G1_C22_P2.1.1</t>
  </si>
  <si>
    <t>Shopping</t>
  </si>
  <si>
    <t>PINE_G2_C11_P2.1.2</t>
  </si>
  <si>
    <t>Ch 22 Practice 2.1.2: Add money in centavos up to ₱1</t>
  </si>
  <si>
    <t>Add money in centavos up to ₱1</t>
  </si>
  <si>
    <t>1.191 Add money in centavos up to ₱1 M1NS-IIc-27.3</t>
  </si>
  <si>
    <t>PH_G1_C22_P2.1.2</t>
  </si>
  <si>
    <t>PINE_G2_C11_P2.1.3</t>
  </si>
  <si>
    <t>Ch 22 Practice 2.1.3: Add money in pesos up to ₱100</t>
  </si>
  <si>
    <t>Add money in pesos up to ₱100</t>
  </si>
  <si>
    <t>1.192 Add money in pesos up to ₱100 M1NS-IIc-27.3</t>
  </si>
  <si>
    <t>PH_G1_C22_P2.1.3</t>
  </si>
  <si>
    <t>2.2 Subtracting amounts of money</t>
  </si>
  <si>
    <t>PINE_G2_C11_P2.2.2</t>
  </si>
  <si>
    <t>Ch 22 Practice 2.1.4: Subtract money in centavos up to ₱1</t>
  </si>
  <si>
    <t>Subtract money in centavos up to ₱1</t>
  </si>
  <si>
    <t>1.193 Subtract money in centavos up to ₱1 M1NS-IIh-32.4</t>
  </si>
  <si>
    <t>Visualizes, represents, and subtracts one- to two-digit numbers with minuends up to 99 with regrouping.</t>
  </si>
  <si>
    <t>PH_G1_C22_P2.1.4</t>
  </si>
  <si>
    <t>PINE_G2_C11_P2.2.3</t>
  </si>
  <si>
    <t>Ch 22 Practice 2.1.5: Subtract money in pesos up to ₱100</t>
  </si>
  <si>
    <t>Subtract money in pesos up to ₱100</t>
  </si>
  <si>
    <t>19 (Rev 4)</t>
  </si>
  <si>
    <t>1.194 Subtract money in pesos up to ₱100 M1NS-IIh-32.4</t>
  </si>
  <si>
    <t>PH_G1_C22_P2.1.5</t>
  </si>
  <si>
    <t>PINE_G2_C11_P3.1.1</t>
  </si>
  <si>
    <t>Ch 22 Practice 3.1.1: Solve a 1-step word problem involving addition or subtraction of money within 100</t>
  </si>
  <si>
    <t>Solve a 1-step word problem involving addition or subtraction of money within 100</t>
  </si>
  <si>
    <t>EOY_19</t>
  </si>
  <si>
    <t>1.195 Solve a 1-step word problem involving addition or subtraction of money within 100 M1NS-IIe-29.1/M1NS-IIi-34.1</t>
  </si>
  <si>
    <t>Visualizes and solves one-step routine and non-routine problems involving addition of whole numbers including money with sums up to 99 using appropriate problem solving strategies.
Visualizes, represents, and solves routine and non-routine problems involving subtraction of whole numbers including money with minuends up to 99 with and without regrouping.</t>
  </si>
  <si>
    <t>PH_G1_C22_P3.1.1</t>
  </si>
  <si>
    <t>Chapter 23: Probability</t>
  </si>
  <si>
    <t>Unit 1: Likely and Unlikely</t>
  </si>
  <si>
    <t>1.1 Using likely and unlikely</t>
  </si>
  <si>
    <t>PH_G1_C23_P1.1.1</t>
  </si>
  <si>
    <t>Ch 23 Practice 1.1.1: Tell whether an event is likely or unlikely to happen</t>
  </si>
  <si>
    <t>Tell whether an event is likely or unlikely to happen</t>
  </si>
  <si>
    <t>20 (Rev 4)</t>
  </si>
  <si>
    <t>1.196 Tell whether an event is likely or unlikely to happen M1SP-IVi-7.1</t>
  </si>
  <si>
    <t>M1SP-IVi-7.1</t>
  </si>
  <si>
    <t>Tells whether an event is likely or unlikely to happen</t>
  </si>
  <si>
    <t>M1SP-IVi-7.1: Tells whether an event is likely or unlikely to happen.</t>
  </si>
  <si>
    <t>1.065 Tells whether an event is likely or unlikely to happen M1SP-IVi-7.1</t>
  </si>
  <si>
    <t>Chapter 23 Probability</t>
  </si>
  <si>
    <t>G1.4.03  Probability</t>
  </si>
  <si>
    <t>Likely and Unlikely</t>
  </si>
  <si>
    <t>PH_G1_C23_P1.1.2</t>
  </si>
  <si>
    <t>Ch 23 Practice 1.1.2: Describe real-life situation using the phrases 'likely to happen' and 'unlikely to happen'</t>
  </si>
  <si>
    <t>Describe real-life situation using the phrases 'likely to happen' and 'unlikely to happen'</t>
  </si>
  <si>
    <t>EOY_20</t>
  </si>
  <si>
    <t>1.197 Describe real-life situation using the phrases 'likely to happen' and 'unlikely to happen' M1SP-IVj-8.1</t>
  </si>
  <si>
    <t>M1SP-IVj-8.1</t>
  </si>
  <si>
    <t>Describe events in real-life situations using the phrases “ likely” or “unlikely
to happen” eg Tomorrow it will rain</t>
  </si>
  <si>
    <t>M1SP-IVj-8.1: Describe events in real-life situations using the phrases “likely” or “unlikely to happen”.</t>
  </si>
  <si>
    <t>1.066 Describe events in real-life situations using the phrases “ likely” or “unlikely to happen” M1SP-IVj-8.1</t>
  </si>
  <si>
    <t>Text</t>
  </si>
  <si>
    <t>No colour code - Exact match</t>
  </si>
  <si>
    <t>Orange cell with black text - Good match</t>
  </si>
  <si>
    <t>Orange cell with red text - Match</t>
  </si>
  <si>
    <t>Orange cell with brown text - To be created (new creation)</t>
  </si>
  <si>
    <t>Green cell - Created by vendor, pending editing</t>
  </si>
  <si>
    <t>Blue cell - Settled by Anshul before she left</t>
  </si>
  <si>
    <t>Chapter
(2A: 1 - 9
2B: 10 - 19 )</t>
  </si>
  <si>
    <t>Chapter 1: Numbers 0 to 1000</t>
  </si>
  <si>
    <t>Unit 1: Hundreds, Tens and Ones</t>
  </si>
  <si>
    <t>PINE_G3_C01_P1.1.1</t>
  </si>
  <si>
    <t>Ch 1 Practice 1.1.1: Counting within 1000</t>
  </si>
  <si>
    <t>Counting within 1000</t>
  </si>
  <si>
    <t>(Rev02)_01</t>
  </si>
  <si>
    <t>2.001 Counting within 1000 M2NS-Ia-1.2/M2NS-Ic-9.2</t>
  </si>
  <si>
    <t>M2NS-Ia-1.2/M2NS-Ic-9.2</t>
  </si>
  <si>
    <t>Visualizes and represents numbers from 0-1000 with emphasis on numbers 101 – 1 000 using a variety of materials.
Reads and writes numbers up to 1 000 in symbols and in words.</t>
  </si>
  <si>
    <t>M2NS-Ia-1.2: Visualizes and represents numbers from 0 - 1000 with emphasis on numbers 101 - 1000 using a variety of materials.
M2NS-Ic-9.2: Reads and writes numbers up to 1000 in symbols and in words.</t>
  </si>
  <si>
    <t xml:space="preserve">2.001 Visualizes and represents numbers from 0 - 1000 with emphasis on numbers 101 - 1000 M2NS-Ia-1.2
2.002 Reads and writes numbers up to 1000 in symbols and in words M2NS-Ic-9.2 </t>
  </si>
  <si>
    <t>PH_G2_C01_P1.1.1</t>
  </si>
  <si>
    <t>Chapter 1 Numbers 0 to 1000</t>
  </si>
  <si>
    <t>G2.1.01 Whole Numbers / Place Value</t>
  </si>
  <si>
    <t xml:space="preserve"> Hundreds, Tens and Ones</t>
  </si>
  <si>
    <t xml:space="preserve"> To count by tens within 100</t>
  </si>
  <si>
    <t>PINE_G3_C01_P1.1.2</t>
  </si>
  <si>
    <t>Read and write a 3-digit number and the corresponding number word</t>
  </si>
  <si>
    <t>2.002 Read and write a 3-digit number and the corresponding number word M2NS-Ia-1.2/M2NS-Ic-9.2</t>
  </si>
  <si>
    <t>PH_G2_C01_P1.1.2</t>
  </si>
  <si>
    <t>PH_G1_C19_P1.1.2</t>
  </si>
  <si>
    <t xml:space="preserve"> To write a number from 0 to 100 — the numeral and the corresponding number word.</t>
  </si>
  <si>
    <t>PINE_G2_C01_P1.1.2</t>
  </si>
  <si>
    <t>Ch 1 Practice 1.1.3:  Reading and writing numbers in tens</t>
  </si>
  <si>
    <t>Reading and writing numbers in tens</t>
  </si>
  <si>
    <t>2.003 Reading and writing numbers in tens M2NS-Ia-1.2</t>
  </si>
  <si>
    <t>M2NS-Ia-1.2</t>
  </si>
  <si>
    <t>Visualizes and represents numbers from 0-1000 with emphasis on numbers 101 – 1 000 using a variety of materials.</t>
  </si>
  <si>
    <t>M2NS-Ia-1.2    visualizes and represents numbers from 0-1000 with emphasis on numbers 101 – 1 000 using a variety of materials.</t>
  </si>
  <si>
    <t>2.001  visualizes and represents numbers from 0-1000 with emphasis on numbers 101 – 1 000 M2NS-Ia-1.2</t>
  </si>
  <si>
    <t>PINE_G2_C01_P1.1.3</t>
  </si>
  <si>
    <t>Ch 1 Practice 1.1.4:  Expressing tens using place values</t>
  </si>
  <si>
    <t>Expressing tens using place values</t>
  </si>
  <si>
    <t>2.004 Expressing tens using place values M2NS-Ia-1.2</t>
  </si>
  <si>
    <t>2.001  visualizes and represents numbers from 0-1000 with emphasis on numbers 101 – 1 000 using a variety of materials. M2NS-Ia-1.2</t>
  </si>
  <si>
    <t xml:space="preserve">1.2 Reading a number in hundreds, tens and ones </t>
  </si>
  <si>
    <t>PINE_G3_C01_P1.2.1</t>
  </si>
  <si>
    <t>Ch 1 Practice 1.2.1: Reading a number in hundreds, tens and ones</t>
  </si>
  <si>
    <t>Interpret a 3-digit number in terms of hundreds, tens and ones</t>
  </si>
  <si>
    <t>(Rev01)_01</t>
  </si>
  <si>
    <t>2.005 Interpret a 3-digit number in terms of hundreds, tens and ones M2NS-Ib-10.2/M2NS-Ic-14</t>
  </si>
  <si>
    <t>M2NS-Ib-10.2/M2NS-Ic-14</t>
  </si>
  <si>
    <t>Gives the place value and finds the value of a digit in three-digit numbers.
Visualizes and writes three-digit numbers in expanded form.</t>
  </si>
  <si>
    <t>M2NS-Ib-10.2: Gives the place value and finds the value of a digit in three-digit numbers.
M2NS-Ic-14: Visualizes and writes three-digit numbers in expanded form.</t>
  </si>
  <si>
    <t>2.003 Gives the place value and finds the value of a digit in three-digit numbers M2NS-Ib-10.2
2.006 Visualizes and writes three-digit numbers in expanded form M2NS-Ic-14</t>
  </si>
  <si>
    <t>PH_G2_C01_P1.2.1</t>
  </si>
  <si>
    <t xml:space="preserve"> To count on or backwards in ones, twos and tens within 100</t>
  </si>
  <si>
    <t>PH_G2_C01_P1.2.2</t>
  </si>
  <si>
    <t>Ch 1 Practice 1.2.2: visualizes and counts numbers by 10s, 50s, and 100s</t>
  </si>
  <si>
    <t>Visualizes and counts numbers by 10s, 50s, and 100s</t>
  </si>
  <si>
    <t>2.006 Visualizes and counts numbers M2NS-Ib-8.2</t>
  </si>
  <si>
    <t>M2NS-Ib-8.2</t>
  </si>
  <si>
    <t>Visualizes and counts numbers by 10s, 50s, and 100s.</t>
  </si>
  <si>
    <t>M2NS-Ib-8.2: Visualizes and counts numbers by 10s, 50s, and 100s.</t>
  </si>
  <si>
    <t>2.004 Visualizes and counts numbers by 10s, 50s, and 100s M2NS-Ib-8.2</t>
  </si>
  <si>
    <t>remove this row as it is not mentioned in the SOW</t>
  </si>
  <si>
    <t>1.3 Counting  amounts of  money</t>
  </si>
  <si>
    <t>PINE_G2_C01_P1.1.1</t>
  </si>
  <si>
    <t>Ch 1 Practice 1.3.1:   Count and tell the amount of money in a group of bills and coins up to P1000</t>
  </si>
  <si>
    <t>Count and tell the amount of money in a group of bills and coins up to P1000</t>
  </si>
  <si>
    <t>A_02</t>
  </si>
  <si>
    <t>2.007 Count and tell the amount of money in a group of bills and coins up to P1000 M2NS-Ia-1.2</t>
  </si>
  <si>
    <t>M2NS-Ia-1.2: Visualizes and represents numbers from 0 - 1000 with emphasis on numbers 101 - 1000 using a variety of materials.</t>
  </si>
  <si>
    <t xml:space="preserve">2.001 Visualizes and represents numbers from 0 - 1000 with emphasis on numbers 101 - 1000 M2NS-Ia-1.2
</t>
  </si>
  <si>
    <t>PH_G2_C01_P1.3.1</t>
  </si>
  <si>
    <t>PINE_G2_C01_P1.2.1</t>
  </si>
  <si>
    <t>Ch 1 Practice 1.3.2: Counting in tens and ones</t>
  </si>
  <si>
    <t xml:space="preserve">To count within 100 by making tens
</t>
  </si>
  <si>
    <t>2.008 To count within 100 by making tens M2NS-Ia-1.2</t>
  </si>
  <si>
    <t>PINE_G2_C01_P1.2.2</t>
  </si>
  <si>
    <t>Ch 1 Practice 1.3.3: Reading and writing numbers</t>
  </si>
  <si>
    <t>To read and write a number from 1 to 100 — the numeral and the corresponding number word</t>
  </si>
  <si>
    <t>2.009 To read and write a number from 1 to 100 M2NS-Ia-1.2</t>
  </si>
  <si>
    <t>PINE_G2_C01_P1.2.3</t>
  </si>
  <si>
    <t>Ch 1 Practice 1.3.4: Expressing numbers using place values</t>
  </si>
  <si>
    <t>2.010 To write a 2-digit number in tens and ones M2NS-Ic-14</t>
  </si>
  <si>
    <t>M2NS-Ic-14</t>
  </si>
  <si>
    <t>Visualizes and writes three-digit numbers in expanded form.</t>
  </si>
  <si>
    <t>M2NS-Ic-14   visualizes and writes three-digit numbers in expanded form.</t>
  </si>
  <si>
    <t>2.006 visualizes and writes three-digit numbers in expanded form. M2NS-Ic-14</t>
  </si>
  <si>
    <t>Unit 2: Comparing Numbers</t>
  </si>
  <si>
    <t>2.1 Comparing  two numbers</t>
  </si>
  <si>
    <t>PINE_G3_C01_P2.3.1</t>
  </si>
  <si>
    <t>Ch 1 Practice 2.1.1: Comparing and ordering numbers</t>
  </si>
  <si>
    <t>Compare numbers within 1000</t>
  </si>
  <si>
    <t>(Rev01)_02</t>
  </si>
  <si>
    <t>2.011 Compare numbers within 1000 M2NS-Id-12.2/M2NS-Id-13.2</t>
  </si>
  <si>
    <t>M2NS-Id-12.2/M2NS-Id-13.2</t>
  </si>
  <si>
    <t>Visualizes and compares numbers up to 1 000 using relation symbols.
Visualizes and orders numbers up to 1 000 in increasing or decreasing order.</t>
  </si>
  <si>
    <t>M2NS-Id-12.2: Visualizes and compares numbers up to 1000 using relation symbols.
M2NS-Id-13.2: Visualizes and orders numbers up to 1000 in increasing or decreasing order.</t>
  </si>
  <si>
    <t>2.007 Visualizes and compares numbers up to 1000 M2NS-Id-12.2
2.008 Visualizes and orders numbers up to 1000 in increasing or decreasing order M2NS-Id-13.2</t>
  </si>
  <si>
    <t>PH_G2_C01_P2.1.1</t>
  </si>
  <si>
    <t>PH_G1_C19_P1.1.3</t>
  </si>
  <si>
    <t xml:space="preserve"> To use number notation and place values (tens, ones).</t>
  </si>
  <si>
    <t>PINE_G3_C01_P2.3.2</t>
  </si>
  <si>
    <t>Ch 1 Practice 2.1.2: Using  '&gt;’ and ‘&lt;’ symbols to compare numbers</t>
  </si>
  <si>
    <t>Use the symbols ‘&gt;’ and ‘&lt;’ to compare numbers</t>
  </si>
  <si>
    <t>(Rev01)_03</t>
  </si>
  <si>
    <t>2.012 Use the symbols ‘&gt;’ and ‘&lt;’ to compare numbers M2NS-Id-12.2</t>
  </si>
  <si>
    <t>M2NS-Id-12.2</t>
  </si>
  <si>
    <t>Visualizes and compares numbers up to 1 000 using relation symbols.</t>
  </si>
  <si>
    <t>M2NS-Id-12.2: Visualizes and compares numbers up to 1000 using relation symbols.</t>
  </si>
  <si>
    <t>2.007 Visualizes and compares numbers up to 1000 M2NS-Id-12.2</t>
  </si>
  <si>
    <t>PH_G2_C01_P2.1.2</t>
  </si>
  <si>
    <t>PH_G1_C19_P2.5.2</t>
  </si>
  <si>
    <t xml:space="preserve"> To use  &gt; and &lt; symbols to compare numbers</t>
  </si>
  <si>
    <t>2.2 Comparing three numbers</t>
  </si>
  <si>
    <t>PINE_G2_C01_P2.5.1</t>
  </si>
  <si>
    <t>Ch 1 Practice 2.2.1: Comparing and ordering numbers</t>
  </si>
  <si>
    <t xml:space="preserve">To compare and order numbers within 1000
</t>
  </si>
  <si>
    <t>(Rev01)_04</t>
  </si>
  <si>
    <t>2.013 To compare and order numbers within 100 M2NS-Id-12.2/M2NS-Id-13.2</t>
  </si>
  <si>
    <t>PH_G2_C01_P2.2.1</t>
  </si>
  <si>
    <t>PINE_G2_C01_P2.5.2</t>
  </si>
  <si>
    <t xml:space="preserve">Ch 1 Practice 2.2.2: Comparing numbers using ‘&gt;’ and ‘&lt;’ symbols </t>
  </si>
  <si>
    <t>To use the symbols ‘&gt;’ and ‘&lt;’ for comparison of numbers</t>
  </si>
  <si>
    <t>2.014 To use the symbols ‘&gt;’ and ‘&lt;’ for comparison of numbers M2NS-Id-12.2</t>
  </si>
  <si>
    <t>M2NS-Id-12.2   visualizes and compares numbers up to 1 000 using relation symbols.</t>
  </si>
  <si>
    <t>2.007 visualizes and compares numbers up to 1 000 using relation symbols. M2NS-Id-12.2</t>
  </si>
  <si>
    <t>2.3 Finding more than and less than</t>
  </si>
  <si>
    <t>PINE_G2_C01_P2.1.1</t>
  </si>
  <si>
    <t>Ch 1 Practice 2.3.1: Finding more than and less than</t>
  </si>
  <si>
    <t>To find the number which is 1, 2, 3, 4, 5 or 10 more than or less than a given number within 1000</t>
  </si>
  <si>
    <t>(Rev01)_05</t>
  </si>
  <si>
    <t>2.015 To find the number which is 1, 2, 3, 4, 5 or 10 more than or less than a given number within 100 M2NS-Ia-1.2</t>
  </si>
  <si>
    <t>2.001 Visualizes and represents numbers from 0 - 1000 with emphasis on numbers 101 - 1000 M2NS-Ia-1.2</t>
  </si>
  <si>
    <t>PH_G2_C01_P2.3.1</t>
  </si>
  <si>
    <t>PINE_G3_C01_P2.1.1</t>
  </si>
  <si>
    <t>Ch 1 Practice 2.3.2: Finding more than and less than</t>
  </si>
  <si>
    <t>Find the number which is 1, 10 or 100 more than or less than a given number within 1000</t>
  </si>
  <si>
    <t>2.016 Find the number which is 1, 10 or 100 more than or less than a given number within 1000 M2NS-Ia-1.2</t>
  </si>
  <si>
    <t>PH_G2_C01_P2.3.2</t>
  </si>
  <si>
    <t>2.4 Reading number lines</t>
  </si>
  <si>
    <t>PINE_G2_C01_P2.3.1</t>
  </si>
  <si>
    <t>Ch 1 Practice 2.4.1: Reading number lines</t>
  </si>
  <si>
    <t>To read whole numbers up to 1000 on a number line
 To place whole numbers up to 1000 on a number line
 To give a number between two neighbouring pairs of multiples of 100 within 1000</t>
  </si>
  <si>
    <t>2.017 To read and place whole numbers up to 100 on a number line M2NS-Ia-1.2</t>
  </si>
  <si>
    <t>PH_G2_C01_P2.4.1</t>
  </si>
  <si>
    <t>PH_G1_C19_P2.4.1</t>
  </si>
  <si>
    <t xml:space="preserve"> To compare and order numbers up to 100 using number lines
</t>
  </si>
  <si>
    <t>PINE_G3_C01_P3.1.1</t>
  </si>
  <si>
    <t>Ch 1 Practice 2.4.2: Reading number lines</t>
  </si>
  <si>
    <t>Read whole numbers on number lines</t>
  </si>
  <si>
    <t>2.018 Read whole numbers on number lines M2NS-Ia-1.2</t>
  </si>
  <si>
    <t>PH_G2_C01_P2.4.2</t>
  </si>
  <si>
    <t>PH_G1_C19_P2.3.1</t>
  </si>
  <si>
    <t xml:space="preserve"> To read whole numbers up to 100 on number lines</t>
  </si>
  <si>
    <t>Chapter 2: Addition and Subtraction without regrouping</t>
  </si>
  <si>
    <t>Unit 1: Properties of Addition</t>
  </si>
  <si>
    <t>1.1 Adding 0</t>
  </si>
  <si>
    <t>PH_G2_C02_P1.1.1</t>
  </si>
  <si>
    <t>Ch 2 Practice 1.1.1:  Observe the identity property of addition</t>
  </si>
  <si>
    <t>Observe the identity property of addition</t>
  </si>
  <si>
    <t>(Rev04)_01</t>
  </si>
  <si>
    <t>2.019 Observe the identity property of addition M2NS-Ig-26.3</t>
  </si>
  <si>
    <t>M2NS-Ig-26.3</t>
  </si>
  <si>
    <t>Illustrates the properties of addition (commutative, associative, identity) and applies each in appropriate and relevant situations.</t>
  </si>
  <si>
    <t>M2NS-Ig-26.3: Illustrates the properties of addition (commutative, associative, identity) and applies each in appropriate and relevant situations.</t>
  </si>
  <si>
    <t>2.015 Illustrates the properties of addition and applies each in appropriate and relevant situations M2NS-Ig-26.3</t>
  </si>
  <si>
    <t>Chapter 2 Addition and Subtraction without regrouping</t>
  </si>
  <si>
    <t>G2.1.02  Addition / Subtraction</t>
  </si>
  <si>
    <t>Properties of Addition</t>
  </si>
  <si>
    <t>1.2 Adding numbers in any order</t>
  </si>
  <si>
    <t xml:space="preserve">Ch 2 Practice 1.2.1: Understanding the meaning of addition </t>
  </si>
  <si>
    <t>Observe the commutative property of addition using number bond</t>
  </si>
  <si>
    <t>2.020 Observe the commutative property of addition M2NS-Ig-26.3</t>
  </si>
  <si>
    <t>PH_G2_C02_P1.2.1</t>
  </si>
  <si>
    <t>Ch 2 Practice 1.2.2: Writing addition sentences for number bonds</t>
  </si>
  <si>
    <t>(Rev02)_02</t>
  </si>
  <si>
    <t>2.021 To relate an addition fact within 10 to a number bond M2NS-Ig-26.3</t>
  </si>
  <si>
    <t>PH_G2_C02_P1.2.2</t>
  </si>
  <si>
    <t>Ch 2 Practice 1.2.3: Adding using number bonds</t>
  </si>
  <si>
    <t>2.022 To work out an addition fact within 10 by recalling the related number bond M2NS-Ig-26.3</t>
  </si>
  <si>
    <t>PH_G2_C02_P1.2.3</t>
  </si>
  <si>
    <t>1.3 Grouping numbers in any order to add</t>
  </si>
  <si>
    <t>Ch 2 Practice 1.3.1: Adding three 1-digit numbers by grouping</t>
  </si>
  <si>
    <t>To add three 1-digit numbers using the associative property of addition</t>
  </si>
  <si>
    <t>(Rev01)_06</t>
  </si>
  <si>
    <t>2.023 To add three 1-digit numbers M2NS-Ig-26.3</t>
  </si>
  <si>
    <t>PH_G2_C02_P1.3.1</t>
  </si>
  <si>
    <t>Unit 2: Addition without regrouping</t>
  </si>
  <si>
    <t>2.1 Adding without regrouping</t>
  </si>
  <si>
    <t>PINE_G3_C02_P1.1.1</t>
  </si>
  <si>
    <t>Ch 2 Practice 2.1.1: Adding without regrouping</t>
  </si>
  <si>
    <t xml:space="preserve">To add within 1000 without regrouping
</t>
  </si>
  <si>
    <t>(Rev01)_07</t>
  </si>
  <si>
    <t>2.024 To add within 1000 without regrouping M2NS-Ig-27.4</t>
  </si>
  <si>
    <t>M2NS-Ig-27.4</t>
  </si>
  <si>
    <t>Visualizes, represents, and adds 2-digit by 3-digit numbers with sums up to 1000 without and with regrouping .</t>
  </si>
  <si>
    <t>M2NS-Ig-27.4: Visualizes, represents, and adds 2-digit by 3-digit numbers with sums up to 1000 without and with regrouping.</t>
  </si>
  <si>
    <t xml:space="preserve">2.016 Visualizes, represents, and adds 2-digit by 3-digit numbers with sums up to 1000 without and with regrouping M2NS-Ig-27.4 </t>
  </si>
  <si>
    <t>PH_G2_C02_P2.1.1</t>
  </si>
  <si>
    <t>Addition without regrouping</t>
  </si>
  <si>
    <t>PINE_G2_C02_P2.1.1</t>
  </si>
  <si>
    <t>Ch 2 Practice 2.1.2: Adding a 1-digit number to a 2-digit number</t>
  </si>
  <si>
    <t xml:space="preserve">To add a 1-digit number and a 2-digit number without regrouping using the 'counting on' method, number bonds and algorithm
</t>
  </si>
  <si>
    <t>EOY_B1</t>
  </si>
  <si>
    <t>2.025 To add a 1-digit number and a 2-digit number without regrouping M2NS-Ig-27.4</t>
  </si>
  <si>
    <t>2.016 Visualizes, represents, and adds 2-digit by 3-digit numbers with sums up to 1000 without and with regrouping M2NS-Ig-27.4</t>
  </si>
  <si>
    <t>PH_G2_C02_P2.1.2</t>
  </si>
  <si>
    <t>PINE_G2_C02_P2.1.2</t>
  </si>
  <si>
    <t>Ch 2 Practice 2.1.3: Checking answers</t>
  </si>
  <si>
    <t>To check the answer to an addition by adding the numbers in a different order or by using a different strategy</t>
  </si>
  <si>
    <t>2.026 To check the answer to an addition M2NS-Ig-27.4</t>
  </si>
  <si>
    <t>PH_G2_C02_P2.1.3</t>
  </si>
  <si>
    <t>PINE_G2_C02_P2.2.1</t>
  </si>
  <si>
    <t>Ch 2 Practice 2.1.4: Adding tens to a 2-digit number</t>
  </si>
  <si>
    <t xml:space="preserve">To add tens and a 2-digit number without regrouping using the 'counting on' method, number bonds and algorithm
</t>
  </si>
  <si>
    <t>EOY_B2</t>
  </si>
  <si>
    <t>2.027 To add tens and a 2-digit number without regrouping M2NS-Ig-27.4</t>
  </si>
  <si>
    <t>PH_G2_C02_P2.1.4</t>
  </si>
  <si>
    <t>PINE_G2_C02_P2.2.2</t>
  </si>
  <si>
    <t>Ch 2 Practice 2.1.5: Checking answers</t>
  </si>
  <si>
    <t>Same objective as Q7</t>
  </si>
  <si>
    <t>2.028 To check the answer to an addition M2NS-Ig-27.4</t>
  </si>
  <si>
    <t>PH_G2_C02_P2.1.5</t>
  </si>
  <si>
    <t>Unit 3: Subtraction without regrouping</t>
  </si>
  <si>
    <t>3.1 Subtracting without regrouping</t>
  </si>
  <si>
    <t>PINE_G3_C02_P1.2.1</t>
  </si>
  <si>
    <t>Ch 2 Practice 3.1.1: Subtracting without regrouping</t>
  </si>
  <si>
    <t>To subtract within 1000 without regrouping</t>
  </si>
  <si>
    <t>(Rev01)_08</t>
  </si>
  <si>
    <t>2.029 To subtract within 1000 without regrouping M2NS-IIa-32.5</t>
  </si>
  <si>
    <t>M2NS-IIa-32.5</t>
  </si>
  <si>
    <t>Visualizes, represents, and subtracts 2- to 3-digit numbers with minuends up to 999 without and with regrouping.</t>
  </si>
  <si>
    <t>M2NS-IIa-32.5: Visualizes, represents, and subtracts 2- to 3-digit numbers with minuends up to 999 without and with regrouping.</t>
  </si>
  <si>
    <t>2.024 Visualizes, represents, and subtracts 2- to 3-digit numbers with minuends up to 999 without and with regrouping M2NS-IIa-32.5</t>
  </si>
  <si>
    <t>PH_G2_C02_P3.1.1</t>
  </si>
  <si>
    <t>Subtraction without regrouping</t>
  </si>
  <si>
    <t>PINE_G3_C02_P1.2.2</t>
  </si>
  <si>
    <t>Ch 2 Practice 3.1.2: Checking answers</t>
  </si>
  <si>
    <t>To check the answer to a subtraction by adding the answer to the smaller number in the original subtraction</t>
  </si>
  <si>
    <t>2.030 To check the answer to a subtraction M2NS-IIa-32.5</t>
  </si>
  <si>
    <t>PH_G2_C02_P3.1.2</t>
  </si>
  <si>
    <t>PINE_G2_C02_P2.4.1</t>
  </si>
  <si>
    <t>Ch 2 Practice 3.1.3: Subtracting a 1-digit number from a 2-digit number</t>
  </si>
  <si>
    <t xml:space="preserve">To subtract a 1-digit number from a 2-digit number without regrouping using the ‘counting backwards’ method, number bonds and algorithm
</t>
  </si>
  <si>
    <t>2.031 To subtract a 1-digit number from a 2-digit number without regrouping M2NS-IIa-32.5</t>
  </si>
  <si>
    <t>PH_G2_C02_P3.1.3</t>
  </si>
  <si>
    <t>PINE_G2_C02_P2.4.2</t>
  </si>
  <si>
    <t>Ch 2 Practice 3.1.4: Checking answers</t>
  </si>
  <si>
    <t>Same objective as Q9</t>
  </si>
  <si>
    <t>2.032 To check the answer to a subtraction M2NS-IIa-32.5</t>
  </si>
  <si>
    <t>PH_G2_C02_P3.1.4</t>
  </si>
  <si>
    <t>PINE_G2_C02_P2.5.1</t>
  </si>
  <si>
    <t>Ch 2 Practice 3.1.5: Subtracting tens from a 2-digit number</t>
  </si>
  <si>
    <t xml:space="preserve">To subtract tens from a 2-digit number using the ‘counting backwards’ method, number bonds and algorithm
</t>
  </si>
  <si>
    <t>2.033 To subtract tens from a 2-digit number M2NS-IIa-32.5</t>
  </si>
  <si>
    <t>PH_G2_C02_P3.1.5</t>
  </si>
  <si>
    <t>PINE_G2_C02_P2.5.2</t>
  </si>
  <si>
    <t>Ch 2 Practice 3.1.6: Checking answers</t>
  </si>
  <si>
    <t>2.034 To check the answer to a subtraction M2NS-IIa-32.5</t>
  </si>
  <si>
    <t>PH_G2_C02_P3.1.6</t>
  </si>
  <si>
    <t>PINE_G3_C02_P1.3.1</t>
  </si>
  <si>
    <t>Ch 2 Practice 4.1.1: Using bar models</t>
  </si>
  <si>
    <t xml:space="preserve">To use a part-whole bar model or a comparison bar model to represent an addition or subtraction situation
</t>
  </si>
  <si>
    <t>(Rev01)_09</t>
  </si>
  <si>
    <t>2.035 To use a part-whole bar model or a comparison bar model to represent an addition or subtraction situation M2NS-Ij-29.2/M2NS-IIc-34.2</t>
  </si>
  <si>
    <t>M2NS-Ij-29.2/M2NS-IIc-34.2</t>
  </si>
  <si>
    <t>Visualizes and compares numbers up to 1 000 using relation symbols.
Visualizes and orders numbers up to 1 000 in increasing or decreasing order.
Solves routine and non-routine problems involving subtraction of whole numbers including money with minuends up to 1000 using appropriate problem solving</t>
  </si>
  <si>
    <t>M2NS-Ij-29.2: Visualizes and compares numbers up to 1000 using relation symbols.
M2NS-IIc-34.2: Solves routine and non-routine problems involving subtraction of whole numbers including money with minuends up to 1000 using appropriate problem solving.</t>
  </si>
  <si>
    <t>2.022 Visualizes and compares numbers up to 1000 M2NS-Ij-29.2 
2.023 Solves routine and non-routine problems involving subtraction of whole numbers M2NS-IIc-34.2</t>
  </si>
  <si>
    <t>PH_G2_C02_P4.1.1</t>
  </si>
  <si>
    <t>PH_G1_C03_P1.1.3
PH_G1_C04_P1.1.3</t>
  </si>
  <si>
    <t xml:space="preserve">To write a number sentence for a given situation involving addition
To write a number sentence for a given situation involving subtraction
</t>
  </si>
  <si>
    <t>PINE_G3_C02_P1.3.2</t>
  </si>
  <si>
    <t>Ch 2 Practice 4.1.2: Solving word problems</t>
  </si>
  <si>
    <t>To solve 1-step word problems involving addition or subtraction
 To check the answer to an addition by adding the numbers in a different order</t>
  </si>
  <si>
    <t>(Rev01)_10</t>
  </si>
  <si>
    <t>2.036 To solve 1-step word problems involving addition or subtraction M2NS-Ij-29.2/M2NS-IIc-34.2</t>
  </si>
  <si>
    <t>PH_G2_C02_P4.1.2</t>
  </si>
  <si>
    <t>PH_G1_C03_P1.1.4
PH_G1_C03_P2.1.3</t>
  </si>
  <si>
    <t>To observe the identity property of addition
To observe the commutative property of addition using number bonds</t>
  </si>
  <si>
    <t>second point on checking the answer is not in the SOW so it is removed in the new document</t>
  </si>
  <si>
    <t>Chapter 3: Addition and Subtraction with regrouping</t>
  </si>
  <si>
    <t>Unit 1: Addition with regrouping</t>
  </si>
  <si>
    <t>1.1 Adding with regrouping in ones</t>
  </si>
  <si>
    <t>PINE_G3_C02_P2.1.1</t>
  </si>
  <si>
    <t>Ch 3 Practice 1.1.1: Adding with regrouping in ones</t>
  </si>
  <si>
    <t xml:space="preserve">To add within 1000 with regrouping in ones
</t>
  </si>
  <si>
    <t>(Rev01)_11</t>
  </si>
  <si>
    <t>2.037 To add within 1000 with regrouping in ones M2NS-Ig-27.4</t>
  </si>
  <si>
    <t>PH_G2_C03_P1.1.1</t>
  </si>
  <si>
    <t>Chapter 3 Addition and Subtraction with regrouping</t>
  </si>
  <si>
    <t>Addition with regrouping</t>
  </si>
  <si>
    <t>1.2 Adding with regrouping in tens</t>
  </si>
  <si>
    <t>PINE_G3_C02_P2.2.1</t>
  </si>
  <si>
    <t>Ch 3 Practice 1.2.1: Adding with regrouping in tens</t>
  </si>
  <si>
    <t xml:space="preserve">To add within 1000 with regrouping in tens
</t>
  </si>
  <si>
    <t>(Rev03_1)</t>
  </si>
  <si>
    <t>EOY_B3</t>
  </si>
  <si>
    <t>2.038 To add within 1000 with regrouping in tens M2NS-Ig-27.4</t>
  </si>
  <si>
    <t>PH_G2_C03_P1.2.1</t>
  </si>
  <si>
    <t>1.3 Adding with regrouping in tens and ones</t>
  </si>
  <si>
    <t>PINE_G3_C02_P2.3.1</t>
  </si>
  <si>
    <t>Ch 3 Practice 1.3.1: Adding with regrouping in tens and ones</t>
  </si>
  <si>
    <t xml:space="preserve">To add within 1000 with regrouping in tens and ones
</t>
  </si>
  <si>
    <t>(Rev01)_12</t>
  </si>
  <si>
    <t>2.039 To add within 1000 with regrouping in tens and ones M2NS-Ig-27.4</t>
  </si>
  <si>
    <t>PH_G2_C03_P1.3.1</t>
  </si>
  <si>
    <t>PH_G2_C03_P1.1.1
PH_G2_C03_P1.2.1</t>
  </si>
  <si>
    <t>To add within 1000 with regrouping in ones
To add within 1000 with regrouping in tens</t>
  </si>
  <si>
    <t>PH_G2_C03_P1.4.1</t>
  </si>
  <si>
    <t>Ch 3 Practice 1.4.1: Adding two 2-digit numbers with regrouping</t>
  </si>
  <si>
    <t xml:space="preserve">To add two 2-digit numbers with regrouping using algorithm
</t>
  </si>
  <si>
    <t>2.040 To add two 2-digit numbers with regrouping using algorithm M2NS-Ig-27.4</t>
  </si>
  <si>
    <t>M2NS-Ig-27.4  visualizes, represents, and adds 2-digit by 3-digit numbers with sums up to 1000 without and with regrouping .</t>
  </si>
  <si>
    <t>2.016 visualizes, represents, and adds 2-digit by 3-digit numbers M2NS-Ig-27.4</t>
  </si>
  <si>
    <t>Skip - not in Prime PH</t>
  </si>
  <si>
    <t>Unit 2: Subtraction with regrouping</t>
  </si>
  <si>
    <t>2.1 Subtracting with regrouping in tens and ones</t>
  </si>
  <si>
    <t>PINE_G3_C02_P3.1.1</t>
  </si>
  <si>
    <t>Ch 3 Practice 2.1.1: Subtracting with regrouping in tens and ones</t>
  </si>
  <si>
    <t xml:space="preserve">To subtract within 1000 with regrouping in tens and ones
</t>
  </si>
  <si>
    <t>(Rev01)_13</t>
  </si>
  <si>
    <t>2.041 To subtract within 1000 with regrouping in tens and ones M2NS-IIa-32.5</t>
  </si>
  <si>
    <t>PH_G2_C03_P2.1.1</t>
  </si>
  <si>
    <t>Subtraction with regrouping</t>
  </si>
  <si>
    <t>2.2 Subtracting with regrouping in hundreds and tens</t>
  </si>
  <si>
    <t>PINE_G3_C02_P3.2.1</t>
  </si>
  <si>
    <t>Ch 3 Practice 2.2.1: Subtracting with regrouping in hundreds and tens</t>
  </si>
  <si>
    <t xml:space="preserve">To subtract within 1000 with regrouping in hundreds and tens
</t>
  </si>
  <si>
    <t>(Rev01)_14</t>
  </si>
  <si>
    <t>2.042 To subtract within 1000 with regrouping in hundreds and tens M2NS-IIa-32.5</t>
  </si>
  <si>
    <t>PH_G2_C03_P2.2.1</t>
  </si>
  <si>
    <t>2.3 Subtracting with regrouping in hundreds, tens and ones</t>
  </si>
  <si>
    <t>PINE_G3_C02_P3.3.1</t>
  </si>
  <si>
    <t>Ch 3 Practice 2.3.1: Subtracting with regrouping in hundreds, tens and ones</t>
  </si>
  <si>
    <t xml:space="preserve">To subtract within 1000 with regrouping in hundreds, tens and ones
</t>
  </si>
  <si>
    <t>2.043 To subtract within 1000 with regrouping in hundreds, tens and ones M2NS-IIa-32.5</t>
  </si>
  <si>
    <t>PH_G2_C03_P2.3.1</t>
  </si>
  <si>
    <t>PINE_G3_C02_P2.6.1</t>
  </si>
  <si>
    <t>Ch 3 Practice 3.1.1: Using bar models</t>
  </si>
  <si>
    <t>To use a part-whole bar model or a comparison bar model to represent an addition situation</t>
  </si>
  <si>
    <t>2.044 To use a part-whole bar model or a comparison bar model to represent an addition situation M2NS-Ij-29.2</t>
  </si>
  <si>
    <t>M2NS-Ij-29.2</t>
  </si>
  <si>
    <t>M2NS-Ij-29.2: Visualizes and compares numbers up to 1000 using relation symbols.</t>
  </si>
  <si>
    <t xml:space="preserve">2.022 Visualizes and compares numbers up to 1000 M2NS-Ij-29.2 </t>
  </si>
  <si>
    <t>PH_G2_C03_P3.1.1</t>
  </si>
  <si>
    <t>PINE_G3_C02_P2.6.2</t>
  </si>
  <si>
    <t>Ch 3 Practice 3.1.2: Solving word problems</t>
  </si>
  <si>
    <t>To solve 1-step word problems involving addition</t>
  </si>
  <si>
    <t>(Rev02)_03</t>
  </si>
  <si>
    <t>2.045 To solve 1-step word problems involving addition M2NS-Ij-29.2</t>
  </si>
  <si>
    <t>PH_G2_C03_P3.1.2</t>
  </si>
  <si>
    <t>PINE_G3_C02_P3.5.1</t>
  </si>
  <si>
    <t>Ch 3 Practice 3.1.3: Using bar models</t>
  </si>
  <si>
    <t>To use a part-whole bar model or a comparison bar model to represent a subtraction situation</t>
  </si>
  <si>
    <t>2.046 To use a part-whole bar model or a comparison bar model to represent a subtraction situation M2NS-IIe-34.4</t>
  </si>
  <si>
    <t>M2NS-IIe-34.4</t>
  </si>
  <si>
    <t>Solves multi-step routine and non-routine problems involving addition and subtraction of 2- to 3-digit numbers including money using appropriate problem solving strategies and tools.</t>
  </si>
  <si>
    <t>M2NS-IIe-34.4: Solves multi-step routine and non-routine problems involving addition and subtraction of 2- to 3-digit numbers including money using appropriate problem solving strategies and tools.</t>
  </si>
  <si>
    <t>2.030 Solves multi-step routine and non-routine problems involving addition and subtraction of 2- to 3-digit numbers including money M2NS-IIe-34.4</t>
  </si>
  <si>
    <t>PH_G2_C03_P3.1.3</t>
  </si>
  <si>
    <t>PINE_G3_C02_P3.5.2</t>
  </si>
  <si>
    <t>Ch 3 Practice 3.1.4: Solving word problems</t>
  </si>
  <si>
    <t>To solve 1-step word problems involving subtraction</t>
  </si>
  <si>
    <t>(Rev04)_02</t>
  </si>
  <si>
    <t>2.047 To solve 1-step word problems involving subtraction M2NS-IIe-34.4</t>
  </si>
  <si>
    <t>PH_G2_C03_P3.1.4</t>
  </si>
  <si>
    <t>PINE_G3_C02_P4.1.1</t>
  </si>
  <si>
    <t>Ch 3 Practice 3.1.5: Using bar models</t>
  </si>
  <si>
    <t>To use a part-whole bar model or a comparison bar model to represent an addition or subtraction situation</t>
  </si>
  <si>
    <t>2.048 To use a part-whole bar model or a comparison bar model to represent an addition or subtraction situation M2NS-Ij-29.2/M2NS-IIc-34.2</t>
  </si>
  <si>
    <t>Visualizes and compares numbers up to 1 000 using relation symbols.
Visualizes and orders numbers up to 1 000 in increasing or decreasing order.
Solves routine and non-routine problems involving subtraction of whole numbers including money with minuends up to 1000 using appropriate problem solving"</t>
  </si>
  <si>
    <t>PH_G2_C03_P3.1.5</t>
  </si>
  <si>
    <t xml:space="preserve">To write a number sentence for a given situation involving addition
To write a number sentence for a given situation involving subtraction
</t>
  </si>
  <si>
    <t>PINE_G3_C02_P4.1.2</t>
  </si>
  <si>
    <t>Ch 3 Practice 3.1.6: Word problems</t>
  </si>
  <si>
    <t>To solve 2-step word problems involving addition and subtraction</t>
  </si>
  <si>
    <t>(Rev01)_15</t>
  </si>
  <si>
    <t>2.049 To solve 2-step word problems involving addition and subtraction M2NS-Ij-29.2/M2NS-IIc-34.2</t>
  </si>
  <si>
    <t>PH_G2_C03_P3.1.6</t>
  </si>
  <si>
    <t>PH_G2_C03_P3.1.7</t>
  </si>
  <si>
    <t>Ch 3 Practice 3.1.7:  Equal sharing, repeated subtraction, equal jumps on the number line, and formation of equal groups of objects</t>
  </si>
  <si>
    <t>To creates and writes a related equation for each type of situation: equal sharing, repeated subtraction, equal jumps on the number line, and formation of equal groups of objects</t>
  </si>
  <si>
    <t>2.050 To creates and writes a related equation M2NS-IIIa-50</t>
  </si>
  <si>
    <t>M2NS-IIIa-50</t>
  </si>
  <si>
    <t>Creates and writes a related equation for each type of situation: equal sharing, repeated subtraction, equal jumps on the number line, and formation of equal groups of objects.</t>
  </si>
  <si>
    <t>M2NS-IIIa-50  creates and writes a related equation for each type of situation: equal sharing, repeated subtraction, equal jumps on the number line, and formation of equal groups of objects.</t>
  </si>
  <si>
    <t>2.043 creates and writes a related equation  M2NS-IIIa-50</t>
  </si>
  <si>
    <t>N/A - to be skipped (payment for creation to be done to vendor)</t>
  </si>
  <si>
    <t>PINE_G2_C02_P3.6.1</t>
  </si>
  <si>
    <t>Ch 3 Practice 3.1.7: Solving word problems</t>
  </si>
  <si>
    <t>To solve 1-step word problems involving addition or subtraction with regrouping</t>
  </si>
  <si>
    <t>EOY_B4</t>
  </si>
  <si>
    <t>2.051 To solve 1-step word problems involving addition or subtraction with regrouping M2NS-IIe-35.3</t>
  </si>
  <si>
    <t>M2NS-IIe-35.3</t>
  </si>
  <si>
    <t>Creates word problems involving addition and subtraction of whole numbers including money.</t>
  </si>
  <si>
    <t>M2NS-IIe-35.3: Creates word problems involving addition and subtraction of whole numbers including money.</t>
  </si>
  <si>
    <t>2.031 Creates word problems involving addition and subtraction of whole numbers M2NS-IIe-35.3</t>
  </si>
  <si>
    <t>PH_G2_C03_P1.3.1
PH_G2_C03_P2.3.1</t>
  </si>
  <si>
    <t>To add within 1000 with regrouping in tens and ones
To subtract within 1000 with regrouping in hundreds, tens and ones</t>
  </si>
  <si>
    <t>Chapter 4: Ordinal Numbers</t>
  </si>
  <si>
    <t>Unit 1: Ordinal Numbers</t>
  </si>
  <si>
    <t>1.1 Knowing 1st to 20th</t>
  </si>
  <si>
    <t>PINE_G2_C01_P3.1.1</t>
  </si>
  <si>
    <t>Ch 4 Practice 1.1.1: To name a position using an ordinal number from 1st to 20th</t>
  </si>
  <si>
    <t>To name a position using an ordinal number from 1st to 20th</t>
  </si>
  <si>
    <t>(Rev02)_04</t>
  </si>
  <si>
    <t>2.052 To name a position using an ordinal number from 1st to 100th M2NS-Ie-17.2</t>
  </si>
  <si>
    <t>M2NS-Ie-17.2</t>
  </si>
  <si>
    <t>Reads and writes ordinal numbers from 1st through the 20th.</t>
  </si>
  <si>
    <t>M2NS-Ie-17.2: Reads and writes ordinal numbers from 1st through the 20th.</t>
  </si>
  <si>
    <t>2.010 Reads and writes ordinal numbers from 1st through the 20th M2NS-Ie-17.2</t>
  </si>
  <si>
    <t>PH_G2_C04_P1.1.1</t>
  </si>
  <si>
    <t>Chapter 4 Ordinal Numbers</t>
  </si>
  <si>
    <t>Ordinal Numbers</t>
  </si>
  <si>
    <t xml:space="preserve">To find the number which is 1, 2 or 10 more than (or less than) a given number within 100
</t>
  </si>
  <si>
    <t>PH_G2_C04_P1.1.2</t>
  </si>
  <si>
    <t>Ch 4 Practice 1.1.2: To identify and use the pattern of naming ordinal numbers from 1st to the 20th</t>
  </si>
  <si>
    <t>To identify and use the pattern of naming ordinal numbers from 1st to the 20th</t>
  </si>
  <si>
    <t>3, 4, 5</t>
  </si>
  <si>
    <t>(Rev01)_16</t>
  </si>
  <si>
    <t>2.053 To identifies and uses the pattern of naming ordinal numbers from 1st to the 20th M2NS-Ie-18</t>
  </si>
  <si>
    <t>M2NS-Ie-18</t>
  </si>
  <si>
    <t>Identifies and uses the pattern of naming ordinal numbers from 1st to the 20th.</t>
  </si>
  <si>
    <t>M2NS-Ie-18: Identifies and uses the pattern of naming ordinal numbers from 1st to the 20th.</t>
  </si>
  <si>
    <t>2.011 Identifies and uses the pattern of naming ordinal numbers from 1st to the 20th M2NS-Ie-18</t>
  </si>
  <si>
    <t>Chapter 5: Length</t>
  </si>
  <si>
    <t>Unit 1: Length in Meters</t>
  </si>
  <si>
    <t>1.1 Measuring and comparing lengths in meters</t>
  </si>
  <si>
    <t>PINE_G2_C03_P1.1.1</t>
  </si>
  <si>
    <t>Ch 5 Practice 1.1.1: Measuring and comparing lengths in meters</t>
  </si>
  <si>
    <t>To understand the need for standardized units of measurement of length
 To estimate and measure length and distance in meters
 To compare lengths and distances in meters</t>
  </si>
  <si>
    <t>2.054 To understand the need for standardized units of measurement of length M2ME-IVb-23/M2ME-IVb-24/M2ME-IVc-26</t>
  </si>
  <si>
    <t>M2ME-IVb-23/M2ME-IVb-24/M2ME-IVc-26</t>
  </si>
  <si>
    <t>Compares length in meters or centimeters.
Measures objects using appropriate measuring tools in m or cm.
Estimates and measures length using meter or centimeter.</t>
  </si>
  <si>
    <t>M2ME-IVb-23: Compares length in meters or centimeters.
M2ME-IVb-24: Measures objects using appropriate measuring tools in m or cm.
M2ME-IVc-26: Estimates and measures length using meter or centimeter.</t>
  </si>
  <si>
    <t>2.072 Compares length in meters or centimeters M2ME-IVb-23
2.073 Measures objects M2ME-IVb-24 
2.075 Estimates and measures length M2ME-IVc-26</t>
  </si>
  <si>
    <t>PH_G2_C05_P1.1.1</t>
  </si>
  <si>
    <t>Chapter 5 Length</t>
  </si>
  <si>
    <t>G2.2.01  Length</t>
  </si>
  <si>
    <t>Length in Meters</t>
  </si>
  <si>
    <t xml:space="preserve">PH_G1_C10_P1.1.1   PH_G1_C10_P2.2.1    </t>
  </si>
  <si>
    <t xml:space="preserve">To compare the lengths and heights of two or more objects    
To estimate and measure the length of an object in non-standard units, and express the length in units                      </t>
  </si>
  <si>
    <t>PINE_G2_C10A_P1.1.1</t>
  </si>
  <si>
    <t>Ch 5 Practice 1.1.2: Measuring and comparing lengths in inches</t>
  </si>
  <si>
    <t>Measure length and distance in meters</t>
  </si>
  <si>
    <t>2.055 Measure length and distance in meters M2ME-IVb-23/M2ME-IVb-24/M2ME-IVc-26</t>
  </si>
  <si>
    <t>PH_G2_C05_P1.1.2</t>
  </si>
  <si>
    <t>To understand the need for standardized units of measurement of length</t>
  </si>
  <si>
    <t>Ch 5 Practice 1.1.3: Measuring and comparing lengths in inches</t>
  </si>
  <si>
    <t>Compare length and distance in meters</t>
  </si>
  <si>
    <t>2.056 Compare length and distance in meters M2ME-IVb-23/M2ME-IVb-24/M2ME-IVc-26</t>
  </si>
  <si>
    <t>Unit 2: Length in Centimeters</t>
  </si>
  <si>
    <t>2.1 Measuring and comparing lengths in centimeters</t>
  </si>
  <si>
    <t>PINE_G2_C03_P2.1.1</t>
  </si>
  <si>
    <t>Ch 5 Practice 2.1.1: Measuring and comparing lengths in centimeters</t>
  </si>
  <si>
    <t xml:space="preserve">To understand that a meter is greater than a centimeter
 To estimate and measure length in centimeters
 To compare the lengths of objects in centimeters
</t>
  </si>
  <si>
    <t>(Rev01)_17</t>
  </si>
  <si>
    <t>2.057 To estimate, measure and compare length in centimeters M2ME-IVb-23/M2ME-IVb-24/M2ME-IVc-26</t>
  </si>
  <si>
    <t>PH_G2_C05_P2.1.1</t>
  </si>
  <si>
    <t>Length in Centimeters</t>
  </si>
  <si>
    <t>PH_G1_C10_P2.2.2</t>
  </si>
  <si>
    <t xml:space="preserve"> To compare lengths measured in non-standard units</t>
  </si>
  <si>
    <t>PINE_G2_C03_P2.1.2</t>
  </si>
  <si>
    <t>Ch 5 Practice 2.1.2: Ordering lengths in centimeters</t>
  </si>
  <si>
    <t>Compare the lengths of objects in centimeters</t>
  </si>
  <si>
    <t>(Rev01)_18</t>
  </si>
  <si>
    <t>2.058 Compare the lengths of objects in centimeters M2ME-IVb-23</t>
  </si>
  <si>
    <t>M2ME-IVb-23</t>
  </si>
  <si>
    <t>Shows and uses the appropriate unit of length and their abbreviation cm and m to measure a particular object.</t>
  </si>
  <si>
    <t>M2ME-IVb-23: Compares length in meters or centimeters.</t>
  </si>
  <si>
    <t>2.072 Compares length in meters or centimeters M2ME-IVb-23</t>
  </si>
  <si>
    <t>PH_G2_C05_P2.1.2</t>
  </si>
  <si>
    <t>To understand that a meter is greater than a centimeter</t>
  </si>
  <si>
    <t>PINE_G2_C03_P2.2.1</t>
  </si>
  <si>
    <t>Ch 5 Practice 2.2.1: Choosing tools or units of measure</t>
  </si>
  <si>
    <t>To choose an appropriate unit of measure when measuring lengths and distances</t>
  </si>
  <si>
    <t>(Rev02)_05</t>
  </si>
  <si>
    <t>2.059 To choose an appropriate unit of measure when measuring lengths and distances M2ME-IVb-23/M2ME-IVb-25</t>
  </si>
  <si>
    <t>M2ME-IVb-23/M2ME-IVb-25</t>
  </si>
  <si>
    <t>Compares length in meters or centimeters.
Measures objects using appropriate measuring tools in m or cm.</t>
  </si>
  <si>
    <t>M2ME-IVb-23: Compares length in meters or centimeters.
M2ME-IVb-25: Measures objects using appropriate measuring tools in m or cm.</t>
  </si>
  <si>
    <t>2.072 Compares length in meters or centimeters M2ME-IVb-23
2.074 Measures objects using appropriate measuring tools in m or cm M2ME-IVb-25</t>
  </si>
  <si>
    <t>PH_G2_C05_P2.2.1</t>
  </si>
  <si>
    <t>PH_G2_C05_P2.2.2</t>
  </si>
  <si>
    <r>
      <rPr>
        <sz val="12"/>
        <color rgb="FF7030A0"/>
        <rFont val="Calibri"/>
        <family val="2"/>
      </rPr>
      <t xml:space="preserve">Ch 5 Practice 2.2.2: </t>
    </r>
    <r>
      <rPr>
        <strike/>
        <sz val="12"/>
        <color rgb="FF7030A0"/>
        <rFont val="Calibri"/>
        <family val="2"/>
      </rPr>
      <t>Estimate and m</t>
    </r>
    <r>
      <rPr>
        <sz val="12"/>
        <color rgb="FF7030A0"/>
        <rFont val="Calibri"/>
        <family val="2"/>
      </rPr>
      <t>Measure length in centimeters</t>
    </r>
  </si>
  <si>
    <r>
      <rPr>
        <strike/>
        <sz val="12"/>
        <color rgb="FF7030A0"/>
        <rFont val="Calibri"/>
        <family val="2"/>
      </rPr>
      <t xml:space="preserve">Estimate and </t>
    </r>
    <r>
      <rPr>
        <sz val="12"/>
        <color rgb="FF7030A0"/>
        <rFont val="Calibri"/>
        <family val="2"/>
      </rPr>
      <t>Measure length in centimeters</t>
    </r>
  </si>
  <si>
    <t>2.059a Measure length in centimeters M2ME-IVc-26</t>
  </si>
  <si>
    <t>M2ME-IVc-26</t>
  </si>
  <si>
    <t>Measures length using meter or centimeter</t>
  </si>
  <si>
    <t>M2ME-IVc-26: Estimates and measures length using meter or centimeter.</t>
  </si>
  <si>
    <t>2.075 Measure length in centimeters M2ME-IVc-26</t>
  </si>
  <si>
    <t>P1/P2/A1/A3</t>
  </si>
  <si>
    <t>PH_G2_C05_P2.2.3</t>
  </si>
  <si>
    <t>Ch 5 Practice 2.2.3: Draw a line of a given length</t>
  </si>
  <si>
    <t>Draw a line of a given length</t>
  </si>
  <si>
    <t>2.059b Draw a line of a given length M2ME-IVb-25</t>
  </si>
  <si>
    <t>M2ME-IVb-25</t>
  </si>
  <si>
    <t>Measures objects using appropriate measuring tools in m or cm</t>
  </si>
  <si>
    <t>M2ME-IVb-25: Measures objects using appropriate measuring tools in m or cm.</t>
  </si>
  <si>
    <t>2.074 Measures objects using appropriate measuring tools in m or cm M2ME-IVb-25</t>
  </si>
  <si>
    <t>P1/P2/A1/A4</t>
  </si>
  <si>
    <t>Estimate and measure length in centimeters</t>
  </si>
  <si>
    <t>PINE_G2_C03_P3.1.1</t>
  </si>
  <si>
    <t>Ch 5 Practice 3.1.1: Word problems</t>
  </si>
  <si>
    <t>To solve 1-step word problems on length</t>
  </si>
  <si>
    <t>(Rev01)_19</t>
  </si>
  <si>
    <t>2.060 To solve 1-step word problems on length M2ME-IVc-27</t>
  </si>
  <si>
    <t>M2ME-IVc-27</t>
  </si>
  <si>
    <t>Solves routine and non-routine problems involving length.</t>
  </si>
  <si>
    <t>M2ME-IVc-27: Solves routine and non-routine problems involving length.</t>
  </si>
  <si>
    <t>2.076 Solves routine and non-routine problems involving length M2ME-IVc-27</t>
  </si>
  <si>
    <t>PH_G2_C05_P3.1.1</t>
  </si>
  <si>
    <t>3.2 More word problems</t>
  </si>
  <si>
    <t>PINE_G2_C03_P3.2.1</t>
  </si>
  <si>
    <t>Ch 5 Practice 3.2.1: More word problems</t>
  </si>
  <si>
    <t>To solve 2-step word problems on length</t>
  </si>
  <si>
    <t>(Rev01)_20</t>
  </si>
  <si>
    <t>2.061 To solve 2-step word problems on length M2ME-IVf-34</t>
  </si>
  <si>
    <t>M2ME-IVf-34</t>
  </si>
  <si>
    <t>Creates problems involving length, mass and capacity.</t>
  </si>
  <si>
    <t>M2ME-IVf-34: Creates problems involving length, mass and capacity.</t>
  </si>
  <si>
    <t>2.083 Creates problems involving length, mass and capacity M2ME-IVf-34</t>
  </si>
  <si>
    <t>PH_G2_C05_P3.2.1</t>
  </si>
  <si>
    <t xml:space="preserve">Chapter 6: Mass </t>
  </si>
  <si>
    <t>Unit 1: Mass in Kilograms</t>
  </si>
  <si>
    <t>1.1 Measuring and comparing masses in kilograms</t>
  </si>
  <si>
    <t>PINE_G2_C04_P1.1.1</t>
  </si>
  <si>
    <t>Ch 6 Practice 1.1.1: Measuring and comparing masses in kilograms</t>
  </si>
  <si>
    <t>To understand the need for standardized units of measurement of mass
 To measure and compare masses in kilograms</t>
  </si>
  <si>
    <t>2.062 To measure and compare masses in kilograms M2ME-IVd-28/M2ME-IVd-29</t>
  </si>
  <si>
    <t>M2ME-IVd-28/M2ME-IVd-29</t>
  </si>
  <si>
    <t>Shows and uses the appropriate unit of weight and their abbreviations g and kg to measure a particular object.
Compares mass in grams or kilograms.</t>
  </si>
  <si>
    <t>M2ME-IVd-28: Shows and uses the appropriate unit of weight and their abbreviations g and kg to measure a particular object.
M2ME-IVd-29: Compares mass in grams or kilograms.</t>
  </si>
  <si>
    <t xml:space="preserve">2.077 Shows and uses the appropriate unit of weight and their abbreviations g and kg to measure a particular object M2ME-IVd-28
2.078 Compares mass in grams or kilograms M2ME-IVd-29 </t>
  </si>
  <si>
    <t>PH_G2_C06_P1.1.1</t>
  </si>
  <si>
    <t xml:space="preserve">Chapter 6 Mass </t>
  </si>
  <si>
    <t>G2.2.03  Mass</t>
  </si>
  <si>
    <t>Mass in Kilograms</t>
  </si>
  <si>
    <t>To estimate and measure the mass of an object in non-standard units, and express the mass in units</t>
  </si>
  <si>
    <t>PINE_G2_C04_P1.1.2</t>
  </si>
  <si>
    <t>Ch 6 Practice 1.1.2: Ordering masses in kilograms</t>
  </si>
  <si>
    <t>Compare mass in kilograms</t>
  </si>
  <si>
    <t>(Rev04)_03</t>
  </si>
  <si>
    <t>2.063 Compare mass in kilograms M2ME-IVd-28</t>
  </si>
  <si>
    <t>M2ME-IVd-28</t>
  </si>
  <si>
    <t>Shows and uses the appropriate unit of weight and their abbreviations g and kg to measure a particular object.</t>
  </si>
  <si>
    <t>M2ME-IVd-28: Shows and uses the appropriate unit of weight and their abbreviations g and kg to measure a particular object.</t>
  </si>
  <si>
    <t>2.077 Shows and uses the appropriate unit of weight and their abbreviations g and kg to measure a particular object M2ME-IVd-28</t>
  </si>
  <si>
    <t>PH_G2_C06_P1.1.2</t>
  </si>
  <si>
    <t>To understand the need for standardized units of measurement of mass</t>
  </si>
  <si>
    <t>Unit 2: Mass in Grams</t>
  </si>
  <si>
    <t>2.1 Measuring and comparing masses in grams</t>
  </si>
  <si>
    <t>PINE_G2_C04_P2.1.1</t>
  </si>
  <si>
    <t>Ch 6 Practice 2.1.1: Measuring and comparing masses in grams</t>
  </si>
  <si>
    <t>To estimate, measure and compare masses in grams</t>
  </si>
  <si>
    <t>2.064 To estimate, measure and compare masses in grams M2ME-IVd-28/M2ME-IVe-31</t>
  </si>
  <si>
    <t>M2ME-IVd-28/M2ME-IVe-31</t>
  </si>
  <si>
    <t>M2ME-IVd-28: Shows and uses the appropriate unit of weight and their abbreviations g and kg to measure a particular object.
M2ME-IVe-31: Compares mass in grams or kilograms.</t>
  </si>
  <si>
    <t xml:space="preserve">2.077 Shows and uses the appropriate unit of weight and their abbreviations g and kg to measure a particular object M2ME-IVd-28
2.080 Estimates and measures mass M2ME-IVe-31  </t>
  </si>
  <si>
    <t>PH_G2_C06_P2.1.1</t>
  </si>
  <si>
    <t>Mass in Grams</t>
  </si>
  <si>
    <t>PINE_G2_C04_P2.1.2</t>
  </si>
  <si>
    <t>Ch 6 Practice 2.1.2: Ordering masses in grams</t>
  </si>
  <si>
    <t>Compare mass in grams</t>
  </si>
  <si>
    <t>(Rev02)_06</t>
  </si>
  <si>
    <t>2.065 Compare mass in grams M2ME-IVd-28</t>
  </si>
  <si>
    <t>PH_G2_C06_P2.1.2</t>
  </si>
  <si>
    <t>PINE_G2_C04_P2.2.1</t>
  </si>
  <si>
    <t>Ch 6 Practice 2.2.1: Choosing units of measure</t>
  </si>
  <si>
    <t>To choose an appropriate unit of measure when measuring mass</t>
  </si>
  <si>
    <t>(Rev03_02)</t>
  </si>
  <si>
    <t>2.066 To choose an appropriate unit of measure when measuring mass M2ME-IVd-28/M2ME-IVd-30</t>
  </si>
  <si>
    <t>M2ME-IVd-28/M2ME-IVd-30</t>
  </si>
  <si>
    <t>M2ME-IVd-28: Shows and uses the appropriate unit of weight and their abbreviations g and kg to measure a particular object.
M2ME-IVd-30: Compares mass in grams or kilograms.</t>
  </si>
  <si>
    <t xml:space="preserve">2.077 Shows and uses the appropriate unit of weight and their abbreviations g and kg to measure a particular object M2ME-IVd-28
2.079 Measures objects M2ME-IVd-30 </t>
  </si>
  <si>
    <t>PH_G2_C06_P2.2.1</t>
  </si>
  <si>
    <t>PH_G2_C06_P1.1.1
PH_G2_C06_P2.1.1</t>
  </si>
  <si>
    <t>To understand the need for standardized units of measurement of mass    
To estimate, measure and compare masses in grams</t>
  </si>
  <si>
    <t>remove this row as it is 
not mentioned in 
the SOW</t>
  </si>
  <si>
    <t>PINE_G2_C04_P3.1.1</t>
  </si>
  <si>
    <t>Ch 6 Practice 3.1.1: Word problems</t>
  </si>
  <si>
    <t>To solve 1-step word problems involving mass</t>
  </si>
  <si>
    <t>(Rev02)_07</t>
  </si>
  <si>
    <t>2.067 To solve 1-step word problems involving mass M2ME-IVe-32</t>
  </si>
  <si>
    <t>M2ME-IVe-32</t>
  </si>
  <si>
    <t>Solves routine and non-routine problems involving mass.</t>
  </si>
  <si>
    <t>M2ME-IVe-32: Solves routine and non-routine problems involving mass.</t>
  </si>
  <si>
    <t>2.081 Solves routine and non-routine problems involving mass M2ME-IVe-32</t>
  </si>
  <si>
    <t>PH_G2_C06_P3.1.1</t>
  </si>
  <si>
    <t>PINE_G2_C04_P3.2.1</t>
  </si>
  <si>
    <t>Ch 6 Practice 3.2.1: More word problems</t>
  </si>
  <si>
    <t>To solve 2-step word problems involving mass</t>
  </si>
  <si>
    <t>2.068 To solve 2-step word problems involving mass M2ME-IVf-34</t>
  </si>
  <si>
    <t>PH_G2_C06_P3.2.1</t>
  </si>
  <si>
    <t xml:space="preserve">Chapter 7: Multiplication </t>
  </si>
  <si>
    <t>PINE_G2_C06_P1.1.1</t>
  </si>
  <si>
    <t>Ch 7 Practice 1.1.1: Adding the same number</t>
  </si>
  <si>
    <t>To recognize equal groups and find the total number in the groups by repeated addition
 To add equal groups using number lines</t>
  </si>
  <si>
    <t>2.069 To recognize equal groups and find the total number in the groups M2NS-IIf-38</t>
  </si>
  <si>
    <t>M2NS-IIf-38</t>
  </si>
  <si>
    <t>Illustrates multiplication as repeated addition using
32.1 groups of equal quantities
32.2 arrays
32.3 counting by multiples
32.4 equal jumps on the number line</t>
  </si>
  <si>
    <t>M2NS-IIf-38: Illustrates multiplication as repeated addition using
32.1 Groups of equal quantities
32.2 Arrays
32.3 Counting by multiples
32.4 Equal jumps on the number line</t>
  </si>
  <si>
    <t>2.032 Illustrates multiplication as repeated addition M2NS-IIf-38</t>
  </si>
  <si>
    <t>PH_G2_C07_P1.1.1</t>
  </si>
  <si>
    <t xml:space="preserve">Chapter 7 Multiplication </t>
  </si>
  <si>
    <t>G2.1.03  Multiplication / Division</t>
  </si>
  <si>
    <t>Adding Equal Groups</t>
  </si>
  <si>
    <t>PH_G1_C07_P1.4.2
PH_G2_C01_P2.4.2</t>
  </si>
  <si>
    <t>To add two 1-digit numbers which are the same
Read whole numbers on number lines</t>
  </si>
  <si>
    <t>Ch 7 Practice 1.1.2: Describing equal groups</t>
  </si>
  <si>
    <t>To use mathematical language such as ‘4 threes’ to describe equal groups</t>
  </si>
  <si>
    <t>(Rev02)_08</t>
  </si>
  <si>
    <t>2.070 To use mathematical language such as ‘4 threes’ to describe equal groups M2NS-IIf-38</t>
  </si>
  <si>
    <t>PH_G2_C07_P1.1.2</t>
  </si>
  <si>
    <t>To recognize equal groups and find the total number in the groups by repeated addition
To add equal groups using number lines</t>
  </si>
  <si>
    <t>1.2 Adding equal groups using number lines</t>
  </si>
  <si>
    <t>Ch 7 Practice 1.2.1: Adding the same number</t>
  </si>
  <si>
    <t>Add equal groups using number lines</t>
  </si>
  <si>
    <t>2.071 Add equal groups using number lines M2NS-IIf-38</t>
  </si>
  <si>
    <t>PH_G2_C07_P1.2.1</t>
  </si>
  <si>
    <t>Removed from PH as the same objective is covered in P1.1.1. (There is no separate lesson 1.2 in PH CWB)</t>
  </si>
  <si>
    <t>1.3 Telling number stories</t>
  </si>
  <si>
    <t>Ch 7 Practice 1.3.1: Telling number stories</t>
  </si>
  <si>
    <t xml:space="preserve">To tell a number story by finding the total number in the groups using repeated addition
</t>
  </si>
  <si>
    <t>2.072 To tell a number story by finding the total number in the groups M2NS-IIf-38</t>
  </si>
  <si>
    <t>PH_G2_C07_P1.3.1</t>
  </si>
  <si>
    <t>To recognize equal groups and find the total number in the groups by repeated addition</t>
  </si>
  <si>
    <t>Ch 7 Practice 1.3.2: Describing equal groups</t>
  </si>
  <si>
    <t>To use mathematical language such as ‘3 groups of 5’ to describe equal groups</t>
  </si>
  <si>
    <t>EOY_B5</t>
  </si>
  <si>
    <t>2.073 To use mathematical language such as ‘3 groups of 5’ to describe equal groups M2NS-IIf-38</t>
  </si>
  <si>
    <t>PH_G2_C07_P1.3.2</t>
  </si>
  <si>
    <t>Ch 7 Practice 2.1.1: Illustrating the meaning of multiplication</t>
  </si>
  <si>
    <t xml:space="preserve">To use manipulatives to illustrate the meaning of multiplication
</t>
  </si>
  <si>
    <t>2.074 To use manipulatives to illustrate the meaning of multiplication M2NS-IIf-39</t>
  </si>
  <si>
    <t>M2NS-IIf-39</t>
  </si>
  <si>
    <t>Writes a related equation for each type of multiplication: repeated addition, array, counting by multiples, and equal jumps on the number line.</t>
  </si>
  <si>
    <t>M2NS-IIf-39: Writes a related equation for each type of multiplication: repeated addition, array, counting by multiples, and equal jumps on the number line.</t>
  </si>
  <si>
    <t>2.033 Writes a related equation for each type of multiplication M2NS-IIf-39</t>
  </si>
  <si>
    <t>Making Multiplication Stories</t>
  </si>
  <si>
    <t>To use mathematical language such as ‘2 groups of 5’ to describe equal groups</t>
  </si>
  <si>
    <t>Ch 7 Practice 2.1.1: Making multiplication stories</t>
  </si>
  <si>
    <t>To make a number story for a given multiplication sentence</t>
  </si>
  <si>
    <t>2.075 To make a number story for a given multiplication sentence M2NS-IIf-39</t>
  </si>
  <si>
    <t>PH_G2_C07_P2.1.1</t>
  </si>
  <si>
    <t>Ch 7 Practice 2.1.2: Writing multiplication sentences</t>
  </si>
  <si>
    <t>To write a number sentence for a given situation involving multiplication</t>
  </si>
  <si>
    <t>(Rev03_03)</t>
  </si>
  <si>
    <t>EOY_B6</t>
  </si>
  <si>
    <t>2.076 To write a number sentence for a given situation involving multiplication M2NS-IIf-39</t>
  </si>
  <si>
    <t>PH_G2_C07_P2.1.2</t>
  </si>
  <si>
    <t>Ch 7 Practice 2.1.3: Using array to show multiplication sentences</t>
  </si>
  <si>
    <t>To understand multiplication as describing an array</t>
  </si>
  <si>
    <t>2.077 To understand multiplication as describing an array M2NS-IIIc-53</t>
  </si>
  <si>
    <t>M2NS-IIIc-53</t>
  </si>
  <si>
    <t>Illustrates that multiplication and division are inverse operations.</t>
  </si>
  <si>
    <t>M2NS-IIIc-53: Illustrates that multiplication and division are inverse operations.</t>
  </si>
  <si>
    <t>2.046 Illustrates that multiplication and division are inverse operations M2NS-IIIc-53</t>
  </si>
  <si>
    <t>PH_G2_C07_P2.1.3</t>
  </si>
  <si>
    <t>Ch 7 Practice 2.1.4: Understanding the meaning of product</t>
  </si>
  <si>
    <t>To understand the meaning of product</t>
  </si>
  <si>
    <t>2.078 To understand the meaning of product M2NS-IIf-39</t>
  </si>
  <si>
    <t>PH_G2_C07_P2.1.4</t>
  </si>
  <si>
    <t>To write a multiplication sentence for a given situation involving multiplication</t>
  </si>
  <si>
    <t>Unit 3: Multiplication Within 40</t>
  </si>
  <si>
    <t>3.1 Completing multiplication sentences</t>
  </si>
  <si>
    <t>PINE_G2_C06_P3.1.1</t>
  </si>
  <si>
    <t>Ch 7 Practice 3.1.1: Completing multiplication sentences</t>
  </si>
  <si>
    <t>To work out a multiplication fact within 40 by repeated addition</t>
  </si>
  <si>
    <t>2.079 To work out a multiplication fact within 40 by repeated addition M2NS-IIf-38</t>
  </si>
  <si>
    <t>PH_G2_C07_P3.1.1</t>
  </si>
  <si>
    <t>Multiplication Within 40</t>
  </si>
  <si>
    <t>3.2 Related multiplication facts</t>
  </si>
  <si>
    <t>PINE_G2_C06_P3.2.1</t>
  </si>
  <si>
    <t>Ch 7 Practice 3.2.1: Related multiplication facts</t>
  </si>
  <si>
    <t>To observe the commutative property of multiplication</t>
  </si>
  <si>
    <t>2.080 To observe the commutative property of multiplication M2NS-IIg-40.3</t>
  </si>
  <si>
    <t>M2NS-IIg-40.3</t>
  </si>
  <si>
    <t>Illustrates the commutative property of multiplication.</t>
  </si>
  <si>
    <t>M2NS-IIg-40.3: Illustrates the commutative property of multiplication.</t>
  </si>
  <si>
    <t>2.036 Illustrates the commutative property of multiplication M2NS-IIg-40.3</t>
  </si>
  <si>
    <t>PH_G2_C07_P3.2.1</t>
  </si>
  <si>
    <t>3.3 Multiplying by 0 or 1</t>
  </si>
  <si>
    <t>PINE_G3_C04_P1.1.1</t>
  </si>
  <si>
    <t>Ch 7 Practice 3.3.1: Multiplying by 0 or 1</t>
  </si>
  <si>
    <t>To multiply a number by 0
 To multiply a number by 1</t>
  </si>
  <si>
    <t>(Rev02)_09</t>
  </si>
  <si>
    <t>2.081 To multiply a number by 0 or 1 M2NS-IIg-40.1/M2NS-IIg-40.2</t>
  </si>
  <si>
    <t>M2NS-IIg-40.1/M2NS-IIg-40.2</t>
  </si>
  <si>
    <t>Illustrates the property of multiplication that any number multiplied by one (1) is the same number.
Illustrates the property of multiplication that zero multiplied by any number is zero.</t>
  </si>
  <si>
    <t>M2NS-IIg-40.1: Illustrates the property of multiplication that any number multiplied by one (1) is the same number.
M2NS-IIg-40.2: Illustrates the property of multiplication that zero multiplied by any number is zero.</t>
  </si>
  <si>
    <t xml:space="preserve">2.034 Illustrates the property of multiplication that any number multiplied by one (1) is the same number M2NS-IIg-40.1
2.035 Illustrates the property of multiplication that zero multiplied by any number is zero M2NS-IIg-40.2 </t>
  </si>
  <si>
    <t>PH_G2_C07_P3.3.1</t>
  </si>
  <si>
    <t>3.4 Solving multiplication problems</t>
  </si>
  <si>
    <t>PINE_G2_C06_P3.3.1</t>
  </si>
  <si>
    <t>Ch 7 Practice 3.4.1: Solving multiplication problems</t>
  </si>
  <si>
    <t>To solve 1-step picture problems involving multiplication</t>
  </si>
  <si>
    <t>(Rev02)_10</t>
  </si>
  <si>
    <t>2.082 To solve 1-step picture problems involving multiplication M2NS-IIj-45.2</t>
  </si>
  <si>
    <t>M2NS-IIj-45.2</t>
  </si>
  <si>
    <t>Solves routine and non-routine problems involving multiplication and addition or subtraction of whole numbers including money using appropriate problem solving strategies and tools.</t>
  </si>
  <si>
    <t>M2NS-IIj-45.2: Solves routine and non-routine problems involving multiplication and addition or subtraction of whole numbers including money using appropriate problem solving strategies and tools.</t>
  </si>
  <si>
    <t>2.040 Solves routine and non-routine problems involving multiplication and addition or subtraction of whole numbers M2NS-IIj-45.2</t>
  </si>
  <si>
    <t>PH_G2_C07_P3.4.1</t>
  </si>
  <si>
    <t>PH_G2_C07_P3.4.2</t>
  </si>
  <si>
    <t>Ch 7 Practice 3.4.2: creates problems involving multiplication only and multiplication with addition or subtraction of whole numbers including money with reasonable answers</t>
  </si>
  <si>
    <t>creates problems involving multiplication only and multiplication with addition or subtraction of whole numbers including money with reasonable answers</t>
  </si>
  <si>
    <t>2.083 To creates problems involving multiplication only and multiplication M2NS-IIj-46.1</t>
  </si>
  <si>
    <t>M2NS-IIj-46.1</t>
  </si>
  <si>
    <t>Creates problems involving multiplication only and multiplication with addition or subtraction of whole numbers including money with reasonable answers.</t>
  </si>
  <si>
    <t>M2NS-IIj-46.1  creates problems involving multiplication only and multiplication with addition or subtraction of whole numbers including money with reasonable answers.</t>
  </si>
  <si>
    <t>2.041 creates problems M2NS-IIj-46.1</t>
  </si>
  <si>
    <t xml:space="preserve">Chapter 8: Division </t>
  </si>
  <si>
    <t>Ch 8 Practice 1.1.1: Finding the number of objects in each group</t>
  </si>
  <si>
    <t>Use objects and manipulatives to illustrate the sharing concept of division</t>
  </si>
  <si>
    <t>2.084 Use objects and manipulatives to illustrate the sharing concept of division M2NS-IIIa-49</t>
  </si>
  <si>
    <t>M2NS-IIIa-49</t>
  </si>
  <si>
    <t>Visualizes and represents division as equal sharing, repeated subtraction, equal jumps on the number line and using formation of equal groups of objects</t>
  </si>
  <si>
    <t>M2NS-IIIa-49: Visualizes and represents division as equal sharing, repeated subtraction, equal jumps on the number line and using formation of equal groups of objects.</t>
  </si>
  <si>
    <t>2.042 Visualizes and represents division as equal sharing, repeated subtraction, equal jumps on the number line M2NS-IIIa-49</t>
  </si>
  <si>
    <t>PH_G2_C08_P1.1.1</t>
  </si>
  <si>
    <t xml:space="preserve">Chapter 8 Division </t>
  </si>
  <si>
    <t>Sharing and Grouping</t>
  </si>
  <si>
    <t>Ch 8 Practice 1.2.1: Finding the number of equal groups</t>
  </si>
  <si>
    <t>Use objects and manipulatives to illustrate the grouping concept of division</t>
  </si>
  <si>
    <t>2.085 Use objects and manipulatives to illustrate the grouping concept of division M2NS-IIIa-49</t>
  </si>
  <si>
    <t>PH_G2_C08_P1.2.1</t>
  </si>
  <si>
    <t>PH_G2_C07_P1.1.1 / PH_G2_C08_P1.1.1</t>
  </si>
  <si>
    <t>To recognize equal groups and find the total number in the groups by repeated addition / Use objects and manipulatives to illustrate the sharing concept of division
 To add equal groups using number lines</t>
  </si>
  <si>
    <t>Find the number of equal groups using number lines</t>
  </si>
  <si>
    <t>(Rev03)_04</t>
  </si>
  <si>
    <t>2.086 Find the number of equal groups using number lines M2NS-IIIa-49</t>
  </si>
  <si>
    <t>PH_G2_C08_P1.2.2</t>
  </si>
  <si>
    <t>Ch 8 Practice 1.3.1: Telling division stories</t>
  </si>
  <si>
    <t>Make a division story for given pictures</t>
  </si>
  <si>
    <t>EOY_B7</t>
  </si>
  <si>
    <t>2.087 Make a division story for given pictures M2NS-IIIa-49</t>
  </si>
  <si>
    <t>PH_G2_C08_P1.3.1</t>
  </si>
  <si>
    <t>Unit 2: Division Within 40</t>
  </si>
  <si>
    <t>2.1 Finding the number of objects in each group</t>
  </si>
  <si>
    <t>PINE_G2_C07_P2.1.1</t>
  </si>
  <si>
    <t>Ch 8 Practice 2.1.1: Finding the number of objects in each group</t>
  </si>
  <si>
    <t>Write a number sentence for a given situation involving division by sharing</t>
  </si>
  <si>
    <t>(Rev02)_11</t>
  </si>
  <si>
    <t>2.088 Write a number sentence for a given situation involving division by sharing M2NS-IIIa-50</t>
  </si>
  <si>
    <t>Creates and writes a related equation for each type of situation: equal sharing, repeated subtraction, equal jumps on the number line, and formation of equal groups of objects</t>
  </si>
  <si>
    <t>M2NS-IIIa-50: Creates and writes a related equation for each type of situation: equal sharing, repeated subtraction, equal jumps on the number line, and formation of equal groups of objects.</t>
  </si>
  <si>
    <t>2.043 Creates and writes a related equation for each type of situation M2NS-IIIa-50</t>
  </si>
  <si>
    <t>PH_G2_C08_P2.1.1</t>
  </si>
  <si>
    <t>Division Within 40</t>
  </si>
  <si>
    <t>PINE_G2_C07_P2.1.2</t>
  </si>
  <si>
    <t>Ch 8 Practice 2.1.2: Solving word problems</t>
  </si>
  <si>
    <t>Solve a 1-step picture problem involving division by sharing</t>
  </si>
  <si>
    <t>2.089 Solve a 1-step picture problem involving division by sharing M2NS-IIIc-56.1</t>
  </si>
  <si>
    <t>M2NS-IIIc-56.1</t>
  </si>
  <si>
    <t>Solves routine and non-routine problems involving division of numbers by 2,3,4,5 and 10 and with any of the other operations of whole numbers including money using appropriate problem solving strategies and tools</t>
  </si>
  <si>
    <t>M2NS-IIIc-56.1: Solves routine and non-routine problems involving division of numbers by 2,3,4,5 and 10 and with any of the other operations of whole numbers including money using appropriate problem solving strategies and tools.</t>
  </si>
  <si>
    <t>2.047 Solves routine and non-routine problems involving division of numbers M2NS-IIIc-56.1</t>
  </si>
  <si>
    <t>PH_G2_C08_P2.1.2</t>
  </si>
  <si>
    <t>2.2 Finding the number of equal groups</t>
  </si>
  <si>
    <t>PINE_G2_C07_P2.2.1</t>
  </si>
  <si>
    <t>Ch 8 Practice 2.2.1: Finding the number of equal groups</t>
  </si>
  <si>
    <t>Write a number sentence for a given situation involving division by grouping</t>
  </si>
  <si>
    <t>(Rev02)_12</t>
  </si>
  <si>
    <t>2.090 Write a number sentence for a given situation involving division by grouping M2NS-IIIa-50</t>
  </si>
  <si>
    <t>PH_G2_C08_P2.2.1</t>
  </si>
  <si>
    <t>PINE_G2_C07_P2.2.2</t>
  </si>
  <si>
    <t>Ch 8 Practice 2.2.2: Solving word problems</t>
  </si>
  <si>
    <t>Solve a 1-step picture problem involving division by grouping</t>
  </si>
  <si>
    <t>2.091 Solve a 1-step picture problem involving division by grouping M2NS-IIIc-56.1</t>
  </si>
  <si>
    <t>PH_G2_C08_P2.2.2</t>
  </si>
  <si>
    <t>2.3 Related division facts</t>
  </si>
  <si>
    <t>PINE_G2_C07_P2.3.1</t>
  </si>
  <si>
    <t>Ch 8 Practice 2.3.1: Related division facts</t>
  </si>
  <si>
    <t>Write two related division facts</t>
  </si>
  <si>
    <t>(Rev02)_13</t>
  </si>
  <si>
    <t>2.092 Write two related division facts M2NS-IIIa-50</t>
  </si>
  <si>
    <t>PH_G2_C08_P2.3.1</t>
  </si>
  <si>
    <t>2.4 Writing a fact family</t>
  </si>
  <si>
    <t>PINE_G2_C07_P2.4.1</t>
  </si>
  <si>
    <t>Ch 8 Practice 2.4.1: Writing a fact family</t>
  </si>
  <si>
    <t>Write a family of two multiplication facts and two division facts</t>
  </si>
  <si>
    <t>2.093 Write a family of two multiplication facts and two division facts M2NS-IIIc-53</t>
  </si>
  <si>
    <t>PH_G2_C08_P2.4.1</t>
  </si>
  <si>
    <t xml:space="preserve">Chapter 9: Multiplication Tables of 2, 5 and 10 </t>
  </si>
  <si>
    <t>Unit 1: Multiplying by 2</t>
  </si>
  <si>
    <t>1.1 Counting by twos</t>
  </si>
  <si>
    <t>PINE_G2_C08_P1.1.1</t>
  </si>
  <si>
    <t>Ch 9 Practice 1.1.1: Counting by twos</t>
  </si>
  <si>
    <t>Count by twos</t>
  </si>
  <si>
    <t>(Rev04)_04</t>
  </si>
  <si>
    <t>2.094 Count by twos M2NS-IIh-41.1</t>
  </si>
  <si>
    <t>M2NS-IIh-41.1</t>
  </si>
  <si>
    <t>Visualizes multiplication of numbers 1 to 10 by 2,3,4,5 and10</t>
  </si>
  <si>
    <t>M2NS-IIh-41.1: Visualizes multiplication of numbers 1 to 10 by 2,3,4,5 and10.</t>
  </si>
  <si>
    <t>2.037 Visualizes multiplication of numbers 1 to 10 by 2,3,4,5 and10 M2NS-IIh-41.1</t>
  </si>
  <si>
    <t>PH_G2_C09_P1.1.1</t>
  </si>
  <si>
    <t xml:space="preserve">Chapter 9 Multiplication Tables of 2, 5 and 10 </t>
  </si>
  <si>
    <t>Multiplying by 2</t>
  </si>
  <si>
    <t>PINE_G2_C08_P1.1.2</t>
  </si>
  <si>
    <t>Ch 9 Practice 1.1.2: Multiplying within multiplication table of 2</t>
  </si>
  <si>
    <t>Multiply numbers within the multiplication table of 2</t>
  </si>
  <si>
    <t>2.095 Multiply numbers within the multiplication table of 2 M2NS-IIh-41.1</t>
  </si>
  <si>
    <t>PH_G2_C09_P1.1.2</t>
  </si>
  <si>
    <t>1.2 Double facts</t>
  </si>
  <si>
    <t>PINE_G2_C08_P1.1A.1</t>
  </si>
  <si>
    <t>Ch 9 Practice 1.2.1: Relating doubling and multiplying by 2</t>
  </si>
  <si>
    <t>Write an addition double as a multiplication fact</t>
  </si>
  <si>
    <t>(Rev02)_14</t>
  </si>
  <si>
    <t>2.096 Write an addition double as a multiplication fact M2NS-IIf-39</t>
  </si>
  <si>
    <t>PH_G2_C09_P1.2.1</t>
  </si>
  <si>
    <t>Chapter 9 Multiplication Tables of 2, 5 and 10</t>
  </si>
  <si>
    <t>1.3 Using dot cards</t>
  </si>
  <si>
    <t>PINE_G2_C08_P1.2.1</t>
  </si>
  <si>
    <t>Ch 9 Practice 1.3.1: Multiplying numbers in any order</t>
  </si>
  <si>
    <t>Observe the commutative and distributive properties of multiplication</t>
  </si>
  <si>
    <t>2.097 Observe the commutative and distributive properties of multiplication M2NS-IIg-40.3</t>
  </si>
  <si>
    <t>Illustrates the commutative property of multiplication</t>
  </si>
  <si>
    <t>PH_G2_C09_P1.3.1</t>
  </si>
  <si>
    <t>PINE_G2_C08_P1.2.2</t>
  </si>
  <si>
    <t>Ch 9 Practice 1.3.2: Multiplication table of 2</t>
  </si>
  <si>
    <t>Build up the multiplication table of 2 and commit the multiplication facts to memory</t>
  </si>
  <si>
    <t xml:space="preserve">2.098 Build up the multiplication table of 2 and commit the multiplication facts to memory M2NS-IIi-42.1
</t>
  </si>
  <si>
    <t>M2NS-IIi-42.1</t>
  </si>
  <si>
    <t>Multiplies mentally 2,3,4,5 and 10 using appropriate strategies</t>
  </si>
  <si>
    <t>M2NS-IIi-42.1: Multiplies mentally 2,3,4,5 and 10 using appropriate strategies.</t>
  </si>
  <si>
    <t>2.038 Multiplies mentally 2,3,4,5 and 10 M2NS-IIi-42.1</t>
  </si>
  <si>
    <t>PH_G2_C09_P1.3.2</t>
  </si>
  <si>
    <t>Unit 2: Multiplying by 5</t>
  </si>
  <si>
    <t>2.1 Counting by fives</t>
  </si>
  <si>
    <t>PINE_G2_C08_P2.1.1</t>
  </si>
  <si>
    <t>Ch 9 Practice 2.1.1: Counting by fives</t>
  </si>
  <si>
    <t>Count by fives</t>
  </si>
  <si>
    <t>(Rev03)_05</t>
  </si>
  <si>
    <t>2.099 Count by fives M2NS-IIh-41.1</t>
  </si>
  <si>
    <t>PH_G2_C09_P2.1.1</t>
  </si>
  <si>
    <t>Multiplying by 5</t>
  </si>
  <si>
    <t>PINE_G2_C08_P2.1.2</t>
  </si>
  <si>
    <t>Ch 9 Practice 2.1.2: Multiplying within multiplication table of 5</t>
  </si>
  <si>
    <t>Multiply numbers within the multiplication table of 5</t>
  </si>
  <si>
    <t>(Rev02)_15</t>
  </si>
  <si>
    <t>2.100 Multiply numbers within the multiplication table of 5 M2NS-IIh-41.1</t>
  </si>
  <si>
    <t>PH_G2_C09_P2.1.2</t>
  </si>
  <si>
    <t>2.2 Using dot cards</t>
  </si>
  <si>
    <t>PINE_G2_C08_P2.2.1</t>
  </si>
  <si>
    <t>Ch 9 Practice 2.2.1: Multiplying numbers in any order</t>
  </si>
  <si>
    <t>2.101 Observe the commutative and distributive properties of multiplication M2NS-IIg-40.3</t>
  </si>
  <si>
    <t>PH_G2_C09_P2.2.1</t>
  </si>
  <si>
    <t>PINE_G2_C08_P2.2.2</t>
  </si>
  <si>
    <t>Ch 9 Practice 2.2.2: Multiplication table of 5</t>
  </si>
  <si>
    <t>Build up the multiplication table of 5 and commit the multiplication facts to memory</t>
  </si>
  <si>
    <t xml:space="preserve">2.102 Build up the multiplication table of 5 and commit the multiplication facts to memory M2NS-IIi-42.1
</t>
  </si>
  <si>
    <t>PH_G2_C09_P2.2.2</t>
  </si>
  <si>
    <t>Unit 3: Multiplying by 10</t>
  </si>
  <si>
    <t>3.1 Counting by tens</t>
  </si>
  <si>
    <t>PINE_G2_C08_P3.1.1</t>
  </si>
  <si>
    <t>Ch 9 Practice 3.1.1: Counting by tens</t>
  </si>
  <si>
    <t>Count by tens</t>
  </si>
  <si>
    <t>(Rev04)_05</t>
  </si>
  <si>
    <t>2.103 Count by tens M2NS-IIh-41.1</t>
  </si>
  <si>
    <t>PH_G2_C09_P3.1.1</t>
  </si>
  <si>
    <t>Multiplying by 10</t>
  </si>
  <si>
    <t>PINE_G2_C08_P3.1.2</t>
  </si>
  <si>
    <t>Ch 9 Practice 3.1.2: Multiplying within multiplication table of 10</t>
  </si>
  <si>
    <t>Multiply numbers within the multiplication table of 10</t>
  </si>
  <si>
    <t>(Rev02)_16</t>
  </si>
  <si>
    <t>2.104 Multiply numbers within the multiplication table of 10 M2NS-IIh-41.1</t>
  </si>
  <si>
    <t>PH_G2_C09_P3.1.2</t>
  </si>
  <si>
    <t>3.2 Using dot cards</t>
  </si>
  <si>
    <t>PINE_G2_C08_P3.2.1</t>
  </si>
  <si>
    <t>Ch 9 Practice 3.2.1: Multiplying numbers in any order</t>
  </si>
  <si>
    <t>2.105 Observe the commutative and distributive properties of multiplication M2NS-IIg-40.3</t>
  </si>
  <si>
    <t>PH_G2_C09_P3.2.1</t>
  </si>
  <si>
    <t>PINE_G2_C08_P3.2.2</t>
  </si>
  <si>
    <t>Ch 9 Practice 3.2.2: Multiplication table of 10</t>
  </si>
  <si>
    <t>Build up the multiplication table of 10 and commit the multiplication facts to memory</t>
  </si>
  <si>
    <t xml:space="preserve">2.106 Build up the multiplication table of 10 and commit the multiplication facts to memory M2NS-IIi-42.1
</t>
  </si>
  <si>
    <t>PH_G2_C09_P3.2.2</t>
  </si>
  <si>
    <t>Unit 4: Dividing by 2</t>
  </si>
  <si>
    <t>4.1 Dividing by 2</t>
  </si>
  <si>
    <t>PINE_G2_C08_P4.1A.1</t>
  </si>
  <si>
    <t>Ch 9 Practice 4.1.2: Relating halving and dividing by 2</t>
  </si>
  <si>
    <t>Divide a number within the multiplication table of 2</t>
  </si>
  <si>
    <t>(Rev02)_17</t>
  </si>
  <si>
    <t>2.108 Divide a number within the multiplication table of 2 M2NS-IIIb-51.1</t>
  </si>
  <si>
    <t>M2NS-IIIb-51.1</t>
  </si>
  <si>
    <t>Visualizes division of numbers up to 100 by 2,3,4,5, and 10
(multiplication table of 2, 3, 4, 5
and 10)</t>
  </si>
  <si>
    <t>M2NS-IIIb-51.1: Visualizes division of numbers up to 100 by 2,3,4,5, and 10
(multiplication table of 2, 3, 4, 5
and 10).</t>
  </si>
  <si>
    <t>2.044 Visualizes division of numbers up to 100 by 2,3,4,5, and 10
(multiplication table of 2, 3, 4, 5
and 10) M2NS-IIIb-51.1</t>
  </si>
  <si>
    <t>PH_G2_C09_P4.1.2</t>
  </si>
  <si>
    <t>Dividing by 2</t>
  </si>
  <si>
    <t>Unit 5: Dividing by 5</t>
  </si>
  <si>
    <t>5.1 Dividing by 5</t>
  </si>
  <si>
    <t>PINE_G2_C08_P5.1.1</t>
  </si>
  <si>
    <t>Ch 9 Practice 5.1.1: Dividing by 5</t>
  </si>
  <si>
    <t>Divide a number within the multiplication table of 5</t>
  </si>
  <si>
    <t>EOY_B8</t>
  </si>
  <si>
    <t>2.109 Divide a number within the multiplication table of 5 M2NS-IIIb-51.1</t>
  </si>
  <si>
    <t>PH_G2_C09_P5.1.1</t>
  </si>
  <si>
    <t>Dividing by 5</t>
  </si>
  <si>
    <t>Unit 6: Dividing by 10</t>
  </si>
  <si>
    <t>6.1 Dividing by 10</t>
  </si>
  <si>
    <t>PINE_G2_C08_P6.1.1</t>
  </si>
  <si>
    <t>Ch 9 Practice 6.1.1: Dividing by 10</t>
  </si>
  <si>
    <t>Divide a number within the multiplication table of 10</t>
  </si>
  <si>
    <t>(Rev02)_18</t>
  </si>
  <si>
    <t>2.110 Divide a number within the multiplication table of 10 M2NS-IIIb-51.1</t>
  </si>
  <si>
    <t>PH_G2_C09_P6.1.1</t>
  </si>
  <si>
    <t>Dividing by 10</t>
  </si>
  <si>
    <t>Unit 7: Problem Solving</t>
  </si>
  <si>
    <t>7.1 Word problems involving multiplication</t>
  </si>
  <si>
    <t>PINE_G2_C08_P7.1.1</t>
  </si>
  <si>
    <t>Ch 9 Practice 7.1.1: Word problems involving multiplication</t>
  </si>
  <si>
    <t>Solve a 1-step word problem on multiplication</t>
  </si>
  <si>
    <t>(Rev02)_19</t>
  </si>
  <si>
    <t>2.111 Solve a 1-step word problem on multiplication M2NS-IIi-45.1</t>
  </si>
  <si>
    <t>M2NS-IIi-45.1</t>
  </si>
  <si>
    <t>Solves routine and non-routine problems involving multiplication of whole numbers including money using appropriate problem solving strategies and tools</t>
  </si>
  <si>
    <t>M2NS-IIi-45.1: Solves routine and non-routine problems involving multiplication of whole numbers including money using appropriate problem solving strategies and tools.</t>
  </si>
  <si>
    <t>2.039 Solves routine and non-routine problems involving multiplication of whole numbers including money M2NS-IIi-45.1</t>
  </si>
  <si>
    <t>PH_G2_C09_P7.1.1</t>
  </si>
  <si>
    <t>7.2 Word problems involving division</t>
  </si>
  <si>
    <t>PINE_G2_C08_P7.2.1</t>
  </si>
  <si>
    <t>Ch 9 Practice 7.2.1: Word problems involving division</t>
  </si>
  <si>
    <t>Solve a 1-step word problem on division</t>
  </si>
  <si>
    <t>(Rev02)_20</t>
  </si>
  <si>
    <t>B_05, B_10</t>
  </si>
  <si>
    <t>2.112 Solve a 1-step word problem on division M2NS-IIIc-56.1</t>
  </si>
  <si>
    <t>PH_G2_C09_P7.2.1</t>
  </si>
  <si>
    <t>PH_G2_C09_P7.2.2</t>
  </si>
  <si>
    <t>Ch 9 Practice 7.2.2: Solve a 2-step word problem on multiplication or division and addition or subtraction</t>
  </si>
  <si>
    <t>Solve a 2-step word problem on multiplication or division and addition or subtraction</t>
  </si>
  <si>
    <t>(Rev03)_06</t>
  </si>
  <si>
    <t>2.112a Solve a 2-step word problem on multiplication or division and addition or subtraction M2NS-IIIc-56.1</t>
  </si>
  <si>
    <t>Chapter 10: Addition and Subtraction</t>
  </si>
  <si>
    <t>Unit 1: Finding the Missing Number</t>
  </si>
  <si>
    <t xml:space="preserve">1.1 Finding the missing number in an addition sentence </t>
  </si>
  <si>
    <t>Ch 10 Practice 1.1.1: Finding the missing part in an addition sentence</t>
  </si>
  <si>
    <t>Find the missing number in an addition sentence</t>
  </si>
  <si>
    <t>(Rev04)_06</t>
  </si>
  <si>
    <t>2.113 Find the missing number in an addition sentence M2NS-Ih-28.3</t>
  </si>
  <si>
    <t>M2NS-Ih-28.3</t>
  </si>
  <si>
    <t>Adds mentally 1- to 2-digit numbers with sums up to 50 using appropriate strategies.</t>
  </si>
  <si>
    <t>M2NS-Ih-28.3: Adds mentally 1- to 2-digit numbers with sums up to 50 using appropriate strategies.</t>
  </si>
  <si>
    <t>2.018 Adds mentally 1- to 2-digit numbers with sums up to 50 M2NS-Ih-28.3</t>
  </si>
  <si>
    <t>PH_G2_C10_P1.1.1</t>
  </si>
  <si>
    <t>Chapter 10 Addition and Subtraction</t>
  </si>
  <si>
    <t>Finding the missing number</t>
  </si>
  <si>
    <t>1.2 Finding the missing number in a subtraction sentence</t>
  </si>
  <si>
    <t>Ch 10 Practice 1.2.1: Find the missing number in a subtraction sentence</t>
  </si>
  <si>
    <t>Find the missing number in a subtraction sentence</t>
  </si>
  <si>
    <t>(Rev03)_07</t>
  </si>
  <si>
    <t>2.114 Find the missing number in a subtraction sentence M2NS-IIb-33.2</t>
  </si>
  <si>
    <t>M2NS-IIb-33.2</t>
  </si>
  <si>
    <t>Subtracts mentally 1-digit numbers from 1- to 3-digit numbers without regrouping using appropriate strategies</t>
  </si>
  <si>
    <t>M2NS-IIb-33.2: Subtracts mentally 1-digit numbers from 1- to 3-digit numbers without regrouping using appropriate strategies.</t>
  </si>
  <si>
    <t>2.025 Subtracts mentally 1-digit numbers from 1- to 3-digit numbers without regrouping M2NS-IIb-33.2</t>
  </si>
  <si>
    <t>PH_G2_C10_P1.2.1</t>
  </si>
  <si>
    <t>1.3 Finding the missing whole in a subtraction sentence</t>
  </si>
  <si>
    <t>PINE_G2_C09_P1.2.3</t>
  </si>
  <si>
    <t>Ch 10 Practice 1.3.1: Find the missing whole in a subtraction sentence</t>
  </si>
  <si>
    <t>Find the missing whole in a subtraction sentence</t>
  </si>
  <si>
    <t>2.115 Find the missing whole in a subtraction sentence M2NS-IIb-33.2</t>
  </si>
  <si>
    <t>PH_G2_C10_P1.3.1</t>
  </si>
  <si>
    <t>1.4 Making 100 by counting on</t>
  </si>
  <si>
    <t>PINE_G3_C06_P1.2.1</t>
  </si>
  <si>
    <t>Ch 10 Practice 1.4.1: Making 100 by counting on</t>
  </si>
  <si>
    <t>Making 100 by counting on</t>
  </si>
  <si>
    <t>2.116 Making 100 by counting on M3NS-Ie-28.7</t>
  </si>
  <si>
    <t>M3NS-Ie-28.7</t>
  </si>
  <si>
    <t>Adds mentally 2-digit and 1-digit numbers without or with regrouping using appropriate strategies</t>
  </si>
  <si>
    <t>M3NS-Ie-28.7 Adds mentally 2-digit and 1-digit numbers without or with regrouping using appropriate strategies.</t>
  </si>
  <si>
    <t>3.013 Adds mentally 2-digit and 1-digit numbers without or with regrouping M3NS-Ie-28.7</t>
  </si>
  <si>
    <t>PH_G2_C10_P1.4.1</t>
  </si>
  <si>
    <t>1.5 Making 100 using place value</t>
  </si>
  <si>
    <t>PINE_G3_C06_P1.2.2</t>
  </si>
  <si>
    <t>Ch 10 Practice 1.5.1: Making 100 using place value</t>
  </si>
  <si>
    <t>Making 100 using place value</t>
  </si>
  <si>
    <t>2.117 Making 100 using place value M3NS-Ie-28.7</t>
  </si>
  <si>
    <t>PH_G2_C10_P1.5.1</t>
  </si>
  <si>
    <t>2.1 Adding a 1-digit number to a 2-digit number with regrouping</t>
  </si>
  <si>
    <t>PINE_G3_C06_P2.2.1</t>
  </si>
  <si>
    <t>Ch 10 Practice 2.1.1: Mentally add a 1-digit number to a 2-digit number with regrouping</t>
  </si>
  <si>
    <t>Mentally add a 1-digit number to a 2-digit number with regrouping</t>
  </si>
  <si>
    <t>(Rev03)_8</t>
  </si>
  <si>
    <t>2.118 Mentally add a 1-digit number to a 2-digit number with regrouping M3NS-Ie-28.7</t>
  </si>
  <si>
    <t>PH_G2_C10_P2.1.1</t>
  </si>
  <si>
    <t>Mental Addition</t>
  </si>
  <si>
    <t>2.2 Adding two 2-digit numbers without regrouping</t>
  </si>
  <si>
    <t>PINE_G3_C06_P2.3.1</t>
  </si>
  <si>
    <t>Ch 10 Practice 2.2.1: Mentally add two 2-digit numbers without regrouping</t>
  </si>
  <si>
    <t>Mentally add two 2-digit numbers without regrouping</t>
  </si>
  <si>
    <t>2.119 Mentally add two 2-digit numbers without regrouping M3NS-Ie-28.7</t>
  </si>
  <si>
    <t>PH_G2_C10_P2.2.1</t>
  </si>
  <si>
    <t>2.3 Adding ones, tens or hundreds to a 3-digit number without regrouping</t>
  </si>
  <si>
    <t>PINE_G3_C06_P2.1.1</t>
  </si>
  <si>
    <t>Ch 10 Practice 2.3.1: Mentally add ones, tens or hundreds to a 3-digit number without regrouping</t>
  </si>
  <si>
    <t>Mentally add ones, tens or hundreds to a 3-digit number without regrouping</t>
  </si>
  <si>
    <t>2.120 Mentally add ones, tens or hundreds to a 3-digit number without regrouping M2NS-Ii-28.4/M2NS-Ii-28.5/M2NS-Ii-28.6</t>
  </si>
  <si>
    <t>M2NS-Ii-28.4/M2NS-Ii-28.5/M2NS-Ii-28.6</t>
  </si>
  <si>
    <t>Adds mentally 3-digit numbers and 1-digit numbers using appropriate strategies.
Adds mentally three -digit numbers and tens (multiples of 10 up to 90) using appropriate strategies.
Adds mentally 3-digit numbers and hundreds (multiples of 100 up to 900) using appropriate strategies.</t>
  </si>
  <si>
    <t>M2NS-Ii-28.4: Adds mentally 3-digit numbers and 1-digit numbers using appropriate strategies.
M2NS-Ii-28.5: Adds mentally three -digit numbers and tens (multiples of 10 up to 90) using appropriate strategies.
M2NS-Ii-28.6: Adds mentally 3-digit numbers and hundreds (multiples of 100 up to 900) using appropriate strategies.</t>
  </si>
  <si>
    <t>2.019 Adds mentally 3-digit numbers and 1-digit numbers M2NS-Ii-28.4
2.020 Adds mentally three -digit numbers and tens M2NS-Ii-28.5
2.021 Adds mentally 3-digit numbers and hundreds M2NS-Ii-28.6</t>
  </si>
  <si>
    <t>PH_G2_C10_P2.3.1</t>
  </si>
  <si>
    <t>2.4 Adding ones or tens to a 3-digit number with regrouping</t>
  </si>
  <si>
    <t>Ch 10 Practice 2.4.1: Mentally add ones or tens to a 3-digit number with regrouping</t>
  </si>
  <si>
    <t>Mentally add ones or tens to a 3-digit number with regrouping</t>
  </si>
  <si>
    <t>2.121 Mentally add ones or tens to a 3-digit number with regrouping M2NS-Ii-28.4/M2NS-Ii-28.5</t>
  </si>
  <si>
    <t>M2NS-Ii-28.4/M2NS-Ii-28.5</t>
  </si>
  <si>
    <t>Adds mentally 3-digit numbers and 1-digit numbers using appropriate strategies.
Adds mentally three -digit numbers and tens (multiples of 10 up to 90) using appropriate strategies.</t>
  </si>
  <si>
    <t>M2NS-Ii-28.4: Adds mentally 3-digit numbers and 1-digit numbers using appropriate strategies.
M2NS-Ii-28.5: Adds mentally three -digit numbers and tens (multiples of 10 up to 90) using appropriate strategies.</t>
  </si>
  <si>
    <t>2.019 Adds mentally 3-digit numbers and 1-digit numbers M2NS-Ii-28.4
2.020 Adds mentally three -digit numbers and tens M2NS-Ii-28.5</t>
  </si>
  <si>
    <t>PH_G2_C10_P2.4.1</t>
  </si>
  <si>
    <t>2.5 Adding 98 or 99 to a 1-digit, 2-digit or 3-digit number</t>
  </si>
  <si>
    <t>PH_G2_C10_P2.5.1</t>
  </si>
  <si>
    <t>Ch 10 Practice 2.5.1:  Mentally add 98 or 99 to a 1-digit number, 2-digit or 3-digit number</t>
  </si>
  <si>
    <t>Mentally add 98 or 99 to a 1-digit number, 2-digit or 3-digit number</t>
  </si>
  <si>
    <t>2.122 Mentally add 98 or 99 to a 1-digit number, 2-digit or 3-digit number M2NS-Ii-28.6</t>
  </si>
  <si>
    <t>M2NS-Ii-28.6</t>
  </si>
  <si>
    <t>Adds mentally 3-digit numbers and hundreds (multiples of 100 up to 900) using appropriate strategies</t>
  </si>
  <si>
    <t>M2NS-Ii-28.6: Adds mentally 3-digit numbers and hundreds (multiples of 100 up to 900) using appropriate strategies.</t>
  </si>
  <si>
    <t>2.021 Adds mentally 3-digit numbers and hundreds M2NS-Ii-28.6</t>
  </si>
  <si>
    <t>3.1 Subtracting a 1-digit number from a 2-digit number with regrouping</t>
  </si>
  <si>
    <t>PINE_G3_C06_P3.1.1</t>
  </si>
  <si>
    <t>Ch 10 Practice 3.1.1:  Mentally subtract a 1-digit number from a 2-digit number with regrouping</t>
  </si>
  <si>
    <t>Mentally subtract a 1-digit number from a 2-digit number with regrouping</t>
  </si>
  <si>
    <t>(Rev03)_9</t>
  </si>
  <si>
    <t>2.123 Mentally subtract a 1-digit number from a 2-digit number with regrouping M2NS-IIb-33.2</t>
  </si>
  <si>
    <t>PH_G2_C10_P3.1.1</t>
  </si>
  <si>
    <t>Mental Subtraction</t>
  </si>
  <si>
    <t>3.2 Subtracting a 2-digit number from another 2-digit number without 
regrouping</t>
  </si>
  <si>
    <t>PINE_G3_C06_P3.2.1</t>
  </si>
  <si>
    <t>Ch 10 Practice 3.2.1:  Mentally subtract a 2-digit number from another 2-digit number without regrouping</t>
  </si>
  <si>
    <t>Mentally subtract a 2-digit number from another 2-digit number without regrouping</t>
  </si>
  <si>
    <t>2.124 Mentally subtract a 2-digit number from another 2-digit number without regrouping M3NS-Ih-33.5</t>
  </si>
  <si>
    <t>M3NS-Ih-33.5</t>
  </si>
  <si>
    <t>Subtracts mentally 1- to 2 – digits numbers without and with regrouping using appropriate strategies</t>
  </si>
  <si>
    <t>M3NS-Ih-33.5: Subtracts mentally 1- to 2-digit numbers without and with regrouping using appropriate strategies.</t>
  </si>
  <si>
    <t>3.019 Subtracts mentally 1- to 2-digit numbers without and with regrouping M3NS-Ih-33.5</t>
  </si>
  <si>
    <t>PH_G2_C10_P3.2.1</t>
  </si>
  <si>
    <t>3.3 Subtracting ones, tens or hundreds from a 3-digit number without regrouping</t>
  </si>
  <si>
    <t>Ch 10 Practice 3.3.1:  Mentally subtract ones, tens or hundreds from a 3-digit number without regrouping</t>
  </si>
  <si>
    <t>Mentally subtract ones, tens or hundreds from a 3-digit number without regrouping</t>
  </si>
  <si>
    <t>2.125 Mentally subtract ones, tens or hundreds from a 3-digit number without regrouping M2NS-IIb-33.3</t>
  </si>
  <si>
    <t>M2NS-IIb-33.3</t>
  </si>
  <si>
    <t>Subtracts mentally 3-digit numbers by tens and by hundreds without regrouping
using appropriate strategies</t>
  </si>
  <si>
    <t>M2NS-IIb-33.3: Subtracts mentally 3-digit numbers by tens and by hundreds without regrouping
using appropriate strategies.</t>
  </si>
  <si>
    <t>2.026 Subtracts mentally 3-digit numbers by tens and by hundreds without regrouping M2NS-IIb-33.3</t>
  </si>
  <si>
    <t>PH_G2_C10_P3.3.1</t>
  </si>
  <si>
    <t>3.4 Subtracting ones or tens from a 3-digit number with regrouping</t>
  </si>
  <si>
    <t>Ch 10 Practice 3.4.1:  Mentally subtract ones or tens from a 3-digit number with regrouping</t>
  </si>
  <si>
    <t>Mentally subtract ones or tens from a 3-digit number with regrouping</t>
  </si>
  <si>
    <t>2.126 Mentally subtract ones or tens from a 3-digit number with regrouping M2NS-IIb-33.3</t>
  </si>
  <si>
    <t>PH_G2_C10_P3.4.1</t>
  </si>
  <si>
    <t>3.5 Subtracting 98 or 99 from hundreds or a 3-digit number</t>
  </si>
  <si>
    <t>PH_G2_C10_P3.5.1</t>
  </si>
  <si>
    <t>Ch 10 Practice 3.5.1: Mentally subtract 98 or 99 from hundreds or a 3-digit number</t>
  </si>
  <si>
    <t>Mentally subtract 98 or 99 from hundreds or a 3-digit number</t>
  </si>
  <si>
    <t>(Rev03)_10</t>
  </si>
  <si>
    <t>2.127 Mentally subtract 98 or 99 from hundreds or a 3-digit number M2NS-IIb-33.3</t>
  </si>
  <si>
    <t>Chapter 11: Multiplication Tables of 3 and 4</t>
  </si>
  <si>
    <t>Unit 1: Multiplying by 3</t>
  </si>
  <si>
    <t>1.1 Counting by threes</t>
  </si>
  <si>
    <t>PINE_G2_C10_P1.1.1</t>
  </si>
  <si>
    <t>Ch 11 Practice 1.1.1: Counting by threes</t>
  </si>
  <si>
    <t>Count by threes</t>
  </si>
  <si>
    <t>(Rev04)_07</t>
  </si>
  <si>
    <t>2.129 Count by threes M2NS-IIh-41.1</t>
  </si>
  <si>
    <t>PH_G2_C11_P1.1.1</t>
  </si>
  <si>
    <t>Chapter 11 Multiplication Tables of 3 and 4</t>
  </si>
  <si>
    <t>Multiplying by 3</t>
  </si>
  <si>
    <t>1.2 Using dot cards</t>
  </si>
  <si>
    <t>PINE_G2_C10_P1.2.1</t>
  </si>
  <si>
    <t>Ch 11 Practice 1.2.1: Multiplying numbers in any order</t>
  </si>
  <si>
    <t>2.130 Observe the commutative and distributive properties of multiplication M2NS-IIg-40.3</t>
  </si>
  <si>
    <t>PH_G2_C11_P1.2.1</t>
  </si>
  <si>
    <t>Chapter 11 Multiplication Tables of 3 and 6</t>
  </si>
  <si>
    <t>PINE_G2_C10_P1.1.2</t>
  </si>
  <si>
    <t>Ch 11 Practice 1.2.2: Multiplying within multiplication table of 3</t>
  </si>
  <si>
    <t>Multiply numbers within the multiplication table of 3</t>
  </si>
  <si>
    <t>2.131 Multiply numbers within the multiplication table of 3 M2NS-IIh-41.1</t>
  </si>
  <si>
    <t>PH_G2_C11_P1.2.2</t>
  </si>
  <si>
    <t>Chapter 11 Multiplication Tables of 3 and 5</t>
  </si>
  <si>
    <t>PINE_G2_C10_P1.2.2</t>
  </si>
  <si>
    <t>Ch 11 Practice 1.2.3: Multiplication table of 3</t>
  </si>
  <si>
    <t>Relate two multiplication facts by ‘3 more’ or ‘3 less’</t>
  </si>
  <si>
    <t>(Rev03_11)</t>
  </si>
  <si>
    <t xml:space="preserve">2.132 Relate two multiplication facts by ‘3 more’ or ‘3 less’ M2NS-IIh-41.1
</t>
  </si>
  <si>
    <t>PH_G2_C11_P1.2.3</t>
  </si>
  <si>
    <t>Chapter 11 Multiplication Tables of 3 and 7</t>
  </si>
  <si>
    <t>Unit 2: Multiplying by 4</t>
  </si>
  <si>
    <t>2.1 Counting by fours</t>
  </si>
  <si>
    <t>PINE_G2_C10_P2.1.1</t>
  </si>
  <si>
    <t>Ch 11 Practice 2.1.1: Counting by fours</t>
  </si>
  <si>
    <t>Count by fours</t>
  </si>
  <si>
    <t>2.133 Count by fours M2NS-IIh-41.1</t>
  </si>
  <si>
    <t>PH_G2_C11_P2.1.1</t>
  </si>
  <si>
    <t>Chapter 11 Multiplication Tables of 3 and 8</t>
  </si>
  <si>
    <t>Multiplying by 4</t>
  </si>
  <si>
    <t>PINE_G2_C10_P2.2.1</t>
  </si>
  <si>
    <t>Ch 11 Practice 2.2.1: Multiplying numbers in any order</t>
  </si>
  <si>
    <t>2.134 Observe the commutative and distributive properties of multiplication M2NS-IIg-40.3</t>
  </si>
  <si>
    <t>PH_G2_C11_P2.2.1</t>
  </si>
  <si>
    <t>Chapter 11 Multiplication Tables of 3 and 10</t>
  </si>
  <si>
    <t>PINE_G2_C10_P2.1.2</t>
  </si>
  <si>
    <t>Ch 11 Practice 2.2.2: Multiplying within multiplication table of 4</t>
  </si>
  <si>
    <t>Multiply numbers within the multiplication table of 4</t>
  </si>
  <si>
    <t>(Rev03_12)</t>
  </si>
  <si>
    <t>2.135 Multiply numbers within the multiplication table of 4 M2NS-IIh-41.1</t>
  </si>
  <si>
    <t>PH_G2_C11_P2.2.2</t>
  </si>
  <si>
    <t>Chapter 11 Multiplication Tables of 3 and 9</t>
  </si>
  <si>
    <t>PINE_G2_C10_P2.2.2</t>
  </si>
  <si>
    <t>Ch 11 Practice 2.2.3: Multiplication table of 4</t>
  </si>
  <si>
    <t>Relate two multiplication facts by ‘4 more’ or ‘4 less’</t>
  </si>
  <si>
    <t xml:space="preserve">2.136 Relate two multiplication facts by ‘4 more’ or ‘4 less’ M2NS-IIh-41.1
</t>
  </si>
  <si>
    <t>PH_G2_C11_P2.2.3</t>
  </si>
  <si>
    <t>Chapter 11 Multiplication Tables of 3 and 11</t>
  </si>
  <si>
    <t>Unit 3: Dividing by 3</t>
  </si>
  <si>
    <t>3.1 Dividing by 3</t>
  </si>
  <si>
    <t>PINE_G2_C10_P3.1.1</t>
  </si>
  <si>
    <t>Ch 11 Practice 3.1.1: Dividing by 3</t>
  </si>
  <si>
    <t>Divide numbers using the multiplication table of 3</t>
  </si>
  <si>
    <t>(Rev04)_08</t>
  </si>
  <si>
    <t>2.137 Divide numbers using the multiplication table of 3 M2NS-IIIb-51.1</t>
  </si>
  <si>
    <t>2.044 Visualizes division of numbers up to 100 by 2,3,4,5, and 10 M2NS-IIIb-51.1</t>
  </si>
  <si>
    <t>PH_G2_C11_P3.1.1</t>
  </si>
  <si>
    <t>Chapter 11 Multiplication Tables of 3 and 12</t>
  </si>
  <si>
    <t>Dividing by 3</t>
  </si>
  <si>
    <t>Unit 4: Dividing by 4</t>
  </si>
  <si>
    <t>4.1 Dividing by 4</t>
  </si>
  <si>
    <t>PINE_G2_C10_P4.1.1</t>
  </si>
  <si>
    <t>Ch 11 Practice 4.1.1: Dividing by 4</t>
  </si>
  <si>
    <t>Divide numbers using the multiplication table of 4</t>
  </si>
  <si>
    <t>(Rev04)_09</t>
  </si>
  <si>
    <t>2.138 Divide numbers using the multiplication table of 4 M2NS-IIIb-51.1</t>
  </si>
  <si>
    <t>PH_G2_C11_P4.1.1</t>
  </si>
  <si>
    <t>Chapter 11 Multiplication Tables of 3 and 13</t>
  </si>
  <si>
    <t>Dividing by 4</t>
  </si>
  <si>
    <t>Unit 5: Problem Solving</t>
  </si>
  <si>
    <t>5.1 Word problems involving multiplication</t>
  </si>
  <si>
    <t>PINE_G2_C10_P5.1.2</t>
  </si>
  <si>
    <t>Ch 11 Practice 5.1.1: Word problems involving multiplication</t>
  </si>
  <si>
    <t>(Rev03)_13</t>
  </si>
  <si>
    <t>2.139 Solve a 1-step word problem on multiplication M2NS-IIj-45.2</t>
  </si>
  <si>
    <t>Solves routine and non-routine problems involving multiplication and addition or subtraction of whole numbers including money using appropriate problem solving strategies and tools</t>
  </si>
  <si>
    <t>2.040 Solves routine and non-routine problems involving multiplication and addition or subtraction of whole numbers including money M2NS-IIj-45.2</t>
  </si>
  <si>
    <t>PH_G2_C11_P5.1.1</t>
  </si>
  <si>
    <t>Chapter 11 Multiplication Tables of 3 and 15</t>
  </si>
  <si>
    <t>PINE_G2_C10_P5.2.2</t>
  </si>
  <si>
    <t>Ch 11 Practice 5.1.2: Word problems involving division</t>
  </si>
  <si>
    <t>(Rev03)_14</t>
  </si>
  <si>
    <t>2.140 Solve a 1-step word problem on division M2NS-IIIc-56.1</t>
  </si>
  <si>
    <t>PH_G2_C11_P5.1.2</t>
  </si>
  <si>
    <t>Chapter 11 Multiplication Tables of 3 and 17</t>
  </si>
  <si>
    <t>PINE_G2_C10_P5.1.1</t>
  </si>
  <si>
    <t>Ch 11 Practice 5.1.3: Using part-whole bar models</t>
  </si>
  <si>
    <t>Use a part-whole bar model to represent a multiplication situation</t>
  </si>
  <si>
    <t>2.141 Use a part-whole bar model to represent a multiplication situation M2NS-IIj-45.2</t>
  </si>
  <si>
    <t>PH_G2_C11_P5.1.3</t>
  </si>
  <si>
    <t>Chapter 11 Multiplication Tables of 3 and 14</t>
  </si>
  <si>
    <t>PINE_G2_C10_P5.2.1</t>
  </si>
  <si>
    <t>Ch 11 Practice 5.1.4: Using part-whole bar models</t>
  </si>
  <si>
    <t>Use a part-whole bar model to represent a division situation</t>
  </si>
  <si>
    <t>2.142 Use a part-whole bar model to represent a division situation M2NS-IIIc-56.1</t>
  </si>
  <si>
    <t>PH_G2_C11_P5.1.4</t>
  </si>
  <si>
    <t>Chapter 11 Multiplication Tables of 3 and 16</t>
  </si>
  <si>
    <t>PH_G2_C11_P5.1.5</t>
  </si>
  <si>
    <t>Ch 11 Practice 5.1.5: Solve a 2-step word problem on multiplication or division and addition or subtraction</t>
  </si>
  <si>
    <t>(Rev04)_10</t>
  </si>
  <si>
    <t>2.142a Solve a 2-step word problem on multiplication or division and addition or subtraction M2NS-IIj-45.2/M2NS-IIIc-56.1</t>
  </si>
  <si>
    <t>M2NS-IIj-45.2/M2NS-IIIc-56.1</t>
  </si>
  <si>
    <t>Solves routine and non-routine problems involving multiplication and addition or subtraction of whole numbers including money using appropriate problem solving strategies and tools
Solves routine and non-routine problems involving division of numbers by 2,3,4,5 and 10 and with any of the other operations of whole numbers including money using appropriate problem solving strategies and tools</t>
  </si>
  <si>
    <t>M2NS-IIj-45.2: Solves routine and non-routine problems involving multiplication and addition or subtraction of whole numbers including money using appropriate problem solving strategies and tools.
M2NS-IIIc-56.1: Solves routine and non-routine problems involving division of numbers by 2,3,4,5 and 10 and with any of the other operations of whole numbers including money using appropriate problem solving strategies and tools.</t>
  </si>
  <si>
    <t>2.040 Solves routine and non-routine problems involving multiplication and addition or subtraction of whole numbers including money M2NS-IIj-45.2
2.047 Solves routine and non-routine problems involving division of numbers M2NS-IIIc-56.1</t>
  </si>
  <si>
    <t xml:space="preserve">Chapter 12: Money </t>
  </si>
  <si>
    <t>Unit 1: Pesos and Centavos</t>
  </si>
  <si>
    <t>1.1 Recognizing and naming bills</t>
  </si>
  <si>
    <t>PINE_G2_C11_P1.1.1</t>
  </si>
  <si>
    <t>Ch 12 Practice 1.1.1: Naming notes</t>
  </si>
  <si>
    <t>Recognize and name the two-hundred-peso and five-hundred-peso bills</t>
  </si>
  <si>
    <t>2.143 Recognize and name the two-hundred-peso and five-hundred-peso bills M3NS-Ic-19.2</t>
  </si>
  <si>
    <t>M3NS-Ic-19.2</t>
  </si>
  <si>
    <t>Recognizes coins and bills up to PhP1 000.</t>
  </si>
  <si>
    <t>M3NS-Ic-19.2: Recognizes coins and bills up to PhP1000.</t>
  </si>
  <si>
    <t>3.008 Recognizes coins and bills up to PhP1000 M3NS-Ic-19.2</t>
  </si>
  <si>
    <t>PH_G2_C12_P1.1.1</t>
  </si>
  <si>
    <t xml:space="preserve">Chapter 12 Money </t>
  </si>
  <si>
    <t>G2.2.06  Money</t>
  </si>
  <si>
    <t>Pesos and Centavos</t>
  </si>
  <si>
    <t>1.2 Counting pesos and centavos</t>
  </si>
  <si>
    <t>PINE_G2_C11_P1.2.1</t>
  </si>
  <si>
    <t>Ch 12 Practice 1.2.1: Counting money</t>
  </si>
  <si>
    <t>Count and tell the amount of money in a group of bills and coins up to ₱1000 (compound units)
Read and write amounts of money in decimal notation</t>
  </si>
  <si>
    <t>2.144 Count, read and write the amount of money in a group of bills and coins up to ₱1000 (compound units and decimal notation) M3NS-Ic-20.2</t>
  </si>
  <si>
    <t>M3NS-Ic-20.2</t>
  </si>
  <si>
    <t>Reads and writes money in symbols and in words through PhP1 000 in pesos and centavos</t>
  </si>
  <si>
    <t>M3NS-Ic-20.2: Reads and writes money in symbols and in words through PhP 1000 in pesos and centavos.</t>
  </si>
  <si>
    <t>3.009 Reads and writes money in symbols and in words through PhP1000 in pesos and centavos M3NS-Ic-20.2</t>
  </si>
  <si>
    <t>PH_G2_C12_P1.2.1</t>
  </si>
  <si>
    <t>1.3 Changing pesos and centavos</t>
  </si>
  <si>
    <t>PINE_G2_C11_P1.3.1</t>
  </si>
  <si>
    <t>Ch 12 Practice 1.3.1: Exchanging money</t>
  </si>
  <si>
    <t>Change pesos and centavos to centavos, and vice versa</t>
  </si>
  <si>
    <t>(Rev03)_15</t>
  </si>
  <si>
    <t>2.145 Change pesos and centavos to centavos, and vice versa M2NS-If-21</t>
  </si>
  <si>
    <t>M2NS-If-21</t>
  </si>
  <si>
    <t>Counts the value of a set of bills or a set of coins through PhP100 (peso-coins only; centavo-coins only; peso-bills only and combined peso-coins and peso- bills)</t>
  </si>
  <si>
    <t>M2NS-If-21: Counts the value of a set of bills or a set of coins through PhP100 (peso-coins only; centavo-coins only; peso-bills only and combined peso-coins and peso- bills).</t>
  </si>
  <si>
    <t>2.013 Counts the value of a set of bills or a set of coins through PhP100 M2NS-If-21</t>
  </si>
  <si>
    <t>PH_G2_C12_P1.3.1</t>
  </si>
  <si>
    <t>1.4 Comparing amounts of money</t>
  </si>
  <si>
    <t>PINE_G2_C11_P1.7.1</t>
  </si>
  <si>
    <t>Ch 12 Practice 1.4.1: Comparing amounts of money</t>
  </si>
  <si>
    <t>Compare two or three amounts of money in pesos and centavos</t>
  </si>
  <si>
    <t>(Rev04)_11</t>
  </si>
  <si>
    <t>2.146 Compare two or three amounts of money in pesos and centavos M2NS-If-22.1</t>
  </si>
  <si>
    <t>M2NS-If-22.1</t>
  </si>
  <si>
    <t>Compares values of different denominations of coins and paper bills through PhP100 using relation symbols</t>
  </si>
  <si>
    <t>M2NS-If-22.1: Compares values of different denominations of coins and paper bills through PhP100 using relation symbols.</t>
  </si>
  <si>
    <t>2.014 Compares values of different denominations of coins and paper bills through PhP100 M2NS-If-22.1</t>
  </si>
  <si>
    <t>PH_G2_C12_P1.4.1</t>
  </si>
  <si>
    <t>1.5 Exchanging coins and bills</t>
  </si>
  <si>
    <t>PINE_G2_C11_P1.5.1</t>
  </si>
  <si>
    <t>Ch 12 Practice 1.5.1: Exchanging money in more ways</t>
  </si>
  <si>
    <t>(Rev03)_16</t>
  </si>
  <si>
    <t>2.147 Exchange money M3NS-Ic-20.2</t>
  </si>
  <si>
    <t>PH_G2_C12_P1.5.1</t>
  </si>
  <si>
    <t xml:space="preserve">1.6 Making ₱1 </t>
  </si>
  <si>
    <t>PINE_G2_C11_P1.4.1</t>
  </si>
  <si>
    <t>Ch 12 Practice 1.6.1: Counting money in different denominations</t>
  </si>
  <si>
    <t>Make ₱1</t>
  </si>
  <si>
    <t>(Rev04)_12</t>
  </si>
  <si>
    <t>2.148 Make ₱1
Give change for a purchase paid with ₱1 M2NS-If-21</t>
  </si>
  <si>
    <t>PH_G2_C12_P1.6.1</t>
  </si>
  <si>
    <t>Unit 2: Word Problems</t>
  </si>
  <si>
    <t>PINE_G2_C11_P1.6.1</t>
  </si>
  <si>
    <t>Ch 12 Practice 2.1.1: Making up an amount of money</t>
  </si>
  <si>
    <t>Solve a 1-step word problem on money using a comparison bar model or part-whole bar model</t>
  </si>
  <si>
    <t>2.149 Solve a 1-step word problem on money using a comparison bar model or part-whole bar model M2NS-Ij-29.2/M2NS-IIc-34.2</t>
  </si>
  <si>
    <t>PH_G2_C12_P2.1.1</t>
  </si>
  <si>
    <t>Word problems</t>
  </si>
  <si>
    <t>Chapter 13: Fractions</t>
  </si>
  <si>
    <t>1.1 Using fractions to describe halves and quarters</t>
  </si>
  <si>
    <t>PINE_G2_C12_P1.1.1</t>
  </si>
  <si>
    <t>Ch 13 Practice 1.1.1: Recognizing and naming one half, one third and one quarter of a whole</t>
  </si>
  <si>
    <t>Recognize the fractions 1/2 and 1/4</t>
  </si>
  <si>
    <t>EOY_A1</t>
  </si>
  <si>
    <t>2.150 Recognize the fractions 1/2 and 1/4 M1NS-IIIc-73</t>
  </si>
  <si>
    <t>M1NS-IIIc-73</t>
  </si>
  <si>
    <t>Visualizes, represents, and divides a whole into halves and fourths.</t>
  </si>
  <si>
    <t>M1NS-IIIc-73: Visualizes, represents, and divides a whole into halves and fourths.</t>
  </si>
  <si>
    <t>1.040 Visualizes, represents, and divides a whole into halves and fourths M1NS-IIIc-73</t>
  </si>
  <si>
    <t>PH_G2_C13_P1.1.1</t>
  </si>
  <si>
    <t>Chapter 13 Fractions</t>
  </si>
  <si>
    <t>G2.1.04  Fractions / Concepts</t>
  </si>
  <si>
    <t>Unit 2: Fraction of a Whole</t>
  </si>
  <si>
    <t>2.1 Recognizing and naming unit fractions</t>
  </si>
  <si>
    <t>PINE_G2_C12_P2.1.1</t>
  </si>
  <si>
    <t>Ch 13 Practice 2.1.1: Recognizing and naming unit fractions</t>
  </si>
  <si>
    <t>Recognize and name a unit fraction up to 1/12</t>
  </si>
  <si>
    <t>EOY_A2</t>
  </si>
  <si>
    <t>2.151 Recognize and name a unit fraction up to 1/12 M2NS-IIId-72.2/M2NS-IIId-76.1</t>
  </si>
  <si>
    <t>M2NS-IIId-72.2/M2NS-IIId-76.1</t>
  </si>
  <si>
    <t>Visualizes, represents and identifies unit fractions with denominators of 10 and below
Reads and writes unit fractions</t>
  </si>
  <si>
    <t>M2NS-IIId-72.2: Visualizes, represents and identifies unit fractions with denominators of 10 and below.
M2NS-IIId-76.1: Reads and writes unit fractions.</t>
  </si>
  <si>
    <t>2.049 Visualizes, represents and identifies unit fractions with denominators of 10 and below M2NS-IIId-72.2
2.050 Reads and writes unit fractions M2NS-IIId-76.1</t>
  </si>
  <si>
    <t>PH_G2_C13_P2.1.1</t>
  </si>
  <si>
    <t>Fraction of a Whole</t>
  </si>
  <si>
    <t>2.2 Recognizing and naming proper fractions</t>
  </si>
  <si>
    <t>PINE_G2_C12_P2.2.1</t>
  </si>
  <si>
    <t>Ch 13 Practice 2.2.1: Recognizing and naming other fractions</t>
  </si>
  <si>
    <t>Recognize and name a fraction of a whole which is divided into equal parts</t>
  </si>
  <si>
    <t>EOY_A3</t>
  </si>
  <si>
    <t>2.152 Recognize and name a fraction of a whole which is divided into equal parts M2NS-IIIe-79.1</t>
  </si>
  <si>
    <t>M2NS-IIIe-79.1</t>
  </si>
  <si>
    <t>Identifies other fractions less than one with denominators 10 and below</t>
  </si>
  <si>
    <t>M2NS-IIIe-79.1: Identifies other fractions less than one with denominators 10 and below.</t>
  </si>
  <si>
    <t>2.049 Identifies other fractions less than one with denominators 10 and below M2NS-IIIe-79.1</t>
  </si>
  <si>
    <t>PH_G2_C13_P2.2.1</t>
  </si>
  <si>
    <t>2.3 Making a whole</t>
  </si>
  <si>
    <t>PINE_G3_C11_P1.1.1</t>
  </si>
  <si>
    <t>Ch 13 Practice 2.3.1: Making a whole</t>
  </si>
  <si>
    <t>Find the fraction that must be added to a given fraction to make a whole</t>
  </si>
  <si>
    <t>(Rev04)_13</t>
  </si>
  <si>
    <t>2.153 Find the fraction that must be added to a given fraction to make a whole M2NS-IIIf-72.3</t>
  </si>
  <si>
    <t>M2NS-IIIf-72.3</t>
  </si>
  <si>
    <t>Visualizes similar fractions (using group of objects and number line)</t>
  </si>
  <si>
    <t>M2NS-IIIf-72.3: Visualizes similar fractions (using group of objects and number line).</t>
  </si>
  <si>
    <t>2.054 Visualizes similar fractions M2NS-IIIf-72.3</t>
  </si>
  <si>
    <t>PH_G2_C13_P2.3.1</t>
  </si>
  <si>
    <t>2.4 Comparing and ordering unit fractions</t>
  </si>
  <si>
    <t>PINE_G3_C11_P1.2.1</t>
  </si>
  <si>
    <t>Ch 13 Practice 2.4.1: Comparing fractions with the same numerator or denominator</t>
  </si>
  <si>
    <t>Compare and order unit fractions</t>
  </si>
  <si>
    <t>(Rev03)_17</t>
  </si>
  <si>
    <t>2.154 Compare and order unit fractions M2NS-IIIe-77.1/M2NS-IIIe-78.1</t>
  </si>
  <si>
    <t>M2NS-IIIe-77.1/M2NS-IIIe-78.1</t>
  </si>
  <si>
    <t>Compares unit fractions using relation symbols
Arranges unit fractions in increasing or decreasing order</t>
  </si>
  <si>
    <t>M2NS-IIIe-77.1: Compares unit fractions using relation symbols.
M2NS-IIIe-78.1: Arranges unit fractions in increasing or decreasing order.</t>
  </si>
  <si>
    <t>2.051 Compares unit fractions M2NS-IIIe-77.1
2.052 Arranges unit fractions in increasing or decreasing order M2NS-IIIe-78.1</t>
  </si>
  <si>
    <t>PH_G2_C13_P2.4.1</t>
  </si>
  <si>
    <t xml:space="preserve">Chapter 14: Time </t>
  </si>
  <si>
    <t>Unit 1: Telling Time</t>
  </si>
  <si>
    <t>1.1 Telling time after the hour</t>
  </si>
  <si>
    <t>PINE_G2_C13_P1.1.1</t>
  </si>
  <si>
    <t>Ch 14 Practice 1.1.1: Telling time by 5-minute intervals</t>
  </si>
  <si>
    <t>Tell time by 5-minute intervals after the hour</t>
  </si>
  <si>
    <t>EOY_A4</t>
  </si>
  <si>
    <t>2.155 Tell time by 5-minute intervals after the hour M2ME-IVa-5</t>
  </si>
  <si>
    <t>M2ME-IVa-5</t>
  </si>
  <si>
    <t>Tells and writes time in minutes including am and pm using analog and digital clocks</t>
  </si>
  <si>
    <t>M2ME-IVa-5: Tells and writes time in minutes including am and pm using analog and digital clocks.</t>
  </si>
  <si>
    <t>2.069 Tells and writes time in minutes including am and pm M2ME-IVa-5</t>
  </si>
  <si>
    <t>PH_G2_C14_P1.1.1</t>
  </si>
  <si>
    <t xml:space="preserve">Chapter 14 Time </t>
  </si>
  <si>
    <t>G2.2.05  Time: Clock</t>
  </si>
  <si>
    <t>PINE_G2_C13_P1.2.2</t>
  </si>
  <si>
    <t>Ch 14 Practice 1.1.2: Relating time to events of a day</t>
  </si>
  <si>
    <t>2.156 Relate time to events of a day M2ME-IVa-5</t>
  </si>
  <si>
    <t>PH_G2_C14_P1.1.2</t>
  </si>
  <si>
    <t>1.2 Telling time before the hour</t>
  </si>
  <si>
    <t>PH_G2_C14_P1.2.1</t>
  </si>
  <si>
    <t>Ch 14 Practice 1.2.1: Tell time by 5-minute intervals before the hour</t>
  </si>
  <si>
    <t>Tell time by 5-minute intervals before the hour</t>
  </si>
  <si>
    <t xml:space="preserve">2.157 Tell time by 5-minute intervals before the hour </t>
  </si>
  <si>
    <t>Unit 2: : Time Intervals in Hours or Minutes</t>
  </si>
  <si>
    <t>2.1 Telling time using a.m. and p.m.</t>
  </si>
  <si>
    <t>PINE_G2_C13_P1.2.1</t>
  </si>
  <si>
    <t>Ch 14 Practice 2.1.1: Telling time using a.m. and p.m.</t>
  </si>
  <si>
    <t>Use a.m. and p.m. to tell time</t>
  </si>
  <si>
    <t>(Rev03)_18</t>
  </si>
  <si>
    <t>2.158 Use a.m. and p.m. to tell time M2ME-IVa-5</t>
  </si>
  <si>
    <t>PH_G2_C14_P2.1.1</t>
  </si>
  <si>
    <t>Time Intervals in hours or minutes</t>
  </si>
  <si>
    <t>2.2 Duration of time from the hour</t>
  </si>
  <si>
    <t>PINE_G2_C13_P2.1.1</t>
  </si>
  <si>
    <t>Ch 14 Practice 2.2.1: Duration of time from the hour</t>
  </si>
  <si>
    <t>Find the duration of a time interval from the hour using a clock face</t>
  </si>
  <si>
    <t>2.159 Find the duration of a time interval from the hour using a clock face M2ME-IVa-7</t>
  </si>
  <si>
    <t>M2ME-IVa-7</t>
  </si>
  <si>
    <t>Visualizes, represents, and solves problems involving time (minutes including am and pm and elapsed time in days)</t>
  </si>
  <si>
    <t>M2ME-IVa-7: Visualizes, represents, and solves problems involving time (minutes including am and pm and elapsed time in days).</t>
  </si>
  <si>
    <t>2.071 Visualizes, represents, and solves problems involving time M2ME-IVa-7</t>
  </si>
  <si>
    <t>PH_G2_C14_P2.2.1</t>
  </si>
  <si>
    <t>PINE_G2_C13_P2.1.2</t>
  </si>
  <si>
    <t>Ch 14 Practice 2.2.2: Knowing how long daily activities take</t>
  </si>
  <si>
    <t>Develop a sense of the duration of daily activities</t>
  </si>
  <si>
    <t>2.160 Develop a sense of the duration of daily activities M2ME-IVa-7</t>
  </si>
  <si>
    <t>PH_G2_C14_P2.2.2</t>
  </si>
  <si>
    <t>2.3 Duration of time</t>
  </si>
  <si>
    <t>PINE_G2_C13_P2.2.1</t>
  </si>
  <si>
    <t xml:space="preserve">Ch 14 Practice 2.3.1: Finding duration </t>
  </si>
  <si>
    <t>Find the duration of a time interval using a clock face</t>
  </si>
  <si>
    <t>2.161 Find the duration of a time interval using a clock face M2ME-IVa-7</t>
  </si>
  <si>
    <t>PH_G2_C14_P2.3.1</t>
  </si>
  <si>
    <t>PH_G2_C14_P2.3.2</t>
  </si>
  <si>
    <t>Ch 14 Practice 2.3.2: Develop a sense of the duration of daily activities</t>
  </si>
  <si>
    <t>2.162 Develop a sense of the duration of daily activities M2ME-IVa-7</t>
  </si>
  <si>
    <t>Unit 3: Other Units of Time</t>
  </si>
  <si>
    <t>3.1 Understanding the relationship between units of time</t>
  </si>
  <si>
    <t>PINE_G2_C13_P3.2.1</t>
  </si>
  <si>
    <t>Ch 14 Practice 3.1.1: Understanding the relationship between units of time</t>
  </si>
  <si>
    <t>Know the number of days in a month and in a year</t>
  </si>
  <si>
    <t>(Rev04)_14</t>
  </si>
  <si>
    <t>2.163 Know the number of days in a month and in a year M3ME-IVa-9</t>
  </si>
  <si>
    <t>M3ME-IVa-9</t>
  </si>
  <si>
    <t>Visualizes, and represents, and converts time measure 641 days to week, month and year and vice versa642 weeks to months and year and vice versa643 months to year and vice versa</t>
  </si>
  <si>
    <t>M3ME-IVa-9: Visualizes, and represents, and converts time measure 641 days to week, month and year and vice versa642 weeks to months and year and vice versa643 months to year and vice versa.</t>
  </si>
  <si>
    <t>3.064 Visualizes, and represents, and converts time measure 641 days to week, month and year and vice versa642 weeks to months and year and vice versa643 months to year and vice versa M3ME-IVa-9</t>
  </si>
  <si>
    <t>PH_G2_C14_P3.1.1</t>
  </si>
  <si>
    <t>G2.2.04  Time: Calendar</t>
  </si>
  <si>
    <t>Other Units of Time</t>
  </si>
  <si>
    <t>Unit 4: Time intervals in days</t>
  </si>
  <si>
    <t>4.1 Duration of time in days</t>
  </si>
  <si>
    <t>PH_G2_C14_P4.1.1</t>
  </si>
  <si>
    <t>Ch 14 Practice 4.1.1: Find the duration of a time interval in days</t>
  </si>
  <si>
    <r>
      <rPr>
        <sz val="12"/>
        <color rgb="FFC00000"/>
        <rFont val="Calibri"/>
        <family val="2"/>
      </rPr>
      <t xml:space="preserve">Find the duration of a time interval in days
</t>
    </r>
    <r>
      <rPr>
        <strike/>
        <sz val="12"/>
        <color rgb="FFC00000"/>
        <rFont val="Calibri"/>
        <family val="2"/>
      </rPr>
      <t>Develop a sense of the
duration of activities that span days</t>
    </r>
  </si>
  <si>
    <t>2.164 Find the duration of a time interval in days M2ME-IVa-6</t>
  </si>
  <si>
    <t>M2ME-IVa-6</t>
  </si>
  <si>
    <t>Visualizes and finds the elapsed time in days</t>
  </si>
  <si>
    <t>M2ME-IVa-6: Visualizes and finds the elapsed time in days.</t>
  </si>
  <si>
    <t>2.070 Visualizes and finds the elapsed time in days M2ME-IVa-6</t>
  </si>
  <si>
    <t>Time intervals in days</t>
  </si>
  <si>
    <t>Ch 14 Practice 4.1.2: Develop a sense of the duration of activities that span days</t>
  </si>
  <si>
    <t>Develop a sense of the duration of activities that span days</t>
  </si>
  <si>
    <t>EOY_A5</t>
  </si>
  <si>
    <t>2.164a Develop a sense of the duration of activities that span days M2ME-IVa-6</t>
  </si>
  <si>
    <t>PH_G2_C14_P4.1.2</t>
  </si>
  <si>
    <t>PINE_G2_C13_P4.1.1</t>
  </si>
  <si>
    <t>Ch 14 Practice 5.1.1: Word problems</t>
  </si>
  <si>
    <t>Solve a word problem involving time</t>
  </si>
  <si>
    <t>(Rev03)_19</t>
  </si>
  <si>
    <t>2.165 Solve a word problem involving time M2ME-IVa-7</t>
  </si>
  <si>
    <t>PH_G2_C14_P5.1.1</t>
  </si>
  <si>
    <t>PH_G2_C14_P5.1.2</t>
  </si>
  <si>
    <t>Ch 14 Practice 5.1.2: Solve a word problem involving elapsed time in days</t>
  </si>
  <si>
    <t>Solve a word problem involving elapsed time in days</t>
  </si>
  <si>
    <t>(Rev04)_15</t>
  </si>
  <si>
    <t>2.165a Solve a word problem involving elapsed time in days M2ME-IVa-7</t>
  </si>
  <si>
    <t>Chapter 15: Graphs</t>
  </si>
  <si>
    <t>Unit 1: Picture Graphs</t>
  </si>
  <si>
    <t>1.1 Making picture graphs</t>
  </si>
  <si>
    <t>PINE_G2_C15_P1.1.1</t>
  </si>
  <si>
    <t>Ch 15 Practice 1.1.1: Making pictograms</t>
  </si>
  <si>
    <t>Collect data on one variable and record it in tally chart</t>
  </si>
  <si>
    <t>2.166 Collect data on one variable and record it in tally chart M2SP-IVh-1.2/M2SP-IVi-2.2</t>
  </si>
  <si>
    <t>M2SP-IVh-1.2/M2SP-IVi-2.2</t>
  </si>
  <si>
    <t>Collects data on one variable using a questionnaire
Sorts, classifies, and organizes data in tabular form and presents this into a pictograph without and with scales</t>
  </si>
  <si>
    <t>M2SP-IVh-1.2: Collects data on one variable using a questionnaire.
M2SP-IVi-2.2: Sorts, classifies, and organizes data in tabular form and presents this into a pictograph without and with scales.</t>
  </si>
  <si>
    <t>2.088 Collects data on one variable M2SP-IVh-1.2
2.089 Sorts, classifies, and organizes data in tabular form and presents this into a pictograph without and with scales M2SP-IVi-2.2</t>
  </si>
  <si>
    <t>PH_G2_C15_P1.1.1</t>
  </si>
  <si>
    <t>Chapter 15 Graphs</t>
  </si>
  <si>
    <t>G2.4.02  Graphs</t>
  </si>
  <si>
    <t>PINE_G2_C15_P1.1.2</t>
  </si>
  <si>
    <t>Ch 15 Practice 1.1.2: Reading and interpreting pictograms</t>
  </si>
  <si>
    <t>Use a tally chart to gather data and represent data in a picture graph</t>
  </si>
  <si>
    <t>2.167 Use a tally chart to gather data and represent data in a picture graph M2SP-IVi-2.2</t>
  </si>
  <si>
    <t>M2SP-IVi-2.2</t>
  </si>
  <si>
    <t>Infers and interprets data presented in a pictograph without and with scales</t>
  </si>
  <si>
    <t>M2SP-IVi-2.2: Sorts, classifies, and organizes data in tabular form and presents this into a pictograph without and with scales.</t>
  </si>
  <si>
    <t>2.089 Sorts, classifies, and organizes data in tabular form and presents this into a pictograph without and with scales M2SP-IVi-2.2</t>
  </si>
  <si>
    <t>PH_G2_C15_P1.1.2</t>
  </si>
  <si>
    <r>
      <rPr>
        <sz val="12"/>
        <color theme="1"/>
        <rFont val="Calibri"/>
        <family val="2"/>
      </rPr>
      <t>1.2 M</t>
    </r>
    <r>
      <rPr>
        <sz val="11"/>
        <color theme="1"/>
        <rFont val="Calibri"/>
        <family val="2"/>
      </rPr>
      <t>aking and reading picture graphs with sc</t>
    </r>
    <r>
      <rPr>
        <sz val="12"/>
        <color theme="1"/>
        <rFont val="Calibri"/>
        <family val="2"/>
      </rPr>
      <t>ale</t>
    </r>
  </si>
  <si>
    <t>PINE_G2_C15_P1.2.1</t>
  </si>
  <si>
    <t>Ch 15 Practice 1.2.1: Making and reading a picture graph with scale</t>
  </si>
  <si>
    <t>Make and read a picture graph with scale</t>
  </si>
  <si>
    <t>2.168 Make and read a picture graph with scale M2SP-IVi-2.2/M2SP-IVi-3.2</t>
  </si>
  <si>
    <t>M2SP-IVi-2.2/M2SP-IVi-3.2</t>
  </si>
  <si>
    <t>Infers and interprets data presented in a pictograph without and with scales
Sorts, classifies, and organizes data in tabular form and presents this into a pictograph without and with scales</t>
  </si>
  <si>
    <t>M2SP-IVi-2.2: Sorts, classifies, and organizes data in tabular form and presents this into a pictograph without and with scales.
M2SP-IVi-3.2: Infers and interprets data presented in a pictograph without and with scales.</t>
  </si>
  <si>
    <t>2.089 Sorts, classifies, and organizes data in tabular form and presents this into a pictograph without and with scales M2SP-IVi-2.2
2.090 Infers and interprets data presented in a pictograph without and with scales M2SP-IVi-3.2</t>
  </si>
  <si>
    <t>PH_G2_C15_P1.2.1</t>
  </si>
  <si>
    <t>1.3 Reading and interpreting picture graphs with scale</t>
  </si>
  <si>
    <t>Ch 15 Practice 1.3.1: Reading and interpreting pictograms with scale</t>
  </si>
  <si>
    <t>Read and interpret a picture graph with scale</t>
  </si>
  <si>
    <t>4 and 5</t>
  </si>
  <si>
    <t>(Rev03)_20</t>
  </si>
  <si>
    <t>2.169 Read and interpret a picture graph with scale M2SP-IVi-3.2</t>
  </si>
  <si>
    <t>M2SP-IVi-3.2</t>
  </si>
  <si>
    <t>Sorts, classifies, and organizes data in tabular form and presents this into a pictograph without and with scales</t>
  </si>
  <si>
    <t>M2SP-IVi-3.2: Infers and interprets data presented in a pictograph without and with scales.</t>
  </si>
  <si>
    <t>2.090 Infers and interprets data presented in a pictograph without and with scales M2SP-IVi-3.2</t>
  </si>
  <si>
    <t>PH_G2_C15_P1.3.1</t>
  </si>
  <si>
    <t xml:space="preserve">Chapter 16: Plane Shapes </t>
  </si>
  <si>
    <t>Unit 1: Line Segments and Curves</t>
  </si>
  <si>
    <t>1.1 Identifying line segments and curves</t>
  </si>
  <si>
    <t>PINE_G2_C16_P1.1.1</t>
  </si>
  <si>
    <t>Ch 16 Practice 1.1.1: Identifying line segments and curves</t>
  </si>
  <si>
    <t>Identify a line segment and a curve</t>
  </si>
  <si>
    <t>EOY_A6</t>
  </si>
  <si>
    <t>2.170 Identify a line segment and a curve M2GE-IIIi-10</t>
  </si>
  <si>
    <t>M2GE-IIIi-10</t>
  </si>
  <si>
    <t>Explains the differences between straight lines and curved lines, flat surfaces and curved surfaces</t>
  </si>
  <si>
    <t>M2GE-IIIi-10: Explains the differences between straight lines and curved lines, flat surfaces and curved surfaces</t>
  </si>
  <si>
    <t>2.066 Explains the differences between straight lines and curved lines, flat surfaces and curved surfaces M2GE-IIIi-10</t>
  </si>
  <si>
    <t>PH_G2_C16_P1.1.1</t>
  </si>
  <si>
    <t xml:space="preserve">Chapter 16 Plane Shapes </t>
  </si>
  <si>
    <t>G2.3.03  Line Segments</t>
  </si>
  <si>
    <t>Line Segments and Curves</t>
  </si>
  <si>
    <t>Unit 2: Forming Shapes</t>
  </si>
  <si>
    <t>2.1 Identifying semicircles and quarter circles</t>
  </si>
  <si>
    <t>PH_G2_C16_P2.1.1</t>
  </si>
  <si>
    <t>Ch 16 Practice 2.1.1: Identify classifies and describes semicircles and quarter circles</t>
  </si>
  <si>
    <t>Identify a semicircle and a quarter circle</t>
  </si>
  <si>
    <t>EOY_A7</t>
  </si>
  <si>
    <t>2.171 Identify a semicircle and a quarter circle M2GE-IIIg-5</t>
  </si>
  <si>
    <t>M2GE-IIIg-5</t>
  </si>
  <si>
    <t>Visualizes, identifies, classifies
and describes half circles and quarter circles</t>
  </si>
  <si>
    <t>M2GE-IIIg-5: Visualizes, identifies, classifies
and describes half circles and quarter circles.</t>
  </si>
  <si>
    <t>2.058 Visualizes, identifies, classifies
and describes half circles and quarter circles M2GE-IIIg-5</t>
  </si>
  <si>
    <t>G2.3.01  Plane Shapes</t>
  </si>
  <si>
    <t>Forming shapes</t>
  </si>
  <si>
    <t>2.2 Naming basic shapes that make up a new shape</t>
  </si>
  <si>
    <t>PINE_G2_C16_P2A.2.1</t>
  </si>
  <si>
    <t>Ch 16 Practice 2.2.1:  Naming basic shapes that make up a new shape</t>
  </si>
  <si>
    <t>Identify and name basic shapes that make up a new shape</t>
  </si>
  <si>
    <t>EOY_A8</t>
  </si>
  <si>
    <t>2.172 Identify and name basic shapes that make up a new shape M2GE-IIIg-6</t>
  </si>
  <si>
    <t>M2GE-IIIg-6</t>
  </si>
  <si>
    <t>Constructs squares, rectangles, triangles, circles, half-circles, and quarter circles using cut- outs and square grids</t>
  </si>
  <si>
    <t>M2GE-IIIg-6: Constructs squares, rectangles, triangles, circles, half-circles, and quarter circles using cut- outs and square grids.</t>
  </si>
  <si>
    <t>2.059 Constructs squares, rectangles, triangles, circles, half-circles, and quarter circles M2GE-IIIg-6</t>
  </si>
  <si>
    <t>PH_G2_C16_P2.2.1</t>
  </si>
  <si>
    <t>PINE_G2_C16_P2A.2.2</t>
  </si>
  <si>
    <t>Ch 16 Practice 2.2.2:  Combining shapes to make a new shape</t>
  </si>
  <si>
    <t>Fit cutouts of shapes together to make a new shape</t>
  </si>
  <si>
    <t>2.173 Fit cutouts of shapes together to make a new shape M2GE-IIIg-6</t>
  </si>
  <si>
    <t>PH_G2_C16_P2.2.2</t>
  </si>
  <si>
    <t>2.3 Copying shapes on grids</t>
  </si>
  <si>
    <t>PINE_G2_C16_P2A.3.1</t>
  </si>
  <si>
    <t>Ch 16 Practice 2.3.1:  Copying shapes on grids</t>
  </si>
  <si>
    <t>Copy a shape on a dot grid or square grid</t>
  </si>
  <si>
    <t>EOY_A9</t>
  </si>
  <si>
    <t>2.174 Copy a shape on a dot grid or square grid M2GE-IIIg-6</t>
  </si>
  <si>
    <t>PH_G2_C16_P2.3.1</t>
  </si>
  <si>
    <t>Unit 3: Patterns of Plane Shapes</t>
  </si>
  <si>
    <t>3.1 Continuing patterns</t>
  </si>
  <si>
    <t>PINE_G2_C16_P2A.1.1</t>
  </si>
  <si>
    <t>Ch 16 Practice 3.1.1:  Continuing patterns</t>
  </si>
  <si>
    <t>Continue a pattern of plane shapes according to one or two of the following attributes: size, shape, color or orientation</t>
  </si>
  <si>
    <t>(Rev04)_16</t>
  </si>
  <si>
    <t>2.175 Continue a pattern of plane shapes according to one or two of the following attributes: size, shape, color or orientation M2AL-IIIj-3</t>
  </si>
  <si>
    <t>M2AL-IIIj-3</t>
  </si>
  <si>
    <t>Determines the missing term/s in a given continuous pattern using two attributes (any two of the following: figures, numbers, colors, sizes, and orientations, etc)
eg 1, A, 2,B,3,C,   ,    1 , 2 , 3 , 4     </t>
  </si>
  <si>
    <t>M2AL-IIIj-3: Determines the missing term/s in a given continuous pattern using two attributes (any two of the following: figures, numbers, colors, sizes, and orientations, etc)
eg 1, A, 2,B,3,C,   ,    1 , 2 , 3 , 4     .</t>
  </si>
  <si>
    <t>2.067 Determines the missing term/s in a given continuous pattern M2AL-IIIj-3</t>
  </si>
  <si>
    <t>PH_G2_C16_P3.1.1</t>
  </si>
  <si>
    <t>G2.5.01  Patterns</t>
  </si>
  <si>
    <t>Patterns of Plane Shapes</t>
  </si>
  <si>
    <t xml:space="preserve">Chapter 17: Solid Shapes </t>
  </si>
  <si>
    <t>Unit 1: Properties of Solids</t>
  </si>
  <si>
    <t>1.1 Identifying flat and curved surfaces</t>
  </si>
  <si>
    <t>PINE_G2_C17_P1.2.1</t>
  </si>
  <si>
    <t>Ch 17 Practice 1.1.1: Identifying flat and curved surfaces</t>
  </si>
  <si>
    <t>Identify the flat and curved surfaces of a solid object in the shape of a cube, cuboid, cone, cylinder or sphere</t>
  </si>
  <si>
    <t>(Rev04)_17</t>
  </si>
  <si>
    <t>2.176 Identify the flat and curved surfaces of a solid object in the shape of a cube, cuboid, cone, cylinder or sphere M2GE-IIIi-9</t>
  </si>
  <si>
    <t>M2GE-IIIi-9</t>
  </si>
  <si>
    <t>Identifies straight lines and curves, flat and curved surfaces in a 3-dimensional object.</t>
  </si>
  <si>
    <t>M2GE-IIIi-9: Identifies straight lines and curves, flat and curved surfaces in a 3-dimensional object.</t>
  </si>
  <si>
    <t>2.065 Identifies straight lines and curves, flat and curved surfaces in a 3-dimensional object M2GE-IIIi-9</t>
  </si>
  <si>
    <t>PH_G2_C17_P1.1.1</t>
  </si>
  <si>
    <t xml:space="preserve">Chapter 17 Solid Shapes </t>
  </si>
  <si>
    <t>G2.3.02  Solid Shapes</t>
  </si>
  <si>
    <t>Properties of Solids</t>
  </si>
  <si>
    <t>1.2 Identifying faces, edges and vertices</t>
  </si>
  <si>
    <t>PINE_G2_C17_P1.3.1</t>
  </si>
  <si>
    <t>Ch 17 Practice 1.2.1: Identifying faces, edges and vertices</t>
  </si>
  <si>
    <t>Identify the faces, edges and vertices of a solid object in the shape of a cube, cuboid, cone, cylinder or sphere</t>
  </si>
  <si>
    <t>EOY_A10</t>
  </si>
  <si>
    <t>2.177 Identify the faces, edges and vertices of a solid object in the shape of a cube, cuboid, cone, cylinder or sphere M2GE-IIIi-9</t>
  </si>
  <si>
    <t>PH_G2_C17_P1.2.1</t>
  </si>
  <si>
    <t>Unit 2: Solid Figures</t>
  </si>
  <si>
    <t>2.1 Forming solid figures</t>
  </si>
  <si>
    <t>PH_G2_C17_P2.1.1</t>
  </si>
  <si>
    <t xml:space="preserve">Ch 17 Practice 2.1.1: Use solid shapes to form different solid figure Identifies straight lines and curves, flat and curved surfaces in a 3-dimensional object. </t>
  </si>
  <si>
    <t>Use solid shapes to form different solid figure Identifies straight lines and curves, flat and curved surfaces in a 3-dimensional object</t>
  </si>
  <si>
    <t>2.178 Use solid shapes to form different solid figure Identifies straight lines and curves, flat and curved surfaces in a 3-dimensional object M2GE-IIIi-9</t>
  </si>
  <si>
    <t>Solid Figures</t>
  </si>
  <si>
    <t>Unit 3: Patterns of Solid Shapes</t>
  </si>
  <si>
    <t>PH_G2_C17_P3.1.1</t>
  </si>
  <si>
    <t>Ch 17 Practice 3.1.1: Continue a pattern of solid shapes according to one or two of the following attributes: shape, size, color or orientation</t>
  </si>
  <si>
    <t>Continue a pattern of solid shapes according to one or two of the following attributes: shape, size, color or orientation</t>
  </si>
  <si>
    <t>(Rev04)_18</t>
  </si>
  <si>
    <t>2.179 Continue a pattern of solid shapes according to one or two of the following attributes: shape, size, color or orientation M2AL-IIIj-3</t>
  </si>
  <si>
    <t>Chapter 18: Patterns</t>
  </si>
  <si>
    <t xml:space="preserve">Unit 1: Identifying Patterns </t>
  </si>
  <si>
    <t>1.1 Identifying patterns</t>
  </si>
  <si>
    <t>PINE_G2_C17_P1A.1.1</t>
  </si>
  <si>
    <t>Ch 18 Practice 1.1.1: Continuing patterns</t>
  </si>
  <si>
    <t>Determine the missing term(s) in a continuous pattern</t>
  </si>
  <si>
    <t>1, 2, 3, 4 and 5</t>
  </si>
  <si>
    <t>(Rev04)_19</t>
  </si>
  <si>
    <t>EOY_B9</t>
  </si>
  <si>
    <t>2.180 Determine the missing term(s) in a continuous pattern M2AL-IIIj-3</t>
  </si>
  <si>
    <t>PH_G2_C18_P1.1.1</t>
  </si>
  <si>
    <t>Chapter 18 Patterns</t>
  </si>
  <si>
    <t xml:space="preserve">Identifying Patterns </t>
  </si>
  <si>
    <t>Chapter 19: Probability</t>
  </si>
  <si>
    <t>Unit 1: Understanding Likely, Equally Likely and Unlikely</t>
  </si>
  <si>
    <t>1.1 Using ‘likely’, ‘equally likely’ and ‘unlikely’</t>
  </si>
  <si>
    <t>PH_G2_C19_P1.1.1</t>
  </si>
  <si>
    <t>Ch 19 Practice 1.1.1: Tell whether an event is likely, equally likely or unlikely to happen</t>
  </si>
  <si>
    <t xml:space="preserve">Tell whether an event is likely, equally likely or unlikely to happen
</t>
  </si>
  <si>
    <t>(Rev04)_20</t>
  </si>
  <si>
    <t>2.181 Tell whether an event is likely, equally likely or unlikely to happen M2SP-IVj-7.2
 M2SP-IVj-7.2</t>
  </si>
  <si>
    <t>M2SP-IVj-7.2</t>
  </si>
  <si>
    <t>Tells whether an event is likely, equally likely, unlikely to happen</t>
  </si>
  <si>
    <t>M2SP-IVj-7.2: Tells whether an event is likely, equally likely, unlikely to happen.</t>
  </si>
  <si>
    <t>2.092 Tells whether an event is likely, equally likely, unlikely to happen M2SP-IVj-7.2</t>
  </si>
  <si>
    <t>Chapter 19 Probability</t>
  </si>
  <si>
    <t>G2.4.03  Probability</t>
  </si>
  <si>
    <t>Understanding Likely, Equally Likely and Unlikely</t>
  </si>
  <si>
    <t>PH_G2_C19_P1.1.2</t>
  </si>
  <si>
    <t>Ch 19 Practice 1.1.2: Describe real-life situations using ‘likely’, ‘equally likely’ and ‘unlikely’</t>
  </si>
  <si>
    <t>Describe real-life situations using ‘likely’, ‘equally likely’ and ‘unlikely’</t>
  </si>
  <si>
    <t>EOY_B10</t>
  </si>
  <si>
    <t>2.182 Describe real-life situations using ‘likely’, ‘equally likely’ and ‘unlikely’ M2SP-IVj-8.2</t>
  </si>
  <si>
    <t>M2SP-IVj-8.2</t>
  </si>
  <si>
    <t>Describe events in real-life situations using the phrases “ likely to happen” or “unlikely to happen” or “equally likely to happen”</t>
  </si>
  <si>
    <t>M2SP-IVj-8.2: Describe events in real-life situations using the phrases “ likely to happen” or “unlikely to happen” or “equally likely to happen”.</t>
  </si>
  <si>
    <t>2.093 Describe events in real-life situations using the phrases “likely to happen” or “unlikely to happen” or “equally likely to happen” M2SP-IVj-8.2</t>
  </si>
  <si>
    <t>Chapter
(3A: 1 - 8
3B: 9 - 18)</t>
  </si>
  <si>
    <t>Query/Suggestion</t>
  </si>
  <si>
    <t>Chapter 1: Numbers 0 to 10 000</t>
  </si>
  <si>
    <t>Unit 1 Thousands, Hundreds, Tens and Ones</t>
  </si>
  <si>
    <t xml:space="preserve">1.1 Reading and writing numbers </t>
  </si>
  <si>
    <t>PINE_G4_C01_P1.1.1</t>
  </si>
  <si>
    <t>Read and write a number within 10 000 — the numeral and the corresponding number word</t>
  </si>
  <si>
    <t>1 (Rev1), 1 (Rev2)</t>
  </si>
  <si>
    <t>3.001 Read and write a number within 10 000 — the numeral and the corresponding number word M3NS-Ia-1.3</t>
  </si>
  <si>
    <t>M3NS-Ia-1.3</t>
  </si>
  <si>
    <t>Visualizes numbers up to 10 000 with
emphasis on numbers 1001 - 10000</t>
  </si>
  <si>
    <t>M3NS-Ia-1.3: Visualizes numbers up to 10 000 with emphasis on numbers 1001 - 10 000.</t>
  </si>
  <si>
    <t>3.001 Visualizes numbers up to 10 000 with emphasis on numbers 1001 - 10000 M3NS-Ia-1.3</t>
  </si>
  <si>
    <t>PH_G3_C01_P1.1.1</t>
  </si>
  <si>
    <t>Chapter 1 Numbers 0 to 10 000</t>
  </si>
  <si>
    <t>G3.1.01 Whole Numbers / Place Value</t>
  </si>
  <si>
    <t>Thousands, Hundreds, Tens and Ones</t>
  </si>
  <si>
    <t>PINE_G4_C01_P1.1.2</t>
  </si>
  <si>
    <t>Write a 4-digit number in terms of thousands, hundreds, tens and ones</t>
  </si>
  <si>
    <t>3.002 Write a 4-digit number in terms of thousands, hundreds, tens and ones M3NS-Ia-1.3</t>
  </si>
  <si>
    <t>PH_G3_C01_P1.1.2</t>
  </si>
  <si>
    <t>Read and write a 3-digit number and the 
corresponding number word</t>
  </si>
  <si>
    <t>PINE_G4_C01_P1.2.1</t>
  </si>
  <si>
    <t>Identify the value of each
digit in a 4-digit number</t>
  </si>
  <si>
    <t>3.003 Identify the value of each digit in a 4-digit number M3NS-Ia-10.3/M3NS-Ia-9.3</t>
  </si>
  <si>
    <t>M3NS-Ia-10.3/M3NS-Ia-9.3</t>
  </si>
  <si>
    <t>Gives the place value and value of a digit in 4- to 5-digit numbers
3 reads and writes numbers up to 10 000 in symbols and in words</t>
  </si>
  <si>
    <t>M3NS-Ia-10.3: Gives the place value and value of a digit in 4- to 5-digit numbers.
M3NS-Ia-9.3: Reads and writes numbers up to 10 000 in symbols and in words.</t>
  </si>
  <si>
    <t xml:space="preserve">3.002 Gives the place value and value of a digit in 4- to 5-digit numbers M3NS-Ia-10.3
3.003 Reads and writes numbers up to 10 000 in symbols and in words M3NS-Ia-9.3  </t>
  </si>
  <si>
    <t>PH_G3_C01_P1.2.1</t>
  </si>
  <si>
    <t>PINE_G4_C01_P1.2.2</t>
  </si>
  <si>
    <t>Ch 1 Practice 1.2.2: Writing a number in thousands, hundreds, tens and ones</t>
  </si>
  <si>
    <t>To write a 4-digit number in terms of thousands, hundreds, tens and ones (write a 4-digit number in expanded form)</t>
  </si>
  <si>
    <t>3.004 To write a 4-digit number in terms of thousands, hundreds, tens and ones M3NS-Ia-10.3/M3NS-Ia-9.3</t>
  </si>
  <si>
    <t>PH_G3_C01_P1.2.2</t>
  </si>
  <si>
    <t>remove this row as it is not in the SOW</t>
  </si>
  <si>
    <t>1.3 Comparing two numbers</t>
  </si>
  <si>
    <t>PINE_G4_C01_P2.3.1</t>
  </si>
  <si>
    <t>Compare and order two 4-digit numbers</t>
  </si>
  <si>
    <t>3.005 Compare two 4-digit numbers M3NS-Ib-12.3/M3NS-Ib-13.3</t>
  </si>
  <si>
    <t>M3NS-Ib-12.3/M3NS-Ib-13.3</t>
  </si>
  <si>
    <t>Compares numbers up to 10 000 using relation symbols
6 orders 4- to 5-digit numbers in increasing or decreasing order</t>
  </si>
  <si>
    <t>M3NS-Ib-12.3: Compares numbers up to 10 000 using relation symbols.
M3NS-Ib-13.3: Orders 4- to 5-digit numbers in increasing or decreasing order.</t>
  </si>
  <si>
    <t xml:space="preserve">3.005 Compares numbers up to 10 000 M3NS-Ib-12.3
3.006 Orders 4- to 5-digit numbers in increasing or decreasing order M3NS-Ib-13.3 </t>
  </si>
  <si>
    <t>PH_G3_C01_P1.3.1</t>
  </si>
  <si>
    <t>Identify the value of each digit in a 4-digit number</t>
  </si>
  <si>
    <t xml:space="preserve">1.4 Comparing three numbers </t>
  </si>
  <si>
    <t>PH_G3_C01_P1.4.1</t>
  </si>
  <si>
    <t>Ch 1 Practice 1.4.1: Comparing and ordering three 4-digit numbers</t>
  </si>
  <si>
    <t>Compare and order three 4-digit numbers</t>
  </si>
  <si>
    <t>3.006 Compare and order three 4-digit numbers M3NS-Ib-12.3/M3NS-Ib-13.3</t>
  </si>
  <si>
    <t>Query stated in comment</t>
  </si>
  <si>
    <t>17 Mar - Cleared to upload after taking in the changes.</t>
  </si>
  <si>
    <t>Unit 2: Number patterns</t>
  </si>
  <si>
    <t>2.1: Finding ‘more than’ and ‘less than’</t>
  </si>
  <si>
    <t>PINE_G4_C01_P2.2.1</t>
  </si>
  <si>
    <t>Ch 1 Practice 2.2.1: Counting on and backwards</t>
  </si>
  <si>
    <t>Find a number which is 1, 10, 100 or 1000 more than (or less than) a given number within 10 000</t>
  </si>
  <si>
    <t>3.007 Find a number which is more or less than a given number within 10 000 M3NS-Ib-12.3/M3NS-Ib-13.3</t>
  </si>
  <si>
    <t>PH_G3_C01_P2.1.1</t>
  </si>
  <si>
    <t>Number patterns</t>
  </si>
  <si>
    <t xml:space="preserve">2.2: Number patterns </t>
  </si>
  <si>
    <t>PH_G3_C01_P2.2.1</t>
  </si>
  <si>
    <t>Ch1 Practice 2.2.1: Completing number patterns</t>
  </si>
  <si>
    <t>Complete a number pattern</t>
  </si>
  <si>
    <t>3.008 Complete a number pattern M3AL-IIIi-4</t>
  </si>
  <si>
    <t>M3AL-IIIi-4</t>
  </si>
  <si>
    <t>Determines the missing term/s in a given combination of continuous and repeating pattern
eg
4A,5B, 6A,7B,    
1 2 3 4       </t>
  </si>
  <si>
    <t>M3AL-IIIi-4: Determines the missing term/s in a given combination of continuous and repeating pattern.     </t>
  </si>
  <si>
    <t>3.061 Determines the missing term/s in a given combination of continuous and repeating pattern M3AL-IIIi-4</t>
  </si>
  <si>
    <t>G3.5.01 Patterns</t>
  </si>
  <si>
    <t xml:space="preserve">Prime PH objective not matching with National curriculum objective
(Reported in Feb - no reply yet)
I couldn't find a perfect mapping for this Prime PH objective. But, the one given here is certainly not correct. If you are keeping the mapping of row 9 as it is, then you may consider amending this one as well. According to me, row 9 is also not mapped perfectly.
Not accepted - Evonne confirmed to go with the stated PH national curriculum objective </t>
  </si>
  <si>
    <t>17 Mar - Not cleared.  Please resubmit to me for a 2nd review.</t>
  </si>
  <si>
    <t>Chapter 2: Addition and Subtraction</t>
  </si>
  <si>
    <t>Unit 1: Sum and Difference</t>
  </si>
  <si>
    <t>1.1 Understanding the meaning of sum and difference</t>
  </si>
  <si>
    <t>PINE_G2_C02_P1.1.1</t>
  </si>
  <si>
    <t>Ch 2 Practice 1.1.1: Understanding the meanings of sum and difference</t>
  </si>
  <si>
    <t>Associate the terms ‘sum’ and ‘difference’ with addition and subtraction respectively</t>
  </si>
  <si>
    <t>3.009 Associate the terms ‘sum’ and ‘difference’ with addition and subtraction respectively M2NS-Ig-26.3</t>
  </si>
  <si>
    <t>Illustrates the properties of addition (commutative, associative, identity) and applies each in appropriate and relevant situations</t>
  </si>
  <si>
    <t>PH_G3_C02_P1.1.1</t>
  </si>
  <si>
    <t xml:space="preserve">Chapter 2 Addition and Subtraction
</t>
  </si>
  <si>
    <t>G3.1.02 Addition / Subtraction</t>
  </si>
  <si>
    <t>Sum and Difference</t>
  </si>
  <si>
    <t>PH_G2_C02_P1.1.1  PH_G2_C02_P1.2.1  PH_G2_C02_P1.3.1</t>
  </si>
  <si>
    <t>Observe the identity property of addition  Observe the commutative property of addition using number bond
To add three 1-digit numbers using the  associative property of addition</t>
  </si>
  <si>
    <t>PINE_G2_C02_P1.1.2</t>
  </si>
  <si>
    <t>Ch 2 Practice 1.1.2: Using bar models to represent sum and difference</t>
  </si>
  <si>
    <t>Use the part-whole bar model or the comparison bar model to represent an addition or subtraction problem</t>
  </si>
  <si>
    <t>3.010 Use the part-whole bar model or the comparison bar model M2NS-Ig-26.3</t>
  </si>
  <si>
    <t>PH_G3_C02_P1.1.2</t>
  </si>
  <si>
    <t>Unit 2: Adding Ones, Tens, Hundreds and Thousands</t>
  </si>
  <si>
    <t>2.1 Adding with regrouping once</t>
  </si>
  <si>
    <t>PINE_G4_C02_P1.1.1</t>
  </si>
  <si>
    <t>Add to a 4-digit number without regrouping</t>
  </si>
  <si>
    <t>1 (Rev4)</t>
  </si>
  <si>
    <t>3.011 Add to a 4-digit number without regrouping M3NS-Id-27.6</t>
  </si>
  <si>
    <t>M3NS-Id-27.6</t>
  </si>
  <si>
    <t>Adds 3- to 4-digit numbers up to three addends with sums up to 10 000 without and with regrouping</t>
  </si>
  <si>
    <t>M3NS-Id-27.6: Adds 3- to 4-digit numbers up to three addends with sums up to 10 000 without and with regrouping.</t>
  </si>
  <si>
    <t>3.011 Adds 3- to 4-digit numbers up to three addends with sums up to 10 000 without and with regrouping M3NS-Id-27.6</t>
  </si>
  <si>
    <t>PH_G3_C02_P2.1.1</t>
  </si>
  <si>
    <t>Adding Ones, Tens, Hundreds and Thousands</t>
  </si>
  <si>
    <t>PINE_G4_C02_P1.2.1</t>
  </si>
  <si>
    <t>Ch 2 Practice 2.1.2: Adding with regrouping once</t>
  </si>
  <si>
    <t>Add to a 4-digit number with regrouping once</t>
  </si>
  <si>
    <t>3.012 Add to a 4-digit number with regrouping once M3NS-Id-27.6</t>
  </si>
  <si>
    <t>PH_G3_C02_P2.1.2</t>
  </si>
  <si>
    <t>2.2 Adding with regrouping twice</t>
  </si>
  <si>
    <t>PINE_G4_C02_P1.3.1</t>
  </si>
  <si>
    <t>Ch 2 Practice 2.2.1: Adding with regrouping twice</t>
  </si>
  <si>
    <t>Add to a 4-digit number with regrouping twice</t>
  </si>
  <si>
    <t>1(Rev3)</t>
  </si>
  <si>
    <t>3.013 Add to a 4-digit number with regrouping twice M3NS-Id-27.6</t>
  </si>
  <si>
    <t>PH_G3_C02_P2.2.1</t>
  </si>
  <si>
    <t>2.3 Adding with regrouping thrice</t>
  </si>
  <si>
    <t>PINE_G4_C02_P1.4.1</t>
  </si>
  <si>
    <t>Ch 2 Practice 2.3.1: Adding with regrouping three times</t>
  </si>
  <si>
    <t>Add to a 4-digit number with regrouping thrice</t>
  </si>
  <si>
    <t>3.014 Add to a 4-digit number with regrouping thrice M3NS-Id-27.6</t>
  </si>
  <si>
    <t>PH_G3_C02_P2.3.1</t>
  </si>
  <si>
    <t>2.4 Adding three numbers</t>
  </si>
  <si>
    <t>PH_G3_C02_P2.4.1</t>
  </si>
  <si>
    <t>Ch 2 Practice 2.4.1: Adding three 3-digit and 4-digit numbers with regrouping thrice</t>
  </si>
  <si>
    <t>Add three 3-digit and 4-digit numbers with regrouping thrice</t>
  </si>
  <si>
    <t>3.015 Add three 3-digit and 4-digit numbers with regrouping thrice M3NS-Id-27.6</t>
  </si>
  <si>
    <t>17 Mar - Cleared to upload.</t>
  </si>
  <si>
    <t>2.5 Estimating sums</t>
  </si>
  <si>
    <t>PINE_G4_C02_P1.5.1</t>
  </si>
  <si>
    <t>Ch 2 Practice 2.5.1: Estimating sums</t>
  </si>
  <si>
    <t>To estimate an answer in addition by rounding and front end estimation</t>
  </si>
  <si>
    <t>3.016 To estimate an answer in addition by rounding and front end estimation M3NS-Ie-31</t>
  </si>
  <si>
    <t>M3NS-Ie-31</t>
  </si>
  <si>
    <t>Estimates the sum of 3- to 4-digit addends with reasonable results</t>
  </si>
  <si>
    <t>M3NS-Ie-31: Estimates the sum of 3- to 4-digit addends with reasonable results.</t>
  </si>
  <si>
    <t>3.012 Estimates the sum of 3- to 4-digit addends with reasonable results M3NS-Ie-31</t>
  </si>
  <si>
    <t>PH_G3_C02_P2.5.1</t>
  </si>
  <si>
    <t>PINE_G4_C02_P1.5.2</t>
  </si>
  <si>
    <t>Ch 2 Practice 2.5.2: Checking reasonableness</t>
  </si>
  <si>
    <t>To check reasonableness of an answer in addition</t>
  </si>
  <si>
    <t>3.017 To check reasonableness of an answer in addition M3NS-Ie-31</t>
  </si>
  <si>
    <t>PH_G3_C02_P2.5.2</t>
  </si>
  <si>
    <t>2.6 Solving 1-step word problems</t>
  </si>
  <si>
    <t>PINE_G4_C02_P1.6.1</t>
  </si>
  <si>
    <t xml:space="preserve">Ch 2 Practice 2.6.1: Solving word problems
</t>
  </si>
  <si>
    <t>Solve a 1-step word problem involving addition</t>
  </si>
  <si>
    <t>3.018 Solve a 1-step word problem involving addition M3NS-If-29.3</t>
  </si>
  <si>
    <t>M3NS-If-29.3</t>
  </si>
  <si>
    <t>Solves routine and non-routine problems involving addition of whole numbers with sums up to 10 000 including money using appropriate problem solving strategies and tools</t>
  </si>
  <si>
    <t>M3NS-If-29.3: Solves routine and non-routine problems involving addition of whole numbers with sums up to 10 000 including money using appropriate problem solving strategies and tools.</t>
  </si>
  <si>
    <t>3.015 Solves routine and non-routine problems involving addition of whole numbers with sums up to 10 000 M3NS-If-29.3</t>
  </si>
  <si>
    <t>PH_G3_C02_P2.6.1</t>
  </si>
  <si>
    <t>PH_G3_C02_P2.6.2</t>
  </si>
  <si>
    <t>Ch 2 Practice 2.6.2: creates problems involving addition of whole numbers including money</t>
  </si>
  <si>
    <t>Creates problems involving addition of whole numbers including money</t>
  </si>
  <si>
    <t>3.019 Creates problems involving addition of whole numbers M3NS-If-30.3</t>
  </si>
  <si>
    <t>M3NS-If-30.3</t>
  </si>
  <si>
    <t>M3NS-If-30.3  creates problems involving addition of whole numbers including money.</t>
  </si>
  <si>
    <t>3.016 creates problems involving addition of whole numbers M3NS-If-30.3</t>
  </si>
  <si>
    <t>N/A - to be skipped</t>
  </si>
  <si>
    <t>Unit 3: Subtracting Ones, Tens, Hundreds and Thousands</t>
  </si>
  <si>
    <t xml:space="preserve">3.1 Subtracting without regrouping </t>
  </si>
  <si>
    <t>PINE_G4_C02_P2.1.1</t>
  </si>
  <si>
    <t>Subtract from a 4-digit number without regrouping</t>
  </si>
  <si>
    <t>3.020 Subtract from a 4-digit number without regrouping M3NS-Ig-32.6</t>
  </si>
  <si>
    <t>M3NS-Ig-32.6</t>
  </si>
  <si>
    <t>Subtracts 3-to 4-digit numbers from 3- to 4-digit numbers without and</t>
  </si>
  <si>
    <t>M3NS-Ig-32.6: Subtracts 3-to 4-digit numbers from 3- to 4-digit numbers without and with regrouping.</t>
  </si>
  <si>
    <t>3.017 Subtracts 3-to 4-digit numbers from 3- to 4-digit numbers M3NS-Ig-32.6</t>
  </si>
  <si>
    <t>PH_G3_C02_P3.1.1</t>
  </si>
  <si>
    <t>Subtracting Ones, Tens, Hundreds and Thousands</t>
  </si>
  <si>
    <t xml:space="preserve">3.2 Subtracting with regrouping once </t>
  </si>
  <si>
    <t>PINE_G4_C02_P2.2.1</t>
  </si>
  <si>
    <t>Ch 2 Practice 3.2.1: Subtracting with regrouping once</t>
  </si>
  <si>
    <t>Subtract from a 4-digit number with regrouping once</t>
  </si>
  <si>
    <t>3.021 Subtract from a 4-digit number with regrouping once M3NS-Ig-32.6</t>
  </si>
  <si>
    <t>PH_G3_C02_P3.2.1</t>
  </si>
  <si>
    <t xml:space="preserve">3.3 Subtracting with regrouping twice </t>
  </si>
  <si>
    <t>PINE_G4_C02_P2.3.1</t>
  </si>
  <si>
    <t>Ch 2 Practice 3.3.1: Subtracting with regrouping twice</t>
  </si>
  <si>
    <t>Subtract from a 4-digit number with regrouping twice</t>
  </si>
  <si>
    <t>3.022 Subtract from a 4-digit number with regrouping twice M3NS-Ig-32.6</t>
  </si>
  <si>
    <t>PH_G3_C02_P3.3.1</t>
  </si>
  <si>
    <t>3.4 Subtracting with regrouping thrice</t>
  </si>
  <si>
    <t>PINE_G4_C02_P2.4.1</t>
  </si>
  <si>
    <t>Ch 2 Practice 3.4.1: Subtracting with regrouping three times</t>
  </si>
  <si>
    <t>Subtract from a 4-digit
number with regrouping thrice</t>
  </si>
  <si>
    <t>3.023 Subtract from a 4-digit number with regrouping thrice M3NS-Ig-32.6</t>
  </si>
  <si>
    <t>PH_G3_C02_P3.4.1</t>
  </si>
  <si>
    <t xml:space="preserve">3.5 Regrouping from thousands </t>
  </si>
  <si>
    <t>PINE_G4_C02_P2.5.1</t>
  </si>
  <si>
    <t>Ch 2 Practice 3.5.1: Subtracting with regrouping from thousands</t>
  </si>
  <si>
    <t>Subtract from a 4-digit number with regrouping from thousands</t>
  </si>
  <si>
    <t>3.024 Subtract from a 4-digit number with regrouping from thousands M3NS-Ig-32.6</t>
  </si>
  <si>
    <t>PH_G3_C02_P3.5.1</t>
  </si>
  <si>
    <t>Subtract from a 4-digit number with regrouping thrice</t>
  </si>
  <si>
    <t>3.6 Regrouping from hundreds, then thousands</t>
  </si>
  <si>
    <t>PINE_G4_C02_P2.5.2</t>
  </si>
  <si>
    <t>Ch 2 Practice 3.6.1: Subtracting with regrouping from hundreds then thousands</t>
  </si>
  <si>
    <t>Subtract from a 4-digit number with regrouping from hundreds, then thousands</t>
  </si>
  <si>
    <t>3.025 Subtract from a 4-digit number with regrouping from hundreds, then thousands M3NS-Ig-32.6</t>
  </si>
  <si>
    <t>PH_G3_C02_P3.6.1</t>
  </si>
  <si>
    <t>PINE_G4_C02_P2.6.1</t>
  </si>
  <si>
    <t>Ch 2 Practice 3.6.2: Estimating differences</t>
  </si>
  <si>
    <t>To estimate an answer in subtraction by rounding and front end estimation</t>
  </si>
  <si>
    <t>3.026 To estimate an answer in subtraction M3NS-Ih-36</t>
  </si>
  <si>
    <t>M3NS-Ih-36</t>
  </si>
  <si>
    <t>Estimates the difference of two numbers with three to four digits with reasonable results</t>
  </si>
  <si>
    <t>M3NS-Ih-36: Estimates the difference of two numbers with three to four digits with reasonable results.</t>
  </si>
  <si>
    <t>3.018 Estimates the difference of two numbers M3NS-Ih-36</t>
  </si>
  <si>
    <t>PH_G3_C02_P3.6.2</t>
  </si>
  <si>
    <t>PINE_G4_C02_P2.6.2</t>
  </si>
  <si>
    <t>Ch 2 Practice 3.6.3: Checking reasonableness</t>
  </si>
  <si>
    <t>To check reasonableness of an answer in subtraction</t>
  </si>
  <si>
    <t>3.027 To check reasonableness of an answer in subtraction M3NS-Ih-36</t>
  </si>
  <si>
    <t>PH_G3_C02_P3.6.3</t>
  </si>
  <si>
    <t>3.7 Solving 1-step word
problems</t>
  </si>
  <si>
    <t>PINE_G4_C02_P2.7.1</t>
  </si>
  <si>
    <t>Ch 2 Practice 3.7.1: Solving word problems</t>
  </si>
  <si>
    <t>Solve a 1-step word problem involving subtraction</t>
  </si>
  <si>
    <t>3.028 Solve a 1-step word problem involving subtraction M3NS-Ii-34.5</t>
  </si>
  <si>
    <t>M3NS-Ii-34.5</t>
  </si>
  <si>
    <t>Solves routine and non-routine problems involving subtraction without or with addition of whole numbers including money using appropriate problem solving strategies and tools</t>
  </si>
  <si>
    <t>M3NS-Ii-34.5: Solves routine and non-routine problems involving subtraction without or with addition of whole numbers including money using appropriate problem solving strategies and tools.</t>
  </si>
  <si>
    <t>3.033 Solves routine and non-routine problems involving subtraction without or with addition of whole numbers M3NS-Ii-34.5</t>
  </si>
  <si>
    <t>PH_G3_C02_P3.7.1</t>
  </si>
  <si>
    <t>PINE_G4_C02_P2.7.2</t>
  </si>
  <si>
    <t>Ch 2 Practice 3.7.2: Checking answers</t>
  </si>
  <si>
    <t>To check accuracy of answers in subtraction using addition</t>
  </si>
  <si>
    <t>3.029 To check accuracy of answers in subtraction M3NS-Ii-34.5</t>
  </si>
  <si>
    <t>PH_G3_C02_P3.7.2</t>
  </si>
  <si>
    <t>Unit 4: Word problem</t>
  </si>
  <si>
    <t>PINE_G4_C02_P3.1.1</t>
  </si>
  <si>
    <t>Ch 2 Practice 4.1.1 Word problems</t>
  </si>
  <si>
    <t>Solve a 2-step word problem involving addition and subtraction</t>
  </si>
  <si>
    <t>3.030 Solve a 2-step word problem involving addition and subtraction M3NS-If-29.3/M3NS-Ii-34.5</t>
  </si>
  <si>
    <t>M3NS-If-29.3/M3NS-Ii-34.5</t>
  </si>
  <si>
    <t>Solves routine and non-routine problems involving addition of whole numbers with sums up to 10 000 including money using appropriate problem solving strategies and tools
21 solves routine and non-routine problems involving subtraction without or with addition of whole numbers including money using appropriate problem solving strategies and tools</t>
  </si>
  <si>
    <t>M3NS-If-29.3 Solves routine and non-routine problems involving addition of whole numbers with sums up to 10 000 including money using appropriate problem solving  strategies and tools.
M3NS-Ii-34.5 Solves routine and non-routine problems involving subtraction without or with addition of whole numbers including money using appropriate problem solving strategies and tools.</t>
  </si>
  <si>
    <t>3.015 Solves routine and non-routine problems involving addition of whole numbers with sums up to 10 000 M3NS-If-29.3
3.033 Solves routine and non-routine problems M3NS-Ii-34.5</t>
  </si>
  <si>
    <t>PH_G3_C02_P4.1.1</t>
  </si>
  <si>
    <t>Word problem</t>
  </si>
  <si>
    <t>PH_G3_C02_P2.6.1  PH_G3_C02_P3.7.1</t>
  </si>
  <si>
    <t>Solve a 1-step word problem involving addition
Solve a 1-step word problem involving subtraction</t>
  </si>
  <si>
    <t>PH_G3_C02_P4.1.2</t>
  </si>
  <si>
    <t>Ch 2 Practice 4.1.2: creates problems involving addition and/or subtraction of whole numbers including money.</t>
  </si>
  <si>
    <t>creates problems involving addition and/or subtraction of whole numbers including money.</t>
  </si>
  <si>
    <t>3.031 Creates problems involving addition and/or subtraction of whole numbers including money M3NS-Ij-35.4</t>
  </si>
  <si>
    <t>M3NS-Ij-35.4</t>
  </si>
  <si>
    <t>Creates problems involving addition and/or subtraction of whole numbers including money</t>
  </si>
  <si>
    <t>M3NS-Ij-35.4  creates problems involving addition and/or subtraction of whole numbers including money.</t>
  </si>
  <si>
    <t>3.022 creates problems M3NS-Ij-35.4</t>
  </si>
  <si>
    <t>N/A - to be skipped (discard practice created by vendor - payment for creation to be done)</t>
  </si>
  <si>
    <t>Chapter 3: Multiplication and Division</t>
  </si>
  <si>
    <t>Unit 1: Multiplying Ones, Tens and Hundreds</t>
  </si>
  <si>
    <t>1.1 Multiplying by 0 or 1</t>
  </si>
  <si>
    <t>Ch 3 Practice 1.1.1: Multiplying by 0 or 1</t>
  </si>
  <si>
    <t>3.032 To multiply a number by 0 or 1 M3NS-IIa-41.3</t>
  </si>
  <si>
    <t>M3NS-IIa-41.3</t>
  </si>
  <si>
    <t>Visualizes and states basic
multiplication facts for numbers up to 10</t>
  </si>
  <si>
    <t>M3NS-IIa-41.3: Visualizes and states basic multiplication facts for numbers up to 10.</t>
  </si>
  <si>
    <t>3.024 Visualizes and states basic multiplication facts for numbers up to 10 M3NS-IIa-41.3</t>
  </si>
  <si>
    <t>PH_G3_C03_P1.1.1</t>
  </si>
  <si>
    <t>Chapter 3 Multiplication and Division</t>
  </si>
  <si>
    <t>G3.1.03 Multiplication / Division</t>
  </si>
  <si>
    <t>Multiplying Ones, Tens and Hundreds</t>
  </si>
  <si>
    <t>1.2 Multiplying ones or tens by a 1-digit number</t>
  </si>
  <si>
    <t>PINE_G3_C04_P1.2.1</t>
  </si>
  <si>
    <t>Ch 3 Practice 1.2.1: Multiplying ones or tens by a 1-digit number</t>
  </si>
  <si>
    <t>To multiply ones or tens by a 1-digit number</t>
  </si>
  <si>
    <t>3.033 To multiply ones or tens by a 1-digit number M3NS-IIa-41.2</t>
  </si>
  <si>
    <t>M3NS-IIa-41.2</t>
  </si>
  <si>
    <t>Visualizes multiplication of numbers 1
to 10 by 6,7,8 and 9</t>
  </si>
  <si>
    <t>M3NS-IIa-41.2: Visualizes multiplication of numbers 1 to 10 by 6, 7, 8 and 9.</t>
  </si>
  <si>
    <t>3.023 Visualizes multiplication of numbers 1 to 10 by 6, 7, 8 and 9 M3NS-IIa-41.2</t>
  </si>
  <si>
    <t>PH_G3_C03_P1.2.1</t>
  </si>
  <si>
    <t>1.3 Multiplying 2-digit numbers without regrouping</t>
  </si>
  <si>
    <t>PINE_G3_C04_P1.3.1</t>
  </si>
  <si>
    <t>Ch 3 Practice 1.3.1: Multiplying 2-digit numbers without regrouping</t>
  </si>
  <si>
    <t>Multiply a 2-digit number by 2, 3, 4 or 5 without regrouping</t>
  </si>
  <si>
    <t>2(Rev3)</t>
  </si>
  <si>
    <t>3.034 Multiply a 2-digit number by 2, 3, 4 or 5 without regrouping M3NS-IIc-43.1</t>
  </si>
  <si>
    <t>M3NS-IIc-43.1</t>
  </si>
  <si>
    <t>Multiplies 2- to 3-digit numbers by 1-
digit numbers without or with regrouping</t>
  </si>
  <si>
    <t>M3NS-IIc-43.1: Multiplies 2- to 3-digit numbers by 1-digit numbers without or with regrouping.</t>
  </si>
  <si>
    <t>3.028 Multiplies 2- to 3-digit numbers by 1-digit numbers without or with regrouping M3NS-IIc-43.1</t>
  </si>
  <si>
    <t>PH_G3_C03_P1.3.1</t>
  </si>
  <si>
    <t>1.4 Multiplying 2-digit numbers with regrouping of tens</t>
  </si>
  <si>
    <t>PINE_G3_C04_P1.4.1</t>
  </si>
  <si>
    <t>Ch 3 Practice 1.4.1: Multiplying 2-digit numbers with regrouping of tens</t>
  </si>
  <si>
    <t>To multiply a 2-digit number by a 1-digit number with regrouping of tens</t>
  </si>
  <si>
    <t>3.035 To multiply a 2-digit number by a 1-digit number with regrouping of tens M3NS-IIc-43.2</t>
  </si>
  <si>
    <t>M3NS-IIc-43.2</t>
  </si>
  <si>
    <t>Multiplies 2-digit numbers by 2-digit numbers without regrouping</t>
  </si>
  <si>
    <t>M3NS-IIc-43.2: Multiplies 2-digit numbers by 2-digit numbers without regrouping.</t>
  </si>
  <si>
    <t>3.029 Multiplies 2-digit numbers by 2-digit numbers without regrouping M3NS-IIc-43.2</t>
  </si>
  <si>
    <t>PH_G3_C03_P1.4.1</t>
  </si>
  <si>
    <t>1.5 Multiplying 2-digit numbers with regrouping of ones</t>
  </si>
  <si>
    <t>PINE_G3_C04_P1.5.1</t>
  </si>
  <si>
    <t>Ch 3 Practice 1.5.1: Multiplying 2-digit numbers with regrouping of ones</t>
  </si>
  <si>
    <t>To multiply a 2-digit number by a 1-digit number with regrouping of ones</t>
  </si>
  <si>
    <t>3.036 To multiply a 2-digit number by a 1-digit number with regrouping of ones M3NS-IIc-43.3</t>
  </si>
  <si>
    <t>M3NS-IIc-43.3</t>
  </si>
  <si>
    <t>Multiplies 2-digit number by 2-digit numbers with regrouping</t>
  </si>
  <si>
    <t>M3NS-IIc-43.3: Multiplies 2-digit numbers by 2-digit numbers with regrouping.</t>
  </si>
  <si>
    <t>3.030 Multiplies 2-digit number by 2-digit numbers with regrouping M3NS-IIc-43.3</t>
  </si>
  <si>
    <t>PH_G3_C03_P1.5.1</t>
  </si>
  <si>
    <t>1.6 Multiplying 2-digit numbers with regrouping of ones and tens</t>
  </si>
  <si>
    <t>PINE_G3_C04_P1.6.1</t>
  </si>
  <si>
    <t>Ch 3 Practice 1.6.1: Multiplying 2-digit numbers with regrouping of ones and tens</t>
  </si>
  <si>
    <t>To multiply a 2-digit number by a 1-digit number with regrouping of ones and tens</t>
  </si>
  <si>
    <t>3.037 To multiply a 2-digit number by a 1-digit number with regrouping of ones and tens M3NS-IId-43.4</t>
  </si>
  <si>
    <t>M3NS-IId-43.4</t>
  </si>
  <si>
    <t>Multiplies 2- to 3-digit numbers by multiples of 10 and 100</t>
  </si>
  <si>
    <t>M3NS-IId-43.4: Multiplies 2- to 3-digit numbers by multiples of 10 and 100.</t>
  </si>
  <si>
    <t>3.031 Multiplies 2- to 3-digit numbers by multiples of 10 and 100 M3NS-IId-43.4</t>
  </si>
  <si>
    <t>PH_G3_C03_P1.6.1</t>
  </si>
  <si>
    <t>PH_G3_C03_P1.4.1       PH_G3_C03_P1.5.1</t>
  </si>
  <si>
    <t>To multiply a 2-digit number by a 1-digit number with regrouping of tens
 To multiply a 2-digit number by a 1-digit number with regrouping of ones</t>
  </si>
  <si>
    <t>Ch 3 Practice 1.6.2: Multiplying ones, tens and hundreds by a 1-digit number</t>
  </si>
  <si>
    <t>To multiply ones, tens and hundreds by a 1-digit number</t>
  </si>
  <si>
    <t>3.038 To multiply ones, tens and hundreds by a 1-digit number M3NS-IId-43.5</t>
  </si>
  <si>
    <t>M3NS-IId-43.5</t>
  </si>
  <si>
    <t>Multiplies 1- to 2-digit numbers by 1 000</t>
  </si>
  <si>
    <t>M3NS-IId-43.5: Multiplies 1- to 2-digit numbers by 1000.</t>
  </si>
  <si>
    <t>3.032 Multiplies 1- to 2-digit numbers by 1000 M3NS-IId-43.5</t>
  </si>
  <si>
    <t>PH_G3_C03_P1.6.2</t>
  </si>
  <si>
    <t>PINE_G4_C03_P1.2.1</t>
  </si>
  <si>
    <t>Ch 3 Practice 1.6.3: Multiplying 3-digit numbers by 1-digit numbers</t>
  </si>
  <si>
    <t>To multiply a 3-digit number by a 1-digit number without and with regrouping</t>
  </si>
  <si>
    <t>3.039 To multiply a 3-digit number by a 1-digit number without and with regrouping M3NS-IId-43.5</t>
  </si>
  <si>
    <t>PH_G3_C03_P1.6.3</t>
  </si>
  <si>
    <t>PH_G3_C03_P1.6.4</t>
  </si>
  <si>
    <t>Ch 3 Practice 1.6.4: multiplies 2-digit by 1-digit numbers using the distributive property of multiplication.</t>
  </si>
  <si>
    <t>multiplies 2-digit by 1-digit numbers using the distributive property of multiplication.</t>
  </si>
  <si>
    <t>3.040 multiplies 2-digit by 1-digit numbers using the distributive property of multiplication. M3NS-IIb-40.5</t>
  </si>
  <si>
    <t>M3NS-IIb-40.5</t>
  </si>
  <si>
    <t>Multiplies 2-digit by 1-digit numbers using the distributive property of multiplication</t>
  </si>
  <si>
    <t>M3NS-IIb-40.5  multiplies 2-digit by 1-digit numbers using the distributive property of multiplication.</t>
  </si>
  <si>
    <t>3.026 multiplies 2-digit by 1-digit numbers M3NS-IIb-40.5</t>
  </si>
  <si>
    <t>Ch 3 Practice 1.6.4: Multiplying three 1-digit numbers</t>
  </si>
  <si>
    <t>multiplies three 1-digit numbers using the associative property of multiplication.</t>
  </si>
  <si>
    <t>3.041 Multiplies three 1-digit numbers using the associative property of multiplication M3NS-IIb-40.6</t>
  </si>
  <si>
    <t>M3NS-IIb-40.6</t>
  </si>
  <si>
    <t>Multiplies three 1-digit numbers using the associative property of multiplication</t>
  </si>
  <si>
    <t>M3NS-IIb-40.6: Multiplies three 1-digit numbers using the associative property of multiplication.</t>
  </si>
  <si>
    <t>3.027 Multiplies three 1-digit numbers M3NS-IIb-40.6</t>
  </si>
  <si>
    <t>Not in Prime PH. But, letting it go as they were already developed before any discussion on skipping practices</t>
  </si>
  <si>
    <t>30 Mar - created on Learnosity</t>
  </si>
  <si>
    <t>PH_G3_C03_P1.6.6</t>
  </si>
  <si>
    <t xml:space="preserve">Ch 3 Practice 1.6.6: creates problems involving multiplication or with addition or subtraction of whole numbers including money. </t>
  </si>
  <si>
    <t>creates problems involving multiplication or with addition or subtraction of whole numbers including money.</t>
  </si>
  <si>
    <t>3.042 Creates problems involving multiplication or with addition or subtraction of whole numbers including money M3NS-IIf-46.2</t>
  </si>
  <si>
    <t>M3NS-IIf-46.2</t>
  </si>
  <si>
    <t>Creates problems involving multiplication or with addition or subtraction of whole numbers including money</t>
  </si>
  <si>
    <t>M3NS-IIf-46.2  creates problems involving multiplication or with addition or subtraction of whole numbers including money.</t>
  </si>
  <si>
    <t>3.036 creates problems M3NS-IIf-46.2</t>
  </si>
  <si>
    <t>PH_G3_C03_P1.6.5</t>
  </si>
  <si>
    <t>Ch 3 Practice 1.6.5: Finding multiples of 1-to 2-digit numbers</t>
  </si>
  <si>
    <t>visualizes and states the multiples of 1-to 2-digit numbers.</t>
  </si>
  <si>
    <t>3.043 Visualizes and states the multiples of 1-to 2-digit numbers M3NS-IIf-47</t>
  </si>
  <si>
    <t>M3NS-IIf-47</t>
  </si>
  <si>
    <t>Visualizes and states the multiples of 1- to 2-digit numbers</t>
  </si>
  <si>
    <t>M3NS-IIf-47: Visualizes and states the multiples of 1- to 2-digit numbers.</t>
  </si>
  <si>
    <t>3.037 Visualizes and states the multiples of 1- to 2-digit numbers M3NS-IIf-47</t>
  </si>
  <si>
    <t>1.7 Multiplying 3-digit numbers with regrouping of tens and hundreds</t>
  </si>
  <si>
    <t>Ch 3 Practice 1.7.1: Multiplying 3-digit numbers by 1-digit numbers</t>
  </si>
  <si>
    <t>3.044 To multiply a 3-digit number by a 1-digit number without and with regrouping M3NS-IId-43.4</t>
  </si>
  <si>
    <t>PH_G3_C03_P1.7.1</t>
  </si>
  <si>
    <t>Unit 2: Quotient and Remainder</t>
  </si>
  <si>
    <t>2.1 Dividing by 1</t>
  </si>
  <si>
    <t>PINE_G3_C04_P2.1.1</t>
  </si>
  <si>
    <t>Ch 3 Practice 2.1.1: Dividing by 1</t>
  </si>
  <si>
    <t>To divide a number by 1</t>
  </si>
  <si>
    <t>3.045 To divide a number by 1 M3NS-IIg-51.3</t>
  </si>
  <si>
    <t>M3NS-IIg-51.3</t>
  </si>
  <si>
    <t>Visualizes and states basic division facts of numbers up to 10</t>
  </si>
  <si>
    <t>M3NS-IIg-51.3: Visualizes and states basic division facts of numbers up to 10.</t>
  </si>
  <si>
    <t>3.039 Visualizes and states basic division facts of numbers up to 10 M3NS-IIg-51.3</t>
  </si>
  <si>
    <t>PH_G3_C03_P2.1.1</t>
  </si>
  <si>
    <t>Quotient and Remainder</t>
  </si>
  <si>
    <t>To multiply a number by 0
To multiply a number by 1</t>
  </si>
  <si>
    <t>2.2 Dividing with remainder</t>
  </si>
  <si>
    <t>PINE_G3_C04_P2.2.1</t>
  </si>
  <si>
    <t>Ch 3 Practice 2.2.1: Understanding quotient and remainder</t>
  </si>
  <si>
    <t>To associate the terms ‘quotient’ and ‘remainder’ with division</t>
  </si>
  <si>
    <t>3.046 To associate the terms ‘quotient’ and ‘remainder’ with division M3NS-IIh-54.1</t>
  </si>
  <si>
    <t>M3NS-IIh-54.1</t>
  </si>
  <si>
    <t>Divides 2- to 3-digit numbers by 1- to 2- digit numbers without and with remainder</t>
  </si>
  <si>
    <t>M3NS-IIh-54.1: Divides 2- to 3-digit numbers by 1- to 2-digit numbers without and with remainder.</t>
  </si>
  <si>
    <t>3.040 Divides 2- to 3-digit numbers by 1- to 2-digit numbers M3NS-IIh-54.1</t>
  </si>
  <si>
    <t>PH_G3_C03_P2.2.1</t>
  </si>
  <si>
    <t>PINE_G3_C04_P2.2.2</t>
  </si>
  <si>
    <t>Ch 3 Practice 2.2.2: Dividing with remainder</t>
  </si>
  <si>
    <t>To divide a 2-digit number with remainder</t>
  </si>
  <si>
    <t>3.047 To divide a 2-digit number with remainder M3NS-IIh-54.1</t>
  </si>
  <si>
    <t>PH_G3_C03_P2.2.2</t>
  </si>
  <si>
    <t>2.3 Odd and even numbers</t>
  </si>
  <si>
    <t>PINE_G3_C04_P2.3.1</t>
  </si>
  <si>
    <t>Ch 3 Practice 2.3.1: Odd and even numbers</t>
  </si>
  <si>
    <t>To divide a 2-digit number by 2
 To identify odd and even numbers</t>
  </si>
  <si>
    <t>3.048 To divide a 2-digit number by 2 M3NS-IIIa-63</t>
  </si>
  <si>
    <t>M3NS-IIIa-63</t>
  </si>
  <si>
    <t>Identifies odd and even numbers</t>
  </si>
  <si>
    <t>M3NS-IIIa-63: Identifies odd and even numbers.</t>
  </si>
  <si>
    <t>3.046 Identifies odd and even numbers M3NS-IIIa-63</t>
  </si>
  <si>
    <t>PH_G3_C03_P2.3.1</t>
  </si>
  <si>
    <t>Unit 3: Dividing Hundreds, Tens and Ones</t>
  </si>
  <si>
    <t>3.1 Dividing tens or ones by a 1-digit number</t>
  </si>
  <si>
    <t>PINE_G3_C04_P3.1.1</t>
  </si>
  <si>
    <t>Ch 3 Practice 3.1.1: Dividing tens or ones by a 1-digit number</t>
  </si>
  <si>
    <t>To divide tens or ones by 1-digit number</t>
  </si>
  <si>
    <t>3.049 To divide tens or ones by 1-digit number M3NS-IIi-55.1</t>
  </si>
  <si>
    <t>M3NS-IIi-55.1</t>
  </si>
  <si>
    <t>Estimates the quotient of 2- to 3- digit numbers by 1- to 2- digit numbers</t>
  </si>
  <si>
    <t>M3NS-IIi-55.1: Estimates the quotient of 2- to 3-digit numbers by 1- to 2-digit numbers.</t>
  </si>
  <si>
    <t>3.042 Estimates the quotient of 2- to 3-digit numbers by 1- to 2-digit numbers M3NS-IIi-55.1</t>
  </si>
  <si>
    <t>PH_G3_C03_P3.1.1</t>
  </si>
  <si>
    <t>Dividing Hundreds, Tens and Ones</t>
  </si>
  <si>
    <t>To solve 1-step picture problems involving division by grouping</t>
  </si>
  <si>
    <t>3.2 Dividing 2-digit numbers</t>
  </si>
  <si>
    <t>PINE_G3_C04_P3.2.1</t>
  </si>
  <si>
    <t>Ch 3 Practice 3.2.1: Dividing 2-digit numbers</t>
  </si>
  <si>
    <t>To divide a 2-digit number by a 1-digit number</t>
  </si>
  <si>
    <t>3.050 To divide a 2-digit number by a 1-digit number M3NS-IIh-54.1</t>
  </si>
  <si>
    <t>PH_G3_C03_P3.2.1</t>
  </si>
  <si>
    <t>3.3 Dividing 3-digit numbers</t>
  </si>
  <si>
    <t>PINE_G4_C03_P2.2.1</t>
  </si>
  <si>
    <t>Ch 3 Practice 3.3.1: Dividing 3-digit numbers by 1-digit numbers</t>
  </si>
  <si>
    <t>To divide a 3-digit number by a 1-digit number</t>
  </si>
  <si>
    <t>3.051 To divide a 3-digit number by a 1-digit number M3NS-IIh-54.2</t>
  </si>
  <si>
    <t>M3NS-IIh-54.2</t>
  </si>
  <si>
    <t>Divides 2-3 digit numbers by 10 and 100 without or with remainder</t>
  </si>
  <si>
    <t>M3NS-IIh-54.2: Divides 2-3 digit numbers by 10 and 100 without or with remainder.</t>
  </si>
  <si>
    <t>3.041 Divides 2-3 digit numbers by 10 and 100 M3NS-IIh-54.2</t>
  </si>
  <si>
    <t>PH_G3_C03_P3.3.1</t>
  </si>
  <si>
    <t>PINE_G3_C04_P3.3.2</t>
  </si>
  <si>
    <t>Ch 3 Practice 3.3.2: Checking reasonableness</t>
  </si>
  <si>
    <t>To check reasonableness of an answer in division</t>
  </si>
  <si>
    <t>3.052 To check reasonableness of an answer in division M3NS-IIi-55.1</t>
  </si>
  <si>
    <t>PH_G3_C03_P3.3.2</t>
  </si>
  <si>
    <t>PINE_G4_C03_P2.3.1</t>
  </si>
  <si>
    <t>Ch 3 Practice 3.3.3: Dividing whole numbers by 10</t>
  </si>
  <si>
    <t>To divide a whole number up to 3 digits by 10</t>
  </si>
  <si>
    <t>3.053 To divide a whole number up to 3 digits by 10 M3NS-IIh-54.2</t>
  </si>
  <si>
    <t>PH_G3_C03_P3.3.3</t>
  </si>
  <si>
    <t>To divide a number within the multiplication table of 10</t>
  </si>
  <si>
    <t>PINE_G3_C04_P4.1.1</t>
  </si>
  <si>
    <t>Ch 3 Practice 4.1.1: Using bar models</t>
  </si>
  <si>
    <t>To use a comparison or a part-whole bar model to represent a multiplication or division situation</t>
  </si>
  <si>
    <t>3.054 To use a comparison or a part-whole bar model to represent a multiplication or division situation M3NS-IIe-45.3</t>
  </si>
  <si>
    <t>M3NS-IIe-45.3</t>
  </si>
  <si>
    <t>Solves routine and non-routine problems involving multiplication without or with addition and subtraction of whole numbers including money using appropriate problem solving strategies and tools</t>
  </si>
  <si>
    <t>M3NS-IIe-45.3: Solves routine and non-routine problems involving multiplication without or with addition and subtraction of whole numbers including money using appropriate problem solving strategies and tools.</t>
  </si>
  <si>
    <t>3.035 Solves routine and non-routine problems involving multiplication without or with addition and subtraction of whole numbers M3NS-IIe-45.3</t>
  </si>
  <si>
    <t>PH_G3_C03_P4.1.1</t>
  </si>
  <si>
    <t>To write a family of two multiplication facts and two division facts</t>
  </si>
  <si>
    <t>PINE_G3_C04_P4.1.2</t>
  </si>
  <si>
    <t>Ch 3 Practice 4.1.2: Word problems</t>
  </si>
  <si>
    <t>To solve up to 2-step word problems on multiplication or division</t>
  </si>
  <si>
    <t>20 (Rev1), 19(Rev2)</t>
  </si>
  <si>
    <t>3.055 To solve up to 2-step word problems on multiplication or division M3NS-IIj-56.2</t>
  </si>
  <si>
    <t>M3NS-IIj-56.2</t>
  </si>
  <si>
    <t>Solves routine and non-routine problems involving division of 2- to 4- digit numbers by 1- to 2-digit numbers without or with any of the other operations of whole numbers including money using appropriate problem solving strategies and tools</t>
  </si>
  <si>
    <t>M3NS-IIj-56.2: Solves routine and non-routine problems involving division of 2- to 4-digit numbers by 1- to 2-digit numbers without or with any of the other operations of whole numbers including money using appropriate problem solving strategies and tools.</t>
  </si>
  <si>
    <t>3.044 Solves routine and non-routine problems involving division of 2- to 4-digit numbers by 1- to 2-digit numbers without or with any of the other operations of whole numbers M3NS-IIj-56.2</t>
  </si>
  <si>
    <t>PH_G3_C03_P4.1.2</t>
  </si>
  <si>
    <t>PH_G2_C09_P1.1.1  PH_G2_C09_P2.1.1   PH_G2_C09_P3.1.1    PH_G2_C11_P1.1.1    PH_G2_C11_P2.1.1</t>
  </si>
  <si>
    <t xml:space="preserve">To count by twos, threes, fours, fives and tens. </t>
  </si>
  <si>
    <t>Chapter 4: Multiplication Tables of 6, 7, 8 and 9</t>
  </si>
  <si>
    <t>Unit 1: Multiplying and Dividing by 6</t>
  </si>
  <si>
    <t>1.1 Multiplying by 6</t>
  </si>
  <si>
    <t>PINE_G3_C03_P2.1.1</t>
  </si>
  <si>
    <t>Ch 4 Practice 1.1.1: Multiplying numbers in any order</t>
  </si>
  <si>
    <t xml:space="preserve">To observe the commutative and distributive properties of multiplication
</t>
  </si>
  <si>
    <t>3.056 To observe the commutative and distributive properties of multiplication M3NS-IIa-41.2/M3NS-IIb-40.4</t>
  </si>
  <si>
    <t>M3NS-IIa-41.2/M3NS-IIb-40.4</t>
  </si>
  <si>
    <t>Visualizes multiplication of numbers 1 to 10 by 6,7,8 and 9
25 applies the commutative property of multiplication</t>
  </si>
  <si>
    <t>M3NS-IIa-41.2: Visualizes multiplication of numbers 1 to 10 by 6, 7, 8 and 9.
M3NS-IIb-40.4: Applies the commutative property of multiplication.</t>
  </si>
  <si>
    <t>3.023 Visualizes multiplication of numbers 1 to 10 by 6, 7, 8 and 9 M3NS-IIa-41.2
3.025 Applies the commutative property of multiplication M3NS-IIb-40.4</t>
  </si>
  <si>
    <t>PH_G3_C04_P1.1.1</t>
  </si>
  <si>
    <t>Chapter 4 Multiplication Tables of 6, 7, 8 and 9</t>
  </si>
  <si>
    <t>Multiplying and Dividing by 6</t>
  </si>
  <si>
    <t>To add equal groups using number lines</t>
  </si>
  <si>
    <t>PINE_G3_C03_P2.1.2</t>
  </si>
  <si>
    <t>Ch 4 Practice 1.1.2: Multiplying by 6</t>
  </si>
  <si>
    <t xml:space="preserve">To count by sixes
 To multiply numbers within the multiplication table of 6
</t>
  </si>
  <si>
    <t>3.057 To multiply numbers within the multiplication table of 6 M3NS-IIa-41.2/M3NS-IIa-41.3</t>
  </si>
  <si>
    <t>M3NS-IIa-41.2/M3NS-IIa-41.3</t>
  </si>
  <si>
    <t>Visualizes multiplication of numbers 1 to 10 by 6,7,8 and 9
24 visualizes and states basic multiplication facts for numbers up to 10</t>
  </si>
  <si>
    <t>M3NS-IIa-41.2: Visualizes multiplication of numbers 1 to 10 by 6, 7, 8 and 9.
M3NS-IIa-41.3: Visualizes and states basic multiplication facts for numbers up to 10.</t>
  </si>
  <si>
    <t xml:space="preserve">3.023 Visualizes multiplication of numbers 1 to 10 by 6, 7, 8 and 9 M3NS-IIa-41.2
3.026 Visualizes and states basic multiplication facts for numbers up to 10 M3NS-IIa-41.3 </t>
  </si>
  <si>
    <t>PH_G3_C04_P1.1.2</t>
  </si>
  <si>
    <t>PINE_G3_C03_P2.1.3</t>
  </si>
  <si>
    <t>Ch 4 Practice 1.1.3: Multiplication Table of 6</t>
  </si>
  <si>
    <t>To build up the multiplication table of 6 and commit the multiplication facts to memory</t>
  </si>
  <si>
    <t>3.058 To build up the multiplication table of 6 and commit the multiplication facts to memory M3NS-IIa-41.2/M3NS-IIa-41.3</t>
  </si>
  <si>
    <t>PH_G3_C04_P1.1.3</t>
  </si>
  <si>
    <t>PH_G2_C07_P1.1.2   PH_G2_C07_P1.3.2</t>
  </si>
  <si>
    <t>To use mathematical language such as ‘4 threes’ to describe equal groups
To use mathematical language such as ‘2 groups of 5’ to describe equal groups</t>
  </si>
  <si>
    <t>1.2 Dividing by 6</t>
  </si>
  <si>
    <t>PINE_G3_C03_P2.2.1</t>
  </si>
  <si>
    <t>Ch 4 Practice 1.2.1: Dividing by 6</t>
  </si>
  <si>
    <t>To divide numbers within the multiplication table of 6</t>
  </si>
  <si>
    <t>3.059 To divide numbers within the multiplication table of 6 M3NS-IIg-51.2</t>
  </si>
  <si>
    <t>M3NS-IIg-51.2</t>
  </si>
  <si>
    <t>Visualizes division of numbers up to 100 by 6,7,8,and 9 (multiplication
table of 6, 7, 8, and 9)</t>
  </si>
  <si>
    <t>M3NS-IIg-51.2: Visualizes division of numbers up to 100 by 6,7,8, and 9.</t>
  </si>
  <si>
    <t>3.038 Visualizes division of numbers up to 100 by 6, 7, 8, and 9 M3NS-IIg-51.2</t>
  </si>
  <si>
    <t>PH_G3_C04_P1.2.1</t>
  </si>
  <si>
    <t>PH_G2_C08_P1.1.1   PH_G2_C08_P1.2.1</t>
  </si>
  <si>
    <t>To use objects and manipulatives to illustrate the sharing concept of division
To use objects and manipulatives to illustrate the grouping concept of division</t>
  </si>
  <si>
    <t>1.3 Multiplying 3-digit numbers by 6</t>
  </si>
  <si>
    <t>PH_G3_C04_P1.3.1</t>
  </si>
  <si>
    <t>Ch 4 Practice 1.3.1: Multiply a 2-digit or 3-digit number by 6</t>
  </si>
  <si>
    <t>Multiply a 2-digit or 3-digit number by 6</t>
  </si>
  <si>
    <t>3.059a Multiply a 2-digit or 3-digit number by 6 M3NS-IIc-43.1</t>
  </si>
  <si>
    <t>Multiplies 2- to 3-digit numbers by 1-digit numbers without or with regrouping</t>
  </si>
  <si>
    <t>1.4 Dividing 3-digit numbers by 6</t>
  </si>
  <si>
    <t>PH_G3_C04_P1.4.1</t>
  </si>
  <si>
    <t>Ch 4 Practice 1.4.1: Divide a 2-digit or 3-digit number by 6</t>
  </si>
  <si>
    <t>Divide a 2-digit or 3-digit number by 6</t>
  </si>
  <si>
    <t>3.059b Divide a 2-digit or 3-digit number by 6 M3NS-IIg-51.2</t>
  </si>
  <si>
    <t>Visualizes division of numbers up to 100 by 6,7,8, and 9</t>
  </si>
  <si>
    <t>Unit 2: Multiplying and Dividing by 7</t>
  </si>
  <si>
    <t>2.1 Multiplying by 7</t>
  </si>
  <si>
    <t>PINE_G3_C03_P3.1.1</t>
  </si>
  <si>
    <t>Ch 4 Practice 2.1.1: Multiplying numbers in any order</t>
  </si>
  <si>
    <t xml:space="preserve">To observe the commutative and distributive properties of multiplication
</t>
  </si>
  <si>
    <t>3.060 To observe the commutative and distributive properties of multiplication M3NS-IIa-41.2/M3NS-IIb-40.4</t>
  </si>
  <si>
    <t>PH_G3_C04_P2.1.1</t>
  </si>
  <si>
    <t>Multiplying and Dividing by 7</t>
  </si>
  <si>
    <t>PINE_G3_C03_P3.1.2</t>
  </si>
  <si>
    <t>Ch 4 Practice 2.1.2: Multiplying by 7</t>
  </si>
  <si>
    <t>To count by sevens
 To multiply numbers within the multiplication table of 7</t>
  </si>
  <si>
    <t>3.061 To multiply numbers within the multiplication table of 7 M3NS-IIa-41.2/M3NS-IIa-41.3</t>
  </si>
  <si>
    <t>M3NS-IIa-41.2: Visualizes multiplication of numbers 1 to 10 by 6,7,8 and 9.
M3NS-IIa-41.3: Visualizes and states basic multiplication facts for numbers up to 10.</t>
  </si>
  <si>
    <t>PH_G3_C04_P2.1.2</t>
  </si>
  <si>
    <t>PINE_G3_C03_P3.1.3</t>
  </si>
  <si>
    <t>Ch 4 Practice 2.1.3: Multiplication Table of 7</t>
  </si>
  <si>
    <t>To build up the multiplication table of 7 and commit the multiplication facts to memory</t>
  </si>
  <si>
    <t>3.062 To build up the multiplication table of 7 and commit the multiplication facts to memory M3NS-IIa-41.2/M3NS-IIa-41.3</t>
  </si>
  <si>
    <t>PH_G3_C04_P2.1.3</t>
  </si>
  <si>
    <t>2.2 Dividing by 7</t>
  </si>
  <si>
    <t>PINE_G3_C03_P3.2.1</t>
  </si>
  <si>
    <t>Ch 4 Practice 2.2.1: Dividing by 7</t>
  </si>
  <si>
    <t>To divide numbers within the multiplication table of 7</t>
  </si>
  <si>
    <t>3.063 To divide numbers within the multiplication table of 7 M3NS-IIg-51.2</t>
  </si>
  <si>
    <t>PH_G3_C04_P2.2.1</t>
  </si>
  <si>
    <t>2.3 Multiplying 3-digit numbers by 7</t>
  </si>
  <si>
    <t>PH_G3_C04_P2.3.1</t>
  </si>
  <si>
    <t>Ch 4 Practice 2.3.1: Multiply a 2-digit or 3-digit number by 7</t>
  </si>
  <si>
    <t>Multiply a 2-digit or 3-digit number by 7</t>
  </si>
  <si>
    <t>3.063a Multiply a 2-digit or 3-digit number by 7 M3NS-IIc-43.1</t>
  </si>
  <si>
    <t>2.4 Dividing 3-digit numbers by 7</t>
  </si>
  <si>
    <t>PH_G3_C04_P2.4.1</t>
  </si>
  <si>
    <t>Ch 4 Practice 2.4.1: Divide a 2-digit or 3-digit number by 7</t>
  </si>
  <si>
    <t>Divide a 2-digit or 3-digit number by 7</t>
  </si>
  <si>
    <t>3.063b Divide a 2-digit or 3-digit number by 7 M3NS-IIg-51.2</t>
  </si>
  <si>
    <t>Unit 3: Multiplying and Dividing by 8</t>
  </si>
  <si>
    <t>3.1 Multiplying by 8</t>
  </si>
  <si>
    <t>PINE_G3_C03_P4.1.1</t>
  </si>
  <si>
    <t>Ch 4 Practice 3.1.1: Multiplying numbers in any order</t>
  </si>
  <si>
    <t>3.064 To observe the commutative and distributive properties of multiplication M3NS-IIa-41.2/M3NS-IIb-40.4</t>
  </si>
  <si>
    <t>PH_G3_C04_P3.1.1</t>
  </si>
  <si>
    <t>Multiplying and Dividing by 8</t>
  </si>
  <si>
    <t>PINE_G3_C03_P4.1.2</t>
  </si>
  <si>
    <t>Ch 4 Practice 3.1.2: Multiplying by 8</t>
  </si>
  <si>
    <t>To count by eights
 To multiply numbers within the multiplication table of 8</t>
  </si>
  <si>
    <t>3.065 To multiply numbers within the multiplication table of 8 M3NS-IIa-41.2/M3NS-IIa-41.3</t>
  </si>
  <si>
    <t>PH_G3_C04_P3.1.2</t>
  </si>
  <si>
    <t>PINE_G3_C03_P4.1.3</t>
  </si>
  <si>
    <t>Ch 4 Practice 3.1.3: Multiplication Table of 8</t>
  </si>
  <si>
    <t>To build up the multiplication table of 8 and commit the multiplication facts to memory</t>
  </si>
  <si>
    <t>3.066 To build up the multiplication table of 8 and commit the multiplication facts to memory M3NS-IIa-41.2/M3NS-IIa-41.3</t>
  </si>
  <si>
    <t>PH_G3_C04_P3.1.3</t>
  </si>
  <si>
    <t>3.2 Dividing by 8</t>
  </si>
  <si>
    <t>PINE_G3_C03_P4.2.1</t>
  </si>
  <si>
    <t>Ch 4 Practice 3.2.1: Dividing by 8</t>
  </si>
  <si>
    <t>To divide numbers within the multiplication table of 8</t>
  </si>
  <si>
    <t>3.067 To divide numbers within the multiplication table of 8 M3NS-IIg-51.2</t>
  </si>
  <si>
    <t>PH_G3_C04_P3.2.1</t>
  </si>
  <si>
    <t>3.3 Multiplying 3-digit numbers by 8</t>
  </si>
  <si>
    <t>PH_G3_C04_P3.3.1</t>
  </si>
  <si>
    <t>Ch 4 Practice 3.3.1: Multiply a 2-digit or 3-digit number by 8</t>
  </si>
  <si>
    <t>Multiply a 2-digit or 3-digit number by 8</t>
  </si>
  <si>
    <t>3.067a Multiply a 2-digit or 3-digit number by 8 M3NS-IIc-43.1</t>
  </si>
  <si>
    <t>3.4 Dividing 3-digit numbers by 8</t>
  </si>
  <si>
    <t>PH_G3_C04_P3.4.1</t>
  </si>
  <si>
    <t>Ch 4 Practice 3.4.1: Divide a 2-digit or 3-digit number by 8</t>
  </si>
  <si>
    <t>Divide a 2-digit or 3-digit number by 8</t>
  </si>
  <si>
    <t>3(Rev3)</t>
  </si>
  <si>
    <t>3.067b Divide a 2-digit or 3-digit number by 8 M3NS-IIg-51.2</t>
  </si>
  <si>
    <t>Unit 4: Multiplying and Dividing by 9</t>
  </si>
  <si>
    <t>4.1 Multiplying by 9</t>
  </si>
  <si>
    <t>PINE_G3_C03_P5.1.1</t>
  </si>
  <si>
    <t>Ch 4 Practice 4.1.1: Multiplying numbers in any order</t>
  </si>
  <si>
    <t>3.068 To observe the commutative and distributive properties of multiplication M3NS-IIa-41.2/M3NS-IIb-40.4</t>
  </si>
  <si>
    <t>PH_G3_C04_P4.1.1</t>
  </si>
  <si>
    <t>Multiplying and Dividing by 9</t>
  </si>
  <si>
    <t>PINE_G3_C03_P5.1.2</t>
  </si>
  <si>
    <t>Ch 4 Practice 4.1.2: Multiplying by 9</t>
  </si>
  <si>
    <t>To count by nines
 To multiply numbers within the multiplication table of 9</t>
  </si>
  <si>
    <t>3.069 To multiply numbers within the multiplication table of 9 M3NS-IIa-41.2/M3NS-IIa-41.3</t>
  </si>
  <si>
    <t>PH_G3_C04_P4.1.2</t>
  </si>
  <si>
    <t>PINE_G3_C03_P5.1.3</t>
  </si>
  <si>
    <t>Ch 4 Practice 4.1.3: Multiplication Table of 9</t>
  </si>
  <si>
    <t>To build up the multiplication table of 9 and commit the multiplication facts to memory</t>
  </si>
  <si>
    <t>3.070 To build up the multiplication table of 9 and commit the multiplication facts to memory M3NS-IIa-41.2/M3NS-IIa-41.3</t>
  </si>
  <si>
    <t>PH_G3_C04_P4.1.3</t>
  </si>
  <si>
    <t>4.2 Dividing by 9</t>
  </si>
  <si>
    <t>PINE_G3_C03_P5.2.1</t>
  </si>
  <si>
    <t>Ch 4 Practice 4.2.1: Dividing by 9</t>
  </si>
  <si>
    <t>To divide numbers within the multiplication table of 9</t>
  </si>
  <si>
    <t>3.071 To divide numbers within the multiplication table of 9 M3NS-IIg-51.2</t>
  </si>
  <si>
    <t>PH_G3_C04_P4.2.1</t>
  </si>
  <si>
    <t>4.3 Multiplying 3-digit numbers by 9</t>
  </si>
  <si>
    <t>PH_G3_C04_P4.3.1</t>
  </si>
  <si>
    <t>Ch 4 Practice 4.3.1: Multiply a 2-digit or 3-digit number by 9</t>
  </si>
  <si>
    <t>Multiply a 2-digit or 3-digit number by 9</t>
  </si>
  <si>
    <t>3.071a Multiply a 2-digit or 3-digit number by 9 M3NS-IIc-43.1</t>
  </si>
  <si>
    <t>4.4 Dividing 3-digit numbers by 9</t>
  </si>
  <si>
    <t>PH_G3_C04_P4.4.1</t>
  </si>
  <si>
    <t>Ch 4 Practice 4.4.1: Divide a 2-digit or 3-digit number by 9</t>
  </si>
  <si>
    <t>Divide a 2-digit or 3-digit number by 9</t>
  </si>
  <si>
    <t>3.071b Divide a 2-digit or 3-digit number by 9 M3NS-IIg-51.2</t>
  </si>
  <si>
    <t>PINE_G3_C03_P6.1.1</t>
  </si>
  <si>
    <t>Ch 4 Practice 5.1.1: Using bar models</t>
  </si>
  <si>
    <t>To use a part-whole bar model to represent a multiplication or division situation</t>
  </si>
  <si>
    <t>3.072 To use a part-whole bar model to represent a multiplication or division situation M3NS-IIj-57.2</t>
  </si>
  <si>
    <t>M3NS-IIj-57.2</t>
  </si>
  <si>
    <t>Creates problems involving division or
with any of the other operations of whole numbers including money</t>
  </si>
  <si>
    <t>M3NS-IIj-57.2: Creates problems involving division or with any of the other operations of whole numbers including money.</t>
  </si>
  <si>
    <t>3.045 Creates problems involving division or with any of the other operations of whole numbers M3NS-IIj-57.2</t>
  </si>
  <si>
    <t>PH_G3_C04_P5.1.1</t>
  </si>
  <si>
    <t>PINE_G3_C03_P6.1.2</t>
  </si>
  <si>
    <t>Ch 4 Practice 5.1.2: Word problems</t>
  </si>
  <si>
    <t>To solve 1-step word problems on multiplication or division</t>
  </si>
  <si>
    <t>17, 18 (Rev1), 18 (Rev2)</t>
  </si>
  <si>
    <t>3.073 To solve 1-step word problems on multiplication or division M3NS-IIj-57.2</t>
  </si>
  <si>
    <t>PH_G3_C04_P5.1.2</t>
  </si>
  <si>
    <t>Chapter 5: Ordinal Numbers</t>
  </si>
  <si>
    <t xml:space="preserve">1.1  Knowing 1st to 100th </t>
  </si>
  <si>
    <t>Ch 5 Practice 1.1.1: Knowing 1st to 100th</t>
  </si>
  <si>
    <t>To name a position using an ordinal number from 1st to 100th</t>
  </si>
  <si>
    <t>1, 2, 3</t>
  </si>
  <si>
    <t>3.074 To name a position using an ordinal number from 1st to 100th M3NS-Ic-16.3</t>
  </si>
  <si>
    <t>M3NS-Ic-16.3</t>
  </si>
  <si>
    <t>Identifies ordinal numbers from 1st to 100th with emphasis on the 21st to 100th object in a given set from a given point of reference</t>
  </si>
  <si>
    <t>M3NS-Ic-16.3: Identifies ordinal numbers from 1st to 100th with emphasis on the 21st to 100th object in a given set from a given point of reference.</t>
  </si>
  <si>
    <t>3.007 Identifies ordinal numbers from 1st to 100th with emphasis on the 21st to 100th object in a given set from a given point of reference M3NS-Ic-16.3</t>
  </si>
  <si>
    <t>PH_G3_C05_P1.1.1</t>
  </si>
  <si>
    <t>Chapter 5 Ordinal Numbers</t>
  </si>
  <si>
    <t>PH_G3_C05_P1.1.2</t>
  </si>
  <si>
    <t>Ch 5 Practice 1.1.2: Identifying and using the pattern of naming ordinal numbers from 1st to 100th</t>
  </si>
  <si>
    <t>Identify and use the pattern of naming ordinal numbers from 1st to 100th</t>
  </si>
  <si>
    <t>4, 5</t>
  </si>
  <si>
    <t>3.075 Identify and use the pattern of naming ordinal numbers from 1st to 100th M3NS-Ic-16.3</t>
  </si>
  <si>
    <t>To read whole numbers up to 1000 on a number line</t>
  </si>
  <si>
    <t>PH_G3_C05_P1.1.3</t>
  </si>
  <si>
    <t>Ch 5 Practice 1.1.3: Identify the position of an object from a given point of reference</t>
  </si>
  <si>
    <t>Identify the position of an object from a given point of reference</t>
  </si>
  <si>
    <t>3.076 Identify the position of an object from a given point of reference M3NS-Ic-16.3</t>
  </si>
  <si>
    <t>M3NS-Ic-16.3   identifies ordinal numbers from 1st to 100th with emphasis on the 21st to 100th  object in a given set from a given point of reference.</t>
  </si>
  <si>
    <t>3.007 identifies ordinal numbers from 1st to 100th  M3NS-Ic-16.3</t>
  </si>
  <si>
    <t>N/A - objective already covered in P1.1.1 - reject practice created by vendor</t>
  </si>
  <si>
    <t xml:space="preserve">Chapter 6: Money </t>
  </si>
  <si>
    <t>Unit 1: The Thousand-Peso Bill</t>
  </si>
  <si>
    <t xml:space="preserve">1.1 Recognizing the thousand peso bill </t>
  </si>
  <si>
    <t>PINE_G3_C05_P1.1.2</t>
  </si>
  <si>
    <t>Ch 6 Practice 1.1.1: Recognize and name the thousand-peso bill</t>
  </si>
  <si>
    <t>Recognize and name the thousand-peso bill</t>
  </si>
  <si>
    <t>3.077 Recognize and name the thousand-peso bill M3NS-Ic-19.2</t>
  </si>
  <si>
    <t>Recognizes coins and bills up to PhP1 000</t>
  </si>
  <si>
    <t>PH_G3_C06_P1.1.1</t>
  </si>
  <si>
    <t xml:space="preserve">Chapter 6 Money </t>
  </si>
  <si>
    <t>G3.2.07 Money</t>
  </si>
  <si>
    <t>The Thousand-Peso Bill</t>
  </si>
  <si>
    <t xml:space="preserve">1.2 Counting money in different denominations </t>
  </si>
  <si>
    <t>PINE_G3_C05_P1.1.1</t>
  </si>
  <si>
    <t>Ch 6 Practice 1.2.1: Count and tell the amount of money in a group of bills</t>
  </si>
  <si>
    <t>Count and tell the amount of money in a group of bills</t>
  </si>
  <si>
    <t>3.078 Count and tell the amount of money in a group of bills M3NS-Ic-20.2</t>
  </si>
  <si>
    <t>PH_G3_C06_P1.2.1</t>
  </si>
  <si>
    <t>Count and tell the amount of money in a group of bills and coins up to ₱1000</t>
  </si>
  <si>
    <t xml:space="preserve">1.3 Exchanging money </t>
  </si>
  <si>
    <t>PINE_G3_C05_P1.2.1</t>
  </si>
  <si>
    <t>Ch 6 Practice 1.3.1: Exchange money</t>
  </si>
  <si>
    <t>3.079 Exchange money M3NS-Ic-20.2</t>
  </si>
  <si>
    <t>PH_G3_C06_P1.3.1</t>
  </si>
  <si>
    <t>Read and write amounts of money in decimal notation</t>
  </si>
  <si>
    <t xml:space="preserve">1.4 Comparing amounts of money </t>
  </si>
  <si>
    <t>PINE_G3_C05_P1.4.1</t>
  </si>
  <si>
    <t>Ch 6 Practice 1.4.1: Compare two or three amounts of money in pesos and centavos</t>
  </si>
  <si>
    <t>3.080 Compare two or three amounts of money in pesos and centavos M3NS-Id-22.2</t>
  </si>
  <si>
    <t>M3NS-Id-22.2</t>
  </si>
  <si>
    <t>Compares values of the different denominations of coins and bills through PhP1 000 using relation symbols</t>
  </si>
  <si>
    <t>M3NS-Id-22.2: Compares values of the different denominations of coins and bills through PhP1000 using relation symbols.</t>
  </si>
  <si>
    <t>3.010 Compares values of the different denominations of coins and bills through PhP1000 M3NS-Id-22.2</t>
  </si>
  <si>
    <t>PH_G3_C06_P1.4.1</t>
  </si>
  <si>
    <t>Unit 2: Adding amount of money</t>
  </si>
  <si>
    <t xml:space="preserve">2.1 Adding pesos and centavos without regrouping </t>
  </si>
  <si>
    <t>PINE_G3_C05_P2.1.1</t>
  </si>
  <si>
    <t>Ch 6 Practice 2.1.1: Add pesos and centavos to an amount of money without regrouping</t>
  </si>
  <si>
    <t>Add pesos and centavos to an amount of money without regrouping</t>
  </si>
  <si>
    <t>3.081 Add pesos and centavos to an amount of money without regrouping M3NS-Id-27.6</t>
  </si>
  <si>
    <t>3.011 adds 3- to 4-digit numbers up to three addends with sums up to 10 000 without and with regrouping M3NS-Id-27.6</t>
  </si>
  <si>
    <t>PH_G3_C06_P2.1.1</t>
  </si>
  <si>
    <t>Adding amounts of money</t>
  </si>
  <si>
    <t>To add two 2-digit numbers without regrouping using algorithm</t>
  </si>
  <si>
    <t xml:space="preserve">2.2 Adding pesos and centavos with regrouping </t>
  </si>
  <si>
    <t>PINE_G3_C05_P2.2.1</t>
  </si>
  <si>
    <t>Ch 6 Practice 2.2.1: Add centavos to an amount of money with regrouping</t>
  </si>
  <si>
    <t>Add centavos to an amount of money with regrouping</t>
  </si>
  <si>
    <t>2 (Rev4)</t>
  </si>
  <si>
    <t>3.082 Add centavos to an amount of money with regrouping M3NS-Id-27.6</t>
  </si>
  <si>
    <t>PH_G3_C06_P2.2.1</t>
  </si>
  <si>
    <t xml:space="preserve">2.3 Adding pesos and centavos mentally </t>
  </si>
  <si>
    <t>PINE_G3_C05_P1.3.1</t>
  </si>
  <si>
    <t>Ch 6 Practice 2.3.1: Add pesos and centavos to an amount of money mentally</t>
  </si>
  <si>
    <t>Add pesos and centavos to an amount of money mentally</t>
  </si>
  <si>
    <t>4(Rev3)</t>
  </si>
  <si>
    <t>3.083 Add pesos and cenatvos to an amount of money mentally M3NS-Id-27.6</t>
  </si>
  <si>
    <t>PH_G3_C06_P2.3.1</t>
  </si>
  <si>
    <t>To add two 2-digit numbers with regrouping using algorithm</t>
  </si>
  <si>
    <t xml:space="preserve">2.4 Adding pesos and centavos </t>
  </si>
  <si>
    <t>PINE_G3_C05_P2.3.1</t>
  </si>
  <si>
    <t>Ch 6 Practice 2.4.1: Add money in decimal notation up to ₱100</t>
  </si>
  <si>
    <t>Add money in decimal notation up to ₱100</t>
  </si>
  <si>
    <t>3.084 Add money in decimal notation up to ₱100 M3NS-Id-27.6</t>
  </si>
  <si>
    <t>PH_G3_C06_P2.4.1</t>
  </si>
  <si>
    <t>2.5 Solving 1-step word problems</t>
  </si>
  <si>
    <t>PH_G3_C06_P2.5.1</t>
  </si>
  <si>
    <t>Ch 6 Practice 2.5.1: Solving 1-step word problems involving addition of money</t>
  </si>
  <si>
    <t>Solve a 1-step word problem involving addition of money</t>
  </si>
  <si>
    <t>3.085 Solve a 1-step word problem involving addition of money M3NS-If-29.3</t>
  </si>
  <si>
    <t>Prime PH objective not matching with National curriculum objective. Should it be mapped with the objective written in the next row instead?
Note: Amended the unit tag as:
Adding amounts of money</t>
  </si>
  <si>
    <t>Unit 3: Subtracting amount of money</t>
  </si>
  <si>
    <t>3.1 Subtracting pesos and centavos without regrouping</t>
  </si>
  <si>
    <t>PINE_G3_C05_P3.1.1</t>
  </si>
  <si>
    <t>Ch 6 Practice 3.1.1: Subtract pesos and centavos from an amount of money without regrouping</t>
  </si>
  <si>
    <t>Subtract pesos and centavos from an amount of money without regrouping</t>
  </si>
  <si>
    <t>3.086 Subtract pesos and cenatvos from an amount of money without regrouping M3NS-Ig-32.6</t>
  </si>
  <si>
    <t>PH_G3_C06_P3.1.1</t>
  </si>
  <si>
    <t>Subtracting amounts of money</t>
  </si>
  <si>
    <t xml:space="preserve">To subtract a 2-digit number from a 2-digit number without regrouping using algorithm
</t>
  </si>
  <si>
    <t xml:space="preserve">3.2 Making ₱10 </t>
  </si>
  <si>
    <t>PINE_G3_C05_P1.5.1</t>
  </si>
  <si>
    <t>Ch 6 Practice 3.2.1: Make ₱10</t>
  </si>
  <si>
    <t>Make ₱10</t>
  </si>
  <si>
    <t>3.087 Make ₱10 M3NS-Id-22.2</t>
  </si>
  <si>
    <t>PH_G3_C06_P3.2.1</t>
  </si>
  <si>
    <t xml:space="preserve">3.3 Subtracting pesos and centavos with regrouping </t>
  </si>
  <si>
    <t>PINE_G3_C05_P3.2.1</t>
  </si>
  <si>
    <t>Ch 6 Practice 3.3.1: Subtract centavos from an amount of money with regrouping</t>
  </si>
  <si>
    <t>Subtract centavos from an amount of money with regrouping</t>
  </si>
  <si>
    <t>3.088 Subtract centavos from an amount of money with regrouping M3NS-Ig-32.6</t>
  </si>
  <si>
    <t>PH_G3_C06_P3.3.1</t>
  </si>
  <si>
    <t xml:space="preserve">3.4 Subtracting  pesos and centavos mentally </t>
  </si>
  <si>
    <t>PINE_G3_C05_P1.5.2</t>
  </si>
  <si>
    <t>Ch 6 Practice 3.4.1: Subtract pesos and centavos from an amount of money mentally</t>
  </si>
  <si>
    <t>Subtract pesos and centavos from an amount of money mentally</t>
  </si>
  <si>
    <t>3.089 Subtract pesos and centavos from an amount of money mentally M3NS-Ig-32.6</t>
  </si>
  <si>
    <t>PH_G3_C06_P3.4.1</t>
  </si>
  <si>
    <t xml:space="preserve">To subtract a 2-digit number from a 2-digit number with regrouping using algorithm
</t>
  </si>
  <si>
    <t xml:space="preserve">3.5 Subtract money in decimal
notation up to ₱100 </t>
  </si>
  <si>
    <t>PINE_G3_C05_P3.3.1</t>
  </si>
  <si>
    <t>Ch 6 Practice 3.5.1: Subtract money in decimal notation up to ₱100</t>
  </si>
  <si>
    <t>Subtract money in decimal notation up to ₱100</t>
  </si>
  <si>
    <t>3.090 Subtract money in decimal notation up to ₱100 M3NS-Ig-32.6</t>
  </si>
  <si>
    <t>PH_G3_C06_P3.5.1</t>
  </si>
  <si>
    <t>3.6 Solving 1-step word problems</t>
  </si>
  <si>
    <t>PH_G3_C06_P3.6.1</t>
  </si>
  <si>
    <t>Ch 6 Practice 3.6.1: Solving 1-step word problems involving subtraction of money</t>
  </si>
  <si>
    <t>Solve a 1-step word problem involving subtraction of money</t>
  </si>
  <si>
    <t>3.091 Solve a 1-step word problem involving subtraction of money M3NS-Ii-34.5</t>
  </si>
  <si>
    <t>Note: Amended the unit tag as:
Subtracting amounts of money</t>
  </si>
  <si>
    <t>17 Mar - Cleared to upload after vendor takes in your instructions</t>
  </si>
  <si>
    <t>PINE_G3_C05_P4.1.1</t>
  </si>
  <si>
    <t>Ch 6 Practice 4.1.1: Solve a 2-step word problem involving addition and subtraction of money</t>
  </si>
  <si>
    <t>Solve a 2-step word problem involving addition and subtraction of money</t>
  </si>
  <si>
    <t>20 (Rev2)</t>
  </si>
  <si>
    <t>3.092 Solve a 2-step word problem involving addition and subtraction of money M3NS-Ii-34.5</t>
  </si>
  <si>
    <t>PH_G3_C06_P4.1.1</t>
  </si>
  <si>
    <t>PH_G3_C06_P2.5.1   PH_G3_C06_P3.6.1</t>
  </si>
  <si>
    <t>Solve a 1-step word problem involving addition of money
Solve a 1-step word problem involving subtraction of money</t>
  </si>
  <si>
    <t xml:space="preserve">Chapter 7: Mental Math </t>
  </si>
  <si>
    <t>Unit 1: Mental Addition</t>
  </si>
  <si>
    <t>1.1 Adding ones, tens or hundreds to a 2-digit or 3-digit number without regrouping</t>
  </si>
  <si>
    <t>Ch 7 Practice 1.1.1: Adding ones, tens or hundreds to a 2-digit or 3-digit number without regrouping</t>
  </si>
  <si>
    <t>To mentally add ones, tens or hundreds to a 2-digit number without regrouping
 To mentally add ones, tens or hundreds to a 3-digit number without regrouping</t>
  </si>
  <si>
    <t>3.093 To mentally add ones, tens or hundreds to a 2-digit number M3NS-Ie-28.7</t>
  </si>
  <si>
    <t>PH_G3_C07_P1.1.1</t>
  </si>
  <si>
    <t>Chapter 7 Mental Math</t>
  </si>
  <si>
    <t>1.2 Adding ones or tens to a 2-digit or 3-digit number with regrouping</t>
  </si>
  <si>
    <t>Ch 7 Practice 1.2.1: Adding ones or tens to a 2-digit or 3-digit number with regrouping</t>
  </si>
  <si>
    <t>To mentally add a 1-digit number to a 2-digit or 3-digit number with regrouping
 To mentally add tens to a 2-digit or 3-digit number with regrouping</t>
  </si>
  <si>
    <t>3.094 To mentally add a 1-digit number to a 2-digit or 3-digit number M3NS-Ie-28.8</t>
  </si>
  <si>
    <t>M3NS-Ie-28.8</t>
  </si>
  <si>
    <t>Adds mentally 2- to 3-digit numbers with multiples of hundreds using appropriate strategies</t>
  </si>
  <si>
    <t>M3NS-Ie-28.8: Adds mentally 2- to 3-digit numbers with multiples of hundreds using appropriate strategies.</t>
  </si>
  <si>
    <t>3.014 Adds mentally 2- to 3-digit numbers with multiples of hundreds M3NS-Ie-28.8</t>
  </si>
  <si>
    <t>PH_G3_C07_P1.2.1</t>
  </si>
  <si>
    <t>1.3 Adding two 2-digit numbers without regrouping</t>
  </si>
  <si>
    <t>Ch 7 Practice 1.3.1: Adding two 2-digit numbers without regrouping</t>
  </si>
  <si>
    <t>To mentally add two 2-digit numbers without regrouping
 To re-order an addition to help with the calculation</t>
  </si>
  <si>
    <t>3.095 To mentally add two 2-digit numbers M3NS-Ie-28.8</t>
  </si>
  <si>
    <t>PH_G3_C07_P1.3.1</t>
  </si>
  <si>
    <t>Unit 2: Mental Subtraction</t>
  </si>
  <si>
    <t>2.1 Subtracting ones, tens or hundreds from a 2-digit or 3-digit number without regrouping</t>
  </si>
  <si>
    <t>Ch 7 Practice 2.1.1:  Subtracting ones, tens or hundreds from a 2-digit or 3-digit number without regrouping</t>
  </si>
  <si>
    <t>To mentally subtract ones or tens from a 2-digit number without regrouping
 To mentally subtract ones, tens or hundreds from a 3-digit number without regrouping</t>
  </si>
  <si>
    <t>5(Rev3)</t>
  </si>
  <si>
    <t>3.096 To mentally subtract ones or tens from a 2-digit number M3NS-Ih-33.5</t>
  </si>
  <si>
    <t>PH_G3_C07_P2.1.1</t>
  </si>
  <si>
    <t>2.2 Subtracting ones or tens from a 2-digit or 3-digit number with regrouping</t>
  </si>
  <si>
    <t>Ch 7 Practice 2.2.1:  Subtracting ones or tens from a 2-digit or 3-digit number with regrouping</t>
  </si>
  <si>
    <t>To mentally subtract a 1-digit number from a 2-digit number with regrouping
 To mentally subtract a 1-digit number from a 3-digit number with regrouping
 To mentally subtract tens from a 3-digit number with regrouping</t>
  </si>
  <si>
    <t>3.097 To mentally subtract a 1-digit number from a 2-digit number with regrouping M3NS-Ii-33.6</t>
  </si>
  <si>
    <t>M3NS-Ii-33.6</t>
  </si>
  <si>
    <t>Subtracts mentally 2- to 3 – digits numbers with multiples of hundreds without and with regrouping using
appropriate strategies</t>
  </si>
  <si>
    <t>M3NS-Ii-33.6: Subtracts mentally 2- to 3-digit numbers with multiples of hundreds without and with regrouping using appropriate strategies.</t>
  </si>
  <si>
    <t>3.020 Subtracts mentally 2- to 3-digit numbers with multiples of hundreds without and with regrouping M3NS-Ii-33.6</t>
  </si>
  <si>
    <t>PH_G3_C07_P2.2.1</t>
  </si>
  <si>
    <t>2.3 Subtracting a 2-digit number from another 2-digit number without regrouping</t>
  </si>
  <si>
    <t>PINE_G3_C06_P3.3.1</t>
  </si>
  <si>
    <t>Ch 7 Practice 2.3.1:  Subtracting a 2-digit number from another 2-digit number without regrouping</t>
  </si>
  <si>
    <t>To mentally subtract a 2-digit number from another 2-digit number without regrouping</t>
  </si>
  <si>
    <t>3.098 To mentally subtract a 2-digit number from another 2-digit number without regrouping M3NS-Ii-33.6</t>
  </si>
  <si>
    <t>PH_G3_C07_P2.3.1</t>
  </si>
  <si>
    <t xml:space="preserve">3.1 Multiplying tens or hundreds </t>
  </si>
  <si>
    <t>PH_G3_C07_P3.1.1</t>
  </si>
  <si>
    <t xml:space="preserve">Ch 7 Practice 3.1.1: Multiplying tens or hundreds by a 1-digit number </t>
  </si>
  <si>
    <t>Multiply tens or hundreds by a 1-digit number</t>
  </si>
  <si>
    <t>3.099 Multiply tens or hundreds by a 1-digit number M3NS-IIe-42.2</t>
  </si>
  <si>
    <t>M3NS-IIe-42.2</t>
  </si>
  <si>
    <t>Multiplies mentally 2-digit by 1-digit numbers without regrouping with products of up to 100</t>
  </si>
  <si>
    <t>M3NS-IIe-42.2: Multiplies mentally 2-digit by 1-digit numbers without regrouping with products of up to 100.</t>
  </si>
  <si>
    <t>3.034 Multiplies mentally 2-digit by 1-digit numbers without regrouping M3NS-IIe-42.2</t>
  </si>
  <si>
    <t>Mental Multiplication</t>
  </si>
  <si>
    <t>4 Apr - Cleared to upload</t>
  </si>
  <si>
    <t xml:space="preserve">3.2 Multiplying 2-digit numbers by 1-digit numbers without regrouping </t>
  </si>
  <si>
    <t>PH_G3_C07_P3.2.1</t>
  </si>
  <si>
    <t>Ch 7 Practice 3.2.1: Multiplying 2-digit numbers by 1-digit numbers without regrouping</t>
  </si>
  <si>
    <t>Multiply a 2-digit number by a 1-digit number mentally without regrouping with product up to 100</t>
  </si>
  <si>
    <t>3.100 Multiply a 2-digit number by a 1-digit number mentally with product up to 100 M3NS-IIe-42.2</t>
  </si>
  <si>
    <t xml:space="preserve"> To relate doubling and multiplying by 2</t>
  </si>
  <si>
    <t>Unit 4: Mental Division</t>
  </si>
  <si>
    <t>4.1 Dividing tens or hundreds</t>
  </si>
  <si>
    <t>PH_G3_C07_P4.1.1</t>
  </si>
  <si>
    <t>Ch 7 Practice 4.1.1: Dividing tens or hundreds by a 1-digit number</t>
  </si>
  <si>
    <t>Divide tens or hundreds by a 1-digit number</t>
  </si>
  <si>
    <t>3.101 Divide tens or hundreds by a 1-digit number M3NS-IIi-52.2</t>
  </si>
  <si>
    <t>M3NS-IIi-52.2</t>
  </si>
  <si>
    <t>Divides mentally 2-digit numbers by 1-digit numbers without remainder using appropriate strategies</t>
  </si>
  <si>
    <t>M3NS-IIi-52.2: Divides mentally 2-digit numbers by 1-digit numbers without remainder using appropriate strategies.</t>
  </si>
  <si>
    <t>3.043 Divides mentally 2-digit numbers by 1-digit numbers M3NS-IIi-52.2</t>
  </si>
  <si>
    <t>Mental Division</t>
  </si>
  <si>
    <t xml:space="preserve">4.2 Dividing 2-digit numbers by 1-digit numbers without remainder </t>
  </si>
  <si>
    <t>PH_G3_C07_P4.2.1</t>
  </si>
  <si>
    <t xml:space="preserve">Ch 7 Practice 4.2.1: Dividing 2-digit numbers by 1-digit numbers without remainder </t>
  </si>
  <si>
    <t>Divide a 2-digit number by a 1-digit number mentally without remainder</t>
  </si>
  <si>
    <t>3.102 Divide a 2-digit number by a 1-digit number mentally without remainder M3NS-IIi-52.2</t>
  </si>
  <si>
    <t>Chapter 8: Graphs</t>
  </si>
  <si>
    <t>Unit 1: Block Graphs</t>
  </si>
  <si>
    <t xml:space="preserve">1.1 Reading block graphs </t>
  </si>
  <si>
    <t>PH_G3_C08_P1.1.1</t>
  </si>
  <si>
    <t>Ch 8 Practice 1.1.1: Read and interpret a block graph in which 1 square represents 1 unit</t>
  </si>
  <si>
    <t>Read and interpret a block graph in which 1 square represents 1 unit</t>
  </si>
  <si>
    <t>3.103 Read and interpret a block graph in which 1 square represents 1 unit M3SP-IVg-2.3/M3SP-IVh-3.3</t>
  </si>
  <si>
    <t>M3SP-IVg-2.3/M3SP-IVh-3.3</t>
  </si>
  <si>
    <t>Sorts, classifies, and organizes data in tabular form and presents this into a vertical or horizontal bar graph
Infers and interprets data presented in different kinds  of bar graphs (vertical/ horizontal)</t>
  </si>
  <si>
    <t>M3SP-IVg-2.3: Sorts, classifies, and organizes data in tabular form and presents this into a vertical or horizontal bar graph.
M3SP-IVh-3.3: Infers and interprets data presented in different kinds  of bar graphs (vertical/ horizontal).</t>
  </si>
  <si>
    <t xml:space="preserve">3.076 Sorts, classifies, and organizes data in tabular form M3SP-IVg-2.3
3.077 Infers and interprets data presented in different kinds  of bar graphs M3SP-IVh-3.3 </t>
  </si>
  <si>
    <t>Chapter 8 Graphs</t>
  </si>
  <si>
    <t>G3.4.01 Graphs</t>
  </si>
  <si>
    <t>Block Graphs</t>
  </si>
  <si>
    <t>Unit 2: Bar Graphs</t>
  </si>
  <si>
    <t>2.1 Reading simple bar graphs</t>
  </si>
  <si>
    <t>PINE_G3_C07_P2.1.1</t>
  </si>
  <si>
    <t>Ch 8 Practice 2.1.1: Read a bar graph</t>
  </si>
  <si>
    <t>Read a bar graph</t>
  </si>
  <si>
    <t>3.104 Read a bar graph M3SP-IVg-2.3/M3SP-IVh-3.3</t>
  </si>
  <si>
    <t>PH_G3_C08_P2.1.1</t>
  </si>
  <si>
    <t>Bar Graphs</t>
  </si>
  <si>
    <t>PH_G3_C08_P1.1.1 / PH_G2_C15_P1.2.1</t>
  </si>
  <si>
    <t>Read and interpret a block graph in which 1 square represents 1 unit / Make and read a picture graph with scale</t>
  </si>
  <si>
    <t>2.2 Reading and interpreting bar graphs with scale</t>
  </si>
  <si>
    <t>PINE_G3_C07_P2.2.1</t>
  </si>
  <si>
    <t>Ch 8 Practice 2.2.1: Reading and interpreting bar graphs with scale</t>
  </si>
  <si>
    <t>Reading and interpreting bar graphs with scale</t>
  </si>
  <si>
    <t>3.105 Reading and interpreting bar graphs with scale M3SP-IVh-4.3</t>
  </si>
  <si>
    <t>M3SP-IVh-4.3</t>
  </si>
  <si>
    <t>Solves routine and non-routine problems using data presented in a single-bar graph</t>
  </si>
  <si>
    <t>M3SP-IVh-4.3: Solves routine and non-routine problems using data presented in a single-bar graph.</t>
  </si>
  <si>
    <t>3.078 Solves routine and non-routine problems M3SP-IVh-4.3</t>
  </si>
  <si>
    <t>PH_G3_C08_P2.2.1</t>
  </si>
  <si>
    <t>PH_G3_C08_P2.2.2</t>
  </si>
  <si>
    <t>Ch 8 Practice 2.2.2: Read and interpret a bar graph with intermediate values on the scale</t>
  </si>
  <si>
    <t>Read and interpret a bar graph with intermediate values on the scale</t>
  </si>
  <si>
    <t>3.106 Read and interpret a bar graph with intermediate values on the scale M3SP-IVh-4.3</t>
  </si>
  <si>
    <t>PH_G1_C14_P2.2.1 / PH_G3_C08_P2.2.1</t>
  </si>
  <si>
    <t>Read and interpret a picture graph involving symbols / Reading and interpreting bar graphs with scale</t>
  </si>
  <si>
    <t>Unit 3: Collecting and Presenting Data</t>
  </si>
  <si>
    <t>3.1 Collecting and presenting data using a table</t>
  </si>
  <si>
    <t>PINE_G3_C07_P1.1.1</t>
  </si>
  <si>
    <t>Ch 8 Practice 3.1.1: Collect and present data using a table</t>
  </si>
  <si>
    <t>Collect and present data using a table</t>
  </si>
  <si>
    <t>3.107 Collect and present data M3SP-IVg-1.3</t>
  </si>
  <si>
    <t>M3SP-IVg-1.3</t>
  </si>
  <si>
    <t>Collects data on one variable using existing records</t>
  </si>
  <si>
    <t>M3SP-IVg-1.3: Collects data on one variable using existing records.</t>
  </si>
  <si>
    <t>3.075 Collects data on one variable M3SP-IVg-1.3</t>
  </si>
  <si>
    <t>PH_G3_C08_P3.1.1</t>
  </si>
  <si>
    <t>G3.4.02 Tables</t>
  </si>
  <si>
    <t>Collecting and Presenting Data</t>
  </si>
  <si>
    <t>PH_G2_C15_P1.1.1 / PH_G2_C15_P1.1.2</t>
  </si>
  <si>
    <t>Collect data on one variable and record it in tally chart / Use a tally chart to gather data and represent data in a picture graph</t>
  </si>
  <si>
    <t>Chapter 9: Length</t>
  </si>
  <si>
    <t xml:space="preserve">Unit 1: Meters and Centimeters </t>
  </si>
  <si>
    <t>1.1 Length in meters and centimeters</t>
  </si>
  <si>
    <t>PINE_G3_C08_P1.1.1</t>
  </si>
  <si>
    <t>Ch 9 Practice 1.1.1: Measure and compare lengths in meters and centimeters</t>
  </si>
  <si>
    <t>Measure and compare lengths in meters and centimeters</t>
  </si>
  <si>
    <t>3.108 Measure and compare lengths in meters and centimeters M3ME-IVb-39</t>
  </si>
  <si>
    <t>M3ME-IVb-39</t>
  </si>
  <si>
    <t>Visualizes, and represents, and converts common units of measure from larger to smaller unit and vice versa: meter and centimeter, kilogram and gram, liter and milliliter</t>
  </si>
  <si>
    <t>M3ME-IVb-39: Visualizes, and represents, and converts common units of measure from larger to smaller unit and vice versa: meter and centimeter, kilogram and gram, liter and milliliter.</t>
  </si>
  <si>
    <t>3.066 Visualizes, and represents, and converts common units of measure from larger to smaller unit and vice versa M3ME-IVb-39</t>
  </si>
  <si>
    <t>PH_G3_C09_P1.1.1</t>
  </si>
  <si>
    <t>Chapter 9 Length</t>
  </si>
  <si>
    <t>G3.2.01 Length</t>
  </si>
  <si>
    <t xml:space="preserve">Meters and Centimeters </t>
  </si>
  <si>
    <t>PH_G2_C05_P2.1.2 / PH_G2_C05_P1.1.2</t>
  </si>
  <si>
    <t>Compare the lengths of objects in centimeters / Measure length and distance in meters</t>
  </si>
  <si>
    <t>1.2 Expressing meters and centimeters in centimeters</t>
  </si>
  <si>
    <t>PINE_G4_C06_P1.3.1</t>
  </si>
  <si>
    <t>Ch 9 Practice 1.2.1: Express meters and centimeters in centimeters</t>
  </si>
  <si>
    <t>Express meters and centimeters in centimeters</t>
  </si>
  <si>
    <t>3.109 Express meters and centimeters in centimeters M3ME-IVb-39</t>
  </si>
  <si>
    <t>PH_G3_C09_P1.2.1</t>
  </si>
  <si>
    <t>1.3 Expressing centimeters in meters and centimeters</t>
  </si>
  <si>
    <t>PINE_G4_C06_P1.3.2</t>
  </si>
  <si>
    <t>Ch 9 Practice 1.3.1: Express centimeters in meters and centimeters</t>
  </si>
  <si>
    <t>Express centimeters in meters and centimeters</t>
  </si>
  <si>
    <t>6(Rev3)</t>
  </si>
  <si>
    <t>3.110 Express centimeters in meters and centimeters M3ME-IVb-39</t>
  </si>
  <si>
    <t>PH_G3_C09_P1.3.1</t>
  </si>
  <si>
    <t>1.4 Comparing lengths in meters and centimeters</t>
  </si>
  <si>
    <t xml:space="preserve">Ch 9 Practice 1.4.1: Measure and compare lengths in meters and centimeters
</t>
  </si>
  <si>
    <t xml:space="preserve">Measure and compare lengths in meters and centimeters
</t>
  </si>
  <si>
    <t>3.111 Measure and compare lengths in meters and centimeters M3ME-IVb-39</t>
  </si>
  <si>
    <t>PH_G3_C09_P1.4.1</t>
  </si>
  <si>
    <t>1.5 Adding and subtracting length and distances in compound units (meters and centimeters)</t>
  </si>
  <si>
    <t>PINE_G4_C06A_P2.4.1</t>
  </si>
  <si>
    <t>Ch 9 Practice 1.5.1: Add and subtract lengths in compound units (meters and centimeters)</t>
  </si>
  <si>
    <t>Add and subtract lengths in compound units (meters and centimeters)</t>
  </si>
  <si>
    <t>3.112 Add and subtract lengths in compound units M3ME-IVb-39</t>
  </si>
  <si>
    <t>PH_G3_C09_P1.5.1</t>
  </si>
  <si>
    <t>PH_G3_C02_P2.3.1 / PH_G3_C02_P3.6.1</t>
  </si>
  <si>
    <t>Add to a 4-digit number with regrouping thrice / Subtract from a 4-digit number with regrouping from hundreds, then thousands</t>
  </si>
  <si>
    <t>Unit 2: Kilometers</t>
  </si>
  <si>
    <t xml:space="preserve">2.1 Length in kilometers </t>
  </si>
  <si>
    <t>PINE_G3_C08_P2.1.1</t>
  </si>
  <si>
    <t>Ch 9 Practice 2.1.1: Measure and compare lengths in kilometers</t>
  </si>
  <si>
    <t>Measure and compare lengths in kilometers</t>
  </si>
  <si>
    <t>3.113 Measure and compare lengths in kilometers M3ME-IVb-39</t>
  </si>
  <si>
    <t>PH_G3_C09_P2.1.1</t>
  </si>
  <si>
    <t>Kilometers</t>
  </si>
  <si>
    <t>2.2 Expressing kilometers and meters in meters</t>
  </si>
  <si>
    <t>Ch 9 Practice 2.2.1: Express kilometers and meters in meters</t>
  </si>
  <si>
    <t>Express kilometers and meters in meters</t>
  </si>
  <si>
    <t>3.114 Express kilometers and meters in meters M3ME-IVb-39</t>
  </si>
  <si>
    <t>PH_G3_C09_P2.2.1</t>
  </si>
  <si>
    <t>2.3 Expressing meters in kilometers and meters</t>
  </si>
  <si>
    <t>Ch 9 Practice 2.3.1: Express meters in kilometers and meters</t>
  </si>
  <si>
    <t>Express meters in kilometers and meters</t>
  </si>
  <si>
    <t>3(Rev4)</t>
  </si>
  <si>
    <t>3.115 Express meters in kilometers and meters M3ME-IVb-39</t>
  </si>
  <si>
    <t>PH_G3_C09_P2.3.1</t>
  </si>
  <si>
    <t>2.4 Comparing lengths in kilometers and meters</t>
  </si>
  <si>
    <t>Ch 9 Practice 2.4.1: Compare lengths and distances in kilometers</t>
  </si>
  <si>
    <t>Compare lengths and distances in kilometers</t>
  </si>
  <si>
    <t>3.116 Compare lengths and distances in kilometers M3ME-IVb-39</t>
  </si>
  <si>
    <t>PH_G3_C09_P2.4.1</t>
  </si>
  <si>
    <t>2.5 Adding and subtracting in compound units (kilometers and meters)</t>
  </si>
  <si>
    <t>Ch 9 Practice 2.5.1: Add and subtract lengths in compound units (kilometers and meters)</t>
  </si>
  <si>
    <t>Add and subtract lengths and distances in compound units (kilometers and meters)</t>
  </si>
  <si>
    <t>3.117 Add and subtract lengths in compound units M3ME-IVb-39</t>
  </si>
  <si>
    <t>PH_G3_C09_P2.5.1</t>
  </si>
  <si>
    <t>Unit 3: Milimeters</t>
  </si>
  <si>
    <t xml:space="preserve">3.1 Length in millimeters </t>
  </si>
  <si>
    <t>PINE_G3_C08_P2.2.1</t>
  </si>
  <si>
    <t>Ch 9 Practice 3.1.1: Measure and compare lengths in millimeters</t>
  </si>
  <si>
    <t>Measure and compare lengths in millimeters</t>
  </si>
  <si>
    <t>3.118 Measure and compare lengths in millimeters M3ME-IVb-39</t>
  </si>
  <si>
    <t>PH_G3_C09_P3.1.1</t>
  </si>
  <si>
    <t>Milimeters</t>
  </si>
  <si>
    <t>3.2 Expressing centimeters and milimeters in milimeters</t>
  </si>
  <si>
    <t>Ch 9 Practice 3.2.1: Express centimeters and milimeters in milimeters</t>
  </si>
  <si>
    <t>Express centimeters and milimeters in milimeters</t>
  </si>
  <si>
    <t>3.119 Express centimeters and milimeters in milimeters M3ME-IVb-39</t>
  </si>
  <si>
    <t>PH_G3_C09_P3.2.1</t>
  </si>
  <si>
    <t>3.3 Expressing milimeters in centimeters and milimeters</t>
  </si>
  <si>
    <t>Ch 9 Practice 3.3.1: Express milimeters in centimeters and milimeters</t>
  </si>
  <si>
    <t>Express milimeters in centimeters and milimeters</t>
  </si>
  <si>
    <t>3.120 Express milimeters in centimeters and milimeters M3ME-IVb-39</t>
  </si>
  <si>
    <t>PH_G3_C09_P3.3.1</t>
  </si>
  <si>
    <t xml:space="preserve">3.4 Comparing lengths in centimeters and milimeters </t>
  </si>
  <si>
    <t>Ch 9 Practice 3.4.1: Compare length in milimeters</t>
  </si>
  <si>
    <t>Compare lengths in milimeters</t>
  </si>
  <si>
    <t>3.121 Compare lengths in milimeters M3ME-IVb-39</t>
  </si>
  <si>
    <t>PH_G3_C09_P3.4.1</t>
  </si>
  <si>
    <t>3.5 Adding and subtracting in compount units (centimeters and milimeters)</t>
  </si>
  <si>
    <t>Ch 9 Practice 3.5.1: Add and subtract lengths in compound unit (centimeters and milimeters)</t>
  </si>
  <si>
    <t>Add and subtract lengths in compound units (centimeters and milimeters)</t>
  </si>
  <si>
    <t>3.122 Add and subtract lengths in compound units M3ME-IVb-39</t>
  </si>
  <si>
    <t>PH_G3_C09_P3.5.1</t>
  </si>
  <si>
    <t>PINE_G3_C08_P3.1.1</t>
  </si>
  <si>
    <t>Ch 9 Practice 4.1.1: Solve a 1-step or 2-step word problem on length or distance</t>
  </si>
  <si>
    <t>Solve a 1-step or 2-step word problem on length or distance</t>
  </si>
  <si>
    <t>3.123 Solve a 1-step or 2-step word problem on length or distance M3ME-IVc-40</t>
  </si>
  <si>
    <t>M3ME-IVc-40</t>
  </si>
  <si>
    <t>Visualizes, and represents, and solves routine and non-routine problems involving conversions of common units of measure</t>
  </si>
  <si>
    <t>M3ME-IVc-40: Visualizes, and represents, and solves routine and non-routine problems involving conversions of common units of measure.</t>
  </si>
  <si>
    <t>3.067 Visualizes, and represents, and solves routine and non-routine problems involving conversions of common units of measure M3ME-IVc-40</t>
  </si>
  <si>
    <t>PH_G3_C09_P4.1.1</t>
  </si>
  <si>
    <t>PH_G2_C05_P3.1.1 / PH_G2_C05_P3.1.2</t>
  </si>
  <si>
    <t>To solve 1-step word problems on length / To solve 2-step word problems on length</t>
  </si>
  <si>
    <t xml:space="preserve">Chapter 10: Mass </t>
  </si>
  <si>
    <t>Unit 1: Kilograms and Grams</t>
  </si>
  <si>
    <t>1.1  Mass in kilograms and grams</t>
  </si>
  <si>
    <t>PINE_G3_C09_P1.3.1</t>
  </si>
  <si>
    <t>Ch 10 Practice 1.1.1: Measure masses in kilograms and grams</t>
  </si>
  <si>
    <t>Measure masses in kilograms and grams</t>
  </si>
  <si>
    <t>3.124 Measure masses in kilograms and grams M3ME-IVb-39</t>
  </si>
  <si>
    <t>PH_G3_C10_P1.1.1</t>
  </si>
  <si>
    <t xml:space="preserve">Chapter 10 Mass </t>
  </si>
  <si>
    <t>G3.2.04 Mass</t>
  </si>
  <si>
    <t>Kilograms and Grams</t>
  </si>
  <si>
    <t>1.2 Expressing kilograms and grams in grams</t>
  </si>
  <si>
    <t>Ch 10 Practice 1.2.1: Express kilograms and grams in grams</t>
  </si>
  <si>
    <t>Express kilograms and grams in grams</t>
  </si>
  <si>
    <t>3.125 Express kilograms and grams in grams M3ME-IVb-39</t>
  </si>
  <si>
    <t>PH_G3_C10_P1.2.1</t>
  </si>
  <si>
    <t>1.3 Expressing grams in kilograms and grams</t>
  </si>
  <si>
    <t>Ch 10 Practice 1.3.1: Express grams in kilograms and grams</t>
  </si>
  <si>
    <t>Express grams in kilograms and grams</t>
  </si>
  <si>
    <t>3.126 Express grams in kilograms and grams M3ME-IVb-39</t>
  </si>
  <si>
    <t>PH_G3_C10_P1.3.1</t>
  </si>
  <si>
    <t>1.4 Comparing masses in kilograms and grams</t>
  </si>
  <si>
    <t>PINE_G4_C06B_P1.3.1</t>
  </si>
  <si>
    <t>Ch 10 Practice 1.4.1: Comparing masses in kilograms and grams</t>
  </si>
  <si>
    <t>Comparing masses in kilograms and grams</t>
  </si>
  <si>
    <t>3.127 Comparing masses in kilograms and grams M3ME-IVb-39</t>
  </si>
  <si>
    <t>PH_G3_C10_P1.4.1</t>
  </si>
  <si>
    <t>1.5 Adding and subtracting kilograms and grams</t>
  </si>
  <si>
    <t>PINE_G4_C06B_P1.4.1</t>
  </si>
  <si>
    <t>Ch 10 Practice 1.5.1: Add and subtract masses in compound units (kilograms and grams)</t>
  </si>
  <si>
    <t>Add and subtract masses in compound units (kilograms and grams)</t>
  </si>
  <si>
    <t>3.128 Add and subtract masses in compound units M3ME-IVb-39</t>
  </si>
  <si>
    <t>PH_G3_C10_P1.5.1</t>
  </si>
  <si>
    <t>PINE_G3_C09_P2.1.1</t>
  </si>
  <si>
    <t>Ch 10 Practice 2.1.1: Solve up to a 2-step word problem on mass</t>
  </si>
  <si>
    <t>Solve up to a 2-step word problem on mass</t>
  </si>
  <si>
    <t>3.129 Solve up to a 2-step word problem on mass M3ME-IVc-40</t>
  </si>
  <si>
    <t>PH_G3_C10_P2.1.1</t>
  </si>
  <si>
    <t xml:space="preserve">Chapter 11: Volume and Capacity </t>
  </si>
  <si>
    <t>Unit 1: Volume</t>
  </si>
  <si>
    <t>1.1 Understanding volume</t>
  </si>
  <si>
    <t>PINE_G3_C10_P1.1.1</t>
  </si>
  <si>
    <t>Ch 11 Practice 1.1.1: Understand the concept of volume</t>
  </si>
  <si>
    <t>Understand the concept of volume</t>
  </si>
  <si>
    <t>3.130 Understand the concept of volume M3ME-IVc-41</t>
  </si>
  <si>
    <t>M3ME-IVc-41</t>
  </si>
  <si>
    <t>Visualizes, and represents, and finds the capacity of a container using milliliter and liter</t>
  </si>
  <si>
    <t>M3ME-IVc-41: Visualizes, and represents, and finds the capacity of a container using milliliter and liter.</t>
  </si>
  <si>
    <t>3.068 Visualizes, and represents, and finds the capacity of a container M3ME-IVc-41</t>
  </si>
  <si>
    <t>PH_G3_C11_P1.1.1</t>
  </si>
  <si>
    <t xml:space="preserve">Chapter 11 Volume and Capacity </t>
  </si>
  <si>
    <t>G3.2.03 Volume</t>
  </si>
  <si>
    <t>Volume</t>
  </si>
  <si>
    <t>1.2 Comparing volumes</t>
  </si>
  <si>
    <t>PH_G3_C11_P1.2.1</t>
  </si>
  <si>
    <t>Ch 11 Practice 1.2.1: Compare the volumes of liquid in two or more containers in non-standard units</t>
  </si>
  <si>
    <t>Compare the volumes of liquid in two or more containers in non-standard units</t>
  </si>
  <si>
    <t>3.131 Compare the volumes of liquid in two or more containers in non-standard units M3ME-IVc-41</t>
  </si>
  <si>
    <t xml:space="preserve">Unit 2: Liters  </t>
  </si>
  <si>
    <t>2.1 Volume in liters</t>
  </si>
  <si>
    <t>PH_G3_C11_P2.1.1</t>
  </si>
  <si>
    <t>Ch 11 Practice 2.1.1: Measure volume of liquid in liters</t>
  </si>
  <si>
    <t>Measure volume of liquid in liters</t>
  </si>
  <si>
    <t>3.132 Measure volume of liquid in liters M3ME-IVc-41</t>
  </si>
  <si>
    <t>2.2 Comparing volumes in liters</t>
  </si>
  <si>
    <t>PINE_G3_C10_P1.2.1</t>
  </si>
  <si>
    <t>Ch 11 Practice 2.2.1: Compare volumes of liquid in two or more containers in liters</t>
  </si>
  <si>
    <t>Compare volumes of liquid in two or more containers in liters</t>
  </si>
  <si>
    <t>3.133 Compare volumes of liquid in two or more containers in liters M3ME-IVc-41</t>
  </si>
  <si>
    <t>PH_G3_C11_P2.2.1</t>
  </si>
  <si>
    <t xml:space="preserve">Liters  </t>
  </si>
  <si>
    <t>2.3 Volume and capacity</t>
  </si>
  <si>
    <t>PINE_G3_C10_P1.3.1</t>
  </si>
  <si>
    <t>Ch 11 Practice 2.3.1: Tell the difference between volume and capacity</t>
  </si>
  <si>
    <t>Tell the difference between volume and capacity</t>
  </si>
  <si>
    <t>3.134 Tell the difference between volume and capacity M3ME-IVc-41</t>
  </si>
  <si>
    <t>PH_G3_C11_P2.3.1</t>
  </si>
  <si>
    <t>PH_G3_C11_P2.3.2</t>
  </si>
  <si>
    <t>Ch 11 Practice 2.3.2: Compare capacities of two or more containers</t>
  </si>
  <si>
    <t>Compare capacities of two or more containers</t>
  </si>
  <si>
    <t>3.134a Compare capacities of two or more containers M3ME-IVc-41</t>
  </si>
  <si>
    <t>2.4 Comparing capacities in liters</t>
  </si>
  <si>
    <t>PH_G3_C11_P2.4.1</t>
  </si>
  <si>
    <t>Ch 11 Practice 2.4.1: Measure and compare capacities of two or more containers</t>
  </si>
  <si>
    <t>Measure and compare capacities of two or more containers</t>
  </si>
  <si>
    <t>3.135 Measure and compare capacities of two or more containers M3ME-IVc-41</t>
  </si>
  <si>
    <t>Unit 3: Liters and Milliliters</t>
  </si>
  <si>
    <t xml:space="preserve">3.1 Liters and milliliters </t>
  </si>
  <si>
    <t>PINE_G3_C10_P2.1.2</t>
  </si>
  <si>
    <t>Ch 11 Practice 3.1.1: Measure volume of liquid in liters and milliliters</t>
  </si>
  <si>
    <t>Measure volume of liquid in liters and milliliters</t>
  </si>
  <si>
    <t>3.136 Measure volume of liquid in liters and milliliters M3ME-IVc-41</t>
  </si>
  <si>
    <t>PH_G3_C11_P3.1.1</t>
  </si>
  <si>
    <t xml:space="preserve">Liters and Milliliters </t>
  </si>
  <si>
    <t>3.2 Expressing liters and mililiters in mililiters</t>
  </si>
  <si>
    <t>Ch 11 Practice 3.2.1: Express liters and milliliters in milliliters</t>
  </si>
  <si>
    <t>Express liters and milliliters in milliliters</t>
  </si>
  <si>
    <t>3.137 Express liters and milliliters in milliliters M3ME-IVb-39</t>
  </si>
  <si>
    <t>PH_G3_C11_P3.2.1</t>
  </si>
  <si>
    <t>3.3 Expressing mililiters in liters and mililiters</t>
  </si>
  <si>
    <t>Ch 11 Practice 3.3.1: Express milliliters in liters and milliliters</t>
  </si>
  <si>
    <t>Express milliliters in liters and milliliters</t>
  </si>
  <si>
    <t>3.138 Express milliliters in liters and milliliters M3ME-IVb-39</t>
  </si>
  <si>
    <t>PH_G3_C11_P3.3.1</t>
  </si>
  <si>
    <t>3.4 Comparing in liters and milliliters</t>
  </si>
  <si>
    <t>PH_G3_C11_P3.4.1</t>
  </si>
  <si>
    <t>Ch 11 Practice 3.4.1: Compare volumes or capacities in liters and milliliters</t>
  </si>
  <si>
    <t>Compare volumes or capacities in liters and milliliters</t>
  </si>
  <si>
    <t>3.139 Compare volumes or capacities in liters and milliliters M3ME-IVb-39</t>
  </si>
  <si>
    <t>3.5 Adding and subtracting liters and milliliters</t>
  </si>
  <si>
    <t>PH_G3_C11_P3.5.1</t>
  </si>
  <si>
    <t>Ch 11 Practice 3.5.1: Add and subtract volumes in liters and milliliters</t>
  </si>
  <si>
    <t>Add and subtract volumes in liters and milliliters</t>
  </si>
  <si>
    <t>4(Rev4)</t>
  </si>
  <si>
    <t>3.140 Add and subtract volumes in liters and milliliters M3ME-IVb-39</t>
  </si>
  <si>
    <t xml:space="preserve">Unit 4: Problem Solving </t>
  </si>
  <si>
    <t>PINE_G3_C10_P3.1.1</t>
  </si>
  <si>
    <t>Ch 11 Practice 4.1.1: Solve a 1-step or 2-step word problem involving volume and capacity</t>
  </si>
  <si>
    <t>Solve a 1-step or 2-step word problem involving volume and capacity</t>
  </si>
  <si>
    <t>3.141 Solve a 1-step or 2-step word problem involving volume and capacity M3ME-IVc-40/M3ME-IVd-42</t>
  </si>
  <si>
    <t>M3ME-IVc-40/M3ME-IVd-42</t>
  </si>
  <si>
    <t>Visualizes, and represents, and solves routine and non-routine problems involving conversions of common units of measure
Visualizes, and represents, and solves routine and non-routine problems involving capacity measure</t>
  </si>
  <si>
    <t>M3ME-IVc-40: Visualizes, and represents, and solves routine and non-routine problems involving conversions of common units of measure.
M3ME-IVd-42: Visualizes, and represents, and solves routine and non-routine problems involving capacity measure.</t>
  </si>
  <si>
    <t xml:space="preserve">3.067 Visualizes, and represents, and solves routine and non-routine problems M3ME-IVc-40
3.069 Visualizes, and represents, and solves routine and non-routine problems involving capacity measure M3ME-IVd-42  </t>
  </si>
  <si>
    <t>PH_G3_C11_P4.1.1</t>
  </si>
  <si>
    <t xml:space="preserve">Chapter 12: Fractions </t>
  </si>
  <si>
    <t>Unit 1: Fraction of a Whole</t>
  </si>
  <si>
    <t>1.1 Naming parts of a fraction</t>
  </si>
  <si>
    <t>Ch 12 Practice 1.1.1: Identify the numerator and denominator of a fraction</t>
  </si>
  <si>
    <t>Identify the numerator and denominator of a fraction</t>
  </si>
  <si>
    <t>3.142 Identify the numerator and denominator of a fraction M3NS-IIIc-72.6</t>
  </si>
  <si>
    <t>M3NS-IIIc-72.6</t>
  </si>
  <si>
    <t>Visualizes and represents dissimilar fractions</t>
  </si>
  <si>
    <t>M3NS-IIIc-72.6: Visualizes and represents dissimilar fractions.</t>
  </si>
  <si>
    <t>3.050 Visualizes and represents dissimilar fractions M3NS-IIIc-72.6</t>
  </si>
  <si>
    <t>PH_G3_C12_P1.1.1</t>
  </si>
  <si>
    <t xml:space="preserve">Chapter 12 Fractions 
</t>
  </si>
  <si>
    <t>G3.1.04 Fractions / Concepts</t>
  </si>
  <si>
    <t>1.2 Comparing fractions</t>
  </si>
  <si>
    <t>Ch 12 Practice 1.2.1: Compare and order fractions which have a common numerator or denominator</t>
  </si>
  <si>
    <t>Compare and order fractions which have a common numerator or denominator</t>
  </si>
  <si>
    <t>3.143 Compare and order fractions which have a common numerator or denominator M3NS-IIId-77.3/M3NS-IIId-78.3</t>
  </si>
  <si>
    <t>M3NS-IIId-77.3/M3NS-IIId-78.3</t>
  </si>
  <si>
    <t>Visualizes, represents, and compares dissimilar fractions</t>
  </si>
  <si>
    <t>M3NS-IIId-77.3: Visualizes, represents, and compares dissimilar fractions.
M3NS-IIId-78.3: Visualizes, represents, and  arranges dissimilar fractions in increasing or decreasing order.</t>
  </si>
  <si>
    <t>3.051 Visualizes, represents, and compares dissimilar fractions M3NS-IIId-77.3
3.074 Visualizes, represents, and  arranges dissimilar fractions in increasing or decreasing order M3NS-IIId-78.3</t>
  </si>
  <si>
    <t>PH_G3_C12_P1.2.1</t>
  </si>
  <si>
    <t>Unit 2: Equivalent Fractions</t>
  </si>
  <si>
    <t>2.1 Understanding equivalent fractions</t>
  </si>
  <si>
    <t>PINE_G3_C11_P2.1.1</t>
  </si>
  <si>
    <t>Ch 12 Practice 2.1.1: Recognize and name equivalent fractions of a given fraction with denominators up to 12</t>
  </si>
  <si>
    <t>Recognize and name equivalent fractions of a given fraction with denominators up to 12</t>
  </si>
  <si>
    <t>3.144 Recognize and name equivalent fractions of a given fraction with denominators up to 12 M3NS-IIIe-72.7</t>
  </si>
  <si>
    <t>M3NS-IIIe-72.7</t>
  </si>
  <si>
    <t>Visualizes and generates equivalent fractions</t>
  </si>
  <si>
    <t>M3NS-IIIe-72.7: Visualizes and generates equivalent fractions.</t>
  </si>
  <si>
    <t>3.053 Visualizes and generates equivalent fractions M3NS-IIIe-72.7</t>
  </si>
  <si>
    <t>PH_G3_C12_P2.1.1</t>
  </si>
  <si>
    <t xml:space="preserve"> Equivalent Fractions</t>
  </si>
  <si>
    <t>2.2 Finding equivalent fractions by multiplying</t>
  </si>
  <si>
    <t>PINE_G3_C11_P2.2.1</t>
  </si>
  <si>
    <t>Ch 12 Practice 2.2.1: Find equivalent fractions of a given fraction using multiplication</t>
  </si>
  <si>
    <t>Find equivalent fractions of a given fraction using multiplication</t>
  </si>
  <si>
    <t>3.146 Find equivalent fractions of a given fraction using multiplication M3NS-IIIe-72.7</t>
  </si>
  <si>
    <t>PH_G3_C12_P2.2.1</t>
  </si>
  <si>
    <t>2.3 Finding equivalent fractions by dividing</t>
  </si>
  <si>
    <t>PINE_G3_C11_P2.3.1</t>
  </si>
  <si>
    <t>Ch 12 Practice 2.3.1: Find equivalent fractions of a given fraction using division</t>
  </si>
  <si>
    <t>Find equivalent fractions of a given fraction using division</t>
  </si>
  <si>
    <t>3.147 Find equivalent fractions of a given fraction using division M3NS-IIIe-72.7</t>
  </si>
  <si>
    <t>PH_G3_C12_P2.3.1</t>
  </si>
  <si>
    <t>PINE_G3_C11_P2.3.2</t>
  </si>
  <si>
    <t>Ch 12 Practice 2.3.2: Express a fraction in its simplest form</t>
  </si>
  <si>
    <t>Express a fraction in its simplest form</t>
  </si>
  <si>
    <t>3.148 Express a fraction in its simplest form M4NS-IIe- 81</t>
  </si>
  <si>
    <t>M4NS-IIe- 81</t>
  </si>
  <si>
    <t>Changes fractions to lowest forms.</t>
  </si>
  <si>
    <t>M4NS-IIe- 81: Changes fractions to lowest forms.</t>
  </si>
  <si>
    <t>4.032 Changes fractions to lowest forms M4NS-IIe- 81</t>
  </si>
  <si>
    <t>PH_G3_C12_P2.3.2</t>
  </si>
  <si>
    <t>2.4 Comparing using equivalent fractions</t>
  </si>
  <si>
    <t>PINE_G3_C11_P2.4.1</t>
  </si>
  <si>
    <t>Ch 12 Practice 2.4.1: Compare like, related and unlike fractions, including comparing fractions with respect to 1/2</t>
  </si>
  <si>
    <t>Compare like, related and unlike fractions, including comparing fractions with respect to 1/2</t>
  </si>
  <si>
    <t>3.149 Compare like, related and unlike fractions, including comparing fractions with respect to 1/2 M3NS-IIId-77.3</t>
  </si>
  <si>
    <t>M3NS-IIId-77.3</t>
  </si>
  <si>
    <t>M3NS-IIId-77.3: Visualizes, represents, and compares dissimilar fractions.</t>
  </si>
  <si>
    <t>3.051 Visualizes, represents, and compares dissimilar fractions M3NS-IIId-77.3</t>
  </si>
  <si>
    <t>PH_G3_C12_P2.4.1</t>
  </si>
  <si>
    <t>Unit 3: Adding Fractions</t>
  </si>
  <si>
    <t>3.1 Adding fractions with the same denominator</t>
  </si>
  <si>
    <t>PINE_G3_C11_P3.1.1</t>
  </si>
  <si>
    <t>Ch 12 Practice 3.1.1: Add like fractions within 1 whole</t>
  </si>
  <si>
    <t>Add like fractions within 1 whole</t>
  </si>
  <si>
    <t>16(Rev3)</t>
  </si>
  <si>
    <t>3.150 Add like fractions within 1 whole M4NS-IIf- 82.1</t>
  </si>
  <si>
    <t>M4NS-IIf- 82.1</t>
  </si>
  <si>
    <t>Visualizes addition and subtraction of similar fractions.</t>
  </si>
  <si>
    <t>M4NS-IIf- 82.1: Visualizes addition and subtraction of similar fractions.</t>
  </si>
  <si>
    <t>4.033 Visualizes addition and subtraction of similar fractions M4NS-IIf- 82.1</t>
  </si>
  <si>
    <t>PH_G3_C12_P3.1.1</t>
  </si>
  <si>
    <t>Adding Fractions</t>
  </si>
  <si>
    <t>3.2 Adding fractions with different denominators</t>
  </si>
  <si>
    <t>PINE_G3_C11_P3.2.1</t>
  </si>
  <si>
    <t>Ch 12 Practice 3.2.1: Add related fractions within 1 whole</t>
  </si>
  <si>
    <t>Add related fractions within 1 whole</t>
  </si>
  <si>
    <t>3.151 Add related fractions within 1 whole M4NS-IIg-83</t>
  </si>
  <si>
    <t>M4NS-IIg-83</t>
  </si>
  <si>
    <t>Performs addition and subtraction of similar and dissimilar fractions</t>
  </si>
  <si>
    <t>M4NS-IIg-83: Performs addition and subtraction of similar and dissimilar fractions.</t>
  </si>
  <si>
    <t>4.036 Performs addition and subtraction of similar and dissimilar fractions M4NS-IIg-83</t>
  </si>
  <si>
    <t>PH_G3_C12_P3.2.1</t>
  </si>
  <si>
    <t>Unit 4: Subtracting Fractions</t>
  </si>
  <si>
    <t>4.1 Subtracting fractions with the same denominator</t>
  </si>
  <si>
    <t>PINE_G3_C11_P4.1.1</t>
  </si>
  <si>
    <t>Ch 12 Practice 4.1.1: Subtract like fractions within 1 whole</t>
  </si>
  <si>
    <t>Subtract like fractions within 1 whole</t>
  </si>
  <si>
    <t>3.152 Subtract like fractions within 1 whole M4NS-IIf- 82.1</t>
  </si>
  <si>
    <t>PH_G3_C12_P4.1.1</t>
  </si>
  <si>
    <t>Subtracting Fractions</t>
  </si>
  <si>
    <t>4.2 Subtracting fractions with different denominators</t>
  </si>
  <si>
    <t>PINE_G3_C11_P4.2.1</t>
  </si>
  <si>
    <t>Ch 12 Practice 4.2.1: Subtract related fractions within 1 whole</t>
  </si>
  <si>
    <t>Subtract related fractions within 1 whole</t>
  </si>
  <si>
    <t>17(Rev3)</t>
  </si>
  <si>
    <t>3.153 Subtract related fractions within 1 whole M4NS-IIg-83</t>
  </si>
  <si>
    <t>PH_G3_C12_P4.2.1</t>
  </si>
  <si>
    <t>PINE_G3_C11_P5.1.1</t>
  </si>
  <si>
    <t>Ch 12 Practice 5.1.1: Solve a 1-step word problem involving addition or subtraction of fractions and comparison of fractions</t>
  </si>
  <si>
    <t>Solve a 1-step word problem involving addition or subtraction of fractions and comparison of fractions</t>
  </si>
  <si>
    <t>3.154 Solve a 1-step word problem involving addition or subtraction of fractions and comparison of fractions M4NS-IIh-87.1</t>
  </si>
  <si>
    <t>M4NS-IIh-87.1</t>
  </si>
  <si>
    <t>Solves routine and non-routine problems involving addition and/or subtraction of fractions using appropriate problem solving strategies and tools</t>
  </si>
  <si>
    <t>M4NS-IIh-87.1: Solves routine and non-routine problems involving addition and/or subtraction of fractions using appropriate problem solving strategies and tools.</t>
  </si>
  <si>
    <t>4.037 Solves routine and non-routine problems involving addition and/or subtraction of fractions M4NS-IIh-87.1</t>
  </si>
  <si>
    <t>PH_G3_C12_P5.1.1</t>
  </si>
  <si>
    <t xml:space="preserve">Chapter 13: Time </t>
  </si>
  <si>
    <t xml:space="preserve">Unit 1: Hours and Minutes </t>
  </si>
  <si>
    <t>1.1 Reading time</t>
  </si>
  <si>
    <t>PINE_G3_C12_P1.1.1</t>
  </si>
  <si>
    <t>Ch 13 Practice 1.1.1: Tell and write time from a clock face</t>
  </si>
  <si>
    <t>Tell and write time from a clock face</t>
  </si>
  <si>
    <t>3.155 Tell and write time from a clock face M2ME-IVa-5</t>
  </si>
  <si>
    <t>PH_G3_C13_P1.1.1</t>
  </si>
  <si>
    <t xml:space="preserve">Chapter 13 Time 
</t>
  </si>
  <si>
    <t>G3.2.06 Time: Clock</t>
  </si>
  <si>
    <t xml:space="preserve">Hours and Minutes </t>
  </si>
  <si>
    <t xml:space="preserve">1.2 Duration of time </t>
  </si>
  <si>
    <t>PINE_G3_C12_P1.2.1</t>
  </si>
  <si>
    <t>Ch 13 Practice 1.2.1: Find the duration of a time interval</t>
  </si>
  <si>
    <t>Find the duration of a time interval</t>
  </si>
  <si>
    <t>3.156 Find the duration of a time interval M2ME-IVa-7</t>
  </si>
  <si>
    <t>PH_G3_C13_P1.2.1</t>
  </si>
  <si>
    <t>1.3 Expressing hours and minutes in minutes and vice versa</t>
  </si>
  <si>
    <t>PINE_G3_C12_P1.3.1</t>
  </si>
  <si>
    <t>Ch 13 Practice 1.3.1: Express hours and minutes in minutes</t>
  </si>
  <si>
    <t>Express hours and minutes in minutes</t>
  </si>
  <si>
    <t>3.157 Express hours and minutes in minutes M3ME-IVa-8</t>
  </si>
  <si>
    <t>M3ME-IVa-8</t>
  </si>
  <si>
    <t>Visualizes, and represents, and converts time measure from seconds to minutes, minutes to hours, and hours to a day and vice versa</t>
  </si>
  <si>
    <t>M3ME-IVa-8: Visualizes, and represents, and converts time measure from seconds to minutes, minutes to hours, and hours to a day and vice versa.</t>
  </si>
  <si>
    <t>3.063 Visualizes, and represents, and converts time measure from seconds to minutes, minutes to hours, and hours to a day and vice versa M3ME-IVa-8</t>
  </si>
  <si>
    <t>PH_G3_C13_P1.3.1</t>
  </si>
  <si>
    <t>Ch 13 Practice 1.3.2: Express minutes in hours and minutes</t>
  </si>
  <si>
    <t>Express minutes in hours and minutes</t>
  </si>
  <si>
    <t>18(Rev3)</t>
  </si>
  <si>
    <t>3.157a Express minutes in hours and minutes M3ME-IVa-8</t>
  </si>
  <si>
    <t>PH_G3_C13_P1.3.2</t>
  </si>
  <si>
    <t xml:space="preserve">1.4 Adding and subtracting hours and minutes </t>
  </si>
  <si>
    <t>PINE_G3_C12_P1.4.1</t>
  </si>
  <si>
    <t>Ch 13 Practice 1.4.1: Add and subtract durations in compound units (hours and minutes)</t>
  </si>
  <si>
    <t>Add and subtract durations in compound units (hours and minutes)</t>
  </si>
  <si>
    <t>3.158 Add and subtract durations in compound units M3ME-IVa-8</t>
  </si>
  <si>
    <t>PH_G3_C13_P1.4.1</t>
  </si>
  <si>
    <t xml:space="preserve">Unit 2: Other Units of Time </t>
  </si>
  <si>
    <t>2.1 Expressing years and months in months</t>
  </si>
  <si>
    <t>Ch 13 Practice 2.1.1: Expressing years and months in months</t>
  </si>
  <si>
    <t>Expressing years and months in months</t>
  </si>
  <si>
    <t>3.159 Expressing years and months in months M3ME-IVa-9</t>
  </si>
  <si>
    <t>Visualizes, and represents, and converts time measure from days to week, month and year and vice versa, from weeks to months and year and vice versa and from months to year and vice versa</t>
  </si>
  <si>
    <t>M3ME-IVa-9: Visualizes, and represents, and converts time measure from days to week, month and year and vice versa, from weeks to months and year and vice versa and from months to year and vice versa.</t>
  </si>
  <si>
    <t>3.064 Visualizes, and represents, and converts time measure M3ME-IVa-9</t>
  </si>
  <si>
    <t>PH_G3_C13_P2.1.1</t>
  </si>
  <si>
    <t>G3.2.05 Time: Calendar</t>
  </si>
  <si>
    <t xml:space="preserve">Other Units of Time </t>
  </si>
  <si>
    <t>2.2 Expressing months in years and months</t>
  </si>
  <si>
    <t>Ch 13 Practice 2.2.1: Expressing months in years and months</t>
  </si>
  <si>
    <t>Expressing months in years and months</t>
  </si>
  <si>
    <t>3.160 Expressing months in years and months M3ME-IVa-9</t>
  </si>
  <si>
    <t>PH_G3_C13_P2.1.2</t>
  </si>
  <si>
    <t>2.3 Expressing years and weeks in weeks</t>
  </si>
  <si>
    <t>Ch 13 Practice 2.3.1: Expressing years and weeks in weeks</t>
  </si>
  <si>
    <t>Expressing years and weeks in weeks</t>
  </si>
  <si>
    <t>3.161 Expressing years and weeks in weeks M3ME-IVa-9</t>
  </si>
  <si>
    <t>PH_G3_C13_P2.2.1</t>
  </si>
  <si>
    <t>2.4 Expressing weeks in years and weeks</t>
  </si>
  <si>
    <t>Ch 13 Practice 2.4.1: Expressing weeks in years and weeks</t>
  </si>
  <si>
    <t>Expressing weeks in years and weeks</t>
  </si>
  <si>
    <t>3.162 Expressing weeks in years and weeks M3ME-IVa-9</t>
  </si>
  <si>
    <t>PH_G3_C13_P2.2.2</t>
  </si>
  <si>
    <t>2.5 Expressing years and days in days</t>
  </si>
  <si>
    <t>PH_G3_C13_P2.5.1</t>
  </si>
  <si>
    <t>Ch 13 Practice 2.5.1: Expressing years and days in days</t>
  </si>
  <si>
    <t>Expressing years and days in days</t>
  </si>
  <si>
    <t>19(Rev3)</t>
  </si>
  <si>
    <t>3.163 Expressing years and days in days M3ME-IVa-9</t>
  </si>
  <si>
    <t>2.6 Expressing days in years and days</t>
  </si>
  <si>
    <t>PH_G3_C13_P2.6.1</t>
  </si>
  <si>
    <t>Ch 13 Practice 2.6.1: Expressing days in years and days</t>
  </si>
  <si>
    <t>Expressing days in years and days</t>
  </si>
  <si>
    <t>3.164 Expressing days in years and days M3ME-IVa-9</t>
  </si>
  <si>
    <t>2.7 Expressing months and weeks in weeks</t>
  </si>
  <si>
    <t>Ch 13 Practice 2.7.1: Expressing months and weeks in weeks</t>
  </si>
  <si>
    <t>Expressing months and weeks in weeks</t>
  </si>
  <si>
    <t>5(Rev4)</t>
  </si>
  <si>
    <t>3.165 Expressing months and weeks in weeks M3ME-IVa-9</t>
  </si>
  <si>
    <t>PH_G3_C13_P2.3.1</t>
  </si>
  <si>
    <t>2.8 Expressing weeks in months and weeks</t>
  </si>
  <si>
    <t>Ch 13 Practice 2.8.1: Expressing weeks in months and weeks</t>
  </si>
  <si>
    <t>Expressing weeks in months and weeks</t>
  </si>
  <si>
    <t>3.166 Expressing weeks in months and weeks M3ME-IVa-9</t>
  </si>
  <si>
    <t>2.9 Expressing months and days in days</t>
  </si>
  <si>
    <t>PH_G3_C13_P2.9.1</t>
  </si>
  <si>
    <t>Ch 13 Practice 2.9.1: Expressing months and days in days</t>
  </si>
  <si>
    <t>Expressing months and days in days</t>
  </si>
  <si>
    <t>3.167 Expressing months and days in days M3ME-IVa-9</t>
  </si>
  <si>
    <t>2.10 Expressing days in months and days</t>
  </si>
  <si>
    <t>PH_G3_C13_P2.10.1</t>
  </si>
  <si>
    <t>Ch 13 Practice 2.10.1: Expressing days in months and days</t>
  </si>
  <si>
    <t>Expressing days in months and days</t>
  </si>
  <si>
    <t>3.168 Expressing days in months and days M3ME-IVa-9</t>
  </si>
  <si>
    <t>2.11 Expressing weeks and days in days</t>
  </si>
  <si>
    <t>Ch 13 Practice 2.11.1: Expressing weeks and days in days</t>
  </si>
  <si>
    <t>Expressing weeks and days in days</t>
  </si>
  <si>
    <t>3.169 Expressing weeks and days in days M3ME-IVa-9</t>
  </si>
  <si>
    <t>PH_G3_C13_P2.4.1</t>
  </si>
  <si>
    <t>2.12 Expressing days in weeks and days</t>
  </si>
  <si>
    <t>Ch 13 Practice 2.12.1: Expressing days in weeks and days</t>
  </si>
  <si>
    <t>Expressing days in weeks and days</t>
  </si>
  <si>
    <t>3.170 Expressing days in weeks and days M3ME-IVa-9</t>
  </si>
  <si>
    <t>PH_G3_C13_P2.4.2</t>
  </si>
  <si>
    <t>2.13 Expressing days and hours in hours</t>
  </si>
  <si>
    <t>PH_G3_C13_P2.13.1</t>
  </si>
  <si>
    <t>Ch 13 Practice 2.13.1: Expressing days and hours in hours</t>
  </si>
  <si>
    <t>Expressing days and hours in hours</t>
  </si>
  <si>
    <t>3.171 Expressing days and hours in hours M3ME-IVa-9</t>
  </si>
  <si>
    <t>2.14 Expressing hours in days and hours</t>
  </si>
  <si>
    <t>PH_G3_C13_P2.14.1</t>
  </si>
  <si>
    <t>Ch 13 Practice 2.14.1: Expressing hours in days and hours</t>
  </si>
  <si>
    <t>Expressing hours in days and hours</t>
  </si>
  <si>
    <t>3.172 Expressing hours in days and hours M3ME-IVa-9</t>
  </si>
  <si>
    <t xml:space="preserve">Unit 3: Problem Solving </t>
  </si>
  <si>
    <t>PINE_G3_C12_P3.1.1</t>
  </si>
  <si>
    <t>Ch 13 Practice 3.1.1: Solve a 1-step or 2-step word problem involving time or other units of time</t>
  </si>
  <si>
    <t>Solve a 1-step or 2-step word problem involving time or other units of time</t>
  </si>
  <si>
    <t>20(Rev3)</t>
  </si>
  <si>
    <t>3.173 Solve a 1-step or 2-step word problem involving time or other units of time M3ME-IVb-10</t>
  </si>
  <si>
    <t>M3ME-IVb-10</t>
  </si>
  <si>
    <t>Visualizes, and represents, and solves problems involving conversion of time measure</t>
  </si>
  <si>
    <t>M3ME-IVb-10: Visualizes, and represents, and solves problems involving conversion of time measure.</t>
  </si>
  <si>
    <t>3.065 Visualizes, and represents, and solves problems involving conversion of time measure M3ME-IVb-10</t>
  </si>
  <si>
    <t>PH_G3_C13_P3.1.1</t>
  </si>
  <si>
    <t>Chapter 14: Geometry</t>
  </si>
  <si>
    <t>Unit 1: Angles</t>
  </si>
  <si>
    <t>1.1 Identifying and naming points, lines, line segments and rays</t>
  </si>
  <si>
    <t>PINE_G3_C13_P1.1.1</t>
  </si>
  <si>
    <t>Ch 14 Practice 1.1.1: Identify and name point, line, line segment and ray</t>
  </si>
  <si>
    <t>Identify and name point, line, line segment and ray</t>
  </si>
  <si>
    <t>6(Rev4)</t>
  </si>
  <si>
    <t>3.174 Identify and name point, line, line segment and ray M3GE-IIIe-11</t>
  </si>
  <si>
    <t>M3GE-IIIe-11</t>
  </si>
  <si>
    <t>Recognizes and draws a point, line, line segment and ray</t>
  </si>
  <si>
    <t>M3GE-IIIe-11: Recognizes and draws a point, line, line segment and ray.</t>
  </si>
  <si>
    <t>3.054 Recognizes and draws a point, line, line segment and ray M3GE-IIIe-11</t>
  </si>
  <si>
    <t>PH_G3_C14_P1.1.1</t>
  </si>
  <si>
    <t xml:space="preserve">Chapter 14 Geometry
</t>
  </si>
  <si>
    <t>G3.3.02 Angles</t>
  </si>
  <si>
    <t>Angles</t>
  </si>
  <si>
    <t>1.2 Identifying angles</t>
  </si>
  <si>
    <t>PINE_G3_C13_P1.2.1</t>
  </si>
  <si>
    <t>Ch 14 Practice 1.2.1: Understand the term ‘angle’</t>
  </si>
  <si>
    <t>Understand the term ‘angle’</t>
  </si>
  <si>
    <t>3.175 Understand the term ‘angle’ M4GE-IIIb-14</t>
  </si>
  <si>
    <t>M4GE-IIIb-14</t>
  </si>
  <si>
    <t>Describes and illustrates different angles (right, acute, and obtuse) using models</t>
  </si>
  <si>
    <t>M4GE-IIIb-14: Describes and illustrates different angles (right, acute, and obtuse) using models.</t>
  </si>
  <si>
    <t>4.047 Describes and illustrates different angles M4GE-IIIb-14</t>
  </si>
  <si>
    <t>PH_G3_C14_P1.2.1</t>
  </si>
  <si>
    <t>1.3 Comparing sizes of angles</t>
  </si>
  <si>
    <t>PINE_G3_C13_P1.2.2</t>
  </si>
  <si>
    <t>Ch 14 Practice 1.3.1: Compare sizes of angles</t>
  </si>
  <si>
    <t>Compare sizes of angles</t>
  </si>
  <si>
    <t>7(Rev4)</t>
  </si>
  <si>
    <t>3.176 Compare sizes of angles M4GE-IIIb-14</t>
  </si>
  <si>
    <t>PH_G3_C14_P1.3.1</t>
  </si>
  <si>
    <t>1.4 Identifying angles on objects</t>
  </si>
  <si>
    <t>PINE_G3_C13_P1.3.1</t>
  </si>
  <si>
    <t>Ch 14 Practice 1.4.1: Identify angles on an object</t>
  </si>
  <si>
    <t>Identify angles on an object</t>
  </si>
  <si>
    <t>3.177 Identify angles on an object M4GE-IIIb-14</t>
  </si>
  <si>
    <t>PH_G3_C14_P1.4.1</t>
  </si>
  <si>
    <t>1.5 Identifying angles in shapes</t>
  </si>
  <si>
    <t>Ch 14 Practice 1.5.1: Identify angles in a shape</t>
  </si>
  <si>
    <t>Identify angles in a shape</t>
  </si>
  <si>
    <t>3.178 Identify angles in a shape M4GE-IIIb-14</t>
  </si>
  <si>
    <t>PH_G3_C14_P1.5.1</t>
  </si>
  <si>
    <t>Unit 2: Right Angles</t>
  </si>
  <si>
    <t>2.1 Identifying right angles</t>
  </si>
  <si>
    <t>PINE_G3_C13_P2.1.1</t>
  </si>
  <si>
    <t xml:space="preserve">Ch 14 Practice 2.1.1: Identifying right angles
</t>
  </si>
  <si>
    <t xml:space="preserve">Identifying right angles
</t>
  </si>
  <si>
    <t>3.179 Identifying right angles M4GE-IIIb-14</t>
  </si>
  <si>
    <t>PH_G3_C14_P2.1.1</t>
  </si>
  <si>
    <t>Right Angles</t>
  </si>
  <si>
    <t>PINE_G3_C13_P2.1.3</t>
  </si>
  <si>
    <t>Ch 14 Practice 2.1.2: Tell whether a given angle is equal to, smaller than or bigger than a right angle</t>
  </si>
  <si>
    <t>Tell whether a given angle is equal to, smaller than or bigger than a right angle</t>
  </si>
  <si>
    <t>3.180 Tell whether a given angle is equal to, smaller than or bigger than a right angle M4GE-IIIb-14</t>
  </si>
  <si>
    <t>PH_G3_C14_P2.1.2</t>
  </si>
  <si>
    <t>2.2 Identifying right angles in shapes</t>
  </si>
  <si>
    <t>PINE_G3_C13_P2.1.2</t>
  </si>
  <si>
    <t>Ch 14 Practice 2.2.1: Identify right angles in a shape</t>
  </si>
  <si>
    <t>Identify right angles in a shape</t>
  </si>
  <si>
    <t>3.181 Identify right angles in a shape M4GE-IIIb-14</t>
  </si>
  <si>
    <t>PH_G3_C14_P2.2.1</t>
  </si>
  <si>
    <t>PH_G3_C14_P2.2.2</t>
  </si>
  <si>
    <t>Ch 14 Practice 2.2.2: Tell whether a given angle is equal to, smaller than or bigger than a right angle in a shape</t>
  </si>
  <si>
    <t>Tell whether a given angle is equal to, smaller than or bigger than a right angle in a shape</t>
  </si>
  <si>
    <t>8(Rev4)</t>
  </si>
  <si>
    <t>3.182 Tell whether a given angle is equal to, smaller than or bigger than a right angle in a shape M4GE-IIIb-14</t>
  </si>
  <si>
    <t>Chapter 15: Intersecting, Perpendicular and Parallel Line Segments</t>
  </si>
  <si>
    <t>Unit 1: Intersecting Line Segments</t>
  </si>
  <si>
    <t>1.1 Identifying intersecting line segments</t>
  </si>
  <si>
    <t>PH_G3_C15_P1.1.1</t>
  </si>
  <si>
    <t>Ch 15 Practice 1.1.1: Identify line segments that intersect</t>
  </si>
  <si>
    <t>Identify line segments that intersect</t>
  </si>
  <si>
    <t>9(Rev4)</t>
  </si>
  <si>
    <t>3.183 Identify line segments that intersect M3GE-IIIf-12.1</t>
  </si>
  <si>
    <t>M3GE-IIIf-12.1</t>
  </si>
  <si>
    <t>Recognizes and draws parallel, intersecting and perpendicular lines</t>
  </si>
  <si>
    <t>M3GE-IIIf-12.1: Recognizes and draws parallel, intersecting and perpendicular lines.</t>
  </si>
  <si>
    <t>3.055 Recognizes and draws parallel, intersecting and perpendicular lines M3GE-IIIf-12.1</t>
  </si>
  <si>
    <t>Chapter 15 Intersecting, Perpendicular and Parallel Line Segments</t>
  </si>
  <si>
    <t>G3.3.01 Line Segments</t>
  </si>
  <si>
    <t>Intersecting the line segments</t>
  </si>
  <si>
    <t xml:space="preserve">1.2 Drawing intersecting line segments </t>
  </si>
  <si>
    <t>PH_G3_C15_P1.2.1</t>
  </si>
  <si>
    <t>Ch 15 Practice 1.2.1: Draw line segments that intersect</t>
  </si>
  <si>
    <t>Draw line segments that intersect</t>
  </si>
  <si>
    <t>3.184 Draw line segments that intersect M3GE-IIIf-12.1</t>
  </si>
  <si>
    <t>Unit 2: Perpendicular Line Segments</t>
  </si>
  <si>
    <t>2.1 Identifying perpendicular line segments</t>
  </si>
  <si>
    <t>PINE_G5_C05_P1.1.1</t>
  </si>
  <si>
    <t>Ch 15 Practice 2.1.1: Identifying perpendicular line segments</t>
  </si>
  <si>
    <t>Identifying perpendicular line segments</t>
  </si>
  <si>
    <t>10(Rev4)</t>
  </si>
  <si>
    <t>3.185 Identifying perpendicular line segments M3GE-IIIf-12.1</t>
  </si>
  <si>
    <t>PH_G3_C15_P2.1.1</t>
  </si>
  <si>
    <t>Perpendicular line segments</t>
  </si>
  <si>
    <t>2.2 Drawing perpendicular line segments</t>
  </si>
  <si>
    <t>PH_G3_C15_P2.2.1</t>
  </si>
  <si>
    <t>Ch 15 Practice 2.2.1: Draw perpendicular line segments on a square grid</t>
  </si>
  <si>
    <t>Draw perpendicular line segments on a square grid</t>
  </si>
  <si>
    <t>3.186 Draw perpendicular line segments on a square grid M3GE-IIIf-12.1</t>
  </si>
  <si>
    <t>Unit 3: Parallel Line Segments</t>
  </si>
  <si>
    <t xml:space="preserve">3.1 Identifying parallel line segments </t>
  </si>
  <si>
    <t>PINE_G5_C05_P2.1.1</t>
  </si>
  <si>
    <t xml:space="preserve">Ch 15 Practice 3.1.1: Identifying parallel line segments </t>
  </si>
  <si>
    <t xml:space="preserve">Identifying parallel line segments </t>
  </si>
  <si>
    <t>11(Rev4)</t>
  </si>
  <si>
    <t>3.187 Identifying parallel line segments  M3GE-IIIf-12.1</t>
  </si>
  <si>
    <t>PH_G3_C15_P3.1.1</t>
  </si>
  <si>
    <t>Parallel Line segments</t>
  </si>
  <si>
    <t xml:space="preserve">3.2 Drawing parallel line segments </t>
  </si>
  <si>
    <t>PH_G3_C15_P3.2.1</t>
  </si>
  <si>
    <t>Ch 15 Practice 3.2.1: Draw parallel line segments on a square grid</t>
  </si>
  <si>
    <t>Draw parallel line segments on a square grid</t>
  </si>
  <si>
    <t>3.188 Draw parallel line segments on a square grid M3GE-IIIf-12.1</t>
  </si>
  <si>
    <t>Unit 4: Horizontal and Vertical Line Segments</t>
  </si>
  <si>
    <t>4.1 Horizontal and vertical line segments</t>
  </si>
  <si>
    <t>PH_G3_C15_P4.1.1</t>
  </si>
  <si>
    <t>Ch 15 Practice 4.1.1: Identify horizontal and vertical line segments</t>
  </si>
  <si>
    <t>Identify horizontal and vertical line segments</t>
  </si>
  <si>
    <t>12(Rev4)</t>
  </si>
  <si>
    <t>3.189 Identify horizontal and vertical line segments M3GE-IIIf-12.1</t>
  </si>
  <si>
    <t>Horizontal and vertical line segments</t>
  </si>
  <si>
    <t>Unit 5: Congruent Line Segments</t>
  </si>
  <si>
    <t xml:space="preserve">5.1 Identifying congruent line segments </t>
  </si>
  <si>
    <t>PH_G3_C15_P5.1.1</t>
  </si>
  <si>
    <t>Ch 15 Practice 5.1.1: Identifying congruent line segments</t>
  </si>
  <si>
    <t>Identifying congruent line segments</t>
  </si>
  <si>
    <t>3.190 Identifying congruent line segments M3GE-IIIf-13</t>
  </si>
  <si>
    <t>M3GE-IIIf-13</t>
  </si>
  <si>
    <t>Visualizes, identifies and draws congruent line segments</t>
  </si>
  <si>
    <t>M3GE-IIIf-13: Visualizes, identifies and draws congruent line segments.</t>
  </si>
  <si>
    <t>3.056 Visualizes, identifies and draws congruent line segments M3GE-IIIf-13</t>
  </si>
  <si>
    <t>Congruent line segments</t>
  </si>
  <si>
    <t>5.2 Drawing congruent line segments</t>
  </si>
  <si>
    <t>PH_G3_C15_P5.2.1</t>
  </si>
  <si>
    <t>Ch 15 Practice 5.2.1: Draw congruent line segments</t>
  </si>
  <si>
    <t>Draw congruent line segments</t>
  </si>
  <si>
    <t>3.191 Draw congruent line segments M3GE-IIIf-13</t>
  </si>
  <si>
    <t>Chapter 16: Area</t>
  </si>
  <si>
    <t>Unit 1: Understanding and Estimating Area</t>
  </si>
  <si>
    <t xml:space="preserve">1.1 Understanding and estimating area </t>
  </si>
  <si>
    <t xml:space="preserve">Ch 16 Practice 1.1.1: Understand and state the meaning of area
</t>
  </si>
  <si>
    <t xml:space="preserve">Understand and state the meaning of area
</t>
  </si>
  <si>
    <t>3.192 Understand and state the meaning of area M2ME-IVg-35</t>
  </si>
  <si>
    <t>M2ME-IVg-35</t>
  </si>
  <si>
    <t>Measures objects using appropriate measuring tools in mL or L.</t>
  </si>
  <si>
    <t>M2ME-IVg-35: Measures objects using appropriate measuring tools in mL or L.</t>
  </si>
  <si>
    <t>2.084 Measures objects using appropriate measuring tools in mL or L M2ME-IVg-35</t>
  </si>
  <si>
    <t>PH_G3_C16_P1.1.1</t>
  </si>
  <si>
    <t>Chapter 16 Area</t>
  </si>
  <si>
    <t>G3.2.02 Perimeter / Area</t>
  </si>
  <si>
    <t>Understanding and Estimating Area</t>
  </si>
  <si>
    <t>PH_G3_C16_P1.1.2</t>
  </si>
  <si>
    <t>Ch 16 Practice 1.1.2: Estimate area in non-standard units</t>
  </si>
  <si>
    <t>Estimate area in non-standard units</t>
  </si>
  <si>
    <t>3.193 Estimate area in non-standard units M2ME-IVh-37</t>
  </si>
  <si>
    <t>M2ME-IVh-37</t>
  </si>
  <si>
    <t>Estimates the area of a given figure using any shape.</t>
  </si>
  <si>
    <t>M2ME-IVh-37: Estimates the area of a given figure using any shape.</t>
  </si>
  <si>
    <t>2.086 Estimates the area of a given figure using any shape M2ME-IVh-37</t>
  </si>
  <si>
    <t>Unit 2: Measuring and comparing areas</t>
  </si>
  <si>
    <t>2.1 Area in square units</t>
  </si>
  <si>
    <t xml:space="preserve">Ch 16 Practice 2.1.1: Measure area in square units
</t>
  </si>
  <si>
    <t xml:space="preserve">Measure area in square units
</t>
  </si>
  <si>
    <t>13(Rev4)</t>
  </si>
  <si>
    <t>3.194 Measure area in square units M2ME-IVg-36</t>
  </si>
  <si>
    <t>M2ME-IVg-36</t>
  </si>
  <si>
    <t>Finds the area of a given figure using square-tile units i.e. number of square-tiles needed.</t>
  </si>
  <si>
    <t>M2ME-IVg-36: Finds the area of a given figure using square-tile units i.e. number of square-tiles needed.</t>
  </si>
  <si>
    <t>2.085 Finds the area of a given figure using square-tile units M2ME-IVg-36</t>
  </si>
  <si>
    <t>PH_G3_C16_P2.1.1</t>
  </si>
  <si>
    <t>Measuring and comparing areas</t>
  </si>
  <si>
    <t>PINE_G4_C14_P2.1.3</t>
  </si>
  <si>
    <t>Ch 16 Practice 2.1.2: Compare the areas of figures made up of units squares and half squares</t>
  </si>
  <si>
    <t>Compare the areas of figures made up of units squares and half squares</t>
  </si>
  <si>
    <t>3.195 Compare the areas of figures made up of unit squares and half squares M2ME-IVg-36</t>
  </si>
  <si>
    <t>PH_G3_C16_P2.1.2</t>
  </si>
  <si>
    <t>Unit 3: Area in Square Centimeters and Square Meters</t>
  </si>
  <si>
    <t>3.1 Area of squares in square centimeters</t>
  </si>
  <si>
    <t xml:space="preserve">Ch 16 Practice 3.1.1: Visualize the relative size of 1 cm2
</t>
  </si>
  <si>
    <t xml:space="preserve">Visualize the relative size of 1 cm2
</t>
  </si>
  <si>
    <t>3.196 Visualize the relative size of 1 cm2 M3ME-IVd-43</t>
  </si>
  <si>
    <t>M3ME-IVd-43</t>
  </si>
  <si>
    <t>Visualizes, and represents, and finds the area of a rectangle and square in sq cm and sq m</t>
  </si>
  <si>
    <t>M3ME-IVd-43: Visualizes, and represents, and measures area using appropriate unit.</t>
  </si>
  <si>
    <t>3.070 Visualizes, and represents, and measures area using appropriate unit M3ME-IVd-43</t>
  </si>
  <si>
    <t>PH_G3_C16_P3.1.1</t>
  </si>
  <si>
    <t>Area in Sq centimeters and Sq meters</t>
  </si>
  <si>
    <t>Ch 16 Practice 3.1.2: Find the area of a figure made up of 1-centimeter squares</t>
  </si>
  <si>
    <t>Find the area of a figure made up of 1-centimeter squares</t>
  </si>
  <si>
    <t>14(Rev4)</t>
  </si>
  <si>
    <t>3.197 Find the area of a figure made up of 1-centimeter squares M3ME-IVd-43</t>
  </si>
  <si>
    <t>PH_G3_C16_P3.1.2</t>
  </si>
  <si>
    <t>3.2 Area of other figures in square centimeters</t>
  </si>
  <si>
    <t>PH_G3_C16_P3.2.1</t>
  </si>
  <si>
    <t xml:space="preserve">Ch 16 Practice 3.2.1: Find the area of a figure made up of 1-centimeter squares, half squares and partial squares
</t>
  </si>
  <si>
    <t xml:space="preserve">Find the area of a figure made up of 1-centimeter squares, half squares and partial squares
</t>
  </si>
  <si>
    <t>3.198 Find the area of a figure made up of 1-centimeter squares, half squares and partial squares M3ME-IVd-43</t>
  </si>
  <si>
    <t>PH_G3_C16_P3.2.2</t>
  </si>
  <si>
    <t>Ch 16 Practice 3.2.2: Compare the areas of figures made up of 1-centimeter squares</t>
  </si>
  <si>
    <t>Compare the areas of figures made up of 1-centimeter squares</t>
  </si>
  <si>
    <t>15(Rev4)</t>
  </si>
  <si>
    <t>3.199 Compare the areas of figures made up of 1-centimeter squares M3ME-IVd-43</t>
  </si>
  <si>
    <t>3.3 Understanding square meters</t>
  </si>
  <si>
    <t>Ch 16 Practice 3.3.1: Visualize the relative size of 1 m2</t>
  </si>
  <si>
    <t>Visualize the relative size of 1 m2</t>
  </si>
  <si>
    <t>3.200 Visualize the relative size of 1 m2 M3ME-IVd-43</t>
  </si>
  <si>
    <t>PH_G3_C16_P3.3.1</t>
  </si>
  <si>
    <t>3.4 Area in square meters</t>
  </si>
  <si>
    <t>Ch 16 Practice 3.4.1: Find the area of a figure made up of 1-meter squares and half squares</t>
  </si>
  <si>
    <t>Find the area of a figure made up of 1-meter squares and half squares</t>
  </si>
  <si>
    <t>16(Rev4)</t>
  </si>
  <si>
    <t>3.201 Find the area of a figure made up of 1-meter squares and half squares M3ME-IVd-43</t>
  </si>
  <si>
    <t>PH_G3_C16_P3.4.1</t>
  </si>
  <si>
    <t>PINE_G4_C14_P2.2.3</t>
  </si>
  <si>
    <t>Ch 16 Practice 3.4.2: Compare the areas of figures made up of 1-meter squares</t>
  </si>
  <si>
    <t>Compare the areas of figures made up of 1-meter squares</t>
  </si>
  <si>
    <t>17(Rev4)</t>
  </si>
  <si>
    <t>3.202 Compare the areas of figures made up of 1-meter squares M3ME-IVd-43</t>
  </si>
  <si>
    <t>PH_G3_C16_P3.4.2</t>
  </si>
  <si>
    <t>Chapter 17: Patterns</t>
  </si>
  <si>
    <t>Unit1: Identifying Patterns</t>
  </si>
  <si>
    <t>PH_G3_C17_P1.1.1</t>
  </si>
  <si>
    <t>Ch 17 Practice 1.1.1: Determine the missing term(s) in a given combination of continuous and repeating pattern</t>
  </si>
  <si>
    <t>Determine the missing term(s) in a given combination of continuous and repeating pattern</t>
  </si>
  <si>
    <t>1, 2,3, 4 and 5</t>
  </si>
  <si>
    <t>18(Rev4)</t>
  </si>
  <si>
    <t>3.203 Determine the missing term(s) in a given combination of continuous and repeating pattern M3AL-IIIi-4</t>
  </si>
  <si>
    <t>Determines the missing term/s in a given combination of continuous and repeating pattern</t>
  </si>
  <si>
    <t>M3AL-IIIi-4: Determines the missing term/s in a given combination of continuous and repeating pattern.</t>
  </si>
  <si>
    <t>Chapter 17 Patterns</t>
  </si>
  <si>
    <t>Identifying Patterns</t>
  </si>
  <si>
    <t>Chapter 18: Probability</t>
  </si>
  <si>
    <t>Unit 1: Describing the probabiity of an event</t>
  </si>
  <si>
    <t xml:space="preserve">1.1 Using ‘sure’, ‘likely’, ‘equally likely’, ‘unlikely’ and ‘impossible’ to describe events </t>
  </si>
  <si>
    <t xml:space="preserve">Ch 18 Practice 1.1.1: Tell whether something is sure, likely, equally likely, unlikely or impossible to happen
</t>
  </si>
  <si>
    <t xml:space="preserve">Tell whether something is sure, likely, equally likely, unlikely or impossible to happen
</t>
  </si>
  <si>
    <t>1,2 and 3</t>
  </si>
  <si>
    <t>19(Rev4)</t>
  </si>
  <si>
    <t>3.204 Tell whether something is sure, likely, equally likely, unlikely or impossible to happen M3SP-IVi-7.3</t>
  </si>
  <si>
    <t>M3SP-IVi-7.3</t>
  </si>
  <si>
    <t>Tells whether an event is sure, likely, equally likely, unlikely, and impossible to happen</t>
  </si>
  <si>
    <t xml:space="preserve">M3SP-IVi-7.3: Tells whether an event is sure, likely, equally likely, unlikely, and impossible to happen.
</t>
  </si>
  <si>
    <t xml:space="preserve">3.057 Tells whether an event is sure, likely, equally likely, unlikely, and impossible to happen M3GE-IIIg-7.3
</t>
  </si>
  <si>
    <t>PH_G3_C18_P1.1.1</t>
  </si>
  <si>
    <t>Chapter 18 Probability</t>
  </si>
  <si>
    <t>G3.4.03 Probability</t>
  </si>
  <si>
    <t>Describing the probabiity of an event</t>
  </si>
  <si>
    <t>Ch 18 Practice 1.1.2:  Describe real-life situations using 'sure', 'likely', 'equally likely', 'unlikely' and 'impossible'</t>
  </si>
  <si>
    <t>Describe real-life situations using 'sure', 'likely', 'equally likely', 'unlikely' and 'impossible'</t>
  </si>
  <si>
    <t>20(Rev4)</t>
  </si>
  <si>
    <t>3.205  Describe real-life situations using 'sure', 'likely', 'equally likely', 'unlikely' and 'impossible' M3SP-IVj-8.3</t>
  </si>
  <si>
    <t>M3SP-IVj-8.3</t>
  </si>
  <si>
    <t>Describes events in real-life situations using the phrases “sure  to happen,“ likely to happen”, “equally likely to happen”, “unlikely to happen”, and “impossible to happen”</t>
  </si>
  <si>
    <t>M3SP-IVj-8.3: Describes events in real-life situations using the phrases “sure  to happen,“ likely to happen”, “equally likely to happen”, “unlikely to happen”, and “impossible to happen”.</t>
  </si>
  <si>
    <t>3.058 Describes events in real-life situations using the phrases “sure  to happen,“likely to happen”, “equally likely to happen”, “unlikely to happen”, and “impossible to happen” M3SP-IVj-8.3</t>
  </si>
  <si>
    <t>PH_G3_C18_P1.1.2</t>
  </si>
  <si>
    <t>Chapter
(4A: 1 - 10
4B: 11 - 16)</t>
  </si>
  <si>
    <t>Unit 1: Numbers 0 to 100 000</t>
  </si>
  <si>
    <t>PINE_G5_C01_P1.1.1</t>
  </si>
  <si>
    <t xml:space="preserve">Read and write a number within 100 000 </t>
  </si>
  <si>
    <t>4.001 Read and write a number within 100 000 M4NS-Ia-1.4/M4NS-Ia-9.4</t>
  </si>
  <si>
    <t>M4NS-Ia-1.4/M4NS-Ia-9.4</t>
  </si>
  <si>
    <t>Visualizes numbers up to 100 000 with emphasis on numbers 10 001 – 100 000
reads and writes numbers up to hundred thousand in symbols and in words</t>
  </si>
  <si>
    <t>M4NS-Ia-1.4: Visualizes numbers up to 100 000 with emphasis on numbers 10 001 - 100 000.
M4NS-Ia-9.4: Reads and writes numbers up to hundred thousand in symbols and in words.</t>
  </si>
  <si>
    <t>4.001 Visualizes numbers up to 100 000 with emphasis on numbers 10 001 - 100 000 M4NS-Ia-1.4
4.003 Reads and writes numbers up to hundred thousand in symbols and in words M4NS-Ia-9.4</t>
  </si>
  <si>
    <t>PH_G4_C01_P1.1.1</t>
  </si>
  <si>
    <t>Chapter 1 Whole Numbers</t>
  </si>
  <si>
    <t>G4.1.01 Whole Numbers / Place Value</t>
  </si>
  <si>
    <t>Numbers 0 to 100 000</t>
  </si>
  <si>
    <t>1.2 Identifying values of digits and place values</t>
  </si>
  <si>
    <t>PINE_G5_C01_P1.2.1</t>
  </si>
  <si>
    <t>Ch 1 Practice 1.2.1: Identifying place values</t>
  </si>
  <si>
    <t>Identify the value of each digit and place value in a 5-digit number</t>
  </si>
  <si>
    <t>4.002 Identify the value of each digit and place value in a 5-digit number M4NS-la-10.4</t>
  </si>
  <si>
    <t>M4NS-Ia-10.4</t>
  </si>
  <si>
    <t>Gives the place value and value of a digit in numbers up to 100 000</t>
  </si>
  <si>
    <t>M4NS-Ia-10.4: Gives the place value and value of a digit in numbers up to 100 000.</t>
  </si>
  <si>
    <t>4.002 Gives the place value and value of a digit in numbers up to 100 000 M4NS-Ia-10.4</t>
  </si>
  <si>
    <t>PH_G4_C01_P1.2.1</t>
  </si>
  <si>
    <t>1.3 Finding ‘more than’ and ‘less than’</t>
  </si>
  <si>
    <t>PINE_G5_C01_P1.2.2</t>
  </si>
  <si>
    <t>Ch 1 Practice 1.3.1: Writing 5-digit or 6-digit numbers in expanded form</t>
  </si>
  <si>
    <t>Find a number which is more than (or less than) a given number within 100 000</t>
  </si>
  <si>
    <t>4.003 Find a number which is more or less than a given number within 100 000 M4NS-la-10.4</t>
  </si>
  <si>
    <t>PH_G4_C01_P1.3.1</t>
  </si>
  <si>
    <t>1.4 Reading number lines</t>
  </si>
  <si>
    <t>PH_G4_C01_P1.4.1</t>
  </si>
  <si>
    <t>Ch 1 Practice 1.4.1: Reading number lines</t>
  </si>
  <si>
    <t>Read a number line</t>
  </si>
  <si>
    <t>4.004 Read a number line M4NS-Ia-9.4</t>
  </si>
  <si>
    <t>M4NS-Ia-9.4</t>
  </si>
  <si>
    <t>Reads and writes numbers up to hundred thousand in symbols and in words</t>
  </si>
  <si>
    <t>M4NS-Ia-9.4: Reads and writes numbers up to hundred thousand in symbols and in words.</t>
  </si>
  <si>
    <t>4.003 Reads and writes numbers up to hundred thousand in symbols and in words M4NS-Ia-9.4</t>
  </si>
  <si>
    <t>29-Apr created on Learnosity</t>
  </si>
  <si>
    <t>PINE_G5_C01_P1.3.1</t>
  </si>
  <si>
    <t>Ch 1 Practice 1.5.1: Comparing and ordering numbers</t>
  </si>
  <si>
    <t>Compare and order numbers within 100 000</t>
  </si>
  <si>
    <t>4.005 Compare and order numbers within 100 000 M4NS-Ib12.4/M4NS-Ib13.4</t>
  </si>
  <si>
    <t>M4NS-Ib-12.4/M4NS-Ib-13.4</t>
  </si>
  <si>
    <t>Compares numbers up to 100 000 using relation symbols
orders numbers up to 100 000 in increasing or decreasing order</t>
  </si>
  <si>
    <t>M4NS-Ib-12.4: Compares numbers up to 100 000 using relation symbols.
M4NS-Ib-13.4: Orders numbers up to 100 000 in increasing or decreasing order.</t>
  </si>
  <si>
    <t xml:space="preserve">4.005 Compares numbers up to 100 000 M4NS-Ib-12.4
4.006 Orders numbers up to 100 000 M4NS-Ib-13.4 </t>
  </si>
  <si>
    <t>PH_G4_C01_P1.5.1</t>
  </si>
  <si>
    <t>Unit 2: Rounding Numbers</t>
  </si>
  <si>
    <t>2.1 Rounding 2-digit numbers to the nearest ten</t>
  </si>
  <si>
    <t>PINE_G5_C01_P2.1.1</t>
  </si>
  <si>
    <t>Ch 1 Practice 2.1.1: Rounding numbers</t>
  </si>
  <si>
    <t>Round a 2-digit number to the nearest ten</t>
  </si>
  <si>
    <t>4.006 Round a 2-digit number to the nearest ten M4NS-Ib-5.2</t>
  </si>
  <si>
    <t>M4NS-Ib-5.2</t>
  </si>
  <si>
    <t>Rounds numbers to the nearest thousand and ten thousand</t>
  </si>
  <si>
    <t xml:space="preserve">M4NS-Ib-5.2: Rounds numbers to the nearest thousand and ten thousand. </t>
  </si>
  <si>
    <t>4.004 Rounds numbers to the nearest thousand and ten thousand M4NS-Ib-5.2</t>
  </si>
  <si>
    <t>PH_G4_C01_P2.1.1</t>
  </si>
  <si>
    <t>Rounding Numbers</t>
  </si>
  <si>
    <t>2.2 Rounding 3-digit and 4-digit numbers to the nearest ten</t>
  </si>
  <si>
    <t>PINE_G4_C01_P3.4.1</t>
  </si>
  <si>
    <t>Ch 1 Practice 2.2.1: Rounding numbers to the nearest thousand</t>
  </si>
  <si>
    <t>Round a 3-digit or 4-digit number to the nearest ten</t>
  </si>
  <si>
    <t>(Rev03)_01</t>
  </si>
  <si>
    <t>4.007 Round a 3-digit or 4-digit number to the nearest ten M4NS-Ib-5.2</t>
  </si>
  <si>
    <t>PH_G4_C01_P2.2.1</t>
  </si>
  <si>
    <t>2.3 Rounding numbers to the nearest hundred</t>
  </si>
  <si>
    <t>PINE_G4_C01_P3.3.1</t>
  </si>
  <si>
    <t>Ch 1 Practice 2.3.1: Rounding numbers to the nearest hundred</t>
  </si>
  <si>
    <t>Round a whole number to the nearest hundred</t>
  </si>
  <si>
    <t>4.008 Round a whole number to the nearest hundred M4NS-Ib-5.2</t>
  </si>
  <si>
    <t>PH_G4_C01_P2.3.1</t>
  </si>
  <si>
    <t>2.4 Estimating sums and differences</t>
  </si>
  <si>
    <t>PH_G4_C01_P2.4.1</t>
  </si>
  <si>
    <t>Ch 1 Practice 2.4.1: Estimating an answer in addition or subtraction</t>
  </si>
  <si>
    <t>Estimate an answer in addition or subtraction</t>
  </si>
  <si>
    <t>4.009 Estimate an answer in addition or subtraction M4NS-Ib-5.2</t>
  </si>
  <si>
    <t>G4.1.02 Addition / Subtraction</t>
  </si>
  <si>
    <t>Prime PH objective not matching with National curriculum objective
To let go as suggested by Evonne</t>
  </si>
  <si>
    <t>2.5 Using estimation to check sums and differences</t>
  </si>
  <si>
    <t>PH_G4_C01_P2.5.1</t>
  </si>
  <si>
    <t>Ch 1 Practice 2.5.1: Checking reasonableness of an answer in addition or subtraction</t>
  </si>
  <si>
    <t>Check reasonableness of an answer in addition and subtraction</t>
  </si>
  <si>
    <t>4.010 To estimate and check reasonableness of an answer in addition and subtraction M4NS-Ib-5.2</t>
  </si>
  <si>
    <t>PH_G3_C02_P2.5.2                   PH_G3_C02_P3.6.3</t>
  </si>
  <si>
    <t>To check reasonableness of an answer in addition To check reasonableness of an answer in subtraction</t>
  </si>
  <si>
    <t>Unit 3: Factors</t>
  </si>
  <si>
    <t>3.1 Finding factors of a whole number</t>
  </si>
  <si>
    <t>PINE_G5_C01_P4.1.1</t>
  </si>
  <si>
    <t>Ch 1 Practice 3.1.1: 
Finding factors of a whole number</t>
  </si>
  <si>
    <t>List all factors of a whole number up to 100</t>
  </si>
  <si>
    <t>4.011 List all factors of a whole number up to 100 M4NS-IIa-64</t>
  </si>
  <si>
    <t>M4NS-IIa-64</t>
  </si>
  <si>
    <t>Identifies factors of a given number up to 100</t>
  </si>
  <si>
    <t>M4NS-IIa-64: Identifies factors of a given number up to 100.</t>
  </si>
  <si>
    <t>4.022 Identifies factors of a given number up to 100 M4NS-IIa-64</t>
  </si>
  <si>
    <t>PH_G4_C01_P3.1.1</t>
  </si>
  <si>
    <t>Factors</t>
  </si>
  <si>
    <t>3.2 Finding out if a number is a factor of another number</t>
  </si>
  <si>
    <t>PINE_G5_C01_P4.2.1</t>
  </si>
  <si>
    <t>Ch 1 Practice 3.2.1: 
Finding out if a 1-digit number is a factor of a given number</t>
  </si>
  <si>
    <t>Find out if a 1-digit number is a factor of a given whole number</t>
  </si>
  <si>
    <t>4.012 Find out if a 1-digit number is a factor of a given whole number M4NS-IIa-64</t>
  </si>
  <si>
    <t>PH_G4_C01_P3.2.1</t>
  </si>
  <si>
    <t>3.3 Prime and composite numbers</t>
  </si>
  <si>
    <t>Ch 1 Practice 3.3.1: Identifying prime and composite numbers</t>
  </si>
  <si>
    <t>Differentiate prime numbers from composite numbers</t>
  </si>
  <si>
    <t>4.013 Differentiate prime numbers from composite numbers M4NS-IIb-66</t>
  </si>
  <si>
    <t>M4NS-IIb-66</t>
  </si>
  <si>
    <t>Differentiates prime from composite numbers</t>
  </si>
  <si>
    <t>M4NS-IIb-66: Differentiates prime from composite numbers.</t>
  </si>
  <si>
    <t>4.024 Differentiates prime from composite numbers M4NS-IIb-66</t>
  </si>
  <si>
    <t>PH_G4_C01_P3.3.1</t>
  </si>
  <si>
    <t>3.4 Prime factorization</t>
  </si>
  <si>
    <t>PH_G4_C01_P3.4.1</t>
  </si>
  <si>
    <t>Ch 1 Practice 3.4.1: Using prime factorization to write a given number as a product of its prime factors</t>
  </si>
  <si>
    <t>Use prime factorization to write a given number as a product of its prime factors</t>
  </si>
  <si>
    <t xml:space="preserve">4.014 Use prime factorization to write a given number as a product of its prime factors M4NS-IIb67
</t>
  </si>
  <si>
    <t>M4NS-IIb-67</t>
  </si>
  <si>
    <t>Writes a given number as a product of its prime factors</t>
  </si>
  <si>
    <t>M4NS-IIb-67: Writes a given number as a product of its prime factors.</t>
  </si>
  <si>
    <t>4.025 Writes a given number as a product of its prime factors M4NS-IIb-67</t>
  </si>
  <si>
    <t>19 Mar - Cleared to upload after taking in the changes.</t>
  </si>
  <si>
    <t>PH_G4_C01_P3.4.2</t>
  </si>
  <si>
    <t>Ch 1 Practice 3.4.2: finds the common factors and the greatest common factor (GCF) of two numbers using the following methods: listing, prime factorization, and continuous division</t>
  </si>
  <si>
    <t>finds the common factors and the greatest common factor (GCF) of two numbers using the following methods: listing, prime factorization, and continuous division</t>
  </si>
  <si>
    <t>4.015 finds the common factors and the greatest common factor (GCF) of two numbers M4NS-IIc_x0002_68.1</t>
  </si>
  <si>
    <t>M4NS-IIc_x0002_68.1</t>
  </si>
  <si>
    <t>Finds the common factors and the greatest common factor (GCF) of two numbers using the following methods: listing, prime factorization, and continuous division</t>
  </si>
  <si>
    <t>M4NS-IIc_x0002_68.1  finds the common factors and the greatest common factor (GCF) of two numbers using the following methods: listing, prime factorization, and continuous division</t>
  </si>
  <si>
    <t>4.026 finds the common factors and the greatest common factor (GCF) of two numbers  M4NS-IIc- 68.1</t>
  </si>
  <si>
    <t>skip - not in Prime PH</t>
  </si>
  <si>
    <t>remove row</t>
  </si>
  <si>
    <t>Unit 4: Multiples</t>
  </si>
  <si>
    <t>4.1 Finding multiples of a whole number</t>
  </si>
  <si>
    <t>PINE_G5_C01_P5.1.1</t>
  </si>
  <si>
    <t>Ch 1 Practice 4.1.1: 
Finding multiples of a whole number</t>
  </si>
  <si>
    <t>List the multiples of a whole number up to 10</t>
  </si>
  <si>
    <t>4.016 List the multiples of a whole number up to 10 M4NS-IIa-65</t>
  </si>
  <si>
    <t>M4NS-IIa-65</t>
  </si>
  <si>
    <t>Identifies the multiples of a given number up to 100</t>
  </si>
  <si>
    <t>M4NS-IIa-65: Identifies the multiples of a given number up to 100.</t>
  </si>
  <si>
    <t>4.023 Identifies the multiples of a given number up to 100 M4NS-IIa-65</t>
  </si>
  <si>
    <t>PH_G4_C01_P4.1.1</t>
  </si>
  <si>
    <t>Multiples</t>
  </si>
  <si>
    <t>4.2 Relating factors and multiples</t>
  </si>
  <si>
    <t>PINE_G5_C01_P5.3.1</t>
  </si>
  <si>
    <t>Ch 1 Practice 4.2.1: Relating factors and multiples</t>
  </si>
  <si>
    <t>Relate factors and multiples</t>
  </si>
  <si>
    <t>4.017 Relate factors and multiples M4NS-IIa-65</t>
  </si>
  <si>
    <t>PH_G4_C01_P4.2.1</t>
  </si>
  <si>
    <t>PH_G4_C01_P4.2.2</t>
  </si>
  <si>
    <t>Ch 1 Practice 4.2.2: Finding out if a whole number is a multiple of a given whole number up to 10</t>
  </si>
  <si>
    <t>Find out if a whole number is a multiple of a given whole number up to 10</t>
  </si>
  <si>
    <t>4.018 Find out if a whole number is a multiple of a given whole number up to 10 M4NS-IIa-65</t>
  </si>
  <si>
    <t>19 Mar - Not cleared.  Please resubmit to me for a 2nd review.
4 Apr - Please proceed to take in the changes and upload to Learnosity.</t>
  </si>
  <si>
    <t>4.3 Identifying multiples of 2, 5 and 10</t>
  </si>
  <si>
    <t>PH_G4_C01_P4.3.1</t>
  </si>
  <si>
    <t>Ch 1 Practice 4.3.1: Identifying multiples of 2, 5 and 10</t>
  </si>
  <si>
    <t>Identify multiples of 2, 5 and 10</t>
  </si>
  <si>
    <t>4.019 Identify multiples of 2, 5 and 10 M4NS-IIa-65</t>
  </si>
  <si>
    <t xml:space="preserve"> To write a 2-digit number in tens and ones</t>
  </si>
  <si>
    <t>19 Mar - Cleared to upload.</t>
  </si>
  <si>
    <t>PH_G4_C01_P4.3.2</t>
  </si>
  <si>
    <t>Ch 1 Practice 4.3.2: finds the common multiples and least common multiple (LCM) of two numbers using the following methods: listing, prime factorization, and continuous division.</t>
  </si>
  <si>
    <t>finds the common multiples and least common multiple (LCM) of two numbers using the following methods: listing, prime factorization, and continuous division.</t>
  </si>
  <si>
    <t>4.020 finds the common multiples and least common multiple (LCM) of two numbers M4NS-IIc_x0002_69.1</t>
  </si>
  <si>
    <t>M4NS-IIc_x0002_69.1</t>
  </si>
  <si>
    <t>Finds the common multiples and least common multiple (LCM) of two numbers using the following methods: listing, prime factorization, and continuous division</t>
  </si>
  <si>
    <t>M4NS-IIc_x0002_69.1  finds the common multiples and least common multiple (LCM) of two numbers using the following methods: listing, prime factorization, and continuous division.</t>
  </si>
  <si>
    <t>4.027 finds the common multiples and least common multiple (LCM) of two numbers M4NS-IIc-69.1</t>
  </si>
  <si>
    <t xml:space="preserve">4.4 Word Problems </t>
  </si>
  <si>
    <t>PH_G4_C01_P4.4.1</t>
  </si>
  <si>
    <t>Ch 1 Practice 4.4.1: solves real-life problems involving GCF and LCM of 2 given numbers</t>
  </si>
  <si>
    <t>solves real-life problems involving GCF and LCM of 2 given numbers</t>
  </si>
  <si>
    <t>4.021 solves real-life problems involving GCF and LCM of 2 given numbers M4NS-IId_x0002_70.1</t>
  </si>
  <si>
    <t>M4NS-IId_x0002_70.1</t>
  </si>
  <si>
    <t>Solves real-life problems involving GCF and LCM of 2 given numbers</t>
  </si>
  <si>
    <t>M4NS-IId_x0002_70.1  solves real-life problems involving GCF and LCM of 2 given numbers</t>
  </si>
  <si>
    <t>4.028 solves real-life problems involving GCF and LCM of 2 given numbers. M4NS-IId- 70.1</t>
  </si>
  <si>
    <t>PH_G4_C01_P4.4.2</t>
  </si>
  <si>
    <t>Ch 1 Practice 4.4.2: creates problems with reasonable answers involving GCF and LCM of 2 given numbers.</t>
  </si>
  <si>
    <t>creates problems with reasonable answers involving GCF and LCM of 2 given numbers.</t>
  </si>
  <si>
    <t xml:space="preserve">4.022 creates problems with reasonable answers involving GCF and LCM of 2 given numbers. M4NS-IId-71.1
</t>
  </si>
  <si>
    <t xml:space="preserve">M4NS-IId-71.1
</t>
  </si>
  <si>
    <t>Creates problems with reasonable answers involving GCF and LCM of 2 given numbers</t>
  </si>
  <si>
    <t>M4NS-IId-71.1
  creates problems with reasonable answers involving GCF and LCM of 2 given numbers.</t>
  </si>
  <si>
    <t>4.029 creates problems with reasonable answers involving GCF and LCM of 2 given numbers. M4NS-IId- 71.1</t>
  </si>
  <si>
    <t>Unit 5: Patterns</t>
  </si>
  <si>
    <t>5.1 Finding the missing term in a number pattern</t>
  </si>
  <si>
    <t>PH_G4_C01_P5.1.1</t>
  </si>
  <si>
    <t>Ch 1 Practice 5.1.1: Find the missing term(s) in a number pattern</t>
  </si>
  <si>
    <t>Find the missing term(s) in a number pattern</t>
  </si>
  <si>
    <t>4.023 Find the missing term(s) in a number pattern M4AL-IIIe-13</t>
  </si>
  <si>
    <t>M4AL-IIIe-13</t>
  </si>
  <si>
    <t>Finds the missing number in an equation involving properties of operations (eg (4+__ ) + 8 = 4 + ( 5 + __)</t>
  </si>
  <si>
    <t>M4AL-IIIe-13: Finds the missing number in an equation involving properties of operations.</t>
  </si>
  <si>
    <t>4.054 Finds the missing number in an equation involving properties of operations M4AL-IIIe-13</t>
  </si>
  <si>
    <t>G4.5.01 Patterns</t>
  </si>
  <si>
    <t>Number Patterns</t>
  </si>
  <si>
    <t>Ch 1 Practice 5.1.1: Finding the missing term in a number pattern</t>
  </si>
  <si>
    <t>determines the missing term/s in a sequence of numbers (e.g. odd numbers, even numbers, multiples of a number, factors of a number, etc.)
e.g. 3,6,9,__ 4,8,12,16,__ (e.g. odd numbers, even numbers, multiples of a number, factors of a number, etc.)
1   2   3   4   5   6   7   ____</t>
  </si>
  <si>
    <t>4.024 determines the missing term/s in a sequence of numbers M4AL-IIIe-5</t>
  </si>
  <si>
    <t>M4AL-IIIe-5</t>
  </si>
  <si>
    <t>Determines the missing term/s in a sequence of numbers (eg odd numbers, even numbers, multiples of a number, factors of a number, etc)
eg 3,6,9,__ 4,8,12,16,__ (eg odd numbers, even numbers, multiples of a number, factors of a number, etc)
1 2 3 4 5 6 7 ____</t>
  </si>
  <si>
    <t>M4AL-IIIe-5  determines the missing term/s in a sequence of numbers (e.g. odd numbers, even numbers, multiples of a number, factors of a number, etc.)
e.g. 3,6,9,__ 4,8,12,16,__ (e.g. odd numbers, even numbers, multiples of a number, factors of a number, etc.)
1   2   3   4   5   6   7   ____</t>
  </si>
  <si>
    <t>4.053 determines the missing term/s in a sequence of numbers M4AL-IIIe-5</t>
  </si>
  <si>
    <t>Patterns</t>
  </si>
  <si>
    <t>Note: I see that this row has been deleted. However, as discussed, we were suppose to create this practice. Under Unit 5, practice PH_G4_C01_P5.1.1 has been created with the tags listed in this row.</t>
  </si>
  <si>
    <t>29-Apr created on Learnosity - Practice id is PH_G4_C01_P5.1.1</t>
  </si>
  <si>
    <t>Chapter 2: Mental Math</t>
  </si>
  <si>
    <t>Unit 1: Mental Multiplication</t>
  </si>
  <si>
    <t xml:space="preserve">1.1 Multiplying 2-digit numbers by 1-digit numbers mentally </t>
  </si>
  <si>
    <t>PH_G4_C02_P1.1.1</t>
  </si>
  <si>
    <t>Ch 2 Practice 1.1.1: Multiplying 2-digit numbers by 1-digit numbers mentally</t>
  </si>
  <si>
    <t>Multiply a 2-digit number by a 1-digit number mentally</t>
  </si>
  <si>
    <t>(Rev03)_02</t>
  </si>
  <si>
    <t>4.025 Multiply a 2-digit number by a 1-digit number mentally M4NS-Id-42.3</t>
  </si>
  <si>
    <t>M4NS-Id-42.3</t>
  </si>
  <si>
    <t>Multiplies mentally 2-digit by 1-to 2-digit numbers with products up to 200 and explains the strategies used</t>
  </si>
  <si>
    <t>M4NS-Id-42.3: Multiplies mentally 2-digit by 1 to 2-digit numbers with products up to 200 and explains the strategies used.</t>
  </si>
  <si>
    <t>4.009 Multiplies mentally 2-digit by 1-to 2-digit numbers with products up to 200 and explains the strategies used M4NS-Id-42.3</t>
  </si>
  <si>
    <t>Chapter 2 Mental Math</t>
  </si>
  <si>
    <t>G4.1.03 Multiplication / Division</t>
  </si>
  <si>
    <t>Global: Incorrect substrand codes for substrands that fall under Strand 1.</t>
  </si>
  <si>
    <t>1.2 Multiplying 2-digit numbers by 2-digit numbers mentally</t>
  </si>
  <si>
    <t>PH_G4_C02_P1.2.1</t>
  </si>
  <si>
    <t>Ch 2 Practice 1.2.1: Multiplying 2-digit numbers by 2-digit numbers mentally</t>
  </si>
  <si>
    <t>Multiply a 2-digit number by a 2-digit number mentally</t>
  </si>
  <si>
    <t>4.026 Multiply a 2-digit number by a 2-digit number mentally M4NS-Id-42.3</t>
  </si>
  <si>
    <t>Unit 2: Mental Division</t>
  </si>
  <si>
    <t>2.1 Dividing 2-digit numbers by 1-digit numbers mentally</t>
  </si>
  <si>
    <t>PH_G4_C02_P2.1.1</t>
  </si>
  <si>
    <t>Ch 2 Practice 2.1.1: Dividing 2-digit numbers by 1-digit numbers mentally</t>
  </si>
  <si>
    <t>Divide a 2-digit number by a 1-digit number mentally</t>
  </si>
  <si>
    <t>4.027 Divide a 2-digit number by a 1-digit number mentally M4NS-Ig-52.3</t>
  </si>
  <si>
    <t>M4NS-Ig-52.3</t>
  </si>
  <si>
    <t>Divides mentally 2- to 3-digit numbers by 1-digit numbers without remainder using appropriate strategies</t>
  </si>
  <si>
    <t>M4NS-Ig-52.3: Divides mentally 2- to 3-digit numbers by 1-digit numbers without remainder using appropriate strategies.</t>
  </si>
  <si>
    <t>4.016 Divides mentally 2- to 3-digit numbers by 1-digit numbers M4NS-Ig-52.3</t>
  </si>
  <si>
    <t xml:space="preserve">2.2 Dividing 3-digit numbers by 1-digit numbers mentally </t>
  </si>
  <si>
    <t>PH_G4_C02_P2.2.1</t>
  </si>
  <si>
    <t>Ch 2 Practice 2.2.1: Dividing 3-digit numbers by 1-digit numbers mentally</t>
  </si>
  <si>
    <t>Divide a 3-digit number by a 1-digit number mentally</t>
  </si>
  <si>
    <t>4.028 Divide a 3-digit number by a 1-digit number mentally M4NS-Ig-52.3</t>
  </si>
  <si>
    <t xml:space="preserve">Chapter 3: Multiplication and Division of Whole Numbers </t>
  </si>
  <si>
    <t>Unit 1: Multiplication by 1-digit numbers and by 10</t>
  </si>
  <si>
    <t>1.1 Multiplying three 1-digit numbers</t>
  </si>
  <si>
    <t>Ch 3 Practice 1.1.1: Multiplying three 1-digit numbers</t>
  </si>
  <si>
    <t>Discover the associative property of multiplication through concrete examples</t>
  </si>
  <si>
    <t>4.029 Discover the associative property of multiplication through concrete examples M4NS-Ic-43.7</t>
  </si>
  <si>
    <t>M4NS-Ic-43.7</t>
  </si>
  <si>
    <t>Multiplies numbers up to 3-digit numbers by up to 2-digit numbers without or with regrouping</t>
  </si>
  <si>
    <t>M4NS-Ic-43.7  multiplies numbers up to 3-digit numbers by up to 2-digit numbers without or with regrouping.</t>
  </si>
  <si>
    <t>4.007 multiplies numbers up to 3-digit numbers by up to 2-digit numbers without or with regrouping. M4NS-Ic- 43.7</t>
  </si>
  <si>
    <t xml:space="preserve">Chapter 3 Multiplication and Division of Whole Numbers </t>
  </si>
  <si>
    <t>Multiplication by 1-digit numbers and by 10</t>
  </si>
  <si>
    <t>Apply the commutative and associative properties of multiplication in computation</t>
  </si>
  <si>
    <t>4.030 Apply the commutative and associative properties of multiplication in computation M4NS-Ic-43.7</t>
  </si>
  <si>
    <t>M4NS-Ic-43.7: Multiplies numbers up to 3-digit numbers by up to 2-digit numbers without or with regrouping.</t>
  </si>
  <si>
    <t>4.007 Multiplies numbers up to 3-digit numbers by up to 2-digit numbers without or with regrouping M4NS-Ic- 43.7</t>
  </si>
  <si>
    <t>PH_G4_C03_P1.1.1</t>
  </si>
  <si>
    <t>PH_G3_C04_P1.1.2   PH_G3_C04_P2.1.2  PH_G3_C04_P3.1.2  PH_G3_C04_P4.1.2</t>
  </si>
  <si>
    <t>To count by sixes, sevens, eights and nines</t>
  </si>
  <si>
    <t>Suggestion - The PINE practice stated in the previous row should instead be used for this objective. 
I believe that the objective listed in the previous row cannot be tested with a digital practice.
Agreed and sorted on email dated 21 Apr</t>
  </si>
  <si>
    <t xml:space="preserve">1.2 Multiplying 4-digit whole numbers by 1-digit numbers </t>
  </si>
  <si>
    <t>PINE_G5_C02_P1.3.1</t>
  </si>
  <si>
    <t>Ch 3 Practice 1.2.1: Multiplying 4-digit whole numbers by 1-digit whole numbers</t>
  </si>
  <si>
    <t>Multiply a 4-digit whole number by a 1-digit whole number</t>
  </si>
  <si>
    <t>4.031 Multiply a 4-digit whole number by a 1-digit whole number M4NS-Ic-43.7</t>
  </si>
  <si>
    <t>PH_G4_C03_P1.2.1</t>
  </si>
  <si>
    <t xml:space="preserve">1.3 Multiplying whole numbers by 10 </t>
  </si>
  <si>
    <t>PINE_G5_C02_P1.1.1</t>
  </si>
  <si>
    <t>Ch 3 Practice 1.3.1: Multiplying by 10, 100 or 1000</t>
  </si>
  <si>
    <t>Multiply a whole number up to 4 digits by 10</t>
  </si>
  <si>
    <t>4.032 Multiply a whole number up to 4 digits by 10 M4NS-Ic-43.7</t>
  </si>
  <si>
    <t>PH_G4_C03_P1.3.1</t>
  </si>
  <si>
    <t>PH_G3_C04_P1.1.3   PH_G3_C04_P2.1.3    PH_G3_C04_P3.1.3   PH_G3_C04_P4.1.3</t>
  </si>
  <si>
    <t>To build up the multiplication tables of 6, 7, 8 and 9 and commit the multiplication facts to memory</t>
  </si>
  <si>
    <t xml:space="preserve">1.4 Estimating products </t>
  </si>
  <si>
    <t>PH_G4_C03_P1.4.1</t>
  </si>
  <si>
    <t>Ch 3 Practice 1.4.1: Estimating and checking the reasonableness of an answer in multiplication</t>
  </si>
  <si>
    <t>Estimate and check the reasonableness of an answer in multiplication</t>
  </si>
  <si>
    <t>4.033 To estimate and check the reasonableness of an answer in multiplication M4NS-Ic-44.2</t>
  </si>
  <si>
    <t>M4NS-Ic-44.2</t>
  </si>
  <si>
    <t>Estimates the products of 3- to 4-digit numbers by 2- to 3- digit numbers with reasonable results</t>
  </si>
  <si>
    <t>M4NS-Ic-44.2: Estimates the products of 3- to 4-digit numbers by 2- to 3-digit numbers with reasonable results.</t>
  </si>
  <si>
    <t>4.008 Estimates the products of 3- to 4-digit numbers by 2- to 3-digit numbers with reasonable results M4NS-Ic- 44.2</t>
  </si>
  <si>
    <t>PH_G4_C03_P1.5.1</t>
  </si>
  <si>
    <t>Ch 3 Practice 1.5.1: Solving word problems</t>
  </si>
  <si>
    <t>4.034 Solve a 1-step word problem on multiplication M4NS-Id-45.4</t>
  </si>
  <si>
    <t>M4NS-Id-45.4</t>
  </si>
  <si>
    <t>M4NS-Id-45.4: Solves routine and non-routine problems involving multiplication of whole numbers including money using appropriate problem solving strategies and tools.</t>
  </si>
  <si>
    <t>4.010 Solves routine and non-routine problems involving multiplication of whole numbers M4NS-Id-45.4</t>
  </si>
  <si>
    <t>Unit 2: Division by 1-digit numbers and by 10</t>
  </si>
  <si>
    <t>2.1 Dividing 4-digit whole numbers by 1-digit numbers</t>
  </si>
  <si>
    <t>PINE_G5_C02_P2.2.1</t>
  </si>
  <si>
    <t>Ch 3 Practice 2.1.1: Dividing by tens, hundreds or thousands</t>
  </si>
  <si>
    <t>Divide a 4-digit whole number by a 1-digit whole number</t>
  </si>
  <si>
    <t>4.035 Divide a 4-digit whole number by a 1-digit whole number M4NS-If-54.3</t>
  </si>
  <si>
    <t>M4NS-If-54.3</t>
  </si>
  <si>
    <t>Divides 3- to 4-digit numbers by 1-to 2- digit numbers without and with remainder</t>
  </si>
  <si>
    <t>M4NS-If-54.3: Divides 3- to 4-digit numbers by 1 to 2- digit numbers without and with remainder.</t>
  </si>
  <si>
    <t>4.013 Divides 3- to 4-digit numbers by 1-to 2-digit numbers M4NS-If-54.3</t>
  </si>
  <si>
    <t>PH_G4_C03_P2.1.1</t>
  </si>
  <si>
    <t>Division by 1-digit numbers and by 10</t>
  </si>
  <si>
    <t>2.2 Dividing whole numbers by 10</t>
  </si>
  <si>
    <t>PINE_G5_C02_P2.3.1</t>
  </si>
  <si>
    <t>Ch 3 Practice 2.2.1: Dividing 4-digit whole numbers by 10</t>
  </si>
  <si>
    <t>Divide a whole number up to 4 digits by 10</t>
  </si>
  <si>
    <t>4.036 Divide a whole number up to 4 digits by 10 M4NS-If-54.3</t>
  </si>
  <si>
    <t>PH_G4_C03_P2.2.1</t>
  </si>
  <si>
    <t>PINE_G5_C02_P2.5.1</t>
  </si>
  <si>
    <t>Ch 3 Practice 2.3.1: Estimating quotients</t>
  </si>
  <si>
    <t>Estimate and check the reasonableness of an answer in division</t>
  </si>
  <si>
    <t>4.037 To estimate and check the reasonableness of an answer in division M4NS-Ig-55.2</t>
  </si>
  <si>
    <t>M4NS-Ig-55.2</t>
  </si>
  <si>
    <t>Estimates the quotient of 3- to 4-digit dividends by 1- to 2-digit divisors with reasonable results</t>
  </si>
  <si>
    <t>M4NS-Ig-55.2: Estimates the quotient of 3- to 4-digit dividends by 1- to 2-digit divisors with reasonable results.</t>
  </si>
  <si>
    <t>4.015 Estimates the quotient of 3- to 4-digit dividends by 1- to 2-digit divisors M4NS-Ig-55.2</t>
  </si>
  <si>
    <t>PH_G4_C03_P2.3.1</t>
  </si>
  <si>
    <t>PINE_G5_C02_P2.6.1</t>
  </si>
  <si>
    <t>Ch 3 Practice 2.4.1: Solving word problems</t>
  </si>
  <si>
    <t>4.038 Solve a 1-step word problem on division M4NS-Ih-56.3</t>
  </si>
  <si>
    <t>M4NS-Ih-56.3</t>
  </si>
  <si>
    <t>Solves routine and non-routine problems involving division of 3- to 4- digit numbers by 1- to 2-digit numbers including money using appropriate problem solving strategies and tools</t>
  </si>
  <si>
    <t>M4NS-Ih-56.3: Solves routine and non-routine problems involving division of 3- to 4- digit numbers by 1- to 2-digit numbers including money using appropriate problem solving strategies and tools.</t>
  </si>
  <si>
    <t>4.017 Solves routine and non-routine problems involving division of 3- to 4- digit numbers by 1- to 2-digit numbers M4NS-Ih-56.3</t>
  </si>
  <si>
    <t>PH_G4_C03_P2.4.1</t>
  </si>
  <si>
    <t>Unit 3: Multiplication by 2-digit whole numbers</t>
  </si>
  <si>
    <t>3.1 Multiplying 2-digit whole numbers by tens</t>
  </si>
  <si>
    <t>PH_G4_C03_P3.1.1</t>
  </si>
  <si>
    <t>Ch 3 Practice 3.1.1: Multiplying 2-digit whole numbers by tens</t>
  </si>
  <si>
    <t>Multiply a 2-digit whole number by tens</t>
  </si>
  <si>
    <t>4.039 Multiply a 2-digit whole number by tens M4NS-Ic-43.7</t>
  </si>
  <si>
    <t>Multiplication by 2-digit whole numbers</t>
  </si>
  <si>
    <t>3.2 Multiplying 3-digit whole numbers by tens</t>
  </si>
  <si>
    <t>PH_G4_C03_P3.2.1</t>
  </si>
  <si>
    <t>Ch 3 Practice 3.2.1: Multiplying 3-digit whole numbers by tens</t>
  </si>
  <si>
    <t>Multiply a 3-digit whole number by tens</t>
  </si>
  <si>
    <t>4.040 Multiply a 3-digit whole number by tens M4NS-Ic-43.7</t>
  </si>
  <si>
    <t>3.3 Multiplying 2-digit whole numbers by 2-digit whole numbers</t>
  </si>
  <si>
    <t>PINE_G5_C02_P1.4.1</t>
  </si>
  <si>
    <t>Ch 3 Practice 3.3.1: Multiplying 2-digit whole numbers by 2-digit whole numbers</t>
  </si>
  <si>
    <t>Multiply a 2-digit whole number by a 2-digit whole number</t>
  </si>
  <si>
    <t>4.041 Multiply a 2-digit whole number by a 2-digit whole number M4NS-Ic-43.7</t>
  </si>
  <si>
    <t>PH_G4_C03_P3.3.1</t>
  </si>
  <si>
    <t>3.4 Multiplying 3-digit whole numbers by 2-digit whole numbers</t>
  </si>
  <si>
    <t>PH_G4_C03_P3.4.1</t>
  </si>
  <si>
    <t>Ch 3 Practice 3.4.1: Multiplying 3-digit whole numbers by 2-digit whole numbers</t>
  </si>
  <si>
    <t>Multiply a 3-digit whole number by a 2-digit whole number</t>
  </si>
  <si>
    <t>4.042 Multiply a 3-digit whole number by a 2-digit whole number M4NS-Ic-43.7</t>
  </si>
  <si>
    <t>3.5 Multiplying 4-digit whole numbers by tens</t>
  </si>
  <si>
    <t>PH_G4_C03_P3.5.1</t>
  </si>
  <si>
    <t>Ch 3 Practice 3.5.1: Multiplying 4-digit whole numbers by tens</t>
  </si>
  <si>
    <t>Multiply a 4-digit whole number by tens</t>
  </si>
  <si>
    <t>4.043 Multiply a 4-digit whole number by tens M4NS-Ic-43.7</t>
  </si>
  <si>
    <t>3.6 Estimating products</t>
  </si>
  <si>
    <t>PINE_G5_C02_P1.5.1</t>
  </si>
  <si>
    <t>Ch 3 Practice 3.6.1: Estimating products</t>
  </si>
  <si>
    <t>4.044 To estimate and check the reasonableness of an answer in multiplication M4NS-Ic-44.2</t>
  </si>
  <si>
    <t>4.008 Estimates the products of 3- to 4-digit numbers by 2- to 3-digit numbers with reasonable results M4NS-Ic-44.2</t>
  </si>
  <si>
    <t>PH_G4_C03_P3.6.1</t>
  </si>
  <si>
    <t>3.7 Solving word problems</t>
  </si>
  <si>
    <t>PINE_G5_C02_P1.6.1</t>
  </si>
  <si>
    <t>Ch 3 Practice 3.7.1: Solving word problems</t>
  </si>
  <si>
    <t>4.045 Solve a 1-step word problem on multiplication M4NS-Id-45.4</t>
  </si>
  <si>
    <t>4.010 Solves routine and non-routine problems involving multiplication of whole numbers M4NS-Id- 45.4</t>
  </si>
  <si>
    <t>PH_G4_C03_P3.7.1</t>
  </si>
  <si>
    <t>Unit 4: Problem solving</t>
  </si>
  <si>
    <t>PINE_G5_C02_P4.1.1</t>
  </si>
  <si>
    <t>Ch 3 Practice 4.1.1:
Word problems</t>
  </si>
  <si>
    <t>Solve an up to 3-step word problem involving multiplication and division</t>
  </si>
  <si>
    <t>4.046 Solve an up to 3-step word problem involving multiplication and division M4NS-Ie-45.5/M4NS-Ih-56.4</t>
  </si>
  <si>
    <t>M4NS-Ie-45.5/M4NS-Ih-56.4</t>
  </si>
  <si>
    <t>Solves multi-step routine and nonroutine problems involving multiplication and addition or subtraction using appropriate problem solving strategies and tools
solves multi-step routine and nonroutine problems involving division and any of the other operations of whole numbers including money using appropriate problem solving strategies and tools</t>
  </si>
  <si>
    <t>M4NS-Ie-45.5: Solves multi-step routine and non-routine problems involving multiplication and addition or subtraction using appropriate problem solving strategies and tools.
M4NS-Ih-56.4: Solves multi-step routine and non-routine problems involving division and any of the other operations of whole numbers including money using appropriate problem solving strategies and tools.</t>
  </si>
  <si>
    <t xml:space="preserve">4.011 Solves multi-step routine and non-routine problems M4NS-Ie-45.5
4.014 Solves multi-step routine and non-routine problems involving division M4NS-Ih-56.4 </t>
  </si>
  <si>
    <t>PH_G4_C03_P4.1.1</t>
  </si>
  <si>
    <t>Problem solving</t>
  </si>
  <si>
    <t>PH_G3_C03_P1.7.1  PH_G3_C03_P3.3.1</t>
  </si>
  <si>
    <t>To multiply a 3-digit number by a 1-digit number without and with regrouping
To divide a 3-digit number by a 1-digit number</t>
  </si>
  <si>
    <t>PH_G4_C03_P4.1.2</t>
  </si>
  <si>
    <t>Ch 3 Practice 4.1.2:</t>
  </si>
  <si>
    <t>creates problems(with reasonable answers) involving multiplication or with addition or subtraction of whole numbers including money</t>
  </si>
  <si>
    <t>4.047 creates problems involving multiplication or with addition or subtraction of whole numbers including money M4NS-Ie-46.3</t>
  </si>
  <si>
    <t>M4NS-Ie-46.3</t>
  </si>
  <si>
    <t>Creates problems(with reasonable answers) involving multiplication or with addition or subtraction of whole numbers including money</t>
  </si>
  <si>
    <t>M4NS-Ie-46.3  creates problems(with reasonable answers) involving multiplication or with addition or subtraction of whole numbers including money</t>
  </si>
  <si>
    <t>4.012 creates problems M4NS-Ie- 46.3</t>
  </si>
  <si>
    <t>PH_G4_C03_P4.1.3</t>
  </si>
  <si>
    <t>Ch 3 Practice 4.1.3: creates problems involving division without or with any other operations of whole numbers including money, with reasonable answers</t>
  </si>
  <si>
    <t>creates problems involving division without or with any other operations of whole numbers including money, with reasonable answers</t>
  </si>
  <si>
    <t>4.048 creates problems involving division without or with any other operations of whole numbers including money M4NS-Ii-57.3</t>
  </si>
  <si>
    <t>M4NS-Ii-57.3</t>
  </si>
  <si>
    <t>Creates problems involving division without or with any other operations of whole numbers including money, with reasonable answers</t>
  </si>
  <si>
    <t>M4NS-Ii-57.3  creates problems involving division without or with any other operations of whole numbers including money, with reasonable answers</t>
  </si>
  <si>
    <t>4.019 creates problems M4NS-Ii- 57.3</t>
  </si>
  <si>
    <t>PH_G4_C03_P4.1.4</t>
  </si>
  <si>
    <t>Ch 3 Practice 4.1.4: creates problems(with reasonable answers) involving addition and/or subtraction of fractions.</t>
  </si>
  <si>
    <t>creates problems(with reasonable answers) involving addition and/or subtraction of fractions.</t>
  </si>
  <si>
    <t>4.049 creates problems involving addition and/or subtraction of fractions. M4NS-IIh-88.1</t>
  </si>
  <si>
    <t>M4NS-IIh-88.1</t>
  </si>
  <si>
    <t>Creates problems(with reasonable answers) involving addition and/or subtraction of fractions</t>
  </si>
  <si>
    <t>M4NS-IIh-88.1  creates problems(with reasonable answers) involving addition and/or subtraction of fractions.</t>
  </si>
  <si>
    <t>4.038 creates problems M4NS-IIh- 88.1</t>
  </si>
  <si>
    <t>Chapter 4: Fractions</t>
  </si>
  <si>
    <t>Unit 1: Mixed Numbers</t>
  </si>
  <si>
    <t>1.1 Writing mixed numbers</t>
  </si>
  <si>
    <t>PINE_G4_C04_P1.1.1</t>
  </si>
  <si>
    <t>Ch 4 Practice 1.1.1: Writing mixed numbers</t>
  </si>
  <si>
    <t>To write the sum of a whole number and a proper fraction as a mixed number</t>
  </si>
  <si>
    <t>4.050 To write the sum of a whole number and a proper fraction as a mixed number M4NS-IIe-80</t>
  </si>
  <si>
    <t>M4NS-IIe-80</t>
  </si>
  <si>
    <t>Changes improper fraction to mixed numbers and vice versa</t>
  </si>
  <si>
    <t>M4NS-IIe-80: Changes improper fraction to mixed numbers and vice versa.</t>
  </si>
  <si>
    <t>4.031 Changes improper fraction to mixed numbers and vice versa M4NS-IIe-80</t>
  </si>
  <si>
    <t>PH_G4_C04_P1.1.1</t>
  </si>
  <si>
    <t>Chapter 4 Fractions</t>
  </si>
  <si>
    <t>G4.1.03 Fractions / Concepts</t>
  </si>
  <si>
    <t>Mixed Numbers</t>
  </si>
  <si>
    <t>To identify the numerator and denominator of a fraction
To find the fraction that must be added to a given fraction to make a whole</t>
  </si>
  <si>
    <t>1.2 Reading mixed numbers on a number line</t>
  </si>
  <si>
    <t>PINE_G4_C04_P1.1.2</t>
  </si>
  <si>
    <t>Ch 4 Practice 1.2.1: Reading mixed numbers on a number line</t>
  </si>
  <si>
    <t>To read and place mixed numbers on a number line</t>
  </si>
  <si>
    <t>4.051 To read and place mixed numbers on a number line M4NS-IIe-80</t>
  </si>
  <si>
    <t>PH_G4_C04_P1.2.1</t>
  </si>
  <si>
    <t>To compare and order fractions which have a common numerator or denominator</t>
  </si>
  <si>
    <t>Unit 2: Improper Fractions</t>
  </si>
  <si>
    <t>2.1 Writing improper fractions</t>
  </si>
  <si>
    <t>PINE_G4_C04_P2.1.1</t>
  </si>
  <si>
    <t>Ch 4 Practice 2.1.1: Writing improper fractions</t>
  </si>
  <si>
    <t>To write an improper fraction</t>
  </si>
  <si>
    <t>4.052 To write an improper fraction M4NS-IIe-80</t>
  </si>
  <si>
    <t>PH_G4_C04_P2.1.1</t>
  </si>
  <si>
    <t>Improper Fractions</t>
  </si>
  <si>
    <t>To recognize and name equivalent fractions of a given fraction with denominators up to 12</t>
  </si>
  <si>
    <t>PINE_G4_C04_P2.1.2</t>
  </si>
  <si>
    <t>Ch 4 Practice 2.1.2: Identifying whole numbers, proper fractions, improper fractions and mixed numbers</t>
  </si>
  <si>
    <t>To distinguish among whole numbers, proper fractions, improper fractions and mixed numbers</t>
  </si>
  <si>
    <t>4.053 To distinguish among whole numbers, proper fractions, improper fractions and mixed numbers M4NS-IIe-80</t>
  </si>
  <si>
    <t>PH_G4_C04_P2.1.2</t>
  </si>
  <si>
    <t>remove row as it is not mentioned in the SOW</t>
  </si>
  <si>
    <t>2.2 Expressing improper fractions as mixed numbers</t>
  </si>
  <si>
    <t>PINE_G4_C04_P2.2.1</t>
  </si>
  <si>
    <t>Ch 4 Practice 2.2.1: Expressing improper fractions as whole numbers or mixed numbers</t>
  </si>
  <si>
    <t>To write an improper fraction as a whole number or a mixed number</t>
  </si>
  <si>
    <t>4.054 To write an improper fraction as a whole number or a mixed number M4NS-IIe-80</t>
  </si>
  <si>
    <t>PH_G4_C04_P2.2.1</t>
  </si>
  <si>
    <t>To express a fraction in its simplest form</t>
  </si>
  <si>
    <t>2.3 Expressing mixed numbers as improper fractions</t>
  </si>
  <si>
    <t>PINE_G4_C04_P2.3.1</t>
  </si>
  <si>
    <t>Ch 4 Practice 2.3.1: Expressing mixed numbers as improper fractions</t>
  </si>
  <si>
    <t>To write a whole number or a mixed number as an improper fraction</t>
  </si>
  <si>
    <t>4.055 To write a whole number or a mixed number as an improper fraction M4NS-IIe-80</t>
  </si>
  <si>
    <t>PH_G4_C04_P2.3.1</t>
  </si>
  <si>
    <t>2.4 Expressing a mixed number as another mixed number</t>
  </si>
  <si>
    <t>PINE_G4_C04_P2.4.1</t>
  </si>
  <si>
    <t>Ch 4 Practice 2.4.1: Expressing a mixed number as another mixed number</t>
  </si>
  <si>
    <t>To write a mixed number as another mixed number with an improper fraction</t>
  </si>
  <si>
    <t>4.056 To write a mixed number as another mixed number with an improper fraction M4NS-IIe-80</t>
  </si>
  <si>
    <t>PH_G4_C04_P2.4.1</t>
  </si>
  <si>
    <t>2.5 Simplifying mixed numbers</t>
  </si>
  <si>
    <t>PINE_G4_C04_P2.4.2</t>
  </si>
  <si>
    <t>Ch 4 Practice 2.5.1: Expressing a mixed number as another mixed number in its simplest form</t>
  </si>
  <si>
    <t>To express a mixed number with an improper fraction in its simplest form</t>
  </si>
  <si>
    <t>4.057 To express a mixed number with an improper fraction in its simplest form M4NS-IIe-80</t>
  </si>
  <si>
    <t>PH_G4_C04_P2.5.1</t>
  </si>
  <si>
    <t>Unit 3: Addition of Fractions</t>
  </si>
  <si>
    <t>3.1 Adding two fractions</t>
  </si>
  <si>
    <t>Ch 4 Practice 3.1.1: Adding two like fractions</t>
  </si>
  <si>
    <t>To add two like fractions with a sum more than 1 whole</t>
  </si>
  <si>
    <t>(Rev03)_03</t>
  </si>
  <si>
    <t>4.058 To add two like fractions with a sum more than 1 whole M4NS-IIg-83</t>
  </si>
  <si>
    <t>PH_G4_C04_P3.1.1</t>
  </si>
  <si>
    <t>G4.1.04 Fractions / Arithmetic Operations</t>
  </si>
  <si>
    <t>Addition of Fractions</t>
  </si>
  <si>
    <t xml:space="preserve"> To add like fractions within 1 whole</t>
  </si>
  <si>
    <t>Ch 4 Practice 3.1.2: Adding two related fractions</t>
  </si>
  <si>
    <t>To add two related fractions with a sum more than 1 whole</t>
  </si>
  <si>
    <t>4.059 To add two related fractions with a sum more than 1 whole M4NS-IIg-83</t>
  </si>
  <si>
    <t>PH_G4_C04_P3.1.2</t>
  </si>
  <si>
    <t xml:space="preserve"> To add related fractions within 1 whole</t>
  </si>
  <si>
    <t>3.2 Adding three fractions</t>
  </si>
  <si>
    <t>Ch 4 Practice 3.2.1: Adding three like fractions</t>
  </si>
  <si>
    <t>To add three like fractions with a sum more than 1 whole</t>
  </si>
  <si>
    <t>4.060 To add three like fractions with a sum more than 1 whole M4NS-IIg-83</t>
  </si>
  <si>
    <t>PH_G4_C04_P3.2.1</t>
  </si>
  <si>
    <t>Ch 4 Practice 3.2.2: Adding three related fractions</t>
  </si>
  <si>
    <t>To add three related fractions with a sum more than 1 whole</t>
  </si>
  <si>
    <t>4.061 To add three related fractions with a sum more than 1 whole M4NS-IIg-83</t>
  </si>
  <si>
    <t>PH_G4_C04_P3.2.2</t>
  </si>
  <si>
    <t>To solve 1-step word problems involving fractions</t>
  </si>
  <si>
    <t>4.062 To solve 1-step word problems involving fractions M4NS-IIh-87.1</t>
  </si>
  <si>
    <t>PH_G4_C04_P3.3.1</t>
  </si>
  <si>
    <t>Unit 4: Subtraction of Fractions</t>
  </si>
  <si>
    <t>4.1 Subtracting a fraction from a whole number</t>
  </si>
  <si>
    <t>Ch 4 Practice 4.1.1: Subtracting a fraction from a whole number</t>
  </si>
  <si>
    <t>To subtract a fraction from a whole number</t>
  </si>
  <si>
    <t>4.063 To subtract a fraction from a whole number M4NS-Iif-82.2/M4NS-IIg-83</t>
  </si>
  <si>
    <t>M4NS-Iif-82.2/M4NS-IIg-83</t>
  </si>
  <si>
    <t>Visualizes subtraction of a fraction from a whole number
performs addition and subtraction of similar and dissimilar fractions</t>
  </si>
  <si>
    <t>M4NS-Iif-82.2: Visualizes subtraction of a fraction from a whole number.
M4NS-IIg-83: Performs addition and subtraction of similar and dissimilar fractions.</t>
  </si>
  <si>
    <t>4.034 Visualizes subtraction of a fraction from a whole number M4NS-IIf-82.2
4.036 Performs addition and subtraction of similar and dissimilar fractions M4NS-IIg-83</t>
  </si>
  <si>
    <t>PH_G4_C04_P4.1.1</t>
  </si>
  <si>
    <t>Subtraction of Fractions</t>
  </si>
  <si>
    <t>To solve 1-step word problems involving addition or subtraction of fractions and comparison of fractions</t>
  </si>
  <si>
    <t>4.2 Subtracting two fractions from a whole number</t>
  </si>
  <si>
    <t>Ch 4 Practice 4.2.1: Subtracting two fractions from a whole number</t>
  </si>
  <si>
    <t>To subtract two fractions from a whole number</t>
  </si>
  <si>
    <t>4.064 To subtract two fractions from a whole number M4NS-Iif-82.2/M4NS-IIg-83</t>
  </si>
  <si>
    <t>PH_G4_C04_P4.2.1</t>
  </si>
  <si>
    <t>Ch 4 Practice 4.3.1: Solving word problems</t>
  </si>
  <si>
    <t>4.065 To solve 1-step word problems involving fractions M4NS-Iif-82.2/M4NS-IIg-83</t>
  </si>
  <si>
    <t>PH_G4_C04_P4.3.1</t>
  </si>
  <si>
    <t>Unit 5: Product of a fraction and a whole number</t>
  </si>
  <si>
    <t>5.1 Understanding fraction of a set</t>
  </si>
  <si>
    <t>PH_G4_C04_P5.1.1</t>
  </si>
  <si>
    <t>Ch 4 Practice 5.1.1: Understanding fraction of a set</t>
  </si>
  <si>
    <t>Understand a fraction of  a set of objects</t>
  </si>
  <si>
    <t>4.066 Understand a fraction of a set of objects M5NS-Ig-89</t>
  </si>
  <si>
    <t>M5NS-Ig-89</t>
  </si>
  <si>
    <t>Visualizes multiplication of fractions using models</t>
  </si>
  <si>
    <t>M5NS-Ig-89: Visualizes multiplication of fractions using models.</t>
  </si>
  <si>
    <t>5.019 Visualizes multiplication of fractions M5NS-Ig-89</t>
  </si>
  <si>
    <t>Product of a fraction and a whole number</t>
  </si>
  <si>
    <t xml:space="preserve">To write a number sentence for a given situation involving division by grouping
</t>
  </si>
  <si>
    <t>Prime PH objective and PH National objective are not matching. I believe this Prime PH objective can be mapped to M5NS-Ig-89 (I'm suggesting across grade mapping as Evonne mentioned that this can be done)
25 Apr - raised my concerns over the inhouse codes 3.### and 5.### for rows 68-75</t>
  </si>
  <si>
    <t>Yes, I agree this is a better match. Pls proceed with all these.</t>
  </si>
  <si>
    <t>5.2 Finding a fractional part of a quantity</t>
  </si>
  <si>
    <t>PH_G4_C04_P5.2.1</t>
  </si>
  <si>
    <t>Ch 4 Practice 5.2.1: Finding a fractional part of a quantity</t>
  </si>
  <si>
    <t>Find the value of a fractional part of a quantity</t>
  </si>
  <si>
    <t>4.067 Find the value of a fractional part of a quantity M5NS-Ig-89</t>
  </si>
  <si>
    <t>Prime PH objective and PH National objective are not matching. I believe this Prime PH objective can be mapped to M5NS-Ig-89 (I'm suggesting across grade mapping as Evonne mentioned that this can be done)</t>
  </si>
  <si>
    <t>5.3 Multiplying a fraction and a whole number</t>
  </si>
  <si>
    <t>PH_G4_C04_P5.3.1</t>
  </si>
  <si>
    <t>Ch 4 Practice 5.3.1: Multiplying a fraction and a whole number</t>
  </si>
  <si>
    <t>Multiply a fraction with a whole number</t>
  </si>
  <si>
    <t>4.068 Multiply a fraction and a whole number M5NS-Ig-90.1</t>
  </si>
  <si>
    <t>M5NS-Ig-90.1</t>
  </si>
  <si>
    <t>Multiplies a fraction and a whole number and another fraction</t>
  </si>
  <si>
    <t>M5NS-Ig-90.1: Multiplies a fraction and a whole number and another fraction.</t>
  </si>
  <si>
    <t>5.020 Multiplies a fraction and a whole number and another fraction M5NS-Ig- 90.1</t>
  </si>
  <si>
    <t>Prime PH objective and PH National objective are not matching. I believe this Prime PH objective can be mapped to M5NS-Ig- 90.1 (I'm suggesting across grade mapping as Evonne mentioned that this can be done)
26 Apr - Multiplication of only proper fractions are considered in Prime PH. Pls consider amending objective and tag listed in Columns F and J respectively.
28 Apr - Noted, please proceed to update.
5 Jun (Smita) - While checking the page numbers, I noticed that two CB lessons are missing from the S&amp;S. This is similar to the case in G5 C01. Reported to Evonne.</t>
  </si>
  <si>
    <t>Unit 6: Conversion of measurements</t>
  </si>
  <si>
    <t>6.1 Units of measurement</t>
  </si>
  <si>
    <t>PH_G4_C04_P6.1.1</t>
  </si>
  <si>
    <t>Ch 4 Practice 6.1.1: Units of measurement of length, mass and volume of liquid and time</t>
  </si>
  <si>
    <t>Recall the units of measurement of length, mass and volume of liquid and time</t>
  </si>
  <si>
    <t>4.069 Recall the units of measurement of length, mass and volume of liquid and time M3ME-IVb-39</t>
  </si>
  <si>
    <t>3.066 Visualizes, and represents, and converts common units of measure M3ME-IVb-39</t>
  </si>
  <si>
    <t>Conversion of measurements</t>
  </si>
  <si>
    <t>PH_G3_C09_P4.1.1  
PH_G3_C10_P2.1.1   
PH_G3_C11_P4.1.1</t>
  </si>
  <si>
    <t xml:space="preserve">To solve 1-step or 2-step word problems on length or distance                                                                                 
To solve 1-step or 2-step word problems on mass                                                                         
To solve 1-step or 2-step word problems involving volume and capacity </t>
  </si>
  <si>
    <t>N/A - to be skipped Note: Prime PH objective and PH National objective are not matching. I believe this Prime PH objective can be mapped to M3ME-IVb-39 (I'm suggesting across grade mapping as Evonne mentioned that this can be done)
2 May - consider for creation</t>
  </si>
  <si>
    <t>11-May created on Learnosity</t>
  </si>
  <si>
    <t>6.2 Converting a measurement from a larger unit involving fractions to a smaller unit</t>
  </si>
  <si>
    <t>PH_G4_C04_P6.2.1</t>
  </si>
  <si>
    <t>Ch 4 Practice 6.2.1: Converting a measurement from a larger unit involving fractions to a smaller unit</t>
  </si>
  <si>
    <t>Convert a measurement of length, mass, volume of liquid or time from a larger unit of measure involving a proper fraction to a smaller unit</t>
  </si>
  <si>
    <t>4.070 Convert a measurement of a larger unit of measure involving a proper fraction to a smaller unit M3ME-IVb-39</t>
  </si>
  <si>
    <t>Prime PH objective and PH National objective are not matching. I believe this Prime PH objective can be mapped to M3ME-IVb-39 (I'm suggesting across grade mapping as Evonne mentioned that this can be done)</t>
  </si>
  <si>
    <t>6.3 Converting a measurement from a larger unit to compound units</t>
  </si>
  <si>
    <t>PH_G4_C04_P6.3.1</t>
  </si>
  <si>
    <t>Ch 4 Practice 6.3.1: Converting a measurement from a larger unit to compound units</t>
  </si>
  <si>
    <t>Convert a measurement of length,mass, volume of liquid or time from a larger unit of measure involving a mixed number to compound units</t>
  </si>
  <si>
    <t>4.071 Convert a measurement of a larger unit of measure involving a mixed number to compound units M3ME-IVb-39</t>
  </si>
  <si>
    <t>6.4 Converting a measurement from a larger unit involving a mixed number to a smaller unit</t>
  </si>
  <si>
    <t>PH_G4_C04_P6.4.1</t>
  </si>
  <si>
    <t>Ch 4 Practice 6.4.1: Converting a measurement from a larger unit involving a mixed number to a smaller unit</t>
  </si>
  <si>
    <t>Convert a measurement of length, mass, volume of liquid or time from a larger unit involving a mixed number to a smaller unit</t>
  </si>
  <si>
    <t>4.072 Convert a measurement of a larger unit involving a mixed number to a smaller unit M3ME-IVb-39</t>
  </si>
  <si>
    <t>6.5 Expressing a measurement in a smaller unit as a fraction of a larger unit</t>
  </si>
  <si>
    <t>PH_G4_C04_P6.5.1</t>
  </si>
  <si>
    <t>Ch 4 Practice 6.5.1: Expressing a measurement in a smaller unit as a fraction of a larger unit</t>
  </si>
  <si>
    <t>Express a measurement of length, mass, volume of liquid or time in a smaller unit as a fraction of a measurement in a larger unit</t>
  </si>
  <si>
    <t>4.073 Express a measurement of a smaller unit as a fraction of a measurement in a larger unit M3ME-IVb-39</t>
  </si>
  <si>
    <t>Unit 7: Problem solving</t>
  </si>
  <si>
    <t>7.1 Solving word problems</t>
  </si>
  <si>
    <t>Ch 4 Practice 7.1.1: Solving word problems</t>
  </si>
  <si>
    <t>To solve word problems involving fractions</t>
  </si>
  <si>
    <t>4.074 To solve 1-step word problems involving fractions M4NS-IIh-87.1/M4NS-IIh-88.1</t>
  </si>
  <si>
    <t>M4NS-IIh-87.1/M4NS-IIh-88.1</t>
  </si>
  <si>
    <t>Solves routine and non-routine problems involving addition and/or subtraction of fractions using appropriate problem solving strategies and tools
creates problems(with reasonable 
answers) involving addition and/or 
subtraction of fractions</t>
  </si>
  <si>
    <t>M4NS-IIh-87.1: Solves routine and non-routine problems involving addition and/or subtraction of fractions using appropriate problem solving strategies and tools.
M4NS-IIh-88.1: Creates problems(with reasonable  answers) involving addition and/or subtraction of fractions.</t>
  </si>
  <si>
    <t>4.037 Solves routine and non-routine problems involving addition and/or subtraction of fractions M4NS-IIh-87.1
4.040 Creates problems involving addition and/or subtraction of fractions M4NS-IIh-88.1</t>
  </si>
  <si>
    <t>PH_G4_C04_P7.1.1</t>
  </si>
  <si>
    <t>PH_G4_C04_P3.3.1  PH_G4_C04_P5.3.1  PH_G4_C04_P6.5.1</t>
  </si>
  <si>
    <t>To solve 1-step word problems involving fractions  Multiply a fraction with a whole number                   
Express a measurement of length, mass, volume of liquid or time in a smaller unit as a fraction of a measurement in a larger unit</t>
  </si>
  <si>
    <t>Chapter 5: Tables and Graphs</t>
  </si>
  <si>
    <t>Unit 1: Presenting Data</t>
  </si>
  <si>
    <t>1.1 Presenting and interpreting data in tables and vertical bar graphs</t>
  </si>
  <si>
    <t>PINE_G4_C07_P1.1.2</t>
  </si>
  <si>
    <t>Ch 5 Practice 1.1.1: Interpreting graphs</t>
  </si>
  <si>
    <t>Present and interpret data in a table</t>
  </si>
  <si>
    <t>4.075 Present and interpret data in a table M4SP-IVg-2.4</t>
  </si>
  <si>
    <t>M4SP-IVg-2.4</t>
  </si>
  <si>
    <t>Organizes data in tabular form and presents them in a single/double horizontal or vertical bar graph</t>
  </si>
  <si>
    <t>M4SP-IVg-2.4: Organizes data in tabular form and presents them in a single/double horizontal or vertical bar graph.</t>
  </si>
  <si>
    <t>4.078 Organizes data in tabular form and presents them in a single/double horizontal or vertical bar graph M4SP-IVg-2.4</t>
  </si>
  <si>
    <t>PH_G4_C05_P1.1.1</t>
  </si>
  <si>
    <t>Chapter 5 Tables and Graphs</t>
  </si>
  <si>
    <t>G4.4.01 Graphs</t>
  </si>
  <si>
    <t>Presenting Data</t>
  </si>
  <si>
    <t xml:space="preserve">To collect data and record them in a tally chart
To present data in a frequency table
</t>
  </si>
  <si>
    <t>PINE_G4_C07_P1.1.1</t>
  </si>
  <si>
    <t>Ch 5 Practice 1.1.2: Collecting and presenting data in graphs</t>
  </si>
  <si>
    <t>Present data in a vertical bar graph</t>
  </si>
  <si>
    <t>4.076 Present data in a vertical bar graph M4SP-IVg-2.4</t>
  </si>
  <si>
    <t>PH_G4_C05_P1.1.2</t>
  </si>
  <si>
    <t>PH_G4_C05_P1.1.3</t>
  </si>
  <si>
    <t>Ch 5 Practice 1.1.3: Solving problems using data presented in vertical bar graphs</t>
  </si>
  <si>
    <t>Solve a problem using data presented in a vertical bar graph</t>
  </si>
  <si>
    <t>4.077 Solve a problem M4SP-IVg-3.4</t>
  </si>
  <si>
    <t>M4SP-IVg-3.4</t>
  </si>
  <si>
    <t>Interprets data presented in different kinds of bar graphs (vertical/horizontal, single/double bars)</t>
  </si>
  <si>
    <t>M4SP-IVg-3.4: Interprets data presented in different kinds of bar graphs (vertical/horizontal, single/double bars).</t>
  </si>
  <si>
    <t>4.079 Interprets data presented in different kinds of bar graphs M4SP-IVg-3.4</t>
  </si>
  <si>
    <t>To make a bar graph with a scale greater than 1</t>
  </si>
  <si>
    <t>1.2 Presenting and interpreting data in horizontal bar graphs</t>
  </si>
  <si>
    <t>PH_G4_C05_P1.2.1</t>
  </si>
  <si>
    <t>Ch 5 Practice 1.2.1: Present data in a horizontal bar graph
"</t>
  </si>
  <si>
    <t xml:space="preserve">Present data in a horizontal bar graph
</t>
  </si>
  <si>
    <t>4.078 Present data in a horizontal bar graph M4SP-IVg-2.4</t>
  </si>
  <si>
    <t>PH_G4_C05_P1.2.2</t>
  </si>
  <si>
    <t>Ch 5 Practice 1.2.2: Solving problems using data presented in horizontal bar graphs</t>
  </si>
  <si>
    <t>Solve a problem using data presented in a horizontal bar graph</t>
  </si>
  <si>
    <t>4.079 Solve a problem using data presented in a horizontal bar graph M4SP-IVg-3.4</t>
  </si>
  <si>
    <t xml:space="preserve">To make a bar graph with a scale greater than 1
To read the scale on the axis of a bar graph
To read and interpret a bar graph with a scale greater than 1
To solve problems using information presented in a bar graph
</t>
  </si>
  <si>
    <t>PINE_G5_C14_P2.2.1</t>
  </si>
  <si>
    <t>Ch 5 Practice 1.2.3:
Reading and interpreting bar line charts</t>
  </si>
  <si>
    <t>To read and interpret bar line charts</t>
  </si>
  <si>
    <t>4.080 To read and interpret bar line charts M4SP-IVg-3.4</t>
  </si>
  <si>
    <t>PH_G4_C05_P1.2.3</t>
  </si>
  <si>
    <t>To read the scale on the axis of a bar graph</t>
  </si>
  <si>
    <t>1.3 Presenting and interpreting data in double‑bar graphs</t>
  </si>
  <si>
    <t>Collect data on two variables using any source</t>
  </si>
  <si>
    <t>4.081 Collect data on two variables M4SP-IVg-1.4</t>
  </si>
  <si>
    <t>M4SP-IVg-1.4</t>
  </si>
  <si>
    <t>Collects data on two variables using any source</t>
  </si>
  <si>
    <t>M4SP-IVg-1.4: Collects data on two variables using any source.</t>
  </si>
  <si>
    <t>4.077 Collects data on two variables using any source M4SP-IVg-1.4</t>
  </si>
  <si>
    <t>Suggestion: Skip this practice as this objective cannot be tested digitally
28 Apr - Noted.</t>
  </si>
  <si>
    <t>PH_G4_C05_P1.3.1</t>
  </si>
  <si>
    <t>Ch 5 Practice 1.3.1: Present data in a doublebar graph</t>
  </si>
  <si>
    <t>Present data in a double bar graph</t>
  </si>
  <si>
    <t>4.082 Present data in a double-bar graph M4SP-IVg-2.4</t>
  </si>
  <si>
    <t xml:space="preserve">To collect data and record them in a tally chart
</t>
  </si>
  <si>
    <t>PH_G4_C05_P1.3.2</t>
  </si>
  <si>
    <t>Ch 5 Practice 1.3.2: Solve a problem using data presented in a double-bar graph</t>
  </si>
  <si>
    <t>Solve a problem using data presented in a double-bar graph</t>
  </si>
  <si>
    <t>4.083 Solve a problem M4SP-IVg-3.4</t>
  </si>
  <si>
    <t>4.079 Interprets data presented in different kinds of bar graphs M4SP-IVg- 3.4</t>
  </si>
  <si>
    <t>The objective of this practice is very much similar to PH_G4_C05_P1.6.1. However, it is aligned with CB so will go ahead with the creation as usual. Will take up simpler interpreting questions for this practice.
28 Apr - Noted</t>
  </si>
  <si>
    <t>1.4 Solving problems using data given in tables</t>
  </si>
  <si>
    <t>PH_G4_C05_P1.4.1</t>
  </si>
  <si>
    <t>Ch 5 Practice 1.4.1: Solve a problem using data presented in a table</t>
  </si>
  <si>
    <t>Solve a problem using data presented in a table</t>
  </si>
  <si>
    <t>4.084 Solve a problem M4SP-IVh-4.4</t>
  </si>
  <si>
    <t>M4SP-IVh-4.4</t>
  </si>
  <si>
    <t>Solves routine and non-routine problems using data presented in a single or double-bar graph</t>
  </si>
  <si>
    <t>M4SP-IVh-4.4: Solves routine and non-routine problems using data presented in a single or double-bar graph.</t>
  </si>
  <si>
    <t>4.080 Solves routine and non-routine problems using data presented in a single or double-bar graph M4SP-IVh-4.4</t>
  </si>
  <si>
    <t>1.5 Completing tables using given data</t>
  </si>
  <si>
    <t>PH_G4_C05_P1.5.1</t>
  </si>
  <si>
    <t>Ch 5 Practice 1.5.1: Complete a table using given data</t>
  </si>
  <si>
    <t>Complete a table using given data</t>
  </si>
  <si>
    <t>4.085 Complete a table M4SP-IVg-2.4</t>
  </si>
  <si>
    <t>Prime PH objective not matching with PH curriculum objective. I suggest to map it with M4SP-IVg- 2.4, as I think this would be the closest match.
28 Apr - Noted.  Updated.
10 May - Shouldn't PH code in Column J be also updated?
30 May - Noted.</t>
  </si>
  <si>
    <t>1.6 Solving problems using data given in double-bar graphs</t>
  </si>
  <si>
    <t>PH_G4_C05_P1.6.1</t>
  </si>
  <si>
    <t>Ch 5 Practice 1.6.1: Solve a problem using data presented in double-bar graphs</t>
  </si>
  <si>
    <t>Solve a problem using data presented in double-bar graphs</t>
  </si>
  <si>
    <t>4.086 Solve a problem M4SP-IVg-2.4</t>
  </si>
  <si>
    <t>PH_G4_C05_P1.3.3</t>
  </si>
  <si>
    <t>PH_G4_C05_P1.6.2</t>
  </si>
  <si>
    <t>Ch 5 Practice 1.6.2: Draw inferences based on data presented in a double-bar graph</t>
  </si>
  <si>
    <t>Draw inferences based on data presented in a double-bar graph</t>
  </si>
  <si>
    <t>4.087 Draw inferences based on data presented in a double-bar graph M4SP-IVh-5.4</t>
  </si>
  <si>
    <t>M4SP-IVh-5.4</t>
  </si>
  <si>
    <t>Draws inferences based on data presented in a double-bar graph</t>
  </si>
  <si>
    <t>M4SP-IVh-5.4: Draws inferences based on data presented in a double-bar graph.</t>
  </si>
  <si>
    <t>4.081 Draws inferences based on data presented in a double-bar graph M4SP-IVh-5.4</t>
  </si>
  <si>
    <t xml:space="preserve">Suggestion: This objective and the earlier objective should be tested together in one practice as they are very much similar and, a stand-alone practice if developed for this objective will result in similar questions as for the earlier objective.
28 Apr - Noted.  Please proceed to merge.
</t>
  </si>
  <si>
    <t>2.1 Word Problems</t>
  </si>
  <si>
    <t>PH_G4_C05_P2.1.1</t>
  </si>
  <si>
    <t>Ch 5 Practice 2.1.1: solves routine and non-routine problems using data presented in a single or double-bar graph.</t>
  </si>
  <si>
    <t>solves routine and non-routine problems using data presented in a single or double-bar graph.</t>
  </si>
  <si>
    <t>4.088 Solves routine and non-routine problems M4SP-IVh-4.4</t>
  </si>
  <si>
    <t>PH_G4_C05_P2.1.2</t>
  </si>
  <si>
    <t>Ch 5 Practice 2.1.2: expresses the outcome in a simple experiment in words, symbols, tables, or graphs</t>
  </si>
  <si>
    <t>expresses the outcome in a simple experiment in words, symbols, tables, or graphs</t>
  </si>
  <si>
    <t>4.089 Expresses the outcome in a simple experiment in words, symbols, tables, or graphs M4SP-IVi-10</t>
  </si>
  <si>
    <t>M4SP-IVi-10</t>
  </si>
  <si>
    <t>Expresses the outcome in a simple experiment in words, symbols, tables, or graphs</t>
  </si>
  <si>
    <t>M4SP-IVi-10: Expresses the outcome in a simple experiment in words, symbols, tables, or graphs.</t>
  </si>
  <si>
    <t>4.083 Expresses the outcome in a simple experiment in words, symbols, tables, or graphs M4SP-IVi-10</t>
  </si>
  <si>
    <t>Skip - not in Prime PH - Moreover, this objective do not belong to this chapter (tables and graphs)</t>
  </si>
  <si>
    <t>PH_G4_C05_P2.1.3</t>
  </si>
  <si>
    <t>Ch 5 Practice 2.1.3: solves routine and non-routine problems involving a simple experiment</t>
  </si>
  <si>
    <t>solves routine and non-routine problems involving a simple experiment</t>
  </si>
  <si>
    <t>4.090 Solves routine and non-routine problems involving a simple experiment M4SP-IVj-12</t>
  </si>
  <si>
    <t>M4SP-IVj-12</t>
  </si>
  <si>
    <t>Solves routine and non-routine problems involving a simple experiment</t>
  </si>
  <si>
    <t>M4SP-IVj-12: Solves routine and non-routine problems involving a simple experiment.</t>
  </si>
  <si>
    <t>4.085 Solves routine and non-routine problems involving a simple experiment M4SP-IVj-12</t>
  </si>
  <si>
    <t>PH_G4_C05_P2.1.4</t>
  </si>
  <si>
    <t>Ch 5 Practice 2.1.4: creates problems involving a simple experiment.</t>
  </si>
  <si>
    <t>creates problems involving a simple experiment.</t>
  </si>
  <si>
    <t>4.091 creates problems involving a simple experiment. M4SP-IVj-13</t>
  </si>
  <si>
    <t>M4SP-IVj-13</t>
  </si>
  <si>
    <t>Creates problems involving a simple experiment</t>
  </si>
  <si>
    <t>M4SP-IVj-13  creates problems involving a simple experiment.</t>
  </si>
  <si>
    <t>4.086 creates problems involving a simple experiment. M4SP-IVj-13</t>
  </si>
  <si>
    <t xml:space="preserve">Chapter 6: Angles </t>
  </si>
  <si>
    <t>Unit 1: Angle Measures</t>
  </si>
  <si>
    <t>1.1 Naming angles</t>
  </si>
  <si>
    <t>PINE_G4_C08_P1.1.1</t>
  </si>
  <si>
    <t>Ch 6 Practice 1.1.1: Naming angles</t>
  </si>
  <si>
    <t>To name an angle using notations such as ∠ABC and ∠x</t>
  </si>
  <si>
    <t>4.092 To name an angle using notations such as ∠ABC and ∠x M4GE-IIIb-14</t>
  </si>
  <si>
    <t>PH_G4_C06_P1.1.1</t>
  </si>
  <si>
    <t xml:space="preserve">Chapter 6 Angles </t>
  </si>
  <si>
    <t>G4.3.03 Angles</t>
  </si>
  <si>
    <t>Angle Measures</t>
  </si>
  <si>
    <t>To understand the terms ‘point’, ‘line’, ‘line segment’ and ‘ray’</t>
  </si>
  <si>
    <t>1.2 Measuring and identifying angles</t>
  </si>
  <si>
    <t>PINE_G4_C08_P1.2.1</t>
  </si>
  <si>
    <t>Ch 6 Practice 1.2.1: Recognizing a right angle as 90°</t>
  </si>
  <si>
    <t xml:space="preserve">To recognize that the measure of a right angle is 90°
</t>
  </si>
  <si>
    <t>4.093 To recognize that the measure of a right angle is 90° M4GE-IIIb-14</t>
  </si>
  <si>
    <t>PH_G4_C06_P1.2.1</t>
  </si>
  <si>
    <t>PH_G3_C14_P1.2.2</t>
  </si>
  <si>
    <t>To compare sizes of angles</t>
  </si>
  <si>
    <t>PINE_G4_C08_P1.2.2</t>
  </si>
  <si>
    <t>Ch 6 Practice 1.2.2: Estimating and measuring angles</t>
  </si>
  <si>
    <t>To estimate and measure the size of an angle in degrees using a protractor</t>
  </si>
  <si>
    <t>4.094 To estimate and measure the size of an angle in degrees M4GE-IIIb-14</t>
  </si>
  <si>
    <t>PH_G4_C06_P1.2.2</t>
  </si>
  <si>
    <t xml:space="preserve"> To identify angles on an object</t>
  </si>
  <si>
    <t>PINE_G4_C08_P1.2.3</t>
  </si>
  <si>
    <t>Ch 6 Practice 1.2.3: Classifying angles</t>
  </si>
  <si>
    <t>To classify the angles as acute, right or obtuse</t>
  </si>
  <si>
    <t>4.095 To classify the angles as acute, right or obtuse M4GE-IIIb-14</t>
  </si>
  <si>
    <t>PH_G4_C06_P1.2.3</t>
  </si>
  <si>
    <t xml:space="preserve"> To identify angles in a shape</t>
  </si>
  <si>
    <t>1.3 Drawing angles</t>
  </si>
  <si>
    <t>PH_G4_C06_P1.3.1</t>
  </si>
  <si>
    <t>Ch 6 Practice 1.3.1: To draw acute and obtuse angles using a protractor (Assesses conceptual understanding)</t>
  </si>
  <si>
    <t>To draw acute and obtuse angles using a protractor</t>
  </si>
  <si>
    <t>4.096 To draw acute and obtuse angles M4GE-IIIb-14</t>
  </si>
  <si>
    <t xml:space="preserve"> Identifying right angles
</t>
  </si>
  <si>
    <t>Unit 2: Turns and 8-point Compass</t>
  </si>
  <si>
    <t>2.1 Relating turns to right angles</t>
  </si>
  <si>
    <t>PINE_G4_C09_P1.1.1</t>
  </si>
  <si>
    <t>Ch 6 Practice 2.1.1: Relating turns to right angles</t>
  </si>
  <si>
    <t>To relate turns to right angles
 To relate a 1/4 turn to 90°, a 1/2 turn to 180°, a 3/4- turn to 270° and a complete turn to 360°</t>
  </si>
  <si>
    <t>4.097 To relate a 1/4 turn to 90°, a 1/2 turn to 180°, a 3/4- turn to 270° and a complete turn to 360° M4GE-IIIb-14</t>
  </si>
  <si>
    <t>PH_G4_C06_P2.1.1</t>
  </si>
  <si>
    <t>Turns and 8-point Compass</t>
  </si>
  <si>
    <t>PH_G3_C14_P2.1.3</t>
  </si>
  <si>
    <t>To tell whether a given angle is equal to, smaller than or bigger than a right angle</t>
  </si>
  <si>
    <t>2.2 Telling directions using an 8-point compass</t>
  </si>
  <si>
    <t>PINE_G4_C09_P1.2.1</t>
  </si>
  <si>
    <t>Ch 6 Practice 2.2.1: 
Telling directions using an 8-point compass</t>
  </si>
  <si>
    <t>To tell directions using an 8-point compass</t>
  </si>
  <si>
    <t>4.098 To tell directions M4GE-IIIb-14</t>
  </si>
  <si>
    <t>PH_G4_C06_P2.2.1</t>
  </si>
  <si>
    <t>To relate a 1/4 turn to 90°, a 1/2 turn to 180°, a 3/4- turn to 270° and a complete turn to 360°</t>
  </si>
  <si>
    <t>PINE_G4_C09_P1.3.1</t>
  </si>
  <si>
    <t>Ch 6 Practice 2.2.2: 
Giving directions</t>
  </si>
  <si>
    <t>To give and follow directions to a place on a grid</t>
  </si>
  <si>
    <t>4.099 To give and follow directions to a place on a grid M4GE-IIIb-14</t>
  </si>
  <si>
    <t>PH_G4_C06_P2.2.2</t>
  </si>
  <si>
    <t>Chapter 7: Perpendicular and Parallel Line Segments</t>
  </si>
  <si>
    <t>Unit 1: Drawing perpendicular line segments</t>
  </si>
  <si>
    <t xml:space="preserve">1.1 Using a protractor and a ruler to draw perpendicular line segments </t>
  </si>
  <si>
    <t>PH_G4_C07_P1.1.1</t>
  </si>
  <si>
    <t>Ch 7 Practice 1.1.1: Drawing perpendicular line segments using a protractor and a ruler (Assesses conceptual understanding)</t>
  </si>
  <si>
    <t>Draw perpendicular line segments with a protractor</t>
  </si>
  <si>
    <t>4.100 Draw perpendicular line segments with a protractor M4GE-IIIa-12.2/M4GE-IIIa-12.3</t>
  </si>
  <si>
    <t>M4GE-IIIa-12.2/M4GE-IIIa-12.3</t>
  </si>
  <si>
    <t>Describes and illustrates parallel, intersecting, and perpendicular lines
draws perpendicular and parallel lines using a ruler and a set square</t>
  </si>
  <si>
    <t>M4GE-IIIa-12.2: Describes and illustrates parallel, intersecting, and perpendicular lines.
M4GE-IIIa-12.3: Draws perpendicular and parallel lines using a ruler and a set square.</t>
  </si>
  <si>
    <t>4.045 Describes and illustrates parallel, intersecting, and perpendicular lines M4GE-IIIa-12.2
4.046 Draws perpendicular and parallel lines using a ruler and a set square M4GE-IIIa-12.3</t>
  </si>
  <si>
    <t>Chapter 7 Perpendicular and Parallel Line Segments</t>
  </si>
  <si>
    <t>G4.3.02 Line Segments</t>
  </si>
  <si>
    <t>Drawing perpendicular line segments</t>
  </si>
  <si>
    <t>PH_G3_C15_P1.1.1        PH_G3_C15_P1.2.1</t>
  </si>
  <si>
    <t>Identify line segments that intersect                         
Draw line segments that intersect</t>
  </si>
  <si>
    <t>Codes stated in Column N are not matching with codes stated in Columns J and K (and M)
Objective text stated in Column N for code 12.1 is not complete (refer to the corresponding text and code in Column M)
30 May - Which code will you suggest?
30 May (Smita) - There's a discrepancy in Column N. Those tags will need to be amended in accordance with the codes and text stated in Columns J, K, M.
1 June - Can you elaborate on what is the discrepancy?  
1 Jun (Smita) - There was a discrepancy in code and tag stated in Column N. It was stated as '4.046 Draws perpendicular and parallel lines M4GE-IIIa-12.1'. However, I now see that this has been amended.</t>
  </si>
  <si>
    <t xml:space="preserve">1.2 Using a set square to draw perpendicular line segments </t>
  </si>
  <si>
    <t>PH_G4_C07_P1.2.1</t>
  </si>
  <si>
    <t>Ch 7 Practice 1.2.1: Draw perpendicular line segments with a set square (Assesses conceptual understanding)</t>
  </si>
  <si>
    <t>Draw perpendicular line segments with a set square</t>
  </si>
  <si>
    <t>4.101 Draw perpendicular line segments with a set square M4GE-IIIa-12.3</t>
  </si>
  <si>
    <t>M4GE-IIIa-12.3</t>
  </si>
  <si>
    <t>M4GE-IIIa-12.3: Draws perpendicular and parallel lines using a ruler and a set square.</t>
  </si>
  <si>
    <t>4.046 Draws perpendicular and parallel lines using a ruler and a set square M4GE-IIIa-12.3</t>
  </si>
  <si>
    <t xml:space="preserve">Refer to the query in Row 102. In addition, I suggest to map this practice to PH code M4GE-IIIa-12.3 only (that is, remove M4GE-IIIa-12.2).
30 May - Noted. Accepted suggestion. </t>
  </si>
  <si>
    <t>Unit 2: Drawing parallel line segments</t>
  </si>
  <si>
    <t xml:space="preserve">2.1 Using a set square and a ruler to draw parallel line segments </t>
  </si>
  <si>
    <t>PH_G4_C07_P2.1.1</t>
  </si>
  <si>
    <t>Ch 7 Practice 2.1.1: Draw parallel line segments with a set of square and a ruler (Assesses conceptual understanding)</t>
  </si>
  <si>
    <t>Draw parallel line segments with a set square and a ruler</t>
  </si>
  <si>
    <t>4.102 Draw parallel line segments with a set square and a ruler M4GE-IIIa-12.3</t>
  </si>
  <si>
    <t>Drawing parallel line segments</t>
  </si>
  <si>
    <t xml:space="preserve"> Identifying parallel line segments </t>
  </si>
  <si>
    <t>Chapter 8: Squares and Rectangles</t>
  </si>
  <si>
    <t>Unit 1: Properties of squares and rectangles</t>
  </si>
  <si>
    <t xml:space="preserve">1.1 Properties of squares and rectangles </t>
  </si>
  <si>
    <t>Ch 8 Practice 1.1.1: Understand the properties of squares and rectangles</t>
  </si>
  <si>
    <t>Understand the properties of squares and rectangles</t>
  </si>
  <si>
    <t>4.105 Understand the properties of squares and rectangles M4GE-IIIb-15</t>
  </si>
  <si>
    <t>M4GE-IIIb-15</t>
  </si>
  <si>
    <t>Describes the attributes/properties of triangles and quadrilaterals using concrete objects or models</t>
  </si>
  <si>
    <t>M4GE-IIIb-15: Describes the attributes/properties of triangles and quadrilaterals using concrete objects or models.</t>
  </si>
  <si>
    <t>4.048 Describes the attributes/properties of triangles and quadrilaterals M4GE-IIIb-15</t>
  </si>
  <si>
    <t>PH_G4_C08_P1.1.1</t>
  </si>
  <si>
    <t>Chapter 8 Squares and Rectangles</t>
  </si>
  <si>
    <t>G4.3.01 Plane Shapes</t>
  </si>
  <si>
    <t>Properties of squares and rectangles</t>
  </si>
  <si>
    <t>1.2 Finding unknown angle measures</t>
  </si>
  <si>
    <t>PINE_G6_C05_P1.2.1</t>
  </si>
  <si>
    <t>Ch 8 Practice 1.2.1: Use properties of squares and rectangles to find unknown angle measures</t>
  </si>
  <si>
    <t>Use properties of squares and rectangles to find unknown angle measures</t>
  </si>
  <si>
    <t>4.106 Use properties of squares and rectangles to find unknown angle measures M4GE-IIIc-17</t>
  </si>
  <si>
    <t>M4GE-IIIc-17</t>
  </si>
  <si>
    <t>Identifies and describes the different kinds of quadrilaterals: square, rectangle, parallelogram, trapezoid, and rhombus</t>
  </si>
  <si>
    <t xml:space="preserve">M4GE-IIIc-17: Identifies and describes the different kinds of quadrilaterals: square, rectangle, parallelogram, trapezoid, and rhombus.
</t>
  </si>
  <si>
    <t>4.050 Identifies and describes the different kinds of quadrilaterals M4GE-IIIc- 17</t>
  </si>
  <si>
    <t>PH_G4_C08_P1.2.1</t>
  </si>
  <si>
    <t>PH_G3_C14_P2.1.1 / PH_G3_C14_P2.2.1</t>
  </si>
  <si>
    <t xml:space="preserve">Identifying right angles / Identify right angles in a shape
</t>
  </si>
  <si>
    <t xml:space="preserve">1.3 Finding unknown lengths </t>
  </si>
  <si>
    <t>PINE_G6_C05_P1.3.1</t>
  </si>
  <si>
    <t>Ch 8 Practice 1.3.1: Use properties of squares and rectangles to find unknown lengths</t>
  </si>
  <si>
    <t>Use properties of squares and rectangles to find unknown lengths</t>
  </si>
  <si>
    <t>4.107 Use properties of squares and rectangles to find unknown lengths M4GE-IIIc-17</t>
  </si>
  <si>
    <t>M4GE-IIIc-17: Identifies and describes the different kinds of quadrilaterals: square, rectangle, parallelogram, trapezoid, and rhombus.</t>
  </si>
  <si>
    <t>4.050 Identifies and describes the different kinds of quadrilaterals M4GE-IIIc-17</t>
  </si>
  <si>
    <t>PH_G4_C08_P1.3.1</t>
  </si>
  <si>
    <t>PH_G3_C15_P2.1.1 / PH_G3_C15_P3.1.1</t>
  </si>
  <si>
    <t xml:space="preserve">Identifying perpendicular line segments / Identifying parallel line segments </t>
  </si>
  <si>
    <t xml:space="preserve">Chapter 9: Area and Perimeter </t>
  </si>
  <si>
    <t>Unit 1: Perimeter</t>
  </si>
  <si>
    <t>1.1 Measuring perimeter</t>
  </si>
  <si>
    <t>PINE_G5_C16_P1.1.1</t>
  </si>
  <si>
    <t>Ch 9 Practice 1.1.1: Find the perimeter of a figure made up of 1-centimeter or 1-meter squares</t>
  </si>
  <si>
    <t>Find the perimeter of a figure made up of 1-centimeter or 1-meter squares</t>
  </si>
  <si>
    <t>4.108 Find the perimeter of a figure made up of 1-centimeter or 1-meter squares M4ME-IIIg-48/M4ME-IIIh-49</t>
  </si>
  <si>
    <t>M4ME-IIIg-48/M4ME-IIIh-49</t>
  </si>
  <si>
    <t>Visualizes the perimeter of any given plane figure in different situations
Measures the perimeter of any given figure using appropriate tools</t>
  </si>
  <si>
    <t>M4ME-IIIg-48: Visualizes the perimeter of any given plane figure in different situations.
M4ME-IIIh-49: Measures the perimeter of any given figure using appropriate tools.</t>
  </si>
  <si>
    <t xml:space="preserve">4.058 Visualizes the perimeter of any given plane figure in different situations M4ME-IIIg- 48
4.059 Measures the perimeter of any given figure M4ME-IIIh-49 </t>
  </si>
  <si>
    <t>PH_G4_C09_P1.1.1</t>
  </si>
  <si>
    <t xml:space="preserve">Chapter 9 Area and Perimeter </t>
  </si>
  <si>
    <t>G4.2.01 Perimeter / Area</t>
  </si>
  <si>
    <t>Perimeter</t>
  </si>
  <si>
    <t>PINE_G5_C16_P1.1.2</t>
  </si>
  <si>
    <t>Ch 9 Practice 1.1.2: Measure the perimeter of a figure</t>
  </si>
  <si>
    <t>Measure the perimeter of a figure</t>
  </si>
  <si>
    <t>4.109 Measure the perimeter of a figure M4ME-IIIh-49</t>
  </si>
  <si>
    <t>M4ME-IIIh-49</t>
  </si>
  <si>
    <t>Measures the perimeter of any given figure using appropriate tools</t>
  </si>
  <si>
    <t>M4ME-IIIh-49: Measures the perimeter of any given figure using appropriate tools.</t>
  </si>
  <si>
    <t xml:space="preserve">4.059 Measures the perimeter of any given figure M4ME-IIIh-49 </t>
  </si>
  <si>
    <t>PH_G4_C09_P1.1.2</t>
  </si>
  <si>
    <t xml:space="preserve">1.2 Comparing areas and perimeters </t>
  </si>
  <si>
    <t>PINE_G5_C16_P1.2.1</t>
  </si>
  <si>
    <t>Ch 9 Practice 1.2.1: Compare the areas and perimeters of figures made up of 1-centimeter or 1-meter squares</t>
  </si>
  <si>
    <t>Compare the areas and perimeters of figures made up of 1-centimeter or 1-meter squares</t>
  </si>
  <si>
    <t>4.110 Compare the areas and perimeters of figures made up of 1-centimeter or 1-meter squares M4ME-IIIj-53</t>
  </si>
  <si>
    <t>M4ME-IIIj-53</t>
  </si>
  <si>
    <t>Differentiates perimeter from area</t>
  </si>
  <si>
    <t>M4ME-IIIj-53: Differentiates perimeter from area.</t>
  </si>
  <si>
    <t>4.063 Differentiates perimeter from area M4ME-IIIj-53</t>
  </si>
  <si>
    <t>PH_G4_C09_P1.2.1</t>
  </si>
  <si>
    <t>PH_G3_C16_P3.2.2 / PH_G4_C09_P1.1.2</t>
  </si>
  <si>
    <t>Compare the areas of figures made up of 1-centimeter squares / Measure the perimeter of a figure</t>
  </si>
  <si>
    <t>1.3 Finding perimeter of a figure</t>
  </si>
  <si>
    <t>PINE_G5_C16_P1.3.1</t>
  </si>
  <si>
    <t>Ch 9 Practice 1.3.1: Find the perimeter of a rectilinear figure given the lengths of all its sides</t>
  </si>
  <si>
    <t>Find the perimeter of a rectilinear figure given the lengths of all its sides</t>
  </si>
  <si>
    <t>4.111 Find the perimeter of a rectilinear figure given the lengths of all its sides M4ME-IIIi-51</t>
  </si>
  <si>
    <t>M4ME-IIIi-51</t>
  </si>
  <si>
    <t>Finds the perimeter of triangles, squares, rectangles, parallelograms, and trapezoids</t>
  </si>
  <si>
    <t>M4ME-IIIi-51: Finds the perimeter of triangles, squares, rectangles, parallelograms, and trapezoids.</t>
  </si>
  <si>
    <t>4.061 Finds the perimeter of triangles, squares, rectangles, parallelograms, and trapezoids M4ME-IIIi-51</t>
  </si>
  <si>
    <t>PH_G4_C09_P1.3.1</t>
  </si>
  <si>
    <t>1.4 Finding perimeter of squares and rectangles</t>
  </si>
  <si>
    <t>PINE_G5_C16_P1.4.1</t>
  </si>
  <si>
    <t>Ch 9 Practice 1.4.1: Find the perimeter of a square given one side</t>
  </si>
  <si>
    <t>Find the perimeter of a square given one side</t>
  </si>
  <si>
    <t>4.112 Find the perimeter of a square given one side M4ME-IIIi-51</t>
  </si>
  <si>
    <t>PH_G4_C09_P1.4.1</t>
  </si>
  <si>
    <t>PINE_G5_C16_P1.4.2</t>
  </si>
  <si>
    <t>Ch 9 Practice 1.4.2: Find the perimeter of a rectangle given its length and breadth</t>
  </si>
  <si>
    <t>Find the perimeter of a rectangle given its length and breadth</t>
  </si>
  <si>
    <t>4.113 Find the perimeter of a rectangle given its length and breadth M4ME-IIIi-51</t>
  </si>
  <si>
    <t>PH_G4_C09_P1.4.2</t>
  </si>
  <si>
    <t>Unit 2: Area of a rectangle</t>
  </si>
  <si>
    <t xml:space="preserve">2.1 Finding area of rectangles and squares </t>
  </si>
  <si>
    <t>PINE_G5_C16_P2.2.1</t>
  </si>
  <si>
    <t>Ch 9 Practice 2.1.1: Find the area of a rectangle given its length and breadth</t>
  </si>
  <si>
    <t>Find the area of a rectangle given its length and breadth</t>
  </si>
  <si>
    <t>4.114 Find the area of a rectangle given its length and breadth M3ME-IVe-44/M3ME-IVe-45</t>
  </si>
  <si>
    <t>M3ME-IVe-44/M3ME-IVe-45</t>
  </si>
  <si>
    <t>Derives the formula for the area of a rectangle and a square
Visualizes, and represents, and finds the area of a rectangle and square in sq cm and sq m</t>
  </si>
  <si>
    <t>M3ME-IVe-44: Derives the formula for the area of a rectangle and a square.
M3ME-IVe-45: Visualizes, and represents, and finds the area of a rectangle and square in sq cm and sq m.</t>
  </si>
  <si>
    <t>3.071 Derives the formula for the area of a rectangle and a square M3ME-IVe-44
3.072 Visualizes, and represents, and finds the area of a rectangle and square in sq cm and sq m M3ME-IVe-45</t>
  </si>
  <si>
    <t>PH_G4_C09_P2.1.1</t>
  </si>
  <si>
    <t>Area of a rectangle</t>
  </si>
  <si>
    <t>PH_G3_C16_P3.2.1 / PH_G3_C16_P3.1.2</t>
  </si>
  <si>
    <t xml:space="preserve">Find the area of a figure made up of 1-centimeter squares, half squares and partial squares / Find the area of a figure made up of 1-centimeter squares
</t>
  </si>
  <si>
    <t>PINE_G5_C16_P2.2.2</t>
  </si>
  <si>
    <t>Ch 9 Practice 2.1.2: Find the area of a square given one side</t>
  </si>
  <si>
    <t>Find the area of a square given one side</t>
  </si>
  <si>
    <t>4.115 Find the area of a square given one side M3ME-IVe-44/M3ME-IVe-45</t>
  </si>
  <si>
    <t>PH_G4_C09_P2.1.2</t>
  </si>
  <si>
    <t>PH_G4_C09_P2.1.1 / PH_G3_C16_P3.1.2</t>
  </si>
  <si>
    <t>Find the area of a rectangle given its length and breadth / Find the area of a figure made up of 1-centimeter squares</t>
  </si>
  <si>
    <t xml:space="preserve">2.2 Converting measurement </t>
  </si>
  <si>
    <t>PH_G4_C09_P2.2.1</t>
  </si>
  <si>
    <t>Ch 9 Practice 2.2.1: Convert a measurement in square centimeters to square meters, and vice versa</t>
  </si>
  <si>
    <t>Convert a measurement in square centimeters to square meters, and vice versa</t>
  </si>
  <si>
    <t>4.116 Convert a measurement in square centimeters to square meters, and vice versa M4ME-IIIj-54</t>
  </si>
  <si>
    <t>M4ME-IIIj-54</t>
  </si>
  <si>
    <t>Converts sq cm to sq m and vice versa</t>
  </si>
  <si>
    <t>M4ME-IIIj-54: Converts sq cm to sq m and vice versa.</t>
  </si>
  <si>
    <t>4.064 Converts sq cm to sq m and vice versa M4ME-IIIj-54</t>
  </si>
  <si>
    <t>PH_G3_C09_P1.2.1 / PH_G3_C09_P1.3.1</t>
  </si>
  <si>
    <t>Express meters and centimeters in centimeters / Express centimeters in meters and centimeters</t>
  </si>
  <si>
    <t>Unit 3: Squares and Rectangles</t>
  </si>
  <si>
    <t xml:space="preserve">3.1 Finding unknown side of a rectangle or square given its perimeter </t>
  </si>
  <si>
    <t>PH_G4_C09_P3.1.1</t>
  </si>
  <si>
    <t>Ch 9 Practice 3.1.1: Find one side of a rectangle given its perimeter and the other side</t>
  </si>
  <si>
    <t>Find one side of a rectangle given its perimeter and the other side</t>
  </si>
  <si>
    <t>(Rev03)_4</t>
  </si>
  <si>
    <t>4.117 Find one side of a rectangle given its perimeter and the other side M4ME-IIIh-50</t>
  </si>
  <si>
    <t>M4ME-IIIh-50</t>
  </si>
  <si>
    <t>Derives the formula for perimeter of any given figure</t>
  </si>
  <si>
    <t>M4ME-IIIh-50: Derives the formula for perimeter of any given figure.</t>
  </si>
  <si>
    <t>4.060 Derives the formula for perimeter of any given figure M4ME-IIIh-50</t>
  </si>
  <si>
    <t>Squares and Rectangles</t>
  </si>
  <si>
    <t>PH_G4_C09_P3.1.2</t>
  </si>
  <si>
    <t>Ch 9 Practice 3.1.2: Find one side of a square given its perimeter</t>
  </si>
  <si>
    <t>Find one side of a square given its perimeter</t>
  </si>
  <si>
    <t>4.118 Find one side of a square given its perimeter M4ME-IIIh-50</t>
  </si>
  <si>
    <t xml:space="preserve">3.2 Finding unknown side of a rectangle or square given its area </t>
  </si>
  <si>
    <t>PH_G4_C09_P3.2.1</t>
  </si>
  <si>
    <t>Ch 9 Practice 3.2.1: Find one side of a rectangle given its area and the other side</t>
  </si>
  <si>
    <t>Find one side of a rectangle given its area and the other side</t>
  </si>
  <si>
    <t>4.119 Find one side of a rectangle given its area and the other side M3ME-IVe-44</t>
  </si>
  <si>
    <t>M3ME-IVe-44</t>
  </si>
  <si>
    <t xml:space="preserve">M3ME-IVe-44: Derives the formula for the area of a rectangle and a square. </t>
  </si>
  <si>
    <t>3.071 Derives the formula for the area of a rectangle and a square M3ME-IVe-44</t>
  </si>
  <si>
    <t>PH_G4_C09_P3.2.2</t>
  </si>
  <si>
    <t>Ch 9 Practice 3.2.2: Find one side of a square given its area</t>
  </si>
  <si>
    <t>Find one side of a square given its area</t>
  </si>
  <si>
    <t>4.120 Find one side of a square given its area M3ME-IVe-44</t>
  </si>
  <si>
    <t>Unit 4: Composite figures</t>
  </si>
  <si>
    <t>4.1 Finding perimeter of composite figures</t>
  </si>
  <si>
    <t>PH_G4_C09_P4.1.1</t>
  </si>
  <si>
    <t>Ch 9 Practice 4.1.1: Find the perimeter of a composite figure made up of squares and/or rectangles</t>
  </si>
  <si>
    <t>Find the perimeter of a composite figure made up of squares and/or rectangles</t>
  </si>
  <si>
    <t>4.121 Find the perimeter of a composite figure made up of squares and/or rectangles M4ME-IIIi-51</t>
  </si>
  <si>
    <t>Composite figures</t>
  </si>
  <si>
    <t>PH_G4_C09_P3.1.1 / PH_G4_C09_P3.1.2</t>
  </si>
  <si>
    <t>Find one side of a rectangle given its perimeter and the other side / Find one side of a square given its perimeter</t>
  </si>
  <si>
    <t>4.2 Finding area of composite figures by adding areas of rectangles</t>
  </si>
  <si>
    <t>PH_G4_C09_P4.2.1</t>
  </si>
  <si>
    <t>Ch 9 Practice 4.2.1: Find the area of a composite figure made up of squares and/or rectangles</t>
  </si>
  <si>
    <t>Find the area of a composite figure made up of squares and/or rectangles</t>
  </si>
  <si>
    <t>4.122 Find the area of a composite figure made up of squares and/or rectangles M4ME-IVa-55</t>
  </si>
  <si>
    <t>M4ME-IVa-55</t>
  </si>
  <si>
    <t>Finds the area of irregular figures made up of squares and rectangles using sq. cm and sq. m.</t>
  </si>
  <si>
    <t>M4ME-IVa-55: Finds the area of irregular figures made up of squares and rectangles using sq. cm and sq. m.</t>
  </si>
  <si>
    <t>4.066 Finds the area of irregular figures made up of squares and rectangles using sq. cm and sq. m. M4ME-IVa-55</t>
  </si>
  <si>
    <t>PH_G4_C09_P2.1.1 / PH_G4_C09_P2.1.2</t>
  </si>
  <si>
    <t>Find the area of a rectangle given its length and breadth / Find the area of a square given one side</t>
  </si>
  <si>
    <t>4.3 Finding area of composite figures by subtracting areas of rectangles</t>
  </si>
  <si>
    <t>PH_G4_C09_P4.3.1</t>
  </si>
  <si>
    <t>Ch 9 Practice 4.3.1: Find the area of a composite figure made up of squares and/or rectangles</t>
  </si>
  <si>
    <t>4.123 Find the area of a composite figure made up of squares and/or rectangles M4ME-IVa-55</t>
  </si>
  <si>
    <t>Unit 5: Problem solving</t>
  </si>
  <si>
    <t>PH_G4_C09_P5.1.1</t>
  </si>
  <si>
    <t>Ch 9 Practice 5.1.1: Solve a word problem on area and perimeter of composite figures made up of squares and/or rectangles</t>
  </si>
  <si>
    <t>Solve a word problem on area and perimeter of composite figures made up of squares and/or rectangles</t>
  </si>
  <si>
    <t>4.124 Solve a word problem on area and perimeter of composite figures made up of squares and/or rectangles M4ME-IIIi-52/M4ME-IVc-60</t>
  </si>
  <si>
    <t>M4ME-IIIi-52/M4ME-IVc-60</t>
  </si>
  <si>
    <t>Solves routine and non-routine problems in real-life situations involving perimeter of squares and rectangles, triangles, parallelograms, and trapezoids
Solves routine and non-routine problems involving squares, rectangles, triangles, parallelograms, and trapezoids</t>
  </si>
  <si>
    <t>M4ME-IIIi-52: Solves routine and non-routine problems in real-life situations involving perimeter of squares and rectangles, triangles, parallelograms, and trapezoids.
M4ME-IVc-60: Solves routine and non-routine problems involving squares, rectangles, triangles, parallelograms, and trapezoids.</t>
  </si>
  <si>
    <t>4.062 Solves routine and non-routine problems in real-life situations M4ME-IIIi-52
4.065 Solves routine and non-routine problems involving squares, rectangles, triangles, parallelograms, and trapezoids M4ME-IVc-60</t>
  </si>
  <si>
    <t>Chapter 10: Probability</t>
  </si>
  <si>
    <t>Unit 1: Recording outcomes and finding probability</t>
  </si>
  <si>
    <t xml:space="preserve">1.1 Recording outcomes in an experiment </t>
  </si>
  <si>
    <t>Ch 10 Practice 1.1.1: Record outcomes in a simple experiment</t>
  </si>
  <si>
    <t>Record outcomes in a simple experiment</t>
  </si>
  <si>
    <t>4.125 Record outcomes in a simple experiment M4SP-IVi-11</t>
  </si>
  <si>
    <t>M4SP-IVi-11</t>
  </si>
  <si>
    <t>Explains the outcomes in an experiment</t>
  </si>
  <si>
    <t>M4SP-IVi-11: Explains the outcomes in an experiment.</t>
  </si>
  <si>
    <t>4.084 Explains the outcomes in an experiment M4SP-IVi-11</t>
  </si>
  <si>
    <t>PH_G4_C10_P1.1.1</t>
  </si>
  <si>
    <t>Chapter 10 Probability</t>
  </si>
  <si>
    <t>G4.4.02 Probability</t>
  </si>
  <si>
    <t>Recording outcomes and finding probability</t>
  </si>
  <si>
    <t>PH_G4_C10_P1.1.2</t>
  </si>
  <si>
    <t>Ch 10 Practice 1.1.2: Express the outcomes in an experiment in words, symbols, tables or graphs</t>
  </si>
  <si>
    <t>Express the outcomes in an experiment in words, symbols, tables or graphs</t>
  </si>
  <si>
    <t>4.126 Express the outcomes in an experiment in words, symbols, tables or graphs M4SP-IVi-10</t>
  </si>
  <si>
    <t>1.2 Finding the probability of an event</t>
  </si>
  <si>
    <t>Ch 10 Practice 1.2.1: Record favorable outcomes of an event</t>
  </si>
  <si>
    <t>Record favorable outcomes of an event</t>
  </si>
  <si>
    <t>4.127 Record favorable outcomes of an event M4SP-IVi-9</t>
  </si>
  <si>
    <t>M4SP-IVi-9</t>
  </si>
  <si>
    <t>Records favorable outcomes in a simple experiment (eg tossing a coin, spinning a wheel, etc)</t>
  </si>
  <si>
    <t>M4SP-IVi-9: Records favorable outcomes in a simple experiment (eg tossing a coin, spinning a wheel, etc).</t>
  </si>
  <si>
    <t>4.082 Records favorable outcomes in a simple experiment M4SP-IVi-9</t>
  </si>
  <si>
    <t>PH_G4_C10_P1.2.1</t>
  </si>
  <si>
    <t>PH_G4_C10_P1.2.2</t>
  </si>
  <si>
    <t>Ch 10 Practice 1.2.2: Find the probability of an event</t>
  </si>
  <si>
    <t>Find the probability of an event</t>
  </si>
  <si>
    <t>4.128 Find the probability of an event M4SP-IVi-9</t>
  </si>
  <si>
    <t>Unit 2 Problem solving</t>
  </si>
  <si>
    <t>PH_G4_C10_P2.1.1</t>
  </si>
  <si>
    <t>Ch 10 Practice 2.1.1: Solve a 1-step word problem involving a simple experiment</t>
  </si>
  <si>
    <t>Solve a 1-step word problem involving a simple experiment</t>
  </si>
  <si>
    <t>4.129 Solve a 1-step word problem involving a simple experiment M4SP-IVi-12</t>
  </si>
  <si>
    <t>M4SP-IVi-12</t>
  </si>
  <si>
    <t>M4SP-IVi-12: Explains the outcomes in an experiment.</t>
  </si>
  <si>
    <t>4.085 Explains the outcomes in an experiment M4SP-IVi-12</t>
  </si>
  <si>
    <t>PH_G4_C10_P2.1.2</t>
  </si>
  <si>
    <t>Ch 10 Practice 2.1.2: Solve a 2-step word problem involving probability</t>
  </si>
  <si>
    <t>Solve a 2-step word problem involving probability</t>
  </si>
  <si>
    <t>4.130 Solve a 2-step word problem involving probability M4SP-IVi-12</t>
  </si>
  <si>
    <t xml:space="preserve">Chapter 11: Decimals </t>
  </si>
  <si>
    <t>Unit 1: Tenths</t>
  </si>
  <si>
    <t>1.1 Reading and writing decimals less than 1</t>
  </si>
  <si>
    <t>PINE_G4_C10_P1.1.1</t>
  </si>
  <si>
    <t>Ch 11 Practice 1.1.1: Read and write a decimal smaller than 1 with 1 decimal place</t>
  </si>
  <si>
    <t>Read and write a decimal smaller than 1 with 1 decimal place</t>
  </si>
  <si>
    <t>4.131 Read and write a decimal smaller than 1 with 1 decimal place M4NS-IIj-102.1</t>
  </si>
  <si>
    <t>M4NS-IIj-102.1</t>
  </si>
  <si>
    <t>Reads and writes decimal numbers through hundredths</t>
  </si>
  <si>
    <t>M4NS-IIj-102.1: Reads and writes decimal numbers through hundredths.</t>
  </si>
  <si>
    <t>4.042 Reads and writes decimal numbers through hundredths M4NS-IIj-102.1</t>
  </si>
  <si>
    <t>PH_G4_C11_P1.1.1</t>
  </si>
  <si>
    <t xml:space="preserve">Chapter 11 Decimals </t>
  </si>
  <si>
    <t>G4.1.05 Decimals</t>
  </si>
  <si>
    <t>Tenths</t>
  </si>
  <si>
    <t>1.2 Expressing fraction as decimals</t>
  </si>
  <si>
    <t>PINE_G4_C10_P1.1.2</t>
  </si>
  <si>
    <t>Ch 11 Practice 1.2.1: Express a fraction with a denominator of 10 as a decimal with 1 decimal place</t>
  </si>
  <si>
    <t>Express a fraction with a denominator of 10 as a decimal with 1 decimal place</t>
  </si>
  <si>
    <t>4.132 Express a fraction with a denominator of 10 as a decimal with 1 decimal place M4NS-IIi-100</t>
  </si>
  <si>
    <t>M4NS-IIi-100</t>
  </si>
  <si>
    <t xml:space="preserve">M4NS-IIi-100: Renames decimal numbers to fractions, and fractions  whose denominators are factors of 10 and 100 to decimals. </t>
  </si>
  <si>
    <t>4.030 Renames decimal numbers to fractions, and fractions  whose denominators are factors of 10 and 100 to decimals M4NS-IIi-100</t>
  </si>
  <si>
    <t>PH_G4_C11_P1.2.1</t>
  </si>
  <si>
    <t>1.3 Expressing decimals as fractions with a denominator of 10</t>
  </si>
  <si>
    <t>PINE_G4_C10_P1.2.1</t>
  </si>
  <si>
    <t>Ch 11 Practice 1.3.1: Express a decimal with 1 decimal place as a fraction with a denominator of 10</t>
  </si>
  <si>
    <t>Express a decimal with 1 decimal place as a fraction with a denominator of 10</t>
  </si>
  <si>
    <t>4.133 Express a decimal with 1 decimal place as a fraction with a denominator of 10 M4NS-IIi-99/M4NS-IIi-100</t>
  </si>
  <si>
    <t>M4NS-IIi-99/M4NS-IIi-100</t>
  </si>
  <si>
    <t>Visualizes decimal numbers using models like blocks, grids, number lines and money to show the relationship to fractions
Renames decimal numbers to fractions, and fractions whose denominators are factors of 10 and 100 to decimals</t>
  </si>
  <si>
    <t>M4NS-IIi-99: Visualizes decimal numbers using models like blocks, grids, number lines and money to show the relationship to fractions.
M4NS-IIi-100: Renames decimal numbers to fractions, and fractions whose denominators are factors of 10 and 100 to decimals.</t>
  </si>
  <si>
    <t>4.039 Visualizes decimal numbers using models M4NS-IIi-99
4.040 Renames decimal numbers to fractions, and fractions whose denominators are factors of 10 and 100 to decimals M4NS-IIi-100</t>
  </si>
  <si>
    <t>PH_G4_C11_P1.3.1</t>
  </si>
  <si>
    <t xml:space="preserve">1.4 Reading and writing decimals greater than 1 </t>
  </si>
  <si>
    <t>PINE_G4_C10_P1.3.1</t>
  </si>
  <si>
    <t>Ch 11 Practice 1.4.1: Read and write a decimal greater than 1 with 1 decimal place</t>
  </si>
  <si>
    <t>Read and write a decimal greater than 1 with 1 decimal place</t>
  </si>
  <si>
    <t>4.134 Read and write a decimal greater than 1 with 1 decimal place M4NS-IIj-102.1</t>
  </si>
  <si>
    <t>PH_G4_C11_P1.4.1</t>
  </si>
  <si>
    <t>1.5 Expressing mixed numbers as decimals</t>
  </si>
  <si>
    <t>PINE_G4_C10_P1.3.2</t>
  </si>
  <si>
    <t>Ch 11 Practice 1.5.1: Express a mixed number with a denominator of 10 as a decimal with 1 decimal place</t>
  </si>
  <si>
    <t>Express a mixed number with a denominator of 10 as a decimal with 1 decimal place</t>
  </si>
  <si>
    <t>4.135 Express a mixed number with a denominator of 10 as a decimal with 1 decimal place M4NS-IIi-100</t>
  </si>
  <si>
    <t>PH_G4_C11_P1.5.1</t>
  </si>
  <si>
    <t>1.6 Reading number lines</t>
  </si>
  <si>
    <t>PINE_G4_C10_P1.7.1</t>
  </si>
  <si>
    <t>Ch 11 Practice 1.6.1: Read a number line with intervals of 0.1</t>
  </si>
  <si>
    <t>Read a number line with intervals of 0.1</t>
  </si>
  <si>
    <t>4.136 Read a number line with intervals of 0.1 M4NS-IIj-102.1</t>
  </si>
  <si>
    <t>PH_G4_C11_P1.6.1</t>
  </si>
  <si>
    <t>1.7 Expressing decimals as fractions or mixed numbers in their simplest form</t>
  </si>
  <si>
    <t>PINE_G4_C10_P1.9.1</t>
  </si>
  <si>
    <t>Ch 11 Practice 1.7.1: Express a decimal with 1 decimal place as a fraction or mixed number in its simplest form</t>
  </si>
  <si>
    <t>Express a decimal with 1 decimal place as a fraction or mixed number in its simplest form</t>
  </si>
  <si>
    <t>(Rev03)_08</t>
  </si>
  <si>
    <t>4.137 Express a decimal with 1 decimal place as a fraction or mixed number in its simplest form M4NS-IIi-100</t>
  </si>
  <si>
    <t>PH_G4_C11_P1.7.1</t>
  </si>
  <si>
    <t>1.8 Interpreting decimals in terms of tens, ones and tenths</t>
  </si>
  <si>
    <t>PINE_G4_C10_P1.4.1</t>
  </si>
  <si>
    <t>Ch 11 Practice 1.8.1: Interpret a decimal with 1 decimal place in terms of tens, ones and tenths</t>
  </si>
  <si>
    <t>Interpret a decimal with 1 decimal place in terms of tens, ones and tenths</t>
  </si>
  <si>
    <t>4.138 Interpret a decimal with 1 decimal place in terms of tens, ones and tenths M4NS-IIj-101.1</t>
  </si>
  <si>
    <t>M4NS-IIj-101.1</t>
  </si>
  <si>
    <t>M4NS-IIi-101.1: Gives the place value and the value of a digit of a given decimal number through hundredths.</t>
  </si>
  <si>
    <t>4.041 Gives the place value and the value of a digit of a given decimal number through hundredths M4NS-IIi-101.1</t>
  </si>
  <si>
    <t>PH_G4_C11_P1.8.1</t>
  </si>
  <si>
    <t>1.9 Identifying values of digits</t>
  </si>
  <si>
    <t>PINE_G4_C10_P1.5.1</t>
  </si>
  <si>
    <t>Ch 11 Practice 1.9.1: Identify the values of digits in a decimal with 1 decimal place</t>
  </si>
  <si>
    <t>Identify the values of digits in a decimal with 1 decimal place</t>
  </si>
  <si>
    <t>4.139 Identify the values of digits in a decimal with 1 decimal place M4NS-IIi-101.1</t>
  </si>
  <si>
    <t>M4NS-IIi-101.1</t>
  </si>
  <si>
    <t>Gives the place value and the value of a digit of a given decimal number through hundredths</t>
  </si>
  <si>
    <t>PH_G4_C11_P1.9.1</t>
  </si>
  <si>
    <t>1.10 Writing tenths as decimals</t>
  </si>
  <si>
    <t>PINE_G4_C10_P1.6.1</t>
  </si>
  <si>
    <t>Ch 11 Practice 1.10.1: Write tenths as a decimal</t>
  </si>
  <si>
    <t>Write tenths as a decimal</t>
  </si>
  <si>
    <t>4.140 Write tenths as a decimal M4NS-IIj-102.1</t>
  </si>
  <si>
    <t>PH_G4_C11_P1.10.1</t>
  </si>
  <si>
    <t>1.11 Comparing and ordering decimals</t>
  </si>
  <si>
    <t>PINE_G4_C10_P1.10.1</t>
  </si>
  <si>
    <t>Ch 11 Practice 1.11.1: Compare and order decimals with 1 decimal place</t>
  </si>
  <si>
    <t>Compare and order decimals with 1 decimal place</t>
  </si>
  <si>
    <t>(Rev03)_09</t>
  </si>
  <si>
    <t>4.141 Compare and order decimals with 1 decimal place M4NS-IIj-104.1</t>
  </si>
  <si>
    <t>M4NS-IIj-104.1</t>
  </si>
  <si>
    <t>Compares and arranges decimal numbers</t>
  </si>
  <si>
    <t>M4NS-IIj-104.1: Compares and arranges decimal numbers.</t>
  </si>
  <si>
    <t>4.044 Compares and arranges decimal numbers M4NS-IIj-104.1</t>
  </si>
  <si>
    <t>PH_G4_C11_P1.11.1</t>
  </si>
  <si>
    <t>Unit 2: Hundredths</t>
  </si>
  <si>
    <t>2.1 Reading and writing decimals</t>
  </si>
  <si>
    <t>PINE_G4_C10_P2.1.1</t>
  </si>
  <si>
    <t>Ch 11 Practice 2.1.1: Read and write a decimal with 2 decimal places</t>
  </si>
  <si>
    <t>Read and write a decimal with 2 decimal places</t>
  </si>
  <si>
    <t>4.142 Read and write a decimal with 2 decimal places M4NS-IIj-101.1</t>
  </si>
  <si>
    <t>M4NS-IIj-101.1: Gives the place value and the value of a digit of a given decimal number through hundredths.</t>
  </si>
  <si>
    <t>4.041 Gives the place value and the value of a digit of a given decimal number through hundredths M4NS-IIj-101.1</t>
  </si>
  <si>
    <t>PH_G4_C11_P2.1.1</t>
  </si>
  <si>
    <t>Hundredths</t>
  </si>
  <si>
    <t>2.2 Writing hundredths as decimals</t>
  </si>
  <si>
    <t>PINE_G4_C10_P2.1.2</t>
  </si>
  <si>
    <t>Ch 11 Practice 2.2.1: Write hundredths as a decimal</t>
  </si>
  <si>
    <t>Write hundredths as a decimal</t>
  </si>
  <si>
    <t>4.143 Write hundredths as a decimal M4NS-IIj-102.1</t>
  </si>
  <si>
    <t>PH_G4_C11_P2.2.1</t>
  </si>
  <si>
    <t>2.3 Interpreting decimals in terms of tens, ones, tenths and hundredths</t>
  </si>
  <si>
    <t>PINE_G4_C10_P2.2.1</t>
  </si>
  <si>
    <t>Ch 11 Practice 2.3.1: Interpret a decimal with 2 decimal places in terms of tens, ones, tenths and hundredths</t>
  </si>
  <si>
    <t>Interpret a decimal with 2 decimal places in terms of tens, ones, tenths and hundredths</t>
  </si>
  <si>
    <t>4.144 Interpret a decimal with 2 decimal places in terms of tens, ones, tenths and hundredths M4NS-IIj-101.1</t>
  </si>
  <si>
    <t>PH_G4_C11_P2.3.1</t>
  </si>
  <si>
    <t>2.4 Identifying values of digits</t>
  </si>
  <si>
    <t>PINE_G4_C10_P2.3.1</t>
  </si>
  <si>
    <t>Ch 11 Practice 2.4.1: Identify the values of digits in a decimal with 2 decimal places</t>
  </si>
  <si>
    <t>Identify the values of digits in a decimal with 2 decimal places</t>
  </si>
  <si>
    <t>4.145 Identify the values of digits in a decimal with 2 decimal places M4NS-IIi-101.1</t>
  </si>
  <si>
    <t>PH_G4_C11_P2.4.1</t>
  </si>
  <si>
    <t>2.5 Expressing fractions and mixed numbers as decimals</t>
  </si>
  <si>
    <t>PINE_G4_C10_P2.4.1</t>
  </si>
  <si>
    <t>Ch 11 Practice 2.5.1: Express a fraction or mixed number with a denominator of 100 as a decimal with 1 or 2 decimal places</t>
  </si>
  <si>
    <t>Express a fraction or mixed number with a denominator of 100 as a decimal with 1 or 2 decimal places</t>
  </si>
  <si>
    <t>4.146 Express a fraction or mixed number with a denominator of 100 as a decimal with 1 or 2 decimal places M4NS-IIi-100</t>
  </si>
  <si>
    <t>PH_G4_C11_P2.5.1</t>
  </si>
  <si>
    <t>2.6 Expressing amounts of money as decimals</t>
  </si>
  <si>
    <t>PINE_G4_C10_P2.1.3</t>
  </si>
  <si>
    <t>Ch 11 Practice 2.6.1: Express an amount of money as a decimal with 2 decimal places</t>
  </si>
  <si>
    <t>Express an amount of money as a decimal with 2 decimal places</t>
  </si>
  <si>
    <t>4.147 Express an amount of money as a decimal with 2 decimal places M4NS-IIj-102.1</t>
  </si>
  <si>
    <t>PH_G4_C11_P2.6.1</t>
  </si>
  <si>
    <t>2.7 Reading number lines</t>
  </si>
  <si>
    <t>PINE_G4_C10_P2.5.1</t>
  </si>
  <si>
    <t>Ch 11 Practice 2.7.1: Read a number line with intervals of 0.01</t>
  </si>
  <si>
    <t>Read a number line with intervals of 0.01</t>
  </si>
  <si>
    <t>4.148 Read a number line with intervals of 0.01 M4NS-IIj-102.1</t>
  </si>
  <si>
    <t>PH_G4_C11_P2.7.1</t>
  </si>
  <si>
    <t>2.8 Finding ‘more than’ and ‘less than’</t>
  </si>
  <si>
    <t>PINE_G4_C10_P2.8.1</t>
  </si>
  <si>
    <t>Ch 11 Practice 2.8.1: Read a number line with intervals of 0.01</t>
  </si>
  <si>
    <t>Find the number which is 0.1 or 0.01 more than (or less than) a given number</t>
  </si>
  <si>
    <t>(Rev03)_11</t>
  </si>
  <si>
    <t>4.149 Find the number which is 0.1 or 0.01 more than (or less than) a given number M4NS-IIj-102.1</t>
  </si>
  <si>
    <t>PH_G4_C11_P2.8.1</t>
  </si>
  <si>
    <t>2.9 Expressing decimals as fractions or mixed numbers in their simplest form</t>
  </si>
  <si>
    <t>PINE_G4_C10_P2.6.1</t>
  </si>
  <si>
    <t>Ch 11 Practice 2.9.1: Express a decimal with 2 decimal places as a fraction or mixed number in its simplest form</t>
  </si>
  <si>
    <t>Express a decimal with 2 decimal places as a fraction or mixed number in its simplest form</t>
  </si>
  <si>
    <t>4.150 Express a decimal with 2 decimal places as a fraction or mixed number in its simplest form M4NS-IIi-100</t>
  </si>
  <si>
    <t>Renames decimal numbers to fractions, and fractions whose denominators are factors of 10 and 100 to decimals</t>
  </si>
  <si>
    <t>M4NS-IIi-100: Renames decimal numbers to fractions, and fractions whose denominators are factors of 10 and 100 to decimals.</t>
  </si>
  <si>
    <t>4.040 Renames decimal numbers to fractions, and fractions whose denominators are factors of 10 and 100 to decimals M4NS-IIi-100</t>
  </si>
  <si>
    <t>PH_G4_C11_P2.9.1</t>
  </si>
  <si>
    <t>2.10 Expressing fractions and mixed numbers as decimals</t>
  </si>
  <si>
    <t>PINE_G4_C10_P2.4.2</t>
  </si>
  <si>
    <t>Ch 11 Practice 2.10.1: Express a fraction or mixed number as a decimal by changing the denominator to 10 or 100</t>
  </si>
  <si>
    <t>Express a fraction or mixed number as a decimal by changing the denominator to 10 or 100</t>
  </si>
  <si>
    <t>4.151 Express a fraction or mixed number as a decimal by changing the denominator to 10 or 100 M4NS-IIj-102.1</t>
  </si>
  <si>
    <t>PH_G4_C11_P2.10.1</t>
  </si>
  <si>
    <t>2.11 Comparing and ordering decimals</t>
  </si>
  <si>
    <t>PINE_G4_C10_P2.7.1</t>
  </si>
  <si>
    <t>Ch 11 Practice 2.11.1: Compare and order decimals up to 2 decimal places</t>
  </si>
  <si>
    <t>Compare and order decimals up to 2 decimal places</t>
  </si>
  <si>
    <t>(Rev03)_12</t>
  </si>
  <si>
    <t>4.152 Compare and order decimals up to 2 decimal places M4NS-IIj-104.1</t>
  </si>
  <si>
    <t>PH_G4_C11_P2.11.1</t>
  </si>
  <si>
    <t>Unit 3: Thousandths</t>
  </si>
  <si>
    <t>3.1 Reading and writing decimals</t>
  </si>
  <si>
    <t>PH_G4_C11_P3.1.1</t>
  </si>
  <si>
    <t>Ch 11 Practice 3.1.1: Read and write a decimal with 3 decimal places</t>
  </si>
  <si>
    <t>Read and write a decimal with 3 decimal places</t>
  </si>
  <si>
    <t>4.153 Read and write a decimal with 3 decimal places M5NS-IIa-102.2</t>
  </si>
  <si>
    <t>M5NS-IIa-102.2</t>
  </si>
  <si>
    <t>Reads and writes decimal numbers through ten thousandths</t>
  </si>
  <si>
    <t>M5NS-IIa-102.2: Reads and writes decimal numbers through ten thousandths.</t>
  </si>
  <si>
    <t>5.030 Reads and writes decimal numbers through ten thousandths M5NS-IIa-102.2</t>
  </si>
  <si>
    <t>Thousandths</t>
  </si>
  <si>
    <t xml:space="preserve">3.2 Interpreting decimals in terms of tens, ones, tenths,
hundredths and thousandths </t>
  </si>
  <si>
    <t>PH_G4_C11_P3.2.1</t>
  </si>
  <si>
    <t>Ch 11 Practice 3.2.1: Interpret a decimal with 3 decimal places in terms of tens, ones, tenths, hundredths and thousandths</t>
  </si>
  <si>
    <t>Interpret a decimal with 3 decimal places in terms of tens, ones, tenths, hundredths and thousandths</t>
  </si>
  <si>
    <t>4.154 Interpret a decimal with 3 decimal places in terms of tens, ones, tenths, hundredths and thousandths M5NS-IIa-101.2</t>
  </si>
  <si>
    <t>M5NS-IIa-101.2</t>
  </si>
  <si>
    <t>M5NS-IIa-101.2: Gives the place value and the value of a digit of a given decimal number through ten thousandths.</t>
  </si>
  <si>
    <t>5.029 Gives the place value and the value of a digit of a given decimal number through ten thousandths M5NS-IIa-101.2</t>
  </si>
  <si>
    <t xml:space="preserve">3.3 Identifying values of digits </t>
  </si>
  <si>
    <t>PH_G4_C11_P3.3.1</t>
  </si>
  <si>
    <t>Ch 11 Practice 3.3.1: Identify the values of digits in a decimal with 3 decimal places</t>
  </si>
  <si>
    <t>Identify the values of digits in a decimal with 3 decimal places</t>
  </si>
  <si>
    <t>4.155 Identify the values of digits in a decimal with 3 decimal places M5NS-IIa-101.2</t>
  </si>
  <si>
    <t xml:space="preserve">3.4 Expressing fractions and mixed numbers as decimals </t>
  </si>
  <si>
    <t>PH_G4_C11_P3.4.1</t>
  </si>
  <si>
    <t>Ch 11 Practice 3.4.1: Express a fraction or mixed number with a denominator of 1000 as a decimal with 1, 2 or 3 decimal places</t>
  </si>
  <si>
    <t>Express a fraction or mixed number with a denominator of 1000 as a decimal with 1, 2 or 3 decimal places</t>
  </si>
  <si>
    <t>4.156 Express a fraction or mixed number with a denominator of 1000 as a decimal with 1, 2 or 3 decimal places M5NS-IIa-102.2</t>
  </si>
  <si>
    <t xml:space="preserve">3.5 Reading number lines </t>
  </si>
  <si>
    <t>PH_G4_C11_P3.5.1</t>
  </si>
  <si>
    <t>Ch 11 Practice 3.5.1: Read a number line with intervals of 0.001</t>
  </si>
  <si>
    <t>Read a number line with intervals of 0.001</t>
  </si>
  <si>
    <t>4.157 Read a number line with intervals of 0.001 M5NS-IIa-102.2</t>
  </si>
  <si>
    <t xml:space="preserve">3.6 Finding ‘more than’ and ‘less than </t>
  </si>
  <si>
    <t>PH_G4_C11_P3.6.1</t>
  </si>
  <si>
    <t>Ch 11 Practice 3.6.1: Find the number which is 0.1, 0.01 or 0.001 more than (or less than) a given number</t>
  </si>
  <si>
    <t>Find the number which is 0.1, 0.01 or 0.001 more than (or less than) a given number</t>
  </si>
  <si>
    <t>4.158 Find the number which is 0.1, 0.01 or 0.001 more or less than a given number M5NS-IIa-102.2</t>
  </si>
  <si>
    <t xml:space="preserve">3.7 Expressing decimals as fractions or mixed numbers in their simplest form </t>
  </si>
  <si>
    <t>PH_G4_C11_P3.7.1</t>
  </si>
  <si>
    <t>Ch 11 Practice 3.7.1: Express a decimal with 3 decimal places as a fraction or mixed number in its simplest form</t>
  </si>
  <si>
    <t>Express a decimal with 3 decimal places as a fraction or mixed number in its simplest form</t>
  </si>
  <si>
    <t>4.159 Express a decimal with 3 decimal places as a fraction or mixed number in its simplest form M5NS-IIa-102.2</t>
  </si>
  <si>
    <t>3.8 Compare and order decimals</t>
  </si>
  <si>
    <t>PH_G4_C11_P3.8.1</t>
  </si>
  <si>
    <t>Ch 11 Practice 3.8.1: Compare and order decimals up to 3 decimal places</t>
  </si>
  <si>
    <t>Compare and order decimals up to 3 decimal places</t>
  </si>
  <si>
    <t>4.160 Compare and order decimals up to 3 decimal places M5NS-IIb-104.2</t>
  </si>
  <si>
    <t>M5NS-IIb-104.2</t>
  </si>
  <si>
    <t>5.032 Compares and arranges decimal numbers M5NS-IIb-104.2</t>
  </si>
  <si>
    <t>3.9 Comparing and ordering decimals and fractions</t>
  </si>
  <si>
    <t>PH_G4_C11_P3.9.1</t>
  </si>
  <si>
    <t>Ch 11 Practice 3.9.1: Compare and order whole numbers, decimals and fractions</t>
  </si>
  <si>
    <t>Compare and order whole numbers, decimals and fractions</t>
  </si>
  <si>
    <t>4.161 Compare and order whole numbers, decimals and fractions M5NS-IIb-104.2</t>
  </si>
  <si>
    <t>Unit 4: Rounding</t>
  </si>
  <si>
    <t>4.1 Rounding decimals to the nearest whole number</t>
  </si>
  <si>
    <t>PINE_G4_C10_P3.1.1</t>
  </si>
  <si>
    <t>Ch 11 Practice 4.1.1: Round a decimal to the nearest whole number</t>
  </si>
  <si>
    <t>Round a decimal to the nearest whole number</t>
  </si>
  <si>
    <t>4.162 Round a decimal to the nearest whole number M4NS-IIj-103.1</t>
  </si>
  <si>
    <t>M4NS-IIj-103.1</t>
  </si>
  <si>
    <t>Rounds decimal numbers to the nearest whole number and tenth</t>
  </si>
  <si>
    <t>M4NS-IIj-103.1: Rounds decimal numbers to the nearest whole number and tenth.</t>
  </si>
  <si>
    <t>4.043 Rounds decimal numbers to the nearest whole number and tenth M4NS-IIj-103.1</t>
  </si>
  <si>
    <t>PH_G4_C11_P4.1.1</t>
  </si>
  <si>
    <t>Rounding</t>
  </si>
  <si>
    <t>4.2 Rounding decimals to 1 decimal place</t>
  </si>
  <si>
    <t>PINE_G4_C10_P3.2.1</t>
  </si>
  <si>
    <t>Ch 11 Practice 4.2.1: Round a decimal to 1 decimal place</t>
  </si>
  <si>
    <t>Round a decimal to 1 decimal place</t>
  </si>
  <si>
    <t>4.163 Round a decimal to 1 decimal place M4NS-IIj-103.1</t>
  </si>
  <si>
    <t>PH_G4_C11_P4.2.1</t>
  </si>
  <si>
    <t>Chapter 12: The Four Operations of Decimals</t>
  </si>
  <si>
    <t>Ch 12 Practice 1.1.1: Add tenths without regrouping</t>
  </si>
  <si>
    <t>Add tenths without regrouping</t>
  </si>
  <si>
    <t>4.164 Add tenths without regrouping M5NS-IIb-105/M5NS-IIb-106.1</t>
  </si>
  <si>
    <t>M5NS-IIb-105/M5NS-IIb-106.1</t>
  </si>
  <si>
    <t>Visualizes addition and subtraction of decimals
Adds and subtracts decimal numbers through thousandths without and with regrouping</t>
  </si>
  <si>
    <t>M5NS-IIb-105: Visualizes addition and subtraction of decimals.
M5NS-IIb-106.1: Adds and subtracts decimal numbers through thousandths without and with regrouping.</t>
  </si>
  <si>
    <t>5.033 Visualizes addition and subtraction of decimals M5NS-IIb-105
5.034 Adds and subtracts decimal numbers through thousandths M5NS-IIb-106.1</t>
  </si>
  <si>
    <t>PH_G4_C12_P1.1.1</t>
  </si>
  <si>
    <t>Chapter 12 The Four Operations of Decimals</t>
  </si>
  <si>
    <t>Addition</t>
  </si>
  <si>
    <t>PINE_G5_C09_P1.1.2</t>
  </si>
  <si>
    <t>Ch 12 Practice 1.1.2: Add hundredths without regrouping</t>
  </si>
  <si>
    <t>Add hundredths without regrouping</t>
  </si>
  <si>
    <t>4.165 Add hundredths without regrouping M5NS-IIb-105/M5NS-IIb-106.1</t>
  </si>
  <si>
    <t>PH_G4_C12_P1.1.2</t>
  </si>
  <si>
    <t>Ch 12 Practice 1.2.1: Add tenths with regrouping</t>
  </si>
  <si>
    <t>Add tenths with regrouping</t>
  </si>
  <si>
    <t>4.166 Add tenths with regrouping M5NS-IIb-105/M5NS-IIb-106.1</t>
  </si>
  <si>
    <t>PH_G4_C12_P1.2.1</t>
  </si>
  <si>
    <t>PINE_G5_C09_P1.2.2</t>
  </si>
  <si>
    <t>Ch 12 Practice 1.2.2: Add hundredths with regrouping</t>
  </si>
  <si>
    <t>Add hundredths with regrouping</t>
  </si>
  <si>
    <t>4.167 Add hundredths with regrouping M5NS-IIb-105/M5NS-IIb-106.1</t>
  </si>
  <si>
    <t>PH_G4_C12_P1.2.2</t>
  </si>
  <si>
    <t>Ch 12 Practice 1.3.1: Add decimals with 1 decimal place with regrouping using number bonds</t>
  </si>
  <si>
    <t>Add decimals with 1 decimal place with regrouping using number bonds</t>
  </si>
  <si>
    <t>4.168 Add decimals with 1 decimal place with regrouping using number bonds M5NS-IIb-105/M5NS-IIb-106.1</t>
  </si>
  <si>
    <t>PH_G4_C12_P1.3.1</t>
  </si>
  <si>
    <t>Ch 12 Practice 1.3.2: Add decimals with 1 decimal place with regrouping using place values</t>
  </si>
  <si>
    <t>Add decimals with 1 decimal place with regrouping using place values</t>
  </si>
  <si>
    <t>4.169 Add decimals with 1 decimal place with regrouping using place values M5NS-IIb-105/M5NS-IIb-106.1</t>
  </si>
  <si>
    <t>PH_G4_C12_P1.3.2</t>
  </si>
  <si>
    <t>1.4 Adding decimals with 2 decimal places with regrouping</t>
  </si>
  <si>
    <t>PINE_G5_C09_P1.4.1</t>
  </si>
  <si>
    <t>Ch 12 Practice 1.4.1: Add decimals with 2 decimal places with regrouping using number bonds</t>
  </si>
  <si>
    <t>Add decimals with 2 decimal places with regrouping using number bonds</t>
  </si>
  <si>
    <t>4.170 Add decimals with 2 decimal places with regrouping using number bonds M5NS-IIb-105/M5NS-IIb-106.1</t>
  </si>
  <si>
    <t>PH_G4_C12_P1.4.1</t>
  </si>
  <si>
    <t>Ch 12 Practice 1.4.2: Add decimals with 2 decimal places with regrouping using place values</t>
  </si>
  <si>
    <t>Add decimals with 2 decimal places with regrouping using place values</t>
  </si>
  <si>
    <t>4.171 Add decimals with 2 decimal places with regrouping using place values M5NS-IIb-105/M5NS-IIb-106.1</t>
  </si>
  <si>
    <t>PH_G4_C12_P1.4.2</t>
  </si>
  <si>
    <t>1.5 Estimating sums</t>
  </si>
  <si>
    <t>PINE_G5_C09_P1.5.1</t>
  </si>
  <si>
    <t>Ch 12 Practice 1.5.1: Estimate and check the reasonableness of an answer in addition</t>
  </si>
  <si>
    <t>Estimate and check the reasonableness of an answer in addition</t>
  </si>
  <si>
    <t>4.172 Estimate and check the reasonableness of an answer in addition M5NS-IIc-107</t>
  </si>
  <si>
    <t>M5NS-IIc-107</t>
  </si>
  <si>
    <t>Estimates the sum or difference of decimal numbers with reasonable results</t>
  </si>
  <si>
    <t>M5NS-IIc-107: Estimates the sum or difference of decimal numbers with reasonable results.</t>
  </si>
  <si>
    <t>5.035 Estimates the sum or difference of decimal numbers with reasonable results M5NS-IIc-107</t>
  </si>
  <si>
    <t>PH_G4_C12_P1.5.1</t>
  </si>
  <si>
    <t>PINE_G5_C09_P1.6.1</t>
  </si>
  <si>
    <t>Ch 12 Practice 1.6.1: Solve a 1-step word problem involving addition of decimals</t>
  </si>
  <si>
    <t>Solve a 1-step word problem involving addition of decimals</t>
  </si>
  <si>
    <t>4.173 Solve a 1-step word problem involving addition of decimals M5NS-IIc-108.1</t>
  </si>
  <si>
    <t>M5NS-IIc-108.1</t>
  </si>
  <si>
    <t>Solves routine or non-routine problems involving addition and subtraction of decimal numbers including money using appropriate problem solving strategies and tools</t>
  </si>
  <si>
    <t>M5NS-IIc-108.1: Solves routine or non-routine problems involving addition and subtraction of decimal numbers including money using appropriate problem solving strategies and tools.</t>
  </si>
  <si>
    <t>5.036 Solves routine or non-routine problems involving addition and subtraction of decimal numbers including money M5NS-IIc-108.1</t>
  </si>
  <si>
    <t>PH_G4_C12_P1.6.1</t>
  </si>
  <si>
    <t>Ch 12 Practice 2.1.1: Subtract tenths from a decimal smaller than 1</t>
  </si>
  <si>
    <t>Subtract tenths from a decimal smaller than 1</t>
  </si>
  <si>
    <t>4.174 Subtract tenths from a decimal smaller than 1 M5NS-IIb-105/M5NS-IIb-106.1</t>
  </si>
  <si>
    <t>PH_G4_C12_P2.1.1</t>
  </si>
  <si>
    <t>Subtraction</t>
  </si>
  <si>
    <t>Ch 12 Practice 2.1.2: Subtract tenths from a decimal smaller than 1</t>
  </si>
  <si>
    <t>Subtract tenths from a whole number</t>
  </si>
  <si>
    <t>4.175 Subtract tenths from a whole number M5NS-IIb-105/M5NS-IIb-106.1</t>
  </si>
  <si>
    <t>PH_G4_C12_P2.1.2</t>
  </si>
  <si>
    <t>Ch 12 Practice 2.2.1: Subtract tenths from a decimal greater than 1</t>
  </si>
  <si>
    <t>Subtract tenths from a decimal greater than 1</t>
  </si>
  <si>
    <t>4.176 Subtract tenths from a decimal greater than 1 M5NS-IIb-105/M5NS-IIb-106.1</t>
  </si>
  <si>
    <t>PH_G4_C12_P2.2.1</t>
  </si>
  <si>
    <t>PINE_G5_C09_P2.3.1</t>
  </si>
  <si>
    <t>Ch 12 Practice 2.3.1: Subtract hundredths from a decimal smaller than 1</t>
  </si>
  <si>
    <t>Subtract hundredths from a decimal smaller than 1</t>
  </si>
  <si>
    <t>4.177 Subtract hundredths from a decimal smaller than 1 M5NS-IIb-105/M5NS-IIb-106.1</t>
  </si>
  <si>
    <t>PH_G4_C12_P2.3.1</t>
  </si>
  <si>
    <t>Ch 12 Practice 2.3.2: Subtract hundredths from a whole number</t>
  </si>
  <si>
    <t>Subtract hundredths from a whole number</t>
  </si>
  <si>
    <t>4.178 Subtract hundredths from a whole number M5NS-IIb-105/M5NS-IIb-106.1</t>
  </si>
  <si>
    <t>PH_G4_C12_P2.3.2</t>
  </si>
  <si>
    <t>Ch 12 Practice 2.4.1: Subtract a decimal with 2 decimal places from a whole number</t>
  </si>
  <si>
    <t>Subtract a decimal with 2 decimal places from a whole number</t>
  </si>
  <si>
    <t>4.179 Subtract a decimal with 2 decimal places from a whole number M5NS-IIb-105/M5NS-IIb-106.1</t>
  </si>
  <si>
    <t>PH_G4_C12_P2.4.1</t>
  </si>
  <si>
    <t>Ch 12 Practice 2.5.1: Subtract hundredths from a decimal greater than 1</t>
  </si>
  <si>
    <t>Subtract hundredths from a decimal greater than 1</t>
  </si>
  <si>
    <t>4.180 Subtract hundredths from a decimal greater than 1 M5NS-IIb-105/M5NS-IIb-106.1</t>
  </si>
  <si>
    <t>PH_G4_C12_P2.5.1</t>
  </si>
  <si>
    <t>Ch 12 Practice 2.6.1: Subtract decimals with 1 decimal place</t>
  </si>
  <si>
    <t>Subtract decimals with 1 decimal place</t>
  </si>
  <si>
    <t>4.181 Subtract decimals with 1 decimal place M5NS-IIb-105/M5NS-IIb-106.1</t>
  </si>
  <si>
    <t>PH_G4_C12_P2.6.1</t>
  </si>
  <si>
    <t>2.7 Subtracting decimals up to 2 decimal places</t>
  </si>
  <si>
    <t>PINE_G5_C09_P2.7.1</t>
  </si>
  <si>
    <t>Ch 12 Practice 2.7.1: Subtract decimals up to 2 decimal places</t>
  </si>
  <si>
    <t>Subtract decimals up to 2 decimal places</t>
  </si>
  <si>
    <t>4.182 Subtract decimals up to 2 decimal places M5NS-IIb-105/M5NS-IIb-106.1</t>
  </si>
  <si>
    <t>PH_G4_C12_P2.7.1</t>
  </si>
  <si>
    <t>Ch 12 Practice 2.8.1: Add decimals close to whole numbers</t>
  </si>
  <si>
    <t>Add decimals close to whole numbers</t>
  </si>
  <si>
    <t>4.183 Add decimals close to whole numbers M5NS-IIb-106.1</t>
  </si>
  <si>
    <t>M5NS-IIb-106.1</t>
  </si>
  <si>
    <t>Adds and subtracts decimal numbers through thousandths without and with regrouping</t>
  </si>
  <si>
    <t>M5NS-IIb-106.1: Adds and subtracts decimal numbers through thousandths without and with regrouping.</t>
  </si>
  <si>
    <t>5.034 Adds and subtracts decimal numbers through thousandths M5NS-IIb-106.1</t>
  </si>
  <si>
    <t>PH_G4_C12_P2.8.1</t>
  </si>
  <si>
    <t>Ch 12 Practice 2.8.2: Subtract decimals close to whole numbers</t>
  </si>
  <si>
    <t>Subtract decimals close to whole numbers</t>
  </si>
  <si>
    <t>4.184 Subtract decimals close to whole numbers M5NS-IIb-106.1</t>
  </si>
  <si>
    <t>PH_G4_C12_P2.8.2</t>
  </si>
  <si>
    <t>2.9 Estimating differences</t>
  </si>
  <si>
    <t>PINE_G5_C09_P2.9.1</t>
  </si>
  <si>
    <t>Ch 12 Practice 2.9.1: Estimate and check the reasonableness of an answer in subtraction</t>
  </si>
  <si>
    <t>Estimate and check the reasonableness of an answer in subtraction</t>
  </si>
  <si>
    <t>4.185 Estimate and check the reasonableness of an answer in subtraction M5NS-IIc-107</t>
  </si>
  <si>
    <t>PH_G4_C12_P2.9.1</t>
  </si>
  <si>
    <t>2.10 Solving word problems</t>
  </si>
  <si>
    <t>PINE_G5_C09_P2.10.1</t>
  </si>
  <si>
    <t>Ch 12 Practice 2.10.1: Solve a 1-step word problem involving subtraction of decimals</t>
  </si>
  <si>
    <t>Solve a 1-step word problem involving subtraction of decimals</t>
  </si>
  <si>
    <t>4.186 Solve a 1-step word problem involving subtraction of decimals M5NS-IIc-108.1</t>
  </si>
  <si>
    <t>Solves routine or non-routine problems involving addition and subtraction of decimal numbers including money using appropriate problem solving strategies and tools</t>
  </si>
  <si>
    <t>M5NS-IIc-108.1: Solves routine or non-routine problems involving addition and subtraction of decimal numbers including money using appropriate problem solving strategies and tools.</t>
  </si>
  <si>
    <t>5.036 Solves routine or non-routine problems involving addition and subtraction of decimal numbers including money M5NS-IIc-108.1</t>
  </si>
  <si>
    <t>PH_G4_C12_P2.10.1</t>
  </si>
  <si>
    <t>Unit 3: Multiplication</t>
  </si>
  <si>
    <t>3.1 Multiplying tenths or hundredths without regrouping</t>
  </si>
  <si>
    <t>PINE_G5_C11_P1.1.1</t>
  </si>
  <si>
    <t>Ch 12 Practice 3.1.1: Multiply tenths without regrouping</t>
  </si>
  <si>
    <t>Multiply tenths without regrouping</t>
  </si>
  <si>
    <t>4.187 Multiply tenths without regrouping M5NS-IId-110/M5NS-IId-111.1</t>
  </si>
  <si>
    <t>M5NS-IId-110/M5NS-IId-111.1</t>
  </si>
  <si>
    <t>Visualizes multiplication of decimal numbers using pictorial models
Multiplies decimals up to 2 decimal places by 1- to 2-digit whole numbers</t>
  </si>
  <si>
    <t>M5NS-IId-110: Visualizes multiplication of decimal numbers using pictorial models.
M5NS-IId-111.1: Multiplies decimals up to 2 decimal places by 1- to 2-digit whole numbers.</t>
  </si>
  <si>
    <t>5.038 Visualizes multiplication of decimal numbers using pictorial models M5NS-IId-110
5.039 Multiplies decimals up to 2 decimal places by 1- to 2-digit whole numbers M5NS-IId-111.1</t>
  </si>
  <si>
    <t>PH_G4_C12_P3.1.1</t>
  </si>
  <si>
    <t>Multiplication</t>
  </si>
  <si>
    <t>PINE_G5_C11_P1.1.2</t>
  </si>
  <si>
    <t>Ch 12 Practice 3.1.2: Multiply hundredths without regrouping</t>
  </si>
  <si>
    <t>Multiply hundredths without regrouping</t>
  </si>
  <si>
    <t>4.188 Multiply hundredths without regrouping M5NS-IId-110/M5NS-IId-111.1</t>
  </si>
  <si>
    <t>PH_G4_C12_P3.1.2</t>
  </si>
  <si>
    <t>3.2 Multiplying tenths or hundredths with regrouping</t>
  </si>
  <si>
    <t>PINE_G5_C11_P1.2.1</t>
  </si>
  <si>
    <t>Ch 12 Practice 3.2.1: Multiply tenths with regrouping</t>
  </si>
  <si>
    <t>Multiply tenths with regrouping</t>
  </si>
  <si>
    <t>4.189 Multiply tenths with regrouping M5NS-IId-110/M5NS-IId-111.1</t>
  </si>
  <si>
    <t>PH_G4_C12_P3.2.1</t>
  </si>
  <si>
    <t>PINE_G5_C11_P1.2.2</t>
  </si>
  <si>
    <t>Ch 12 Practice 3.2.2: Multiply hundredths with regrouping</t>
  </si>
  <si>
    <t>Multiply hundredths with regrouping</t>
  </si>
  <si>
    <t>4.190 Multiply hundredths with regrouping M5NS-IId-110/M5NS-IId-111.1</t>
  </si>
  <si>
    <t>PH_G4_C12_P3.2.2</t>
  </si>
  <si>
    <t>3.3 Multiplying decimals with 1 decimal place by 1-digit numbers</t>
  </si>
  <si>
    <t>PINE_G5_C11_P1.3.1</t>
  </si>
  <si>
    <t>Ch 12 Practice 3.3.1: Multiply a decimal with 1 decimal place by a 1-digit number</t>
  </si>
  <si>
    <t>Multiply a decimal with 1 decimal place by a 1-digit number</t>
  </si>
  <si>
    <t>4.191 Multiply a decimal with 1 decimal place by a 1-digit number M5NS-IId-110/M5NS-IId-111.1</t>
  </si>
  <si>
    <t>PH_G4_C12_P3.3.1</t>
  </si>
  <si>
    <t>3.4 Multiplying decimals with 2 decimal places by 1-digit numbers</t>
  </si>
  <si>
    <t>PINE_G5_C11_P1.4.1</t>
  </si>
  <si>
    <t>Ch 12 Practice 3.4.1: Multiply a decimal with 2 decimal places by a 1-digit number</t>
  </si>
  <si>
    <t>Multiply a decimal with 2 decimal places by a 1-digit number</t>
  </si>
  <si>
    <t>4.192 Multiply a decimal with 2 decimal places by a 1-digit number M5NS-IId-110/M5NS-IId-111.1</t>
  </si>
  <si>
    <t>PH_G4_C12_P3.4.1</t>
  </si>
  <si>
    <t>3.5 Estimating products</t>
  </si>
  <si>
    <t>PINE_G5_C11_P1.5.1</t>
  </si>
  <si>
    <t>Ch 12 Practice 3.5.1: Estimate and check the reasonableness of an answer in multiplication</t>
  </si>
  <si>
    <t>4.193 Estimate and check the reasonableness of an answer in multiplication M5NS-IIe-112</t>
  </si>
  <si>
    <t>M5NS-IIe-112</t>
  </si>
  <si>
    <t>Estimates the products of decimal numbers with reasonable results</t>
  </si>
  <si>
    <t>M5NS-IIe-112: Estimates the products of decimal numbers with reasonable results.</t>
  </si>
  <si>
    <t>5.041 Estimates the products of decimal numbers with reasonable results M5NS-IIe-112</t>
  </si>
  <si>
    <t>PH_G4_C12_P3.5.1</t>
  </si>
  <si>
    <t>3.6 Solving word problems</t>
  </si>
  <si>
    <t>PINE_G5_C11_P1.6.1</t>
  </si>
  <si>
    <t>Ch 12 Practice 3.6.1: Solve a 1-step word problem involving multiplication of decimals</t>
  </si>
  <si>
    <t>Solve a 1-step word problem involving multiplication of decimals</t>
  </si>
  <si>
    <t>4.194 Solve a 1-step word problem involving multiplication of decimals M5NS-IIe-113.1</t>
  </si>
  <si>
    <t>M5NS-IIe-113.1</t>
  </si>
  <si>
    <t>Solves routine and non-routine problems involving multiplication without or with addition or subtraction of decimals and whole numbers including money using appropriate problem solving strategies and tools</t>
  </si>
  <si>
    <t>M5NS-IIe-113.1: Solves routine and non-routine problems involving multiplication without or with addition or subtraction of decimals and whole numbers including money using appropriate problem solving strategies and tools.</t>
  </si>
  <si>
    <t>5.042 Solves routine and non-routine problems involving multiplication without or with addition or subtraction of decimals and whole numbers including money M5NS-IIe-113.1</t>
  </si>
  <si>
    <t>PH_G4_C12_P3.6.1</t>
  </si>
  <si>
    <t>Unit 4: Division</t>
  </si>
  <si>
    <t>4.1 Dividing tenths or hundredths without regrouping</t>
  </si>
  <si>
    <t>PINE_G5_C11_P2.1.1</t>
  </si>
  <si>
    <t>Ch 12 Practice 4.1.1: Divide tenths without regrouping</t>
  </si>
  <si>
    <t>Divide tenths without regrouping</t>
  </si>
  <si>
    <t>4.195 Divide tenths without regrouping M5NS-IIf-115</t>
  </si>
  <si>
    <t>M5NS-IIf-115</t>
  </si>
  <si>
    <t>Visualizes division of decimal numbers using pictorial models
Divides decimals with up to 2 decimal places</t>
  </si>
  <si>
    <t>M5NS-IIf-115: Visualizes division of decimal numbers using pictorial models.</t>
  </si>
  <si>
    <t>5.043 Visualizes division of decimal numbers using pictorial models M5NS-IIf-115</t>
  </si>
  <si>
    <t>PH_G4_C12_P4.1.1</t>
  </si>
  <si>
    <t>Division</t>
  </si>
  <si>
    <t>PINE_G5_C11_P2.1.2</t>
  </si>
  <si>
    <t>Ch 12 Practice 4.1.2: Divide hundredths without regrouping</t>
  </si>
  <si>
    <t>Divide hundredths without regrouping</t>
  </si>
  <si>
    <t>4.196 Divide hundredths without regrouping M5NS-IIf-115</t>
  </si>
  <si>
    <t>PH_G4_C12_P4.1.2</t>
  </si>
  <si>
    <t>4.2 Dividing decimals and whole numbers by 1-digit numbers to get quotients in tenths</t>
  </si>
  <si>
    <t>PINE_G5_C11_P2.2.1</t>
  </si>
  <si>
    <t>Ch 12 Practice 4.2.1: Divide a decimal by a 1-digit number to get a quotient in tenths</t>
  </si>
  <si>
    <t>Divide a decimal by a 1-digit number to get a quotient in tenths</t>
  </si>
  <si>
    <t>4.197 Divide a decimal by a 1-digit number to get a quotient in tenths M5NS-IIf-115</t>
  </si>
  <si>
    <t>PH_G4_C12_P4.2.1</t>
  </si>
  <si>
    <t>PINE_G5_C11_P2.2.2</t>
  </si>
  <si>
    <t>Ch 12 Practice 4.2.2: Divide a whole number by a 1-digit number to get a quotient in tenths</t>
  </si>
  <si>
    <t>Divide a whole number by a 1-digit number to get a quotient in tenths</t>
  </si>
  <si>
    <t>4.198 Divide a whole number by a 1-digit number to get a quotient in tenths M5NS-IIf-115/M5NS-IIf-116.2</t>
  </si>
  <si>
    <t>M5NS-IIf-115/M5NS-IIf-116.2</t>
  </si>
  <si>
    <t>Visualizes division of decimal numbers using pictorial models
Divides whole numbers with quotients in decimal form</t>
  </si>
  <si>
    <t>M5NS-IIf-115: Visualizes division of decimal numbers using pictorial models.
M5NS-IIf-116.2: Divides whole numbers with quotients in decimal form.</t>
  </si>
  <si>
    <t>5.043 Visualizes division of decimal numbers using pictorial models M5NS-IIf-115
5.045 Divides whole numbers with quotients in decimal form M5NS-IIf-116.2</t>
  </si>
  <si>
    <t>PH_G4_C12_P4.2.2</t>
  </si>
  <si>
    <t>4.3 Dividing decimals by 1-digit numbers to get quotients in hundredths</t>
  </si>
  <si>
    <t>PINE_G5_C11_P2.3.1</t>
  </si>
  <si>
    <t>Ch 12 Practice 4.3.1: Divide a decimal by a 1-digit number to get a quotient in hundredths</t>
  </si>
  <si>
    <t>Divide a decimal by a 1-digit number to get a quotient in hundredths</t>
  </si>
  <si>
    <t>4.199 Divide a decimal by a 1-digit number to get a quotient in hundredths M5NS-IIf-115</t>
  </si>
  <si>
    <t>PH_G4_C12_P4.3.1</t>
  </si>
  <si>
    <t>4.4 Dividing decimals with 2 decimal places by 1-digit numbers</t>
  </si>
  <si>
    <t>PINE_G5_C11_P2.4.1</t>
  </si>
  <si>
    <t>Ch 12 Practice 4.4.1: Divide a decimal with 2 decimal places by a 1-digit number</t>
  </si>
  <si>
    <t>Divide a decimal with 2 decimal places by a 1-digit number</t>
  </si>
  <si>
    <t>4.200 Divide a decimal with 2 decimal places by a 1-digit number M5NS-IIf-115</t>
  </si>
  <si>
    <t>PH_G4_C12_P4.4.1</t>
  </si>
  <si>
    <t>4.5 Dividing decimals and whole numbers with zero as a placeholder</t>
  </si>
  <si>
    <t>PINE_G5_C11_P2.5.1</t>
  </si>
  <si>
    <t>Ch 12 Practice 4.5.1: Divide a decimal with zero as a placeholder</t>
  </si>
  <si>
    <t>Divide a decimal with zero as a placeholder</t>
  </si>
  <si>
    <t>4.201 Divide a decimal with zero as a placeholder M5NS-IIf-116.1</t>
  </si>
  <si>
    <t>M5NS-IIf-116.1</t>
  </si>
  <si>
    <t>M5NS-IIf-116.1: Divides decimals with up to 2 decimal places.</t>
  </si>
  <si>
    <t>5.044 Divides decimals with up to 2 decimal places M5NS-IIf-116.1</t>
  </si>
  <si>
    <t>PH_G4_C12_P4.5.1</t>
  </si>
  <si>
    <t>PINE_G5_C11_P2.5.2</t>
  </si>
  <si>
    <t>Ch 12 Practice 4.5.2: Divide a whole number with zero as a placeholder</t>
  </si>
  <si>
    <t>Divide a whole number with zero as a placeholder</t>
  </si>
  <si>
    <t>4.202 Divide a whole number with zero as a placeholder M5NS-IIf-115/M5NS-IIf-116.2</t>
  </si>
  <si>
    <t>PH_G4_C12_P4.5.2</t>
  </si>
  <si>
    <t>4.6 Estimating quotients</t>
  </si>
  <si>
    <t>PINE_G5_C11_P2.6.1</t>
  </si>
  <si>
    <t>Ch 12 Practice 4.6.1: Estimate and check the reasonableness of an answer in division</t>
  </si>
  <si>
    <t>4.203 Estimate and check the reasonableness of an answer in division M5NS-IIg-117</t>
  </si>
  <si>
    <t>M5NS-IIg-117</t>
  </si>
  <si>
    <t>M5NS-IIg-117: Estimates the quotients of decimal numbers with reasonable results.</t>
  </si>
  <si>
    <t>5.046 Estimates the quotients of decimal numbers with reasonable results M5NS-IIg-117</t>
  </si>
  <si>
    <t>PH_G4_C12_P4.6.1</t>
  </si>
  <si>
    <t>4.7 Rounding quotients</t>
  </si>
  <si>
    <t>PINE_G5_C11_P2.7.1</t>
  </si>
  <si>
    <t>Ch 12 Practice 4.7.1: Round a quotient</t>
  </si>
  <si>
    <t>Round a quotient</t>
  </si>
  <si>
    <t>4.204 Round a quotient M5NS-IIg-117</t>
  </si>
  <si>
    <t>Estimates the quotients of decimal numbers with reasonable results</t>
  </si>
  <si>
    <t>PH_G4_C12_P4.7.1</t>
  </si>
  <si>
    <t>4.8 Solving word problems</t>
  </si>
  <si>
    <t>PINE_G5_C11_P2.8.1</t>
  </si>
  <si>
    <t>Ch 12 Practice 4.8.1: Solve a 1-step word problem involving division of decimals</t>
  </si>
  <si>
    <t>Solve a 1-step word problem involving division of decimals</t>
  </si>
  <si>
    <t>4.205 Solve a 1-step word problem involving division of decimals M5NS-IIg-120.1</t>
  </si>
  <si>
    <t>M5NS-IIg-120.1</t>
  </si>
  <si>
    <t>Creates problems (with reasonable answers) involving multiplication and/or division or with any of the other operations of decimals and wholenumbers including money</t>
  </si>
  <si>
    <t>M5NS-IIg-120.1: Solves routine and non-routine problems involving division without or with any of the other operations of decimals and whole numbers including money using appropriate problem solving strategies and tools.</t>
  </si>
  <si>
    <t>5.047 Solves routine and non-routine problems involving division without or with any of the other operations of decimals and whole numbers including money M5NS-IIg-120.1</t>
  </si>
  <si>
    <t>PH_G4_C12_P4.8.1</t>
  </si>
  <si>
    <t>PINE_G5_C11_P3.1.1</t>
  </si>
  <si>
    <t>Ch 12 Practice 5.1.1: Solve a 2-step word problem involving decimals</t>
  </si>
  <si>
    <t>Solve a 2-step word problem involving decimals</t>
  </si>
  <si>
    <t>4.206 Solve a 2-step word problem involving decimals M5NS-IIg-120.1</t>
  </si>
  <si>
    <t>Solves routine and non-routine problems involving division without or with any of the other operations of decimals and whole numbers including money using appropriate problem solving strategies and tools</t>
  </si>
  <si>
    <t>PH_G4_C12_P5.1.1</t>
  </si>
  <si>
    <t xml:space="preserve">Chapter 13: Measures </t>
  </si>
  <si>
    <t>1.1 Multiplying with and without regrouping</t>
  </si>
  <si>
    <t>PH_G4_C13_P1.1.1</t>
  </si>
  <si>
    <t>Ch 13 Practice 1.1.1: Multiply length, mass and volume in compound units, with and without regrouping</t>
  </si>
  <si>
    <t>Multiply length, mass and volume in compound units, with and without regrouping</t>
  </si>
  <si>
    <t>4.207 Multiply length, mass and volume in compound units, with and without regrouping M3ME-IVb-39</t>
  </si>
  <si>
    <t xml:space="preserve">Chapter 13 Measures </t>
  </si>
  <si>
    <t>G4.2.03 Measures</t>
  </si>
  <si>
    <t>2.1 Dividing with and without regrouping</t>
  </si>
  <si>
    <t>PH_G4_C13_P2.1.1</t>
  </si>
  <si>
    <t xml:space="preserve">Ch 13 Practice 2.1.1: Divide length, mass and volume in compound units, with and without regrouping </t>
  </si>
  <si>
    <t xml:space="preserve">Divide length, mass and volume in compound units, with and without regrouping </t>
  </si>
  <si>
    <t>4.208 Divide length, mass and volume in compound units, with and without regrouping  M3ME-IVb-39</t>
  </si>
  <si>
    <t>3.066 Visualizes, and represents, and converts common units of measure from larger to smaller unit and vice versa M3ME-IVb-40</t>
  </si>
  <si>
    <t xml:space="preserve">2.2 Dividing by changing compound units to a smaller unit </t>
  </si>
  <si>
    <t>PH_G4_C13_P2.2.1</t>
  </si>
  <si>
    <t>Ch 13 Practice 2.2.1: Divide length, mass and volume by changing compound units to a smaller unit</t>
  </si>
  <si>
    <t>Divide length, mass and volume by changing compound units to a smaller unit</t>
  </si>
  <si>
    <t>4.209 Divide length, mass and volume by changing compound units to a smaller unit M3ME-IVb-39</t>
  </si>
  <si>
    <t>3.066 Visualizes, and represents, and converts common units of measure from larger to smaller unit and vice versa M3ME-IVb-41</t>
  </si>
  <si>
    <t>3.1 Word Problems</t>
  </si>
  <si>
    <t>PH_G4_C13_P3.1.1</t>
  </si>
  <si>
    <t>Ch 13 Practice 3.1.1: Solve a 2-step word problem involving length, mass or volume in compound units</t>
  </si>
  <si>
    <t>Solve a 2-step word problem involving length, mass or volume in compound units</t>
  </si>
  <si>
    <t>4.210 Solve a 2-step word problem involving length, mass or volume in compound units M3ME-IVc-40</t>
  </si>
  <si>
    <t>Chapter 14: Symmetry</t>
  </si>
  <si>
    <t>Unit 1: Symmetric Figures</t>
  </si>
  <si>
    <t>1.1 Symmetric figures and lines of symmetry</t>
  </si>
  <si>
    <t>PINE_G4_C12_P2.1.1</t>
  </si>
  <si>
    <t>Ch 14 Practice 1.1.1: Identify a symmetric figure</t>
  </si>
  <si>
    <t>Identify a symmetric figure</t>
  </si>
  <si>
    <t>4.211 Identify a symmetric figure M3GE-IIIg-7.4</t>
  </si>
  <si>
    <t>M3GE-IIIg-7.4</t>
  </si>
  <si>
    <t>Identifies and draws the line of symmetry in a given symmetrical figure</t>
  </si>
  <si>
    <t>M3GE-IIIg-7.4: Identifies and draws the line of symmetry in a given symmetrical figure.</t>
  </si>
  <si>
    <t>3.062 Identifies and draws the line of symmetry in a given symmetrical figure M3GE-IIIg-7.4</t>
  </si>
  <si>
    <t>PH_G4_C14_P1.1.1</t>
  </si>
  <si>
    <t>Chapter 14 Symmetry</t>
  </si>
  <si>
    <t>Symmetric Figures</t>
  </si>
  <si>
    <t>PINE_G4_C12_P2.1.3</t>
  </si>
  <si>
    <t>Ch 14 Practice 1.1.2: Identify and draw a line of symmetry</t>
  </si>
  <si>
    <t>Identify and draw a line of symmetry</t>
  </si>
  <si>
    <t>4.212 Identify and draw a line of symmetry M3GE-IIIg-7.4</t>
  </si>
  <si>
    <t>PH_G4_C14_P1.1.2</t>
  </si>
  <si>
    <t>PINE_G4_C12_P2.2.1</t>
  </si>
  <si>
    <t>Ch 14 Practice 1.1.3: Determine whether a straight line is a line of symmetry of a figure</t>
  </si>
  <si>
    <t>Determine whether a straight line is a line of symmetry of a figure</t>
  </si>
  <si>
    <t>4.213 Determine whether a straight line is a line of symmetry of a figure M3GE-IIIg-7.3</t>
  </si>
  <si>
    <t>M3GE-IIIg-7.3</t>
  </si>
  <si>
    <t>Identifies and visualizes symmetry in the environment and in design</t>
  </si>
  <si>
    <t>M3GE-IIIg-7.3: Identifies and visualizes symmetry in the environment and in design.</t>
  </si>
  <si>
    <t>3.057 Identifies and visualizes symmetry in the environment and in design M3GE-IIIg-7.3</t>
  </si>
  <si>
    <t>PH_G4_C14_P1.1.3</t>
  </si>
  <si>
    <t>1.2 Completing symmetric figures</t>
  </si>
  <si>
    <t>PINE_G3_C14_P2.1.1</t>
  </si>
  <si>
    <t>Ch 14 Practice 1.2.1: Complete a symmetric figure with respect to a given horizontal or vertical line of symmetry</t>
  </si>
  <si>
    <t>Complete a symmetric figure with respect to a given horizontal or vertical line of symmetry</t>
  </si>
  <si>
    <t>4.214 Complete a symmetric figure with respect to a given horizontal or vertical line of symmetry M3GE-IIIh-7.5</t>
  </si>
  <si>
    <t>M3GE-IIIh-7.5</t>
  </si>
  <si>
    <t>Completes a symmetric figure with respect to a given line of symmetry</t>
  </si>
  <si>
    <t>M3GE-IIIh-7.5: Completes a symmetric figure with respect to a given line of symmetry.</t>
  </si>
  <si>
    <t>3.059 Completes a symmetric figure with respect to a given line of symmetry M3GE-IIIh-7.5</t>
  </si>
  <si>
    <t>PH_G4_C14_P1.2.1</t>
  </si>
  <si>
    <t>1.3 Making symmetric patterns</t>
  </si>
  <si>
    <t>PINE_G4_C12_P2.2A.1</t>
  </si>
  <si>
    <t>Ch 14 Practice 1.3.1: Make a symmetric pattern</t>
  </si>
  <si>
    <t>Make a symmetric pattern</t>
  </si>
  <si>
    <t>4.215 Make a symmetric pattern M3GE-IIIh-7.5</t>
  </si>
  <si>
    <t>PH_G4_C14_P1.3.1</t>
  </si>
  <si>
    <t xml:space="preserve">Unit 1: Line Graphs </t>
  </si>
  <si>
    <t xml:space="preserve">1.1 Completing, reading and interpreting broken line graphs </t>
  </si>
  <si>
    <t>PINE_G5_C14_P3.1.1</t>
  </si>
  <si>
    <t>Ch 15 Practice 1.1.1: Read, interpret and complete a broken line graph</t>
  </si>
  <si>
    <t>Read, interpret and complete a broken line graph</t>
  </si>
  <si>
    <t>4.216 Read, interpret and complete a broken line graph M5SP-IVg-2.5/M5SP-IVh-3.5/M5SP-IVh-5.5</t>
  </si>
  <si>
    <t>M5SP-IVg-2.5/M5SP-IVh-3.5/M5SP-IVh-5.5</t>
  </si>
  <si>
    <t>Organizes data in tabular form and presents them in a line graph
Interprets data presented in different kinds of line graphs (single to double-line graph)
Draws inferences based on data presented in a line graph</t>
  </si>
  <si>
    <t>M5SP-IVg-2.5: Organizes data in tabular form and presents them in a line graph.
M5SP-IVh-3.5: Interprets data presented in different kinds of line graphs (single to double-line graph).
M5SP-IVh-5.5: Draws inferences based on data presented in a line graph.</t>
  </si>
  <si>
    <t xml:space="preserve">5.099 Organizes data in tabular form and presents them in a line graph M5SP-IVg-2.5
5.100 Interprets data presented in different kinds of line graphs M5SP-IVh-3.5 
5.102 Draws inferences based on data presented in a line graph M5SP-IVh-5.5 </t>
  </si>
  <si>
    <t>PH_G4_C15_P1.1.1</t>
  </si>
  <si>
    <t xml:space="preserve">Line Graphs </t>
  </si>
  <si>
    <t>PH_G4_C15_P1.1.2</t>
  </si>
  <si>
    <t>Ch 15 Practice 1.1.2: Collect data and present them in a broken line graph</t>
  </si>
  <si>
    <t>Collect data and present them in a broken line graph</t>
  </si>
  <si>
    <t>4.217 Collect data and present them in a broken line graph M5SP-IVg-1.5/M5SP-IVg-2.5</t>
  </si>
  <si>
    <t>M5SP-IVg-1.5/M5SP-IVg-2.5</t>
  </si>
  <si>
    <t>Collects data on one to two variables using any source
Organizes data in tabular form and presents them in a line graph</t>
  </si>
  <si>
    <t>M5SP-IVg-1.5: Collects data on one to two variables using any source.
M5SP-IVg-2.5: Organizes data in tabular form and presents them in a line graph.</t>
  </si>
  <si>
    <t>5.098 Collects data on one to two variables using any source M5SP-IVg-1.5
5.099 Organizes data in tabular form and presents them in a line graph M5SP-IVg-2.5</t>
  </si>
  <si>
    <t>PH_G4_C15_P1.1.3</t>
  </si>
  <si>
    <t>Ch 15 Practice 1.1.3: Solve problems using data presented in a broken line graph</t>
  </si>
  <si>
    <t>Solve problems using data presented in a broken line graph</t>
  </si>
  <si>
    <t>4.218 Solve problems using data presented in a broken line graph M5SP-IVh-5.5</t>
  </si>
  <si>
    <t>M5SP-IVh-5.5</t>
  </si>
  <si>
    <t>Draws inferences based on data presented in a line graph</t>
  </si>
  <si>
    <t>M5SP-IVh-5.5: Draws inferences based on data presented in a line graph.</t>
  </si>
  <si>
    <t>5.102 Draws inferences based on data presented in a line graph M5SP-IVh-5.5</t>
  </si>
  <si>
    <t xml:space="preserve">1.2 Reading and interpreting straight line graphs </t>
  </si>
  <si>
    <t>PINE_G5_C14_P3.2.1</t>
  </si>
  <si>
    <t>Ch 15 Practice 1.2.1: Read and interpret a straight line graph</t>
  </si>
  <si>
    <t>Read and interpret a straight line graph</t>
  </si>
  <si>
    <t>4.219 Read and interpret a straight line graph M5SP-IVh-3.5/M5SP-IVh-5.5</t>
  </si>
  <si>
    <t>M5SP-IVh-3.5/M5SP-IVh-5.5</t>
  </si>
  <si>
    <t>Interprets data presented in different kinds of line graphs (single to double-line graph)
Draws inferences based on data presented in a line graph</t>
  </si>
  <si>
    <t>M5SP-IVh-3.5: Interprets data presented in different kinds of line graphs (single to double-line graph).
M5SP-IVh-5.5: Draws inferences based on data presented in a line graph.</t>
  </si>
  <si>
    <t xml:space="preserve">5.100 Interprets data presented in different kinds of line graphs M5SP-IVh-3.5 
5.102 Draws inferences based on data presented in a line graph M5SP-IVh-5.5 </t>
  </si>
  <si>
    <t>PH_G4_C15_P1.2.1</t>
  </si>
  <si>
    <t>PH_G4_C15_P1.2.2</t>
  </si>
  <si>
    <t>Ch 15 Practice 1.2.2: Solve problems using data presented in a straight line graph</t>
  </si>
  <si>
    <t>Solve problems using data presented in a straight line graph</t>
  </si>
  <si>
    <t>4.220 Solve problems using data presented in a straight line graph M5SP-IVh-5.5</t>
  </si>
  <si>
    <t>1.3 Reading and interpreting double-line graphs</t>
  </si>
  <si>
    <t>PH_G4_C15_P1.3.1</t>
  </si>
  <si>
    <t>Ch 15 Practice 1.3.1: Present and interpret data in a double-line graph</t>
  </si>
  <si>
    <t>Present and interpret data in a double-line graph</t>
  </si>
  <si>
    <t>4.221 Present and interpret data in a double-line graph M5SP-IVg-2.5/M5SP-IVh-3.5</t>
  </si>
  <si>
    <t>M5SP-IVg-2.5/M5SP-IVh-3.5</t>
  </si>
  <si>
    <t>Organizes data in tabular form and presents them in a line graph
Interprets data presented in different kinds of line graphs (single to double-line graph)</t>
  </si>
  <si>
    <t>M5SP-IVg-2.5: Organizes data in tabular form and presents them in a line graph.
M5SP-IVh-3.5: Interprets data presented in different kinds of line graphs (single to double-line graph).</t>
  </si>
  <si>
    <t xml:space="preserve">5.099 Organizes data in tabular form and presents them in a line graph M5SP-IVg-2.5
5.100 Interprets data presented in different kinds of line graphs M5SP-IVh-3.5 </t>
  </si>
  <si>
    <t>PH_G4_C15_P1.3.2</t>
  </si>
  <si>
    <t>Ch 15 Practice 1.3.2: Draw inferences based on data presented in a double_x0002_line graph</t>
  </si>
  <si>
    <t>Draw inferences based on data presented in a double-line graph</t>
  </si>
  <si>
    <t>4.222 Draw inferences based on data presented in a double-line graph M5SP-IVh-5.5</t>
  </si>
  <si>
    <t>Unit 2: Comparing Graphs</t>
  </si>
  <si>
    <t>2.1 Comparing bar graphs and line graphs</t>
  </si>
  <si>
    <t>PH_G4_C15_P2.1.1</t>
  </si>
  <si>
    <t>Ch 15 Practice 2.1.1: Compare a bar graph and a line graph to understand the properties and uses of each type of graph</t>
  </si>
  <si>
    <t>Compare a bar graph and a line graph to understand the properties and uses of each type of graph</t>
  </si>
  <si>
    <t>(Rev04_19)</t>
  </si>
  <si>
    <t xml:space="preserve">4.223 Compare a bar graph and a line graph to understand the properties and uses of each type of graph M5SP-IVh-3.5 </t>
  </si>
  <si>
    <t xml:space="preserve">M5SP-IVh-3.5 </t>
  </si>
  <si>
    <t xml:space="preserve">Interprets data presented in different kinds of line graphs (single to double-line graph)
</t>
  </si>
  <si>
    <t>M5SP-IVh-3.5: Interprets data presented in different kinds of line graphs (single to double-line graph).</t>
  </si>
  <si>
    <t xml:space="preserve">5.100 Interprets data presented in different kinds of line graphs M5SP-IVh-3.5 
</t>
  </si>
  <si>
    <t>Comparing Graphs</t>
  </si>
  <si>
    <t xml:space="preserve">Chapter 16: Time </t>
  </si>
  <si>
    <t xml:space="preserve">Unit 1: Minutes and Seconds </t>
  </si>
  <si>
    <t xml:space="preserve">1.1 Telling time </t>
  </si>
  <si>
    <t>PINE_G4_C15_P1.1.1</t>
  </si>
  <si>
    <t>Ch 16 Practice 1.1.1: Tell time to the second</t>
  </si>
  <si>
    <t>Tell time to the second</t>
  </si>
  <si>
    <t xml:space="preserve">4.224 Tell time to the second M4ME-IIIf-11
</t>
  </si>
  <si>
    <t>M4ME-IIIf-11</t>
  </si>
  <si>
    <t>Finds the elapsed time in minutes and seconds</t>
  </si>
  <si>
    <t>M4ME-IIIf-11: Finds the elapsed time in minutes and seconds.</t>
  </si>
  <si>
    <t>4.055 Finds the elapsed time in minutes and seconds M4ME-IIIf-11</t>
  </si>
  <si>
    <t>PH_G4_C16_P1.1.1</t>
  </si>
  <si>
    <t xml:space="preserve">Chapter 16 Time </t>
  </si>
  <si>
    <t>G4.2.02 Time: Clock</t>
  </si>
  <si>
    <t xml:space="preserve">Minutes and Seconds </t>
  </si>
  <si>
    <t>1.2 Finding duration in minutes or seconds</t>
  </si>
  <si>
    <t>PH_G4_C16_P1.2.1</t>
  </si>
  <si>
    <t>Ch 16 Practice 1.2.1: Estimate and find the duration of a time interval in minutes</t>
  </si>
  <si>
    <t>Estimate and find the duration of a time interval in minutes</t>
  </si>
  <si>
    <t xml:space="preserve">4.225 Estimate and find the duration of a time interval in minutes M4ME-IIIf-12
</t>
  </si>
  <si>
    <t>M4ME-IIIf-12</t>
  </si>
  <si>
    <t>Estimates the duration of time in minutes</t>
  </si>
  <si>
    <t>M4ME-IIIf-12: Estimates the duration of time in minutes.</t>
  </si>
  <si>
    <t>4.056 Estimates the duration of time in minutes M4ME-IIIf-12</t>
  </si>
  <si>
    <t>PH_G4_C16_P1.2.2</t>
  </si>
  <si>
    <t>Ch 16 Practice 1.2.2: Find the duration of a time interval in seconds</t>
  </si>
  <si>
    <t>Find the duration of a time interval in seconds</t>
  </si>
  <si>
    <t xml:space="preserve">4.226 Find the duration of a time interval in seconds M4ME-IIIf-11
</t>
  </si>
  <si>
    <t>1.3 Finding duration in minutes and seconds</t>
  </si>
  <si>
    <t>PH_G4_C16_P1.3.1</t>
  </si>
  <si>
    <t>Ch 16 Practice 1.3.1: Find the duration of a time interval in minutes and seconds</t>
  </si>
  <si>
    <t>Find the duration of a time interval in minutes and seconds</t>
  </si>
  <si>
    <t xml:space="preserve">4.227 Find the duration of a time interval in minutes and seconds M4ME-IIIf-11
</t>
  </si>
  <si>
    <t>1.4 Expressing minutes and seconds in seconds</t>
  </si>
  <si>
    <t>PINE_G4_C15_P2.2.1</t>
  </si>
  <si>
    <t>Ch 16 Practice 1.4.1: Express minutes and seconds in seconds</t>
  </si>
  <si>
    <t>Express minutes and seconds in seconds</t>
  </si>
  <si>
    <t>(Rev04_20)</t>
  </si>
  <si>
    <t xml:space="preserve">4.228 Express minutes and seconds in seconds M3ME-IVa-8
</t>
  </si>
  <si>
    <t>PH_G4_C16_P1.4.1</t>
  </si>
  <si>
    <t>1.5 Expressing seconds in minutes and seconds</t>
  </si>
  <si>
    <t>PINE_G4_C15_P2.2.2</t>
  </si>
  <si>
    <t>Ch 16 Practice 1.5.1: Express seconds in minutes and seconds</t>
  </si>
  <si>
    <t>Express seconds in minutes and seconds</t>
  </si>
  <si>
    <t xml:space="preserve">4.229 Express seconds in minutes and seconds M3ME-IVa-8
</t>
  </si>
  <si>
    <t>PH_G4_C16_P1.5.1</t>
  </si>
  <si>
    <t xml:space="preserve">Unit 2: 24-hour Clock </t>
  </si>
  <si>
    <t xml:space="preserve">2.1 Telling time </t>
  </si>
  <si>
    <t>Ch 16 Practice 2.1.1: Tell time using the 24-hour clock notation</t>
  </si>
  <si>
    <t>Tell time using the 24-hour clock notation</t>
  </si>
  <si>
    <t>4.230 Tell time using the 24-hour clock notation M5ME-IIIg-14</t>
  </si>
  <si>
    <t>Measures time using a 12-hour and a 24-hour clock.</t>
  </si>
  <si>
    <t>M5ME-IIIg-14: Measures time using a 12-hour and a 24-hour clock.</t>
  </si>
  <si>
    <t>5.073 Measures time using a 12-hour and a 24-hour clock M5ME-IIIg-14</t>
  </si>
  <si>
    <t>PH_G4_C16_P2.1.1</t>
  </si>
  <si>
    <t xml:space="preserve">24-hour Clock </t>
  </si>
  <si>
    <t>Ch 16 Practice 2.1.2: Convert time between the 12-hour and 24-hour clock notation</t>
  </si>
  <si>
    <t>Convert time between the 12-hour and 24-hour clock notation</t>
  </si>
  <si>
    <t>4.231 Convert time between the 12-hour and 24-hour clock notation M5ME-IIIg-14</t>
  </si>
  <si>
    <t>PH_G4_C16_P2.1.2</t>
  </si>
  <si>
    <t>2.2 Finding duration in hours and minutes</t>
  </si>
  <si>
    <t>PINE_G4_C15_P3.2.1</t>
  </si>
  <si>
    <t>Ch 16 Practice 2.2.1: Find the duration of a time interval in hours and minutes</t>
  </si>
  <si>
    <t>Find the duration of a time interval in hours and minutes</t>
  </si>
  <si>
    <t>4.232 Find the duration of a time interval in hours and minutes M4ME-IIIg-13</t>
  </si>
  <si>
    <t>M4ME-IIIg-13</t>
  </si>
  <si>
    <t>Solves problems involving elapsed time</t>
  </si>
  <si>
    <t>M4ME-IIIg-13: Solves problems involving elapsed time.</t>
  </si>
  <si>
    <t>4.057 Solves problems involving elapsed time M4ME-IIIg-13</t>
  </si>
  <si>
    <t>PH_G4_C16_P2.2.1</t>
  </si>
  <si>
    <t>2.3 Finding end time</t>
  </si>
  <si>
    <t>PINE_G4_C15_P3.3.1</t>
  </si>
  <si>
    <t>Ch 16 Practice 2.3.1: Find an end time</t>
  </si>
  <si>
    <t>Find an end time</t>
  </si>
  <si>
    <t>4.233 Find an end time M4ME-IIIg-13</t>
  </si>
  <si>
    <t>PH_G4_C16_P2.3.1</t>
  </si>
  <si>
    <t xml:space="preserve">2.4 Finding start time </t>
  </si>
  <si>
    <t>PINE_G4_C15_P3.4.1</t>
  </si>
  <si>
    <t>Ch 16 Practice 2.4.1: Find a start time</t>
  </si>
  <si>
    <t>Find a start time</t>
  </si>
  <si>
    <t>4.234 Find a start time M4ME-IIIg-13</t>
  </si>
  <si>
    <t>PH_G4_C16_P2.4.1</t>
  </si>
  <si>
    <t xml:space="preserve">2.5 Finding duration of time involving two days </t>
  </si>
  <si>
    <t>PH_G4_C16_P2.5.1</t>
  </si>
  <si>
    <t>Ch 16 Practice 2.5.1: Find the duration of a time interval involving two days</t>
  </si>
  <si>
    <t>Find the duration of a time interval involving two days</t>
  </si>
  <si>
    <t xml:space="preserve">4.235 Find the duration of a time interval involving two days M5ME-IIIg-16
</t>
  </si>
  <si>
    <t>M5ME-IIIg-16: Solves problems involving time.</t>
  </si>
  <si>
    <t>5.075  Solves problems involving time M5ME-IIIg-16</t>
  </si>
  <si>
    <t>2.6 Finding end time involving two days</t>
  </si>
  <si>
    <t>PH_G4_C16_P2.6.1</t>
  </si>
  <si>
    <t>Ch 16 Practice 2.6.1: Find an end time involving two days</t>
  </si>
  <si>
    <t>Find an end time involving two days</t>
  </si>
  <si>
    <t>4.236 Find an end time involving two days M5ME-IIIg-16</t>
  </si>
  <si>
    <t>2.7 Finding start time involving two days</t>
  </si>
  <si>
    <t>PH_G4_C16_P2.7.1</t>
  </si>
  <si>
    <t>Ch 16 Practice 2.7.1: Find a start time involving two days</t>
  </si>
  <si>
    <t>Find a start time involving two days</t>
  </si>
  <si>
    <t>4.237 Find a start time involving two days M5ME-IIIg-16</t>
  </si>
  <si>
    <t>Unit 3: World Time Zones</t>
  </si>
  <si>
    <t>3.1 Calculating time in different time zones</t>
  </si>
  <si>
    <t>PH_G4_C16_P3.1.1</t>
  </si>
  <si>
    <t>Ch 16 Practice 3.1.1: Calculate time in different world time zones in relation to the Philippines</t>
  </si>
  <si>
    <t>Calculate time in different world time zones in relation to the Philippines</t>
  </si>
  <si>
    <t>4.238 Calculate time in different world time zones in relation to the Philippines M5ME-IIIg-15</t>
  </si>
  <si>
    <t>Calculates time in the different world time zones in relation to the Philippines.</t>
  </si>
  <si>
    <t>M5ME-IIIg-15: Calculates time in the different world time zones in relation to the Philippines.</t>
  </si>
  <si>
    <t>5.074 Calculates time in the different world time zones in relation to the Philippines M5ME-IIIg-15</t>
  </si>
  <si>
    <t>World Time Zones</t>
  </si>
  <si>
    <t>PH_G4_C16_P3.1.2</t>
  </si>
  <si>
    <t>Ch 16 Practice 3.1.2: Solve a word problem involving time in the 24-hour clock notation</t>
  </si>
  <si>
    <t xml:space="preserve">Solve a word problem involving time in the 24-hour clock notation </t>
  </si>
  <si>
    <t>4.239 Solve a word problem involving time in the 24-hour clock notation M5ME-IIIg-16</t>
  </si>
  <si>
    <t>Solves problems involving time</t>
  </si>
  <si>
    <t>5.241 Solves problems involving time M5ME-IIIg-16</t>
  </si>
  <si>
    <t>PH_G4_C16_P3.1.3</t>
  </si>
  <si>
    <t>Ch 16 Practice 3.1.3: Solve a word problem involving world time zones in relation to the Philippines</t>
  </si>
  <si>
    <t>Solve a word problem involving world time zones in relation to the Philippines</t>
  </si>
  <si>
    <t>4.240 Solve a word problem involving world time zones in relation to the Philippines M5ME-IIIg-15</t>
  </si>
  <si>
    <t>Calculates time in the different world time zones in relation to the Philippines</t>
  </si>
  <si>
    <t>5.240 Calculates time in the different world time zones in relation to the Philippines M5ME-IIIg-15</t>
  </si>
  <si>
    <t>Chapter
(5A: 1 - 7
5B: 8 - 18)</t>
  </si>
  <si>
    <t>PH Pre-requisite</t>
  </si>
  <si>
    <t>Unit 1: Numbers 0 to 1 000 000 000</t>
  </si>
  <si>
    <t>Read and write a number within 1 000 000 — the numeral and the corresponding number word</t>
  </si>
  <si>
    <t>5.001 To read and write a number within 1 000 000 M5NS-Ia-1.5/M5NS-Ia-9.5</t>
  </si>
  <si>
    <t>M5NS-Ia-1.5/M5NS-Ia-9.5</t>
  </si>
  <si>
    <t>Visualizes numbers up to 10 000 000 with emphasis on numbers 100 001 – 10 000 000
2 reads and writes numbers up to
10 000 000 in symbols and in words"</t>
  </si>
  <si>
    <t>M5NS-Ia-1.5: Visualizes numbers up to 10 000 000 with emphasis on numbers 100 001  -  10 000 000.
M5NS-Ia-9.5: Reads and writes numbers up to 10 000 000 in symbols and in words.</t>
  </si>
  <si>
    <t>5.001 Visualizes numbers up to 10 000 000 M5NS-Ia-1.5
5.002 Reads and writes numbers up to 10 000 000 in symbols and in words M5NS-Ia-9.5</t>
  </si>
  <si>
    <t>PH_G5_C01_P1.1.1</t>
  </si>
  <si>
    <t>PH_G5_C06_P3.2.2</t>
  </si>
  <si>
    <t>G5.1.01 Whole Numbers / Place Value</t>
  </si>
  <si>
    <t>Numbers 0 to 1 000 000 000</t>
  </si>
  <si>
    <t>Ch 1 Practice 1.2.1:  To identify the values of digits in a 6-digit number</t>
  </si>
  <si>
    <t>To identify the values of digits in a 6-digit number</t>
  </si>
  <si>
    <t>5.002 To identify the values of digits in a 6-digit number M5NS-Ia-1.5/M5NS-Ia-9.5</t>
  </si>
  <si>
    <t>PH_G5_C01_P1.2.1</t>
  </si>
  <si>
    <t>Ch 1 Practice 1.2.2: Writing 5-digit or 6-digit numbers in expanded form</t>
  </si>
  <si>
    <t>To write a 5-digit or 6-digit number in terms of hundred thousands, ten thousands, thousands, hundreds, tens and ones
(write a 5-digit or 6-digit number in expanded form)</t>
  </si>
  <si>
    <t> </t>
  </si>
  <si>
    <t>5.003 To write a 5-digit or 6-digit number in terms of hundred thousands, ten thousands, thousands, hundreds, tens and ones M5NS-Ia-1.5/M5NS-Ia-9.5</t>
  </si>
  <si>
    <t>M5NS-Ia-1.5  visualizes numbers up to 10 000 000 with emphasis on numbers 100 001 – 10 000 000.
M5NS-Ia-9.5  reads and writes numbers up to 10 000 000 in symbols and in words."</t>
  </si>
  <si>
    <t>5.001  visualizes numbers up to 10 000 000.  M5NS-Ia-1.5
5.002  reads and writes numbers up to 10 000 000 in symbols and in words. M5NS-Ia-9.5</t>
  </si>
  <si>
    <t>To compare and order numbers within 1 000 000</t>
  </si>
  <si>
    <t>5.004 To compare and order numbers within 1 000 000 M5NS-Ia-1.5/M5NS-Ia-9.5</t>
  </si>
  <si>
    <t>PH_G5_C01_P1.3.1</t>
  </si>
  <si>
    <t>1.4 Reading and writing numbers within 10 000 000</t>
  </si>
  <si>
    <t>Ch 1 Practice 1.4.1: Reading and writing numbers</t>
  </si>
  <si>
    <t>Read and write a number within 10 000 000 — the numeral and the corresponding number word</t>
  </si>
  <si>
    <t>5.005 Read and write a number within 10 000 000 M5NS-Ia-1.5/M5NS-Ia-9.5</t>
  </si>
  <si>
    <t>PH_G5_C01_P1.4.1</t>
  </si>
  <si>
    <t>To read and write a number within 1 000 000 — the numeral and the corresponding number word</t>
  </si>
  <si>
    <t>1.5 Identifying values of digits in numbers within 10 000 000</t>
  </si>
  <si>
    <t>PH_G5_C01_P1.5.1</t>
  </si>
  <si>
    <t>Ch 1 Practice 1.5.1: Identify the values of digits in a 7-digit number</t>
  </si>
  <si>
    <t>Identify the values of digits in a 7-digit number</t>
  </si>
  <si>
    <t>5.006 Identify the values of digits in a 7-digit number M5NS-Ia-1.5/M5NS-Ia-9.5</t>
  </si>
  <si>
    <t>To identify the values of digits in a 5-digit or 6-digit number</t>
  </si>
  <si>
    <t>Note: Created by vendor - not used - payment for creation to be done</t>
  </si>
  <si>
    <t>1.6 Reading and writing numbers within 1 000 000 000</t>
  </si>
  <si>
    <t>PH_G5_C01_P1.6.1</t>
  </si>
  <si>
    <t>Ch 1 Practice 1.6.1: Read and write a number within 1 000 000 000</t>
  </si>
  <si>
    <t>Read and write a number within 1 000 000 000 — the numeral and the corresponding number word</t>
  </si>
  <si>
    <t>5.007 Read and write a number within 1 000 000 000 M5NS-Ia-1.5/M5NS-Ia-9.5</t>
  </si>
  <si>
    <t>1.7 Identifying values of digits in numbers within 1 000 000 000</t>
  </si>
  <si>
    <t>PH_G5_C01_P1.7.1</t>
  </si>
  <si>
    <t>Ch 1 Practice 1.7.1: Identify the values of digits in a 9-digit number</t>
  </si>
  <si>
    <t>Identify the values of digits in a 9-digit number</t>
  </si>
  <si>
    <t>5.008 Identify the values of digits in a 9-digit number M5NS-Ia-1.5/M5NS-Ia-9.5</t>
  </si>
  <si>
    <t>Unit 2: Approximation and Estimation</t>
  </si>
  <si>
    <t>2.1 Rounding whole numbers to the nearest ten, hundred or thousand</t>
  </si>
  <si>
    <t>Ch 1 Practice 2.1.1:  To round a whole number to the nearest thousand</t>
  </si>
  <si>
    <t>To round a whole number to the nearest thousand</t>
  </si>
  <si>
    <t>5.009 To round a whole number to the nearest ten, hundred or thousand M5NS-Ia-15.3</t>
  </si>
  <si>
    <t>M5NS-Ia-15.3</t>
  </si>
  <si>
    <t>Rounds numbers to the nearest hundred thousand and million</t>
  </si>
  <si>
    <t>M5NS-Ia-15.3: Rounds numbers to the nearest hundred thousand and million.</t>
  </si>
  <si>
    <t>5.003 Rounds numbers to the nearest hundred thousand and million M5NS-Ia-15.3</t>
  </si>
  <si>
    <t>PH_G5_C01_P2.1.1</t>
  </si>
  <si>
    <t>Approximation and Estimation</t>
  </si>
  <si>
    <t>PH_G5_C01_P2.1.2</t>
  </si>
  <si>
    <t>Ch 1 Practice 2.1.2:  Round a whole number to the nearest ten thousand, hundred thousand, million, ten million or hundred million</t>
  </si>
  <si>
    <t>Round a whole number to the nearest ten thousand, hundred thousand, million, ten million or hundred million</t>
  </si>
  <si>
    <t>5.009a Round a whole number to the nearest ten thousand, hundred thousand, million, ten million or hundred million M5NS-Ia-15.3</t>
  </si>
  <si>
    <t>2.2 Estimating sums and differences</t>
  </si>
  <si>
    <t>PH_G5_C01_P2.2.1</t>
  </si>
  <si>
    <t>Ch 1 Practice 2.2.1: Estimate sums and differences</t>
  </si>
  <si>
    <t>Estimate sums and differences</t>
  </si>
  <si>
    <t>5.010 To estimate an answer in addition or subtraction using rounding and front-end estimation M5NS-Ia-15.3</t>
  </si>
  <si>
    <t>To round a whole number to the nearest ten, hundred or thousand</t>
  </si>
  <si>
    <t>PINE_G5_C01_P2.2.2</t>
  </si>
  <si>
    <t xml:space="preserve">Ch 1 Practice 2.2.2: Checking reasonableness </t>
  </si>
  <si>
    <t>To check reasonableness of an answer in addition or subtraction</t>
  </si>
  <si>
    <t>5.011 To check reasonableness of an answer in addition or subtraction M5NS-Ia-15.3</t>
  </si>
  <si>
    <t>PH_G5_C01_P2.2.2</t>
  </si>
  <si>
    <t>To estimate an answer in addition or subtraction using rounding and front-end estimation</t>
  </si>
  <si>
    <t>remove row as it is not in the SOW</t>
  </si>
  <si>
    <t>PH_G5_C01_P2.2.3</t>
  </si>
  <si>
    <t>Ch 1 Practice 2.2.3: Estimate products and quotients</t>
  </si>
  <si>
    <t>Estimate products and quotients</t>
  </si>
  <si>
    <t>5.011a Estimate products and quotients M5NS-Ia-15.3</t>
  </si>
  <si>
    <t>PH_G4_C03_P1.4.1
PH_G4_C03_P2.3.1</t>
  </si>
  <si>
    <t>Estimate and check the reasonableness of an answer in multiplication
Estimate and check the reasonableness of an answer in division</t>
  </si>
  <si>
    <t>3.1 Finding common factors and greatest common factor of two numbers</t>
  </si>
  <si>
    <t>Ch 1 Practice 3.1.1: Finding common factors and greatest common factor of two numbers</t>
  </si>
  <si>
    <t>Find the common factors of two numbers</t>
  </si>
  <si>
    <t>5.012 Find the common factors of two numbers M5NS-Id-68.2</t>
  </si>
  <si>
    <t xml:space="preserve">M5NS-Id-68.2 </t>
  </si>
  <si>
    <t>Finds the common factors and the GCF of 2–4 numbers using continuous division</t>
  </si>
  <si>
    <t xml:space="preserve">M5NS-Id-68.2: Finds the common factors and the GCF of 2 - 4 numbers using continuous division.   </t>
  </si>
  <si>
    <t>5.011 Finds the common factors and the GCF of 2 - 4 numbers M5NS-Id-68.2</t>
  </si>
  <si>
    <t>PH_G5_C01_P3.1.1</t>
  </si>
  <si>
    <t xml:space="preserve">Find out if a 1-digit number is a factor of a given whole number
</t>
  </si>
  <si>
    <t>PH_G5_C01_P3.1.2</t>
  </si>
  <si>
    <t>Ch 1 Practice 3.1.2: Find the greatest common factor of two numbers</t>
  </si>
  <si>
    <t>Find the greatest common factor of two numbers using listing, prime factorization and continuous division</t>
  </si>
  <si>
    <t>5.013 Find the greatest common factor of two numbers using listing, prime factorization and continuous division M5NS-Id-68.2</t>
  </si>
  <si>
    <t>3.2 Finding common factors and greatest common factor of three or four numbers</t>
  </si>
  <si>
    <t>PH_G5_C01_P3.2.1</t>
  </si>
  <si>
    <t>Ch 1 Practice 3.2.1: Find the common factors and greatest common factor of three or four numbers</t>
  </si>
  <si>
    <t>Find the common factors and greatest common factor of three or four numbers using listing, prime factorization and continuous division</t>
  </si>
  <si>
    <t>5.014 Find the common factors and greatest common factor of three or four numbers using listing, prime factorization and continuous division M5NS-Id-68.2</t>
  </si>
  <si>
    <t xml:space="preserve">Find the common factors of two numbers </t>
  </si>
  <si>
    <t>3.3 Finding out if a number is a common factor of two given numbers</t>
  </si>
  <si>
    <t>Ch 1 Practice 3.3.1: Finding out if a number is a common factor of two given numbers</t>
  </si>
  <si>
    <t>Find out if a number is a common factor of two given numbers</t>
  </si>
  <si>
    <t>5.015 Find out if a number is a common factor of two given numbers M5NS-Id-68.2</t>
  </si>
  <si>
    <t>PH_G5_C01_P3.3.1</t>
  </si>
  <si>
    <t>3.4 Solving word problems</t>
  </si>
  <si>
    <t>Ch 1 Practice 3.4.1: Solving word problems</t>
  </si>
  <si>
    <t>Solve a 1-step word problem on G.C.F. of two or three given numbers</t>
  </si>
  <si>
    <t>5.016 Solve a 1-step word problem on G.C.F. of two or three given numbers M5NS-Id-68.2</t>
  </si>
  <si>
    <t>PH_G5_C01_P3.4.1</t>
  </si>
  <si>
    <t>4.1 Finding common multiples and least common multiple of two number</t>
  </si>
  <si>
    <t>Ch 1 Practice 4.1.1: Find common multiples and least common multiple of two numbers</t>
  </si>
  <si>
    <t>Find the common multiples of two numbers</t>
  </si>
  <si>
    <t>5.017 Find the common multiples of two numbers M5NS-Id-69.2</t>
  </si>
  <si>
    <t xml:space="preserve">M5NS-Id-69.2 </t>
  </si>
  <si>
    <t>Finds the common multiples and LCM of 2–4 numbers using continuous division</t>
  </si>
  <si>
    <t>M5NS-Id-69.2: Finds the common multiples and LCM of 2 - 4 numbers using continuous division.</t>
  </si>
  <si>
    <t>5.012 Finds the common multiples and LCM of 2 - 4 numbers M5NS-Id-69.2</t>
  </si>
  <si>
    <t>PH_G5_C01_P4.1.1</t>
  </si>
  <si>
    <t>PH_G5_C01_P4.1.2</t>
  </si>
  <si>
    <t>Ch 1 Practice 4.1.2: Find the least common multiple of two numbers</t>
  </si>
  <si>
    <t>Find the least common multiple of two numbers using listing, prime factorization and continuous division</t>
  </si>
  <si>
    <t>5.018 Find the least common multiple of two numbers using listing, prime factorization and continuous division M5NS-Id-69.2</t>
  </si>
  <si>
    <t>4.2 Finding common multiples and least common multiple of three or four numbers</t>
  </si>
  <si>
    <t>PH_G5_C01_P4.2.1</t>
  </si>
  <si>
    <t>Ch 1 Practice 4.2.1: Find the common multiples and the least common multiple of three or four numbers</t>
  </si>
  <si>
    <t>Find the common multiples and the least common multiple of three or four numbers using listing, prime factorization and continuous division</t>
  </si>
  <si>
    <t>5.019 Find the common multiples and the least common multiple of three or four numbers using listing, prime factorization and continuous division M5NS-Id-69.2</t>
  </si>
  <si>
    <t>4.3 Finding out if a number is a common multiple of two given number</t>
  </si>
  <si>
    <t>Ch 1 Practice 4.3.1: Finding out if a number is a common multiple of two given numbers</t>
  </si>
  <si>
    <t>Find out if a number is a common multiple of two given number</t>
  </si>
  <si>
    <t>5.020 Find out if a number is a common multiple of two given number M5NS-Id-69.2</t>
  </si>
  <si>
    <t>PH_G5_C01_P4.3.1</t>
  </si>
  <si>
    <t>4.4 Solving word problems</t>
  </si>
  <si>
    <t>PH_G5_C01_P4.4.1</t>
  </si>
  <si>
    <t xml:space="preserve">Ch 1 Practice 4.4.1: Solving word problems  </t>
  </si>
  <si>
    <t>Solve a 2-step word problem on L.C.M. of three given numbers</t>
  </si>
  <si>
    <t xml:space="preserve">5.020a Solve a 2-step word problem on L.C.M. of three given numbers M5NS-Id-69.2 </t>
  </si>
  <si>
    <t>Unit 5: Divisibility Rules</t>
  </si>
  <si>
    <t>5.1 Divisibility rules of 2, 3, 4, 5, 6, 7, 8, 9, 10, 11 and 12</t>
  </si>
  <si>
    <t>PH_G5_C01_P5.1.1</t>
  </si>
  <si>
    <t>Ch 1 Practice 5.1.1: Understand the divisibility rules</t>
  </si>
  <si>
    <t>Understand the divisibility rules of 2, 3, 4, 5, 6, 7, 8, 9, 10, 11 and 12</t>
  </si>
  <si>
    <t>5.021 Understand the divisibility rules of 2, 3, 4, 5, 6, 7, 8, 9, 10, 11 and 12 M5NS-Ib- 58.1/M5NS-Ib- 58.2/M5NS-Ib- 58.3</t>
  </si>
  <si>
    <t>M5NS-Ib-58.1/M5NS-Ib-58.2/M5NS-Ib-58.3</t>
  </si>
  <si>
    <t>Uses divisibility rules for 2, 5, and 10 to find the common factors of numbers
uses divisibility rules for 3, 6, and 9 to find common factors
uses divisibility rules for 4, 8, 12, and 11 to find common factors</t>
  </si>
  <si>
    <t>M5NS-Ib-58.1: Uses divisibility rules for  2, 5, and 10 to find the common factors of numbers.
M5NS-Ib-58.2: Uses divisibility rules for 3, 6, and 9 to find common factors.
M5NS-Ib-58.3: Uses divisibility rules for  4, 8, 12, and 11 to find common factors.</t>
  </si>
  <si>
    <t>5.006 Uses divisibility rules for 2, 5, and 10 to find the common factors M5NS-Ib-58.1
5.007 Uses divisibility rules for 3, 6, and 9 to find common factors M5NS-Ib-58.2
5.008 Uses divisibility rules for 4, 8, 12, and 11 to find common factors M5NS-Ic-58.3</t>
  </si>
  <si>
    <t xml:space="preserve"> Divisibility Rules</t>
  </si>
  <si>
    <t>5.2 Finding the common factors of two numbers using divisibility rules</t>
  </si>
  <si>
    <t>PINE_G5_C01_P5.4.1</t>
  </si>
  <si>
    <t>Ch 1 Practice 5.2.1: Using divisibility rules</t>
  </si>
  <si>
    <t>Use the divisibility rules to find the common factors of two numbers</t>
  </si>
  <si>
    <t>5.022 Use the divisibility rules to find the common factors of two numbers M5NS-Ib- 58.1/M5NS-Ib- 58.2/M5NS-Ib- 58.3</t>
  </si>
  <si>
    <t>PH_G5_C01_P5.2.1</t>
  </si>
  <si>
    <t>Unit 6: Number Patterns</t>
  </si>
  <si>
    <t>6.1 Writing the rule in a number pattern</t>
  </si>
  <si>
    <t>PH_G5_C01_P6.1.1</t>
  </si>
  <si>
    <t>Ch 1 Practice 6.1.1: Write the rule in finding the next term(s) in a number pattern</t>
  </si>
  <si>
    <t>Write the rule in finding the next term(s) in a number pattern</t>
  </si>
  <si>
    <t>5.023 Write the rule in finding the next term(s) in a number pattern M5AL-IIIf-6</t>
  </si>
  <si>
    <t>M5AL-IIIf-6</t>
  </si>
  <si>
    <t>Formulates the rule in finding the next term in a sequence
eg
1, 3, 7,15, (15 x 2+1)
Possible answers: (x 2 + 1)
(+2, +4, +8, +16)</t>
  </si>
  <si>
    <t>M5AL-IIIf-6: Formulates the rule in finding the next term in a sequence.</t>
  </si>
  <si>
    <t>5.071 Formulates the rule in finding the next term in a sequence M5AL-IIIf-6</t>
  </si>
  <si>
    <t>Unit 1: Multiplying by Tens, Hundreds or Thousands</t>
  </si>
  <si>
    <t>1.1 Multiplying by 10, 100 or 1000</t>
  </si>
  <si>
    <t>Ch 2 Practice 1.1.1: Multiplying by 10, 100 or 1000</t>
  </si>
  <si>
    <t>To multiply a whole number by 10, 100 or 1000</t>
  </si>
  <si>
    <t>5.025 To multiply a whole number by 10, 100 or 1000 M5NS-Ic-61.2/M5NS-Id-62.2</t>
  </si>
  <si>
    <t>M5NS-Ic-61.2/M5NS-Id-62.2</t>
  </si>
  <si>
    <t>States, explains, and interprets Parenthesis, Multiplication, Division, Addition, Subtraction (PMDAS) or Grouping, Multiplication, Division, Addition, Subtraction (GMDAS) rule
10 simplifies a series of operations on whole numbers involving more than two operations using the PMDAS or
GMDAS rule"</t>
  </si>
  <si>
    <t>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t>
  </si>
  <si>
    <t>5.009 States, explains, and interprets Parenthesis, Multiplication, Division, Addition, Subtraction (PMDAS) or Grouping, Multiplication, Division, Addition, Subtraction (GMDAS) rule M5NS-Ic-61.2
5.010 Simplifies a series of operations on whole numbers involving more than two operations M5NS-Id-62.2</t>
  </si>
  <si>
    <t>PH_G5_C02_P1.1.1</t>
  </si>
  <si>
    <t xml:space="preserve">Chapter 2 Multiplication and Division of Whole Numbers  </t>
  </si>
  <si>
    <t>G5.1.03 Multiplication / Division</t>
  </si>
  <si>
    <t>Multiplying by Tens, Hundreds or Thousands</t>
  </si>
  <si>
    <t>1.2 Multiplying by tens, hundreds or thousands</t>
  </si>
  <si>
    <t>PINE_G5_C02_P1.2.1</t>
  </si>
  <si>
    <t>Ch 2 Practice 1.2.1: Multiplying by tens, hundreds or thousands</t>
  </si>
  <si>
    <t>To multiply a whole number by tens, hundreds or thousands</t>
  </si>
  <si>
    <t>5.026 To multiply a whole number by tens, hundreds or thousands M5NS-Ic-61.2/M5NS-Id-62.2</t>
  </si>
  <si>
    <t>PH_G5_C02_P1.2.1</t>
  </si>
  <si>
    <t>PINE_G5_C02_P1.2.2</t>
  </si>
  <si>
    <t>Ch 2 Practice 1.2.2: Multiplying pairs of multiples of 10 or multiples of 10 and 100</t>
  </si>
  <si>
    <t>To multiply pairs of multiples of 10 or multiples of 10 and 100</t>
  </si>
  <si>
    <t>5.027 To multiply pairs of multiples of 10 or multiples of 10 and 100 M5NS-Ic-61.2/M5NS-Id-62.2</t>
  </si>
  <si>
    <t>PH_G5_C02_P1.2.2</t>
  </si>
  <si>
    <t>PH_G5_C02_P1.2.3</t>
  </si>
  <si>
    <t>Ch 2 Practice 1.2.3: Estimate an answer in multiplication</t>
  </si>
  <si>
    <t>Estimate an answer in multiplication</t>
  </si>
  <si>
    <t>5.027a Estimate an answer in multiplication</t>
  </si>
  <si>
    <t>Unit 2: Dividing by Tens, Hundreds or Thousands</t>
  </si>
  <si>
    <t>2.1 Dividing by 10, 100 or 1000</t>
  </si>
  <si>
    <t>PINE_G5_C02_P2.1.1</t>
  </si>
  <si>
    <t>Ch 2 Practice 2.1.1: Dividing by 10, 100 or 1000</t>
  </si>
  <si>
    <t>To divide a whole number by 10, 100 or 1000 without or with remainder</t>
  </si>
  <si>
    <t>5.028 To divide a whole number by 10, 100 or 1000 M5NS-Ic-61.2/M5NS-Id-62.2</t>
  </si>
  <si>
    <t>PH_G5_C02_P2.1.1</t>
  </si>
  <si>
    <t>Dividing by Tens, Hundreds or Thousands</t>
  </si>
  <si>
    <t>2.2 Dividing by tens, hundreds or thousands</t>
  </si>
  <si>
    <t>Ch 2 Practice 2.2.1: Dividing by tens, hundreds or thousands</t>
  </si>
  <si>
    <t>To divide a whole number by tens, hundreds or thousands</t>
  </si>
  <si>
    <t>5.029 To divide a whole number by tens, hundreds or thousands M5NS-Ic-61.2/M5NS-Id-62.2</t>
  </si>
  <si>
    <t>PH_G5_C02_P2.2.1</t>
  </si>
  <si>
    <t>PH_G5_C02_P2.2.2</t>
  </si>
  <si>
    <t>Ch 2 Practice 2.2.2: Estimate an answer in division</t>
  </si>
  <si>
    <t>Estimate an answer in division</t>
  </si>
  <si>
    <t>5.029a Estimate an answer in division</t>
  </si>
  <si>
    <t>Unit 3: Order of Operations</t>
  </si>
  <si>
    <t>3.1 Adding and subtracting whole numbers</t>
  </si>
  <si>
    <t>PINE_G5_C02_P3.1.1</t>
  </si>
  <si>
    <t>Ch 2 Practice 3.1.1:  Adding and subtracting whole numbers</t>
  </si>
  <si>
    <t>To do mixed operations involving addition and subtraction without parentheses</t>
  </si>
  <si>
    <t>5.030 To do mixed operations involving addition and subtraction without parentheses M5NS-Ic-61.2/M5NS-Id-62.2</t>
  </si>
  <si>
    <t>PH_G5_C02_P3.1.1</t>
  </si>
  <si>
    <t>G5.1.02 Addition / Subtraction</t>
  </si>
  <si>
    <t>Order of Operations</t>
  </si>
  <si>
    <t>3.2 Multiplying and dividing whole numbers</t>
  </si>
  <si>
    <t>PINE_G5_C02_P3.2.1</t>
  </si>
  <si>
    <t>Ch 2 Practice 3.2.1: Multiplying and dividing whole numbers</t>
  </si>
  <si>
    <t>To do mixed operations involving multiplication and division without parentheses</t>
  </si>
  <si>
    <t>5.031 To do mixed operations involving multiplication and division without parentheses M5NS-Ic-61.2/M5NS-Id-62.2</t>
  </si>
  <si>
    <t>PH_G5_C02_P3.2.1</t>
  </si>
  <si>
    <t>PH_G4_C03_P1.3.1                      PH_G4_C03_P2.2.1</t>
  </si>
  <si>
    <t>Multiply a whole number up to 4 digits by 10  Divide a whole number up to 4 digits by 10</t>
  </si>
  <si>
    <t>3.3 Carrying out mixed operations</t>
  </si>
  <si>
    <t>PINE_G5_C02_P3.3.1</t>
  </si>
  <si>
    <t>Ch 2 Practice 3.3.1: Carrying out mixed operations</t>
  </si>
  <si>
    <t>To do mixed operations involving addition, subtraction, multiplication and division without parentheses</t>
  </si>
  <si>
    <t>5.032 To do mixed operations involving addition, subtraction, multiplication and division without parentheses M5NS-Ic-61.2/M5NS-Id-62.2</t>
  </si>
  <si>
    <t>PH_G5_C02_P3.3.1</t>
  </si>
  <si>
    <t>G5.1.02 Addition / Subtraction
G5.1.03 Multiplication / Division</t>
  </si>
  <si>
    <t>3.4 Carrying out mixed operations with parentheses</t>
  </si>
  <si>
    <t>PINE_G5_C02_P3.4.1</t>
  </si>
  <si>
    <t>Ch 2 Practice 3.4.1: Writing numerical expressions</t>
  </si>
  <si>
    <t xml:space="preserve">To write simple expressions that record calculations with numbers
</t>
  </si>
  <si>
    <t>5.033 To write simple expressions that record calculations with numbers M5NS-Ic-61.2/M5NS-Id-62.2</t>
  </si>
  <si>
    <t>PH_G5_C02_P3.4.1</t>
  </si>
  <si>
    <t>PINE_G5_C02_P3.4.2</t>
  </si>
  <si>
    <t>Ch 2 Practice 3.4.2: Interpreting numerical expressions</t>
  </si>
  <si>
    <t>To interpret numerical expressions without evaluation</t>
  </si>
  <si>
    <t>5.034 To interpret numerical expressions without evaluation M5NS-Ic-61.2/M5NS-Id-62.2</t>
  </si>
  <si>
    <t>PH_G5_C02_P3.4.2</t>
  </si>
  <si>
    <t>PINE_G5_C02_P3.4.3</t>
  </si>
  <si>
    <t>Ch 2 Practice 3.4.3: Carrying out mixed operations with parentheses</t>
  </si>
  <si>
    <t>To do mixed operations involving addition, subtraction, multiplication and division with parentheses</t>
  </si>
  <si>
    <t>8 (Rev1), 4(Rev2)</t>
  </si>
  <si>
    <t xml:space="preserve">B_03 </t>
  </si>
  <si>
    <t>5.035 To do mixed operations involving addition, subtraction, multiplication and division with parentheses M5NS-Ic-61.2/M5NS-Id-62.2</t>
  </si>
  <si>
    <t>PH_G5_C02_P3.4.3</t>
  </si>
  <si>
    <t>Unit 4: Multiplication</t>
  </si>
  <si>
    <t>4.1 Multiplying 4-digit whole numbers by 2-digit whole numbers</t>
  </si>
  <si>
    <t>Ch 4 Practice 1.1.1:
Multiplying 4-digit whole numbers by 2-digit whole numbers</t>
  </si>
  <si>
    <t>To multiply a 4-digit whole number by a 2-digit whole number</t>
  </si>
  <si>
    <t xml:space="preserve">A_09 </t>
  </si>
  <si>
    <t>5.036 To multiply a 4-digit whole number by a 2-digit whole number M5NS-Ic-61.2/M5NS-Id-62.2</t>
  </si>
  <si>
    <t>PH_G5_C02_P4.1.1</t>
  </si>
  <si>
    <t>4.2 Multiplying 3-digit or 4-digit whole numbers by 3-digit whole numbers</t>
  </si>
  <si>
    <t>PH_G5_C02_P4.2.1</t>
  </si>
  <si>
    <t>Ch 2 Practice 4.2.1: Multiply a 3-digit or 4-digit whole number by a 3-digit whole number</t>
  </si>
  <si>
    <t>Multiply a 3 or 4-digit whole number by a 3-digit whole number</t>
  </si>
  <si>
    <t>5.037 Multiply a 3-digit or 4-digit whole number by a 3-digit whole number M5NS-Ic-61.2/M5NS-Id-62.2</t>
  </si>
  <si>
    <t xml:space="preserve">PH_G4_C03_P3.6.1                                  PH_G4_C03_P2.3.1 </t>
  </si>
  <si>
    <t>4.3 Estimating products</t>
  </si>
  <si>
    <t>PH_G5_C02_P4.3.1</t>
  </si>
  <si>
    <t>Ch 2 Practice 4.3.1: Estimate an answer in multiplication by 2-digit and 3-digit whole numbers</t>
  </si>
  <si>
    <t>Estimate an answer in multiplication by 2-digit and 3-digit whole numbers</t>
  </si>
  <si>
    <t>5.038 To estimate and check the reasonableness of an answer in multiplication M5NS-Ic-61.2/M5NS-Id-62.2</t>
  </si>
  <si>
    <t>Ch 2 Practice 4.4.1: Solving word problems</t>
  </si>
  <si>
    <t>To solve 1-step word problems on multiplication</t>
  </si>
  <si>
    <t>5.039 To solve 1-step word problems on multiplication M5NS-Ic-61.2/M5NS-Id-62.2</t>
  </si>
  <si>
    <t>PH_G5_C02_P4.4.1</t>
  </si>
  <si>
    <t>To estimate and check the reasonableness of an answer in multiplication</t>
  </si>
  <si>
    <t>Unit 5: Division</t>
  </si>
  <si>
    <t>5.1 Estimating quotients</t>
  </si>
  <si>
    <t>Ch 2 Practice 5.1.1: Estimating quotients</t>
  </si>
  <si>
    <t>To estimate and check the reasonableness of an answer in division</t>
  </si>
  <si>
    <t>5.040 To estimate and check the reasonableness of an answer in division M5NS-Ic-61.2/M5NS-Id-62.2</t>
  </si>
  <si>
    <t>PH_G5_C02_P5.1.1</t>
  </si>
  <si>
    <t>PH_G5_C02_P5.1.2</t>
  </si>
  <si>
    <t>Ch 2 Practice 5.1.2: Divide a whole number by tens</t>
  </si>
  <si>
    <t>Divide a whole number by tens</t>
  </si>
  <si>
    <t>5.040a Divide a whole number by tens</t>
  </si>
  <si>
    <t>PH_G5_C02_P5.1.3</t>
  </si>
  <si>
    <t>Ch 2 Practice 5.1.3: Divide a whole number by another 2-digit whole number by estimating the quotient</t>
  </si>
  <si>
    <t>Divide a whole number by another 2-digit whole number by estimating the quotient</t>
  </si>
  <si>
    <t>5.040b Divide a whole number by another 2-digit whole number by estimating the quotient M3NS-IIh-54.1</t>
  </si>
  <si>
    <t>M3NS-IIh-54.1: Divides 2- to 3-digit numbers by 1- to 2- digit numbers without and with remainder.</t>
  </si>
  <si>
    <t>5.004 Divides 2- to 3-digit numbers by 1- to 2- digit numbers without and with remainder M3NS-IIh-54.1</t>
  </si>
  <si>
    <t>PH_G5_C02_P5.1.4</t>
  </si>
  <si>
    <t>Ch 2 Practice 5.1.4: Divide a 2-digit whole number by another 2-digit whole number by estimating and adjusting the quotient</t>
  </si>
  <si>
    <t>Divide a 2-digit whole number by another 2-digit whole number by estimating and adjusting the quotient</t>
  </si>
  <si>
    <t>5.040c Divide a 2-digit whole number by another 2-digit whole number by estimating and adjusting the quotient M3NS-IIh-54.2</t>
  </si>
  <si>
    <t>M3NS-IIh-54.2: Divides 2- to 3-digit numbers by 1- to 2- digit numbers without and with remainder.</t>
  </si>
  <si>
    <t>5.005 Divides 2- to 3-digit numbers by 1- to 2- digit numbers without and with remainder M3NS-IIh-54.2</t>
  </si>
  <si>
    <t>PH_G5_C02_P5.1.5</t>
  </si>
  <si>
    <t>Ch 2 Practice 5.1.5: Divide a 3-digit whole number by a 2-digit whole number by estimating and adjusting the quotient</t>
  </si>
  <si>
    <t>Divide a 3-digit whole number by a 2-digit whole number by estimating and adjusting the quotient</t>
  </si>
  <si>
    <t>5.040d Divide a 3-digit whole number by a 2-digit whole number by estimating and adjusting the quotient M3NS-IIh-54.3</t>
  </si>
  <si>
    <t>M3NS-IIh-54.3</t>
  </si>
  <si>
    <t>M3NS-IIh-54.3: Divides 2- to 3-digit numbers by 1- to 2- digit numbers without and with remainder.</t>
  </si>
  <si>
    <t>5.013 Divides 2- to 3-digit numbers by 1- to 2- digit numbers without and with remainder M3NS-IIh-54.3</t>
  </si>
  <si>
    <t>PH_G5_C02_P5.1.6</t>
  </si>
  <si>
    <t>Ch 2 Practice 5.1.6: Divide a 3-digit whole number by a 2-digit whole number to get a 2-digit quotient</t>
  </si>
  <si>
    <t>Divide a 3-digit whole number by a 2-digit whole number to get a 2-digit quotient</t>
  </si>
  <si>
    <t>5.040e Divide a 3-digit whole number by a 2-digit whole number to get a 2-digit quotient M3NS-IIh-54.4</t>
  </si>
  <si>
    <t>M3NS-IIh-54.4</t>
  </si>
  <si>
    <t>M3NS-IIh-54.4: Divides 2- to 3-digit numbers by 1- to 2- digit numbers without and with remainder.</t>
  </si>
  <si>
    <t>5.014 Divides 2- to 3-digit numbers by 1- to 2- digit numbers without and with remainder M3NS-IIh-54.4</t>
  </si>
  <si>
    <t>5.2 Dividing 4-digit whole numbers by 2-digit whole numbers</t>
  </si>
  <si>
    <t>Ch 2 Practice 5.2.1: Dividing 4-digit whole numbers by 2-digit whole numbers</t>
  </si>
  <si>
    <t>To divide a 4-digit whole number by a 2-digit whole number</t>
  </si>
  <si>
    <t>5.041 To divide a 4-digit whole number by a 2-digit whole number M5NS-Ic-61.2/M5NS-Id-62.2</t>
  </si>
  <si>
    <t>PH_G5_C02_P5.2.1</t>
  </si>
  <si>
    <t>Solve up to 3-step word problem involving multiplication and division</t>
  </si>
  <si>
    <t>Ch 2 Practice 5.3.1: Solving word problems</t>
  </si>
  <si>
    <t>To solve 1-step word problems on division</t>
  </si>
  <si>
    <t>5.042 To solve 1-step word problems on division M5NS-Ic-61.2/M5NS-Id-62.2</t>
  </si>
  <si>
    <t>PH_G5_C02_P5.3.1</t>
  </si>
  <si>
    <t>6.1 Solving word problems</t>
  </si>
  <si>
    <t>Ch 2 Practice 6.1.1: Solving word problems</t>
  </si>
  <si>
    <t>To solve multi-step word problems involving the four operations of whole numbers</t>
  </si>
  <si>
    <t>19 (Rev1), 18 (Rev2)</t>
  </si>
  <si>
    <t>5.043 To solve multi-step word problems involving the four operations of whole numbers M5NS-Ij-97.1</t>
  </si>
  <si>
    <t>M5NS-Ij-97.1</t>
  </si>
  <si>
    <t xml:space="preserve">Solves routine or non-routine problems involving division without or with any of the other operations of fractions and whole numbers using appropriate problem solving strategies and tools </t>
  </si>
  <si>
    <t>M5NS-Ij-97.1: Solves routine or non-routine problems involving division without or with any of the other operations of fractions and whole numbers using appropriate problem solving strategies and tools.</t>
  </si>
  <si>
    <t>5.027 Solves routine or non-routine problems involving division without or with any of the other operations of fractions and whole numbers M5NS-Ij-97.1</t>
  </si>
  <si>
    <t>PH_G5_C02_P6.1.1</t>
  </si>
  <si>
    <t>Ch 2 Practice 6.1.2: Solving word problems</t>
  </si>
  <si>
    <t>Same objective as Q13</t>
  </si>
  <si>
    <t>5.044 To solve multi-step word problems involving the four operations of whole numbers M5NS-Ij-97.1</t>
  </si>
  <si>
    <t>PH_G5_C02_P6.1.2</t>
  </si>
  <si>
    <t>PINE_G5_C02_P4.1A.1</t>
  </si>
  <si>
    <t>Ch 2 Practice 6.1.3: Solving word problems</t>
  </si>
  <si>
    <t>5.045 To solve multi-step word problems involving the four operations of whole numbers M5NS-Ij-97.1</t>
  </si>
  <si>
    <t>PH_G5_C02_P6.1.3</t>
  </si>
  <si>
    <t>Unit 1: Fraction and Division</t>
  </si>
  <si>
    <t>1.1 Associating fractions with division</t>
  </si>
  <si>
    <t>PH_G5_C03_P1.1.1</t>
  </si>
  <si>
    <t>Ch 3 Practice 1.1.1: Associating fractions with division</t>
  </si>
  <si>
    <t>Associate a fraction with division</t>
  </si>
  <si>
    <t>5.046 Associate a fraction with division M5NS-Ii-95</t>
  </si>
  <si>
    <t>M5NS-Ii-95</t>
  </si>
  <si>
    <t>Visualizes division of fractions</t>
  </si>
  <si>
    <t>M5NS-Ii-95: Visualizes division of fractions.</t>
  </si>
  <si>
    <t>5.025 Visualizes division of fractions M5NS-Ii-95</t>
  </si>
  <si>
    <t xml:space="preserve">Chapter 3 Fractions </t>
  </si>
  <si>
    <t>G5.1.04 Fractions / Concepts</t>
  </si>
  <si>
    <t>Fractions and Division</t>
  </si>
  <si>
    <t>1.2 Expressing improper fractions as whole numbers or mixed numbers</t>
  </si>
  <si>
    <t>PH_G5_C03_P1.2.1</t>
  </si>
  <si>
    <t>Ch 3 Practice 1.2.1: Expressing improper fractions as whole numbers or mixed numbers</t>
  </si>
  <si>
    <t>Express an improper fraction as a whole number or a mixed number</t>
  </si>
  <si>
    <t>5.047 Express an improper fraction as a whole number or a mixed number M5NS-Ii-95</t>
  </si>
  <si>
    <t>PH_G4_C04_P1.1.2</t>
  </si>
  <si>
    <t>I suggest to map this practice to PH code M5NS-Ii-95
30 May - Noted.  Accepted suggestion.</t>
  </si>
  <si>
    <t>1.3 Dividing whole numbers to get mixed number</t>
  </si>
  <si>
    <t>PH_G5_C03_P1.3.1</t>
  </si>
  <si>
    <t>Ch 3 Practice 1.3.1: Dividing whole numbers to get mixed number</t>
  </si>
  <si>
    <t>Divide a whole number by another whole number and write the quotient as a mixed number</t>
  </si>
  <si>
    <t>5.048 Divide a whole number by another whole number and write the quotient as a mixed number M5NS-Ii-95</t>
  </si>
  <si>
    <t>G5.1.05 Fractions / Arithmetic Operations</t>
  </si>
  <si>
    <t>Objective stated in column F is incorrect. It should be 'Divide whole numbers to get mixed number'. With this the tags will need to be amended.
30 May - Noted. Updated Column F.  Which tag needs amendment?
30 May (Smita) - Not sure why you have added the above question as you have already amended the corresponding tag in Column J.</t>
  </si>
  <si>
    <t>1.4 Expressing improper fractions as decimals</t>
  </si>
  <si>
    <t>PH_G5_C03_P1.4.1</t>
  </si>
  <si>
    <t>Ch 3 Practice 1.4.1: Expressing improper fractions as decimals</t>
  </si>
  <si>
    <t>Express an improper fraction as a decimal</t>
  </si>
  <si>
    <t>5.049 Express an improper fraction as a decimal M5NS-Ii-95</t>
  </si>
  <si>
    <t>PH_G5_C03_P1.5.1</t>
  </si>
  <si>
    <t>Solve a 1-step word problem involving fractions and division</t>
  </si>
  <si>
    <t>5.050 Solve a 1-step word problem involving fractions and division M5NS-Ii-95</t>
  </si>
  <si>
    <t>Unit 2: Addition and Subtraction of Unlike Fractions</t>
  </si>
  <si>
    <t>2.1 Adding unlike fractions</t>
  </si>
  <si>
    <t>Ch 3 Practice 2.1.1: Adding unlike fractions</t>
  </si>
  <si>
    <t>To add unlike fractions</t>
  </si>
  <si>
    <t>5.051 To add unlike fractions M5NS-Ie-84</t>
  </si>
  <si>
    <t>M5NS-Ie-84</t>
  </si>
  <si>
    <t>Adds fractions and mixed fractions without and with regrouping</t>
  </si>
  <si>
    <t>M5NS-Ie-84: Adds fractions and mixed fractions without and with regrouping.</t>
  </si>
  <si>
    <t>5.015 Adds fractions and mixed fractions without and with regrouping M5NS-Ie-84</t>
  </si>
  <si>
    <t>PH_G5_C03_P2.1.1</t>
  </si>
  <si>
    <t>Addition and Subtraction of Unlike Fractions</t>
  </si>
  <si>
    <t>2.2 Subtracting unlike fractions</t>
  </si>
  <si>
    <t>Ch 3 Practice 2.2.1: Subtracting unlike fractions</t>
  </si>
  <si>
    <t>To subtract unlike fractions</t>
  </si>
  <si>
    <t>5.052 To subtract unlike fractions M5NS-Ie-84</t>
  </si>
  <si>
    <t>PH_G5_C03_P2.2.1</t>
  </si>
  <si>
    <t>PINE_G5_C03_P1.3.1</t>
  </si>
  <si>
    <t>Ch 3 Practice 2.3.1: Solving word problems</t>
  </si>
  <si>
    <t>To solve 1-step word problems involving addition or subtraction of unlike fractions</t>
  </si>
  <si>
    <t>5.053 To solve 1-step word problems involving addition or subtraction of unlike fractions M5NS-If-87.2</t>
  </si>
  <si>
    <t>M5NS-If-87.2</t>
  </si>
  <si>
    <t>M5NS-If-87.2: Solves routine and non-routine problems involving addition and/or subtraction of fractions using appropriate problem solving strategies and tools.</t>
  </si>
  <si>
    <t>5.017 Solves routine and non-routine problems involving addition and/or subtraction of fractions M5NS-If-87.2</t>
  </si>
  <si>
    <t>PH_G5_C03_P2.3.1</t>
  </si>
  <si>
    <t>PH_G5_C03_P2.1.1
PH_G5_C03_P2.2.1</t>
  </si>
  <si>
    <t>To add unlike fractions                                                    
To subtract unlike fractions</t>
  </si>
  <si>
    <t>Unit 3: Addition and Subtraction of Mixed Numbers</t>
  </si>
  <si>
    <t>3.1 Adding mixed numbers with the same denominator</t>
  </si>
  <si>
    <t>Ch 3 Practice 3.1.1: Adding mixed numbers with the same denominator</t>
  </si>
  <si>
    <t>To add mixed numbers with the same denominator</t>
  </si>
  <si>
    <t>5.054 To add mixed numbers with the same denominator M5NS-Ie-84</t>
  </si>
  <si>
    <t>PH_G5_C03_P3.1.1</t>
  </si>
  <si>
    <t>Addition and Subtraction of Mixed Numbers</t>
  </si>
  <si>
    <t>3.2 Adding mixed numbers with unlike denominators</t>
  </si>
  <si>
    <t>Ch 3 Practice 3.2.1: Adding mixed numbers with unlike denominators</t>
  </si>
  <si>
    <t>To add mixed numbers with unlike denominators</t>
  </si>
  <si>
    <t>5.055 To add mixed numbers with unlike denominators M5NS-If-85</t>
  </si>
  <si>
    <t>M5NS-If-85</t>
  </si>
  <si>
    <t>Subtracts fractions and mixed fractions without and with regrouping</t>
  </si>
  <si>
    <t>M5NS-If-85: Subtracts fractions and mixed fractions without and with regrouping.</t>
  </si>
  <si>
    <t>5.016 Subtracts fractions and mixed fractions without and with regrouping M5NS-If-85</t>
  </si>
  <si>
    <t>PH_G5_C03_P3.2.1</t>
  </si>
  <si>
    <t>3.3 Subtracting mixed numbers with the same denominator</t>
  </si>
  <si>
    <t>Ch 3 Practice 3.3.1: Subtracting mixed numbers with the same denominator</t>
  </si>
  <si>
    <t>To subtract mixed numbers with the same denominator</t>
  </si>
  <si>
    <t>3 (Rev4)</t>
  </si>
  <si>
    <t>5.056 To subtract mixed numbers with the same denominator M5NS-If-85</t>
  </si>
  <si>
    <t>PH_G5_C03_P3.3.1</t>
  </si>
  <si>
    <t>3.4 Subtracting mixed numbers with unlike denominators</t>
  </si>
  <si>
    <t>Ch 3 Practice 3.4.1: Subtracting mixed numbers with unlike denominators</t>
  </si>
  <si>
    <t>To subtract mixed numbers with unlike denominators</t>
  </si>
  <si>
    <t>14 (Rev1), 5 (Rev2)</t>
  </si>
  <si>
    <t>5.057 To subtract mixed numbers with unlike denominators M5NS-If-85</t>
  </si>
  <si>
    <t>PH_G5_C03_P3.4.1</t>
  </si>
  <si>
    <t>3.5 Solving word problems</t>
  </si>
  <si>
    <t>Ch 3 Practice 3.5.1: Solving word problems</t>
  </si>
  <si>
    <t>To solve 1-step word problems involving addition or subtraction of mixed numbers</t>
  </si>
  <si>
    <t>5.058 To solve 1-step word problems involving addition or subtraction of mixed numbers M5NS-If-87.2</t>
  </si>
  <si>
    <t>PH_G5_C03_P3.5.1</t>
  </si>
  <si>
    <t>Unit 4: Product of Fractions and Mixed Numbers</t>
  </si>
  <si>
    <t>4.1 Multiplying whole numbers by mixed numbers</t>
  </si>
  <si>
    <t>Ch 3 Practice 4.1.1: Multiplying whole numbers by mixed numbers</t>
  </si>
  <si>
    <t>To multiply a whole number by a mixed number</t>
  </si>
  <si>
    <t>5.059 To multiply a whole number by a mixed number M5NS-Ig-90.1</t>
  </si>
  <si>
    <t>5.020 Multiplies a fraction and a whole number and another fraction M5NS-Ig-90.1</t>
  </si>
  <si>
    <t>PH_G5_C03_P4.1.1</t>
  </si>
  <si>
    <t>Product of Fractions and Mixed Numbers</t>
  </si>
  <si>
    <t>Ch 3 Practice 4.1.2: Multiplying fractions</t>
  </si>
  <si>
    <t>To multiply fractions by calculation</t>
  </si>
  <si>
    <t>5.060 To multiply fractions M5NS-Ig-91</t>
  </si>
  <si>
    <t>M5NS-Ig-91</t>
  </si>
  <si>
    <t>Multiplies mentally proper fractions with denominators up to 10</t>
  </si>
  <si>
    <t>M5NS-Ig-91: Multiplies mentally proper fractions with denominators up to 10.</t>
  </si>
  <si>
    <t>5.021 Multiplies mentally proper fractions with denominators up to 10 M5NS-Ig-91</t>
  </si>
  <si>
    <t>PH_G5_C03_P4.1.2</t>
  </si>
  <si>
    <t>PH_G5_C03_P4.1.3</t>
  </si>
  <si>
    <t>Ch 3 Practice 4.1.3: Understand that multiplying a fraction by its reciprocal equals 1</t>
  </si>
  <si>
    <t>Understand that multiplying a fraction by its reciprocal equals 1</t>
  </si>
  <si>
    <t>5.060a Understand that multiplying a fraction by its reciprocal equals 1</t>
  </si>
  <si>
    <t>M5NS-Ih-94</t>
  </si>
  <si>
    <t>Shows that multiplying a fraction by its reciprocal is equal to 1</t>
  </si>
  <si>
    <t>M5NS-Ih-94: Shows that multiplying a fraction by its reciprocal is equal to 1.</t>
  </si>
  <si>
    <t>5.024 Shows that multiplying a fraction by its reciprocal is equal to 1 M5NS-Ih-94</t>
  </si>
  <si>
    <t>remove row as it is added above in the SOW</t>
  </si>
  <si>
    <t>4.2 Multiplying fractions or mixed numbers by mixed numbers</t>
  </si>
  <si>
    <t>PINE_G5_C03A_P2.2.1</t>
  </si>
  <si>
    <t>Ch 3 Practice 4.2.1: Multiplying fractions or mixed numbers by mixed numbers</t>
  </si>
  <si>
    <t>To multiply a fraction or mixed number by a mixed number</t>
  </si>
  <si>
    <t>5.061 To multiply a fraction or mixed number by a mixed number M5NS-Ig-89</t>
  </si>
  <si>
    <t>PH_G5_C03_P4.2.1</t>
  </si>
  <si>
    <t>PINE_G5_C03A_P2.2.2</t>
  </si>
  <si>
    <t>Ch 3 Practice 4.2.2: Interpreting multiplication as scaling</t>
  </si>
  <si>
    <t>To interpret multiplication as scaling</t>
  </si>
  <si>
    <t>5.062 To interpret multiplication as scaling M5NS-Ig-90.1</t>
  </si>
  <si>
    <t>PH_G5_C03_P4.2.2</t>
  </si>
  <si>
    <t>Ch 3 Practice 4.3.1: Solving word problems</t>
  </si>
  <si>
    <t>To solve 1-step word problems involving multiplication of fractions and mixed numbers</t>
  </si>
  <si>
    <t>5.063 To solve 1-step word problems involving multiplication of fractions and mixed numbers M5NS-Ih-92.1/M5NS-Ih-93.1</t>
  </si>
  <si>
    <t>M5NS-Ih-92.1/M5NS-Ih-93.1</t>
  </si>
  <si>
    <t>Solves routine or non-routine problems involving multiplication without or with addition or subtraction of fractions and whole numbers using appropriate problem solving strategies and tools
23 creates problems (with reasonable answers) involving multiplication of fractions</t>
  </si>
  <si>
    <t>M5NS-Ih-92.1: Solves routine or non-routine problems involving multiplication without or with addition or subtraction of fractions and whole numbers using appropriate problem solving strategies and tools.
M5NS-Ih-93.1: Creates problems (with reasonable answers) involving multiplication of fractions.</t>
  </si>
  <si>
    <t xml:space="preserve">5.022 Solves routine or non-routine problems involving multiplication without or with addition or subtraction of fractions and whole numbers M5NS-Ih-92.1
5.023 Creates problems involving multiplication of fractions M5NS-Ih-93.1 </t>
  </si>
  <si>
    <t>PH_G5_C03_P4.3.1</t>
  </si>
  <si>
    <t>Unit 5: Division of Fractions by Whole Numbers</t>
  </si>
  <si>
    <t>5.1 Dividing fractions by whole numbers</t>
  </si>
  <si>
    <t>PINE_G5_C03A_P3.1.1</t>
  </si>
  <si>
    <t>Ch 3 Practice 5.1.1: Dividing fractions by whole numbers</t>
  </si>
  <si>
    <t>To divide a fraction by a whole number</t>
  </si>
  <si>
    <t>5.065 To divide a fraction by a whole number M5NS-Ii-95/M5NS-Ii-96.1</t>
  </si>
  <si>
    <t>M5NS-Ii-95/M5NS-Ii-96.1</t>
  </si>
  <si>
    <t>Visualizes division of fractions
Divides simple fractions and whole numbers by a fraction and vice versa.</t>
  </si>
  <si>
    <t>M5NS-Ii-95: Visualizes division of fractions.
M5NS-Ii-96.1: Divides simple fractions and whole numbers by a fraction and vice versa</t>
  </si>
  <si>
    <t>5.025 Visualizes division of fractions M5NS-Ii-95
5.026 Divides simple fractions and whole numbers by a fraction and vice versa M5NS-Ii-96.1</t>
  </si>
  <si>
    <t>PH_G5_C03_P5.1.1</t>
  </si>
  <si>
    <t>Division of Fractions by Whole Numbers</t>
  </si>
  <si>
    <t>5.2 Solving word problems</t>
  </si>
  <si>
    <t>Ch 3 Practice 5.2.1: Solving word problems</t>
  </si>
  <si>
    <t>To solve 1-step word problems involving division of a fraction by a whole number</t>
  </si>
  <si>
    <t>5.066 To solve 1-step word problems involving division of a fraction by a whole number M5NS-Ij-98.1</t>
  </si>
  <si>
    <t>M5NS-Ij-98.1</t>
  </si>
  <si>
    <t>Creates problems (with reasonable answers) involving division or with any of the other operations of fractions and whole numbers</t>
  </si>
  <si>
    <t>M5NS-Ij-98.1: Creates problems (with reasonable answers) involving division or with any of the other operations of fractions and whole numbers.</t>
  </si>
  <si>
    <t>5.028 Creates problems involving division or with any of the other operations of fractions and whole numbers M5NS-Ij-98.1</t>
  </si>
  <si>
    <t>PH_G5_C03_P5.2.1</t>
  </si>
  <si>
    <t>Unit 6: Division of Whole Numbers by Fractions</t>
  </si>
  <si>
    <t>6.1 Dividing whole numbers by fractions</t>
  </si>
  <si>
    <t>PINE_G5_C03A_P4.1.1</t>
  </si>
  <si>
    <t>Ch 3 Practice 6.1.1: Dividing whole numbers by fractions</t>
  </si>
  <si>
    <t>To divide a whole number by a fraction</t>
  </si>
  <si>
    <t>5.067 To divide a whole number by a fraction M5NS-Ii-96.1</t>
  </si>
  <si>
    <t>M5NS-Ii-96.1</t>
  </si>
  <si>
    <t>Divides
- simple fractions
- whole numbers by a fraction and vice versa</t>
  </si>
  <si>
    <t>M5NS-Ii-96.1: Divides simple fractions and whole numbers by a fraction and vice versa</t>
  </si>
  <si>
    <t>5.026 Divides simple fractions and whole numbers by a fraction and vice versa M5NS-Ii-96.1</t>
  </si>
  <si>
    <t>PH_G5_C03_P6.1.1</t>
  </si>
  <si>
    <t>Division of Whole Numbers by Fractions</t>
  </si>
  <si>
    <t>6.2 Solving word problems</t>
  </si>
  <si>
    <t>PINE_G5_C03A_P4.2.1</t>
  </si>
  <si>
    <t>Ch 3 Practice 6.2.1: Solving word problems</t>
  </si>
  <si>
    <t>To solve 1-step word problems involving division of a whole number by a fraction</t>
  </si>
  <si>
    <t>5.068 To solve 1-step word problems involving division of a whole number by a fraction M5NS-Ij-97.1</t>
  </si>
  <si>
    <t>PH_G5_C03_P6.2.1</t>
  </si>
  <si>
    <t xml:space="preserve">Unit 7: Problem Solving </t>
  </si>
  <si>
    <t>Ch 3 Practice 7.1.1: Solving word problems</t>
  </si>
  <si>
    <t>To solve 1-step word problems involving multiplication of fractions</t>
  </si>
  <si>
    <t>5.069 To solve 1-step word problems involving multiplication of fractions M5NS-If-88.2</t>
  </si>
  <si>
    <t>M5NS-If-88.2</t>
  </si>
  <si>
    <t>Creates problems (with reasonable answers) involving addition and/or subtraction of fractions using appropriate problem solving strategies</t>
  </si>
  <si>
    <t>M5NS-If-88.2: Creates problems (with reasonable answers) involving addition and/or subtraction of fractions using appropriate problem solving strategies.</t>
  </si>
  <si>
    <t>5.018 Creates problems involving addition and/or subtraction of fractions M5NS-If-88.2</t>
  </si>
  <si>
    <t>PH_G5_C03_P7.1.1</t>
  </si>
  <si>
    <t xml:space="preserve">Problem Solving </t>
  </si>
  <si>
    <t>PINE_G5_C03_P3.1.1</t>
  </si>
  <si>
    <t>Ch 3 Practice 7.1.2: Solving word problems</t>
  </si>
  <si>
    <t>To solve multi-step word problems involving fractions</t>
  </si>
  <si>
    <t>19 (Rev2)</t>
  </si>
  <si>
    <t>5.070 To solve multi-step word problems involving fractions M5NS-If-88.2</t>
  </si>
  <si>
    <t>PH_G5_C03_P7.1.2</t>
  </si>
  <si>
    <t>PINE_G5_C03A_P6.1.1</t>
  </si>
  <si>
    <t>Ch 3 Practice 7.1.3: Solving word problems</t>
  </si>
  <si>
    <t>Same objective as Q14</t>
  </si>
  <si>
    <t xml:space="preserve">B_10 </t>
  </si>
  <si>
    <t>5.071 To solve multi-step word problems involving fractions M5NS-Ij-98.1</t>
  </si>
  <si>
    <t>PH_G5_C03_P7.1.3</t>
  </si>
  <si>
    <t xml:space="preserve">Chapter 4: Angles </t>
  </si>
  <si>
    <t>Unit 1: Angle Properties</t>
  </si>
  <si>
    <t>1.1 Sum of angle measures on a straight line</t>
  </si>
  <si>
    <t>PINE_G5_C04_P1.1.1</t>
  </si>
  <si>
    <t>Ch 4 Practice 1.1.1: Sum of angle measures on a straight line</t>
  </si>
  <si>
    <t>To recognize that the sum of the angle measures on a straight line is 180°</t>
  </si>
  <si>
    <t>5.072 To recognize that the sum of the angle measures on a straight line is 180° M4GE-IIIc-16</t>
  </si>
  <si>
    <t>M4GE-IIIc-16</t>
  </si>
  <si>
    <t>Identifies and describes triangles according to sides and angles</t>
  </si>
  <si>
    <t>M4GE-IIIc-16: Identifies and describes triangles according to sides and angles.</t>
  </si>
  <si>
    <t>4.049 Identifies and describes triangles according to sides and angles M4GE-IIIc-16</t>
  </si>
  <si>
    <t>PH_G5_C04_P1.1.1</t>
  </si>
  <si>
    <t xml:space="preserve">Chapter 4 Angles </t>
  </si>
  <si>
    <t>G5.3.03 Angles</t>
  </si>
  <si>
    <t>Angle Properties</t>
  </si>
  <si>
    <t>1.2 Sum of angle measures at a point</t>
  </si>
  <si>
    <t>PINE_G5_C04_P1.2.1</t>
  </si>
  <si>
    <t>Ch 4 Practice 1.2.1: Sum of angle measures at a point</t>
  </si>
  <si>
    <t>To recognize that the sum of the angle measures at a point is 360°</t>
  </si>
  <si>
    <t>5.073 To recognize that the sum of the angle measures at a point is 360° M4GE-IIIc-16</t>
  </si>
  <si>
    <t>PH_G5_C04_P1.2.1</t>
  </si>
  <si>
    <t>1.3 Vertically opposite angles</t>
  </si>
  <si>
    <t>PINE_G5_C04_P1.3.1</t>
  </si>
  <si>
    <t>Ch 4 Practice 1.3.1: Vertically opposite angles</t>
  </si>
  <si>
    <t>To recognize that vertically opposite angles have equal measures</t>
  </si>
  <si>
    <t>5.074 To recognize that vertically opposite angles have equal measures M4GE-IIIc-16</t>
  </si>
  <si>
    <t>PH_G5_C04_P1.3.1</t>
  </si>
  <si>
    <t>Unit 2: Finding Unknown Measures of Angles</t>
  </si>
  <si>
    <t>2.1 Finding unknown measures of angles</t>
  </si>
  <si>
    <t>PINE_G5_C04_P2.1.1</t>
  </si>
  <si>
    <t>Ch 4 Practice 2.1.1: Finding unknown measures of angles</t>
  </si>
  <si>
    <t>To find the unknown measure of an angle involving angles on a line, angles at a point and vertically opposite angles</t>
  </si>
  <si>
    <t>5.075 To find the unknown measure of an angle involving angles on a line, angles at a point and vertically opposite angles M4GE-IIIc-16</t>
  </si>
  <si>
    <t>PH_G5_C04_P2.1.1</t>
  </si>
  <si>
    <t>Finding Unknown Measures of Angles</t>
  </si>
  <si>
    <t>PH_G5_C04_P2.1.2</t>
  </si>
  <si>
    <t>Ch 4 Practice 2.1.2: Find the unknown measure of an angle involving angles on a line, angles at a point and vertically opposite angles by first finding an intermediate angle</t>
  </si>
  <si>
    <t>Find the unknown measure of an angle involving angles on a line, angles at a point and vertically opposite angles by first finding an intermediate angle</t>
  </si>
  <si>
    <t>5.075a Find the unknown measure of an angle involving angles on a line, angles at a point and vertically opposite angles by first finding an intermediate angle M4GE-IIIb-14</t>
  </si>
  <si>
    <t>Chapter 5: Triangles and Four-sided Figures</t>
  </si>
  <si>
    <t>Unit 1: Angle Measures of a Triangle</t>
  </si>
  <si>
    <t>1.1 Sum of angle measures in a triangle</t>
  </si>
  <si>
    <t>PINE_G5_C06_P1.1.1</t>
  </si>
  <si>
    <t>Ch 5 Practice 1.1.1: Sum of angle measures in a triangle</t>
  </si>
  <si>
    <t>To recognize that the sum of the angle measures in a triangle is 180°</t>
  </si>
  <si>
    <t>5.076 To recognize that the sum of the angle measures in a triangle is 180° M4GE-IIIb-14</t>
  </si>
  <si>
    <t>PH_G5_C05_P1.1.1</t>
  </si>
  <si>
    <t>Chapter 5 Triangles and Four-sided Figures</t>
  </si>
  <si>
    <t>G5.3.01 Plane Shapes</t>
  </si>
  <si>
    <t>Angle Measures of a Triangle</t>
  </si>
  <si>
    <t>1.2 Finding unknown angle measures in triangles</t>
  </si>
  <si>
    <t>PINE_G5_C06_P1.1.2</t>
  </si>
  <si>
    <t>Ch 5 Practice 1.2.1: Finding an unknown angle measure in a triangle given the other two angle measures</t>
  </si>
  <si>
    <t>To find an unknown angle measure in a triangle given the other two angle measures</t>
  </si>
  <si>
    <t>5.077 To find an unknown angle measure in a triangle given the other two angle measures M4GE-IIIb-14</t>
  </si>
  <si>
    <t>PH_G5_C05_P1.2.1</t>
  </si>
  <si>
    <t>To relate turns to right angles</t>
  </si>
  <si>
    <t>1.3 Finding unknown angle measures in right triangles</t>
  </si>
  <si>
    <t>PH_G5_C05_P1.3.1</t>
  </si>
  <si>
    <t>Ch 5 Practice 1.3.1: Finding unknown angle measures in right triangles</t>
  </si>
  <si>
    <t>Recognize that when one angle of a triangle is a right angle, the sum of the measures of the other two angles is 900</t>
  </si>
  <si>
    <t>5.078 Recognize that when one angle of a triangle is a right angle, the sum of the measures of the other two angles is 90 M4GE-IIIb-14</t>
  </si>
  <si>
    <t>1.4 Identifying right triangles</t>
  </si>
  <si>
    <t>PH_G5_C05_P1.4.1</t>
  </si>
  <si>
    <t>Ch 5 Practice 1.4.1: Identifying right triangles</t>
  </si>
  <si>
    <t>Identify a right triangle</t>
  </si>
  <si>
    <t>5.079 Identify a right triangle M4GE-IIIc-16</t>
  </si>
  <si>
    <t>Recognize that when one angle of a triangle is a right angle, the sum of the measures of the other two angles is 90°</t>
  </si>
  <si>
    <t>1.5 Interior and exterior angles of a triangle</t>
  </si>
  <si>
    <t>PH_G5_C05_P1.5.1</t>
  </si>
  <si>
    <t>Ch 5 Practice 1.5.1: Relationship between interior and exterior angles of a triangle</t>
  </si>
  <si>
    <t>Recognize that the measure of the exterior angle of a triangle is equal to the sum of the measures of its interior opposite angles</t>
  </si>
  <si>
    <t>5.080 Recognize that the measure of the exterior angle of a triangle is equal to the sum of the measures of its interior opposite angles M4GE-IIIc-16</t>
  </si>
  <si>
    <t>I suggest to map it to PH code M4GE-IIIb-15.
30 May -  I am counter proposing M4GE-IIIc-16
30 May (Smita) - I would like to stick to my earlier suggestion. Reason being the objective M4GE-IIIc-16 covers identifying and describing triangles, which doesn't apply to this practice whereas, M4GE-IIIb-15 covers properties of triangles which is covered in this practice.
6 June - As mentioned in the meeting, we will map this to M4GE-IIIc-16</t>
  </si>
  <si>
    <t>1.6 Finding unknown angle measures involving exterior angles of triangles</t>
  </si>
  <si>
    <t>PH_G5_C05_P1.6.1</t>
  </si>
  <si>
    <t>Ch 5 Practice 1.6.1: Finding unknown angle measures involving exterior angles of triangles</t>
  </si>
  <si>
    <t>Find an unknown angle measure involving an exterior angle of a triangle</t>
  </si>
  <si>
    <t>5.081 Find an unknown angle measure involving an exterior angle of a triangle M4GE-IIIc-16</t>
  </si>
  <si>
    <t>Unit 2: Isosceles and Equilateral Triangles</t>
  </si>
  <si>
    <t>2.1 Identifying isosceles triangles</t>
  </si>
  <si>
    <t>PINE_G5_C06_P1.2.1</t>
  </si>
  <si>
    <t>Ch 5 Practice 2.1.1: Classifying triangles</t>
  </si>
  <si>
    <t>To identify and describe properties of triangles and classify as isosceles, equilateral or scalene</t>
  </si>
  <si>
    <t>5.082 To identify and describe properties of triangles and classify as isosceles, equilateral or scalene M4GE-IIIc-16</t>
  </si>
  <si>
    <t>PH_G5_C05_P2.1.1</t>
  </si>
  <si>
    <t>Isosceles and Equilateral Triangles</t>
  </si>
  <si>
    <t>2.2 Identifying equilatral triangles</t>
  </si>
  <si>
    <t>PINE_G5_C06_P1.2.2</t>
  </si>
  <si>
    <t>Ch 5 Practice 2.2.1: Identifying right triangles</t>
  </si>
  <si>
    <t>To identify right triangles</t>
  </si>
  <si>
    <t>5.083 To identify right triangles M4GE-IIIc-16</t>
  </si>
  <si>
    <t>PH_G5_C05_P2.2.1</t>
  </si>
  <si>
    <t>2.3 Finding unknown angle measures in triangles</t>
  </si>
  <si>
    <t>PINE_G5_C06_P1.3.1</t>
  </si>
  <si>
    <t>Ch 5 Practice 2.3.1: Finding an unknown angle measure in a triangle</t>
  </si>
  <si>
    <t>To find an unknown angle measure in a triangle</t>
  </si>
  <si>
    <t>5.084 To find an unknown angle measure in a triangle M4GE-IIIb-14</t>
  </si>
  <si>
    <t>PH_G5_C05_P2.3.1</t>
  </si>
  <si>
    <t>Unit 3: Drawing Triangles</t>
  </si>
  <si>
    <t>3.1 Drawing a triangle given two angle measures and one side</t>
  </si>
  <si>
    <t>PH_G5_C05_P3.1.1</t>
  </si>
  <si>
    <t xml:space="preserve">Ch 5 Practice 3.1.1: Drawing triangles given two angle measures and one side  (Assesses conceptual understanding)
</t>
  </si>
  <si>
    <t>Draw a triangle given two angle measures and the length of one side</t>
  </si>
  <si>
    <t>5.085 Draw a triangle given two angle measures and the length of one side M4GE-IIIc-16</t>
  </si>
  <si>
    <t>Drawing Triangles</t>
  </si>
  <si>
    <t>I suggest to map it to PH code M4GE-IIIc-16.
30 May - Noted. Accepted suggestion.</t>
  </si>
  <si>
    <t>3.2 Drawing a triangle given two sides and one angle measure</t>
  </si>
  <si>
    <t>PH_G5_C05_P3.2.1</t>
  </si>
  <si>
    <t>Ch 5 Practice 3.2.1: Draw a triangle given the lengths of two sides and one angle measure (Assesses conceptual understanding)</t>
  </si>
  <si>
    <t>Draw a triangle given the lengths of two sides and one angle measure</t>
  </si>
  <si>
    <t>5.086 Draw a triangle given the lengths of two sides and one angle measure M4GE-IIIc-16</t>
  </si>
  <si>
    <t>Unit 4: Four-sided figures</t>
  </si>
  <si>
    <t>4.1 Identifying different types of four-sided figures</t>
  </si>
  <si>
    <t>Ch 5 Practice 4.1.1: Using properties of squares and rectangles to find unknown angle measures</t>
  </si>
  <si>
    <t>State the properties of a parallelogram, a rhombus and a trapezoid</t>
  </si>
  <si>
    <t>5.087 State the properties of a parallelogram, a rhombus and a trapezoid M4GE-IIIb-15</t>
  </si>
  <si>
    <t>Describes the attributes/properties of
triangles and quadrilaterals using concrete objects or models</t>
  </si>
  <si>
    <t>4.048 Describes the attributes/properties of triangles and quadrilaterals using concrete objects or models M4GE-IIIb-15</t>
  </si>
  <si>
    <t>PH_G5_C05_P4.1.1</t>
  </si>
  <si>
    <t>Four-sided figures</t>
  </si>
  <si>
    <t>4.2 Exploring angle properties of a parallelogram</t>
  </si>
  <si>
    <t>PH_G5_C05_P4.2.1</t>
  </si>
  <si>
    <t>Ch 5 Practice 4.2.1: Angle properties of a parallelogram</t>
  </si>
  <si>
    <t>State and apply the properties of a parallelogram</t>
  </si>
  <si>
    <t>5.088 State and apply the properties of a parallelogram M4GE-IIIb-15</t>
  </si>
  <si>
    <t>4.3 Finding unknown angle measures in parallelograms</t>
  </si>
  <si>
    <t>Ch 5 Practice 4.3.1: Using properties of squares and rectangles to find unknown lengths</t>
  </si>
  <si>
    <t>Find an unknown angle measure involving parallelograms</t>
  </si>
  <si>
    <t>5.089 Find an unknown angle measure involving parallelograms M4GE-IIIb-15</t>
  </si>
  <si>
    <t>PH_G5_C05_P4.3.1</t>
  </si>
  <si>
    <t>4.4 Exploring angle properties of a rhombus</t>
  </si>
  <si>
    <t>PINE_G6_C05_P2.2.1</t>
  </si>
  <si>
    <t>Ch 5 Practice 4.4.1: Classifying quadrilaterals using parallel sides, equal sides and equal angles</t>
  </si>
  <si>
    <t>State and apply the properties of a rhombus</t>
  </si>
  <si>
    <t>5.090 State and apply the properties of a rhombus M4GE-IIIb-15</t>
  </si>
  <si>
    <t>PH_G5_C05_P4.4.1</t>
  </si>
  <si>
    <t>4.5 Finding unknown angle measures in rhombuses</t>
  </si>
  <si>
    <t>PH_G5_C05_P4.5.1</t>
  </si>
  <si>
    <t>Ch 5 Practice 4.5.1: Finding unknown angle measures in rhombuses</t>
  </si>
  <si>
    <t>Find an unknown angle measure involving rhombuses</t>
  </si>
  <si>
    <t>5.091 Find an unknown angle measure involving rhombuses M4GE-IIIb-15</t>
  </si>
  <si>
    <t>4.6 Exploring angle properties of a trapezoid</t>
  </si>
  <si>
    <t>PH_G5_C05_P4.6.1</t>
  </si>
  <si>
    <t>Ch 5 Practice 4.6.1: Angle properties of a trapezoid</t>
  </si>
  <si>
    <t>State and apply the properties of a trapezoid</t>
  </si>
  <si>
    <t>5.092 State and apply the properties of a trapezoid M4GE-IIIb-15</t>
  </si>
  <si>
    <t>4.7 Finding unknown angle measures in trapezoid</t>
  </si>
  <si>
    <t>PH_G5_C05_P4.7.1</t>
  </si>
  <si>
    <t>Ch 5 Practice 4.7.1: Finding unknown angle measures in trapezoid</t>
  </si>
  <si>
    <t>Find an unknown angle measure involving trapezoids</t>
  </si>
  <si>
    <t>5.093 Find an unknown angle measure involving trapezoids M4GE-IIIb-15</t>
  </si>
  <si>
    <t>Unit 5: Drawing Four-sided figures</t>
  </si>
  <si>
    <t>5.1 Drawing rectangles</t>
  </si>
  <si>
    <t>PH_G5_C05_P5.1.1</t>
  </si>
  <si>
    <t>Ch 5 Practice 5.1.1: Drawing rectangles and squares (Assesses conceptual understanding)</t>
  </si>
  <si>
    <t>Draw a rectangle given its length and breadth
Draw a square given the length of one side</t>
  </si>
  <si>
    <t>5.094 Draw a rectangle and square given its length and breadth M4GE-IIIb-15</t>
  </si>
  <si>
    <t>Drawing Four-sided figures</t>
  </si>
  <si>
    <t>We discussed that in this practice, we will also consider the objective 'Draw a square givent the length of one side'. Currently it is deleted/not included here. I suggest we add the deleted objective and amend the tags accordingly.
30 May - The objective was added back then.  However I made adjustment to the activity title and Column J</t>
  </si>
  <si>
    <t>PH_G5_C5_P5.1.2</t>
  </si>
  <si>
    <t>Ch 5 Practice 5.1.2: Draw a square given the length of one side</t>
  </si>
  <si>
    <t>Draw a square given the length of one side</t>
  </si>
  <si>
    <t>5.095 Draw a square given the length of one side M4GE-IIIb-15</t>
  </si>
  <si>
    <t>M4GE-IIIb- 15</t>
  </si>
  <si>
    <t>M4GE-IIIb- 15  describes the attributes/properties of
triangles and quadrilaterals using concrete objects or models.</t>
  </si>
  <si>
    <t>4.048 describes the attributes/properties of triangles and quadrilaterals using concrete objects or models. M4GE-IIIb- 15</t>
  </si>
  <si>
    <t>5.2 Drawing parallelograms</t>
  </si>
  <si>
    <t>PH_G5_C05_P5.2.1</t>
  </si>
  <si>
    <t>Ch 5 Practice 5.2.1: Draw a parallelogram given the lengths of two adjacent sides and one angle measure (Assesses conceptual understanding)</t>
  </si>
  <si>
    <t>Draw a parallelogram given the lengths of two adjacent sides and one angle measure</t>
  </si>
  <si>
    <t>5.096 Draw a parallelogram given the lengths of two adjacent sides and one angle measure M4GE-IIIb-15</t>
  </si>
  <si>
    <t xml:space="preserve">PH_G4_C06_P1.3.1
PH_G4_C07_P2.1.1  </t>
  </si>
  <si>
    <t xml:space="preserve">To draw acute and+U108:AJ109ng a protractor
Draw parallel line segments with a set of square and a ruler </t>
  </si>
  <si>
    <t>5.3 Drawing rhombuses</t>
  </si>
  <si>
    <t>PH_G5_C05_P5.3.1</t>
  </si>
  <si>
    <t>Ch 5 Practice 5.3.1: Draw a rhombus given the length of one side and one angle measure (Assesses conceptual understanding)</t>
  </si>
  <si>
    <t>Draw a rhombus given the length of one side and one angle measure</t>
  </si>
  <si>
    <t>5.097 Draw a rhombus given the length of one side and one angle measure M4GE-IIIb-15</t>
  </si>
  <si>
    <t>PH_G4_C06_P1.3.1
+U108:AJ109</t>
  </si>
  <si>
    <t xml:space="preserve">To draw acute and obtuse angles using a protractor
Draw parallel line segments with a set of square and a ruler </t>
  </si>
  <si>
    <t>5.4 Drawing trapezoids</t>
  </si>
  <si>
    <t>PH_G5_C05_P5.4.1</t>
  </si>
  <si>
    <r>
      <rPr>
        <sz val="12"/>
        <color rgb="FFC00000"/>
        <rFont val="Calibri"/>
        <family val="2"/>
      </rPr>
      <t>Ch 5 Practice 5.4.1: Draw a trapezoid given the lengths of two sides and two angle measures</t>
    </r>
    <r>
      <rPr>
        <b/>
        <sz val="12"/>
        <color rgb="FFC00000"/>
        <rFont val="Calibri"/>
        <family val="2"/>
      </rPr>
      <t xml:space="preserve"> (Assesses conceptual understanding)</t>
    </r>
  </si>
  <si>
    <t>Draw a trapezoid given the lengths of two sides and two angle measures</t>
  </si>
  <si>
    <t>5.098 Draw a trapezoid given the lengths of two sides and two angle measures M4GE-IIIb-15</t>
  </si>
  <si>
    <t xml:space="preserve">Chapter 6: Ratio </t>
  </si>
  <si>
    <t>Unit 1: Finding Ratio</t>
  </si>
  <si>
    <t>1.1 Using a ratio to compare two quantities</t>
  </si>
  <si>
    <t>PINE_G6_C11_P1.1.1</t>
  </si>
  <si>
    <t>Ch 6 Practice 1.1.1: Using a ratio to compare two quantities</t>
  </si>
  <si>
    <t>To use a ratio to compare two quantities</t>
  </si>
  <si>
    <t>5.099 To use a ratio to compare two quantities M5NS-IIh-122/M5NS-IIh-123</t>
  </si>
  <si>
    <t>M5NS-IIh-122/M5NS-IIh-123</t>
  </si>
  <si>
    <t>Visualizes the ratio of 2 given numbers
50 expresses ratio using either the colon
(:) or fraction"</t>
  </si>
  <si>
    <t>M5NS-IIh-122: Visualizes the ratio of 2 given numbers.
M5NS-IIh-123: Expresses ratio using either the colon (:) or fraction.</t>
  </si>
  <si>
    <t>5.049 Visualizes the ratio of 2 given numbers M5NS-IIh-122
5.050 Expresses ratio M5NS-IIh-123</t>
  </si>
  <si>
    <t>PH_G5_C06_P1.1.1</t>
  </si>
  <si>
    <t xml:space="preserve">Chapter 6 Ratio </t>
  </si>
  <si>
    <t>G5.1.08 Ratio</t>
  </si>
  <si>
    <t>Finding Ratio</t>
  </si>
  <si>
    <t>1.2 Using a ratio to compare a quantity with the total quantity</t>
  </si>
  <si>
    <t>PINE_G6_C11_P1.2.1</t>
  </si>
  <si>
    <t>Ch 6 Practice 1.2.1: Using a ratio to compare a quantity with the total quantity</t>
  </si>
  <si>
    <t>To use a ratio to compare a quantity with the total quantity</t>
  </si>
  <si>
    <t>5.100 To use a ratio to compare a quantity with the total quantity M5NS-IIh-122/M5NS-IIh-123</t>
  </si>
  <si>
    <t>PH_G5_C06_P1.2.1</t>
  </si>
  <si>
    <t>1.3 Using a bar model to show a ratio</t>
  </si>
  <si>
    <t>PINE_G6_C11_P1.3.1</t>
  </si>
  <si>
    <t>Ch 6 Practice 1.3.1: Using a comparison bar model to show a ratio</t>
  </si>
  <si>
    <t>To use a comparison bar model to show a ratio</t>
  </si>
  <si>
    <t>5.101 To use a comparison bar model to show a ratio M5NS-IIh-122</t>
  </si>
  <si>
    <t>M5NS-IIh-122</t>
  </si>
  <si>
    <t>Visualizes the ratio of 2 given numbers</t>
  </si>
  <si>
    <t>M5NS-IIh-122: Visualizes the ratio of 2 given numbers.</t>
  </si>
  <si>
    <t>5.049 Visualizes the ratio of 2 given numbers M5NS-IIh-122</t>
  </si>
  <si>
    <t>PH_G5_C06_P1.3.1</t>
  </si>
  <si>
    <t>1.4 Using ratios to compare lengths, masses and volumes</t>
  </si>
  <si>
    <t>PINE_G6_C11_P1.3.2</t>
  </si>
  <si>
    <t>Ch 6 Practice 1.4.1: Using a ratio to compare two quantities given in a comparison bar model</t>
  </si>
  <si>
    <t>To use a ratio to compare two quantities given in a comparison bar model</t>
  </si>
  <si>
    <t>5.102 To use a ratio to compare two quantities given in a comparison bar model M5NS-IIh-122</t>
  </si>
  <si>
    <t>PH_G5_C06_P1.4.1</t>
  </si>
  <si>
    <t>PH_G5_C06_P1.4.2</t>
  </si>
  <si>
    <t>Ch 6 Practice 1.4.2:</t>
  </si>
  <si>
    <t>Use a ratio to compare two measurements of length, mass or volume</t>
  </si>
  <si>
    <t>5.102a Use a ratio to compare two measurements of length, mass or volume M5NS-IIi-124</t>
  </si>
  <si>
    <t>M5NS-IIi-124</t>
  </si>
  <si>
    <t>Identifies and writes equivalent ratios</t>
  </si>
  <si>
    <t>M5NS-IIi-124: Identifies and writes equivalent ratios.</t>
  </si>
  <si>
    <t>5.051 Identifies and writes equivalent ratios M5NS-IIi-124</t>
  </si>
  <si>
    <t>Unit 2: Equivalent Ratios</t>
  </si>
  <si>
    <t>2.1 Writing equivalent ratios</t>
  </si>
  <si>
    <t>PINE_G6_C11_P2.1.1</t>
  </si>
  <si>
    <t>Ch 6 Practice 2.1.1: Writing equivalent ratios</t>
  </si>
  <si>
    <t>To write equivalent ratios</t>
  </si>
  <si>
    <t>4 (Rev4)</t>
  </si>
  <si>
    <t>5.103 To write equivalent ratios M5NS-IIi-124</t>
  </si>
  <si>
    <t>PH_G5_C06_P2.1.1</t>
  </si>
  <si>
    <t>Equivalent Ratios</t>
  </si>
  <si>
    <t xml:space="preserve">To use objects and manipulatives to illustrate the grouping concept of division
</t>
  </si>
  <si>
    <t>2.2 Writing a ratio in its simplest form</t>
  </si>
  <si>
    <t>PINE_G6_C11_P2.2.1</t>
  </si>
  <si>
    <t>Ch 6 Practice 2.2.1: Writing a ratio in its simplest form</t>
  </si>
  <si>
    <t>To write a ratio in its simplest form</t>
  </si>
  <si>
    <t>5.104 To write a ratio in its simplest form M5NS-IIi-125</t>
  </si>
  <si>
    <t>M5NS-IIi-125</t>
  </si>
  <si>
    <t>Expresses ratios in their simplest forms</t>
  </si>
  <si>
    <t>M5NS-IIi-125: Expresses ratios in their simplest forms.</t>
  </si>
  <si>
    <t>5.052 Expresses ratios in their simplest forms M5NS-IIi-125</t>
  </si>
  <si>
    <t>PH_G5_C06_P2.2.1</t>
  </si>
  <si>
    <t>2.3 Finding a missing term in a pair of equivalent ratios</t>
  </si>
  <si>
    <t>PINE_G6_C11_P2.3.1</t>
  </si>
  <si>
    <t>Ch 6 Practice 2.3.1: Finding a missing term in a pair of equivalent ratios</t>
  </si>
  <si>
    <t>To find the missing term in a pair of equivalent ratios with two terms</t>
  </si>
  <si>
    <t>5.105 To find the missing term in a pair of equivalent ratios with two terms M5NS-IIi-126</t>
  </si>
  <si>
    <t>M5NS-IIi-126</t>
  </si>
  <si>
    <t>Finds the missing term in a pair of equivalent ratios</t>
  </si>
  <si>
    <t>M5NS-IIi-126: Finds the missing term in a pair of equivalent ratios.</t>
  </si>
  <si>
    <t>5.053 Finds the missing term in a pair of equivalent ratios M5NS-IIi-126</t>
  </si>
  <si>
    <t>PH_G5_C06_P2.3.1</t>
  </si>
  <si>
    <t>Unit 3: Ratio and Proportion</t>
  </si>
  <si>
    <t>3.1 Using ratios to show quantities in proportion</t>
  </si>
  <si>
    <t>PINE_G6_C11_P3.1.1</t>
  </si>
  <si>
    <t>Ch 6 Practice 3.1.1: Writing a ratio to compare quantities in proportion</t>
  </si>
  <si>
    <t xml:space="preserve">To write a ratio to compare quantities that are in proportion
</t>
  </si>
  <si>
    <t>5.106 To write a ratio to compare quantities that are in proportion M5NS-IIj-127/M5NS-IIj-128</t>
  </si>
  <si>
    <t>M5NS-IIj-127/M5NS-IIj-128</t>
  </si>
  <si>
    <t>Defines and describes a proportion
55 recognizes when two quantities are in direct proportion</t>
  </si>
  <si>
    <t>M5NS-IIj-127: Defines and describes a proportion.
M5NS-IIj-128: Recognizes when two quantities are in direct proportion.</t>
  </si>
  <si>
    <t xml:space="preserve">5.054 Defines and describes a proportion M5NS-IIj-127
5.055 Recognizes when two quantities are in direct proportion M5NS-IIj-128 </t>
  </si>
  <si>
    <t>PH_G5_C06_P3.1.1</t>
  </si>
  <si>
    <t>Ratio and Proportion</t>
  </si>
  <si>
    <t>3.2 Finding missing  terms in a pair of equivalent ratios</t>
  </si>
  <si>
    <t>PINE_G6_C11_P3.1.2</t>
  </si>
  <si>
    <t>Ch 6 Practice 3.2.1: Finding missing values in a table of equivalent ratios</t>
  </si>
  <si>
    <t>To find missing values in a table of equivalent ratios</t>
  </si>
  <si>
    <t>5.107 To find missing values in a table of equivalent ratios M5NS-IIj-127/M5NS-IIj-128</t>
  </si>
  <si>
    <t>PH_G5_C06_P3.2.1</t>
  </si>
  <si>
    <t>Ch 6 Practice 3.2.2: Write a ratio with three terms in its simplest form</t>
  </si>
  <si>
    <t>Write a ratio with three terms in its simplest form</t>
  </si>
  <si>
    <t>5.107a Write a ratio with three terms in its simplest form</t>
  </si>
  <si>
    <t>Chapter 7: Probability</t>
  </si>
  <si>
    <t>Unit 1: Theoretical and Experimental probability</t>
  </si>
  <si>
    <t>1.1 Understanding the difference between theoretical and experimental probablities</t>
  </si>
  <si>
    <t>PINE_G6_C13_P2.3.1</t>
  </si>
  <si>
    <t>Ch 7 Practice 1.1.1: Understanding the difference between theoretical and experimental probabilities</t>
  </si>
  <si>
    <t>To understand the difference between theoretical and experimental probabilities</t>
  </si>
  <si>
    <t>5.108 To understand the difference between theoretical and experimental probabilities M5SP-IVi-14</t>
  </si>
  <si>
    <t>M5SP-IVi-14</t>
  </si>
  <si>
    <t>Describes experimental probability</t>
  </si>
  <si>
    <t>M5SP-IVi-14: Describes experimental probability.</t>
  </si>
  <si>
    <t>5.103 Describes experimental probability M5SP-IVi-14</t>
  </si>
  <si>
    <t>PH_G5_C07_P1.1.1</t>
  </si>
  <si>
    <t>Chapter 7 Probability</t>
  </si>
  <si>
    <t>G5.4.01 Probability</t>
  </si>
  <si>
    <t>Theoretical and Experimental probability</t>
  </si>
  <si>
    <t>PINE_G6_C13_P2.3.2</t>
  </si>
  <si>
    <t>Ch 7 Practice 1.1.2: Finding theoretical and experimental probabilities</t>
  </si>
  <si>
    <t>To find theoretical and experimental probabilities of an event</t>
  </si>
  <si>
    <t>5.109 To find theoretical and experimental probabilities of an event M5SP-IVi-16</t>
  </si>
  <si>
    <t>M5SP-IVi-16</t>
  </si>
  <si>
    <t>Analyzes data obtained from chance using experiments involving letter cards (A to Z) and number cards (0
to 20)</t>
  </si>
  <si>
    <t>M5SP-IVi-16: Analyzes data obtained from chance using experiments involving letter cards (A to Z) and number cards (0 to 20).</t>
  </si>
  <si>
    <t>5.105 Analyzes data obtained from chance using experiments involving letter cards and number cards M5SP-IVi-16</t>
  </si>
  <si>
    <t>PH_G5_C07_P1.1.2</t>
  </si>
  <si>
    <t>PINE_G6_C13_P2.3A.1</t>
  </si>
  <si>
    <t>Ch 7 Practice 1.1.3: Conducting probability experiments</t>
  </si>
  <si>
    <t>To conduct chance experiments, using small and large numbers of trials, and present and describe the results using the language of probability</t>
  </si>
  <si>
    <t>5.110 To conduct chance experiments and present and describe the results M5SP-IVi-15</t>
  </si>
  <si>
    <t>M5SP-IVi-15</t>
  </si>
  <si>
    <t>Performs an experimental probability
and records result by listing</t>
  </si>
  <si>
    <t>M5SP-IVi-15: Performs an experimental probability and records result by listing.</t>
  </si>
  <si>
    <t>5.104 Performs an experimental probability and records result by listing M5SP-IVi-15</t>
  </si>
  <si>
    <t>PH_G5_C07_P1.1.3</t>
  </si>
  <si>
    <t>1.2  Analyzing outcomes of  an experiment</t>
  </si>
  <si>
    <t>PH_G5_C07_P1.2.1</t>
  </si>
  <si>
    <t>Ch 7 Practice 1.2.1: Analyze data obtained from chance using experiments involving letter or number card</t>
  </si>
  <si>
    <t>Analyze data obtained from chance using experiments involving letter or number card</t>
  </si>
  <si>
    <t>5.111 Analyze data obtained from chance using experiments involving letter or number card M5SP-IVi-15</t>
  </si>
  <si>
    <t>PH_G5_C07_P2.1.1</t>
  </si>
  <si>
    <t>Ch 7 Practice 2.1.1: Solve a problem involving theoretical and experimental probability</t>
  </si>
  <si>
    <t>Solve a problem involving theoretical and experimental probability</t>
  </si>
  <si>
    <t>5.112 Solve a problem involving theoretical and experimental probability M5SP-IVj-17</t>
  </si>
  <si>
    <t>M5SP-IVj-17</t>
  </si>
  <si>
    <t>Solves routine and non-routine problems involving experimental probability</t>
  </si>
  <si>
    <t>M5SP-IVj-17: Solves routine and non-routine problems involving experimental probability.</t>
  </si>
  <si>
    <t>5.106 Solves routine and non-routine problems involving experimental probability M5SP-IVj-17</t>
  </si>
  <si>
    <t xml:space="preserve">Chapter 8: Decimals </t>
  </si>
  <si>
    <t>Unit 1: Ten Thousandths</t>
  </si>
  <si>
    <t>1.1 Reading and writing decimals</t>
  </si>
  <si>
    <t>PINE_G5_C08_P1.1.1</t>
  </si>
  <si>
    <t>Ch 8 Practice 1.1.1: Read and write a decimal with 4 decimal places</t>
  </si>
  <si>
    <t>Read and write a decimal with 4 decimal places</t>
  </si>
  <si>
    <t>5.113 Read and write a decimal with 4 decimal places M5NS-IIa-102.2</t>
  </si>
  <si>
    <t>PH_G5_C08_P1.1.1</t>
  </si>
  <si>
    <t xml:space="preserve">Chapter 8 Decimals </t>
  </si>
  <si>
    <t>G5.1.06 Decimals</t>
  </si>
  <si>
    <t>Ten Thousandths</t>
  </si>
  <si>
    <t>PH_G4_C11_P3.1.1 / PH_G4_C11_P2.1.1 / PH_G4_C11_P1.1.1</t>
  </si>
  <si>
    <t>Read and write a decimal with 3 decimal places / Read and write a decimal with 2 decimal places / Read and write a decimal smaller than 1 with 1 decimal place</t>
  </si>
  <si>
    <t>1.2 Interpreting decimals in terms of ones, tenths, hundredths, thousandths and ten thousandths</t>
  </si>
  <si>
    <t>PINE_G5_C08_P1.2.1</t>
  </si>
  <si>
    <t>Ch 8 Practice 1.2.1: Interpret a decimal with 4 decimal places in terms of tens, ones, tenths, hundredths, thousandths and ten thousandths</t>
  </si>
  <si>
    <t>Interpret a decimal with 4 decimal places in terms of tens, ones, tenths, hundredths, thousandths and ten thousandths</t>
  </si>
  <si>
    <t>5.114 Interpret a decimal with 4 decimal places in terms of tens, ones, tenths, hundredths, thousandths and ten thousandths M5NS-IIa-102.2</t>
  </si>
  <si>
    <t>PH_G5_C08_P1.2.1</t>
  </si>
  <si>
    <t>PH_G4_C11_P3.2.1 / PH_G4_C11_P2.3.1 / PH_G4_C11_P1.8.1</t>
  </si>
  <si>
    <t>Interpret a decimal with 3 decimal places in terms of tens, ones, tenths, hundredths and thousandths / Interpret a decimal with 2 decimal places in terms of tens, ones, tenths and hundredths / Interpret a decimal with 1 decimal place in terms of tens, ones and tenths</t>
  </si>
  <si>
    <t>1.3 Identifying values of digits</t>
  </si>
  <si>
    <t>PINE_G5_C08_P1.3.1</t>
  </si>
  <si>
    <t>Ch 8 Practice 1.3.1: Identify the values of digits in a decimal with 4 decimal places</t>
  </si>
  <si>
    <t>Identify the values of digits in a decimal with 4 decimal places</t>
  </si>
  <si>
    <t>7 (Rev3)</t>
  </si>
  <si>
    <t>5.115 Identify the values of digits in a decimal with 4 decimal places M5NS-IIa-101.2</t>
  </si>
  <si>
    <t>Gives the place value and the value of a digit of a given decimal number through ten thousandths</t>
  </si>
  <si>
    <t>PH_G5_C08_P1.3.1</t>
  </si>
  <si>
    <t>PH_G4_C11_P3.3.1 / PH_G4_C11_P2.4.1 / PH_G4_C11_P1.9.1</t>
  </si>
  <si>
    <t>Identify the values of digits in a decimal with 3 decimal places / Identify the values of digits in a decimal with 2 decimal places / Identify the values of digits in a decimal with 1 decimal place</t>
  </si>
  <si>
    <t>1.4 Comparing and ordering numbers</t>
  </si>
  <si>
    <t>PINE_G5_C08_P1.7.1</t>
  </si>
  <si>
    <t>Ch 8 Practice 1.4.1: Compare and order decimals up to 4 decimal places</t>
  </si>
  <si>
    <t>Compare and order decimals up to 4 decimal places</t>
  </si>
  <si>
    <t>9 (Rev3)</t>
  </si>
  <si>
    <t>5.116 Compare and order decimals up to 4 decimal places M5NS-IIb-104.2</t>
  </si>
  <si>
    <t>M5NS-IIb-104.2: Compares and arranges decimal numbers.</t>
  </si>
  <si>
    <t>PH_G5_C08_P1.4.1</t>
  </si>
  <si>
    <t>PH_G4_C11_P3.8.1 / PH_G4_C11_P2.11.1 / PH_G4_C11_P1.10.1</t>
  </si>
  <si>
    <t>Compare and order decimals up to 3 decimal places / Compare and order decimals up to 2 decimal places / Compare and order decimals with 1 decimal place</t>
  </si>
  <si>
    <t>Unit 2: Approximation</t>
  </si>
  <si>
    <t>2.1 Rounding decimals to 2 decimal places</t>
  </si>
  <si>
    <t>PINE_G5_C08_P1.10.1</t>
  </si>
  <si>
    <t>Ch 8 Practice 2.1.1: Round a decimal to 2 decimal places</t>
  </si>
  <si>
    <t>Round a decimal to 2 decimal places</t>
  </si>
  <si>
    <t>5.117 Round a decimal to 2 decimal places M5NS-IIa-103.2</t>
  </si>
  <si>
    <t>M5NS-IIa-103.2</t>
  </si>
  <si>
    <t>Rounds decimal numbers to the nearest hundredth and thousandth</t>
  </si>
  <si>
    <t>M5NS-IIa-103.2: Rounds decimal numbers to the nearest hundredth and thousandth.</t>
  </si>
  <si>
    <t>5.031 Rounds decimal numbers to the nearest hundredth and thousandth M5NS-IIa-103.2</t>
  </si>
  <si>
    <t>PH_G5_C08_P2.1.1</t>
  </si>
  <si>
    <t>Approximation</t>
  </si>
  <si>
    <t>PH_G4_C11_P4.2.1 / PH_G4_C11_P4.1.1</t>
  </si>
  <si>
    <t>Round a decimal to 1 decimal place / Round a decimal to the nearest whole number</t>
  </si>
  <si>
    <t>2.2 Rounding quotients to 2 decimal places</t>
  </si>
  <si>
    <t>PH_G5_C08_P2.2.1</t>
  </si>
  <si>
    <t>Ch 8 Practice 2.2.1: Divide a decimal by a 1-digit whole number and give the quotient correct to 2 decimal places</t>
  </si>
  <si>
    <t>Divide a decimal by a 1-digit whole number and give the quotient correct to 2 decimal places</t>
  </si>
  <si>
    <t>5.118 Divide a decimal by a 1-digit whole number and give the quotient correct to 2 decimal places M5NS-IIf-116.1</t>
  </si>
  <si>
    <t>PH_G4_C12_P4.3.1 / PH_G4_C12_P4.4.1</t>
  </si>
  <si>
    <t>Divide a decimal by a 1-digit number to get a quotient in hundredths / Divide a decimal with 2 decimal places by a 1-digit number</t>
  </si>
  <si>
    <t>2.3 Expressing mixed numbers as decimals correct to 2 decimal places</t>
  </si>
  <si>
    <t>PINE_G6_C06_P4A.1.1</t>
  </si>
  <si>
    <t>Ch 8 Practice 2.3.1: Express a mixed number as a decimal correct to 2 decimal places</t>
  </si>
  <si>
    <t>Express a mixed number as a decimal correct to 2 decimal places</t>
  </si>
  <si>
    <t>5.119 Express a mixed number as a decimal correct to 2 decimal places M5NS-IIf-116.2</t>
  </si>
  <si>
    <t>M5NS-IIf-116.2</t>
  </si>
  <si>
    <t>M5NS-IIf-116.2: Divides whole numbers with quotients in decimal form.</t>
  </si>
  <si>
    <t>5.045 Divides whole numbers with quotients in decimal form M5NS-IIf-116.2</t>
  </si>
  <si>
    <t>PH_G5_C08_P2.3.1</t>
  </si>
  <si>
    <t>2.4 Rounding decimals to 3 decimal places</t>
  </si>
  <si>
    <t>Ch 8 Practice 2.4.1: Round a decimal to 3 decimal places</t>
  </si>
  <si>
    <t>Round a decimal to 3 decimal places</t>
  </si>
  <si>
    <t>5 (Rev4)</t>
  </si>
  <si>
    <t>5.120 Round a decimal to 3 decimal places M5NS-IIa-103.2</t>
  </si>
  <si>
    <t>PH_G5_C08_P2.4.1</t>
  </si>
  <si>
    <t>Unit 3: Addition and Subtraction of Decimals</t>
  </si>
  <si>
    <t>3.1 Adding decimals up to 3 decimal places</t>
  </si>
  <si>
    <t xml:space="preserve">Ch 8 Practice 3.1.1: Add decimals up to 3 decimal places without regrouping
</t>
  </si>
  <si>
    <t xml:space="preserve">Add decimals up to 3 decimal places without regrouping
</t>
  </si>
  <si>
    <t>5.121 Add decimals up to 3 decimal places without regrouping M5NS-IIb-105/M5NS-IIb-106.1</t>
  </si>
  <si>
    <t>5.033 Visualizes addition and subtraction of decimals M5NS-IIb-105
5.034 Adds and subtracts decimal numbers through thousandths without and with regrouping M5NS-IIb-106.1</t>
  </si>
  <si>
    <t>PH_G5_C08_P3.1.1</t>
  </si>
  <si>
    <t>Addition and Subtraction of Decimals</t>
  </si>
  <si>
    <t>PH_G4_C12_P1.1.1 / PH_G4_C12_P1.1.2</t>
  </si>
  <si>
    <t>Add tenths without regrouping / Add hundredths without regrouping</t>
  </si>
  <si>
    <t>Ch 8 Practice 3.1.2: Add decimals up to 3 decimal places with regrouping of tenths, hundredths or thousandths</t>
  </si>
  <si>
    <t>Add decimals up to 3 decimal places with regrouping of tenths, hundredths or thousandths</t>
  </si>
  <si>
    <t>5.122 Add decimals up to 3 decimal places with regrouping of tenths, hundredths or thousandths M5NS-IIb-105/M5NS-IIb-106.1</t>
  </si>
  <si>
    <t>PH_G5_C08_P3.1.2</t>
  </si>
  <si>
    <t>PH_G4_C12_P1.2.1 / PH_G4_C12_P1.2.2</t>
  </si>
  <si>
    <t>Add tenths with regrouping / Add hundredths with regrouping</t>
  </si>
  <si>
    <t>3.2 Subtracting decimals up to 3 decimal places</t>
  </si>
  <si>
    <t>Ch 8 Practice 3.2.1: Subtract decimals up to 3 decimal places with and without regrouping</t>
  </si>
  <si>
    <t>Subtract decimals up to 3 decimal places with and without regrouping</t>
  </si>
  <si>
    <t>5.123 Subtract decimals up to 3 decimal places with and without regrouping M5NS-IIb-105/M5NS-IIb-106.1</t>
  </si>
  <si>
    <t>PH_G5_C08_P3.2.1</t>
  </si>
  <si>
    <t>PH_G4_C12_P2.6.1 / PH_G4_C12_P2.7.1</t>
  </si>
  <si>
    <t>Subtract decimals with 1 decimal place / Subtract decimals up to 2 decimal places</t>
  </si>
  <si>
    <t>3.3 Estimating sums and differences</t>
  </si>
  <si>
    <t>PH_G5_C08_P3.3.1</t>
  </si>
  <si>
    <t xml:space="preserve">Ch 8 Practice 3.3.1: Estimate the sum and difference of decimals up to 3 decimal places
</t>
  </si>
  <si>
    <t xml:space="preserve">Estimate the sum and difference of decimals up to 3 decimal places
</t>
  </si>
  <si>
    <t>5.124 Estimate the sum and difference of decimals up to 3 decimal places M5NS-IIc-107</t>
  </si>
  <si>
    <t>PH_G4_C12_P1.5.1 / PH_G4_C12_P2.9.1</t>
  </si>
  <si>
    <t>Estimate and check the reasonableness of an answer in addition / Estimate and check the reasonableness of an answer in subtraction</t>
  </si>
  <si>
    <t>PH_G5_C08_P3.3.2</t>
  </si>
  <si>
    <t>Ch 8 Practice 3.3.2: Use estimation to check the reasonableness of an answer</t>
  </si>
  <si>
    <t>Use estimation to check the reasonableness of an answer</t>
  </si>
  <si>
    <t>5.125 Use estimation to check the reasonableness of an answer M5NS-IIc-107</t>
  </si>
  <si>
    <t>PH_G5_C08_P3.4.1</t>
  </si>
  <si>
    <t>Ch 8 Practice 3.4.1: Solve a 1-step word problem involving addition or subtraction of decimals up to 3 decimal places</t>
  </si>
  <si>
    <t>Solve a 1-step word problem involving addition or subtraction of decimals up to 3 decimal places</t>
  </si>
  <si>
    <t>5.126 Solve a 1-step word problem involving addition or subtraction of decimals up to 3 decimal places M5NS-IIc-108.1</t>
  </si>
  <si>
    <t>PH_G4_C12_P1.6.1 / PH_G4_C12_P2.10.1</t>
  </si>
  <si>
    <t>Solve a 1-step word problem involving addition of decimals / Solve a 1-step word problem involving subtraction of decimals</t>
  </si>
  <si>
    <t>Unit 4: Multiplication by Tens, Hundreds or Thousands</t>
  </si>
  <si>
    <t>4.1 Multiplying tenths, hundredths or thousandths by 10</t>
  </si>
  <si>
    <t>Ch 8 Practice 4.1.1: Multiply tenths, hundredths or thousandths by 10</t>
  </si>
  <si>
    <t>Multiply tenths, hundredths or thousandths by 10</t>
  </si>
  <si>
    <t>5.127 Multiply tenths, hundredths or thousandths by 10 M5NS-IId-110/M5NS-IId-111.1</t>
  </si>
  <si>
    <t>5.038 Visualizes multiplication of decimal numbers M5NS-IId-110
5.039 Multiplies decimals up to 2 decimal places by 1- to 2-digit whole numbers M5NS-IId-111.1</t>
  </si>
  <si>
    <t>PH_G5_C08_P4.1.1</t>
  </si>
  <si>
    <t>Multiplication by Tens, Hundreds or Thousands</t>
  </si>
  <si>
    <t>PH_G4_C12_P3.1.1 / PH_G4_C12_P3.1.2</t>
  </si>
  <si>
    <t>Multiply tenths without regrouping / Multiply hundredths without regrouping</t>
  </si>
  <si>
    <t>4.2 Multiplying decimals by 10</t>
  </si>
  <si>
    <t>Ch 8 Practice 4.2.1: Multiply a decimal by 10</t>
  </si>
  <si>
    <t>Multiply a decimal by 10</t>
  </si>
  <si>
    <t>5.128 Multiply a decimal by 10 M5NS-IId-110/M5NS-IId-111.1</t>
  </si>
  <si>
    <t>PH_G5_C08_P4.2.1</t>
  </si>
  <si>
    <t>4.3 Multiplying decimals by tens</t>
  </si>
  <si>
    <t>Ch 8 Practice 4.3.1: Multiply a decimal by tens</t>
  </si>
  <si>
    <t>Multiply a decimal by tens</t>
  </si>
  <si>
    <t>5.129 Multiply a decimal by tens M5NS-IId-110/M5NS-IId-111.1</t>
  </si>
  <si>
    <t>PH_G5_C08_P4.3.1</t>
  </si>
  <si>
    <t>PH_G5_C08_P4.2.1 / PH_G4_C12_P3.2.1</t>
  </si>
  <si>
    <t>Multiply a decimal by 10 / Multiply tenths with regrouping</t>
  </si>
  <si>
    <t>4.4 Multiplying decimals by 100</t>
  </si>
  <si>
    <t>Ch 8 Practice 4.4.1: Multiply a decimal by 100</t>
  </si>
  <si>
    <t>Multiply a decimal by 100</t>
  </si>
  <si>
    <t>5.130 Multiply a decimal by 100 M5NS-IId-110/M5NS-IId-111.1</t>
  </si>
  <si>
    <t>PH_G5_C08_P4.4.1</t>
  </si>
  <si>
    <t>4.5 Multiplying decimals by 1000</t>
  </si>
  <si>
    <t>Ch 8 Practice 4.5.1: Multiply a decimal by 1000</t>
  </si>
  <si>
    <t>Multiply a decimal by 1000</t>
  </si>
  <si>
    <t>10 (Rev3)</t>
  </si>
  <si>
    <t>5.131 Multiply a decimal by 1000 M5NS-IId-110/M5NS-IId-111.1</t>
  </si>
  <si>
    <t>PH_G5_C08_P4.5.1</t>
  </si>
  <si>
    <t>4.6 Multiplying decimals by hundreds or thousands</t>
  </si>
  <si>
    <t>Ch 8 Practice 4.6.1: Multiply a decimal by hundreds or thousands</t>
  </si>
  <si>
    <t>Multiply a decimal by hundreds or thousands</t>
  </si>
  <si>
    <t>5.132 Multiply a decimal by hundreds or thousands M5NS-IId-110/M5NS-IId-111.1</t>
  </si>
  <si>
    <t>PH_G5_C08_P4.6.1</t>
  </si>
  <si>
    <t>PH_G5_C08_P4.3.1 / PH_G4_C12_P3.2.2</t>
  </si>
  <si>
    <t>Multiply a decimal by tens / Multiply hundredths with regrouping</t>
  </si>
  <si>
    <t>Unit 5: Division by Tens, Hundreds or Thousands</t>
  </si>
  <si>
    <t>5.1 Dividing ones, tenths or hundredths by 10</t>
  </si>
  <si>
    <t>Ch 8 Practice 5.1.1: Divide ones, tenths or hundredths by 10</t>
  </si>
  <si>
    <t>Divide ones, tenths or hundredths by 10</t>
  </si>
  <si>
    <t>5.133 Divide ones, tenths or hundredths by 10 M5NS-IIf-115</t>
  </si>
  <si>
    <t>Divides whole numbers with quotients in decimal form</t>
  </si>
  <si>
    <t>PH_G5_C08_P5.1.1</t>
  </si>
  <si>
    <t>Division by Tens, Hundreds or Thousands</t>
  </si>
  <si>
    <t>PH_G4_C12_P4.1.1 / PH_G4_C12_P4.1.2</t>
  </si>
  <si>
    <t>Divide tenths without regrouping / Divide hundredths without regrouping</t>
  </si>
  <si>
    <t>5.2 Dividing whole numbers or decimals by 10</t>
  </si>
  <si>
    <t>Ch 8 Practice 5.2.1: Divide a whole number or a decimal by 10</t>
  </si>
  <si>
    <t>Divide a whole number or a decimal by 10</t>
  </si>
  <si>
    <t>5.134 Divide a whole number or a decimal by 10 M5NS-IIf-115/M5NS-IIf-116.2</t>
  </si>
  <si>
    <t>PH_G5_C08_P5.2.1</t>
  </si>
  <si>
    <t>5.3 Dividing whole numbers or decimals by tens</t>
  </si>
  <si>
    <t>Ch 8 Practice 5.3.1: Divide a whole number or a decimal by tens</t>
  </si>
  <si>
    <t>Divide a whole number or a decimal by tens</t>
  </si>
  <si>
    <t>5.135 Divide a whole number or a decimal by tens M5NS-IIf-116.2</t>
  </si>
  <si>
    <t>PH_G5_C08_P5.3.1</t>
  </si>
  <si>
    <t>5.4 Dividing whole numbers or decimals by 100</t>
  </si>
  <si>
    <t>Ch 8 Practice 5.4.1: Divide a whole number or a decimal by 100</t>
  </si>
  <si>
    <t>Divide a whole number or a decimal by 100</t>
  </si>
  <si>
    <t>5.136 Divide a whole number or a decimal by 100 M5NS-IIf-115/M5NS-IIf-116.2</t>
  </si>
  <si>
    <t>PH_G5_C08_P5.4.1</t>
  </si>
  <si>
    <t>5.5 Dividing whole numbers by 1000</t>
  </si>
  <si>
    <t>Ch 8 Practice 5.5.1: Divide a whole number by 1000</t>
  </si>
  <si>
    <t>Divide a whole number by 1000</t>
  </si>
  <si>
    <t>6 (Rev4)</t>
  </si>
  <si>
    <t>5.137 Divide a whole number by 1000 M5NS-IIf-116.2</t>
  </si>
  <si>
    <t>PH_G5_C08_P5.5.1</t>
  </si>
  <si>
    <t>5.6 Dividing whole numbers or decimals by hundreds or thousands</t>
  </si>
  <si>
    <t>Ch 8 Practice 5.6.1: Divide a whole number or a decimal by hundreds or thousands</t>
  </si>
  <si>
    <t>Divide a whole number or a decimal by hundreds or thousands</t>
  </si>
  <si>
    <t>5.138 Divide a whole number or a decimal by hundreds or thousands M5NS-IIf-116.1/M5NS-IIf-116.2</t>
  </si>
  <si>
    <t>M5NS-IIf-116.1/M5NS-IIf-116.2</t>
  </si>
  <si>
    <t>Divides decimals with up to 2 decimal places</t>
  </si>
  <si>
    <t>M5NS-IIf-116.1: Divides decimals with up to 2 decimal places.
M5NS-IIf-116.2: Divides whole numbers with quotients in decimal form.</t>
  </si>
  <si>
    <t>5.044 Divides decimals with up to 2 decimal places M5NS-IIf-116.1
5.045 Divides whole numbers with quotients in decimal form M5NS-IIf-116.2</t>
  </si>
  <si>
    <t>PH_G5_C08_P5.6.1</t>
  </si>
  <si>
    <t>Unit 6: Multiplication by 2-digit Whole Numbers</t>
  </si>
  <si>
    <t>6.1 Multiplying decimals by 2-digit whole numbers</t>
  </si>
  <si>
    <t>PINE_G6_C06_P3.1.2</t>
  </si>
  <si>
    <t>Ch 8 Practice 6.1.1: Estimate and then find the product of a decimal and a 2-digit whole number</t>
  </si>
  <si>
    <t>Estimate and then find the product of a decimal and a 2-digit whole number</t>
  </si>
  <si>
    <t>5.139 Estimate and then find the product of a decimal and a 2-digit whole number M5NS-IId-111.1</t>
  </si>
  <si>
    <t>M5NS-IId-111.1</t>
  </si>
  <si>
    <t>M5NS-IId-111.1: Multiplies decimals up to 2 decimal places by 1- to 2-digit whole numbers.</t>
  </si>
  <si>
    <t>5.039 Multiplies decimals up to 2 decimal places by 1- to 2-digit whole numbers M5NS-IId-111.1</t>
  </si>
  <si>
    <t>PH_G5_C08_P6.1.1</t>
  </si>
  <si>
    <t>Multiplication by 2-digit Whole Numbers</t>
  </si>
  <si>
    <t>Unit 7: Multiplication of Decimals</t>
  </si>
  <si>
    <t>7.1 Multiplying tenths by tenths or hundredths</t>
  </si>
  <si>
    <t>PINE_G6_C06_P4.1.1</t>
  </si>
  <si>
    <t>Ch 8 Practice 7.1.1: Multiply tenths by tenths or hundredths by first expressing the decimals as fractions</t>
  </si>
  <si>
    <t>Multiply tenths by tenths or hundredths by first expressing the decimals as fractions</t>
  </si>
  <si>
    <t>5.140 Multiply tenths by tenths or hundredths by first expressing the decimals as fractions M5NS-IId-111.2</t>
  </si>
  <si>
    <t>M5NS-IId-111.2</t>
  </si>
  <si>
    <t>Multiplies decimals with factors up to 2 decimal places</t>
  </si>
  <si>
    <t>M5NS-IId-111.2: Multiplies decimals with factors up to 2 decimal places.</t>
  </si>
  <si>
    <t>5.037 Multiplies decimals with factors up to 2 decimal places M5NS-Iid-111.2</t>
  </si>
  <si>
    <t>PH_G5_C08_P7.1.1</t>
  </si>
  <si>
    <t>Multiplication of Decimals</t>
  </si>
  <si>
    <t>PH_G4_C11_P2.9.1 / PH_G4_C11_P2.10.1</t>
  </si>
  <si>
    <t>Express a decimal with 2 decimal places as a fraction or mixed number in its simplest form / Express a fraction or mixed number as a decimal by changing the denominator to 10 or 100</t>
  </si>
  <si>
    <t>7.2 Multiplying decimals</t>
  </si>
  <si>
    <t>PINE_G6_C06_P4.2.1</t>
  </si>
  <si>
    <t>Ch 8 Practice 7.2.1: Estimate and then find the product of two decimals</t>
  </si>
  <si>
    <t>Estimate and then find the product of two decimals</t>
  </si>
  <si>
    <t>5.141 Estimate and then find the product of two decimals M5NS-IId-111.2</t>
  </si>
  <si>
    <t>PH_G5_C08_P7.2.1</t>
  </si>
  <si>
    <t>Unit 8: Conversion of Measurements</t>
  </si>
  <si>
    <t>8.1 Converting a measurement from a larger unit to a smaller unit</t>
  </si>
  <si>
    <t>PINE_G6_C07_P1.2.1</t>
  </si>
  <si>
    <t>Ch 8 Practice 8.1.1: Convert a measurement from a larger unit to a smaller unit</t>
  </si>
  <si>
    <t>Convert a measurement from a larger unit to a smaller unit</t>
  </si>
  <si>
    <t>5.142 Convert a measurement from a larger unit to a smaller unit M3ME-IVb-39</t>
  </si>
  <si>
    <t>3.066 Visualizes, and represents, and converts common units of measure from larger to smaller unit and vice versa: meter and centimeter, kilogram and gram, liter and milliliter M3ME-IVb-39</t>
  </si>
  <si>
    <t>PH_G5_C08_P8.1.1</t>
  </si>
  <si>
    <t>Conversion of Measurements</t>
  </si>
  <si>
    <t>PH_G5_C08_P4.2.1 / PH_G5_C08_P4.4.1 / PH_G5_C08_P4.5.1</t>
  </si>
  <si>
    <t>Multiply a decimal by 10 / Multiply a decimal by 100 / Multiply a decimal by 1000</t>
  </si>
  <si>
    <t>8.2 Converting a measurement from a larger unit to compound units</t>
  </si>
  <si>
    <t>PINE_G6_C07_P1.3.1</t>
  </si>
  <si>
    <t>Ch 8 Practice 8.2.1: Convert a measurement from a larger unit to compound units</t>
  </si>
  <si>
    <t>Convert a measurement from a larger unit to compound units</t>
  </si>
  <si>
    <t>11 (Rev3)</t>
  </si>
  <si>
    <t>5.143 Convert a measurement from a larger unit to compound units M3ME-IVb-39</t>
  </si>
  <si>
    <t>PH_G5_C08_P8.2.1</t>
  </si>
  <si>
    <t>8.3 Converting a measurement from a smaller unit to a larger unit</t>
  </si>
  <si>
    <t>PINE_G6_C07_P1.4.1</t>
  </si>
  <si>
    <t>Ch 8 Practice 8.3.1: Convert a measurement from a smaller unit to a larger unit</t>
  </si>
  <si>
    <t>Convert a measurement from a smaller unit to a larger unit</t>
  </si>
  <si>
    <t>5.144 Convert a measurement from a smaller unit to a larger unit M3ME-IVb-39</t>
  </si>
  <si>
    <t>PH_G5_C08_P8.3.1</t>
  </si>
  <si>
    <t>PH_G5_C08_P5.2.1 / PH_G5_C08_P5.4.1 / PH_G5_C08_P5.5.1</t>
  </si>
  <si>
    <t>Divide a whole number or a decimal by 10 / Divide a whole number or a decimal by 100 / Divide a whole number by 1000</t>
  </si>
  <si>
    <t>8.4 Converting a measurement from compound units to a larger unit</t>
  </si>
  <si>
    <t>PINE_G6_C07_P1.5.1</t>
  </si>
  <si>
    <t>Ch 8 Practice 8.4.1: Convert a measurement from compound units to a larger unit</t>
  </si>
  <si>
    <t>Convert a measurement from compound units to a larger unit</t>
  </si>
  <si>
    <t>5.145 Convert a measurement from compound units to a larger unit M3ME-IVb-39</t>
  </si>
  <si>
    <t>PH_G5_C08_P8.4.1</t>
  </si>
  <si>
    <t>Unit 9: Problem Solving</t>
  </si>
  <si>
    <t>9.1 Word problems</t>
  </si>
  <si>
    <t>PH_G5_C08_P9.1.1</t>
  </si>
  <si>
    <t>Ch 9 Practice 9.1.1: Solve a multi-step word problem involving the four operations of decimals</t>
  </si>
  <si>
    <t>Solve a multi-step word problem involving the four operations of decimals</t>
  </si>
  <si>
    <t>5.145a Solve a multi-step word problem involving the four operations of decimals M5NS-IIg- 120.1</t>
  </si>
  <si>
    <t>M5NS-IIg-120.1: Solves routine and non-routine problems involving division without or with any of the other operations of decimals and whole numbers including money using appropriate problem solving strategies and tools</t>
  </si>
  <si>
    <t>5.048 Solves routine and non-routine problems involving division without or with any of the other operations of decimals and whole numbers including money using appropriate problem solving strategies and tools M5NS-IIg- 120.1</t>
  </si>
  <si>
    <t>Chapter 9: Percent</t>
  </si>
  <si>
    <t>Unit 1: Percentage</t>
  </si>
  <si>
    <t>1.1 Understanding percentage</t>
  </si>
  <si>
    <t>PINE_G6_C12_P1.1.1</t>
  </si>
  <si>
    <t>Ch 9 Practice 1.1.1: Read and interpret the percentage of a whole</t>
  </si>
  <si>
    <t>Read and interpret the percentage of a whole</t>
  </si>
  <si>
    <t>12 (Rev3)</t>
  </si>
  <si>
    <t>5.146 Read and interpret the percentage of a whole M5NS-IIIa-136</t>
  </si>
  <si>
    <t>M5NS-IIIa-136</t>
  </si>
  <si>
    <t>Visualizes percent and its relationship to fractions, ratios, and decimal numbers using models</t>
  </si>
  <si>
    <t>M5NS-IIIa-136: Visualizes percent and its relationship to fractions, ratios, and decimal numbers using models.</t>
  </si>
  <si>
    <t>5.056 Visualizes percent and its relationship to fractions, ratios, and decimal numbers M5NS-IIIa-136</t>
  </si>
  <si>
    <t>PH_G5_C09_P1.1.1</t>
  </si>
  <si>
    <t>Chapter 9 Percent</t>
  </si>
  <si>
    <t>G5.1.09 Percent</t>
  </si>
  <si>
    <t>Percentage</t>
  </si>
  <si>
    <t>1.2 Expressing fractions as percents</t>
  </si>
  <si>
    <t>PINE_G6_C12_P1.2.1</t>
  </si>
  <si>
    <t>Ch 9 Practice 1.2.1: Express a fraction with denominator 100 or 10 as a percent</t>
  </si>
  <si>
    <t>Express a fraction with denominator 100 or 10 as a percent</t>
  </si>
  <si>
    <t>5.147 Express a fraction with denominator 100 or 10 as a percent M5NS-IIIa-136</t>
  </si>
  <si>
    <t>PH_G5_C09_P1.2.1</t>
  </si>
  <si>
    <t>1.3 Expressing decimals as percents</t>
  </si>
  <si>
    <t>PINE_G6_C12_P1.3.1</t>
  </si>
  <si>
    <t>Ch 9 Practice 1.3.1: Express a decimal as a percent</t>
  </si>
  <si>
    <t>Express a decimal as a percent</t>
  </si>
  <si>
    <t>5.148 Express a decimal as a percent M5NS-IIIa-136</t>
  </si>
  <si>
    <t>PH_G5_C09_P1.3.1</t>
  </si>
  <si>
    <t>PH_G4_C11_P2.9.1 / PH_G5_C09_P1.2.1</t>
  </si>
  <si>
    <t>Express a decimal with 2 decimal places as a fraction or mixed number in its simplest form / Express a fraction with denominator 100 or 10 as a percent</t>
  </si>
  <si>
    <t>1.4 Expressing percents as decimals</t>
  </si>
  <si>
    <t>PINE_G6_C12_P1.4.1</t>
  </si>
  <si>
    <t>Ch 9 Practice 1.4.1: Express a percent as a decimal by first expressing it as a fraction</t>
  </si>
  <si>
    <t>Express a percent as a decimal by first expressing it as a fraction</t>
  </si>
  <si>
    <t>5.149 Express a percent as a decimal by first expressing it as a fraction M5NS-IIIa-136</t>
  </si>
  <si>
    <t>PH_G5_C09_P1.4.1</t>
  </si>
  <si>
    <t>1.5 Expressing percents as fractions</t>
  </si>
  <si>
    <t>PINE_G6_C12_P1.5.1</t>
  </si>
  <si>
    <t>Ch 9 Practice 1.5.1: Express a percent as a fraction in its simplest form</t>
  </si>
  <si>
    <t>Express a percent as a fraction in its simplest form</t>
  </si>
  <si>
    <t>13 (Rev3)</t>
  </si>
  <si>
    <t>5.150 Express a percent as a fraction in its simplest form M5NS-IIIa-136</t>
  </si>
  <si>
    <t>PH_G5_C09_P1.5.1</t>
  </si>
  <si>
    <t>1.6 Expressing percents as ratios</t>
  </si>
  <si>
    <t>PH_G5_C09_P1.6.1</t>
  </si>
  <si>
    <t>Ch 9 Practice 1.6.1: Express a percent as a ratio in its simplest form</t>
  </si>
  <si>
    <t>Express a percent as a ratio in its simplest form</t>
  </si>
  <si>
    <t>5.151 Express a percent as a ratio in its simplest form M5NS-IIIa-136</t>
  </si>
  <si>
    <t>Unit 2: Expressing Fractions as Percentages</t>
  </si>
  <si>
    <t>2.1 Relating 1 whole to 100%</t>
  </si>
  <si>
    <t>PINE_G6_C12_P2.1.1</t>
  </si>
  <si>
    <t>Ch 9 Practice 2.1.1: Interpret and understand that 1 whole is 100%</t>
  </si>
  <si>
    <t>Interpret and understand that 1 whole is 100%</t>
  </si>
  <si>
    <t>5.152 Interpret and understand that 1 whole is 100% M5NS-IIIa-138</t>
  </si>
  <si>
    <t>M5NS-IIIa-138</t>
  </si>
  <si>
    <t>Identifies the base, percentage, and rate in a problem</t>
  </si>
  <si>
    <t>M5NS-IIIa-138: Identifies the base, percentage, and rate in a problem.</t>
  </si>
  <si>
    <t>5.058 Identifies the base, percentage, and rate in a problem M5NS-IIIa-138</t>
  </si>
  <si>
    <t>PH_G5_C09_P2.1.1</t>
  </si>
  <si>
    <t>Expressing Fractions as Percentages</t>
  </si>
  <si>
    <t>2.2 Expressing fractions with denominators smaller than 100 as percents</t>
  </si>
  <si>
    <t>PINE_G6_C12_P2.2.1</t>
  </si>
  <si>
    <t>Ch 9 Practice 2.2.1: Express a fraction with a denominator smaller than 100 as a percent</t>
  </si>
  <si>
    <t>Express a fraction with a denominator smaller than 100 as a percent</t>
  </si>
  <si>
    <t>5.153 Express a fraction with a denominator smaller than 100 as a percent M5NS-IIIa-136</t>
  </si>
  <si>
    <t>PH_G5_C09_P2.2.1</t>
  </si>
  <si>
    <t>2.3 Expressing parts of a whole as percents</t>
  </si>
  <si>
    <t>PINE_G6_C12_P2.3.1</t>
  </si>
  <si>
    <t>Ch 9 Practice 2.3.1: Express a part of a whole as a percent</t>
  </si>
  <si>
    <t>Express a part of a whole as a percent</t>
  </si>
  <si>
    <t>5.154 Express a part of a whole as a percent M5NS-IIIa-136</t>
  </si>
  <si>
    <t>PH_G5_C09_P2.3.1</t>
  </si>
  <si>
    <t>2.4 Expressing fractions with denominators greater than 100 as percents</t>
  </si>
  <si>
    <t>PINE_G6_C12_P2.4.1</t>
  </si>
  <si>
    <t>Ch 9 Practice 2.4.1: Express a fraction with a denominator greater than 100 as a percent</t>
  </si>
  <si>
    <t>Express a fraction with a denominator greater than 100 as a percent</t>
  </si>
  <si>
    <t>14 (Rev3)</t>
  </si>
  <si>
    <t>5.155 Express a fraction with a denominator greater than 100 as a percent M5NS-IIIa-136</t>
  </si>
  <si>
    <t>PH_G5_C09_P2.4.1</t>
  </si>
  <si>
    <t>2.5 Solving 2-step word problems</t>
  </si>
  <si>
    <t>PINE_G6_C12_P2.6.1</t>
  </si>
  <si>
    <t>Ch 9 Practice 2.5.1: Solve a 2-step word problem involving expressing a part of a whole as a percent</t>
  </si>
  <si>
    <t>Solve a 2-step word problem involving expressing a part of a whole as a percent</t>
  </si>
  <si>
    <t>5.156 Solve a 2-step word problem involving expressing a part of a whole as a percent M5NS-IIIb-139</t>
  </si>
  <si>
    <t>M5NS-IIIb-139</t>
  </si>
  <si>
    <t>Finds the percentage in a given problem</t>
  </si>
  <si>
    <t>M5NS-IIIb-139: Finds the percentage in a given problem.</t>
  </si>
  <si>
    <t>5.059 Finds the percentage in a given problem M5NS-IIIb-139</t>
  </si>
  <si>
    <t>PH_G5_C09_P2.5.1</t>
  </si>
  <si>
    <t>PINE_G6_C12_P2.6.2</t>
  </si>
  <si>
    <t>Ch 9 Practice 2.5.2: Solve a 2-step word problem involving finding the percentage of a part of a whole</t>
  </si>
  <si>
    <t>Solve a 2-step word problem involving finding the percentage of a part of a whole</t>
  </si>
  <si>
    <t>5.157 Solve a 2-step word problem involving finding the percentage of a part of a whole M5NS-IIIb-139</t>
  </si>
  <si>
    <t>PH_G5_C09_P2.5.2</t>
  </si>
  <si>
    <t>Unit 3: Percentage of a Quantity</t>
  </si>
  <si>
    <t>3.1 Identifying the base, rate and percentage</t>
  </si>
  <si>
    <t>PH_G5_C09_P3.1.1</t>
  </si>
  <si>
    <t>Ch 9 Practice 3.1.1: Identify the base, rate and percentage</t>
  </si>
  <si>
    <t>Identify the base, rate and percentage</t>
  </si>
  <si>
    <t>5.158 Identify the base, rate and percentage M5NS-IIIa-137/M5NS-IIIa-138</t>
  </si>
  <si>
    <t>M5NS-IIIa-137/M5NS-IIIa-138</t>
  </si>
  <si>
    <t>Defines percentage, rate or percent, and base
Identifies the base, percentage, and rate in a problem</t>
  </si>
  <si>
    <t>M5NS-IIIa-137: Defines percentage, rate or percent, and base.
M5NS-IIIa-138: Identifies the base, percentage, and rate in a problem.</t>
  </si>
  <si>
    <t>5.057 Defines percentage, rate or percent, and base M5NS-IIIa-137
5.058 Identifies the base, percentage, and rate in a problem M5NS-IIIa-138</t>
  </si>
  <si>
    <t>Percentage of a Quantity</t>
  </si>
  <si>
    <t>PH_G5_C09_P1.1.1 / PH_G5_C03_P1.2.1</t>
  </si>
  <si>
    <t>Read and interpret the percentage of a whole / Express an improper fraction as a whole number or a mixed number</t>
  </si>
  <si>
    <t>3.2 Finding the value of a percentage of a quantity</t>
  </si>
  <si>
    <t>PINE_G6_C12_P3.1.1</t>
  </si>
  <si>
    <t>Ch 9 Practice 3.2.1: Understand and find the value of a percentage of a quantity</t>
  </si>
  <si>
    <t>Understand and find the value of a percentage of a quantity</t>
  </si>
  <si>
    <t>5.159 Understand and find the value of a percentage of a quantity M5NS-IIIb-139</t>
  </si>
  <si>
    <t>PH_G5_C09_P3.2.1</t>
  </si>
  <si>
    <t>PINE_G6_C12_P3.1.2</t>
  </si>
  <si>
    <t>Ch 9 Practice 3.2.2: Solve a word problem involving finding the value of a percentage of a quantity</t>
  </si>
  <si>
    <t>Solve a word problem involving finding the value of a percentage of a quantity</t>
  </si>
  <si>
    <t>5.160 Solve a word problem involving finding the value of a percentage of a quantity M5NS-IIIb-140</t>
  </si>
  <si>
    <t>M5NS-IIIb-140</t>
  </si>
  <si>
    <t>Solves routine and non-routine problems involving percentage using appropriate strategies and tools</t>
  </si>
  <si>
    <t>M5NS-IIIb-140: Solves routine and non-routine problems involving percentage using appropriate strategies and tools.</t>
  </si>
  <si>
    <t>5.060 Solves routine and non-routine problems involving percentage M5NS-IIIb-140</t>
  </si>
  <si>
    <t>PH_G5_C09_P3.2.2</t>
  </si>
  <si>
    <t>PH_G5_C09_P2.5.1 / PH_G5_C09_P2.5.2</t>
  </si>
  <si>
    <t>Solve a 2-step word problem involving expressing a part of a whole as a percent / Solve a 2-step word problem involving finding the percentage of a part of a whole</t>
  </si>
  <si>
    <t>PH_G5_C09_P3.2.3</t>
  </si>
  <si>
    <t>Ch 9 Practice 3.2.3: Understand tax expressed as a percentage of a quantity</t>
  </si>
  <si>
    <t>Understand tax expressed as a percentage of a quantity</t>
  </si>
  <si>
    <t>15 (Rev3)</t>
  </si>
  <si>
    <t>5.161 Understand tax expressed as a percentage of a quantity M6NS-IIe-144</t>
  </si>
  <si>
    <t>M6NS-IIe-144</t>
  </si>
  <si>
    <t xml:space="preserve"> Solves percent problems such as percent of increase/decrease (discounts, original price, rate of discount, sale price, marked-up price), commission, sales tax, and simple interest.</t>
  </si>
  <si>
    <t>M6NS-IIe-144: Solves percent problems such as percent of increase/decrease (discounts, original price, rate of discount, sale price, marked-up price), commission, sales tax, and simple interest.</t>
  </si>
  <si>
    <t>6.035 Solves percent problems such as percent of increase/decrease, commission, sales tax, and simple interest M6NS-IIe-144</t>
  </si>
  <si>
    <t>PH_G5_C09_P3.2.4</t>
  </si>
  <si>
    <t>Ch 9 Practice 3.2.4: Solve a word problem involving tax</t>
  </si>
  <si>
    <t>Solve a word problem involving tax</t>
  </si>
  <si>
    <t>5.162 Solve a word problem involving tax M6NS-IIe-144</t>
  </si>
  <si>
    <t>3.3 Solving 2-step word problems</t>
  </si>
  <si>
    <t>PINE_G6_C12_P4.1.1</t>
  </si>
  <si>
    <t>Ch 9 Practice 3.3.1: Solve 2-step word problems involving finding the value of a percentage of a quantity</t>
  </si>
  <si>
    <t>Solve 2-step word problems involving finding the value of a percentage of a quantity</t>
  </si>
  <si>
    <t>5.163 Solve 2-step word problems involving finding the value of a percentage of a quantity M5NS-IIIb-140</t>
  </si>
  <si>
    <t>PH_G5_C09_P3.3.1</t>
  </si>
  <si>
    <t>PINE_G6_C12_P4.2.1</t>
  </si>
  <si>
    <t>Ch 9 Practice 3.3.2: Solve 2-step word problems involving interest, tax and discount</t>
  </si>
  <si>
    <t xml:space="preserve">Solve 2-step word problems involving interest, tax and discount
Understand interest, tax and discount expressed as a percentage of a quantity
</t>
  </si>
  <si>
    <t>5.164 Solve 2-step word problems involving interest, tax and discount M6NS-IIe-144</t>
  </si>
  <si>
    <t>PH_G5_C09_P3.3.2</t>
  </si>
  <si>
    <t>PINE_G6_C12_P4.3.1</t>
  </si>
  <si>
    <t xml:space="preserve">Ch 9 Practice 3.3.3: Solve word problems involving increase or decrease in a quantity given as a percentage
</t>
  </si>
  <si>
    <t xml:space="preserve">Solve word problems involving increase or decrease in a quantity given as a percentage
Understand what increase or decrease in a quantity mean when given as a percentage
</t>
  </si>
  <si>
    <t>5.165 Solve word problems involving increase or decrease in a quantity given as a percentage M6NS-IIe-144</t>
  </si>
  <si>
    <t>PH_G5_C09_P3.3.3</t>
  </si>
  <si>
    <t xml:space="preserve">Chapter 10: Average </t>
  </si>
  <si>
    <t>Unit 1: Understanding Average</t>
  </si>
  <si>
    <t>1.1 Finding the average of a group of data</t>
  </si>
  <si>
    <t>PH_G5_C10_P1.1.1</t>
  </si>
  <si>
    <t>Ch 10 Practice 1.1.1: Find the average of a group of data</t>
  </si>
  <si>
    <t>Find the average of a group of data</t>
  </si>
  <si>
    <t>5.166 Find the average of a group of data M7SP-IVf-1 </t>
  </si>
  <si>
    <t>M7SP-IVf-1 </t>
  </si>
  <si>
    <t>Illustrates the measures of central tendency (mean, median, and mode) of a statistical data</t>
  </si>
  <si>
    <t>M7SP-IVf-1: Illustrates the measures of central tendency (mean, median, and mode) of a statistical data.</t>
  </si>
  <si>
    <t>6.065 Illustrates the measures of central tendency (mean, median, and mode) of a statistical data M7SP-IVf-1</t>
  </si>
  <si>
    <t xml:space="preserve">Chapter 10 Average </t>
  </si>
  <si>
    <t>G5.4.02 Averages</t>
  </si>
  <si>
    <t>Understanding Average</t>
  </si>
  <si>
    <t>1.2 Finding average in the form of a decimal</t>
  </si>
  <si>
    <t>PH_G5_C10_P1.2.1</t>
  </si>
  <si>
    <t>Ch 10 Practice 1.2.1: Find the average of a group of data in the form of a decimal</t>
  </si>
  <si>
    <t>Find the average of a group of data in the form of a decimal</t>
  </si>
  <si>
    <t>5.167 Find the average of a group of data in the form of a decimal M7SP-IVf-1 </t>
  </si>
  <si>
    <t>1.3 Finding the average given the total amount and the number of items</t>
  </si>
  <si>
    <t>PH_G5_C10_P1.3.1</t>
  </si>
  <si>
    <t>Ch 10 Practice 1.3.1: Find the average given the total amount and the number of items</t>
  </si>
  <si>
    <t>Find the average given the total amount and the number of items</t>
  </si>
  <si>
    <t>7 (Rev4)</t>
  </si>
  <si>
    <t>5.168 Find the average given the total amount and the number of items M7SP-IVf-1 </t>
  </si>
  <si>
    <t>1.4 Finding the total amount given the average and the number of items</t>
  </si>
  <si>
    <t>PH_G5_C10_P1.4.1</t>
  </si>
  <si>
    <t>Ch 10 Practice 1.4.1: Find the total amount given the average and the number of items</t>
  </si>
  <si>
    <t>Find the total amount given the average and the number of items</t>
  </si>
  <si>
    <t>5.169 Find the total amount given the average and the number of items M7SP-IVf-1 </t>
  </si>
  <si>
    <t>1.5 Finding the total amount given the average in compound units and the number of items</t>
  </si>
  <si>
    <t>PH_G5_C10_P1.5.1</t>
  </si>
  <si>
    <t>Ch 10 Practice 1.5.1: Find the total amount given the average in compound units and the number of items</t>
  </si>
  <si>
    <t>Find the total amount given the average in compound units and the number of items</t>
  </si>
  <si>
    <t>5.170 Find the total amount given the average in compound units and the number of items M7SP-IVf-1 </t>
  </si>
  <si>
    <t>1.6 Finding the average given the total amount in compound units and the number of items</t>
  </si>
  <si>
    <t>PH_G5_C10_P1.6.1</t>
  </si>
  <si>
    <t>Ch 10 Practice 1.6.1: Find the average given the total amount in compound units and the number of items</t>
  </si>
  <si>
    <t>Find the average given the total amount in compound units and the number of items</t>
  </si>
  <si>
    <t>5.171 Find the average given the total amount in compound units and the number of items M7SP-IVf-1 </t>
  </si>
  <si>
    <t>PH_G5_C10_P2.1.1</t>
  </si>
  <si>
    <t>Ch 10 Practice 2.1.1: Solve a multi-step word problem involving finding the amount of one item in a group given the average of two or more items in the group and the amount of the other item(s)</t>
  </si>
  <si>
    <t>Solve a multi-step word problem involving average</t>
  </si>
  <si>
    <t>5.172 Solve a multi-step word problem involving finding the amount of one item in a group given the average of two or more items in the group and the amount of the other item(s) M7SP-IVf-1 </t>
  </si>
  <si>
    <t>Word Problems</t>
  </si>
  <si>
    <t>Chapter 11: Rate</t>
  </si>
  <si>
    <t>Unit 1: Rate</t>
  </si>
  <si>
    <t>1.1 Finding rates</t>
  </si>
  <si>
    <t>PINE_G5_C14A_P1.1.1</t>
  </si>
  <si>
    <t>Ch 11 Practice 1.1.1: Find the rate by expressing one quantity per unit of another quantity</t>
  </si>
  <si>
    <t>Find the rate by expressing one quantity per unit of another quantity</t>
  </si>
  <si>
    <t>5.173 Find the rate by expressing one quantity per unit of another quantity M6NS-IIc-134</t>
  </si>
  <si>
    <t>M6NS-IIc-134</t>
  </si>
  <si>
    <t>Solves problems involving average rate and speed</t>
  </si>
  <si>
    <t>M6NS-IIc-134: Solves problems involving direct proportion, partitive proportion, and inverse proportion.</t>
  </si>
  <si>
    <t>6.031 Solves problems involving direct proportion, partitive proportion, and inverse proportion M6NS-IIc-134</t>
  </si>
  <si>
    <t>PH_G5_C11_P1.1.1</t>
  </si>
  <si>
    <t>Chapter 11 Rate</t>
  </si>
  <si>
    <t>G5.1.07 Rate</t>
  </si>
  <si>
    <t>Rate</t>
  </si>
  <si>
    <t>1.2 Finding quantities using given rates</t>
  </si>
  <si>
    <t>PINE_G5_C14A_P1.2.1</t>
  </si>
  <si>
    <t>Ch 11 Practice 1.2.1: Find a quantity using the given rate</t>
  </si>
  <si>
    <t>Find a quantity using the given rate</t>
  </si>
  <si>
    <t>5.174 Find a quantity using the given rate M6NS-IIc-134</t>
  </si>
  <si>
    <t>PH_G5_C11_P1.2.1</t>
  </si>
  <si>
    <t>1.3 Finding quantities by expressing rates in a different way</t>
  </si>
  <si>
    <t>PINE_G5_C14A_P1.3.1</t>
  </si>
  <si>
    <t>Ch 11 Practice 1.3.1: Find other quantities by expressing a given rate in a different way</t>
  </si>
  <si>
    <t>Find other quantities by expressing a given rate in a different way</t>
  </si>
  <si>
    <t>5.175 Find other quantities by expressing a given rate in a different way M6NS-IIc-134</t>
  </si>
  <si>
    <t>PH_G5_C11_P1.3.1</t>
  </si>
  <si>
    <t>1.4 Finding rates, then finding quantities</t>
  </si>
  <si>
    <t>PINE_G5_C14A_P1.4.1</t>
  </si>
  <si>
    <t>Ch 11 Practice 1.4.1: Find the rate from the given information and then use the rate to find other quantities</t>
  </si>
  <si>
    <t>Find the rate from the given information and then use the rate to find other quantities</t>
  </si>
  <si>
    <t>5.176 Find the rate from the given information and then use the rate to find other quantities M6NS-IIc-134</t>
  </si>
  <si>
    <t>PH_G5_C11_P1.4.1</t>
  </si>
  <si>
    <t>PINE_G5_C14A_P2.1.1</t>
  </si>
  <si>
    <t>Ch 11 Practice 2.1.1: Solve word problems involving the calculation of a quantity given two different rates</t>
  </si>
  <si>
    <t>Solve word problems involving the calculation of a quantity given two different rates</t>
  </si>
  <si>
    <t>5.177 Solve word problems involving the calculation of a quantity given two different rates M6NS-IIc-134</t>
  </si>
  <si>
    <t>PH_G5_C11_P2.1.1</t>
  </si>
  <si>
    <t>PINE_G5_C14A_P2.1.2</t>
  </si>
  <si>
    <t>Ch 11 Practice 2.1.2: Solve word problems involving the calculation of a quantity given two different rates per unit quantity or part thereof</t>
  </si>
  <si>
    <t>Solve word problems involving the calculation of a quantity given two different rates per unit quantity or part thereof</t>
  </si>
  <si>
    <t>5.178 Solve word problems involving the calculation of a quantity given two different rates per unit quantity or part thereof M6NS-IIc-134</t>
  </si>
  <si>
    <t>PH_G5_C11_P2.1.2</t>
  </si>
  <si>
    <t>PINE_G5_C14A_P2.1.3</t>
  </si>
  <si>
    <t>Ch 11 Practice 2.1.3: Solve word problems involving the calculation of a quantity given a few different rates</t>
  </si>
  <si>
    <t>Solve word problems involving the calculation of a quantity given a few different rates</t>
  </si>
  <si>
    <t>5.179 Solve word problems involving the calculation of a quantity given a few different rates M6NS-IIc-134</t>
  </si>
  <si>
    <t>PH_G5_C11_P2.1.3</t>
  </si>
  <si>
    <t>Chapter 12: Polygons</t>
  </si>
  <si>
    <t>Unit 1: Naming and Describing Polygons</t>
  </si>
  <si>
    <t>1.1 Naming polygons</t>
  </si>
  <si>
    <t>PINE_G4_C12_P1.2.1/PINE_G4_C12_P1.3.1</t>
  </si>
  <si>
    <t>Ch 12 Practice 1.1.1: Identify, name and draw different types of polygons</t>
  </si>
  <si>
    <t>Identify, name and draw different types of polygons</t>
  </si>
  <si>
    <t>5.180 Identify, name and draw different types of polygons M5GE-IIIc-19/M5GE-IIIc-21</t>
  </si>
  <si>
    <t>M5GE-IIIc-19/M5GE-IIIc-21</t>
  </si>
  <si>
    <t>Visualizes, names, and describes polygons with 5 or more sides
Draws polygons with 5 or more sides</t>
  </si>
  <si>
    <t>M5GE-IIIc-19: Visualizes, names, and describes polygons with 5 or more sides.
M5GE-IIIc-21: Draws polygons with 5 or more sides.</t>
  </si>
  <si>
    <t>5.062 Visualizes, names, and describes polygons with 5 or more sides M5GE-IIIc-19
5.064 Draws polygons with 5 or more sides M5GE-IIIc-21</t>
  </si>
  <si>
    <t>PH_G5_C12_P1.1.1</t>
  </si>
  <si>
    <t>Chapter 12 Polygons</t>
  </si>
  <si>
    <t>Naming and Describing Polygons</t>
  </si>
  <si>
    <t>1.2 Regular and irregular polygons</t>
  </si>
  <si>
    <t>PH_G5_C12_P1.2.1</t>
  </si>
  <si>
    <t>Ch 12 Practice 1.2.1: Describe and compare the properties of regular and irregular polygons</t>
  </si>
  <si>
    <t>Describe and compare the properties of regular and irregular polygons</t>
  </si>
  <si>
    <t>5.182 Describe and compare the properties of regular and irregular polygons M5GE-IIIc-20</t>
  </si>
  <si>
    <t>M5GE-IIIc-20</t>
  </si>
  <si>
    <t>Describes and compares properties of polygons (regular and irregular polygons)</t>
  </si>
  <si>
    <t>M5GE-IIIc-20: Describes and compares properties of polygons (regular and irregular polygons).</t>
  </si>
  <si>
    <t>5.063 Describes and compares properties of polygons M5GE-IIIc-20</t>
  </si>
  <si>
    <t>Unit 2: Congruent Polygons</t>
  </si>
  <si>
    <t>2.1 Identifying congruent polygons</t>
  </si>
  <si>
    <t>PINE_G4_C12_P1.3.2</t>
  </si>
  <si>
    <t>Ch 12 Practice 2.1.1: Identify congruent polygons</t>
  </si>
  <si>
    <t>Identify congruent polygons</t>
  </si>
  <si>
    <t>8 (Rev4)</t>
  </si>
  <si>
    <t>5.183 Identify congruent polygons M5GE-IIId-22</t>
  </si>
  <si>
    <t>M5GE-IIId-22</t>
  </si>
  <si>
    <t>Visualizes congruent polygons</t>
  </si>
  <si>
    <t>M5GE-IIId-22: Visualizes congruent polygons,</t>
  </si>
  <si>
    <t>5.065 Visualizes congruent polygons M5GE-IIId-22</t>
  </si>
  <si>
    <t>PH_G5_C12_P2.1.1</t>
  </si>
  <si>
    <t>Chapter 13: Area of triangles and quadrilaterals</t>
  </si>
  <si>
    <t>1.1 Identifying the base and height of triangles</t>
  </si>
  <si>
    <t>PINE_G6_C14A_P1.1.1</t>
  </si>
  <si>
    <t>Ch 13 Practice 1.1.1: Identify the height corresponding to each base of a triangle</t>
  </si>
  <si>
    <t>Identify the height corresponding to each base of a triangle</t>
  </si>
  <si>
    <t>5.184 Identify the height corresponding to each base of a triangle M4ME-IVb-57</t>
  </si>
  <si>
    <t>Derives the formulas for the area of triangles, parallelograms, and trapezoids</t>
  </si>
  <si>
    <t>M4ME-IVb-57: Derives the formulas for the area of triangles, parallelograms, and trapezoids.</t>
  </si>
  <si>
    <t>4.067 Derives the formulas for the area of triangles, parallelograms, and trapezoids M4ME-IVb-57</t>
  </si>
  <si>
    <t>PH_G5_C13_P1.1.1</t>
  </si>
  <si>
    <t>Chapter 13 Area of triangles and quadrilaterals</t>
  </si>
  <si>
    <t>G5.2.01 Perimeter / Area</t>
  </si>
  <si>
    <t>Area of Triangles</t>
  </si>
  <si>
    <t>1.2 Identifying heights that are not within the triangles</t>
  </si>
  <si>
    <t>PINE_G6_C14A_P1.2.1</t>
  </si>
  <si>
    <t>Ch 13 Practice 1.2.1: Identify the height of a triangle that does not lie within the triangle</t>
  </si>
  <si>
    <t xml:space="preserve">Identify the height of a triangle that does not lie within the triangle
Understand that the height corresponding to a given base of a triangle may not lie within the triangle
</t>
  </si>
  <si>
    <t>5.185 Identify the height of a triangle that does not lie within the triangle M4ME-IVb-57</t>
  </si>
  <si>
    <t>PH_G5_C13_P1.2.1</t>
  </si>
  <si>
    <t>Ch 13 Practice 1.3.1: Find the area of a triangle using formula</t>
  </si>
  <si>
    <t xml:space="preserve">Find the area of a triangle using formula
Understand that every triangle has a related rectangle
</t>
  </si>
  <si>
    <t>5.186 Find the area of a triangle using formula M4ME-IVb-58</t>
  </si>
  <si>
    <t>Finds the area of triangles, parallelograms and trapezoids using sq cm and sq m</t>
  </si>
  <si>
    <t>M4ME-IVb-58: Finds the area of triangles, parallelograms and trapezoids using sq cm and sq m.</t>
  </si>
  <si>
    <t>4.068 Finds the area of triangles, parallelograms and trapezoids M4ME-IVb-58</t>
  </si>
  <si>
    <t>PH_G5_C13_P1.3.1</t>
  </si>
  <si>
    <t>1.4 Identifying bases and heights, then finding area of triangles</t>
  </si>
  <si>
    <t>PINE_G6_C14A_P1.4.1</t>
  </si>
  <si>
    <t>Ch 13 Practice 1.4.1: Identify the base and corresponding height of a triangle, then find the area of the triangle using formula</t>
  </si>
  <si>
    <t>Identify the base and corresponding height of a triangle, then find the area of the triangle using formula</t>
  </si>
  <si>
    <t>9 (Rev4)</t>
  </si>
  <si>
    <t>5.187 Identify the base and corresponding height of a triangle, then find the area of the triangle using formula M4ME-IVb-58</t>
  </si>
  <si>
    <t>PH_G5_C13_P1.4.1</t>
  </si>
  <si>
    <t>1.5 Finding the shaded area related to area of triangles</t>
  </si>
  <si>
    <t>PINE_G6_C14A_P1.5.1</t>
  </si>
  <si>
    <t>Ch 13 Practice 1.5.1: Find the shaded area of a figure related to the area of a triangle</t>
  </si>
  <si>
    <t>Find the shaded area of a figure related to the area of a triangle</t>
  </si>
  <si>
    <t>5.188 Find the shaded area of a figure related to the area of a triangle M4ME-IVb-58</t>
  </si>
  <si>
    <t>PH_G5_C13_P1.5.1</t>
  </si>
  <si>
    <t>Ch 13 Practice 2.1.1: Find the area of a parallelogram using formula</t>
  </si>
  <si>
    <t xml:space="preserve">Find the area of a parallelogram using formula
Understand that every parallelogram has a related rectangle
</t>
  </si>
  <si>
    <t>5.189 Find the area of a parallelogram using formula M4ME-IVb-58</t>
  </si>
  <si>
    <t>PH_G5_C13_P2.1.1</t>
  </si>
  <si>
    <t>Area of Quadrilaterals</t>
  </si>
  <si>
    <t>Ch 13 Practice 2.2.1: Find the area of a rhombus using formula</t>
  </si>
  <si>
    <t xml:space="preserve">Find the area of a rhombus using formula
Understand the relationship between a rhombus and a parallelogram
</t>
  </si>
  <si>
    <t>5.190 Find the area of a rhombus using formula M4ME-IVb-58</t>
  </si>
  <si>
    <t>PH_G5_C13_P2.2.1</t>
  </si>
  <si>
    <t>Ch 13 Practice 2.3.1: Find the area of a trapezoid using formula</t>
  </si>
  <si>
    <t xml:space="preserve">Find the area of a trapezoid using formula
Understand the relationship between a trapezoid and a parallelogram
</t>
  </si>
  <si>
    <t>10 (Rev4)</t>
  </si>
  <si>
    <t>5.191 Find the area of a trapezoid using formula M4ME-IVb-58</t>
  </si>
  <si>
    <t>PH_G5_C13_P2.3.1</t>
  </si>
  <si>
    <t>2.4 Finding area of composite figures</t>
  </si>
  <si>
    <t>PINE_G6_C14A_P2.4.1</t>
  </si>
  <si>
    <t>Ch 13 Practice 2.4.1: Find the area of a composite figure made up of basic shapes such as squares, rectangles, triangles, parallelograms, rhombuses and trapezoids</t>
  </si>
  <si>
    <t>Find the area of a composite figure made up of basic shapes such as squares, rectangles, triangles, parallelograms, rhombuses and trapezoids</t>
  </si>
  <si>
    <t>5.192 Find the area of a composite figure made up of basic shapes such as squares, rectangles, triangles, parallelograms, rhombuses and trapezoids M4ME-IVb-58</t>
  </si>
  <si>
    <t>PH_G5_C13_P2.4.1</t>
  </si>
  <si>
    <t>PINE_G6_C14A_P2.4.2</t>
  </si>
  <si>
    <t>Ch 13 Practice 2.4.2: Find a shaded area related to the area of a triangle, a parallelogram, a rhombus and/or a trapezoid</t>
  </si>
  <si>
    <t>Find a shaded area related to the area of a triangle, a parallelogram, a rhombus and/or a trapezoid</t>
  </si>
  <si>
    <t>5.193 Find a shaded area related to the area of a triangle, a parallelogram, a rhombus and/or a trapezoid M4ME-IVb-58</t>
  </si>
  <si>
    <t>PH_G5_C13_P2.4.2</t>
  </si>
  <si>
    <t>Chapter 14: Tessellations</t>
  </si>
  <si>
    <t>Ch 14 Practice 1.1.1: Recognize shapes that can tessellate</t>
  </si>
  <si>
    <t>Recognize shapes that can tessellate</t>
  </si>
  <si>
    <t>5.195 Recognize shapes that can tessellate M2GE-IIIh-8.1</t>
  </si>
  <si>
    <t>M2GE-IIIh-8.1</t>
  </si>
  <si>
    <t>Recognizes shapes that can tessellate</t>
  </si>
  <si>
    <t>M2GE-IIIh-8.1: Recognizes shapes that can tessellate.</t>
  </si>
  <si>
    <t>2.063 Recognizes shapes that can tessellate M2GE-IIIh-8.1</t>
  </si>
  <si>
    <t>PH_G5_C14_P1.1.1</t>
  </si>
  <si>
    <t>Chapter 14 Tessellations</t>
  </si>
  <si>
    <t>Tiling Patterns</t>
  </si>
  <si>
    <t>Ch 14 Practice 1.1.2: Identify the unit shape in a tessellation</t>
  </si>
  <si>
    <t>Identify the unit shape in a tessellation</t>
  </si>
  <si>
    <t>11 (Rev4)</t>
  </si>
  <si>
    <t>5.196 Identify the unit shape in a tessellation M2GE-IIIh-8.1</t>
  </si>
  <si>
    <t>PH_G5_C14_P1.1.2</t>
  </si>
  <si>
    <t>Ch 14 Practice 1.1.3: Make a tessellation with one unit shape</t>
  </si>
  <si>
    <t>Make a tessellation with one unit shape</t>
  </si>
  <si>
    <t>5.197 Make a tessellation with one unit shape M2GE-IIIh-8.1</t>
  </si>
  <si>
    <t>PH_G5_C14_P1.1.3</t>
  </si>
  <si>
    <t>1.2 Recognizing shapes that cannot tessellate</t>
  </si>
  <si>
    <t>PINE_G5_C15A_P1.2.1</t>
  </si>
  <si>
    <t>Ch 14 Practice 1.2.1: Identify if a given shape can tessellate</t>
  </si>
  <si>
    <t xml:space="preserve">Identify if a given shape can tessellate
Understand the properties of unit shapes that can tessellate
</t>
  </si>
  <si>
    <t>5.198 Identify if a given shape can tessellate M2GE-IIIh-8.1</t>
  </si>
  <si>
    <t>PH_G5_C14_P1.2.1</t>
  </si>
  <si>
    <t>Unit 2: Making More Tessellations</t>
  </si>
  <si>
    <t>2.1 Making different tessellations with a unit shape</t>
  </si>
  <si>
    <t>PINE_G5_C15A_P2.1.1</t>
  </si>
  <si>
    <t>Ch 14 Practice 2.1.1: Make different tessellations with a unit shape</t>
  </si>
  <si>
    <t>Make different tessellations with a unit shape
Draw a tessellation on dot paper</t>
  </si>
  <si>
    <t>5.199 Make different tessellations with a unit shape on dot paper M3GE-IIIh-8.3</t>
  </si>
  <si>
    <t>Tessellates the plane using triangles, squares and other shapes that can tessellate</t>
  </si>
  <si>
    <t>M3GE-IIIh-8.3: Tessellates the plane using triangles, squares and other shapes that can tessellate.</t>
  </si>
  <si>
    <t>3.060 Tessellates the plane using triangles, squares and other shapes that can tessellate M3GE-IIIh-8.3</t>
  </si>
  <si>
    <t>PH_G5_C14_P2.1.1</t>
  </si>
  <si>
    <t>Making More Tessellations</t>
  </si>
  <si>
    <t>2.2 Making a tessellation with two unit shapes</t>
  </si>
  <si>
    <t>PINE_G5_C15A_P2.2.1</t>
  </si>
  <si>
    <t>Ch 14 Practice 2.2.1: Make a tessellation with two unit shapes</t>
  </si>
  <si>
    <t>Make a tessellation with two unit shapes
Draw a tessellation on dot paper</t>
  </si>
  <si>
    <t>5.200 Make a tessellation with two unit shapes on dot paper M3GE-IIIh-8.3</t>
  </si>
  <si>
    <t>PH_G5_C14_P2.2.1</t>
  </si>
  <si>
    <t xml:space="preserve">Chapter 15: Solids </t>
  </si>
  <si>
    <t>Ch 15 Practice 1.1.1: Build a solid with unit cubes</t>
  </si>
  <si>
    <t>Build a solid with unit cubes</t>
  </si>
  <si>
    <t>5.201 Build a solid with unit cubes M5ME-IVc-77</t>
  </si>
  <si>
    <t>M5ME-IVc-77</t>
  </si>
  <si>
    <t>Visualizes the volume of a cube and rectangular prism</t>
  </si>
  <si>
    <t>M5ME-IVc-77: Visualizes the volume of a cube and rectangular prism.</t>
  </si>
  <si>
    <t>5.086 Visualizes the volume of a cube and rectangular prism M5ME-IVc-77</t>
  </si>
  <si>
    <t>PH_G5_C15_P1.1.1</t>
  </si>
  <si>
    <t xml:space="preserve">Chapter 15 Solids </t>
  </si>
  <si>
    <t>G5.3.02 Solid Shapes</t>
  </si>
  <si>
    <t>Identifying Solids</t>
  </si>
  <si>
    <t>1.2 Counting unit cubes in a given solid</t>
  </si>
  <si>
    <t>Ch 15 Practice 1.2.1: Visualize a solid drawn on dot paper and state the number of unit cubes used to build the solid</t>
  </si>
  <si>
    <t>Visualize a solid drawn on dot paper and state the number of unit cubes used to build the solid</t>
  </si>
  <si>
    <t>12 (Rev4)</t>
  </si>
  <si>
    <t>5.202 Visualize a solid drawn on dot paper and state the number of unit cubes used to build the solid M5ME-IVc-77</t>
  </si>
  <si>
    <t>PH_G5_C15_P1.2.1</t>
  </si>
  <si>
    <t>1.3 Identifying different views of a solid</t>
  </si>
  <si>
    <t>PH_G5_C15_P1.3.1</t>
  </si>
  <si>
    <t>Ch 15 Practice 1.3.1: Identify the front, top and side views of a solid</t>
  </si>
  <si>
    <t>Identify the front, top and side views of a solid</t>
  </si>
  <si>
    <t>5.203 Identify the front, top and side views of a solid M5ME-IVc-77</t>
  </si>
  <si>
    <t>1.4 Adding or removing unit cubes to get a new solid</t>
  </si>
  <si>
    <t>PINE_G5_C16A_P1.2.1</t>
  </si>
  <si>
    <t>Ch 15 Practice 1.4.1: Visualize and identify the new solid formed by changing the number of unit cubes of a solid drawn on dot paper</t>
  </si>
  <si>
    <t>Visualize and identify the new solid formed by changing the number of unit cubes of a solid drawn on dot paper</t>
  </si>
  <si>
    <t>5.204 Visualize and identify the new solid formed by changing the number of unit cubes of a solid drawn on dot paper M5ME-IVc-77</t>
  </si>
  <si>
    <t>PH_G5_C15_P1.4.1</t>
  </si>
  <si>
    <t xml:space="preserve">Chapter 16: Volume </t>
  </si>
  <si>
    <t>Unit 1: Units of Volume</t>
  </si>
  <si>
    <t>1.1 Differentiating solids from plane shapes</t>
  </si>
  <si>
    <t>PH_G5_C16_P1.1.1</t>
  </si>
  <si>
    <t>Ch 16 Practice 1.1.1: Differentiate solids from plane shapes and recognize that solids have volume</t>
  </si>
  <si>
    <t>Differentiate solids from plane shapes and recognize that solids have volume</t>
  </si>
  <si>
    <t>5.205 Differentiate solids from plane shapes and recognize that solids have volume M4ME-IVd-62</t>
  </si>
  <si>
    <t>Visualizes the volume of solid figures in different situations using non-standard (e.g. marbles, etc.) and standard units</t>
  </si>
  <si>
    <t>M4ME-IVd-62: Visualizes the volume of solid figures in different situations using non-standard (e.g. marbles, etc.) and standard units.</t>
  </si>
  <si>
    <t>4.072 Visualizes the volume of solid figures in different situations using non-standard and standard units M4ME-IVd-62</t>
  </si>
  <si>
    <t xml:space="preserve">Chapter 16 Volume </t>
  </si>
  <si>
    <t>G5.2.02 Volume</t>
  </si>
  <si>
    <t>Units of Volume</t>
  </si>
  <si>
    <t>1.2 Finding volumes of solids in cubic units</t>
  </si>
  <si>
    <t>PINE_G5_C16B_P1.1.2</t>
  </si>
  <si>
    <t>Ch 16 Practice 1.2.1: Visualize a solid that is made up of unit cubes and state its volume in cubic units</t>
  </si>
  <si>
    <t>Visualize a solid that is made up of unit cubes and state its volume in cubic units</t>
  </si>
  <si>
    <t>5.206 Visualize a solid that is made up of unit cubes and state its volume in cubic units M4ME-IVd-62</t>
  </si>
  <si>
    <t>PH_G5_C16_P1.2.1</t>
  </si>
  <si>
    <t>1.3 Finding volumes of solids in cubic centimeters</t>
  </si>
  <si>
    <t>PINE_G5_C16B_P1.2.1</t>
  </si>
  <si>
    <t>Ch 16 Practice 1.3.1: Find the volume of a solid made up of 1-centimeter cubes</t>
  </si>
  <si>
    <t xml:space="preserve">Find the volume of a solid made up of 1-centimeter cubes
Visualize the size of 1 cubic centimeter
</t>
  </si>
  <si>
    <t>5.207 Find the volume of a solid made up of 1-centimeter cubes M4ME-IVd-62</t>
  </si>
  <si>
    <t>PH_G5_C16_P1.3.1</t>
  </si>
  <si>
    <t>PINE_G5_C16B_P1.2.2</t>
  </si>
  <si>
    <t>Ch 16 Practice 1.3.2: Compare the volumes of solids made up of 1-centimeter cubes</t>
  </si>
  <si>
    <t>Compare the volumes of solids made up of 1-centimeter cubes</t>
  </si>
  <si>
    <t>5.208 Compare the volumes of solids made up of 1-centimeter cubes M4ME-IVd-62</t>
  </si>
  <si>
    <t>PH_G5_C16_P1.3.2</t>
  </si>
  <si>
    <t>Unit 2: Volume of a Cuboid and of liquid</t>
  </si>
  <si>
    <t>2.1 Finding volumes of cuboids in cubic centimeters</t>
  </si>
  <si>
    <t>Ch 16 Practice 2.1.1: Find the volume of a cuboid in cubic centimeters, given its length, breadth and height</t>
  </si>
  <si>
    <t>Find the volume of a cuboid in cubic centimeters, given its length, breadth and height</t>
  </si>
  <si>
    <t>13 (Rev4)</t>
  </si>
  <si>
    <t>5.209 Find the volume of a cuboid in cubic centimeters, given its length, breadth and height M5ME-IVc-79/M5ME-IVd-81</t>
  </si>
  <si>
    <t>M5ME-IVc-79/M5ME-IVd-81</t>
  </si>
  <si>
    <t>Derives the formula in finding the volume of a cube and a rectangular prism using cubic cm and cubic m.
Finds the volume of a given cube and rectangular prism using cu cm and cu m</t>
  </si>
  <si>
    <t>M5ME-IVc-79: Derives the formula in finding the volume of a cube and a rectangular prism using cubic cm and cubic m.
M5ME-IVd-81: Finds the volume of a given cube and rectangular prism using cu cm and cu m.</t>
  </si>
  <si>
    <t>5.088 Derives the formula in finding the volume of a cube and a rectangular prism M5ME-IVc-79
5.090 Finds the volume of a given cube and rectangular prism M5ME-IVd-81</t>
  </si>
  <si>
    <t>PH_G5_C16_P2.1.1</t>
  </si>
  <si>
    <t>Volume of a Cuboid and of liquid</t>
  </si>
  <si>
    <t>2.2 Finding  volumes of cuboids in cubic meters</t>
  </si>
  <si>
    <t>PINE_G5_C16B_P2.2.1</t>
  </si>
  <si>
    <t>Ch 16 Practice 2.2.1: Find the volume of a cuboid in cubic meters, given its length, breadth and height</t>
  </si>
  <si>
    <t>Find the volume of a cuboid in cubic meters, given its length, breadth and height
Visualize the size of 1 cubic meter</t>
  </si>
  <si>
    <t>5.210 Find the volume of a cuboid in cubic meters, given its length, breadth and height M5ME-IVd-81</t>
  </si>
  <si>
    <t>M5ME-IVd-81</t>
  </si>
  <si>
    <t>Finds the volume of a given cube and rectangular prism using cu cm and cu m</t>
  </si>
  <si>
    <t>M5ME-IVd-81: Finds the volume of a given cube and rectangular prism using cu cm and cu m.</t>
  </si>
  <si>
    <t>5.090 Finds the volume of a given cube and rectangular prism M5ME-IVd-81</t>
  </si>
  <si>
    <t>PH_G5_C16_P2.2.1</t>
  </si>
  <si>
    <t>PH_G5_C16_P2.2.2</t>
  </si>
  <si>
    <t>Ch 16 Practice 2.2.2: Use appropriate units of measure of volume</t>
  </si>
  <si>
    <t>Use appropriate units of measure of volume</t>
  </si>
  <si>
    <t>5.211 Use appropriate units of measure of volume M5ME-IVc-78</t>
  </si>
  <si>
    <t>M5ME-IVc-78</t>
  </si>
  <si>
    <t>Names the appropriate unit of measure used for measuring the volume of a cube and a rectangle prism</t>
  </si>
  <si>
    <t>M5ME-IVc-78: Names the appropriate unit of measure used for measuring the volume of a cube and a rectangle prism.</t>
  </si>
  <si>
    <t>5.087 Names the appropriate unit of measure used for measuring the volume of a cube and a rectangle prism M5ME-IVc-78</t>
  </si>
  <si>
    <t>2.3 Converting units of volume</t>
  </si>
  <si>
    <t>PH_G5_C16_P2.3.1</t>
  </si>
  <si>
    <t>Ch 16 Practice 2.3.1: Convert cubic meters to cubic centimeters, and vice versa</t>
  </si>
  <si>
    <t xml:space="preserve">Convert cubic meters to cubic centimeters, and vice versa 
</t>
  </si>
  <si>
    <t>14 (Rev4)</t>
  </si>
  <si>
    <t>5.212 Convert cubic meters to cubic centimeters, and vice versa M5ME-IVd-80</t>
  </si>
  <si>
    <t>M5ME-IVd-80</t>
  </si>
  <si>
    <t>Converts cu cm to cu m and vice versa; cucm to L and vice versa</t>
  </si>
  <si>
    <t>M5ME-IVd-80: Converts cu cm to cu m and vice versa; cucm to L and vice versa.</t>
  </si>
  <si>
    <t>5.089 Converts cu cm to cu m and vice versa; cucm to L and vice versa M5ME-IVd-80</t>
  </si>
  <si>
    <t>PH_G5_C16_P2.3.2</t>
  </si>
  <si>
    <t>Ch 16 Practice 2.3.2: Convert from one unit of volume to another</t>
  </si>
  <si>
    <t>Convert from one unit of volume to another
Recognize the equivalence of 1 liter, 1000 milliliters and 1000 cubic centimeters</t>
  </si>
  <si>
    <t>5.213 Convert from one unit of volume to another M5ME-IVd-80</t>
  </si>
  <si>
    <t>2.4 Finding volumes of liquids</t>
  </si>
  <si>
    <t>PH_G5_C16_P2.4.1</t>
  </si>
  <si>
    <t>Ch 16 Practice 2.4.1: Find the volume of liquid in a cubic or rectangular container</t>
  </si>
  <si>
    <t>Find the volume of liquid in a cubic or rectangular container</t>
  </si>
  <si>
    <t>5.214 Find the volume of liquid in a cubic or rectangular container M5ME-IVd-81</t>
  </si>
  <si>
    <t>PH_G5_C16_P2.4.2</t>
  </si>
  <si>
    <t>Ch 16 Practice 2.4.2: Find the capacity of a cubic or rectangular container</t>
  </si>
  <si>
    <t>Find the capacity of a cubic or rectangular container</t>
  </si>
  <si>
    <t>5.215 Find the capacity of a cubic or rectangular container M5ME-IVd-81</t>
  </si>
  <si>
    <t>Unit 3: Cubes and Cuboids</t>
  </si>
  <si>
    <t>3.1 Finding the length of one edge of a cube given its volume</t>
  </si>
  <si>
    <t>PH_G5_C16_P3.1.1</t>
  </si>
  <si>
    <t>Ch 16 Practice 3.1.1: Find the length of one edge of a cube given its volume</t>
  </si>
  <si>
    <t>Find the length of one edge of a cube given its volume</t>
  </si>
  <si>
    <t>5.216 Find the length of one edge of a cube given its volume M5ME-IVd-81</t>
  </si>
  <si>
    <t>Cubes and Cuboids</t>
  </si>
  <si>
    <t>3.2 Finding the length of one edge of a cuboid given its volume and two other edges</t>
  </si>
  <si>
    <t>PH_G5_C16_P3.2.1</t>
  </si>
  <si>
    <t>Ch 16 Practice 3.2.1: Find the length of one edge of a cuboid, given its volume and two other edges</t>
  </si>
  <si>
    <t>Find the length of one edge of a cuboid, given its volume and two other edges</t>
  </si>
  <si>
    <t>5.217 Find the length of one edge of a cuboid, given its volume and two other edges M5ME-IVd-81</t>
  </si>
  <si>
    <t>3.3 Finding the height of water level given the length, width and volume</t>
  </si>
  <si>
    <t>PH_G5_C16_P3.3.1</t>
  </si>
  <si>
    <t>Ch 16 Practice 3.3.1: Find the height of water level in a rectangular container, given its length and width, and the volume of water</t>
  </si>
  <si>
    <t>Find the height of water level in a rectangular container, given its length and width, and the volume of water</t>
  </si>
  <si>
    <t>15 (Rev4)</t>
  </si>
  <si>
    <t>5.218 Find the height of water level in a rectangular container, given its length and width, and the volume of water M5ME-IVe-83</t>
  </si>
  <si>
    <t>M5ME-IVe-83</t>
  </si>
  <si>
    <t>Solves routine and non-routine problems involving volume of a cubeand rectangular prism in real-life</t>
  </si>
  <si>
    <t>M5ME-IVe-83: Solves routine and non-routine problems involving volume of a cube and rectangular prism in real-life.</t>
  </si>
  <si>
    <t>5.092 Solves routine and non-routine problems involving volume of a cube and rectangular prism in real-life M5ME-IVe-83</t>
  </si>
  <si>
    <t>3.4 Find the length of one edge of a cuboid, given the area of one face and its volume</t>
  </si>
  <si>
    <t>PH_G5_C16_P3.4.1</t>
  </si>
  <si>
    <t>Ch 16 Practice 3.4.1: Find the length of one edge of a cuboid, given the area of one face and its volume</t>
  </si>
  <si>
    <t>Find the length of one edge of a cuboid, given the area of one face and its volume</t>
  </si>
  <si>
    <t>5.219 Find the length of one edge of a cuboid, given the area of one face and its volume M5ME-IVd-81</t>
  </si>
  <si>
    <t>3.5 Finding the height of water level given the base area and volume</t>
  </si>
  <si>
    <t>PH_G5_C16_P3.5.1</t>
  </si>
  <si>
    <t>Ch 16 Practice 3.5.1: Find the height of water level in a rectangular container, given the area of its base and the volume of water</t>
  </si>
  <si>
    <t>Find the height of water level in a rectangular container, given the area of its base and the volume of water</t>
  </si>
  <si>
    <t>5.220 Find the height of water level in a rectangular container, given the area of its base and the volume of water M5ME-IVe-83</t>
  </si>
  <si>
    <t>Ch 16 Practice 4.1.1: Solve a word problem involving volume of water in a rectangular container</t>
  </si>
  <si>
    <t>Solve a word problem involving volume of cubes and cuboids</t>
  </si>
  <si>
    <t>5.221 Solve a word problem involving volume of water in a rectangular container M5ME-IVe-83</t>
  </si>
  <si>
    <t>PH_G5_C16_P4.1.1</t>
  </si>
  <si>
    <t>Chapter 17: Algebra</t>
  </si>
  <si>
    <t>Unit 1: Algebraic Expressions</t>
  </si>
  <si>
    <t>1.1 Writing algebraic expressions involving addition and subtraction</t>
  </si>
  <si>
    <t>PINE_G6_C04_P1.2.1</t>
  </si>
  <si>
    <t>Ch 17 Practice 1.1.1: Write an algebraic expression in one variable involving addition or subtraction</t>
  </si>
  <si>
    <t>Write an algebraic expression in one variable involving addition or subtraction</t>
  </si>
  <si>
    <t>16 (Rev4)</t>
  </si>
  <si>
    <t>5.222 Write an algebraic expression in one variable involving addition or subtraction M6AL-IIIe-18</t>
  </si>
  <si>
    <t>M6AL-IIIe-18</t>
  </si>
  <si>
    <t>Represents quantities in real-life situations using algebraic expressions and equations</t>
  </si>
  <si>
    <t>M6AL-IIIe-18: Represents quantities in real-life situations using algebraic expressions and equations.</t>
  </si>
  <si>
    <t>6.059 Represents quantities in real-life situations using algebraic expressions and equations M6AL-IIIe-18</t>
  </si>
  <si>
    <t>PH_G5_C17_P1.1.1</t>
  </si>
  <si>
    <t>Chapter 17 Algebra</t>
  </si>
  <si>
    <t>G5.5.01 Expressions</t>
  </si>
  <si>
    <t>Algebraic Expressions</t>
  </si>
  <si>
    <t>1.2 Finding the value of an algebraic expression involving addition or subtraction</t>
  </si>
  <si>
    <t>PINE_G6_C04_P1.5B.1</t>
  </si>
  <si>
    <t>Ch 17 Practice 1.2.1: Find the value of an algebraic expression in one variable involving addition or subtraction by substitution</t>
  </si>
  <si>
    <t>Find the value of an algebraic expression in one variable involving addition or subtraction by substitution</t>
  </si>
  <si>
    <t>5.223 Find the value of an algebraic expression in one variable involving addition or subtraction by substitution M6AL-IIIf-19</t>
  </si>
  <si>
    <t>M6AL-IIIf-19</t>
  </si>
  <si>
    <t>Solves routine and non-routine problems involving different types of numerical expressions and equations</t>
  </si>
  <si>
    <t>M6AL-IIIf-19: Solves routine and non-routine problems involving different types of numerical expressions and equations.</t>
  </si>
  <si>
    <t>6.060 Solves routine and non-routine problems involving different types of numerical expressions and equations M6AL-IIIf-19</t>
  </si>
  <si>
    <t>PH_G5_C17_P1.2.1</t>
  </si>
  <si>
    <t>1.3 Writing and evaluating algebraic expressions involving multiplication</t>
  </si>
  <si>
    <t>PINE_G6_C04_P1.3.1</t>
  </si>
  <si>
    <t xml:space="preserve">Ch 17 Practice 1.3.1: Write an algebraic expression in one variable involving multiplication </t>
  </si>
  <si>
    <t xml:space="preserve">Write an algebraic expression in one variable involving multiplication </t>
  </si>
  <si>
    <t>5.224 Write an algebraic expression in one variable involving multiplication M6AL-IIIe-18</t>
  </si>
  <si>
    <t>PH_G5_C17_P1.3.1</t>
  </si>
  <si>
    <t>PINE_G6_C04_P1.3.2</t>
  </si>
  <si>
    <t>Ch 17 Practice 1.3.2: Find the value of an algebraic expression in one variable involving multiplication by substitution</t>
  </si>
  <si>
    <t>Find the value of an algebraic expression in one variable involving multiplication by substitution</t>
  </si>
  <si>
    <t>5.225 Find the value of an algebraic expression in one variable involving multiplication by substitution M6AL-IIIf-19</t>
  </si>
  <si>
    <t>PH_G5_C17_P1.3.2</t>
  </si>
  <si>
    <t>1.4 Writing and evaluating algebraic expressions involving division</t>
  </si>
  <si>
    <t>PINE_G6_C04_P1.4.1</t>
  </si>
  <si>
    <t xml:space="preserve">Ch 17 Practice 1.4.1: Write an algebraic expression in one variable involving division </t>
  </si>
  <si>
    <t xml:space="preserve">Write an algebraic expression in one variable involving division </t>
  </si>
  <si>
    <t>5.226 Write an algebraic expression in one variable involving division M6AL-IIIe-18</t>
  </si>
  <si>
    <t>PH_G5_C17_P1.4.1</t>
  </si>
  <si>
    <t>PINE_G6_C04_P1.4.2</t>
  </si>
  <si>
    <t>Ch 17 Practice 1.4.2: Find the value of an algebraic expression in one variable involving division by substitution</t>
  </si>
  <si>
    <t>Find the value of an algebraic expression in one variable involving division by substitution</t>
  </si>
  <si>
    <t>17 (Rev4)</t>
  </si>
  <si>
    <t>5.227 Find the value of an algebraic expression in one variable involving division by substitution M6AL-IIIf-19</t>
  </si>
  <si>
    <t>PH_G5_C17_P1.4.2</t>
  </si>
  <si>
    <t>1.5 Writing and evaluating algebraic expressions involving more than one operation</t>
  </si>
  <si>
    <t>PH_G5_C17_P1.5.1</t>
  </si>
  <si>
    <t>Ch 17 Practice 1.5.1: Write an algebraic expression in one variable involving multiplication and addition/ subtraction</t>
  </si>
  <si>
    <t>Write an algebraic expression in one variable involving multiplication and addition/subtraction</t>
  </si>
  <si>
    <t>5.228 Write an algebraic expression in one variable involving multiplication and addition/subtraction M6AL-IIIe-18</t>
  </si>
  <si>
    <t>PH_G5_C17_P1.5.2</t>
  </si>
  <si>
    <t>Ch 17 Practice 1.5.2: Find the value of an algebraic expression in one variable involving multiplication and addition/subtraction by substitution</t>
  </si>
  <si>
    <t>Find the value of an algebraic expression in one variable involving multiplication and addition/subtraction by substitution</t>
  </si>
  <si>
    <t>5.229 Find the value of an algebraic expression in one variable involving multiplication and addition/subtraction by substitution M6AL-IIIf-19</t>
  </si>
  <si>
    <t>PINE_G6_C04_P1.5.1</t>
  </si>
  <si>
    <t>Ch 17 Practice 1.5.3: Write an algebraic expression in one variable involving the four operations</t>
  </si>
  <si>
    <t>Write an algebraic expression in one variable involving the four operations</t>
  </si>
  <si>
    <t>5.230 Write an algebraic expression in one variable involving the four operations M6AL-IIIe-18</t>
  </si>
  <si>
    <t>PH_G5_C17_P1.5.3</t>
  </si>
  <si>
    <t>PINE_G6_C04_P1.5.2</t>
  </si>
  <si>
    <t>Ch 17 Practice 1.5.4: Find the value of an algebraic expression in one variable involving the four operations by substitution</t>
  </si>
  <si>
    <t>Find the value of an algebraic expression in one variable involving the four operations by substitution</t>
  </si>
  <si>
    <t>5.231 Find the value of an algebraic expression in one variable involving the four operations by substitution M6AL-IIIf-19</t>
  </si>
  <si>
    <t>PH_G5_C17_P1.5.4</t>
  </si>
  <si>
    <t>1.6 Simplifying algebraic expressions with two terms</t>
  </si>
  <si>
    <t>PINE_G6_C04_P1.5A.1</t>
  </si>
  <si>
    <t xml:space="preserve">Ch 17 Practice 1.6.1: Identify the terms of an algebraic expression </t>
  </si>
  <si>
    <t xml:space="preserve">Identify the terms of an algebraic expression </t>
  </si>
  <si>
    <t>5.232 Identify the terms of an algebraic expression M6AL-IIIe-18</t>
  </si>
  <si>
    <t>PH_G5_C17_P1.6.1</t>
  </si>
  <si>
    <t>PINE_G6_C04_P1A.1.1</t>
  </si>
  <si>
    <t>Ch 17 Practice 1.6.2: Simplify an algebraic expression in one variable with two terms</t>
  </si>
  <si>
    <t>Simplify an algebraic expression in one variable with two terms</t>
  </si>
  <si>
    <t>5.233 Simplify an algebraic expression in one variable with two terms M6AL-IIIe-18</t>
  </si>
  <si>
    <t>PH_G5_C17_P1.6.2</t>
  </si>
  <si>
    <t>1.7 Simplifying algebraic expressions with three or four terms</t>
  </si>
  <si>
    <t>PINE_G6_C04_P1A.2.1</t>
  </si>
  <si>
    <t>Ch 17 Practice 1.7.1: Simplify an algebraic expression in one variable with three or four terms</t>
  </si>
  <si>
    <t>Simplify an algebraic expression in one variable with three or four terms</t>
  </si>
  <si>
    <t>18 (Rev4)</t>
  </si>
  <si>
    <t>5.234 Simplify an algebraic expression in one variable with three or four terms M6AL-IIIe-18</t>
  </si>
  <si>
    <t>PH_G5_C17_P1.7.1</t>
  </si>
  <si>
    <t>Chapter 18: Temperature</t>
  </si>
  <si>
    <t>Unit 1: Measuring Temperatures</t>
  </si>
  <si>
    <t>1.1 Reading thermometers</t>
  </si>
  <si>
    <t xml:space="preserve">Ch 18 Practice 1.1.1: Read and measure temperatures using thermometers </t>
  </si>
  <si>
    <t xml:space="preserve">Read and measure temperatures using thermometers </t>
  </si>
  <si>
    <t>19 (Rev4)</t>
  </si>
  <si>
    <t>5.235 Read and measure temperatures using thermometers  M5ME-IVf-85</t>
  </si>
  <si>
    <t>M5ME-IVf-85</t>
  </si>
  <si>
    <t>Reads and measures temperature using thermometer (alcohol and/or digital) in degree Celsius</t>
  </si>
  <si>
    <t>M5ME-IVf-85: Reads and measures temperature using thermometer (alcohol and/or digital) in degree Celsius.</t>
  </si>
  <si>
    <t>5.094 Reads and measures temperature M5ME-IVf-85</t>
  </si>
  <si>
    <t>PH_G5_C18_P1.1.1</t>
  </si>
  <si>
    <t>Chapter 18 Temperature</t>
  </si>
  <si>
    <t>G5.2.03 Temperature</t>
  </si>
  <si>
    <t>Measuring Temperatures</t>
  </si>
  <si>
    <t>PH_G5_C18_P1.1.2</t>
  </si>
  <si>
    <t>Ch 18 Practice 1.1.2: Convert units of temperature</t>
  </si>
  <si>
    <t>Convert units of temperature</t>
  </si>
  <si>
    <t>5.236 Convert units of temperature M5ME-IVf-85</t>
  </si>
  <si>
    <t>Estimates the temperature(e.g. inside the classroom)</t>
  </si>
  <si>
    <t>1.2 Estimating temperatures</t>
  </si>
  <si>
    <t>PH_G5_C18_P1.2.1</t>
  </si>
  <si>
    <t>Ch 18 Practice 1.2.1: Estimate temperatures</t>
  </si>
  <si>
    <t>Estimate temperatures</t>
  </si>
  <si>
    <t>5.237 Estimate temperatures M5ME-IVf-86</t>
  </si>
  <si>
    <t>M5ME-IVf-86</t>
  </si>
  <si>
    <t>M5ME-IVf-86: Estimates the temperature(e.g. inside the classroom)</t>
  </si>
  <si>
    <t>5.095 Estimates the temperature M5ME-IVf-86</t>
  </si>
  <si>
    <t>PH_G5_C18_P1.3.1</t>
  </si>
  <si>
    <t>Ch 18 Practice 1.3.1: Solve a word problem involving temperature</t>
  </si>
  <si>
    <t>Solve a word problem involving temperature</t>
  </si>
  <si>
    <t>20 (Rev4)</t>
  </si>
  <si>
    <t>5.238 Solve a word problem involving temperature M5ME-IVf-87</t>
  </si>
  <si>
    <t>M5ME-IVf-87</t>
  </si>
  <si>
    <t>Solves routine and non-routine problems involving temperature in real- life situations</t>
  </si>
  <si>
    <t>M5ME-IVf-87: Solves routine and non-routine problems involving temperature in real- life situations.</t>
  </si>
  <si>
    <t>5.096 Solves routine and non-routine problems involving temperature in real- life situations M5ME-IVf-87</t>
  </si>
  <si>
    <t>Chapter
(6A: 1 - 7
6B: 8 - 15)</t>
  </si>
  <si>
    <t>Chapter 1: Exponents</t>
  </si>
  <si>
    <t>Unit 1: Exponential Notation</t>
  </si>
  <si>
    <t>1.1 Expressing a number in exponential notation</t>
  </si>
  <si>
    <t>PINE_G6_C01_P3A.1.1</t>
  </si>
  <si>
    <t>Ch 1 Practice 1.1.1: Expressing a number in exponential notation</t>
  </si>
  <si>
    <t>To express a number in exponential notation</t>
  </si>
  <si>
    <t>6.001 To express a number in exponential notation M6NS-IIf-146</t>
  </si>
  <si>
    <t>M6NS-IIf-146</t>
  </si>
  <si>
    <t>Determines the relationship of the volume between
701 a rectangular prism and a pyramid;
702 a cylinder and a cone;
703 and a cylinder and sphere</t>
  </si>
  <si>
    <t>M6NS-IIf-146: Describes the exponent and the base in a number expressed in exponential notation.</t>
  </si>
  <si>
    <t>6.037 Describes the exponent and the base in a number expressed in exponential notation M6NS-IIf-146</t>
  </si>
  <si>
    <t>PH_G6_C01_P1.1.1</t>
  </si>
  <si>
    <t>Chapter 1 Exponents</t>
  </si>
  <si>
    <t>G6.1.01 Whole Numbers / Place Value</t>
  </si>
  <si>
    <t>Exponential Notation</t>
  </si>
  <si>
    <t>1.2 Finding the value of a number given in exponential notation</t>
  </si>
  <si>
    <t>PINE_G6_C01_P3A.2.1</t>
  </si>
  <si>
    <t>Ch 1 Practice 1.2.1: Finding the value of a number given in exponential notation</t>
  </si>
  <si>
    <t>To find the value of a number given in exponential notation</t>
  </si>
  <si>
    <t>(Rev01)_02 (Rev02)_01</t>
  </si>
  <si>
    <t>6.002 To find the value of a number given in exponential notation M6NS-IIf-147</t>
  </si>
  <si>
    <t>M6NS-IIf-147</t>
  </si>
  <si>
    <t>Identifies the nets of the following space figures: cube, prism, pyramid, cylinder, cone, and sphere using plane figures</t>
  </si>
  <si>
    <t>M6NS-IIf-147: Gives the value of numbers expressed in exponential notation.</t>
  </si>
  <si>
    <t>6.038 Gives the value of numbers expressed in exponential notation M6NS-IIf-147</t>
  </si>
  <si>
    <t>PH_G6_C01_P1.2.1</t>
  </si>
  <si>
    <t>Unit 2: Mixed Operation</t>
  </si>
  <si>
    <t>2.1 Carrying out mixed operations</t>
  </si>
  <si>
    <t>Ch 1 Practice 2.1.1: Carrying out mixed operations</t>
  </si>
  <si>
    <t>Understand and apply the GEMDAS rule to do mixed operations with and without exponents</t>
  </si>
  <si>
    <t>6.003 Understand and apply the GEMDAS rule to do mixed operations with and without exponents M6NS-IIf-149</t>
  </si>
  <si>
    <t>M6NS-IIf-149</t>
  </si>
  <si>
    <t>M6NS-IIf-149: Performs two or more different operations on whole numbers with or without exponents and grouping symbols.</t>
  </si>
  <si>
    <t>6.040 Performs two or more different operations on whole numbers with or without exponents and grouping symbols M6NS-IIf-149</t>
  </si>
  <si>
    <t>PH_G6_C01_P2.1.1</t>
  </si>
  <si>
    <t>Mixed Operation</t>
  </si>
  <si>
    <t>Ch 1 Practice 2.1.2: Writing numerical expressions</t>
  </si>
  <si>
    <t>6.004 To write simple expressions that record calculations with numbers M6NS-IIf-148/M6NS-IIf-149</t>
  </si>
  <si>
    <t>M6NS-IIf-148/M6NS-IIf-149</t>
  </si>
  <si>
    <t>Illustrates the different solid figures using various concrete and pictorial
models
53 visualizes and describes the different solid figures: cube, prism, pyramid, cylinder, cone, and sphere</t>
  </si>
  <si>
    <t>M6NS-IIf-148: Interprets and explains the Grouping, Exponent, Multiplication, Division, Addition, Subtraction (GEMDAS) rule.
M6NS-IIf-149: Performs two or more different operations on whole numbers with or without exponents and grouping symbols.</t>
  </si>
  <si>
    <t>6.039 Interprets and explains the Grouping, Exponent, Multiplication, Division, Addition, Subtraction (GEMDAS) rule M6NS-IIf-148
6.040 Performs two or more different operations on whole numbers with or without exponents and grouping symbols M6NS-IIf-149</t>
  </si>
  <si>
    <t>PH_G6_C01_P2.1.2</t>
  </si>
  <si>
    <t>Ch 1 Practice 2.1.3: Interpreting numerical expressions</t>
  </si>
  <si>
    <t>6.005 To interpret numerical expressions without evaluation M6NS-IIf-148/M6NS-IIf-149</t>
  </si>
  <si>
    <t>PH_G6_C01_P2.1.3</t>
  </si>
  <si>
    <t>Ch 1 Practice 2.1.4: Carrying out mixed operations with parentheses</t>
  </si>
  <si>
    <t>6.006 To do mixed operations with parentheses M6NS-IIf-149</t>
  </si>
  <si>
    <t>Visualizes and describes the different solid figures: cube, prism, pyramid, cylinder, cone, and sphere</t>
  </si>
  <si>
    <t>PH_G6_C01_P2.1.4</t>
  </si>
  <si>
    <t>Unit 1: Algebraic Equations</t>
  </si>
  <si>
    <t>1.1 Understanding equations</t>
  </si>
  <si>
    <t>PINE_G6_C04A_P1.1.1</t>
  </si>
  <si>
    <t>Ch 2 Practice 1.1.1: Understanding equations</t>
  </si>
  <si>
    <t>To understand what an equation is</t>
  </si>
  <si>
    <t>6.007 To understand what an equation is M6AL-IIId-15/M6AL-IIIe-16</t>
  </si>
  <si>
    <t>M6AL-IIId-15/M6AL-IIIe-16</t>
  </si>
  <si>
    <t>Finds how many times one value is as large as another given their ratio and vice versa</t>
  </si>
  <si>
    <t>M6AL-IIId-15: Differentiates expression from equation.
M6AL-IIIe-16: Gives the translation of real-life verbal expressions and equations into letters or symbols and vice versa.</t>
  </si>
  <si>
    <t xml:space="preserve">6.056 Differentiates expression from equation M6AL-IIId-15
6.057 Gives the translation of real-life verbal expressions and equations into letters or symbols M6AL-IIIe-16  </t>
  </si>
  <si>
    <t>PH_G6_C02_P1.1.1</t>
  </si>
  <si>
    <t>Chapter 2 Algebra</t>
  </si>
  <si>
    <t>G6.1.02 Equations</t>
  </si>
  <si>
    <t>Algebraic Equations</t>
  </si>
  <si>
    <t>PINE_G6_C04A_P1.1.2</t>
  </si>
  <si>
    <t>Ch 2 Practice 1.1.2: Identifying algebraic equations</t>
  </si>
  <si>
    <t>Differentiate an algebraic expression from an algebraic equation</t>
  </si>
  <si>
    <t>6.008 Differentiate an algebraic expression from an algebraic equation M6AL-IIId-15/M6AL-IIIe-16</t>
  </si>
  <si>
    <t>PH_G6_C02_P1.1.2</t>
  </si>
  <si>
    <t>PH_G6_C02_P1.1.3</t>
  </si>
  <si>
    <t>Ch 2 Practice 1.1.3: Identify the variables(s) in an algebraic expression</t>
  </si>
  <si>
    <t>Identify the variables(s) in an algebraic expression</t>
  </si>
  <si>
    <t>6.008a Identify the variables(s) in an algebraic expression M6AL-IIIe-17</t>
  </si>
  <si>
    <t>M6AL-IIIe-17</t>
  </si>
  <si>
    <t>Defines and illustrates the meaning of
ratio and proportion using concrete or pictorial models</t>
  </si>
  <si>
    <t>M6AL-IIIe-17: Defines a variable in an algebraic expression and equation.</t>
  </si>
  <si>
    <t>6.057 Defines a variable in an algebraic expression and equation M6AL-IIIe-17</t>
  </si>
  <si>
    <t>1.2 Solving algebraic equations using the guess and check method</t>
  </si>
  <si>
    <t>PINE_G6_C04A_P1.3.1</t>
  </si>
  <si>
    <t>Ch 2 Practice 1.2.1: Solving algebraic equations using the guess and check method</t>
  </si>
  <si>
    <t>To use the guess and check method to solve an algebraic equation</t>
  </si>
  <si>
    <t>6.009 To use the guess and check method to solve an algebraic equation M6AL-IIId-15/M6AL-IIIe-16</t>
  </si>
  <si>
    <t>PH_G6_C02_P1.2.1</t>
  </si>
  <si>
    <t>1.3 Solving algebraic equations using the balance method</t>
  </si>
  <si>
    <t>PINE_G6_C04A_P1.4.1</t>
  </si>
  <si>
    <t>Ch 2 Practice 1.3.1: Solving algebraic equations using the balance method</t>
  </si>
  <si>
    <t>To use the balance method to solve an algebraic equation</t>
  </si>
  <si>
    <t>6.010 To use the balance method to solve an algebraic equation M6AL-IIId-15/M6AL-IIIe-16</t>
  </si>
  <si>
    <t>Sets up proportions for groups of objects or numbers and for given situations
30 finds a missing term in a proportion (direct, inverse, and partitive)</t>
  </si>
  <si>
    <t>PH_G6_C02_P1.3.1</t>
  </si>
  <si>
    <t>PINE_G6_C04_P2.1.1</t>
  </si>
  <si>
    <t>Ch 2 Practice 2.1.1: Word problems</t>
  </si>
  <si>
    <t>To solve word problems using algebraic expressions</t>
  </si>
  <si>
    <t>(Rev01)_12 (Rev02)_02</t>
  </si>
  <si>
    <t>6.011 To solve word problems using algebraic expressions M6AL-IIIf-19</t>
  </si>
  <si>
    <t>Finds a missing term in a proportion (direct, inverse, and partitive)</t>
  </si>
  <si>
    <t>PH_G6_C02_P2.1.1</t>
  </si>
  <si>
    <t xml:space="preserve">Write an algebraic expression in one variable involving the four operations </t>
  </si>
  <si>
    <t>PINE_G6_C04A_P3.1.1</t>
  </si>
  <si>
    <t>Ch 2 Practice 2.1.2: Word problems</t>
  </si>
  <si>
    <t>To solve word problems by forming an algebraic equation or inequality</t>
  </si>
  <si>
    <t>6.012 To solve word problems by forming an algebraic equation or inequality M6AL-IIIe-18/M6AL-IIIf-19</t>
  </si>
  <si>
    <t>M6AL-IIIe-18/M6AL-IIIf-19</t>
  </si>
  <si>
    <t>M6AL-IIIe-18: Represents quantities in real-life situations using algebraic expressions and equations.
M6AL-IIIf-19: Solves routine and non-routine problems involving different types of numerical expressions and equations.</t>
  </si>
  <si>
    <t>6.059 Represents quantities in real-life situations M6AL-IIIe-18
6.060 Solves routine and non-routine problems involving different types of numerical expressions and equations M6AL-IIIf-19</t>
  </si>
  <si>
    <t>PH_G6_C02_P2.1.2</t>
  </si>
  <si>
    <t>Unit 1: Division of Fractions by Fractions</t>
  </si>
  <si>
    <t>1.1 Dividing fractions by fractions</t>
  </si>
  <si>
    <t>PINE_G6_C03A_P1.1.1</t>
  </si>
  <si>
    <t>Ch 3 Practice 1.1.1: Dividing fractions by fractions</t>
  </si>
  <si>
    <t>To divide a proper fraction by a proper fraction</t>
  </si>
  <si>
    <t>6.013 To divide a proper fraction by a proper fraction M6NS-Ic-96.2</t>
  </si>
  <si>
    <t>M6NS-Ic-96.2: Divides simple fractions and mixed fractions.</t>
  </si>
  <si>
    <t>6.007 Divides simple fractions and mixed fractions M6NS-Ic-96.2</t>
  </si>
  <si>
    <t>PH_G6_C03_P1.1.1</t>
  </si>
  <si>
    <t>G6.1.03 Fractions / Arithmetic Operations</t>
  </si>
  <si>
    <t>Division of Fractions by Fractions</t>
  </si>
  <si>
    <t>1.2 Solving word problems</t>
  </si>
  <si>
    <t>PINE_G6_C03A_P1.2.1</t>
  </si>
  <si>
    <t>Ch 3 Practice 1.2.1: Solving word problems</t>
  </si>
  <si>
    <t>To solve 1-step word problems involving the division of a proper fraction by a proper fraction</t>
  </si>
  <si>
    <t>(Rev01)_15 (Rev02)_03</t>
  </si>
  <si>
    <t>6.014 To solve 1-step word problems involving the division of a proper fraction by a proper fraction M6NS-Ic-97.2</t>
  </si>
  <si>
    <t>M6NS-Ic-97.2: Solves routine or non-routine problems involving division without or with any of the other operations of fractions and mixed fractions using appropriate problem solving strategies and tools.</t>
  </si>
  <si>
    <t>6.008 Solves routine or non-routine problems involving division without or with any of the other operations of fractions and mixed fractions M6NS-Ic-97.2</t>
  </si>
  <si>
    <t>PH_G6_C03_P1.2.1</t>
  </si>
  <si>
    <t>Unit 2: Division of Mixed Numbers</t>
  </si>
  <si>
    <t>2.1 Dividing mixed numbers</t>
  </si>
  <si>
    <t>Ch 3 Practice 2.1.1: Dividing fractions by whole numbers</t>
  </si>
  <si>
    <t>Divide mixed numbers by fractions, whole numbers or other mixed numbers</t>
  </si>
  <si>
    <t>6.015 Divide mixed numbers by fractions, whole numbers or other mixed numbers M6NS-Ib-93.2</t>
  </si>
  <si>
    <t>M6NS-Ib-93.2</t>
  </si>
  <si>
    <t>M6NS-Ib-93.2: Creates problems (with reasonable answers) involving multiplication without or with addition or subtraction of fractions and mixed fractions.</t>
  </si>
  <si>
    <t>6.006 Creates problems involving multiplication without or with addition or subtraction of fractions and mixed fractions M6NS-Ib-93.2</t>
  </si>
  <si>
    <t>PH_G6_C03_P2.1.1</t>
  </si>
  <si>
    <t>Division of Mixed Numbers</t>
  </si>
  <si>
    <t>PH_G5_C03_P2.1.1             
PH_G5_C03_P2.2.1       
PH_G5_C03_P3.2.1               
PH_G5_C03_P3.4.1</t>
  </si>
  <si>
    <t>To add unlike fractions                                                              
To subtract unlike fractions                                           
To add mixed numbers with unlike denominators       
To subtract mixed numbers with unlike denominators</t>
  </si>
  <si>
    <t>Ch 3 Practice 2.1.2: Dividing whole numbers by fractions</t>
  </si>
  <si>
    <t>Divide whole numbers by mixed numbers</t>
  </si>
  <si>
    <t>6.016 Divide whole numbers by mixed numbers M6NS-Ic-98.2</t>
  </si>
  <si>
    <t>M6NS-Ic-98.2</t>
  </si>
  <si>
    <t>M6NS-Ic-98.2: Creates problems (with reasonable answers) involving division without or with any of the other operations of fractions and mixed fractions.</t>
  </si>
  <si>
    <t>6.009 Creates problems involving division without or with any of the other operations of fractions and mixed fractions M6NS-Ic-98.2</t>
  </si>
  <si>
    <t>PH_G6_C03_P2.1.2</t>
  </si>
  <si>
    <t>Ch 3 Practice 2.2.1: Solving word problems</t>
  </si>
  <si>
    <t>Solve a 1-step word problem involving division of mixed numbers</t>
  </si>
  <si>
    <t>(Rev01)_18 (Rev02)_04</t>
  </si>
  <si>
    <t>6.017 Solve a 1-step word problem involving division of mixed numbers M6NS-Ij-121.2</t>
  </si>
  <si>
    <t>M6NS-Ij-121.2</t>
  </si>
  <si>
    <t>M6NS-Ij-121.2: Creates problems (with reasonable answers) involving division without or with any of the other operations of decimals, mixed decimals and whole numbers including money.</t>
  </si>
  <si>
    <t>6.025 Creates problems involving division without or with any of the other operations of decimals, mixed decimals and whole numbers M6NS-Ij-121.2</t>
  </si>
  <si>
    <t>PH_G6_C03_P2.2.1</t>
  </si>
  <si>
    <t>To multiply fractions</t>
  </si>
  <si>
    <t>Unit 1: Addition and Subtraction of Decimals</t>
  </si>
  <si>
    <t>1.1 Adding decimals up to 4 decimal places</t>
  </si>
  <si>
    <t>Ch 4 Practice 1.1.1: Adding decimals with 2 decimal places with regrouping</t>
  </si>
  <si>
    <t>Add decimals up to 4 decimal places with and without regrouping</t>
  </si>
  <si>
    <t>6.018 Add decimals up to 4 decimal places with and without regrouping M6NS-Id-106.2</t>
  </si>
  <si>
    <t>Formulates the rule in finding the nth term using different strategies (looking for a pattern, guessing and checking, working backwards)
eg
4,7,13,16,…n
(the nth term is 3n+1)</t>
  </si>
  <si>
    <t>M6NS-Id-106.2: Adds and subtracts decimals and mixed decimals through ten thousandths without or with regrouping.</t>
  </si>
  <si>
    <t>6.010 Adds and subtracts decimals and mixed decimals through ten thousandths M6NS-Id-106.2</t>
  </si>
  <si>
    <t>PH_G6_C04_P1.1.1</t>
  </si>
  <si>
    <t xml:space="preserve">Chapter 4 Decimals </t>
  </si>
  <si>
    <t>G6.1.04 Decimals</t>
  </si>
  <si>
    <t xml:space="preserve"> Addition and Subtraction of Decimals</t>
  </si>
  <si>
    <t>To read and write a decimal with 4 decimal places, including in the context of measurement</t>
  </si>
  <si>
    <t>1.2 Subtracting decimals up to 4 decimal places</t>
  </si>
  <si>
    <t>Ch 4 Practice 1.2.1: Subtracting decimals up to 2 decimal places</t>
  </si>
  <si>
    <t>Subtract decimals up to 4 decimal places with and without regrouping</t>
  </si>
  <si>
    <t>(Rev04_01)</t>
  </si>
  <si>
    <t>6.019 Subtract decimals up to 4 decimal places with and without regrouping M6NS-Id-106.2</t>
  </si>
  <si>
    <t>Visualizes and describes the different solid figures: cube, prism, pyramid, cylinder, cone, and sphere
52 identifies the faces of a solid figure</t>
  </si>
  <si>
    <t>PH_G6_C04_P1.2.1</t>
  </si>
  <si>
    <t xml:space="preserve">Unit 2: Multiplication of Decimals </t>
  </si>
  <si>
    <t>2.1 Multiplying decimals by 0.1 and 0.01 mentally</t>
  </si>
  <si>
    <t>PH_G6_C04_P2.1.1</t>
  </si>
  <si>
    <t>Ch 4 Practice 2.1.1: Multiply a decimal by 0.1 and 0.01 mentally</t>
  </si>
  <si>
    <t>Multiply a decimal by 0.1 and 0.01 mentally</t>
  </si>
  <si>
    <t>6.020 Multiply a decimal by 0.1 and 0.01 mentally M6NS-Ie-111.4</t>
  </si>
  <si>
    <t>M6NS-Ie-111.4: Multiplies mentally decimals up to 2 decimals places by 0.1, 0.01,10, and 100.</t>
  </si>
  <si>
    <t>6.014 Multiplies mentally decimals up to 2 decimals places by 0.1, 0.01,10, and 100 M6NS-Ie-111.4</t>
  </si>
  <si>
    <t xml:space="preserve">Multiplication of Decimals </t>
  </si>
  <si>
    <t>To interpret a decimal with 4 decimal places in terms of ones, tenths, hundredths, thousandths and ten thousandths</t>
  </si>
  <si>
    <t>2.2 Multiplying decimals</t>
  </si>
  <si>
    <t>PH_G6_C04_P2.2.1</t>
  </si>
  <si>
    <t>Ch 4 Practice 2.2.1: Multiply decimals or mixed decimals with 2 decimal places</t>
  </si>
  <si>
    <t>Multiply decimals or mixed decimals with 2 decimal places</t>
  </si>
  <si>
    <t>6.021 Multiply decimals or mixed decimals with 2 decimal places M6NS-Ie-111.3</t>
  </si>
  <si>
    <t>M6NS-Ie-111.3: Multiplies decimals and mixed decimals with factors up to 2 decimal places.</t>
  </si>
  <si>
    <t>6.013 Multiplies decimals and mixed decimals with factors up to 2 decimal places M6NS-Ie-111.3</t>
  </si>
  <si>
    <t>To identify the values of digits in a decimal with 4 decimal places</t>
  </si>
  <si>
    <t>Unit 3: Terminating and Non-terminating Decimal</t>
  </si>
  <si>
    <t>3.1 Identifying terminating and non-terminating decimals</t>
  </si>
  <si>
    <t>PH_G6_C04_P3.1.1</t>
  </si>
  <si>
    <t>Ch 4 Practice 3.1.1: Identify terminating and non-terminating decimals</t>
  </si>
  <si>
    <t>Identify terminating and non-terminating decimals</t>
  </si>
  <si>
    <t>6.022 Identify terminating and non-terminating decimals M6NS-Ii-119</t>
  </si>
  <si>
    <t>M6NS-Ii-119</t>
  </si>
  <si>
    <t>M6NS-Ii-119: Differentiates terminating from repeating, non-terminating decimal quotients.</t>
  </si>
  <si>
    <t>6.022 Differentiates terminating from repeating, non-terminating decimal quotients M6NS-Ii-119</t>
  </si>
  <si>
    <t>Terminating and Non-terminating Decimal</t>
  </si>
  <si>
    <t>To compare and order decimals up to 4 decimal places</t>
  </si>
  <si>
    <t xml:space="preserve">Unit 4: Division of Decimals </t>
  </si>
  <si>
    <t xml:space="preserve">4.1 Dividing decimals by 2-digit whole numbers </t>
  </si>
  <si>
    <t>PINE_G6_C06_P5.1.1</t>
  </si>
  <si>
    <t>Ch 4 Practice 4.1.1: Estimating quotients</t>
  </si>
  <si>
    <t>Estimate quotients</t>
  </si>
  <si>
    <t>6.001 Estimate quotients M6NS-Ig-116.3</t>
  </si>
  <si>
    <t>M6NS-Ig-116.3</t>
  </si>
  <si>
    <t>M6NS-Ig-116.3: Divides whole numbers by decimals up to 2 decimal places and vice versa.</t>
  </si>
  <si>
    <t>6.018 Divides whole numbers by decimals up to 2 decimal places and vice versa M6NS-Ig-116.3</t>
  </si>
  <si>
    <t>PH_G6_C04_P4.1.1</t>
  </si>
  <si>
    <t xml:space="preserve">Division of Decimals </t>
  </si>
  <si>
    <t>To round a decimal to 3 decimal places</t>
  </si>
  <si>
    <t>PINE_G6_C06_P5.1.2</t>
  </si>
  <si>
    <t>Ch 4 Practice 4.1.2: Dividing decimals by 2-digit whole numbers</t>
  </si>
  <si>
    <t>Divide a decimal by a 2-digit whole number with and without zero as a placeholder</t>
  </si>
  <si>
    <t>6.002 Divide a decimal by a 2-digit whole number with and without zero as a placeholder M6NS-Ig-116.3</t>
  </si>
  <si>
    <t>PH_G6_C04_P4.1.2</t>
  </si>
  <si>
    <t>PH_G5_C08_P3.1.2
PH_G5_C08_P3.2.1</t>
  </si>
  <si>
    <t>Add decimals up to 3 decimal places with regrouping of tenths, hundredths or thousandths   
Subtract decimals up to 3 decimal places with and without regrouping</t>
  </si>
  <si>
    <t xml:space="preserve">4.2 Dividing whole numbers by decimals </t>
  </si>
  <si>
    <t>PINE_G6_C06_P5.2A.1</t>
  </si>
  <si>
    <t>Ch 4 Practice 4.2.1: Dividing decimals by decimals</t>
  </si>
  <si>
    <t>Divide a whole number by tenths or hundredths</t>
  </si>
  <si>
    <t>6.003 Divide a whole number by tenths or hundredths M6NS-Ig-116.3</t>
  </si>
  <si>
    <t>PH_G6_C04_P4.2.1</t>
  </si>
  <si>
    <t>PINE_G6_C06_P5.2.1</t>
  </si>
  <si>
    <t>Ch 4 Practice 4.2.2: Dividing whole numbers by a decimals</t>
  </si>
  <si>
    <t>Divide a whole number by a decimal</t>
  </si>
  <si>
    <t>6.004 Divide a whole number by a decimal M6NS-Ig-116.3</t>
  </si>
  <si>
    <t>PH_G6_C04_P4.2.2</t>
  </si>
  <si>
    <t xml:space="preserve">Divide a whole number by tenths or hundredths </t>
  </si>
  <si>
    <t>4.3 Dividing decimals by 0.1, 0.01 and 0.001 mentally</t>
  </si>
  <si>
    <t>PH_G6_C04_P4.3.1</t>
  </si>
  <si>
    <t>Ch 4 Practice 4.3.1: Divide a decimal up to 4 decimal places by 0.1, 0.01 or 0.001 mentally</t>
  </si>
  <si>
    <t>Divide a decimal up to 4 decimal places by 0.1, 0.01 or 0.001 mentally</t>
  </si>
  <si>
    <t>6.027 Divide a decimal up to 4 decimal places by 0.1, 0.01 or 0.001 mentally M6NS-Ih-116.5</t>
  </si>
  <si>
    <t>M6NS-Ih-116.5</t>
  </si>
  <si>
    <t>M6NS-Ih-116.5: Divides decimals up to 4 decimal places by 0.1, 0.01, and 0.001.</t>
  </si>
  <si>
    <t>6.020 Divides decimals up to 4 decimal places by 0.1, 0.01, and 0.001 M6NS-Ih-116.5</t>
  </si>
  <si>
    <t>4.4 Dividing decimals by decimals</t>
  </si>
  <si>
    <t>PH_G6_C04_P4.4.1</t>
  </si>
  <si>
    <t xml:space="preserve">Ch 4 Practice 4.4.1: Divide a decimal by tenths or hundredths </t>
  </si>
  <si>
    <t>Divide a decimal by tenths or hundredths</t>
  </si>
  <si>
    <t>6.028 Divide a decimal by tenths or hundredths M6NS-Ih-116.5</t>
  </si>
  <si>
    <t>PH_G5_C08_P4.2.1
PH_G5_C08_P4.4.1
PH_G5_C08_P4.5.1
PH_G5_C08_P5.2.1
PH_G5_C08_P5.4.1       
PH_G5_C08_P5.5.1</t>
  </si>
  <si>
    <t>Multiply a decimal by 10                                 
Multiply a decimal by 100                                          
Multiply a decimal by 1000                                 
Divide a whole number or a decimal by 10                                                        
Divide a whole number or a decimal by 100                                                         
Divide a whole number by 1000</t>
  </si>
  <si>
    <t>PH_G6_C04_P4.4.2</t>
  </si>
  <si>
    <t>Ch 4 Practice 4.4.2: Divide a decimal with 1 decimal place by a decimal with 1 decimal place</t>
  </si>
  <si>
    <t>Divide a decimal with 1 decimal place by a decimal with 1 decimal place</t>
  </si>
  <si>
    <t>6.029 Divide a decimal with 1 decimal place by a decimal with 1 decimal place M6NS-Ig-116.4</t>
  </si>
  <si>
    <t>M6NS-Ig-116.4</t>
  </si>
  <si>
    <t>M6NS-Ig-116.4: Divides decimals/mixed decimals up to 2 decimal places.</t>
  </si>
  <si>
    <t>6.019 Divides decimals/mixed decimals up to 2 decimal places M6NS-Ig-116.4</t>
  </si>
  <si>
    <t>PH_G6_C04_P4.4.3</t>
  </si>
  <si>
    <t>Ch 4 Practice 4.4.3: Divide a decimal with 2 decimal places by a decimal with 1 or 2 decimal places</t>
  </si>
  <si>
    <t>Divide a decimal with 2 decimal places by a decimal with 1 or 2 decimal places</t>
  </si>
  <si>
    <t>6.030 Divide a decimal with 2 decimal places by a decimal with 1 or 2 decimal places M6NS-Ig-116.4</t>
  </si>
  <si>
    <t xml:space="preserve">Unit 5: Mixed Calculations with Fractions and Decimals </t>
  </si>
  <si>
    <t xml:space="preserve">5.1 Adding fractions and decimals </t>
  </si>
  <si>
    <t>PH_G6_C04_P5.1.1</t>
  </si>
  <si>
    <t>Ch 4 Practice 5.1.1: Add a fraction or mixed number and a decimal</t>
  </si>
  <si>
    <t>Add a fraction or mixed number and a decimal</t>
  </si>
  <si>
    <t>6.031 Add a fraction or mixed number and a decimal M6NS-Id-106.2</t>
  </si>
  <si>
    <t xml:space="preserve">Mixed Calculations with Fractions and Decimals </t>
  </si>
  <si>
    <t>PH_G5_C08_P4.3.1
PH_G5_C08_P4.6.1
PH_G5_C08_P5.3.1
PH_G5_C08_P5.6.1</t>
  </si>
  <si>
    <t>Multiply a decimal by tens                                          
Multiply a decimal by hundreds or thousands     
Divide a whole number or a decimal by tens                                                          
Divide a whole number or a decimal by hundreds or thousands</t>
  </si>
  <si>
    <t>5.2 Subtracting fractions and decimals</t>
  </si>
  <si>
    <t>PH_G6_C04_P5.2.1</t>
  </si>
  <si>
    <t>Ch 4 Practice 5.2.1: Subtract a fraction or mixed number from a decimal or a decimal from a fraction or mixed number</t>
  </si>
  <si>
    <t>Subtract a fraction or mixed number from a decimal or a decimal from a fraction or mixed number</t>
  </si>
  <si>
    <t>6.032 Subtract a fraction or mixed number from a decimal or a decimal from a fraction or mixed number M6NS-Id-106.2</t>
  </si>
  <si>
    <t>5.3 Multiplying fractions and decimals</t>
  </si>
  <si>
    <t>PH_G6_C04_P5.3.1</t>
  </si>
  <si>
    <t>Ch 4 Practice 5.3.1: Multiply a fraction or mixed number and a decimal</t>
  </si>
  <si>
    <t>Multiply a fraction or mixed number and a decimal</t>
  </si>
  <si>
    <t>6.033 Multiply a fraction or mixed number and a decimal M6NS-Ie-111.3</t>
  </si>
  <si>
    <t>5.4 Dividing fractions and decimals</t>
  </si>
  <si>
    <t>PH_G6_C04_P5.4.1</t>
  </si>
  <si>
    <t>Ch 4 Practice 5.4.1: Divide a fraction by a decimal or a decimal by a fraction</t>
  </si>
  <si>
    <t>Divide a fraction by a decimal or a decimal by a fraction</t>
  </si>
  <si>
    <t>6.034 Divide a fraction by a decimal or a decimal by a fraction M6NS-Ie-111.3</t>
  </si>
  <si>
    <t xml:space="preserve">PH_G5_C01_P2.2.1
PH_G5_C02_P4.3.1   </t>
  </si>
  <si>
    <t xml:space="preserve">To estimate an answer in addition or subtraction using rounding and front-end estimation
To estimate and check the reasonableness of an answer in multiplication                           </t>
  </si>
  <si>
    <t>Unit 6: Mixed Operations on Decimals</t>
  </si>
  <si>
    <t>6.1 Mixed operations with and without parentheses</t>
  </si>
  <si>
    <t>PH_G6_C04_P6.1.1</t>
  </si>
  <si>
    <t>Ch 4 Practice 6.1.1: Perform mixed operations with and without parentheses involving decimals</t>
  </si>
  <si>
    <t>Perform mixed operations with and without parentheses involving decimals</t>
  </si>
  <si>
    <t>6.035 Perform mixed operations with and without parentheses involving decimals M6NS-If-114</t>
  </si>
  <si>
    <t>M6NS-If-114: Creates problems (with reasonable answers) involving multiplication without or with addition or subtraction of decimals, mixed decimals and whole numbers including money.</t>
  </si>
  <si>
    <t>6.017 Creates problems involving multiplication without or with addition or subtraction of decimals, mixed decimals and whole numbers M6NS-If-114</t>
  </si>
  <si>
    <t xml:space="preserve">PH_G5_C01_P2.2.2
PH_G5_C02_P4.3.1            </t>
  </si>
  <si>
    <t xml:space="preserve">To check reasonableness of an answer in addition or subtraction
To estimate and check the reasonableness of an answer in multiplication                                                 </t>
  </si>
  <si>
    <t>1.1 Identifying different types of prisms</t>
  </si>
  <si>
    <t>Ch 5 Practice 1.1.1: Identifying nets of prisms and pyramids</t>
  </si>
  <si>
    <t>To identify the nets of prisms and pyramids</t>
  </si>
  <si>
    <t>6.036 To identify the nets of prisms and pyramids M6GE-IIIc-32</t>
  </si>
  <si>
    <t>M6GE-IIIc-32</t>
  </si>
  <si>
    <t>M6GE-IIIc-32: Identifies the nets of the following space figures: cube, prism, pyramid, cylinder, cone, and sphere using plane figures.</t>
  </si>
  <si>
    <t>6.054 Identifies the nets of space figures M6GE-IIIc-32</t>
  </si>
  <si>
    <t>PH_G6_C05_P1.1.1</t>
  </si>
  <si>
    <t>Chapter 5 Solid Shapes</t>
  </si>
  <si>
    <t>G6.3.01 Solid Shapes</t>
  </si>
  <si>
    <t>Prisms and Pyramids</t>
  </si>
  <si>
    <t>Ch 5 Practice 1.1.2: Identifying the prism or pyramid formed by a net</t>
  </si>
  <si>
    <t>To identify the prism or pyramid which can be formed by a net</t>
  </si>
  <si>
    <t>6.037 To identify the prism or pyramid which can be formed by a net M6GE-IIIc-32</t>
  </si>
  <si>
    <t>PH_G6_C05_P1.1.2</t>
  </si>
  <si>
    <t>Ch 5 Practice 1.1.3: Making prisms and pyramids from nets</t>
  </si>
  <si>
    <t>To make prisms and pyramids from nets</t>
  </si>
  <si>
    <t>6.038 To make prisms and pyramids from nets M6GE-IIIc-32</t>
  </si>
  <si>
    <t>Ch 5 Practice 1.1.4: Making nets of prisms and pyramids</t>
  </si>
  <si>
    <t>To make nets of prisms and pyramids</t>
  </si>
  <si>
    <t>6.039 To make nets of prisms and pyramids M6GE-IIIc-32</t>
  </si>
  <si>
    <t>PH_G6_C05_P1.1.3</t>
  </si>
  <si>
    <t>Ch 5 Practice 1.2.1: Identifying types of prisms</t>
  </si>
  <si>
    <t>To identify and draw different types of prisms
 To find examples of prisms in the environment and in art</t>
  </si>
  <si>
    <t>6.040 To identify and draw different types of prisms M6GE-IIIa-27/M6GE-IIIb-30</t>
  </si>
  <si>
    <t>M6GE-IIIa-27/M6GE-IIIb-30</t>
  </si>
  <si>
    <t>M6GE-IIIa-27: Visualizes and describes the different solid figures: cube, prism, pyramid, cylinder, cone, and sphere.
M6GE-IIIb-30: Identifies the faces of a solid figure.</t>
  </si>
  <si>
    <t xml:space="preserve">6.049 Visualizes and describes the different solid figures M6GE-IIIa-27
6.052 Identifies the faces of a solid figure M6GE-IIIb-30   </t>
  </si>
  <si>
    <t>PH_G6_C05_P1.2.1</t>
  </si>
  <si>
    <t>Ch 5 Practice 1.2.2: Identifying faces, edges and vertices of prisms</t>
  </si>
  <si>
    <t>To identify the faces, edges and vertices of prisms</t>
  </si>
  <si>
    <t>6.041 To identify the faces, edges and vertices of prisms M6GE-IIIa-27/M6GE-IIIb-30</t>
  </si>
  <si>
    <t>PH_G6_C05_P1.2.2</t>
  </si>
  <si>
    <t>PH_G6_C05_P1.1.4</t>
  </si>
  <si>
    <t>1.3 Identifying different types of pyramids</t>
  </si>
  <si>
    <t>Ch 5 Practice 1.3.1: Identifying types of pyramids</t>
  </si>
  <si>
    <t>To identify and draw different types of pyramids
 To find examples of pyramids in the environment and in art</t>
  </si>
  <si>
    <t>6.042 To identify and draw different types of pyramids M6GE-IIIa-27/M6GE-IIIb-30</t>
  </si>
  <si>
    <t>PH_G6_C05_P1.3.1</t>
  </si>
  <si>
    <t>Ch 5 Practice 1.3.2: Identifying faces, edges and vertices of pyramids</t>
  </si>
  <si>
    <t>To identify the faces, edges and vertices of pyramids</t>
  </si>
  <si>
    <t>6.043 To identify the faces, edges and vertices of pyramids M6GE-IIIa-27/M6GE-IIIb-30</t>
  </si>
  <si>
    <t>PH_G6_C05_P1.3.2</t>
  </si>
  <si>
    <t>Unit 2: Cylinders, cones and spheres</t>
  </si>
  <si>
    <t>2.1 Understanding cylinders and cones</t>
  </si>
  <si>
    <t>PH_G6_C05_P2.1.1</t>
  </si>
  <si>
    <t>Ch 5 Practice 2.1.1: Identify cylinders and cones</t>
  </si>
  <si>
    <t>Identify cylinders and cones</t>
  </si>
  <si>
    <t>(Rev03)_2</t>
  </si>
  <si>
    <t>6.044 Identify cylinders and cones M6ME-IVa-95</t>
  </si>
  <si>
    <t>M6ME-IVa-95</t>
  </si>
  <si>
    <t>M6ME-IVa-95: Determines the relationship of the volume between a rectangular prism and a pyramid, a cylinder and a cone, and a cylinder and sphere.</t>
  </si>
  <si>
    <t>6.070 Determines the relationship of the volume between a rectangular prism and a pyramid, a cylinder and a cone, and a cylinder and sphere M6ME-IVa-95</t>
  </si>
  <si>
    <t>Cylinders, cones and spheres</t>
  </si>
  <si>
    <t>PH_G6_C05_P2.1.2</t>
  </si>
  <si>
    <t>Ch 5 Practice 2.1.2: Understand the properties of cylinders and cones</t>
  </si>
  <si>
    <t>Understand the properties of cylinders and cones</t>
  </si>
  <si>
    <t>6.045 Understand the properties of cylinders and cones M6ME-IVa-95</t>
  </si>
  <si>
    <t>2.2 Understanding solids of revolution</t>
  </si>
  <si>
    <t>PH_G6_C05_P2.2.1</t>
  </si>
  <si>
    <t>Ch 5 Practice 2.2.1: Identify solids of revolution</t>
  </si>
  <si>
    <t>Identify solids of revolution</t>
  </si>
  <si>
    <t>6.046 Identify solids of revolution M6ME-IVa-95</t>
  </si>
  <si>
    <t>2.3 Understanding spheres</t>
  </si>
  <si>
    <t>PH_G6_C05_P2.3.1</t>
  </si>
  <si>
    <t>Ch 5 Practice 2.3.1: Identify spheres</t>
  </si>
  <si>
    <t xml:space="preserve">Identify spheres 
</t>
  </si>
  <si>
    <t>6.047 Identify spheres M6ME-IVa-95</t>
  </si>
  <si>
    <t>PH_G6_C05_P2.3.2</t>
  </si>
  <si>
    <t>Ch 5 Practice 2.3.2: Understand the properties of spheres</t>
  </si>
  <si>
    <t>Understand the properties of spheres</t>
  </si>
  <si>
    <t>6.048 Understand the properties of spheres M6ME-IVa-95</t>
  </si>
  <si>
    <t>Unit 3: Nets</t>
  </si>
  <si>
    <t>3.1 Understanding nets</t>
  </si>
  <si>
    <t>Ch 5 Practice 3.1.1: Understanding 3D shapes formed by nets</t>
  </si>
  <si>
    <t xml:space="preserve">To understand that 3D shapes can be formed by nets
</t>
  </si>
  <si>
    <t>6.049 To understand that 3D shapes can be formed by nets M6GE-IIIc-32</t>
  </si>
  <si>
    <t>Nets</t>
  </si>
  <si>
    <t>Ch 5 Practice 3.1.2: Identifying nets of cubes</t>
  </si>
  <si>
    <t>To identify the nets of a cube</t>
  </si>
  <si>
    <t>6.050 To identify the nets of a cube M6GE-IIIc-32</t>
  </si>
  <si>
    <t>PH_G6_C05_P3.1.2</t>
  </si>
  <si>
    <t>To identify the faces, edges and vertices of a 3D object in the shape of a cube, cuboid, cone, cylinder or sphere</t>
  </si>
  <si>
    <t>3.2 Identifying nets of solids</t>
  </si>
  <si>
    <t>Ch 5 Practice 3.2.1: Building solids with unit cubes</t>
  </si>
  <si>
    <t>To build a solid with unit cubes</t>
  </si>
  <si>
    <t>6.051 To build a solid with unit cubes M6GE-IIIb-29/M6GE-IIIc-31</t>
  </si>
  <si>
    <t xml:space="preserve">M6GE-IIIb-29/M6GE-IIIc-31
</t>
  </si>
  <si>
    <t>M6GE-IIIb-29: Illustrates the different solid figures using various concrete and pictorial models.
M6GE-IIIc-31: Visualizes and describes the different solid figures: cube, prism, pyramid, cylinder, cone, and sphere.</t>
  </si>
  <si>
    <t>6.051 Illustrates the different solid figures M6GE-IIIb-29
6.053 Visualizes and describes the different solid figures M6GE-IIIc-31</t>
  </si>
  <si>
    <t>PH_G6_C05_P3.2.1</t>
  </si>
  <si>
    <t>Ch 5 Practice 3.3.2: Visualizing solids drawn on dot paper and stating the number of unit cubes used to build the solid</t>
  </si>
  <si>
    <t>To visualize a solid drawn on dot paper and state the number of unit cubes used to build the solid</t>
  </si>
  <si>
    <t>6.052 To visualize a solid drawn on dot paper and state the number of unit cubes used to build the solid M6GE-IIIb-29/M6GE-IIIc-31</t>
  </si>
  <si>
    <t>PH_G6_C05_P3.2.2</t>
  </si>
  <si>
    <t>Ch 5 Practice 3.2.3: Adding or removing unit cubes to get a new solid</t>
  </si>
  <si>
    <t>To visualize and identify the new solid formed by changing the number of unit cubes of a solid drawn on dot paper</t>
  </si>
  <si>
    <t>6.053 To visualize and identify the new solid formed by changing the number of unit cubes of a solid drawn on dot paper M6GE-IIIc-31</t>
  </si>
  <si>
    <t>M6GE-IIIc-31</t>
  </si>
  <si>
    <t>M6GE-IIIc-31: Visualizes and describes the different solid figures: cube, prism, pyramid, cylinder, cone, and sphere.</t>
  </si>
  <si>
    <t>6.053 Visualizes and describes the different solid figures M6GE-IIIc-31</t>
  </si>
  <si>
    <t>PH_G6_C05_P3.2.3</t>
  </si>
  <si>
    <t>Unit 1: Ratio and Fraction</t>
  </si>
  <si>
    <t xml:space="preserve">1.1 Relating ratios and fractions of two quantities </t>
  </si>
  <si>
    <t>Express one quantity as a fraction of another given their ratio</t>
  </si>
  <si>
    <t>6.054 Express one quantity as a fraction of another given their ratio M6NS-IIa-130</t>
  </si>
  <si>
    <t>M6NS-IIa-130</t>
  </si>
  <si>
    <t>M6NS-IIa-130: Finds how many times one value is as large as another given their ratio and vice versa.</t>
  </si>
  <si>
    <t>6.027 Finds how many times one value is as large as another given their ratio and vice versa M6NS-IIa-130</t>
  </si>
  <si>
    <t>PH_G6_C06_P1.1.1</t>
  </si>
  <si>
    <t>Chapter 6 Ratio</t>
  </si>
  <si>
    <t>G6.1.05 Ratio</t>
  </si>
  <si>
    <t>Ratio and Fraction</t>
  </si>
  <si>
    <t>1.2 Finding the number of times one quantity is as large as another given their ratio</t>
  </si>
  <si>
    <t>Find out how many times one quantity is as large as another given their ratio</t>
  </si>
  <si>
    <t>6.055 Find out how many times one quantity is as large as another given their ratio M6NS-IIa-130</t>
  </si>
  <si>
    <t>PH_G6_C06_P1.2.1</t>
  </si>
  <si>
    <t>To solve a word problem involving ratio and fraction</t>
  </si>
  <si>
    <t>6.056 To solve a word problem involving ratio and fraction M6NS-IIb-131</t>
  </si>
  <si>
    <t>M6NS-IIb-131</t>
  </si>
  <si>
    <t>M6NS-IIb-131: Defines and illustrates the meaning of ratio and proportion using concrete or pictorial models.</t>
  </si>
  <si>
    <t>6.028 Defines and illustrates the meaning of ratio and proportion M6NS-IIb-131</t>
  </si>
  <si>
    <t>PH_G6_C06_P1.3.1</t>
  </si>
  <si>
    <t>Ch 6 Practice 1.3.2: Using a ratio to compare two quantities given in a comparison bar model</t>
  </si>
  <si>
    <t>To solve a word problem involving comparing of ratios</t>
  </si>
  <si>
    <t>6.057 To solve a word problem involving comparing of ratios M6NS-IIb-131</t>
  </si>
  <si>
    <t>PH_G6_C06_P1.3.2</t>
  </si>
  <si>
    <t>Unit 2: Proportion</t>
  </si>
  <si>
    <t>2.1 Direct proportion</t>
  </si>
  <si>
    <t>Ch 6 Practice 2.1.1: Writing a ratio to compare quantities in proportion</t>
  </si>
  <si>
    <t xml:space="preserve">Identify situations of direct proportion
</t>
  </si>
  <si>
    <t>6.058 Identify situations of direct proportion M6NS-IIb-132/M6NS-IIb-133</t>
  </si>
  <si>
    <t>M6NS-IIb-132/M6NS-IIb-133</t>
  </si>
  <si>
    <t>M6NS-IIb-132: Sets up proportions for groups of objects or numbers and for given situations.
M6NS-IIb-133: Finds a missing term in a proportion (direct, inverse, and partitive).</t>
  </si>
  <si>
    <t>6.029 Sets up proportions for groups of objects or numbers and for given situations M6NS-IIb-132
6.030 Finds a missing term in a proportion M6NS-IIb-133</t>
  </si>
  <si>
    <t>PH_G6_C06_P2.1.1</t>
  </si>
  <si>
    <t>Proportion</t>
  </si>
  <si>
    <t>Ch 6 Practice 2.1.2: Finding missing values in a table of equivalent ratios</t>
  </si>
  <si>
    <t>6.059 To find missing values in a table of equivalent ratios M6NS-IIb-133</t>
  </si>
  <si>
    <t>M6NS-IIb-133</t>
  </si>
  <si>
    <t>M6NS-IIb-133: Finds a missing term in a proportion (direct, inverse, and partitive).</t>
  </si>
  <si>
    <t>6.030 Finds a missing term in a proportion M6NS-IIb-133</t>
  </si>
  <si>
    <t>PH_G6_C06_P2.1.2</t>
  </si>
  <si>
    <t>PINE_G6_C11_P3.1.3</t>
  </si>
  <si>
    <t>Ch 6 Practice 2.1.3: Plotting pairs of values in a table of equivalent ratios</t>
  </si>
  <si>
    <t>To plot pairs of values in a table of equivalent ratios on a coordinate grid</t>
  </si>
  <si>
    <t>6.060 To plot pairs of values in a table of equivalent ratios on a coordinate grid M6NS-IIb-133</t>
  </si>
  <si>
    <t>PH_G6_C06_P2.1.3</t>
  </si>
  <si>
    <t>PH_G6_C06_P2.1.4</t>
  </si>
  <si>
    <t>Ch 6 Practice 2.1.4: Identify situations of inverse proportion</t>
  </si>
  <si>
    <t>Identify situations of inverse proportion</t>
  </si>
  <si>
    <t>6.061 Identify situations of inverse proportion M6NS-IIc-134</t>
  </si>
  <si>
    <t>Solves problems involving direct proportion, partitive proportion, and inverse proportion in different contexts such as distance, rate, and time using appropriate strategies and tools.</t>
  </si>
  <si>
    <t>M6NS-IIc-134: Solves problems involving direct proportion, partitive proportion, and inverse proportion in different contexts such as distance, rate, and time using appropriate strategies and tools.</t>
  </si>
  <si>
    <t>6.031 Solves problems involving direct proportion, partitive proportion, and inverse proportion. M6NS-IIc-134</t>
  </si>
  <si>
    <t>Identify situations of direct proportion</t>
  </si>
  <si>
    <t>Ch 6 Practice 3.1.1: Writing equivalent ratios</t>
  </si>
  <si>
    <t>6.061 To write equivalent ratios M6NS-IIb-131</t>
  </si>
  <si>
    <t>M6NS-IIb-131  defines and illustrates the meaning of
ratio and proportion using concrete or pictorial models.</t>
  </si>
  <si>
    <t>6.028 defines and illustrates the meaning of ratio and proportion using concrete or pictorial models. M6NS-IIb-131</t>
  </si>
  <si>
    <t>Ch 6 Practice 2.2.1: Writing equivalent ratios</t>
  </si>
  <si>
    <t>Inverse proportion</t>
  </si>
  <si>
    <t>Ch 6 Practice 3.1.2: Writing a ratio in its simplest form</t>
  </si>
  <si>
    <t>6.062 To write a ratio in its simplest form M6NS-IIb-131</t>
  </si>
  <si>
    <t>Ch 6 Practice 2.2.2: Writing a ratio in its simplest form</t>
  </si>
  <si>
    <t>Ch 6 Practice 3.1.3: Finding a missing term in a pair of equivalent ratios</t>
  </si>
  <si>
    <t>6.063 To find the missing term in a pair of equivalent ratios with two terms M6NS-IIb-131</t>
  </si>
  <si>
    <t>Ch 6 Practice 2.2.3: Finding a missing term in a pair of equivalent ratios</t>
  </si>
  <si>
    <t>3.1  Word problems</t>
  </si>
  <si>
    <t>PINE_G6_C11_P4.1.1</t>
  </si>
  <si>
    <t>Ch 6 Practice 4.1.1: Word problems</t>
  </si>
  <si>
    <t>To solve word problems involving ratio and proportion</t>
  </si>
  <si>
    <t>6.064 To solve word problems involving ratio and proportion M6NS-IIb-133</t>
  </si>
  <si>
    <t>PH_G6_C06_P3.1.1</t>
  </si>
  <si>
    <t>Chapter 7: Patterns</t>
  </si>
  <si>
    <t>Unit 1: Writing the rule for a number pattern</t>
  </si>
  <si>
    <t>Writing a rule to find the nth term</t>
  </si>
  <si>
    <t>PH_G6_C07_P1.1.1</t>
  </si>
  <si>
    <t>Ch 7 Practice 1.1.1: Write the rule in finding the nth term in a number pattern</t>
  </si>
  <si>
    <t>Write the rule in finding the nth term in a number pattern</t>
  </si>
  <si>
    <t>1 to 5</t>
  </si>
  <si>
    <t>6.065 Write the rule in finding the nth term in a number pattern M6AL-IIId-7</t>
  </si>
  <si>
    <t>M6AL-IIId-7</t>
  </si>
  <si>
    <t>M6AL-IIId-7: Formulates the rule in finding the nth term using different strategies (looking for a pattern, guessing and checking, working backwards).</t>
  </si>
  <si>
    <t>6.055 Formulates the rule in finding the nth term M6AL-IIId-7</t>
  </si>
  <si>
    <t>Chapter 7 Patterns</t>
  </si>
  <si>
    <t>G6.5.01 Patterns</t>
  </si>
  <si>
    <t>Writing the rule for a number pattern</t>
  </si>
  <si>
    <t>Chapter 8: Integers</t>
  </si>
  <si>
    <t>Unit 1: Understanding Integers</t>
  </si>
  <si>
    <t>1.1 Identifying integers</t>
  </si>
  <si>
    <t>Ch 8 Practice 1.1.1: Identify real-life situations that make use of integers</t>
  </si>
  <si>
    <t>Identify real-life situations that make use of integers</t>
  </si>
  <si>
    <t>6.068 Identify real-life situations that make use of integers M6NS-IIg-150/M6NS-IIg-151</t>
  </si>
  <si>
    <t>M6NS-IIg-150/M6NS-IIg-151</t>
  </si>
  <si>
    <t>Identifies real-life situations that make use of integers</t>
  </si>
  <si>
    <t>M6NS-IIg-150: Identifies real-life situations that make use of integers.
M6NS-IIg-151: Describes the set of integers.</t>
  </si>
  <si>
    <t>6.041 Identifies real-life situations that make use of integers M6NS-IIg-150
6.042 Describes the set of integers M6NS-IIg-151</t>
  </si>
  <si>
    <t>PH_G6_C08_P1.1.1</t>
  </si>
  <si>
    <t>Chapter 8 Integers</t>
  </si>
  <si>
    <t>Understanding Integers</t>
  </si>
  <si>
    <t>PH_G5_C01_P1.7.1 / PH_G5_C01_P1.5.1 / PH_G5_C01_P1.2.1</t>
  </si>
  <si>
    <t>Identify the values of digits in a 9-digit number / Identify the values of digits in a 7-digit number / To identify the values of digits in a 6-digit number</t>
  </si>
  <si>
    <t>1.2 Representing integers on a number line</t>
  </si>
  <si>
    <t>Ch 8 Practice 1.2.1: Represent integers on a number line</t>
  </si>
  <si>
    <t>Represent integers on a number line</t>
  </si>
  <si>
    <t>6.069 Represent integers on a number line M6NS-IIh-153</t>
  </si>
  <si>
    <t>M6NS-IIh-153</t>
  </si>
  <si>
    <t>Describes the set of integers</t>
  </si>
  <si>
    <t>M6NS-IIh-153: Represents integers on the number line.</t>
  </si>
  <si>
    <t>6.044 Represents integers on the number line M6NS-IIh-153</t>
  </si>
  <si>
    <t>PH_G6_C08_P1.2.1</t>
  </si>
  <si>
    <t>1.3 Comparing and ordering integers, fractions and decimals</t>
  </si>
  <si>
    <t>Ch 8 Practice 1.3.1: Compare and order integers</t>
  </si>
  <si>
    <t>Compare and order integers</t>
  </si>
  <si>
    <t>6.070 Compare and order integers M6NS-IIg-152/M6NS-IIh-154</t>
  </si>
  <si>
    <t>M6NS-IIh-154</t>
  </si>
  <si>
    <t>Compares and arranges integers</t>
  </si>
  <si>
    <t>M6NS-IIh-154: Compares and arranges integers.</t>
  </si>
  <si>
    <t>6.045 Compares and arranges integers M6NS-IIh-154</t>
  </si>
  <si>
    <t>PH_G6_C08_P1.3.1</t>
  </si>
  <si>
    <t>PINE_G6_C09_P1.2.1</t>
  </si>
  <si>
    <t>Ch 8 Practice 1.3.2: Compare and order integers, fractions and decimals</t>
  </si>
  <si>
    <t>Compare and order integers, fractions and decimals</t>
  </si>
  <si>
    <t>6.071 Compare and order integers, fractions and decimals M6NS-IIg-152</t>
  </si>
  <si>
    <t>M6NS-IIg-152</t>
  </si>
  <si>
    <t>Compares integers with other numbers such as whole numbers, fractions, and decimals
Compares and arranges integers</t>
  </si>
  <si>
    <t>M6NS-IIg-152: Compares integers with other numbers such as whole numbers, fractions, and decimals.</t>
  </si>
  <si>
    <t>6.043 Compares integers with other numbers such as whole numbers, fractions, and decimals M6NS-IIg-152</t>
  </si>
  <si>
    <t>PH_G6_C08_P1.3.2</t>
  </si>
  <si>
    <t>PH_G6_C08_P1.3.1 / PH_G3_C12_P2.4.1 / PH_G5_C08_P1.4.1</t>
  </si>
  <si>
    <t>Compare and order integers / Compare like, related and unlike fractions, including comparing fractions with respect to 1/2 / Compare and order decimals up to 4 decimal places</t>
  </si>
  <si>
    <t>Unit 2: Four operations on Integers</t>
  </si>
  <si>
    <t>2.1 Adding integers</t>
  </si>
  <si>
    <t>PINE_G6_C09_P2.1.1</t>
  </si>
  <si>
    <t>Ch 8 Practice 2.1.1: Add integers</t>
  </si>
  <si>
    <t>Add integers</t>
  </si>
  <si>
    <t>6.072 Add integers M6NS-IIi-156</t>
  </si>
  <si>
    <t>M6NS-IIi-156</t>
  </si>
  <si>
    <t>Performs the basic operations on integers</t>
  </si>
  <si>
    <t>M6NS-IIi-156: Performs the basic operations on integers.</t>
  </si>
  <si>
    <t>6.046 Performs the basic operations on integers M6NS-IIi-156</t>
  </si>
  <si>
    <t>PH_G6_C08_P2.1.1</t>
  </si>
  <si>
    <t>Four operations on Integers</t>
  </si>
  <si>
    <t>PH_G3_C02_P2.4.1 / PH_G3_C02_P2.1.1</t>
  </si>
  <si>
    <t>Add three 3-digit and 4-digit numbers with regrouping thrice / Add to a 4-digit number without regrouping</t>
  </si>
  <si>
    <t>2.2 Subtracting integers</t>
  </si>
  <si>
    <t>PINE_G6_C09_P2.2.1</t>
  </si>
  <si>
    <t>Ch 8 Practice 2.2.1: Subtract integers</t>
  </si>
  <si>
    <t>Subtract integers</t>
  </si>
  <si>
    <t>6.073 Subtract integers M6NS-IIi-156</t>
  </si>
  <si>
    <t>PH_G6_C08_P2.2.1</t>
  </si>
  <si>
    <t>PH_G3_C02_P3.6.1 / PH_G3_C02_P3.1.1</t>
  </si>
  <si>
    <t>Subtract from a 4-digit number with regrouping from hundreds, then thousands / Subtract from a 4-digit number without regrouping</t>
  </si>
  <si>
    <t>2.3 Multplying integers</t>
  </si>
  <si>
    <t>PH_G6_C08_P2.3.1</t>
  </si>
  <si>
    <t>Ch 8 Practice 2.3.1: Multiplying integers</t>
  </si>
  <si>
    <t>Multiplying integers</t>
  </si>
  <si>
    <t>6.074 Multiplying integers M6NS-IIi-156</t>
  </si>
  <si>
    <t>6.047 Performs the basic operations on integers M6NS-IIi-156</t>
  </si>
  <si>
    <t>PH_G3_C03_P1.6.3 / PH_G3_C03_P1.4.1</t>
  </si>
  <si>
    <t>To multiply a 3-digit number by a 1-digit number without and with regrouping / To multiply a 2-digit number by a 1-digit number with regrouping of tens</t>
  </si>
  <si>
    <t>2.4 Dividing integers</t>
  </si>
  <si>
    <t>PH_G6_C08_P2.4.1</t>
  </si>
  <si>
    <t>Ch 8 Practice 2.4.1: Divide integers</t>
  </si>
  <si>
    <t>Divide integers</t>
  </si>
  <si>
    <t>6.075 Divide integers M6NS-IIi-156</t>
  </si>
  <si>
    <t>PH_G3_C03_P3.3.1 / PH_G3_C03_P2.1.1</t>
  </si>
  <si>
    <t>To divide a 3-digit number by a 1-digit number / To divide a number by 1</t>
  </si>
  <si>
    <t>2.5 Mixed operations on integers</t>
  </si>
  <si>
    <t>PH_G6_C08_P2.5.1</t>
  </si>
  <si>
    <t>Ch 8 Practice 2.5.1: Do mixed operations involving integers</t>
  </si>
  <si>
    <t>Do mixed operations involving integers</t>
  </si>
  <si>
    <t>6.076 Do mixed operations involving integers M6NS-IIi-156</t>
  </si>
  <si>
    <t>PH_G5_C01_P3.3.1 / PH_G5_C02_P3.4.3</t>
  </si>
  <si>
    <t>To do mixed operations involving addition, subtraction, multiplication and division without parentheses / To do mixed operations involving addition, subtraction, multiplication and division with parentheses</t>
  </si>
  <si>
    <t>PH_G6_C08_P3.1.1</t>
  </si>
  <si>
    <t>Ch 8 Practice 3.1.1: Solve a word problem involving the basic operations on integers</t>
  </si>
  <si>
    <t>Solve a word problem involving the basic operations on integers</t>
  </si>
  <si>
    <t>6.076a Solve a word problem involving the basic operations on integers M6NS-IIj-157</t>
  </si>
  <si>
    <t>M6NS-IIj-157</t>
  </si>
  <si>
    <t>Solves routine and non-routine problems involving basic operations of integers using appropriate strategies and tools</t>
  </si>
  <si>
    <t>M6NS-IIj-157: Solves routine and non-routine problems involving basic operations of integers using appropriate strategies and tools.</t>
  </si>
  <si>
    <t>6.048 Solves routine and non-routine problems involving basic operations of integers M6NS-IIj-157</t>
  </si>
  <si>
    <t>Unit 1: Part of a Whole as a Percent</t>
  </si>
  <si>
    <t>1.1 Expressing fractions as percents</t>
  </si>
  <si>
    <t>Ch 9 Practice 1.1.1: Express a fraction as a percent</t>
  </si>
  <si>
    <t>Express a fraction as a percent</t>
  </si>
  <si>
    <t>6.077 Express a fraction as a percent M5NS-IIIa-136</t>
  </si>
  <si>
    <t>PH_G6_C09_P1.1.1</t>
  </si>
  <si>
    <t>G6.1.06 Percent</t>
  </si>
  <si>
    <t>Part of a Whole as a Percent</t>
  </si>
  <si>
    <t>1.2 Expressing decimals as percents and vice versa</t>
  </si>
  <si>
    <t>Ch 9 Practice 1.2.1: Express a decimal as a percent</t>
  </si>
  <si>
    <t>6.078 Express a decimal as a percent M5NS-IIIa-136</t>
  </si>
  <si>
    <t>PH_G6_C09_P1.2.1</t>
  </si>
  <si>
    <t>Ch 9 Practice 1.2.2: Express a percent as a decimal</t>
  </si>
  <si>
    <t>Express a percent as a decimal</t>
  </si>
  <si>
    <t>6.079 Express a percent as a decimal M5NS-IIIa-136</t>
  </si>
  <si>
    <t>PH_G6_C09_P1.2.2</t>
  </si>
  <si>
    <t>PH_G6_C09_P1.3.1</t>
  </si>
  <si>
    <t>Ch 9 Practice 1.3.1: Solve a word problem involving finding a percentage of another percentage</t>
  </si>
  <si>
    <t>Solve a word problem involving finding a percentage of another percentage</t>
  </si>
  <si>
    <t>6.080 Solve a word problem involving finding a percentage of another percentage M6NS-IId-143</t>
  </si>
  <si>
    <t>M6NS-IId-143</t>
  </si>
  <si>
    <t>Solves routine and non-routine problems involving finding the percentage, rate and base using appropriate strategies and tools</t>
  </si>
  <si>
    <t>M6NS-IId-143: Solves routine and non-routine problems involving finding the percentage, rate and base using appropriate strategies and tools.</t>
  </si>
  <si>
    <t>6.034 Solves routine and non-routine problems involving finding the percentage, rate and base M6NS-IId-143</t>
  </si>
  <si>
    <t>PH_G5_C09_P3.3.1 / PH_G5_C09_P2.5.2</t>
  </si>
  <si>
    <t>Solve 2-step word problems involving finding the value of a percentage of a quantity / Solve a 2-step word problem involving finding the percentage of a part of a whole</t>
  </si>
  <si>
    <t>Unit 2: One Quantity as a Percentage of Another</t>
  </si>
  <si>
    <t>2.1 Expressing one quantity as a percentage of another using the unitary method</t>
  </si>
  <si>
    <t>PH_G6_C09_P2.1.1</t>
  </si>
  <si>
    <t>Ch 9 Practice 2.1.1: Express one quantity as a percentage of another using the unitary method</t>
  </si>
  <si>
    <t>Express one quantity as a percentage of another using the unitary method</t>
  </si>
  <si>
    <t>6.081 Express one quantity as a percentage of another using the unitary method M6NS-IId-142</t>
  </si>
  <si>
    <t>M6NS-IId-142</t>
  </si>
  <si>
    <t>Finds the percentage or rate or percent in a given problem</t>
  </si>
  <si>
    <t>M6NS-IId-142: Finds the percentage or rate or percent in a given problem.</t>
  </si>
  <si>
    <t>6.033 Finds the percentage or rate or percent in a given problem M6NS-IId-142</t>
  </si>
  <si>
    <t>One Quantity as a Percentage of Another</t>
  </si>
  <si>
    <t>PH_G5_C09_P2.3.1 / PH_G5_C09_P2.4.1</t>
  </si>
  <si>
    <t>Express a part of a whole as a percent / Express a fraction with a denominator greater than 100 as a percent</t>
  </si>
  <si>
    <t>2.2 Expressing one quantity as a percentage of another by multiplying by 100%</t>
  </si>
  <si>
    <t>Ch 9 Practice 2.2.1 Express one quantity as a percentage of another by multiplying by 100%</t>
  </si>
  <si>
    <t>Express one quantity as a percentage of another by multiplying by 100%</t>
  </si>
  <si>
    <t>6.082 Express one quantity as a percentage of another by multiplying by 100% M6NS-IId-142</t>
  </si>
  <si>
    <t>PH_G6_C09_P2.2.1</t>
  </si>
  <si>
    <t>PH_G6_C09_P2.3.1</t>
  </si>
  <si>
    <t>Ch 9 Practice 2.3.1: Solve a word problem involving expressing the change in a quantity as a percentage of the original quantity</t>
  </si>
  <si>
    <t>Solve a word problem involving expressing the change in a quantity as a percentage of the original quantity</t>
  </si>
  <si>
    <t>6.083 Solve a word problem involving expressing the change in a quantity as a percentage of the original quantity M6NS-IId-143</t>
  </si>
  <si>
    <t>Ch 9 Practice 2.3.2: Solve a word problem involving expressing one quantity as a percentage of another</t>
  </si>
  <si>
    <t>Solve a word problem involving expressing one quantity as a percentage of another</t>
  </si>
  <si>
    <t>6.084 Solve a word problem involving expressing one quantity as a percentage of another M6NS-IId-143</t>
  </si>
  <si>
    <t>PH_G6_C09_P2.3.2</t>
  </si>
  <si>
    <t>Ch 9 Practice 3.1.1: Solve a word problem involving finding the whole quantity given the value of a percentage part of i</t>
  </si>
  <si>
    <t>Solve a word problem involving finding the whole quantity given the value of a percentage part of it</t>
  </si>
  <si>
    <t>6.085 Solve a word problem involving finding the whole quantity given the value of a percentage part of it M6NS-IId-143</t>
  </si>
  <si>
    <t>PH_G6_C09_P3.1.1</t>
  </si>
  <si>
    <t>Ch 9 Practice 3.1.2: Solve a word problem involving finding the original quantity given the percentage change in a quantity and the quantity after the change
Solve a word problem involving finding the quantity after a change given the value of a percentage part of the original quantity</t>
  </si>
  <si>
    <t>Solve a word problem involving finding the original quantity given the percentage change in a quantity and the quantity after the change
Solve a word problem involving finding the quantity after a change given the value of a percentage part of the original quantity</t>
  </si>
  <si>
    <t>6.086 Solve word problem involving percentage change in a quantity M6NS-IId-143</t>
  </si>
  <si>
    <t>PH_G6_C09_P3.1.2</t>
  </si>
  <si>
    <t>Ch 9 Practice 3.1.3: Solve a word problem involving finding a quantity given another quantity and the percentage difference between the two quantities</t>
  </si>
  <si>
    <t>Solve a word problem involving finding a quantity given another quantity and the percentage difference between the two quantities</t>
  </si>
  <si>
    <t>6.087 Solve a word problem involving finding a quantity given another quantity and the percentage difference between the two quantities M6NS-IId-143</t>
  </si>
  <si>
    <t>PH_G6_C09_P3.1.3</t>
  </si>
  <si>
    <t>PH_G6_C09_P2.1.1 / PH_G6_C09_P2.2.1</t>
  </si>
  <si>
    <t>Express one quantity as a percentage of another using the unitary method / Express one quantity as a percentage of another by multiplying by 100%</t>
  </si>
  <si>
    <t>Chapter 10: Speed</t>
  </si>
  <si>
    <t>Unit 1: Speed and Average Speed</t>
  </si>
  <si>
    <t>1.1 Distance and speed</t>
  </si>
  <si>
    <t>PINE_G6_C18A_P1.1.1</t>
  </si>
  <si>
    <t>Ch 10 Practice 1.1.1: Interpret speed as the distance traveled per unit of time</t>
  </si>
  <si>
    <t>Interpret speed as the distance traveled per unit of time</t>
  </si>
  <si>
    <t>6.088 Interpret speed as the distance traveled per unit of time M6ME-IIIg-17</t>
  </si>
  <si>
    <t>M6ME-IIIg-17</t>
  </si>
  <si>
    <t>Calculates speed, distance, and time</t>
  </si>
  <si>
    <t>M6ME-IIIg-17: Calculates speed, distance, and time.</t>
  </si>
  <si>
    <t>6.062 Calculates speed, distance, and time M6ME-IIIg-17</t>
  </si>
  <si>
    <t>PH_G6_C10_P1.1.1</t>
  </si>
  <si>
    <t>Chapter 10 Speed</t>
  </si>
  <si>
    <t>G6.2.03 Speed</t>
  </si>
  <si>
    <t>Speed and Average Speed</t>
  </si>
  <si>
    <t>PINE_G6_C18A_P1.1.2</t>
  </si>
  <si>
    <t>Ch 10 Practice 1.1.2: Read and write units of speed such as km/h, m/min, m/s and cm/s</t>
  </si>
  <si>
    <t>Read and write units of speed such as km/h, m/min, m/s and cm/s</t>
  </si>
  <si>
    <t>6.089 Read and write units of speed such as km/h, m/min, m/s and cm/s M6ME-IIIg-17</t>
  </si>
  <si>
    <t>PH_G6_C10_P1.1.2</t>
  </si>
  <si>
    <t>1.2 Finding distance</t>
  </si>
  <si>
    <t>PINE_G6_C18A_P1.2.1</t>
  </si>
  <si>
    <t>Ch 10 Practice 1.2.1: Find the distance traveled given the speed and the time taken</t>
  </si>
  <si>
    <t>Find the distance traveled given the speed and the time taken</t>
  </si>
  <si>
    <t>6.090 Find the distance traveled given the speed and the time taken M6ME-IIIg-17</t>
  </si>
  <si>
    <t>PH_G6_C10_P1.2.1</t>
  </si>
  <si>
    <t>1.3 Finding speed</t>
  </si>
  <si>
    <t>PINE_G6_C18A_P1.3.1</t>
  </si>
  <si>
    <t>Ch 10 Practice 1.3.1: Find the speed for a journey given the distance traveled and the time taken</t>
  </si>
  <si>
    <t>Find the speed for a journey given the distance traveled and the time taken</t>
  </si>
  <si>
    <t>6.091 Find the speed for a journey given the distance traveled and the time taken M6ME-IIIg-17</t>
  </si>
  <si>
    <t>PH_G6_C10_P1.3.1</t>
  </si>
  <si>
    <t>1.4 Finding average speed</t>
  </si>
  <si>
    <t>PINE_G6_C18A_P1.4.1</t>
  </si>
  <si>
    <t>Ch 10 Practice 1.4.1: Find the average speed for a journey given the total distance traveled and the total time taken</t>
  </si>
  <si>
    <t>Find the average speed for a journey given the total distance traveled and the total time taken</t>
  </si>
  <si>
    <t>6.092 Find the average speed for a journey given the total distance traveled and the total time taken M6ME-IIIg-17</t>
  </si>
  <si>
    <t>PH_G6_C10_P1.4.1</t>
  </si>
  <si>
    <t>1.5 Finding time taken</t>
  </si>
  <si>
    <t>PINE_G6_C18A_P1.5.1</t>
  </si>
  <si>
    <t>Ch 10 Practice 1.5.1: Find the time taken given the distance traveled and the average speed</t>
  </si>
  <si>
    <t>Find the time taken given the distance traveled and the average speed</t>
  </si>
  <si>
    <t>6.093 Find the time taken given the distance traveled and the average speed M6ME-IIIg-17</t>
  </si>
  <si>
    <t>PH_G6_C10_P1.5.1</t>
  </si>
  <si>
    <t>PINE_G6_C18A_P2.1.1</t>
  </si>
  <si>
    <t>Ch 10 Practice 2.1.1: Solve a word problem involving distance, speed and time</t>
  </si>
  <si>
    <t>Solve a word problem involving distance, speed and time</t>
  </si>
  <si>
    <t>6.094 Solve a word problem involving distance, speed and time M6ME-IIIg-18</t>
  </si>
  <si>
    <t>M6ME-IIIg-18</t>
  </si>
  <si>
    <t>M6ME-IIIg-18: Solves problems involving average rate and speed.</t>
  </si>
  <si>
    <t>6.063 Solves problems involving average rate and speed M6ME-IIIg-18</t>
  </si>
  <si>
    <t>PH_G6_C10_P2.1.1</t>
  </si>
  <si>
    <t>PINE_G6_C18A_P2.1.2</t>
  </si>
  <si>
    <t>Ch 10 Practice 2.1.2: Solve a word problem involving distance, speed and time of two journeys</t>
  </si>
  <si>
    <t>Solve a word problem involving distance, speed and time of two journeys</t>
  </si>
  <si>
    <t>6.095 Solve a word problem involving distance, speed and time of two journeys M6ME-IIIg-18</t>
  </si>
  <si>
    <t>PH_G6_C10_P2.1.2</t>
  </si>
  <si>
    <t>PINE_G6_C18A_P2.2.1</t>
  </si>
  <si>
    <t>Ch 10 Practice 2.1.3: Solve a word problem involving distance, speed and time of two parts of a journey</t>
  </si>
  <si>
    <t>Solve a word problem involving distance, speed and time of two parts of a journey</t>
  </si>
  <si>
    <t>6.096 Solve a word problem involving distance, speed and time of two parts of a journey M6ME-IIIg-18</t>
  </si>
  <si>
    <t>PH_G6_C10_P2.1.3</t>
  </si>
  <si>
    <t>PINE_G6_C18A_P2.2.2</t>
  </si>
  <si>
    <t>Ch 10 Practice 2.1.4: Solve a word problem involving distance, speed and time of a journey, given a fractional part of the distance of the journey</t>
  </si>
  <si>
    <t>Solve a word problem involving distance, speed and time of a journey, given a fractional part of the distance of the journey</t>
  </si>
  <si>
    <t>6.097 Solve a word problem involving distance, speed and time of a journey, given a fractional part of the distance of the journey M6ME-IIIg-18</t>
  </si>
  <si>
    <t>PH_G6_C10_P2.1.4</t>
  </si>
  <si>
    <t>Chapter 11: Circles</t>
  </si>
  <si>
    <t>Unit 1: Radius and Diameter</t>
  </si>
  <si>
    <t>1.1 Drawing circles</t>
  </si>
  <si>
    <t>Ch 11 Practice 1.1.1: Recognize radius and diameter of a circle</t>
  </si>
  <si>
    <t>Recognize radius and diameter of a circle</t>
  </si>
  <si>
    <t>6.098 Recognize radius and diameter of a circle M5GE-IIId-23.1/M5GE-IIId-23.2</t>
  </si>
  <si>
    <t>M5GE-IIId-23.1/M5GE-IIId-23.2</t>
  </si>
  <si>
    <t>Visualizes and describes a circle
Identifies the terms related to a circle</t>
  </si>
  <si>
    <t>M5GE-IIId-23.1: Visualizes and describes a circle.
M5GE-IIId-23.2: Identifies the terms related to a circle.
M5ME-IIIh-67: Visualizes circumference of a circle.</t>
  </si>
  <si>
    <t>5.066 Visualizes and describes a circle M5GE-IIId-23.1
5.067 Identifies the terms related to a circle M5GE-IIId-23.2</t>
  </si>
  <si>
    <t>PH_G6_C11_P1.1.1</t>
  </si>
  <si>
    <t>Chapter 11 Circles</t>
  </si>
  <si>
    <t>G6.2.01 Perimeter / Area</t>
  </si>
  <si>
    <t>Radius and Diameter</t>
  </si>
  <si>
    <t>PH_G6_C11_P1.1.2</t>
  </si>
  <si>
    <t>Ch 11 Practice 1.1.2: Draw a circle with a given radius</t>
  </si>
  <si>
    <t>Draw a circle with a given radius</t>
  </si>
  <si>
    <t>6.099 Draw a circle with a given radius M5GE-IIIe-24</t>
  </si>
  <si>
    <t>M5GE-IIIe-24</t>
  </si>
  <si>
    <t>Draws circles with different radii using a compass</t>
  </si>
  <si>
    <t>M5GE-IIIe-24: Draws circles with different radii using a compass.</t>
  </si>
  <si>
    <t>5.069 Draws circles with different radii using a compass M5GE-IIIe-24</t>
  </si>
  <si>
    <t>1.2 Identifying radii and diameters of circles</t>
  </si>
  <si>
    <t>PINE_G6_C05A_P1.2.1</t>
  </si>
  <si>
    <t>Ch 11 Practice 1.2.1: Identify the radius and diameter of a circle</t>
  </si>
  <si>
    <t>Identify the radius and diameter of a circle</t>
  </si>
  <si>
    <t>6.100 Identify the radius and diameter of a circle M5GE-IIId-23.1/M5GE-IIId-23.2</t>
  </si>
  <si>
    <t>PH_G6_C11_P1.2.1</t>
  </si>
  <si>
    <t>1.3 Finding radii and diameters of circles</t>
  </si>
  <si>
    <t>Ch 11 Practice 1.3.1: Find the diameter of a circle given its radius, and vice versa
Measure the radius and diameter of a circle</t>
  </si>
  <si>
    <t>Find the diameter of a circle given its radius, and vice versa
Measure the radius and diameter of a circle</t>
  </si>
  <si>
    <t>6.101 Find the diameter of a circle given its radius, and vice versa M5GE-IIId-23.1/M5GE-IIId-23.2</t>
  </si>
  <si>
    <t>PH_G6_C11_P1.3.1</t>
  </si>
  <si>
    <t>PH_G6_C11_P1.3.2</t>
  </si>
  <si>
    <t>Ch 11 Practice 1.3.2: Draw a circle with a given diameter</t>
  </si>
  <si>
    <t>Draw a circle with a given diameter</t>
  </si>
  <si>
    <t>6.102 Draw a circle with a given diameter M5GE-IIIe-24</t>
  </si>
  <si>
    <t>Unit 2: Circumference</t>
  </si>
  <si>
    <t>2.1 Circumference of a circle</t>
  </si>
  <si>
    <t>PH_G6_C11_P2.1.1</t>
  </si>
  <si>
    <t>Ch 11 Practice 2.1.1: Understand the concept of pi (π)
Relate the circumference of a circle to its diameter</t>
  </si>
  <si>
    <t>Understand the concept of pi (π)
Relate the circumference of a circle to its diameter</t>
  </si>
  <si>
    <t>6.103 Understand the concept of pi (π) and relate the circumference of a circle to its diameter M5ME-IIIh-67/M5ME-IIIh-68/M5ME-IIIi-69</t>
  </si>
  <si>
    <t>M5ME-IIIh-67/M5ME-IIIh-68/M5ME-IIIi-69</t>
  </si>
  <si>
    <t>Visualizes circumference of a circle.
Measures circumference of a circle using appropriate tools.
M5ME-IIIi-69: Derives a formula in finding the circumference of a circle.</t>
  </si>
  <si>
    <t>M5ME-IIIh-67: Visualizes circumference of a circle.
M5ME-IIIh-68: Measures circumference of a circle using appropriate tools.
M5ME-IIIi-69: Derives a formula in finding the circumference of a circle.</t>
  </si>
  <si>
    <t>5.068  Visualizes circumference of a circle M5ME-IIIh-67
5.070 Measures circumference of a circle using appropriate tools M5ME-IIIh-68
5.078 Derives a formula in finding the circumference of a circle M5ME-IIIi-69</t>
  </si>
  <si>
    <t>Circumference</t>
  </si>
  <si>
    <t>2.2 Finding circumference of a circle given its diameter</t>
  </si>
  <si>
    <t>PH_G6_C11_P2.2.1</t>
  </si>
  <si>
    <t>Ch 11 Practice 2.2.1: Find the circumference of a circle given its diameter</t>
  </si>
  <si>
    <t>Find the circumference of a circle given its diameter</t>
  </si>
  <si>
    <t>6.104 Find the circumference of a circle given its diameter M5ME-IIIi-70</t>
  </si>
  <si>
    <t>M5ME-IIIi-70</t>
  </si>
  <si>
    <t>Finds the circumference of a circle</t>
  </si>
  <si>
    <t>M5ME-IIIi-70: Finds the circumference of a circle.</t>
  </si>
  <si>
    <t>5.079 Finds the circumference of a circle M5ME-IIIi-70</t>
  </si>
  <si>
    <t>2.3 Finding circumference of a circle given its radius</t>
  </si>
  <si>
    <t>PH_G6_C11_P2.3.1</t>
  </si>
  <si>
    <t>Ch 11 Practice 2.3.1: Find the circumference of a circle given its radius</t>
  </si>
  <si>
    <t>Find the circumference of a circle given its radius</t>
  </si>
  <si>
    <t>6.105 Find the circumference of a circle given its radius M5ME-IIIi-70</t>
  </si>
  <si>
    <t>2.4 Finding perimeter of a semicircle</t>
  </si>
  <si>
    <t>PH_G6_C11_P2.4.1</t>
  </si>
  <si>
    <t>Ch 11 Practice 2.4.1: Find the perimeter of a semicircle</t>
  </si>
  <si>
    <t>Find the perimeter of a semicircle</t>
  </si>
  <si>
    <t>6.106 Find the perimeter of a semicircle M5ME-IIIj-71</t>
  </si>
  <si>
    <t>M5ME-IIIj-71</t>
  </si>
  <si>
    <t>Solves routine and non-routine problems involving circumference of a circle</t>
  </si>
  <si>
    <t>M5ME-IIIj-71: Solves routine and non-routine problems involving circumference of a circle.</t>
  </si>
  <si>
    <t>5.080 Solves routine and non-routine problems involving circumference of a circle M5ME-IIIj-71</t>
  </si>
  <si>
    <t>2.5 Finding perimeter of a quadrant</t>
  </si>
  <si>
    <t>PH_G6_C11_P2.5.1</t>
  </si>
  <si>
    <t>Ch 11 Practice 2.5.1: Find the perimeter of a quadrant</t>
  </si>
  <si>
    <t>Find the perimeter of a quadrant</t>
  </si>
  <si>
    <t>6.107 Find the perimeter of a quadrant M5ME-IIIj-71</t>
  </si>
  <si>
    <t>2.6 Finding perimeter of a composite figure</t>
  </si>
  <si>
    <t>PH_G6_C11_P2.6.1</t>
  </si>
  <si>
    <t>Ch 11 Practice 2.6.1: Find the perimeter of a composite figure involving semicircles and quadrants</t>
  </si>
  <si>
    <t>Find the perimeter of a composite figure involving semicircles and quadrants</t>
  </si>
  <si>
    <t>6.108 Find the perimeter of a composite figure involving semicircles and quadrants M5ME-IIIj-71</t>
  </si>
  <si>
    <t>Unit 3: Area</t>
  </si>
  <si>
    <t>3.1 Area of a circle</t>
  </si>
  <si>
    <t>PH_G6_C11_P3.1.1</t>
  </si>
  <si>
    <t>Ch 11 Practice 3.1.1: Relate the area of a circle to its radius</t>
  </si>
  <si>
    <t>Relate the area of a circle to its radius</t>
  </si>
  <si>
    <t>6.109 Relate the area of a circle to its radius M5ME-IVa-72/M5ME-IVa-73</t>
  </si>
  <si>
    <t>M5ME-IVa-72/M5ME-IVa-73</t>
  </si>
  <si>
    <t>Visualizes area of a circle
Derives a formula in finding the area of a circle</t>
  </si>
  <si>
    <t>M5ME-IVa-72: Visualizes area of a circle.
M5ME-IVa-73: Derives a formula in finding the area of a circle.</t>
  </si>
  <si>
    <t>5.081 Visualizes area of a circle M5ME-IVa-72
5.082 Derives a formula in finding the area of a circle M5ME-IVa-73</t>
  </si>
  <si>
    <t>Area</t>
  </si>
  <si>
    <t>3.2 Finding area of a circle given its radius</t>
  </si>
  <si>
    <t>PH_G6_C11_P3.2.1</t>
  </si>
  <si>
    <t>Ch 11 Practice 3.2.1: Find the area of a circle given its radius</t>
  </si>
  <si>
    <t>Find the area of a circle given its radius</t>
  </si>
  <si>
    <t>6.110 Find the area of a circle given its radius M5ME-IVa-74</t>
  </si>
  <si>
    <t>M5ME-IVa-74</t>
  </si>
  <si>
    <t>Finds the area of a given circle</t>
  </si>
  <si>
    <t>M5ME-IVa-74: Finds the area of a given circle.</t>
  </si>
  <si>
    <t>5.083 Finds the area of a given circle M5ME-IVa-74</t>
  </si>
  <si>
    <t>3.3 Finding area of a circle given its diameter</t>
  </si>
  <si>
    <t>PH_G6_C11_P3.3.1</t>
  </si>
  <si>
    <t>Ch 11 Practice 3.3.1: Find the area of a circle given its diameter</t>
  </si>
  <si>
    <t>Find the area of a circle given its diameter</t>
  </si>
  <si>
    <t>6.111 Find the area of a circle given its diameter M5ME-IVa-74</t>
  </si>
  <si>
    <t>3.4 Finding area of a semicircle</t>
  </si>
  <si>
    <t>PH_G6_C11_P3.4.1</t>
  </si>
  <si>
    <t>Ch 11 Practice 3.4.1: Find the area of a semicircle</t>
  </si>
  <si>
    <t>Find the area of a semicircle</t>
  </si>
  <si>
    <t>6.112 Find the area of a semicircle M5ME-IVa-74</t>
  </si>
  <si>
    <t>3.5 Finding area of a quadrant</t>
  </si>
  <si>
    <t>PH_G6_C11_P3.5.1</t>
  </si>
  <si>
    <t>Ch 11 Practice 3.5.1: Find the area of a quadrant</t>
  </si>
  <si>
    <t>Find the area of a quadrant</t>
  </si>
  <si>
    <t>6.113 Find the area of a quadrant M5ME-IVa-74</t>
  </si>
  <si>
    <t>3.6 Finding area of a composite figure by rearranging the figure</t>
  </si>
  <si>
    <t>PH_G6_C11_P3.6.1</t>
  </si>
  <si>
    <t>Ch 11 Practice 3.6.1: Find the area of a composite figure made up of semicircles and quadrants by rearranging the figure</t>
  </si>
  <si>
    <t>Find the area of a composite figure made up of semicircles and quadrants by rearranging the figure</t>
  </si>
  <si>
    <t>6.114 Find the area of a composite figure made up of semicircles and quadrants by rearranging the figure M6ME-IIIh-89</t>
  </si>
  <si>
    <t>Finds the area of composite figures formed by any two or more of the following: triangle, square, rectangle, circle, and semi-circle.</t>
  </si>
  <si>
    <t>M6ME-IIIh-89: Finds the area of composite figures formed by any two or more of the following: triangle, square, rectangle, circle, and semi-circle.</t>
  </si>
  <si>
    <t>6.064 Finds the area of composite figures formed by any two or more of the following: triangle, square, rectangle, circle, and semi-circle M6ME-IIIh-89</t>
  </si>
  <si>
    <t>3.7 Finding area of a composite figure by adding areas of shapes</t>
  </si>
  <si>
    <t>PH_G6_C11_P3.7.1</t>
  </si>
  <si>
    <t>Ch 11 Practice 3.7.1: Find the area of a composite figure by adding areas of shapes</t>
  </si>
  <si>
    <t>Find the area of a composite figure by adding areas of shapes</t>
  </si>
  <si>
    <t>6.115 Find the area of a composite figure by adding areas of shapes M6ME-IIIh-89</t>
  </si>
  <si>
    <t>3.8 Finding area of a composite figure by subtracting areas of shapes</t>
  </si>
  <si>
    <t>PH_G6_C11_P3.8.1</t>
  </si>
  <si>
    <t>Ch 11 Practice 3.8.1: Find the area of a composite figure by subtracting areas of shapes</t>
  </si>
  <si>
    <t>Find the area of a composite figure by subtracting areas of shapes</t>
  </si>
  <si>
    <t>6.116 Find the area of a composite figure by subtracting areas of shapes M6ME-IIIh-89</t>
  </si>
  <si>
    <t>4.1 Word Problems</t>
  </si>
  <si>
    <t>PH_G6_C11_P4.1.1</t>
  </si>
  <si>
    <t>Ch 11 Practice 4.1.1: Solve a word problem involving finding the circumference of a circle</t>
  </si>
  <si>
    <t>Solve a word problem involving finding the circumference of a circle</t>
  </si>
  <si>
    <t>6.117 Solve a word problem involving finding the circumference of a circle M5ME-IIIj-71</t>
  </si>
  <si>
    <t>PH_G6_C11_P4.1.2</t>
  </si>
  <si>
    <t>Ch 11 Practice 4.1.2: Solve a word problem involving finding the area of a part of a figure related to circles</t>
  </si>
  <si>
    <t>Solve a word problem involving finding the area of a part of a figure related to circles</t>
  </si>
  <si>
    <t>6.118 Solve a word problem involving finding the area of a part of a figure related to circles M5ME-IVb-75</t>
  </si>
  <si>
    <t>M5ME-IVb-75</t>
  </si>
  <si>
    <t>Solves routine and non-routine problems involving the area of a circle</t>
  </si>
  <si>
    <t>M5ME-IVb-75: Solves routine and non-routine problems involving the area of a circle.</t>
  </si>
  <si>
    <t>5.084 Solves routine and non-routine problems involving the area of a circle M5ME-IVb-75</t>
  </si>
  <si>
    <t>PH_G6_C11_P4.1.3</t>
  </si>
  <si>
    <t>Ch 11 Practice 4.1.3: Solve a word problem involving finding the area of a part of a figure related to circles by rearranging the figure</t>
  </si>
  <si>
    <t>Solve a word problem involving finding the area of a part of a figure related to circles by rearranging the figure</t>
  </si>
  <si>
    <t>6.119 Solve a word problem involving finding the area of a part of a figure related to circles by rearranging the figure M6ME-IIIh-90</t>
  </si>
  <si>
    <t>Solves routine and non-routine problems involving area of composite figures formed by any two or more of the following: triangle, square, rectangle, circle, and semi-circle.</t>
  </si>
  <si>
    <t>M6ME-IIIh-90: Solves routine and non-routine problems involving area of composite figures formed by any two or more of the following: triangle, square, rectangle, circle, and semi-circle.</t>
  </si>
  <si>
    <t>6.066 Solves routine and non-routine problems involving area of composite figures formed by any two or more of the following: triangle, square, rectangle, circle, and semi-circle M6ME-IIIh-90</t>
  </si>
  <si>
    <t xml:space="preserve">Chapter 12: Graphs </t>
  </si>
  <si>
    <t>Unit 1: Pie Charts</t>
  </si>
  <si>
    <t>1.1 Making pie charts</t>
  </si>
  <si>
    <t>PINE_G6_C16_P2.1.1</t>
  </si>
  <si>
    <t>Ch 12 Practice 1.1.1: Present data in a pie chart</t>
  </si>
  <si>
    <t>Present data in a pie chart</t>
  </si>
  <si>
    <t>6.120 Present data in a pie chart M6SP-IVe-2.6</t>
  </si>
  <si>
    <t>M6SP-IVe-2.6</t>
  </si>
  <si>
    <t>Constructs a pie graph based on a given set of data</t>
  </si>
  <si>
    <t>M6SP-IVe-2.6: Constructs a pie graph based on a given set of data.</t>
  </si>
  <si>
    <t>6.079 Constructs a pie graph based on a given set of data M6SP-IVe-2.6</t>
  </si>
  <si>
    <t>PH_G6_C12_P1.1.1</t>
  </si>
  <si>
    <t>Chapter 12 Graphs</t>
  </si>
  <si>
    <t>G6.4.01 Graphs</t>
  </si>
  <si>
    <t>Pie Charts</t>
  </si>
  <si>
    <t>1.2 Reading and interpreting pie charts which display whole numbers</t>
  </si>
  <si>
    <t>PINE_G6_C16_P2.1.2</t>
  </si>
  <si>
    <t>Ch 12 Practice 1.2.1: Read and interpret a pie chart which displays whole numbers</t>
  </si>
  <si>
    <t>Read and interpret a pie chart which displays whole numbers</t>
  </si>
  <si>
    <t>6.121 Read and interpret a pie chart which displays whole numbers M6SP-IVf-3.6</t>
  </si>
  <si>
    <t>M6SP-IVf-3.6</t>
  </si>
  <si>
    <t>Interprets data presented in a pie graph</t>
  </si>
  <si>
    <t>M6SP-IVf-3.6: Interprets data presented in a pie graph.</t>
  </si>
  <si>
    <t>6.080 Interprets data presented in a pie graph M6SP-IVf-3.6</t>
  </si>
  <si>
    <t>PH_G6_C12_P1.2.1</t>
  </si>
  <si>
    <t>PINE_G6_C16_P2.1.3</t>
  </si>
  <si>
    <t>Ch 12 Practice 1.2.2: Solve problems using information presented in pie charts</t>
  </si>
  <si>
    <t>Solve problems using information presented in pie charts</t>
  </si>
  <si>
    <t>6.122 Solve problems using information presented in pie charts M6SP-IVf-3.6/M6SP-IVf-4.6</t>
  </si>
  <si>
    <t>M6SP-IVf-3.6/M6SP-IVf-4.6</t>
  </si>
  <si>
    <t>Interprets data presented in a pie graph
Solves routine and non-routine problems using data presented in a pie graph</t>
  </si>
  <si>
    <t>M6SP-IVf-3.6: Interprets data presented in a pie graph.
M6SP-IVf-4.6: Solves routine and non-routine problems using data presented in a pie graph.</t>
  </si>
  <si>
    <t>6.080 Interprets data presented in a pie graph M6SP-IVf-3.6
6.081 Solves routine and non-routine problems M6SP-IVf-4.6</t>
  </si>
  <si>
    <t>PH_G6_C12_P1.2.2</t>
  </si>
  <si>
    <t>1.3 Reading and interpreting pie charts which display fractions</t>
  </si>
  <si>
    <t>PINE_G6_C16_P2.2.1</t>
  </si>
  <si>
    <t>Ch 12 Practice 1.3.1: Read and interpret a pie chart which displays fractions</t>
  </si>
  <si>
    <t>Read and interpret a pie chart which displays fractions</t>
  </si>
  <si>
    <t>6.123 Read and interpret a pie chart which displays fractions M6SP-IVf-3.6</t>
  </si>
  <si>
    <t>PH_G6_C12_P1.3.1</t>
  </si>
  <si>
    <t>PINE_G6_C16_P2.2.2</t>
  </si>
  <si>
    <t>Ch 12 Practice 1.3.2: Solve problems using information presented in pie charts</t>
  </si>
  <si>
    <t>6.124 Solve problems using information presented in pie charts M6SP-IVf-3.6/M6SP-IVf-4.6</t>
  </si>
  <si>
    <t>PH_G6_C12_P1.3.2</t>
  </si>
  <si>
    <t>1.4 Reading and interpreting pie charts which display percentages</t>
  </si>
  <si>
    <t>PINE_G6_C16_P2.3.1</t>
  </si>
  <si>
    <t>Ch 12 Practice 1.4.1: Read and interpret a pie chart which displays percentages</t>
  </si>
  <si>
    <t>Read and interpret a pie chart which displays percentages</t>
  </si>
  <si>
    <t>6.125 Read and interpret a pie chart which displays percentages M6SP-IVf-3.6</t>
  </si>
  <si>
    <t>PH_G6_C12_P1.4.1</t>
  </si>
  <si>
    <t>PINE_G6_C16_P2.3.2</t>
  </si>
  <si>
    <t>Ch 12 Practice 1.4.2: Solve problems using information presented in pie charts</t>
  </si>
  <si>
    <t>6.126 Solve problems using information presented in pie charts M6SP-IVf-4.6</t>
  </si>
  <si>
    <t>M6SP-IVf-4.6</t>
  </si>
  <si>
    <t>Solves routine and non-routine problems using data presented in a pie graph</t>
  </si>
  <si>
    <t>M6SP-IVf-4.6: Solves routine and non-routine problems using data presented in a pie graph.</t>
  </si>
  <si>
    <t>6.081 Solves routine and non-routine problems M6SP-IVf-4.6</t>
  </si>
  <si>
    <t>PH_G6_C12_P1.4.2</t>
  </si>
  <si>
    <t>Unit 1: Total Surface Area of Solids</t>
  </si>
  <si>
    <t>1.1 Finding the total surface area of solids</t>
  </si>
  <si>
    <t>PH_G6_C13_P1.1.3</t>
  </si>
  <si>
    <t>Ch 13 Practice 1.1.3: Find the total surface area of prisms, pyramids, cylinders, cones and spheres using formulae</t>
  </si>
  <si>
    <t>Find the total surface area of prisms, pyramids, cylinders, cones and spheres using formulae</t>
  </si>
  <si>
    <t>6.129 Find the total surface area of prisms, pyramids, cylinders, cones and spheres M6ME-IIIi-91/M6ME-IIIi-92/M6ME-IIIi-93</t>
  </si>
  <si>
    <t>M6ME-IIIi-91/M6ME-IIIi-92/M6ME-IIIi-93</t>
  </si>
  <si>
    <t>Visualizes and describes surface area and names the unit of measure used for measuring the surface area of solid/space figures
Derives a formula for finding the surface area of cubes, prisms, pyramids, cylinders, cones, and spheres
Finds the surface area of cubes, prisms, pyramids, cylinders, cones, and spheres</t>
  </si>
  <si>
    <t>M6ME-IIIi-91: Visualizes and describes surface area and names the unit of measure used for measuring the surface area of solid/space figures.
M6ME-IIIi-92: Derives a formula for finding the surface area of cubes, prisms, pyramids, cylinders, cones, and spheres.
M6ME-IIIi-93: Finds the surface area of cubes, prisms, pyramids, cylinders, cones, and spheres.</t>
  </si>
  <si>
    <t>6.061: Visualizes and describes surface area and names the unit of measure used for measuring the surface area of solid/space figures M6ME-IIIi-91
6.067: Derives a formula for finding the surface area of cubes, prisms, pyramids, cylinders, cones, and spheres M6ME-IIIi-92
6.068 Finds the surface area of cubes, prisms, pyramids, cylinders, cones, and spheres M6ME-IIIi-93</t>
  </si>
  <si>
    <t>Chapter 13 Surface Area and Volume of Solids</t>
  </si>
  <si>
    <t>Total Surface Area of Solids</t>
  </si>
  <si>
    <t>2.1 Finding the volume of prisms and cylinders</t>
  </si>
  <si>
    <t>PH_G6_C13_P2.1.1</t>
  </si>
  <si>
    <t>Ch 13 Practice 2.1.1: Find the volume of prisms and cylinders</t>
  </si>
  <si>
    <t>Find the volume of prisms and cylinders</t>
  </si>
  <si>
    <r>
      <rPr>
        <sz val="12"/>
        <color theme="1"/>
        <rFont val="Calibri"/>
        <family val="2"/>
      </rPr>
      <t xml:space="preserve">6.130 Find </t>
    </r>
    <r>
      <rPr>
        <strike/>
        <sz val="12"/>
        <color theme="1"/>
        <rFont val="Calibri"/>
        <family val="2"/>
      </rPr>
      <t>and derive</t>
    </r>
    <r>
      <rPr>
        <sz val="12"/>
        <color theme="1"/>
        <rFont val="Calibri"/>
        <family val="2"/>
      </rPr>
      <t xml:space="preserve"> the volume of prisms and cylinders M6ME-IVa-95/</t>
    </r>
    <r>
      <rPr>
        <strike/>
        <sz val="12"/>
        <color theme="1"/>
        <rFont val="Calibri"/>
        <family val="2"/>
      </rPr>
      <t>M6ME-IVa-96</t>
    </r>
    <r>
      <rPr>
        <sz val="12"/>
        <color theme="1"/>
        <rFont val="Calibri"/>
        <family val="2"/>
      </rPr>
      <t>/M6ME-IVb-97</t>
    </r>
  </si>
  <si>
    <r>
      <rPr>
        <sz val="12"/>
        <color theme="1"/>
        <rFont val="Calibri"/>
        <family val="2"/>
      </rPr>
      <t>M6ME-IVa-95/</t>
    </r>
    <r>
      <rPr>
        <strike/>
        <sz val="12"/>
        <color theme="1"/>
        <rFont val="Calibri"/>
        <family val="2"/>
      </rPr>
      <t>M6ME-IVa-96</t>
    </r>
    <r>
      <rPr>
        <sz val="12"/>
        <color theme="1"/>
        <rFont val="Calibri"/>
        <family val="2"/>
      </rPr>
      <t>/M6ME-IVb-97</t>
    </r>
  </si>
  <si>
    <t>Determines the relationship of the volume between a rectangular prism and a pyramid; a cylinder and a cone; and a cylinder and sphere
Derives the formula for finding the volume of cylinders, pyramids, cones, and spheres
Finds the volume of cylinders, pyramids, cones, and spheres</t>
  </si>
  <si>
    <r>
      <rPr>
        <sz val="12"/>
        <color theme="1"/>
        <rFont val="Calibri"/>
        <family val="2"/>
      </rPr>
      <t xml:space="preserve">M6ME-IVa-95: Determines the relationship of the volume between a rectangular prism and a pyramid; a cylinder and a cone; and a cylinder and sphere.
</t>
    </r>
    <r>
      <rPr>
        <strike/>
        <sz val="12"/>
        <color theme="1"/>
        <rFont val="Calibri"/>
        <family val="2"/>
      </rPr>
      <t>M6ME-IVa-96: Derives the formula for finding the volume of cylinders, pyramids, cones, and spheres.</t>
    </r>
    <r>
      <rPr>
        <sz val="12"/>
        <color theme="1"/>
        <rFont val="Calibri"/>
        <family val="2"/>
      </rPr>
      <t xml:space="preserve">
M6ME-IVb-97: Finds the volume of cylinders, pyramids, cones, and spheres.</t>
    </r>
  </si>
  <si>
    <r>
      <rPr>
        <sz val="12"/>
        <color rgb="FFFF0000"/>
        <rFont val="Calibri"/>
        <family val="2"/>
      </rPr>
      <t xml:space="preserve">6.070 Determines the relationship of the volume between a rectangular prism and a pyramid, a cylinder and a cone, and a cylinder and sphere M6ME-IVa-95
</t>
    </r>
    <r>
      <rPr>
        <strike/>
        <sz val="12"/>
        <color rgb="FFFF0000"/>
        <rFont val="Calibri"/>
        <family val="2"/>
      </rPr>
      <t xml:space="preserve">6.071 Derives the formula for finding the volume of cylinders, pyramids, cones, and spheres M6ME-IVa-96
</t>
    </r>
    <r>
      <rPr>
        <sz val="12"/>
        <color rgb="FFFF0000"/>
        <rFont val="Calibri"/>
        <family val="2"/>
      </rPr>
      <t>6.072 Finds the volume of cylinders, pyramids, cones, and spheres M6ME-IVb-97</t>
    </r>
  </si>
  <si>
    <t>G6.2.02 Volume</t>
  </si>
  <si>
    <t>Volume of Solids</t>
  </si>
  <si>
    <t>Unit 2: Volume of Solids</t>
  </si>
  <si>
    <t>2.2 Finding the volume of pyramids, cones and spheres</t>
  </si>
  <si>
    <t>PH_G6_C13_P2.2.4</t>
  </si>
  <si>
    <t>Ch 13 Practice 2.2.4: Find the volume of pyramids, cones and spheres</t>
  </si>
  <si>
    <t>Find the volume of pyramids, cones and spheres</t>
  </si>
  <si>
    <t>6.134 Find the volume of pyramids, cones and spheres M6ME-IVa-95/M6ME-IVa-96/M6ME-IVb-97</t>
  </si>
  <si>
    <t>M6ME-IVa-95/M6ME-IVa-96/M6ME-IVb-97</t>
  </si>
  <si>
    <t>M6ME-IVa-95: Determines the relationship of the volume between a rectangular prism and a pyramid; a cylinder and a cone; and a cylinder and sphere.
M6ME-IVa-96: Derives the formula for finding the volume of cylinders, pyramids, cones, and spheres.
M6ME-IVb-97: Finds the volume of cylinders, pyramids, cones, and spheres.</t>
  </si>
  <si>
    <t>6.070 Determines the relationship of the volume between a rectangular prism and a pyramid, a cylinder and a cone, and a cylinder and sphere M6ME-IVa-95
6.071 Derives the formula for finding the volume of cylinders, pyramids, cones, and spheres M6ME-IVa-96
6.072 Finds the volume of cylinders, pyramids, cones, and spheres M6ME-IVb-97</t>
  </si>
  <si>
    <t>PH_G6_C13_P3.1.1</t>
  </si>
  <si>
    <t>Ch 13 Practice 3.1.1: Solve a word problem involving total surface area or volume of solids</t>
  </si>
  <si>
    <t>Solve a word problem involving total surface area or volume of solids</t>
  </si>
  <si>
    <t>6.134a Solve a word problem involving total surface area or volume of solids M6ME-IVc-98</t>
  </si>
  <si>
    <t>M6ME-IVc-98</t>
  </si>
  <si>
    <t>Solves routine and non-routine problems involving volumes of solids</t>
  </si>
  <si>
    <t>M6ME-IVc-98: Solves routine and non-routine problems involving volumes of solids.</t>
  </si>
  <si>
    <t>6.073 Solves routine and non-routine problems involving volumes of solids M6ME-IVc-98</t>
  </si>
  <si>
    <t>Chapter 14: Electric and Water Meter Readings</t>
  </si>
  <si>
    <t>Unit 1: Reading electric and water meters</t>
  </si>
  <si>
    <t>1.1 Reading electric meters</t>
  </si>
  <si>
    <t>PH_G6_C14_P1.1.1</t>
  </si>
  <si>
    <t>Ch 14 Practice 1.1.1: Read electric meters</t>
  </si>
  <si>
    <t>Read electric meters</t>
  </si>
  <si>
    <t>6.135 Read electric meters M6ME-IVd-100</t>
  </si>
  <si>
    <t>M6ME-IVd-100</t>
  </si>
  <si>
    <t>Reads and interprets electric and water meter readings</t>
  </si>
  <si>
    <t>M6ME-IVd-100: Reads and interprets electric and water meter readings.</t>
  </si>
  <si>
    <t>6.075 Reads and interprets electric and water meter readings M6ME-IVd-100</t>
  </si>
  <si>
    <t>Chapter 14 Electric and Water Meter Readings</t>
  </si>
  <si>
    <t>G6.2.04 Meter Reading</t>
  </si>
  <si>
    <t>Reading electric and water meters</t>
  </si>
  <si>
    <t>1.2 Reading water meters</t>
  </si>
  <si>
    <t>PH_G6_C14_P1.1.2</t>
  </si>
  <si>
    <t>Ch 14 Practice 1.1.2: Read water meters</t>
  </si>
  <si>
    <t>Read water meters</t>
  </si>
  <si>
    <t>6.136 Read water meters M6ME-IVd-100</t>
  </si>
  <si>
    <t>1.3 Interpreting electric and water meters</t>
  </si>
  <si>
    <t>PH_G6_C14_P1.1.3</t>
  </si>
  <si>
    <t>Ch 14 Practice 1.1.3: Interpret electric and water meter readings</t>
  </si>
  <si>
    <t>Interpret electric and water meter readings</t>
  </si>
  <si>
    <t>6.137 Interpret electric and water meter readings M6ME-IVd-100</t>
  </si>
  <si>
    <t>PH_G6_C14_P2.1.1</t>
  </si>
  <si>
    <t>Ch 14 Practice 2.1.1: Solve a word problem involving electric energy and water consumption</t>
  </si>
  <si>
    <t>Solve a word problem involving electric energy and water consumption</t>
  </si>
  <si>
    <t>6.137a Solve a word problem involving electric energy and water consumption M6ME-IVd-101</t>
  </si>
  <si>
    <t>M6ME-IVd-101</t>
  </si>
  <si>
    <t>Solves routine and non-routine problems involving electric and water consumption</t>
  </si>
  <si>
    <t>M6ME-IVd-101: Solves routine and non-routine problems involving electric and water consumption.</t>
  </si>
  <si>
    <t>6.076 Solves routine and non-routine problems involving electric and water consumption M6ME-IVd-101</t>
  </si>
  <si>
    <t>Unit 1: Finding Probability</t>
  </si>
  <si>
    <t>1.1 Describing and quantifying the probability of chance events</t>
  </si>
  <si>
    <t>PH_G6_C15_P1.1.1</t>
  </si>
  <si>
    <t>Ch 15 Practice 1.1.1: Describe and quantify the probability of chance events using proportion and percentage</t>
  </si>
  <si>
    <t>Describe and quantify the probability of chance events using proportion and percentage</t>
  </si>
  <si>
    <t>6.138 Describe and quantify the probability of chance events using proportion and percentage M6SP-IVg-19/M6SP-IVh-20</t>
  </si>
  <si>
    <t>M6SP-IVg-19/M6SP-IVh-20</t>
  </si>
  <si>
    <t>Describes the meaning of probability such as 50% chance of rain and one in a million chance of winning
Quantifies the phrases “most likely to happen” and “unlikely to happen”</t>
  </si>
  <si>
    <t>M6SP-IVg-19: Describes the meaning of probability such as 50% chance of rain and one in a million chance of winning.
M6SP-IVh-20: Quantifies the phrases “most likely to happen” and “unlikely to happen”.</t>
  </si>
  <si>
    <t>6.083 Describes the meaning of probability such as 50% chance of rain and one in a million chance of winning M6SP-IVg-19
6.084 Quantifies the phrases “most likely to happen” and “unlikely to happen” M6SP-IVh-20</t>
  </si>
  <si>
    <t>Chapter 15 Probability</t>
  </si>
  <si>
    <t>G6.4.02 Probability</t>
  </si>
  <si>
    <t>Finding Probability</t>
  </si>
  <si>
    <t>1.2 Performing an experiment and predicting outcomes from the results</t>
  </si>
  <si>
    <t>Ch 15 Practice 1.2.1: Perform experiments and record the outcomes</t>
  </si>
  <si>
    <t>Perform experiments and record the outcomes</t>
  </si>
  <si>
    <t>6.139 Perform experiments and record the outcomes M6SP-IVh-21</t>
  </si>
  <si>
    <t>M6SP-IVh-21</t>
  </si>
  <si>
    <t>Performs experiments and records outcomes</t>
  </si>
  <si>
    <t>M6SP-IVh-21: Performs experiments and records outcomes.</t>
  </si>
  <si>
    <t>6.085 Performs experiments and records outcomes M6SP-IVh-21</t>
  </si>
  <si>
    <t>PH_G6_C15_P1.2.1</t>
  </si>
  <si>
    <t>Ch 15 Practice 1.2.2: Predict the outcomes of events based on the results of an experiment</t>
  </si>
  <si>
    <t>Predict the outcomes of events based on the results of an experiment</t>
  </si>
  <si>
    <t>6.140 Predict the outcomes of events based on the results of an experiment M6SP-IVi-23</t>
  </si>
  <si>
    <t>M6SP-IVi-23</t>
  </si>
  <si>
    <t>Makes simple predictions of events based on the results of experiments</t>
  </si>
  <si>
    <t>M6SP-IVi-23: Makes simple predictions of events based on the results of experiments.</t>
  </si>
  <si>
    <t>6.086 Makes simple predictions of events based on the results of experiments M6SP-IVi-23</t>
  </si>
  <si>
    <t>PH_G6_C15_P1.2.2</t>
  </si>
  <si>
    <t>1.3 Drawing diagrams and making lists to show outcomes</t>
  </si>
  <si>
    <t>PH_G6_C15_P1.3.1</t>
  </si>
  <si>
    <t>Ch 15 Practice 1.3.1: Tell the number of total possible outcomes or number of favorable outcomes by drawing a diagram and making a list</t>
  </si>
  <si>
    <t>Tell the number of total possible outcomes or number of favorable outcomes by drawing a diagram and making a list</t>
  </si>
  <si>
    <t>6.141 Tell the number of total possible outcomes or number of favorable outcomes M6SP-IVi-22</t>
  </si>
  <si>
    <t>M6SP-IVi-22</t>
  </si>
  <si>
    <t>Makes listings and diagrams of outcomes and tells the number of favorable outcomes and chances using these listings and diagrams</t>
  </si>
  <si>
    <t>M6SP-IVi-22: Makes listings and diagrams of outcomes and tells the number of favorable outcomes and chances using these listings and diagrams.</t>
  </si>
  <si>
    <t>6.087 Makes listings and diagrams of outcomes and tells the number of favorable outcomes and chances M6SP-IVi-22</t>
  </si>
  <si>
    <t>PH_G6_C15_P2.1.1</t>
  </si>
  <si>
    <t>Ch 15 Practice 2.1.1: Solve a word problem involving probability</t>
  </si>
  <si>
    <t>Solve a word problem involving probability</t>
  </si>
  <si>
    <t>6.142 Solve a word problem involving probability M6SP-IVi-22</t>
  </si>
  <si>
    <t>Chapter 16: More Problem Solving</t>
  </si>
  <si>
    <t>Ch 16 Practice 1.1.1: Solve word problems involving whole numbers and decimals</t>
  </si>
  <si>
    <t>Solve word problems involving whole numbers and decimals</t>
  </si>
  <si>
    <t>6.143 Solve word problems involving whole numbers and decimals M5NS-Ij-97.1/M5NS-IIg-120.1</t>
  </si>
  <si>
    <t>M5NS-Ij-97.1/M5NS-IIg-120.1</t>
  </si>
  <si>
    <t>Solves routine or non-routine problems involving division without or with any of the other operations of fractions and whole numbers using appropriate problem solving strategies and tools
Solves routine and non-routine problems involving division without or with any of the other operations of decimals and whole numbers including money using appropriate problem solving strategies and tools</t>
  </si>
  <si>
    <t>M5NS-Ij-97.1: Solves routine or non-routine problems involving division without or with any of the other operations of fractions and whole numbers using appropriate problem solving strategies and tools.
M5NS-IIg-120.1: Solves routine and non-routine problems involving division without or with any of the other operations of decimals and whole numbers including money using appropriate problem solving strategies and tools.</t>
  </si>
  <si>
    <t>5.027 Solves routine or non-routine problems involving division without or with any of the other operations of fractions and whole numbers M5NS-Ij-97.1
5.048 Solves routine and non-routine problems involving division without or with any of the other operations of decimals and whole numbers including money using appropriate problem solving strategies and tools M5NS-IIg-120.1</t>
  </si>
  <si>
    <t>PH_G6_C16_P1.1.1</t>
  </si>
  <si>
    <t>Chapter 16 More Problem Solving</t>
  </si>
  <si>
    <t>G5.1.02 Addition / Subtraction
G5.1.03 Multiplication / Division
G5.1.06 Decimals</t>
  </si>
  <si>
    <t>Ch 16 Practice 2.1.1: Solve word problems involving fractions</t>
  </si>
  <si>
    <t>Solve word problems involving fractions</t>
  </si>
  <si>
    <t>6.144 Solve word problems involving fractions M5NS-Ij-98.1</t>
  </si>
  <si>
    <t>PH_G6_C16_P2.1.1</t>
  </si>
  <si>
    <t>Ch 16 Practice 3.1.1: Solve word problems involving ratios</t>
  </si>
  <si>
    <t>Solve word problems involving ratios</t>
  </si>
  <si>
    <t>6.145 Solve word problems involving ratios M6NS-IIb-131</t>
  </si>
  <si>
    <t>PH_G6_C16_P3.1.1</t>
  </si>
  <si>
    <t>Unit 4: Percent</t>
  </si>
  <si>
    <t>Ch 16 Practice 4.1.1: Solve word problems involving percents</t>
  </si>
  <si>
    <t>Solve word problems involving percents</t>
  </si>
  <si>
    <t>6.146 Solve word problems involving percents M6NS-IId-143</t>
  </si>
  <si>
    <t>PH_G6_C16_P4.1.1</t>
  </si>
  <si>
    <t>Unit 5: Speed</t>
  </si>
  <si>
    <t>Ch 16 Practice 5.1.1: Solve word problems involving speed</t>
  </si>
  <si>
    <t>Solve word problems involving speed</t>
  </si>
  <si>
    <t>6.147 Solve word problems involving speed M6ME-IIIg-18</t>
  </si>
  <si>
    <t>PH_G6_C16_P5.1.1</t>
  </si>
  <si>
    <t>Unit 6: Volume</t>
  </si>
  <si>
    <t>Ch 16 Practice 6.1.1: Solve word problems involving volume</t>
  </si>
  <si>
    <t>Solve word problems involving volume</t>
  </si>
  <si>
    <t>6.148 Solve word problems involving volume M5ME-IVe-83</t>
  </si>
  <si>
    <t>Solves routine and non-routine problems involving volume of a cube and rectangular prism in real-life</t>
  </si>
  <si>
    <t>PH_G6_C16_P6.1.1</t>
  </si>
  <si>
    <t>Unit 7: Triangles and Four-sided Figures</t>
  </si>
  <si>
    <t>PH_G6_C16_P7.1.1</t>
  </si>
  <si>
    <t>Ch 16 Practice 7.1.1: Find unknown angle measures involving triangles and four-sided figures</t>
  </si>
  <si>
    <t>Find unknown angle measures involving triangles and four-sided figures</t>
  </si>
  <si>
    <t>6.149 Find unknown angle measures involving triangles and four-sided figures M4GE-IIIb-15</t>
  </si>
  <si>
    <t>Orange cell with blue text - Hannah to complete</t>
  </si>
  <si>
    <t>Activity Reference</t>
  </si>
  <si>
    <t>Status</t>
  </si>
  <si>
    <t>Submission Date</t>
  </si>
  <si>
    <t>Ch 16 Practice 3.3.1: Adding three numbers vertically</t>
  </si>
  <si>
    <t>Submitted</t>
  </si>
  <si>
    <t>Ch 21 Practice 1.1.1: Continuous patterns</t>
  </si>
  <si>
    <t>Ch 21 Practice 2.1.1 Repeating patterns</t>
  </si>
  <si>
    <t>Ch 23 Practice 1.1.1: Telling an event whether it is likely or unlikely to happen</t>
  </si>
  <si>
    <t>Ch 23 Practice 1.1.2: Describe real-life situation using 'likely' and 'unlikely'</t>
  </si>
  <si>
    <t>Ch 15 Practice 1.1.1: Identify line segments</t>
  </si>
  <si>
    <t>Ch 16 Practice 3.2.1: Find the area of a figure made up of 1-centimeter squares, half squares and partial squares</t>
  </si>
  <si>
    <t>Ch 11 Practice 3.4.1: "Express a fraction or mixed number with a denominator of 1000 as a decimal with 1, 2 or 3 decimal places"</t>
  </si>
  <si>
    <t>Ch 11 Practice 3.5.1: "Read a number line with intervals of 0.001"</t>
  </si>
  <si>
    <t>Ch 11 Practice 3.6.1: "Find the number which is 0.1, 0.01 or 0.001 more than (or less than) a given number"</t>
  </si>
  <si>
    <t>Ch 11 Practice 3.7.1: "Express a decimal with 3 decimal places as a fraction or mixed number in its simplest form"</t>
  </si>
  <si>
    <t>Ch 11 Practice 3.8.1: "Compare and order decimals up to 3 decimal places"</t>
  </si>
  <si>
    <t>Total no. of Objectives</t>
  </si>
  <si>
    <t>Chapter 1: Numbers to 1000</t>
  </si>
  <si>
    <t>Chapter 5: Ordinal Numbers and Position</t>
  </si>
  <si>
    <t xml:space="preserve">Chapter 6: Numbers to 20 </t>
  </si>
  <si>
    <t xml:space="preserve">Chapter 9: Percentage </t>
  </si>
  <si>
    <t xml:space="preserve">Chapter 15: Numbers to 40 </t>
  </si>
  <si>
    <t>Chapter 15: Intersecting, Perpendicular and Parallel Lines</t>
  </si>
  <si>
    <t xml:space="preserve">Chapter 16: More Problem Solving </t>
  </si>
  <si>
    <t xml:space="preserve">Chapter 19: Numbers to 100 </t>
  </si>
  <si>
    <t>Chapter 20: Addition and Subtraction within 100</t>
  </si>
  <si>
    <t>Total Practices</t>
  </si>
  <si>
    <t>Digital Practices</t>
  </si>
  <si>
    <t>Digital Assessments</t>
  </si>
  <si>
    <t>By end of June 2023 
(3 months)</t>
  </si>
  <si>
    <t>By end of June 2023 (3 months)</t>
  </si>
  <si>
    <t xml:space="preserve">CAs </t>
  </si>
  <si>
    <t>Reviews</t>
  </si>
  <si>
    <t>Mid Yr</t>
  </si>
  <si>
    <t>Count</t>
  </si>
  <si>
    <t>74 Smita
30 Sarifah / Evonne
3 Anshul / Evonne</t>
  </si>
  <si>
    <t>No of days</t>
  </si>
  <si>
    <t>-</t>
  </si>
  <si>
    <t>No of days (3 per day)</t>
  </si>
  <si>
    <t>20 days</t>
  </si>
  <si>
    <t>Prepress</t>
  </si>
  <si>
    <t>Hannah</t>
  </si>
  <si>
    <t>Evonne</t>
  </si>
  <si>
    <t>Hannah (June)</t>
  </si>
  <si>
    <t>Apr/May</t>
  </si>
  <si>
    <t>By end of Sept 2023 
(3 months)</t>
  </si>
  <si>
    <t>20 Anshul - Cleared
21 - Created, Pending Review
116 - Pending creation</t>
  </si>
  <si>
    <t>20 created, pending review</t>
  </si>
  <si>
    <t>28 days</t>
  </si>
  <si>
    <t>Phase 2 Plan</t>
  </si>
  <si>
    <t>Digital Assessments + Recalls</t>
  </si>
  <si>
    <t>Recalls</t>
  </si>
  <si>
    <t>CAs</t>
  </si>
  <si>
    <t>End July (Chpt 8-10)</t>
  </si>
  <si>
    <t>End Aug (Chpt 11-12)</t>
  </si>
  <si>
    <t>End Sept (Chpt 13-15)</t>
  </si>
  <si>
    <t>End Oct (Remain: 19 Chpts)</t>
  </si>
  <si>
    <t>Mid Nov</t>
  </si>
  <si>
    <t>Freelancer?</t>
  </si>
  <si>
    <t>End July (Chpt 8-9)</t>
  </si>
  <si>
    <t>End Aug (Chpt 10-11)</t>
  </si>
  <si>
    <t>End Sept (Chpt 12-14)</t>
  </si>
  <si>
    <t>End Oct (Chpt 15-16)</t>
  </si>
  <si>
    <t>End Nov (Remaining 14 Chpts)</t>
  </si>
  <si>
    <t xml:space="preserve">Editor (Client)
</t>
  </si>
  <si>
    <t>Ch 14 Practice 1.1.1: Collecting data</t>
  </si>
  <si>
    <t>Ch 14 Practice 1.1.2: Reading and interpreting a tally chart</t>
  </si>
  <si>
    <t>PH_G1_C14_P3.1.1</t>
  </si>
  <si>
    <t>Ch 14 Practice 3.1.1: Solving word problems</t>
  </si>
  <si>
    <t>Ch 16 Practice 3.1.1: Adding three numbers using grouping</t>
  </si>
  <si>
    <t>Ch 16 Practice 3.2.1: Adding three numbers using 'make 10'</t>
  </si>
  <si>
    <t>PH_G1_C18_P3.1.1</t>
  </si>
  <si>
    <t>Ch 18 Practice 3.1.1: Solving word problems</t>
  </si>
  <si>
    <t>PH_G2_C01_P1.3.2</t>
  </si>
  <si>
    <t>Ch 1 Practice 1.3.2: Solving word problems</t>
  </si>
  <si>
    <t>PH_G2_C07_P3.3.2</t>
  </si>
  <si>
    <t>Ch 7 Practice 3.3.2: creates problems involving multiplication only and multiplication with addition or subtraction of whole numbers including money with reasonable answers</t>
  </si>
  <si>
    <t>PH_G2_C08_P2.4.2</t>
  </si>
  <si>
    <t>Ch 8 Practice 2.4.2: creates word problems involving division of whole numbers including money</t>
  </si>
  <si>
    <t>PH_G2_C15_P2.1.1</t>
  </si>
  <si>
    <t>Ch 15 Practice 2.1.1: To solves routine and non-routine problems using data presented in a pictograph without and with scales</t>
  </si>
  <si>
    <t>PH_G4_C09_P5.1.2</t>
  </si>
  <si>
    <t>Ch 9 Practice 5.1.2: Solve a non-routine problem on area and perimeter using the strategy of drawing</t>
  </si>
  <si>
    <t>Error in Chapter title</t>
  </si>
  <si>
    <t>Chapter (Wrong)</t>
  </si>
  <si>
    <t>Chapter (Correct)</t>
  </si>
  <si>
    <t>Chapter 7: Addition and Subtraction within 20</t>
  </si>
  <si>
    <t>Chapter 7: Addition and Subtraction Within 20</t>
  </si>
  <si>
    <t>Chapter 15: Numbers to 40</t>
  </si>
  <si>
    <t>Chapter 15: Numbers 0 to 40</t>
  </si>
  <si>
    <t>Action taken (25 May): Updated Column A and V on the S&amp;S + Learnosity</t>
  </si>
  <si>
    <t>Error in Activity title</t>
  </si>
  <si>
    <t xml:space="preserve">PH_G5_C01_P3.2.1 </t>
  </si>
  <si>
    <t>Action taken (25 May):  Updated Column E on the S&amp;S + Learnosity.  Page number updated.</t>
  </si>
  <si>
    <t>Error in Good Match Practice</t>
  </si>
  <si>
    <t xml:space="preserve">PH_G5_C01_P3.1.1 </t>
  </si>
  <si>
    <t>Action to be taken:  Hannah will have to adjust the practice on Learnosity and update Column E on the S&amp;S.  Page number updated.</t>
  </si>
  <si>
    <t xml:space="preserve">PH_G4_C01_P4.2.1 </t>
  </si>
  <si>
    <t>Action to be taken:  Total rework on these two practices.   To update page number too.</t>
  </si>
  <si>
    <t>Error in Column J (Row 68 to Row 75)</t>
  </si>
  <si>
    <t>It was indicated in the comments on 12 May that the change was updated on the spreadsheet.</t>
  </si>
  <si>
    <t xml:space="preserve">However it was reported on 25 May that the errors were still there.  </t>
  </si>
  <si>
    <t>According to version history on 12 May 14:08, rows 68 to 75 were correctly updated.</t>
  </si>
  <si>
    <t>However the rows were overwritten by another subsequently.</t>
  </si>
  <si>
    <t>Action taken:  Re-updated row 68 to 75.</t>
  </si>
  <si>
    <t>CONTENT</t>
  </si>
  <si>
    <t>LEARNING COMPETENCY</t>
  </si>
  <si>
    <t>CODE</t>
  </si>
  <si>
    <t>1.  visualizes and represents numbers from 0 to 100 using a variety of materials.</t>
  </si>
  <si>
    <t>1.    visualizes and represents numbers from 0-1000 with emphasis on numbers 101 – 1 000 using a variety of materials.</t>
  </si>
  <si>
    <t>1.   visualizes numbers up to 10 000 with
emphasis on numbers 1001 - 10000.</t>
  </si>
  <si>
    <t>1.   visualizes numbers up to 100 000 with
emphasis on numbers 10 001 –
100 000.</t>
  </si>
  <si>
    <t>M4NS-Ia-1.4</t>
  </si>
  <si>
    <t>1.    visualizes numbers up to 10 000 000 with emphasis on numbers 100 001 – 10 000 000.</t>
  </si>
  <si>
    <t>M5NS-Ia-1.5</t>
  </si>
  <si>
    <t>1.   adds and subtracts simple fractions and mixed numbers without or with regrouping.</t>
  </si>
  <si>
    <t>2.  counts the number of objects in a given set by ones and tens.</t>
  </si>
  <si>
    <t>2.   groups objects in ones, tens, and hundreds.</t>
  </si>
  <si>
    <t>M2NS-Ib-2.2</t>
  </si>
  <si>
    <t>2.   gives the place value and value of a digit in 4- to 5-digit numbers.</t>
  </si>
  <si>
    <t>M3NS-Ia-10.3</t>
  </si>
  <si>
    <t>2.   gives the place value and value of a digit in numbers up to 100 000.</t>
  </si>
  <si>
    <t>M4NS-Ia- 10.4</t>
  </si>
  <si>
    <t>2.    reads and writes numbers up to
10 000 000 in symbols and in words.</t>
  </si>
  <si>
    <t>M5NS-Ia-9.5</t>
  </si>
  <si>
    <t>2.   solves routine and non-routine problems involving addition and/or subtraction of fractions using appropriate problem solving strategies and tools.</t>
  </si>
  <si>
    <t>3.  identifies the number that is one more or one less from a given number.</t>
  </si>
  <si>
    <t>3.   gives the place value and finds the value of a digit in three-digit numbers.</t>
  </si>
  <si>
    <t>M2NS-Ib-10.2</t>
  </si>
  <si>
    <t>3.   reads and writes  numbers up to 10 000 in symbols and in words.</t>
  </si>
  <si>
    <t>M3NS-Ia-9.3</t>
  </si>
  <si>
    <t>3.   reads and writes numbers up to hundred thousand in symbols and in words.</t>
  </si>
  <si>
    <t>3.    rounds numbers to the nearest hundred thousand and million.</t>
  </si>
  <si>
    <t>M5NS-Ia- 15.3</t>
  </si>
  <si>
    <t>3.   creates problems (with reasonable answers) involving addition and/or subtraction of fractions.</t>
  </si>
  <si>
    <t>4.  composes and decomposes a given number. e.g. 5 is 5 and 0, 4 and 1, 3
and 2, 2 and 3, 1 and 4, 0 and 5.</t>
  </si>
  <si>
    <t>4.   visualizes and counts numbers by 10s, 50s, and 100s.</t>
  </si>
  <si>
    <t>4.   rounds numbers to the nearest ten, hundred and thousand..</t>
  </si>
  <si>
    <t>M3NS-Ib-15.1</t>
  </si>
  <si>
    <t>4.   rounds numbers to the nearest thousand and ten thousand.</t>
  </si>
  <si>
    <t>4.    uses divisibility rules for  2, 5, and 10 to find the common factors of numbers.</t>
  </si>
  <si>
    <t>M5NS-Ib- 58.1</t>
  </si>
  <si>
    <t>4.   multiplies simple fractions and mixed fractions.</t>
  </si>
  <si>
    <t>5.  regroups sets of ones into sets of tens and sets of tens into hundreds using objects.</t>
  </si>
  <si>
    <t>M1NS- Id-5</t>
  </si>
  <si>
    <t>5.   reads and writes numbers up to 1 000 in symbols and in words.</t>
  </si>
  <si>
    <t>M2NS-Ic-9.2</t>
  </si>
  <si>
    <t>5.   compares numbers  up to 10 000 using relation symbols.</t>
  </si>
  <si>
    <t>M3NS-Ib-12.3</t>
  </si>
  <si>
    <t>5.   compares numbers up to 100 000 using relation symbols.</t>
  </si>
  <si>
    <t>M4NS-Ib- 12.4</t>
  </si>
  <si>
    <t>5.    uses divisibility rules for 3, 6, and 9 to find common factors.</t>
  </si>
  <si>
    <t>M5NS-Ib- 58.2</t>
  </si>
  <si>
    <t>5.   solves routine or non-routine problems involving multiplication without or with addition or subtraction of fractions and mixed fractions using appropriate problem solving strategies and tools.</t>
  </si>
  <si>
    <t>6.  visualizes, represents, and compares two sets using the expressions “less than,” “more than,” and “as many as.”</t>
  </si>
  <si>
    <t>M1NS-Id- 6</t>
  </si>
  <si>
    <t>6.   visualizes and writes three-digit numbers in expanded form.</t>
  </si>
  <si>
    <t>6.   orders 4- to 5-digit numbers  in increasing or decreasing order.</t>
  </si>
  <si>
    <t>M3NS-Ib-13.3</t>
  </si>
  <si>
    <t>6.   orders numbers up to 100 000 in increasing or decreasing order.</t>
  </si>
  <si>
    <t>M4NS-Ib- 13.4</t>
  </si>
  <si>
    <t>6.    uses divisibility rules for  4, 8, 12, and 11 to find common factors.</t>
  </si>
  <si>
    <t>M5NS-Ib- 58.3</t>
  </si>
  <si>
    <t>6.   creates problems (with reasonable answers) involving multiplication without or with  addition or subtraction
of fractions and mixed fractions.</t>
  </si>
  <si>
    <t>7.  visualizes, represents, and orders sets from least to greatest and vice versa.</t>
  </si>
  <si>
    <t>7.   visualizes and compares numbers up to 1 000 using relation symbols.</t>
  </si>
  <si>
    <r>
      <rPr>
        <sz val="12"/>
        <color theme="1"/>
        <rFont val="Calibri"/>
        <family val="2"/>
      </rPr>
      <t>7.   identifies ordinal numbers from 1st to 100</t>
    </r>
    <r>
      <rPr>
        <vertAlign val="superscript"/>
        <sz val="12"/>
        <color theme="1"/>
        <rFont val="Calibri"/>
        <family val="2"/>
      </rPr>
      <t>th</t>
    </r>
    <r>
      <rPr>
        <sz val="12"/>
        <color theme="1"/>
        <rFont val="Calibri"/>
        <family val="2"/>
      </rPr>
      <t xml:space="preserve"> with emphasis on the 21</t>
    </r>
    <r>
      <rPr>
        <vertAlign val="superscript"/>
        <sz val="12"/>
        <color theme="1"/>
        <rFont val="Calibri"/>
        <family val="2"/>
      </rPr>
      <t>st</t>
    </r>
    <r>
      <rPr>
        <sz val="12"/>
        <color theme="1"/>
        <rFont val="Calibri"/>
        <family val="2"/>
      </rPr>
      <t xml:space="preserve"> to 100</t>
    </r>
    <r>
      <rPr>
        <vertAlign val="superscript"/>
        <sz val="12"/>
        <color theme="1"/>
        <rFont val="Calibri"/>
        <family val="2"/>
      </rPr>
      <t>th</t>
    </r>
    <r>
      <rPr>
        <sz val="12"/>
        <color theme="1"/>
        <rFont val="Calibri"/>
        <family val="2"/>
      </rPr>
      <t xml:space="preserve">  object in a given set from a given point of reference.</t>
    </r>
  </si>
  <si>
    <t>7.   multiplies numbers up to 3-digit numbers by up to 2-digit numbers without or with regrouping.</t>
  </si>
  <si>
    <t>M4NS-Ic- 43.7</t>
  </si>
  <si>
    <t>7.    solves routine and non-routine problems involving  factors, multiples, and divisibility rules for 2,3,4,5,6,8,9,10,11, and 12.</t>
  </si>
  <si>
    <t>M5NS-Ic-59</t>
  </si>
  <si>
    <t>7.   divides simple fractions and mixed fractions.</t>
  </si>
  <si>
    <t>8.  visualizes and counts by 2s, 5s and 10s through 100.</t>
  </si>
  <si>
    <t>8.   visualizes and orders numbers up to 1 000 in increasing or decreasing order.</t>
  </si>
  <si>
    <t>M2NS-Id-13.2</t>
  </si>
  <si>
    <t>8.   recognizes coins and bills up to PhP1 000.</t>
  </si>
  <si>
    <t>8.   estimates the products of 3- to 4-digit numbers by  2- to 3- digit numbers with reasonable results.</t>
  </si>
  <si>
    <t>M4NS-Ic- 44.2</t>
  </si>
  <si>
    <t>8.    creates problems(with reasonable answers) involving factors, multiples and divisibility rules.</t>
  </si>
  <si>
    <t>M5NS-Ic-60</t>
  </si>
  <si>
    <t>8.   solves routine or non-routine problems involving division without or with any of the other operations of fractions and mixed fractions using appropriate problem solving strategies and tools.</t>
  </si>
  <si>
    <t>9.  reads and writes numbers up to 100 in symbols and  in words.</t>
  </si>
  <si>
    <t>9.   identifies the 1st through the 20th with the emphasis on 11th to 20th object in a given set from a given point of reference.</t>
  </si>
  <si>
    <t>M2NS-Ie-16.2</t>
  </si>
  <si>
    <t>9.   reads and writes money in symbols and in words through PhP1 000 in pesos and centavos.</t>
  </si>
  <si>
    <t>9.   multiplies mentally 2-digit by 1-to 2-digit numbers with products up to 200 and explains the strategies used.</t>
  </si>
  <si>
    <t>9.    states, explains, and interprets Parenthesis, Multiplication, Division, Addition, Subtraction (PMDAS) or Grouping, Multiplication, Division, Addition, Subtraction (GMDAS) rule.</t>
  </si>
  <si>
    <t>M5NS-Ic- 61.2</t>
  </si>
  <si>
    <t>9.   creates problems (with reasonable answers) involving division without or with any of the other operations of
fractions and mixed fractions.</t>
  </si>
  <si>
    <t>10. visualizes and gives the place value and value of a digit in one- and two- digit numbers.</t>
  </si>
  <si>
    <t>M1NS-Ig-10.1</t>
  </si>
  <si>
    <t>10. reads and writes ordinal numbers from 1st through the 20th.</t>
  </si>
  <si>
    <t>10. compares values of the different denominations of coins and bills through PhP1 000 using relation symbols.</t>
  </si>
  <si>
    <t>10. solves routine and non-routine problems involving multiplication of whole numbers including money using appropriate problem solving strategies and tools.</t>
  </si>
  <si>
    <t>M4NS-Id- 45.4</t>
  </si>
  <si>
    <t>10.  simplifies a series of operations on whole numbers involving more than two operations using the PMDAS or
GMDAS rule.</t>
  </si>
  <si>
    <t>M5NS-Id- 62.2</t>
  </si>
  <si>
    <t>10. adds and subtracts decimals and mixed decimals through ten thousandths without or with regrouping.</t>
  </si>
  <si>
    <t>11. renames numbers into tens and ones.</t>
  </si>
  <si>
    <t>11. identifies and uses the pattern of naming ordinal numbers from 1st to the 20th.</t>
  </si>
  <si>
    <t>11. adds 3- to 4-digit numbers up to three addends with sums up to 10 000 without and with regrouping.</t>
  </si>
  <si>
    <t>11. solves multi-step routine and non- routine problems involving multiplication and addition or subtraction using appropriate problem solving strategies and tools.</t>
  </si>
  <si>
    <t>M4NS-Ie- 45.5</t>
  </si>
  <si>
    <t>11.  finds the common factors and the GCF of 2–4 numbers using continuous division.</t>
  </si>
  <si>
    <t>M5NS-Id- 68.2</t>
  </si>
  <si>
    <t>11. solves 1 or more steps routine and
non-routine problems involving addition and/or subtraction of  decimals and mixed decimals using appropriate problem solving strategies and tools.</t>
  </si>
  <si>
    <t>M6NS-Id-108.2</t>
  </si>
  <si>
    <t>12. visualizes, represents, and compares numbers up to 100 using relation symbols.</t>
  </si>
  <si>
    <t>12. reads and writes money in symbols and in words through PhP100.</t>
  </si>
  <si>
    <t>M2NS-If-20.1</t>
  </si>
  <si>
    <t>12. estimates the sum of 3- to 4-digit addends with reasonable results.</t>
  </si>
  <si>
    <t>12. creates problems(with reasonable answers) involving multiplication or with addition or subtraction of whole numbers including money.</t>
  </si>
  <si>
    <t>M4NS-Ie- 46.3</t>
  </si>
  <si>
    <t>12.  finds the common multiples and LCM of 2–4 numbers using continuous division.</t>
  </si>
  <si>
    <t>M5NS-Id- 69.2</t>
  </si>
  <si>
    <t>12. creates problems (with reasonable answers) involving addition and/or subtraction of decimals and mixed
decimals.</t>
  </si>
  <si>
    <t>M6NS-Id-109.2</t>
  </si>
  <si>
    <t>13. visualizes, represents, and orders numbers up to 100 in increasing or decreasing order.</t>
  </si>
  <si>
    <t>M1NS-Ih-13.1</t>
  </si>
  <si>
    <t>13. counts  the value of a set of bills or a set of coins through PhP100 (peso-coins only; centavo-coins only; peso-bills only and combined peso-coins and peso- bills).</t>
  </si>
  <si>
    <t>13. adds mentally 2-digit and 1-digit numbers without or with regrouping using appropriate strategies.</t>
  </si>
  <si>
    <t>13. divides 3- to 4-digit numbers by 1-to 2- digit numbers without and with remainder.</t>
  </si>
  <si>
    <t>M4NS-If- 54.3</t>
  </si>
  <si>
    <t>13.  solves real-life problems involving GCF and LCM of 2-3 given numbers.</t>
  </si>
  <si>
    <t>M5NS-Ie- 70.2</t>
  </si>
  <si>
    <t>13. multiplies decimals and mixed decimals with factors up to 2 decimal places.</t>
  </si>
  <si>
    <t>14. identifies the 1st , 2nd, 3rd,  up to 10th object in a given set from a given point of reference.</t>
  </si>
  <si>
    <t>14. compares values of different denominations of coins and paper bills through PhP100 using relation symbols.</t>
  </si>
  <si>
    <t>14. adds mentally 2- to 3-digit numbers with multiples of hundreds using appropriate strategies.</t>
  </si>
  <si>
    <t>14. divides 3- to 4-digit numbers by tens or hundreds or by 1 000 without and with remainder.</t>
  </si>
  <si>
    <t>M4NS-If- 54.4</t>
  </si>
  <si>
    <t>14.  creates problems(with reasonable
answers)involving GCF and LCM of 2-3 given numbers.</t>
  </si>
  <si>
    <t>M5NS-Ie- 71.2</t>
  </si>
  <si>
    <t>14. multiplies mentally decimals up to 2 decimals places by 0.1, 0.01,10, and
100.</t>
  </si>
  <si>
    <t>15. reads and writes ordinal numbers: 1st, 2nd,  3rd up to 10th.</t>
  </si>
  <si>
    <t>15. illustrates the properties of addition (commutative, associative, identity) and applies each in appropriate and relevant situations.</t>
  </si>
  <si>
    <t>15. solves routine and non-routine problems involving addition of whole numbers with sums up to 10 000 including money using appropriate problem solving  strategies and tools.</t>
  </si>
  <si>
    <t>15. estimates the quotient of 3- to 4-digit dividends by 1- to 2-digit divisors with
reasonable results.</t>
  </si>
  <si>
    <t>M4NS-Ig- 55.2</t>
  </si>
  <si>
    <t>15.  adds fractions and mixed fractions without and with regrouping.</t>
  </si>
  <si>
    <t>15. solves routine and non-routine problems involving multiplication of decimals and mixed decimals including</t>
  </si>
  <si>
    <t>16. recognizes and compares coins and bills up to PhP100 and their notations.</t>
  </si>
  <si>
    <t>16. visualizes, represents, and adds 2-digit by 3-digit numbers with sums up to 1000 without and with regrouping .</t>
  </si>
  <si>
    <t>16. creates problems involving addition of whole numbers including money.</t>
  </si>
  <si>
    <t>16. divides mentally 2- to 3-digit numbers by 1-digit numbers without remainder using appropriate strategies.</t>
  </si>
  <si>
    <t>M4NS-Ig- 52.3</t>
  </si>
  <si>
    <t>16.  subtracts fractions and mixed fractions without and  with regrouping.</t>
  </si>
  <si>
    <t>16. solves multi-step problems involving multiplication and addition or subtraction of decimals, mixed decimals and whole numbers including money using appropriate problem solving strategies and tools.</t>
  </si>
  <si>
    <t>M6NS-If-113.3</t>
  </si>
  <si>
    <t>17.   illustrates addition as “putting together  or combining or joining sets”</t>
  </si>
  <si>
    <t>17. visualizes, represents, and adds 3-digit by 3-digit numbers with sums up to 1000 without and with regrouping.</t>
  </si>
  <si>
    <t>M2NS-Ih-27.5</t>
  </si>
  <si>
    <t>17. subtracts 3-to 4-digit numbers from 3- to 4-digit numbers without and</t>
  </si>
  <si>
    <t>17. solves routine and non-routine problems involving division of 3- to 4- digit numbers by 1- to 2-digit numbers including money using appropriate problem solving strategies and tools.</t>
  </si>
  <si>
    <t>M4NS-Ih- 56.3</t>
  </si>
  <si>
    <t>17.  solves routine and non-routine problems involving addition and/or subtraction of fractions using appropriate problem solving strategies and tools.</t>
  </si>
  <si>
    <t>M5NS-If- 87.2</t>
  </si>
  <si>
    <t>17. creates problems (with reasonable answers) involving multiplication without or with addition or subtraction of decimals, mixed decimals and whole
numbers including money.</t>
  </si>
  <si>
    <t>18.   visualizes and adds two one-digit numbers with sums up to 18 using the order and zero properties of addition.</t>
  </si>
  <si>
    <t>M1NS-IIa- 26.1</t>
  </si>
  <si>
    <t>18. adds mentally 1- to 2-digit numbers with sums up to 50 using appropriate strategies.</t>
  </si>
  <si>
    <t>18. estimates the difference of two numbers with three to four digits with reasonable results.</t>
  </si>
  <si>
    <t>18. solves multi-step routine and non- routine problems involving division and any of the other operations of whole numbers including money using appropriate problem solving strategies and tools.</t>
  </si>
  <si>
    <t>M4NS-Ih- 56.4</t>
  </si>
  <si>
    <t>18.  creates problems (with reasonable answers) involving addition and/or subtraction of fractions using appropriate problem solving strategies.</t>
  </si>
  <si>
    <t>M5NS-If- 88.2</t>
  </si>
  <si>
    <t>18. divides whole numbers  by decimals up to 2 decimal places and vice versa.</t>
  </si>
  <si>
    <t>19.   adds two one-digit numbers using appropriate mental techniques e.g. adding doubles and/or near-doubles.</t>
  </si>
  <si>
    <t>M1NS-IIa- 28.1a</t>
  </si>
  <si>
    <t>19. adds mentally 3-digit numbers and 1-digit numbers using appropriate strategies.</t>
  </si>
  <si>
    <t>M2NS-Ii-28.4</t>
  </si>
  <si>
    <t>19. subtracts mentally 1- to 2 – digits numbers without and with regrouping using appropriate strategies.</t>
  </si>
  <si>
    <t>19. creates problems involving division without or with any other operations of whole numbers including money, with reasonable answers</t>
  </si>
  <si>
    <t>M4NS-Ii- 57.3</t>
  </si>
  <si>
    <t>19.  visualizes multiplication of fractions using models.</t>
  </si>
  <si>
    <t>19. divides decimals/mixed decimals up to 2 decimal places.</t>
  </si>
  <si>
    <t>20.   visualizes and adds three one-digit numbers using the  grouping property of addition.</t>
  </si>
  <si>
    <t>M1NS-IIb- 26.2</t>
  </si>
  <si>
    <t>20. adds mentally three -digit numbers and tens (multiples of 10 up to 90) using appropriate strategies.</t>
  </si>
  <si>
    <t>M2NS-Ii-28.5</t>
  </si>
  <si>
    <t>20. subtracts mentally 2- to 3 – digits numbers  with multiples of hundreds without and with regrouping using
appropriate strategies.</t>
  </si>
  <si>
    <t>20. represents and explains Multiplication, Division, Addition, Subtraction (MDAS)
correctly.</t>
  </si>
  <si>
    <t>M4NS-Ii- 61.1</t>
  </si>
  <si>
    <t>20.  multiplies a fraction and a whole number and another fraction.</t>
  </si>
  <si>
    <t>M5NS-Ig- 90.1</t>
  </si>
  <si>
    <t>20. divides decimals up to 4 decimal places by 0.1, 0.01, and 0.001.</t>
  </si>
  <si>
    <t>21.   visualizes and adds two to three one- digit numbers horizontally and vertically.</t>
  </si>
  <si>
    <t>M1NS-IIb- 27.1</t>
  </si>
  <si>
    <t>21. adds mentally  3-digit numbers and hundreds (multiples of 100 up to 900) using appropriate strategies.</t>
  </si>
  <si>
    <t>21. solves routine and non-routine problems involving subtraction without or with addition of whole numbers including money using appropriate problem solving strategies and tools.</t>
  </si>
  <si>
    <t>21. performs a series of two or more operations.</t>
  </si>
  <si>
    <t>M4NS-Ij- 62.1</t>
  </si>
  <si>
    <t>21.  multiplies mentally proper fractions with denominators up to 10.</t>
  </si>
  <si>
    <t>21. divides decimals up to  2 decimal places by 10, 100, and 1 000 mentally.</t>
  </si>
  <si>
    <t>22.   uses expanded form to explain the meaning of addition with regrouping.</t>
  </si>
  <si>
    <t>M1NS-IIc- 27.2</t>
  </si>
  <si>
    <t>22. solves routine and non-routine problems involving addition of whole numbers including money with sums up to 1000 using appropriate problem solving strategies and  tools.</t>
  </si>
  <si>
    <t>22. creates problems involving addition and/or subtraction of whole numbers including money.</t>
  </si>
  <si>
    <t>22. identifies factors of a given number up to 100.</t>
  </si>
  <si>
    <t>M4NS-IIa- 64</t>
  </si>
  <si>
    <t>22.  solves routine or non-routine problems involving multiplication without or with addition or subtraction of fractions and whole numbers using appropriate problem solving strategies and tools.</t>
  </si>
  <si>
    <t>M5NS-Ih- 92.1</t>
  </si>
  <si>
    <t>22. differentiates terminating from repeating, non-terminating decimal quotients.</t>
  </si>
  <si>
    <t>23.   visualizes and adds numbers with sums through 99 without or with regrouping.</t>
  </si>
  <si>
    <t>M1NS-IIc- 27.3</t>
  </si>
  <si>
    <t>23. creates problems involving addition of whole numbers including money.</t>
  </si>
  <si>
    <t>M2NS-Ij-30.2</t>
  </si>
  <si>
    <t>23. visualizes multiplication of numbers 1
to 10 by 6,7,8 and 9.</t>
  </si>
  <si>
    <t>23. identifies the multiples of a given number up to 100.</t>
  </si>
  <si>
    <t>M4NS-IIa- 65</t>
  </si>
  <si>
    <t>23.  creates problems (with reasonable answers) involving multiplication of fractions.</t>
  </si>
  <si>
    <t>M5NS-Ih- 93.1</t>
  </si>
  <si>
    <t>23. solves  routine and non-routine problems involving division of decimals, mixed decimals, and whole numbers including money using appropriate problem solving strategies and tools.</t>
  </si>
  <si>
    <t>24.   adds mentally two to three one- digit numbers with sums up to 18 using appropriate strategies.</t>
  </si>
  <si>
    <t>M1NS-IId- 28.1b</t>
  </si>
  <si>
    <t>24. visualizes, represents, and subtracts 2- to 3-digit numbers with minuends up to 999 without and with regrouping.</t>
  </si>
  <si>
    <t>24. visualizes and states basic
multiplication facts for numbers up to 10.</t>
  </si>
  <si>
    <t>24. differentiates prime from composite numbers.</t>
  </si>
  <si>
    <t>M4NS-IIb- 66</t>
  </si>
  <si>
    <t>24.  shows that multiplying a fraction by its reciprocal is equal to 1.</t>
  </si>
  <si>
    <t>24. solves multi-step routine and non- routine problems involving division and any of the other operations of decimals, mixed decimals, and whole numbers including money using appropriate problem solving strategies and tools.</t>
  </si>
  <si>
    <t>M6NS-Ij-120.3</t>
  </si>
  <si>
    <t>25.   adds mentally two-digit numbers and one-digit numbers with regrouping using appropriate strategies.</t>
  </si>
  <si>
    <t>M1NS-IId- 28.2</t>
  </si>
  <si>
    <t>25. subtracts mentally 1-digit numbers from 1- to 3-digit numbers without regrouping using appropriate strategies.</t>
  </si>
  <si>
    <t>25. applies the commutative property of multiplication.</t>
  </si>
  <si>
    <t>M3NS-IIb-40.4</t>
  </si>
  <si>
    <t>25. writes a given number as a product of its prime factors.</t>
  </si>
  <si>
    <t>M4NS-IIb- 67</t>
  </si>
  <si>
    <t>25.  visualizes division of fractions.</t>
  </si>
  <si>
    <t>25. creates problems (with reasonable answers) involving division without or with any of the other operations of decimals, mixed decimals and whole numbers including money.</t>
  </si>
  <si>
    <t>26.   visualizes and solves one-step routine and non-routine problems  involving addition of whole numbers including money with sums up to 99 using appropriate problem solving strategies.</t>
  </si>
  <si>
    <t>M1NS-IIe- 29.1</t>
  </si>
  <si>
    <t>26. subtracts mentally 3-digit numbers by tens and by hundreds without regrouping
using appropriate strategies.</t>
  </si>
  <si>
    <t>26. multiplies 2-digit by 1-digit numbers using the distributive property of multiplication.</t>
  </si>
  <si>
    <t>26. finds the common factors and the greatest common factor (GCF) of two numbers using the following methods: listing, prime factorization, and continuous division.</t>
  </si>
  <si>
    <t>M4NS-IIc- 68.1</t>
  </si>
  <si>
    <t>26.  divides
-     simple fractions
-     whole numbers by a fraction and vice versa</t>
  </si>
  <si>
    <t>M5NS-Ii- 96.1</t>
  </si>
  <si>
    <t>26. expresses one value as a fraction of another given their ratio and vice versa.</t>
  </si>
  <si>
    <t>M6NS-IIa-129</t>
  </si>
  <si>
    <t>27.   creates situations involving addition of whole numbers including money .</t>
  </si>
  <si>
    <t>M1NS-IIe- 30.1</t>
  </si>
  <si>
    <t>27. solves routine and non-routine problems involving subtraction of whole numbers including money with minuends up to 1000 using
appropriate problem solving</t>
  </si>
  <si>
    <t>M2NS-IIc-34.2</t>
  </si>
  <si>
    <t>27. multiplies three 1-digit numbers using the associative property of multiplication.</t>
  </si>
  <si>
    <t>27. finds the common multiples and least common multiple (LCM) of two numbers using the following methods: listing, prime factorization, and continuous division.</t>
  </si>
  <si>
    <t>M4NS-IIc- 69.1</t>
  </si>
  <si>
    <t>27.  solves routine or non-routine problems involving division without or with any of the other operations of fractions and whole numbers using appropriate problem solving strategies and  tools .</t>
  </si>
  <si>
    <t>M5NS-Ij- 97.1</t>
  </si>
  <si>
    <t>27. finds how many times one value is as large as another given their ratio and vice versa.</t>
  </si>
  <si>
    <t>28.   illustrates subtraction as “taking away” or “comparing” elements of sets.</t>
  </si>
  <si>
    <t>28. creates problems involving subtraction of whole numbers including money.</t>
  </si>
  <si>
    <t>M2NS-IId-35.2</t>
  </si>
  <si>
    <t>28. multiplies 2- to 3-digit numbers by 1-digit numbers without or with regrouping.</t>
  </si>
  <si>
    <t>28. solves real-life problems involving GCF and LCM of 2 given numbers.</t>
  </si>
  <si>
    <t>M4NS-IId- 70.1</t>
  </si>
  <si>
    <t>28.  creates problems (with reasonable answers) involving division or with any of the other operations of fractions and whole numbers.</t>
  </si>
  <si>
    <t>M5NS-Ij- 98.1</t>
  </si>
  <si>
    <t>28. defines and illustrates the meaning of
ratio and proportion using concrete or pictorial models.</t>
  </si>
  <si>
    <t>29.   illustrates that addition and subtraction are inverse operations.</t>
  </si>
  <si>
    <t>29. performs orders of operations involving addition and subtractions of small numbers.</t>
  </si>
  <si>
    <t>M2NS-IId-34.3</t>
  </si>
  <si>
    <t>29. multiplies 2-digit numbers by 2-digit numbers without regrouping.</t>
  </si>
  <si>
    <t>29. creates problems with reasonable answers involving GCF and LCM of 2
given numbers.</t>
  </si>
  <si>
    <t>M4NS-IId- 71.1</t>
  </si>
  <si>
    <t>29.  gives the place value and  the value of a digit of a given decimal number through ten thousandths.</t>
  </si>
  <si>
    <t>M5NS-IIa- 101.2</t>
  </si>
  <si>
    <t>29. sets up proportions for groups of objects or numbers and for given situations.</t>
  </si>
  <si>
    <t>M6NS-IIb-132</t>
  </si>
  <si>
    <t>30.   visualizes, represents, and subtracts one-digit numbers with minuends through 18 (basic facts)</t>
  </si>
  <si>
    <t>M1NS-IIg- 32.1</t>
  </si>
  <si>
    <t>30. solves multi-step routine and non-routine problems involving addition and subtraction of 2- to 3-digit numbers including money using appropriate problem solving strategies and tools.</t>
  </si>
  <si>
    <t>30. multiplies 2-digit number by 2-digit numbers with regrouping.</t>
  </si>
  <si>
    <t>30. identifies proper fractions, improper fractions, and mixed numbers.</t>
  </si>
  <si>
    <t>M4NS-IIe- 79.2</t>
  </si>
  <si>
    <t>30.  reads and writes decimal numbers through ten thousandths.</t>
  </si>
  <si>
    <t>M5NS-IIa- 102.2</t>
  </si>
  <si>
    <t>30. finds a missing term in a proportion (direct, inverse, and partitive).</t>
  </si>
  <si>
    <t>31.   visualizes, represents, and subtracts one- to two-digit numbers with minuends up to 99 without regrouping.</t>
  </si>
  <si>
    <t>M1NS-IIg- 32.2</t>
  </si>
  <si>
    <t>31. creates word problems involving addition and subtraction of whole numbers including money.</t>
  </si>
  <si>
    <t>31. multiplies 2- to 3-digit numbers by multiples of 10 and 100.</t>
  </si>
  <si>
    <t>31. changes improper fraction to mixed numbers and vice versa.</t>
  </si>
  <si>
    <t>M4NS-IIe- 80</t>
  </si>
  <si>
    <t>31.  rounds decimal numbers to the nearest hundredth and thousandth.</t>
  </si>
  <si>
    <t>M5NS-IIa- 103.2</t>
  </si>
  <si>
    <t>31. solves problems involving direct proportion, partitive proportion, and inverse proportion in different contexts such as distance, rate, and time using
appropriate strategies and tools.</t>
  </si>
  <si>
    <t>32.   uses the expanded form to explain subtraction with regrouping.</t>
  </si>
  <si>
    <t>M1NS-IIh- 32.3</t>
  </si>
  <si>
    <t>32. illustrates multiplication as repeated addition using
32.1   groups of equal quantities
32.2   arrays
32.3   counting by multiples
32.4   equal jumps on the number line</t>
  </si>
  <si>
    <t>32. multiplies 1- to 2-digit numbers by 1 000.</t>
  </si>
  <si>
    <t>32. changes fractions to lowest forms.</t>
  </si>
  <si>
    <t>32.  compares and arranges decimal numbers.</t>
  </si>
  <si>
    <t>M5NS-IIb- 104.2</t>
  </si>
  <si>
    <t>32. creates problems involving ratio and proportion, with reasonable answers.</t>
  </si>
  <si>
    <t>M6NS-IIc-135</t>
  </si>
  <si>
    <t>33.   visualizes, represents, and subtracts one- to two-digit numbers with minuends up to 99 with regrouping.</t>
  </si>
  <si>
    <t>M1NS-IIh- 32.4</t>
  </si>
  <si>
    <t>33. writes a related equation for each type of multiplication: repeated addition, array, counting by multiples, and equal jumps on the number line.</t>
  </si>
  <si>
    <t>33. estimates the product of 2- to 3-digit numbers and 1- to 2-digit numbers with reasonable results .</t>
  </si>
  <si>
    <t>M3NS-IId-44.1</t>
  </si>
  <si>
    <t>33. visualizes addition and subtraction of similar fractions.</t>
  </si>
  <si>
    <t>33.  visualizes addition and subtraction of decimals.</t>
  </si>
  <si>
    <t>M5NS-IIb- 105</t>
  </si>
  <si>
    <t>33. finds the percentage or rate or percent in a given problem.</t>
  </si>
  <si>
    <t>34.   subtracts mentally one-digit numbers from two-digit minuends without regrouping using appropriate strategies.</t>
  </si>
  <si>
    <t>M1NS-IIi- 33.1</t>
  </si>
  <si>
    <t>34. illustrates the property of multiplication that any number multiplied by one (1) is the same number.</t>
  </si>
  <si>
    <t>M2NS-IIg-40.1</t>
  </si>
  <si>
    <t>34. multiplies mentally 2-digit by 1-digit numbers without regrouping with products of up to 100.</t>
  </si>
  <si>
    <t>34. visualizes subtraction of  a fraction from a whole number.</t>
  </si>
  <si>
    <t>M4NS-IIf- 82.2</t>
  </si>
  <si>
    <t>34.  adds and subtracts decimal numbers
through thousandths without and with</t>
  </si>
  <si>
    <r>
      <rPr>
        <b/>
        <sz val="12"/>
        <color theme="1"/>
        <rFont val="Calibri"/>
        <family val="2"/>
      </rPr>
      <t>M5NS-IIb-
106.1</t>
    </r>
  </si>
  <si>
    <t>34. solves routine and non-routine problems involving finding the percentage, rate and base using appropriate strategies and tools.</t>
  </si>
  <si>
    <t>35.   visualizes, represents, and solves routine and non-routine problems involving subtraction of whole
numbers including money with minuends up to 99 with and without regrouping using appropriate 
problem solving strategies and tools.</t>
  </si>
  <si>
    <t>M1NS-IIi- 34.1</t>
  </si>
  <si>
    <t>35. illustrates the property of multiplication that zero multiplied by any number is zero.</t>
  </si>
  <si>
    <t>M2NS-IIg-40.2</t>
  </si>
  <si>
    <t>35. solves routine and non-routine problems involving multiplication without or with addition and subtraction of whole numbers including money using appropriate problem solving strategies and tools.</t>
  </si>
  <si>
    <t>35. visualizes addition and subtraction of dissimilar fractions.</t>
  </si>
  <si>
    <t>M4NS-IIg- 82.3</t>
  </si>
  <si>
    <t>35.  estimates the sum or difference of decimal numbers with reasonable results.</t>
  </si>
  <si>
    <t>M5NS-IIc- 107</t>
  </si>
  <si>
    <t>35. solves percent problems such as percent of increase/decrease (discounts, original price, rate of discount, sale price, marked-up price), commission, sales tax, and simple interest.</t>
  </si>
  <si>
    <t>36.   creates situations involving subtraction of whole number including money.</t>
  </si>
  <si>
    <t>M1NS-IIj- 35.1</t>
  </si>
  <si>
    <t>36. illustrates the commutative property of multiplication.</t>
  </si>
  <si>
    <t>36. creates problems involving multiplication or with addition or subtraction of whole numbers including money.</t>
  </si>
  <si>
    <t>36. performs addition and subtraction of similar and dissimilar fractions.</t>
  </si>
  <si>
    <t>M4NS-IIg- 83</t>
  </si>
  <si>
    <t>36.  solves routine or non-routine problems involving addition and subtraction of decimal numbers including money using appropriate problem solving strategies and tools.</t>
  </si>
  <si>
    <t>M5NS-IIc- 108.1</t>
  </si>
  <si>
    <t>36. creates problems involving percent, with reasonable answers.</t>
  </si>
  <si>
    <t>M6NS-IIe-145</t>
  </si>
  <si>
    <t>37.  counts groups of equal quantity using concrete objects up to 50 and writes an equivalent expression.
e.g. 2 groups of 5</t>
  </si>
  <si>
    <t>M1NS-IIIa-37</t>
  </si>
  <si>
    <t>37. visualizes multiplication of numbers 1 to 10 by 2,3,4,5 and10.</t>
  </si>
  <si>
    <t>37. visualizes and states the multiples of 1- to 2-digit numbers.</t>
  </si>
  <si>
    <t>37. solves routine and non-routine problems involving addition and/or subtraction of fractions using appropriate problem solving strategies and tools.</t>
  </si>
  <si>
    <t>M4NS-IIh- 87.1</t>
  </si>
  <si>
    <t>37.  creates problems (with reasonable answers) involving addition and/or subtraction of decimal numbers including money.</t>
  </si>
  <si>
    <t>M5NS-IIc- 109.1</t>
  </si>
  <si>
    <t>37. describes the exponent and the base in a number expressed in exponential notation.</t>
  </si>
  <si>
    <t>38.  visualizes, represents, and separates objects into groups of equal quantity using concrete objects  up to 50.
e.g. 10 grouped by 5s</t>
  </si>
  <si>
    <t>M1NS-IIIa-48</t>
  </si>
  <si>
    <t>38. multiplies mentally 2,3,4,5 and 10 using appropriate strategies.</t>
  </si>
  <si>
    <t>38. visualizes division of numbers up to 100 by 6,7,8,and 9 (multiplication
table of 6, 7, 8, and 9).</t>
  </si>
  <si>
    <t>38. creates problems(with reasonable answers) involving addition and/or subtraction of fractions.</t>
  </si>
  <si>
    <t>M4NS-IIh- 88.1</t>
  </si>
  <si>
    <t>38.  visualizes multiplication of decimal numbers using pictorial models.</t>
  </si>
  <si>
    <t>M5NS-IId- 110</t>
  </si>
  <si>
    <t>38. gives the value of numbers expressed in exponential notation.</t>
  </si>
  <si>
    <t>39.  visualizes and identifies ½ and ¼  of a whole object.</t>
  </si>
  <si>
    <t>M1NS-IIIb- 72.1</t>
  </si>
  <si>
    <t>39. solves routine and non-routine problems involving multiplication of whole numbers including money using appropriate problem solving strategies and tools.</t>
  </si>
  <si>
    <t>39. visualizes and states basic division facts of numbers up to 10.</t>
  </si>
  <si>
    <t>39. visualizes decimal numbers using models like blocks, grids, number lines and money to show the relationship  to fractions.</t>
  </si>
  <si>
    <t>M4NS-IIi-99</t>
  </si>
  <si>
    <t>39.  multiplies decimals up to 2 decimal places by 1- to 2-digit whole numbers.</t>
  </si>
  <si>
    <t>M5NS-IId- 111.1</t>
  </si>
  <si>
    <t>39. interprets and explains the Grouping, Exponent, Multiplication, Division,
Addition, Subtraction (GEMDAS) rule.</t>
  </si>
  <si>
    <t>M6NS-IIf-148</t>
  </si>
  <si>
    <t>40.  visualizes, represents, and divides a whole into halves and fourths.</t>
  </si>
  <si>
    <t>40. solves routine and non-routine problems involving multiplication and addition or subtraction of whole numbers including money using appropriate problem solving strategies and tools.</t>
  </si>
  <si>
    <t>40. divides 2- to 3-digit numbers by 1- to 2- digit numbers without and with remainder.</t>
  </si>
  <si>
    <t>40. renames decimal numbers to fractions, and fractions  whose denominators are factors of 10 and 100 to decimals.</t>
  </si>
  <si>
    <t>M4NS-IIi- 100</t>
  </si>
  <si>
    <t>40.  multiplies decimals with factors up to 2 decimal places.</t>
  </si>
  <si>
    <t>M5NS-IId- 111.2</t>
  </si>
  <si>
    <t>40. performs two or more different operations on whole numbers with or without exponents and grouping symbols.</t>
  </si>
  <si>
    <t>41.  visualizes, and divides the elements of sets into two groups of equal quantities to show halves.</t>
  </si>
  <si>
    <t>M1NS-IIIc- 74.1</t>
  </si>
  <si>
    <t>41. creates problems involving multiplication only and multiplication with addition or subtraction of whole numbers including money with reasonable answers.</t>
  </si>
  <si>
    <t>41. divides 2-3 digit numbers by 10 and 100 without or with remainder.</t>
  </si>
  <si>
    <t>41. gives the place value and  the value of a digit of a given decimal number through hundredths.</t>
  </si>
  <si>
    <t>M4NS-IIi- 101.1</t>
  </si>
  <si>
    <t>41.  estimates the products of decimal numbers with reasonable results.</t>
  </si>
  <si>
    <t>M5NS-IIe- 112</t>
  </si>
  <si>
    <t>41. identifies real-life situations that make use of integers.</t>
  </si>
  <si>
    <t>M6NS-IIg-150</t>
  </si>
  <si>
    <t>42.  visualizes, represents, and divides the elements of sets into four groups of equal quantities to show fourths</t>
  </si>
  <si>
    <t>M1NS-IIId- 74.2</t>
  </si>
  <si>
    <t>42. visualizes and represents division as equal sharing, repeated subtraction, equal jumps on the number line and using formation of equal groups of objects</t>
  </si>
  <si>
    <t>42. estimates the quotient of 2- to 3- digit numbers by 1- to 2- digit numbers.</t>
  </si>
  <si>
    <t>42. reads and writes decimal numbers through hundredths.</t>
  </si>
  <si>
    <t>M4NS-IIj- 102.1</t>
  </si>
  <si>
    <t>42.  solves routine and non-routine problems involving multiplication without or with addition or subtraction of decimals and whole numbers including money using appropriate problem solving strategies and tools.</t>
  </si>
  <si>
    <t>M5NS-IIe- 113.1</t>
  </si>
  <si>
    <t>42. describes the set of integers.</t>
  </si>
  <si>
    <t>M6NS-IIg-151</t>
  </si>
  <si>
    <t>43.  visualizes and draws the whole region or set given its ½ and/or ¼</t>
  </si>
  <si>
    <t>M1NS-IIId-75</t>
  </si>
  <si>
    <t>43. creates and writes a related equation for each type of situation: equal sharing, repeated subtraction, equal jumps on the number line, and formation of equal groups of objects.</t>
  </si>
  <si>
    <t>43. divides mentally 2-digit numbers by 1-digit numbers without remainder using appropriate strategies.</t>
  </si>
  <si>
    <t>43. rounds decimal numbers to the nearest whole number and tenth.</t>
  </si>
  <si>
    <t>M4NS-IIj- 103.1</t>
  </si>
  <si>
    <t>43.  visualizes division of decimal numbers using pictorial models.</t>
  </si>
  <si>
    <t>M5NS-IIf- 115</t>
  </si>
  <si>
    <t>43. compares integers with other numbers such as whole numbers, fractions, and decimals.</t>
  </si>
  <si>
    <t>44. visualizes division of numbers up to 100 by 2,3,4,5, and 10
(multiplication table of 2, 3, 4, 5
and 10).</t>
  </si>
  <si>
    <t>M2NS-IIIb- 51.1</t>
  </si>
  <si>
    <t>44. solves routine and non-routine problems involving division of 2- to 4- digit numbers by 1- to 2-digit numbers without  or with any of the other operations of whole numbers including money using appropriate problem solving strategies and tools.</t>
  </si>
  <si>
    <t>44. compares and arranges decimal numbers.</t>
  </si>
  <si>
    <t>M4NS-IIj- 104.1</t>
  </si>
  <si>
    <t>44.  divides decimals with up to 2 decimal places.</t>
  </si>
  <si>
    <t>M5NS-IIf- 116.1</t>
  </si>
  <si>
    <t>44. represents integers on the number line.</t>
  </si>
  <si>
    <t>45.  divides mentally numbers by 2,3,4,5 and 10 using appropriate strategies (multiplication table of 2, 3, 4, 5 and 10).</t>
  </si>
  <si>
    <t>M2NS-IIIb- 52.1</t>
  </si>
  <si>
    <t>45. creates problems involving division or
with any of the other operations of whole numbers including money.</t>
  </si>
  <si>
    <t>45.  divides whole numbers with quotients in decimal form.</t>
  </si>
  <si>
    <t>M5NS-IIf- 116.2</t>
  </si>
  <si>
    <t>45. compares and arranges integers.</t>
  </si>
  <si>
    <t>46.  illustrates that multiplication and division are inverse operations.</t>
  </si>
  <si>
    <t>46. identifies odd and even numbers.</t>
  </si>
  <si>
    <t>46.  estimates the quotients of decimal numbers with reasonable results.</t>
  </si>
  <si>
    <t>M5NS-IIg- 117</t>
  </si>
  <si>
    <t>46. describes and interprets the basic operations on integers using materials such as algebra tiles, counters, chips,
and cards.</t>
  </si>
  <si>
    <t>M6NS-IIh-155</t>
  </si>
  <si>
    <t>47.  solves routine and non-routine problems involving division of numbers by  2,3,4,5 and 10 and with any of the other operations of whole numbers including money using appropriate problem solving strategies and tools.</t>
  </si>
  <si>
    <t>M2NS-IIIc- 56.1</t>
  </si>
  <si>
    <t>47. visualizes and represents  fractions that are equal to one and greater than one.</t>
  </si>
  <si>
    <t>M3NS-IIIa- 72.4</t>
  </si>
  <si>
    <t>47.  solves routine and non-routine problems involving division without or with any of the other operations of decimals and whole numbers including money using appropriate problem solving strategies and tools.</t>
  </si>
  <si>
    <t>M5NS-IIg- 120.1</t>
  </si>
  <si>
    <t>47. performs the basic operations on integers.</t>
  </si>
  <si>
    <t>48.  creates word problems involving division of whole numbers including money.</t>
  </si>
  <si>
    <t>M2NS-IIIc- 57.1</t>
  </si>
  <si>
    <t>48. reads and writes fractions that are equal to one and greater than one in symbols and in words.</t>
  </si>
  <si>
    <t>M3NS-IIIb- 76.3</t>
  </si>
  <si>
    <t>48.  creates problems (with reasonable answers) involving multiplication and/or division or with any of the other operations of decimals and whole
numbers including money.</t>
  </si>
  <si>
    <t>M5NS-IIg- 121.1</t>
  </si>
  <si>
    <t>48. solves routine and non-routine problems involving basic operations of integers using appropriate strategies and tools.</t>
  </si>
  <si>
    <t>49.  visualizes, represents and identifies unit fractions with denominators of 10 and below.</t>
  </si>
  <si>
    <t>M2NS-IIId- 72.2</t>
  </si>
  <si>
    <t>49. represents fractions using regions, sets, and the number line.</t>
  </si>
  <si>
    <t>M3NS-IIIb- 72.5</t>
  </si>
  <si>
    <t>49.  visualizes the ratio of 2 given numbers.</t>
  </si>
  <si>
    <t>M5NS-IIh- 122</t>
  </si>
  <si>
    <t>50.  reads and writes unit fractions.</t>
  </si>
  <si>
    <t>M2NS-IIId- 76.1</t>
  </si>
  <si>
    <t>50. visualizes and represents dissimilar fractions.</t>
  </si>
  <si>
    <t>M3NS-IIIc- 72.6</t>
  </si>
  <si>
    <t>50.  expresses ratio using either the colon
(:) or fraction.</t>
  </si>
  <si>
    <r>
      <rPr>
        <b/>
        <sz val="12"/>
        <color theme="1"/>
        <rFont val="Calibri"/>
        <family val="2"/>
      </rPr>
      <t>M5NS-IIh-
123</t>
    </r>
  </si>
  <si>
    <t>51.  compares unit fractions using relation symbols.</t>
  </si>
  <si>
    <t>M2NS-IIIe- 77.1</t>
  </si>
  <si>
    <t>51. visualizes, represents, and  compares dissimilar fractions.</t>
  </si>
  <si>
    <t>M3NS-IIId- 77.3</t>
  </si>
  <si>
    <t>51.  identifies and writes equivalent ratios.</t>
  </si>
  <si>
    <t>M5NS-IIi- 124</t>
  </si>
  <si>
    <t>52.  arranges unit fractions in increasing or decreasing order.</t>
  </si>
  <si>
    <t>M2NS-IIIe- 78.1</t>
  </si>
  <si>
    <t>52. visualizes, represents, and  arranges dissimilar fractions in increasing or decreasing order.</t>
  </si>
  <si>
    <t>M3NS-IIId- 78.3</t>
  </si>
  <si>
    <t>52.  expresses ratios in their simplest forms.</t>
  </si>
  <si>
    <t>M5NS-IIi- 125</t>
  </si>
  <si>
    <t>53.  identifies other fractions less than one with denominators 10 and below.</t>
  </si>
  <si>
    <t>M2NS-IIIe- 79.1</t>
  </si>
  <si>
    <t>53. visualizes and generates equivalent fractions.</t>
  </si>
  <si>
    <t>M3NS-IIIe- 72.7</t>
  </si>
  <si>
    <t>53.  finds the missing term in a pair of equivalent ratios.</t>
  </si>
  <si>
    <t>M5NS-IIi- 126</t>
  </si>
  <si>
    <t>54.  visualizes similar fractions (using group of objects and number line).</t>
  </si>
  <si>
    <t>M2NS-IIIf- 72.3</t>
  </si>
  <si>
    <t>54.  defines and describes a proportion.</t>
  </si>
  <si>
    <t>M5NS-IIj- 127</t>
  </si>
  <si>
    <t>55.  reads and writes similar fractions.</t>
  </si>
  <si>
    <t>M2NS-IIIf- 76.2</t>
  </si>
  <si>
    <t>55.  recognizes when two quantities are in direct proportion.</t>
  </si>
  <si>
    <t>M5NS-IIj- 128</t>
  </si>
  <si>
    <t>56.   compares similar fractions using relation symbols.</t>
  </si>
  <si>
    <t>M2NS-IIIf- 77.2</t>
  </si>
  <si>
    <t>56.  visualizes percent and its relationship to fractions, ratios, and decimal numbers using models.</t>
  </si>
  <si>
    <t>M5NS-IIIa- 136</t>
  </si>
  <si>
    <t>57.  arranges similar fractions in increasing or decreasing order.</t>
  </si>
  <si>
    <t>M2NS-IIIf- 78.2</t>
  </si>
  <si>
    <t>57.  defines percentage, rate or percent, and base.</t>
  </si>
  <si>
    <t>M5NS-IIIa- 137</t>
  </si>
  <si>
    <t>58.  identifies the base, percentage, and rate in a problem.</t>
  </si>
  <si>
    <t>M5NS-IIIa- 138</t>
  </si>
  <si>
    <t>59.  finds the percentage in a given problem.</t>
  </si>
  <si>
    <t>M5NS-IIIb- 139</t>
  </si>
  <si>
    <t>60.  solves routine and non-routine
problems involving percentage using appropriate strategies and tools.</t>
  </si>
  <si>
    <t>M5NS-IIIb- 140</t>
  </si>
  <si>
    <t>61.  creates problems involving percentage, with reasonable answers.</t>
  </si>
  <si>
    <t>M5NS-IIIb- 141</t>
  </si>
  <si>
    <t>44.  identifies, names, and describes the four basic shapes (square, rectangle, triangle and circle) in 2- dimensional (flat/plane) and 3- dimensional (solid) objects.</t>
  </si>
  <si>
    <t>58.  visualizes, identifies, classifies
and describes half circles and quarter circles.</t>
  </si>
  <si>
    <t>54. recognizes and draws a point, line, line segment and ray.</t>
  </si>
  <si>
    <t>45. describes and illustrates parallel, intersecting, and perpendicular lines.</t>
  </si>
  <si>
    <t>M4GE-IIIa- 12.2</t>
  </si>
  <si>
    <t>62.  visualizes, names, and describes polygons with 5 or more sides.</t>
  </si>
  <si>
    <t>M5GE-IIIc- 19</t>
  </si>
  <si>
    <t>49. visualizes and describes the different solid figures: cube, prism, pyramid, cylinder, cone, and sphere.</t>
  </si>
  <si>
    <t>M6GE-IIIa-27</t>
  </si>
  <si>
    <t>45.  compares and classifies 2- dimensional (flat/plane) and 3- dimensional (solid) figures according to common attributes.</t>
  </si>
  <si>
    <t>59.  constructs squares, rectangles, triangles, circles, half-circles, and quarter circles using cut- outs and square grids.</t>
  </si>
  <si>
    <t>55. recognizes and draws parallel, intersecting and perpendicular lines.</t>
  </si>
  <si>
    <t>M3GE-IIIf- 12.1</t>
  </si>
  <si>
    <t>46. draws perpendicular and parallel lines using a ruler and a set square.</t>
  </si>
  <si>
    <t>M4GE-IIIa- 12.3</t>
  </si>
  <si>
    <t>63.  describes and compares properties of
polygons (regular and irregular polygons).</t>
  </si>
  <si>
    <t>M5GE-IIIc- 20</t>
  </si>
  <si>
    <t>50. differentiates solid figures from plane figures.</t>
  </si>
  <si>
    <t>M6GE-IIIa-28</t>
  </si>
  <si>
    <t>46.  draws the four basic shapes.</t>
  </si>
  <si>
    <t>60.  identifies shapes/figures that show symmetry in a line.</t>
  </si>
  <si>
    <t>56. visualizes, identifies and draws congruent line segments.</t>
  </si>
  <si>
    <t>47. describes and illustrates different angles (right, acute, and obtuse) using models.</t>
  </si>
  <si>
    <t>M4GE-IIIb- 14</t>
  </si>
  <si>
    <t>64.  draws polygons with 5 or more sides.</t>
  </si>
  <si>
    <t>M5GE-IIIc- 21</t>
  </si>
  <si>
    <t>51. illustrates the different solid figures using various concrete and pictorial
models.</t>
  </si>
  <si>
    <t>M6GE-IIIb-29</t>
  </si>
  <si>
    <t>47.  constructs three dimensional objects (solid) using manipulative materials.</t>
  </si>
  <si>
    <t>M1GE-IIIf-4</t>
  </si>
  <si>
    <t>61.  identifies and draws the line of symmetry in a given symmetrical figure.</t>
  </si>
  <si>
    <t>M2GE-IIIh- 7.4a</t>
  </si>
  <si>
    <t>57. identifies and visualizes symmetry in the environment and in design.</t>
  </si>
  <si>
    <t>48. describes the attributes/properties of
triangles and quadrilaterals using concrete objects or models.</t>
  </si>
  <si>
    <t>65.  visualizes congruent polygons.</t>
  </si>
  <si>
    <t>M5GE-IIId- 22</t>
  </si>
  <si>
    <t>52. identifies the faces of a solid figure.</t>
  </si>
  <si>
    <t>M6GE-IIIb-30</t>
  </si>
  <si>
    <t>62.  creates figures that show symmetry in a line.</t>
  </si>
  <si>
    <t>58. identifies and draws the line of
symmetry in a given symmetrical figure.</t>
  </si>
  <si>
    <t>49. identifies and describes triangles according to sides and angles.</t>
  </si>
  <si>
    <t>M4GE-IIIc- 16</t>
  </si>
  <si>
    <t>66.  visualizes and describes a circle.</t>
  </si>
  <si>
    <t>M5GE-IIId- 23.1</t>
  </si>
  <si>
    <t>53. visualizes and describes the different solid figures: cube, prism, pyramid, cylinder, cone, and sphere.</t>
  </si>
  <si>
    <t>63.  recognizes shapes that can tessellate.</t>
  </si>
  <si>
    <t>59. completes a symmetric figure with respect to a given line of symmetry.</t>
  </si>
  <si>
    <t>50. identifies and describes the different kinds of quadrilaterals: square, rectangle, parallelogram, trapezoid, and rhombus.</t>
  </si>
  <si>
    <t>M4GE-IIIc- 17</t>
  </si>
  <si>
    <t>67.  identifies the terms related to a circle.</t>
  </si>
  <si>
    <t>M5GE-IIId- 23.2</t>
  </si>
  <si>
    <t>54. identifies the nets of the following space figures: cube, prism, pyramid, cylinder, cone, and sphere using plane figures.</t>
  </si>
  <si>
    <t>64.  tessellates a surface using triangles and squares.</t>
  </si>
  <si>
    <t>M2GE-IIIi-8.2</t>
  </si>
  <si>
    <t>60. tessellates the plane using triangles, squares and other shapes that can tessellate.</t>
  </si>
  <si>
    <t>51. relates triangles to quadrilaterals</t>
  </si>
  <si>
    <t>M4GE-IIId- 18.1</t>
  </si>
  <si>
    <t>68.  draws circles with different radii using a compass.</t>
  </si>
  <si>
    <t>M5GE-IIIe- 24</t>
  </si>
  <si>
    <t>65.  identifies straight lines and curves, flat and curved surfaces in a 3-dimensional
object.  This is not reflected in the performance standards.</t>
  </si>
  <si>
    <t>52. relates one quadrilateral to another quadrilateral (e.g. square to rhombus).</t>
  </si>
  <si>
    <t>M4GE-IIId- 18.2</t>
  </si>
  <si>
    <t>69.  visualizes and describes solid figures.</t>
  </si>
  <si>
    <t>M5GE-IIIe- 25</t>
  </si>
  <si>
    <t>66.  explains the differences between straight lines and curved lines, flat surfaces and curved surfaces. This is not reflected in the performance standards.</t>
  </si>
  <si>
    <t>70.  makes models of different solid figures: cube, prism, pyramid, cylinder, cone, and sphere using plane figures.</t>
  </si>
  <si>
    <t>M5GE-IIIe- 26</t>
  </si>
  <si>
    <r>
      <rPr>
        <sz val="12"/>
        <color theme="1"/>
        <rFont val="Calibri"/>
        <family val="2"/>
      </rPr>
      <t xml:space="preserve">48.  determines the </t>
    </r>
    <r>
      <rPr>
        <b/>
        <u/>
        <sz val="12"/>
        <color theme="1"/>
        <rFont val="Calibri"/>
        <family val="2"/>
      </rPr>
      <t>missing term/s</t>
    </r>
    <r>
      <rPr>
        <b/>
        <sz val="12"/>
        <color theme="1"/>
        <rFont val="Calibri"/>
        <family val="2"/>
      </rPr>
      <t xml:space="preserve"> </t>
    </r>
    <r>
      <rPr>
        <sz val="12"/>
        <color theme="1"/>
        <rFont val="Calibri"/>
        <family val="2"/>
      </rPr>
      <t xml:space="preserve">in a given </t>
    </r>
    <r>
      <rPr>
        <b/>
        <u/>
        <sz val="12"/>
        <color theme="1"/>
        <rFont val="Calibri"/>
        <family val="2"/>
      </rPr>
      <t>continuous pattern</t>
    </r>
    <r>
      <rPr>
        <b/>
        <sz val="12"/>
        <color theme="1"/>
        <rFont val="Calibri"/>
        <family val="2"/>
      </rPr>
      <t xml:space="preserve"> </t>
    </r>
    <r>
      <rPr>
        <sz val="12"/>
        <color theme="1"/>
        <rFont val="Calibri"/>
        <family val="2"/>
      </rPr>
      <t xml:space="preserve">using </t>
    </r>
    <r>
      <rPr>
        <b/>
        <u/>
        <sz val="12"/>
        <color theme="1"/>
        <rFont val="Calibri"/>
        <family val="2"/>
      </rPr>
      <t>one attribute</t>
    </r>
    <r>
      <rPr>
        <b/>
        <sz val="12"/>
        <color theme="1"/>
        <rFont val="Calibri"/>
        <family val="2"/>
      </rPr>
      <t xml:space="preserve"> </t>
    </r>
    <r>
      <rPr>
        <sz val="12"/>
        <color theme="1"/>
        <rFont val="Calibri"/>
        <family val="2"/>
      </rPr>
      <t>(letters/ numbers/events).
e.g. A,B,C,D,</t>
    </r>
    <r>
      <rPr>
        <u/>
        <sz val="12"/>
        <color theme="1"/>
        <rFont val="Calibri"/>
        <family val="2"/>
      </rPr>
      <t xml:space="preserve">    
</t>
    </r>
    <r>
      <rPr>
        <sz val="12"/>
        <color theme="1"/>
        <rFont val="Calibri"/>
        <family val="2"/>
      </rPr>
      <t>2,3,</t>
    </r>
    <r>
      <rPr>
        <u/>
        <sz val="12"/>
        <color theme="1"/>
        <rFont val="Calibri"/>
        <family val="2"/>
      </rPr>
      <t>   </t>
    </r>
    <r>
      <rPr>
        <sz val="12"/>
        <color theme="1"/>
        <rFont val="Calibri"/>
        <family val="2"/>
      </rPr>
      <t xml:space="preserve">5,6,7
</t>
    </r>
    <r>
      <rPr>
        <u/>
        <sz val="12"/>
        <color theme="1"/>
        <rFont val="Calibri"/>
        <family val="2"/>
      </rPr>
      <t>   </t>
    </r>
    <r>
      <rPr>
        <sz val="12"/>
        <color theme="1"/>
        <rFont val="Calibri"/>
        <family val="2"/>
      </rPr>
      <t xml:space="preserve">,Wed, Thur, Fri Aa, Bb, Cb, </t>
    </r>
    <r>
      <rPr>
        <u/>
        <sz val="12"/>
        <color theme="1"/>
        <rFont val="Calibri"/>
        <family val="2"/>
      </rPr>
      <t>   </t>
    </r>
    <r>
      <rPr>
        <sz val="12"/>
        <color theme="1"/>
        <rFont val="Calibri"/>
        <family val="2"/>
      </rPr>
      <t>,</t>
    </r>
    <r>
      <rPr>
        <u/>
        <sz val="12"/>
        <color theme="1"/>
        <rFont val="Calibri"/>
        <family val="2"/>
      </rPr>
      <t>      </t>
    </r>
  </si>
  <si>
    <r>
      <rPr>
        <sz val="12"/>
        <color theme="1"/>
        <rFont val="Calibri"/>
        <family val="2"/>
      </rPr>
      <t>67. determines the missing term/s in a given continuous pattern using two attributes (any two of the following: figures, numbers, colors, sizes, and orientations, etc.)
e.g.  1, A, 2,B,3,C,</t>
    </r>
    <r>
      <rPr>
        <u/>
        <sz val="12"/>
        <color theme="1"/>
        <rFont val="Calibri"/>
        <family val="2"/>
      </rPr>
      <t xml:space="preserve">   ,     </t>
    </r>
    <r>
      <rPr>
        <sz val="12"/>
        <color theme="1"/>
        <rFont val="Calibri"/>
        <family val="2"/>
      </rPr>
      <t xml:space="preserve">1 ,   2 ,   3 ,  4   </t>
    </r>
    <r>
      <rPr>
        <u/>
        <sz val="12"/>
        <color theme="1"/>
        <rFont val="Calibri"/>
        <family val="2"/>
      </rPr>
      <t>    </t>
    </r>
  </si>
  <si>
    <r>
      <rPr>
        <sz val="12"/>
        <color theme="1"/>
        <rFont val="Calibri"/>
        <family val="2"/>
      </rPr>
      <t xml:space="preserve">61. determines the </t>
    </r>
    <r>
      <rPr>
        <b/>
        <u/>
        <sz val="12"/>
        <color theme="1"/>
        <rFont val="Calibri"/>
        <family val="2"/>
      </rPr>
      <t>missing term/s</t>
    </r>
    <r>
      <rPr>
        <b/>
        <sz val="12"/>
        <color theme="1"/>
        <rFont val="Calibri"/>
        <family val="2"/>
      </rPr>
      <t xml:space="preserve"> </t>
    </r>
    <r>
      <rPr>
        <sz val="12"/>
        <color theme="1"/>
        <rFont val="Calibri"/>
        <family val="2"/>
      </rPr>
      <t xml:space="preserve">in a given combination of </t>
    </r>
    <r>
      <rPr>
        <b/>
        <u/>
        <sz val="12"/>
        <color theme="1"/>
        <rFont val="Calibri"/>
        <family val="2"/>
      </rPr>
      <t>continuous</t>
    </r>
    <r>
      <rPr>
        <b/>
        <sz val="12"/>
        <color theme="1"/>
        <rFont val="Calibri"/>
        <family val="2"/>
      </rPr>
      <t xml:space="preserve"> </t>
    </r>
    <r>
      <rPr>
        <b/>
        <u/>
        <sz val="12"/>
        <color theme="1"/>
        <rFont val="Calibri"/>
        <family val="2"/>
      </rPr>
      <t xml:space="preserve">and repeating pattern.
</t>
    </r>
    <r>
      <rPr>
        <sz val="12"/>
        <color theme="1"/>
        <rFont val="Calibri"/>
        <family val="2"/>
      </rPr>
      <t>e.g.
4A,5B, 6A,7B,</t>
    </r>
    <r>
      <rPr>
        <u/>
        <sz val="12"/>
        <color theme="1"/>
        <rFont val="Calibri"/>
        <family val="2"/>
      </rPr>
      <t xml:space="preserve">    
</t>
    </r>
    <r>
      <rPr>
        <sz val="12"/>
        <color theme="1"/>
        <rFont val="Calibri"/>
        <family val="2"/>
      </rPr>
      <t xml:space="preserve">1    2    3    4   </t>
    </r>
    <r>
      <rPr>
        <u/>
        <sz val="12"/>
        <color theme="1"/>
        <rFont val="Calibri"/>
        <family val="2"/>
      </rPr>
      <t>      </t>
    </r>
  </si>
  <si>
    <r>
      <rPr>
        <sz val="12"/>
        <color theme="1"/>
        <rFont val="Calibri"/>
        <family val="2"/>
      </rPr>
      <t xml:space="preserve">53. determines the </t>
    </r>
    <r>
      <rPr>
        <u/>
        <sz val="12"/>
        <color theme="1"/>
        <rFont val="Calibri"/>
        <family val="2"/>
      </rPr>
      <t>missing term/s</t>
    </r>
    <r>
      <rPr>
        <sz val="12"/>
        <color theme="1"/>
        <rFont val="Calibri"/>
        <family val="2"/>
      </rPr>
      <t xml:space="preserve"> in a sequence of numbers (e.g. odd numbers, even numbers, multiples of a number, factors of a number, etc.)
e.g. 3,6,9,</t>
    </r>
    <r>
      <rPr>
        <u/>
        <sz val="12"/>
        <color theme="1"/>
        <rFont val="Calibri"/>
        <family val="2"/>
      </rPr>
      <t xml:space="preserve">    
</t>
    </r>
    <r>
      <rPr>
        <sz val="12"/>
        <color theme="1"/>
        <rFont val="Calibri"/>
        <family val="2"/>
      </rPr>
      <t>4,8,12,16,</t>
    </r>
    <r>
      <rPr>
        <u/>
        <sz val="12"/>
        <color theme="1"/>
        <rFont val="Calibri"/>
        <family val="2"/>
      </rPr>
      <t xml:space="preserve">    
</t>
    </r>
    <r>
      <rPr>
        <sz val="12"/>
        <color theme="1"/>
        <rFont val="Calibri"/>
        <family val="2"/>
      </rPr>
      <t xml:space="preserve">(e.g. odd numbers, even numbers, multiples of a number, factors of a number, etc.)
1        3   4   5   6   7   </t>
    </r>
    <r>
      <rPr>
        <u/>
        <sz val="12"/>
        <color theme="1"/>
        <rFont val="Calibri"/>
        <family val="2"/>
      </rPr>
      <t>        </t>
    </r>
  </si>
  <si>
    <t>71.  formulates the rule in finding the next term in a sequence.
e.g.
1, 3, 7,15, (15 x 2+1)
Possible answers: (x 2 + 1)
(+2, +4, +8, +16)</t>
  </si>
  <si>
    <r>
      <rPr>
        <sz val="12"/>
        <color theme="1"/>
        <rFont val="Calibri"/>
        <family val="2"/>
      </rPr>
      <t xml:space="preserve">55. formulates the rule in finding the </t>
    </r>
    <r>
      <rPr>
        <b/>
        <u/>
        <sz val="12"/>
        <color theme="1"/>
        <rFont val="Calibri"/>
        <family val="2"/>
      </rPr>
      <t>nth</t>
    </r>
    <r>
      <rPr>
        <b/>
        <sz val="12"/>
        <color theme="1"/>
        <rFont val="Calibri"/>
        <family val="2"/>
      </rPr>
      <t xml:space="preserve"> </t>
    </r>
    <r>
      <rPr>
        <b/>
        <u/>
        <sz val="12"/>
        <color theme="1"/>
        <rFont val="Calibri"/>
        <family val="2"/>
      </rPr>
      <t>term</t>
    </r>
    <r>
      <rPr>
        <b/>
        <sz val="12"/>
        <color theme="1"/>
        <rFont val="Calibri"/>
        <family val="2"/>
      </rPr>
      <t xml:space="preserve"> </t>
    </r>
    <r>
      <rPr>
        <sz val="12"/>
        <color theme="1"/>
        <rFont val="Calibri"/>
        <family val="2"/>
      </rPr>
      <t>using different strategies (looking for a pattern, guessing and checking, working backwards)
e.g.
4,7,13,16,…n
(the nth term is 3n+1)</t>
    </r>
  </si>
  <si>
    <r>
      <rPr>
        <sz val="12"/>
        <color theme="1"/>
        <rFont val="Calibri"/>
        <family val="2"/>
      </rPr>
      <t>49.   determines the missing</t>
    </r>
    <r>
      <rPr>
        <b/>
        <u/>
        <sz val="12"/>
        <color theme="1"/>
        <rFont val="Calibri"/>
        <family val="2"/>
      </rPr>
      <t> term/s</t>
    </r>
    <r>
      <rPr>
        <b/>
        <sz val="12"/>
        <color theme="1"/>
        <rFont val="Calibri"/>
        <family val="2"/>
      </rPr>
      <t xml:space="preserve"> </t>
    </r>
    <r>
      <rPr>
        <sz val="12"/>
        <color theme="1"/>
        <rFont val="Calibri"/>
        <family val="2"/>
      </rPr>
      <t xml:space="preserve">in a given </t>
    </r>
    <r>
      <rPr>
        <b/>
        <u/>
        <sz val="12"/>
        <color theme="1"/>
        <rFont val="Calibri"/>
        <family val="2"/>
      </rPr>
      <t>repeating patter</t>
    </r>
    <r>
      <rPr>
        <b/>
        <sz val="12"/>
        <color theme="1"/>
        <rFont val="Calibri"/>
        <family val="2"/>
      </rPr>
      <t xml:space="preserve">n </t>
    </r>
    <r>
      <rPr>
        <sz val="12"/>
        <color theme="1"/>
        <rFont val="Calibri"/>
        <family val="2"/>
      </rPr>
      <t>using one attribute(letters, numbers, colors, figures, sizes, etc.).
e.g. A,B,C,A,B,C,A,</t>
    </r>
    <r>
      <rPr>
        <u/>
        <sz val="12"/>
        <color theme="1"/>
        <rFont val="Calibri"/>
        <family val="2"/>
      </rPr>
      <t xml:space="preserve">    
</t>
    </r>
    <r>
      <rPr>
        <sz val="12"/>
        <color theme="1"/>
        <rFont val="Calibri"/>
        <family val="2"/>
      </rPr>
      <t>_</t>
    </r>
  </si>
  <si>
    <r>
      <rPr>
        <sz val="12"/>
        <color theme="1"/>
        <rFont val="Calibri"/>
        <family val="2"/>
      </rPr>
      <t xml:space="preserve">68. visualizes and finds the missing value in a number sentence involving multiplication or division of whole numbers using  2, 3, 4,
5 and 10 only. e.g.  5 x     = 30. 30 ÷ </t>
    </r>
    <r>
      <rPr>
        <u/>
        <sz val="12"/>
        <color theme="1"/>
        <rFont val="Calibri"/>
        <family val="2"/>
      </rPr>
      <t>    </t>
    </r>
    <r>
      <rPr>
        <sz val="12"/>
        <color theme="1"/>
        <rFont val="Calibri"/>
        <family val="2"/>
      </rPr>
      <t>= 6</t>
    </r>
  </si>
  <si>
    <t>M2AL-IIIj-11</t>
  </si>
  <si>
    <t>62. finds the missing value in a number sentence involving multiplication or division of whole numbers.
e.g.
n x 7 = 56
56 ÷ n = 8</t>
  </si>
  <si>
    <t>M3AL-IIIj-12</t>
  </si>
  <si>
    <r>
      <rPr>
        <sz val="12"/>
        <color theme="1"/>
        <rFont val="Calibri"/>
        <family val="2"/>
      </rPr>
      <t>54. finds the missing number in an equation involving properties of operations. (e.g. (4+</t>
    </r>
    <r>
      <rPr>
        <u/>
        <sz val="12"/>
        <color theme="1"/>
        <rFont val="Calibri"/>
        <family val="2"/>
      </rPr>
      <t>    </t>
    </r>
    <r>
      <rPr>
        <sz val="12"/>
        <color theme="1"/>
        <rFont val="Calibri"/>
        <family val="2"/>
      </rPr>
      <t xml:space="preserve">) + 8 =  4  +
( 5 + </t>
    </r>
    <r>
      <rPr>
        <u/>
        <sz val="12"/>
        <color theme="1"/>
        <rFont val="Calibri"/>
        <family val="2"/>
      </rPr>
      <t>   </t>
    </r>
    <r>
      <rPr>
        <sz val="12"/>
        <color theme="1"/>
        <rFont val="Calibri"/>
        <family val="2"/>
      </rPr>
      <t>)</t>
    </r>
  </si>
  <si>
    <t>M4AL-IIIe- 13</t>
  </si>
  <si>
    <t>72.  uses different strategies (looking for a pattern, working backwards, etc.) to solve for the unknown in simple equations involving one or more operations on whole numbers and fractions.
e.g.
3 x _ + 1 = 10
(the unknown is solved by working backwards)</t>
  </si>
  <si>
    <t>M5AL-IIIf- 14</t>
  </si>
  <si>
    <t>56. differentiates expression from equation.</t>
  </si>
  <si>
    <t>M6AL-IIId-15</t>
  </si>
  <si>
    <t>50.  constructs equivalent number expression using addition and subtraction.
e.g. 6 + 5 = 12 - 1</t>
  </si>
  <si>
    <t>M1AL-IIIh-8</t>
  </si>
  <si>
    <t>57. gives the translation of real-life verbal expressions and equations into letters
or symbols and vice versa.</t>
  </si>
  <si>
    <t>M6AL-IIIe-16</t>
  </si>
  <si>
    <t>51.  identifies and creates patterns to compose and decompose using addition.
e.g. 7 = 0 + 7, 1 + 6, 2 + 5, 3 + 4, 4 +
3, 5 + 2, 6 + 1, 7 + 0</t>
  </si>
  <si>
    <t>58. defines a variable in an algebraic expression and equation.</t>
  </si>
  <si>
    <t>52.  visualizes and finds the missing number in an addition or subtraction sentence using a variety of ways
e.g.
n + 2 = 5
5 – n = 3</t>
  </si>
  <si>
    <t>59. represents quantities in real-life
situations using algebraic expressions and equations.</t>
  </si>
  <si>
    <r>
      <rPr>
        <sz val="12"/>
        <color theme="1"/>
        <rFont val="Calibri"/>
        <family val="2"/>
      </rPr>
      <t>60. solves routine and non-routine problems involving different types of numerical expressions and equations
such as 7+ 9 =</t>
    </r>
    <r>
      <rPr>
        <u/>
        <sz val="12"/>
        <color theme="1"/>
        <rFont val="Calibri"/>
        <family val="2"/>
      </rPr>
      <t>      </t>
    </r>
    <r>
      <rPr>
        <sz val="12"/>
        <color theme="1"/>
        <rFont val="Calibri"/>
        <family val="2"/>
      </rPr>
      <t>+ 6.</t>
    </r>
  </si>
  <si>
    <t>61. creates routine and non-routine problems involving numerical
expressions and equations.</t>
  </si>
  <si>
    <t>M6AL-IIIf-20</t>
  </si>
  <si>
    <t>53. tells the days in a week; months in a year in the right order.</t>
  </si>
  <si>
    <t>69.  tells and writes time in minutes including a.m. and p.m. using analog and digital clocks.</t>
  </si>
  <si>
    <t>63. visualizes, and represents, and converts time measure from seconds to minutes, minutes to hours, and hours to a day and vice versa.</t>
  </si>
  <si>
    <t>55. finds the elapsed time in minutes and seconds.</t>
  </si>
  <si>
    <t>M4ME-IIIf- 11</t>
  </si>
  <si>
    <t>73.  measures time using a 12-hour and a 24-hour clock.</t>
  </si>
  <si>
    <t>M5ME-IIIg- 14</t>
  </si>
  <si>
    <t>62. calculates speed, distance, and time.</t>
  </si>
  <si>
    <t>54. determines the day or the month using a calendar.</t>
  </si>
  <si>
    <t>70.  visualizes and finds the elapsed time in days.</t>
  </si>
  <si>
    <t>64. visualizes, and represents, and converts time measure
64.1 days to week, month and year and vice versa
64.2 weeks to months and year and vice versa
64.3 months to year and vice versa.</t>
  </si>
  <si>
    <t>56. estimates the duration of time in
minutes.</t>
  </si>
  <si>
    <t>74.  calculates time in the different world time zones in relation to the Philippines.</t>
  </si>
  <si>
    <t>M5ME-IIIg- 15</t>
  </si>
  <si>
    <t>63. solves problems involving average rate and speed.</t>
  </si>
  <si>
    <t>55.  tells and writes time by hour, half- hour and quarter-hour using analog clock.</t>
  </si>
  <si>
    <t>71.  visualizes, represents, and solves problems involving time (minutes including a.m. and p.m. and elapsed time in days).</t>
  </si>
  <si>
    <t>65. visualizes, and represents, and solves problems involving conversion of time measure.</t>
  </si>
  <si>
    <t>57. solves problems involving elapsed time.</t>
  </si>
  <si>
    <t>M4ME-IIIg- 13</t>
  </si>
  <si>
    <t>75.  solves problems involving time.</t>
  </si>
  <si>
    <t>M5ME-IIIg- 16</t>
  </si>
  <si>
    <t>64. finds the area of composite figures formed by any two or more of the following: triangle, square, rectangle,
circle, and semi-circle.</t>
  </si>
  <si>
    <t>56. solves problems involving time (days in a week, months in a year, hour, half-hour, and quarter-hour)</t>
  </si>
  <si>
    <t>M1ME-IVb-4</t>
  </si>
  <si>
    <t>72.  shows and uses the appropriate unit of length and their abbreviation cm and m to measure a particular object.</t>
  </si>
  <si>
    <t>66. visualizes, and represents, and converts common units of measure from larger to smaller unit and vice versa: meter and centimeter, kilogram and gram, liter and milliliter.</t>
  </si>
  <si>
    <t>58. visualizes the perimeter of any given plane figure in different situations.</t>
  </si>
  <si>
    <t>M4ME-IIIg- 48</t>
  </si>
  <si>
    <t>76.  visualizes circumference of a circle.</t>
  </si>
  <si>
    <t>M5ME-IIIh- 67</t>
  </si>
  <si>
    <t>65. solves routine and non-routine problems involving area of composite figures formed by any two or more of the following: triangle, square,
rectangle, circle, and semi-circle.</t>
  </si>
  <si>
    <t>57.   compares objects using comparative words: short, shorter, shortest; long, longer, longest; heavy, heavier, heaviest; light, lighter, lightest.</t>
  </si>
  <si>
    <t>73.  compares length in meters or centimeters.</t>
  </si>
  <si>
    <t>M2ME-IVb-24</t>
  </si>
  <si>
    <t>67. visualizes, and represents, and solves routine and non-routine problems involving conversions of common units of measure.</t>
  </si>
  <si>
    <t>59. measures the perimeter of any given figure using appropriate tools.</t>
  </si>
  <si>
    <t>M4ME-IIIh- 49</t>
  </si>
  <si>
    <t>77.  measures circumference of a circle using appropriate tools.</t>
  </si>
  <si>
    <t>M5ME-IIIh- 68</t>
  </si>
  <si>
    <t>66. visualizes and describes surface area and names the unit of measure used for measuring the surface area of solid/space figures.</t>
  </si>
  <si>
    <t>M6ME-IIIi-91</t>
  </si>
  <si>
    <t>58.  estimates and measures length using non- standard units of linear measures.</t>
  </si>
  <si>
    <t>74.  measures objects using appropriate measuring tools in m or cm.</t>
  </si>
  <si>
    <t>68. visualizes, and represents, and finds the capacity of a container using milliliter and liter.</t>
  </si>
  <si>
    <t>60. derives the formula for perimeter of any given figure.</t>
  </si>
  <si>
    <t>M4ME-IIIh- 50</t>
  </si>
  <si>
    <t>78.  derives a formula in finding the circumference of a circle.</t>
  </si>
  <si>
    <t>M5ME-IIIi- 69</t>
  </si>
  <si>
    <t>67. derives a formula for finding the surface area of cubes, prisms, pyramids, cylinders, cones, and spheres.</t>
  </si>
  <si>
    <t>M6ME-IIIi-92</t>
  </si>
  <si>
    <t>59.  estimates and measures mass using non-standard units of mass measure.</t>
  </si>
  <si>
    <t>75.  estimates and measures length using meter or centimeter.</t>
  </si>
  <si>
    <t>69. visualizes, and represents, and solves routine and non-routine problems involving capacity measure.</t>
  </si>
  <si>
    <t>M3ME-IVd-42</t>
  </si>
  <si>
    <t>61. finds the perimeter of triangles, squares, rectangles, parallelograms, and trapezoids.</t>
  </si>
  <si>
    <t>M4ME-IIIi- 51</t>
  </si>
  <si>
    <t>79.  finds the circumference of a circle.</t>
  </si>
  <si>
    <t>M5ME-IIIi- 70</t>
  </si>
  <si>
    <t>68. finds the surface area of cubes, prisms, pyramids, cylinders, cones, and spheres.</t>
  </si>
  <si>
    <t>M6ME-IIIi-93</t>
  </si>
  <si>
    <t>60.  estimates and measures  capacity using non-standard unit.</t>
  </si>
  <si>
    <t>76.  solves routine and non-routine problems involving length.</t>
  </si>
  <si>
    <t>70. visualizes, and represents, and measures area using appropriate unit.</t>
  </si>
  <si>
    <t>62. solves routine and non-routine problems in real-life situations
involving perimeter of squares and</t>
  </si>
  <si>
    <t>M4ME-IIIi- 52</t>
  </si>
  <si>
    <t>80.  solves routine and non-routine problems involving circumference of a circle.</t>
  </si>
  <si>
    <t>M5ME-IIIj- 71</t>
  </si>
  <si>
    <t>69. solves word problems involving measurement of surface area.</t>
  </si>
  <si>
    <t>M6ME-IIIj-94</t>
  </si>
  <si>
    <t>77.  shows and uses the appropriate unit of weight and their abbreviations g and kg to measure a particular object.</t>
  </si>
  <si>
    <t>71. derives the formula for the area of a rectangle and a square.</t>
  </si>
  <si>
    <t>63. differentiates perimeter from area.</t>
  </si>
  <si>
    <t>M4ME-IIIj- 53</t>
  </si>
  <si>
    <t>81.  visualizes area of a circle.</t>
  </si>
  <si>
    <t>M5ME-IVa- 72</t>
  </si>
  <si>
    <t>70. determines the relationship of the volume between
70.1  a rectangular prism and a pyramid;
70.2  a cylinder and a cone;
70.3  and a cylinder and sphere.</t>
  </si>
  <si>
    <t>78.  compares mass in grams or kilograms.</t>
  </si>
  <si>
    <t>M2ME-IVd-29</t>
  </si>
  <si>
    <t>72. visualizes, and represents, and finds the area of a rectangle and square in sq.cm and sq. m.</t>
  </si>
  <si>
    <t>M3ME-IVe-45</t>
  </si>
  <si>
    <t>64. converts sq. cm to sq. m and vice versa.</t>
  </si>
  <si>
    <t>M4ME-IIIj- 54</t>
  </si>
  <si>
    <t>82.  derives a formula in finding the area of a circle .</t>
  </si>
  <si>
    <t>M5ME-IVa- 73</t>
  </si>
  <si>
    <t>71. derives the formula for finding the volume of cylinders, pyramids, cones, and spheres.</t>
  </si>
  <si>
    <t>79.  measures objects using appropriate measuring units in g or kg.</t>
  </si>
  <si>
    <t>M2ME-IVd-30</t>
  </si>
  <si>
    <t>73. solves routine and non-routine problems involving areas of squares and rectangles.</t>
  </si>
  <si>
    <t>M3ME-IVf-46</t>
  </si>
  <si>
    <t>65. finds the area of irregular figures made
up of squares and rectangles using sq. cm and sq. m.</t>
  </si>
  <si>
    <t>M4ME-IVa- 55</t>
  </si>
  <si>
    <t>83.  finds the area of a given circle.</t>
  </si>
  <si>
    <t>M5ME-IVa- 74</t>
  </si>
  <si>
    <t>72. finds the volume of cylinders, pyramids, cones, and spheres.</t>
  </si>
  <si>
    <t>80.  estimates and measures mass using gram or kilogram.</t>
  </si>
  <si>
    <t>M2ME-IVe-31</t>
  </si>
  <si>
    <t>74. creates problems involving area of rectangle and square.</t>
  </si>
  <si>
    <t>M3ME-IVf-47</t>
  </si>
  <si>
    <t>66. estimates the area of irregular plane figures made up of squares and
rectangles.</t>
  </si>
  <si>
    <t>M4ME-IVa- 56</t>
  </si>
  <si>
    <t>84.  solves routine and non-routine problems involving the area of a circle.</t>
  </si>
  <si>
    <t>M5ME-IVb- 75</t>
  </si>
  <si>
    <t>73. solves routine and non-routine problems involving volumes of solids.</t>
  </si>
  <si>
    <t>81.  solves routine and non-routine problems involving mass.</t>
  </si>
  <si>
    <t>67. derives the formulas for the area of triangles, parallelograms, and trapezoids.</t>
  </si>
  <si>
    <t>M4ME-IVb- 57</t>
  </si>
  <si>
    <t>85.  creates problems involving a circle, with reasonable answers.</t>
  </si>
  <si>
    <t>M5ME-IVb- 76</t>
  </si>
  <si>
    <t>74. creates problems involving surface area and volume of solid/space figures, with reasonable answers.</t>
  </si>
  <si>
    <t>82.  measures objects using appropriate measuring tools in mL or L.</t>
  </si>
  <si>
    <t>68. finds the area of triangles, parallelograms and trapezoids using sq. cm and sq. m.</t>
  </si>
  <si>
    <t>M4ME-IVb- 58</t>
  </si>
  <si>
    <t>86.  visualizes the volume of a cube and rectangular prism.</t>
  </si>
  <si>
    <t>M5ME-IVc- 77</t>
  </si>
  <si>
    <t>75. reads and interprets electric and water meter readings.</t>
  </si>
  <si>
    <t>83.  creates problems involving length, mass and capacity.</t>
  </si>
  <si>
    <t>69. estimates the area of triangles, parallelograms, and trapezoids</t>
  </si>
  <si>
    <t>M4ME-IVc- 59</t>
  </si>
  <si>
    <t>87.  names the appropriate unit of measure used for measuring the volume of a cube and a rectangle prism.</t>
  </si>
  <si>
    <t>M5ME-IVc- 78</t>
  </si>
  <si>
    <t>76. solves routine and non-routine problems involving electric and water consumption.</t>
  </si>
  <si>
    <t>84.  illustrates area as a measure of how much surface is covered or occupied by a plane figure.</t>
  </si>
  <si>
    <t>70. solves routine and non-routine problems involving   squares, rectangles, triangles, parallelograms, and trapezoids.</t>
  </si>
  <si>
    <t>M4ME-IVc- 60</t>
  </si>
  <si>
    <t>88.  derives the formula in finding the volume of a cube and a rectangular prism using cubic cm and cubic m.</t>
  </si>
  <si>
    <t>M5ME-IVc- 79</t>
  </si>
  <si>
    <t>77. creates problems involving electric and water consumption, with reasonable answers.</t>
  </si>
  <si>
    <t>M6ME-IVd-102</t>
  </si>
  <si>
    <t>85.  finds the area of a given figure using square-tile units i.e. number of square-tiles needed.</t>
  </si>
  <si>
    <t>71. creates problems(with reasonable answers) involving perimeter and area involving   squares, rectangles, triangles, parallelograms, and
trapezoids.</t>
  </si>
  <si>
    <t>M4ME-IVd- 61</t>
  </si>
  <si>
    <t>89.  converts cu. cm to cu. m and vice versa; cu.cm to L and vice versa.</t>
  </si>
  <si>
    <t>M5ME-IVd- 80</t>
  </si>
  <si>
    <t>86.  estimates the area of a given figure using any shape.</t>
  </si>
  <si>
    <t>72. visualizes the volume of solid figures in different situations using non-standard (e.g. marbles, etc.) and standard units.</t>
  </si>
  <si>
    <t>M4ME-IVd- 62</t>
  </si>
  <si>
    <t>90.  finds the volume of a given cube and rectangular prism using cu. cm and cu. m.</t>
  </si>
  <si>
    <t>M5ME-IVd- 81</t>
  </si>
  <si>
    <t>87.  solves routine and non-routine problems involving any figure using square tiles.</t>
  </si>
  <si>
    <t>M2ME-IVh-38</t>
  </si>
  <si>
    <t>73. derives  the formula for the volume of rectangular prisms.</t>
  </si>
  <si>
    <t>M4ME-IVe- 63</t>
  </si>
  <si>
    <t>91.  estimates and uses appropriate units of measure for volume.</t>
  </si>
  <si>
    <t>M5ME-IVd- 82</t>
  </si>
  <si>
    <t>74. finds the volume of a rectangular prism using cu. cm and cu. m.</t>
  </si>
  <si>
    <t>M4ME-IVe- 64</t>
  </si>
  <si>
    <t>92.  solves routine and non-routine problems involving  volume of a cube
and rectangular prism in real-life</t>
  </si>
  <si>
    <t>M5ME-IVe- 83</t>
  </si>
  <si>
    <t>75. solves routine and non-routine problems involving the volume of a rectangular prism.</t>
  </si>
  <si>
    <t>M4ME-IVf- 65</t>
  </si>
  <si>
    <t>93.  creates problems (with reasonable answers) involving  volume of a cube and rectangular prism in real-life situations.</t>
  </si>
  <si>
    <t>M5ME-IVe- 84</t>
  </si>
  <si>
    <t>76. creates problems(with reasonable
answers) involving volume of rectangular prism.</t>
  </si>
  <si>
    <t>M4ME-IVf- 66</t>
  </si>
  <si>
    <t>94.  reads and measures temperature using thermometer (alcohol and/or digital) in degree Celsius.</t>
  </si>
  <si>
    <t>M5ME-IVf- 85</t>
  </si>
  <si>
    <t>95.  estimates the temperature(e.g. inside the classroom).</t>
  </si>
  <si>
    <t>M5ME-IVf- 86</t>
  </si>
  <si>
    <t>96.  solves routine and non-routine problems involving temperature in real- life situations.</t>
  </si>
  <si>
    <t>M5ME-IVf- 87</t>
  </si>
  <si>
    <t>97.  creates problems involving
temperature, with reasonable answers.</t>
  </si>
  <si>
    <r>
      <rPr>
        <b/>
        <sz val="12"/>
        <color rgb="FFFF0000"/>
        <rFont val="Calibri"/>
        <family val="2"/>
      </rPr>
      <t>M5ME-IVg-
88</t>
    </r>
  </si>
  <si>
    <t>61.  collects data on one variable through simple interview.</t>
  </si>
  <si>
    <t>88.  collects data on one variable using a questionnaire.</t>
  </si>
  <si>
    <t>M2SP-IVh-1.2</t>
  </si>
  <si>
    <r>
      <rPr>
        <sz val="12"/>
        <color theme="1"/>
        <rFont val="Calibri"/>
        <family val="2"/>
      </rPr>
      <t xml:space="preserve">75. collects data on one </t>
    </r>
    <r>
      <rPr>
        <b/>
        <u/>
        <sz val="12"/>
        <color theme="1"/>
        <rFont val="Calibri"/>
        <family val="2"/>
      </rPr>
      <t>variable </t>
    </r>
    <r>
      <rPr>
        <sz val="12"/>
        <color theme="1"/>
        <rFont val="Calibri"/>
        <family val="2"/>
      </rPr>
      <t>using existing records.</t>
    </r>
  </si>
  <si>
    <t>77. collects data on two variables using any source.</t>
  </si>
  <si>
    <t>M4SP-IVg- 1.4</t>
  </si>
  <si>
    <t>98.  collects data on one to two variables using any source.</t>
  </si>
  <si>
    <t>M5SP-IVg- 1.5</t>
  </si>
  <si>
    <t>78. collects data on one or two variables using any source.</t>
  </si>
  <si>
    <t>M6SP-IVe-1.6</t>
  </si>
  <si>
    <t>62.  sorts, classifies, and organizes data in tabular form and presents this into a  pictograph without scales.</t>
  </si>
  <si>
    <t>89.  sorts, classifies, and organizes data in tabular form and presents this into a pictograph without and with scales.</t>
  </si>
  <si>
    <r>
      <rPr>
        <sz val="12"/>
        <color theme="1"/>
        <rFont val="Calibri"/>
        <family val="2"/>
      </rPr>
      <t xml:space="preserve">76. sorts, classifies, and organizes data in tabular form and presents this into a  </t>
    </r>
    <r>
      <rPr>
        <b/>
        <u/>
        <sz val="12"/>
        <color theme="1"/>
        <rFont val="Calibri"/>
        <family val="2"/>
      </rPr>
      <t>vertical or horizontal bar
graph.</t>
    </r>
  </si>
  <si>
    <t>M3SP-IVg-2.3</t>
  </si>
  <si>
    <t>78. organizes data in tabular form and presents them in a  single/double horizontal or vertical bar graph.</t>
  </si>
  <si>
    <t>M4SP-IVg- 2.4</t>
  </si>
  <si>
    <t>99.  organizes data in tabular form and presents them in a line graph.</t>
  </si>
  <si>
    <t>M5SP-IVg- 2.5</t>
  </si>
  <si>
    <t>79. constructs a pie graph based on a given set of data.</t>
  </si>
  <si>
    <r>
      <rPr>
        <sz val="12"/>
        <color theme="1"/>
        <rFont val="Calibri"/>
        <family val="2"/>
      </rPr>
      <t xml:space="preserve">63.  infers and interprets data presented in a  </t>
    </r>
    <r>
      <rPr>
        <b/>
        <u/>
        <sz val="12"/>
        <color theme="1"/>
        <rFont val="Calibri"/>
        <family val="2"/>
      </rPr>
      <t xml:space="preserve">pictograph without scales.
</t>
    </r>
    <r>
      <rPr>
        <sz val="12"/>
        <color theme="1"/>
        <rFont val="Calibri"/>
        <family val="2"/>
      </rPr>
      <t>e.g. finding out from the title what the pictograph is all about, comparing</t>
    </r>
  </si>
  <si>
    <t>90.  infers and interprets data presented in a  pictograph without and with scales.</t>
  </si>
  <si>
    <t>77. infers and interprets data presented in different kinds  of bar graphs (vertical/ horizontal).</t>
  </si>
  <si>
    <t>M3SP-IVh-3.3</t>
  </si>
  <si>
    <t>79. interprets data presented in different kinds  of bar graphs  (vertical/horizontal, single/double bars).</t>
  </si>
  <si>
    <t>M4SP-IVg- 3.4</t>
  </si>
  <si>
    <t>100. interprets data presented in different kinds of line graphs (single to double- line graph).</t>
  </si>
  <si>
    <t>M5SP-IVh- 3.5</t>
  </si>
  <si>
    <t>80. interprets data presented in a pie graph.</t>
  </si>
  <si>
    <t>64.  solves routine and non-routine
problems using data presented in pictograph without scales.</t>
  </si>
  <si>
    <t>M1SP-IVh-4.1</t>
  </si>
  <si>
    <t>91.  solves routine and non-routine problems using data presented in a pictograph without and with scales.</t>
  </si>
  <si>
    <t>M2SP-IVi-4.2</t>
  </si>
  <si>
    <t>78. solves routine and non-routine
problems using data presented in a single-bar graph.</t>
  </si>
  <si>
    <t>80. solves routine and non-routine problems using data presented in a
single or double-bar graph.</t>
  </si>
  <si>
    <t>M4SP-IVh- 4.4</t>
  </si>
  <si>
    <t>101. solves routine and non-routine problems using data presented in a line
graph.</t>
  </si>
  <si>
    <t>M5SP-IVh- 4.5</t>
  </si>
  <si>
    <t>81. solves routine and non-routine problems using data presented in a pie graph.</t>
  </si>
  <si>
    <t>65.  tells whether an event is likely or unlikely to happen.</t>
  </si>
  <si>
    <t>92.  tells whether an event is likely, equally likely, unlikely to happen.</t>
  </si>
  <si>
    <t>79. tells whether an event is sure,
likely, equally likely, unlikely, and impossible to happen.</t>
  </si>
  <si>
    <t>81. draws inferences based on data presented in a double-bar graph.</t>
  </si>
  <si>
    <t>M4SP-IVh- 5.4</t>
  </si>
  <si>
    <t>102. draws inferences based on data presented in a line graph.</t>
  </si>
  <si>
    <t>M5SP-IVh- 5.5</t>
  </si>
  <si>
    <t>82. creates problems that can be answered using information presented in a pie graph.</t>
  </si>
  <si>
    <t>M6SP-IVg-6</t>
  </si>
  <si>
    <t>66.  describe events in real-life situations using the phrases “ likely” or “unlikely
to happen”. e.g. Tomorrow it will rain.</t>
  </si>
  <si>
    <t>93.  describe events in real-life situations using the phrases
“ likely to happen” or “unlikely to
happen” or “equally likely to happen”.</t>
  </si>
  <si>
    <t>80. describes events in real-life situations using the phrases “sure  to happen,“ likely to happen”, “equally likely to happen”, “unlikely to happen”, and “impossible to happen”.</t>
  </si>
  <si>
    <t>82. records favorable outcomes in a simple experiment (e.g.  tossing a coin, spinning a wheel, etc.)</t>
  </si>
  <si>
    <t>103. describes experimental probability.</t>
  </si>
  <si>
    <t>83. describes the meaning of probability such as 50% chance of rain and one
in a million chance of winning.</t>
  </si>
  <si>
    <t>83. expresses the outcome in a simple experiment in words, symbols, tables,
or graphs.</t>
  </si>
  <si>
    <t>104. performs an experimental probability
and  records result by listing.</t>
  </si>
  <si>
    <t>84. quantifies the phrases “most likely to happen” and “unlikely to happen”.</t>
  </si>
  <si>
    <t>M6SP-IVh-20</t>
  </si>
  <si>
    <t>84. explains the outcomes in an experiment.</t>
  </si>
  <si>
    <t>105. analyzes data obtained from chance using experiments involving letter cards (A to Z) and number cards (0
to 20).</t>
  </si>
  <si>
    <t>85. performs experiments and records outcomes.</t>
  </si>
  <si>
    <t>85. solves routine and non-routine
problems involving a simple experiment.</t>
  </si>
  <si>
    <t>106. solves routine and non-routine
problems involving experimental probability.</t>
  </si>
  <si>
    <t>86. makes listings and diagrams of outcomes and tells the number of favorable outcomes and chances
using these listings and diagrams.</t>
  </si>
  <si>
    <t>86. creates problems involving a simple experiment.</t>
  </si>
  <si>
    <t>107. creates routine and non-routine problems involving experimental probability.</t>
  </si>
  <si>
    <t>M5SP-IVj-18</t>
  </si>
  <si>
    <t>87. makes simple predictions of events based on the results of experiments.</t>
  </si>
  <si>
    <t>88. solves routine and non-routine
problems involving experimental and theoretical probability.</t>
  </si>
  <si>
    <t>M6SP-IVj-24</t>
  </si>
  <si>
    <t>89. creates problems involving
experimental and theoretical probability.</t>
  </si>
  <si>
    <t>M6SP-IVj-25</t>
  </si>
  <si>
    <t>Summary</t>
  </si>
  <si>
    <t>Total LC for the grade</t>
  </si>
  <si>
    <t xml:space="preserve">Found in another grade </t>
  </si>
  <si>
    <t>7 (10.6%)</t>
  </si>
  <si>
    <t>19 (20.4%)</t>
  </si>
  <si>
    <t>5 (6.3%)</t>
  </si>
  <si>
    <t>15 (17.4%)</t>
  </si>
  <si>
    <t>22 (20.6%)</t>
  </si>
  <si>
    <t>19 (21.3%)</t>
  </si>
  <si>
    <t>Unmatched</t>
  </si>
  <si>
    <t>1 (1.5%)</t>
  </si>
  <si>
    <t>5 (5.37%)</t>
  </si>
  <si>
    <t>1 (1.3%)</t>
  </si>
  <si>
    <t>5 (5.8%)</t>
  </si>
  <si>
    <t>7 (6.5%)</t>
  </si>
  <si>
    <t>4 (4.5%)</t>
  </si>
  <si>
    <t>Note:</t>
  </si>
  <si>
    <t>Yellow cell</t>
  </si>
  <si>
    <t>Learning competencies found in another grade</t>
  </si>
  <si>
    <t>Yellow cell + Red font</t>
  </si>
  <si>
    <t>Learning competencies unmatched</t>
  </si>
  <si>
    <t>PINE DPA</t>
  </si>
  <si>
    <t>PH Digital Practices and Assessments (DPA)</t>
  </si>
  <si>
    <t>Chapter No</t>
  </si>
  <si>
    <t xml:space="preserve">✔ </t>
  </si>
  <si>
    <t>PINE_G1_C04_P4.1.1</t>
  </si>
  <si>
    <t>Ch 4 Practice 4.1.1: Word problems</t>
  </si>
  <si>
    <t>P1/P2/A1/A6</t>
  </si>
  <si>
    <t>Ch 10 Practice 2.2.1: Measuring length in units</t>
  </si>
  <si>
    <t>Ch 5 Practice 2.2.3: Estimate and measure length in centimeters</t>
  </si>
  <si>
    <t>2.059a Estimate and measure length in centimeters M2ME-IVc-26</t>
  </si>
  <si>
    <t>2.075 Estimate and measure length in centimeters M2ME-IVc-26</t>
  </si>
  <si>
    <t>PINE_G5_C02_P1.5.1 / PINE_G5_C02_P2A.2.1</t>
  </si>
  <si>
    <t>Ch 2 Practice 1.5.1: Estimating products / Ch 2 Practice 2A.2.1:Estimating quotients</t>
  </si>
  <si>
    <t>Ch 2 Practice 1.5.1: Estimating products</t>
  </si>
  <si>
    <t>5.027a Estimate an answer in multiplication M5NS-Ic-61.2/M5NS-Id-62.2</t>
  </si>
  <si>
    <t>G5.1.02 Multiplication / Division</t>
  </si>
  <si>
    <t>Ch 2 Practice 2.5.1: Estimating quotients</t>
  </si>
  <si>
    <t>5.029a Estimate an answer in division M5NS-Ic-61.2/M5NS-Id-62.2</t>
  </si>
  <si>
    <t>5.040a Divide a whole number by tens M5NS-Ic-61.2/M5NS-Id-62.2</t>
  </si>
  <si>
    <t>Ch 4 Practice 1.5A.1: Parts of an expression</t>
  </si>
  <si>
    <t>6.058 Defines a variable in an algebraic expression and equation M6AL-IIIe-17</t>
  </si>
  <si>
    <t>Ch 3 Practice 2.1.2: Multiplying by 6</t>
  </si>
  <si>
    <t>✔</t>
  </si>
  <si>
    <t>Ch 3 Practice 2.2.1: Dividing by 6</t>
  </si>
  <si>
    <t>3.059b 4Divide a 2-digit or 3-digit number by 6 M3NS-IIg-51.2</t>
  </si>
  <si>
    <t>Ch 3 Practice 3.1.2: Multiplying by 7</t>
  </si>
  <si>
    <t>Ch 3 Practice 3.2.1: Dividing by 7</t>
  </si>
  <si>
    <t>Ch 3 Practice 4.1.2: Multiplying by 8</t>
  </si>
  <si>
    <t>Ch 3 Practice 4.2.1: Dividing by 8</t>
  </si>
  <si>
    <t>Ch 3 Practice 5.1.2: Multiplying by 9</t>
  </si>
  <si>
    <t>Ch 3 Practice 5.2.1: Dividing by 9</t>
  </si>
  <si>
    <t>To be created by vendor</t>
  </si>
  <si>
    <t>Uploaded</t>
  </si>
  <si>
    <t xml:space="preserve">2.074 Estimates and measures length M2ME-IVb-25 </t>
  </si>
  <si>
    <t>5.040b Divide a whole number by another 2-digit whole number by estimating the quotient</t>
  </si>
  <si>
    <t>5.040c Divide a 2-digit whole number by another 2-digit whole number by estimating and adjusting the quotient</t>
  </si>
  <si>
    <t>5.040d Divide a 3-digit whole number by a 2-digit whole number by estimating and adjusting the quotient</t>
  </si>
  <si>
    <t>5.040e Divide a 3-digit whole number by a 2-digit whole number to get a 2-digit quotient</t>
  </si>
  <si>
    <t>5.060a Understand that multiplying a fraction by its reciprocal equals 1 M5NS-Ih-94</t>
  </si>
  <si>
    <t>G5.1.04 Fractions / Arithmetic Operations</t>
  </si>
  <si>
    <t>5.075a Find the unknown measure of an angle involving angles on a line, angles at a point and vertically opposite angles by first finding an intermediate angle</t>
  </si>
  <si>
    <t>G5.1.07 Ratio</t>
  </si>
  <si>
    <t>5.102a Use a ratio to compare two measurements of length, mass or volume M5NS-IIh-122</t>
  </si>
  <si>
    <t>5.107a Write a ratio with three terms in its simplest form M5NS-IIi-125</t>
  </si>
  <si>
    <t xml:space="preserve">Ch 6 Practice 2.1.4: </t>
  </si>
  <si>
    <t>6.061 Identify situations of inverse proportion</t>
  </si>
  <si>
    <t>Chapter</t>
  </si>
  <si>
    <t>Manuscript reviewed by Editor</t>
  </si>
  <si>
    <t>Q1 - Missing number line, missing scaffold, question is exactly the same as reference question
Q2 - Number line is incorrect and incomplete scaffold (Refer to page 122 of CB)
Q3 - Missing pictorial, missing number line
Q4 - Number line is incomplete
Q5 - Author is confused between number line and pictorial.  Re-create this Qns.
Q6 -All number lines are incorrect. Re-create this Qns.
Q7 - Incomplete question
Q8 - Incomplete question</t>
  </si>
  <si>
    <t>Q1 - Missing pictorial
Q2 - Missing pictorial
Q4 - Magnify the last ruler to make 15cm visible (Follow the pictorial as per Q3)
Q5 - Wrong and incomplete scaffolding
Q6 - Wrong and incomplete scaffolding
Q7 - Change the question stem to 'What is the length of the wall in centimeters?'
Q8 - Change the question stem to 'What is the height of the pole in centimeters?'</t>
  </si>
  <si>
    <t>Q1 - Missing pictorial, change the distractors to (2 meters 87 centimeters, 1 meter 87 centimeters, 2 meters 287 centimeters, 1 meter 287 centimeters).
Q2 - Missing pictorial, change the options to (4 m 45 cm, 4 m 65 cm, 4 m 46 cm)
Q4 - Change one of the distractor 62 m 5 cm to 6 m 25 cm
Q5 - Incorrect scaffold, please follow CB closely.  Change the question stem to 'What is the length of the wire in meters and centimeters?'
Q6 - Incorrect scaffold.  Do not use minaret, it is a term whereby students may not understand.  Change it to tower.  Change the question stem to 'The height of a tower is 849 centimeters.  What is the height of the tower in meters and centimeters?'
Q7 - Change the question stem to 'What is the length of the water pipe in meters and centimeters?'
Q8 - Change the question stem to 'What is the length of the bus in meters and centimeters?'</t>
  </si>
  <si>
    <t>Q1 - Pictorial is incorrect.  Kindly avoid the use of methods that are not found in the CB.
Q2 - Pictorial is incorrect. 
Q3 - Pictorial is incorrect.
Q4 - Pictorial is incorrect.
Q5 - There is an extra step in the scaffold.  Refer to CB page 5 and follow method 2 closely.
(Note to author:  Why are you not taking reference from the existing material?)</t>
  </si>
  <si>
    <t>Q1 - Missing pictorial.  Missing units in the options.  Wrong choice of distractors, do not include decimals.  In the thought bubble, more 185 to next line.
Q2 - Missing pictorial.  Missing units in the options.  Wrong choice of distractors, do not include decimals.
Q3 - Missing pictorial.  Missing units in the options.  Wrong choice of distractors, do not include decimals.
Q4 - Missing pictorial.
Q5 - Scaffolding is incorrect.
Q6 - Scaffolding is incorrect.
Q8 - Do not include decimals.</t>
  </si>
  <si>
    <t xml:space="preserve">Q1 - Missing pictorial.  Missing units in the options.  Wrong choice of distractors, do not include decimals. 
Q2 - Missing pictorial.  Missing units in the options.  Wrong choice of distractors, do not include decimals. 
Q3 - Missing pictorial.  Remove 0 m from distractor 1 and 2.
Q4 - Missing pictorial.
</t>
  </si>
  <si>
    <t>Q1 - Missing question. Add in 'What is the length of the bead?' after Look at the picture.
Q4 - Change the question stem to 'What is the difference in thickness between the red ribbon and the blue ribbon?'
Q7 - Distracors are inappropriate.  Limit the units to just cm and mm.
Q8 - Incomplete question stem.  Change to 'Compare and find the difference in length of the ........'</t>
  </si>
  <si>
    <t>Q1 - Incomplete pictorial.  Add a ruler and magnifies the portion.
Q2 - Incomplete pictorial.  Add a ruler and magnifies the portion.
Q3 - Incomplete pictorial.  Add a ruler and magnifies the portion.
Q4 - Incomplete pictorial.  Add a ruler and magnifies the portion.
Q5 - Missing scaffolding.  Change the question stem to 'Express the length of the cotton swab in centimeters and millimeters.'
Q6 - Incomplete question.  Add in 'Express 63 millimeters in centimeters and millimeters.'
Q7 - Change the question stem to 'Express the length of the clothespin in centimeters and millimeters.'
Q8 - Incomplete question.  Add in 'Express 102 millimeters in centimeters and millimeters.'</t>
  </si>
  <si>
    <t>Q1 - Pictorial is incorrect.  
Q2 - Pictorial is incorrect. 
Q3 - Pictorial is incorrect.
Q4 - Pictorial is incorrect.
Q5 - There is an extra step in the scaffold.  Refer to CB page 22 and follow method 2 closely.
Q6 - There is an extra step in the scaffold.  Refer to CB page 23 and follow method 2 closely.</t>
  </si>
  <si>
    <r>
      <rPr>
        <sz val="12"/>
        <color rgb="FF000000"/>
        <rFont val="Calibri"/>
        <family val="2"/>
      </rPr>
      <t xml:space="preserve">Not required in PH curriculum but available in existing DPA.  </t>
    </r>
    <r>
      <rPr>
        <i/>
        <sz val="12"/>
        <color rgb="FF0070C0"/>
        <rFont val="Calibri"/>
        <family val="2"/>
      </rPr>
      <t>**Good to include**</t>
    </r>
  </si>
  <si>
    <r>
      <rPr>
        <b/>
        <strike/>
        <sz val="12"/>
        <color theme="1"/>
        <rFont val="Calibri (Body)"/>
      </rPr>
      <t xml:space="preserve">Exact Match </t>
    </r>
    <r>
      <rPr>
        <b/>
        <sz val="12"/>
        <color theme="1"/>
        <rFont val="Calibri"/>
        <family val="2"/>
      </rPr>
      <t>/ Good match / Match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</si>
</sst>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m\,\ d"/>
  </numFmts>
  <fonts count="46" x14ac:knownFonts="1">
    <font>
      <sz val="12"/>
      <color theme="1"/>
      <name val="Calibri"/>
      <scheme val="minor"/>
    </font>
    <font>
      <b/>
      <sz val="12"/>
      <color rgb="FF0070C0"/>
      <name val="Calibri"/>
      <family val="2"/>
    </font>
    <font>
      <b/>
      <sz val="12"/>
      <color theme="1"/>
      <name val="Calibri"/>
      <family val="2"/>
    </font>
    <font>
      <b/>
      <sz val="12"/>
      <color rgb="FFFF0000"/>
      <name val="Calibri"/>
      <family val="2"/>
    </font>
    <font>
      <sz val="12"/>
      <color theme="1"/>
      <name val="Calibri"/>
      <family val="2"/>
    </font>
    <font>
      <sz val="12"/>
      <name val="Calibri"/>
      <family val="2"/>
    </font>
    <font>
      <sz val="12"/>
      <color rgb="FFFF0000"/>
      <name val="Calibri"/>
      <family val="2"/>
    </font>
    <font>
      <sz val="12"/>
      <color rgb="FF000000"/>
      <name val="Calibri"/>
      <family val="2"/>
    </font>
    <font>
      <b/>
      <sz val="14"/>
      <color theme="1"/>
      <name val="Calibri"/>
      <family val="2"/>
    </font>
    <font>
      <b/>
      <strike/>
      <sz val="12"/>
      <color theme="1"/>
      <name val="Calibri"/>
      <family val="2"/>
    </font>
    <font>
      <strike/>
      <sz val="12"/>
      <color theme="1"/>
      <name val="Calibri"/>
      <family val="2"/>
    </font>
    <font>
      <sz val="12"/>
      <color theme="1"/>
      <name val="Calibri"/>
      <family val="2"/>
      <scheme val="minor"/>
    </font>
    <font>
      <b/>
      <sz val="18"/>
      <color theme="1"/>
      <name val="Calibri"/>
      <family val="2"/>
    </font>
    <font>
      <b/>
      <sz val="12"/>
      <color rgb="FFC00000"/>
      <name val="Calibri"/>
      <family val="2"/>
    </font>
    <font>
      <sz val="12"/>
      <color rgb="FF548235"/>
      <name val="Calibri"/>
      <family val="2"/>
    </font>
    <font>
      <sz val="12"/>
      <color rgb="FF548135"/>
      <name val="Calibri"/>
      <family val="2"/>
    </font>
    <font>
      <b/>
      <sz val="12"/>
      <color rgb="FF548135"/>
      <name val="Calibri"/>
      <family val="2"/>
    </font>
    <font>
      <b/>
      <sz val="12"/>
      <color rgb="FFFFFF00"/>
      <name val="Calibri"/>
      <family val="2"/>
    </font>
    <font>
      <b/>
      <sz val="12"/>
      <color theme="0"/>
      <name val="Calibri"/>
      <family val="2"/>
    </font>
    <font>
      <sz val="11"/>
      <color rgb="FF000000"/>
      <name val="Arial"/>
      <family val="2"/>
    </font>
    <font>
      <strike/>
      <sz val="12"/>
      <color rgb="FF7030A0"/>
      <name val="Calibri"/>
      <family val="2"/>
    </font>
    <font>
      <sz val="12"/>
      <color rgb="FF7030A0"/>
      <name val="Calibri"/>
      <family val="2"/>
    </font>
    <font>
      <strike/>
      <sz val="12"/>
      <color rgb="FF000000"/>
      <name val="Calibri"/>
      <family val="2"/>
    </font>
    <font>
      <sz val="12"/>
      <color theme="4"/>
      <name val="Calibri"/>
      <family val="2"/>
    </font>
    <font>
      <sz val="12"/>
      <color rgb="FFC00000"/>
      <name val="Calibri"/>
      <family val="2"/>
    </font>
    <font>
      <strike/>
      <sz val="12"/>
      <color rgb="FFC00000"/>
      <name val="Calibri"/>
      <family val="2"/>
    </font>
    <font>
      <strike/>
      <sz val="12"/>
      <color rgb="FFFF0000"/>
      <name val="Calibri"/>
      <family val="2"/>
    </font>
    <font>
      <sz val="12"/>
      <color rgb="FF4472C4"/>
      <name val="Calibri"/>
      <family val="2"/>
    </font>
    <font>
      <sz val="11"/>
      <color theme="1"/>
      <name val="Calibri"/>
      <family val="2"/>
    </font>
    <font>
      <sz val="9"/>
      <color theme="1"/>
      <name val="Calibri"/>
      <family val="2"/>
    </font>
    <font>
      <b/>
      <sz val="16"/>
      <color theme="1"/>
      <name val="Calibri"/>
      <family val="2"/>
    </font>
    <font>
      <b/>
      <sz val="11"/>
      <color theme="1"/>
      <name val="Arial"/>
      <family val="2"/>
    </font>
    <font>
      <sz val="11"/>
      <color rgb="FFFF0000"/>
      <name val="Calibri"/>
      <family val="2"/>
    </font>
    <font>
      <sz val="11"/>
      <color theme="1"/>
      <name val="Arial"/>
      <family val="2"/>
    </font>
    <font>
      <b/>
      <sz val="12"/>
      <color rgb="FF000000"/>
      <name val="Calibri"/>
      <family val="2"/>
    </font>
    <font>
      <b/>
      <sz val="10"/>
      <color theme="1"/>
      <name val="Calibri"/>
      <family val="2"/>
    </font>
    <font>
      <sz val="10"/>
      <color theme="1"/>
      <name val="Calibri"/>
      <family val="2"/>
    </font>
    <font>
      <b/>
      <sz val="11"/>
      <color theme="1"/>
      <name val="Calibri"/>
      <family val="2"/>
    </font>
    <font>
      <sz val="10"/>
      <color rgb="FFFF0000"/>
      <name val="Calibri"/>
      <family val="2"/>
    </font>
    <font>
      <b/>
      <sz val="12"/>
      <color rgb="FF7030A0"/>
      <name val="Calibri"/>
      <family val="2"/>
    </font>
    <font>
      <i/>
      <sz val="12"/>
      <color rgb="FF0070C0"/>
      <name val="Calibri"/>
      <family val="2"/>
    </font>
    <font>
      <b/>
      <strike/>
      <sz val="12"/>
      <color theme="1"/>
      <name val="Calibri (Body)"/>
    </font>
    <font>
      <strike/>
      <sz val="12"/>
      <color theme="1"/>
      <name val="Calibri (Body)"/>
    </font>
    <font>
      <vertAlign val="superscript"/>
      <sz val="12"/>
      <color theme="1"/>
      <name val="Calibri"/>
      <family val="2"/>
    </font>
    <font>
      <b/>
      <u/>
      <sz val="12"/>
      <color theme="1"/>
      <name val="Calibri"/>
      <family val="2"/>
    </font>
    <font>
      <u/>
      <sz val="12"/>
      <color theme="1"/>
      <name val="Calibri"/>
      <family val="2"/>
    </font>
  </fonts>
  <fills count="22">
    <fill>
      <patternFill patternType="none"/>
    </fill>
    <fill>
      <patternFill patternType="gray125"/>
    </fill>
    <fill>
      <patternFill patternType="solid">
        <fgColor rgb="FFFBE4D5"/>
        <bgColor rgb="FFFBE4D5"/>
      </patternFill>
    </fill>
    <fill>
      <patternFill patternType="solid">
        <fgColor rgb="FF92D050"/>
        <bgColor rgb="FF92D050"/>
      </patternFill>
    </fill>
    <fill>
      <patternFill patternType="solid">
        <fgColor rgb="FFFFFF00"/>
        <bgColor rgb="FFFFFF00"/>
      </patternFill>
    </fill>
    <fill>
      <patternFill patternType="solid">
        <fgColor rgb="FFA5A5A5"/>
        <bgColor rgb="FFA5A5A5"/>
      </patternFill>
    </fill>
    <fill>
      <patternFill patternType="solid">
        <fgColor rgb="FFFCE4D6"/>
        <bgColor rgb="FFFCE4D6"/>
      </patternFill>
    </fill>
    <fill>
      <patternFill patternType="solid">
        <fgColor theme="0"/>
        <bgColor theme="0"/>
      </patternFill>
    </fill>
    <fill>
      <patternFill patternType="solid">
        <fgColor rgb="FF1F3864"/>
        <bgColor rgb="FF1F3864"/>
      </patternFill>
    </fill>
    <fill>
      <patternFill patternType="solid">
        <fgColor rgb="FF436EFF"/>
        <bgColor rgb="FF436EFF"/>
      </patternFill>
    </fill>
    <fill>
      <patternFill patternType="solid">
        <fgColor rgb="FF7F7F7F"/>
        <bgColor rgb="FF7F7F7F"/>
      </patternFill>
    </fill>
    <fill>
      <patternFill patternType="solid">
        <fgColor rgb="FFFFFFFF"/>
        <bgColor rgb="FFFFFFFF"/>
      </patternFill>
    </fill>
    <fill>
      <patternFill patternType="solid">
        <fgColor rgb="FFE2EFD9"/>
        <bgColor rgb="FFE2EFD9"/>
      </patternFill>
    </fill>
    <fill>
      <patternFill patternType="solid">
        <fgColor rgb="FFECECEC"/>
        <bgColor rgb="FFECECEC"/>
      </patternFill>
    </fill>
    <fill>
      <patternFill patternType="solid">
        <fgColor rgb="FFBFBFBF"/>
        <bgColor rgb="FFBFBFBF"/>
      </patternFill>
    </fill>
    <fill>
      <patternFill patternType="solid">
        <fgColor rgb="FF9CC2E5"/>
        <bgColor rgb="FF9CC2E5"/>
      </patternFill>
    </fill>
    <fill>
      <patternFill patternType="solid">
        <fgColor rgb="FFD8D8D8"/>
        <bgColor rgb="FFD8D8D8"/>
      </patternFill>
    </fill>
    <fill>
      <patternFill patternType="solid">
        <fgColor rgb="FF30D5C8"/>
        <bgColor rgb="FF30D5C8"/>
      </patternFill>
    </fill>
    <fill>
      <patternFill patternType="solid">
        <fgColor rgb="FF5B9BD5"/>
        <bgColor rgb="FF5B9BD5"/>
      </patternFill>
    </fill>
    <fill>
      <patternFill patternType="solid">
        <fgColor rgb="FF9BC2E6"/>
        <bgColor rgb="FF9BC2E6"/>
      </patternFill>
    </fill>
    <fill>
      <patternFill patternType="solid">
        <fgColor rgb="FFFEF2CB"/>
        <bgColor rgb="FFFEF2CB"/>
      </patternFill>
    </fill>
    <fill>
      <patternFill patternType="solid">
        <fgColor rgb="FFF7CAAC"/>
        <bgColor rgb="FFF7CAAC"/>
      </patternFill>
    </fill>
  </fills>
  <borders count="59">
    <border>
      <left/>
      <right/>
      <top/>
      <bottom/>
      <diagonal/>
    </border>
    <border>
      <left style="thin">
        <color rgb="FF000000"/>
      </left>
      <right style="thick">
        <color rgb="FF0070C0"/>
      </right>
      <top style="thin">
        <color rgb="FF000000"/>
      </top>
      <bottom/>
      <diagonal/>
    </border>
    <border>
      <left style="thick">
        <color rgb="FF0070C0"/>
      </left>
      <right style="thin">
        <color rgb="FF000000"/>
      </right>
      <top style="thick">
        <color rgb="FF0070C0"/>
      </top>
      <bottom/>
      <diagonal/>
    </border>
    <border>
      <left style="thin">
        <color rgb="FF000000"/>
      </left>
      <right style="thin">
        <color rgb="FF000000"/>
      </right>
      <top style="thick">
        <color rgb="FF0070C0"/>
      </top>
      <bottom/>
      <diagonal/>
    </border>
    <border>
      <left style="thin">
        <color rgb="FF000000"/>
      </left>
      <right style="thick">
        <color rgb="FFFF0000"/>
      </right>
      <top style="thick">
        <color rgb="FF0070C0"/>
      </top>
      <bottom/>
      <diagonal/>
    </border>
    <border>
      <left style="thick">
        <color rgb="FFFF0000"/>
      </left>
      <right style="thick">
        <color rgb="FFFF0000"/>
      </right>
      <top style="thick">
        <color rgb="FFFF0000"/>
      </top>
      <bottom/>
      <diagonal/>
    </border>
    <border>
      <left style="thick">
        <color rgb="FFFF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70C0"/>
      </right>
      <top/>
      <bottom style="thin">
        <color rgb="FF000000"/>
      </bottom>
      <diagonal/>
    </border>
    <border>
      <left style="thick">
        <color rgb="FF0070C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FF0000"/>
      </right>
      <top/>
      <bottom style="thin">
        <color rgb="FF000000"/>
      </bottom>
      <diagonal/>
    </border>
    <border>
      <left style="thick">
        <color rgb="FFFF0000"/>
      </left>
      <right style="thick">
        <color rgb="FFFF0000"/>
      </right>
      <top/>
      <bottom style="thin">
        <color rgb="FF000000"/>
      </bottom>
      <diagonal/>
    </border>
    <border>
      <left style="thick">
        <color rgb="FFFF0000"/>
      </left>
      <right style="thin">
        <color rgb="FF000000"/>
      </right>
      <top/>
      <bottom style="thin">
        <color rgb="FF000000"/>
      </bottom>
      <diagonal/>
    </border>
    <border>
      <left style="thin">
        <color rgb="FF000000"/>
      </left>
      <right/>
      <top style="thin">
        <color rgb="FF000000"/>
      </top>
      <bottom style="thin">
        <color rgb="FF000000"/>
      </bottom>
      <diagonal/>
    </border>
    <border>
      <left style="thick">
        <color rgb="FF0070C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FF0000"/>
      </left>
      <right style="thick">
        <color rgb="FFFF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70C0"/>
      </left>
      <right style="thin">
        <color rgb="FF000000"/>
      </right>
      <top style="thin">
        <color rgb="FF000000"/>
      </top>
      <bottom style="thick">
        <color rgb="FF0070C0"/>
      </bottom>
      <diagonal/>
    </border>
    <border>
      <left style="thin">
        <color rgb="FF000000"/>
      </left>
      <right style="thin">
        <color rgb="FF000000"/>
      </right>
      <top style="thin">
        <color rgb="FF000000"/>
      </top>
      <bottom style="thick">
        <color rgb="FF0070C0"/>
      </bottom>
      <diagonal/>
    </border>
    <border>
      <left style="thin">
        <color rgb="FF000000"/>
      </left>
      <right/>
      <top style="thin">
        <color rgb="FF000000"/>
      </top>
      <bottom style="thick">
        <color rgb="FF0070C0"/>
      </bottom>
      <diagonal/>
    </border>
    <border>
      <left style="thick">
        <color rgb="FFFF0000"/>
      </left>
      <right style="thick">
        <color rgb="FFFF0000"/>
      </right>
      <top style="thin">
        <color rgb="FF000000"/>
      </top>
      <bottom style="thick">
        <color rgb="FFFF0000"/>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medium">
        <color rgb="FF000000"/>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000000"/>
      </left>
      <right/>
      <top/>
      <bottom/>
      <diagonal/>
    </border>
    <border>
      <left/>
      <right/>
      <top/>
      <bottom/>
      <diagonal/>
    </border>
  </borders>
  <cellStyleXfs count="1">
    <xf numFmtId="0" fontId="0" fillId="0" borderId="0"/>
  </cellStyleXfs>
  <cellXfs count="550">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xf>
    <xf numFmtId="0" fontId="2" fillId="0" borderId="0" xfId="0" applyFont="1"/>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center" vertical="center"/>
    </xf>
    <xf numFmtId="0" fontId="2"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4"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xf>
    <xf numFmtId="0" fontId="2" fillId="0" borderId="16"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4" borderId="23" xfId="0" applyFont="1" applyFill="1" applyBorder="1" applyAlignment="1">
      <alignment horizontal="center"/>
    </xf>
    <xf numFmtId="0" fontId="4" fillId="0" borderId="0" xfId="0" applyFont="1" applyAlignment="1">
      <alignment vertical="center"/>
    </xf>
    <xf numFmtId="0" fontId="4" fillId="0" borderId="0" xfId="0" applyFont="1" applyAlignment="1">
      <alignment horizontal="center"/>
    </xf>
    <xf numFmtId="0" fontId="2"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center"/>
    </xf>
    <xf numFmtId="0" fontId="7" fillId="0" borderId="0" xfId="0" applyFont="1" applyAlignment="1">
      <alignment horizontal="left" vertical="top"/>
    </xf>
    <xf numFmtId="0" fontId="4" fillId="0" borderId="16" xfId="0" applyFont="1" applyBorder="1"/>
    <xf numFmtId="0" fontId="4" fillId="0" borderId="7" xfId="0" applyFont="1" applyBorder="1" applyAlignment="1">
      <alignment horizontal="center"/>
    </xf>
    <xf numFmtId="0" fontId="4" fillId="5" borderId="16" xfId="0" applyFont="1" applyFill="1" applyBorder="1" applyAlignment="1">
      <alignment horizontal="center" vertical="center"/>
    </xf>
    <xf numFmtId="0" fontId="8" fillId="0" borderId="0" xfId="0" applyFont="1" applyAlignment="1">
      <alignment horizontal="left" vertical="center"/>
    </xf>
    <xf numFmtId="0" fontId="9" fillId="0" borderId="16" xfId="0" applyFont="1" applyBorder="1" applyAlignment="1">
      <alignment horizontal="center" vertical="center"/>
    </xf>
    <xf numFmtId="0" fontId="2" fillId="5" borderId="16" xfId="0" applyFont="1" applyFill="1" applyBorder="1" applyAlignment="1">
      <alignment horizontal="center" vertical="center"/>
    </xf>
    <xf numFmtId="1" fontId="4" fillId="4" borderId="16" xfId="0" applyNumberFormat="1" applyFont="1" applyFill="1" applyBorder="1" applyAlignment="1">
      <alignment horizontal="center" vertical="center"/>
    </xf>
    <xf numFmtId="1" fontId="10" fillId="4" borderId="16" xfId="0" applyNumberFormat="1" applyFont="1" applyFill="1" applyBorder="1" applyAlignment="1">
      <alignment horizontal="center" vertical="center"/>
    </xf>
    <xf numFmtId="1" fontId="4" fillId="0" borderId="16" xfId="0" applyNumberFormat="1" applyFont="1" applyBorder="1" applyAlignment="1">
      <alignment horizontal="center" vertical="center"/>
    </xf>
    <xf numFmtId="164" fontId="4" fillId="0" borderId="16" xfId="0" applyNumberFormat="1" applyFont="1" applyBorder="1" applyAlignment="1">
      <alignment horizontal="center" vertical="center"/>
    </xf>
    <xf numFmtId="1" fontId="4"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xf numFmtId="0" fontId="4" fillId="0" borderId="16" xfId="0" applyFont="1" applyBorder="1" applyAlignment="1">
      <alignment vertical="top" wrapText="1"/>
    </xf>
    <xf numFmtId="0" fontId="4" fillId="0" borderId="0" xfId="0" applyFont="1" applyAlignment="1">
      <alignment vertical="top" wrapText="1"/>
    </xf>
    <xf numFmtId="0" fontId="4" fillId="0" borderId="0" xfId="0" applyFont="1" applyAlignment="1">
      <alignment horizontal="left" vertical="top" wrapText="1"/>
    </xf>
    <xf numFmtId="0" fontId="12" fillId="0" borderId="0" xfId="0" applyFont="1"/>
    <xf numFmtId="0" fontId="4" fillId="0" borderId="0" xfId="0" applyFont="1" applyAlignment="1">
      <alignment horizontal="left"/>
    </xf>
    <xf numFmtId="0" fontId="13" fillId="0" borderId="0" xfId="0" applyFont="1"/>
    <xf numFmtId="0" fontId="7" fillId="0" borderId="7" xfId="0" applyFont="1" applyBorder="1" applyAlignment="1">
      <alignment horizontal="left" vertical="top" wrapText="1"/>
    </xf>
    <xf numFmtId="0" fontId="7" fillId="3" borderId="28" xfId="0" applyFont="1" applyFill="1" applyBorder="1" applyAlignment="1">
      <alignment horizontal="left" vertical="top" wrapText="1"/>
    </xf>
    <xf numFmtId="0" fontId="14" fillId="3" borderId="28" xfId="0" applyFont="1" applyFill="1" applyBorder="1" applyAlignment="1">
      <alignment horizontal="left" vertical="top" wrapText="1"/>
    </xf>
    <xf numFmtId="0" fontId="7" fillId="0" borderId="27" xfId="0" applyFont="1" applyBorder="1" applyAlignment="1">
      <alignment vertical="top" wrapText="1"/>
    </xf>
    <xf numFmtId="0" fontId="7" fillId="3" borderId="29" xfId="0" applyFont="1" applyFill="1" applyBorder="1" applyAlignment="1">
      <alignment horizontal="left" vertical="top" wrapText="1"/>
    </xf>
    <xf numFmtId="0" fontId="14" fillId="3" borderId="29" xfId="0" applyFont="1" applyFill="1" applyBorder="1" applyAlignment="1">
      <alignment horizontal="left" vertical="top" wrapText="1"/>
    </xf>
    <xf numFmtId="0" fontId="7" fillId="0" borderId="10" xfId="0" applyFont="1" applyBorder="1" applyAlignment="1">
      <alignment vertical="top" wrapText="1"/>
    </xf>
    <xf numFmtId="0" fontId="7" fillId="6" borderId="29" xfId="0" applyFont="1" applyFill="1" applyBorder="1" applyAlignment="1">
      <alignment horizontal="left" vertical="top" wrapText="1"/>
    </xf>
    <xf numFmtId="0" fontId="14" fillId="6" borderId="29" xfId="0" applyFont="1" applyFill="1" applyBorder="1" applyAlignment="1">
      <alignment horizontal="left" vertical="top" wrapText="1"/>
    </xf>
    <xf numFmtId="0" fontId="4" fillId="0" borderId="7" xfId="0" applyFont="1" applyBorder="1" applyAlignment="1">
      <alignment horizontal="left" vertical="top" wrapText="1"/>
    </xf>
    <xf numFmtId="0" fontId="4" fillId="3" borderId="16" xfId="0" applyFont="1" applyFill="1" applyBorder="1" applyAlignment="1">
      <alignment horizontal="left" vertical="top" wrapText="1"/>
    </xf>
    <xf numFmtId="0" fontId="7" fillId="3" borderId="16" xfId="0" applyFont="1" applyFill="1" applyBorder="1" applyAlignment="1">
      <alignment horizontal="left" vertical="top" wrapText="1"/>
    </xf>
    <xf numFmtId="0" fontId="15" fillId="3" borderId="16" xfId="0" applyFont="1" applyFill="1" applyBorder="1" applyAlignment="1">
      <alignment horizontal="left" vertical="top" wrapText="1"/>
    </xf>
    <xf numFmtId="0" fontId="16" fillId="3" borderId="16" xfId="0" applyFont="1" applyFill="1" applyBorder="1" applyAlignment="1">
      <alignment horizontal="left" vertical="top" wrapText="1"/>
    </xf>
    <xf numFmtId="0" fontId="4" fillId="0" borderId="16" xfId="0" applyFont="1" applyBorder="1" applyAlignment="1">
      <alignment horizontal="left" vertical="top" wrapText="1"/>
    </xf>
    <xf numFmtId="0" fontId="15" fillId="0" borderId="16" xfId="0" applyFont="1" applyBorder="1" applyAlignment="1">
      <alignment horizontal="left" vertical="top" wrapText="1"/>
    </xf>
    <xf numFmtId="0" fontId="7" fillId="0" borderId="16" xfId="0" applyFont="1" applyBorder="1" applyAlignment="1">
      <alignment horizontal="left" vertical="top" wrapText="1"/>
    </xf>
    <xf numFmtId="0" fontId="4" fillId="0" borderId="0" xfId="0" applyFont="1" applyAlignment="1">
      <alignment vertical="top"/>
    </xf>
    <xf numFmtId="0" fontId="6" fillId="2" borderId="16" xfId="0" applyFont="1" applyFill="1" applyBorder="1" applyAlignment="1">
      <alignment horizontal="left" vertical="top" wrapText="1"/>
    </xf>
    <xf numFmtId="0" fontId="4" fillId="0" borderId="7" xfId="0" applyFont="1" applyBorder="1" applyAlignment="1">
      <alignment vertical="top" wrapText="1"/>
    </xf>
    <xf numFmtId="0" fontId="4" fillId="0" borderId="27" xfId="0" applyFont="1" applyBorder="1" applyAlignment="1">
      <alignment vertical="top" wrapText="1"/>
    </xf>
    <xf numFmtId="0" fontId="4" fillId="0" borderId="27" xfId="0" applyFont="1" applyBorder="1" applyAlignment="1">
      <alignment horizontal="left" vertical="top" wrapText="1"/>
    </xf>
    <xf numFmtId="0" fontId="4" fillId="0" borderId="10" xfId="0" applyFont="1" applyBorder="1" applyAlignment="1">
      <alignment horizontal="left" vertical="top" wrapText="1"/>
    </xf>
    <xf numFmtId="0" fontId="4" fillId="3" borderId="30" xfId="0" applyFont="1" applyFill="1" applyBorder="1" applyAlignment="1">
      <alignment horizontal="left" vertical="top" wrapText="1"/>
    </xf>
    <xf numFmtId="0" fontId="15" fillId="3" borderId="30" xfId="0" applyFont="1" applyFill="1" applyBorder="1" applyAlignment="1">
      <alignment horizontal="left" vertical="top" wrapText="1"/>
    </xf>
    <xf numFmtId="0" fontId="16" fillId="3" borderId="30" xfId="0" applyFont="1" applyFill="1" applyBorder="1" applyAlignment="1">
      <alignment horizontal="left" vertical="top" wrapText="1"/>
    </xf>
    <xf numFmtId="0" fontId="4" fillId="2" borderId="16" xfId="0" applyFont="1" applyFill="1" applyBorder="1" applyAlignment="1">
      <alignment horizontal="left" vertical="top" wrapText="1"/>
    </xf>
    <xf numFmtId="0" fontId="15" fillId="3" borderId="16" xfId="0" applyFont="1" applyFill="1" applyBorder="1" applyAlignment="1">
      <alignment horizontal="left" vertical="center"/>
    </xf>
    <xf numFmtId="0" fontId="15" fillId="3" borderId="16" xfId="0" applyFont="1" applyFill="1" applyBorder="1" applyAlignment="1">
      <alignment horizontal="left" vertical="top"/>
    </xf>
    <xf numFmtId="0" fontId="4" fillId="3" borderId="16" xfId="0" applyFont="1" applyFill="1" applyBorder="1" applyAlignment="1">
      <alignment vertical="top"/>
    </xf>
    <xf numFmtId="0" fontId="7" fillId="3" borderId="16" xfId="0" applyFont="1" applyFill="1" applyBorder="1" applyAlignment="1">
      <alignment vertical="top"/>
    </xf>
    <xf numFmtId="0" fontId="6" fillId="2" borderId="16" xfId="0" applyFont="1" applyFill="1" applyBorder="1" applyAlignment="1">
      <alignment vertical="top" wrapText="1"/>
    </xf>
    <xf numFmtId="0" fontId="6" fillId="2" borderId="16" xfId="0" applyFont="1" applyFill="1" applyBorder="1" applyAlignment="1">
      <alignment vertical="top"/>
    </xf>
    <xf numFmtId="0" fontId="4" fillId="3" borderId="31" xfId="0" applyFont="1" applyFill="1" applyBorder="1" applyAlignment="1">
      <alignment vertical="top" wrapText="1"/>
    </xf>
    <xf numFmtId="0" fontId="4" fillId="3" borderId="32" xfId="0" applyFont="1" applyFill="1" applyBorder="1" applyAlignment="1">
      <alignment vertical="top" wrapText="1"/>
    </xf>
    <xf numFmtId="0" fontId="4" fillId="3" borderId="30" xfId="0" applyFont="1" applyFill="1" applyBorder="1" applyAlignment="1">
      <alignment vertical="top" wrapText="1"/>
    </xf>
    <xf numFmtId="0" fontId="4" fillId="7" borderId="16" xfId="0" applyFont="1" applyFill="1" applyBorder="1" applyAlignment="1">
      <alignment horizontal="center" vertical="top" wrapText="1"/>
    </xf>
    <xf numFmtId="0" fontId="4" fillId="7" borderId="16" xfId="0" applyFont="1" applyFill="1" applyBorder="1" applyAlignment="1">
      <alignment horizontal="left" vertical="top" wrapText="1"/>
    </xf>
    <xf numFmtId="0" fontId="7" fillId="0" borderId="16" xfId="0" applyFont="1" applyBorder="1"/>
    <xf numFmtId="0" fontId="2" fillId="3" borderId="16" xfId="0" applyFont="1" applyFill="1" applyBorder="1" applyAlignment="1">
      <alignment horizontal="left" vertical="top" wrapText="1"/>
    </xf>
    <xf numFmtId="0" fontId="4" fillId="0" borderId="16" xfId="0" applyFont="1" applyBorder="1" applyAlignment="1">
      <alignment vertical="center" wrapText="1"/>
    </xf>
    <xf numFmtId="0" fontId="4" fillId="7" borderId="16" xfId="0" applyFont="1" applyFill="1" applyBorder="1" applyAlignment="1">
      <alignment horizontal="left" vertical="top"/>
    </xf>
    <xf numFmtId="0" fontId="4" fillId="0" borderId="16" xfId="0" applyFont="1" applyBorder="1" applyAlignment="1">
      <alignment horizontal="left" vertical="top"/>
    </xf>
    <xf numFmtId="1" fontId="4" fillId="0" borderId="0" xfId="0" applyNumberFormat="1" applyFont="1"/>
    <xf numFmtId="0" fontId="7" fillId="3" borderId="30" xfId="0" applyFont="1" applyFill="1" applyBorder="1" applyAlignment="1">
      <alignment horizontal="left" vertical="top" wrapText="1"/>
    </xf>
    <xf numFmtId="0" fontId="2" fillId="0" borderId="16" xfId="0" applyFont="1" applyBorder="1" applyAlignment="1">
      <alignment horizontal="center" vertical="center" wrapText="1"/>
    </xf>
    <xf numFmtId="0" fontId="18" fillId="9" borderId="16" xfId="0" applyFont="1" applyFill="1" applyBorder="1" applyAlignment="1">
      <alignment horizontal="center" vertical="center" wrapText="1"/>
    </xf>
    <xf numFmtId="0" fontId="2" fillId="4" borderId="16" xfId="0" applyFont="1" applyFill="1" applyBorder="1" applyAlignment="1">
      <alignment horizontal="center" vertical="center" wrapText="1"/>
    </xf>
    <xf numFmtId="165" fontId="2" fillId="4" borderId="16" xfId="0" applyNumberFormat="1" applyFont="1" applyFill="1" applyBorder="1" applyAlignment="1">
      <alignment horizontal="center" vertical="center" wrapText="1"/>
    </xf>
    <xf numFmtId="0" fontId="18" fillId="8" borderId="16" xfId="0" applyFont="1" applyFill="1" applyBorder="1" applyAlignment="1">
      <alignment horizontal="center" vertical="center" wrapText="1"/>
    </xf>
    <xf numFmtId="1" fontId="18" fillId="9" borderId="16" xfId="0" applyNumberFormat="1" applyFont="1" applyFill="1" applyBorder="1" applyAlignment="1">
      <alignment horizontal="center" vertical="center" wrapText="1"/>
    </xf>
    <xf numFmtId="166" fontId="18" fillId="9" borderId="16" xfId="0" applyNumberFormat="1" applyFont="1" applyFill="1" applyBorder="1" applyAlignment="1">
      <alignment horizontal="center" vertical="center" wrapText="1"/>
    </xf>
    <xf numFmtId="0" fontId="7" fillId="7" borderId="16" xfId="0" applyFont="1" applyFill="1" applyBorder="1" applyAlignment="1">
      <alignment horizontal="center" vertical="center" wrapText="1"/>
    </xf>
    <xf numFmtId="0" fontId="4" fillId="0" borderId="16" xfId="0" applyFont="1" applyBorder="1" applyAlignment="1">
      <alignment horizontal="center" vertical="center" wrapText="1"/>
    </xf>
    <xf numFmtId="165" fontId="4" fillId="0" borderId="16" xfId="0" applyNumberFormat="1" applyFont="1" applyBorder="1" applyAlignment="1">
      <alignment horizontal="center" vertical="center" wrapText="1"/>
    </xf>
    <xf numFmtId="0" fontId="4" fillId="0" borderId="16" xfId="0" applyFont="1" applyBorder="1" applyAlignment="1">
      <alignment horizontal="center" vertical="top" wrapText="1"/>
    </xf>
    <xf numFmtId="0" fontId="4" fillId="0" borderId="16" xfId="0" applyFont="1" applyBorder="1" applyAlignment="1">
      <alignment horizontal="center" vertical="top"/>
    </xf>
    <xf numFmtId="1" fontId="4" fillId="0" borderId="16" xfId="0" applyNumberFormat="1" applyFont="1" applyBorder="1" applyAlignment="1">
      <alignment horizontal="center" vertical="top"/>
    </xf>
    <xf numFmtId="165" fontId="4" fillId="0" borderId="16" xfId="0" applyNumberFormat="1" applyFont="1" applyBorder="1" applyAlignment="1">
      <alignment horizontal="left" vertical="top" wrapText="1"/>
    </xf>
    <xf numFmtId="165" fontId="4" fillId="7" borderId="16" xfId="0" applyNumberFormat="1" applyFont="1" applyFill="1" applyBorder="1" applyAlignment="1">
      <alignment horizontal="left" vertical="top" wrapText="1"/>
    </xf>
    <xf numFmtId="166" fontId="4" fillId="7" borderId="16" xfId="0" applyNumberFormat="1" applyFont="1" applyFill="1" applyBorder="1" applyAlignment="1">
      <alignment horizontal="center" vertical="top" wrapText="1"/>
    </xf>
    <xf numFmtId="0" fontId="19" fillId="10" borderId="16" xfId="0" applyFont="1" applyFill="1" applyBorder="1" applyAlignment="1">
      <alignment vertical="top"/>
    </xf>
    <xf numFmtId="0" fontId="19" fillId="10" borderId="16" xfId="0" applyFont="1" applyFill="1" applyBorder="1" applyAlignment="1">
      <alignment vertical="top" wrapText="1"/>
    </xf>
    <xf numFmtId="0" fontId="4" fillId="0" borderId="16" xfId="0" applyFont="1" applyBorder="1" applyAlignment="1">
      <alignment vertical="top"/>
    </xf>
    <xf numFmtId="0" fontId="4" fillId="7" borderId="16" xfId="0" applyFont="1" applyFill="1" applyBorder="1" applyAlignment="1">
      <alignment horizontal="center" vertical="center" wrapText="1"/>
    </xf>
    <xf numFmtId="0" fontId="4" fillId="11" borderId="16" xfId="0" applyFont="1" applyFill="1" applyBorder="1" applyAlignment="1">
      <alignment vertical="top"/>
    </xf>
    <xf numFmtId="0" fontId="4" fillId="11" borderId="16" xfId="0" applyFont="1" applyFill="1" applyBorder="1" applyAlignment="1">
      <alignment vertical="top" wrapText="1"/>
    </xf>
    <xf numFmtId="166" fontId="4" fillId="0" borderId="16" xfId="0" applyNumberFormat="1" applyFont="1" applyBorder="1" applyAlignment="1">
      <alignment horizontal="center" vertical="top"/>
    </xf>
    <xf numFmtId="0" fontId="4" fillId="12" borderId="16" xfId="0" applyFont="1" applyFill="1" applyBorder="1" applyAlignment="1">
      <alignment vertical="top" wrapText="1"/>
    </xf>
    <xf numFmtId="0" fontId="7" fillId="0" borderId="16" xfId="0" applyFont="1" applyBorder="1" applyAlignment="1">
      <alignment horizontal="center" vertical="top"/>
    </xf>
    <xf numFmtId="0" fontId="4" fillId="11" borderId="16" xfId="0" applyFont="1" applyFill="1" applyBorder="1" applyAlignment="1">
      <alignment horizontal="left" vertical="top" wrapText="1"/>
    </xf>
    <xf numFmtId="0" fontId="4" fillId="4" borderId="16" xfId="0" applyFont="1" applyFill="1" applyBorder="1" applyAlignment="1">
      <alignment horizontal="center" vertical="center" wrapText="1"/>
    </xf>
    <xf numFmtId="0" fontId="7" fillId="0" borderId="16" xfId="0" applyFont="1" applyBorder="1" applyAlignment="1">
      <alignment horizontal="center" vertical="top" wrapText="1"/>
    </xf>
    <xf numFmtId="0" fontId="20" fillId="13" borderId="16" xfId="0" applyFont="1" applyFill="1" applyBorder="1" applyAlignment="1">
      <alignment horizontal="left" vertical="top" wrapText="1"/>
    </xf>
    <xf numFmtId="0" fontId="20" fillId="7" borderId="16" xfId="0" applyFont="1" applyFill="1" applyBorder="1" applyAlignment="1">
      <alignment horizontal="center" vertical="center" wrapText="1"/>
    </xf>
    <xf numFmtId="0" fontId="10" fillId="0" borderId="16" xfId="0" applyFont="1" applyBorder="1" applyAlignment="1">
      <alignment horizontal="center" vertical="center" wrapText="1"/>
    </xf>
    <xf numFmtId="165" fontId="10" fillId="0" borderId="16" xfId="0" applyNumberFormat="1" applyFont="1" applyBorder="1" applyAlignment="1">
      <alignment horizontal="center" vertical="center" wrapText="1"/>
    </xf>
    <xf numFmtId="0" fontId="20" fillId="0" borderId="16" xfId="0" applyFont="1" applyBorder="1" applyAlignment="1">
      <alignment horizontal="left" vertical="top" wrapText="1"/>
    </xf>
    <xf numFmtId="0" fontId="20" fillId="7" borderId="16" xfId="0" applyFont="1" applyFill="1" applyBorder="1" applyAlignment="1">
      <alignment horizontal="left" vertical="top" wrapText="1"/>
    </xf>
    <xf numFmtId="0" fontId="20" fillId="7" borderId="16" xfId="0" applyFont="1" applyFill="1" applyBorder="1" applyAlignment="1">
      <alignment horizontal="center" vertical="top" wrapText="1"/>
    </xf>
    <xf numFmtId="0" fontId="20" fillId="0" borderId="16" xfId="0" applyFont="1" applyBorder="1" applyAlignment="1">
      <alignment horizontal="center" vertical="top" wrapText="1"/>
    </xf>
    <xf numFmtId="0" fontId="20" fillId="0" borderId="16" xfId="0" applyFont="1" applyBorder="1" applyAlignment="1">
      <alignment horizontal="center" vertical="top"/>
    </xf>
    <xf numFmtId="1" fontId="20" fillId="0" borderId="16" xfId="0" applyNumberFormat="1" applyFont="1" applyBorder="1" applyAlignment="1">
      <alignment horizontal="center" vertical="top"/>
    </xf>
    <xf numFmtId="165" fontId="20" fillId="0" borderId="16" xfId="0" applyNumberFormat="1" applyFont="1" applyBorder="1" applyAlignment="1">
      <alignment horizontal="left" vertical="top" wrapText="1"/>
    </xf>
    <xf numFmtId="165" fontId="20" fillId="7" borderId="16" xfId="0" applyNumberFormat="1" applyFont="1" applyFill="1" applyBorder="1" applyAlignment="1">
      <alignment horizontal="left" vertical="top" wrapText="1"/>
    </xf>
    <xf numFmtId="166" fontId="20" fillId="7" borderId="16" xfId="0" applyNumberFormat="1" applyFont="1" applyFill="1" applyBorder="1" applyAlignment="1">
      <alignment horizontal="center" vertical="top" wrapText="1"/>
    </xf>
    <xf numFmtId="166" fontId="20" fillId="0" borderId="16" xfId="0" applyNumberFormat="1" applyFont="1" applyBorder="1" applyAlignment="1">
      <alignment horizontal="left" vertical="top" wrapText="1"/>
    </xf>
    <xf numFmtId="0" fontId="20" fillId="0" borderId="16" xfId="0" applyFont="1" applyBorder="1" applyAlignment="1">
      <alignment vertical="top"/>
    </xf>
    <xf numFmtId="0" fontId="10" fillId="0" borderId="16" xfId="0" applyFont="1" applyBorder="1" applyAlignment="1">
      <alignment horizontal="center" vertical="top"/>
    </xf>
    <xf numFmtId="0" fontId="4" fillId="12" borderId="16" xfId="0" applyFont="1" applyFill="1" applyBorder="1" applyAlignment="1">
      <alignment vertical="top"/>
    </xf>
    <xf numFmtId="0" fontId="21" fillId="0" borderId="16" xfId="0" applyFont="1" applyBorder="1" applyAlignment="1">
      <alignment horizontal="left" vertical="top" wrapText="1"/>
    </xf>
    <xf numFmtId="0" fontId="21" fillId="7" borderId="16" xfId="0" applyFont="1" applyFill="1" applyBorder="1" applyAlignment="1">
      <alignment horizontal="center" vertical="center" wrapText="1"/>
    </xf>
    <xf numFmtId="0" fontId="21" fillId="7" borderId="16" xfId="0" applyFont="1" applyFill="1" applyBorder="1" applyAlignment="1">
      <alignment horizontal="left" vertical="top" wrapText="1"/>
    </xf>
    <xf numFmtId="0" fontId="21" fillId="7" borderId="16" xfId="0" applyFont="1" applyFill="1" applyBorder="1" applyAlignment="1">
      <alignment horizontal="center" vertical="top" wrapText="1"/>
    </xf>
    <xf numFmtId="0" fontId="21" fillId="0" borderId="16" xfId="0" applyFont="1" applyBorder="1" applyAlignment="1">
      <alignment horizontal="center" vertical="top" wrapText="1"/>
    </xf>
    <xf numFmtId="0" fontId="21" fillId="0" borderId="16" xfId="0" applyFont="1" applyBorder="1" applyAlignment="1">
      <alignment horizontal="center" vertical="top"/>
    </xf>
    <xf numFmtId="1" fontId="21" fillId="0" borderId="16" xfId="0" applyNumberFormat="1" applyFont="1" applyBorder="1" applyAlignment="1">
      <alignment horizontal="center" vertical="top"/>
    </xf>
    <xf numFmtId="165" fontId="21" fillId="0" borderId="16" xfId="0" applyNumberFormat="1" applyFont="1" applyBorder="1" applyAlignment="1">
      <alignment horizontal="left" vertical="top" wrapText="1"/>
    </xf>
    <xf numFmtId="165" fontId="21" fillId="7" borderId="16" xfId="0" applyNumberFormat="1" applyFont="1" applyFill="1" applyBorder="1" applyAlignment="1">
      <alignment horizontal="left" vertical="top" wrapText="1"/>
    </xf>
    <xf numFmtId="166" fontId="21" fillId="7" borderId="16" xfId="0" applyNumberFormat="1" applyFont="1" applyFill="1" applyBorder="1" applyAlignment="1">
      <alignment horizontal="center" vertical="top" wrapText="1"/>
    </xf>
    <xf numFmtId="166" fontId="21" fillId="0" borderId="16" xfId="0" applyNumberFormat="1" applyFont="1" applyBorder="1" applyAlignment="1">
      <alignment horizontal="left" vertical="top" wrapText="1"/>
    </xf>
    <xf numFmtId="0" fontId="21" fillId="0" borderId="16" xfId="0" applyFont="1" applyBorder="1" applyAlignment="1">
      <alignment vertical="top"/>
    </xf>
    <xf numFmtId="0" fontId="4" fillId="10" borderId="16" xfId="0" applyFont="1" applyFill="1" applyBorder="1" applyAlignment="1">
      <alignment horizontal="left" vertical="top"/>
    </xf>
    <xf numFmtId="0" fontId="4" fillId="10" borderId="16" xfId="0" applyFont="1" applyFill="1" applyBorder="1" applyAlignment="1">
      <alignment vertical="top"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horizontal="center" vertical="top" wrapText="1"/>
    </xf>
    <xf numFmtId="0" fontId="7" fillId="0" borderId="10" xfId="0" applyFont="1" applyBorder="1" applyAlignment="1">
      <alignment horizontal="center" vertical="top"/>
    </xf>
    <xf numFmtId="1" fontId="4" fillId="0" borderId="10" xfId="0" applyNumberFormat="1" applyFont="1" applyBorder="1" applyAlignment="1">
      <alignment horizontal="center" vertical="top"/>
    </xf>
    <xf numFmtId="165" fontId="4" fillId="0" borderId="10" xfId="0" applyNumberFormat="1" applyFont="1" applyBorder="1" applyAlignment="1">
      <alignment horizontal="left" vertical="top" wrapText="1"/>
    </xf>
    <xf numFmtId="166" fontId="4" fillId="0" borderId="10" xfId="0" applyNumberFormat="1" applyFont="1" applyBorder="1" applyAlignment="1">
      <alignment horizontal="center" vertical="top" wrapText="1"/>
    </xf>
    <xf numFmtId="0" fontId="4" fillId="0" borderId="10" xfId="0" applyFont="1" applyBorder="1" applyAlignment="1">
      <alignment vertical="top"/>
    </xf>
    <xf numFmtId="0" fontId="4" fillId="0" borderId="10" xfId="0" applyFont="1" applyBorder="1" applyAlignment="1">
      <alignment vertical="top" wrapText="1"/>
    </xf>
    <xf numFmtId="0" fontId="10" fillId="0" borderId="16" xfId="0" applyFont="1" applyBorder="1" applyAlignment="1">
      <alignment horizontal="left" vertical="top" wrapText="1"/>
    </xf>
    <xf numFmtId="0" fontId="10" fillId="7" borderId="16" xfId="0" applyFont="1" applyFill="1" applyBorder="1" applyAlignment="1">
      <alignment horizontal="left" vertical="top" wrapText="1"/>
    </xf>
    <xf numFmtId="0" fontId="10" fillId="7" borderId="16" xfId="0" applyFont="1" applyFill="1" applyBorder="1" applyAlignment="1">
      <alignment horizontal="center" vertical="top" wrapText="1"/>
    </xf>
    <xf numFmtId="0" fontId="10" fillId="0" borderId="16" xfId="0" applyFont="1" applyBorder="1" applyAlignment="1">
      <alignment horizontal="center" vertical="top" wrapText="1"/>
    </xf>
    <xf numFmtId="0" fontId="22" fillId="0" borderId="16" xfId="0" applyFont="1" applyBorder="1" applyAlignment="1">
      <alignment horizontal="center" vertical="top"/>
    </xf>
    <xf numFmtId="1" fontId="10" fillId="0" borderId="16" xfId="0" applyNumberFormat="1" applyFont="1" applyBorder="1" applyAlignment="1">
      <alignment horizontal="center" vertical="top"/>
    </xf>
    <xf numFmtId="0" fontId="10" fillId="11" borderId="16" xfId="0" applyFont="1" applyFill="1" applyBorder="1" applyAlignment="1">
      <alignment horizontal="left" vertical="top" wrapText="1"/>
    </xf>
    <xf numFmtId="165" fontId="10" fillId="0" borderId="16" xfId="0" applyNumberFormat="1" applyFont="1" applyBorder="1" applyAlignment="1">
      <alignment horizontal="left" vertical="top" wrapText="1"/>
    </xf>
    <xf numFmtId="165" fontId="10" fillId="7" borderId="16" xfId="0" applyNumberFormat="1" applyFont="1" applyFill="1" applyBorder="1" applyAlignment="1">
      <alignment horizontal="left" vertical="top" wrapText="1"/>
    </xf>
    <xf numFmtId="166" fontId="10" fillId="7" borderId="16" xfId="0" applyNumberFormat="1" applyFont="1" applyFill="1" applyBorder="1" applyAlignment="1">
      <alignment horizontal="center" vertical="top" wrapText="1"/>
    </xf>
    <xf numFmtId="0" fontId="10" fillId="0" borderId="16" xfId="0" applyFont="1" applyBorder="1" applyAlignment="1">
      <alignment vertical="top"/>
    </xf>
    <xf numFmtId="0" fontId="10" fillId="11" borderId="16" xfId="0" applyFont="1" applyFill="1" applyBorder="1" applyAlignment="1">
      <alignment vertical="top" wrapText="1"/>
    </xf>
    <xf numFmtId="0" fontId="10" fillId="0" borderId="16" xfId="0" applyFont="1" applyBorder="1" applyAlignment="1">
      <alignment vertical="top" wrapText="1"/>
    </xf>
    <xf numFmtId="1" fontId="4" fillId="0" borderId="16" xfId="0" applyNumberFormat="1" applyFont="1" applyBorder="1" applyAlignment="1">
      <alignment horizontal="center" vertical="center" wrapText="1"/>
    </xf>
    <xf numFmtId="0" fontId="4" fillId="14" borderId="16" xfId="0" applyFont="1" applyFill="1" applyBorder="1" applyAlignment="1">
      <alignment vertical="top"/>
    </xf>
    <xf numFmtId="166" fontId="4" fillId="0" borderId="16" xfId="0" applyNumberFormat="1" applyFont="1" applyBorder="1" applyAlignment="1">
      <alignment horizontal="center" vertical="top" wrapText="1"/>
    </xf>
    <xf numFmtId="0" fontId="4" fillId="0" borderId="14" xfId="0" applyFont="1" applyBorder="1" applyAlignment="1">
      <alignment horizontal="left" vertical="top" wrapText="1"/>
    </xf>
    <xf numFmtId="0" fontId="23" fillId="2" borderId="16" xfId="0" applyFont="1" applyFill="1" applyBorder="1" applyAlignment="1">
      <alignment horizontal="left" vertical="top" wrapText="1"/>
    </xf>
    <xf numFmtId="0" fontId="23" fillId="2" borderId="35" xfId="0" applyFont="1" applyFill="1" applyBorder="1" applyAlignment="1">
      <alignment horizontal="left" vertical="top" wrapText="1"/>
    </xf>
    <xf numFmtId="0" fontId="4" fillId="7" borderId="16" xfId="0" applyFont="1" applyFill="1" applyBorder="1" applyAlignment="1">
      <alignment vertical="top"/>
    </xf>
    <xf numFmtId="0" fontId="21" fillId="4" borderId="16" xfId="0" applyFont="1" applyFill="1" applyBorder="1" applyAlignment="1">
      <alignment horizontal="left" vertical="top" wrapText="1"/>
    </xf>
    <xf numFmtId="0" fontId="24" fillId="2" borderId="16" xfId="0" applyFont="1" applyFill="1" applyBorder="1" applyAlignment="1">
      <alignment horizontal="left" vertical="top" wrapText="1"/>
    </xf>
    <xf numFmtId="0" fontId="7" fillId="0" borderId="14" xfId="0" applyFont="1" applyBorder="1" applyAlignment="1">
      <alignment horizontal="left" vertical="top" wrapText="1"/>
    </xf>
    <xf numFmtId="0" fontId="4" fillId="2" borderId="35" xfId="0" applyFont="1" applyFill="1" applyBorder="1" applyAlignment="1">
      <alignment horizontal="left" vertical="top" wrapText="1"/>
    </xf>
    <xf numFmtId="0" fontId="24" fillId="2" borderId="35" xfId="0" applyFont="1" applyFill="1" applyBorder="1" applyAlignment="1">
      <alignment horizontal="left" vertical="top" wrapText="1"/>
    </xf>
    <xf numFmtId="0" fontId="25" fillId="2" borderId="16" xfId="0" applyFont="1" applyFill="1" applyBorder="1" applyAlignment="1">
      <alignment horizontal="left" vertical="top" wrapText="1"/>
    </xf>
    <xf numFmtId="0" fontId="25" fillId="2" borderId="35" xfId="0" applyFont="1" applyFill="1" applyBorder="1" applyAlignment="1">
      <alignment horizontal="left" vertical="top" wrapText="1"/>
    </xf>
    <xf numFmtId="0" fontId="6" fillId="7" borderId="16" xfId="0" applyFont="1" applyFill="1" applyBorder="1" applyAlignment="1">
      <alignment horizontal="left" vertical="top" wrapText="1"/>
    </xf>
    <xf numFmtId="0" fontId="6" fillId="0" borderId="16" xfId="0" applyFont="1" applyBorder="1" applyAlignment="1">
      <alignment horizontal="left" vertical="top" wrapText="1"/>
    </xf>
    <xf numFmtId="0" fontId="24" fillId="3" borderId="16" xfId="0" applyFont="1" applyFill="1" applyBorder="1" applyAlignment="1">
      <alignment horizontal="left" vertical="top" wrapText="1"/>
    </xf>
    <xf numFmtId="0" fontId="24" fillId="3" borderId="35" xfId="0" applyFont="1" applyFill="1" applyBorder="1" applyAlignment="1">
      <alignment horizontal="left" vertical="top" wrapText="1"/>
    </xf>
    <xf numFmtId="167" fontId="4" fillId="0" borderId="16" xfId="0" applyNumberFormat="1" applyFont="1" applyBorder="1" applyAlignment="1">
      <alignment horizontal="center" vertical="center" wrapText="1"/>
    </xf>
    <xf numFmtId="165" fontId="4" fillId="4" borderId="16" xfId="0" applyNumberFormat="1" applyFont="1" applyFill="1" applyBorder="1" applyAlignment="1">
      <alignment horizontal="left" vertical="top" wrapText="1"/>
    </xf>
    <xf numFmtId="0" fontId="6" fillId="2" borderId="35" xfId="0" applyFont="1" applyFill="1" applyBorder="1" applyAlignment="1">
      <alignment horizontal="left" vertical="top" wrapText="1"/>
    </xf>
    <xf numFmtId="0" fontId="4" fillId="7" borderId="23" xfId="0" applyFont="1" applyFill="1" applyBorder="1" applyAlignment="1">
      <alignment horizontal="center" vertical="center" wrapText="1"/>
    </xf>
    <xf numFmtId="165" fontId="4" fillId="7" borderId="23" xfId="0" applyNumberFormat="1" applyFont="1" applyFill="1" applyBorder="1" applyAlignment="1">
      <alignment horizontal="center" vertical="center" wrapText="1"/>
    </xf>
    <xf numFmtId="0" fontId="4" fillId="7" borderId="23" xfId="0" applyFont="1" applyFill="1" applyBorder="1" applyAlignment="1">
      <alignment horizontal="left" vertical="top" wrapText="1"/>
    </xf>
    <xf numFmtId="0" fontId="4" fillId="7" borderId="23" xfId="0" applyFont="1" applyFill="1" applyBorder="1" applyAlignment="1">
      <alignment horizontal="center" vertical="top" wrapText="1"/>
    </xf>
    <xf numFmtId="0" fontId="4" fillId="0" borderId="0" xfId="0" applyFont="1" applyAlignment="1">
      <alignment horizontal="center" vertical="top" wrapText="1"/>
    </xf>
    <xf numFmtId="0" fontId="2" fillId="0" borderId="0" xfId="0" applyFont="1" applyAlignment="1">
      <alignment horizontal="left" vertical="top" wrapText="1"/>
    </xf>
    <xf numFmtId="0" fontId="16" fillId="0" borderId="0" xfId="0" applyFont="1" applyAlignment="1">
      <alignment horizontal="center" vertical="top" wrapText="1"/>
    </xf>
    <xf numFmtId="166" fontId="4" fillId="7" borderId="23" xfId="0" applyNumberFormat="1" applyFont="1" applyFill="1" applyBorder="1" applyAlignment="1">
      <alignment horizontal="center" vertical="top" wrapText="1"/>
    </xf>
    <xf numFmtId="0" fontId="4" fillId="0" borderId="0" xfId="0" applyFont="1" applyAlignment="1">
      <alignment horizontal="center" vertical="top"/>
    </xf>
    <xf numFmtId="0" fontId="4" fillId="2" borderId="23" xfId="0" applyFont="1" applyFill="1" applyBorder="1" applyAlignment="1">
      <alignment horizontal="left" vertical="top" wrapText="1"/>
    </xf>
    <xf numFmtId="0" fontId="6" fillId="2" borderId="23" xfId="0" applyFont="1" applyFill="1" applyBorder="1" applyAlignment="1">
      <alignment horizontal="left" vertical="top" wrapText="1"/>
    </xf>
    <xf numFmtId="0" fontId="24" fillId="2" borderId="23" xfId="0" applyFont="1" applyFill="1" applyBorder="1" applyAlignment="1">
      <alignment horizontal="left" vertical="top" wrapText="1"/>
    </xf>
    <xf numFmtId="0" fontId="24" fillId="3" borderId="23" xfId="0" applyFont="1" applyFill="1" applyBorder="1" applyAlignment="1">
      <alignment horizontal="left" vertical="top" wrapText="1"/>
    </xf>
    <xf numFmtId="0" fontId="24" fillId="15" borderId="23" xfId="0" applyFont="1" applyFill="1" applyBorder="1" applyAlignment="1">
      <alignment horizontal="left" vertical="top" wrapText="1"/>
    </xf>
    <xf numFmtId="0" fontId="2" fillId="0" borderId="16" xfId="0" applyFont="1" applyBorder="1" applyAlignment="1">
      <alignment horizontal="left" vertical="top" wrapText="1"/>
    </xf>
    <xf numFmtId="0" fontId="2" fillId="0" borderId="16" xfId="0" applyFont="1" applyBorder="1" applyAlignment="1">
      <alignment horizontal="center" vertical="top"/>
    </xf>
    <xf numFmtId="0" fontId="26" fillId="2" borderId="16" xfId="0" applyFont="1" applyFill="1" applyBorder="1" applyAlignment="1">
      <alignment horizontal="left" vertical="top" wrapText="1"/>
    </xf>
    <xf numFmtId="0" fontId="10" fillId="7" borderId="16" xfId="0" applyFont="1" applyFill="1" applyBorder="1" applyAlignment="1">
      <alignment horizontal="center" vertical="center" wrapText="1"/>
    </xf>
    <xf numFmtId="0" fontId="24" fillId="15" borderId="16" xfId="0" applyFont="1" applyFill="1" applyBorder="1" applyAlignment="1">
      <alignment horizontal="left" vertical="top" wrapText="1"/>
    </xf>
    <xf numFmtId="0" fontId="4" fillId="12" borderId="16" xfId="0" applyFont="1" applyFill="1" applyBorder="1" applyAlignment="1">
      <alignment horizontal="center" vertical="top" wrapText="1"/>
    </xf>
    <xf numFmtId="0" fontId="4" fillId="11" borderId="16" xfId="0" applyFont="1" applyFill="1" applyBorder="1" applyAlignment="1">
      <alignment horizontal="center" vertical="top" wrapText="1"/>
    </xf>
    <xf numFmtId="0" fontId="4" fillId="16" borderId="16" xfId="0" applyFont="1" applyFill="1" applyBorder="1" applyAlignment="1">
      <alignment horizontal="center" vertical="center" wrapText="1"/>
    </xf>
    <xf numFmtId="0" fontId="26" fillId="0" borderId="16" xfId="0" applyFont="1" applyBorder="1" applyAlignment="1">
      <alignment horizontal="left" vertical="top" wrapText="1"/>
    </xf>
    <xf numFmtId="0" fontId="10" fillId="11" borderId="16" xfId="0" applyFont="1" applyFill="1" applyBorder="1" applyAlignment="1">
      <alignment horizontal="center" vertical="top" wrapText="1"/>
    </xf>
    <xf numFmtId="0" fontId="7" fillId="4" borderId="16" xfId="0" applyFont="1" applyFill="1" applyBorder="1" applyAlignment="1">
      <alignment horizontal="left" vertical="top" wrapText="1"/>
    </xf>
    <xf numFmtId="0" fontId="21" fillId="0" borderId="16" xfId="0" applyFont="1" applyBorder="1" applyAlignment="1">
      <alignment horizontal="left" vertical="top"/>
    </xf>
    <xf numFmtId="0" fontId="21" fillId="0" borderId="16" xfId="0" applyFont="1" applyBorder="1" applyAlignment="1">
      <alignment horizontal="center" vertical="center" wrapText="1"/>
    </xf>
    <xf numFmtId="0" fontId="21" fillId="11" borderId="16" xfId="0" applyFont="1" applyFill="1" applyBorder="1" applyAlignment="1">
      <alignment horizontal="center" vertical="top" wrapText="1"/>
    </xf>
    <xf numFmtId="0" fontId="21" fillId="11" borderId="16" xfId="0" applyFont="1" applyFill="1" applyBorder="1" applyAlignment="1">
      <alignment horizontal="left" vertical="top" wrapText="1"/>
    </xf>
    <xf numFmtId="0" fontId="10" fillId="6" borderId="16" xfId="0" applyFont="1" applyFill="1" applyBorder="1" applyAlignment="1">
      <alignment horizontal="left" vertical="top" wrapText="1"/>
    </xf>
    <xf numFmtId="0" fontId="26" fillId="0" borderId="16" xfId="0" applyFont="1" applyBorder="1" applyAlignment="1">
      <alignment horizontal="center" vertical="center" wrapText="1"/>
    </xf>
    <xf numFmtId="0" fontId="26" fillId="7" borderId="16" xfId="0" applyFont="1" applyFill="1" applyBorder="1" applyAlignment="1">
      <alignment horizontal="left" vertical="top" wrapText="1"/>
    </xf>
    <xf numFmtId="0" fontId="26" fillId="7" borderId="16" xfId="0" applyFont="1" applyFill="1" applyBorder="1" applyAlignment="1">
      <alignment horizontal="center" vertical="top" wrapText="1"/>
    </xf>
    <xf numFmtId="0" fontId="26" fillId="11" borderId="16" xfId="0" applyFont="1" applyFill="1" applyBorder="1" applyAlignment="1">
      <alignment horizontal="center" vertical="top" wrapText="1"/>
    </xf>
    <xf numFmtId="0" fontId="26" fillId="0" borderId="16" xfId="0" applyFont="1" applyBorder="1" applyAlignment="1">
      <alignment horizontal="center" vertical="top" wrapText="1"/>
    </xf>
    <xf numFmtId="1" fontId="26" fillId="0" borderId="16" xfId="0" applyNumberFormat="1" applyFont="1" applyBorder="1" applyAlignment="1">
      <alignment horizontal="center" vertical="top"/>
    </xf>
    <xf numFmtId="165" fontId="26" fillId="0" borderId="16" xfId="0" applyNumberFormat="1" applyFont="1" applyBorder="1" applyAlignment="1">
      <alignment horizontal="left" vertical="top" wrapText="1"/>
    </xf>
    <xf numFmtId="166" fontId="26" fillId="7" borderId="16" xfId="0" applyNumberFormat="1" applyFont="1" applyFill="1" applyBorder="1" applyAlignment="1">
      <alignment horizontal="center" vertical="top" wrapText="1"/>
    </xf>
    <xf numFmtId="0" fontId="26" fillId="0" borderId="16" xfId="0" applyFont="1" applyBorder="1" applyAlignment="1">
      <alignment vertical="top"/>
    </xf>
    <xf numFmtId="0" fontId="26" fillId="11" borderId="16" xfId="0" applyFont="1" applyFill="1" applyBorder="1" applyAlignment="1">
      <alignment vertical="top" wrapText="1"/>
    </xf>
    <xf numFmtId="0" fontId="4" fillId="7" borderId="30" xfId="0" applyFont="1" applyFill="1" applyBorder="1" applyAlignment="1">
      <alignment horizontal="center" vertical="center" wrapText="1"/>
    </xf>
    <xf numFmtId="0" fontId="4" fillId="7" borderId="30" xfId="0" applyFont="1" applyFill="1" applyBorder="1" applyAlignment="1">
      <alignment horizontal="left" vertical="top" wrapText="1"/>
    </xf>
    <xf numFmtId="0" fontId="4" fillId="7" borderId="29" xfId="0" applyFont="1" applyFill="1" applyBorder="1" applyAlignment="1">
      <alignment horizontal="left" vertical="top" wrapText="1"/>
    </xf>
    <xf numFmtId="0" fontId="4" fillId="7" borderId="30" xfId="0" applyFont="1" applyFill="1" applyBorder="1" applyAlignment="1">
      <alignment horizontal="center" vertical="top" wrapText="1"/>
    </xf>
    <xf numFmtId="0" fontId="4" fillId="11" borderId="30" xfId="0" applyFont="1" applyFill="1" applyBorder="1" applyAlignment="1">
      <alignment horizontal="center" vertical="top" wrapText="1"/>
    </xf>
    <xf numFmtId="165" fontId="4" fillId="0" borderId="36" xfId="0" applyNumberFormat="1" applyFont="1" applyBorder="1" applyAlignment="1">
      <alignment horizontal="left" vertical="top" wrapText="1"/>
    </xf>
    <xf numFmtId="166" fontId="4" fillId="7" borderId="30" xfId="0" applyNumberFormat="1" applyFont="1" applyFill="1" applyBorder="1" applyAlignment="1">
      <alignment horizontal="center" vertical="top" wrapText="1"/>
    </xf>
    <xf numFmtId="0" fontId="4" fillId="11" borderId="30" xfId="0" applyFont="1" applyFill="1" applyBorder="1" applyAlignment="1">
      <alignment vertical="top" wrapText="1"/>
    </xf>
    <xf numFmtId="165" fontId="4" fillId="0" borderId="14" xfId="0" applyNumberFormat="1" applyFont="1" applyBorder="1" applyAlignment="1">
      <alignment horizontal="left" vertical="top" wrapText="1"/>
    </xf>
    <xf numFmtId="0" fontId="6" fillId="0" borderId="37" xfId="0" applyFont="1" applyBorder="1" applyAlignment="1">
      <alignment horizontal="left" vertical="top" wrapText="1"/>
    </xf>
    <xf numFmtId="0" fontId="10" fillId="7" borderId="29" xfId="0" applyFont="1" applyFill="1" applyBorder="1" applyAlignment="1">
      <alignment horizontal="left" vertical="top" wrapText="1"/>
    </xf>
    <xf numFmtId="165" fontId="10" fillId="0" borderId="14" xfId="0" applyNumberFormat="1" applyFont="1" applyBorder="1" applyAlignment="1">
      <alignment horizontal="left" vertical="top" wrapText="1"/>
    </xf>
    <xf numFmtId="0" fontId="10" fillId="0" borderId="0" xfId="0" applyFont="1" applyAlignment="1">
      <alignment vertical="top"/>
    </xf>
    <xf numFmtId="0" fontId="4" fillId="0" borderId="37" xfId="0" applyFont="1" applyBorder="1" applyAlignment="1">
      <alignment horizontal="left" vertical="top" wrapText="1"/>
    </xf>
    <xf numFmtId="0" fontId="6" fillId="0" borderId="16" xfId="0" applyFont="1" applyBorder="1" applyAlignment="1">
      <alignment vertical="top" wrapText="1"/>
    </xf>
    <xf numFmtId="0" fontId="24" fillId="15" borderId="35" xfId="0" applyFont="1" applyFill="1" applyBorder="1" applyAlignment="1">
      <alignment horizontal="left" vertical="top" wrapText="1"/>
    </xf>
    <xf numFmtId="0" fontId="6" fillId="7" borderId="29" xfId="0" applyFont="1" applyFill="1" applyBorder="1" applyAlignment="1">
      <alignment horizontal="left" vertical="top" wrapText="1"/>
    </xf>
    <xf numFmtId="0" fontId="7" fillId="0" borderId="37" xfId="0" applyFont="1" applyBorder="1" applyAlignment="1">
      <alignment horizontal="left" vertical="top" wrapText="1"/>
    </xf>
    <xf numFmtId="0" fontId="4" fillId="7" borderId="16" xfId="0" applyFont="1" applyFill="1" applyBorder="1" applyAlignment="1">
      <alignment vertical="top" wrapText="1"/>
    </xf>
    <xf numFmtId="0" fontId="4" fillId="7" borderId="30" xfId="0" applyFont="1" applyFill="1" applyBorder="1" applyAlignment="1">
      <alignment vertical="top" wrapText="1"/>
    </xf>
    <xf numFmtId="0" fontId="22" fillId="0" borderId="16" xfId="0" applyFont="1" applyBorder="1" applyAlignment="1">
      <alignment horizontal="left" vertical="top" wrapText="1"/>
    </xf>
    <xf numFmtId="0" fontId="4" fillId="0" borderId="39" xfId="0" applyFont="1" applyBorder="1" applyAlignment="1">
      <alignment horizontal="left" vertical="top" wrapText="1"/>
    </xf>
    <xf numFmtId="0" fontId="4" fillId="0" borderId="36" xfId="0" applyFont="1" applyBorder="1" applyAlignment="1">
      <alignment horizontal="left" vertical="top" wrapText="1"/>
    </xf>
    <xf numFmtId="0" fontId="16" fillId="0" borderId="0" xfId="0" applyFont="1" applyAlignment="1">
      <alignment horizontal="left" vertical="top" wrapText="1"/>
    </xf>
    <xf numFmtId="1" fontId="16" fillId="0" borderId="0" xfId="0" applyNumberFormat="1" applyFont="1" applyAlignment="1">
      <alignment horizontal="center" vertical="top" wrapText="1"/>
    </xf>
    <xf numFmtId="0" fontId="4" fillId="7" borderId="23" xfId="0" applyFont="1" applyFill="1" applyBorder="1" applyAlignment="1">
      <alignment horizontal="left" vertical="top"/>
    </xf>
    <xf numFmtId="1" fontId="4" fillId="0" borderId="0" xfId="0" applyNumberFormat="1" applyFont="1" applyAlignment="1">
      <alignment horizontal="center" vertical="top"/>
    </xf>
    <xf numFmtId="0" fontId="2" fillId="12" borderId="16" xfId="0" applyFont="1" applyFill="1" applyBorder="1" applyAlignment="1">
      <alignment horizontal="center" vertical="top" wrapText="1"/>
    </xf>
    <xf numFmtId="16" fontId="4" fillId="0" borderId="16" xfId="0" applyNumberFormat="1" applyFont="1" applyBorder="1" applyAlignment="1">
      <alignment horizontal="left" vertical="top" wrapText="1"/>
    </xf>
    <xf numFmtId="16" fontId="4" fillId="7" borderId="16" xfId="0" applyNumberFormat="1" applyFont="1" applyFill="1" applyBorder="1" applyAlignment="1">
      <alignment horizontal="left" vertical="top" wrapText="1"/>
    </xf>
    <xf numFmtId="16" fontId="6" fillId="0" borderId="16" xfId="0" applyNumberFormat="1" applyFont="1" applyBorder="1" applyAlignment="1">
      <alignment horizontal="left" vertical="top" wrapText="1"/>
    </xf>
    <xf numFmtId="0" fontId="4" fillId="6" borderId="16" xfId="0" applyFont="1" applyFill="1" applyBorder="1" applyAlignment="1">
      <alignment horizontal="left" vertical="top" wrapText="1"/>
    </xf>
    <xf numFmtId="0" fontId="4" fillId="0" borderId="18" xfId="0" applyFont="1" applyBorder="1" applyAlignment="1">
      <alignment horizontal="center" vertical="center" wrapText="1"/>
    </xf>
    <xf numFmtId="0" fontId="21" fillId="0" borderId="10" xfId="0" applyFont="1" applyBorder="1" applyAlignment="1">
      <alignment horizontal="left" vertical="top" wrapText="1"/>
    </xf>
    <xf numFmtId="0" fontId="7" fillId="7" borderId="30" xfId="0" applyFont="1" applyFill="1" applyBorder="1" applyAlignment="1">
      <alignment horizontal="center" vertical="center" wrapText="1"/>
    </xf>
    <xf numFmtId="0" fontId="21" fillId="7" borderId="30" xfId="0" applyFont="1" applyFill="1" applyBorder="1" applyAlignment="1">
      <alignment horizontal="left" vertical="top" wrapText="1"/>
    </xf>
    <xf numFmtId="0" fontId="21" fillId="11" borderId="30" xfId="0" applyFont="1" applyFill="1" applyBorder="1" applyAlignment="1">
      <alignment horizontal="left" vertical="top" wrapText="1"/>
    </xf>
    <xf numFmtId="0" fontId="21" fillId="7" borderId="30" xfId="0" applyFont="1" applyFill="1" applyBorder="1" applyAlignment="1">
      <alignment horizontal="center" vertical="top" wrapText="1"/>
    </xf>
    <xf numFmtId="0" fontId="21" fillId="0" borderId="10" xfId="0" applyFont="1" applyBorder="1" applyAlignment="1">
      <alignment horizontal="center" vertical="top" wrapText="1"/>
    </xf>
    <xf numFmtId="1" fontId="21" fillId="0" borderId="10" xfId="0" applyNumberFormat="1" applyFont="1" applyBorder="1" applyAlignment="1">
      <alignment horizontal="center" vertical="top"/>
    </xf>
    <xf numFmtId="166" fontId="21" fillId="7" borderId="30" xfId="0" applyNumberFormat="1" applyFont="1" applyFill="1" applyBorder="1" applyAlignment="1">
      <alignment horizontal="center" vertical="top" wrapText="1"/>
    </xf>
    <xf numFmtId="166" fontId="21" fillId="0" borderId="10" xfId="0" applyNumberFormat="1" applyFont="1" applyBorder="1" applyAlignment="1">
      <alignment horizontal="left" vertical="top" wrapText="1"/>
    </xf>
    <xf numFmtId="0" fontId="21" fillId="0" borderId="10" xfId="0" applyFont="1" applyBorder="1" applyAlignment="1">
      <alignment vertical="top"/>
    </xf>
    <xf numFmtId="0" fontId="4" fillId="0" borderId="18" xfId="0" applyFont="1" applyBorder="1" applyAlignment="1">
      <alignment horizontal="left" vertical="top" wrapText="1"/>
    </xf>
    <xf numFmtId="0" fontId="4" fillId="0" borderId="16" xfId="0" applyFont="1" applyBorder="1" applyAlignment="1">
      <alignment horizontal="center" wrapText="1"/>
    </xf>
    <xf numFmtId="0" fontId="23" fillId="2" borderId="16" xfId="0" applyFont="1" applyFill="1" applyBorder="1" applyAlignment="1">
      <alignment horizontal="left" vertical="top"/>
    </xf>
    <xf numFmtId="0" fontId="7" fillId="0" borderId="16" xfId="0" quotePrefix="1" applyFont="1" applyBorder="1" applyAlignment="1">
      <alignment horizontal="left" vertical="top" wrapText="1"/>
    </xf>
    <xf numFmtId="0" fontId="4" fillId="4" borderId="16" xfId="0" applyFont="1" applyFill="1" applyBorder="1" applyAlignment="1">
      <alignment horizontal="center" vertical="top" wrapText="1"/>
    </xf>
    <xf numFmtId="0" fontId="7" fillId="0" borderId="16" xfId="0" applyFont="1" applyBorder="1" applyAlignment="1">
      <alignment horizontal="center" wrapText="1"/>
    </xf>
    <xf numFmtId="0" fontId="22" fillId="0" borderId="16" xfId="0" applyFont="1" applyBorder="1" applyAlignment="1">
      <alignment horizontal="center" vertical="top" wrapText="1"/>
    </xf>
    <xf numFmtId="0" fontId="10" fillId="0" borderId="16" xfId="0" applyFont="1" applyBorder="1" applyAlignment="1">
      <alignment horizontal="center" wrapText="1"/>
    </xf>
    <xf numFmtId="166" fontId="10" fillId="0" borderId="16" xfId="0" applyNumberFormat="1" applyFont="1" applyBorder="1" applyAlignment="1">
      <alignment horizontal="center" vertical="top" wrapText="1"/>
    </xf>
    <xf numFmtId="0" fontId="7" fillId="4" borderId="16" xfId="0" applyFont="1" applyFill="1" applyBorder="1" applyAlignment="1">
      <alignment horizontal="center" vertical="top" wrapText="1"/>
    </xf>
    <xf numFmtId="1" fontId="4" fillId="4" borderId="16" xfId="0" applyNumberFormat="1" applyFont="1" applyFill="1" applyBorder="1" applyAlignment="1">
      <alignment horizontal="center" vertical="top"/>
    </xf>
    <xf numFmtId="0" fontId="7" fillId="4" borderId="16" xfId="0" applyFont="1" applyFill="1" applyBorder="1" applyAlignment="1">
      <alignment horizontal="center" wrapText="1"/>
    </xf>
    <xf numFmtId="0" fontId="4" fillId="4" borderId="16" xfId="0" applyFont="1" applyFill="1" applyBorder="1" applyAlignment="1">
      <alignment horizontal="left" vertical="top" wrapText="1"/>
    </xf>
    <xf numFmtId="166" fontId="4" fillId="4" borderId="16" xfId="0" applyNumberFormat="1" applyFont="1" applyFill="1" applyBorder="1" applyAlignment="1">
      <alignment horizontal="center" vertical="top" wrapText="1"/>
    </xf>
    <xf numFmtId="1" fontId="4" fillId="0" borderId="16" xfId="0" applyNumberFormat="1" applyFont="1" applyBorder="1" applyAlignment="1">
      <alignment horizontal="center" vertical="top" wrapText="1"/>
    </xf>
    <xf numFmtId="1" fontId="10" fillId="0" borderId="16" xfId="0" applyNumberFormat="1" applyFont="1" applyBorder="1" applyAlignment="1">
      <alignment horizontal="center" vertical="top" wrapText="1"/>
    </xf>
    <xf numFmtId="0" fontId="10" fillId="16" borderId="16" xfId="0" applyFont="1" applyFill="1" applyBorder="1" applyAlignment="1">
      <alignment horizontal="center" vertical="center" wrapText="1"/>
    </xf>
    <xf numFmtId="0" fontId="22" fillId="0" borderId="16" xfId="0" quotePrefix="1" applyFont="1" applyBorder="1" applyAlignment="1">
      <alignment horizontal="left" vertical="top" wrapText="1"/>
    </xf>
    <xf numFmtId="0" fontId="7" fillId="0" borderId="16" xfId="0" applyFont="1" applyBorder="1" applyAlignment="1">
      <alignment vertical="top" wrapText="1"/>
    </xf>
    <xf numFmtId="0" fontId="24" fillId="2" borderId="30" xfId="0" applyFont="1" applyFill="1" applyBorder="1" applyAlignment="1">
      <alignment horizontal="left" vertical="top" wrapText="1"/>
    </xf>
    <xf numFmtId="0" fontId="24" fillId="2" borderId="42" xfId="0" applyFont="1" applyFill="1" applyBorder="1" applyAlignment="1">
      <alignment horizontal="left" vertical="top" wrapText="1"/>
    </xf>
    <xf numFmtId="0" fontId="7" fillId="0" borderId="10" xfId="0" quotePrefix="1" applyFont="1" applyBorder="1" applyAlignment="1">
      <alignment horizontal="left" vertical="top" wrapText="1"/>
    </xf>
    <xf numFmtId="1" fontId="4" fillId="0" borderId="10" xfId="0" applyNumberFormat="1" applyFont="1" applyBorder="1" applyAlignment="1">
      <alignment horizontal="center" vertical="top" wrapText="1"/>
    </xf>
    <xf numFmtId="15" fontId="4" fillId="0" borderId="16" xfId="0" applyNumberFormat="1" applyFont="1" applyBorder="1" applyAlignment="1">
      <alignment horizontal="center" vertical="top" wrapText="1"/>
    </xf>
    <xf numFmtId="0" fontId="6" fillId="0" borderId="16" xfId="0" applyFont="1" applyBorder="1" applyAlignment="1">
      <alignment horizontal="center" vertical="top" wrapText="1"/>
    </xf>
    <xf numFmtId="0" fontId="4" fillId="17" borderId="16" xfId="0" applyFont="1" applyFill="1" applyBorder="1" applyAlignment="1">
      <alignment horizontal="left" vertical="top" wrapText="1"/>
    </xf>
    <xf numFmtId="0" fontId="4" fillId="0" borderId="16" xfId="0" quotePrefix="1" applyFont="1" applyBorder="1" applyAlignment="1">
      <alignment horizontal="left" vertical="top" wrapText="1"/>
    </xf>
    <xf numFmtId="0" fontId="4" fillId="0" borderId="16" xfId="0" applyFont="1" applyBorder="1" applyAlignment="1">
      <alignment horizontal="left" vertical="center" wrapText="1"/>
    </xf>
    <xf numFmtId="165" fontId="4" fillId="0" borderId="0" xfId="0" applyNumberFormat="1" applyFont="1" applyAlignment="1">
      <alignment horizontal="center" vertical="center" wrapText="1"/>
    </xf>
    <xf numFmtId="165" fontId="4" fillId="0" borderId="0" xfId="0" applyNumberFormat="1" applyFont="1" applyAlignment="1">
      <alignment horizontal="left" vertical="top" wrapText="1"/>
    </xf>
    <xf numFmtId="0" fontId="7" fillId="0" borderId="0" xfId="0" applyFont="1" applyAlignment="1">
      <alignment horizontal="left" vertical="top" wrapText="1"/>
    </xf>
    <xf numFmtId="166" fontId="4" fillId="0" borderId="0" xfId="0" applyNumberFormat="1" applyFont="1" applyAlignment="1">
      <alignment horizontal="center" vertical="top" wrapText="1"/>
    </xf>
    <xf numFmtId="165" fontId="4" fillId="7" borderId="23" xfId="0" applyNumberFormat="1" applyFont="1" applyFill="1" applyBorder="1" applyAlignment="1">
      <alignment horizontal="left" vertical="top" wrapText="1"/>
    </xf>
    <xf numFmtId="0" fontId="7" fillId="7" borderId="23" xfId="0" applyFont="1" applyFill="1" applyBorder="1" applyAlignment="1">
      <alignment horizontal="left" vertical="top" wrapText="1"/>
    </xf>
    <xf numFmtId="0" fontId="11" fillId="0" borderId="0" xfId="0" applyFont="1" applyAlignment="1">
      <alignment wrapText="1"/>
    </xf>
    <xf numFmtId="165" fontId="4" fillId="0" borderId="16" xfId="0" applyNumberFormat="1" applyFont="1" applyBorder="1" applyAlignment="1">
      <alignment horizontal="center" vertical="top" wrapText="1"/>
    </xf>
    <xf numFmtId="0" fontId="4" fillId="11" borderId="16" xfId="0" applyFont="1" applyFill="1" applyBorder="1" applyAlignment="1">
      <alignment horizontal="left" vertical="top"/>
    </xf>
    <xf numFmtId="166" fontId="10" fillId="0" borderId="16" xfId="0" applyNumberFormat="1" applyFont="1" applyBorder="1" applyAlignment="1">
      <alignment horizontal="left" vertical="top" wrapText="1"/>
    </xf>
    <xf numFmtId="0" fontId="10" fillId="0" borderId="16" xfId="0" applyFont="1" applyBorder="1" applyAlignment="1">
      <alignment horizontal="left" vertical="top"/>
    </xf>
    <xf numFmtId="0" fontId="4" fillId="12" borderId="16" xfId="0" applyFont="1" applyFill="1" applyBorder="1" applyAlignment="1">
      <alignment horizontal="left" vertical="top"/>
    </xf>
    <xf numFmtId="0" fontId="4" fillId="18" borderId="16" xfId="0" applyFont="1" applyFill="1" applyBorder="1" applyAlignment="1">
      <alignment horizontal="left" vertical="top" wrapText="1"/>
    </xf>
    <xf numFmtId="0" fontId="21" fillId="0" borderId="16" xfId="0" applyFont="1" applyBorder="1" applyAlignment="1">
      <alignment horizontal="left" vertical="center" wrapText="1"/>
    </xf>
    <xf numFmtId="0" fontId="21" fillId="4" borderId="16" xfId="0" applyFont="1" applyFill="1" applyBorder="1" applyAlignment="1">
      <alignment horizontal="center" vertical="center" wrapText="1"/>
    </xf>
    <xf numFmtId="166" fontId="21" fillId="0" borderId="16" xfId="0" applyNumberFormat="1" applyFont="1" applyBorder="1" applyAlignment="1">
      <alignment horizontal="center" vertical="top" wrapText="1"/>
    </xf>
    <xf numFmtId="0" fontId="21" fillId="0" borderId="16" xfId="0" applyFont="1" applyBorder="1" applyAlignment="1">
      <alignment vertical="top" wrapText="1"/>
    </xf>
    <xf numFmtId="0" fontId="24" fillId="2" borderId="16" xfId="0" applyFont="1" applyFill="1" applyBorder="1" applyAlignment="1">
      <alignment horizontal="left" vertical="top"/>
    </xf>
    <xf numFmtId="0" fontId="21" fillId="0" borderId="14" xfId="0" applyFont="1" applyBorder="1" applyAlignment="1">
      <alignment horizontal="left" vertical="top" wrapText="1"/>
    </xf>
    <xf numFmtId="0" fontId="4" fillId="0" borderId="10" xfId="0" applyFont="1" applyBorder="1" applyAlignment="1">
      <alignment horizontal="left" vertical="top"/>
    </xf>
    <xf numFmtId="0" fontId="4" fillId="2" borderId="16" xfId="0" applyFont="1" applyFill="1" applyBorder="1" applyAlignment="1">
      <alignment horizontal="left" vertical="top"/>
    </xf>
    <xf numFmtId="0" fontId="25" fillId="6" borderId="16" xfId="0" applyFont="1" applyFill="1" applyBorder="1" applyAlignment="1">
      <alignment horizontal="left" vertical="top" wrapText="1"/>
    </xf>
    <xf numFmtId="166" fontId="4" fillId="0" borderId="16" xfId="0" applyNumberFormat="1" applyFont="1" applyBorder="1" applyAlignment="1">
      <alignment horizontal="left" vertical="top" wrapText="1"/>
    </xf>
    <xf numFmtId="49" fontId="2" fillId="0" borderId="0" xfId="0" applyNumberFormat="1" applyFont="1" applyAlignment="1">
      <alignment horizontal="center" vertical="top" wrapText="1"/>
    </xf>
    <xf numFmtId="0" fontId="2" fillId="0" borderId="0" xfId="0" applyFont="1" applyAlignment="1">
      <alignment horizontal="center" vertical="top" wrapText="1"/>
    </xf>
    <xf numFmtId="166" fontId="4" fillId="7" borderId="23" xfId="0" applyNumberFormat="1" applyFont="1" applyFill="1" applyBorder="1" applyAlignment="1">
      <alignment horizontal="left" vertical="top" wrapText="1"/>
    </xf>
    <xf numFmtId="0" fontId="4" fillId="0" borderId="10" xfId="0" applyFont="1" applyBorder="1" applyAlignment="1">
      <alignment horizontal="center" vertical="top"/>
    </xf>
    <xf numFmtId="0" fontId="26" fillId="7" borderId="16" xfId="0" applyFont="1" applyFill="1" applyBorder="1" applyAlignment="1">
      <alignment horizontal="center" vertical="center" wrapText="1"/>
    </xf>
    <xf numFmtId="0" fontId="26" fillId="0" borderId="16" xfId="0" applyFont="1" applyBorder="1" applyAlignment="1">
      <alignment horizontal="left" vertical="top"/>
    </xf>
    <xf numFmtId="0" fontId="24" fillId="6" borderId="16" xfId="0" applyFont="1" applyFill="1" applyBorder="1" applyAlignment="1">
      <alignment horizontal="left" vertical="top" wrapText="1"/>
    </xf>
    <xf numFmtId="0" fontId="26" fillId="6" borderId="16" xfId="0" applyFont="1" applyFill="1" applyBorder="1" applyAlignment="1">
      <alignment horizontal="left" vertical="top" wrapText="1"/>
    </xf>
    <xf numFmtId="0" fontId="26" fillId="0" borderId="16" xfId="0" applyFont="1" applyBorder="1" applyAlignment="1">
      <alignment vertical="top" wrapText="1"/>
    </xf>
    <xf numFmtId="165" fontId="4" fillId="7" borderId="16" xfId="0" applyNumberFormat="1" applyFont="1" applyFill="1" applyBorder="1" applyAlignment="1">
      <alignment horizontal="center" vertical="center" wrapText="1"/>
    </xf>
    <xf numFmtId="165" fontId="10" fillId="7" borderId="16" xfId="0" applyNumberFormat="1" applyFont="1" applyFill="1" applyBorder="1" applyAlignment="1">
      <alignment horizontal="center" vertical="center" wrapText="1"/>
    </xf>
    <xf numFmtId="166" fontId="10" fillId="7" borderId="16" xfId="0" applyNumberFormat="1" applyFont="1" applyFill="1" applyBorder="1" applyAlignment="1">
      <alignment horizontal="left" vertical="top" wrapText="1"/>
    </xf>
    <xf numFmtId="0" fontId="7" fillId="0" borderId="10" xfId="0" applyFont="1" applyBorder="1" applyAlignment="1">
      <alignment horizontal="center" vertical="top" wrapText="1"/>
    </xf>
    <xf numFmtId="166" fontId="4" fillId="7" borderId="16" xfId="0" applyNumberFormat="1" applyFont="1" applyFill="1" applyBorder="1" applyAlignment="1">
      <alignment horizontal="left" vertical="top" wrapText="1"/>
    </xf>
    <xf numFmtId="0" fontId="6" fillId="4" borderId="16" xfId="0" applyFont="1" applyFill="1" applyBorder="1" applyAlignment="1">
      <alignment horizontal="left" vertical="top" wrapText="1"/>
    </xf>
    <xf numFmtId="0" fontId="27" fillId="2" borderId="23" xfId="0" applyFont="1" applyFill="1" applyBorder="1" applyAlignment="1">
      <alignment horizontal="left" vertical="top" wrapText="1"/>
    </xf>
    <xf numFmtId="0" fontId="2" fillId="0" borderId="16" xfId="0" applyFont="1" applyBorder="1" applyAlignment="1">
      <alignment vertical="center"/>
    </xf>
    <xf numFmtId="0" fontId="4" fillId="0" borderId="0" xfId="0" applyFont="1" applyAlignment="1">
      <alignment horizontal="left" vertical="center" wrapText="1"/>
    </xf>
    <xf numFmtId="0" fontId="7" fillId="0" borderId="16" xfId="0" applyFont="1" applyBorder="1" applyAlignment="1">
      <alignment horizontal="center" vertical="center" wrapText="1"/>
    </xf>
    <xf numFmtId="0" fontId="2" fillId="4" borderId="16" xfId="0" applyFont="1" applyFill="1" applyBorder="1" applyAlignment="1">
      <alignment horizontal="left" vertical="center" wrapText="1"/>
    </xf>
    <xf numFmtId="14" fontId="2" fillId="4" borderId="16" xfId="0" applyNumberFormat="1" applyFont="1" applyFill="1" applyBorder="1" applyAlignment="1">
      <alignment horizontal="left" vertical="center" wrapText="1"/>
    </xf>
    <xf numFmtId="0" fontId="28" fillId="0" borderId="0" xfId="0" applyFont="1"/>
    <xf numFmtId="14" fontId="4" fillId="0" borderId="16" xfId="0" applyNumberFormat="1" applyFont="1" applyBorder="1" applyAlignment="1">
      <alignment horizontal="left" vertical="center" wrapText="1"/>
    </xf>
    <xf numFmtId="0" fontId="28" fillId="0" borderId="0" xfId="0" applyFont="1" applyAlignment="1">
      <alignment wrapText="1"/>
    </xf>
    <xf numFmtId="14" fontId="28" fillId="0" borderId="0" xfId="0" applyNumberFormat="1" applyFont="1"/>
    <xf numFmtId="0" fontId="2" fillId="4" borderId="16" xfId="0" applyFont="1" applyFill="1" applyBorder="1" applyAlignment="1">
      <alignment vertical="center" wrapText="1"/>
    </xf>
    <xf numFmtId="0" fontId="2" fillId="2"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4" fillId="19" borderId="16" xfId="0" applyFont="1" applyFill="1" applyBorder="1" applyAlignment="1">
      <alignment horizontal="center" vertical="top" wrapText="1"/>
    </xf>
    <xf numFmtId="0" fontId="4" fillId="3" borderId="16" xfId="0" applyFont="1" applyFill="1" applyBorder="1" applyAlignment="1">
      <alignment horizontal="center" vertical="top" wrapText="1"/>
    </xf>
    <xf numFmtId="0" fontId="8" fillId="0" borderId="16" xfId="0" applyFont="1" applyBorder="1" applyAlignment="1">
      <alignment vertical="top" wrapText="1"/>
    </xf>
    <xf numFmtId="0" fontId="8" fillId="0" borderId="16" xfId="0" applyFont="1" applyBorder="1" applyAlignment="1">
      <alignment horizontal="center" vertical="center" wrapText="1"/>
    </xf>
    <xf numFmtId="0" fontId="8" fillId="0" borderId="16" xfId="0" applyFont="1" applyBorder="1" applyAlignment="1">
      <alignment horizontal="center" vertical="top" wrapText="1"/>
    </xf>
    <xf numFmtId="0" fontId="8" fillId="15" borderId="16" xfId="0" applyFont="1" applyFill="1" applyBorder="1" applyAlignment="1">
      <alignment horizontal="center" vertical="center" wrapText="1"/>
    </xf>
    <xf numFmtId="0" fontId="7" fillId="0" borderId="41" xfId="0" applyFont="1" applyBorder="1" applyAlignment="1">
      <alignment horizontal="center" vertical="top" wrapText="1"/>
    </xf>
    <xf numFmtId="0" fontId="29" fillId="0" borderId="0" xfId="0" applyFont="1" applyAlignment="1">
      <alignment horizontal="center" vertical="center" wrapText="1"/>
    </xf>
    <xf numFmtId="0" fontId="7" fillId="0" borderId="41" xfId="0" applyFont="1" applyBorder="1" applyAlignment="1">
      <alignment horizontal="center" vertical="center" wrapText="1"/>
    </xf>
    <xf numFmtId="0" fontId="4" fillId="3" borderId="16" xfId="0" applyFont="1" applyFill="1" applyBorder="1" applyAlignment="1">
      <alignment horizontal="center" vertical="center" wrapText="1"/>
    </xf>
    <xf numFmtId="0" fontId="4" fillId="15" borderId="16" xfId="0" applyFont="1" applyFill="1" applyBorder="1" applyAlignment="1">
      <alignment horizontal="center" vertical="center" wrapText="1"/>
    </xf>
    <xf numFmtId="0" fontId="6" fillId="0" borderId="16" xfId="0" applyFont="1" applyBorder="1" applyAlignment="1">
      <alignment horizontal="center" vertical="center" wrapText="1"/>
    </xf>
    <xf numFmtId="0" fontId="8" fillId="0" borderId="16" xfId="0" applyFont="1" applyBorder="1" applyAlignment="1">
      <alignment horizontal="left" vertical="top" wrapText="1"/>
    </xf>
    <xf numFmtId="0" fontId="8" fillId="3" borderId="16" xfId="0" applyFont="1" applyFill="1" applyBorder="1" applyAlignment="1">
      <alignment horizontal="center" vertical="center" wrapText="1"/>
    </xf>
    <xf numFmtId="0" fontId="6" fillId="0" borderId="0" xfId="0" applyFont="1" applyAlignment="1">
      <alignment horizontal="center" vertical="center" wrapText="1"/>
    </xf>
    <xf numFmtId="0" fontId="12" fillId="0" borderId="0" xfId="0" applyFont="1" applyAlignment="1">
      <alignment horizontal="left" vertical="top" wrapText="1"/>
    </xf>
    <xf numFmtId="0" fontId="12" fillId="0" borderId="0" xfId="0" applyFont="1" applyAlignment="1">
      <alignment horizontal="center" vertical="center" wrapText="1"/>
    </xf>
    <xf numFmtId="0" fontId="12" fillId="3" borderId="23" xfId="0" applyFont="1" applyFill="1" applyBorder="1" applyAlignment="1">
      <alignment horizontal="center" vertical="center" wrapText="1"/>
    </xf>
    <xf numFmtId="0" fontId="12" fillId="0" borderId="0" xfId="0" applyFont="1" applyAlignment="1">
      <alignment horizontal="center" vertical="top" wrapText="1"/>
    </xf>
    <xf numFmtId="0" fontId="12" fillId="15" borderId="23" xfId="0" applyFont="1" applyFill="1" applyBorder="1" applyAlignment="1">
      <alignment horizontal="center" vertical="center" wrapText="1"/>
    </xf>
    <xf numFmtId="0" fontId="30" fillId="4" borderId="23" xfId="0" applyFont="1" applyFill="1" applyBorder="1" applyAlignment="1">
      <alignment horizontal="left" vertical="top" wrapText="1"/>
    </xf>
    <xf numFmtId="0" fontId="30" fillId="4" borderId="23" xfId="0" applyFont="1" applyFill="1" applyBorder="1" applyAlignment="1">
      <alignment horizontal="center" vertical="center" wrapText="1"/>
    </xf>
    <xf numFmtId="0" fontId="2" fillId="0" borderId="43" xfId="0" applyFont="1" applyBorder="1" applyAlignment="1">
      <alignment horizontal="left" vertical="top" wrapText="1"/>
    </xf>
    <xf numFmtId="0" fontId="2" fillId="0" borderId="44" xfId="0" applyFont="1" applyBorder="1" applyAlignment="1">
      <alignment horizontal="center" vertical="center" wrapText="1"/>
    </xf>
    <xf numFmtId="0" fontId="2" fillId="2" borderId="44"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48" xfId="0" applyFont="1" applyBorder="1" applyAlignment="1">
      <alignment horizontal="left" vertical="top" wrapText="1"/>
    </xf>
    <xf numFmtId="0" fontId="7" fillId="0" borderId="0" xfId="0" applyFont="1" applyAlignment="1">
      <alignment horizontal="center" vertical="top" wrapText="1"/>
    </xf>
    <xf numFmtId="0" fontId="4" fillId="0" borderId="50" xfId="0" applyFont="1" applyBorder="1" applyAlignment="1">
      <alignment horizontal="left" vertical="top" wrapText="1"/>
    </xf>
    <xf numFmtId="0" fontId="4" fillId="0" borderId="51" xfId="0" applyFont="1" applyBorder="1" applyAlignment="1">
      <alignment horizontal="center" vertical="center" wrapText="1"/>
    </xf>
    <xf numFmtId="1" fontId="4" fillId="0" borderId="51" xfId="0" applyNumberFormat="1" applyFont="1" applyBorder="1" applyAlignment="1">
      <alignment horizontal="center" vertical="center" wrapText="1"/>
    </xf>
    <xf numFmtId="1" fontId="4" fillId="0" borderId="0" xfId="0" applyNumberFormat="1" applyFont="1" applyAlignment="1">
      <alignment horizontal="left" vertical="top"/>
    </xf>
    <xf numFmtId="0" fontId="30" fillId="0" borderId="0" xfId="0" applyFont="1" applyAlignment="1">
      <alignment horizontal="left" vertical="top" wrapText="1"/>
    </xf>
    <xf numFmtId="0" fontId="2" fillId="0" borderId="16" xfId="0" applyFont="1" applyBorder="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right" vertical="top" wrapText="1"/>
    </xf>
    <xf numFmtId="0" fontId="31" fillId="20" borderId="54" xfId="0" applyFont="1" applyFill="1" applyBorder="1" applyAlignment="1">
      <alignment vertical="center" wrapText="1"/>
    </xf>
    <xf numFmtId="0" fontId="31" fillId="20" borderId="54" xfId="0" applyFont="1" applyFill="1" applyBorder="1" applyAlignment="1">
      <alignment horizontal="center" vertical="center" wrapText="1"/>
    </xf>
    <xf numFmtId="0" fontId="32" fillId="0" borderId="55" xfId="0" applyFont="1" applyBorder="1" applyAlignment="1">
      <alignment vertical="center"/>
    </xf>
    <xf numFmtId="0" fontId="32" fillId="0" borderId="55" xfId="0" applyFont="1" applyBorder="1" applyAlignment="1">
      <alignment vertical="center" wrapText="1"/>
    </xf>
    <xf numFmtId="0" fontId="28" fillId="0" borderId="55" xfId="0" applyFont="1" applyBorder="1" applyAlignment="1">
      <alignment horizontal="center" vertical="center"/>
    </xf>
    <xf numFmtId="0" fontId="28" fillId="0" borderId="55" xfId="0" applyFont="1" applyBorder="1"/>
    <xf numFmtId="15" fontId="28" fillId="0" borderId="55" xfId="0" applyNumberFormat="1" applyFont="1" applyBorder="1" applyAlignment="1">
      <alignment horizontal="center" vertical="center"/>
    </xf>
    <xf numFmtId="0" fontId="32" fillId="0" borderId="56" xfId="0" applyFont="1" applyBorder="1" applyAlignment="1">
      <alignment vertical="center"/>
    </xf>
    <xf numFmtId="0" fontId="32" fillId="0" borderId="56" xfId="0" applyFont="1" applyBorder="1" applyAlignment="1">
      <alignment vertical="center" wrapText="1"/>
    </xf>
    <xf numFmtId="0" fontId="28" fillId="0" borderId="56" xfId="0" applyFont="1" applyBorder="1" applyAlignment="1">
      <alignment horizontal="center" vertical="center"/>
    </xf>
    <xf numFmtId="0" fontId="28" fillId="0" borderId="56" xfId="0" applyFont="1" applyBorder="1" applyAlignment="1">
      <alignment vertical="center"/>
    </xf>
    <xf numFmtId="15" fontId="28" fillId="0" borderId="56" xfId="0" applyNumberFormat="1" applyFont="1" applyBorder="1" applyAlignment="1">
      <alignment horizontal="center" vertical="center"/>
    </xf>
    <xf numFmtId="0" fontId="28" fillId="3" borderId="56" xfId="0" applyFont="1" applyFill="1" applyBorder="1" applyAlignment="1">
      <alignment vertical="center"/>
    </xf>
    <xf numFmtId="0" fontId="28" fillId="3" borderId="56" xfId="0" applyFont="1" applyFill="1" applyBorder="1" applyAlignment="1">
      <alignment vertical="center" wrapText="1"/>
    </xf>
    <xf numFmtId="15" fontId="33" fillId="0" borderId="56" xfId="0" applyNumberFormat="1" applyFont="1" applyBorder="1" applyAlignment="1">
      <alignment horizontal="center" vertical="center"/>
    </xf>
    <xf numFmtId="0" fontId="28" fillId="0" borderId="56" xfId="0" applyFont="1" applyBorder="1"/>
    <xf numFmtId="15" fontId="33" fillId="0" borderId="56" xfId="0" applyNumberFormat="1" applyFont="1" applyBorder="1" applyAlignment="1">
      <alignment horizontal="center"/>
    </xf>
    <xf numFmtId="0" fontId="30" fillId="0" borderId="0" xfId="0" applyFont="1" applyAlignment="1">
      <alignment horizontal="left" vertical="top"/>
    </xf>
    <xf numFmtId="0" fontId="2" fillId="0" borderId="0" xfId="0" applyFont="1" applyAlignment="1">
      <alignment horizontal="left" vertical="center"/>
    </xf>
    <xf numFmtId="0" fontId="34" fillId="0" borderId="0" xfId="0" applyFont="1" applyAlignment="1">
      <alignment horizontal="left" vertical="center"/>
    </xf>
    <xf numFmtId="0" fontId="3" fillId="0" borderId="0" xfId="0" applyFont="1" applyAlignment="1">
      <alignment horizontal="left" vertical="center"/>
    </xf>
    <xf numFmtId="0" fontId="34" fillId="0" borderId="0" xfId="0" applyFont="1" applyAlignment="1">
      <alignment horizontal="left" vertical="top"/>
    </xf>
    <xf numFmtId="0" fontId="8" fillId="14" borderId="16" xfId="0" applyFont="1" applyFill="1" applyBorder="1" applyAlignment="1">
      <alignment horizontal="left" vertical="center"/>
    </xf>
    <xf numFmtId="0" fontId="2" fillId="14" borderId="16" xfId="0" applyFont="1" applyFill="1" applyBorder="1" applyAlignment="1">
      <alignment horizontal="left" vertical="center" wrapText="1"/>
    </xf>
    <xf numFmtId="0" fontId="2" fillId="14" borderId="16" xfId="0" applyFont="1" applyFill="1" applyBorder="1" applyAlignment="1">
      <alignment horizontal="center" vertical="center" wrapText="1"/>
    </xf>
    <xf numFmtId="0" fontId="2" fillId="14" borderId="16" xfId="0" applyFont="1" applyFill="1" applyBorder="1" applyAlignment="1">
      <alignment horizontal="center" vertical="center"/>
    </xf>
    <xf numFmtId="0" fontId="35" fillId="0" borderId="0" xfId="0" applyFont="1" applyAlignment="1">
      <alignment horizontal="left" vertical="top"/>
    </xf>
    <xf numFmtId="0" fontId="4" fillId="14" borderId="16" xfId="0" applyFont="1" applyFill="1" applyBorder="1" applyAlignment="1">
      <alignment horizontal="left" vertical="center"/>
    </xf>
    <xf numFmtId="0" fontId="4" fillId="4" borderId="16" xfId="0" applyFont="1" applyFill="1" applyBorder="1" applyAlignment="1">
      <alignment vertical="center" wrapText="1"/>
    </xf>
    <xf numFmtId="0" fontId="36" fillId="0" borderId="0" xfId="0" applyFont="1" applyAlignment="1">
      <alignment horizontal="left" vertical="center"/>
    </xf>
    <xf numFmtId="0" fontId="4" fillId="21" borderId="16" xfId="0" applyFont="1" applyFill="1" applyBorder="1" applyAlignment="1">
      <alignment vertical="center" wrapText="1"/>
    </xf>
    <xf numFmtId="0" fontId="2" fillId="21" borderId="16" xfId="0" applyFont="1" applyFill="1" applyBorder="1" applyAlignment="1">
      <alignment horizontal="center" vertical="center" wrapText="1"/>
    </xf>
    <xf numFmtId="0" fontId="4" fillId="4" borderId="16" xfId="0" applyFont="1" applyFill="1" applyBorder="1" applyAlignment="1">
      <alignment horizontal="left" vertical="center" wrapText="1"/>
    </xf>
    <xf numFmtId="0" fontId="6" fillId="4" borderId="16" xfId="0" applyFont="1" applyFill="1" applyBorder="1" applyAlignment="1">
      <alignment vertical="center" wrapText="1"/>
    </xf>
    <xf numFmtId="0" fontId="3" fillId="4" borderId="16" xfId="0" applyFont="1" applyFill="1" applyBorder="1" applyAlignment="1">
      <alignment horizontal="center" vertical="center" wrapText="1"/>
    </xf>
    <xf numFmtId="0" fontId="4" fillId="0" borderId="16" xfId="0" applyFont="1" applyBorder="1" applyAlignment="1">
      <alignment horizontal="left" vertical="center"/>
    </xf>
    <xf numFmtId="0" fontId="2" fillId="0" borderId="16" xfId="0" applyFont="1" applyBorder="1" applyAlignment="1">
      <alignment vertical="center" wrapText="1"/>
    </xf>
    <xf numFmtId="0" fontId="36" fillId="14" borderId="16" xfId="0" applyFont="1" applyFill="1" applyBorder="1" applyAlignment="1">
      <alignment horizontal="left" vertical="center"/>
    </xf>
    <xf numFmtId="0" fontId="4" fillId="14" borderId="16" xfId="0" applyFont="1" applyFill="1" applyBorder="1" applyAlignment="1">
      <alignment horizontal="center" vertical="center"/>
    </xf>
    <xf numFmtId="0" fontId="6" fillId="4" borderId="16" xfId="0" applyFont="1" applyFill="1" applyBorder="1" applyAlignment="1">
      <alignment horizontal="left" vertical="center" wrapText="1"/>
    </xf>
    <xf numFmtId="0" fontId="6" fillId="0" borderId="16" xfId="0" applyFont="1" applyBorder="1" applyAlignment="1">
      <alignment vertical="center" wrapText="1"/>
    </xf>
    <xf numFmtId="0" fontId="3" fillId="0" borderId="16" xfId="0" applyFont="1" applyBorder="1" applyAlignment="1">
      <alignment horizontal="center" vertical="center" wrapText="1"/>
    </xf>
    <xf numFmtId="0" fontId="6" fillId="4" borderId="16" xfId="0" applyFont="1" applyFill="1" applyBorder="1" applyAlignment="1">
      <alignment horizontal="center" vertical="center" wrapText="1"/>
    </xf>
    <xf numFmtId="0" fontId="4" fillId="4" borderId="16" xfId="0" applyFont="1" applyFill="1" applyBorder="1" applyAlignment="1">
      <alignment horizontal="left" vertical="center"/>
    </xf>
    <xf numFmtId="0" fontId="6" fillId="4" borderId="16" xfId="0" applyFont="1" applyFill="1" applyBorder="1" applyAlignment="1">
      <alignment horizontal="left" vertical="center"/>
    </xf>
    <xf numFmtId="0" fontId="36" fillId="0" borderId="0" xfId="0" applyFont="1" applyAlignment="1">
      <alignment horizontal="left" vertical="top"/>
    </xf>
    <xf numFmtId="0" fontId="37" fillId="0" borderId="16" xfId="0" applyFont="1" applyBorder="1" applyAlignment="1">
      <alignment horizontal="left" vertical="center"/>
    </xf>
    <xf numFmtId="0" fontId="36" fillId="4" borderId="16" xfId="0" applyFont="1" applyFill="1" applyBorder="1" applyAlignment="1">
      <alignment horizontal="left" vertical="top"/>
    </xf>
    <xf numFmtId="0" fontId="38" fillId="4" borderId="16" xfId="0" applyFont="1" applyFill="1" applyBorder="1" applyAlignment="1">
      <alignment horizontal="left" vertical="top"/>
    </xf>
    <xf numFmtId="0" fontId="2" fillId="7" borderId="16" xfId="0" applyFont="1" applyFill="1" applyBorder="1" applyAlignment="1">
      <alignment horizontal="center" vertical="center" wrapText="1"/>
    </xf>
    <xf numFmtId="0" fontId="21" fillId="4" borderId="16" xfId="0" applyFont="1" applyFill="1" applyBorder="1" applyAlignment="1">
      <alignment horizontal="center" vertical="top" wrapText="1"/>
    </xf>
    <xf numFmtId="0" fontId="21" fillId="4" borderId="16" xfId="0" applyFont="1" applyFill="1" applyBorder="1" applyAlignment="1">
      <alignment horizontal="left" vertical="top"/>
    </xf>
    <xf numFmtId="0" fontId="21" fillId="7" borderId="16" xfId="0" applyFont="1" applyFill="1" applyBorder="1" applyAlignment="1">
      <alignment horizontal="center" vertical="top"/>
    </xf>
    <xf numFmtId="0" fontId="21" fillId="7" borderId="23" xfId="0" applyFont="1" applyFill="1" applyBorder="1" applyAlignment="1">
      <alignment horizontal="left" vertical="top" wrapText="1"/>
    </xf>
    <xf numFmtId="0" fontId="21" fillId="7" borderId="23" xfId="0" applyFont="1" applyFill="1" applyBorder="1" applyAlignment="1">
      <alignment horizontal="center" vertical="top" wrapText="1"/>
    </xf>
    <xf numFmtId="0" fontId="21" fillId="0" borderId="0" xfId="0" applyFont="1" applyAlignment="1">
      <alignment horizontal="left" vertical="top" wrapText="1"/>
    </xf>
    <xf numFmtId="0" fontId="21" fillId="7" borderId="23" xfId="0" applyFont="1" applyFill="1" applyBorder="1" applyAlignment="1">
      <alignment horizontal="center" vertical="top"/>
    </xf>
    <xf numFmtId="1" fontId="21" fillId="7" borderId="23" xfId="0" applyNumberFormat="1" applyFont="1" applyFill="1" applyBorder="1" applyAlignment="1">
      <alignment horizontal="center" vertical="top"/>
    </xf>
    <xf numFmtId="165" fontId="21" fillId="7" borderId="23" xfId="0" applyNumberFormat="1" applyFont="1" applyFill="1" applyBorder="1" applyAlignment="1">
      <alignment horizontal="left" vertical="top" wrapText="1"/>
    </xf>
    <xf numFmtId="166" fontId="21" fillId="7" borderId="23" xfId="0" applyNumberFormat="1" applyFont="1" applyFill="1" applyBorder="1" applyAlignment="1">
      <alignment horizontal="center" vertical="top" wrapText="1"/>
    </xf>
    <xf numFmtId="0" fontId="39" fillId="7" borderId="23" xfId="0" applyFont="1" applyFill="1" applyBorder="1" applyAlignment="1">
      <alignment horizontal="left" vertical="top" wrapText="1"/>
    </xf>
    <xf numFmtId="0" fontId="21" fillId="2" borderId="16" xfId="0" applyFont="1" applyFill="1" applyBorder="1" applyAlignment="1">
      <alignment horizontal="left" vertical="top" wrapText="1"/>
    </xf>
    <xf numFmtId="0" fontId="21" fillId="2" borderId="16" xfId="0" applyFont="1" applyFill="1" applyBorder="1" applyAlignment="1">
      <alignment horizontal="center" vertical="top" wrapText="1"/>
    </xf>
    <xf numFmtId="0" fontId="21" fillId="0" borderId="0" xfId="0" applyFont="1" applyAlignment="1">
      <alignment horizontal="center" vertical="top" wrapText="1"/>
    </xf>
    <xf numFmtId="0" fontId="39" fillId="0" borderId="0" xfId="0" applyFont="1" applyAlignment="1">
      <alignment horizontal="left" vertical="top" wrapText="1"/>
    </xf>
    <xf numFmtId="0" fontId="39" fillId="7" borderId="23" xfId="0" applyFont="1" applyFill="1" applyBorder="1" applyAlignment="1">
      <alignment horizontal="center" vertical="top" wrapText="1"/>
    </xf>
    <xf numFmtId="0" fontId="39" fillId="0" borderId="0" xfId="0" applyFont="1" applyAlignment="1">
      <alignment horizontal="center" vertical="top" wrapText="1"/>
    </xf>
    <xf numFmtId="0" fontId="4" fillId="7" borderId="23" xfId="0" applyFont="1" applyFill="1" applyBorder="1" applyAlignment="1">
      <alignment horizontal="left" vertical="center" wrapText="1"/>
    </xf>
    <xf numFmtId="166" fontId="4" fillId="0" borderId="0" xfId="0" applyNumberFormat="1" applyFont="1" applyAlignment="1">
      <alignment horizontal="center" vertical="top"/>
    </xf>
    <xf numFmtId="0" fontId="4" fillId="4" borderId="16" xfId="0" applyFont="1" applyFill="1" applyBorder="1" applyAlignment="1">
      <alignment vertical="top" wrapText="1"/>
    </xf>
    <xf numFmtId="165" fontId="4" fillId="4" borderId="16" xfId="0" applyNumberFormat="1" applyFont="1" applyFill="1" applyBorder="1" applyAlignment="1">
      <alignment horizontal="center" vertical="center" wrapText="1"/>
    </xf>
    <xf numFmtId="0" fontId="4" fillId="4" borderId="29" xfId="0" applyFont="1" applyFill="1" applyBorder="1" applyAlignment="1">
      <alignment horizontal="left" vertical="top" wrapText="1"/>
    </xf>
    <xf numFmtId="165" fontId="4" fillId="4" borderId="35" xfId="0" applyNumberFormat="1" applyFont="1" applyFill="1" applyBorder="1" applyAlignment="1">
      <alignment horizontal="left" vertical="top" wrapText="1"/>
    </xf>
    <xf numFmtId="0" fontId="4" fillId="4" borderId="23" xfId="0" applyFont="1" applyFill="1" applyBorder="1" applyAlignment="1">
      <alignment vertical="top"/>
    </xf>
    <xf numFmtId="0" fontId="4" fillId="4" borderId="16" xfId="0" applyFont="1" applyFill="1" applyBorder="1" applyAlignment="1">
      <alignment horizontal="center" vertical="top"/>
    </xf>
    <xf numFmtId="165" fontId="4" fillId="0" borderId="14" xfId="0" applyNumberFormat="1" applyFont="1" applyBorder="1" applyAlignment="1">
      <alignment horizontal="center" vertical="center" wrapText="1"/>
    </xf>
    <xf numFmtId="165" fontId="4" fillId="7" borderId="35" xfId="0" applyNumberFormat="1" applyFont="1" applyFill="1" applyBorder="1" applyAlignment="1">
      <alignment horizontal="center" vertical="center" wrapText="1"/>
    </xf>
    <xf numFmtId="0" fontId="2" fillId="0" borderId="7" xfId="0" applyFont="1" applyBorder="1" applyAlignment="1">
      <alignment horizontal="center" vertical="center"/>
    </xf>
    <xf numFmtId="0" fontId="5" fillId="0" borderId="10" xfId="0" applyFont="1" applyBorder="1"/>
    <xf numFmtId="0" fontId="2" fillId="0" borderId="7" xfId="0" applyFont="1" applyBorder="1" applyAlignment="1">
      <alignment horizontal="center" vertical="center" wrapText="1"/>
    </xf>
    <xf numFmtId="0" fontId="2" fillId="2" borderId="7"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4" borderId="7" xfId="0" applyFont="1" applyFill="1" applyBorder="1" applyAlignment="1">
      <alignment horizontal="center" vertical="center" wrapText="1"/>
    </xf>
    <xf numFmtId="0" fontId="2" fillId="0" borderId="14" xfId="0" applyFont="1" applyBorder="1" applyAlignment="1">
      <alignment horizontal="center" vertical="center"/>
    </xf>
    <xf numFmtId="0" fontId="5" fillId="0" borderId="26" xfId="0" applyFont="1" applyBorder="1"/>
    <xf numFmtId="0" fontId="5" fillId="0" borderId="18" xfId="0" applyFont="1" applyBorder="1"/>
    <xf numFmtId="0" fontId="9" fillId="4" borderId="7" xfId="0" applyFont="1" applyFill="1" applyBorder="1" applyAlignment="1">
      <alignment horizontal="center" vertical="center" wrapText="1"/>
    </xf>
    <xf numFmtId="0" fontId="2" fillId="0" borderId="0" xfId="0" applyFont="1" applyAlignment="1">
      <alignment horizontal="left" vertical="top"/>
    </xf>
    <xf numFmtId="0" fontId="0" fillId="0" borderId="0" xfId="0"/>
    <xf numFmtId="0" fontId="4" fillId="2" borderId="24" xfId="0" applyFont="1" applyFill="1" applyBorder="1" applyAlignment="1">
      <alignment horizontal="left" vertical="top"/>
    </xf>
    <xf numFmtId="0" fontId="5" fillId="0" borderId="25" xfId="0" applyFont="1" applyBorder="1"/>
    <xf numFmtId="0" fontId="6" fillId="2" borderId="24" xfId="0" applyFont="1" applyFill="1" applyBorder="1" applyAlignment="1">
      <alignment horizontal="left" vertical="top"/>
    </xf>
    <xf numFmtId="0" fontId="4" fillId="3" borderId="24" xfId="0" applyFont="1" applyFill="1" applyBorder="1" applyAlignment="1">
      <alignment horizontal="left" vertical="top"/>
    </xf>
    <xf numFmtId="0" fontId="5" fillId="0" borderId="27" xfId="0" applyFont="1" applyBorder="1"/>
    <xf numFmtId="0" fontId="8" fillId="0" borderId="7" xfId="0" applyFont="1" applyBorder="1" applyAlignment="1">
      <alignment horizontal="center" vertical="center"/>
    </xf>
    <xf numFmtId="0" fontId="4" fillId="0" borderId="0" xfId="0" applyFont="1" applyAlignment="1">
      <alignment horizontal="left" vertical="top" wrapText="1"/>
    </xf>
    <xf numFmtId="0" fontId="2" fillId="0" borderId="1" xfId="0" applyFont="1" applyBorder="1" applyAlignment="1">
      <alignment horizontal="center" vertical="center"/>
    </xf>
    <xf numFmtId="0" fontId="5" fillId="0" borderId="8" xfId="0" applyFont="1" applyBorder="1"/>
    <xf numFmtId="0" fontId="2" fillId="0" borderId="2" xfId="0" applyFont="1" applyBorder="1" applyAlignment="1">
      <alignment horizontal="center" vertical="center" wrapText="1"/>
    </xf>
    <xf numFmtId="0" fontId="5" fillId="0" borderId="9" xfId="0" applyFont="1" applyBorder="1"/>
    <xf numFmtId="0" fontId="2"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1" xfId="0" applyFont="1" applyBorder="1"/>
    <xf numFmtId="0" fontId="3" fillId="2" borderId="5" xfId="0" applyFont="1" applyFill="1" applyBorder="1" applyAlignment="1">
      <alignment horizontal="center" vertical="center" wrapText="1"/>
    </xf>
    <xf numFmtId="0" fontId="5" fillId="0" borderId="12" xfId="0" applyFont="1" applyBorder="1"/>
    <xf numFmtId="0" fontId="2" fillId="3" borderId="6" xfId="0" applyFont="1" applyFill="1" applyBorder="1" applyAlignment="1">
      <alignment horizontal="center" vertical="center"/>
    </xf>
    <xf numFmtId="0" fontId="5" fillId="0" borderId="13" xfId="0" applyFont="1" applyBorder="1"/>
    <xf numFmtId="0" fontId="4" fillId="0" borderId="7" xfId="0" applyFont="1" applyBorder="1" applyAlignment="1">
      <alignment horizontal="center" vertical="center" wrapText="1"/>
    </xf>
    <xf numFmtId="0" fontId="4" fillId="0" borderId="7" xfId="0" applyFont="1" applyBorder="1" applyAlignment="1">
      <alignment horizontal="left" vertical="top" wrapText="1"/>
    </xf>
    <xf numFmtId="0" fontId="4" fillId="0" borderId="7" xfId="0" applyFont="1" applyBorder="1" applyAlignment="1">
      <alignment horizontal="center" vertical="top" wrapText="1"/>
    </xf>
    <xf numFmtId="0" fontId="4" fillId="0" borderId="27" xfId="0" applyFont="1" applyBorder="1" applyAlignment="1">
      <alignment horizontal="center" vertical="top" wrapText="1"/>
    </xf>
    <xf numFmtId="0" fontId="6" fillId="2" borderId="7"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0" borderId="27" xfId="0" applyFont="1" applyBorder="1" applyAlignment="1">
      <alignment horizontal="left" vertical="top" wrapText="1"/>
    </xf>
    <xf numFmtId="0" fontId="4" fillId="2" borderId="7"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7" xfId="0" applyFont="1" applyBorder="1" applyAlignment="1">
      <alignment horizontal="left" vertical="top" wrapText="1"/>
    </xf>
    <xf numFmtId="0" fontId="7" fillId="3" borderId="7" xfId="0" applyFont="1" applyFill="1" applyBorder="1" applyAlignment="1">
      <alignment horizontal="left" vertical="top" wrapText="1"/>
    </xf>
    <xf numFmtId="0" fontId="7" fillId="3" borderId="14" xfId="0" applyFont="1" applyFill="1" applyBorder="1" applyAlignment="1">
      <alignment horizontal="left" vertical="top" wrapText="1"/>
    </xf>
    <xf numFmtId="0" fontId="4" fillId="0" borderId="33" xfId="0" applyFont="1" applyBorder="1" applyAlignment="1">
      <alignment horizontal="left" vertical="top" wrapText="1"/>
    </xf>
    <xf numFmtId="0" fontId="5" fillId="0" borderId="34" xfId="0" applyFont="1" applyBorder="1"/>
    <xf numFmtId="0" fontId="2" fillId="0" borderId="14" xfId="0" applyFont="1" applyBorder="1" applyAlignment="1">
      <alignment horizontal="center" vertical="center" wrapText="1"/>
    </xf>
    <xf numFmtId="0" fontId="2" fillId="4" borderId="14"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7" fillId="9" borderId="14" xfId="0" applyFont="1" applyFill="1" applyBorder="1" applyAlignment="1">
      <alignment horizontal="center" vertical="center" wrapText="1"/>
    </xf>
    <xf numFmtId="0" fontId="18" fillId="8" borderId="14" xfId="0" applyFont="1" applyFill="1" applyBorder="1" applyAlignment="1">
      <alignment horizontal="center" vertical="center" wrapText="1"/>
    </xf>
    <xf numFmtId="0" fontId="18" fillId="9" borderId="14" xfId="0" applyFont="1" applyFill="1" applyBorder="1" applyAlignment="1">
      <alignment horizontal="center" vertical="center" wrapText="1"/>
    </xf>
    <xf numFmtId="0" fontId="4" fillId="0" borderId="38" xfId="0" applyFont="1" applyBorder="1" applyAlignment="1">
      <alignment horizontal="left" vertical="top" wrapText="1"/>
    </xf>
    <xf numFmtId="0" fontId="5" fillId="0" borderId="36" xfId="0" applyFont="1" applyBorder="1"/>
    <xf numFmtId="0" fontId="4" fillId="7" borderId="7" xfId="0" applyFont="1" applyFill="1" applyBorder="1" applyAlignment="1">
      <alignment horizontal="center" vertical="center" wrapText="1"/>
    </xf>
    <xf numFmtId="0" fontId="4" fillId="0" borderId="40" xfId="0" applyFont="1" applyBorder="1" applyAlignment="1">
      <alignment horizontal="left" vertical="top" wrapText="1"/>
    </xf>
    <xf numFmtId="0" fontId="5" fillId="0" borderId="41" xfId="0" applyFont="1" applyBorder="1"/>
    <xf numFmtId="0" fontId="5" fillId="0" borderId="37" xfId="0" applyFont="1" applyBorder="1"/>
    <xf numFmtId="0" fontId="4" fillId="0" borderId="41" xfId="0" applyFont="1" applyBorder="1" applyAlignment="1">
      <alignment horizontal="left" vertical="top" wrapText="1"/>
    </xf>
    <xf numFmtId="0" fontId="4" fillId="16" borderId="7" xfId="0" applyFont="1" applyFill="1" applyBorder="1" applyAlignment="1">
      <alignment horizontal="center" vertical="center" wrapText="1"/>
    </xf>
    <xf numFmtId="0" fontId="21" fillId="0" borderId="7" xfId="0" applyFont="1" applyBorder="1" applyAlignment="1">
      <alignment horizontal="center" vertical="center" wrapText="1"/>
    </xf>
    <xf numFmtId="0" fontId="24" fillId="2" borderId="7" xfId="0" applyFont="1" applyFill="1" applyBorder="1" applyAlignment="1">
      <alignment horizontal="left" vertical="top" wrapText="1"/>
    </xf>
    <xf numFmtId="0" fontId="4" fillId="7" borderId="7" xfId="0" applyFont="1" applyFill="1" applyBorder="1" applyAlignment="1">
      <alignment horizontal="left" vertical="top" wrapText="1"/>
    </xf>
    <xf numFmtId="0" fontId="3" fillId="2" borderId="14"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5" fillId="0" borderId="46" xfId="0" applyFont="1" applyBorder="1"/>
    <xf numFmtId="0" fontId="5" fillId="0" borderId="47" xfId="0" applyFont="1" applyBorder="1"/>
    <xf numFmtId="0" fontId="4" fillId="0" borderId="14" xfId="0" applyFont="1" applyBorder="1" applyAlignment="1">
      <alignment horizontal="center" vertical="center" wrapText="1"/>
    </xf>
    <xf numFmtId="0" fontId="5" fillId="0" borderId="49" xfId="0" applyFont="1" applyBorder="1"/>
    <xf numFmtId="1" fontId="4" fillId="0" borderId="52" xfId="0" applyNumberFormat="1" applyFont="1" applyBorder="1" applyAlignment="1">
      <alignment horizontal="center" vertical="center" wrapText="1"/>
    </xf>
    <xf numFmtId="0" fontId="5" fillId="0" borderId="53" xfId="0" applyFont="1" applyBorder="1"/>
    <xf numFmtId="0" fontId="4" fillId="0" borderId="0" xfId="0" applyFont="1" applyAlignment="1">
      <alignment horizontal="center" vertical="center" wrapText="1"/>
    </xf>
    <xf numFmtId="0" fontId="4" fillId="0" borderId="33" xfId="0" applyFont="1" applyBorder="1" applyAlignment="1">
      <alignment horizontal="center" vertical="center" wrapText="1"/>
    </xf>
    <xf numFmtId="0" fontId="5" fillId="0" borderId="33" xfId="0" applyFont="1" applyBorder="1"/>
    <xf numFmtId="0" fontId="30" fillId="0" borderId="7" xfId="0" applyFont="1" applyBorder="1" applyAlignment="1">
      <alignment horizontal="center" vertical="center" textRotation="90" wrapText="1"/>
    </xf>
    <xf numFmtId="0" fontId="28" fillId="0" borderId="7" xfId="0" applyFont="1" applyBorder="1" applyAlignment="1">
      <alignment horizontal="center" vertical="center"/>
    </xf>
    <xf numFmtId="0" fontId="35" fillId="14" borderId="7" xfId="0" applyFont="1" applyFill="1" applyBorder="1" applyAlignment="1">
      <alignment horizontal="center" vertical="center" wrapText="1"/>
    </xf>
    <xf numFmtId="0" fontId="8" fillId="14" borderId="14" xfId="0" applyFont="1" applyFill="1" applyBorder="1" applyAlignment="1">
      <alignment horizontal="center" vertical="center"/>
    </xf>
    <xf numFmtId="0" fontId="21" fillId="7" borderId="14" xfId="0" applyFont="1" applyFill="1" applyBorder="1" applyAlignment="1">
      <alignment horizontal="center" vertical="center" wrapText="1"/>
    </xf>
    <xf numFmtId="0" fontId="17" fillId="9" borderId="57" xfId="0" applyFont="1" applyFill="1" applyBorder="1" applyAlignment="1">
      <alignment horizontal="center" vertical="center" wrapText="1"/>
    </xf>
    <xf numFmtId="0" fontId="5" fillId="0" borderId="58" xfId="0" applyFont="1" applyBorder="1"/>
  </cellXfs>
  <cellStyles count="1">
    <cellStyle name="Normal" xfId="0" builtinId="0"/>
  </cellStyles>
  <dxfs count="8">
    <dxf>
      <fill>
        <patternFill patternType="solid">
          <fgColor rgb="FFF7CAAC"/>
          <bgColor rgb="FFF7CAAC"/>
        </patternFill>
      </fill>
    </dxf>
    <dxf>
      <fill>
        <patternFill patternType="solid">
          <fgColor rgb="FFFFD965"/>
          <bgColor rgb="FFFFD965"/>
        </patternFill>
      </fill>
    </dxf>
    <dxf>
      <fill>
        <patternFill patternType="solid">
          <fgColor rgb="FF9CC2E5"/>
          <bgColor rgb="FF9CC2E5"/>
        </patternFill>
      </fill>
    </dxf>
    <dxf>
      <fill>
        <patternFill patternType="solid">
          <fgColor rgb="FFA8D08D"/>
          <bgColor rgb="FFA8D08D"/>
        </patternFill>
      </fill>
    </dxf>
    <dxf>
      <fill>
        <patternFill patternType="solid">
          <fgColor rgb="FF6AF3FF"/>
          <bgColor rgb="FF6AF3FF"/>
        </patternFill>
      </fill>
    </dxf>
    <dxf>
      <fill>
        <patternFill patternType="solid">
          <fgColor rgb="FF6AF3FF"/>
          <bgColor rgb="FF6AF3FF"/>
        </patternFill>
      </fill>
    </dxf>
    <dxf>
      <fill>
        <patternFill patternType="solid">
          <fgColor rgb="FFB7E1CD"/>
          <bgColor rgb="FFB7E1CD"/>
        </patternFill>
      </fill>
    </dxf>
    <dxf>
      <fill>
        <patternFill patternType="solid">
          <fgColor rgb="FFFCE4D6"/>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1200150</xdr:colOff>
      <xdr:row>24</xdr:row>
      <xdr:rowOff>0</xdr:rowOff>
    </xdr:from>
    <xdr:ext cx="2781300" cy="1133475"/>
    <xdr:pic>
      <xdr:nvPicPr>
        <xdr:cNvPr id="2" name="image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A1000"/>
  <sheetViews>
    <sheetView workbookViewId="0"/>
  </sheetViews>
  <sheetFormatPr baseColWidth="10" defaultColWidth="11.1640625" defaultRowHeight="15" customHeight="1" x14ac:dyDescent="0.2"/>
  <cols>
    <col min="1" max="1" width="27.33203125" customWidth="1"/>
    <col min="2" max="2" width="22.83203125" customWidth="1"/>
    <col min="3" max="3" width="34" customWidth="1"/>
    <col min="4" max="5" width="10.5" customWidth="1"/>
    <col min="6" max="6" width="29.1640625" customWidth="1"/>
    <col min="7" max="27" width="10.5" customWidth="1"/>
  </cols>
  <sheetData>
    <row r="1" spans="1:9" ht="24.75" customHeight="1" x14ac:dyDescent="0.3">
      <c r="A1" s="44" t="s">
        <v>46</v>
      </c>
      <c r="B1" s="45"/>
    </row>
    <row r="2" spans="1:9" ht="15.75" customHeight="1" x14ac:dyDescent="0.2">
      <c r="B2" s="45"/>
    </row>
    <row r="3" spans="1:9" ht="15.75" customHeight="1" x14ac:dyDescent="0.2">
      <c r="A3" s="46" t="s">
        <v>47</v>
      </c>
      <c r="B3" s="45"/>
    </row>
    <row r="4" spans="1:9" ht="15.75" customHeight="1" x14ac:dyDescent="0.2">
      <c r="A4" s="47" t="s">
        <v>48</v>
      </c>
      <c r="B4" s="510" t="s">
        <v>49</v>
      </c>
      <c r="C4" s="511" t="s">
        <v>50</v>
      </c>
      <c r="D4" s="48" t="s">
        <v>51</v>
      </c>
      <c r="E4" s="48" t="s">
        <v>52</v>
      </c>
      <c r="F4" s="48" t="s">
        <v>53</v>
      </c>
      <c r="G4" s="49"/>
      <c r="H4" s="49"/>
      <c r="I4" s="49"/>
    </row>
    <row r="5" spans="1:9" ht="15.75" hidden="1" customHeight="1" x14ac:dyDescent="0.2">
      <c r="A5" s="50"/>
      <c r="B5" s="487"/>
      <c r="C5" s="487"/>
      <c r="D5" s="51" t="s">
        <v>54</v>
      </c>
      <c r="E5" s="51" t="s">
        <v>55</v>
      </c>
      <c r="F5" s="51" t="s">
        <v>56</v>
      </c>
      <c r="G5" s="52"/>
      <c r="H5" s="52"/>
      <c r="I5" s="52"/>
    </row>
    <row r="6" spans="1:9" ht="15.75" hidden="1" customHeight="1" x14ac:dyDescent="0.2">
      <c r="A6" s="50"/>
      <c r="B6" s="487"/>
      <c r="C6" s="487"/>
      <c r="D6" s="51" t="s">
        <v>57</v>
      </c>
      <c r="E6" s="51" t="s">
        <v>58</v>
      </c>
      <c r="F6" s="51" t="s">
        <v>59</v>
      </c>
      <c r="G6" s="52"/>
      <c r="H6" s="52"/>
      <c r="I6" s="52"/>
    </row>
    <row r="7" spans="1:9" ht="15.75" hidden="1" customHeight="1" x14ac:dyDescent="0.2">
      <c r="A7" s="53"/>
      <c r="B7" s="471"/>
      <c r="C7" s="471"/>
      <c r="D7" s="51" t="s">
        <v>60</v>
      </c>
      <c r="E7" s="51" t="s">
        <v>61</v>
      </c>
      <c r="F7" s="51" t="s">
        <v>56</v>
      </c>
      <c r="G7" s="52"/>
      <c r="H7" s="52"/>
      <c r="I7" s="52"/>
    </row>
    <row r="8" spans="1:9" ht="15.75" customHeight="1" x14ac:dyDescent="0.2">
      <c r="A8" s="510" t="s">
        <v>62</v>
      </c>
      <c r="B8" s="510" t="s">
        <v>63</v>
      </c>
      <c r="C8" s="509" t="s">
        <v>64</v>
      </c>
      <c r="D8" s="54" t="s">
        <v>65</v>
      </c>
      <c r="E8" s="54" t="s">
        <v>66</v>
      </c>
      <c r="F8" s="54" t="s">
        <v>67</v>
      </c>
      <c r="G8" s="55" t="s">
        <v>68</v>
      </c>
      <c r="H8" s="55" t="s">
        <v>69</v>
      </c>
      <c r="I8" s="55" t="s">
        <v>70</v>
      </c>
    </row>
    <row r="9" spans="1:9" ht="15.75" customHeight="1" x14ac:dyDescent="0.2">
      <c r="A9" s="487"/>
      <c r="B9" s="487"/>
      <c r="C9" s="487"/>
      <c r="D9" s="54" t="s">
        <v>71</v>
      </c>
      <c r="E9" s="54" t="s">
        <v>72</v>
      </c>
      <c r="F9" s="54" t="s">
        <v>73</v>
      </c>
      <c r="G9" s="55" t="s">
        <v>68</v>
      </c>
      <c r="H9" s="55" t="s">
        <v>69</v>
      </c>
      <c r="I9" s="55" t="s">
        <v>70</v>
      </c>
    </row>
    <row r="10" spans="1:9" ht="15.75" customHeight="1" x14ac:dyDescent="0.2">
      <c r="A10" s="487"/>
      <c r="B10" s="487"/>
      <c r="C10" s="487"/>
      <c r="D10" s="54" t="s">
        <v>74</v>
      </c>
      <c r="E10" s="54" t="s">
        <v>75</v>
      </c>
      <c r="F10" s="54" t="s">
        <v>76</v>
      </c>
      <c r="G10" s="55" t="s">
        <v>68</v>
      </c>
      <c r="H10" s="55" t="s">
        <v>69</v>
      </c>
      <c r="I10" s="55" t="s">
        <v>70</v>
      </c>
    </row>
    <row r="11" spans="1:9" ht="15.75" customHeight="1" x14ac:dyDescent="0.2">
      <c r="A11" s="471"/>
      <c r="B11" s="471"/>
      <c r="C11" s="471"/>
      <c r="D11" s="54" t="s">
        <v>77</v>
      </c>
      <c r="E11" s="54" t="s">
        <v>78</v>
      </c>
      <c r="F11" s="54" t="s">
        <v>79</v>
      </c>
      <c r="G11" s="55" t="s">
        <v>68</v>
      </c>
      <c r="H11" s="55" t="s">
        <v>69</v>
      </c>
      <c r="I11" s="55" t="s">
        <v>70</v>
      </c>
    </row>
    <row r="12" spans="1:9" ht="15.75" customHeight="1" x14ac:dyDescent="0.2">
      <c r="A12" s="510" t="s">
        <v>80</v>
      </c>
      <c r="B12" s="510" t="s">
        <v>81</v>
      </c>
      <c r="C12" s="509" t="s">
        <v>82</v>
      </c>
      <c r="F12" s="54" t="s">
        <v>83</v>
      </c>
      <c r="G12" s="55" t="s">
        <v>84</v>
      </c>
      <c r="H12" s="55" t="s">
        <v>85</v>
      </c>
      <c r="I12" s="55" t="s">
        <v>86</v>
      </c>
    </row>
    <row r="13" spans="1:9" ht="15.75" customHeight="1" x14ac:dyDescent="0.2">
      <c r="A13" s="487"/>
      <c r="B13" s="487"/>
      <c r="C13" s="471"/>
      <c r="D13" s="54" t="s">
        <v>87</v>
      </c>
      <c r="E13" s="54" t="s">
        <v>88</v>
      </c>
      <c r="F13" s="54" t="s">
        <v>89</v>
      </c>
      <c r="G13" s="55" t="s">
        <v>84</v>
      </c>
      <c r="H13" s="55" t="s">
        <v>85</v>
      </c>
      <c r="I13" s="55" t="s">
        <v>86</v>
      </c>
    </row>
    <row r="14" spans="1:9" ht="15.75" customHeight="1" x14ac:dyDescent="0.2">
      <c r="A14" s="487"/>
      <c r="B14" s="487"/>
      <c r="C14" s="509" t="s">
        <v>90</v>
      </c>
      <c r="D14" s="54" t="s">
        <v>91</v>
      </c>
      <c r="E14" s="54" t="s">
        <v>92</v>
      </c>
      <c r="F14" s="54" t="s">
        <v>93</v>
      </c>
      <c r="G14" s="55" t="s">
        <v>84</v>
      </c>
      <c r="H14" s="55" t="s">
        <v>85</v>
      </c>
      <c r="I14" s="55" t="s">
        <v>86</v>
      </c>
    </row>
    <row r="15" spans="1:9" ht="15.75" customHeight="1" x14ac:dyDescent="0.2">
      <c r="A15" s="487"/>
      <c r="B15" s="471"/>
      <c r="C15" s="471"/>
      <c r="D15" s="54" t="s">
        <v>94</v>
      </c>
      <c r="E15" s="54" t="s">
        <v>95</v>
      </c>
      <c r="F15" s="54" t="s">
        <v>96</v>
      </c>
      <c r="G15" s="55" t="s">
        <v>84</v>
      </c>
      <c r="H15" s="55" t="s">
        <v>85</v>
      </c>
      <c r="I15" s="55" t="s">
        <v>86</v>
      </c>
    </row>
    <row r="16" spans="1:9" ht="15.75" customHeight="1" x14ac:dyDescent="0.2">
      <c r="A16" s="487"/>
      <c r="B16" s="510" t="s">
        <v>97</v>
      </c>
      <c r="C16" s="509" t="s">
        <v>98</v>
      </c>
      <c r="D16" s="54" t="s">
        <v>99</v>
      </c>
      <c r="E16" s="54" t="s">
        <v>100</v>
      </c>
      <c r="F16" s="54" t="s">
        <v>101</v>
      </c>
      <c r="G16" s="55" t="s">
        <v>84</v>
      </c>
      <c r="H16" s="55" t="s">
        <v>85</v>
      </c>
      <c r="I16" s="55" t="s">
        <v>86</v>
      </c>
    </row>
    <row r="17" spans="1:27" ht="15.75" customHeight="1" x14ac:dyDescent="0.2">
      <c r="A17" s="487"/>
      <c r="B17" s="487"/>
      <c r="C17" s="487"/>
      <c r="D17" s="54" t="s">
        <v>102</v>
      </c>
      <c r="E17" s="54" t="s">
        <v>103</v>
      </c>
      <c r="F17" s="54" t="s">
        <v>104</v>
      </c>
      <c r="G17" s="55" t="s">
        <v>84</v>
      </c>
      <c r="H17" s="55" t="s">
        <v>85</v>
      </c>
      <c r="I17" s="55" t="s">
        <v>86</v>
      </c>
    </row>
    <row r="18" spans="1:27" ht="15.75" customHeight="1" x14ac:dyDescent="0.2">
      <c r="A18" s="487"/>
      <c r="B18" s="487"/>
      <c r="C18" s="487"/>
      <c r="D18" s="54" t="s">
        <v>105</v>
      </c>
      <c r="E18" s="54" t="s">
        <v>106</v>
      </c>
      <c r="F18" s="54" t="s">
        <v>107</v>
      </c>
      <c r="G18" s="55" t="s">
        <v>84</v>
      </c>
      <c r="H18" s="55" t="s">
        <v>85</v>
      </c>
      <c r="I18" s="55" t="s">
        <v>86</v>
      </c>
    </row>
    <row r="19" spans="1:27" ht="15.75" customHeight="1" x14ac:dyDescent="0.2">
      <c r="A19" s="487"/>
      <c r="B19" s="487"/>
      <c r="C19" s="487"/>
      <c r="D19" s="54" t="s">
        <v>108</v>
      </c>
      <c r="E19" s="54" t="s">
        <v>109</v>
      </c>
      <c r="F19" s="54" t="s">
        <v>110</v>
      </c>
      <c r="G19" s="55" t="s">
        <v>84</v>
      </c>
      <c r="H19" s="55" t="s">
        <v>85</v>
      </c>
      <c r="I19" s="55" t="s">
        <v>86</v>
      </c>
    </row>
    <row r="20" spans="1:27" ht="15.75" customHeight="1" x14ac:dyDescent="0.2">
      <c r="A20" s="471"/>
      <c r="B20" s="471"/>
      <c r="C20" s="471"/>
      <c r="D20" s="54" t="s">
        <v>111</v>
      </c>
      <c r="E20" s="54" t="s">
        <v>112</v>
      </c>
      <c r="F20" s="54" t="s">
        <v>113</v>
      </c>
      <c r="G20" s="55" t="s">
        <v>84</v>
      </c>
      <c r="H20" s="55" t="s">
        <v>85</v>
      </c>
      <c r="I20" s="55" t="s">
        <v>86</v>
      </c>
    </row>
    <row r="21" spans="1:27" ht="15.75" customHeight="1" x14ac:dyDescent="0.2">
      <c r="A21" s="510" t="s">
        <v>114</v>
      </c>
      <c r="B21" s="510" t="s">
        <v>115</v>
      </c>
      <c r="C21" s="509" t="s">
        <v>116</v>
      </c>
      <c r="D21" s="54" t="s">
        <v>117</v>
      </c>
      <c r="E21" s="54" t="s">
        <v>118</v>
      </c>
      <c r="F21" s="54" t="s">
        <v>119</v>
      </c>
      <c r="G21" s="55" t="s">
        <v>120</v>
      </c>
      <c r="H21" s="55" t="s">
        <v>85</v>
      </c>
      <c r="I21" s="55" t="s">
        <v>121</v>
      </c>
    </row>
    <row r="22" spans="1:27" ht="15.75" customHeight="1" x14ac:dyDescent="0.2">
      <c r="A22" s="487"/>
      <c r="B22" s="487"/>
      <c r="C22" s="471"/>
      <c r="D22" s="54" t="s">
        <v>122</v>
      </c>
      <c r="E22" s="54" t="s">
        <v>123</v>
      </c>
      <c r="F22" s="54" t="s">
        <v>124</v>
      </c>
      <c r="G22" s="55" t="s">
        <v>120</v>
      </c>
      <c r="H22" s="55" t="s">
        <v>85</v>
      </c>
      <c r="I22" s="55" t="s">
        <v>121</v>
      </c>
    </row>
    <row r="23" spans="1:27" ht="15.75" customHeight="1" x14ac:dyDescent="0.2">
      <c r="A23" s="487"/>
      <c r="B23" s="487"/>
      <c r="C23" s="509" t="s">
        <v>125</v>
      </c>
      <c r="D23" s="54" t="s">
        <v>126</v>
      </c>
      <c r="E23" s="54" t="s">
        <v>127</v>
      </c>
      <c r="F23" s="54" t="s">
        <v>128</v>
      </c>
      <c r="G23" s="55" t="s">
        <v>120</v>
      </c>
      <c r="H23" s="55" t="s">
        <v>85</v>
      </c>
      <c r="I23" s="55" t="s">
        <v>121</v>
      </c>
    </row>
    <row r="24" spans="1:27" ht="15.75" customHeight="1" x14ac:dyDescent="0.2">
      <c r="A24" s="487"/>
      <c r="B24" s="487"/>
      <c r="C24" s="471"/>
      <c r="D24" s="54" t="s">
        <v>129</v>
      </c>
      <c r="E24" s="54" t="s">
        <v>130</v>
      </c>
      <c r="F24" s="54" t="s">
        <v>124</v>
      </c>
      <c r="G24" s="55" t="s">
        <v>120</v>
      </c>
      <c r="H24" s="55" t="s">
        <v>85</v>
      </c>
      <c r="I24" s="55" t="s">
        <v>121</v>
      </c>
    </row>
    <row r="25" spans="1:27" ht="15.75" customHeight="1" x14ac:dyDescent="0.2">
      <c r="A25" s="471"/>
      <c r="B25" s="471"/>
      <c r="C25" s="54" t="s">
        <v>131</v>
      </c>
      <c r="D25" s="54" t="s">
        <v>132</v>
      </c>
      <c r="E25" s="54" t="s">
        <v>133</v>
      </c>
      <c r="F25" s="54" t="s">
        <v>134</v>
      </c>
      <c r="G25" s="55" t="s">
        <v>120</v>
      </c>
      <c r="H25" s="55" t="s">
        <v>85</v>
      </c>
      <c r="I25" s="55" t="s">
        <v>121</v>
      </c>
    </row>
    <row r="26" spans="1:27" ht="15.75" customHeight="1" x14ac:dyDescent="0.2">
      <c r="B26" s="45"/>
    </row>
    <row r="27" spans="1:27" ht="15.75" customHeight="1" x14ac:dyDescent="0.2">
      <c r="A27" s="46" t="s">
        <v>135</v>
      </c>
      <c r="B27" s="45"/>
    </row>
    <row r="28" spans="1:27" ht="15" customHeight="1" x14ac:dyDescent="0.2">
      <c r="A28" s="502" t="s">
        <v>48</v>
      </c>
      <c r="B28" s="502" t="s">
        <v>136</v>
      </c>
      <c r="C28" s="506" t="s">
        <v>137</v>
      </c>
      <c r="D28" s="57" t="s">
        <v>138</v>
      </c>
      <c r="E28" s="57" t="s">
        <v>139</v>
      </c>
      <c r="F28" s="58" t="s">
        <v>140</v>
      </c>
      <c r="G28" s="59"/>
      <c r="H28" s="59"/>
      <c r="I28" s="60"/>
      <c r="J28" s="22"/>
      <c r="K28" s="22"/>
      <c r="L28" s="22"/>
      <c r="M28" s="22"/>
      <c r="N28" s="22"/>
      <c r="O28" s="22"/>
      <c r="P28" s="22"/>
      <c r="Q28" s="22"/>
      <c r="R28" s="22"/>
      <c r="S28" s="22"/>
      <c r="T28" s="22"/>
      <c r="U28" s="22"/>
      <c r="V28" s="22"/>
      <c r="W28" s="22"/>
      <c r="X28" s="22"/>
      <c r="Y28" s="22"/>
      <c r="Z28" s="22"/>
      <c r="AA28" s="22"/>
    </row>
    <row r="29" spans="1:27" ht="15" customHeight="1" x14ac:dyDescent="0.2">
      <c r="A29" s="487"/>
      <c r="B29" s="471"/>
      <c r="C29" s="471"/>
      <c r="D29" s="58" t="s">
        <v>141</v>
      </c>
      <c r="E29" s="58" t="s">
        <v>142</v>
      </c>
      <c r="F29" s="58" t="s">
        <v>143</v>
      </c>
      <c r="G29" s="59"/>
      <c r="H29" s="59"/>
      <c r="I29" s="60"/>
      <c r="J29" s="22"/>
      <c r="K29" s="22"/>
      <c r="L29" s="22"/>
      <c r="M29" s="22"/>
      <c r="N29" s="22"/>
      <c r="O29" s="22"/>
      <c r="P29" s="22"/>
      <c r="Q29" s="22"/>
      <c r="R29" s="22"/>
      <c r="S29" s="22"/>
      <c r="T29" s="22"/>
      <c r="U29" s="22"/>
      <c r="V29" s="22"/>
      <c r="W29" s="22"/>
      <c r="X29" s="22"/>
      <c r="Y29" s="22"/>
      <c r="Z29" s="22"/>
      <c r="AA29" s="22"/>
    </row>
    <row r="30" spans="1:27" ht="15" customHeight="1" x14ac:dyDescent="0.2">
      <c r="A30" s="487"/>
      <c r="B30" s="61" t="s">
        <v>144</v>
      </c>
      <c r="C30" s="57" t="s">
        <v>145</v>
      </c>
      <c r="D30" s="57" t="s">
        <v>146</v>
      </c>
      <c r="E30" s="57" t="s">
        <v>147</v>
      </c>
      <c r="F30" s="57" t="s">
        <v>148</v>
      </c>
      <c r="G30" s="59"/>
      <c r="H30" s="59"/>
      <c r="I30" s="60"/>
      <c r="J30" s="22"/>
      <c r="K30" s="22"/>
      <c r="L30" s="22"/>
      <c r="M30" s="22"/>
      <c r="N30" s="22"/>
      <c r="O30" s="22"/>
      <c r="P30" s="22"/>
      <c r="Q30" s="22"/>
      <c r="R30" s="22"/>
      <c r="S30" s="22"/>
      <c r="T30" s="22"/>
      <c r="U30" s="22"/>
      <c r="V30" s="22"/>
      <c r="W30" s="22"/>
      <c r="X30" s="22"/>
      <c r="Y30" s="22"/>
      <c r="Z30" s="22"/>
      <c r="AA30" s="22"/>
    </row>
    <row r="31" spans="1:27" ht="15" customHeight="1" x14ac:dyDescent="0.2">
      <c r="A31" s="487"/>
      <c r="B31" s="502" t="s">
        <v>149</v>
      </c>
      <c r="C31" s="506" t="s">
        <v>150</v>
      </c>
      <c r="D31" s="57" t="s">
        <v>151</v>
      </c>
      <c r="E31" s="57" t="s">
        <v>152</v>
      </c>
      <c r="F31" s="57" t="s">
        <v>153</v>
      </c>
      <c r="G31" s="59"/>
      <c r="H31" s="59"/>
      <c r="I31" s="60"/>
      <c r="J31" s="22"/>
      <c r="K31" s="22"/>
      <c r="L31" s="22"/>
      <c r="M31" s="22"/>
      <c r="N31" s="22"/>
      <c r="O31" s="22"/>
      <c r="P31" s="22"/>
      <c r="Q31" s="22"/>
      <c r="R31" s="22"/>
      <c r="S31" s="22"/>
      <c r="T31" s="22"/>
      <c r="U31" s="22"/>
      <c r="V31" s="22"/>
      <c r="W31" s="22"/>
      <c r="X31" s="22"/>
      <c r="Y31" s="22"/>
      <c r="Z31" s="22"/>
      <c r="AA31" s="22"/>
    </row>
    <row r="32" spans="1:27" ht="15" customHeight="1" x14ac:dyDescent="0.2">
      <c r="A32" s="471"/>
      <c r="B32" s="471"/>
      <c r="C32" s="471"/>
      <c r="D32" s="57" t="s">
        <v>154</v>
      </c>
      <c r="E32" s="57" t="s">
        <v>155</v>
      </c>
      <c r="F32" s="57" t="s">
        <v>156</v>
      </c>
      <c r="G32" s="59"/>
      <c r="H32" s="59"/>
      <c r="I32" s="60"/>
      <c r="J32" s="22"/>
      <c r="K32" s="22"/>
      <c r="L32" s="22"/>
      <c r="M32" s="22"/>
      <c r="N32" s="22"/>
      <c r="O32" s="22"/>
      <c r="P32" s="22"/>
      <c r="Q32" s="22"/>
      <c r="R32" s="22"/>
      <c r="S32" s="22"/>
      <c r="T32" s="22"/>
      <c r="U32" s="22"/>
      <c r="V32" s="22"/>
      <c r="W32" s="22"/>
      <c r="X32" s="22"/>
      <c r="Y32" s="22"/>
      <c r="Z32" s="22"/>
      <c r="AA32" s="22"/>
    </row>
    <row r="33" spans="1:27" ht="15" customHeight="1" x14ac:dyDescent="0.2">
      <c r="A33" s="502" t="s">
        <v>157</v>
      </c>
      <c r="B33" s="502" t="s">
        <v>158</v>
      </c>
      <c r="C33" s="502" t="s">
        <v>159</v>
      </c>
      <c r="D33" s="61" t="s">
        <v>160</v>
      </c>
      <c r="E33" s="61" t="s">
        <v>161</v>
      </c>
      <c r="F33" s="61" t="s">
        <v>162</v>
      </c>
      <c r="G33" s="62" t="s">
        <v>163</v>
      </c>
      <c r="H33" s="62" t="s">
        <v>164</v>
      </c>
      <c r="I33" s="62" t="s">
        <v>165</v>
      </c>
      <c r="J33" s="22"/>
      <c r="K33" s="22"/>
      <c r="L33" s="22"/>
      <c r="M33" s="22"/>
      <c r="N33" s="22"/>
      <c r="O33" s="22"/>
      <c r="P33" s="22"/>
      <c r="Q33" s="22"/>
      <c r="R33" s="22"/>
      <c r="S33" s="22"/>
      <c r="T33" s="22"/>
      <c r="U33" s="22"/>
      <c r="V33" s="22"/>
      <c r="W33" s="22"/>
      <c r="X33" s="22"/>
      <c r="Y33" s="22"/>
      <c r="Z33" s="22"/>
      <c r="AA33" s="22"/>
    </row>
    <row r="34" spans="1:27" ht="15" customHeight="1" x14ac:dyDescent="0.2">
      <c r="A34" s="487"/>
      <c r="B34" s="487"/>
      <c r="C34" s="487"/>
      <c r="D34" s="61" t="s">
        <v>166</v>
      </c>
      <c r="E34" s="61" t="s">
        <v>167</v>
      </c>
      <c r="F34" s="61" t="s">
        <v>168</v>
      </c>
      <c r="G34" s="62" t="s">
        <v>169</v>
      </c>
      <c r="H34" s="62" t="s">
        <v>164</v>
      </c>
      <c r="I34" s="62" t="s">
        <v>170</v>
      </c>
      <c r="J34" s="22"/>
      <c r="K34" s="22"/>
      <c r="L34" s="22"/>
      <c r="M34" s="22"/>
      <c r="N34" s="22"/>
      <c r="O34" s="22"/>
      <c r="P34" s="22"/>
      <c r="Q34" s="22"/>
      <c r="R34" s="22"/>
      <c r="S34" s="22"/>
      <c r="T34" s="22"/>
      <c r="U34" s="22"/>
      <c r="V34" s="22"/>
      <c r="W34" s="22"/>
      <c r="X34" s="22"/>
      <c r="Y34" s="22"/>
      <c r="Z34" s="22"/>
      <c r="AA34" s="22"/>
    </row>
    <row r="35" spans="1:27" ht="15" customHeight="1" x14ac:dyDescent="0.2">
      <c r="A35" s="487"/>
      <c r="B35" s="487"/>
      <c r="C35" s="471"/>
      <c r="D35" s="61" t="s">
        <v>171</v>
      </c>
      <c r="E35" s="61" t="s">
        <v>172</v>
      </c>
      <c r="F35" s="61" t="s">
        <v>173</v>
      </c>
      <c r="G35" s="62" t="s">
        <v>174</v>
      </c>
      <c r="H35" s="62" t="s">
        <v>164</v>
      </c>
      <c r="I35" s="62" t="s">
        <v>175</v>
      </c>
      <c r="J35" s="22"/>
      <c r="K35" s="22"/>
      <c r="L35" s="22"/>
      <c r="M35" s="22"/>
      <c r="N35" s="22"/>
      <c r="O35" s="22"/>
      <c r="P35" s="22"/>
      <c r="Q35" s="22"/>
      <c r="R35" s="22"/>
      <c r="S35" s="22"/>
      <c r="T35" s="22"/>
      <c r="U35" s="22"/>
      <c r="V35" s="22"/>
      <c r="W35" s="22"/>
      <c r="X35" s="22"/>
      <c r="Y35" s="22"/>
      <c r="Z35" s="22"/>
      <c r="AA35" s="22"/>
    </row>
    <row r="36" spans="1:27" ht="15" customHeight="1" x14ac:dyDescent="0.2">
      <c r="A36" s="471"/>
      <c r="B36" s="471"/>
      <c r="C36" s="61" t="s">
        <v>176</v>
      </c>
      <c r="D36" s="61" t="s">
        <v>177</v>
      </c>
      <c r="E36" s="61" t="s">
        <v>178</v>
      </c>
      <c r="F36" s="61" t="s">
        <v>179</v>
      </c>
      <c r="G36" s="62" t="s">
        <v>174</v>
      </c>
      <c r="H36" s="62" t="s">
        <v>164</v>
      </c>
      <c r="I36" s="62" t="s">
        <v>175</v>
      </c>
      <c r="J36" s="22"/>
      <c r="K36" s="22"/>
      <c r="L36" s="22"/>
      <c r="M36" s="22"/>
      <c r="N36" s="22"/>
      <c r="O36" s="22"/>
      <c r="P36" s="22"/>
      <c r="Q36" s="22"/>
      <c r="R36" s="22"/>
      <c r="S36" s="22"/>
      <c r="T36" s="22"/>
      <c r="U36" s="22"/>
      <c r="V36" s="22"/>
      <c r="W36" s="22"/>
      <c r="X36" s="22"/>
      <c r="Y36" s="22"/>
      <c r="Z36" s="22"/>
      <c r="AA36" s="22"/>
    </row>
    <row r="37" spans="1:27" ht="15" customHeight="1" x14ac:dyDescent="0.2">
      <c r="A37" s="502" t="s">
        <v>180</v>
      </c>
      <c r="B37" s="502" t="s">
        <v>181</v>
      </c>
      <c r="C37" s="510" t="s">
        <v>182</v>
      </c>
      <c r="D37" s="61" t="s">
        <v>183</v>
      </c>
      <c r="E37" s="61" t="s">
        <v>184</v>
      </c>
      <c r="F37" s="63" t="s">
        <v>185</v>
      </c>
      <c r="G37" s="62" t="s">
        <v>186</v>
      </c>
      <c r="H37" s="62" t="s">
        <v>187</v>
      </c>
      <c r="I37" s="62" t="s">
        <v>188</v>
      </c>
      <c r="J37" s="22"/>
      <c r="K37" s="22"/>
      <c r="L37" s="22"/>
      <c r="M37" s="22"/>
      <c r="N37" s="22"/>
      <c r="O37" s="22"/>
      <c r="P37" s="22"/>
      <c r="Q37" s="22"/>
      <c r="R37" s="22"/>
      <c r="S37" s="22"/>
      <c r="T37" s="22"/>
      <c r="U37" s="22"/>
      <c r="V37" s="22"/>
      <c r="W37" s="22"/>
      <c r="X37" s="22"/>
      <c r="Y37" s="22"/>
      <c r="Z37" s="22"/>
      <c r="AA37" s="22"/>
    </row>
    <row r="38" spans="1:27" ht="15" customHeight="1" x14ac:dyDescent="0.2">
      <c r="A38" s="487"/>
      <c r="B38" s="471"/>
      <c r="C38" s="471"/>
      <c r="D38" s="61" t="s">
        <v>189</v>
      </c>
      <c r="E38" s="61" t="s">
        <v>190</v>
      </c>
      <c r="F38" s="63"/>
      <c r="G38" s="62" t="s">
        <v>186</v>
      </c>
      <c r="H38" s="62" t="s">
        <v>187</v>
      </c>
      <c r="I38" s="62" t="s">
        <v>188</v>
      </c>
      <c r="J38" s="22"/>
      <c r="K38" s="22"/>
      <c r="L38" s="22"/>
      <c r="M38" s="22"/>
      <c r="N38" s="22"/>
      <c r="O38" s="22"/>
      <c r="P38" s="22"/>
      <c r="Q38" s="22"/>
      <c r="R38" s="22"/>
      <c r="S38" s="22"/>
      <c r="T38" s="22"/>
      <c r="U38" s="22"/>
      <c r="V38" s="22"/>
      <c r="W38" s="22"/>
      <c r="X38" s="22"/>
      <c r="Y38" s="22"/>
      <c r="Z38" s="22"/>
      <c r="AA38" s="22"/>
    </row>
    <row r="39" spans="1:27" ht="15" customHeight="1" x14ac:dyDescent="0.2">
      <c r="A39" s="487"/>
      <c r="B39" s="502" t="s">
        <v>191</v>
      </c>
      <c r="C39" s="57" t="s">
        <v>192</v>
      </c>
      <c r="D39" s="57" t="s">
        <v>193</v>
      </c>
      <c r="E39" s="57" t="s">
        <v>194</v>
      </c>
      <c r="F39" s="57" t="s">
        <v>195</v>
      </c>
      <c r="G39" s="59"/>
      <c r="H39" s="59"/>
      <c r="I39" s="60"/>
      <c r="J39" s="22"/>
      <c r="K39" s="22"/>
      <c r="L39" s="22"/>
      <c r="M39" s="22"/>
      <c r="N39" s="22"/>
      <c r="O39" s="22"/>
      <c r="P39" s="22"/>
      <c r="Q39" s="22"/>
      <c r="R39" s="22"/>
      <c r="S39" s="22"/>
      <c r="T39" s="22"/>
      <c r="U39" s="22"/>
      <c r="V39" s="22"/>
      <c r="W39" s="22"/>
      <c r="X39" s="22"/>
      <c r="Y39" s="22"/>
      <c r="Z39" s="22"/>
      <c r="AA39" s="22"/>
    </row>
    <row r="40" spans="1:27" ht="15" customHeight="1" x14ac:dyDescent="0.2">
      <c r="A40" s="471"/>
      <c r="B40" s="471"/>
      <c r="C40" s="57" t="s">
        <v>196</v>
      </c>
      <c r="D40" s="57" t="s">
        <v>197</v>
      </c>
      <c r="E40" s="57" t="s">
        <v>198</v>
      </c>
      <c r="F40" s="57" t="s">
        <v>199</v>
      </c>
      <c r="G40" s="59"/>
      <c r="H40" s="59"/>
      <c r="I40" s="60"/>
      <c r="J40" s="22"/>
      <c r="K40" s="22"/>
      <c r="L40" s="22"/>
      <c r="M40" s="22"/>
      <c r="N40" s="22"/>
      <c r="O40" s="22"/>
      <c r="P40" s="22"/>
      <c r="Q40" s="22"/>
      <c r="R40" s="22"/>
      <c r="S40" s="22"/>
      <c r="T40" s="22"/>
      <c r="U40" s="22"/>
      <c r="V40" s="22"/>
      <c r="W40" s="22"/>
      <c r="X40" s="22"/>
      <c r="Y40" s="22"/>
      <c r="Z40" s="22"/>
      <c r="AA40" s="22"/>
    </row>
    <row r="41" spans="1:27" ht="15" customHeight="1" x14ac:dyDescent="0.2">
      <c r="A41" s="502" t="s">
        <v>200</v>
      </c>
      <c r="B41" s="502" t="s">
        <v>201</v>
      </c>
      <c r="C41" s="57" t="s">
        <v>202</v>
      </c>
      <c r="D41" s="22"/>
      <c r="E41" s="22"/>
      <c r="F41" s="57" t="s">
        <v>203</v>
      </c>
      <c r="G41" s="59"/>
      <c r="H41" s="59"/>
      <c r="I41" s="60"/>
      <c r="J41" s="22"/>
      <c r="K41" s="22"/>
      <c r="L41" s="22"/>
      <c r="M41" s="22"/>
      <c r="N41" s="22"/>
      <c r="O41" s="22"/>
      <c r="P41" s="22"/>
      <c r="Q41" s="22"/>
      <c r="R41" s="22"/>
      <c r="S41" s="22"/>
      <c r="T41" s="22"/>
      <c r="U41" s="22"/>
      <c r="V41" s="22"/>
      <c r="W41" s="22"/>
      <c r="X41" s="22"/>
      <c r="Y41" s="22"/>
      <c r="Z41" s="22"/>
      <c r="AA41" s="22"/>
    </row>
    <row r="42" spans="1:27" ht="15" customHeight="1" x14ac:dyDescent="0.2">
      <c r="A42" s="487"/>
      <c r="B42" s="487"/>
      <c r="C42" s="58" t="s">
        <v>204</v>
      </c>
      <c r="D42" s="57" t="s">
        <v>205</v>
      </c>
      <c r="E42" s="57" t="s">
        <v>206</v>
      </c>
      <c r="F42" s="58" t="s">
        <v>207</v>
      </c>
      <c r="G42" s="59"/>
      <c r="H42" s="59"/>
      <c r="I42" s="60"/>
      <c r="J42" s="22"/>
      <c r="K42" s="22"/>
      <c r="L42" s="22"/>
      <c r="M42" s="22"/>
      <c r="N42" s="22"/>
      <c r="O42" s="22"/>
      <c r="P42" s="22"/>
      <c r="Q42" s="22"/>
      <c r="R42" s="22"/>
      <c r="S42" s="22"/>
      <c r="T42" s="22"/>
      <c r="U42" s="22"/>
      <c r="V42" s="22"/>
      <c r="W42" s="22"/>
      <c r="X42" s="22"/>
      <c r="Y42" s="22"/>
      <c r="Z42" s="22"/>
      <c r="AA42" s="22"/>
    </row>
    <row r="43" spans="1:27" ht="15" customHeight="1" x14ac:dyDescent="0.2">
      <c r="A43" s="487"/>
      <c r="B43" s="471"/>
      <c r="C43" s="58" t="s">
        <v>208</v>
      </c>
      <c r="D43" s="57" t="s">
        <v>209</v>
      </c>
      <c r="E43" s="57" t="s">
        <v>210</v>
      </c>
      <c r="F43" s="58" t="s">
        <v>211</v>
      </c>
      <c r="G43" s="59"/>
      <c r="H43" s="59"/>
      <c r="I43" s="60"/>
      <c r="J43" s="22"/>
      <c r="K43" s="22"/>
      <c r="L43" s="22"/>
      <c r="M43" s="22"/>
      <c r="N43" s="22"/>
      <c r="O43" s="22"/>
      <c r="P43" s="22"/>
      <c r="Q43" s="22"/>
      <c r="R43" s="22"/>
      <c r="S43" s="22"/>
      <c r="T43" s="22"/>
      <c r="U43" s="22"/>
      <c r="V43" s="22"/>
      <c r="W43" s="22"/>
      <c r="X43" s="22"/>
      <c r="Y43" s="22"/>
      <c r="Z43" s="22"/>
      <c r="AA43" s="22"/>
    </row>
    <row r="44" spans="1:27" ht="15" customHeight="1" x14ac:dyDescent="0.2">
      <c r="A44" s="487"/>
      <c r="B44" s="61" t="s">
        <v>212</v>
      </c>
      <c r="C44" s="57" t="s">
        <v>213</v>
      </c>
      <c r="D44" s="57" t="s">
        <v>214</v>
      </c>
      <c r="E44" s="57" t="s">
        <v>215</v>
      </c>
      <c r="F44" s="57" t="s">
        <v>216</v>
      </c>
      <c r="G44" s="59"/>
      <c r="H44" s="59"/>
      <c r="I44" s="60"/>
      <c r="J44" s="22"/>
      <c r="K44" s="22"/>
      <c r="L44" s="22"/>
      <c r="M44" s="22"/>
      <c r="N44" s="22"/>
      <c r="O44" s="22"/>
      <c r="P44" s="22"/>
      <c r="Q44" s="22"/>
      <c r="R44" s="22"/>
      <c r="S44" s="22"/>
      <c r="T44" s="22"/>
      <c r="U44" s="22"/>
      <c r="V44" s="22"/>
      <c r="W44" s="22"/>
      <c r="X44" s="22"/>
      <c r="Y44" s="22"/>
      <c r="Z44" s="22"/>
      <c r="AA44" s="22"/>
    </row>
    <row r="45" spans="1:27" ht="15" customHeight="1" x14ac:dyDescent="0.2">
      <c r="A45" s="487"/>
      <c r="B45" s="502" t="s">
        <v>217</v>
      </c>
      <c r="C45" s="57" t="s">
        <v>218</v>
      </c>
      <c r="D45" s="58" t="s">
        <v>219</v>
      </c>
      <c r="E45" s="58" t="s">
        <v>220</v>
      </c>
      <c r="F45" s="57" t="s">
        <v>221</v>
      </c>
      <c r="G45" s="59"/>
      <c r="H45" s="59"/>
      <c r="I45" s="60"/>
      <c r="J45" s="22"/>
      <c r="K45" s="22"/>
      <c r="L45" s="22"/>
      <c r="M45" s="22"/>
      <c r="N45" s="22"/>
      <c r="O45" s="22"/>
      <c r="P45" s="22"/>
      <c r="Q45" s="22"/>
      <c r="R45" s="22"/>
      <c r="S45" s="22"/>
      <c r="T45" s="22"/>
      <c r="U45" s="22"/>
      <c r="V45" s="22"/>
      <c r="W45" s="22"/>
      <c r="X45" s="22"/>
      <c r="Y45" s="22"/>
      <c r="Z45" s="22"/>
      <c r="AA45" s="22"/>
    </row>
    <row r="46" spans="1:27" ht="15" customHeight="1" x14ac:dyDescent="0.2">
      <c r="A46" s="487"/>
      <c r="B46" s="471"/>
      <c r="C46" s="57" t="s">
        <v>222</v>
      </c>
      <c r="D46" s="57" t="s">
        <v>223</v>
      </c>
      <c r="E46" s="57" t="s">
        <v>224</v>
      </c>
      <c r="F46" s="57" t="s">
        <v>225</v>
      </c>
      <c r="G46" s="59"/>
      <c r="H46" s="59"/>
      <c r="I46" s="60"/>
      <c r="J46" s="22"/>
      <c r="K46" s="22"/>
      <c r="L46" s="22"/>
      <c r="M46" s="22"/>
      <c r="N46" s="22"/>
      <c r="O46" s="22"/>
      <c r="P46" s="22"/>
      <c r="Q46" s="22"/>
      <c r="R46" s="22"/>
      <c r="S46" s="22"/>
      <c r="T46" s="22"/>
      <c r="U46" s="22"/>
      <c r="V46" s="22"/>
      <c r="W46" s="22"/>
      <c r="X46" s="22"/>
      <c r="Y46" s="22"/>
      <c r="Z46" s="22"/>
      <c r="AA46" s="22"/>
    </row>
    <row r="47" spans="1:27" ht="15" customHeight="1" x14ac:dyDescent="0.2">
      <c r="A47" s="487"/>
      <c r="B47" s="502" t="s">
        <v>226</v>
      </c>
      <c r="C47" s="57" t="s">
        <v>227</v>
      </c>
      <c r="D47" s="57" t="s">
        <v>228</v>
      </c>
      <c r="E47" s="57" t="s">
        <v>229</v>
      </c>
      <c r="F47" s="57" t="s">
        <v>230</v>
      </c>
      <c r="G47" s="59"/>
      <c r="H47" s="59"/>
      <c r="I47" s="60"/>
      <c r="J47" s="22"/>
      <c r="K47" s="22"/>
      <c r="L47" s="22"/>
      <c r="M47" s="22"/>
      <c r="N47" s="22"/>
      <c r="O47" s="22"/>
      <c r="P47" s="22"/>
      <c r="Q47" s="22"/>
      <c r="R47" s="22"/>
      <c r="S47" s="22"/>
      <c r="T47" s="22"/>
      <c r="U47" s="22"/>
      <c r="V47" s="22"/>
      <c r="W47" s="22"/>
      <c r="X47" s="22"/>
      <c r="Y47" s="22"/>
      <c r="Z47" s="22"/>
      <c r="AA47" s="22"/>
    </row>
    <row r="48" spans="1:27" ht="15" customHeight="1" x14ac:dyDescent="0.2">
      <c r="A48" s="471"/>
      <c r="B48" s="471"/>
      <c r="C48" s="57" t="s">
        <v>231</v>
      </c>
      <c r="D48" s="57" t="s">
        <v>232</v>
      </c>
      <c r="E48" s="57" t="s">
        <v>233</v>
      </c>
      <c r="F48" s="57" t="s">
        <v>234</v>
      </c>
      <c r="G48" s="59"/>
      <c r="H48" s="59"/>
      <c r="I48" s="60"/>
      <c r="J48" s="22"/>
      <c r="K48" s="22"/>
      <c r="L48" s="22"/>
      <c r="M48" s="22"/>
      <c r="N48" s="22"/>
      <c r="O48" s="22"/>
      <c r="P48" s="22"/>
      <c r="Q48" s="22"/>
      <c r="R48" s="22"/>
      <c r="S48" s="22"/>
      <c r="T48" s="22"/>
      <c r="U48" s="22"/>
      <c r="V48" s="22"/>
      <c r="W48" s="22"/>
      <c r="X48" s="22"/>
      <c r="Y48" s="22"/>
      <c r="Z48" s="22"/>
      <c r="AA48" s="22"/>
    </row>
    <row r="49" spans="1:27" ht="15.75" customHeight="1" x14ac:dyDescent="0.2">
      <c r="B49" s="45"/>
    </row>
    <row r="50" spans="1:27" ht="15.75" customHeight="1" x14ac:dyDescent="0.2">
      <c r="A50" s="46" t="s">
        <v>235</v>
      </c>
      <c r="B50" s="45"/>
    </row>
    <row r="51" spans="1:27" ht="15.75" customHeight="1" x14ac:dyDescent="0.2">
      <c r="A51" s="502" t="s">
        <v>48</v>
      </c>
      <c r="B51" s="502" t="s">
        <v>236</v>
      </c>
      <c r="C51" s="506" t="s">
        <v>237</v>
      </c>
      <c r="D51" s="58" t="s">
        <v>238</v>
      </c>
      <c r="E51" s="58" t="s">
        <v>239</v>
      </c>
      <c r="F51" s="57" t="s">
        <v>240</v>
      </c>
      <c r="G51" s="57"/>
      <c r="H51" s="57"/>
      <c r="I51" s="57"/>
      <c r="J51" s="64"/>
      <c r="K51" s="64"/>
      <c r="L51" s="64"/>
      <c r="M51" s="64"/>
      <c r="N51" s="64"/>
      <c r="O51" s="64"/>
      <c r="P51" s="64"/>
      <c r="Q51" s="64"/>
      <c r="R51" s="64"/>
      <c r="S51" s="64"/>
      <c r="T51" s="64"/>
      <c r="U51" s="64"/>
      <c r="V51" s="64"/>
      <c r="W51" s="64"/>
      <c r="X51" s="64"/>
      <c r="Y51" s="64"/>
      <c r="Z51" s="64"/>
      <c r="AA51" s="64"/>
    </row>
    <row r="52" spans="1:27" ht="15.75" customHeight="1" x14ac:dyDescent="0.2">
      <c r="A52" s="487"/>
      <c r="B52" s="471"/>
      <c r="C52" s="471"/>
      <c r="D52" s="57" t="s">
        <v>241</v>
      </c>
      <c r="E52" s="57" t="s">
        <v>242</v>
      </c>
      <c r="F52" s="57" t="s">
        <v>243</v>
      </c>
      <c r="G52" s="57"/>
      <c r="H52" s="57"/>
      <c r="I52" s="57"/>
      <c r="J52" s="64"/>
      <c r="K52" s="64"/>
      <c r="L52" s="64"/>
      <c r="M52" s="64"/>
      <c r="N52" s="64"/>
      <c r="O52" s="64"/>
      <c r="P52" s="64"/>
      <c r="Q52" s="64"/>
      <c r="R52" s="64"/>
      <c r="S52" s="64"/>
      <c r="T52" s="64"/>
      <c r="U52" s="64"/>
      <c r="V52" s="64"/>
      <c r="W52" s="64"/>
      <c r="X52" s="64"/>
      <c r="Y52" s="64"/>
      <c r="Z52" s="64"/>
      <c r="AA52" s="64"/>
    </row>
    <row r="53" spans="1:27" ht="15.75" customHeight="1" x14ac:dyDescent="0.2">
      <c r="A53" s="471"/>
      <c r="B53" s="61" t="s">
        <v>244</v>
      </c>
      <c r="C53" s="58" t="s">
        <v>245</v>
      </c>
      <c r="D53" s="58" t="s">
        <v>246</v>
      </c>
      <c r="E53" s="58" t="s">
        <v>247</v>
      </c>
      <c r="F53" s="57" t="s">
        <v>248</v>
      </c>
      <c r="G53" s="57"/>
      <c r="H53" s="57"/>
      <c r="I53" s="57"/>
      <c r="J53" s="64"/>
      <c r="K53" s="64"/>
      <c r="L53" s="64"/>
      <c r="M53" s="64"/>
      <c r="N53" s="64"/>
      <c r="O53" s="64"/>
      <c r="P53" s="64"/>
      <c r="Q53" s="64"/>
      <c r="R53" s="64"/>
      <c r="S53" s="64"/>
      <c r="T53" s="64"/>
      <c r="U53" s="64"/>
      <c r="V53" s="64"/>
      <c r="W53" s="64"/>
      <c r="X53" s="64"/>
      <c r="Y53" s="64"/>
      <c r="Z53" s="64"/>
      <c r="AA53" s="64"/>
    </row>
    <row r="54" spans="1:27" ht="15.75" customHeight="1" x14ac:dyDescent="0.2">
      <c r="A54" s="502"/>
      <c r="B54" s="502" t="s">
        <v>249</v>
      </c>
      <c r="C54" s="58" t="s">
        <v>250</v>
      </c>
      <c r="D54" s="57" t="s">
        <v>251</v>
      </c>
      <c r="E54" s="57" t="s">
        <v>252</v>
      </c>
      <c r="F54" s="58" t="s">
        <v>253</v>
      </c>
      <c r="G54" s="59"/>
      <c r="H54" s="59"/>
      <c r="I54" s="59"/>
      <c r="J54" s="64"/>
      <c r="K54" s="64"/>
      <c r="L54" s="64"/>
      <c r="M54" s="64"/>
      <c r="N54" s="64"/>
      <c r="O54" s="64"/>
      <c r="P54" s="64"/>
      <c r="Q54" s="64"/>
      <c r="R54" s="64"/>
      <c r="S54" s="64"/>
      <c r="T54" s="64"/>
      <c r="U54" s="64"/>
      <c r="V54" s="64"/>
      <c r="W54" s="64"/>
      <c r="X54" s="64"/>
      <c r="Y54" s="64"/>
      <c r="Z54" s="64"/>
      <c r="AA54" s="64"/>
    </row>
    <row r="55" spans="1:27" ht="15.75" customHeight="1" x14ac:dyDescent="0.2">
      <c r="A55" s="471"/>
      <c r="B55" s="471"/>
      <c r="C55" s="58" t="s">
        <v>254</v>
      </c>
      <c r="D55" s="57" t="s">
        <v>255</v>
      </c>
      <c r="E55" s="57" t="s">
        <v>256</v>
      </c>
      <c r="F55" s="58" t="s">
        <v>257</v>
      </c>
      <c r="G55" s="59"/>
      <c r="H55" s="59"/>
      <c r="I55" s="59"/>
      <c r="J55" s="64"/>
      <c r="K55" s="64"/>
      <c r="L55" s="64"/>
      <c r="M55" s="64"/>
      <c r="N55" s="64"/>
      <c r="O55" s="64"/>
      <c r="P55" s="64"/>
      <c r="Q55" s="64"/>
      <c r="R55" s="64"/>
      <c r="S55" s="64"/>
      <c r="T55" s="64"/>
      <c r="U55" s="64"/>
      <c r="V55" s="64"/>
      <c r="W55" s="64"/>
      <c r="X55" s="64"/>
      <c r="Y55" s="64"/>
      <c r="Z55" s="64"/>
      <c r="AA55" s="64"/>
    </row>
    <row r="56" spans="1:27" ht="15.75" customHeight="1" x14ac:dyDescent="0.2">
      <c r="A56" s="502" t="s">
        <v>258</v>
      </c>
      <c r="B56" s="502" t="s">
        <v>259</v>
      </c>
      <c r="C56" s="65" t="s">
        <v>260</v>
      </c>
      <c r="D56" s="65" t="s">
        <v>261</v>
      </c>
      <c r="E56" s="65" t="s">
        <v>262</v>
      </c>
      <c r="F56" s="65" t="s">
        <v>263</v>
      </c>
      <c r="G56" s="65" t="s">
        <v>264</v>
      </c>
      <c r="H56" s="65" t="s">
        <v>164</v>
      </c>
      <c r="I56" s="65" t="s">
        <v>265</v>
      </c>
      <c r="J56" s="64"/>
      <c r="K56" s="64"/>
      <c r="L56" s="64"/>
      <c r="M56" s="64"/>
      <c r="N56" s="64"/>
      <c r="O56" s="64"/>
      <c r="P56" s="64"/>
      <c r="Q56" s="64"/>
      <c r="R56" s="64"/>
      <c r="S56" s="64"/>
      <c r="T56" s="64"/>
      <c r="U56" s="64"/>
      <c r="V56" s="64"/>
      <c r="W56" s="64"/>
      <c r="X56" s="64"/>
      <c r="Y56" s="64"/>
      <c r="Z56" s="64"/>
      <c r="AA56" s="64"/>
    </row>
    <row r="57" spans="1:27" ht="15.75" customHeight="1" x14ac:dyDescent="0.2">
      <c r="A57" s="487"/>
      <c r="B57" s="487"/>
      <c r="C57" s="65"/>
      <c r="D57" s="65" t="s">
        <v>266</v>
      </c>
      <c r="E57" s="65" t="s">
        <v>267</v>
      </c>
      <c r="F57" s="65" t="s">
        <v>268</v>
      </c>
      <c r="G57" s="65" t="s">
        <v>264</v>
      </c>
      <c r="H57" s="65" t="s">
        <v>164</v>
      </c>
      <c r="I57" s="65" t="s">
        <v>265</v>
      </c>
      <c r="J57" s="64"/>
      <c r="K57" s="64"/>
      <c r="L57" s="64"/>
      <c r="M57" s="64"/>
      <c r="N57" s="64"/>
      <c r="O57" s="64"/>
      <c r="P57" s="64"/>
      <c r="Q57" s="64"/>
      <c r="R57" s="64"/>
      <c r="S57" s="64"/>
      <c r="T57" s="64"/>
      <c r="U57" s="64"/>
      <c r="V57" s="64"/>
      <c r="W57" s="64"/>
      <c r="X57" s="64"/>
      <c r="Y57" s="64"/>
      <c r="Z57" s="64"/>
      <c r="AA57" s="64"/>
    </row>
    <row r="58" spans="1:27" ht="15.75" customHeight="1" x14ac:dyDescent="0.2">
      <c r="A58" s="471"/>
      <c r="B58" s="471"/>
      <c r="C58" s="65"/>
      <c r="D58" s="65" t="s">
        <v>269</v>
      </c>
      <c r="E58" s="65" t="s">
        <v>270</v>
      </c>
      <c r="F58" s="65" t="s">
        <v>271</v>
      </c>
      <c r="G58" s="65" t="s">
        <v>264</v>
      </c>
      <c r="H58" s="65" t="s">
        <v>164</v>
      </c>
      <c r="I58" s="65" t="s">
        <v>265</v>
      </c>
      <c r="J58" s="64"/>
      <c r="K58" s="64"/>
      <c r="L58" s="64"/>
      <c r="M58" s="64"/>
      <c r="N58" s="64"/>
      <c r="O58" s="64"/>
      <c r="P58" s="64"/>
      <c r="Q58" s="64"/>
      <c r="R58" s="64"/>
      <c r="S58" s="64"/>
      <c r="T58" s="64"/>
      <c r="U58" s="64"/>
      <c r="V58" s="64"/>
      <c r="W58" s="64"/>
      <c r="X58" s="64"/>
      <c r="Y58" s="64"/>
      <c r="Z58" s="64"/>
      <c r="AA58" s="64"/>
    </row>
    <row r="59" spans="1:27" ht="15.75" customHeight="1" x14ac:dyDescent="0.2">
      <c r="A59" s="66" t="s">
        <v>272</v>
      </c>
      <c r="B59" s="61" t="s">
        <v>273</v>
      </c>
      <c r="C59" s="57" t="s">
        <v>274</v>
      </c>
      <c r="D59" s="57" t="s">
        <v>275</v>
      </c>
      <c r="E59" s="57" t="s">
        <v>276</v>
      </c>
      <c r="F59" s="58" t="s">
        <v>277</v>
      </c>
      <c r="G59" s="59"/>
      <c r="H59" s="59"/>
      <c r="I59" s="59"/>
      <c r="J59" s="64"/>
      <c r="K59" s="64"/>
      <c r="L59" s="64"/>
      <c r="M59" s="64"/>
      <c r="N59" s="64"/>
      <c r="O59" s="64"/>
      <c r="P59" s="64"/>
      <c r="Q59" s="64"/>
      <c r="R59" s="64"/>
      <c r="S59" s="64"/>
      <c r="T59" s="64"/>
      <c r="U59" s="64"/>
      <c r="V59" s="64"/>
      <c r="W59" s="64"/>
      <c r="X59" s="64"/>
      <c r="Y59" s="64"/>
      <c r="Z59" s="64"/>
      <c r="AA59" s="64"/>
    </row>
    <row r="60" spans="1:27" ht="15.75" customHeight="1" x14ac:dyDescent="0.2">
      <c r="A60" s="67"/>
      <c r="B60" s="61"/>
      <c r="C60" s="57"/>
      <c r="D60" s="57" t="s">
        <v>278</v>
      </c>
      <c r="E60" s="57" t="s">
        <v>279</v>
      </c>
      <c r="F60" s="58" t="s">
        <v>280</v>
      </c>
      <c r="G60" s="59"/>
      <c r="H60" s="59"/>
      <c r="I60" s="59"/>
      <c r="J60" s="64"/>
      <c r="K60" s="64"/>
      <c r="L60" s="64"/>
      <c r="M60" s="64"/>
      <c r="N60" s="64"/>
      <c r="O60" s="64"/>
      <c r="P60" s="64"/>
      <c r="Q60" s="64"/>
      <c r="R60" s="64"/>
      <c r="S60" s="64"/>
      <c r="T60" s="64"/>
      <c r="U60" s="64"/>
      <c r="V60" s="64"/>
      <c r="W60" s="64"/>
      <c r="X60" s="64"/>
      <c r="Y60" s="64"/>
      <c r="Z60" s="64"/>
      <c r="AA60" s="64"/>
    </row>
    <row r="61" spans="1:27" ht="15.75" customHeight="1" x14ac:dyDescent="0.2">
      <c r="A61" s="67"/>
      <c r="B61" s="61"/>
      <c r="C61" s="57" t="s">
        <v>281</v>
      </c>
      <c r="D61" s="57" t="s">
        <v>282</v>
      </c>
      <c r="E61" s="57" t="s">
        <v>283</v>
      </c>
      <c r="F61" s="57" t="s">
        <v>284</v>
      </c>
      <c r="G61" s="59"/>
      <c r="H61" s="59"/>
      <c r="I61" s="59"/>
      <c r="J61" s="64"/>
      <c r="K61" s="64"/>
      <c r="L61" s="64"/>
      <c r="M61" s="64"/>
      <c r="N61" s="64"/>
      <c r="O61" s="64"/>
      <c r="P61" s="64"/>
      <c r="Q61" s="64"/>
      <c r="R61" s="64"/>
      <c r="S61" s="64"/>
      <c r="T61" s="64"/>
      <c r="U61" s="64"/>
      <c r="V61" s="64"/>
      <c r="W61" s="64"/>
      <c r="X61" s="64"/>
      <c r="Y61" s="64"/>
      <c r="Z61" s="64"/>
      <c r="AA61" s="64"/>
    </row>
    <row r="62" spans="1:27" ht="15.75" customHeight="1" x14ac:dyDescent="0.2">
      <c r="A62" s="67"/>
      <c r="B62" s="61"/>
      <c r="C62" s="57" t="s">
        <v>285</v>
      </c>
      <c r="D62" s="57" t="s">
        <v>286</v>
      </c>
      <c r="E62" s="57" t="s">
        <v>287</v>
      </c>
      <c r="F62" s="57" t="s">
        <v>288</v>
      </c>
      <c r="G62" s="59"/>
      <c r="H62" s="59"/>
      <c r="I62" s="59"/>
      <c r="J62" s="64"/>
      <c r="K62" s="64"/>
      <c r="L62" s="64"/>
      <c r="M62" s="64"/>
      <c r="N62" s="64"/>
      <c r="O62" s="64"/>
      <c r="P62" s="64"/>
      <c r="Q62" s="64"/>
      <c r="R62" s="64"/>
      <c r="S62" s="64"/>
      <c r="T62" s="64"/>
      <c r="U62" s="64"/>
      <c r="V62" s="64"/>
      <c r="W62" s="64"/>
      <c r="X62" s="64"/>
      <c r="Y62" s="64"/>
      <c r="Z62" s="64"/>
      <c r="AA62" s="64"/>
    </row>
    <row r="63" spans="1:27" ht="15.75" customHeight="1" x14ac:dyDescent="0.2">
      <c r="A63" s="67"/>
      <c r="B63" s="61"/>
      <c r="C63" s="57"/>
      <c r="D63" s="57" t="s">
        <v>289</v>
      </c>
      <c r="E63" s="57" t="s">
        <v>290</v>
      </c>
      <c r="F63" s="57" t="s">
        <v>291</v>
      </c>
      <c r="G63" s="59"/>
      <c r="H63" s="59"/>
      <c r="I63" s="59"/>
      <c r="J63" s="64"/>
      <c r="K63" s="64"/>
      <c r="L63" s="64"/>
      <c r="M63" s="64"/>
      <c r="N63" s="64"/>
      <c r="O63" s="64"/>
      <c r="P63" s="64"/>
      <c r="Q63" s="64"/>
      <c r="R63" s="64"/>
      <c r="S63" s="64"/>
      <c r="T63" s="64"/>
      <c r="U63" s="64"/>
      <c r="V63" s="64"/>
      <c r="W63" s="64"/>
      <c r="X63" s="64"/>
      <c r="Y63" s="64"/>
      <c r="Z63" s="64"/>
      <c r="AA63" s="64"/>
    </row>
    <row r="64" spans="1:27" ht="15.75" customHeight="1" x14ac:dyDescent="0.2">
      <c r="A64" s="68"/>
      <c r="B64" s="61" t="s">
        <v>292</v>
      </c>
      <c r="C64" s="57" t="s">
        <v>293</v>
      </c>
      <c r="D64" s="58" t="s">
        <v>294</v>
      </c>
      <c r="E64" s="58" t="s">
        <v>295</v>
      </c>
      <c r="F64" s="57" t="s">
        <v>296</v>
      </c>
      <c r="G64" s="59"/>
      <c r="H64" s="59"/>
      <c r="I64" s="59"/>
      <c r="J64" s="64"/>
      <c r="K64" s="64"/>
      <c r="L64" s="64"/>
      <c r="M64" s="64"/>
      <c r="N64" s="64"/>
      <c r="O64" s="64"/>
      <c r="P64" s="64"/>
      <c r="Q64" s="64"/>
      <c r="R64" s="64"/>
      <c r="S64" s="64"/>
      <c r="T64" s="64"/>
      <c r="U64" s="64"/>
      <c r="V64" s="64"/>
      <c r="W64" s="64"/>
      <c r="X64" s="64"/>
      <c r="Y64" s="64"/>
      <c r="Z64" s="64"/>
      <c r="AA64" s="64"/>
    </row>
    <row r="65" spans="1:27" ht="15.75" customHeight="1" x14ac:dyDescent="0.2">
      <c r="A65" s="69"/>
      <c r="B65" s="61"/>
      <c r="C65" s="57"/>
      <c r="D65" s="57" t="s">
        <v>297</v>
      </c>
      <c r="E65" s="57" t="s">
        <v>298</v>
      </c>
      <c r="F65" s="57" t="s">
        <v>299</v>
      </c>
      <c r="G65" s="59"/>
      <c r="H65" s="59"/>
      <c r="I65" s="59"/>
      <c r="J65" s="64"/>
      <c r="K65" s="64"/>
      <c r="L65" s="64"/>
      <c r="M65" s="64"/>
      <c r="N65" s="64"/>
      <c r="O65" s="64"/>
      <c r="P65" s="64"/>
      <c r="Q65" s="64"/>
      <c r="R65" s="64"/>
      <c r="S65" s="64"/>
      <c r="T65" s="64"/>
      <c r="U65" s="64"/>
      <c r="V65" s="64"/>
      <c r="W65" s="64"/>
      <c r="X65" s="64"/>
      <c r="Y65" s="64"/>
      <c r="Z65" s="64"/>
      <c r="AA65" s="64"/>
    </row>
    <row r="66" spans="1:27" ht="15.75" customHeight="1" x14ac:dyDescent="0.2">
      <c r="A66" s="502" t="s">
        <v>200</v>
      </c>
      <c r="B66" s="502" t="s">
        <v>201</v>
      </c>
      <c r="C66" s="57" t="s">
        <v>300</v>
      </c>
      <c r="D66" s="57" t="s">
        <v>301</v>
      </c>
      <c r="E66" s="57" t="s">
        <v>302</v>
      </c>
      <c r="F66" s="57" t="s">
        <v>303</v>
      </c>
      <c r="G66" s="59"/>
      <c r="H66" s="59"/>
      <c r="I66" s="59"/>
      <c r="J66" s="64"/>
      <c r="K66" s="64"/>
      <c r="L66" s="64"/>
      <c r="M66" s="64"/>
      <c r="N66" s="64"/>
      <c r="O66" s="64"/>
      <c r="P66" s="64"/>
      <c r="Q66" s="64"/>
      <c r="R66" s="64"/>
      <c r="S66" s="64"/>
      <c r="T66" s="64"/>
      <c r="U66" s="64"/>
      <c r="V66" s="64"/>
      <c r="W66" s="64"/>
      <c r="X66" s="64"/>
      <c r="Y66" s="64"/>
      <c r="Z66" s="64"/>
      <c r="AA66" s="64"/>
    </row>
    <row r="67" spans="1:27" ht="15.75" customHeight="1" x14ac:dyDescent="0.2">
      <c r="A67" s="471"/>
      <c r="B67" s="471"/>
      <c r="C67" s="57" t="s">
        <v>304</v>
      </c>
      <c r="D67" s="57" t="s">
        <v>305</v>
      </c>
      <c r="E67" s="57" t="s">
        <v>306</v>
      </c>
      <c r="F67" s="57" t="s">
        <v>307</v>
      </c>
      <c r="G67" s="59"/>
      <c r="H67" s="59"/>
      <c r="I67" s="59"/>
      <c r="J67" s="64"/>
      <c r="K67" s="64"/>
      <c r="L67" s="64"/>
      <c r="M67" s="64"/>
      <c r="N67" s="64"/>
      <c r="O67" s="64"/>
      <c r="P67" s="64"/>
      <c r="Q67" s="64"/>
      <c r="R67" s="64"/>
      <c r="S67" s="64"/>
      <c r="T67" s="64"/>
      <c r="U67" s="64"/>
      <c r="V67" s="64"/>
      <c r="W67" s="64"/>
      <c r="X67" s="64"/>
      <c r="Y67" s="64"/>
      <c r="Z67" s="64"/>
      <c r="AA67" s="64"/>
    </row>
    <row r="68" spans="1:27" ht="15.75" customHeight="1" x14ac:dyDescent="0.2">
      <c r="A68" s="502" t="s">
        <v>308</v>
      </c>
      <c r="B68" s="502" t="s">
        <v>309</v>
      </c>
      <c r="C68" s="57" t="s">
        <v>310</v>
      </c>
      <c r="D68" s="57" t="s">
        <v>311</v>
      </c>
      <c r="E68" s="57" t="s">
        <v>312</v>
      </c>
      <c r="F68" s="57" t="s">
        <v>313</v>
      </c>
      <c r="G68" s="59"/>
      <c r="H68" s="59"/>
      <c r="I68" s="59"/>
      <c r="J68" s="64"/>
      <c r="K68" s="64"/>
      <c r="L68" s="64"/>
      <c r="M68" s="64"/>
      <c r="N68" s="64"/>
      <c r="O68" s="64"/>
      <c r="P68" s="64"/>
      <c r="Q68" s="64"/>
      <c r="R68" s="64"/>
      <c r="S68" s="64"/>
      <c r="T68" s="64"/>
      <c r="U68" s="64"/>
      <c r="V68" s="64"/>
      <c r="W68" s="64"/>
      <c r="X68" s="64"/>
      <c r="Y68" s="64"/>
      <c r="Z68" s="64"/>
      <c r="AA68" s="64"/>
    </row>
    <row r="69" spans="1:27" ht="15.75" customHeight="1" x14ac:dyDescent="0.2">
      <c r="A69" s="487"/>
      <c r="B69" s="471"/>
      <c r="C69" s="57" t="s">
        <v>314</v>
      </c>
      <c r="D69" s="57" t="s">
        <v>315</v>
      </c>
      <c r="E69" s="57" t="s">
        <v>316</v>
      </c>
      <c r="F69" s="57" t="s">
        <v>317</v>
      </c>
      <c r="G69" s="59"/>
      <c r="H69" s="59"/>
      <c r="I69" s="59"/>
      <c r="J69" s="64"/>
      <c r="K69" s="64"/>
      <c r="L69" s="64"/>
      <c r="M69" s="64"/>
      <c r="N69" s="64"/>
      <c r="O69" s="64"/>
      <c r="P69" s="64"/>
      <c r="Q69" s="64"/>
      <c r="R69" s="64"/>
      <c r="S69" s="64"/>
      <c r="T69" s="64"/>
      <c r="U69" s="64"/>
      <c r="V69" s="64"/>
      <c r="W69" s="64"/>
      <c r="X69" s="64"/>
      <c r="Y69" s="64"/>
      <c r="Z69" s="64"/>
      <c r="AA69" s="64"/>
    </row>
    <row r="70" spans="1:27" ht="15.75" customHeight="1" x14ac:dyDescent="0.2">
      <c r="A70" s="487"/>
      <c r="B70" s="502" t="s">
        <v>318</v>
      </c>
      <c r="C70" s="57" t="s">
        <v>319</v>
      </c>
      <c r="D70" s="57" t="s">
        <v>320</v>
      </c>
      <c r="E70" s="57" t="s">
        <v>321</v>
      </c>
      <c r="F70" s="57" t="s">
        <v>322</v>
      </c>
      <c r="G70" s="59"/>
      <c r="H70" s="59"/>
      <c r="I70" s="59"/>
      <c r="J70" s="64"/>
      <c r="K70" s="64"/>
      <c r="L70" s="64"/>
      <c r="M70" s="64"/>
      <c r="N70" s="64"/>
      <c r="O70" s="64"/>
      <c r="P70" s="64"/>
      <c r="Q70" s="64"/>
      <c r="R70" s="64"/>
      <c r="S70" s="64"/>
      <c r="T70" s="64"/>
      <c r="U70" s="64"/>
      <c r="V70" s="64"/>
      <c r="W70" s="64"/>
      <c r="X70" s="64"/>
      <c r="Y70" s="64"/>
      <c r="Z70" s="64"/>
      <c r="AA70" s="64"/>
    </row>
    <row r="71" spans="1:27" ht="15.75" customHeight="1" x14ac:dyDescent="0.2">
      <c r="A71" s="487"/>
      <c r="B71" s="487"/>
      <c r="C71" s="57" t="s">
        <v>323</v>
      </c>
      <c r="D71" s="57" t="s">
        <v>324</v>
      </c>
      <c r="E71" s="57" t="s">
        <v>325</v>
      </c>
      <c r="F71" s="57" t="s">
        <v>326</v>
      </c>
      <c r="G71" s="59"/>
      <c r="H71" s="59"/>
      <c r="I71" s="59"/>
      <c r="J71" s="64"/>
      <c r="K71" s="64"/>
      <c r="L71" s="64"/>
      <c r="M71" s="64"/>
      <c r="N71" s="64"/>
      <c r="O71" s="64"/>
      <c r="P71" s="64"/>
      <c r="Q71" s="64"/>
      <c r="R71" s="64"/>
      <c r="S71" s="64"/>
      <c r="T71" s="64"/>
      <c r="U71" s="64"/>
      <c r="V71" s="64"/>
      <c r="W71" s="64"/>
      <c r="X71" s="64"/>
      <c r="Y71" s="64"/>
      <c r="Z71" s="64"/>
      <c r="AA71" s="64"/>
    </row>
    <row r="72" spans="1:27" ht="15.75" customHeight="1" x14ac:dyDescent="0.2">
      <c r="A72" s="487"/>
      <c r="B72" s="471"/>
      <c r="C72" s="57" t="s">
        <v>327</v>
      </c>
      <c r="D72" s="57" t="s">
        <v>328</v>
      </c>
      <c r="E72" s="57" t="s">
        <v>329</v>
      </c>
      <c r="F72" s="57" t="s">
        <v>330</v>
      </c>
      <c r="G72" s="59"/>
      <c r="H72" s="59"/>
      <c r="I72" s="59"/>
      <c r="J72" s="64"/>
      <c r="K72" s="64"/>
      <c r="L72" s="64"/>
      <c r="M72" s="64"/>
      <c r="N72" s="64"/>
      <c r="O72" s="64"/>
      <c r="P72" s="64"/>
      <c r="Q72" s="64"/>
      <c r="R72" s="64"/>
      <c r="S72" s="64"/>
      <c r="T72" s="64"/>
      <c r="U72" s="64"/>
      <c r="V72" s="64"/>
      <c r="W72" s="64"/>
      <c r="X72" s="64"/>
      <c r="Y72" s="64"/>
      <c r="Z72" s="64"/>
      <c r="AA72" s="64"/>
    </row>
    <row r="73" spans="1:27" ht="15.75" customHeight="1" x14ac:dyDescent="0.2">
      <c r="A73" s="471"/>
      <c r="B73" s="61" t="s">
        <v>331</v>
      </c>
      <c r="C73" s="57" t="s">
        <v>332</v>
      </c>
      <c r="D73" s="57" t="s">
        <v>333</v>
      </c>
      <c r="E73" s="57" t="s">
        <v>334</v>
      </c>
      <c r="F73" s="57" t="s">
        <v>335</v>
      </c>
      <c r="G73" s="59"/>
      <c r="H73" s="59"/>
      <c r="I73" s="59"/>
      <c r="J73" s="64"/>
      <c r="K73" s="64"/>
      <c r="L73" s="64"/>
      <c r="M73" s="64"/>
      <c r="N73" s="64"/>
      <c r="O73" s="64"/>
      <c r="P73" s="64"/>
      <c r="Q73" s="64"/>
      <c r="R73" s="64"/>
      <c r="S73" s="64"/>
      <c r="T73" s="64"/>
      <c r="U73" s="64"/>
      <c r="V73" s="64"/>
      <c r="W73" s="64"/>
      <c r="X73" s="64"/>
      <c r="Y73" s="64"/>
      <c r="Z73" s="64"/>
      <c r="AA73" s="64"/>
    </row>
    <row r="74" spans="1:27" ht="15.75" customHeight="1" x14ac:dyDescent="0.2">
      <c r="A74" s="61" t="s">
        <v>336</v>
      </c>
      <c r="B74" s="61" t="s">
        <v>337</v>
      </c>
      <c r="C74" s="57" t="s">
        <v>338</v>
      </c>
      <c r="D74" s="58" t="s">
        <v>339</v>
      </c>
      <c r="E74" s="57" t="s">
        <v>340</v>
      </c>
      <c r="F74" s="57" t="s">
        <v>341</v>
      </c>
      <c r="G74" s="59"/>
      <c r="H74" s="59"/>
      <c r="I74" s="59"/>
      <c r="J74" s="64"/>
      <c r="K74" s="64"/>
      <c r="L74" s="64"/>
      <c r="M74" s="64"/>
      <c r="N74" s="64"/>
      <c r="O74" s="64"/>
      <c r="P74" s="64"/>
      <c r="Q74" s="64"/>
      <c r="R74" s="64"/>
      <c r="S74" s="64"/>
      <c r="T74" s="64"/>
      <c r="U74" s="64"/>
      <c r="V74" s="64"/>
      <c r="W74" s="64"/>
      <c r="X74" s="64"/>
      <c r="Y74" s="64"/>
      <c r="Z74" s="64"/>
      <c r="AA74" s="64"/>
    </row>
    <row r="75" spans="1:27" ht="15.75" customHeight="1" x14ac:dyDescent="0.2">
      <c r="A75" s="502" t="s">
        <v>342</v>
      </c>
      <c r="B75" s="502" t="s">
        <v>343</v>
      </c>
      <c r="C75" s="506" t="s">
        <v>344</v>
      </c>
      <c r="D75" s="57" t="s">
        <v>345</v>
      </c>
      <c r="E75" s="57" t="s">
        <v>346</v>
      </c>
      <c r="F75" s="57" t="s">
        <v>347</v>
      </c>
      <c r="G75" s="59"/>
      <c r="H75" s="59"/>
      <c r="I75" s="59"/>
      <c r="J75" s="64"/>
      <c r="K75" s="64"/>
      <c r="L75" s="64"/>
      <c r="M75" s="64"/>
      <c r="N75" s="64"/>
      <c r="O75" s="64"/>
      <c r="P75" s="64"/>
      <c r="Q75" s="64"/>
      <c r="R75" s="64"/>
      <c r="S75" s="64"/>
      <c r="T75" s="64"/>
      <c r="U75" s="64"/>
      <c r="V75" s="64"/>
      <c r="W75" s="64"/>
      <c r="X75" s="64"/>
      <c r="Y75" s="64"/>
      <c r="Z75" s="64"/>
      <c r="AA75" s="64"/>
    </row>
    <row r="76" spans="1:27" ht="15.75" customHeight="1" x14ac:dyDescent="0.2">
      <c r="A76" s="487"/>
      <c r="B76" s="471"/>
      <c r="C76" s="471"/>
      <c r="D76" s="58" t="s">
        <v>348</v>
      </c>
      <c r="E76" s="58" t="s">
        <v>349</v>
      </c>
      <c r="F76" s="57" t="s">
        <v>350</v>
      </c>
      <c r="G76" s="59"/>
      <c r="H76" s="59"/>
      <c r="I76" s="59"/>
      <c r="J76" s="64"/>
      <c r="K76" s="64"/>
      <c r="L76" s="64"/>
      <c r="M76" s="64"/>
      <c r="N76" s="64"/>
      <c r="O76" s="64"/>
      <c r="P76" s="64"/>
      <c r="Q76" s="64"/>
      <c r="R76" s="64"/>
      <c r="S76" s="64"/>
      <c r="T76" s="64"/>
      <c r="U76" s="64"/>
      <c r="V76" s="64"/>
      <c r="W76" s="64"/>
      <c r="X76" s="64"/>
      <c r="Y76" s="64"/>
      <c r="Z76" s="64"/>
      <c r="AA76" s="64"/>
    </row>
    <row r="77" spans="1:27" ht="15.75" customHeight="1" x14ac:dyDescent="0.2">
      <c r="A77" s="487"/>
      <c r="B77" s="502" t="s">
        <v>351</v>
      </c>
      <c r="C77" s="57" t="s">
        <v>352</v>
      </c>
      <c r="D77" s="57" t="s">
        <v>353</v>
      </c>
      <c r="E77" s="57" t="s">
        <v>354</v>
      </c>
      <c r="F77" s="57" t="s">
        <v>355</v>
      </c>
      <c r="G77" s="59"/>
      <c r="H77" s="59"/>
      <c r="I77" s="59"/>
      <c r="J77" s="64"/>
      <c r="K77" s="64"/>
      <c r="L77" s="64"/>
      <c r="M77" s="64"/>
      <c r="N77" s="64"/>
      <c r="O77" s="64"/>
      <c r="P77" s="64"/>
      <c r="Q77" s="64"/>
      <c r="R77" s="64"/>
      <c r="S77" s="64"/>
      <c r="T77" s="64"/>
      <c r="U77" s="64"/>
      <c r="V77" s="64"/>
      <c r="W77" s="64"/>
      <c r="X77" s="64"/>
      <c r="Y77" s="64"/>
      <c r="Z77" s="64"/>
      <c r="AA77" s="64"/>
    </row>
    <row r="78" spans="1:27" ht="15.75" customHeight="1" x14ac:dyDescent="0.2">
      <c r="A78" s="471"/>
      <c r="B78" s="471"/>
      <c r="C78" s="57" t="s">
        <v>356</v>
      </c>
      <c r="D78" s="57" t="s">
        <v>357</v>
      </c>
      <c r="E78" s="57" t="s">
        <v>358</v>
      </c>
      <c r="F78" s="57" t="s">
        <v>359</v>
      </c>
      <c r="G78" s="59"/>
      <c r="H78" s="59"/>
      <c r="I78" s="59"/>
      <c r="J78" s="64"/>
      <c r="K78" s="64"/>
      <c r="L78" s="64"/>
      <c r="M78" s="64"/>
      <c r="N78" s="64"/>
      <c r="O78" s="64"/>
      <c r="P78" s="64"/>
      <c r="Q78" s="64"/>
      <c r="R78" s="64"/>
      <c r="S78" s="64"/>
      <c r="T78" s="64"/>
      <c r="U78" s="64"/>
      <c r="V78" s="64"/>
      <c r="W78" s="64"/>
      <c r="X78" s="64"/>
      <c r="Y78" s="64"/>
      <c r="Z78" s="64"/>
      <c r="AA78" s="64"/>
    </row>
    <row r="79" spans="1:27" ht="15.75" customHeight="1" x14ac:dyDescent="0.2">
      <c r="B79" s="45"/>
    </row>
    <row r="80" spans="1:27" ht="15.75" customHeight="1" x14ac:dyDescent="0.2">
      <c r="A80" s="46" t="s">
        <v>360</v>
      </c>
      <c r="B80" s="45"/>
    </row>
    <row r="81" spans="1:27" ht="15.75" customHeight="1" x14ac:dyDescent="0.2">
      <c r="A81" s="502" t="s">
        <v>361</v>
      </c>
      <c r="B81" s="502" t="s">
        <v>362</v>
      </c>
      <c r="C81" s="57" t="s">
        <v>363</v>
      </c>
      <c r="D81" s="57" t="s">
        <v>364</v>
      </c>
      <c r="E81" s="57" t="s">
        <v>365</v>
      </c>
      <c r="F81" s="57" t="s">
        <v>366</v>
      </c>
      <c r="G81" s="59"/>
      <c r="H81" s="59"/>
      <c r="I81" s="60"/>
      <c r="J81" s="64"/>
      <c r="K81" s="64"/>
      <c r="L81" s="64"/>
      <c r="M81" s="64"/>
      <c r="N81" s="64"/>
      <c r="O81" s="64"/>
      <c r="P81" s="64"/>
      <c r="Q81" s="64"/>
      <c r="R81" s="64"/>
      <c r="S81" s="64"/>
      <c r="T81" s="64"/>
      <c r="U81" s="64"/>
      <c r="V81" s="64"/>
      <c r="W81" s="64"/>
      <c r="X81" s="64"/>
      <c r="Y81" s="64"/>
      <c r="Z81" s="64"/>
      <c r="AA81" s="64"/>
    </row>
    <row r="82" spans="1:27" ht="15.75" customHeight="1" x14ac:dyDescent="0.2">
      <c r="A82" s="487"/>
      <c r="B82" s="487"/>
      <c r="C82" s="57" t="s">
        <v>367</v>
      </c>
      <c r="D82" s="64"/>
      <c r="E82" s="64"/>
      <c r="F82" s="64"/>
      <c r="G82" s="59"/>
      <c r="H82" s="59"/>
      <c r="I82" s="60"/>
      <c r="J82" s="64"/>
      <c r="K82" s="64"/>
      <c r="L82" s="64"/>
      <c r="M82" s="64"/>
      <c r="N82" s="64"/>
      <c r="O82" s="64"/>
      <c r="P82" s="64"/>
      <c r="Q82" s="64"/>
      <c r="R82" s="64"/>
      <c r="S82" s="64"/>
      <c r="T82" s="64"/>
      <c r="U82" s="64"/>
      <c r="V82" s="64"/>
      <c r="W82" s="64"/>
      <c r="X82" s="64"/>
      <c r="Y82" s="64"/>
      <c r="Z82" s="64"/>
      <c r="AA82" s="64"/>
    </row>
    <row r="83" spans="1:27" ht="15.75" customHeight="1" x14ac:dyDescent="0.2">
      <c r="A83" s="487"/>
      <c r="B83" s="487"/>
      <c r="C83" s="57" t="s">
        <v>368</v>
      </c>
      <c r="D83" s="57" t="s">
        <v>369</v>
      </c>
      <c r="E83" s="57" t="s">
        <v>370</v>
      </c>
      <c r="F83" s="57" t="s">
        <v>371</v>
      </c>
      <c r="G83" s="59"/>
      <c r="H83" s="59"/>
      <c r="I83" s="60"/>
      <c r="J83" s="64"/>
      <c r="K83" s="64"/>
      <c r="L83" s="64"/>
      <c r="M83" s="64"/>
      <c r="N83" s="64"/>
      <c r="O83" s="64"/>
      <c r="P83" s="64"/>
      <c r="Q83" s="64"/>
      <c r="R83" s="64"/>
      <c r="S83" s="64"/>
      <c r="T83" s="64"/>
      <c r="U83" s="64"/>
      <c r="V83" s="64"/>
      <c r="W83" s="64"/>
      <c r="X83" s="64"/>
      <c r="Y83" s="64"/>
      <c r="Z83" s="64"/>
      <c r="AA83" s="64"/>
    </row>
    <row r="84" spans="1:27" ht="15.75" customHeight="1" x14ac:dyDescent="0.2">
      <c r="A84" s="487"/>
      <c r="B84" s="487"/>
      <c r="C84" s="57" t="s">
        <v>372</v>
      </c>
      <c r="D84" s="57" t="s">
        <v>373</v>
      </c>
      <c r="E84" s="57" t="s">
        <v>374</v>
      </c>
      <c r="F84" s="57" t="s">
        <v>375</v>
      </c>
      <c r="G84" s="59"/>
      <c r="H84" s="59"/>
      <c r="I84" s="60"/>
      <c r="J84" s="64"/>
      <c r="K84" s="64"/>
      <c r="L84" s="64"/>
      <c r="M84" s="64"/>
      <c r="N84" s="64"/>
      <c r="O84" s="64"/>
      <c r="P84" s="64"/>
      <c r="Q84" s="64"/>
      <c r="R84" s="64"/>
      <c r="S84" s="64"/>
      <c r="T84" s="64"/>
      <c r="U84" s="64"/>
      <c r="V84" s="64"/>
      <c r="W84" s="64"/>
      <c r="X84" s="64"/>
      <c r="Y84" s="64"/>
      <c r="Z84" s="64"/>
      <c r="AA84" s="64"/>
    </row>
    <row r="85" spans="1:27" ht="15.75" customHeight="1" x14ac:dyDescent="0.2">
      <c r="A85" s="487"/>
      <c r="B85" s="487"/>
      <c r="C85" s="506" t="s">
        <v>376</v>
      </c>
      <c r="D85" s="57" t="s">
        <v>377</v>
      </c>
      <c r="E85" s="57" t="s">
        <v>378</v>
      </c>
      <c r="F85" s="57" t="s">
        <v>379</v>
      </c>
      <c r="G85" s="59"/>
      <c r="H85" s="59"/>
      <c r="I85" s="60"/>
      <c r="J85" s="64"/>
      <c r="K85" s="64"/>
      <c r="L85" s="64"/>
      <c r="M85" s="64"/>
      <c r="N85" s="64"/>
      <c r="O85" s="64"/>
      <c r="P85" s="64"/>
      <c r="Q85" s="64"/>
      <c r="R85" s="64"/>
      <c r="S85" s="64"/>
      <c r="T85" s="64"/>
      <c r="U85" s="64"/>
      <c r="V85" s="64"/>
      <c r="W85" s="64"/>
      <c r="X85" s="64"/>
      <c r="Y85" s="64"/>
      <c r="Z85" s="64"/>
      <c r="AA85" s="64"/>
    </row>
    <row r="86" spans="1:27" ht="15.75" customHeight="1" x14ac:dyDescent="0.2">
      <c r="A86" s="487"/>
      <c r="B86" s="487"/>
      <c r="C86" s="471"/>
      <c r="D86" s="57" t="s">
        <v>380</v>
      </c>
      <c r="E86" s="57" t="s">
        <v>381</v>
      </c>
      <c r="F86" s="57" t="s">
        <v>382</v>
      </c>
      <c r="G86" s="59"/>
      <c r="H86" s="59"/>
      <c r="I86" s="60"/>
      <c r="J86" s="64"/>
      <c r="K86" s="64"/>
      <c r="L86" s="64"/>
      <c r="M86" s="64"/>
      <c r="N86" s="64"/>
      <c r="O86" s="64"/>
      <c r="P86" s="64"/>
      <c r="Q86" s="64"/>
      <c r="R86" s="64"/>
      <c r="S86" s="64"/>
      <c r="T86" s="64"/>
      <c r="U86" s="64"/>
      <c r="V86" s="64"/>
      <c r="W86" s="64"/>
      <c r="X86" s="64"/>
      <c r="Y86" s="64"/>
      <c r="Z86" s="64"/>
      <c r="AA86" s="64"/>
    </row>
    <row r="87" spans="1:27" ht="15.75" customHeight="1" x14ac:dyDescent="0.2">
      <c r="A87" s="487"/>
      <c r="B87" s="471"/>
      <c r="C87" s="57" t="s">
        <v>383</v>
      </c>
      <c r="D87" s="57" t="s">
        <v>384</v>
      </c>
      <c r="E87" s="57" t="s">
        <v>385</v>
      </c>
      <c r="F87" s="57" t="s">
        <v>386</v>
      </c>
      <c r="G87" s="59"/>
      <c r="H87" s="59"/>
      <c r="I87" s="60"/>
      <c r="J87" s="64"/>
      <c r="K87" s="64"/>
      <c r="L87" s="64"/>
      <c r="M87" s="64"/>
      <c r="N87" s="64"/>
      <c r="O87" s="64"/>
      <c r="P87" s="64"/>
      <c r="Q87" s="64"/>
      <c r="R87" s="64"/>
      <c r="S87" s="64"/>
      <c r="T87" s="64"/>
      <c r="U87" s="64"/>
      <c r="V87" s="64"/>
      <c r="W87" s="64"/>
      <c r="X87" s="64"/>
      <c r="Y87" s="64"/>
      <c r="Z87" s="64"/>
      <c r="AA87" s="64"/>
    </row>
    <row r="88" spans="1:27" ht="15.75" customHeight="1" x14ac:dyDescent="0.2">
      <c r="A88" s="487"/>
      <c r="B88" s="502" t="s">
        <v>387</v>
      </c>
      <c r="C88" s="57" t="s">
        <v>388</v>
      </c>
      <c r="D88" s="57" t="s">
        <v>389</v>
      </c>
      <c r="E88" s="57" t="s">
        <v>390</v>
      </c>
      <c r="F88" s="57" t="s">
        <v>391</v>
      </c>
      <c r="G88" s="59"/>
      <c r="H88" s="59"/>
      <c r="I88" s="60"/>
      <c r="J88" s="64"/>
      <c r="K88" s="64"/>
      <c r="L88" s="64"/>
      <c r="M88" s="64"/>
      <c r="N88" s="64"/>
      <c r="O88" s="64"/>
      <c r="P88" s="64"/>
      <c r="Q88" s="64"/>
      <c r="R88" s="64"/>
      <c r="S88" s="64"/>
      <c r="T88" s="64"/>
      <c r="U88" s="64"/>
      <c r="V88" s="64"/>
      <c r="W88" s="64"/>
      <c r="X88" s="64"/>
      <c r="Y88" s="64"/>
      <c r="Z88" s="64"/>
      <c r="AA88" s="64"/>
    </row>
    <row r="89" spans="1:27" ht="15.75" customHeight="1" x14ac:dyDescent="0.2">
      <c r="A89" s="487"/>
      <c r="B89" s="487"/>
      <c r="C89" s="57"/>
      <c r="D89" s="57" t="s">
        <v>392</v>
      </c>
      <c r="E89" s="57" t="s">
        <v>393</v>
      </c>
      <c r="F89" s="57" t="s">
        <v>394</v>
      </c>
      <c r="G89" s="59"/>
      <c r="H89" s="59"/>
      <c r="I89" s="60"/>
      <c r="J89" s="64"/>
      <c r="K89" s="64"/>
      <c r="L89" s="64"/>
      <c r="M89" s="64"/>
      <c r="N89" s="64"/>
      <c r="O89" s="64"/>
      <c r="P89" s="64"/>
      <c r="Q89" s="64"/>
      <c r="R89" s="64"/>
      <c r="S89" s="64"/>
      <c r="T89" s="64"/>
      <c r="U89" s="64"/>
      <c r="V89" s="64"/>
      <c r="W89" s="64"/>
      <c r="X89" s="64"/>
      <c r="Y89" s="64"/>
      <c r="Z89" s="64"/>
      <c r="AA89" s="64"/>
    </row>
    <row r="90" spans="1:27" ht="15.75" customHeight="1" x14ac:dyDescent="0.2">
      <c r="A90" s="487"/>
      <c r="B90" s="487"/>
      <c r="C90" s="57"/>
      <c r="D90" s="57" t="s">
        <v>395</v>
      </c>
      <c r="E90" s="57" t="s">
        <v>396</v>
      </c>
      <c r="F90" s="57" t="s">
        <v>397</v>
      </c>
      <c r="G90" s="59"/>
      <c r="H90" s="59"/>
      <c r="I90" s="60"/>
      <c r="J90" s="64"/>
      <c r="K90" s="64"/>
      <c r="L90" s="64"/>
      <c r="M90" s="64"/>
      <c r="N90" s="64"/>
      <c r="O90" s="64"/>
      <c r="P90" s="64"/>
      <c r="Q90" s="64"/>
      <c r="R90" s="64"/>
      <c r="S90" s="64"/>
      <c r="T90" s="64"/>
      <c r="U90" s="64"/>
      <c r="V90" s="64"/>
      <c r="W90" s="64"/>
      <c r="X90" s="64"/>
      <c r="Y90" s="64"/>
      <c r="Z90" s="64"/>
      <c r="AA90" s="64"/>
    </row>
    <row r="91" spans="1:27" ht="15.75" customHeight="1" x14ac:dyDescent="0.2">
      <c r="A91" s="487"/>
      <c r="B91" s="487"/>
      <c r="C91" s="57" t="s">
        <v>398</v>
      </c>
      <c r="D91" s="57" t="s">
        <v>399</v>
      </c>
      <c r="E91" s="57" t="s">
        <v>400</v>
      </c>
      <c r="F91" s="57" t="s">
        <v>401</v>
      </c>
      <c r="G91" s="59"/>
      <c r="H91" s="59"/>
      <c r="I91" s="60"/>
      <c r="J91" s="64"/>
      <c r="K91" s="64"/>
      <c r="L91" s="64"/>
      <c r="M91" s="64"/>
      <c r="N91" s="64"/>
      <c r="O91" s="64"/>
      <c r="P91" s="64"/>
      <c r="Q91" s="64"/>
      <c r="R91" s="64"/>
      <c r="S91" s="64"/>
      <c r="T91" s="64"/>
      <c r="U91" s="64"/>
      <c r="V91" s="64"/>
      <c r="W91" s="64"/>
      <c r="X91" s="64"/>
      <c r="Y91" s="64"/>
      <c r="Z91" s="64"/>
      <c r="AA91" s="64"/>
    </row>
    <row r="92" spans="1:27" ht="15.75" customHeight="1" x14ac:dyDescent="0.2">
      <c r="A92" s="471"/>
      <c r="B92" s="471"/>
      <c r="C92" s="57" t="s">
        <v>402</v>
      </c>
      <c r="D92" s="57" t="s">
        <v>403</v>
      </c>
      <c r="E92" s="57" t="s">
        <v>404</v>
      </c>
      <c r="F92" s="57" t="s">
        <v>405</v>
      </c>
      <c r="G92" s="59"/>
      <c r="H92" s="59"/>
      <c r="I92" s="60"/>
      <c r="J92" s="64"/>
      <c r="K92" s="64"/>
      <c r="L92" s="64"/>
      <c r="M92" s="64"/>
      <c r="N92" s="64"/>
      <c r="O92" s="64"/>
      <c r="P92" s="64"/>
      <c r="Q92" s="64"/>
      <c r="R92" s="64"/>
      <c r="S92" s="64"/>
      <c r="T92" s="64"/>
      <c r="U92" s="64"/>
      <c r="V92" s="64"/>
      <c r="W92" s="64"/>
      <c r="X92" s="64"/>
      <c r="Y92" s="64"/>
      <c r="Z92" s="64"/>
      <c r="AA92" s="64"/>
    </row>
    <row r="93" spans="1:27" ht="15.75" customHeight="1" x14ac:dyDescent="0.2">
      <c r="A93" s="507" t="s">
        <v>48</v>
      </c>
      <c r="B93" s="69"/>
      <c r="C93" s="70"/>
      <c r="D93" s="70" t="s">
        <v>406</v>
      </c>
      <c r="E93" s="70" t="s">
        <v>407</v>
      </c>
      <c r="F93" s="70" t="s">
        <v>408</v>
      </c>
      <c r="G93" s="71"/>
      <c r="H93" s="71"/>
      <c r="I93" s="72"/>
      <c r="J93" s="64"/>
      <c r="K93" s="64"/>
      <c r="L93" s="64"/>
      <c r="M93" s="64"/>
      <c r="N93" s="64"/>
      <c r="O93" s="64"/>
      <c r="P93" s="64"/>
      <c r="Q93" s="64"/>
      <c r="R93" s="64"/>
      <c r="S93" s="64"/>
      <c r="T93" s="64"/>
      <c r="U93" s="64"/>
      <c r="V93" s="64"/>
      <c r="W93" s="64"/>
      <c r="X93" s="64"/>
      <c r="Y93" s="64"/>
      <c r="Z93" s="64"/>
      <c r="AA93" s="64"/>
    </row>
    <row r="94" spans="1:27" ht="15.75" customHeight="1" x14ac:dyDescent="0.2">
      <c r="A94" s="487"/>
      <c r="B94" s="61" t="s">
        <v>409</v>
      </c>
      <c r="C94" s="57" t="s">
        <v>410</v>
      </c>
      <c r="D94" s="57" t="s">
        <v>411</v>
      </c>
      <c r="E94" s="57" t="s">
        <v>412</v>
      </c>
      <c r="F94" s="57" t="s">
        <v>413</v>
      </c>
      <c r="G94" s="59"/>
      <c r="H94" s="59"/>
      <c r="I94" s="60"/>
      <c r="J94" s="64"/>
      <c r="K94" s="64"/>
      <c r="L94" s="64"/>
      <c r="M94" s="64"/>
      <c r="N94" s="64"/>
      <c r="O94" s="64"/>
      <c r="P94" s="64"/>
      <c r="Q94" s="64"/>
      <c r="R94" s="64"/>
      <c r="S94" s="64"/>
      <c r="T94" s="64"/>
      <c r="U94" s="64"/>
      <c r="V94" s="64"/>
      <c r="W94" s="64"/>
      <c r="X94" s="64"/>
      <c r="Y94" s="64"/>
      <c r="Z94" s="64"/>
      <c r="AA94" s="64"/>
    </row>
    <row r="95" spans="1:27" ht="15" customHeight="1" x14ac:dyDescent="0.2">
      <c r="A95" s="487"/>
      <c r="B95" s="61" t="s">
        <v>414</v>
      </c>
      <c r="C95" s="57" t="s">
        <v>415</v>
      </c>
      <c r="D95" s="57" t="s">
        <v>416</v>
      </c>
      <c r="E95" s="57" t="s">
        <v>417</v>
      </c>
      <c r="F95" s="57" t="s">
        <v>418</v>
      </c>
      <c r="G95" s="59"/>
      <c r="H95" s="59"/>
      <c r="I95" s="60"/>
      <c r="J95" s="22"/>
      <c r="K95" s="22"/>
      <c r="L95" s="22"/>
      <c r="M95" s="22"/>
      <c r="N95" s="22"/>
      <c r="O95" s="22"/>
      <c r="P95" s="22"/>
      <c r="Q95" s="22"/>
      <c r="R95" s="22"/>
      <c r="S95" s="22"/>
      <c r="T95" s="22"/>
      <c r="U95" s="22"/>
      <c r="V95" s="22"/>
      <c r="W95" s="22"/>
      <c r="X95" s="22"/>
      <c r="Y95" s="22"/>
      <c r="Z95" s="22"/>
      <c r="AA95" s="22"/>
    </row>
    <row r="96" spans="1:27" ht="15" customHeight="1" x14ac:dyDescent="0.2">
      <c r="A96" s="471"/>
      <c r="B96" s="61"/>
      <c r="C96" s="57" t="s">
        <v>419</v>
      </c>
      <c r="D96" s="57" t="s">
        <v>420</v>
      </c>
      <c r="E96" s="57" t="s">
        <v>421</v>
      </c>
      <c r="F96" s="57" t="s">
        <v>422</v>
      </c>
      <c r="G96" s="59"/>
      <c r="H96" s="59"/>
      <c r="I96" s="60"/>
      <c r="J96" s="22"/>
      <c r="K96" s="22"/>
      <c r="L96" s="22"/>
      <c r="M96" s="22"/>
      <c r="N96" s="22"/>
      <c r="O96" s="22"/>
      <c r="P96" s="22"/>
      <c r="Q96" s="22"/>
      <c r="R96" s="22"/>
      <c r="S96" s="22"/>
      <c r="T96" s="22"/>
      <c r="U96" s="22"/>
      <c r="V96" s="22"/>
      <c r="W96" s="22"/>
      <c r="X96" s="22"/>
      <c r="Y96" s="22"/>
      <c r="Z96" s="22"/>
      <c r="AA96" s="22"/>
    </row>
    <row r="97" spans="1:27" ht="15" customHeight="1" x14ac:dyDescent="0.2">
      <c r="A97" s="502" t="s">
        <v>423</v>
      </c>
      <c r="B97" s="61" t="s">
        <v>424</v>
      </c>
      <c r="C97" s="73" t="s">
        <v>425</v>
      </c>
      <c r="D97" s="73" t="s">
        <v>426</v>
      </c>
      <c r="E97" s="73" t="s">
        <v>427</v>
      </c>
      <c r="F97" s="73" t="s">
        <v>428</v>
      </c>
      <c r="G97" s="73" t="s">
        <v>429</v>
      </c>
      <c r="H97" s="73" t="s">
        <v>164</v>
      </c>
      <c r="I97" s="73" t="s">
        <v>430</v>
      </c>
      <c r="J97" s="22"/>
      <c r="K97" s="22"/>
      <c r="L97" s="22"/>
      <c r="M97" s="22"/>
      <c r="N97" s="22"/>
      <c r="O97" s="22"/>
      <c r="P97" s="22"/>
      <c r="Q97" s="22"/>
      <c r="R97" s="22"/>
      <c r="S97" s="22"/>
      <c r="T97" s="22"/>
      <c r="U97" s="22"/>
      <c r="V97" s="22"/>
      <c r="W97" s="22"/>
      <c r="X97" s="22"/>
      <c r="Y97" s="22"/>
      <c r="Z97" s="22"/>
      <c r="AA97" s="22"/>
    </row>
    <row r="98" spans="1:27" ht="15" customHeight="1" x14ac:dyDescent="0.2">
      <c r="A98" s="487"/>
      <c r="B98" s="502" t="s">
        <v>431</v>
      </c>
      <c r="C98" s="73" t="s">
        <v>432</v>
      </c>
      <c r="D98" s="73" t="s">
        <v>433</v>
      </c>
      <c r="E98" s="73" t="s">
        <v>434</v>
      </c>
      <c r="F98" s="73" t="s">
        <v>435</v>
      </c>
      <c r="G98" s="73" t="s">
        <v>436</v>
      </c>
      <c r="H98" s="73" t="s">
        <v>187</v>
      </c>
      <c r="I98" s="73" t="s">
        <v>437</v>
      </c>
      <c r="J98" s="22"/>
      <c r="K98" s="22"/>
      <c r="L98" s="22"/>
      <c r="M98" s="22"/>
      <c r="N98" s="22"/>
      <c r="O98" s="22"/>
      <c r="P98" s="22"/>
      <c r="Q98" s="22"/>
      <c r="R98" s="22"/>
      <c r="S98" s="22"/>
      <c r="T98" s="22"/>
      <c r="U98" s="22"/>
      <c r="V98" s="22"/>
      <c r="W98" s="22"/>
      <c r="X98" s="22"/>
      <c r="Y98" s="22"/>
      <c r="Z98" s="22"/>
      <c r="AA98" s="22"/>
    </row>
    <row r="99" spans="1:27" ht="15" customHeight="1" x14ac:dyDescent="0.2">
      <c r="A99" s="487"/>
      <c r="B99" s="487"/>
      <c r="C99" s="73" t="s">
        <v>438</v>
      </c>
      <c r="D99" s="73" t="s">
        <v>439</v>
      </c>
      <c r="E99" s="73" t="s">
        <v>440</v>
      </c>
      <c r="F99" s="73" t="s">
        <v>441</v>
      </c>
      <c r="G99" s="73" t="s">
        <v>436</v>
      </c>
      <c r="H99" s="73" t="s">
        <v>187</v>
      </c>
      <c r="I99" s="73" t="s">
        <v>437</v>
      </c>
      <c r="J99" s="22"/>
      <c r="K99" s="22"/>
      <c r="L99" s="22"/>
      <c r="M99" s="22"/>
      <c r="N99" s="22"/>
      <c r="O99" s="22"/>
      <c r="P99" s="22"/>
      <c r="Q99" s="22"/>
      <c r="R99" s="22"/>
      <c r="S99" s="22"/>
      <c r="T99" s="22"/>
      <c r="U99" s="22"/>
      <c r="V99" s="22"/>
      <c r="W99" s="22"/>
      <c r="X99" s="22"/>
      <c r="Y99" s="22"/>
      <c r="Z99" s="22"/>
      <c r="AA99" s="22"/>
    </row>
    <row r="100" spans="1:27" ht="15" customHeight="1" x14ac:dyDescent="0.2">
      <c r="A100" s="487"/>
      <c r="B100" s="471"/>
      <c r="C100" s="73" t="s">
        <v>442</v>
      </c>
      <c r="D100" s="73" t="s">
        <v>443</v>
      </c>
      <c r="E100" s="73" t="s">
        <v>444</v>
      </c>
      <c r="F100" s="73" t="s">
        <v>445</v>
      </c>
      <c r="G100" s="73" t="s">
        <v>436</v>
      </c>
      <c r="H100" s="73" t="s">
        <v>187</v>
      </c>
      <c r="I100" s="73" t="s">
        <v>437</v>
      </c>
      <c r="J100" s="22"/>
      <c r="K100" s="22"/>
      <c r="L100" s="22"/>
      <c r="M100" s="22"/>
      <c r="N100" s="22"/>
      <c r="O100" s="22"/>
      <c r="P100" s="22"/>
      <c r="Q100" s="22"/>
      <c r="R100" s="22"/>
      <c r="S100" s="22"/>
      <c r="T100" s="22"/>
      <c r="U100" s="22"/>
      <c r="V100" s="22"/>
      <c r="W100" s="22"/>
      <c r="X100" s="22"/>
      <c r="Y100" s="22"/>
      <c r="Z100" s="22"/>
      <c r="AA100" s="22"/>
    </row>
    <row r="101" spans="1:27" ht="15" customHeight="1" x14ac:dyDescent="0.2">
      <c r="A101" s="487"/>
      <c r="B101" s="61"/>
      <c r="C101" s="65"/>
      <c r="D101" s="65"/>
      <c r="E101" s="65"/>
      <c r="F101" s="65"/>
      <c r="G101" s="65" t="s">
        <v>446</v>
      </c>
      <c r="H101" s="65" t="s">
        <v>187</v>
      </c>
      <c r="I101" s="65" t="s">
        <v>447</v>
      </c>
      <c r="J101" s="22"/>
      <c r="K101" s="22"/>
      <c r="L101" s="22"/>
      <c r="M101" s="22"/>
      <c r="N101" s="22"/>
      <c r="O101" s="22"/>
      <c r="P101" s="22"/>
      <c r="Q101" s="22"/>
      <c r="R101" s="22"/>
      <c r="S101" s="22"/>
      <c r="T101" s="22"/>
      <c r="U101" s="22"/>
      <c r="V101" s="22"/>
      <c r="W101" s="22"/>
      <c r="X101" s="22"/>
      <c r="Y101" s="22"/>
      <c r="Z101" s="22"/>
      <c r="AA101" s="22"/>
    </row>
    <row r="102" spans="1:27" ht="15" customHeight="1" x14ac:dyDescent="0.2">
      <c r="A102" s="487"/>
      <c r="B102" s="61"/>
      <c r="C102" s="65"/>
      <c r="D102" s="65"/>
      <c r="E102" s="65"/>
      <c r="F102" s="65"/>
      <c r="G102" s="65" t="s">
        <v>448</v>
      </c>
      <c r="H102" s="65" t="s">
        <v>187</v>
      </c>
      <c r="I102" s="65" t="s">
        <v>449</v>
      </c>
      <c r="J102" s="22"/>
      <c r="K102" s="22"/>
      <c r="L102" s="22"/>
      <c r="M102" s="22"/>
      <c r="N102" s="22"/>
      <c r="O102" s="22"/>
      <c r="P102" s="22"/>
      <c r="Q102" s="22"/>
      <c r="R102" s="22"/>
      <c r="S102" s="22"/>
      <c r="T102" s="22"/>
      <c r="U102" s="22"/>
      <c r="V102" s="22"/>
      <c r="W102" s="22"/>
      <c r="X102" s="22"/>
      <c r="Y102" s="22"/>
      <c r="Z102" s="22"/>
      <c r="AA102" s="22"/>
    </row>
    <row r="103" spans="1:27" ht="15" customHeight="1" x14ac:dyDescent="0.2">
      <c r="A103" s="487"/>
      <c r="B103" s="61"/>
      <c r="C103" s="65"/>
      <c r="D103" s="65"/>
      <c r="E103" s="65"/>
      <c r="F103" s="65"/>
      <c r="G103" s="65" t="s">
        <v>450</v>
      </c>
      <c r="H103" s="65" t="s">
        <v>187</v>
      </c>
      <c r="I103" s="65" t="s">
        <v>451</v>
      </c>
      <c r="J103" s="22"/>
      <c r="K103" s="22"/>
      <c r="L103" s="22"/>
      <c r="M103" s="22"/>
      <c r="N103" s="22"/>
      <c r="O103" s="22"/>
      <c r="P103" s="22"/>
      <c r="Q103" s="22"/>
      <c r="R103" s="22"/>
      <c r="S103" s="22"/>
      <c r="T103" s="22"/>
      <c r="U103" s="22"/>
      <c r="V103" s="22"/>
      <c r="W103" s="22"/>
      <c r="X103" s="22"/>
      <c r="Y103" s="22"/>
      <c r="Z103" s="22"/>
      <c r="AA103" s="22"/>
    </row>
    <row r="104" spans="1:27" ht="15" customHeight="1" x14ac:dyDescent="0.2">
      <c r="A104" s="487"/>
      <c r="B104" s="61"/>
      <c r="C104" s="65"/>
      <c r="D104" s="65"/>
      <c r="E104" s="65"/>
      <c r="F104" s="65"/>
      <c r="G104" s="65" t="s">
        <v>452</v>
      </c>
      <c r="H104" s="65" t="s">
        <v>187</v>
      </c>
      <c r="I104" s="65" t="s">
        <v>453</v>
      </c>
      <c r="J104" s="22"/>
      <c r="K104" s="22"/>
      <c r="L104" s="22"/>
      <c r="M104" s="22"/>
      <c r="N104" s="22"/>
      <c r="O104" s="22"/>
      <c r="P104" s="22"/>
      <c r="Q104" s="22"/>
      <c r="R104" s="22"/>
      <c r="S104" s="22"/>
      <c r="T104" s="22"/>
      <c r="U104" s="22"/>
      <c r="V104" s="22"/>
      <c r="W104" s="22"/>
      <c r="X104" s="22"/>
      <c r="Y104" s="22"/>
      <c r="Z104" s="22"/>
      <c r="AA104" s="22"/>
    </row>
    <row r="105" spans="1:27" ht="15" customHeight="1" x14ac:dyDescent="0.2">
      <c r="A105" s="487"/>
      <c r="B105" s="61"/>
      <c r="C105" s="65"/>
      <c r="D105" s="65"/>
      <c r="E105" s="65"/>
      <c r="F105" s="65"/>
      <c r="G105" s="65" t="s">
        <v>454</v>
      </c>
      <c r="H105" s="65" t="s">
        <v>187</v>
      </c>
      <c r="I105" s="65" t="s">
        <v>455</v>
      </c>
      <c r="J105" s="22"/>
      <c r="K105" s="22"/>
      <c r="L105" s="22"/>
      <c r="M105" s="22"/>
      <c r="N105" s="22"/>
      <c r="O105" s="22"/>
      <c r="P105" s="22"/>
      <c r="Q105" s="22"/>
      <c r="R105" s="22"/>
      <c r="S105" s="22"/>
      <c r="T105" s="22"/>
      <c r="U105" s="22"/>
      <c r="V105" s="22"/>
      <c r="W105" s="22"/>
      <c r="X105" s="22"/>
      <c r="Y105" s="22"/>
      <c r="Z105" s="22"/>
      <c r="AA105" s="22"/>
    </row>
    <row r="106" spans="1:27" ht="15" customHeight="1" x14ac:dyDescent="0.2">
      <c r="A106" s="487"/>
      <c r="B106" s="502" t="s">
        <v>456</v>
      </c>
      <c r="C106" s="508" t="s">
        <v>457</v>
      </c>
      <c r="D106" s="73" t="s">
        <v>458</v>
      </c>
      <c r="E106" s="73" t="s">
        <v>459</v>
      </c>
      <c r="F106" s="73" t="s">
        <v>460</v>
      </c>
      <c r="G106" s="73" t="s">
        <v>461</v>
      </c>
      <c r="H106" s="73" t="s">
        <v>187</v>
      </c>
      <c r="I106" s="73" t="s">
        <v>462</v>
      </c>
      <c r="J106" s="22"/>
      <c r="K106" s="22"/>
      <c r="L106" s="22"/>
      <c r="M106" s="22"/>
      <c r="N106" s="22"/>
      <c r="O106" s="22"/>
      <c r="P106" s="22"/>
      <c r="Q106" s="22"/>
      <c r="R106" s="22"/>
      <c r="S106" s="22"/>
      <c r="T106" s="22"/>
      <c r="U106" s="22"/>
      <c r="V106" s="22"/>
      <c r="W106" s="22"/>
      <c r="X106" s="22"/>
      <c r="Y106" s="22"/>
      <c r="Z106" s="22"/>
      <c r="AA106" s="22"/>
    </row>
    <row r="107" spans="1:27" ht="15" customHeight="1" x14ac:dyDescent="0.2">
      <c r="A107" s="487"/>
      <c r="B107" s="487"/>
      <c r="C107" s="471"/>
      <c r="D107" s="73" t="s">
        <v>463</v>
      </c>
      <c r="E107" s="73" t="s">
        <v>464</v>
      </c>
      <c r="F107" s="73" t="s">
        <v>465</v>
      </c>
      <c r="G107" s="73" t="s">
        <v>461</v>
      </c>
      <c r="H107" s="73" t="s">
        <v>187</v>
      </c>
      <c r="I107" s="73" t="s">
        <v>462</v>
      </c>
      <c r="J107" s="22"/>
      <c r="K107" s="22"/>
      <c r="L107" s="22"/>
      <c r="M107" s="22"/>
      <c r="N107" s="22"/>
      <c r="O107" s="22"/>
      <c r="P107" s="22"/>
      <c r="Q107" s="22"/>
      <c r="R107" s="22"/>
      <c r="S107" s="22"/>
      <c r="T107" s="22"/>
      <c r="U107" s="22"/>
      <c r="V107" s="22"/>
      <c r="W107" s="22"/>
      <c r="X107" s="22"/>
      <c r="Y107" s="22"/>
      <c r="Z107" s="22"/>
      <c r="AA107" s="22"/>
    </row>
    <row r="108" spans="1:27" ht="15" customHeight="1" x14ac:dyDescent="0.2">
      <c r="A108" s="487"/>
      <c r="B108" s="56" t="s">
        <v>466</v>
      </c>
      <c r="C108" s="73" t="s">
        <v>467</v>
      </c>
      <c r="D108" s="73" t="s">
        <v>468</v>
      </c>
      <c r="E108" s="73" t="s">
        <v>469</v>
      </c>
      <c r="F108" s="73" t="s">
        <v>470</v>
      </c>
      <c r="G108" s="73" t="s">
        <v>471</v>
      </c>
      <c r="H108" s="73" t="s">
        <v>187</v>
      </c>
      <c r="I108" s="73" t="s">
        <v>472</v>
      </c>
      <c r="J108" s="22"/>
      <c r="K108" s="22"/>
      <c r="L108" s="22"/>
      <c r="M108" s="22"/>
      <c r="N108" s="22"/>
      <c r="O108" s="22"/>
      <c r="P108" s="22"/>
      <c r="Q108" s="22"/>
      <c r="R108" s="22"/>
      <c r="S108" s="22"/>
      <c r="T108" s="22"/>
      <c r="U108" s="22"/>
      <c r="V108" s="22"/>
      <c r="W108" s="22"/>
      <c r="X108" s="22"/>
      <c r="Y108" s="22"/>
      <c r="Z108" s="22"/>
      <c r="AA108" s="22"/>
    </row>
    <row r="109" spans="1:27" ht="15" customHeight="1" x14ac:dyDescent="0.2">
      <c r="A109" s="471"/>
      <c r="B109" s="61" t="s">
        <v>331</v>
      </c>
      <c r="C109" s="73" t="s">
        <v>332</v>
      </c>
      <c r="D109" s="73" t="s">
        <v>473</v>
      </c>
      <c r="E109" s="73" t="s">
        <v>474</v>
      </c>
      <c r="F109" s="73" t="s">
        <v>475</v>
      </c>
      <c r="G109" s="73" t="s">
        <v>476</v>
      </c>
      <c r="H109" s="73" t="s">
        <v>187</v>
      </c>
      <c r="I109" s="73" t="s">
        <v>477</v>
      </c>
      <c r="J109" s="22"/>
      <c r="K109" s="22"/>
      <c r="L109" s="22"/>
      <c r="M109" s="22"/>
      <c r="N109" s="22"/>
      <c r="O109" s="22"/>
      <c r="P109" s="22"/>
      <c r="Q109" s="22"/>
      <c r="R109" s="22"/>
      <c r="S109" s="22"/>
      <c r="T109" s="22"/>
      <c r="U109" s="22"/>
      <c r="V109" s="22"/>
      <c r="W109" s="22"/>
      <c r="X109" s="22"/>
      <c r="Y109" s="22"/>
      <c r="Z109" s="22"/>
      <c r="AA109" s="22"/>
    </row>
    <row r="110" spans="1:27" ht="15" customHeight="1" x14ac:dyDescent="0.2">
      <c r="A110" s="502" t="s">
        <v>478</v>
      </c>
      <c r="B110" s="61" t="s">
        <v>63</v>
      </c>
      <c r="C110" s="57" t="s">
        <v>479</v>
      </c>
      <c r="D110" s="57" t="s">
        <v>480</v>
      </c>
      <c r="E110" s="57" t="s">
        <v>481</v>
      </c>
      <c r="F110" s="57" t="s">
        <v>482</v>
      </c>
      <c r="G110" s="59"/>
      <c r="H110" s="59"/>
      <c r="I110" s="60"/>
      <c r="J110" s="22"/>
      <c r="K110" s="22"/>
      <c r="L110" s="22"/>
      <c r="M110" s="22"/>
      <c r="N110" s="22"/>
      <c r="O110" s="22"/>
      <c r="P110" s="22"/>
      <c r="Q110" s="22"/>
      <c r="R110" s="22"/>
      <c r="S110" s="22"/>
      <c r="T110" s="22"/>
      <c r="U110" s="22"/>
      <c r="V110" s="22"/>
      <c r="W110" s="22"/>
      <c r="X110" s="22"/>
      <c r="Y110" s="22"/>
      <c r="Z110" s="22"/>
      <c r="AA110" s="22"/>
    </row>
    <row r="111" spans="1:27" ht="15" customHeight="1" x14ac:dyDescent="0.2">
      <c r="A111" s="487"/>
      <c r="B111" s="502" t="s">
        <v>483</v>
      </c>
      <c r="C111" s="57" t="s">
        <v>484</v>
      </c>
      <c r="D111" s="57" t="s">
        <v>485</v>
      </c>
      <c r="E111" s="57" t="s">
        <v>486</v>
      </c>
      <c r="F111" s="57" t="s">
        <v>487</v>
      </c>
      <c r="G111" s="59"/>
      <c r="H111" s="59"/>
      <c r="I111" s="60"/>
      <c r="J111" s="22"/>
      <c r="K111" s="22"/>
      <c r="L111" s="22"/>
      <c r="M111" s="22"/>
      <c r="N111" s="22"/>
      <c r="O111" s="22"/>
      <c r="P111" s="22"/>
      <c r="Q111" s="22"/>
      <c r="R111" s="22"/>
      <c r="S111" s="22"/>
      <c r="T111" s="22"/>
      <c r="U111" s="22"/>
      <c r="V111" s="22"/>
      <c r="W111" s="22"/>
      <c r="X111" s="22"/>
      <c r="Y111" s="22"/>
      <c r="Z111" s="22"/>
      <c r="AA111" s="22"/>
    </row>
    <row r="112" spans="1:27" ht="15" customHeight="1" x14ac:dyDescent="0.2">
      <c r="A112" s="487"/>
      <c r="B112" s="487"/>
      <c r="C112" s="57" t="s">
        <v>488</v>
      </c>
      <c r="D112" s="58" t="s">
        <v>489</v>
      </c>
      <c r="E112" s="57" t="s">
        <v>490</v>
      </c>
      <c r="F112" s="57" t="s">
        <v>491</v>
      </c>
      <c r="G112" s="59"/>
      <c r="H112" s="59"/>
      <c r="I112" s="60"/>
      <c r="J112" s="22"/>
      <c r="K112" s="22"/>
      <c r="L112" s="22"/>
      <c r="M112" s="22"/>
      <c r="N112" s="22"/>
      <c r="O112" s="22"/>
      <c r="P112" s="22"/>
      <c r="Q112" s="22"/>
      <c r="R112" s="22"/>
      <c r="S112" s="22"/>
      <c r="T112" s="22"/>
      <c r="U112" s="22"/>
      <c r="V112" s="22"/>
      <c r="W112" s="22"/>
      <c r="X112" s="22"/>
      <c r="Y112" s="22"/>
      <c r="Z112" s="22"/>
      <c r="AA112" s="22"/>
    </row>
    <row r="113" spans="1:27" ht="15" customHeight="1" x14ac:dyDescent="0.2">
      <c r="A113" s="487"/>
      <c r="B113" s="487"/>
      <c r="C113" s="57" t="s">
        <v>492</v>
      </c>
      <c r="D113" s="58" t="s">
        <v>493</v>
      </c>
      <c r="E113" s="57" t="s">
        <v>494</v>
      </c>
      <c r="F113" s="57" t="s">
        <v>495</v>
      </c>
      <c r="G113" s="59"/>
      <c r="H113" s="59"/>
      <c r="I113" s="60"/>
      <c r="J113" s="22"/>
      <c r="K113" s="22"/>
      <c r="L113" s="22"/>
      <c r="M113" s="22"/>
      <c r="N113" s="22"/>
      <c r="O113" s="22"/>
      <c r="P113" s="22"/>
      <c r="Q113" s="22"/>
      <c r="R113" s="22"/>
      <c r="S113" s="22"/>
      <c r="T113" s="22"/>
      <c r="U113" s="22"/>
      <c r="V113" s="22"/>
      <c r="W113" s="22"/>
      <c r="X113" s="22"/>
      <c r="Y113" s="22"/>
      <c r="Z113" s="22"/>
      <c r="AA113" s="22"/>
    </row>
    <row r="114" spans="1:27" ht="15" customHeight="1" x14ac:dyDescent="0.2">
      <c r="A114" s="487"/>
      <c r="B114" s="487"/>
      <c r="C114" s="57"/>
      <c r="D114" s="58" t="s">
        <v>496</v>
      </c>
      <c r="E114" s="57" t="s">
        <v>497</v>
      </c>
      <c r="F114" s="57" t="s">
        <v>498</v>
      </c>
      <c r="G114" s="59"/>
      <c r="H114" s="59"/>
      <c r="I114" s="60"/>
      <c r="J114" s="22"/>
      <c r="K114" s="22"/>
      <c r="L114" s="22"/>
      <c r="M114" s="22"/>
      <c r="N114" s="22"/>
      <c r="O114" s="22"/>
      <c r="P114" s="22"/>
      <c r="Q114" s="22"/>
      <c r="R114" s="22"/>
      <c r="S114" s="22"/>
      <c r="T114" s="22"/>
      <c r="U114" s="22"/>
      <c r="V114" s="22"/>
      <c r="W114" s="22"/>
      <c r="X114" s="22"/>
      <c r="Y114" s="22"/>
      <c r="Z114" s="22"/>
      <c r="AA114" s="22"/>
    </row>
    <row r="115" spans="1:27" ht="15" customHeight="1" x14ac:dyDescent="0.2">
      <c r="A115" s="487"/>
      <c r="B115" s="487"/>
      <c r="C115" s="57" t="s">
        <v>499</v>
      </c>
      <c r="D115" s="58" t="s">
        <v>500</v>
      </c>
      <c r="E115" s="57" t="s">
        <v>501</v>
      </c>
      <c r="F115" s="57" t="s">
        <v>502</v>
      </c>
      <c r="G115" s="59"/>
      <c r="H115" s="59"/>
      <c r="I115" s="60"/>
      <c r="J115" s="22"/>
      <c r="K115" s="22"/>
      <c r="L115" s="22"/>
      <c r="M115" s="22"/>
      <c r="N115" s="22"/>
      <c r="O115" s="22"/>
      <c r="P115" s="22"/>
      <c r="Q115" s="22"/>
      <c r="R115" s="22"/>
      <c r="S115" s="22"/>
      <c r="T115" s="22"/>
      <c r="U115" s="22"/>
      <c r="V115" s="22"/>
      <c r="W115" s="22"/>
      <c r="X115" s="22"/>
      <c r="Y115" s="22"/>
      <c r="Z115" s="22"/>
      <c r="AA115" s="22"/>
    </row>
    <row r="116" spans="1:27" ht="15" customHeight="1" x14ac:dyDescent="0.2">
      <c r="A116" s="487"/>
      <c r="B116" s="471"/>
      <c r="C116" s="57"/>
      <c r="D116" s="58" t="s">
        <v>503</v>
      </c>
      <c r="E116" s="57" t="s">
        <v>504</v>
      </c>
      <c r="F116" s="57" t="s">
        <v>505</v>
      </c>
      <c r="G116" s="59"/>
      <c r="H116" s="59"/>
      <c r="I116" s="60"/>
      <c r="J116" s="22"/>
      <c r="K116" s="22"/>
      <c r="L116" s="22"/>
      <c r="M116" s="22"/>
      <c r="N116" s="22"/>
      <c r="O116" s="22"/>
      <c r="P116" s="22"/>
      <c r="Q116" s="22"/>
      <c r="R116" s="22"/>
      <c r="S116" s="22"/>
      <c r="T116" s="22"/>
      <c r="U116" s="22"/>
      <c r="V116" s="22"/>
      <c r="W116" s="22"/>
      <c r="X116" s="22"/>
      <c r="Y116" s="22"/>
      <c r="Z116" s="22"/>
      <c r="AA116" s="22"/>
    </row>
    <row r="117" spans="1:27" ht="15" customHeight="1" x14ac:dyDescent="0.2">
      <c r="A117" s="487"/>
      <c r="B117" s="502" t="s">
        <v>506</v>
      </c>
      <c r="C117" s="57" t="s">
        <v>507</v>
      </c>
      <c r="D117" s="58" t="s">
        <v>508</v>
      </c>
      <c r="E117" s="57" t="s">
        <v>509</v>
      </c>
      <c r="F117" s="57" t="s">
        <v>510</v>
      </c>
      <c r="G117" s="59"/>
      <c r="H117" s="59"/>
      <c r="I117" s="60"/>
      <c r="J117" s="22"/>
      <c r="K117" s="22"/>
      <c r="L117" s="22"/>
      <c r="M117" s="22"/>
      <c r="N117" s="22"/>
      <c r="O117" s="22"/>
      <c r="P117" s="22"/>
      <c r="Q117" s="22"/>
      <c r="R117" s="22"/>
      <c r="S117" s="22"/>
      <c r="T117" s="22"/>
      <c r="U117" s="22"/>
      <c r="V117" s="22"/>
      <c r="W117" s="22"/>
      <c r="X117" s="22"/>
      <c r="Y117" s="22"/>
      <c r="Z117" s="22"/>
      <c r="AA117" s="22"/>
    </row>
    <row r="118" spans="1:27" ht="15" customHeight="1" x14ac:dyDescent="0.2">
      <c r="A118" s="487"/>
      <c r="B118" s="487"/>
      <c r="C118" s="57" t="s">
        <v>511</v>
      </c>
      <c r="D118" s="58" t="s">
        <v>512</v>
      </c>
      <c r="E118" s="57" t="s">
        <v>513</v>
      </c>
      <c r="F118" s="57" t="s">
        <v>514</v>
      </c>
      <c r="G118" s="59"/>
      <c r="H118" s="59"/>
      <c r="I118" s="60"/>
      <c r="J118" s="22"/>
      <c r="K118" s="22"/>
      <c r="L118" s="22"/>
      <c r="M118" s="22"/>
      <c r="N118" s="22"/>
      <c r="O118" s="22"/>
      <c r="P118" s="22"/>
      <c r="Q118" s="22"/>
      <c r="R118" s="22"/>
      <c r="S118" s="22"/>
      <c r="T118" s="22"/>
      <c r="U118" s="22"/>
      <c r="V118" s="22"/>
      <c r="W118" s="22"/>
      <c r="X118" s="22"/>
      <c r="Y118" s="22"/>
      <c r="Z118" s="22"/>
      <c r="AA118" s="22"/>
    </row>
    <row r="119" spans="1:27" ht="15" customHeight="1" x14ac:dyDescent="0.2">
      <c r="A119" s="487"/>
      <c r="B119" s="487"/>
      <c r="C119" s="57" t="s">
        <v>515</v>
      </c>
      <c r="D119" s="57" t="s">
        <v>516</v>
      </c>
      <c r="E119" s="57" t="s">
        <v>517</v>
      </c>
      <c r="F119" s="57" t="s">
        <v>518</v>
      </c>
      <c r="G119" s="59"/>
      <c r="H119" s="59"/>
      <c r="I119" s="60"/>
      <c r="J119" s="22"/>
      <c r="K119" s="22"/>
      <c r="L119" s="22"/>
      <c r="M119" s="22"/>
      <c r="N119" s="22"/>
      <c r="O119" s="22"/>
      <c r="P119" s="22"/>
      <c r="Q119" s="22"/>
      <c r="R119" s="22"/>
      <c r="S119" s="22"/>
      <c r="T119" s="22"/>
      <c r="U119" s="22"/>
      <c r="V119" s="22"/>
      <c r="W119" s="22"/>
      <c r="X119" s="22"/>
      <c r="Y119" s="22"/>
      <c r="Z119" s="22"/>
      <c r="AA119" s="22"/>
    </row>
    <row r="120" spans="1:27" ht="15" customHeight="1" x14ac:dyDescent="0.2">
      <c r="A120" s="487"/>
      <c r="B120" s="471"/>
      <c r="C120" s="57"/>
      <c r="D120" s="57" t="s">
        <v>519</v>
      </c>
      <c r="E120" s="57" t="s">
        <v>520</v>
      </c>
      <c r="F120" s="57" t="s">
        <v>521</v>
      </c>
      <c r="G120" s="59"/>
      <c r="H120" s="59"/>
      <c r="I120" s="60"/>
      <c r="J120" s="22"/>
      <c r="K120" s="22"/>
      <c r="L120" s="22"/>
      <c r="M120" s="22"/>
      <c r="N120" s="22"/>
      <c r="O120" s="22"/>
      <c r="P120" s="22"/>
      <c r="Q120" s="22"/>
      <c r="R120" s="22"/>
      <c r="S120" s="22"/>
      <c r="T120" s="22"/>
      <c r="U120" s="22"/>
      <c r="V120" s="22"/>
      <c r="W120" s="22"/>
      <c r="X120" s="22"/>
      <c r="Y120" s="22"/>
      <c r="Z120" s="22"/>
      <c r="AA120" s="22"/>
    </row>
    <row r="121" spans="1:27" ht="15" customHeight="1" x14ac:dyDescent="0.2">
      <c r="A121" s="487"/>
      <c r="B121" s="502" t="s">
        <v>249</v>
      </c>
      <c r="C121" s="57" t="s">
        <v>250</v>
      </c>
      <c r="D121" s="58" t="s">
        <v>522</v>
      </c>
      <c r="E121" s="57" t="s">
        <v>523</v>
      </c>
      <c r="F121" s="57" t="s">
        <v>524</v>
      </c>
      <c r="G121" s="59"/>
      <c r="H121" s="59"/>
      <c r="I121" s="60"/>
      <c r="J121" s="22"/>
      <c r="K121" s="22"/>
      <c r="L121" s="22"/>
      <c r="M121" s="22"/>
      <c r="N121" s="22"/>
      <c r="O121" s="22"/>
      <c r="P121" s="22"/>
      <c r="Q121" s="22"/>
      <c r="R121" s="22"/>
      <c r="S121" s="22"/>
      <c r="T121" s="22"/>
      <c r="U121" s="22"/>
      <c r="V121" s="22"/>
      <c r="W121" s="22"/>
      <c r="X121" s="22"/>
      <c r="Y121" s="22"/>
      <c r="Z121" s="22"/>
      <c r="AA121" s="22"/>
    </row>
    <row r="122" spans="1:27" ht="15" customHeight="1" x14ac:dyDescent="0.2">
      <c r="A122" s="487"/>
      <c r="B122" s="487"/>
      <c r="C122" s="57" t="s">
        <v>525</v>
      </c>
      <c r="D122" s="58" t="s">
        <v>526</v>
      </c>
      <c r="E122" s="57" t="s">
        <v>527</v>
      </c>
      <c r="F122" s="57" t="s">
        <v>528</v>
      </c>
      <c r="G122" s="59"/>
      <c r="H122" s="59"/>
      <c r="I122" s="60"/>
      <c r="J122" s="22"/>
      <c r="K122" s="22"/>
      <c r="L122" s="22"/>
      <c r="M122" s="22"/>
      <c r="N122" s="22"/>
      <c r="O122" s="22"/>
      <c r="P122" s="22"/>
      <c r="Q122" s="22"/>
      <c r="R122" s="22"/>
      <c r="S122" s="22"/>
      <c r="T122" s="22"/>
      <c r="U122" s="22"/>
      <c r="V122" s="22"/>
      <c r="W122" s="22"/>
      <c r="X122" s="22"/>
      <c r="Y122" s="22"/>
      <c r="Z122" s="22"/>
      <c r="AA122" s="22"/>
    </row>
    <row r="123" spans="1:27" ht="15" customHeight="1" x14ac:dyDescent="0.2">
      <c r="A123" s="487"/>
      <c r="B123" s="487"/>
      <c r="C123" s="57"/>
      <c r="D123" s="58" t="s">
        <v>529</v>
      </c>
      <c r="E123" s="57" t="s">
        <v>530</v>
      </c>
      <c r="F123" s="57" t="s">
        <v>531</v>
      </c>
      <c r="G123" s="59"/>
      <c r="H123" s="59"/>
      <c r="I123" s="60"/>
      <c r="J123" s="22"/>
      <c r="K123" s="22"/>
      <c r="L123" s="22"/>
      <c r="M123" s="22"/>
      <c r="N123" s="22"/>
      <c r="O123" s="22"/>
      <c r="P123" s="22"/>
      <c r="Q123" s="22"/>
      <c r="R123" s="22"/>
      <c r="S123" s="22"/>
      <c r="T123" s="22"/>
      <c r="U123" s="22"/>
      <c r="V123" s="22"/>
      <c r="W123" s="22"/>
      <c r="X123" s="22"/>
      <c r="Y123" s="22"/>
      <c r="Z123" s="22"/>
      <c r="AA123" s="22"/>
    </row>
    <row r="124" spans="1:27" ht="15" customHeight="1" x14ac:dyDescent="0.2">
      <c r="A124" s="487"/>
      <c r="B124" s="487"/>
      <c r="C124" s="57" t="s">
        <v>532</v>
      </c>
      <c r="D124" s="58" t="s">
        <v>533</v>
      </c>
      <c r="E124" s="57" t="s">
        <v>534</v>
      </c>
      <c r="F124" s="57" t="s">
        <v>535</v>
      </c>
      <c r="G124" s="59"/>
      <c r="H124" s="59"/>
      <c r="I124" s="60"/>
      <c r="J124" s="22"/>
      <c r="K124" s="22"/>
      <c r="L124" s="22"/>
      <c r="M124" s="22"/>
      <c r="N124" s="22"/>
      <c r="O124" s="22"/>
      <c r="P124" s="22"/>
      <c r="Q124" s="22"/>
      <c r="R124" s="22"/>
      <c r="S124" s="22"/>
      <c r="T124" s="22"/>
      <c r="U124" s="22"/>
      <c r="V124" s="22"/>
      <c r="W124" s="22"/>
      <c r="X124" s="22"/>
      <c r="Y124" s="22"/>
      <c r="Z124" s="22"/>
      <c r="AA124" s="22"/>
    </row>
    <row r="125" spans="1:27" ht="15" customHeight="1" x14ac:dyDescent="0.2">
      <c r="A125" s="487"/>
      <c r="B125" s="487"/>
      <c r="C125" s="57" t="s">
        <v>536</v>
      </c>
      <c r="D125" s="58" t="s">
        <v>537</v>
      </c>
      <c r="E125" s="57" t="s">
        <v>538</v>
      </c>
      <c r="F125" s="57" t="s">
        <v>539</v>
      </c>
      <c r="G125" s="59"/>
      <c r="H125" s="59"/>
      <c r="I125" s="60"/>
      <c r="J125" s="22"/>
      <c r="K125" s="22"/>
      <c r="L125" s="22"/>
      <c r="M125" s="22"/>
      <c r="N125" s="22"/>
      <c r="O125" s="22"/>
      <c r="P125" s="22"/>
      <c r="Q125" s="22"/>
      <c r="R125" s="22"/>
      <c r="S125" s="22"/>
      <c r="T125" s="22"/>
      <c r="U125" s="22"/>
      <c r="V125" s="22"/>
      <c r="W125" s="22"/>
      <c r="X125" s="22"/>
      <c r="Y125" s="22"/>
      <c r="Z125" s="22"/>
      <c r="AA125" s="22"/>
    </row>
    <row r="126" spans="1:27" ht="15" customHeight="1" x14ac:dyDescent="0.2">
      <c r="A126" s="471"/>
      <c r="B126" s="471"/>
      <c r="C126" s="57"/>
      <c r="D126" s="58" t="s">
        <v>540</v>
      </c>
      <c r="E126" s="57" t="s">
        <v>541</v>
      </c>
      <c r="F126" s="57" t="s">
        <v>542</v>
      </c>
      <c r="G126" s="59"/>
      <c r="H126" s="59"/>
      <c r="I126" s="60"/>
      <c r="J126" s="22"/>
      <c r="K126" s="22"/>
      <c r="L126" s="22"/>
      <c r="M126" s="22"/>
      <c r="N126" s="22"/>
      <c r="O126" s="22"/>
      <c r="P126" s="22"/>
      <c r="Q126" s="22"/>
      <c r="R126" s="22"/>
      <c r="S126" s="22"/>
      <c r="T126" s="22"/>
      <c r="U126" s="22"/>
      <c r="V126" s="22"/>
      <c r="W126" s="22"/>
      <c r="X126" s="22"/>
      <c r="Y126" s="22"/>
      <c r="Z126" s="22"/>
      <c r="AA126" s="22"/>
    </row>
    <row r="127" spans="1:27" ht="15" customHeight="1" x14ac:dyDescent="0.2">
      <c r="A127" s="502" t="s">
        <v>543</v>
      </c>
      <c r="B127" s="502" t="s">
        <v>544</v>
      </c>
      <c r="C127" s="57" t="s">
        <v>545</v>
      </c>
      <c r="D127" s="58" t="s">
        <v>546</v>
      </c>
      <c r="E127" s="57" t="s">
        <v>547</v>
      </c>
      <c r="F127" s="57" t="s">
        <v>548</v>
      </c>
      <c r="G127" s="59"/>
      <c r="H127" s="59"/>
      <c r="I127" s="60"/>
      <c r="J127" s="22"/>
      <c r="K127" s="22"/>
      <c r="L127" s="22"/>
      <c r="M127" s="22"/>
      <c r="N127" s="22"/>
      <c r="O127" s="22"/>
      <c r="P127" s="22"/>
      <c r="Q127" s="22"/>
      <c r="R127" s="22"/>
      <c r="S127" s="22"/>
      <c r="T127" s="22"/>
      <c r="U127" s="22"/>
      <c r="V127" s="22"/>
      <c r="W127" s="22"/>
      <c r="X127" s="22"/>
      <c r="Y127" s="22"/>
      <c r="Z127" s="22"/>
      <c r="AA127" s="22"/>
    </row>
    <row r="128" spans="1:27" ht="15" customHeight="1" x14ac:dyDescent="0.2">
      <c r="A128" s="487"/>
      <c r="B128" s="487"/>
      <c r="C128" s="57"/>
      <c r="D128" s="58" t="s">
        <v>549</v>
      </c>
      <c r="E128" s="57" t="s">
        <v>550</v>
      </c>
      <c r="F128" s="57" t="s">
        <v>551</v>
      </c>
      <c r="G128" s="59"/>
      <c r="H128" s="59"/>
      <c r="I128" s="60"/>
      <c r="J128" s="22"/>
      <c r="K128" s="22"/>
      <c r="L128" s="22"/>
      <c r="M128" s="22"/>
      <c r="N128" s="22"/>
      <c r="O128" s="22"/>
      <c r="P128" s="22"/>
      <c r="Q128" s="22"/>
      <c r="R128" s="22"/>
      <c r="S128" s="22"/>
      <c r="T128" s="22"/>
      <c r="U128" s="22"/>
      <c r="V128" s="22"/>
      <c r="W128" s="22"/>
      <c r="X128" s="22"/>
      <c r="Y128" s="22"/>
      <c r="Z128" s="22"/>
      <c r="AA128" s="22"/>
    </row>
    <row r="129" spans="1:27" ht="15" customHeight="1" x14ac:dyDescent="0.2">
      <c r="A129" s="487"/>
      <c r="B129" s="487"/>
      <c r="C129" s="57" t="s">
        <v>552</v>
      </c>
      <c r="D129" s="58" t="s">
        <v>553</v>
      </c>
      <c r="E129" s="57" t="s">
        <v>554</v>
      </c>
      <c r="F129" s="57" t="s">
        <v>555</v>
      </c>
      <c r="G129" s="59"/>
      <c r="H129" s="59"/>
      <c r="I129" s="60"/>
      <c r="J129" s="22"/>
      <c r="K129" s="22"/>
      <c r="L129" s="22"/>
      <c r="M129" s="22"/>
      <c r="N129" s="22"/>
      <c r="O129" s="22"/>
      <c r="P129" s="22"/>
      <c r="Q129" s="22"/>
      <c r="R129" s="22"/>
      <c r="S129" s="22"/>
      <c r="T129" s="22"/>
      <c r="U129" s="22"/>
      <c r="V129" s="22"/>
      <c r="W129" s="22"/>
      <c r="X129" s="22"/>
      <c r="Y129" s="22"/>
      <c r="Z129" s="22"/>
      <c r="AA129" s="22"/>
    </row>
    <row r="130" spans="1:27" ht="15" customHeight="1" x14ac:dyDescent="0.2">
      <c r="A130" s="487"/>
      <c r="B130" s="487"/>
      <c r="C130" s="57" t="s">
        <v>556</v>
      </c>
      <c r="D130" s="57" t="s">
        <v>557</v>
      </c>
      <c r="E130" s="57" t="s">
        <v>558</v>
      </c>
      <c r="F130" s="57" t="s">
        <v>559</v>
      </c>
      <c r="G130" s="59"/>
      <c r="H130" s="59"/>
      <c r="I130" s="60"/>
      <c r="J130" s="22"/>
      <c r="K130" s="22"/>
      <c r="L130" s="22"/>
      <c r="M130" s="22"/>
      <c r="N130" s="22"/>
      <c r="O130" s="22"/>
      <c r="P130" s="22"/>
      <c r="Q130" s="22"/>
      <c r="R130" s="22"/>
      <c r="S130" s="22"/>
      <c r="T130" s="22"/>
      <c r="U130" s="22"/>
      <c r="V130" s="22"/>
      <c r="W130" s="22"/>
      <c r="X130" s="22"/>
      <c r="Y130" s="22"/>
      <c r="Z130" s="22"/>
      <c r="AA130" s="22"/>
    </row>
    <row r="131" spans="1:27" ht="15" customHeight="1" x14ac:dyDescent="0.2">
      <c r="A131" s="487"/>
      <c r="B131" s="487"/>
      <c r="C131" s="57"/>
      <c r="D131" s="57" t="s">
        <v>560</v>
      </c>
      <c r="E131" s="57" t="s">
        <v>561</v>
      </c>
      <c r="F131" s="57" t="s">
        <v>562</v>
      </c>
      <c r="G131" s="59"/>
      <c r="H131" s="59"/>
      <c r="I131" s="60"/>
      <c r="J131" s="22"/>
      <c r="K131" s="22"/>
      <c r="L131" s="22"/>
      <c r="M131" s="22"/>
      <c r="N131" s="22"/>
      <c r="O131" s="22"/>
      <c r="P131" s="22"/>
      <c r="Q131" s="22"/>
      <c r="R131" s="22"/>
      <c r="S131" s="22"/>
      <c r="T131" s="22"/>
      <c r="U131" s="22"/>
      <c r="V131" s="22"/>
      <c r="W131" s="22"/>
      <c r="X131" s="22"/>
      <c r="Y131" s="22"/>
      <c r="Z131" s="22"/>
      <c r="AA131" s="22"/>
    </row>
    <row r="132" spans="1:27" ht="15" customHeight="1" x14ac:dyDescent="0.2">
      <c r="A132" s="487"/>
      <c r="B132" s="487"/>
      <c r="C132" s="57" t="s">
        <v>563</v>
      </c>
      <c r="D132" s="58" t="s">
        <v>564</v>
      </c>
      <c r="E132" s="57" t="s">
        <v>565</v>
      </c>
      <c r="F132" s="57" t="s">
        <v>566</v>
      </c>
      <c r="G132" s="59"/>
      <c r="H132" s="59"/>
      <c r="I132" s="60"/>
      <c r="J132" s="22"/>
      <c r="K132" s="22"/>
      <c r="L132" s="22"/>
      <c r="M132" s="22"/>
      <c r="N132" s="22"/>
      <c r="O132" s="22"/>
      <c r="P132" s="22"/>
      <c r="Q132" s="22"/>
      <c r="R132" s="22"/>
      <c r="S132" s="22"/>
      <c r="T132" s="22"/>
      <c r="U132" s="22"/>
      <c r="V132" s="22"/>
      <c r="W132" s="22"/>
      <c r="X132" s="22"/>
      <c r="Y132" s="22"/>
      <c r="Z132" s="22"/>
      <c r="AA132" s="22"/>
    </row>
    <row r="133" spans="1:27" ht="15" customHeight="1" x14ac:dyDescent="0.2">
      <c r="A133" s="487"/>
      <c r="B133" s="471"/>
      <c r="C133" s="57" t="s">
        <v>567</v>
      </c>
      <c r="D133" s="58" t="s">
        <v>568</v>
      </c>
      <c r="E133" s="57" t="s">
        <v>569</v>
      </c>
      <c r="F133" s="57" t="s">
        <v>570</v>
      </c>
      <c r="G133" s="59"/>
      <c r="H133" s="59"/>
      <c r="I133" s="60"/>
      <c r="J133" s="22"/>
      <c r="K133" s="22"/>
      <c r="L133" s="22"/>
      <c r="M133" s="22"/>
      <c r="N133" s="22"/>
      <c r="O133" s="22"/>
      <c r="P133" s="22"/>
      <c r="Q133" s="22"/>
      <c r="R133" s="22"/>
      <c r="S133" s="22"/>
      <c r="T133" s="22"/>
      <c r="U133" s="22"/>
      <c r="V133" s="22"/>
      <c r="W133" s="22"/>
      <c r="X133" s="22"/>
      <c r="Y133" s="22"/>
      <c r="Z133" s="22"/>
      <c r="AA133" s="22"/>
    </row>
    <row r="134" spans="1:27" ht="15" customHeight="1" x14ac:dyDescent="0.2">
      <c r="A134" s="487"/>
      <c r="B134" s="502" t="s">
        <v>571</v>
      </c>
      <c r="C134" s="57" t="s">
        <v>572</v>
      </c>
      <c r="D134" s="57" t="s">
        <v>573</v>
      </c>
      <c r="E134" s="57" t="s">
        <v>574</v>
      </c>
      <c r="F134" s="57" t="s">
        <v>575</v>
      </c>
      <c r="G134" s="59"/>
      <c r="H134" s="59"/>
      <c r="I134" s="60"/>
      <c r="J134" s="22"/>
      <c r="K134" s="22"/>
      <c r="L134" s="22"/>
      <c r="M134" s="22"/>
      <c r="N134" s="22"/>
      <c r="O134" s="22"/>
      <c r="P134" s="22"/>
      <c r="Q134" s="22"/>
      <c r="R134" s="22"/>
      <c r="S134" s="22"/>
      <c r="T134" s="22"/>
      <c r="U134" s="22"/>
      <c r="V134" s="22"/>
      <c r="W134" s="22"/>
      <c r="X134" s="22"/>
      <c r="Y134" s="22"/>
      <c r="Z134" s="22"/>
      <c r="AA134" s="22"/>
    </row>
    <row r="135" spans="1:27" ht="15" customHeight="1" x14ac:dyDescent="0.2">
      <c r="A135" s="487"/>
      <c r="B135" s="487"/>
      <c r="C135" s="57"/>
      <c r="D135" s="57" t="s">
        <v>576</v>
      </c>
      <c r="E135" s="57" t="s">
        <v>577</v>
      </c>
      <c r="F135" s="57" t="s">
        <v>578</v>
      </c>
      <c r="G135" s="59"/>
      <c r="H135" s="59"/>
      <c r="I135" s="60"/>
      <c r="J135" s="22"/>
      <c r="K135" s="22"/>
      <c r="L135" s="22"/>
      <c r="M135" s="22"/>
      <c r="N135" s="22"/>
      <c r="O135" s="22"/>
      <c r="P135" s="22"/>
      <c r="Q135" s="22"/>
      <c r="R135" s="22"/>
      <c r="S135" s="22"/>
      <c r="T135" s="22"/>
      <c r="U135" s="22"/>
      <c r="V135" s="22"/>
      <c r="W135" s="22"/>
      <c r="X135" s="22"/>
      <c r="Y135" s="22"/>
      <c r="Z135" s="22"/>
      <c r="AA135" s="22"/>
    </row>
    <row r="136" spans="1:27" ht="15" customHeight="1" x14ac:dyDescent="0.2">
      <c r="A136" s="487"/>
      <c r="B136" s="487"/>
      <c r="C136" s="57"/>
      <c r="D136" s="57" t="s">
        <v>579</v>
      </c>
      <c r="E136" s="57" t="s">
        <v>580</v>
      </c>
      <c r="F136" s="57" t="s">
        <v>581</v>
      </c>
      <c r="G136" s="59"/>
      <c r="H136" s="59"/>
      <c r="I136" s="60"/>
      <c r="J136" s="22"/>
      <c r="K136" s="22"/>
      <c r="L136" s="22"/>
      <c r="M136" s="22"/>
      <c r="N136" s="22"/>
      <c r="O136" s="22"/>
      <c r="P136" s="22"/>
      <c r="Q136" s="22"/>
      <c r="R136" s="22"/>
      <c r="S136" s="22"/>
      <c r="T136" s="22"/>
      <c r="U136" s="22"/>
      <c r="V136" s="22"/>
      <c r="W136" s="22"/>
      <c r="X136" s="22"/>
      <c r="Y136" s="22"/>
      <c r="Z136" s="22"/>
      <c r="AA136" s="22"/>
    </row>
    <row r="137" spans="1:27" ht="15" customHeight="1" x14ac:dyDescent="0.2">
      <c r="A137" s="471"/>
      <c r="B137" s="471"/>
      <c r="C137" s="57"/>
      <c r="D137" s="57" t="s">
        <v>582</v>
      </c>
      <c r="E137" s="57" t="s">
        <v>583</v>
      </c>
      <c r="F137" s="57" t="s">
        <v>584</v>
      </c>
      <c r="G137" s="59"/>
      <c r="H137" s="59"/>
      <c r="I137" s="60"/>
      <c r="J137" s="22"/>
      <c r="K137" s="22"/>
      <c r="L137" s="22"/>
      <c r="M137" s="22"/>
      <c r="N137" s="22"/>
      <c r="O137" s="22"/>
      <c r="P137" s="22"/>
      <c r="Q137" s="22"/>
      <c r="R137" s="22"/>
      <c r="S137" s="22"/>
      <c r="T137" s="22"/>
      <c r="U137" s="22"/>
      <c r="V137" s="22"/>
      <c r="W137" s="22"/>
      <c r="X137" s="22"/>
      <c r="Y137" s="22"/>
      <c r="Z137" s="22"/>
      <c r="AA137" s="22"/>
    </row>
    <row r="138" spans="1:27" ht="15.75" customHeight="1" x14ac:dyDescent="0.2">
      <c r="A138" s="502" t="s">
        <v>200</v>
      </c>
      <c r="B138" s="502" t="s">
        <v>585</v>
      </c>
      <c r="C138" s="57" t="s">
        <v>586</v>
      </c>
      <c r="D138" s="58" t="s">
        <v>587</v>
      </c>
      <c r="E138" s="57" t="s">
        <v>588</v>
      </c>
      <c r="F138" s="57" t="s">
        <v>589</v>
      </c>
      <c r="G138" s="59"/>
      <c r="H138" s="59"/>
      <c r="I138" s="60"/>
      <c r="J138" s="64"/>
      <c r="K138" s="64"/>
      <c r="L138" s="64"/>
      <c r="M138" s="64"/>
      <c r="N138" s="64"/>
      <c r="O138" s="64"/>
      <c r="P138" s="64"/>
      <c r="Q138" s="64"/>
      <c r="R138" s="64"/>
      <c r="S138" s="64"/>
      <c r="T138" s="64"/>
      <c r="U138" s="64"/>
      <c r="V138" s="64"/>
      <c r="W138" s="64"/>
      <c r="X138" s="64"/>
      <c r="Y138" s="64"/>
      <c r="Z138" s="64"/>
      <c r="AA138" s="64"/>
    </row>
    <row r="139" spans="1:27" ht="15.75" customHeight="1" x14ac:dyDescent="0.2">
      <c r="A139" s="487"/>
      <c r="B139" s="487"/>
      <c r="C139" s="57" t="s">
        <v>590</v>
      </c>
      <c r="D139" s="58" t="s">
        <v>591</v>
      </c>
      <c r="E139" s="57" t="s">
        <v>592</v>
      </c>
      <c r="F139" s="57" t="s">
        <v>593</v>
      </c>
      <c r="G139" s="59"/>
      <c r="H139" s="59"/>
      <c r="I139" s="60"/>
      <c r="J139" s="64"/>
      <c r="K139" s="64"/>
      <c r="L139" s="64"/>
      <c r="M139" s="64"/>
      <c r="N139" s="64"/>
      <c r="O139" s="64"/>
      <c r="P139" s="64"/>
      <c r="Q139" s="64"/>
      <c r="R139" s="64"/>
      <c r="S139" s="64"/>
      <c r="T139" s="64"/>
      <c r="U139" s="64"/>
      <c r="V139" s="64"/>
      <c r="W139" s="64"/>
      <c r="X139" s="64"/>
      <c r="Y139" s="64"/>
      <c r="Z139" s="64"/>
      <c r="AA139" s="64"/>
    </row>
    <row r="140" spans="1:27" ht="15.75" customHeight="1" x14ac:dyDescent="0.2">
      <c r="A140" s="487"/>
      <c r="B140" s="487"/>
      <c r="C140" s="57" t="s">
        <v>594</v>
      </c>
      <c r="D140" s="57" t="s">
        <v>595</v>
      </c>
      <c r="E140" s="57" t="s">
        <v>596</v>
      </c>
      <c r="F140" s="57" t="s">
        <v>597</v>
      </c>
      <c r="G140" s="59"/>
      <c r="H140" s="59"/>
      <c r="I140" s="60"/>
      <c r="J140" s="64"/>
      <c r="K140" s="64"/>
      <c r="L140" s="64"/>
      <c r="M140" s="64"/>
      <c r="N140" s="64"/>
      <c r="O140" s="64"/>
      <c r="P140" s="64"/>
      <c r="Q140" s="64"/>
      <c r="R140" s="64"/>
      <c r="S140" s="64"/>
      <c r="T140" s="64"/>
      <c r="U140" s="64"/>
      <c r="V140" s="64"/>
      <c r="W140" s="64"/>
      <c r="X140" s="64"/>
      <c r="Y140" s="64"/>
      <c r="Z140" s="64"/>
      <c r="AA140" s="64"/>
    </row>
    <row r="141" spans="1:27" ht="15.75" customHeight="1" x14ac:dyDescent="0.2">
      <c r="A141" s="487"/>
      <c r="B141" s="487"/>
      <c r="C141" s="57"/>
      <c r="D141" s="57" t="s">
        <v>598</v>
      </c>
      <c r="E141" s="57" t="s">
        <v>599</v>
      </c>
      <c r="F141" s="57" t="s">
        <v>600</v>
      </c>
      <c r="G141" s="59"/>
      <c r="H141" s="59"/>
      <c r="I141" s="60"/>
      <c r="J141" s="64"/>
      <c r="K141" s="64"/>
      <c r="L141" s="64"/>
      <c r="M141" s="64"/>
      <c r="N141" s="64"/>
      <c r="O141" s="64"/>
      <c r="P141" s="64"/>
      <c r="Q141" s="64"/>
      <c r="R141" s="64"/>
      <c r="S141" s="64"/>
      <c r="T141" s="64"/>
      <c r="U141" s="64"/>
      <c r="V141" s="64"/>
      <c r="W141" s="64"/>
      <c r="X141" s="64"/>
      <c r="Y141" s="64"/>
      <c r="Z141" s="64"/>
      <c r="AA141" s="64"/>
    </row>
    <row r="142" spans="1:27" ht="15.75" customHeight="1" x14ac:dyDescent="0.2">
      <c r="A142" s="487"/>
      <c r="B142" s="487"/>
      <c r="C142" s="57" t="s">
        <v>601</v>
      </c>
      <c r="D142" s="58" t="s">
        <v>602</v>
      </c>
      <c r="E142" s="57" t="s">
        <v>603</v>
      </c>
      <c r="F142" s="57" t="s">
        <v>604</v>
      </c>
      <c r="G142" s="59"/>
      <c r="H142" s="59"/>
      <c r="I142" s="60"/>
      <c r="J142" s="64"/>
      <c r="K142" s="64"/>
      <c r="L142" s="64"/>
      <c r="M142" s="64"/>
      <c r="N142" s="64"/>
      <c r="O142" s="64"/>
      <c r="P142" s="64"/>
      <c r="Q142" s="64"/>
      <c r="R142" s="64"/>
      <c r="S142" s="64"/>
      <c r="T142" s="64"/>
      <c r="U142" s="64"/>
      <c r="V142" s="64"/>
      <c r="W142" s="64"/>
      <c r="X142" s="64"/>
      <c r="Y142" s="64"/>
      <c r="Z142" s="64"/>
      <c r="AA142" s="64"/>
    </row>
    <row r="143" spans="1:27" ht="15.75" customHeight="1" x14ac:dyDescent="0.2">
      <c r="A143" s="487"/>
      <c r="B143" s="471"/>
      <c r="C143" s="57" t="s">
        <v>605</v>
      </c>
      <c r="D143" s="58" t="s">
        <v>606</v>
      </c>
      <c r="E143" s="57" t="s">
        <v>607</v>
      </c>
      <c r="F143" s="57" t="s">
        <v>608</v>
      </c>
      <c r="G143" s="59"/>
      <c r="H143" s="59"/>
      <c r="I143" s="60"/>
      <c r="J143" s="64"/>
      <c r="K143" s="64"/>
      <c r="L143" s="64"/>
      <c r="M143" s="64"/>
      <c r="N143" s="64"/>
      <c r="O143" s="64"/>
      <c r="P143" s="64"/>
      <c r="Q143" s="64"/>
      <c r="R143" s="64"/>
      <c r="S143" s="64"/>
      <c r="T143" s="64"/>
      <c r="U143" s="64"/>
      <c r="V143" s="64"/>
      <c r="W143" s="64"/>
      <c r="X143" s="64"/>
      <c r="Y143" s="64"/>
      <c r="Z143" s="64"/>
      <c r="AA143" s="64"/>
    </row>
    <row r="144" spans="1:27" ht="15.75" customHeight="1" x14ac:dyDescent="0.2">
      <c r="A144" s="487"/>
      <c r="B144" s="502" t="s">
        <v>609</v>
      </c>
      <c r="C144" s="57" t="s">
        <v>610</v>
      </c>
      <c r="D144" s="58" t="s">
        <v>611</v>
      </c>
      <c r="E144" s="57" t="s">
        <v>612</v>
      </c>
      <c r="F144" s="57" t="s">
        <v>613</v>
      </c>
      <c r="G144" s="59"/>
      <c r="H144" s="59"/>
      <c r="I144" s="60"/>
      <c r="J144" s="64"/>
      <c r="K144" s="64"/>
      <c r="L144" s="64"/>
      <c r="M144" s="64"/>
      <c r="N144" s="64"/>
      <c r="O144" s="64"/>
      <c r="P144" s="64"/>
      <c r="Q144" s="64"/>
      <c r="R144" s="64"/>
      <c r="S144" s="64"/>
      <c r="T144" s="64"/>
      <c r="U144" s="64"/>
      <c r="V144" s="64"/>
      <c r="W144" s="64"/>
      <c r="X144" s="64"/>
      <c r="Y144" s="64"/>
      <c r="Z144" s="64"/>
      <c r="AA144" s="64"/>
    </row>
    <row r="145" spans="1:27" ht="15.75" customHeight="1" x14ac:dyDescent="0.2">
      <c r="A145" s="487"/>
      <c r="B145" s="487"/>
      <c r="C145" s="57" t="s">
        <v>614</v>
      </c>
      <c r="D145" s="58" t="s">
        <v>615</v>
      </c>
      <c r="E145" s="57" t="s">
        <v>616</v>
      </c>
      <c r="F145" s="57" t="s">
        <v>617</v>
      </c>
      <c r="G145" s="59"/>
      <c r="H145" s="59"/>
      <c r="I145" s="60"/>
      <c r="J145" s="64"/>
      <c r="K145" s="64"/>
      <c r="L145" s="64"/>
      <c r="M145" s="64"/>
      <c r="N145" s="64"/>
      <c r="O145" s="64"/>
      <c r="P145" s="64"/>
      <c r="Q145" s="64"/>
      <c r="R145" s="64"/>
      <c r="S145" s="64"/>
      <c r="T145" s="64"/>
      <c r="U145" s="64"/>
      <c r="V145" s="64"/>
      <c r="W145" s="64"/>
      <c r="X145" s="64"/>
      <c r="Y145" s="64"/>
      <c r="Z145" s="64"/>
      <c r="AA145" s="64"/>
    </row>
    <row r="146" spans="1:27" ht="15.75" customHeight="1" x14ac:dyDescent="0.2">
      <c r="A146" s="487"/>
      <c r="B146" s="487"/>
      <c r="C146" s="57"/>
      <c r="D146" s="58" t="s">
        <v>618</v>
      </c>
      <c r="E146" s="57" t="s">
        <v>619</v>
      </c>
      <c r="F146" s="57" t="s">
        <v>620</v>
      </c>
      <c r="G146" s="59"/>
      <c r="H146" s="59"/>
      <c r="I146" s="60"/>
      <c r="J146" s="64"/>
      <c r="K146" s="64"/>
      <c r="L146" s="64"/>
      <c r="M146" s="64"/>
      <c r="N146" s="64"/>
      <c r="O146" s="64"/>
      <c r="P146" s="64"/>
      <c r="Q146" s="64"/>
      <c r="R146" s="64"/>
      <c r="S146" s="64"/>
      <c r="T146" s="64"/>
      <c r="U146" s="64"/>
      <c r="V146" s="64"/>
      <c r="W146" s="64"/>
      <c r="X146" s="64"/>
      <c r="Y146" s="64"/>
      <c r="Z146" s="64"/>
      <c r="AA146" s="64"/>
    </row>
    <row r="147" spans="1:27" ht="15.75" customHeight="1" x14ac:dyDescent="0.2">
      <c r="A147" s="487"/>
      <c r="B147" s="487"/>
      <c r="C147" s="57" t="s">
        <v>621</v>
      </c>
      <c r="D147" s="58" t="s">
        <v>622</v>
      </c>
      <c r="E147" s="57" t="s">
        <v>623</v>
      </c>
      <c r="F147" s="57" t="s">
        <v>624</v>
      </c>
      <c r="G147" s="59"/>
      <c r="H147" s="59"/>
      <c r="I147" s="60"/>
      <c r="J147" s="64"/>
      <c r="K147" s="64"/>
      <c r="L147" s="64"/>
      <c r="M147" s="64"/>
      <c r="N147" s="64"/>
      <c r="O147" s="64"/>
      <c r="P147" s="64"/>
      <c r="Q147" s="64"/>
      <c r="R147" s="64"/>
      <c r="S147" s="64"/>
      <c r="T147" s="64"/>
      <c r="U147" s="64"/>
      <c r="V147" s="64"/>
      <c r="W147" s="64"/>
      <c r="X147" s="64"/>
      <c r="Y147" s="64"/>
      <c r="Z147" s="64"/>
      <c r="AA147" s="64"/>
    </row>
    <row r="148" spans="1:27" ht="15.75" customHeight="1" x14ac:dyDescent="0.2">
      <c r="A148" s="487"/>
      <c r="B148" s="471"/>
      <c r="C148" s="57" t="s">
        <v>625</v>
      </c>
      <c r="D148" s="64"/>
      <c r="E148" s="64"/>
      <c r="F148" s="57" t="s">
        <v>626</v>
      </c>
      <c r="G148" s="59"/>
      <c r="H148" s="59"/>
      <c r="I148" s="60"/>
      <c r="J148" s="64"/>
      <c r="K148" s="64"/>
      <c r="L148" s="64"/>
      <c r="M148" s="64"/>
      <c r="N148" s="64"/>
      <c r="O148" s="64"/>
      <c r="P148" s="64"/>
      <c r="Q148" s="64"/>
      <c r="R148" s="64"/>
      <c r="S148" s="64"/>
      <c r="T148" s="64"/>
      <c r="U148" s="64"/>
      <c r="V148" s="64"/>
      <c r="W148" s="64"/>
      <c r="X148" s="64"/>
      <c r="Y148" s="64"/>
      <c r="Z148" s="64"/>
      <c r="AA148" s="64"/>
    </row>
    <row r="149" spans="1:27" ht="15.75" customHeight="1" x14ac:dyDescent="0.2">
      <c r="A149" s="487"/>
      <c r="B149" s="502" t="s">
        <v>627</v>
      </c>
      <c r="C149" s="506" t="s">
        <v>628</v>
      </c>
      <c r="D149" s="58" t="s">
        <v>629</v>
      </c>
      <c r="E149" s="57" t="s">
        <v>630</v>
      </c>
      <c r="F149" s="57" t="s">
        <v>631</v>
      </c>
      <c r="G149" s="59"/>
      <c r="H149" s="59"/>
      <c r="I149" s="60"/>
      <c r="J149" s="64"/>
      <c r="K149" s="64"/>
      <c r="L149" s="64"/>
      <c r="M149" s="64"/>
      <c r="N149" s="64"/>
      <c r="O149" s="64"/>
      <c r="P149" s="64"/>
      <c r="Q149" s="64"/>
      <c r="R149" s="64"/>
      <c r="S149" s="64"/>
      <c r="T149" s="64"/>
      <c r="U149" s="64"/>
      <c r="V149" s="64"/>
      <c r="W149" s="64"/>
      <c r="X149" s="64"/>
      <c r="Y149" s="64"/>
      <c r="Z149" s="64"/>
      <c r="AA149" s="64"/>
    </row>
    <row r="150" spans="1:27" ht="15.75" customHeight="1" x14ac:dyDescent="0.2">
      <c r="A150" s="487"/>
      <c r="B150" s="487"/>
      <c r="C150" s="471"/>
      <c r="D150" s="58" t="s">
        <v>632</v>
      </c>
      <c r="E150" s="57" t="s">
        <v>633</v>
      </c>
      <c r="F150" s="57" t="s">
        <v>634</v>
      </c>
      <c r="G150" s="59"/>
      <c r="H150" s="59"/>
      <c r="I150" s="60"/>
      <c r="J150" s="64"/>
      <c r="K150" s="64"/>
      <c r="L150" s="64"/>
      <c r="M150" s="64"/>
      <c r="N150" s="64"/>
      <c r="O150" s="64"/>
      <c r="P150" s="64"/>
      <c r="Q150" s="64"/>
      <c r="R150" s="64"/>
      <c r="S150" s="64"/>
      <c r="T150" s="64"/>
      <c r="U150" s="64"/>
      <c r="V150" s="64"/>
      <c r="W150" s="64"/>
      <c r="X150" s="64"/>
      <c r="Y150" s="64"/>
      <c r="Z150" s="64"/>
      <c r="AA150" s="64"/>
    </row>
    <row r="151" spans="1:27" ht="15.75" customHeight="1" x14ac:dyDescent="0.2">
      <c r="A151" s="487"/>
      <c r="B151" s="471"/>
      <c r="C151" s="57" t="s">
        <v>635</v>
      </c>
      <c r="D151" s="57" t="s">
        <v>636</v>
      </c>
      <c r="E151" s="57" t="s">
        <v>637</v>
      </c>
      <c r="F151" s="57" t="s">
        <v>638</v>
      </c>
      <c r="G151" s="59"/>
      <c r="H151" s="59"/>
      <c r="I151" s="60"/>
      <c r="J151" s="64"/>
      <c r="K151" s="64"/>
      <c r="L151" s="64"/>
      <c r="M151" s="64"/>
      <c r="N151" s="64"/>
      <c r="O151" s="64"/>
      <c r="P151" s="64"/>
      <c r="Q151" s="64"/>
      <c r="R151" s="64"/>
      <c r="S151" s="64"/>
      <c r="T151" s="64"/>
      <c r="U151" s="64"/>
      <c r="V151" s="64"/>
      <c r="W151" s="64"/>
      <c r="X151" s="64"/>
      <c r="Y151" s="64"/>
      <c r="Z151" s="64"/>
      <c r="AA151" s="64"/>
    </row>
    <row r="152" spans="1:27" ht="15.75" customHeight="1" x14ac:dyDescent="0.2">
      <c r="A152" s="471"/>
      <c r="B152" s="61" t="s">
        <v>226</v>
      </c>
      <c r="C152" s="57" t="s">
        <v>639</v>
      </c>
      <c r="D152" s="57" t="s">
        <v>640</v>
      </c>
      <c r="E152" s="57" t="s">
        <v>641</v>
      </c>
      <c r="F152" s="57" t="s">
        <v>642</v>
      </c>
      <c r="G152" s="59"/>
      <c r="H152" s="59"/>
      <c r="I152" s="60"/>
      <c r="J152" s="64"/>
      <c r="K152" s="64"/>
      <c r="L152" s="64"/>
      <c r="M152" s="64"/>
      <c r="N152" s="64"/>
      <c r="O152" s="64"/>
      <c r="P152" s="64"/>
      <c r="Q152" s="64"/>
      <c r="R152" s="64"/>
      <c r="S152" s="64"/>
      <c r="T152" s="64"/>
      <c r="U152" s="64"/>
      <c r="V152" s="64"/>
      <c r="W152" s="64"/>
      <c r="X152" s="64"/>
      <c r="Y152" s="64"/>
      <c r="Z152" s="64"/>
      <c r="AA152" s="64"/>
    </row>
    <row r="153" spans="1:27" ht="15.75" customHeight="1" x14ac:dyDescent="0.2">
      <c r="A153" s="502" t="s">
        <v>308</v>
      </c>
      <c r="B153" s="61" t="s">
        <v>643</v>
      </c>
      <c r="C153" s="57" t="s">
        <v>644</v>
      </c>
      <c r="D153" s="58" t="s">
        <v>645</v>
      </c>
      <c r="E153" s="57" t="s">
        <v>646</v>
      </c>
      <c r="F153" s="57" t="s">
        <v>647</v>
      </c>
      <c r="G153" s="59"/>
      <c r="H153" s="59"/>
      <c r="I153" s="60"/>
      <c r="J153" s="64"/>
      <c r="K153" s="64"/>
      <c r="L153" s="64"/>
      <c r="M153" s="64"/>
      <c r="N153" s="64"/>
      <c r="O153" s="64"/>
      <c r="P153" s="64"/>
      <c r="Q153" s="64"/>
      <c r="R153" s="64"/>
      <c r="S153" s="64"/>
      <c r="T153" s="64"/>
      <c r="U153" s="64"/>
      <c r="V153" s="64"/>
      <c r="W153" s="64"/>
      <c r="X153" s="64"/>
      <c r="Y153" s="64"/>
      <c r="Z153" s="64"/>
      <c r="AA153" s="64"/>
    </row>
    <row r="154" spans="1:27" ht="15.75" customHeight="1" x14ac:dyDescent="0.2">
      <c r="A154" s="487"/>
      <c r="B154" s="61"/>
      <c r="C154" s="57" t="s">
        <v>648</v>
      </c>
      <c r="D154" s="58" t="s">
        <v>649</v>
      </c>
      <c r="E154" s="57" t="s">
        <v>650</v>
      </c>
      <c r="F154" s="57" t="s">
        <v>651</v>
      </c>
      <c r="G154" s="59"/>
      <c r="H154" s="59"/>
      <c r="I154" s="60"/>
      <c r="J154" s="64"/>
      <c r="K154" s="64"/>
      <c r="L154" s="64"/>
      <c r="M154" s="64"/>
      <c r="N154" s="64"/>
      <c r="O154" s="64"/>
      <c r="P154" s="64"/>
      <c r="Q154" s="64"/>
      <c r="R154" s="64"/>
      <c r="S154" s="64"/>
      <c r="T154" s="64"/>
      <c r="U154" s="64"/>
      <c r="V154" s="64"/>
      <c r="W154" s="64"/>
      <c r="X154" s="64"/>
      <c r="Y154" s="64"/>
      <c r="Z154" s="64"/>
      <c r="AA154" s="64"/>
    </row>
    <row r="155" spans="1:27" ht="15.75" customHeight="1" x14ac:dyDescent="0.2">
      <c r="A155" s="487"/>
      <c r="B155" s="61"/>
      <c r="C155" s="57"/>
      <c r="D155" s="58" t="s">
        <v>652</v>
      </c>
      <c r="E155" s="57" t="s">
        <v>653</v>
      </c>
      <c r="F155" s="57" t="s">
        <v>654</v>
      </c>
      <c r="G155" s="59"/>
      <c r="H155" s="59"/>
      <c r="I155" s="60"/>
      <c r="J155" s="64"/>
      <c r="K155" s="64"/>
      <c r="L155" s="64"/>
      <c r="M155" s="64"/>
      <c r="N155" s="64"/>
      <c r="O155" s="64"/>
      <c r="P155" s="64"/>
      <c r="Q155" s="64"/>
      <c r="R155" s="64"/>
      <c r="S155" s="64"/>
      <c r="T155" s="64"/>
      <c r="U155" s="64"/>
      <c r="V155" s="64"/>
      <c r="W155" s="64"/>
      <c r="X155" s="64"/>
      <c r="Y155" s="64"/>
      <c r="Z155" s="64"/>
      <c r="AA155" s="64"/>
    </row>
    <row r="156" spans="1:27" ht="15.75" customHeight="1" x14ac:dyDescent="0.2">
      <c r="A156" s="487"/>
      <c r="B156" s="502"/>
      <c r="C156" s="57" t="s">
        <v>655</v>
      </c>
      <c r="D156" s="64"/>
      <c r="E156" s="64"/>
      <c r="F156" s="57" t="s">
        <v>656</v>
      </c>
      <c r="G156" s="59"/>
      <c r="H156" s="59"/>
      <c r="I156" s="60"/>
      <c r="J156" s="64"/>
      <c r="K156" s="64"/>
      <c r="L156" s="64"/>
      <c r="M156" s="64"/>
      <c r="N156" s="64"/>
      <c r="O156" s="64"/>
      <c r="P156" s="64"/>
      <c r="Q156" s="64"/>
      <c r="R156" s="64"/>
      <c r="S156" s="64"/>
      <c r="T156" s="64"/>
      <c r="U156" s="64"/>
      <c r="V156" s="64"/>
      <c r="W156" s="64"/>
      <c r="X156" s="64"/>
      <c r="Y156" s="64"/>
      <c r="Z156" s="64"/>
      <c r="AA156" s="64"/>
    </row>
    <row r="157" spans="1:27" ht="15.75" customHeight="1" x14ac:dyDescent="0.2">
      <c r="A157" s="487"/>
      <c r="B157" s="471"/>
      <c r="C157" s="57" t="s">
        <v>657</v>
      </c>
      <c r="D157" s="64"/>
      <c r="E157" s="64"/>
      <c r="F157" s="57" t="s">
        <v>658</v>
      </c>
      <c r="G157" s="59"/>
      <c r="H157" s="59"/>
      <c r="I157" s="60"/>
      <c r="J157" s="64"/>
      <c r="K157" s="64"/>
      <c r="L157" s="64"/>
      <c r="M157" s="64"/>
      <c r="N157" s="64"/>
      <c r="O157" s="64"/>
      <c r="P157" s="64"/>
      <c r="Q157" s="64"/>
      <c r="R157" s="64"/>
      <c r="S157" s="64"/>
      <c r="T157" s="64"/>
      <c r="U157" s="64"/>
      <c r="V157" s="64"/>
      <c r="W157" s="64"/>
      <c r="X157" s="64"/>
      <c r="Y157" s="64"/>
      <c r="Z157" s="64"/>
      <c r="AA157" s="64"/>
    </row>
    <row r="158" spans="1:27" ht="15.75" customHeight="1" x14ac:dyDescent="0.2">
      <c r="A158" s="487"/>
      <c r="B158" s="502" t="s">
        <v>659</v>
      </c>
      <c r="C158" s="506" t="s">
        <v>660</v>
      </c>
      <c r="D158" s="58" t="s">
        <v>661</v>
      </c>
      <c r="E158" s="57" t="s">
        <v>662</v>
      </c>
      <c r="F158" s="57" t="s">
        <v>663</v>
      </c>
      <c r="G158" s="59"/>
      <c r="H158" s="59"/>
      <c r="I158" s="60"/>
      <c r="J158" s="64"/>
      <c r="K158" s="64"/>
      <c r="L158" s="64"/>
      <c r="M158" s="64"/>
      <c r="N158" s="64"/>
      <c r="O158" s="64"/>
      <c r="P158" s="64"/>
      <c r="Q158" s="64"/>
      <c r="R158" s="64"/>
      <c r="S158" s="64"/>
      <c r="T158" s="64"/>
      <c r="U158" s="64"/>
      <c r="V158" s="64"/>
      <c r="W158" s="64"/>
      <c r="X158" s="64"/>
      <c r="Y158" s="64"/>
      <c r="Z158" s="64"/>
      <c r="AA158" s="64"/>
    </row>
    <row r="159" spans="1:27" ht="15.75" customHeight="1" x14ac:dyDescent="0.2">
      <c r="A159" s="487"/>
      <c r="B159" s="487"/>
      <c r="C159" s="487"/>
      <c r="D159" s="58" t="s">
        <v>664</v>
      </c>
      <c r="E159" s="57" t="s">
        <v>665</v>
      </c>
      <c r="F159" s="57" t="s">
        <v>666</v>
      </c>
      <c r="G159" s="59"/>
      <c r="H159" s="59"/>
      <c r="I159" s="60"/>
      <c r="J159" s="64"/>
      <c r="K159" s="64"/>
      <c r="L159" s="64"/>
      <c r="M159" s="64"/>
      <c r="N159" s="64"/>
      <c r="O159" s="64"/>
      <c r="P159" s="64"/>
      <c r="Q159" s="64"/>
      <c r="R159" s="64"/>
      <c r="S159" s="64"/>
      <c r="T159" s="64"/>
      <c r="U159" s="64"/>
      <c r="V159" s="64"/>
      <c r="W159" s="64"/>
      <c r="X159" s="64"/>
      <c r="Y159" s="64"/>
      <c r="Z159" s="64"/>
      <c r="AA159" s="64"/>
    </row>
    <row r="160" spans="1:27" ht="15.75" customHeight="1" x14ac:dyDescent="0.2">
      <c r="A160" s="487"/>
      <c r="B160" s="487"/>
      <c r="C160" s="471"/>
      <c r="D160" s="58" t="s">
        <v>667</v>
      </c>
      <c r="E160" s="57" t="s">
        <v>668</v>
      </c>
      <c r="F160" s="57" t="s">
        <v>669</v>
      </c>
      <c r="G160" s="59"/>
      <c r="H160" s="59"/>
      <c r="I160" s="60"/>
      <c r="J160" s="64"/>
      <c r="K160" s="64"/>
      <c r="L160" s="64"/>
      <c r="M160" s="64"/>
      <c r="N160" s="64"/>
      <c r="O160" s="64"/>
      <c r="P160" s="64"/>
      <c r="Q160" s="64"/>
      <c r="R160" s="64"/>
      <c r="S160" s="64"/>
      <c r="T160" s="64"/>
      <c r="U160" s="64"/>
      <c r="V160" s="64"/>
      <c r="W160" s="64"/>
      <c r="X160" s="64"/>
      <c r="Y160" s="64"/>
      <c r="Z160" s="64"/>
      <c r="AA160" s="64"/>
    </row>
    <row r="161" spans="1:27" ht="15.75" customHeight="1" x14ac:dyDescent="0.2">
      <c r="A161" s="487"/>
      <c r="B161" s="471"/>
      <c r="C161" s="57" t="s">
        <v>670</v>
      </c>
      <c r="D161" s="58" t="s">
        <v>671</v>
      </c>
      <c r="E161" s="57" t="s">
        <v>672</v>
      </c>
      <c r="F161" s="57" t="s">
        <v>673</v>
      </c>
      <c r="G161" s="59"/>
      <c r="H161" s="59"/>
      <c r="I161" s="60"/>
      <c r="J161" s="64"/>
      <c r="K161" s="64"/>
      <c r="L161" s="64"/>
      <c r="M161" s="64"/>
      <c r="N161" s="64"/>
      <c r="O161" s="64"/>
      <c r="P161" s="64"/>
      <c r="Q161" s="64"/>
      <c r="R161" s="64"/>
      <c r="S161" s="64"/>
      <c r="T161" s="64"/>
      <c r="U161" s="64"/>
      <c r="V161" s="64"/>
      <c r="W161" s="64"/>
      <c r="X161" s="64"/>
      <c r="Y161" s="64"/>
      <c r="Z161" s="64"/>
      <c r="AA161" s="64"/>
    </row>
    <row r="162" spans="1:27" ht="15.75" customHeight="1" x14ac:dyDescent="0.2">
      <c r="A162" s="471"/>
      <c r="B162" s="61" t="s">
        <v>331</v>
      </c>
      <c r="C162" s="57" t="s">
        <v>674</v>
      </c>
      <c r="D162" s="58" t="s">
        <v>675</v>
      </c>
      <c r="E162" s="57" t="s">
        <v>676</v>
      </c>
      <c r="F162" s="57" t="s">
        <v>677</v>
      </c>
      <c r="G162" s="59"/>
      <c r="H162" s="59"/>
      <c r="I162" s="60"/>
      <c r="J162" s="64"/>
      <c r="K162" s="64"/>
      <c r="L162" s="64"/>
      <c r="M162" s="64"/>
      <c r="N162" s="64"/>
      <c r="O162" s="64"/>
      <c r="P162" s="64"/>
      <c r="Q162" s="64"/>
      <c r="R162" s="64"/>
      <c r="S162" s="64"/>
      <c r="T162" s="64"/>
      <c r="U162" s="64"/>
      <c r="V162" s="64"/>
      <c r="W162" s="64"/>
      <c r="X162" s="64"/>
      <c r="Y162" s="64"/>
      <c r="Z162" s="64"/>
      <c r="AA162" s="64"/>
    </row>
    <row r="163" spans="1:27" ht="15" customHeight="1" x14ac:dyDescent="0.2">
      <c r="A163" s="502" t="s">
        <v>423</v>
      </c>
      <c r="B163" s="502" t="s">
        <v>678</v>
      </c>
      <c r="C163" s="57" t="s">
        <v>679</v>
      </c>
      <c r="D163" s="58" t="s">
        <v>680</v>
      </c>
      <c r="E163" s="57" t="s">
        <v>681</v>
      </c>
      <c r="F163" s="57" t="s">
        <v>682</v>
      </c>
      <c r="G163" s="59"/>
      <c r="H163" s="59"/>
      <c r="I163" s="60"/>
      <c r="J163" s="22"/>
      <c r="K163" s="22"/>
      <c r="L163" s="22"/>
      <c r="M163" s="22"/>
      <c r="N163" s="22"/>
      <c r="O163" s="22"/>
      <c r="P163" s="22"/>
      <c r="Q163" s="22"/>
      <c r="R163" s="22"/>
      <c r="S163" s="22"/>
      <c r="T163" s="22"/>
      <c r="U163" s="22"/>
      <c r="V163" s="22"/>
      <c r="W163" s="22"/>
      <c r="X163" s="22"/>
      <c r="Y163" s="22"/>
      <c r="Z163" s="22"/>
      <c r="AA163" s="22"/>
    </row>
    <row r="164" spans="1:27" ht="15" customHeight="1" x14ac:dyDescent="0.2">
      <c r="A164" s="487"/>
      <c r="B164" s="487"/>
      <c r="C164" s="57" t="s">
        <v>683</v>
      </c>
      <c r="D164" s="58" t="s">
        <v>684</v>
      </c>
      <c r="E164" s="57" t="s">
        <v>685</v>
      </c>
      <c r="F164" s="57" t="s">
        <v>686</v>
      </c>
      <c r="G164" s="59"/>
      <c r="H164" s="59"/>
      <c r="I164" s="60"/>
      <c r="J164" s="22"/>
      <c r="K164" s="22"/>
      <c r="L164" s="22"/>
      <c r="M164" s="22"/>
      <c r="N164" s="22"/>
      <c r="O164" s="22"/>
      <c r="P164" s="22"/>
      <c r="Q164" s="22"/>
      <c r="R164" s="22"/>
      <c r="S164" s="22"/>
      <c r="T164" s="22"/>
      <c r="U164" s="22"/>
      <c r="V164" s="22"/>
      <c r="W164" s="22"/>
      <c r="X164" s="22"/>
      <c r="Y164" s="22"/>
      <c r="Z164" s="22"/>
      <c r="AA164" s="22"/>
    </row>
    <row r="165" spans="1:27" ht="15" customHeight="1" x14ac:dyDescent="0.2">
      <c r="A165" s="487"/>
      <c r="B165" s="471"/>
      <c r="C165" s="57"/>
      <c r="D165" s="58" t="s">
        <v>687</v>
      </c>
      <c r="E165" s="57" t="s">
        <v>688</v>
      </c>
      <c r="F165" s="57" t="s">
        <v>689</v>
      </c>
      <c r="G165" s="59"/>
      <c r="H165" s="59"/>
      <c r="I165" s="60"/>
      <c r="J165" s="22"/>
      <c r="K165" s="22"/>
      <c r="L165" s="22"/>
      <c r="M165" s="22"/>
      <c r="N165" s="22"/>
      <c r="O165" s="22"/>
      <c r="P165" s="22"/>
      <c r="Q165" s="22"/>
      <c r="R165" s="22"/>
      <c r="S165" s="22"/>
      <c r="T165" s="22"/>
      <c r="U165" s="22"/>
      <c r="V165" s="22"/>
      <c r="W165" s="22"/>
      <c r="X165" s="22"/>
      <c r="Y165" s="22"/>
      <c r="Z165" s="22"/>
      <c r="AA165" s="22"/>
    </row>
    <row r="166" spans="1:27" ht="15" customHeight="1" x14ac:dyDescent="0.2">
      <c r="A166" s="487"/>
      <c r="B166" s="502" t="s">
        <v>690</v>
      </c>
      <c r="C166" s="57" t="s">
        <v>691</v>
      </c>
      <c r="D166" s="58"/>
      <c r="E166" s="57"/>
      <c r="F166" s="57" t="s">
        <v>692</v>
      </c>
      <c r="G166" s="59"/>
      <c r="H166" s="59"/>
      <c r="I166" s="60"/>
      <c r="J166" s="22"/>
      <c r="K166" s="22"/>
      <c r="L166" s="22"/>
      <c r="M166" s="22"/>
      <c r="N166" s="22"/>
      <c r="O166" s="22"/>
      <c r="P166" s="22"/>
      <c r="Q166" s="22"/>
      <c r="R166" s="22"/>
      <c r="S166" s="22"/>
      <c r="T166" s="22"/>
      <c r="U166" s="22"/>
      <c r="V166" s="22"/>
      <c r="W166" s="22"/>
      <c r="X166" s="22"/>
      <c r="Y166" s="22"/>
      <c r="Z166" s="22"/>
      <c r="AA166" s="22"/>
    </row>
    <row r="167" spans="1:27" ht="15" customHeight="1" x14ac:dyDescent="0.2">
      <c r="A167" s="487"/>
      <c r="B167" s="487"/>
      <c r="C167" s="58"/>
      <c r="D167" s="58" t="s">
        <v>693</v>
      </c>
      <c r="E167" s="57" t="s">
        <v>694</v>
      </c>
      <c r="F167" s="57" t="s">
        <v>695</v>
      </c>
      <c r="G167" s="59"/>
      <c r="H167" s="59"/>
      <c r="I167" s="60"/>
      <c r="J167" s="22"/>
      <c r="K167" s="22"/>
      <c r="L167" s="22"/>
      <c r="M167" s="22"/>
      <c r="N167" s="22"/>
      <c r="O167" s="22"/>
      <c r="P167" s="22"/>
      <c r="Q167" s="22"/>
      <c r="R167" s="22"/>
      <c r="S167" s="22"/>
      <c r="T167" s="22"/>
      <c r="U167" s="22"/>
      <c r="V167" s="22"/>
      <c r="W167" s="22"/>
      <c r="X167" s="22"/>
      <c r="Y167" s="22"/>
      <c r="Z167" s="22"/>
      <c r="AA167" s="22"/>
    </row>
    <row r="168" spans="1:27" ht="15" customHeight="1" x14ac:dyDescent="0.2">
      <c r="A168" s="487"/>
      <c r="B168" s="487"/>
      <c r="C168" s="57"/>
      <c r="D168" s="58" t="s">
        <v>696</v>
      </c>
      <c r="E168" s="57" t="s">
        <v>697</v>
      </c>
      <c r="F168" s="57" t="s">
        <v>698</v>
      </c>
      <c r="G168" s="59"/>
      <c r="H168" s="59"/>
      <c r="I168" s="60"/>
      <c r="J168" s="22"/>
      <c r="K168" s="22"/>
      <c r="L168" s="22"/>
      <c r="M168" s="22"/>
      <c r="N168" s="22"/>
      <c r="O168" s="22"/>
      <c r="P168" s="22"/>
      <c r="Q168" s="22"/>
      <c r="R168" s="22"/>
      <c r="S168" s="22"/>
      <c r="T168" s="22"/>
      <c r="U168" s="22"/>
      <c r="V168" s="22"/>
      <c r="W168" s="22"/>
      <c r="X168" s="22"/>
      <c r="Y168" s="22"/>
      <c r="Z168" s="22"/>
      <c r="AA168" s="22"/>
    </row>
    <row r="169" spans="1:27" ht="15" customHeight="1" x14ac:dyDescent="0.2">
      <c r="A169" s="487"/>
      <c r="B169" s="487"/>
      <c r="C169" s="57" t="s">
        <v>699</v>
      </c>
      <c r="D169" s="58"/>
      <c r="E169" s="57"/>
      <c r="F169" s="57" t="s">
        <v>700</v>
      </c>
      <c r="G169" s="59"/>
      <c r="H169" s="59"/>
      <c r="I169" s="60"/>
      <c r="J169" s="22"/>
      <c r="K169" s="22"/>
      <c r="L169" s="22"/>
      <c r="M169" s="22"/>
      <c r="N169" s="22"/>
      <c r="O169" s="22"/>
      <c r="P169" s="22"/>
      <c r="Q169" s="22"/>
      <c r="R169" s="22"/>
      <c r="S169" s="22"/>
      <c r="T169" s="22"/>
      <c r="U169" s="22"/>
      <c r="V169" s="22"/>
      <c r="W169" s="22"/>
      <c r="X169" s="22"/>
      <c r="Y169" s="22"/>
      <c r="Z169" s="22"/>
      <c r="AA169" s="22"/>
    </row>
    <row r="170" spans="1:27" ht="15" customHeight="1" x14ac:dyDescent="0.2">
      <c r="A170" s="487"/>
      <c r="B170" s="487"/>
      <c r="C170" s="57"/>
      <c r="D170" s="58" t="s">
        <v>701</v>
      </c>
      <c r="E170" s="57" t="s">
        <v>702</v>
      </c>
      <c r="F170" s="57" t="s">
        <v>703</v>
      </c>
      <c r="G170" s="59"/>
      <c r="H170" s="59"/>
      <c r="I170" s="60"/>
      <c r="J170" s="22"/>
      <c r="K170" s="22"/>
      <c r="L170" s="22"/>
      <c r="M170" s="22"/>
      <c r="N170" s="22"/>
      <c r="O170" s="22"/>
      <c r="P170" s="22"/>
      <c r="Q170" s="22"/>
      <c r="R170" s="22"/>
      <c r="S170" s="22"/>
      <c r="T170" s="22"/>
      <c r="U170" s="22"/>
      <c r="V170" s="22"/>
      <c r="W170" s="22"/>
      <c r="X170" s="22"/>
      <c r="Y170" s="22"/>
      <c r="Z170" s="22"/>
      <c r="AA170" s="22"/>
    </row>
    <row r="171" spans="1:27" ht="15" customHeight="1" x14ac:dyDescent="0.2">
      <c r="A171" s="487"/>
      <c r="B171" s="471"/>
      <c r="C171" s="57"/>
      <c r="D171" s="58" t="s">
        <v>704</v>
      </c>
      <c r="E171" s="57" t="s">
        <v>705</v>
      </c>
      <c r="F171" s="57" t="s">
        <v>706</v>
      </c>
      <c r="G171" s="59"/>
      <c r="H171" s="59"/>
      <c r="I171" s="60"/>
      <c r="J171" s="22"/>
      <c r="K171" s="22"/>
      <c r="L171" s="22"/>
      <c r="M171" s="22"/>
      <c r="N171" s="22"/>
      <c r="O171" s="22"/>
      <c r="P171" s="22"/>
      <c r="Q171" s="22"/>
      <c r="R171" s="22"/>
      <c r="S171" s="22"/>
      <c r="T171" s="22"/>
      <c r="U171" s="22"/>
      <c r="V171" s="22"/>
      <c r="W171" s="22"/>
      <c r="X171" s="22"/>
      <c r="Y171" s="22"/>
      <c r="Z171" s="22"/>
      <c r="AA171" s="22"/>
    </row>
    <row r="172" spans="1:27" ht="15" customHeight="1" x14ac:dyDescent="0.2">
      <c r="A172" s="487"/>
      <c r="B172" s="502" t="s">
        <v>707</v>
      </c>
      <c r="C172" s="57" t="s">
        <v>708</v>
      </c>
      <c r="D172" s="57"/>
      <c r="E172" s="57"/>
      <c r="F172" s="57" t="s">
        <v>709</v>
      </c>
      <c r="G172" s="59"/>
      <c r="H172" s="59"/>
      <c r="I172" s="60"/>
      <c r="J172" s="22"/>
      <c r="K172" s="22"/>
      <c r="L172" s="22"/>
      <c r="M172" s="22"/>
      <c r="N172" s="22"/>
      <c r="O172" s="22"/>
      <c r="P172" s="22"/>
      <c r="Q172" s="22"/>
      <c r="R172" s="22"/>
      <c r="S172" s="22"/>
      <c r="T172" s="22"/>
      <c r="U172" s="22"/>
      <c r="V172" s="22"/>
      <c r="W172" s="22"/>
      <c r="X172" s="22"/>
      <c r="Y172" s="22"/>
      <c r="Z172" s="22"/>
      <c r="AA172" s="22"/>
    </row>
    <row r="173" spans="1:27" ht="15" customHeight="1" x14ac:dyDescent="0.2">
      <c r="A173" s="487"/>
      <c r="B173" s="487"/>
      <c r="C173" s="57"/>
      <c r="D173" s="57" t="s">
        <v>710</v>
      </c>
      <c r="E173" s="57" t="s">
        <v>711</v>
      </c>
      <c r="F173" s="57" t="s">
        <v>712</v>
      </c>
      <c r="G173" s="59"/>
      <c r="H173" s="59"/>
      <c r="I173" s="60"/>
      <c r="J173" s="22"/>
      <c r="K173" s="22"/>
      <c r="L173" s="22"/>
      <c r="M173" s="22"/>
      <c r="N173" s="22"/>
      <c r="O173" s="22"/>
      <c r="P173" s="22"/>
      <c r="Q173" s="22"/>
      <c r="R173" s="22"/>
      <c r="S173" s="22"/>
      <c r="T173" s="22"/>
      <c r="U173" s="22"/>
      <c r="V173" s="22"/>
      <c r="W173" s="22"/>
      <c r="X173" s="22"/>
      <c r="Y173" s="22"/>
      <c r="Z173" s="22"/>
      <c r="AA173" s="22"/>
    </row>
    <row r="174" spans="1:27" ht="15" customHeight="1" x14ac:dyDescent="0.2">
      <c r="A174" s="487"/>
      <c r="B174" s="487"/>
      <c r="C174" s="57"/>
      <c r="D174" s="57" t="s">
        <v>713</v>
      </c>
      <c r="E174" s="57" t="s">
        <v>714</v>
      </c>
      <c r="F174" s="57" t="s">
        <v>715</v>
      </c>
      <c r="G174" s="59"/>
      <c r="H174" s="59"/>
      <c r="I174" s="60"/>
      <c r="J174" s="22"/>
      <c r="K174" s="22"/>
      <c r="L174" s="22"/>
      <c r="M174" s="22"/>
      <c r="N174" s="22"/>
      <c r="O174" s="22"/>
      <c r="P174" s="22"/>
      <c r="Q174" s="22"/>
      <c r="R174" s="22"/>
      <c r="S174" s="22"/>
      <c r="T174" s="22"/>
      <c r="U174" s="22"/>
      <c r="V174" s="22"/>
      <c r="W174" s="22"/>
      <c r="X174" s="22"/>
      <c r="Y174" s="22"/>
      <c r="Z174" s="22"/>
      <c r="AA174" s="22"/>
    </row>
    <row r="175" spans="1:27" ht="15" customHeight="1" x14ac:dyDescent="0.2">
      <c r="A175" s="487"/>
      <c r="B175" s="487"/>
      <c r="C175" s="57" t="s">
        <v>716</v>
      </c>
      <c r="D175" s="57"/>
      <c r="E175" s="57"/>
      <c r="F175" s="57" t="s">
        <v>717</v>
      </c>
      <c r="G175" s="59"/>
      <c r="H175" s="59"/>
      <c r="I175" s="60"/>
      <c r="J175" s="22"/>
      <c r="K175" s="22"/>
      <c r="L175" s="22"/>
      <c r="M175" s="22"/>
      <c r="N175" s="22"/>
      <c r="O175" s="22"/>
      <c r="P175" s="22"/>
      <c r="Q175" s="22"/>
      <c r="R175" s="22"/>
      <c r="S175" s="22"/>
      <c r="T175" s="22"/>
      <c r="U175" s="22"/>
      <c r="V175" s="22"/>
      <c r="W175" s="22"/>
      <c r="X175" s="22"/>
      <c r="Y175" s="22"/>
      <c r="Z175" s="22"/>
      <c r="AA175" s="22"/>
    </row>
    <row r="176" spans="1:27" ht="15" customHeight="1" x14ac:dyDescent="0.2">
      <c r="A176" s="487"/>
      <c r="B176" s="487"/>
      <c r="C176" s="57"/>
      <c r="D176" s="57" t="s">
        <v>718</v>
      </c>
      <c r="E176" s="57" t="s">
        <v>719</v>
      </c>
      <c r="F176" s="57" t="s">
        <v>720</v>
      </c>
      <c r="G176" s="59"/>
      <c r="H176" s="59"/>
      <c r="I176" s="60"/>
      <c r="J176" s="22"/>
      <c r="K176" s="22"/>
      <c r="L176" s="22"/>
      <c r="M176" s="22"/>
      <c r="N176" s="22"/>
      <c r="O176" s="22"/>
      <c r="P176" s="22"/>
      <c r="Q176" s="22"/>
      <c r="R176" s="22"/>
      <c r="S176" s="22"/>
      <c r="T176" s="22"/>
      <c r="U176" s="22"/>
      <c r="V176" s="22"/>
      <c r="W176" s="22"/>
      <c r="X176" s="22"/>
      <c r="Y176" s="22"/>
      <c r="Z176" s="22"/>
      <c r="AA176" s="22"/>
    </row>
    <row r="177" spans="1:27" ht="15" customHeight="1" x14ac:dyDescent="0.2">
      <c r="A177" s="471"/>
      <c r="B177" s="471"/>
      <c r="C177" s="57"/>
      <c r="D177" s="57" t="s">
        <v>721</v>
      </c>
      <c r="E177" s="57" t="s">
        <v>722</v>
      </c>
      <c r="F177" s="57" t="s">
        <v>723</v>
      </c>
      <c r="G177" s="59"/>
      <c r="H177" s="59"/>
      <c r="I177" s="60"/>
      <c r="J177" s="22"/>
      <c r="K177" s="22"/>
      <c r="L177" s="22"/>
      <c r="M177" s="22"/>
      <c r="N177" s="22"/>
      <c r="O177" s="22"/>
      <c r="P177" s="22"/>
      <c r="Q177" s="22"/>
      <c r="R177" s="22"/>
      <c r="S177" s="22"/>
      <c r="T177" s="22"/>
      <c r="U177" s="22"/>
      <c r="V177" s="22"/>
      <c r="W177" s="22"/>
      <c r="X177" s="22"/>
      <c r="Y177" s="22"/>
      <c r="Z177" s="22"/>
      <c r="AA177" s="22"/>
    </row>
    <row r="178" spans="1:27" ht="15" customHeight="1" x14ac:dyDescent="0.2">
      <c r="A178" s="502" t="s">
        <v>724</v>
      </c>
      <c r="B178" s="68"/>
      <c r="C178" s="57" t="s">
        <v>725</v>
      </c>
      <c r="D178" s="57" t="s">
        <v>726</v>
      </c>
      <c r="E178" s="57" t="s">
        <v>727</v>
      </c>
      <c r="F178" s="57" t="s">
        <v>728</v>
      </c>
      <c r="G178" s="59"/>
      <c r="H178" s="59"/>
      <c r="I178" s="60"/>
      <c r="J178" s="22"/>
      <c r="K178" s="22"/>
      <c r="L178" s="22"/>
      <c r="M178" s="22"/>
      <c r="N178" s="22"/>
      <c r="O178" s="22"/>
      <c r="P178" s="22"/>
      <c r="Q178" s="22"/>
      <c r="R178" s="22"/>
      <c r="S178" s="22"/>
      <c r="T178" s="22"/>
      <c r="U178" s="22"/>
      <c r="V178" s="22"/>
      <c r="W178" s="22"/>
      <c r="X178" s="22"/>
      <c r="Y178" s="22"/>
      <c r="Z178" s="22"/>
      <c r="AA178" s="22"/>
    </row>
    <row r="179" spans="1:27" ht="15" customHeight="1" x14ac:dyDescent="0.2">
      <c r="A179" s="487"/>
      <c r="B179" s="68"/>
      <c r="C179" s="57"/>
      <c r="D179" s="57" t="s">
        <v>729</v>
      </c>
      <c r="E179" s="57" t="s">
        <v>730</v>
      </c>
      <c r="F179" s="57" t="s">
        <v>731</v>
      </c>
      <c r="G179" s="59"/>
      <c r="H179" s="59"/>
      <c r="I179" s="60"/>
      <c r="J179" s="22"/>
      <c r="K179" s="22"/>
      <c r="L179" s="22"/>
      <c r="M179" s="22"/>
      <c r="N179" s="22"/>
      <c r="O179" s="22"/>
      <c r="P179" s="22"/>
      <c r="Q179" s="22"/>
      <c r="R179" s="22"/>
      <c r="S179" s="22"/>
      <c r="T179" s="22"/>
      <c r="U179" s="22"/>
      <c r="V179" s="22"/>
      <c r="W179" s="22"/>
      <c r="X179" s="22"/>
      <c r="Y179" s="22"/>
      <c r="Z179" s="22"/>
      <c r="AA179" s="22"/>
    </row>
    <row r="180" spans="1:27" ht="15" customHeight="1" x14ac:dyDescent="0.2">
      <c r="A180" s="487"/>
      <c r="B180" s="68"/>
      <c r="C180" s="57" t="s">
        <v>732</v>
      </c>
      <c r="D180" s="57" t="s">
        <v>733</v>
      </c>
      <c r="E180" s="57" t="s">
        <v>734</v>
      </c>
      <c r="F180" s="57" t="s">
        <v>735</v>
      </c>
      <c r="G180" s="59"/>
      <c r="H180" s="59"/>
      <c r="I180" s="60"/>
      <c r="J180" s="22"/>
      <c r="K180" s="22"/>
      <c r="L180" s="22"/>
      <c r="M180" s="22"/>
      <c r="N180" s="22"/>
      <c r="O180" s="22"/>
      <c r="P180" s="22"/>
      <c r="Q180" s="22"/>
      <c r="R180" s="22"/>
      <c r="S180" s="22"/>
      <c r="T180" s="22"/>
      <c r="U180" s="22"/>
      <c r="V180" s="22"/>
      <c r="W180" s="22"/>
      <c r="X180" s="22"/>
      <c r="Y180" s="22"/>
      <c r="Z180" s="22"/>
      <c r="AA180" s="22"/>
    </row>
    <row r="181" spans="1:27" ht="15" customHeight="1" x14ac:dyDescent="0.2">
      <c r="A181" s="471"/>
      <c r="B181" s="69"/>
      <c r="C181" s="57"/>
      <c r="D181" s="57" t="s">
        <v>736</v>
      </c>
      <c r="E181" s="57" t="s">
        <v>737</v>
      </c>
      <c r="F181" s="57" t="s">
        <v>738</v>
      </c>
      <c r="G181" s="59"/>
      <c r="H181" s="59"/>
      <c r="I181" s="60"/>
      <c r="J181" s="22"/>
      <c r="K181" s="22"/>
      <c r="L181" s="22"/>
      <c r="M181" s="22"/>
      <c r="N181" s="22"/>
      <c r="O181" s="22"/>
      <c r="P181" s="22"/>
      <c r="Q181" s="22"/>
      <c r="R181" s="22"/>
      <c r="S181" s="22"/>
      <c r="T181" s="22"/>
      <c r="U181" s="22"/>
      <c r="V181" s="22"/>
      <c r="W181" s="22"/>
      <c r="X181" s="22"/>
      <c r="Y181" s="22"/>
      <c r="Z181" s="22"/>
      <c r="AA181" s="22"/>
    </row>
    <row r="182" spans="1:27" ht="15.75" customHeight="1" x14ac:dyDescent="0.2">
      <c r="B182" s="45"/>
      <c r="D182" s="61" t="s">
        <v>739</v>
      </c>
      <c r="E182" s="61" t="s">
        <v>740</v>
      </c>
      <c r="F182" s="61" t="s">
        <v>741</v>
      </c>
    </row>
    <row r="183" spans="1:27" ht="15.75" customHeight="1" x14ac:dyDescent="0.2">
      <c r="A183" s="46" t="s">
        <v>742</v>
      </c>
      <c r="B183" s="45"/>
      <c r="D183" s="61" t="s">
        <v>743</v>
      </c>
      <c r="E183" s="61" t="s">
        <v>744</v>
      </c>
      <c r="F183" s="61" t="s">
        <v>745</v>
      </c>
    </row>
    <row r="184" spans="1:27" ht="15.75" customHeight="1" x14ac:dyDescent="0.2">
      <c r="A184" s="503"/>
      <c r="B184" s="502" t="s">
        <v>746</v>
      </c>
      <c r="C184" s="57" t="s">
        <v>747</v>
      </c>
      <c r="D184" s="58" t="s">
        <v>748</v>
      </c>
      <c r="E184" s="57" t="s">
        <v>749</v>
      </c>
      <c r="F184" s="57" t="s">
        <v>750</v>
      </c>
      <c r="G184" s="74"/>
      <c r="H184" s="75"/>
      <c r="I184" s="60"/>
      <c r="J184" s="64"/>
      <c r="K184" s="64"/>
      <c r="L184" s="64"/>
      <c r="M184" s="64"/>
      <c r="N184" s="64"/>
      <c r="O184" s="64"/>
      <c r="P184" s="64"/>
      <c r="Q184" s="64"/>
      <c r="R184" s="64"/>
      <c r="S184" s="64"/>
      <c r="T184" s="64"/>
      <c r="U184" s="64"/>
      <c r="V184" s="64"/>
      <c r="W184" s="64"/>
      <c r="X184" s="64"/>
      <c r="Y184" s="64"/>
      <c r="Z184" s="64"/>
      <c r="AA184" s="64"/>
    </row>
    <row r="185" spans="1:27" ht="15.75" customHeight="1" x14ac:dyDescent="0.2">
      <c r="A185" s="487"/>
      <c r="B185" s="471"/>
      <c r="C185" s="57" t="s">
        <v>751</v>
      </c>
      <c r="D185" s="58" t="s">
        <v>752</v>
      </c>
      <c r="E185" s="57" t="s">
        <v>753</v>
      </c>
      <c r="F185" s="57" t="s">
        <v>754</v>
      </c>
      <c r="G185" s="74"/>
      <c r="H185" s="75"/>
      <c r="I185" s="60"/>
      <c r="J185" s="64"/>
      <c r="K185" s="64"/>
      <c r="L185" s="64"/>
      <c r="M185" s="64"/>
      <c r="N185" s="64"/>
      <c r="O185" s="64"/>
      <c r="P185" s="64"/>
      <c r="Q185" s="64"/>
      <c r="R185" s="64"/>
      <c r="S185" s="64"/>
      <c r="T185" s="64"/>
      <c r="U185" s="64"/>
      <c r="V185" s="64"/>
      <c r="W185" s="64"/>
      <c r="X185" s="64"/>
      <c r="Y185" s="64"/>
      <c r="Z185" s="64"/>
      <c r="AA185" s="64"/>
    </row>
    <row r="186" spans="1:27" ht="15.75" customHeight="1" x14ac:dyDescent="0.2">
      <c r="A186" s="487"/>
      <c r="B186" s="502" t="s">
        <v>755</v>
      </c>
      <c r="C186" s="57" t="s">
        <v>756</v>
      </c>
      <c r="D186" s="57" t="s">
        <v>757</v>
      </c>
      <c r="E186" s="57" t="s">
        <v>758</v>
      </c>
      <c r="F186" s="57" t="s">
        <v>759</v>
      </c>
      <c r="G186" s="74"/>
      <c r="H186" s="75"/>
      <c r="I186" s="60"/>
      <c r="J186" s="64"/>
      <c r="K186" s="64"/>
      <c r="L186" s="64"/>
      <c r="M186" s="64"/>
      <c r="N186" s="64"/>
      <c r="O186" s="64"/>
      <c r="P186" s="64"/>
      <c r="Q186" s="64"/>
      <c r="R186" s="64"/>
      <c r="S186" s="64"/>
      <c r="T186" s="64"/>
      <c r="U186" s="64"/>
      <c r="V186" s="64"/>
      <c r="W186" s="64"/>
      <c r="X186" s="64"/>
      <c r="Y186" s="64"/>
      <c r="Z186" s="64"/>
      <c r="AA186" s="64"/>
    </row>
    <row r="187" spans="1:27" ht="15.75" customHeight="1" x14ac:dyDescent="0.2">
      <c r="A187" s="487"/>
      <c r="B187" s="487"/>
      <c r="C187" s="57" t="s">
        <v>760</v>
      </c>
      <c r="D187" s="57" t="s">
        <v>761</v>
      </c>
      <c r="E187" s="57" t="s">
        <v>762</v>
      </c>
      <c r="F187" s="57" t="s">
        <v>763</v>
      </c>
      <c r="G187" s="74"/>
      <c r="H187" s="75"/>
      <c r="I187" s="60"/>
      <c r="J187" s="64"/>
      <c r="K187" s="64"/>
      <c r="L187" s="64"/>
      <c r="M187" s="64"/>
      <c r="N187" s="64"/>
      <c r="O187" s="64"/>
      <c r="P187" s="64"/>
      <c r="Q187" s="64"/>
      <c r="R187" s="64"/>
      <c r="S187" s="64"/>
      <c r="T187" s="64"/>
      <c r="U187" s="64"/>
      <c r="V187" s="64"/>
      <c r="W187" s="64"/>
      <c r="X187" s="64"/>
      <c r="Y187" s="64"/>
      <c r="Z187" s="64"/>
      <c r="AA187" s="64"/>
    </row>
    <row r="188" spans="1:27" ht="15.75" customHeight="1" x14ac:dyDescent="0.2">
      <c r="A188" s="487"/>
      <c r="B188" s="487"/>
      <c r="C188" s="57" t="s">
        <v>764</v>
      </c>
      <c r="D188" s="57" t="s">
        <v>765</v>
      </c>
      <c r="E188" s="57" t="s">
        <v>766</v>
      </c>
      <c r="F188" s="57" t="s">
        <v>767</v>
      </c>
      <c r="G188" s="74"/>
      <c r="H188" s="75"/>
      <c r="I188" s="60"/>
      <c r="J188" s="64"/>
      <c r="K188" s="64"/>
      <c r="L188" s="64"/>
      <c r="M188" s="64"/>
      <c r="N188" s="64"/>
      <c r="O188" s="64"/>
      <c r="P188" s="64"/>
      <c r="Q188" s="64"/>
      <c r="R188" s="64"/>
      <c r="S188" s="64"/>
      <c r="T188" s="64"/>
      <c r="U188" s="64"/>
      <c r="V188" s="64"/>
      <c r="W188" s="64"/>
      <c r="X188" s="64"/>
      <c r="Y188" s="64"/>
      <c r="Z188" s="64"/>
      <c r="AA188" s="64"/>
    </row>
    <row r="189" spans="1:27" ht="15.75" customHeight="1" x14ac:dyDescent="0.2">
      <c r="A189" s="487"/>
      <c r="B189" s="487"/>
      <c r="C189" s="57" t="s">
        <v>768</v>
      </c>
      <c r="D189" s="76" t="s">
        <v>769</v>
      </c>
      <c r="E189" s="57" t="s">
        <v>770</v>
      </c>
      <c r="F189" s="57" t="s">
        <v>771</v>
      </c>
      <c r="G189" s="74"/>
      <c r="H189" s="75"/>
      <c r="I189" s="60"/>
      <c r="J189" s="64"/>
      <c r="K189" s="64"/>
      <c r="L189" s="64"/>
      <c r="M189" s="64"/>
      <c r="N189" s="64"/>
      <c r="O189" s="64"/>
      <c r="P189" s="64"/>
      <c r="Q189" s="64"/>
      <c r="R189" s="64"/>
      <c r="S189" s="64"/>
      <c r="T189" s="64"/>
      <c r="U189" s="64"/>
      <c r="V189" s="64"/>
      <c r="W189" s="64"/>
      <c r="X189" s="64"/>
      <c r="Y189" s="64"/>
      <c r="Z189" s="64"/>
      <c r="AA189" s="64"/>
    </row>
    <row r="190" spans="1:27" ht="15.75" customHeight="1" x14ac:dyDescent="0.2">
      <c r="A190" s="487"/>
      <c r="B190" s="487"/>
      <c r="C190" s="57"/>
      <c r="D190" s="76" t="s">
        <v>772</v>
      </c>
      <c r="E190" s="57" t="s">
        <v>773</v>
      </c>
      <c r="F190" s="57" t="s">
        <v>774</v>
      </c>
      <c r="G190" s="74"/>
      <c r="H190" s="75"/>
      <c r="I190" s="60"/>
      <c r="J190" s="64"/>
      <c r="K190" s="64"/>
      <c r="L190" s="64"/>
      <c r="M190" s="64"/>
      <c r="N190" s="64"/>
      <c r="O190" s="64"/>
      <c r="P190" s="64"/>
      <c r="Q190" s="64"/>
      <c r="R190" s="64"/>
      <c r="S190" s="64"/>
      <c r="T190" s="64"/>
      <c r="U190" s="64"/>
      <c r="V190" s="64"/>
      <c r="W190" s="64"/>
      <c r="X190" s="64"/>
      <c r="Y190" s="64"/>
      <c r="Z190" s="64"/>
      <c r="AA190" s="64"/>
    </row>
    <row r="191" spans="1:27" ht="15.75" customHeight="1" x14ac:dyDescent="0.2">
      <c r="A191" s="471"/>
      <c r="B191" s="471"/>
      <c r="C191" s="57" t="s">
        <v>775</v>
      </c>
      <c r="D191" s="76" t="s">
        <v>776</v>
      </c>
      <c r="E191" s="57" t="s">
        <v>777</v>
      </c>
      <c r="F191" s="57" t="s">
        <v>778</v>
      </c>
      <c r="G191" s="74"/>
      <c r="H191" s="75"/>
      <c r="I191" s="60"/>
      <c r="J191" s="64"/>
      <c r="K191" s="64"/>
      <c r="L191" s="64"/>
      <c r="M191" s="64"/>
      <c r="N191" s="64"/>
      <c r="O191" s="64"/>
      <c r="P191" s="64"/>
      <c r="Q191" s="64"/>
      <c r="R191" s="64"/>
      <c r="S191" s="64"/>
      <c r="T191" s="64"/>
      <c r="U191" s="64"/>
      <c r="V191" s="64"/>
      <c r="W191" s="64"/>
      <c r="X191" s="64"/>
      <c r="Y191" s="64"/>
      <c r="Z191" s="64"/>
      <c r="AA191" s="64"/>
    </row>
    <row r="192" spans="1:27" ht="15.75" customHeight="1" x14ac:dyDescent="0.2">
      <c r="A192" s="67"/>
      <c r="B192" s="56" t="s">
        <v>779</v>
      </c>
      <c r="C192" s="57" t="s">
        <v>780</v>
      </c>
      <c r="D192" s="76" t="s">
        <v>781</v>
      </c>
      <c r="E192" s="57" t="s">
        <v>782</v>
      </c>
      <c r="F192" s="57" t="s">
        <v>783</v>
      </c>
      <c r="G192" s="74"/>
      <c r="H192" s="75"/>
      <c r="I192" s="60"/>
      <c r="J192" s="64"/>
      <c r="K192" s="64"/>
      <c r="L192" s="64"/>
      <c r="M192" s="64"/>
      <c r="N192" s="64"/>
      <c r="O192" s="64"/>
      <c r="P192" s="64"/>
      <c r="Q192" s="64"/>
      <c r="R192" s="64"/>
      <c r="S192" s="64"/>
      <c r="T192" s="64"/>
      <c r="U192" s="64"/>
      <c r="V192" s="64"/>
      <c r="W192" s="64"/>
      <c r="X192" s="64"/>
      <c r="Y192" s="64"/>
      <c r="Z192" s="64"/>
      <c r="AA192" s="64"/>
    </row>
    <row r="193" spans="1:27" ht="15.75" customHeight="1" x14ac:dyDescent="0.2">
      <c r="A193" s="67"/>
      <c r="B193" s="68"/>
      <c r="C193" s="57" t="s">
        <v>784</v>
      </c>
      <c r="D193" s="76" t="s">
        <v>785</v>
      </c>
      <c r="E193" s="57" t="s">
        <v>786</v>
      </c>
      <c r="F193" s="57" t="s">
        <v>787</v>
      </c>
      <c r="G193" s="74"/>
      <c r="H193" s="75"/>
      <c r="I193" s="60"/>
      <c r="J193" s="64"/>
      <c r="K193" s="64"/>
      <c r="L193" s="64"/>
      <c r="M193" s="64"/>
      <c r="N193" s="64"/>
      <c r="O193" s="64"/>
      <c r="P193" s="64"/>
      <c r="Q193" s="64"/>
      <c r="R193" s="64"/>
      <c r="S193" s="64"/>
      <c r="T193" s="64"/>
      <c r="U193" s="64"/>
      <c r="V193" s="64"/>
      <c r="W193" s="64"/>
      <c r="X193" s="64"/>
      <c r="Y193" s="64"/>
      <c r="Z193" s="64"/>
      <c r="AA193" s="64"/>
    </row>
    <row r="194" spans="1:27" ht="15.75" customHeight="1" x14ac:dyDescent="0.2">
      <c r="A194" s="67"/>
      <c r="B194" s="69"/>
      <c r="C194" s="57" t="s">
        <v>788</v>
      </c>
      <c r="D194" s="77" t="s">
        <v>789</v>
      </c>
      <c r="E194" s="57" t="s">
        <v>790</v>
      </c>
      <c r="F194" s="57" t="s">
        <v>791</v>
      </c>
      <c r="G194" s="74"/>
      <c r="H194" s="75"/>
      <c r="I194" s="60"/>
      <c r="J194" s="64"/>
      <c r="K194" s="64"/>
      <c r="L194" s="64"/>
      <c r="M194" s="64"/>
      <c r="N194" s="64"/>
      <c r="O194" s="64"/>
      <c r="P194" s="64"/>
      <c r="Q194" s="64"/>
      <c r="R194" s="64"/>
      <c r="S194" s="64"/>
      <c r="T194" s="64"/>
      <c r="U194" s="64"/>
      <c r="V194" s="64"/>
      <c r="W194" s="64"/>
      <c r="X194" s="64"/>
      <c r="Y194" s="64"/>
      <c r="Z194" s="64"/>
      <c r="AA194" s="64"/>
    </row>
    <row r="195" spans="1:27" ht="15.75" customHeight="1" x14ac:dyDescent="0.2">
      <c r="A195" s="504"/>
      <c r="B195" s="56" t="s">
        <v>792</v>
      </c>
      <c r="C195" s="57" t="s">
        <v>793</v>
      </c>
      <c r="D195" s="58" t="s">
        <v>794</v>
      </c>
      <c r="E195" s="57" t="s">
        <v>795</v>
      </c>
      <c r="F195" s="57" t="s">
        <v>796</v>
      </c>
      <c r="G195" s="59"/>
      <c r="H195" s="59"/>
      <c r="I195" s="60"/>
      <c r="J195" s="64"/>
      <c r="K195" s="64"/>
      <c r="L195" s="64"/>
      <c r="M195" s="64"/>
      <c r="N195" s="64"/>
      <c r="O195" s="64"/>
      <c r="P195" s="64"/>
      <c r="Q195" s="64"/>
      <c r="R195" s="64"/>
      <c r="S195" s="64"/>
      <c r="T195" s="64"/>
      <c r="U195" s="64"/>
      <c r="V195" s="64"/>
      <c r="W195" s="64"/>
      <c r="X195" s="64"/>
      <c r="Y195" s="64"/>
      <c r="Z195" s="64"/>
      <c r="AA195" s="64"/>
    </row>
    <row r="196" spans="1:27" ht="15.75" customHeight="1" x14ac:dyDescent="0.2">
      <c r="A196" s="487"/>
      <c r="B196" s="502" t="s">
        <v>797</v>
      </c>
      <c r="C196" s="57" t="s">
        <v>798</v>
      </c>
      <c r="D196" s="57" t="s">
        <v>799</v>
      </c>
      <c r="E196" s="57" t="s">
        <v>800</v>
      </c>
      <c r="F196" s="57" t="s">
        <v>801</v>
      </c>
      <c r="G196" s="59"/>
      <c r="H196" s="59"/>
      <c r="I196" s="60"/>
      <c r="J196" s="64"/>
      <c r="K196" s="64"/>
      <c r="L196" s="64"/>
      <c r="M196" s="64"/>
      <c r="N196" s="64"/>
      <c r="O196" s="64"/>
      <c r="P196" s="64"/>
      <c r="Q196" s="64"/>
      <c r="R196" s="64"/>
      <c r="S196" s="64"/>
      <c r="T196" s="64"/>
      <c r="U196" s="64"/>
      <c r="V196" s="64"/>
      <c r="W196" s="64"/>
      <c r="X196" s="64"/>
      <c r="Y196" s="64"/>
      <c r="Z196" s="64"/>
      <c r="AA196" s="64"/>
    </row>
    <row r="197" spans="1:27" ht="15.75" customHeight="1" x14ac:dyDescent="0.2">
      <c r="A197" s="487"/>
      <c r="B197" s="487"/>
      <c r="C197" s="57"/>
      <c r="D197" s="57" t="s">
        <v>802</v>
      </c>
      <c r="E197" s="57" t="s">
        <v>803</v>
      </c>
      <c r="F197" s="57" t="s">
        <v>804</v>
      </c>
      <c r="G197" s="59"/>
      <c r="H197" s="59"/>
      <c r="I197" s="60"/>
      <c r="J197" s="64"/>
      <c r="K197" s="64"/>
      <c r="L197" s="64"/>
      <c r="M197" s="64"/>
      <c r="N197" s="64"/>
      <c r="O197" s="64"/>
      <c r="P197" s="64"/>
      <c r="Q197" s="64"/>
      <c r="R197" s="64"/>
      <c r="S197" s="64"/>
      <c r="T197" s="64"/>
      <c r="U197" s="64"/>
      <c r="V197" s="64"/>
      <c r="W197" s="64"/>
      <c r="X197" s="64"/>
      <c r="Y197" s="64"/>
      <c r="Z197" s="64"/>
      <c r="AA197" s="64"/>
    </row>
    <row r="198" spans="1:27" ht="15.75" customHeight="1" x14ac:dyDescent="0.2">
      <c r="A198" s="487"/>
      <c r="B198" s="487"/>
      <c r="C198" s="57" t="s">
        <v>805</v>
      </c>
      <c r="D198" s="57" t="s">
        <v>806</v>
      </c>
      <c r="E198" s="57" t="s">
        <v>807</v>
      </c>
      <c r="F198" s="57" t="s">
        <v>808</v>
      </c>
      <c r="G198" s="59"/>
      <c r="H198" s="59"/>
      <c r="I198" s="60"/>
      <c r="J198" s="64"/>
      <c r="K198" s="64"/>
      <c r="L198" s="64"/>
      <c r="M198" s="64"/>
      <c r="N198" s="64"/>
      <c r="O198" s="64"/>
      <c r="P198" s="64"/>
      <c r="Q198" s="64"/>
      <c r="R198" s="64"/>
      <c r="S198" s="64"/>
      <c r="T198" s="64"/>
      <c r="U198" s="64"/>
      <c r="V198" s="64"/>
      <c r="W198" s="64"/>
      <c r="X198" s="64"/>
      <c r="Y198" s="64"/>
      <c r="Z198" s="64"/>
      <c r="AA198" s="64"/>
    </row>
    <row r="199" spans="1:27" ht="15.75" customHeight="1" x14ac:dyDescent="0.2">
      <c r="A199" s="471"/>
      <c r="B199" s="471"/>
      <c r="C199" s="57"/>
      <c r="D199" s="57" t="s">
        <v>809</v>
      </c>
      <c r="E199" s="57" t="s">
        <v>810</v>
      </c>
      <c r="F199" s="57" t="s">
        <v>811</v>
      </c>
      <c r="G199" s="59"/>
      <c r="H199" s="59"/>
      <c r="I199" s="60"/>
      <c r="J199" s="64"/>
      <c r="K199" s="64"/>
      <c r="L199" s="64"/>
      <c r="M199" s="64"/>
      <c r="N199" s="64"/>
      <c r="O199" s="64"/>
      <c r="P199" s="64"/>
      <c r="Q199" s="64"/>
      <c r="R199" s="64"/>
      <c r="S199" s="64"/>
      <c r="T199" s="64"/>
      <c r="U199" s="64"/>
      <c r="V199" s="64"/>
      <c r="W199" s="64"/>
      <c r="X199" s="64"/>
      <c r="Y199" s="64"/>
      <c r="Z199" s="64"/>
      <c r="AA199" s="64"/>
    </row>
    <row r="200" spans="1:27" ht="15" customHeight="1" x14ac:dyDescent="0.2">
      <c r="A200" s="78" t="s">
        <v>812</v>
      </c>
      <c r="B200" s="502" t="s">
        <v>813</v>
      </c>
      <c r="C200" s="65" t="s">
        <v>814</v>
      </c>
      <c r="D200" s="79" t="s">
        <v>815</v>
      </c>
      <c r="E200" s="65" t="s">
        <v>816</v>
      </c>
      <c r="F200" s="65" t="s">
        <v>817</v>
      </c>
      <c r="G200" s="65" t="s">
        <v>818</v>
      </c>
      <c r="H200" s="65" t="s">
        <v>819</v>
      </c>
      <c r="I200" s="65" t="s">
        <v>820</v>
      </c>
      <c r="J200" s="22"/>
      <c r="K200" s="22"/>
      <c r="L200" s="22"/>
      <c r="M200" s="22"/>
      <c r="N200" s="22"/>
      <c r="O200" s="22"/>
      <c r="P200" s="22"/>
      <c r="Q200" s="22"/>
      <c r="R200" s="22"/>
      <c r="S200" s="22"/>
      <c r="T200" s="22"/>
      <c r="U200" s="22"/>
      <c r="V200" s="22"/>
      <c r="W200" s="22"/>
      <c r="X200" s="22"/>
      <c r="Y200" s="22"/>
      <c r="Z200" s="22"/>
      <c r="AA200" s="22"/>
    </row>
    <row r="201" spans="1:27" ht="15" customHeight="1" x14ac:dyDescent="0.2">
      <c r="A201" s="78"/>
      <c r="B201" s="487"/>
      <c r="C201" s="65"/>
      <c r="D201" s="79" t="s">
        <v>821</v>
      </c>
      <c r="E201" s="65" t="s">
        <v>822</v>
      </c>
      <c r="F201" s="65" t="s">
        <v>823</v>
      </c>
      <c r="G201" s="65" t="s">
        <v>818</v>
      </c>
      <c r="H201" s="65" t="s">
        <v>819</v>
      </c>
      <c r="I201" s="65" t="s">
        <v>820</v>
      </c>
      <c r="J201" s="22"/>
      <c r="K201" s="22"/>
      <c r="L201" s="22"/>
      <c r="M201" s="22"/>
      <c r="N201" s="22"/>
      <c r="O201" s="22"/>
      <c r="P201" s="22"/>
      <c r="Q201" s="22"/>
      <c r="R201" s="22"/>
      <c r="S201" s="22"/>
      <c r="T201" s="22"/>
      <c r="U201" s="22"/>
      <c r="V201" s="22"/>
      <c r="W201" s="22"/>
      <c r="X201" s="22"/>
      <c r="Y201" s="22"/>
      <c r="Z201" s="22"/>
      <c r="AA201" s="22"/>
    </row>
    <row r="202" spans="1:27" ht="15" customHeight="1" x14ac:dyDescent="0.2">
      <c r="A202" s="78"/>
      <c r="B202" s="471"/>
      <c r="C202" s="65"/>
      <c r="D202" s="79" t="s">
        <v>824</v>
      </c>
      <c r="E202" s="65" t="s">
        <v>825</v>
      </c>
      <c r="F202" s="65" t="s">
        <v>826</v>
      </c>
      <c r="G202" s="65" t="s">
        <v>818</v>
      </c>
      <c r="H202" s="65" t="s">
        <v>819</v>
      </c>
      <c r="I202" s="65" t="s">
        <v>820</v>
      </c>
      <c r="J202" s="22"/>
      <c r="K202" s="22"/>
      <c r="L202" s="22"/>
      <c r="M202" s="22"/>
      <c r="N202" s="22"/>
      <c r="O202" s="22"/>
      <c r="P202" s="22"/>
      <c r="Q202" s="22"/>
      <c r="R202" s="22"/>
      <c r="S202" s="22"/>
      <c r="T202" s="22"/>
      <c r="U202" s="22"/>
      <c r="V202" s="22"/>
      <c r="W202" s="22"/>
      <c r="X202" s="22"/>
      <c r="Y202" s="22"/>
      <c r="Z202" s="22"/>
      <c r="AA202" s="22"/>
    </row>
    <row r="203" spans="1:27" ht="15" customHeight="1" x14ac:dyDescent="0.2">
      <c r="A203" s="505" t="s">
        <v>827</v>
      </c>
      <c r="B203" s="502" t="s">
        <v>828</v>
      </c>
      <c r="C203" s="505" t="s">
        <v>829</v>
      </c>
      <c r="D203" s="65" t="s">
        <v>830</v>
      </c>
      <c r="E203" s="65" t="s">
        <v>831</v>
      </c>
      <c r="F203" s="65" t="s">
        <v>832</v>
      </c>
      <c r="G203" s="65" t="s">
        <v>833</v>
      </c>
      <c r="H203" s="65" t="s">
        <v>187</v>
      </c>
      <c r="I203" s="65" t="s">
        <v>834</v>
      </c>
      <c r="J203" s="22"/>
      <c r="K203" s="22"/>
      <c r="L203" s="22"/>
      <c r="M203" s="22"/>
      <c r="N203" s="22"/>
      <c r="O203" s="22"/>
      <c r="P203" s="22"/>
      <c r="Q203" s="22"/>
      <c r="R203" s="22"/>
      <c r="S203" s="22"/>
      <c r="T203" s="22"/>
      <c r="U203" s="22"/>
      <c r="V203" s="22"/>
      <c r="W203" s="22"/>
      <c r="X203" s="22"/>
      <c r="Y203" s="22"/>
      <c r="Z203" s="22"/>
      <c r="AA203" s="22"/>
    </row>
    <row r="204" spans="1:27" ht="15" customHeight="1" x14ac:dyDescent="0.2">
      <c r="A204" s="487"/>
      <c r="B204" s="487"/>
      <c r="C204" s="487"/>
      <c r="D204" s="65" t="s">
        <v>835</v>
      </c>
      <c r="E204" s="65" t="s">
        <v>836</v>
      </c>
      <c r="F204" s="65" t="s">
        <v>837</v>
      </c>
      <c r="G204" s="65" t="s">
        <v>833</v>
      </c>
      <c r="H204" s="65" t="s">
        <v>187</v>
      </c>
      <c r="I204" s="65" t="s">
        <v>834</v>
      </c>
      <c r="J204" s="22"/>
      <c r="K204" s="22"/>
      <c r="L204" s="22"/>
      <c r="M204" s="22"/>
      <c r="N204" s="22"/>
      <c r="O204" s="22"/>
      <c r="P204" s="22"/>
      <c r="Q204" s="22"/>
      <c r="R204" s="22"/>
      <c r="S204" s="22"/>
      <c r="T204" s="22"/>
      <c r="U204" s="22"/>
      <c r="V204" s="22"/>
      <c r="W204" s="22"/>
      <c r="X204" s="22"/>
      <c r="Y204" s="22"/>
      <c r="Z204" s="22"/>
      <c r="AA204" s="22"/>
    </row>
    <row r="205" spans="1:27" ht="15" customHeight="1" x14ac:dyDescent="0.2">
      <c r="A205" s="487"/>
      <c r="B205" s="487"/>
      <c r="C205" s="487"/>
      <c r="D205" s="65" t="s">
        <v>838</v>
      </c>
      <c r="E205" s="65" t="s">
        <v>839</v>
      </c>
      <c r="F205" s="65" t="s">
        <v>840</v>
      </c>
      <c r="G205" s="65" t="s">
        <v>833</v>
      </c>
      <c r="H205" s="65" t="s">
        <v>187</v>
      </c>
      <c r="I205" s="65" t="s">
        <v>834</v>
      </c>
      <c r="J205" s="22"/>
      <c r="K205" s="22"/>
      <c r="L205" s="22"/>
      <c r="M205" s="22"/>
      <c r="N205" s="22"/>
      <c r="O205" s="22"/>
      <c r="P205" s="22"/>
      <c r="Q205" s="22"/>
      <c r="R205" s="22"/>
      <c r="S205" s="22"/>
      <c r="T205" s="22"/>
      <c r="U205" s="22"/>
      <c r="V205" s="22"/>
      <c r="W205" s="22"/>
      <c r="X205" s="22"/>
      <c r="Y205" s="22"/>
      <c r="Z205" s="22"/>
      <c r="AA205" s="22"/>
    </row>
    <row r="206" spans="1:27" ht="15" customHeight="1" x14ac:dyDescent="0.2">
      <c r="A206" s="487"/>
      <c r="B206" s="487"/>
      <c r="C206" s="487"/>
      <c r="D206" s="65"/>
      <c r="E206" s="65"/>
      <c r="F206" s="65"/>
      <c r="G206" s="65" t="s">
        <v>841</v>
      </c>
      <c r="H206" s="65" t="s">
        <v>187</v>
      </c>
      <c r="I206" s="65" t="s">
        <v>842</v>
      </c>
      <c r="J206" s="22"/>
      <c r="K206" s="22"/>
      <c r="L206" s="22"/>
      <c r="M206" s="22"/>
      <c r="N206" s="22"/>
      <c r="O206" s="22"/>
      <c r="P206" s="22"/>
      <c r="Q206" s="22"/>
      <c r="R206" s="22"/>
      <c r="S206" s="22"/>
      <c r="T206" s="22"/>
      <c r="U206" s="22"/>
      <c r="V206" s="22"/>
      <c r="W206" s="22"/>
      <c r="X206" s="22"/>
      <c r="Y206" s="22"/>
      <c r="Z206" s="22"/>
      <c r="AA206" s="22"/>
    </row>
    <row r="207" spans="1:27" ht="15" customHeight="1" x14ac:dyDescent="0.2">
      <c r="A207" s="471"/>
      <c r="B207" s="471"/>
      <c r="C207" s="471"/>
      <c r="D207" s="65"/>
      <c r="E207" s="65"/>
      <c r="F207" s="65"/>
      <c r="G207" s="65" t="s">
        <v>843</v>
      </c>
      <c r="H207" s="65" t="s">
        <v>187</v>
      </c>
      <c r="I207" s="65" t="s">
        <v>844</v>
      </c>
      <c r="J207" s="22"/>
      <c r="K207" s="22"/>
      <c r="L207" s="22"/>
      <c r="M207" s="22"/>
      <c r="N207" s="22"/>
      <c r="O207" s="22"/>
      <c r="P207" s="22"/>
      <c r="Q207" s="22"/>
      <c r="R207" s="22"/>
      <c r="S207" s="22"/>
      <c r="T207" s="22"/>
      <c r="U207" s="22"/>
      <c r="V207" s="22"/>
      <c r="W207" s="22"/>
      <c r="X207" s="22"/>
      <c r="Y207" s="22"/>
      <c r="Z207" s="22"/>
      <c r="AA207" s="22"/>
    </row>
    <row r="208" spans="1:27" ht="15" customHeight="1" x14ac:dyDescent="0.2">
      <c r="A208" s="505" t="s">
        <v>543</v>
      </c>
      <c r="B208" s="502" t="s">
        <v>544</v>
      </c>
      <c r="C208" s="65" t="s">
        <v>545</v>
      </c>
      <c r="D208" s="65" t="s">
        <v>546</v>
      </c>
      <c r="E208" s="65" t="s">
        <v>547</v>
      </c>
      <c r="F208" s="65" t="s">
        <v>548</v>
      </c>
      <c r="G208" s="65" t="s">
        <v>845</v>
      </c>
      <c r="H208" s="65" t="s">
        <v>164</v>
      </c>
      <c r="I208" s="65" t="s">
        <v>846</v>
      </c>
      <c r="J208" s="22"/>
      <c r="K208" s="22"/>
      <c r="L208" s="22"/>
      <c r="M208" s="22"/>
      <c r="N208" s="22"/>
      <c r="O208" s="22"/>
      <c r="P208" s="22"/>
      <c r="Q208" s="22"/>
      <c r="R208" s="22"/>
      <c r="S208" s="22"/>
      <c r="T208" s="22"/>
      <c r="U208" s="22"/>
      <c r="V208" s="22"/>
      <c r="W208" s="22"/>
      <c r="X208" s="22"/>
      <c r="Y208" s="22"/>
      <c r="Z208" s="22"/>
      <c r="AA208" s="22"/>
    </row>
    <row r="209" spans="1:27" ht="15" customHeight="1" x14ac:dyDescent="0.2">
      <c r="A209" s="487"/>
      <c r="B209" s="487"/>
      <c r="C209" s="65"/>
      <c r="D209" s="65" t="s">
        <v>549</v>
      </c>
      <c r="E209" s="65" t="s">
        <v>550</v>
      </c>
      <c r="F209" s="65" t="s">
        <v>551</v>
      </c>
      <c r="G209" s="65" t="s">
        <v>845</v>
      </c>
      <c r="H209" s="65" t="s">
        <v>164</v>
      </c>
      <c r="I209" s="65" t="s">
        <v>846</v>
      </c>
      <c r="J209" s="22"/>
      <c r="K209" s="22"/>
      <c r="L209" s="22"/>
      <c r="M209" s="22"/>
      <c r="N209" s="22"/>
      <c r="O209" s="22"/>
      <c r="P209" s="22"/>
      <c r="Q209" s="22"/>
      <c r="R209" s="22"/>
      <c r="S209" s="22"/>
      <c r="T209" s="22"/>
      <c r="U209" s="22"/>
      <c r="V209" s="22"/>
      <c r="W209" s="22"/>
      <c r="X209" s="22"/>
      <c r="Y209" s="22"/>
      <c r="Z209" s="22"/>
      <c r="AA209" s="22"/>
    </row>
    <row r="210" spans="1:27" ht="15" customHeight="1" x14ac:dyDescent="0.2">
      <c r="A210" s="487"/>
      <c r="B210" s="487"/>
      <c r="C210" s="65" t="s">
        <v>552</v>
      </c>
      <c r="D210" s="65" t="s">
        <v>553</v>
      </c>
      <c r="E210" s="65" t="s">
        <v>554</v>
      </c>
      <c r="F210" s="65" t="s">
        <v>555</v>
      </c>
      <c r="G210" s="65" t="s">
        <v>845</v>
      </c>
      <c r="H210" s="65" t="s">
        <v>164</v>
      </c>
      <c r="I210" s="65" t="s">
        <v>846</v>
      </c>
      <c r="J210" s="22"/>
      <c r="K210" s="22"/>
      <c r="L210" s="22"/>
      <c r="M210" s="22"/>
      <c r="N210" s="22"/>
      <c r="O210" s="22"/>
      <c r="P210" s="22"/>
      <c r="Q210" s="22"/>
      <c r="R210" s="22"/>
      <c r="S210" s="22"/>
      <c r="T210" s="22"/>
      <c r="U210" s="22"/>
      <c r="V210" s="22"/>
      <c r="W210" s="22"/>
      <c r="X210" s="22"/>
      <c r="Y210" s="22"/>
      <c r="Z210" s="22"/>
      <c r="AA210" s="22"/>
    </row>
    <row r="211" spans="1:27" ht="15" customHeight="1" x14ac:dyDescent="0.2">
      <c r="A211" s="487"/>
      <c r="B211" s="487"/>
      <c r="C211" s="65" t="s">
        <v>556</v>
      </c>
      <c r="D211" s="65" t="s">
        <v>557</v>
      </c>
      <c r="E211" s="65" t="s">
        <v>558</v>
      </c>
      <c r="F211" s="65" t="s">
        <v>559</v>
      </c>
      <c r="G211" s="65" t="s">
        <v>845</v>
      </c>
      <c r="H211" s="65" t="s">
        <v>164</v>
      </c>
      <c r="I211" s="65" t="s">
        <v>846</v>
      </c>
      <c r="J211" s="22"/>
      <c r="K211" s="22"/>
      <c r="L211" s="22"/>
      <c r="M211" s="22"/>
      <c r="N211" s="22"/>
      <c r="O211" s="22"/>
      <c r="P211" s="22"/>
      <c r="Q211" s="22"/>
      <c r="R211" s="22"/>
      <c r="S211" s="22"/>
      <c r="T211" s="22"/>
      <c r="U211" s="22"/>
      <c r="V211" s="22"/>
      <c r="W211" s="22"/>
      <c r="X211" s="22"/>
      <c r="Y211" s="22"/>
      <c r="Z211" s="22"/>
      <c r="AA211" s="22"/>
    </row>
    <row r="212" spans="1:27" ht="15" customHeight="1" x14ac:dyDescent="0.2">
      <c r="A212" s="487"/>
      <c r="B212" s="471"/>
      <c r="C212" s="65"/>
      <c r="D212" s="65" t="s">
        <v>560</v>
      </c>
      <c r="E212" s="65" t="s">
        <v>561</v>
      </c>
      <c r="F212" s="65" t="s">
        <v>562</v>
      </c>
      <c r="G212" s="65" t="s">
        <v>845</v>
      </c>
      <c r="H212" s="65" t="s">
        <v>164</v>
      </c>
      <c r="I212" s="65" t="s">
        <v>846</v>
      </c>
      <c r="J212" s="22"/>
      <c r="K212" s="22"/>
      <c r="L212" s="22"/>
      <c r="M212" s="22"/>
      <c r="N212" s="22"/>
      <c r="O212" s="22"/>
      <c r="P212" s="22"/>
      <c r="Q212" s="22"/>
      <c r="R212" s="22"/>
      <c r="S212" s="22"/>
      <c r="T212" s="22"/>
      <c r="U212" s="22"/>
      <c r="V212" s="22"/>
      <c r="W212" s="22"/>
      <c r="X212" s="22"/>
      <c r="Y212" s="22"/>
      <c r="Z212" s="22"/>
      <c r="AA212" s="22"/>
    </row>
    <row r="213" spans="1:27" ht="15" customHeight="1" x14ac:dyDescent="0.2">
      <c r="A213" s="487"/>
      <c r="B213" s="502" t="s">
        <v>571</v>
      </c>
      <c r="C213" s="65" t="s">
        <v>572</v>
      </c>
      <c r="D213" s="65" t="s">
        <v>573</v>
      </c>
      <c r="E213" s="65" t="s">
        <v>574</v>
      </c>
      <c r="F213" s="65" t="s">
        <v>575</v>
      </c>
      <c r="G213" s="65" t="s">
        <v>847</v>
      </c>
      <c r="H213" s="65" t="s">
        <v>164</v>
      </c>
      <c r="I213" s="65" t="s">
        <v>848</v>
      </c>
      <c r="J213" s="22"/>
      <c r="K213" s="22"/>
      <c r="L213" s="22"/>
      <c r="M213" s="22"/>
      <c r="N213" s="22"/>
      <c r="O213" s="22"/>
      <c r="P213" s="22"/>
      <c r="Q213" s="22"/>
      <c r="R213" s="22"/>
      <c r="S213" s="22"/>
      <c r="T213" s="22"/>
      <c r="U213" s="22"/>
      <c r="V213" s="22"/>
      <c r="W213" s="22"/>
      <c r="X213" s="22"/>
      <c r="Y213" s="22"/>
      <c r="Z213" s="22"/>
      <c r="AA213" s="22"/>
    </row>
    <row r="214" spans="1:27" ht="15" customHeight="1" x14ac:dyDescent="0.2">
      <c r="A214" s="487"/>
      <c r="B214" s="487"/>
      <c r="C214" s="65"/>
      <c r="D214" s="65" t="s">
        <v>576</v>
      </c>
      <c r="E214" s="65" t="s">
        <v>577</v>
      </c>
      <c r="F214" s="65" t="s">
        <v>578</v>
      </c>
      <c r="G214" s="65" t="s">
        <v>847</v>
      </c>
      <c r="H214" s="65" t="s">
        <v>164</v>
      </c>
      <c r="I214" s="65" t="s">
        <v>848</v>
      </c>
      <c r="J214" s="22"/>
      <c r="K214" s="22"/>
      <c r="L214" s="22"/>
      <c r="M214" s="22"/>
      <c r="N214" s="22"/>
      <c r="O214" s="22"/>
      <c r="P214" s="22"/>
      <c r="Q214" s="22"/>
      <c r="R214" s="22"/>
      <c r="S214" s="22"/>
      <c r="T214" s="22"/>
      <c r="U214" s="22"/>
      <c r="V214" s="22"/>
      <c r="W214" s="22"/>
      <c r="X214" s="22"/>
      <c r="Y214" s="22"/>
      <c r="Z214" s="22"/>
      <c r="AA214" s="22"/>
    </row>
    <row r="215" spans="1:27" ht="15" customHeight="1" x14ac:dyDescent="0.2">
      <c r="A215" s="487"/>
      <c r="B215" s="487"/>
      <c r="C215" s="65"/>
      <c r="D215" s="65" t="s">
        <v>579</v>
      </c>
      <c r="E215" s="65" t="s">
        <v>580</v>
      </c>
      <c r="F215" s="65" t="s">
        <v>581</v>
      </c>
      <c r="G215" s="65" t="s">
        <v>847</v>
      </c>
      <c r="H215" s="65" t="s">
        <v>164</v>
      </c>
      <c r="I215" s="65" t="s">
        <v>848</v>
      </c>
      <c r="J215" s="22"/>
      <c r="K215" s="22"/>
      <c r="L215" s="22"/>
      <c r="M215" s="22"/>
      <c r="N215" s="22"/>
      <c r="O215" s="22"/>
      <c r="P215" s="22"/>
      <c r="Q215" s="22"/>
      <c r="R215" s="22"/>
      <c r="S215" s="22"/>
      <c r="T215" s="22"/>
      <c r="U215" s="22"/>
      <c r="V215" s="22"/>
      <c r="W215" s="22"/>
      <c r="X215" s="22"/>
      <c r="Y215" s="22"/>
      <c r="Z215" s="22"/>
      <c r="AA215" s="22"/>
    </row>
    <row r="216" spans="1:27" ht="15" customHeight="1" x14ac:dyDescent="0.2">
      <c r="A216" s="471"/>
      <c r="B216" s="471"/>
      <c r="C216" s="65"/>
      <c r="D216" s="65" t="s">
        <v>582</v>
      </c>
      <c r="E216" s="65" t="s">
        <v>583</v>
      </c>
      <c r="F216" s="65" t="s">
        <v>584</v>
      </c>
      <c r="G216" s="65" t="s">
        <v>847</v>
      </c>
      <c r="H216" s="65" t="s">
        <v>164</v>
      </c>
      <c r="I216" s="65" t="s">
        <v>848</v>
      </c>
      <c r="J216" s="22"/>
      <c r="K216" s="22"/>
      <c r="L216" s="22"/>
      <c r="M216" s="22"/>
      <c r="N216" s="22"/>
      <c r="O216" s="22"/>
      <c r="P216" s="22"/>
      <c r="Q216" s="22"/>
      <c r="R216" s="22"/>
      <c r="S216" s="22"/>
      <c r="T216" s="22"/>
      <c r="U216" s="22"/>
      <c r="V216" s="22"/>
      <c r="W216" s="22"/>
      <c r="X216" s="22"/>
      <c r="Y216" s="22"/>
      <c r="Z216" s="22"/>
      <c r="AA216" s="22"/>
    </row>
    <row r="217" spans="1:27" ht="15.75" customHeight="1" x14ac:dyDescent="0.2">
      <c r="A217" s="506" t="s">
        <v>157</v>
      </c>
      <c r="B217" s="502" t="s">
        <v>849</v>
      </c>
      <c r="C217" s="57" t="s">
        <v>850</v>
      </c>
      <c r="D217" s="76" t="s">
        <v>851</v>
      </c>
      <c r="E217" s="57" t="s">
        <v>852</v>
      </c>
      <c r="F217" s="57" t="s">
        <v>853</v>
      </c>
      <c r="G217" s="74"/>
      <c r="H217" s="75"/>
      <c r="I217" s="60"/>
      <c r="J217" s="64"/>
      <c r="K217" s="64"/>
      <c r="L217" s="64"/>
      <c r="M217" s="64"/>
      <c r="N217" s="64"/>
      <c r="O217" s="64"/>
      <c r="P217" s="64"/>
      <c r="Q217" s="64"/>
      <c r="R217" s="64"/>
      <c r="S217" s="64"/>
      <c r="T217" s="64"/>
      <c r="U217" s="64"/>
      <c r="V217" s="64"/>
      <c r="W217" s="64"/>
      <c r="X217" s="64"/>
      <c r="Y217" s="64"/>
      <c r="Z217" s="64"/>
      <c r="AA217" s="64"/>
    </row>
    <row r="218" spans="1:27" ht="15.75" customHeight="1" x14ac:dyDescent="0.2">
      <c r="A218" s="487"/>
      <c r="B218" s="487"/>
      <c r="C218" s="57"/>
      <c r="D218" s="76" t="s">
        <v>854</v>
      </c>
      <c r="E218" s="57" t="s">
        <v>855</v>
      </c>
      <c r="F218" s="57" t="s">
        <v>856</v>
      </c>
      <c r="G218" s="74"/>
      <c r="H218" s="75"/>
      <c r="I218" s="60"/>
      <c r="J218" s="64"/>
      <c r="K218" s="64"/>
      <c r="L218" s="64"/>
      <c r="M218" s="64"/>
      <c r="N218" s="64"/>
      <c r="O218" s="64"/>
      <c r="P218" s="64"/>
      <c r="Q218" s="64"/>
      <c r="R218" s="64"/>
      <c r="S218" s="64"/>
      <c r="T218" s="64"/>
      <c r="U218" s="64"/>
      <c r="V218" s="64"/>
      <c r="W218" s="64"/>
      <c r="X218" s="64"/>
      <c r="Y218" s="64"/>
      <c r="Z218" s="64"/>
      <c r="AA218" s="64"/>
    </row>
    <row r="219" spans="1:27" ht="15.75" customHeight="1" x14ac:dyDescent="0.2">
      <c r="A219" s="487"/>
      <c r="B219" s="487"/>
      <c r="C219" s="57" t="s">
        <v>857</v>
      </c>
      <c r="D219" s="76" t="s">
        <v>858</v>
      </c>
      <c r="E219" s="57" t="s">
        <v>859</v>
      </c>
      <c r="F219" s="57" t="s">
        <v>860</v>
      </c>
      <c r="G219" s="74"/>
      <c r="H219" s="75"/>
      <c r="I219" s="60"/>
      <c r="J219" s="64"/>
      <c r="K219" s="64"/>
      <c r="L219" s="64"/>
      <c r="M219" s="64"/>
      <c r="N219" s="64"/>
      <c r="O219" s="64"/>
      <c r="P219" s="64"/>
      <c r="Q219" s="64"/>
      <c r="R219" s="64"/>
      <c r="S219" s="64"/>
      <c r="T219" s="64"/>
      <c r="U219" s="64"/>
      <c r="V219" s="64"/>
      <c r="W219" s="64"/>
      <c r="X219" s="64"/>
      <c r="Y219" s="64"/>
      <c r="Z219" s="64"/>
      <c r="AA219" s="64"/>
    </row>
    <row r="220" spans="1:27" ht="15.75" customHeight="1" x14ac:dyDescent="0.2">
      <c r="A220" s="487"/>
      <c r="B220" s="487"/>
      <c r="C220" s="57" t="s">
        <v>861</v>
      </c>
      <c r="D220" s="77" t="s">
        <v>862</v>
      </c>
      <c r="E220" s="57" t="s">
        <v>863</v>
      </c>
      <c r="F220" s="57" t="s">
        <v>864</v>
      </c>
      <c r="G220" s="74"/>
      <c r="H220" s="75"/>
      <c r="I220" s="60"/>
      <c r="J220" s="64"/>
      <c r="K220" s="64"/>
      <c r="L220" s="64"/>
      <c r="M220" s="64"/>
      <c r="N220" s="64"/>
      <c r="O220" s="64"/>
      <c r="P220" s="64"/>
      <c r="Q220" s="64"/>
      <c r="R220" s="64"/>
      <c r="S220" s="64"/>
      <c r="T220" s="64"/>
      <c r="U220" s="64"/>
      <c r="V220" s="64"/>
      <c r="W220" s="64"/>
      <c r="X220" s="64"/>
      <c r="Y220" s="64"/>
      <c r="Z220" s="64"/>
      <c r="AA220" s="64"/>
    </row>
    <row r="221" spans="1:27" ht="15.75" customHeight="1" x14ac:dyDescent="0.2">
      <c r="A221" s="471"/>
      <c r="B221" s="471"/>
      <c r="C221" s="57"/>
      <c r="D221" s="77" t="s">
        <v>865</v>
      </c>
      <c r="E221" s="57" t="s">
        <v>866</v>
      </c>
      <c r="F221" s="57" t="s">
        <v>867</v>
      </c>
      <c r="G221" s="74"/>
      <c r="H221" s="75"/>
      <c r="I221" s="60"/>
      <c r="J221" s="64"/>
      <c r="K221" s="64"/>
      <c r="L221" s="64"/>
      <c r="M221" s="64"/>
      <c r="N221" s="64"/>
      <c r="O221" s="64"/>
      <c r="P221" s="64"/>
      <c r="Q221" s="64"/>
      <c r="R221" s="64"/>
      <c r="S221" s="64"/>
      <c r="T221" s="64"/>
      <c r="U221" s="64"/>
      <c r="V221" s="64"/>
      <c r="W221" s="64"/>
      <c r="X221" s="64"/>
      <c r="Y221" s="64"/>
      <c r="Z221" s="64"/>
      <c r="AA221" s="64"/>
    </row>
    <row r="222" spans="1:27" ht="15" customHeight="1" x14ac:dyDescent="0.2">
      <c r="A222" s="80" t="s">
        <v>478</v>
      </c>
      <c r="B222" s="502" t="s">
        <v>63</v>
      </c>
      <c r="C222" s="57" t="s">
        <v>868</v>
      </c>
      <c r="D222" s="77" t="s">
        <v>869</v>
      </c>
      <c r="E222" s="57" t="s">
        <v>870</v>
      </c>
      <c r="F222" s="57" t="s">
        <v>871</v>
      </c>
      <c r="G222" s="74"/>
      <c r="H222" s="75"/>
      <c r="I222" s="60"/>
      <c r="J222" s="22"/>
      <c r="K222" s="22"/>
      <c r="L222" s="22"/>
      <c r="M222" s="22"/>
      <c r="N222" s="22"/>
      <c r="O222" s="22"/>
      <c r="P222" s="22"/>
      <c r="Q222" s="22"/>
      <c r="R222" s="22"/>
      <c r="S222" s="22"/>
      <c r="T222" s="22"/>
      <c r="U222" s="22"/>
      <c r="V222" s="22"/>
      <c r="W222" s="22"/>
      <c r="X222" s="22"/>
      <c r="Y222" s="22"/>
      <c r="Z222" s="22"/>
      <c r="AA222" s="22"/>
    </row>
    <row r="223" spans="1:27" ht="15" customHeight="1" x14ac:dyDescent="0.2">
      <c r="A223" s="81"/>
      <c r="B223" s="471"/>
      <c r="C223" s="57" t="s">
        <v>872</v>
      </c>
      <c r="D223" s="77" t="s">
        <v>873</v>
      </c>
      <c r="E223" s="57" t="s">
        <v>874</v>
      </c>
      <c r="F223" s="57" t="s">
        <v>875</v>
      </c>
      <c r="G223" s="74"/>
      <c r="H223" s="75"/>
      <c r="I223" s="60"/>
      <c r="J223" s="22"/>
      <c r="K223" s="22"/>
      <c r="L223" s="22"/>
      <c r="M223" s="22"/>
      <c r="N223" s="22"/>
      <c r="O223" s="22"/>
      <c r="P223" s="22"/>
      <c r="Q223" s="22"/>
      <c r="R223" s="22"/>
      <c r="S223" s="22"/>
      <c r="T223" s="22"/>
      <c r="U223" s="22"/>
      <c r="V223" s="22"/>
      <c r="W223" s="22"/>
      <c r="X223" s="22"/>
      <c r="Y223" s="22"/>
      <c r="Z223" s="22"/>
      <c r="AA223" s="22"/>
    </row>
    <row r="224" spans="1:27" ht="15" customHeight="1" x14ac:dyDescent="0.2">
      <c r="A224" s="81"/>
      <c r="B224" s="502" t="s">
        <v>876</v>
      </c>
      <c r="C224" s="57" t="s">
        <v>877</v>
      </c>
      <c r="D224" s="77" t="s">
        <v>878</v>
      </c>
      <c r="E224" s="57" t="s">
        <v>879</v>
      </c>
      <c r="F224" s="57" t="s">
        <v>880</v>
      </c>
      <c r="G224" s="74"/>
      <c r="H224" s="75"/>
      <c r="I224" s="60"/>
      <c r="J224" s="22"/>
      <c r="K224" s="22"/>
      <c r="L224" s="22"/>
      <c r="M224" s="22"/>
      <c r="N224" s="22"/>
      <c r="O224" s="22"/>
      <c r="P224" s="22"/>
      <c r="Q224" s="22"/>
      <c r="R224" s="22"/>
      <c r="S224" s="22"/>
      <c r="T224" s="22"/>
      <c r="U224" s="22"/>
      <c r="V224" s="22"/>
      <c r="W224" s="22"/>
      <c r="X224" s="22"/>
      <c r="Y224" s="22"/>
      <c r="Z224" s="22"/>
      <c r="AA224" s="22"/>
    </row>
    <row r="225" spans="1:27" ht="15" customHeight="1" x14ac:dyDescent="0.2">
      <c r="A225" s="81"/>
      <c r="B225" s="471"/>
      <c r="C225" s="57" t="s">
        <v>881</v>
      </c>
      <c r="D225" s="77" t="s">
        <v>882</v>
      </c>
      <c r="E225" s="57" t="s">
        <v>883</v>
      </c>
      <c r="F225" s="57" t="s">
        <v>884</v>
      </c>
      <c r="G225" s="74"/>
      <c r="H225" s="75"/>
      <c r="I225" s="60"/>
      <c r="J225" s="22"/>
      <c r="K225" s="22"/>
      <c r="L225" s="22"/>
      <c r="M225" s="22"/>
      <c r="N225" s="22"/>
      <c r="O225" s="22"/>
      <c r="P225" s="22"/>
      <c r="Q225" s="22"/>
      <c r="R225" s="22"/>
      <c r="S225" s="22"/>
      <c r="T225" s="22"/>
      <c r="U225" s="22"/>
      <c r="V225" s="22"/>
      <c r="W225" s="22"/>
      <c r="X225" s="22"/>
      <c r="Y225" s="22"/>
      <c r="Z225" s="22"/>
      <c r="AA225" s="22"/>
    </row>
    <row r="226" spans="1:27" ht="15" customHeight="1" x14ac:dyDescent="0.2">
      <c r="A226" s="81"/>
      <c r="B226" s="502" t="s">
        <v>885</v>
      </c>
      <c r="C226" s="57" t="s">
        <v>886</v>
      </c>
      <c r="D226" s="77" t="s">
        <v>887</v>
      </c>
      <c r="E226" s="57" t="s">
        <v>888</v>
      </c>
      <c r="F226" s="57" t="s">
        <v>889</v>
      </c>
      <c r="G226" s="74"/>
      <c r="H226" s="75"/>
      <c r="I226" s="60"/>
      <c r="J226" s="22"/>
      <c r="K226" s="22"/>
      <c r="L226" s="22"/>
      <c r="M226" s="22"/>
      <c r="N226" s="22"/>
      <c r="O226" s="22"/>
      <c r="P226" s="22"/>
      <c r="Q226" s="22"/>
      <c r="R226" s="22"/>
      <c r="S226" s="22"/>
      <c r="T226" s="22"/>
      <c r="U226" s="22"/>
      <c r="V226" s="22"/>
      <c r="W226" s="22"/>
      <c r="X226" s="22"/>
      <c r="Y226" s="22"/>
      <c r="Z226" s="22"/>
      <c r="AA226" s="22"/>
    </row>
    <row r="227" spans="1:27" ht="15" customHeight="1" x14ac:dyDescent="0.2">
      <c r="A227" s="81"/>
      <c r="B227" s="487"/>
      <c r="C227" s="57" t="s">
        <v>890</v>
      </c>
      <c r="D227" s="77" t="s">
        <v>891</v>
      </c>
      <c r="E227" s="57" t="s">
        <v>892</v>
      </c>
      <c r="F227" s="57" t="s">
        <v>893</v>
      </c>
      <c r="G227" s="74"/>
      <c r="H227" s="75"/>
      <c r="I227" s="60"/>
      <c r="J227" s="22"/>
      <c r="K227" s="22"/>
      <c r="L227" s="22"/>
      <c r="M227" s="22"/>
      <c r="N227" s="22"/>
      <c r="O227" s="22"/>
      <c r="P227" s="22"/>
      <c r="Q227" s="22"/>
      <c r="R227" s="22"/>
      <c r="S227" s="22"/>
      <c r="T227" s="22"/>
      <c r="U227" s="22"/>
      <c r="V227" s="22"/>
      <c r="W227" s="22"/>
      <c r="X227" s="22"/>
      <c r="Y227" s="22"/>
      <c r="Z227" s="22"/>
      <c r="AA227" s="22"/>
    </row>
    <row r="228" spans="1:27" ht="15" customHeight="1" x14ac:dyDescent="0.2">
      <c r="A228" s="81"/>
      <c r="B228" s="487"/>
      <c r="C228" s="57" t="s">
        <v>894</v>
      </c>
      <c r="D228" s="76" t="s">
        <v>895</v>
      </c>
      <c r="E228" s="57" t="s">
        <v>896</v>
      </c>
      <c r="F228" s="57" t="s">
        <v>897</v>
      </c>
      <c r="G228" s="74"/>
      <c r="H228" s="75"/>
      <c r="I228" s="60"/>
      <c r="J228" s="22"/>
      <c r="K228" s="22"/>
      <c r="L228" s="22"/>
      <c r="M228" s="22"/>
      <c r="N228" s="22"/>
      <c r="O228" s="22"/>
      <c r="P228" s="22"/>
      <c r="Q228" s="22"/>
      <c r="R228" s="22"/>
      <c r="S228" s="22"/>
      <c r="T228" s="22"/>
      <c r="U228" s="22"/>
      <c r="V228" s="22"/>
      <c r="W228" s="22"/>
      <c r="X228" s="22"/>
      <c r="Y228" s="22"/>
      <c r="Z228" s="22"/>
      <c r="AA228" s="22"/>
    </row>
    <row r="229" spans="1:27" ht="15" customHeight="1" x14ac:dyDescent="0.2">
      <c r="A229" s="81"/>
      <c r="B229" s="471"/>
      <c r="C229" s="57" t="s">
        <v>898</v>
      </c>
      <c r="D229" s="77" t="s">
        <v>899</v>
      </c>
      <c r="E229" s="57" t="s">
        <v>900</v>
      </c>
      <c r="F229" s="57" t="s">
        <v>901</v>
      </c>
      <c r="G229" s="74"/>
      <c r="H229" s="75"/>
      <c r="I229" s="60"/>
      <c r="J229" s="22"/>
      <c r="K229" s="22"/>
      <c r="L229" s="22"/>
      <c r="M229" s="22"/>
      <c r="N229" s="22"/>
      <c r="O229" s="22"/>
      <c r="P229" s="22"/>
      <c r="Q229" s="22"/>
      <c r="R229" s="22"/>
      <c r="S229" s="22"/>
      <c r="T229" s="22"/>
      <c r="U229" s="22"/>
      <c r="V229" s="22"/>
      <c r="W229" s="22"/>
      <c r="X229" s="22"/>
      <c r="Y229" s="22"/>
      <c r="Z229" s="22"/>
      <c r="AA229" s="22"/>
    </row>
    <row r="230" spans="1:27" ht="15" customHeight="1" x14ac:dyDescent="0.2">
      <c r="A230" s="81"/>
      <c r="B230" s="61" t="s">
        <v>902</v>
      </c>
      <c r="C230" s="57" t="s">
        <v>903</v>
      </c>
      <c r="D230" s="76" t="s">
        <v>904</v>
      </c>
      <c r="E230" s="57" t="s">
        <v>905</v>
      </c>
      <c r="F230" s="57" t="s">
        <v>906</v>
      </c>
      <c r="G230" s="74"/>
      <c r="H230" s="75"/>
      <c r="I230" s="60"/>
      <c r="J230" s="22"/>
      <c r="K230" s="22"/>
      <c r="L230" s="22"/>
      <c r="M230" s="22"/>
      <c r="N230" s="22"/>
      <c r="O230" s="22"/>
      <c r="P230" s="22"/>
      <c r="Q230" s="22"/>
      <c r="R230" s="22"/>
      <c r="S230" s="22"/>
      <c r="T230" s="22"/>
      <c r="U230" s="22"/>
      <c r="V230" s="22"/>
      <c r="W230" s="22"/>
      <c r="X230" s="22"/>
      <c r="Y230" s="22"/>
      <c r="Z230" s="22"/>
      <c r="AA230" s="22"/>
    </row>
    <row r="231" spans="1:27" ht="15" customHeight="1" x14ac:dyDescent="0.2">
      <c r="A231" s="81"/>
      <c r="B231" s="502" t="s">
        <v>249</v>
      </c>
      <c r="C231" s="57" t="s">
        <v>907</v>
      </c>
      <c r="D231" s="77" t="s">
        <v>908</v>
      </c>
      <c r="E231" s="57" t="s">
        <v>909</v>
      </c>
      <c r="F231" s="57" t="s">
        <v>910</v>
      </c>
      <c r="G231" s="74"/>
      <c r="H231" s="75"/>
      <c r="I231" s="60"/>
      <c r="J231" s="22"/>
      <c r="K231" s="22"/>
      <c r="L231" s="22"/>
      <c r="M231" s="22"/>
      <c r="N231" s="22"/>
      <c r="O231" s="22"/>
      <c r="P231" s="22"/>
      <c r="Q231" s="22"/>
      <c r="R231" s="22"/>
      <c r="S231" s="22"/>
      <c r="T231" s="22"/>
      <c r="U231" s="22"/>
      <c r="V231" s="22"/>
      <c r="W231" s="22"/>
      <c r="X231" s="22"/>
      <c r="Y231" s="22"/>
      <c r="Z231" s="22"/>
      <c r="AA231" s="22"/>
    </row>
    <row r="232" spans="1:27" ht="15" customHeight="1" x14ac:dyDescent="0.2">
      <c r="A232" s="81"/>
      <c r="B232" s="487"/>
      <c r="C232" s="57"/>
      <c r="D232" s="77" t="s">
        <v>911</v>
      </c>
      <c r="E232" s="57" t="s">
        <v>912</v>
      </c>
      <c r="F232" s="57" t="s">
        <v>913</v>
      </c>
      <c r="G232" s="74"/>
      <c r="H232" s="75"/>
      <c r="I232" s="60"/>
      <c r="J232" s="22"/>
      <c r="K232" s="22"/>
      <c r="L232" s="22"/>
      <c r="M232" s="22"/>
      <c r="N232" s="22"/>
      <c r="O232" s="22"/>
      <c r="P232" s="22"/>
      <c r="Q232" s="22"/>
      <c r="R232" s="22"/>
      <c r="S232" s="22"/>
      <c r="T232" s="22"/>
      <c r="U232" s="22"/>
      <c r="V232" s="22"/>
      <c r="W232" s="22"/>
      <c r="X232" s="22"/>
      <c r="Y232" s="22"/>
      <c r="Z232" s="22"/>
      <c r="AA232" s="22"/>
    </row>
    <row r="233" spans="1:27" ht="15" customHeight="1" x14ac:dyDescent="0.2">
      <c r="A233" s="81"/>
      <c r="B233" s="487"/>
      <c r="C233" s="57" t="s">
        <v>914</v>
      </c>
      <c r="D233" s="77" t="s">
        <v>915</v>
      </c>
      <c r="E233" s="57" t="s">
        <v>916</v>
      </c>
      <c r="F233" s="57" t="s">
        <v>917</v>
      </c>
      <c r="G233" s="74"/>
      <c r="H233" s="75"/>
      <c r="I233" s="60"/>
      <c r="J233" s="22"/>
      <c r="K233" s="22"/>
      <c r="L233" s="22"/>
      <c r="M233" s="22"/>
      <c r="N233" s="22"/>
      <c r="O233" s="22"/>
      <c r="P233" s="22"/>
      <c r="Q233" s="22"/>
      <c r="R233" s="22"/>
      <c r="S233" s="22"/>
      <c r="T233" s="22"/>
      <c r="U233" s="22"/>
      <c r="V233" s="22"/>
      <c r="W233" s="22"/>
      <c r="X233" s="22"/>
      <c r="Y233" s="22"/>
      <c r="Z233" s="22"/>
      <c r="AA233" s="22"/>
    </row>
    <row r="234" spans="1:27" ht="15" customHeight="1" x14ac:dyDescent="0.2">
      <c r="A234" s="82"/>
      <c r="B234" s="471"/>
      <c r="C234" s="57"/>
      <c r="D234" s="77" t="s">
        <v>918</v>
      </c>
      <c r="E234" s="57" t="s">
        <v>919</v>
      </c>
      <c r="F234" s="57" t="s">
        <v>920</v>
      </c>
      <c r="G234" s="74"/>
      <c r="H234" s="75"/>
      <c r="I234" s="60"/>
      <c r="J234" s="22"/>
      <c r="K234" s="22"/>
      <c r="L234" s="22"/>
      <c r="M234" s="22"/>
      <c r="N234" s="22"/>
      <c r="O234" s="22"/>
      <c r="P234" s="22"/>
      <c r="Q234" s="22"/>
      <c r="R234" s="22"/>
      <c r="S234" s="22"/>
      <c r="T234" s="22"/>
      <c r="U234" s="22"/>
      <c r="V234" s="22"/>
      <c r="W234" s="22"/>
      <c r="X234" s="22"/>
      <c r="Y234" s="22"/>
      <c r="Z234" s="22"/>
      <c r="AA234" s="22"/>
    </row>
    <row r="235" spans="1:27" ht="15" customHeight="1" x14ac:dyDescent="0.2">
      <c r="A235" s="506" t="s">
        <v>921</v>
      </c>
      <c r="B235" s="502" t="s">
        <v>922</v>
      </c>
      <c r="C235" s="57" t="s">
        <v>923</v>
      </c>
      <c r="D235" s="76" t="s">
        <v>924</v>
      </c>
      <c r="E235" s="58" t="s">
        <v>925</v>
      </c>
      <c r="F235" s="57" t="s">
        <v>926</v>
      </c>
      <c r="G235" s="74"/>
      <c r="H235" s="75"/>
      <c r="I235" s="60"/>
      <c r="J235" s="22"/>
      <c r="K235" s="22"/>
      <c r="L235" s="22"/>
      <c r="M235" s="22"/>
      <c r="N235" s="22"/>
      <c r="O235" s="22"/>
      <c r="P235" s="22"/>
      <c r="Q235" s="22"/>
      <c r="R235" s="22"/>
      <c r="S235" s="22"/>
      <c r="T235" s="22"/>
      <c r="U235" s="22"/>
      <c r="V235" s="22"/>
      <c r="W235" s="22"/>
      <c r="X235" s="22"/>
      <c r="Y235" s="22"/>
      <c r="Z235" s="22"/>
      <c r="AA235" s="22"/>
    </row>
    <row r="236" spans="1:27" ht="15" customHeight="1" x14ac:dyDescent="0.2">
      <c r="A236" s="487"/>
      <c r="B236" s="487"/>
      <c r="C236" s="57"/>
      <c r="D236" s="76" t="s">
        <v>927</v>
      </c>
      <c r="E236" s="58" t="s">
        <v>928</v>
      </c>
      <c r="F236" s="57" t="s">
        <v>929</v>
      </c>
      <c r="G236" s="74"/>
      <c r="H236" s="75"/>
      <c r="I236" s="60"/>
      <c r="J236" s="22"/>
      <c r="K236" s="22"/>
      <c r="L236" s="22"/>
      <c r="M236" s="22"/>
      <c r="N236" s="22"/>
      <c r="O236" s="22"/>
      <c r="P236" s="22"/>
      <c r="Q236" s="22"/>
      <c r="R236" s="22"/>
      <c r="S236" s="22"/>
      <c r="T236" s="22"/>
      <c r="U236" s="22"/>
      <c r="V236" s="22"/>
      <c r="W236" s="22"/>
      <c r="X236" s="22"/>
      <c r="Y236" s="22"/>
      <c r="Z236" s="22"/>
      <c r="AA236" s="22"/>
    </row>
    <row r="237" spans="1:27" ht="15" customHeight="1" x14ac:dyDescent="0.2">
      <c r="A237" s="487"/>
      <c r="B237" s="487"/>
      <c r="C237" s="57" t="s">
        <v>930</v>
      </c>
      <c r="D237" s="76" t="s">
        <v>931</v>
      </c>
      <c r="E237" s="58" t="s">
        <v>932</v>
      </c>
      <c r="F237" s="57" t="s">
        <v>933</v>
      </c>
      <c r="G237" s="74"/>
      <c r="H237" s="75"/>
      <c r="I237" s="60"/>
      <c r="J237" s="22"/>
      <c r="K237" s="22"/>
      <c r="L237" s="22"/>
      <c r="M237" s="22"/>
      <c r="N237" s="22"/>
      <c r="O237" s="22"/>
      <c r="P237" s="22"/>
      <c r="Q237" s="22"/>
      <c r="R237" s="22"/>
      <c r="S237" s="22"/>
      <c r="T237" s="22"/>
      <c r="U237" s="22"/>
      <c r="V237" s="22"/>
      <c r="W237" s="22"/>
      <c r="X237" s="22"/>
      <c r="Y237" s="22"/>
      <c r="Z237" s="22"/>
      <c r="AA237" s="22"/>
    </row>
    <row r="238" spans="1:27" ht="15" customHeight="1" x14ac:dyDescent="0.2">
      <c r="A238" s="471"/>
      <c r="B238" s="471"/>
      <c r="C238" s="57" t="s">
        <v>934</v>
      </c>
      <c r="D238" s="76" t="s">
        <v>935</v>
      </c>
      <c r="E238" s="58" t="s">
        <v>936</v>
      </c>
      <c r="F238" s="57" t="s">
        <v>937</v>
      </c>
      <c r="G238" s="74"/>
      <c r="H238" s="75"/>
      <c r="I238" s="60"/>
      <c r="J238" s="22"/>
      <c r="K238" s="22"/>
      <c r="L238" s="22"/>
      <c r="M238" s="22"/>
      <c r="N238" s="22"/>
      <c r="O238" s="22"/>
      <c r="P238" s="22"/>
      <c r="Q238" s="22"/>
      <c r="R238" s="22"/>
      <c r="S238" s="22"/>
      <c r="T238" s="22"/>
      <c r="U238" s="22"/>
      <c r="V238" s="22"/>
      <c r="W238" s="22"/>
      <c r="X238" s="22"/>
      <c r="Y238" s="22"/>
      <c r="Z238" s="22"/>
      <c r="AA238" s="22"/>
    </row>
    <row r="239" spans="1:27" ht="15" customHeight="1" x14ac:dyDescent="0.2">
      <c r="A239" s="506" t="s">
        <v>938</v>
      </c>
      <c r="B239" s="502" t="s">
        <v>939</v>
      </c>
      <c r="C239" s="57" t="s">
        <v>940</v>
      </c>
      <c r="D239" s="76" t="s">
        <v>941</v>
      </c>
      <c r="E239" s="58" t="s">
        <v>942</v>
      </c>
      <c r="F239" s="57" t="s">
        <v>943</v>
      </c>
      <c r="G239" s="74"/>
      <c r="H239" s="75"/>
      <c r="I239" s="60"/>
      <c r="J239" s="22"/>
      <c r="K239" s="22"/>
      <c r="L239" s="22"/>
      <c r="M239" s="22"/>
      <c r="N239" s="22"/>
      <c r="O239" s="22"/>
      <c r="P239" s="22"/>
      <c r="Q239" s="22"/>
      <c r="R239" s="22"/>
      <c r="S239" s="22"/>
      <c r="T239" s="22"/>
      <c r="U239" s="22"/>
      <c r="V239" s="22"/>
      <c r="W239" s="22"/>
      <c r="X239" s="22"/>
      <c r="Y239" s="22"/>
      <c r="Z239" s="22"/>
      <c r="AA239" s="22"/>
    </row>
    <row r="240" spans="1:27" ht="15" customHeight="1" x14ac:dyDescent="0.2">
      <c r="A240" s="487"/>
      <c r="B240" s="487"/>
      <c r="C240" s="57" t="s">
        <v>944</v>
      </c>
      <c r="D240" s="76" t="s">
        <v>945</v>
      </c>
      <c r="E240" s="58" t="s">
        <v>946</v>
      </c>
      <c r="F240" s="57" t="s">
        <v>947</v>
      </c>
      <c r="G240" s="74"/>
      <c r="H240" s="75"/>
      <c r="I240" s="60"/>
      <c r="J240" s="22"/>
      <c r="K240" s="22"/>
      <c r="L240" s="22"/>
      <c r="M240" s="22"/>
      <c r="N240" s="22"/>
      <c r="O240" s="22"/>
      <c r="P240" s="22"/>
      <c r="Q240" s="22"/>
      <c r="R240" s="22"/>
      <c r="S240" s="22"/>
      <c r="T240" s="22"/>
      <c r="U240" s="22"/>
      <c r="V240" s="22"/>
      <c r="W240" s="22"/>
      <c r="X240" s="22"/>
      <c r="Y240" s="22"/>
      <c r="Z240" s="22"/>
      <c r="AA240" s="22"/>
    </row>
    <row r="241" spans="1:27" ht="15" customHeight="1" x14ac:dyDescent="0.2">
      <c r="A241" s="487"/>
      <c r="B241" s="487"/>
      <c r="C241" s="57"/>
      <c r="D241" s="76" t="s">
        <v>948</v>
      </c>
      <c r="E241" s="58" t="s">
        <v>949</v>
      </c>
      <c r="F241" s="57" t="s">
        <v>950</v>
      </c>
      <c r="G241" s="74"/>
      <c r="H241" s="75"/>
      <c r="I241" s="60"/>
      <c r="J241" s="22"/>
      <c r="K241" s="22"/>
      <c r="L241" s="22"/>
      <c r="M241" s="22"/>
      <c r="N241" s="22"/>
      <c r="O241" s="22"/>
      <c r="P241" s="22"/>
      <c r="Q241" s="22"/>
      <c r="R241" s="22"/>
      <c r="S241" s="22"/>
      <c r="T241" s="22"/>
      <c r="U241" s="22"/>
      <c r="V241" s="22"/>
      <c r="W241" s="22"/>
      <c r="X241" s="22"/>
      <c r="Y241" s="22"/>
      <c r="Z241" s="22"/>
      <c r="AA241" s="22"/>
    </row>
    <row r="242" spans="1:27" ht="15" customHeight="1" x14ac:dyDescent="0.2">
      <c r="A242" s="471"/>
      <c r="B242" s="471"/>
      <c r="C242" s="57" t="s">
        <v>951</v>
      </c>
      <c r="D242" s="76" t="s">
        <v>952</v>
      </c>
      <c r="E242" s="58" t="s">
        <v>953</v>
      </c>
      <c r="F242" s="57" t="s">
        <v>954</v>
      </c>
      <c r="G242" s="74"/>
      <c r="H242" s="75"/>
      <c r="I242" s="60"/>
      <c r="J242" s="22"/>
      <c r="K242" s="22"/>
      <c r="L242" s="22"/>
      <c r="M242" s="22"/>
      <c r="N242" s="22"/>
      <c r="O242" s="22"/>
      <c r="P242" s="22"/>
      <c r="Q242" s="22"/>
      <c r="R242" s="22"/>
      <c r="S242" s="22"/>
      <c r="T242" s="22"/>
      <c r="U242" s="22"/>
      <c r="V242" s="22"/>
      <c r="W242" s="22"/>
      <c r="X242" s="22"/>
      <c r="Y242" s="22"/>
      <c r="Z242" s="22"/>
      <c r="AA242" s="22"/>
    </row>
    <row r="243" spans="1:27" ht="15" customHeight="1" x14ac:dyDescent="0.2">
      <c r="A243" s="506" t="s">
        <v>342</v>
      </c>
      <c r="B243" s="502" t="s">
        <v>955</v>
      </c>
      <c r="C243" s="57" t="s">
        <v>956</v>
      </c>
      <c r="D243" s="77" t="s">
        <v>957</v>
      </c>
      <c r="E243" s="58" t="s">
        <v>958</v>
      </c>
      <c r="F243" s="57" t="s">
        <v>959</v>
      </c>
      <c r="G243" s="74"/>
      <c r="H243" s="75"/>
      <c r="I243" s="60"/>
      <c r="J243" s="22"/>
      <c r="K243" s="22"/>
      <c r="L243" s="22"/>
      <c r="M243" s="22"/>
      <c r="N243" s="22"/>
      <c r="O243" s="22"/>
      <c r="P243" s="22"/>
      <c r="Q243" s="22"/>
      <c r="R243" s="22"/>
      <c r="S243" s="22"/>
      <c r="T243" s="22"/>
      <c r="U243" s="22"/>
      <c r="V243" s="22"/>
      <c r="W243" s="22"/>
      <c r="X243" s="22"/>
      <c r="Y243" s="22"/>
      <c r="Z243" s="22"/>
      <c r="AA243" s="22"/>
    </row>
    <row r="244" spans="1:27" ht="15" customHeight="1" x14ac:dyDescent="0.2">
      <c r="A244" s="487"/>
      <c r="B244" s="487"/>
      <c r="C244" s="57" t="s">
        <v>960</v>
      </c>
      <c r="D244" s="77" t="s">
        <v>961</v>
      </c>
      <c r="E244" s="58" t="s">
        <v>962</v>
      </c>
      <c r="F244" s="57" t="s">
        <v>963</v>
      </c>
      <c r="G244" s="74"/>
      <c r="H244" s="75"/>
      <c r="I244" s="60"/>
      <c r="J244" s="22"/>
      <c r="K244" s="22"/>
      <c r="L244" s="22"/>
      <c r="M244" s="22"/>
      <c r="N244" s="22"/>
      <c r="O244" s="22"/>
      <c r="P244" s="22"/>
      <c r="Q244" s="22"/>
      <c r="R244" s="22"/>
      <c r="S244" s="22"/>
      <c r="T244" s="22"/>
      <c r="U244" s="22"/>
      <c r="V244" s="22"/>
      <c r="W244" s="22"/>
      <c r="X244" s="22"/>
      <c r="Y244" s="22"/>
      <c r="Z244" s="22"/>
      <c r="AA244" s="22"/>
    </row>
    <row r="245" spans="1:27" ht="15" customHeight="1" x14ac:dyDescent="0.2">
      <c r="A245" s="487"/>
      <c r="B245" s="487"/>
      <c r="C245" s="57"/>
      <c r="D245" s="77" t="s">
        <v>964</v>
      </c>
      <c r="E245" s="58" t="s">
        <v>965</v>
      </c>
      <c r="F245" s="57" t="s">
        <v>966</v>
      </c>
      <c r="G245" s="74"/>
      <c r="H245" s="75"/>
      <c r="I245" s="60"/>
      <c r="J245" s="22"/>
      <c r="K245" s="22"/>
      <c r="L245" s="22"/>
      <c r="M245" s="22"/>
      <c r="N245" s="22"/>
      <c r="O245" s="22"/>
      <c r="P245" s="22"/>
      <c r="Q245" s="22"/>
      <c r="R245" s="22"/>
      <c r="S245" s="22"/>
      <c r="T245" s="22"/>
      <c r="U245" s="22"/>
      <c r="V245" s="22"/>
      <c r="W245" s="22"/>
      <c r="X245" s="22"/>
      <c r="Y245" s="22"/>
      <c r="Z245" s="22"/>
      <c r="AA245" s="22"/>
    </row>
    <row r="246" spans="1:27" ht="15" customHeight="1" x14ac:dyDescent="0.2">
      <c r="A246" s="487"/>
      <c r="B246" s="471"/>
      <c r="C246" s="57" t="s">
        <v>967</v>
      </c>
      <c r="D246" s="77" t="s">
        <v>968</v>
      </c>
      <c r="E246" s="58" t="s">
        <v>969</v>
      </c>
      <c r="F246" s="57" t="s">
        <v>970</v>
      </c>
      <c r="G246" s="74"/>
      <c r="H246" s="75"/>
      <c r="I246" s="60"/>
      <c r="J246" s="22"/>
      <c r="K246" s="22"/>
      <c r="L246" s="22"/>
      <c r="M246" s="22"/>
      <c r="N246" s="22"/>
      <c r="O246" s="22"/>
      <c r="P246" s="22"/>
      <c r="Q246" s="22"/>
      <c r="R246" s="22"/>
      <c r="S246" s="22"/>
      <c r="T246" s="22"/>
      <c r="U246" s="22"/>
      <c r="V246" s="22"/>
      <c r="W246" s="22"/>
      <c r="X246" s="22"/>
      <c r="Y246" s="22"/>
      <c r="Z246" s="22"/>
      <c r="AA246" s="22"/>
    </row>
    <row r="247" spans="1:27" ht="15" customHeight="1" x14ac:dyDescent="0.2">
      <c r="A247" s="487"/>
      <c r="B247" s="502" t="s">
        <v>971</v>
      </c>
      <c r="C247" s="57" t="s">
        <v>972</v>
      </c>
      <c r="D247" s="77" t="s">
        <v>973</v>
      </c>
      <c r="E247" s="58" t="s">
        <v>974</v>
      </c>
      <c r="F247" s="57" t="s">
        <v>975</v>
      </c>
      <c r="G247" s="74"/>
      <c r="H247" s="75"/>
      <c r="I247" s="60"/>
      <c r="J247" s="22"/>
      <c r="K247" s="22"/>
      <c r="L247" s="22"/>
      <c r="M247" s="22"/>
      <c r="N247" s="22"/>
      <c r="O247" s="22"/>
      <c r="P247" s="22"/>
      <c r="Q247" s="22"/>
      <c r="R247" s="22"/>
      <c r="S247" s="22"/>
      <c r="T247" s="22"/>
      <c r="U247" s="22"/>
      <c r="V247" s="22"/>
      <c r="W247" s="22"/>
      <c r="X247" s="22"/>
      <c r="Y247" s="22"/>
      <c r="Z247" s="22"/>
      <c r="AA247" s="22"/>
    </row>
    <row r="248" spans="1:27" ht="15" customHeight="1" x14ac:dyDescent="0.2">
      <c r="A248" s="471"/>
      <c r="B248" s="471"/>
      <c r="C248" s="57" t="s">
        <v>976</v>
      </c>
      <c r="D248" s="77" t="s">
        <v>977</v>
      </c>
      <c r="E248" s="58" t="s">
        <v>978</v>
      </c>
      <c r="F248" s="57" t="s">
        <v>979</v>
      </c>
      <c r="G248" s="74"/>
      <c r="H248" s="75"/>
      <c r="I248" s="60"/>
      <c r="J248" s="22"/>
      <c r="K248" s="22"/>
      <c r="L248" s="22"/>
      <c r="M248" s="22"/>
      <c r="N248" s="22"/>
      <c r="O248" s="22"/>
      <c r="P248" s="22"/>
      <c r="Q248" s="22"/>
      <c r="R248" s="22"/>
      <c r="S248" s="22"/>
      <c r="T248" s="22"/>
      <c r="U248" s="22"/>
      <c r="V248" s="22"/>
      <c r="W248" s="22"/>
      <c r="X248" s="22"/>
      <c r="Y248" s="22"/>
      <c r="Z248" s="22"/>
      <c r="AA248" s="22"/>
    </row>
    <row r="249" spans="1:27" ht="15" customHeight="1" x14ac:dyDescent="0.2">
      <c r="A249" s="506" t="s">
        <v>724</v>
      </c>
      <c r="B249" s="502" t="s">
        <v>980</v>
      </c>
      <c r="C249" s="506" t="s">
        <v>981</v>
      </c>
      <c r="D249" s="77" t="s">
        <v>982</v>
      </c>
      <c r="E249" s="58" t="s">
        <v>983</v>
      </c>
      <c r="F249" s="57" t="s">
        <v>984</v>
      </c>
      <c r="G249" s="74"/>
      <c r="H249" s="75"/>
      <c r="I249" s="60"/>
      <c r="J249" s="22"/>
      <c r="K249" s="22"/>
      <c r="L249" s="22"/>
      <c r="M249" s="22"/>
      <c r="N249" s="22"/>
      <c r="O249" s="22"/>
      <c r="P249" s="22"/>
      <c r="Q249" s="22"/>
      <c r="R249" s="22"/>
      <c r="S249" s="22"/>
      <c r="T249" s="22"/>
      <c r="U249" s="22"/>
      <c r="V249" s="22"/>
      <c r="W249" s="22"/>
      <c r="X249" s="22"/>
      <c r="Y249" s="22"/>
      <c r="Z249" s="22"/>
      <c r="AA249" s="22"/>
    </row>
    <row r="250" spans="1:27" ht="15" customHeight="1" x14ac:dyDescent="0.2">
      <c r="A250" s="487"/>
      <c r="B250" s="487"/>
      <c r="C250" s="471"/>
      <c r="D250" s="22"/>
      <c r="E250" s="22"/>
      <c r="F250" s="22"/>
      <c r="G250" s="74"/>
      <c r="H250" s="75"/>
      <c r="I250" s="60"/>
      <c r="J250" s="22"/>
      <c r="K250" s="22"/>
      <c r="L250" s="22"/>
      <c r="M250" s="22"/>
      <c r="N250" s="22"/>
      <c r="O250" s="22"/>
      <c r="P250" s="22"/>
      <c r="Q250" s="22"/>
      <c r="R250" s="22"/>
      <c r="S250" s="22"/>
      <c r="T250" s="22"/>
      <c r="U250" s="22"/>
      <c r="V250" s="22"/>
      <c r="W250" s="22"/>
      <c r="X250" s="22"/>
      <c r="Y250" s="22"/>
      <c r="Z250" s="22"/>
      <c r="AA250" s="22"/>
    </row>
    <row r="251" spans="1:27" ht="15" customHeight="1" x14ac:dyDescent="0.2">
      <c r="A251" s="471"/>
      <c r="B251" s="471"/>
      <c r="C251" s="57" t="s">
        <v>985</v>
      </c>
      <c r="D251" s="22"/>
      <c r="E251" s="22"/>
      <c r="F251" s="22"/>
      <c r="G251" s="74"/>
      <c r="H251" s="75"/>
      <c r="I251" s="60"/>
      <c r="J251" s="22"/>
      <c r="K251" s="22"/>
      <c r="L251" s="22"/>
      <c r="M251" s="22"/>
      <c r="N251" s="22"/>
      <c r="O251" s="22"/>
      <c r="P251" s="22"/>
      <c r="Q251" s="22"/>
      <c r="R251" s="22"/>
      <c r="S251" s="22"/>
      <c r="T251" s="22"/>
      <c r="U251" s="22"/>
      <c r="V251" s="22"/>
      <c r="W251" s="22"/>
      <c r="X251" s="22"/>
      <c r="Y251" s="22"/>
      <c r="Z251" s="22"/>
      <c r="AA251" s="22"/>
    </row>
    <row r="252" spans="1:27" ht="15.75" customHeight="1" x14ac:dyDescent="0.2">
      <c r="B252" s="45"/>
    </row>
    <row r="253" spans="1:27" ht="15.75" customHeight="1" x14ac:dyDescent="0.2">
      <c r="A253" s="46" t="s">
        <v>986</v>
      </c>
      <c r="B253" s="45"/>
    </row>
    <row r="254" spans="1:27" ht="15.75" customHeight="1" x14ac:dyDescent="0.2">
      <c r="A254" s="502" t="s">
        <v>987</v>
      </c>
      <c r="B254" s="502" t="s">
        <v>988</v>
      </c>
      <c r="C254" s="57" t="s">
        <v>989</v>
      </c>
      <c r="D254" s="57"/>
      <c r="E254" s="57" t="s">
        <v>990</v>
      </c>
      <c r="F254" s="57" t="s">
        <v>991</v>
      </c>
      <c r="G254" s="59"/>
      <c r="H254" s="59"/>
      <c r="I254" s="60"/>
      <c r="J254" s="64"/>
      <c r="K254" s="64"/>
      <c r="L254" s="64"/>
      <c r="M254" s="64"/>
      <c r="N254" s="64"/>
      <c r="O254" s="64"/>
      <c r="P254" s="64"/>
      <c r="Q254" s="64"/>
      <c r="R254" s="64"/>
      <c r="S254" s="64"/>
      <c r="T254" s="64"/>
      <c r="U254" s="64"/>
      <c r="V254" s="64"/>
      <c r="W254" s="64"/>
      <c r="X254" s="64"/>
      <c r="Y254" s="64"/>
      <c r="Z254" s="64"/>
      <c r="AA254" s="64"/>
    </row>
    <row r="255" spans="1:27" ht="15.75" customHeight="1" x14ac:dyDescent="0.2">
      <c r="A255" s="487"/>
      <c r="B255" s="487"/>
      <c r="C255" s="57"/>
      <c r="D255" s="57" t="s">
        <v>992</v>
      </c>
      <c r="E255" s="57" t="s">
        <v>993</v>
      </c>
      <c r="F255" s="57" t="s">
        <v>994</v>
      </c>
      <c r="G255" s="59"/>
      <c r="H255" s="59"/>
      <c r="I255" s="60"/>
      <c r="J255" s="64"/>
      <c r="K255" s="64"/>
      <c r="L255" s="64"/>
      <c r="M255" s="64"/>
      <c r="N255" s="64"/>
      <c r="O255" s="64"/>
      <c r="P255" s="64"/>
      <c r="Q255" s="64"/>
      <c r="R255" s="64"/>
      <c r="S255" s="64"/>
      <c r="T255" s="64"/>
      <c r="U255" s="64"/>
      <c r="V255" s="64"/>
      <c r="W255" s="64"/>
      <c r="X255" s="64"/>
      <c r="Y255" s="64"/>
      <c r="Z255" s="64"/>
      <c r="AA255" s="64"/>
    </row>
    <row r="256" spans="1:27" ht="15.75" customHeight="1" x14ac:dyDescent="0.2">
      <c r="A256" s="487"/>
      <c r="B256" s="487"/>
      <c r="C256" s="57" t="s">
        <v>995</v>
      </c>
      <c r="D256" s="57" t="s">
        <v>996</v>
      </c>
      <c r="E256" s="57" t="s">
        <v>997</v>
      </c>
      <c r="F256" s="57" t="s">
        <v>998</v>
      </c>
      <c r="G256" s="59"/>
      <c r="H256" s="59"/>
      <c r="I256" s="60"/>
      <c r="J256" s="64"/>
      <c r="K256" s="64"/>
      <c r="L256" s="64"/>
      <c r="M256" s="64"/>
      <c r="N256" s="64"/>
      <c r="O256" s="64"/>
      <c r="P256" s="64"/>
      <c r="Q256" s="64"/>
      <c r="R256" s="64"/>
      <c r="S256" s="64"/>
      <c r="T256" s="64"/>
      <c r="U256" s="64"/>
      <c r="V256" s="64"/>
      <c r="W256" s="64"/>
      <c r="X256" s="64"/>
      <c r="Y256" s="64"/>
      <c r="Z256" s="64"/>
      <c r="AA256" s="64"/>
    </row>
    <row r="257" spans="1:27" ht="15.75" customHeight="1" x14ac:dyDescent="0.2">
      <c r="A257" s="487"/>
      <c r="B257" s="487"/>
      <c r="C257" s="57" t="s">
        <v>999</v>
      </c>
      <c r="D257" s="57" t="s">
        <v>1000</v>
      </c>
      <c r="E257" s="57" t="s">
        <v>1001</v>
      </c>
      <c r="F257" s="57" t="s">
        <v>1002</v>
      </c>
      <c r="G257" s="59"/>
      <c r="H257" s="59"/>
      <c r="I257" s="60"/>
      <c r="J257" s="64"/>
      <c r="K257" s="64"/>
      <c r="L257" s="64"/>
      <c r="M257" s="64"/>
      <c r="N257" s="64"/>
      <c r="O257" s="64"/>
      <c r="P257" s="64"/>
      <c r="Q257" s="64"/>
      <c r="R257" s="64"/>
      <c r="S257" s="64"/>
      <c r="T257" s="64"/>
      <c r="U257" s="64"/>
      <c r="V257" s="64"/>
      <c r="W257" s="64"/>
      <c r="X257" s="64"/>
      <c r="Y257" s="64"/>
      <c r="Z257" s="64"/>
      <c r="AA257" s="64"/>
    </row>
    <row r="258" spans="1:27" ht="15.75" customHeight="1" x14ac:dyDescent="0.2">
      <c r="A258" s="487"/>
      <c r="B258" s="487"/>
      <c r="C258" s="57" t="s">
        <v>1003</v>
      </c>
      <c r="D258" s="57" t="s">
        <v>1004</v>
      </c>
      <c r="E258" s="57" t="s">
        <v>1005</v>
      </c>
      <c r="F258" s="57" t="s">
        <v>1006</v>
      </c>
      <c r="G258" s="59"/>
      <c r="H258" s="59"/>
      <c r="I258" s="60"/>
      <c r="J258" s="64"/>
      <c r="K258" s="64"/>
      <c r="L258" s="64"/>
      <c r="M258" s="64"/>
      <c r="N258" s="64"/>
      <c r="O258" s="64"/>
      <c r="P258" s="64"/>
      <c r="Q258" s="64"/>
      <c r="R258" s="64"/>
      <c r="S258" s="64"/>
      <c r="T258" s="64"/>
      <c r="U258" s="64"/>
      <c r="V258" s="64"/>
      <c r="W258" s="64"/>
      <c r="X258" s="64"/>
      <c r="Y258" s="64"/>
      <c r="Z258" s="64"/>
      <c r="AA258" s="64"/>
    </row>
    <row r="259" spans="1:27" ht="15.75" customHeight="1" x14ac:dyDescent="0.2">
      <c r="A259" s="487"/>
      <c r="B259" s="487"/>
      <c r="C259" s="57" t="s">
        <v>1007</v>
      </c>
      <c r="D259" s="57" t="s">
        <v>1008</v>
      </c>
      <c r="E259" s="57" t="s">
        <v>1009</v>
      </c>
      <c r="F259" s="57" t="s">
        <v>1010</v>
      </c>
      <c r="G259" s="59"/>
      <c r="H259" s="59"/>
      <c r="I259" s="60"/>
      <c r="J259" s="64"/>
      <c r="K259" s="64"/>
      <c r="L259" s="64"/>
      <c r="M259" s="64"/>
      <c r="N259" s="64"/>
      <c r="O259" s="64"/>
      <c r="P259" s="64"/>
      <c r="Q259" s="64"/>
      <c r="R259" s="64"/>
      <c r="S259" s="64"/>
      <c r="T259" s="64"/>
      <c r="U259" s="64"/>
      <c r="V259" s="64"/>
      <c r="W259" s="64"/>
      <c r="X259" s="64"/>
      <c r="Y259" s="64"/>
      <c r="Z259" s="64"/>
      <c r="AA259" s="64"/>
    </row>
    <row r="260" spans="1:27" ht="15.75" customHeight="1" x14ac:dyDescent="0.2">
      <c r="A260" s="487"/>
      <c r="B260" s="471"/>
      <c r="C260" s="57" t="s">
        <v>1011</v>
      </c>
      <c r="D260" s="58" t="s">
        <v>1012</v>
      </c>
      <c r="E260" s="57" t="s">
        <v>1013</v>
      </c>
      <c r="F260" s="57" t="s">
        <v>1014</v>
      </c>
      <c r="G260" s="59"/>
      <c r="H260" s="59"/>
      <c r="I260" s="60"/>
      <c r="J260" s="64"/>
      <c r="K260" s="64"/>
      <c r="L260" s="64"/>
      <c r="M260" s="64"/>
      <c r="N260" s="64"/>
      <c r="O260" s="64"/>
      <c r="P260" s="64"/>
      <c r="Q260" s="64"/>
      <c r="R260" s="64"/>
      <c r="S260" s="64"/>
      <c r="T260" s="64"/>
      <c r="U260" s="64"/>
      <c r="V260" s="64"/>
      <c r="W260" s="64"/>
      <c r="X260" s="64"/>
      <c r="Y260" s="64"/>
      <c r="Z260" s="64"/>
      <c r="AA260" s="64"/>
    </row>
    <row r="261" spans="1:27" ht="15.75" customHeight="1" x14ac:dyDescent="0.2">
      <c r="A261" s="487"/>
      <c r="B261" s="502" t="s">
        <v>1015</v>
      </c>
      <c r="C261" s="57" t="s">
        <v>1016</v>
      </c>
      <c r="D261" s="58" t="s">
        <v>1017</v>
      </c>
      <c r="E261" s="57" t="s">
        <v>1018</v>
      </c>
      <c r="F261" s="57" t="s">
        <v>1019</v>
      </c>
      <c r="G261" s="59"/>
      <c r="H261" s="59"/>
      <c r="I261" s="60"/>
      <c r="J261" s="64"/>
      <c r="K261" s="64"/>
      <c r="L261" s="64"/>
      <c r="M261" s="64"/>
      <c r="N261" s="64"/>
      <c r="O261" s="64"/>
      <c r="P261" s="64"/>
      <c r="Q261" s="64"/>
      <c r="R261" s="64"/>
      <c r="S261" s="64"/>
      <c r="T261" s="64"/>
      <c r="U261" s="64"/>
      <c r="V261" s="64"/>
      <c r="W261" s="64"/>
      <c r="X261" s="64"/>
      <c r="Y261" s="64"/>
      <c r="Z261" s="64"/>
      <c r="AA261" s="64"/>
    </row>
    <row r="262" spans="1:27" ht="15.75" customHeight="1" x14ac:dyDescent="0.2">
      <c r="A262" s="487"/>
      <c r="B262" s="471"/>
      <c r="C262" s="57" t="s">
        <v>1020</v>
      </c>
      <c r="D262" s="58" t="s">
        <v>1021</v>
      </c>
      <c r="E262" s="57" t="s">
        <v>1022</v>
      </c>
      <c r="F262" s="57" t="s">
        <v>1023</v>
      </c>
      <c r="G262" s="59"/>
      <c r="H262" s="59"/>
      <c r="I262" s="60"/>
      <c r="J262" s="64"/>
      <c r="K262" s="64"/>
      <c r="L262" s="64"/>
      <c r="M262" s="64"/>
      <c r="N262" s="64"/>
      <c r="O262" s="64"/>
      <c r="P262" s="64"/>
      <c r="Q262" s="64"/>
      <c r="R262" s="64"/>
      <c r="S262" s="64"/>
      <c r="T262" s="64"/>
      <c r="U262" s="64"/>
      <c r="V262" s="64"/>
      <c r="W262" s="64"/>
      <c r="X262" s="64"/>
      <c r="Y262" s="64"/>
      <c r="Z262" s="64"/>
      <c r="AA262" s="64"/>
    </row>
    <row r="263" spans="1:27" ht="15.75" customHeight="1" x14ac:dyDescent="0.2">
      <c r="A263" s="487"/>
      <c r="B263" s="502" t="s">
        <v>1024</v>
      </c>
      <c r="C263" s="57" t="s">
        <v>1025</v>
      </c>
      <c r="D263" s="58" t="s">
        <v>1026</v>
      </c>
      <c r="E263" s="57" t="s">
        <v>1027</v>
      </c>
      <c r="F263" s="57" t="s">
        <v>1028</v>
      </c>
      <c r="G263" s="59"/>
      <c r="H263" s="59"/>
      <c r="I263" s="60"/>
      <c r="J263" s="64"/>
      <c r="K263" s="64"/>
      <c r="L263" s="64"/>
      <c r="M263" s="64"/>
      <c r="N263" s="64"/>
      <c r="O263" s="64"/>
      <c r="P263" s="64"/>
      <c r="Q263" s="64"/>
      <c r="R263" s="64"/>
      <c r="S263" s="64"/>
      <c r="T263" s="64"/>
      <c r="U263" s="64"/>
      <c r="V263" s="64"/>
      <c r="W263" s="64"/>
      <c r="X263" s="64"/>
      <c r="Y263" s="64"/>
      <c r="Z263" s="64"/>
      <c r="AA263" s="64"/>
    </row>
    <row r="264" spans="1:27" ht="15.75" customHeight="1" x14ac:dyDescent="0.2">
      <c r="A264" s="487"/>
      <c r="B264" s="471"/>
      <c r="C264" s="57" t="s">
        <v>1029</v>
      </c>
      <c r="D264" s="58" t="s">
        <v>1030</v>
      </c>
      <c r="E264" s="57" t="s">
        <v>1031</v>
      </c>
      <c r="F264" s="57" t="s">
        <v>1032</v>
      </c>
      <c r="G264" s="59"/>
      <c r="H264" s="59"/>
      <c r="I264" s="60"/>
      <c r="J264" s="64"/>
      <c r="K264" s="64"/>
      <c r="L264" s="64"/>
      <c r="M264" s="64"/>
      <c r="N264" s="64"/>
      <c r="O264" s="64"/>
      <c r="P264" s="64"/>
      <c r="Q264" s="64"/>
      <c r="R264" s="64"/>
      <c r="S264" s="64"/>
      <c r="T264" s="64"/>
      <c r="U264" s="64"/>
      <c r="V264" s="64"/>
      <c r="W264" s="64"/>
      <c r="X264" s="64"/>
      <c r="Y264" s="64"/>
      <c r="Z264" s="64"/>
      <c r="AA264" s="64"/>
    </row>
    <row r="265" spans="1:27" ht="15.75" customHeight="1" x14ac:dyDescent="0.2">
      <c r="A265" s="471"/>
      <c r="B265" s="61" t="s">
        <v>226</v>
      </c>
      <c r="C265" s="57" t="s">
        <v>227</v>
      </c>
      <c r="D265" s="58" t="s">
        <v>1033</v>
      </c>
      <c r="E265" s="57" t="s">
        <v>1034</v>
      </c>
      <c r="F265" s="57" t="s">
        <v>1035</v>
      </c>
      <c r="G265" s="59"/>
      <c r="H265" s="59"/>
      <c r="I265" s="60"/>
      <c r="J265" s="64"/>
      <c r="K265" s="64"/>
      <c r="L265" s="64"/>
      <c r="M265" s="64"/>
      <c r="N265" s="64"/>
      <c r="O265" s="64"/>
      <c r="P265" s="64"/>
      <c r="Q265" s="64"/>
      <c r="R265" s="64"/>
      <c r="S265" s="64"/>
      <c r="T265" s="64"/>
      <c r="U265" s="64"/>
      <c r="V265" s="64"/>
      <c r="W265" s="64"/>
      <c r="X265" s="64"/>
      <c r="Y265" s="64"/>
      <c r="Z265" s="64"/>
      <c r="AA265" s="64"/>
    </row>
    <row r="266" spans="1:27" ht="15.75" customHeight="1" x14ac:dyDescent="0.2">
      <c r="A266" s="41" t="s">
        <v>1036</v>
      </c>
      <c r="B266" s="61"/>
      <c r="C266" s="57" t="s">
        <v>1037</v>
      </c>
      <c r="D266" s="57" t="s">
        <v>1038</v>
      </c>
      <c r="E266" s="57" t="s">
        <v>1039</v>
      </c>
      <c r="F266" s="57" t="s">
        <v>1040</v>
      </c>
      <c r="G266" s="83" t="s">
        <v>1041</v>
      </c>
      <c r="H266" s="83" t="s">
        <v>1042</v>
      </c>
      <c r="I266" s="83" t="s">
        <v>1043</v>
      </c>
      <c r="J266" s="84"/>
      <c r="K266" s="84"/>
      <c r="L266" s="84"/>
      <c r="M266" s="84" t="str">
        <f t="shared" ref="M266:M269" si="0">E266</f>
        <v>Ch 4A Practice 1.2.1:
True and false equations</v>
      </c>
      <c r="N266" s="83" t="s">
        <v>1041</v>
      </c>
      <c r="O266" s="83" t="s">
        <v>1042</v>
      </c>
      <c r="P266" s="85"/>
      <c r="Q266" s="86"/>
      <c r="R266" s="86"/>
      <c r="S266" s="86"/>
      <c r="T266" s="57" t="s">
        <v>69</v>
      </c>
      <c r="U266" s="86"/>
      <c r="V266" s="86"/>
      <c r="W266" s="57"/>
      <c r="X266" s="86"/>
      <c r="Y266" s="41"/>
      <c r="Z266" s="41"/>
      <c r="AA266" s="41"/>
    </row>
    <row r="267" spans="1:27" ht="15.75" customHeight="1" x14ac:dyDescent="0.2">
      <c r="A267" s="41" t="s">
        <v>1036</v>
      </c>
      <c r="B267" s="61"/>
      <c r="C267" s="61" t="s">
        <v>1044</v>
      </c>
      <c r="D267" s="61" t="s">
        <v>1045</v>
      </c>
      <c r="E267" s="61" t="s">
        <v>1046</v>
      </c>
      <c r="F267" s="61" t="s">
        <v>1047</v>
      </c>
      <c r="G267" s="83" t="s">
        <v>1041</v>
      </c>
      <c r="H267" s="83" t="s">
        <v>1042</v>
      </c>
      <c r="I267" s="83" t="s">
        <v>1043</v>
      </c>
      <c r="J267" s="84" t="s">
        <v>1048</v>
      </c>
      <c r="K267" s="84"/>
      <c r="L267" s="84"/>
      <c r="M267" s="84" t="str">
        <f t="shared" si="0"/>
        <v xml:space="preserve">Ch 4A Practice 1.5.1:
Writing equations with two variables  </v>
      </c>
      <c r="N267" s="83" t="s">
        <v>1041</v>
      </c>
      <c r="O267" s="83" t="s">
        <v>1042</v>
      </c>
      <c r="P267" s="85"/>
      <c r="Q267" s="61"/>
      <c r="R267" s="61"/>
      <c r="S267" s="61"/>
      <c r="T267" s="61" t="s">
        <v>69</v>
      </c>
      <c r="U267" s="61"/>
      <c r="V267" s="61"/>
      <c r="W267" s="61" t="s">
        <v>1048</v>
      </c>
      <c r="X267" s="61" t="s">
        <v>1049</v>
      </c>
      <c r="Y267" s="41"/>
      <c r="Z267" s="41"/>
      <c r="AA267" s="41"/>
    </row>
    <row r="268" spans="1:27" ht="15.75" customHeight="1" x14ac:dyDescent="0.2">
      <c r="A268" s="41" t="s">
        <v>1036</v>
      </c>
      <c r="B268" s="61"/>
      <c r="C268" s="61" t="s">
        <v>1050</v>
      </c>
      <c r="D268" s="61" t="s">
        <v>1051</v>
      </c>
      <c r="E268" s="61" t="s">
        <v>1052</v>
      </c>
      <c r="F268" s="61" t="s">
        <v>1053</v>
      </c>
      <c r="G268" s="83" t="s">
        <v>1041</v>
      </c>
      <c r="H268" s="83" t="s">
        <v>1042</v>
      </c>
      <c r="I268" s="83" t="s">
        <v>1043</v>
      </c>
      <c r="J268" s="84" t="s">
        <v>1048</v>
      </c>
      <c r="K268" s="84"/>
      <c r="L268" s="84"/>
      <c r="M268" s="84" t="str">
        <f t="shared" si="0"/>
        <v>Ch 4 Practice 1.1.1:
Use letters to represent unknown numbers</v>
      </c>
      <c r="N268" s="83" t="s">
        <v>1041</v>
      </c>
      <c r="O268" s="83" t="s">
        <v>1042</v>
      </c>
      <c r="P268" s="85"/>
      <c r="Q268" s="61"/>
      <c r="R268" s="61"/>
      <c r="S268" s="61"/>
      <c r="T268" s="61" t="s">
        <v>69</v>
      </c>
      <c r="U268" s="61"/>
      <c r="V268" s="61"/>
      <c r="W268" s="61" t="s">
        <v>1048</v>
      </c>
      <c r="X268" s="61" t="s">
        <v>1049</v>
      </c>
      <c r="Y268" s="41"/>
      <c r="Z268" s="41"/>
      <c r="AA268" s="41"/>
    </row>
    <row r="269" spans="1:27" ht="15.75" customHeight="1" x14ac:dyDescent="0.2">
      <c r="A269" s="41" t="s">
        <v>1036</v>
      </c>
      <c r="B269" s="61"/>
      <c r="C269" s="61"/>
      <c r="D269" s="61" t="s">
        <v>1054</v>
      </c>
      <c r="E269" s="61" t="s">
        <v>1055</v>
      </c>
      <c r="F269" s="61" t="s">
        <v>1056</v>
      </c>
      <c r="G269" s="83" t="s">
        <v>1041</v>
      </c>
      <c r="H269" s="83" t="s">
        <v>1042</v>
      </c>
      <c r="I269" s="83" t="s">
        <v>1043</v>
      </c>
      <c r="J269" s="84" t="s">
        <v>1048</v>
      </c>
      <c r="K269" s="84"/>
      <c r="L269" s="84"/>
      <c r="M269" s="84" t="str">
        <f t="shared" si="0"/>
        <v xml:space="preserve">Ch 4 Practice 1.1.2:
Writing algebraic expressions involving addition or subtraction </v>
      </c>
      <c r="N269" s="83" t="s">
        <v>1041</v>
      </c>
      <c r="O269" s="83" t="s">
        <v>1042</v>
      </c>
      <c r="P269" s="85"/>
      <c r="Q269" s="61"/>
      <c r="R269" s="61"/>
      <c r="S269" s="61"/>
      <c r="T269" s="61" t="s">
        <v>69</v>
      </c>
      <c r="U269" s="61"/>
      <c r="V269" s="61"/>
      <c r="W269" s="61" t="s">
        <v>1048</v>
      </c>
      <c r="X269" s="61" t="s">
        <v>1049</v>
      </c>
      <c r="Y269" s="41"/>
      <c r="Z269" s="41"/>
      <c r="AA269" s="41"/>
    </row>
    <row r="270" spans="1:27" ht="15.75" customHeight="1" x14ac:dyDescent="0.2">
      <c r="A270" s="502" t="s">
        <v>1057</v>
      </c>
      <c r="B270" s="502" t="s">
        <v>362</v>
      </c>
      <c r="C270" s="57" t="s">
        <v>1058</v>
      </c>
      <c r="D270" s="58" t="s">
        <v>1059</v>
      </c>
      <c r="E270" s="57" t="s">
        <v>1060</v>
      </c>
      <c r="F270" s="57" t="s">
        <v>1061</v>
      </c>
      <c r="G270" s="59"/>
      <c r="H270" s="59"/>
      <c r="I270" s="60"/>
      <c r="J270" s="64"/>
      <c r="K270" s="64"/>
      <c r="L270" s="64"/>
      <c r="M270" s="64"/>
      <c r="N270" s="64"/>
      <c r="O270" s="64"/>
      <c r="P270" s="64"/>
      <c r="Q270" s="64"/>
      <c r="R270" s="64"/>
      <c r="S270" s="64"/>
      <c r="T270" s="64"/>
      <c r="U270" s="64"/>
      <c r="V270" s="64"/>
      <c r="W270" s="64"/>
      <c r="X270" s="64"/>
      <c r="Y270" s="64"/>
      <c r="Z270" s="64"/>
      <c r="AA270" s="64"/>
    </row>
    <row r="271" spans="1:27" ht="15.75" customHeight="1" x14ac:dyDescent="0.2">
      <c r="A271" s="487"/>
      <c r="B271" s="487"/>
      <c r="C271" s="57" t="s">
        <v>1062</v>
      </c>
      <c r="D271" s="58" t="s">
        <v>1063</v>
      </c>
      <c r="E271" s="57" t="s">
        <v>1064</v>
      </c>
      <c r="F271" s="57" t="s">
        <v>1065</v>
      </c>
      <c r="G271" s="59"/>
      <c r="H271" s="59"/>
      <c r="I271" s="60"/>
      <c r="J271" s="64"/>
      <c r="K271" s="64"/>
      <c r="L271" s="64"/>
      <c r="M271" s="64"/>
      <c r="N271" s="64"/>
      <c r="O271" s="64"/>
      <c r="P271" s="64"/>
      <c r="Q271" s="64"/>
      <c r="R271" s="64"/>
      <c r="S271" s="64"/>
      <c r="T271" s="64"/>
      <c r="U271" s="64"/>
      <c r="V271" s="64"/>
      <c r="W271" s="64"/>
      <c r="X271" s="64"/>
      <c r="Y271" s="64"/>
      <c r="Z271" s="64"/>
      <c r="AA271" s="64"/>
    </row>
    <row r="272" spans="1:27" ht="15.75" customHeight="1" x14ac:dyDescent="0.2">
      <c r="A272" s="487"/>
      <c r="B272" s="487"/>
      <c r="C272" s="506" t="s">
        <v>1066</v>
      </c>
      <c r="D272" s="58" t="s">
        <v>1067</v>
      </c>
      <c r="E272" s="57" t="s">
        <v>1068</v>
      </c>
      <c r="F272" s="57" t="s">
        <v>379</v>
      </c>
      <c r="G272" s="59"/>
      <c r="H272" s="59"/>
      <c r="I272" s="60"/>
      <c r="J272" s="64"/>
      <c r="K272" s="64"/>
      <c r="L272" s="64"/>
      <c r="M272" s="64"/>
      <c r="N272" s="64"/>
      <c r="O272" s="64"/>
      <c r="P272" s="64"/>
      <c r="Q272" s="64"/>
      <c r="R272" s="64"/>
      <c r="S272" s="64"/>
      <c r="T272" s="64"/>
      <c r="U272" s="64"/>
      <c r="V272" s="64"/>
      <c r="W272" s="64"/>
      <c r="X272" s="64"/>
      <c r="Y272" s="64"/>
      <c r="Z272" s="64"/>
      <c r="AA272" s="64"/>
    </row>
    <row r="273" spans="1:27" ht="15.75" customHeight="1" x14ac:dyDescent="0.2">
      <c r="A273" s="487"/>
      <c r="B273" s="487"/>
      <c r="C273" s="471"/>
      <c r="D273" s="58" t="s">
        <v>1069</v>
      </c>
      <c r="E273" s="57" t="s">
        <v>1070</v>
      </c>
      <c r="F273" s="57" t="s">
        <v>1071</v>
      </c>
      <c r="G273" s="59"/>
      <c r="H273" s="59"/>
      <c r="I273" s="60"/>
      <c r="J273" s="64"/>
      <c r="K273" s="64"/>
      <c r="L273" s="64"/>
      <c r="M273" s="64"/>
      <c r="N273" s="64"/>
      <c r="O273" s="64"/>
      <c r="P273" s="64"/>
      <c r="Q273" s="64"/>
      <c r="R273" s="64"/>
      <c r="S273" s="64"/>
      <c r="T273" s="64"/>
      <c r="U273" s="64"/>
      <c r="V273" s="64"/>
      <c r="W273" s="64"/>
      <c r="X273" s="64"/>
      <c r="Y273" s="64"/>
      <c r="Z273" s="64"/>
      <c r="AA273" s="64"/>
    </row>
    <row r="274" spans="1:27" ht="15.75" customHeight="1" x14ac:dyDescent="0.2">
      <c r="A274" s="487"/>
      <c r="B274" s="471"/>
      <c r="C274" s="57" t="s">
        <v>1072</v>
      </c>
      <c r="D274" s="58" t="s">
        <v>1073</v>
      </c>
      <c r="E274" s="57" t="s">
        <v>1074</v>
      </c>
      <c r="F274" s="57" t="s">
        <v>386</v>
      </c>
      <c r="G274" s="59"/>
      <c r="H274" s="59"/>
      <c r="I274" s="60"/>
      <c r="J274" s="64"/>
      <c r="K274" s="64"/>
      <c r="L274" s="64"/>
      <c r="M274" s="64"/>
      <c r="N274" s="64"/>
      <c r="O274" s="64"/>
      <c r="P274" s="64"/>
      <c r="Q274" s="64"/>
      <c r="R274" s="64"/>
      <c r="S274" s="64"/>
      <c r="T274" s="64"/>
      <c r="U274" s="64"/>
      <c r="V274" s="64"/>
      <c r="W274" s="64"/>
      <c r="X274" s="64"/>
      <c r="Y274" s="64"/>
      <c r="Z274" s="64"/>
      <c r="AA274" s="64"/>
    </row>
    <row r="275" spans="1:27" ht="15.75" customHeight="1" x14ac:dyDescent="0.2">
      <c r="A275" s="487"/>
      <c r="B275" s="502" t="s">
        <v>1075</v>
      </c>
      <c r="C275" s="57" t="s">
        <v>1076</v>
      </c>
      <c r="D275" s="58" t="s">
        <v>1077</v>
      </c>
      <c r="E275" s="57" t="s">
        <v>1078</v>
      </c>
      <c r="F275" s="57" t="s">
        <v>1079</v>
      </c>
      <c r="G275" s="59"/>
      <c r="H275" s="59"/>
      <c r="I275" s="60"/>
      <c r="J275" s="64"/>
      <c r="K275" s="64"/>
      <c r="L275" s="64"/>
      <c r="M275" s="64"/>
      <c r="N275" s="64"/>
      <c r="O275" s="64"/>
      <c r="P275" s="64"/>
      <c r="Q275" s="64"/>
      <c r="R275" s="64"/>
      <c r="S275" s="64"/>
      <c r="T275" s="64"/>
      <c r="U275" s="64"/>
      <c r="V275" s="64"/>
      <c r="W275" s="64"/>
      <c r="X275" s="64"/>
      <c r="Y275" s="64"/>
      <c r="Z275" s="64"/>
      <c r="AA275" s="64"/>
    </row>
    <row r="276" spans="1:27" ht="15.75" customHeight="1" x14ac:dyDescent="0.2">
      <c r="A276" s="487"/>
      <c r="B276" s="487"/>
      <c r="C276" s="57" t="s">
        <v>1080</v>
      </c>
      <c r="D276" s="58" t="s">
        <v>1081</v>
      </c>
      <c r="E276" s="57" t="s">
        <v>1082</v>
      </c>
      <c r="F276" s="57" t="s">
        <v>1083</v>
      </c>
      <c r="G276" s="59"/>
      <c r="H276" s="59"/>
      <c r="I276" s="60"/>
      <c r="J276" s="64"/>
      <c r="K276" s="64"/>
      <c r="L276" s="64"/>
      <c r="M276" s="64"/>
      <c r="N276" s="64"/>
      <c r="O276" s="64"/>
      <c r="P276" s="64"/>
      <c r="Q276" s="64"/>
      <c r="R276" s="64"/>
      <c r="S276" s="64"/>
      <c r="T276" s="64"/>
      <c r="U276" s="64"/>
      <c r="V276" s="64"/>
      <c r="W276" s="64"/>
      <c r="X276" s="64"/>
      <c r="Y276" s="64"/>
      <c r="Z276" s="64"/>
      <c r="AA276" s="64"/>
    </row>
    <row r="277" spans="1:27" ht="15.75" customHeight="1" x14ac:dyDescent="0.2">
      <c r="A277" s="487"/>
      <c r="B277" s="487"/>
      <c r="C277" s="506" t="s">
        <v>1084</v>
      </c>
      <c r="D277" s="58" t="s">
        <v>1085</v>
      </c>
      <c r="E277" s="57" t="s">
        <v>1086</v>
      </c>
      <c r="F277" s="57" t="s">
        <v>787</v>
      </c>
      <c r="G277" s="59"/>
      <c r="H277" s="59"/>
      <c r="I277" s="60"/>
      <c r="J277" s="64"/>
      <c r="K277" s="64"/>
      <c r="L277" s="64"/>
      <c r="M277" s="64"/>
      <c r="N277" s="64"/>
      <c r="O277" s="64"/>
      <c r="P277" s="64"/>
      <c r="Q277" s="64"/>
      <c r="R277" s="64"/>
      <c r="S277" s="64"/>
      <c r="T277" s="64"/>
      <c r="U277" s="64"/>
      <c r="V277" s="64"/>
      <c r="W277" s="64"/>
      <c r="X277" s="64"/>
      <c r="Y277" s="64"/>
      <c r="Z277" s="64"/>
      <c r="AA277" s="64"/>
    </row>
    <row r="278" spans="1:27" ht="15.75" customHeight="1" x14ac:dyDescent="0.2">
      <c r="A278" s="487"/>
      <c r="B278" s="487"/>
      <c r="C278" s="471"/>
      <c r="D278" s="58" t="s">
        <v>1087</v>
      </c>
      <c r="E278" s="57" t="s">
        <v>1088</v>
      </c>
      <c r="F278" s="57" t="s">
        <v>1089</v>
      </c>
      <c r="G278" s="59"/>
      <c r="H278" s="59"/>
      <c r="I278" s="60"/>
      <c r="J278" s="64"/>
      <c r="K278" s="64"/>
      <c r="L278" s="64"/>
      <c r="M278" s="64"/>
      <c r="N278" s="64"/>
      <c r="O278" s="64"/>
      <c r="P278" s="64"/>
      <c r="Q278" s="64"/>
      <c r="R278" s="64"/>
      <c r="S278" s="64"/>
      <c r="T278" s="64"/>
      <c r="U278" s="64"/>
      <c r="V278" s="64"/>
      <c r="W278" s="64"/>
      <c r="X278" s="64"/>
      <c r="Y278" s="64"/>
      <c r="Z278" s="64"/>
      <c r="AA278" s="64"/>
    </row>
    <row r="279" spans="1:27" ht="15.75" customHeight="1" x14ac:dyDescent="0.2">
      <c r="A279" s="487"/>
      <c r="B279" s="471"/>
      <c r="C279" s="57" t="s">
        <v>1090</v>
      </c>
      <c r="D279" s="58" t="s">
        <v>1091</v>
      </c>
      <c r="E279" s="57" t="s">
        <v>1092</v>
      </c>
      <c r="F279" s="57" t="s">
        <v>791</v>
      </c>
      <c r="G279" s="59"/>
      <c r="H279" s="59"/>
      <c r="I279" s="60"/>
      <c r="J279" s="64"/>
      <c r="K279" s="64"/>
      <c r="L279" s="64"/>
      <c r="M279" s="64"/>
      <c r="N279" s="64"/>
      <c r="O279" s="64"/>
      <c r="P279" s="64"/>
      <c r="Q279" s="64"/>
      <c r="R279" s="64"/>
      <c r="S279" s="64"/>
      <c r="T279" s="64"/>
      <c r="U279" s="64"/>
      <c r="V279" s="64"/>
      <c r="W279" s="64"/>
      <c r="X279" s="64"/>
      <c r="Y279" s="64"/>
      <c r="Z279" s="64"/>
      <c r="AA279" s="64"/>
    </row>
    <row r="280" spans="1:27" ht="15.75" customHeight="1" x14ac:dyDescent="0.2">
      <c r="A280" s="487"/>
      <c r="B280" s="502" t="s">
        <v>1093</v>
      </c>
      <c r="C280" s="57" t="s">
        <v>1094</v>
      </c>
      <c r="D280" s="58" t="s">
        <v>1095</v>
      </c>
      <c r="E280" s="57" t="s">
        <v>1096</v>
      </c>
      <c r="F280" s="57" t="s">
        <v>1097</v>
      </c>
      <c r="G280" s="59"/>
      <c r="H280" s="59"/>
      <c r="I280" s="60"/>
      <c r="J280" s="64"/>
      <c r="K280" s="64"/>
      <c r="L280" s="64"/>
      <c r="M280" s="64"/>
      <c r="N280" s="64"/>
      <c r="O280" s="64"/>
      <c r="P280" s="64"/>
      <c r="Q280" s="64"/>
      <c r="R280" s="64"/>
      <c r="S280" s="64"/>
      <c r="T280" s="64"/>
      <c r="U280" s="64"/>
      <c r="V280" s="64"/>
      <c r="W280" s="64"/>
      <c r="X280" s="64"/>
      <c r="Y280" s="64"/>
      <c r="Z280" s="64"/>
      <c r="AA280" s="64"/>
    </row>
    <row r="281" spans="1:27" ht="15.75" customHeight="1" x14ac:dyDescent="0.2">
      <c r="A281" s="487"/>
      <c r="B281" s="487"/>
      <c r="C281" s="506" t="s">
        <v>784</v>
      </c>
      <c r="D281" s="58" t="s">
        <v>1098</v>
      </c>
      <c r="E281" s="57" t="s">
        <v>1099</v>
      </c>
      <c r="F281" s="57" t="s">
        <v>787</v>
      </c>
      <c r="G281" s="59"/>
      <c r="H281" s="59"/>
      <c r="I281" s="60"/>
      <c r="J281" s="64"/>
      <c r="K281" s="64"/>
      <c r="L281" s="64"/>
      <c r="M281" s="64"/>
      <c r="N281" s="64"/>
      <c r="O281" s="64"/>
      <c r="P281" s="64"/>
      <c r="Q281" s="64"/>
      <c r="R281" s="64"/>
      <c r="S281" s="64"/>
      <c r="T281" s="64"/>
      <c r="U281" s="64"/>
      <c r="V281" s="64"/>
      <c r="W281" s="64"/>
      <c r="X281" s="64"/>
      <c r="Y281" s="64"/>
      <c r="Z281" s="64"/>
      <c r="AA281" s="64"/>
    </row>
    <row r="282" spans="1:27" ht="15.75" customHeight="1" x14ac:dyDescent="0.2">
      <c r="A282" s="487"/>
      <c r="B282" s="487"/>
      <c r="C282" s="471"/>
      <c r="D282" s="58" t="s">
        <v>1100</v>
      </c>
      <c r="E282" s="57" t="s">
        <v>1101</v>
      </c>
      <c r="F282" s="57" t="s">
        <v>1089</v>
      </c>
      <c r="G282" s="59"/>
      <c r="H282" s="59"/>
      <c r="I282" s="60"/>
      <c r="J282" s="64"/>
      <c r="K282" s="64"/>
      <c r="L282" s="64"/>
      <c r="M282" s="64"/>
      <c r="N282" s="64"/>
      <c r="O282" s="64"/>
      <c r="P282" s="64"/>
      <c r="Q282" s="64"/>
      <c r="R282" s="64"/>
      <c r="S282" s="64"/>
      <c r="T282" s="64"/>
      <c r="U282" s="64"/>
      <c r="V282" s="64"/>
      <c r="W282" s="64"/>
      <c r="X282" s="64"/>
      <c r="Y282" s="64"/>
      <c r="Z282" s="64"/>
      <c r="AA282" s="64"/>
    </row>
    <row r="283" spans="1:27" ht="15.75" customHeight="1" x14ac:dyDescent="0.2">
      <c r="A283" s="487"/>
      <c r="B283" s="471"/>
      <c r="C283" s="57" t="s">
        <v>788</v>
      </c>
      <c r="D283" s="58" t="s">
        <v>1102</v>
      </c>
      <c r="E283" s="57" t="s">
        <v>1103</v>
      </c>
      <c r="F283" s="57" t="s">
        <v>791</v>
      </c>
      <c r="G283" s="59"/>
      <c r="H283" s="59"/>
      <c r="I283" s="60"/>
      <c r="J283" s="64"/>
      <c r="K283" s="64"/>
      <c r="L283" s="64"/>
      <c r="M283" s="64"/>
      <c r="N283" s="64"/>
      <c r="O283" s="64"/>
      <c r="P283" s="64"/>
      <c r="Q283" s="64"/>
      <c r="R283" s="64"/>
      <c r="S283" s="64"/>
      <c r="T283" s="64"/>
      <c r="U283" s="64"/>
      <c r="V283" s="64"/>
      <c r="W283" s="64"/>
      <c r="X283" s="64"/>
      <c r="Y283" s="64"/>
      <c r="Z283" s="64"/>
      <c r="AA283" s="64"/>
    </row>
    <row r="284" spans="1:27" ht="15.75" customHeight="1" x14ac:dyDescent="0.2">
      <c r="A284" s="487"/>
      <c r="B284" s="502" t="s">
        <v>331</v>
      </c>
      <c r="C284" s="57" t="s">
        <v>332</v>
      </c>
      <c r="D284" s="58" t="s">
        <v>1104</v>
      </c>
      <c r="E284" s="57" t="s">
        <v>1105</v>
      </c>
      <c r="F284" s="57" t="s">
        <v>1106</v>
      </c>
      <c r="G284" s="59"/>
      <c r="H284" s="59"/>
      <c r="I284" s="60"/>
      <c r="J284" s="64"/>
      <c r="K284" s="64"/>
      <c r="L284" s="64"/>
      <c r="M284" s="64"/>
      <c r="N284" s="64"/>
      <c r="O284" s="64"/>
      <c r="P284" s="64"/>
      <c r="Q284" s="64"/>
      <c r="R284" s="64"/>
      <c r="S284" s="64"/>
      <c r="T284" s="64"/>
      <c r="U284" s="64"/>
      <c r="V284" s="64"/>
      <c r="W284" s="64"/>
      <c r="X284" s="64"/>
      <c r="Y284" s="64"/>
      <c r="Z284" s="64"/>
      <c r="AA284" s="64"/>
    </row>
    <row r="285" spans="1:27" ht="15.75" customHeight="1" x14ac:dyDescent="0.2">
      <c r="A285" s="471"/>
      <c r="B285" s="471"/>
      <c r="C285" s="57" t="s">
        <v>1107</v>
      </c>
      <c r="D285" s="58" t="s">
        <v>1108</v>
      </c>
      <c r="E285" s="57" t="s">
        <v>1109</v>
      </c>
      <c r="F285" s="57" t="s">
        <v>1106</v>
      </c>
      <c r="G285" s="59"/>
      <c r="H285" s="59"/>
      <c r="I285" s="60"/>
      <c r="J285" s="64"/>
      <c r="K285" s="64"/>
      <c r="L285" s="64"/>
      <c r="M285" s="64"/>
      <c r="N285" s="64"/>
      <c r="O285" s="64"/>
      <c r="P285" s="64"/>
      <c r="Q285" s="64"/>
      <c r="R285" s="64"/>
      <c r="S285" s="64"/>
      <c r="T285" s="64"/>
      <c r="U285" s="64"/>
      <c r="V285" s="64"/>
      <c r="W285" s="64"/>
      <c r="X285" s="64"/>
      <c r="Y285" s="64"/>
      <c r="Z285" s="64"/>
      <c r="AA285" s="64"/>
    </row>
    <row r="286" spans="1:27" ht="15" customHeight="1" x14ac:dyDescent="0.2">
      <c r="A286" s="503" t="s">
        <v>1110</v>
      </c>
      <c r="B286" s="502" t="s">
        <v>1111</v>
      </c>
      <c r="C286" s="73" t="s">
        <v>1112</v>
      </c>
      <c r="D286" s="73" t="s">
        <v>1113</v>
      </c>
      <c r="E286" s="73" t="s">
        <v>1114</v>
      </c>
      <c r="F286" s="73" t="s">
        <v>1115</v>
      </c>
      <c r="G286" s="83" t="s">
        <v>1041</v>
      </c>
      <c r="H286" s="83" t="s">
        <v>1042</v>
      </c>
      <c r="I286" s="83" t="s">
        <v>1043</v>
      </c>
      <c r="J286" s="84" t="s">
        <v>1116</v>
      </c>
      <c r="K286" s="84"/>
      <c r="L286" s="84"/>
      <c r="M286" s="84" t="str">
        <f t="shared" ref="M286:M304" si="1">E286</f>
        <v>Ch 5 Practice 1.1.1: Adding two like fractions</v>
      </c>
      <c r="N286" s="83" t="s">
        <v>1041</v>
      </c>
      <c r="O286" s="83" t="s">
        <v>1042</v>
      </c>
      <c r="P286" s="73"/>
      <c r="Q286" s="73"/>
      <c r="R286" s="73"/>
      <c r="S286" s="73"/>
      <c r="T286" s="73" t="s">
        <v>1117</v>
      </c>
      <c r="U286" s="73"/>
      <c r="V286" s="73"/>
      <c r="W286" s="73" t="s">
        <v>1116</v>
      </c>
      <c r="X286" s="73" t="s">
        <v>1118</v>
      </c>
      <c r="Y286" s="87"/>
      <c r="Z286" s="87"/>
      <c r="AA286" s="87"/>
    </row>
    <row r="287" spans="1:27" ht="15" customHeight="1" x14ac:dyDescent="0.2">
      <c r="A287" s="487"/>
      <c r="B287" s="487"/>
      <c r="C287" s="73"/>
      <c r="D287" s="73" t="s">
        <v>1119</v>
      </c>
      <c r="E287" s="73" t="s">
        <v>1120</v>
      </c>
      <c r="F287" s="73" t="s">
        <v>1121</v>
      </c>
      <c r="G287" s="83" t="s">
        <v>1041</v>
      </c>
      <c r="H287" s="83" t="s">
        <v>1042</v>
      </c>
      <c r="I287" s="83" t="s">
        <v>1043</v>
      </c>
      <c r="J287" s="84" t="s">
        <v>1116</v>
      </c>
      <c r="K287" s="84"/>
      <c r="L287" s="84"/>
      <c r="M287" s="84" t="str">
        <f t="shared" si="1"/>
        <v>Ch 5 Practice 1.1.2: Adding two related fractions</v>
      </c>
      <c r="N287" s="83" t="s">
        <v>1041</v>
      </c>
      <c r="O287" s="83" t="s">
        <v>1042</v>
      </c>
      <c r="P287" s="73"/>
      <c r="Q287" s="73"/>
      <c r="R287" s="73"/>
      <c r="S287" s="73"/>
      <c r="T287" s="73" t="s">
        <v>1117</v>
      </c>
      <c r="U287" s="73"/>
      <c r="V287" s="73"/>
      <c r="W287" s="73" t="s">
        <v>1116</v>
      </c>
      <c r="X287" s="73" t="s">
        <v>1118</v>
      </c>
      <c r="Y287" s="87"/>
      <c r="Z287" s="87"/>
      <c r="AA287" s="87"/>
    </row>
    <row r="288" spans="1:27" ht="15" customHeight="1" x14ac:dyDescent="0.2">
      <c r="A288" s="487"/>
      <c r="B288" s="487"/>
      <c r="C288" s="73" t="s">
        <v>1122</v>
      </c>
      <c r="D288" s="73" t="s">
        <v>1123</v>
      </c>
      <c r="E288" s="73" t="s">
        <v>1124</v>
      </c>
      <c r="F288" s="73" t="s">
        <v>1125</v>
      </c>
      <c r="G288" s="83" t="s">
        <v>1041</v>
      </c>
      <c r="H288" s="83" t="s">
        <v>1042</v>
      </c>
      <c r="I288" s="83" t="s">
        <v>1043</v>
      </c>
      <c r="J288" s="84" t="s">
        <v>1116</v>
      </c>
      <c r="K288" s="84"/>
      <c r="L288" s="84"/>
      <c r="M288" s="84" t="str">
        <f t="shared" si="1"/>
        <v>Ch 5 Practice 1.2.1: Adding three like fractions</v>
      </c>
      <c r="N288" s="83" t="s">
        <v>1041</v>
      </c>
      <c r="O288" s="83" t="s">
        <v>1042</v>
      </c>
      <c r="P288" s="73"/>
      <c r="Q288" s="73"/>
      <c r="R288" s="73"/>
      <c r="S288" s="73"/>
      <c r="T288" s="73" t="s">
        <v>1117</v>
      </c>
      <c r="U288" s="73"/>
      <c r="V288" s="73"/>
      <c r="W288" s="73" t="s">
        <v>1116</v>
      </c>
      <c r="X288" s="73" t="s">
        <v>1118</v>
      </c>
      <c r="Y288" s="87"/>
      <c r="Z288" s="87"/>
      <c r="AA288" s="87"/>
    </row>
    <row r="289" spans="1:27" ht="15" customHeight="1" x14ac:dyDescent="0.2">
      <c r="A289" s="487"/>
      <c r="B289" s="487"/>
      <c r="C289" s="73"/>
      <c r="D289" s="73" t="s">
        <v>1126</v>
      </c>
      <c r="E289" s="73" t="s">
        <v>1127</v>
      </c>
      <c r="F289" s="73" t="s">
        <v>1128</v>
      </c>
      <c r="G289" s="83" t="s">
        <v>1041</v>
      </c>
      <c r="H289" s="83" t="s">
        <v>1042</v>
      </c>
      <c r="I289" s="83" t="s">
        <v>1043</v>
      </c>
      <c r="J289" s="84" t="s">
        <v>1116</v>
      </c>
      <c r="K289" s="84"/>
      <c r="L289" s="84"/>
      <c r="M289" s="84" t="str">
        <f t="shared" si="1"/>
        <v>Ch 5 Practice 1.2.2: Adding three related fractions</v>
      </c>
      <c r="N289" s="83" t="s">
        <v>1041</v>
      </c>
      <c r="O289" s="83" t="s">
        <v>1042</v>
      </c>
      <c r="P289" s="73"/>
      <c r="Q289" s="73"/>
      <c r="R289" s="73"/>
      <c r="S289" s="73"/>
      <c r="T289" s="73" t="s">
        <v>1117</v>
      </c>
      <c r="U289" s="73"/>
      <c r="V289" s="73"/>
      <c r="W289" s="73" t="s">
        <v>1116</v>
      </c>
      <c r="X289" s="73" t="s">
        <v>1118</v>
      </c>
      <c r="Y289" s="87"/>
      <c r="Z289" s="87"/>
      <c r="AA289" s="87"/>
    </row>
    <row r="290" spans="1:27" ht="15" customHeight="1" x14ac:dyDescent="0.2">
      <c r="A290" s="487"/>
      <c r="B290" s="471"/>
      <c r="C290" s="73" t="s">
        <v>1129</v>
      </c>
      <c r="D290" s="73" t="s">
        <v>1130</v>
      </c>
      <c r="E290" s="73" t="s">
        <v>1131</v>
      </c>
      <c r="F290" s="73" t="s">
        <v>1132</v>
      </c>
      <c r="G290" s="83" t="s">
        <v>1041</v>
      </c>
      <c r="H290" s="83" t="s">
        <v>1042</v>
      </c>
      <c r="I290" s="83" t="s">
        <v>1043</v>
      </c>
      <c r="J290" s="84" t="s">
        <v>1133</v>
      </c>
      <c r="K290" s="84"/>
      <c r="L290" s="84"/>
      <c r="M290" s="84" t="str">
        <f t="shared" si="1"/>
        <v>Ch 5 Practice 1.3.1: Solving word problems</v>
      </c>
      <c r="N290" s="83" t="s">
        <v>1041</v>
      </c>
      <c r="O290" s="83" t="s">
        <v>1042</v>
      </c>
      <c r="P290" s="73"/>
      <c r="Q290" s="73"/>
      <c r="R290" s="73"/>
      <c r="S290" s="73"/>
      <c r="T290" s="73" t="s">
        <v>1117</v>
      </c>
      <c r="U290" s="73"/>
      <c r="V290" s="73"/>
      <c r="W290" s="73" t="s">
        <v>1133</v>
      </c>
      <c r="X290" s="73" t="s">
        <v>1134</v>
      </c>
      <c r="Y290" s="87"/>
      <c r="Z290" s="87"/>
      <c r="AA290" s="87"/>
    </row>
    <row r="291" spans="1:27" ht="15" customHeight="1" x14ac:dyDescent="0.2">
      <c r="A291" s="487"/>
      <c r="B291" s="502" t="s">
        <v>1135</v>
      </c>
      <c r="C291" s="73" t="s">
        <v>1136</v>
      </c>
      <c r="D291" s="73" t="s">
        <v>1137</v>
      </c>
      <c r="E291" s="73" t="s">
        <v>1138</v>
      </c>
      <c r="F291" s="73" t="s">
        <v>1139</v>
      </c>
      <c r="G291" s="83" t="s">
        <v>1041</v>
      </c>
      <c r="H291" s="83" t="s">
        <v>1042</v>
      </c>
      <c r="I291" s="83" t="s">
        <v>1043</v>
      </c>
      <c r="J291" s="84" t="s">
        <v>1116</v>
      </c>
      <c r="K291" s="84"/>
      <c r="L291" s="84"/>
      <c r="M291" s="84" t="str">
        <f t="shared" si="1"/>
        <v>Ch 5 Practice 2.1.1: Subtracting a fraction from a whole number</v>
      </c>
      <c r="N291" s="83" t="s">
        <v>1041</v>
      </c>
      <c r="O291" s="83" t="s">
        <v>1042</v>
      </c>
      <c r="P291" s="73"/>
      <c r="Q291" s="73"/>
      <c r="R291" s="73"/>
      <c r="S291" s="73"/>
      <c r="T291" s="73" t="s">
        <v>1117</v>
      </c>
      <c r="U291" s="73"/>
      <c r="V291" s="73"/>
      <c r="W291" s="73" t="s">
        <v>1116</v>
      </c>
      <c r="X291" s="73" t="s">
        <v>1118</v>
      </c>
      <c r="Y291" s="87"/>
      <c r="Z291" s="87"/>
      <c r="AA291" s="87"/>
    </row>
    <row r="292" spans="1:27" ht="15" customHeight="1" x14ac:dyDescent="0.2">
      <c r="A292" s="487"/>
      <c r="B292" s="487"/>
      <c r="C292" s="73" t="s">
        <v>1140</v>
      </c>
      <c r="D292" s="73" t="s">
        <v>1141</v>
      </c>
      <c r="E292" s="73" t="s">
        <v>1142</v>
      </c>
      <c r="F292" s="73" t="s">
        <v>1143</v>
      </c>
      <c r="G292" s="83" t="s">
        <v>1041</v>
      </c>
      <c r="H292" s="83" t="s">
        <v>1042</v>
      </c>
      <c r="I292" s="83" t="s">
        <v>1043</v>
      </c>
      <c r="J292" s="84" t="s">
        <v>1116</v>
      </c>
      <c r="K292" s="84"/>
      <c r="L292" s="84"/>
      <c r="M292" s="84" t="str">
        <f t="shared" si="1"/>
        <v>Ch 5 Practice 2.2.1: Subtracting two fractions from a whole number</v>
      </c>
      <c r="N292" s="83" t="s">
        <v>1041</v>
      </c>
      <c r="O292" s="83" t="s">
        <v>1042</v>
      </c>
      <c r="P292" s="73"/>
      <c r="Q292" s="73"/>
      <c r="R292" s="73"/>
      <c r="S292" s="73"/>
      <c r="T292" s="73" t="s">
        <v>1117</v>
      </c>
      <c r="U292" s="73"/>
      <c r="V292" s="73"/>
      <c r="W292" s="73" t="s">
        <v>1116</v>
      </c>
      <c r="X292" s="73" t="s">
        <v>1118</v>
      </c>
      <c r="Y292" s="87"/>
      <c r="Z292" s="87"/>
      <c r="AA292" s="87"/>
    </row>
    <row r="293" spans="1:27" ht="15" customHeight="1" x14ac:dyDescent="0.2">
      <c r="A293" s="487"/>
      <c r="B293" s="471"/>
      <c r="C293" s="73" t="s">
        <v>1090</v>
      </c>
      <c r="D293" s="73" t="s">
        <v>1144</v>
      </c>
      <c r="E293" s="73" t="s">
        <v>1145</v>
      </c>
      <c r="F293" s="73" t="s">
        <v>1132</v>
      </c>
      <c r="G293" s="83" t="s">
        <v>1041</v>
      </c>
      <c r="H293" s="83" t="s">
        <v>1042</v>
      </c>
      <c r="I293" s="83" t="s">
        <v>1043</v>
      </c>
      <c r="J293" s="84" t="s">
        <v>1133</v>
      </c>
      <c r="K293" s="84"/>
      <c r="L293" s="84"/>
      <c r="M293" s="84" t="str">
        <f t="shared" si="1"/>
        <v>Ch 5 Practice 2.4.1: Solving word problems</v>
      </c>
      <c r="N293" s="83" t="s">
        <v>1041</v>
      </c>
      <c r="O293" s="83" t="s">
        <v>1042</v>
      </c>
      <c r="P293" s="73"/>
      <c r="Q293" s="73"/>
      <c r="R293" s="73"/>
      <c r="S293" s="73"/>
      <c r="T293" s="73" t="s">
        <v>1117</v>
      </c>
      <c r="U293" s="73"/>
      <c r="V293" s="73"/>
      <c r="W293" s="73" t="s">
        <v>1133</v>
      </c>
      <c r="X293" s="73" t="s">
        <v>1134</v>
      </c>
      <c r="Y293" s="87"/>
      <c r="Z293" s="87"/>
      <c r="AA293" s="87"/>
    </row>
    <row r="294" spans="1:27" ht="15" customHeight="1" x14ac:dyDescent="0.2">
      <c r="A294" s="487"/>
      <c r="B294" s="502" t="s">
        <v>1146</v>
      </c>
      <c r="C294" s="73" t="s">
        <v>1147</v>
      </c>
      <c r="D294" s="73" t="s">
        <v>1148</v>
      </c>
      <c r="E294" s="73" t="s">
        <v>1149</v>
      </c>
      <c r="F294" s="73" t="s">
        <v>1150</v>
      </c>
      <c r="G294" s="83" t="s">
        <v>1041</v>
      </c>
      <c r="H294" s="83" t="s">
        <v>1042</v>
      </c>
      <c r="I294" s="83" t="s">
        <v>1043</v>
      </c>
      <c r="J294" s="84" t="s">
        <v>1116</v>
      </c>
      <c r="K294" s="84"/>
      <c r="L294" s="84"/>
      <c r="M294" s="84" t="str">
        <f t="shared" si="1"/>
        <v>Ch 3 Practice 1.1.1:
Adding unlike fractions</v>
      </c>
      <c r="N294" s="83" t="s">
        <v>1041</v>
      </c>
      <c r="O294" s="83" t="s">
        <v>1042</v>
      </c>
      <c r="P294" s="73"/>
      <c r="Q294" s="73"/>
      <c r="R294" s="73"/>
      <c r="S294" s="73"/>
      <c r="T294" s="73" t="s">
        <v>1117</v>
      </c>
      <c r="U294" s="73"/>
      <c r="V294" s="73"/>
      <c r="W294" s="73" t="s">
        <v>1116</v>
      </c>
      <c r="X294" s="73" t="s">
        <v>1118</v>
      </c>
      <c r="Y294" s="87"/>
      <c r="Z294" s="87"/>
      <c r="AA294" s="87"/>
    </row>
    <row r="295" spans="1:27" ht="15" customHeight="1" x14ac:dyDescent="0.2">
      <c r="A295" s="487"/>
      <c r="B295" s="471"/>
      <c r="C295" s="73" t="s">
        <v>1151</v>
      </c>
      <c r="D295" s="73" t="s">
        <v>1152</v>
      </c>
      <c r="E295" s="73" t="s">
        <v>1153</v>
      </c>
      <c r="F295" s="73" t="s">
        <v>1154</v>
      </c>
      <c r="G295" s="83" t="s">
        <v>1041</v>
      </c>
      <c r="H295" s="83" t="s">
        <v>1042</v>
      </c>
      <c r="I295" s="83" t="s">
        <v>1043</v>
      </c>
      <c r="J295" s="84" t="s">
        <v>1116</v>
      </c>
      <c r="K295" s="84"/>
      <c r="L295" s="84"/>
      <c r="M295" s="84" t="str">
        <f t="shared" si="1"/>
        <v>Ch 3 Practice 1.2.1:
Subtracting unlike fractions</v>
      </c>
      <c r="N295" s="83" t="s">
        <v>1041</v>
      </c>
      <c r="O295" s="83" t="s">
        <v>1042</v>
      </c>
      <c r="P295" s="73"/>
      <c r="Q295" s="73"/>
      <c r="R295" s="73"/>
      <c r="S295" s="73"/>
      <c r="T295" s="73" t="s">
        <v>1117</v>
      </c>
      <c r="U295" s="73"/>
      <c r="V295" s="73"/>
      <c r="W295" s="73" t="s">
        <v>1116</v>
      </c>
      <c r="X295" s="73" t="s">
        <v>1118</v>
      </c>
      <c r="Y295" s="87"/>
      <c r="Z295" s="87"/>
      <c r="AA295" s="87"/>
    </row>
    <row r="296" spans="1:27" ht="15" customHeight="1" x14ac:dyDescent="0.2">
      <c r="A296" s="487"/>
      <c r="B296" s="502" t="s">
        <v>1155</v>
      </c>
      <c r="C296" s="73" t="s">
        <v>1156</v>
      </c>
      <c r="D296" s="73" t="s">
        <v>1157</v>
      </c>
      <c r="E296" s="73" t="s">
        <v>1158</v>
      </c>
      <c r="F296" s="73" t="s">
        <v>1159</v>
      </c>
      <c r="G296" s="83" t="s">
        <v>1041</v>
      </c>
      <c r="H296" s="83" t="s">
        <v>1042</v>
      </c>
      <c r="I296" s="83" t="s">
        <v>1043</v>
      </c>
      <c r="J296" s="84" t="s">
        <v>1160</v>
      </c>
      <c r="K296" s="84"/>
      <c r="L296" s="84"/>
      <c r="M296" s="84" t="str">
        <f t="shared" si="1"/>
        <v>Ch 3 Practice 2.1.1:
Multiplying fractions</v>
      </c>
      <c r="N296" s="83" t="s">
        <v>1041</v>
      </c>
      <c r="O296" s="83" t="s">
        <v>1042</v>
      </c>
      <c r="P296" s="73"/>
      <c r="Q296" s="73"/>
      <c r="R296" s="73"/>
      <c r="S296" s="73"/>
      <c r="T296" s="73" t="s">
        <v>1117</v>
      </c>
      <c r="U296" s="73"/>
      <c r="V296" s="73"/>
      <c r="W296" s="73" t="s">
        <v>1160</v>
      </c>
      <c r="X296" s="73" t="s">
        <v>1161</v>
      </c>
      <c r="Y296" s="87"/>
      <c r="Z296" s="87"/>
      <c r="AA296" s="87"/>
    </row>
    <row r="297" spans="1:27" ht="15" customHeight="1" x14ac:dyDescent="0.2">
      <c r="A297" s="487"/>
      <c r="B297" s="471"/>
      <c r="C297" s="73" t="s">
        <v>1162</v>
      </c>
      <c r="D297" s="73" t="s">
        <v>1163</v>
      </c>
      <c r="E297" s="73" t="s">
        <v>1164</v>
      </c>
      <c r="F297" s="73" t="s">
        <v>1165</v>
      </c>
      <c r="G297" s="83" t="s">
        <v>1041</v>
      </c>
      <c r="H297" s="83" t="s">
        <v>1042</v>
      </c>
      <c r="I297" s="83" t="s">
        <v>1043</v>
      </c>
      <c r="J297" s="84" t="s">
        <v>1166</v>
      </c>
      <c r="K297" s="84"/>
      <c r="L297" s="84"/>
      <c r="M297" s="84" t="str">
        <f t="shared" si="1"/>
        <v>Ch 3 Practice 2.2.1:
Solving word problems</v>
      </c>
      <c r="N297" s="83" t="s">
        <v>1041</v>
      </c>
      <c r="O297" s="83" t="s">
        <v>1042</v>
      </c>
      <c r="P297" s="73"/>
      <c r="Q297" s="73"/>
      <c r="R297" s="73"/>
      <c r="S297" s="73"/>
      <c r="T297" s="73" t="s">
        <v>1117</v>
      </c>
      <c r="U297" s="73"/>
      <c r="V297" s="73"/>
      <c r="W297" s="73" t="s">
        <v>1166</v>
      </c>
      <c r="X297" s="73" t="s">
        <v>1167</v>
      </c>
      <c r="Y297" s="87"/>
      <c r="Z297" s="87"/>
      <c r="AA297" s="87"/>
    </row>
    <row r="298" spans="1:27" ht="15" customHeight="1" x14ac:dyDescent="0.2">
      <c r="A298" s="487"/>
      <c r="B298" s="502" t="s">
        <v>1168</v>
      </c>
      <c r="C298" s="73" t="s">
        <v>1169</v>
      </c>
      <c r="D298" s="73" t="s">
        <v>1170</v>
      </c>
      <c r="E298" s="73" t="s">
        <v>1171</v>
      </c>
      <c r="F298" s="73" t="s">
        <v>1172</v>
      </c>
      <c r="G298" s="83" t="s">
        <v>1041</v>
      </c>
      <c r="H298" s="83" t="s">
        <v>1042</v>
      </c>
      <c r="I298" s="83" t="s">
        <v>1043</v>
      </c>
      <c r="J298" s="84" t="s">
        <v>1116</v>
      </c>
      <c r="K298" s="84"/>
      <c r="L298" s="84"/>
      <c r="M298" s="84" t="str">
        <f t="shared" si="1"/>
        <v>Ch 3A Practice 1.1.1:
Adding mixed numbers with the same denominator</v>
      </c>
      <c r="N298" s="83" t="s">
        <v>1041</v>
      </c>
      <c r="O298" s="83" t="s">
        <v>1042</v>
      </c>
      <c r="P298" s="73"/>
      <c r="Q298" s="73"/>
      <c r="R298" s="73"/>
      <c r="S298" s="73"/>
      <c r="T298" s="73" t="s">
        <v>1117</v>
      </c>
      <c r="U298" s="73"/>
      <c r="V298" s="73"/>
      <c r="W298" s="73" t="s">
        <v>1116</v>
      </c>
      <c r="X298" s="73" t="s">
        <v>1118</v>
      </c>
      <c r="Y298" s="87"/>
      <c r="Z298" s="87"/>
      <c r="AA298" s="87"/>
    </row>
    <row r="299" spans="1:27" ht="15" customHeight="1" x14ac:dyDescent="0.2">
      <c r="A299" s="487"/>
      <c r="B299" s="487"/>
      <c r="C299" s="73" t="s">
        <v>1173</v>
      </c>
      <c r="D299" s="73" t="s">
        <v>1174</v>
      </c>
      <c r="E299" s="73" t="s">
        <v>1175</v>
      </c>
      <c r="F299" s="73" t="s">
        <v>1176</v>
      </c>
      <c r="G299" s="83" t="s">
        <v>1041</v>
      </c>
      <c r="H299" s="83" t="s">
        <v>1042</v>
      </c>
      <c r="I299" s="83" t="s">
        <v>1043</v>
      </c>
      <c r="J299" s="84" t="s">
        <v>1116</v>
      </c>
      <c r="K299" s="84"/>
      <c r="L299" s="84"/>
      <c r="M299" s="84" t="str">
        <f t="shared" si="1"/>
        <v>Ch 3A Practice 1.2.1:
Adding mixed numbers with unlike denominators</v>
      </c>
      <c r="N299" s="83" t="s">
        <v>1041</v>
      </c>
      <c r="O299" s="83" t="s">
        <v>1042</v>
      </c>
      <c r="P299" s="73"/>
      <c r="Q299" s="73"/>
      <c r="R299" s="73"/>
      <c r="S299" s="73"/>
      <c r="T299" s="73" t="s">
        <v>1117</v>
      </c>
      <c r="U299" s="73"/>
      <c r="V299" s="73"/>
      <c r="W299" s="73" t="s">
        <v>1116</v>
      </c>
      <c r="X299" s="73" t="s">
        <v>1118</v>
      </c>
      <c r="Y299" s="87"/>
      <c r="Z299" s="87"/>
      <c r="AA299" s="87"/>
    </row>
    <row r="300" spans="1:27" ht="15" customHeight="1" x14ac:dyDescent="0.2">
      <c r="A300" s="487"/>
      <c r="B300" s="487"/>
      <c r="C300" s="73" t="s">
        <v>1177</v>
      </c>
      <c r="D300" s="73" t="s">
        <v>1178</v>
      </c>
      <c r="E300" s="73" t="s">
        <v>1179</v>
      </c>
      <c r="F300" s="73" t="s">
        <v>1180</v>
      </c>
      <c r="G300" s="83" t="s">
        <v>1041</v>
      </c>
      <c r="H300" s="83" t="s">
        <v>1042</v>
      </c>
      <c r="I300" s="83" t="s">
        <v>1043</v>
      </c>
      <c r="J300" s="84" t="s">
        <v>1116</v>
      </c>
      <c r="K300" s="84"/>
      <c r="L300" s="84"/>
      <c r="M300" s="84" t="str">
        <f t="shared" si="1"/>
        <v>Ch 3A Practice 1.3.1:
Subtracting mixed numbers with the same denominator</v>
      </c>
      <c r="N300" s="83" t="s">
        <v>1041</v>
      </c>
      <c r="O300" s="83" t="s">
        <v>1042</v>
      </c>
      <c r="P300" s="73"/>
      <c r="Q300" s="73"/>
      <c r="R300" s="73"/>
      <c r="S300" s="73"/>
      <c r="T300" s="73" t="s">
        <v>1117</v>
      </c>
      <c r="U300" s="73"/>
      <c r="V300" s="73"/>
      <c r="W300" s="73" t="s">
        <v>1116</v>
      </c>
      <c r="X300" s="73" t="s">
        <v>1118</v>
      </c>
      <c r="Y300" s="87"/>
      <c r="Z300" s="87"/>
      <c r="AA300" s="87"/>
    </row>
    <row r="301" spans="1:27" ht="15" customHeight="1" x14ac:dyDescent="0.2">
      <c r="A301" s="487"/>
      <c r="B301" s="487"/>
      <c r="C301" s="73" t="s">
        <v>1181</v>
      </c>
      <c r="D301" s="73" t="s">
        <v>1182</v>
      </c>
      <c r="E301" s="73" t="s">
        <v>1183</v>
      </c>
      <c r="F301" s="73" t="s">
        <v>1184</v>
      </c>
      <c r="G301" s="83" t="s">
        <v>1041</v>
      </c>
      <c r="H301" s="83" t="s">
        <v>1042</v>
      </c>
      <c r="I301" s="83" t="s">
        <v>1043</v>
      </c>
      <c r="J301" s="84" t="s">
        <v>1116</v>
      </c>
      <c r="K301" s="84"/>
      <c r="L301" s="84"/>
      <c r="M301" s="84" t="str">
        <f t="shared" si="1"/>
        <v>Ch 3A Practice 1.4.1:
Subtracting mixed numbers with unlike denominators</v>
      </c>
      <c r="N301" s="83" t="s">
        <v>1041</v>
      </c>
      <c r="O301" s="83" t="s">
        <v>1042</v>
      </c>
      <c r="P301" s="73"/>
      <c r="Q301" s="73"/>
      <c r="R301" s="73"/>
      <c r="S301" s="73"/>
      <c r="T301" s="73" t="s">
        <v>1117</v>
      </c>
      <c r="U301" s="73"/>
      <c r="V301" s="73"/>
      <c r="W301" s="73" t="s">
        <v>1116</v>
      </c>
      <c r="X301" s="73" t="s">
        <v>1118</v>
      </c>
      <c r="Y301" s="87"/>
      <c r="Z301" s="87"/>
      <c r="AA301" s="87"/>
    </row>
    <row r="302" spans="1:27" ht="15" customHeight="1" x14ac:dyDescent="0.2">
      <c r="A302" s="487"/>
      <c r="B302" s="471"/>
      <c r="C302" s="73" t="s">
        <v>1185</v>
      </c>
      <c r="D302" s="73" t="s">
        <v>1186</v>
      </c>
      <c r="E302" s="73" t="s">
        <v>1187</v>
      </c>
      <c r="F302" s="73" t="s">
        <v>1188</v>
      </c>
      <c r="G302" s="83" t="s">
        <v>1041</v>
      </c>
      <c r="H302" s="83" t="s">
        <v>1042</v>
      </c>
      <c r="I302" s="83" t="s">
        <v>1043</v>
      </c>
      <c r="J302" s="84" t="s">
        <v>1133</v>
      </c>
      <c r="K302" s="84"/>
      <c r="L302" s="84"/>
      <c r="M302" s="84" t="str">
        <f t="shared" si="1"/>
        <v>Ch 3A Practice 1.5.1:
Solving word problems</v>
      </c>
      <c r="N302" s="83" t="s">
        <v>1041</v>
      </c>
      <c r="O302" s="83" t="s">
        <v>1042</v>
      </c>
      <c r="P302" s="73"/>
      <c r="Q302" s="73"/>
      <c r="R302" s="73"/>
      <c r="S302" s="73"/>
      <c r="T302" s="73" t="s">
        <v>1117</v>
      </c>
      <c r="U302" s="73"/>
      <c r="V302" s="73"/>
      <c r="W302" s="73" t="s">
        <v>1133</v>
      </c>
      <c r="X302" s="73" t="s">
        <v>1134</v>
      </c>
      <c r="Y302" s="87"/>
      <c r="Z302" s="87"/>
      <c r="AA302" s="87"/>
    </row>
    <row r="303" spans="1:27" ht="15" customHeight="1" x14ac:dyDescent="0.2">
      <c r="A303" s="487"/>
      <c r="B303" s="502" t="s">
        <v>1189</v>
      </c>
      <c r="C303" s="73" t="s">
        <v>1190</v>
      </c>
      <c r="D303" s="73" t="s">
        <v>1191</v>
      </c>
      <c r="E303" s="73" t="s">
        <v>1192</v>
      </c>
      <c r="F303" s="73" t="s">
        <v>1193</v>
      </c>
      <c r="G303" s="83" t="s">
        <v>1041</v>
      </c>
      <c r="H303" s="83" t="s">
        <v>1042</v>
      </c>
      <c r="I303" s="83" t="s">
        <v>1043</v>
      </c>
      <c r="J303" s="84" t="s">
        <v>1194</v>
      </c>
      <c r="K303" s="84"/>
      <c r="L303" s="84"/>
      <c r="M303" s="84" t="str">
        <f t="shared" si="1"/>
        <v>Ch 3A Practice 2.1.1:
Multiplying whole numbers by mixed numbers</v>
      </c>
      <c r="N303" s="83" t="s">
        <v>1041</v>
      </c>
      <c r="O303" s="83" t="s">
        <v>1042</v>
      </c>
      <c r="P303" s="73"/>
      <c r="Q303" s="73"/>
      <c r="R303" s="73"/>
      <c r="S303" s="73"/>
      <c r="T303" s="73" t="s">
        <v>1117</v>
      </c>
      <c r="U303" s="73"/>
      <c r="V303" s="73"/>
      <c r="W303" s="73" t="s">
        <v>1194</v>
      </c>
      <c r="X303" s="73" t="s">
        <v>1195</v>
      </c>
      <c r="Y303" s="87"/>
      <c r="Z303" s="87"/>
      <c r="AA303" s="87"/>
    </row>
    <row r="304" spans="1:27" ht="15" customHeight="1" x14ac:dyDescent="0.2">
      <c r="A304" s="487"/>
      <c r="B304" s="471"/>
      <c r="C304" s="73" t="s">
        <v>1196</v>
      </c>
      <c r="D304" s="73" t="s">
        <v>1197</v>
      </c>
      <c r="E304" s="73" t="s">
        <v>1198</v>
      </c>
      <c r="F304" s="73" t="s">
        <v>1199</v>
      </c>
      <c r="G304" s="83" t="s">
        <v>1041</v>
      </c>
      <c r="H304" s="83" t="s">
        <v>1042</v>
      </c>
      <c r="I304" s="83" t="s">
        <v>1043</v>
      </c>
      <c r="J304" s="84" t="s">
        <v>1166</v>
      </c>
      <c r="K304" s="84"/>
      <c r="L304" s="84"/>
      <c r="M304" s="84" t="str">
        <f t="shared" si="1"/>
        <v>Ch 3A Practice 2.3.1:
Solving word problems</v>
      </c>
      <c r="N304" s="83" t="s">
        <v>1041</v>
      </c>
      <c r="O304" s="83" t="s">
        <v>1042</v>
      </c>
      <c r="P304" s="73"/>
      <c r="Q304" s="73"/>
      <c r="R304" s="73"/>
      <c r="S304" s="73"/>
      <c r="T304" s="73" t="s">
        <v>1117</v>
      </c>
      <c r="U304" s="73"/>
      <c r="V304" s="73"/>
      <c r="W304" s="73" t="s">
        <v>1166</v>
      </c>
      <c r="X304" s="73" t="s">
        <v>1167</v>
      </c>
      <c r="Y304" s="87"/>
      <c r="Z304" s="87"/>
      <c r="AA304" s="87"/>
    </row>
    <row r="305" spans="1:27" ht="15" customHeight="1" x14ac:dyDescent="0.2">
      <c r="A305" s="487"/>
      <c r="B305" s="502" t="s">
        <v>1200</v>
      </c>
      <c r="C305" s="73" t="s">
        <v>1201</v>
      </c>
      <c r="D305" s="22"/>
      <c r="E305" s="22"/>
      <c r="F305" s="73" t="s">
        <v>1202</v>
      </c>
      <c r="G305" s="83" t="s">
        <v>1041</v>
      </c>
      <c r="H305" s="83" t="s">
        <v>1042</v>
      </c>
      <c r="I305" s="83" t="s">
        <v>1043</v>
      </c>
      <c r="J305" s="84" t="s">
        <v>1203</v>
      </c>
      <c r="K305" s="84"/>
      <c r="L305" s="84"/>
      <c r="M305" s="84" t="str">
        <f>'Grade 6'!E18</f>
        <v>Ch 3 Practice 2.1.1: Dividing fractions by whole numbers</v>
      </c>
      <c r="N305" s="83" t="s">
        <v>1041</v>
      </c>
      <c r="O305" s="83" t="s">
        <v>1042</v>
      </c>
      <c r="P305" s="73"/>
      <c r="Q305" s="73"/>
      <c r="R305" s="73"/>
      <c r="S305" s="73"/>
      <c r="T305" s="73" t="s">
        <v>1117</v>
      </c>
      <c r="U305" s="73"/>
      <c r="V305" s="73"/>
      <c r="W305" s="73" t="s">
        <v>1203</v>
      </c>
      <c r="X305" s="73" t="s">
        <v>1204</v>
      </c>
      <c r="Y305" s="87"/>
      <c r="Z305" s="87"/>
      <c r="AA305" s="87"/>
    </row>
    <row r="306" spans="1:27" ht="15" customHeight="1" x14ac:dyDescent="0.2">
      <c r="A306" s="487"/>
      <c r="B306" s="471"/>
      <c r="C306" s="73" t="s">
        <v>1205</v>
      </c>
      <c r="D306" s="73" t="s">
        <v>1206</v>
      </c>
      <c r="E306" s="73" t="s">
        <v>1207</v>
      </c>
      <c r="F306" s="73" t="s">
        <v>1208</v>
      </c>
      <c r="G306" s="83" t="s">
        <v>1041</v>
      </c>
      <c r="H306" s="83" t="s">
        <v>1042</v>
      </c>
      <c r="I306" s="83" t="s">
        <v>1043</v>
      </c>
      <c r="J306" s="84" t="s">
        <v>1209</v>
      </c>
      <c r="K306" s="84"/>
      <c r="L306" s="84"/>
      <c r="M306" s="84" t="str">
        <f>E306</f>
        <v>Ch 3A Practice 3.2.1:
Solving word problems</v>
      </c>
      <c r="N306" s="83" t="s">
        <v>1041</v>
      </c>
      <c r="O306" s="83" t="s">
        <v>1042</v>
      </c>
      <c r="P306" s="73"/>
      <c r="Q306" s="73"/>
      <c r="R306" s="73"/>
      <c r="S306" s="73"/>
      <c r="T306" s="73" t="s">
        <v>1117</v>
      </c>
      <c r="U306" s="73"/>
      <c r="V306" s="73"/>
      <c r="W306" s="73" t="s">
        <v>1209</v>
      </c>
      <c r="X306" s="73" t="s">
        <v>1210</v>
      </c>
      <c r="Y306" s="87"/>
      <c r="Z306" s="87"/>
      <c r="AA306" s="87"/>
    </row>
    <row r="307" spans="1:27" ht="15" customHeight="1" x14ac:dyDescent="0.2">
      <c r="A307" s="487"/>
      <c r="B307" s="502" t="s">
        <v>1211</v>
      </c>
      <c r="C307" s="73" t="s">
        <v>1212</v>
      </c>
      <c r="D307" s="22"/>
      <c r="E307" s="22"/>
      <c r="F307" s="73" t="s">
        <v>1213</v>
      </c>
      <c r="G307" s="83" t="s">
        <v>1041</v>
      </c>
      <c r="H307" s="83" t="s">
        <v>1042</v>
      </c>
      <c r="I307" s="83" t="s">
        <v>1043</v>
      </c>
      <c r="J307" s="84" t="s">
        <v>1203</v>
      </c>
      <c r="K307" s="84"/>
      <c r="L307" s="84"/>
      <c r="M307" s="84" t="str">
        <f>'Grade 6'!E19</f>
        <v>Ch 3 Practice 2.1.2: Dividing whole numbers by fractions</v>
      </c>
      <c r="N307" s="83" t="s">
        <v>1041</v>
      </c>
      <c r="O307" s="83" t="s">
        <v>1042</v>
      </c>
      <c r="P307" s="73"/>
      <c r="Q307" s="73"/>
      <c r="R307" s="73"/>
      <c r="S307" s="73"/>
      <c r="T307" s="73" t="s">
        <v>1117</v>
      </c>
      <c r="U307" s="73"/>
      <c r="V307" s="73"/>
      <c r="W307" s="73" t="s">
        <v>1203</v>
      </c>
      <c r="X307" s="73" t="s">
        <v>1204</v>
      </c>
      <c r="Y307" s="87"/>
      <c r="Z307" s="87"/>
      <c r="AA307" s="87"/>
    </row>
    <row r="308" spans="1:27" ht="15" customHeight="1" x14ac:dyDescent="0.2">
      <c r="A308" s="471"/>
      <c r="B308" s="471"/>
      <c r="C308" s="73" t="s">
        <v>1214</v>
      </c>
      <c r="D308" s="22"/>
      <c r="E308" s="22"/>
      <c r="F308" s="73" t="s">
        <v>1215</v>
      </c>
      <c r="G308" s="83" t="s">
        <v>1041</v>
      </c>
      <c r="H308" s="83" t="s">
        <v>1042</v>
      </c>
      <c r="I308" s="83" t="s">
        <v>1043</v>
      </c>
      <c r="J308" s="84" t="s">
        <v>1216</v>
      </c>
      <c r="K308" s="84"/>
      <c r="L308" s="84"/>
      <c r="M308" s="84" t="str">
        <f>'Grade 6'!E20</f>
        <v>Ch 3 Practice 2.2.1: Solving word problems</v>
      </c>
      <c r="N308" s="83" t="s">
        <v>1041</v>
      </c>
      <c r="O308" s="83" t="s">
        <v>1042</v>
      </c>
      <c r="P308" s="73"/>
      <c r="Q308" s="73"/>
      <c r="R308" s="73"/>
      <c r="S308" s="73"/>
      <c r="T308" s="73" t="s">
        <v>1117</v>
      </c>
      <c r="U308" s="73"/>
      <c r="V308" s="73"/>
      <c r="W308" s="73" t="s">
        <v>1216</v>
      </c>
      <c r="X308" s="73" t="s">
        <v>1217</v>
      </c>
      <c r="Y308" s="87"/>
      <c r="Z308" s="87"/>
      <c r="AA308" s="87"/>
    </row>
    <row r="309" spans="1:27" ht="15" customHeight="1" x14ac:dyDescent="0.2">
      <c r="A309" s="503" t="s">
        <v>1218</v>
      </c>
      <c r="B309" s="502" t="s">
        <v>1219</v>
      </c>
      <c r="C309" s="73" t="s">
        <v>1220</v>
      </c>
      <c r="D309" s="73" t="s">
        <v>1221</v>
      </c>
      <c r="E309" s="73" t="s">
        <v>1222</v>
      </c>
      <c r="F309" s="73" t="s">
        <v>1223</v>
      </c>
      <c r="G309" s="83" t="s">
        <v>1041</v>
      </c>
      <c r="H309" s="83" t="s">
        <v>1042</v>
      </c>
      <c r="I309" s="83" t="s">
        <v>1043</v>
      </c>
      <c r="J309" s="84" t="s">
        <v>1224</v>
      </c>
      <c r="K309" s="84"/>
      <c r="L309" s="84"/>
      <c r="M309" s="84" t="str">
        <f>E309</f>
        <v>Ch 9 Practice 1.1.1:
Adding tenths without regrouping</v>
      </c>
      <c r="N309" s="83" t="s">
        <v>1041</v>
      </c>
      <c r="O309" s="83" t="s">
        <v>1042</v>
      </c>
      <c r="P309" s="73"/>
      <c r="Q309" s="73"/>
      <c r="R309" s="73"/>
      <c r="S309" s="73"/>
      <c r="T309" s="73" t="s">
        <v>1117</v>
      </c>
      <c r="U309" s="73"/>
      <c r="V309" s="73"/>
      <c r="W309" s="73" t="s">
        <v>1224</v>
      </c>
      <c r="X309" s="73" t="s">
        <v>1225</v>
      </c>
      <c r="Y309" s="87"/>
      <c r="Z309" s="87"/>
      <c r="AA309" s="87"/>
    </row>
    <row r="310" spans="1:27" ht="15" customHeight="1" x14ac:dyDescent="0.2">
      <c r="A310" s="487"/>
      <c r="B310" s="487"/>
      <c r="C310" s="73"/>
      <c r="D310" s="22"/>
      <c r="E310" s="22"/>
      <c r="F310" s="73" t="s">
        <v>1226</v>
      </c>
      <c r="G310" s="83" t="s">
        <v>1041</v>
      </c>
      <c r="H310" s="83" t="s">
        <v>1042</v>
      </c>
      <c r="I310" s="83" t="s">
        <v>1043</v>
      </c>
      <c r="J310" s="84" t="s">
        <v>1224</v>
      </c>
      <c r="K310" s="84"/>
      <c r="L310" s="84"/>
      <c r="M310" s="84" t="str">
        <f>'Grade 5'!E136</f>
        <v>Ch 8 Practice 3.1.2: Add decimals up to 3 decimal places with regrouping of tenths, hundredths or thousandths</v>
      </c>
      <c r="N310" s="83" t="s">
        <v>1041</v>
      </c>
      <c r="O310" s="83" t="s">
        <v>1042</v>
      </c>
      <c r="P310" s="73"/>
      <c r="Q310" s="73"/>
      <c r="R310" s="73"/>
      <c r="S310" s="73"/>
      <c r="T310" s="73" t="s">
        <v>1117</v>
      </c>
      <c r="U310" s="73"/>
      <c r="V310" s="73"/>
      <c r="W310" s="73" t="s">
        <v>1224</v>
      </c>
      <c r="X310" s="73" t="s">
        <v>1225</v>
      </c>
      <c r="Y310" s="87"/>
      <c r="Z310" s="87"/>
      <c r="AA310" s="87"/>
    </row>
    <row r="311" spans="1:27" ht="15" customHeight="1" x14ac:dyDescent="0.2">
      <c r="A311" s="487"/>
      <c r="B311" s="487"/>
      <c r="C311" s="73" t="s">
        <v>1227</v>
      </c>
      <c r="D311" s="73" t="s">
        <v>1228</v>
      </c>
      <c r="E311" s="73" t="s">
        <v>1229</v>
      </c>
      <c r="F311" s="73" t="s">
        <v>1230</v>
      </c>
      <c r="G311" s="83" t="s">
        <v>1041</v>
      </c>
      <c r="H311" s="83" t="s">
        <v>1042</v>
      </c>
      <c r="I311" s="83" t="s">
        <v>1043</v>
      </c>
      <c r="J311" s="84" t="s">
        <v>1224</v>
      </c>
      <c r="K311" s="84"/>
      <c r="L311" s="84"/>
      <c r="M311" s="84" t="str">
        <f>E311</f>
        <v>Ch 9 Practice 1.2.1:
Adding tenths with regrouping</v>
      </c>
      <c r="N311" s="83" t="s">
        <v>1041</v>
      </c>
      <c r="O311" s="83" t="s">
        <v>1042</v>
      </c>
      <c r="P311" s="73"/>
      <c r="Q311" s="73"/>
      <c r="R311" s="73"/>
      <c r="S311" s="73"/>
      <c r="T311" s="73" t="s">
        <v>1117</v>
      </c>
      <c r="U311" s="73"/>
      <c r="V311" s="73"/>
      <c r="W311" s="73" t="s">
        <v>1224</v>
      </c>
      <c r="X311" s="73" t="s">
        <v>1225</v>
      </c>
      <c r="Y311" s="87"/>
      <c r="Z311" s="87"/>
      <c r="AA311" s="87"/>
    </row>
    <row r="312" spans="1:27" ht="15" customHeight="1" x14ac:dyDescent="0.2">
      <c r="A312" s="487"/>
      <c r="B312" s="487"/>
      <c r="C312" s="73"/>
      <c r="D312" s="22"/>
      <c r="E312" s="22"/>
      <c r="F312" s="73" t="s">
        <v>1231</v>
      </c>
      <c r="G312" s="83" t="s">
        <v>1041</v>
      </c>
      <c r="H312" s="83" t="s">
        <v>1042</v>
      </c>
      <c r="I312" s="83" t="s">
        <v>1043</v>
      </c>
      <c r="J312" s="84" t="s">
        <v>1224</v>
      </c>
      <c r="K312" s="84"/>
      <c r="L312" s="84"/>
      <c r="M312" s="84" t="str">
        <f>'Grade 5'!E137</f>
        <v>Ch 8 Practice 3.2.1: Subtract decimals up to 3 decimal places with and without regrouping</v>
      </c>
      <c r="N312" s="83" t="s">
        <v>1041</v>
      </c>
      <c r="O312" s="83" t="s">
        <v>1042</v>
      </c>
      <c r="P312" s="73"/>
      <c r="Q312" s="73"/>
      <c r="R312" s="73"/>
      <c r="S312" s="73"/>
      <c r="T312" s="73" t="s">
        <v>1117</v>
      </c>
      <c r="U312" s="73"/>
      <c r="V312" s="73"/>
      <c r="W312" s="73" t="s">
        <v>1224</v>
      </c>
      <c r="X312" s="73" t="s">
        <v>1225</v>
      </c>
      <c r="Y312" s="87"/>
      <c r="Z312" s="87"/>
      <c r="AA312" s="87"/>
    </row>
    <row r="313" spans="1:27" ht="15" customHeight="1" x14ac:dyDescent="0.2">
      <c r="A313" s="487"/>
      <c r="B313" s="471"/>
      <c r="C313" s="73" t="s">
        <v>1232</v>
      </c>
      <c r="D313" s="73" t="s">
        <v>1233</v>
      </c>
      <c r="E313" s="73" t="s">
        <v>1234</v>
      </c>
      <c r="F313" s="73" t="s">
        <v>1235</v>
      </c>
      <c r="G313" s="83" t="s">
        <v>1041</v>
      </c>
      <c r="H313" s="83" t="s">
        <v>1042</v>
      </c>
      <c r="I313" s="83" t="s">
        <v>1043</v>
      </c>
      <c r="J313" s="84" t="s">
        <v>1224</v>
      </c>
      <c r="K313" s="84"/>
      <c r="L313" s="84"/>
      <c r="M313" s="84" t="str">
        <f t="shared" ref="M313:M316" si="2">E313</f>
        <v>Ch 9 Practice 1.3.1:
Adding decimals with 1 decimal place with regrouping</v>
      </c>
      <c r="N313" s="83" t="s">
        <v>1041</v>
      </c>
      <c r="O313" s="83" t="s">
        <v>1042</v>
      </c>
      <c r="P313" s="73"/>
      <c r="Q313" s="73"/>
      <c r="R313" s="73"/>
      <c r="S313" s="73"/>
      <c r="T313" s="73" t="s">
        <v>1117</v>
      </c>
      <c r="U313" s="73"/>
      <c r="V313" s="73"/>
      <c r="W313" s="73" t="s">
        <v>1224</v>
      </c>
      <c r="X313" s="73" t="s">
        <v>1225</v>
      </c>
      <c r="Y313" s="87"/>
      <c r="Z313" s="87"/>
      <c r="AA313" s="87"/>
    </row>
    <row r="314" spans="1:27" ht="15" customHeight="1" x14ac:dyDescent="0.2">
      <c r="A314" s="487"/>
      <c r="B314" s="502" t="s">
        <v>1236</v>
      </c>
      <c r="C314" s="73" t="s">
        <v>1237</v>
      </c>
      <c r="D314" s="73" t="s">
        <v>1238</v>
      </c>
      <c r="E314" s="73" t="s">
        <v>1239</v>
      </c>
      <c r="F314" s="73" t="s">
        <v>1240</v>
      </c>
      <c r="G314" s="83" t="s">
        <v>1041</v>
      </c>
      <c r="H314" s="83" t="s">
        <v>1042</v>
      </c>
      <c r="I314" s="83" t="s">
        <v>1043</v>
      </c>
      <c r="J314" s="84" t="s">
        <v>1224</v>
      </c>
      <c r="K314" s="84"/>
      <c r="L314" s="84"/>
      <c r="M314" s="84" t="str">
        <f t="shared" si="2"/>
        <v>Ch 9 Practice 2.1.1:
Subtracting tenths from decimals less than 1</v>
      </c>
      <c r="N314" s="83" t="s">
        <v>1041</v>
      </c>
      <c r="O314" s="83" t="s">
        <v>1042</v>
      </c>
      <c r="P314" s="73"/>
      <c r="Q314" s="73"/>
      <c r="R314" s="73"/>
      <c r="S314" s="73"/>
      <c r="T314" s="73" t="s">
        <v>1117</v>
      </c>
      <c r="U314" s="73"/>
      <c r="V314" s="73"/>
      <c r="W314" s="73" t="s">
        <v>1224</v>
      </c>
      <c r="X314" s="73" t="s">
        <v>1225</v>
      </c>
      <c r="Y314" s="87"/>
      <c r="Z314" s="87"/>
      <c r="AA314" s="87"/>
    </row>
    <row r="315" spans="1:27" ht="15" customHeight="1" x14ac:dyDescent="0.2">
      <c r="A315" s="487"/>
      <c r="B315" s="487"/>
      <c r="C315" s="73"/>
      <c r="D315" s="73" t="s">
        <v>1241</v>
      </c>
      <c r="E315" s="73" t="s">
        <v>1242</v>
      </c>
      <c r="F315" s="73" t="s">
        <v>1243</v>
      </c>
      <c r="G315" s="83" t="s">
        <v>1041</v>
      </c>
      <c r="H315" s="83" t="s">
        <v>1042</v>
      </c>
      <c r="I315" s="83" t="s">
        <v>1043</v>
      </c>
      <c r="J315" s="84" t="s">
        <v>1224</v>
      </c>
      <c r="K315" s="84"/>
      <c r="L315" s="84"/>
      <c r="M315" s="84" t="str">
        <f t="shared" si="2"/>
        <v>Ch 9 Practice 2.1.2:
Subtracting tenths from whole numbers</v>
      </c>
      <c r="N315" s="83" t="s">
        <v>1041</v>
      </c>
      <c r="O315" s="83" t="s">
        <v>1042</v>
      </c>
      <c r="P315" s="73"/>
      <c r="Q315" s="73"/>
      <c r="R315" s="73"/>
      <c r="S315" s="73"/>
      <c r="T315" s="73" t="s">
        <v>1117</v>
      </c>
      <c r="U315" s="73"/>
      <c r="V315" s="73"/>
      <c r="W315" s="73" t="s">
        <v>1224</v>
      </c>
      <c r="X315" s="73" t="s">
        <v>1225</v>
      </c>
      <c r="Y315" s="87"/>
      <c r="Z315" s="87"/>
      <c r="AA315" s="87"/>
    </row>
    <row r="316" spans="1:27" ht="15" customHeight="1" x14ac:dyDescent="0.2">
      <c r="A316" s="487"/>
      <c r="B316" s="487"/>
      <c r="C316" s="73" t="s">
        <v>1244</v>
      </c>
      <c r="D316" s="73" t="s">
        <v>1245</v>
      </c>
      <c r="E316" s="73" t="s">
        <v>1246</v>
      </c>
      <c r="F316" s="73" t="s">
        <v>1247</v>
      </c>
      <c r="G316" s="83" t="s">
        <v>1041</v>
      </c>
      <c r="H316" s="83" t="s">
        <v>1042</v>
      </c>
      <c r="I316" s="83" t="s">
        <v>1043</v>
      </c>
      <c r="J316" s="84" t="s">
        <v>1224</v>
      </c>
      <c r="K316" s="84"/>
      <c r="L316" s="84"/>
      <c r="M316" s="84" t="str">
        <f t="shared" si="2"/>
        <v>Ch 9 Practice 2.2.1:
Subtracting tenths from decimals greater than 1</v>
      </c>
      <c r="N316" s="83" t="s">
        <v>1041</v>
      </c>
      <c r="O316" s="83" t="s">
        <v>1042</v>
      </c>
      <c r="P316" s="73"/>
      <c r="Q316" s="73"/>
      <c r="R316" s="73"/>
      <c r="S316" s="73"/>
      <c r="T316" s="73" t="s">
        <v>1117</v>
      </c>
      <c r="U316" s="73"/>
      <c r="V316" s="73"/>
      <c r="W316" s="73" t="s">
        <v>1224</v>
      </c>
      <c r="X316" s="73" t="s">
        <v>1225</v>
      </c>
      <c r="Y316" s="87"/>
      <c r="Z316" s="87"/>
      <c r="AA316" s="87"/>
    </row>
    <row r="317" spans="1:27" ht="15" customHeight="1" x14ac:dyDescent="0.2">
      <c r="A317" s="487"/>
      <c r="B317" s="487"/>
      <c r="C317" s="73" t="s">
        <v>1248</v>
      </c>
      <c r="D317" s="22"/>
      <c r="E317" s="22"/>
      <c r="F317" s="73" t="s">
        <v>1249</v>
      </c>
      <c r="G317" s="83" t="s">
        <v>1041</v>
      </c>
      <c r="H317" s="83" t="s">
        <v>1042</v>
      </c>
      <c r="I317" s="83" t="s">
        <v>1043</v>
      </c>
      <c r="J317" s="84" t="s">
        <v>1224</v>
      </c>
      <c r="K317" s="84"/>
      <c r="L317" s="84"/>
      <c r="M317" s="84" t="str">
        <f>'Grade 5'!E138</f>
        <v xml:space="preserve">Ch 8 Practice 3.3.1: Estimate the sum and difference of decimals up to 3 decimal places
</v>
      </c>
      <c r="N317" s="83" t="s">
        <v>1041</v>
      </c>
      <c r="O317" s="83" t="s">
        <v>1042</v>
      </c>
      <c r="P317" s="73"/>
      <c r="Q317" s="73"/>
      <c r="R317" s="73"/>
      <c r="S317" s="73"/>
      <c r="T317" s="73" t="s">
        <v>1117</v>
      </c>
      <c r="U317" s="73"/>
      <c r="V317" s="73"/>
      <c r="W317" s="73" t="s">
        <v>1224</v>
      </c>
      <c r="X317" s="73" t="s">
        <v>1225</v>
      </c>
      <c r="Y317" s="87"/>
      <c r="Z317" s="87"/>
      <c r="AA317" s="87"/>
    </row>
    <row r="318" spans="1:27" ht="15" customHeight="1" x14ac:dyDescent="0.2">
      <c r="A318" s="487"/>
      <c r="B318" s="487"/>
      <c r="C318" s="73"/>
      <c r="D318" s="73" t="s">
        <v>1250</v>
      </c>
      <c r="E318" s="73" t="s">
        <v>1251</v>
      </c>
      <c r="F318" s="73" t="s">
        <v>1252</v>
      </c>
      <c r="G318" s="83" t="s">
        <v>1041</v>
      </c>
      <c r="H318" s="83" t="s">
        <v>1042</v>
      </c>
      <c r="I318" s="83" t="s">
        <v>1043</v>
      </c>
      <c r="J318" s="84" t="s">
        <v>1224</v>
      </c>
      <c r="K318" s="84"/>
      <c r="L318" s="84"/>
      <c r="M318" s="84" t="str">
        <f t="shared" ref="M318:M342" si="3">E318</f>
        <v>Ch 9 Practice 2.3.2:
Subtracting hundredths from whole numbers</v>
      </c>
      <c r="N318" s="83" t="s">
        <v>1041</v>
      </c>
      <c r="O318" s="83" t="s">
        <v>1042</v>
      </c>
      <c r="P318" s="73"/>
      <c r="Q318" s="73"/>
      <c r="R318" s="73"/>
      <c r="S318" s="73"/>
      <c r="T318" s="73" t="s">
        <v>1117</v>
      </c>
      <c r="U318" s="73"/>
      <c r="V318" s="73"/>
      <c r="W318" s="73" t="s">
        <v>1224</v>
      </c>
      <c r="X318" s="73" t="s">
        <v>1225</v>
      </c>
      <c r="Y318" s="87"/>
      <c r="Z318" s="87"/>
      <c r="AA318" s="87"/>
    </row>
    <row r="319" spans="1:27" ht="15" customHeight="1" x14ac:dyDescent="0.2">
      <c r="A319" s="487"/>
      <c r="B319" s="487"/>
      <c r="C319" s="73" t="s">
        <v>1253</v>
      </c>
      <c r="D319" s="73" t="s">
        <v>1254</v>
      </c>
      <c r="E319" s="73" t="s">
        <v>1255</v>
      </c>
      <c r="F319" s="73" t="s">
        <v>1256</v>
      </c>
      <c r="G319" s="83" t="s">
        <v>1041</v>
      </c>
      <c r="H319" s="83" t="s">
        <v>1042</v>
      </c>
      <c r="I319" s="83" t="s">
        <v>1043</v>
      </c>
      <c r="J319" s="84" t="s">
        <v>1224</v>
      </c>
      <c r="K319" s="84"/>
      <c r="L319" s="84"/>
      <c r="M319" s="84" t="str">
        <f t="shared" si="3"/>
        <v>Ch 9 Practice 2.4.1:
Subtracting decimals from whole numbers</v>
      </c>
      <c r="N319" s="83" t="s">
        <v>1041</v>
      </c>
      <c r="O319" s="83" t="s">
        <v>1042</v>
      </c>
      <c r="P319" s="73"/>
      <c r="Q319" s="73"/>
      <c r="R319" s="73"/>
      <c r="S319" s="73"/>
      <c r="T319" s="73" t="s">
        <v>1117</v>
      </c>
      <c r="U319" s="73"/>
      <c r="V319" s="73"/>
      <c r="W319" s="73" t="s">
        <v>1224</v>
      </c>
      <c r="X319" s="73" t="s">
        <v>1225</v>
      </c>
      <c r="Y319" s="87"/>
      <c r="Z319" s="87"/>
      <c r="AA319" s="87"/>
    </row>
    <row r="320" spans="1:27" ht="15" customHeight="1" x14ac:dyDescent="0.2">
      <c r="A320" s="487"/>
      <c r="B320" s="487"/>
      <c r="C320" s="73" t="s">
        <v>1257</v>
      </c>
      <c r="D320" s="73" t="s">
        <v>1258</v>
      </c>
      <c r="E320" s="73" t="s">
        <v>1259</v>
      </c>
      <c r="F320" s="73" t="s">
        <v>1260</v>
      </c>
      <c r="G320" s="83" t="s">
        <v>1041</v>
      </c>
      <c r="H320" s="83" t="s">
        <v>1042</v>
      </c>
      <c r="I320" s="83" t="s">
        <v>1043</v>
      </c>
      <c r="J320" s="84" t="s">
        <v>1224</v>
      </c>
      <c r="K320" s="84"/>
      <c r="L320" s="84"/>
      <c r="M320" s="84" t="str">
        <f t="shared" si="3"/>
        <v>Ch 9 Practice 2.5.1:
Subtracting hundredths from decimals greater than 1</v>
      </c>
      <c r="N320" s="83" t="s">
        <v>1041</v>
      </c>
      <c r="O320" s="83" t="s">
        <v>1042</v>
      </c>
      <c r="P320" s="73"/>
      <c r="Q320" s="73"/>
      <c r="R320" s="73"/>
      <c r="S320" s="73"/>
      <c r="T320" s="73" t="s">
        <v>1117</v>
      </c>
      <c r="U320" s="73"/>
      <c r="V320" s="73"/>
      <c r="W320" s="73" t="s">
        <v>1224</v>
      </c>
      <c r="X320" s="73" t="s">
        <v>1225</v>
      </c>
      <c r="Y320" s="87"/>
      <c r="Z320" s="87"/>
      <c r="AA320" s="87"/>
    </row>
    <row r="321" spans="1:27" ht="15" customHeight="1" x14ac:dyDescent="0.2">
      <c r="A321" s="487"/>
      <c r="B321" s="487"/>
      <c r="C321" s="73" t="s">
        <v>1261</v>
      </c>
      <c r="D321" s="73" t="s">
        <v>1262</v>
      </c>
      <c r="E321" s="73" t="s">
        <v>1263</v>
      </c>
      <c r="F321" s="73" t="s">
        <v>1264</v>
      </c>
      <c r="G321" s="83" t="s">
        <v>1041</v>
      </c>
      <c r="H321" s="83" t="s">
        <v>1042</v>
      </c>
      <c r="I321" s="83" t="s">
        <v>1043</v>
      </c>
      <c r="J321" s="84" t="s">
        <v>1224</v>
      </c>
      <c r="K321" s="84"/>
      <c r="L321" s="84"/>
      <c r="M321" s="84" t="str">
        <f t="shared" si="3"/>
        <v>Ch 9 Practice 2.6.1:
Subtracting decimals with 1 decimal place</v>
      </c>
      <c r="N321" s="83" t="s">
        <v>1041</v>
      </c>
      <c r="O321" s="83" t="s">
        <v>1042</v>
      </c>
      <c r="P321" s="73"/>
      <c r="Q321" s="73"/>
      <c r="R321" s="73"/>
      <c r="S321" s="73"/>
      <c r="T321" s="73" t="s">
        <v>1117</v>
      </c>
      <c r="U321" s="73"/>
      <c r="V321" s="73"/>
      <c r="W321" s="73" t="s">
        <v>1224</v>
      </c>
      <c r="X321" s="73" t="s">
        <v>1225</v>
      </c>
      <c r="Y321" s="87"/>
      <c r="Z321" s="87"/>
      <c r="AA321" s="87"/>
    </row>
    <row r="322" spans="1:27" ht="15" customHeight="1" x14ac:dyDescent="0.2">
      <c r="A322" s="487"/>
      <c r="B322" s="487"/>
      <c r="C322" s="73" t="s">
        <v>1265</v>
      </c>
      <c r="D322" s="73" t="s">
        <v>1266</v>
      </c>
      <c r="E322" s="73" t="s">
        <v>1267</v>
      </c>
      <c r="F322" s="73" t="s">
        <v>1268</v>
      </c>
      <c r="G322" s="83" t="s">
        <v>1041</v>
      </c>
      <c r="H322" s="83" t="s">
        <v>1042</v>
      </c>
      <c r="I322" s="83" t="s">
        <v>1043</v>
      </c>
      <c r="J322" s="84" t="s">
        <v>1224</v>
      </c>
      <c r="K322" s="84"/>
      <c r="L322" s="84"/>
      <c r="M322" s="84" t="str">
        <f t="shared" si="3"/>
        <v>Ch 9 Practice 2.8.1:
Adding decimals close to whole numbers</v>
      </c>
      <c r="N322" s="83" t="s">
        <v>1041</v>
      </c>
      <c r="O322" s="83" t="s">
        <v>1042</v>
      </c>
      <c r="P322" s="73"/>
      <c r="Q322" s="73"/>
      <c r="R322" s="73"/>
      <c r="S322" s="73"/>
      <c r="T322" s="73" t="s">
        <v>1117</v>
      </c>
      <c r="U322" s="73"/>
      <c r="V322" s="73"/>
      <c r="W322" s="73" t="s">
        <v>1224</v>
      </c>
      <c r="X322" s="73" t="s">
        <v>1225</v>
      </c>
      <c r="Y322" s="87"/>
      <c r="Z322" s="87"/>
      <c r="AA322" s="87"/>
    </row>
    <row r="323" spans="1:27" ht="15" customHeight="1" x14ac:dyDescent="0.2">
      <c r="A323" s="487"/>
      <c r="B323" s="471"/>
      <c r="C323" s="73"/>
      <c r="D323" s="73" t="s">
        <v>1269</v>
      </c>
      <c r="E323" s="73" t="s">
        <v>1270</v>
      </c>
      <c r="F323" s="73" t="s">
        <v>1271</v>
      </c>
      <c r="G323" s="83" t="s">
        <v>1041</v>
      </c>
      <c r="H323" s="83" t="s">
        <v>1042</v>
      </c>
      <c r="I323" s="83" t="s">
        <v>1043</v>
      </c>
      <c r="J323" s="84" t="s">
        <v>1224</v>
      </c>
      <c r="K323" s="84"/>
      <c r="L323" s="84"/>
      <c r="M323" s="84" t="str">
        <f t="shared" si="3"/>
        <v>Ch 9 Practice 2.8.2:
Subtracting decimals close to whole numbers</v>
      </c>
      <c r="N323" s="83" t="s">
        <v>1041</v>
      </c>
      <c r="O323" s="83" t="s">
        <v>1042</v>
      </c>
      <c r="P323" s="73"/>
      <c r="Q323" s="73"/>
      <c r="R323" s="73"/>
      <c r="S323" s="73"/>
      <c r="T323" s="73" t="s">
        <v>1117</v>
      </c>
      <c r="U323" s="73"/>
      <c r="V323" s="73"/>
      <c r="W323" s="73" t="s">
        <v>1224</v>
      </c>
      <c r="X323" s="73" t="s">
        <v>1225</v>
      </c>
      <c r="Y323" s="87"/>
      <c r="Z323" s="87"/>
      <c r="AA323" s="87"/>
    </row>
    <row r="324" spans="1:27" ht="15" customHeight="1" x14ac:dyDescent="0.2">
      <c r="A324" s="471"/>
      <c r="B324" s="61" t="s">
        <v>331</v>
      </c>
      <c r="C324" s="73" t="s">
        <v>332</v>
      </c>
      <c r="D324" s="73" t="s">
        <v>1272</v>
      </c>
      <c r="E324" s="73" t="s">
        <v>1273</v>
      </c>
      <c r="F324" s="73" t="s">
        <v>1274</v>
      </c>
      <c r="G324" s="83" t="s">
        <v>1041</v>
      </c>
      <c r="H324" s="83" t="s">
        <v>1042</v>
      </c>
      <c r="I324" s="83" t="s">
        <v>1043</v>
      </c>
      <c r="J324" s="84" t="s">
        <v>1275</v>
      </c>
      <c r="K324" s="84"/>
      <c r="L324" s="84"/>
      <c r="M324" s="84" t="str">
        <f t="shared" si="3"/>
        <v>Ch 9 Practice 3.1.1:
Word problems</v>
      </c>
      <c r="N324" s="83" t="s">
        <v>1041</v>
      </c>
      <c r="O324" s="83" t="s">
        <v>1042</v>
      </c>
      <c r="P324" s="73"/>
      <c r="Q324" s="73"/>
      <c r="R324" s="73"/>
      <c r="S324" s="73"/>
      <c r="T324" s="73" t="s">
        <v>1117</v>
      </c>
      <c r="U324" s="73"/>
      <c r="V324" s="73"/>
      <c r="W324" s="73" t="s">
        <v>1275</v>
      </c>
      <c r="X324" s="73" t="s">
        <v>1276</v>
      </c>
      <c r="Y324" s="87"/>
      <c r="Z324" s="87"/>
      <c r="AA324" s="87"/>
    </row>
    <row r="325" spans="1:27" ht="15.75" customHeight="1" x14ac:dyDescent="0.2">
      <c r="A325" s="502" t="s">
        <v>1218</v>
      </c>
      <c r="B325" s="502" t="s">
        <v>1277</v>
      </c>
      <c r="C325" s="61" t="s">
        <v>1278</v>
      </c>
      <c r="D325" s="61" t="s">
        <v>1279</v>
      </c>
      <c r="E325" s="61" t="s">
        <v>1280</v>
      </c>
      <c r="F325" s="61" t="s">
        <v>1281</v>
      </c>
      <c r="G325" s="83" t="s">
        <v>1041</v>
      </c>
      <c r="H325" s="83" t="s">
        <v>1042</v>
      </c>
      <c r="I325" s="83" t="s">
        <v>1043</v>
      </c>
      <c r="J325" s="84" t="s">
        <v>1282</v>
      </c>
      <c r="K325" s="84"/>
      <c r="L325" s="84"/>
      <c r="M325" s="84" t="str">
        <f t="shared" si="3"/>
        <v>Ch 6 Practice 1.1.1:
Multiplying tenths, hundredths or thousandths by 10</v>
      </c>
      <c r="N325" s="83" t="s">
        <v>1041</v>
      </c>
      <c r="O325" s="83" t="s">
        <v>1042</v>
      </c>
      <c r="P325" s="61"/>
      <c r="Q325" s="61"/>
      <c r="R325" s="61"/>
      <c r="S325" s="61"/>
      <c r="T325" s="61" t="s">
        <v>1117</v>
      </c>
      <c r="U325" s="61"/>
      <c r="V325" s="61"/>
      <c r="W325" s="61" t="s">
        <v>1282</v>
      </c>
      <c r="X325" s="61" t="s">
        <v>1283</v>
      </c>
      <c r="Y325" s="41"/>
      <c r="Z325" s="41"/>
      <c r="AA325" s="41"/>
    </row>
    <row r="326" spans="1:27" ht="15.75" customHeight="1" x14ac:dyDescent="0.2">
      <c r="A326" s="487"/>
      <c r="B326" s="487"/>
      <c r="C326" s="61" t="s">
        <v>1284</v>
      </c>
      <c r="D326" s="61" t="s">
        <v>1285</v>
      </c>
      <c r="E326" s="61" t="s">
        <v>1286</v>
      </c>
      <c r="F326" s="61" t="s">
        <v>1287</v>
      </c>
      <c r="G326" s="83" t="s">
        <v>1041</v>
      </c>
      <c r="H326" s="83" t="s">
        <v>1042</v>
      </c>
      <c r="I326" s="83" t="s">
        <v>1043</v>
      </c>
      <c r="J326" s="84" t="s">
        <v>1288</v>
      </c>
      <c r="K326" s="84"/>
      <c r="L326" s="84"/>
      <c r="M326" s="84" t="str">
        <f t="shared" si="3"/>
        <v>Ch 6 Practice 1.2.1:
Multiplying decimals by 10</v>
      </c>
      <c r="N326" s="83" t="s">
        <v>1041</v>
      </c>
      <c r="O326" s="83" t="s">
        <v>1042</v>
      </c>
      <c r="P326" s="61"/>
      <c r="Q326" s="61"/>
      <c r="R326" s="61"/>
      <c r="S326" s="61"/>
      <c r="T326" s="61" t="s">
        <v>1117</v>
      </c>
      <c r="U326" s="61"/>
      <c r="V326" s="61"/>
      <c r="W326" s="61" t="s">
        <v>1288</v>
      </c>
      <c r="X326" s="61" t="s">
        <v>1289</v>
      </c>
      <c r="Y326" s="41"/>
      <c r="Z326" s="41"/>
      <c r="AA326" s="41"/>
    </row>
    <row r="327" spans="1:27" ht="15.75" customHeight="1" x14ac:dyDescent="0.2">
      <c r="A327" s="487"/>
      <c r="B327" s="487"/>
      <c r="C327" s="61" t="s">
        <v>1290</v>
      </c>
      <c r="D327" s="61" t="s">
        <v>1291</v>
      </c>
      <c r="E327" s="61" t="s">
        <v>1292</v>
      </c>
      <c r="F327" s="61" t="s">
        <v>1293</v>
      </c>
      <c r="G327" s="83" t="s">
        <v>1041</v>
      </c>
      <c r="H327" s="83" t="s">
        <v>1042</v>
      </c>
      <c r="I327" s="83" t="s">
        <v>1043</v>
      </c>
      <c r="J327" s="84" t="s">
        <v>1288</v>
      </c>
      <c r="K327" s="84"/>
      <c r="L327" s="84"/>
      <c r="M327" s="84" t="str">
        <f t="shared" si="3"/>
        <v>Ch 6 Practice 1.3.1:
Multiplying decimals by tens</v>
      </c>
      <c r="N327" s="83" t="s">
        <v>1041</v>
      </c>
      <c r="O327" s="83" t="s">
        <v>1042</v>
      </c>
      <c r="P327" s="61"/>
      <c r="Q327" s="61"/>
      <c r="R327" s="61"/>
      <c r="S327" s="61"/>
      <c r="T327" s="61" t="s">
        <v>1117</v>
      </c>
      <c r="U327" s="61"/>
      <c r="V327" s="61"/>
      <c r="W327" s="61" t="s">
        <v>1288</v>
      </c>
      <c r="X327" s="61" t="s">
        <v>1289</v>
      </c>
      <c r="Y327" s="41"/>
      <c r="Z327" s="41"/>
      <c r="AA327" s="41"/>
    </row>
    <row r="328" spans="1:27" ht="15.75" customHeight="1" x14ac:dyDescent="0.2">
      <c r="A328" s="487"/>
      <c r="B328" s="487"/>
      <c r="C328" s="61" t="s">
        <v>1294</v>
      </c>
      <c r="D328" s="61" t="s">
        <v>1295</v>
      </c>
      <c r="E328" s="61" t="s">
        <v>1296</v>
      </c>
      <c r="F328" s="61" t="s">
        <v>1297</v>
      </c>
      <c r="G328" s="83" t="s">
        <v>1041</v>
      </c>
      <c r="H328" s="83" t="s">
        <v>1042</v>
      </c>
      <c r="I328" s="83" t="s">
        <v>1043</v>
      </c>
      <c r="J328" s="84" t="s">
        <v>1288</v>
      </c>
      <c r="K328" s="84"/>
      <c r="L328" s="84"/>
      <c r="M328" s="84" t="str">
        <f t="shared" si="3"/>
        <v>Ch 6 Practice 1.4.1:
Multiplying decimals by 100</v>
      </c>
      <c r="N328" s="83" t="s">
        <v>1041</v>
      </c>
      <c r="O328" s="83" t="s">
        <v>1042</v>
      </c>
      <c r="P328" s="61"/>
      <c r="Q328" s="61"/>
      <c r="R328" s="61"/>
      <c r="S328" s="61"/>
      <c r="T328" s="61" t="s">
        <v>1117</v>
      </c>
      <c r="U328" s="61"/>
      <c r="V328" s="61"/>
      <c r="W328" s="61" t="s">
        <v>1288</v>
      </c>
      <c r="X328" s="61" t="s">
        <v>1289</v>
      </c>
      <c r="Y328" s="41"/>
      <c r="Z328" s="41"/>
      <c r="AA328" s="41"/>
    </row>
    <row r="329" spans="1:27" ht="15.75" customHeight="1" x14ac:dyDescent="0.2">
      <c r="A329" s="487"/>
      <c r="B329" s="487"/>
      <c r="C329" s="61" t="s">
        <v>1298</v>
      </c>
      <c r="D329" s="61" t="s">
        <v>1299</v>
      </c>
      <c r="E329" s="61" t="s">
        <v>1300</v>
      </c>
      <c r="F329" s="61" t="s">
        <v>1301</v>
      </c>
      <c r="G329" s="83" t="s">
        <v>1041</v>
      </c>
      <c r="H329" s="83" t="s">
        <v>1042</v>
      </c>
      <c r="I329" s="83" t="s">
        <v>1043</v>
      </c>
      <c r="J329" s="84" t="s">
        <v>1288</v>
      </c>
      <c r="K329" s="84"/>
      <c r="L329" s="84"/>
      <c r="M329" s="84" t="str">
        <f t="shared" si="3"/>
        <v>Ch 6 Practice 1.5.1:
Multiplying decimals by 1000</v>
      </c>
      <c r="N329" s="83" t="s">
        <v>1041</v>
      </c>
      <c r="O329" s="83" t="s">
        <v>1042</v>
      </c>
      <c r="P329" s="61"/>
      <c r="Q329" s="61"/>
      <c r="R329" s="61"/>
      <c r="S329" s="61"/>
      <c r="T329" s="61" t="s">
        <v>1117</v>
      </c>
      <c r="U329" s="61"/>
      <c r="V329" s="61"/>
      <c r="W329" s="61" t="s">
        <v>1288</v>
      </c>
      <c r="X329" s="61" t="s">
        <v>1289</v>
      </c>
      <c r="Y329" s="41"/>
      <c r="Z329" s="41"/>
      <c r="AA329" s="41"/>
    </row>
    <row r="330" spans="1:27" ht="15.75" customHeight="1" x14ac:dyDescent="0.2">
      <c r="A330" s="487"/>
      <c r="B330" s="471"/>
      <c r="C330" s="61" t="s">
        <v>1302</v>
      </c>
      <c r="D330" s="61" t="s">
        <v>1303</v>
      </c>
      <c r="E330" s="61" t="s">
        <v>1304</v>
      </c>
      <c r="F330" s="61" t="s">
        <v>1305</v>
      </c>
      <c r="G330" s="83" t="s">
        <v>1041</v>
      </c>
      <c r="H330" s="83" t="s">
        <v>1042</v>
      </c>
      <c r="I330" s="83" t="s">
        <v>1043</v>
      </c>
      <c r="J330" s="84" t="s">
        <v>1282</v>
      </c>
      <c r="K330" s="84"/>
      <c r="L330" s="84"/>
      <c r="M330" s="84" t="str">
        <f t="shared" si="3"/>
        <v>Ch 6 Practice 1.6.1:
Multiplying decimals by hundreds or thousands</v>
      </c>
      <c r="N330" s="83" t="s">
        <v>1041</v>
      </c>
      <c r="O330" s="83" t="s">
        <v>1042</v>
      </c>
      <c r="P330" s="61"/>
      <c r="Q330" s="61"/>
      <c r="R330" s="61"/>
      <c r="S330" s="61"/>
      <c r="T330" s="61" t="s">
        <v>1117</v>
      </c>
      <c r="U330" s="61"/>
      <c r="V330" s="61"/>
      <c r="W330" s="61" t="s">
        <v>1282</v>
      </c>
      <c r="X330" s="61" t="s">
        <v>1283</v>
      </c>
      <c r="Y330" s="41"/>
      <c r="Z330" s="41"/>
      <c r="AA330" s="41"/>
    </row>
    <row r="331" spans="1:27" ht="15.75" customHeight="1" x14ac:dyDescent="0.2">
      <c r="A331" s="487"/>
      <c r="B331" s="502" t="s">
        <v>1306</v>
      </c>
      <c r="C331" s="61" t="s">
        <v>1307</v>
      </c>
      <c r="D331" s="61" t="s">
        <v>1308</v>
      </c>
      <c r="E331" s="61" t="s">
        <v>1309</v>
      </c>
      <c r="F331" s="61" t="s">
        <v>1310</v>
      </c>
      <c r="G331" s="83" t="s">
        <v>1041</v>
      </c>
      <c r="H331" s="83" t="s">
        <v>1042</v>
      </c>
      <c r="I331" s="83" t="s">
        <v>1043</v>
      </c>
      <c r="J331" s="84" t="s">
        <v>1311</v>
      </c>
      <c r="K331" s="84"/>
      <c r="L331" s="84"/>
      <c r="M331" s="84" t="str">
        <f t="shared" si="3"/>
        <v>Ch 6 Practice 2.1.1:
Dividing ones or tenths by 10</v>
      </c>
      <c r="N331" s="83" t="s">
        <v>1041</v>
      </c>
      <c r="O331" s="83" t="s">
        <v>1042</v>
      </c>
      <c r="P331" s="61"/>
      <c r="Q331" s="61"/>
      <c r="R331" s="61"/>
      <c r="S331" s="61"/>
      <c r="T331" s="61" t="s">
        <v>1117</v>
      </c>
      <c r="U331" s="61"/>
      <c r="V331" s="61"/>
      <c r="W331" s="61" t="s">
        <v>1311</v>
      </c>
      <c r="X331" s="61" t="s">
        <v>1312</v>
      </c>
      <c r="Y331" s="41"/>
      <c r="Z331" s="41"/>
      <c r="AA331" s="41"/>
    </row>
    <row r="332" spans="1:27" ht="15.75" customHeight="1" x14ac:dyDescent="0.2">
      <c r="A332" s="487"/>
      <c r="B332" s="487"/>
      <c r="C332" s="61" t="s">
        <v>1313</v>
      </c>
      <c r="D332" s="61" t="s">
        <v>1314</v>
      </c>
      <c r="E332" s="61" t="s">
        <v>1315</v>
      </c>
      <c r="F332" s="61" t="s">
        <v>1316</v>
      </c>
      <c r="G332" s="83" t="s">
        <v>1041</v>
      </c>
      <c r="H332" s="83" t="s">
        <v>1042</v>
      </c>
      <c r="I332" s="83" t="s">
        <v>1043</v>
      </c>
      <c r="J332" s="88" t="s">
        <v>1317</v>
      </c>
      <c r="K332" s="84"/>
      <c r="L332" s="84"/>
      <c r="M332" s="84" t="str">
        <f t="shared" si="3"/>
        <v>Ch 6 Practice 2.2.1:
Dividing whole numbers or decimals by 10</v>
      </c>
      <c r="N332" s="83" t="s">
        <v>1041</v>
      </c>
      <c r="O332" s="83" t="s">
        <v>1042</v>
      </c>
      <c r="P332" s="61"/>
      <c r="Q332" s="61"/>
      <c r="R332" s="61"/>
      <c r="S332" s="61"/>
      <c r="T332" s="61" t="s">
        <v>1117</v>
      </c>
      <c r="U332" s="61"/>
      <c r="V332" s="61"/>
      <c r="W332" s="89" t="s">
        <v>1317</v>
      </c>
      <c r="X332" s="61" t="s">
        <v>1318</v>
      </c>
      <c r="Y332" s="41"/>
      <c r="Z332" s="41"/>
      <c r="AA332" s="41"/>
    </row>
    <row r="333" spans="1:27" ht="15.75" customHeight="1" x14ac:dyDescent="0.2">
      <c r="A333" s="487"/>
      <c r="B333" s="487"/>
      <c r="C333" s="61" t="s">
        <v>1319</v>
      </c>
      <c r="D333" s="61" t="s">
        <v>1320</v>
      </c>
      <c r="E333" s="61" t="s">
        <v>1321</v>
      </c>
      <c r="F333" s="61" t="s">
        <v>1322</v>
      </c>
      <c r="G333" s="83" t="s">
        <v>1041</v>
      </c>
      <c r="H333" s="83" t="s">
        <v>1042</v>
      </c>
      <c r="I333" s="83" t="s">
        <v>1043</v>
      </c>
      <c r="J333" s="88" t="s">
        <v>1317</v>
      </c>
      <c r="K333" s="84"/>
      <c r="L333" s="84"/>
      <c r="M333" s="84" t="str">
        <f t="shared" si="3"/>
        <v>Ch 6 Practice 2.3.1:
Dividing whole numbers or decimals by tens</v>
      </c>
      <c r="N333" s="83" t="s">
        <v>1041</v>
      </c>
      <c r="O333" s="83" t="s">
        <v>1042</v>
      </c>
      <c r="P333" s="61"/>
      <c r="Q333" s="61"/>
      <c r="R333" s="61"/>
      <c r="S333" s="61"/>
      <c r="T333" s="61" t="s">
        <v>1117</v>
      </c>
      <c r="U333" s="61"/>
      <c r="V333" s="61"/>
      <c r="W333" s="89" t="s">
        <v>1317</v>
      </c>
      <c r="X333" s="61" t="s">
        <v>1318</v>
      </c>
      <c r="Y333" s="41"/>
      <c r="Z333" s="41"/>
      <c r="AA333" s="41"/>
    </row>
    <row r="334" spans="1:27" ht="15.75" customHeight="1" x14ac:dyDescent="0.2">
      <c r="A334" s="487"/>
      <c r="B334" s="487"/>
      <c r="C334" s="61" t="s">
        <v>1323</v>
      </c>
      <c r="D334" s="61" t="s">
        <v>1324</v>
      </c>
      <c r="E334" s="61" t="s">
        <v>1325</v>
      </c>
      <c r="F334" s="61" t="s">
        <v>1326</v>
      </c>
      <c r="G334" s="83" t="s">
        <v>1041</v>
      </c>
      <c r="H334" s="83" t="s">
        <v>1042</v>
      </c>
      <c r="I334" s="83" t="s">
        <v>1043</v>
      </c>
      <c r="J334" s="88" t="s">
        <v>1317</v>
      </c>
      <c r="K334" s="84"/>
      <c r="L334" s="84"/>
      <c r="M334" s="84" t="str">
        <f t="shared" si="3"/>
        <v>Ch 6 Practice 2.4.1:
Dividing whole numbers by 100</v>
      </c>
      <c r="N334" s="83" t="s">
        <v>1041</v>
      </c>
      <c r="O334" s="83" t="s">
        <v>1042</v>
      </c>
      <c r="P334" s="61"/>
      <c r="Q334" s="61"/>
      <c r="R334" s="61"/>
      <c r="S334" s="61"/>
      <c r="T334" s="61" t="s">
        <v>1117</v>
      </c>
      <c r="U334" s="61"/>
      <c r="V334" s="61"/>
      <c r="W334" s="89" t="s">
        <v>1317</v>
      </c>
      <c r="X334" s="61" t="s">
        <v>1318</v>
      </c>
      <c r="Y334" s="41"/>
      <c r="Z334" s="41"/>
      <c r="AA334" s="41"/>
    </row>
    <row r="335" spans="1:27" ht="15.75" customHeight="1" x14ac:dyDescent="0.2">
      <c r="A335" s="487"/>
      <c r="B335" s="487"/>
      <c r="C335" s="61" t="s">
        <v>1327</v>
      </c>
      <c r="D335" s="61" t="s">
        <v>1328</v>
      </c>
      <c r="E335" s="61" t="s">
        <v>1329</v>
      </c>
      <c r="F335" s="61" t="s">
        <v>1330</v>
      </c>
      <c r="G335" s="83" t="s">
        <v>1041</v>
      </c>
      <c r="H335" s="83" t="s">
        <v>1042</v>
      </c>
      <c r="I335" s="83" t="s">
        <v>1043</v>
      </c>
      <c r="J335" s="88" t="s">
        <v>1317</v>
      </c>
      <c r="K335" s="84"/>
      <c r="L335" s="84"/>
      <c r="M335" s="84" t="str">
        <f t="shared" si="3"/>
        <v>Ch 6 Practice 2.5.1:
Dividing whole numbers by 1000</v>
      </c>
      <c r="N335" s="83" t="s">
        <v>1041</v>
      </c>
      <c r="O335" s="83" t="s">
        <v>1042</v>
      </c>
      <c r="P335" s="61"/>
      <c r="Q335" s="61"/>
      <c r="R335" s="61"/>
      <c r="S335" s="61"/>
      <c r="T335" s="61" t="s">
        <v>1117</v>
      </c>
      <c r="U335" s="61"/>
      <c r="V335" s="61"/>
      <c r="W335" s="89" t="s">
        <v>1317</v>
      </c>
      <c r="X335" s="61" t="s">
        <v>1318</v>
      </c>
      <c r="Y335" s="41"/>
      <c r="Z335" s="41"/>
      <c r="AA335" s="41"/>
    </row>
    <row r="336" spans="1:27" ht="15.75" customHeight="1" x14ac:dyDescent="0.2">
      <c r="A336" s="487"/>
      <c r="B336" s="471"/>
      <c r="C336" s="61" t="s">
        <v>1331</v>
      </c>
      <c r="D336" s="61" t="s">
        <v>1332</v>
      </c>
      <c r="E336" s="61" t="s">
        <v>1333</v>
      </c>
      <c r="F336" s="61" t="s">
        <v>1334</v>
      </c>
      <c r="G336" s="83" t="s">
        <v>1041</v>
      </c>
      <c r="H336" s="83" t="s">
        <v>1042</v>
      </c>
      <c r="I336" s="83" t="s">
        <v>1043</v>
      </c>
      <c r="J336" s="88" t="s">
        <v>1317</v>
      </c>
      <c r="K336" s="84"/>
      <c r="L336" s="84"/>
      <c r="M336" s="84" t="str">
        <f t="shared" si="3"/>
        <v>Ch 6 Practice 2.6.1:
Dividing whole numbers by hundreds or thousands</v>
      </c>
      <c r="N336" s="83" t="s">
        <v>1041</v>
      </c>
      <c r="O336" s="83" t="s">
        <v>1042</v>
      </c>
      <c r="P336" s="61"/>
      <c r="Q336" s="61"/>
      <c r="R336" s="61"/>
      <c r="S336" s="61"/>
      <c r="T336" s="61" t="s">
        <v>1117</v>
      </c>
      <c r="U336" s="61"/>
      <c r="V336" s="61"/>
      <c r="W336" s="89" t="s">
        <v>1317</v>
      </c>
      <c r="X336" s="61" t="s">
        <v>1318</v>
      </c>
      <c r="Y336" s="41"/>
      <c r="Z336" s="41"/>
      <c r="AA336" s="41"/>
    </row>
    <row r="337" spans="1:27" ht="15.75" customHeight="1" x14ac:dyDescent="0.2">
      <c r="A337" s="487"/>
      <c r="B337" s="502" t="s">
        <v>1335</v>
      </c>
      <c r="C337" s="57" t="s">
        <v>1336</v>
      </c>
      <c r="D337" s="57" t="s">
        <v>1337</v>
      </c>
      <c r="E337" s="57" t="s">
        <v>1338</v>
      </c>
      <c r="F337" s="57" t="s">
        <v>1339</v>
      </c>
      <c r="G337" s="83" t="s">
        <v>1041</v>
      </c>
      <c r="H337" s="83" t="s">
        <v>1042</v>
      </c>
      <c r="I337" s="83" t="s">
        <v>1043</v>
      </c>
      <c r="J337" s="84"/>
      <c r="K337" s="84"/>
      <c r="L337" s="84"/>
      <c r="M337" s="84" t="str">
        <f t="shared" si="3"/>
        <v>Ch 6 Practice 3.1.1:
Estimating products of decimals and 2-digit whole numbers</v>
      </c>
      <c r="N337" s="83" t="s">
        <v>1041</v>
      </c>
      <c r="O337" s="83" t="s">
        <v>1042</v>
      </c>
      <c r="P337" s="57"/>
      <c r="Q337" s="86"/>
      <c r="R337" s="86"/>
      <c r="S337" s="86"/>
      <c r="T337" s="57" t="s">
        <v>1117</v>
      </c>
      <c r="U337" s="86"/>
      <c r="V337" s="86"/>
      <c r="W337" s="57"/>
      <c r="X337" s="86"/>
      <c r="Y337" s="41"/>
      <c r="Z337" s="41"/>
      <c r="AA337" s="41"/>
    </row>
    <row r="338" spans="1:27" ht="15.75" customHeight="1" x14ac:dyDescent="0.2">
      <c r="A338" s="487"/>
      <c r="B338" s="471"/>
      <c r="C338" s="61" t="s">
        <v>1205</v>
      </c>
      <c r="D338" s="61" t="s">
        <v>1340</v>
      </c>
      <c r="E338" s="61" t="s">
        <v>1341</v>
      </c>
      <c r="F338" s="61" t="s">
        <v>1342</v>
      </c>
      <c r="G338" s="83" t="s">
        <v>1041</v>
      </c>
      <c r="H338" s="83" t="s">
        <v>1042</v>
      </c>
      <c r="I338" s="83" t="s">
        <v>1043</v>
      </c>
      <c r="J338" s="84" t="s">
        <v>1343</v>
      </c>
      <c r="K338" s="84"/>
      <c r="L338" s="84"/>
      <c r="M338" s="84" t="str">
        <f t="shared" si="3"/>
        <v>Ch 6 Practice 3.2.1:
Solving word problems</v>
      </c>
      <c r="N338" s="83" t="s">
        <v>1041</v>
      </c>
      <c r="O338" s="83" t="s">
        <v>1042</v>
      </c>
      <c r="P338" s="61"/>
      <c r="Q338" s="61"/>
      <c r="R338" s="61"/>
      <c r="S338" s="61"/>
      <c r="T338" s="61" t="s">
        <v>1117</v>
      </c>
      <c r="U338" s="61"/>
      <c r="V338" s="61"/>
      <c r="W338" s="61" t="s">
        <v>1343</v>
      </c>
      <c r="X338" s="61" t="s">
        <v>1344</v>
      </c>
      <c r="Y338" s="41"/>
      <c r="Z338" s="41"/>
      <c r="AA338" s="41"/>
    </row>
    <row r="339" spans="1:27" ht="15.75" customHeight="1" x14ac:dyDescent="0.2">
      <c r="A339" s="487"/>
      <c r="B339" s="61"/>
      <c r="C339" s="61" t="s">
        <v>1345</v>
      </c>
      <c r="D339" s="61" t="s">
        <v>1346</v>
      </c>
      <c r="E339" s="61" t="s">
        <v>1347</v>
      </c>
      <c r="F339" s="61" t="s">
        <v>1348</v>
      </c>
      <c r="G339" s="83" t="s">
        <v>1041</v>
      </c>
      <c r="H339" s="83" t="s">
        <v>1042</v>
      </c>
      <c r="I339" s="83" t="s">
        <v>1043</v>
      </c>
      <c r="J339" s="88" t="s">
        <v>1349</v>
      </c>
      <c r="K339" s="84"/>
      <c r="L339" s="84"/>
      <c r="M339" s="84" t="str">
        <f t="shared" si="3"/>
        <v>Ch 6 Practice 4.3.1:
Solving word problems</v>
      </c>
      <c r="N339" s="83" t="s">
        <v>1041</v>
      </c>
      <c r="O339" s="83" t="s">
        <v>1042</v>
      </c>
      <c r="P339" s="61"/>
      <c r="Q339" s="61"/>
      <c r="R339" s="61"/>
      <c r="S339" s="61"/>
      <c r="T339" s="61" t="s">
        <v>1117</v>
      </c>
      <c r="U339" s="61"/>
      <c r="V339" s="61"/>
      <c r="W339" s="89" t="s">
        <v>1349</v>
      </c>
      <c r="X339" s="61" t="s">
        <v>1350</v>
      </c>
      <c r="Y339" s="41"/>
      <c r="Z339" s="41"/>
      <c r="AA339" s="41"/>
    </row>
    <row r="340" spans="1:27" ht="15.75" customHeight="1" x14ac:dyDescent="0.2">
      <c r="A340" s="487"/>
      <c r="B340" s="502"/>
      <c r="C340" s="61" t="s">
        <v>1351</v>
      </c>
      <c r="D340" s="61" t="s">
        <v>1352</v>
      </c>
      <c r="E340" s="61" t="s">
        <v>1353</v>
      </c>
      <c r="F340" s="61" t="s">
        <v>1354</v>
      </c>
      <c r="G340" s="83" t="s">
        <v>1041</v>
      </c>
      <c r="H340" s="83" t="s">
        <v>1042</v>
      </c>
      <c r="I340" s="83" t="s">
        <v>1043</v>
      </c>
      <c r="J340" s="84" t="s">
        <v>1355</v>
      </c>
      <c r="K340" s="84"/>
      <c r="L340" s="84"/>
      <c r="M340" s="84" t="str">
        <f t="shared" si="3"/>
        <v>Ch 6 Practice 5.3.1:
Solving word problems 1</v>
      </c>
      <c r="N340" s="83" t="s">
        <v>1041</v>
      </c>
      <c r="O340" s="83" t="s">
        <v>1042</v>
      </c>
      <c r="P340" s="61"/>
      <c r="Q340" s="61"/>
      <c r="R340" s="61"/>
      <c r="S340" s="61"/>
      <c r="T340" s="61" t="s">
        <v>1117</v>
      </c>
      <c r="U340" s="61"/>
      <c r="V340" s="61"/>
      <c r="W340" s="61" t="s">
        <v>1355</v>
      </c>
      <c r="X340" s="61" t="s">
        <v>1356</v>
      </c>
      <c r="Y340" s="41"/>
      <c r="Z340" s="41"/>
      <c r="AA340" s="41"/>
    </row>
    <row r="341" spans="1:27" ht="15.75" customHeight="1" x14ac:dyDescent="0.2">
      <c r="A341" s="487"/>
      <c r="B341" s="471"/>
      <c r="C341" s="61"/>
      <c r="D341" s="61" t="s">
        <v>1357</v>
      </c>
      <c r="E341" s="61" t="s">
        <v>1358</v>
      </c>
      <c r="F341" s="61" t="s">
        <v>1359</v>
      </c>
      <c r="G341" s="83" t="s">
        <v>1041</v>
      </c>
      <c r="H341" s="83" t="s">
        <v>1042</v>
      </c>
      <c r="I341" s="83" t="s">
        <v>1043</v>
      </c>
      <c r="J341" s="84" t="s">
        <v>1355</v>
      </c>
      <c r="K341" s="84"/>
      <c r="L341" s="84"/>
      <c r="M341" s="84" t="str">
        <f t="shared" si="3"/>
        <v>Ch 6 Practice 5.3.2:
Solving word problems 2</v>
      </c>
      <c r="N341" s="83" t="s">
        <v>1041</v>
      </c>
      <c r="O341" s="83" t="s">
        <v>1042</v>
      </c>
      <c r="P341" s="61"/>
      <c r="Q341" s="61"/>
      <c r="R341" s="61"/>
      <c r="S341" s="61"/>
      <c r="T341" s="61" t="s">
        <v>1117</v>
      </c>
      <c r="U341" s="61"/>
      <c r="V341" s="61"/>
      <c r="W341" s="61" t="s">
        <v>1355</v>
      </c>
      <c r="X341" s="61" t="s">
        <v>1356</v>
      </c>
      <c r="Y341" s="41"/>
      <c r="Z341" s="41"/>
      <c r="AA341" s="41"/>
    </row>
    <row r="342" spans="1:27" ht="15.75" customHeight="1" x14ac:dyDescent="0.2">
      <c r="A342" s="471"/>
      <c r="B342" s="61" t="s">
        <v>1360</v>
      </c>
      <c r="C342" s="61" t="s">
        <v>1361</v>
      </c>
      <c r="D342" s="61" t="s">
        <v>1362</v>
      </c>
      <c r="E342" s="61" t="s">
        <v>1363</v>
      </c>
      <c r="F342" s="61" t="s">
        <v>1364</v>
      </c>
      <c r="G342" s="83" t="s">
        <v>1041</v>
      </c>
      <c r="H342" s="83" t="s">
        <v>1042</v>
      </c>
      <c r="I342" s="83" t="s">
        <v>1043</v>
      </c>
      <c r="J342" s="84" t="s">
        <v>1365</v>
      </c>
      <c r="K342" s="84"/>
      <c r="L342" s="84"/>
      <c r="M342" s="84" t="str">
        <f t="shared" si="3"/>
        <v>Ch 6 Practice 6.1.1:
Word problems</v>
      </c>
      <c r="N342" s="83" t="s">
        <v>1041</v>
      </c>
      <c r="O342" s="83" t="s">
        <v>1042</v>
      </c>
      <c r="P342" s="61"/>
      <c r="Q342" s="61"/>
      <c r="R342" s="61"/>
      <c r="S342" s="61"/>
      <c r="T342" s="61" t="s">
        <v>1117</v>
      </c>
      <c r="U342" s="61"/>
      <c r="V342" s="61"/>
      <c r="W342" s="61" t="s">
        <v>1365</v>
      </c>
      <c r="X342" s="61" t="s">
        <v>1366</v>
      </c>
      <c r="Y342" s="41"/>
      <c r="Z342" s="41"/>
      <c r="AA342" s="41"/>
    </row>
    <row r="343" spans="1:27" ht="15.75" customHeight="1" x14ac:dyDescent="0.2">
      <c r="A343" s="502" t="s">
        <v>1367</v>
      </c>
      <c r="B343" s="502" t="s">
        <v>1368</v>
      </c>
      <c r="C343" s="57" t="s">
        <v>1369</v>
      </c>
      <c r="D343" s="58" t="s">
        <v>1370</v>
      </c>
      <c r="E343" s="57" t="s">
        <v>1371</v>
      </c>
      <c r="F343" s="57" t="s">
        <v>1372</v>
      </c>
      <c r="G343" s="59"/>
      <c r="H343" s="59"/>
      <c r="I343" s="60"/>
      <c r="J343" s="64"/>
      <c r="K343" s="64"/>
      <c r="L343" s="64"/>
      <c r="M343" s="64"/>
      <c r="N343" s="64"/>
      <c r="O343" s="64"/>
      <c r="P343" s="64"/>
      <c r="Q343" s="64"/>
      <c r="R343" s="64"/>
      <c r="S343" s="64"/>
      <c r="T343" s="64"/>
      <c r="U343" s="64"/>
      <c r="V343" s="64"/>
      <c r="W343" s="64"/>
      <c r="X343" s="64"/>
      <c r="Y343" s="64"/>
      <c r="Z343" s="64"/>
      <c r="AA343" s="64"/>
    </row>
    <row r="344" spans="1:27" ht="15.75" customHeight="1" x14ac:dyDescent="0.2">
      <c r="A344" s="487"/>
      <c r="B344" s="487"/>
      <c r="C344" s="57" t="s">
        <v>1373</v>
      </c>
      <c r="D344" s="58" t="s">
        <v>1374</v>
      </c>
      <c r="E344" s="57" t="s">
        <v>1375</v>
      </c>
      <c r="F344" s="57" t="s">
        <v>1376</v>
      </c>
      <c r="G344" s="59"/>
      <c r="H344" s="59"/>
      <c r="I344" s="60"/>
      <c r="J344" s="64"/>
      <c r="K344" s="64"/>
      <c r="L344" s="64"/>
      <c r="M344" s="64"/>
      <c r="N344" s="64"/>
      <c r="O344" s="64"/>
      <c r="P344" s="64"/>
      <c r="Q344" s="64"/>
      <c r="R344" s="64"/>
      <c r="S344" s="64"/>
      <c r="T344" s="64"/>
      <c r="U344" s="64"/>
      <c r="V344" s="64"/>
      <c r="W344" s="64"/>
      <c r="X344" s="64"/>
      <c r="Y344" s="64"/>
      <c r="Z344" s="64"/>
      <c r="AA344" s="64"/>
    </row>
    <row r="345" spans="1:27" ht="15.75" customHeight="1" x14ac:dyDescent="0.2">
      <c r="A345" s="487"/>
      <c r="B345" s="471"/>
      <c r="C345" s="57" t="s">
        <v>1377</v>
      </c>
      <c r="D345" s="58" t="s">
        <v>1378</v>
      </c>
      <c r="E345" s="57" t="s">
        <v>1379</v>
      </c>
      <c r="F345" s="57" t="s">
        <v>1380</v>
      </c>
      <c r="G345" s="59"/>
      <c r="H345" s="59"/>
      <c r="I345" s="60"/>
      <c r="J345" s="64"/>
      <c r="K345" s="64"/>
      <c r="L345" s="64"/>
      <c r="M345" s="64"/>
      <c r="N345" s="64"/>
      <c r="O345" s="64"/>
      <c r="P345" s="64"/>
      <c r="Q345" s="64"/>
      <c r="R345" s="64"/>
      <c r="S345" s="64"/>
      <c r="T345" s="64"/>
      <c r="U345" s="64"/>
      <c r="V345" s="64"/>
      <c r="W345" s="64"/>
      <c r="X345" s="64"/>
      <c r="Y345" s="64"/>
      <c r="Z345" s="64"/>
      <c r="AA345" s="64"/>
    </row>
    <row r="346" spans="1:27" ht="15.75" customHeight="1" x14ac:dyDescent="0.2">
      <c r="A346" s="471"/>
      <c r="B346" s="61" t="s">
        <v>191</v>
      </c>
      <c r="C346" s="57" t="s">
        <v>192</v>
      </c>
      <c r="D346" s="58" t="s">
        <v>1381</v>
      </c>
      <c r="E346" s="57" t="s">
        <v>1382</v>
      </c>
      <c r="F346" s="57" t="s">
        <v>1383</v>
      </c>
      <c r="G346" s="59"/>
      <c r="H346" s="59"/>
      <c r="I346" s="60"/>
      <c r="J346" s="64"/>
      <c r="K346" s="64"/>
      <c r="L346" s="64"/>
      <c r="M346" s="64"/>
      <c r="N346" s="64"/>
      <c r="O346" s="64"/>
      <c r="P346" s="64"/>
      <c r="Q346" s="64"/>
      <c r="R346" s="64"/>
      <c r="S346" s="64"/>
      <c r="T346" s="64"/>
      <c r="U346" s="64"/>
      <c r="V346" s="64"/>
      <c r="W346" s="64"/>
      <c r="X346" s="64"/>
      <c r="Y346" s="64"/>
      <c r="Z346" s="64"/>
      <c r="AA346" s="64"/>
    </row>
    <row r="347" spans="1:27" ht="15.75" customHeight="1" x14ac:dyDescent="0.2">
      <c r="A347" s="502" t="s">
        <v>1384</v>
      </c>
      <c r="B347" s="502" t="s">
        <v>1385</v>
      </c>
      <c r="C347" s="57" t="s">
        <v>1386</v>
      </c>
      <c r="D347" s="58" t="s">
        <v>1387</v>
      </c>
      <c r="E347" s="57" t="s">
        <v>1388</v>
      </c>
      <c r="F347" s="57" t="s">
        <v>1389</v>
      </c>
      <c r="G347" s="59"/>
      <c r="H347" s="59"/>
      <c r="I347" s="60"/>
      <c r="J347" s="64"/>
      <c r="K347" s="64"/>
      <c r="L347" s="64"/>
      <c r="M347" s="64"/>
      <c r="N347" s="64"/>
      <c r="O347" s="64"/>
      <c r="P347" s="64"/>
      <c r="Q347" s="64"/>
      <c r="R347" s="64"/>
      <c r="S347" s="64"/>
      <c r="T347" s="64"/>
      <c r="U347" s="64"/>
      <c r="V347" s="64"/>
      <c r="W347" s="64"/>
      <c r="X347" s="64"/>
      <c r="Y347" s="64"/>
      <c r="Z347" s="64"/>
      <c r="AA347" s="64"/>
    </row>
    <row r="348" spans="1:27" ht="15.75" customHeight="1" x14ac:dyDescent="0.2">
      <c r="A348" s="487"/>
      <c r="B348" s="487"/>
      <c r="C348" s="57" t="s">
        <v>1390</v>
      </c>
      <c r="D348" s="58"/>
      <c r="E348" s="57"/>
      <c r="F348" s="57" t="s">
        <v>1391</v>
      </c>
      <c r="G348" s="59"/>
      <c r="H348" s="59"/>
      <c r="I348" s="60"/>
      <c r="J348" s="64"/>
      <c r="K348" s="64"/>
      <c r="L348" s="64"/>
      <c r="M348" s="64"/>
      <c r="N348" s="64"/>
      <c r="O348" s="64"/>
      <c r="P348" s="64"/>
      <c r="Q348" s="64"/>
      <c r="R348" s="64"/>
      <c r="S348" s="64"/>
      <c r="T348" s="64"/>
      <c r="U348" s="64"/>
      <c r="V348" s="64"/>
      <c r="W348" s="64"/>
      <c r="X348" s="64"/>
      <c r="Y348" s="64"/>
      <c r="Z348" s="64"/>
      <c r="AA348" s="64"/>
    </row>
    <row r="349" spans="1:27" ht="15.75" customHeight="1" x14ac:dyDescent="0.2">
      <c r="A349" s="487"/>
      <c r="B349" s="487"/>
      <c r="C349" s="57"/>
      <c r="D349" s="64"/>
      <c r="E349" s="64"/>
      <c r="F349" s="57" t="s">
        <v>1392</v>
      </c>
      <c r="G349" s="59"/>
      <c r="H349" s="59"/>
      <c r="I349" s="60"/>
      <c r="J349" s="64"/>
      <c r="K349" s="64"/>
      <c r="L349" s="64"/>
      <c r="M349" s="64"/>
      <c r="N349" s="64"/>
      <c r="O349" s="64"/>
      <c r="P349" s="64"/>
      <c r="Q349" s="64"/>
      <c r="R349" s="64"/>
      <c r="S349" s="64"/>
      <c r="T349" s="64"/>
      <c r="U349" s="64"/>
      <c r="V349" s="64"/>
      <c r="W349" s="64"/>
      <c r="X349" s="64"/>
      <c r="Y349" s="64"/>
      <c r="Z349" s="64"/>
      <c r="AA349" s="64"/>
    </row>
    <row r="350" spans="1:27" ht="15.75" customHeight="1" x14ac:dyDescent="0.2">
      <c r="A350" s="471"/>
      <c r="B350" s="471"/>
      <c r="C350" s="57" t="s">
        <v>1393</v>
      </c>
      <c r="D350" s="64"/>
      <c r="E350" s="64"/>
      <c r="F350" s="57" t="s">
        <v>1394</v>
      </c>
      <c r="G350" s="59"/>
      <c r="H350" s="59"/>
      <c r="I350" s="60"/>
      <c r="J350" s="64"/>
      <c r="K350" s="64"/>
      <c r="L350" s="64"/>
      <c r="M350" s="64"/>
      <c r="N350" s="64"/>
      <c r="O350" s="64"/>
      <c r="P350" s="64"/>
      <c r="Q350" s="64"/>
      <c r="R350" s="64"/>
      <c r="S350" s="64"/>
      <c r="T350" s="64"/>
      <c r="U350" s="64"/>
      <c r="V350" s="64"/>
      <c r="W350" s="64"/>
      <c r="X350" s="64"/>
      <c r="Y350" s="64"/>
      <c r="Z350" s="64"/>
      <c r="AA350" s="64"/>
    </row>
    <row r="351" spans="1:27" ht="15.75" customHeight="1" x14ac:dyDescent="0.2">
      <c r="A351" s="502" t="s">
        <v>1395</v>
      </c>
      <c r="B351" s="502" t="s">
        <v>1396</v>
      </c>
      <c r="C351" s="57" t="s">
        <v>1397</v>
      </c>
      <c r="D351" s="58" t="s">
        <v>1398</v>
      </c>
      <c r="E351" s="57" t="s">
        <v>1399</v>
      </c>
      <c r="F351" s="57" t="s">
        <v>1400</v>
      </c>
      <c r="G351" s="59"/>
      <c r="H351" s="59"/>
      <c r="I351" s="60"/>
      <c r="J351" s="64"/>
      <c r="K351" s="64"/>
      <c r="L351" s="64"/>
      <c r="M351" s="64"/>
      <c r="N351" s="64"/>
      <c r="O351" s="64"/>
      <c r="P351" s="64"/>
      <c r="Q351" s="64"/>
      <c r="R351" s="64"/>
      <c r="S351" s="64"/>
      <c r="T351" s="64"/>
      <c r="U351" s="64"/>
      <c r="V351" s="64"/>
      <c r="W351" s="64"/>
      <c r="X351" s="64"/>
      <c r="Y351" s="64"/>
      <c r="Z351" s="64"/>
      <c r="AA351" s="64"/>
    </row>
    <row r="352" spans="1:27" ht="15.75" customHeight="1" x14ac:dyDescent="0.2">
      <c r="A352" s="487"/>
      <c r="B352" s="487"/>
      <c r="C352" s="57"/>
      <c r="D352" s="58" t="s">
        <v>1401</v>
      </c>
      <c r="E352" s="57" t="s">
        <v>1402</v>
      </c>
      <c r="F352" s="57" t="s">
        <v>1403</v>
      </c>
      <c r="G352" s="59"/>
      <c r="H352" s="59"/>
      <c r="I352" s="60"/>
      <c r="J352" s="64"/>
      <c r="K352" s="64"/>
      <c r="L352" s="64"/>
      <c r="M352" s="64"/>
      <c r="N352" s="64"/>
      <c r="O352" s="64"/>
      <c r="P352" s="64"/>
      <c r="Q352" s="64"/>
      <c r="R352" s="64"/>
      <c r="S352" s="64"/>
      <c r="T352" s="64"/>
      <c r="U352" s="64"/>
      <c r="V352" s="64"/>
      <c r="W352" s="64"/>
      <c r="X352" s="64"/>
      <c r="Y352" s="64"/>
      <c r="Z352" s="64"/>
      <c r="AA352" s="64"/>
    </row>
    <row r="353" spans="1:27" ht="15.75" customHeight="1" x14ac:dyDescent="0.2">
      <c r="A353" s="471"/>
      <c r="B353" s="61" t="s">
        <v>191</v>
      </c>
      <c r="C353" s="57" t="s">
        <v>1404</v>
      </c>
      <c r="D353" s="58" t="s">
        <v>1405</v>
      </c>
      <c r="E353" s="57" t="s">
        <v>1406</v>
      </c>
      <c r="F353" s="57" t="s">
        <v>1407</v>
      </c>
      <c r="G353" s="59"/>
      <c r="H353" s="59"/>
      <c r="I353" s="60"/>
      <c r="J353" s="64"/>
      <c r="K353" s="64"/>
      <c r="L353" s="64"/>
      <c r="M353" s="64"/>
      <c r="N353" s="64"/>
      <c r="O353" s="64"/>
      <c r="P353" s="64"/>
      <c r="Q353" s="64"/>
      <c r="R353" s="64"/>
      <c r="S353" s="64"/>
      <c r="T353" s="64"/>
      <c r="U353" s="64"/>
      <c r="V353" s="64"/>
      <c r="W353" s="64"/>
      <c r="X353" s="64"/>
      <c r="Y353" s="64"/>
      <c r="Z353" s="64"/>
      <c r="AA353" s="64"/>
    </row>
    <row r="354" spans="1:27" ht="15.75" customHeight="1" x14ac:dyDescent="0.2">
      <c r="A354" s="502" t="s">
        <v>1408</v>
      </c>
      <c r="B354" s="502" t="s">
        <v>1409</v>
      </c>
      <c r="C354" s="57" t="s">
        <v>1410</v>
      </c>
      <c r="D354" s="58" t="s">
        <v>1411</v>
      </c>
      <c r="E354" s="57" t="s">
        <v>1412</v>
      </c>
      <c r="F354" s="57" t="s">
        <v>1413</v>
      </c>
      <c r="G354" s="59"/>
      <c r="H354" s="59"/>
      <c r="I354" s="60"/>
      <c r="J354" s="64"/>
      <c r="K354" s="64"/>
      <c r="L354" s="64"/>
      <c r="M354" s="64"/>
      <c r="N354" s="64"/>
      <c r="O354" s="64"/>
      <c r="P354" s="64"/>
      <c r="Q354" s="64"/>
      <c r="R354" s="64"/>
      <c r="S354" s="64"/>
      <c r="T354" s="64"/>
      <c r="U354" s="64"/>
      <c r="V354" s="64"/>
      <c r="W354" s="64"/>
      <c r="X354" s="64"/>
      <c r="Y354" s="64"/>
      <c r="Z354" s="64"/>
      <c r="AA354" s="64"/>
    </row>
    <row r="355" spans="1:27" ht="15.75" customHeight="1" x14ac:dyDescent="0.2">
      <c r="A355" s="487"/>
      <c r="B355" s="487"/>
      <c r="C355" s="57"/>
      <c r="D355" s="58" t="s">
        <v>1414</v>
      </c>
      <c r="E355" s="57" t="s">
        <v>1415</v>
      </c>
      <c r="F355" s="57" t="s">
        <v>1416</v>
      </c>
      <c r="G355" s="59"/>
      <c r="H355" s="59"/>
      <c r="I355" s="60"/>
      <c r="J355" s="64"/>
      <c r="K355" s="64"/>
      <c r="L355" s="64"/>
      <c r="M355" s="64"/>
      <c r="N355" s="64"/>
      <c r="O355" s="64"/>
      <c r="P355" s="64"/>
      <c r="Q355" s="64"/>
      <c r="R355" s="64"/>
      <c r="S355" s="64"/>
      <c r="T355" s="64"/>
      <c r="U355" s="64"/>
      <c r="V355" s="64"/>
      <c r="W355" s="64"/>
      <c r="X355" s="64"/>
      <c r="Y355" s="64"/>
      <c r="Z355" s="64"/>
      <c r="AA355" s="64"/>
    </row>
    <row r="356" spans="1:27" ht="15.75" customHeight="1" x14ac:dyDescent="0.2">
      <c r="A356" s="487"/>
      <c r="B356" s="487"/>
      <c r="C356" s="57" t="s">
        <v>1417</v>
      </c>
      <c r="D356" s="58" t="s">
        <v>1418</v>
      </c>
      <c r="E356" s="57" t="s">
        <v>1419</v>
      </c>
      <c r="F356" s="57" t="s">
        <v>1420</v>
      </c>
      <c r="G356" s="59"/>
      <c r="H356" s="59"/>
      <c r="I356" s="60"/>
      <c r="J356" s="64"/>
      <c r="K356" s="64"/>
      <c r="L356" s="64"/>
      <c r="M356" s="64"/>
      <c r="N356" s="64"/>
      <c r="O356" s="64"/>
      <c r="P356" s="64"/>
      <c r="Q356" s="64"/>
      <c r="R356" s="64"/>
      <c r="S356" s="64"/>
      <c r="T356" s="64"/>
      <c r="U356" s="64"/>
      <c r="V356" s="64"/>
      <c r="W356" s="64"/>
      <c r="X356" s="64"/>
      <c r="Y356" s="64"/>
      <c r="Z356" s="64"/>
      <c r="AA356" s="64"/>
    </row>
    <row r="357" spans="1:27" ht="15.75" customHeight="1" x14ac:dyDescent="0.2">
      <c r="A357" s="487"/>
      <c r="B357" s="487"/>
      <c r="C357" s="57" t="s">
        <v>1421</v>
      </c>
      <c r="D357" s="58" t="s">
        <v>1422</v>
      </c>
      <c r="E357" s="57" t="s">
        <v>1423</v>
      </c>
      <c r="F357" s="57" t="s">
        <v>1424</v>
      </c>
      <c r="G357" s="59"/>
      <c r="H357" s="59"/>
      <c r="I357" s="60"/>
      <c r="J357" s="64"/>
      <c r="K357" s="64"/>
      <c r="L357" s="64"/>
      <c r="M357" s="64"/>
      <c r="N357" s="64"/>
      <c r="O357" s="64"/>
      <c r="P357" s="64"/>
      <c r="Q357" s="64"/>
      <c r="R357" s="64"/>
      <c r="S357" s="64"/>
      <c r="T357" s="64"/>
      <c r="U357" s="64"/>
      <c r="V357" s="64"/>
      <c r="W357" s="64"/>
      <c r="X357" s="64"/>
      <c r="Y357" s="64"/>
      <c r="Z357" s="64"/>
      <c r="AA357" s="64"/>
    </row>
    <row r="358" spans="1:27" ht="15.75" customHeight="1" x14ac:dyDescent="0.2">
      <c r="A358" s="471"/>
      <c r="B358" s="471"/>
      <c r="C358" s="57" t="s">
        <v>1425</v>
      </c>
      <c r="D358" s="58" t="s">
        <v>1426</v>
      </c>
      <c r="E358" s="57" t="s">
        <v>1427</v>
      </c>
      <c r="F358" s="57" t="s">
        <v>1428</v>
      </c>
      <c r="G358" s="59"/>
      <c r="H358" s="59"/>
      <c r="I358" s="60"/>
      <c r="J358" s="64"/>
      <c r="K358" s="64"/>
      <c r="L358" s="64"/>
      <c r="M358" s="64"/>
      <c r="N358" s="64"/>
      <c r="O358" s="64"/>
      <c r="P358" s="64"/>
      <c r="Q358" s="64"/>
      <c r="R358" s="64"/>
      <c r="S358" s="64"/>
      <c r="T358" s="64"/>
      <c r="U358" s="64"/>
      <c r="V358" s="64"/>
      <c r="W358" s="64"/>
      <c r="X358" s="64"/>
      <c r="Y358" s="64"/>
      <c r="Z358" s="64"/>
      <c r="AA358" s="64"/>
    </row>
    <row r="359" spans="1:27" ht="15" customHeight="1" x14ac:dyDescent="0.2">
      <c r="A359" s="41" t="s">
        <v>1429</v>
      </c>
      <c r="B359" s="502" t="s">
        <v>1430</v>
      </c>
      <c r="C359" s="61" t="s">
        <v>1431</v>
      </c>
      <c r="D359" s="61" t="s">
        <v>1432</v>
      </c>
      <c r="E359" s="61" t="s">
        <v>1433</v>
      </c>
      <c r="F359" s="61" t="s">
        <v>1434</v>
      </c>
      <c r="G359" s="83" t="s">
        <v>1041</v>
      </c>
      <c r="H359" s="83" t="s">
        <v>1042</v>
      </c>
      <c r="I359" s="83" t="s">
        <v>1043</v>
      </c>
      <c r="J359" s="84" t="s">
        <v>1435</v>
      </c>
      <c r="K359" s="84"/>
      <c r="L359" s="84"/>
      <c r="M359" s="84" t="str">
        <f t="shared" ref="M359:M374" si="4">E359</f>
        <v>Ch 14B Practice 1.1.1:
Finding the total surface area of prisms and pyramids</v>
      </c>
      <c r="N359" s="83" t="s">
        <v>1041</v>
      </c>
      <c r="O359" s="83" t="s">
        <v>1042</v>
      </c>
      <c r="P359" s="61"/>
      <c r="Q359" s="61"/>
      <c r="R359" s="61"/>
      <c r="S359" s="61"/>
      <c r="T359" s="61" t="s">
        <v>187</v>
      </c>
      <c r="U359" s="61"/>
      <c r="V359" s="61"/>
      <c r="W359" s="61" t="s">
        <v>1435</v>
      </c>
      <c r="X359" s="61" t="s">
        <v>1436</v>
      </c>
      <c r="Y359" s="87"/>
      <c r="Z359" s="87"/>
      <c r="AA359" s="87"/>
    </row>
    <row r="360" spans="1:27" ht="15" customHeight="1" x14ac:dyDescent="0.2">
      <c r="A360" s="41" t="s">
        <v>1429</v>
      </c>
      <c r="B360" s="487"/>
      <c r="C360" s="61" t="s">
        <v>467</v>
      </c>
      <c r="D360" s="61" t="s">
        <v>1437</v>
      </c>
      <c r="E360" s="61" t="s">
        <v>1438</v>
      </c>
      <c r="F360" s="61" t="s">
        <v>470</v>
      </c>
      <c r="G360" s="83" t="s">
        <v>1041</v>
      </c>
      <c r="H360" s="83" t="s">
        <v>1042</v>
      </c>
      <c r="I360" s="83" t="s">
        <v>1043</v>
      </c>
      <c r="J360" s="84" t="s">
        <v>1439</v>
      </c>
      <c r="K360" s="84"/>
      <c r="L360" s="84"/>
      <c r="M360" s="84" t="str">
        <f t="shared" si="4"/>
        <v>Ch 14B Practice 2.1.1:
Finding volumes of rectangular prisms given length, breadth and height</v>
      </c>
      <c r="N360" s="83" t="s">
        <v>1041</v>
      </c>
      <c r="O360" s="83" t="s">
        <v>1042</v>
      </c>
      <c r="P360" s="61"/>
      <c r="Q360" s="61"/>
      <c r="R360" s="61"/>
      <c r="S360" s="61"/>
      <c r="T360" s="61" t="s">
        <v>187</v>
      </c>
      <c r="U360" s="61"/>
      <c r="V360" s="61"/>
      <c r="W360" s="61" t="s">
        <v>1439</v>
      </c>
      <c r="X360" s="61" t="s">
        <v>1440</v>
      </c>
      <c r="Y360" s="87"/>
      <c r="Z360" s="87"/>
      <c r="AA360" s="87"/>
    </row>
    <row r="361" spans="1:27" ht="15" customHeight="1" x14ac:dyDescent="0.2">
      <c r="A361" s="41" t="s">
        <v>1429</v>
      </c>
      <c r="B361" s="487"/>
      <c r="C361" s="61" t="s">
        <v>1441</v>
      </c>
      <c r="D361" s="61" t="s">
        <v>1442</v>
      </c>
      <c r="E361" s="61" t="s">
        <v>1443</v>
      </c>
      <c r="F361" s="61" t="s">
        <v>1444</v>
      </c>
      <c r="G361" s="83" t="s">
        <v>1041</v>
      </c>
      <c r="H361" s="83" t="s">
        <v>1042</v>
      </c>
      <c r="I361" s="83" t="s">
        <v>1043</v>
      </c>
      <c r="J361" s="84" t="s">
        <v>1439</v>
      </c>
      <c r="K361" s="84"/>
      <c r="L361" s="84"/>
      <c r="M361" s="84" t="str">
        <f t="shared" si="4"/>
        <v>Ch 14B Practice 2.2.1:
Finding volumes of rectangular prisms given area of one face and one dimension</v>
      </c>
      <c r="N361" s="83" t="s">
        <v>1041</v>
      </c>
      <c r="O361" s="83" t="s">
        <v>1042</v>
      </c>
      <c r="P361" s="61"/>
      <c r="Q361" s="61"/>
      <c r="R361" s="61"/>
      <c r="S361" s="61"/>
      <c r="T361" s="61" t="s">
        <v>187</v>
      </c>
      <c r="U361" s="61"/>
      <c r="V361" s="61"/>
      <c r="W361" s="61" t="s">
        <v>1439</v>
      </c>
      <c r="X361" s="61" t="s">
        <v>1440</v>
      </c>
      <c r="Y361" s="87"/>
      <c r="Z361" s="87"/>
      <c r="AA361" s="87"/>
    </row>
    <row r="362" spans="1:27" ht="15" customHeight="1" x14ac:dyDescent="0.2">
      <c r="A362" s="41" t="s">
        <v>1429</v>
      </c>
      <c r="B362" s="487"/>
      <c r="C362" s="73"/>
      <c r="D362" s="73"/>
      <c r="E362" s="73"/>
      <c r="F362" s="73"/>
      <c r="G362" s="83" t="s">
        <v>1041</v>
      </c>
      <c r="H362" s="83" t="s">
        <v>1042</v>
      </c>
      <c r="I362" s="83" t="s">
        <v>1043</v>
      </c>
      <c r="J362" s="84" t="s">
        <v>1445</v>
      </c>
      <c r="K362" s="84"/>
      <c r="L362" s="84"/>
      <c r="M362" s="84">
        <f t="shared" si="4"/>
        <v>0</v>
      </c>
      <c r="N362" s="83" t="s">
        <v>1041</v>
      </c>
      <c r="O362" s="83" t="s">
        <v>1042</v>
      </c>
      <c r="P362" s="73"/>
      <c r="Q362" s="73"/>
      <c r="R362" s="73"/>
      <c r="S362" s="73"/>
      <c r="T362" s="73" t="s">
        <v>187</v>
      </c>
      <c r="U362" s="73"/>
      <c r="V362" s="73"/>
      <c r="W362" s="73" t="s">
        <v>1445</v>
      </c>
      <c r="X362" s="73" t="s">
        <v>1446</v>
      </c>
      <c r="Y362" s="87"/>
      <c r="Z362" s="87"/>
      <c r="AA362" s="87"/>
    </row>
    <row r="363" spans="1:27" ht="15" customHeight="1" x14ac:dyDescent="0.2">
      <c r="A363" s="41" t="s">
        <v>1429</v>
      </c>
      <c r="B363" s="487"/>
      <c r="C363" s="73"/>
      <c r="D363" s="73"/>
      <c r="E363" s="73"/>
      <c r="F363" s="73"/>
      <c r="G363" s="83" t="s">
        <v>1041</v>
      </c>
      <c r="H363" s="83" t="s">
        <v>1042</v>
      </c>
      <c r="I363" s="83" t="s">
        <v>1043</v>
      </c>
      <c r="J363" s="84" t="s">
        <v>1447</v>
      </c>
      <c r="K363" s="84"/>
      <c r="L363" s="84"/>
      <c r="M363" s="84">
        <f t="shared" si="4"/>
        <v>0</v>
      </c>
      <c r="N363" s="83" t="s">
        <v>1041</v>
      </c>
      <c r="O363" s="83" t="s">
        <v>1042</v>
      </c>
      <c r="P363" s="73"/>
      <c r="Q363" s="73"/>
      <c r="R363" s="73"/>
      <c r="S363" s="73"/>
      <c r="T363" s="73" t="s">
        <v>187</v>
      </c>
      <c r="U363" s="73"/>
      <c r="V363" s="73"/>
      <c r="W363" s="73" t="s">
        <v>1447</v>
      </c>
      <c r="X363" s="73" t="s">
        <v>1448</v>
      </c>
      <c r="Y363" s="87"/>
      <c r="Z363" s="87"/>
      <c r="AA363" s="87"/>
    </row>
    <row r="364" spans="1:27" ht="15" customHeight="1" x14ac:dyDescent="0.2">
      <c r="A364" s="41" t="s">
        <v>1429</v>
      </c>
      <c r="B364" s="471"/>
      <c r="C364" s="61" t="s">
        <v>332</v>
      </c>
      <c r="D364" s="61" t="s">
        <v>1449</v>
      </c>
      <c r="E364" s="61" t="s">
        <v>1450</v>
      </c>
      <c r="F364" s="61" t="s">
        <v>1451</v>
      </c>
      <c r="G364" s="83" t="s">
        <v>1041</v>
      </c>
      <c r="H364" s="83" t="s">
        <v>1042</v>
      </c>
      <c r="I364" s="83" t="s">
        <v>1043</v>
      </c>
      <c r="J364" s="84" t="s">
        <v>1452</v>
      </c>
      <c r="K364" s="84"/>
      <c r="L364" s="84"/>
      <c r="M364" s="84" t="str">
        <f t="shared" si="4"/>
        <v>Ch 14B Practice 3.1.1:
Word problems</v>
      </c>
      <c r="N364" s="83" t="s">
        <v>1041</v>
      </c>
      <c r="O364" s="83" t="s">
        <v>1042</v>
      </c>
      <c r="P364" s="61"/>
      <c r="Q364" s="61"/>
      <c r="R364" s="61"/>
      <c r="S364" s="61"/>
      <c r="T364" s="61" t="s">
        <v>187</v>
      </c>
      <c r="U364" s="61"/>
      <c r="V364" s="61"/>
      <c r="W364" s="61" t="s">
        <v>1452</v>
      </c>
      <c r="X364" s="61" t="s">
        <v>1453</v>
      </c>
      <c r="Y364" s="87"/>
      <c r="Z364" s="87"/>
      <c r="AA364" s="87"/>
    </row>
    <row r="365" spans="1:27" ht="15" customHeight="1" x14ac:dyDescent="0.2">
      <c r="A365" s="41" t="s">
        <v>1454</v>
      </c>
      <c r="B365" s="502" t="s">
        <v>1455</v>
      </c>
      <c r="C365" s="57" t="s">
        <v>1456</v>
      </c>
      <c r="D365" s="57" t="s">
        <v>1457</v>
      </c>
      <c r="E365" s="57" t="s">
        <v>1458</v>
      </c>
      <c r="F365" s="57" t="s">
        <v>1459</v>
      </c>
      <c r="G365" s="83" t="s">
        <v>1041</v>
      </c>
      <c r="H365" s="83" t="s">
        <v>1042</v>
      </c>
      <c r="I365" s="83" t="s">
        <v>1043</v>
      </c>
      <c r="J365" s="84"/>
      <c r="K365" s="84"/>
      <c r="L365" s="84"/>
      <c r="M365" s="84" t="str">
        <f t="shared" si="4"/>
        <v>Ch 14 Practice 1.1.1:
Breaking apart rectangles into parts with equal areas</v>
      </c>
      <c r="N365" s="83" t="s">
        <v>1041</v>
      </c>
      <c r="O365" s="83" t="s">
        <v>1042</v>
      </c>
      <c r="P365" s="57"/>
      <c r="Q365" s="86"/>
      <c r="R365" s="90">
        <v>9789814813174</v>
      </c>
      <c r="S365" s="86"/>
      <c r="T365" s="57" t="s">
        <v>187</v>
      </c>
      <c r="U365" s="86"/>
      <c r="V365" s="86"/>
      <c r="W365" s="57"/>
      <c r="X365" s="86"/>
      <c r="Y365" s="87"/>
      <c r="Z365" s="87"/>
      <c r="AA365" s="87"/>
    </row>
    <row r="366" spans="1:27" ht="15" customHeight="1" x14ac:dyDescent="0.2">
      <c r="A366" s="41" t="s">
        <v>1454</v>
      </c>
      <c r="B366" s="487"/>
      <c r="C366" s="57" t="s">
        <v>1460</v>
      </c>
      <c r="D366" s="57" t="s">
        <v>1461</v>
      </c>
      <c r="E366" s="57" t="s">
        <v>1462</v>
      </c>
      <c r="F366" s="57" t="s">
        <v>1463</v>
      </c>
      <c r="G366" s="83" t="s">
        <v>1041</v>
      </c>
      <c r="H366" s="83" t="s">
        <v>1042</v>
      </c>
      <c r="I366" s="83" t="s">
        <v>1043</v>
      </c>
      <c r="J366" s="84"/>
      <c r="K366" s="84"/>
      <c r="L366" s="84"/>
      <c r="M366" s="84" t="str">
        <f t="shared" si="4"/>
        <v>Ch 14 Practice 1.2.1:
Finding perimeter of composite figures</v>
      </c>
      <c r="N366" s="83" t="s">
        <v>1041</v>
      </c>
      <c r="O366" s="83" t="s">
        <v>1042</v>
      </c>
      <c r="P366" s="57"/>
      <c r="Q366" s="86"/>
      <c r="R366" s="90">
        <v>9789814813174</v>
      </c>
      <c r="S366" s="86"/>
      <c r="T366" s="57" t="s">
        <v>187</v>
      </c>
      <c r="U366" s="86"/>
      <c r="V366" s="86"/>
      <c r="W366" s="57"/>
      <c r="X366" s="86"/>
      <c r="Y366" s="87"/>
      <c r="Z366" s="87"/>
      <c r="AA366" s="87"/>
    </row>
    <row r="367" spans="1:27" ht="15" customHeight="1" x14ac:dyDescent="0.2">
      <c r="A367" s="41" t="s">
        <v>1454</v>
      </c>
      <c r="B367" s="487"/>
      <c r="C367" s="57" t="s">
        <v>1464</v>
      </c>
      <c r="D367" s="57" t="s">
        <v>1465</v>
      </c>
      <c r="E367" s="57" t="s">
        <v>1466</v>
      </c>
      <c r="F367" s="57" t="s">
        <v>1467</v>
      </c>
      <c r="G367" s="83" t="s">
        <v>1041</v>
      </c>
      <c r="H367" s="83" t="s">
        <v>1042</v>
      </c>
      <c r="I367" s="83" t="s">
        <v>1043</v>
      </c>
      <c r="J367" s="84"/>
      <c r="K367" s="84"/>
      <c r="L367" s="84"/>
      <c r="M367" s="84" t="str">
        <f t="shared" si="4"/>
        <v>Ch 14 Practice 1.3.1:
Finding area of a rectangle by adding areas of two smaller rectangles</v>
      </c>
      <c r="N367" s="83" t="s">
        <v>1041</v>
      </c>
      <c r="O367" s="83" t="s">
        <v>1042</v>
      </c>
      <c r="P367" s="57"/>
      <c r="Q367" s="86"/>
      <c r="R367" s="90">
        <v>9789814813174</v>
      </c>
      <c r="S367" s="86"/>
      <c r="T367" s="57" t="s">
        <v>187</v>
      </c>
      <c r="U367" s="86"/>
      <c r="V367" s="86"/>
      <c r="W367" s="57"/>
      <c r="X367" s="86"/>
      <c r="Y367" s="87"/>
      <c r="Z367" s="87"/>
      <c r="AA367" s="87"/>
    </row>
    <row r="368" spans="1:27" ht="15" customHeight="1" x14ac:dyDescent="0.2">
      <c r="A368" s="41" t="s">
        <v>1454</v>
      </c>
      <c r="B368" s="487"/>
      <c r="C368" s="61" t="s">
        <v>1468</v>
      </c>
      <c r="D368" s="61" t="s">
        <v>1469</v>
      </c>
      <c r="E368" s="61" t="s">
        <v>1470</v>
      </c>
      <c r="F368" s="61" t="s">
        <v>1471</v>
      </c>
      <c r="G368" s="83" t="s">
        <v>1041</v>
      </c>
      <c r="H368" s="83" t="s">
        <v>1042</v>
      </c>
      <c r="I368" s="83" t="s">
        <v>1043</v>
      </c>
      <c r="J368" s="84" t="s">
        <v>1472</v>
      </c>
      <c r="K368" s="84"/>
      <c r="L368" s="84"/>
      <c r="M368" s="84" t="str">
        <f t="shared" si="4"/>
        <v>Ch 14 Practice 1.4.1:
Finding area of composite figures by adding areas</v>
      </c>
      <c r="N368" s="83" t="s">
        <v>1041</v>
      </c>
      <c r="O368" s="83" t="s">
        <v>1042</v>
      </c>
      <c r="P368" s="61"/>
      <c r="Q368" s="61"/>
      <c r="R368" s="90">
        <v>9789814813174</v>
      </c>
      <c r="S368" s="61"/>
      <c r="T368" s="61" t="s">
        <v>187</v>
      </c>
      <c r="U368" s="61"/>
      <c r="V368" s="61"/>
      <c r="W368" s="61" t="s">
        <v>1472</v>
      </c>
      <c r="X368" s="61" t="s">
        <v>1473</v>
      </c>
      <c r="Y368" s="87"/>
      <c r="Z368" s="87"/>
      <c r="AA368" s="87"/>
    </row>
    <row r="369" spans="1:27" ht="15" customHeight="1" x14ac:dyDescent="0.2">
      <c r="A369" s="41" t="s">
        <v>1454</v>
      </c>
      <c r="B369" s="487"/>
      <c r="C369" s="61" t="s">
        <v>1474</v>
      </c>
      <c r="D369" s="61" t="s">
        <v>1475</v>
      </c>
      <c r="E369" s="61" t="s">
        <v>1476</v>
      </c>
      <c r="F369" s="61" t="s">
        <v>1471</v>
      </c>
      <c r="G369" s="83" t="s">
        <v>1041</v>
      </c>
      <c r="H369" s="83" t="s">
        <v>1042</v>
      </c>
      <c r="I369" s="83" t="s">
        <v>1043</v>
      </c>
      <c r="J369" s="84" t="s">
        <v>1472</v>
      </c>
      <c r="K369" s="84"/>
      <c r="L369" s="84"/>
      <c r="M369" s="84" t="str">
        <f t="shared" si="4"/>
        <v>Ch 14 Practice 1.5.1:
Finding area of composite figures by subtracting areas</v>
      </c>
      <c r="N369" s="83" t="s">
        <v>1041</v>
      </c>
      <c r="O369" s="83" t="s">
        <v>1042</v>
      </c>
      <c r="P369" s="61"/>
      <c r="Q369" s="61"/>
      <c r="R369" s="90">
        <v>9789814813174</v>
      </c>
      <c r="S369" s="61"/>
      <c r="T369" s="61" t="s">
        <v>187</v>
      </c>
      <c r="U369" s="61"/>
      <c r="V369" s="61"/>
      <c r="W369" s="61" t="s">
        <v>1472</v>
      </c>
      <c r="X369" s="61" t="s">
        <v>1473</v>
      </c>
      <c r="Y369" s="87"/>
      <c r="Z369" s="87"/>
      <c r="AA369" s="87"/>
    </row>
    <row r="370" spans="1:27" ht="15" customHeight="1" x14ac:dyDescent="0.2">
      <c r="A370" s="41" t="s">
        <v>1454</v>
      </c>
      <c r="B370" s="471"/>
      <c r="C370" s="61" t="s">
        <v>192</v>
      </c>
      <c r="D370" s="61" t="s">
        <v>1477</v>
      </c>
      <c r="E370" s="61" t="s">
        <v>1478</v>
      </c>
      <c r="F370" s="61" t="s">
        <v>1479</v>
      </c>
      <c r="G370" s="83" t="s">
        <v>1041</v>
      </c>
      <c r="H370" s="83" t="s">
        <v>1042</v>
      </c>
      <c r="I370" s="83" t="s">
        <v>1043</v>
      </c>
      <c r="J370" s="84" t="s">
        <v>1480</v>
      </c>
      <c r="K370" s="84"/>
      <c r="L370" s="84"/>
      <c r="M370" s="84" t="str">
        <f t="shared" si="4"/>
        <v>Ch 14 Practice 2.1.1:
Word problems</v>
      </c>
      <c r="N370" s="83" t="s">
        <v>1041</v>
      </c>
      <c r="O370" s="83" t="s">
        <v>1042</v>
      </c>
      <c r="P370" s="61"/>
      <c r="Q370" s="61"/>
      <c r="R370" s="90">
        <v>9789814813174</v>
      </c>
      <c r="S370" s="61"/>
      <c r="T370" s="61" t="s">
        <v>187</v>
      </c>
      <c r="U370" s="61"/>
      <c r="V370" s="61"/>
      <c r="W370" s="61" t="s">
        <v>1480</v>
      </c>
      <c r="X370" s="61" t="s">
        <v>1481</v>
      </c>
      <c r="Y370" s="87"/>
      <c r="Z370" s="87"/>
      <c r="AA370" s="87"/>
    </row>
    <row r="371" spans="1:27" ht="15" customHeight="1" x14ac:dyDescent="0.2">
      <c r="A371" s="41" t="s">
        <v>1482</v>
      </c>
      <c r="B371" s="502" t="s">
        <v>939</v>
      </c>
      <c r="C371" s="61" t="s">
        <v>1483</v>
      </c>
      <c r="D371" s="61" t="s">
        <v>1484</v>
      </c>
      <c r="E371" s="61" t="s">
        <v>1485</v>
      </c>
      <c r="F371" s="61" t="s">
        <v>1486</v>
      </c>
      <c r="G371" s="83" t="s">
        <v>1041</v>
      </c>
      <c r="H371" s="83" t="s">
        <v>1042</v>
      </c>
      <c r="I371" s="83" t="s">
        <v>1043</v>
      </c>
      <c r="J371" s="84" t="s">
        <v>1487</v>
      </c>
      <c r="K371" s="84"/>
      <c r="L371" s="84"/>
      <c r="M371" s="84" t="str">
        <f t="shared" si="4"/>
        <v>Ch 13 Practice 1.1.1:
Listing possible outcomes of events</v>
      </c>
      <c r="N371" s="83" t="s">
        <v>1041</v>
      </c>
      <c r="O371" s="83" t="s">
        <v>1042</v>
      </c>
      <c r="P371" s="61"/>
      <c r="Q371" s="61"/>
      <c r="R371" s="90">
        <v>9789814813174</v>
      </c>
      <c r="S371" s="61"/>
      <c r="T371" s="61" t="s">
        <v>819</v>
      </c>
      <c r="U371" s="61"/>
      <c r="V371" s="61"/>
      <c r="W371" s="61" t="s">
        <v>1487</v>
      </c>
      <c r="X371" s="61" t="s">
        <v>1488</v>
      </c>
      <c r="Y371" s="87"/>
      <c r="Z371" s="87"/>
      <c r="AA371" s="87"/>
    </row>
    <row r="372" spans="1:27" ht="15" customHeight="1" x14ac:dyDescent="0.2">
      <c r="A372" s="41" t="s">
        <v>1482</v>
      </c>
      <c r="B372" s="487"/>
      <c r="C372" s="61" t="s">
        <v>1489</v>
      </c>
      <c r="D372" s="61" t="s">
        <v>1490</v>
      </c>
      <c r="E372" s="61" t="s">
        <v>1491</v>
      </c>
      <c r="F372" s="61" t="s">
        <v>1492</v>
      </c>
      <c r="G372" s="83" t="s">
        <v>1041</v>
      </c>
      <c r="H372" s="83" t="s">
        <v>1042</v>
      </c>
      <c r="I372" s="83" t="s">
        <v>1043</v>
      </c>
      <c r="J372" s="84" t="s">
        <v>1493</v>
      </c>
      <c r="K372" s="84"/>
      <c r="L372" s="84"/>
      <c r="M372" s="84" t="str">
        <f t="shared" si="4"/>
        <v>Ch 13 Practice 1.2.1:
Describing likelihood of events</v>
      </c>
      <c r="N372" s="83" t="s">
        <v>1041</v>
      </c>
      <c r="O372" s="83" t="s">
        <v>1042</v>
      </c>
      <c r="P372" s="61"/>
      <c r="Q372" s="61"/>
      <c r="R372" s="90">
        <v>9789814813174</v>
      </c>
      <c r="S372" s="61"/>
      <c r="T372" s="61" t="s">
        <v>819</v>
      </c>
      <c r="U372" s="61"/>
      <c r="V372" s="61"/>
      <c r="W372" s="61" t="s">
        <v>1493</v>
      </c>
      <c r="X372" s="61" t="s">
        <v>1494</v>
      </c>
      <c r="Y372" s="87"/>
      <c r="Z372" s="87"/>
      <c r="AA372" s="87"/>
    </row>
    <row r="373" spans="1:27" ht="15" customHeight="1" x14ac:dyDescent="0.2">
      <c r="A373" s="41" t="s">
        <v>1482</v>
      </c>
      <c r="B373" s="487"/>
      <c r="C373" s="61"/>
      <c r="D373" s="61" t="s">
        <v>1495</v>
      </c>
      <c r="E373" s="61" t="s">
        <v>1496</v>
      </c>
      <c r="F373" s="61" t="s">
        <v>1497</v>
      </c>
      <c r="G373" s="83" t="s">
        <v>1041</v>
      </c>
      <c r="H373" s="83" t="s">
        <v>1042</v>
      </c>
      <c r="I373" s="83" t="s">
        <v>1043</v>
      </c>
      <c r="J373" s="84" t="s">
        <v>1493</v>
      </c>
      <c r="K373" s="84"/>
      <c r="L373" s="84"/>
      <c r="M373" s="84" t="str">
        <f t="shared" si="4"/>
        <v>Ch 13 Practice 1.2.2:
Comparing and ordering likelihood of events</v>
      </c>
      <c r="N373" s="83" t="s">
        <v>1041</v>
      </c>
      <c r="O373" s="83" t="s">
        <v>1042</v>
      </c>
      <c r="P373" s="61"/>
      <c r="Q373" s="61"/>
      <c r="R373" s="90">
        <v>9789814813174</v>
      </c>
      <c r="S373" s="61"/>
      <c r="T373" s="61" t="s">
        <v>819</v>
      </c>
      <c r="U373" s="61"/>
      <c r="V373" s="61"/>
      <c r="W373" s="61" t="s">
        <v>1493</v>
      </c>
      <c r="X373" s="61" t="s">
        <v>1494</v>
      </c>
      <c r="Y373" s="87"/>
      <c r="Z373" s="87"/>
      <c r="AA373" s="87"/>
    </row>
    <row r="374" spans="1:27" ht="15" customHeight="1" x14ac:dyDescent="0.2">
      <c r="A374" s="41" t="s">
        <v>1482</v>
      </c>
      <c r="B374" s="471"/>
      <c r="C374" s="61" t="s">
        <v>1498</v>
      </c>
      <c r="D374" s="61" t="s">
        <v>1499</v>
      </c>
      <c r="E374" s="61" t="s">
        <v>1500</v>
      </c>
      <c r="F374" s="61" t="s">
        <v>1501</v>
      </c>
      <c r="G374" s="83" t="s">
        <v>1041</v>
      </c>
      <c r="H374" s="83" t="s">
        <v>1042</v>
      </c>
      <c r="I374" s="83" t="s">
        <v>1043</v>
      </c>
      <c r="J374" s="84" t="s">
        <v>1493</v>
      </c>
      <c r="K374" s="84"/>
      <c r="L374" s="84"/>
      <c r="M374" s="84" t="str">
        <f t="shared" si="4"/>
        <v>Ch 13 Practice 1.2A.1:
Mutually exclusive events</v>
      </c>
      <c r="N374" s="83" t="s">
        <v>1041</v>
      </c>
      <c r="O374" s="83" t="s">
        <v>1042</v>
      </c>
      <c r="P374" s="61"/>
      <c r="Q374" s="61"/>
      <c r="R374" s="90">
        <v>9789814813174</v>
      </c>
      <c r="S374" s="61"/>
      <c r="T374" s="61" t="s">
        <v>819</v>
      </c>
      <c r="U374" s="61"/>
      <c r="V374" s="61"/>
      <c r="W374" s="61" t="s">
        <v>1493</v>
      </c>
      <c r="X374" s="61" t="s">
        <v>1494</v>
      </c>
      <c r="Y374" s="87"/>
      <c r="Z374" s="87"/>
      <c r="AA374" s="87"/>
    </row>
    <row r="375" spans="1:27" ht="16.5" customHeight="1" x14ac:dyDescent="0.2">
      <c r="A375" s="502" t="s">
        <v>1502</v>
      </c>
      <c r="B375" s="502" t="s">
        <v>955</v>
      </c>
      <c r="C375" s="57" t="s">
        <v>1503</v>
      </c>
      <c r="D375" s="58" t="s">
        <v>1504</v>
      </c>
      <c r="E375" s="57" t="s">
        <v>1505</v>
      </c>
      <c r="F375" s="57" t="s">
        <v>1506</v>
      </c>
      <c r="G375" s="59"/>
      <c r="H375" s="59"/>
      <c r="I375" s="60"/>
      <c r="J375" s="22"/>
      <c r="K375" s="22"/>
      <c r="L375" s="22"/>
      <c r="M375" s="22"/>
      <c r="N375" s="22"/>
      <c r="O375" s="22"/>
      <c r="P375" s="22"/>
      <c r="Q375" s="22"/>
      <c r="R375" s="22"/>
      <c r="S375" s="22"/>
      <c r="T375" s="22"/>
      <c r="U375" s="22"/>
      <c r="V375" s="22"/>
      <c r="W375" s="22"/>
      <c r="X375" s="22"/>
      <c r="Y375" s="22"/>
      <c r="Z375" s="22"/>
      <c r="AA375" s="22"/>
    </row>
    <row r="376" spans="1:27" ht="15" customHeight="1" x14ac:dyDescent="0.2">
      <c r="A376" s="487"/>
      <c r="B376" s="487"/>
      <c r="C376" s="57"/>
      <c r="D376" s="58" t="s">
        <v>1507</v>
      </c>
      <c r="E376" s="57" t="s">
        <v>1508</v>
      </c>
      <c r="F376" s="57" t="s">
        <v>1509</v>
      </c>
      <c r="G376" s="59"/>
      <c r="H376" s="59"/>
      <c r="I376" s="60"/>
      <c r="J376" s="22"/>
      <c r="K376" s="22"/>
      <c r="L376" s="22"/>
      <c r="M376" s="22"/>
      <c r="N376" s="22"/>
      <c r="O376" s="22"/>
      <c r="P376" s="22"/>
      <c r="Q376" s="22"/>
      <c r="R376" s="22"/>
      <c r="S376" s="22"/>
      <c r="T376" s="22"/>
      <c r="U376" s="22"/>
      <c r="V376" s="22"/>
      <c r="W376" s="22"/>
      <c r="X376" s="22"/>
      <c r="Y376" s="22"/>
      <c r="Z376" s="22"/>
      <c r="AA376" s="22"/>
    </row>
    <row r="377" spans="1:27" ht="15" customHeight="1" x14ac:dyDescent="0.2">
      <c r="A377" s="487"/>
      <c r="B377" s="487"/>
      <c r="C377" s="57" t="s">
        <v>1510</v>
      </c>
      <c r="D377" s="58" t="s">
        <v>1511</v>
      </c>
      <c r="E377" s="58" t="s">
        <v>1512</v>
      </c>
      <c r="F377" s="57" t="s">
        <v>1513</v>
      </c>
      <c r="G377" s="59"/>
      <c r="H377" s="59"/>
      <c r="I377" s="60"/>
      <c r="J377" s="22"/>
      <c r="K377" s="22"/>
      <c r="L377" s="22"/>
      <c r="M377" s="22"/>
      <c r="N377" s="22"/>
      <c r="O377" s="22"/>
      <c r="P377" s="22"/>
      <c r="Q377" s="22"/>
      <c r="R377" s="22"/>
      <c r="S377" s="22"/>
      <c r="T377" s="22"/>
      <c r="U377" s="22"/>
      <c r="V377" s="22"/>
      <c r="W377" s="22"/>
      <c r="X377" s="22"/>
      <c r="Y377" s="22"/>
      <c r="Z377" s="22"/>
      <c r="AA377" s="22"/>
    </row>
    <row r="378" spans="1:27" ht="15" customHeight="1" x14ac:dyDescent="0.2">
      <c r="A378" s="487"/>
      <c r="B378" s="487"/>
      <c r="C378" s="57" t="s">
        <v>1514</v>
      </c>
      <c r="D378" s="58" t="s">
        <v>1515</v>
      </c>
      <c r="E378" s="58" t="s">
        <v>1516</v>
      </c>
      <c r="F378" s="57" t="s">
        <v>1517</v>
      </c>
      <c r="G378" s="59"/>
      <c r="H378" s="59"/>
      <c r="I378" s="60"/>
      <c r="J378" s="22"/>
      <c r="K378" s="22"/>
      <c r="L378" s="22"/>
      <c r="M378" s="22"/>
      <c r="N378" s="22"/>
      <c r="O378" s="22"/>
      <c r="P378" s="22"/>
      <c r="Q378" s="22"/>
      <c r="R378" s="22"/>
      <c r="S378" s="22"/>
      <c r="T378" s="22"/>
      <c r="U378" s="22"/>
      <c r="V378" s="22"/>
      <c r="W378" s="22"/>
      <c r="X378" s="22"/>
      <c r="Y378" s="22"/>
      <c r="Z378" s="22"/>
      <c r="AA378" s="22"/>
    </row>
    <row r="379" spans="1:27" ht="15" customHeight="1" x14ac:dyDescent="0.2">
      <c r="A379" s="487"/>
      <c r="B379" s="487"/>
      <c r="C379" s="57"/>
      <c r="D379" s="58" t="s">
        <v>1518</v>
      </c>
      <c r="E379" s="58" t="s">
        <v>1519</v>
      </c>
      <c r="F379" s="57" t="s">
        <v>1520</v>
      </c>
      <c r="G379" s="59"/>
      <c r="H379" s="59"/>
      <c r="I379" s="60"/>
      <c r="J379" s="22"/>
      <c r="K379" s="22"/>
      <c r="L379" s="22"/>
      <c r="M379" s="22"/>
      <c r="N379" s="22"/>
      <c r="O379" s="22"/>
      <c r="P379" s="22"/>
      <c r="Q379" s="22"/>
      <c r="R379" s="22"/>
      <c r="S379" s="22"/>
      <c r="T379" s="22"/>
      <c r="U379" s="22"/>
      <c r="V379" s="22"/>
      <c r="W379" s="22"/>
      <c r="X379" s="22"/>
      <c r="Y379" s="22"/>
      <c r="Z379" s="22"/>
      <c r="AA379" s="22"/>
    </row>
    <row r="380" spans="1:27" ht="15" customHeight="1" x14ac:dyDescent="0.2">
      <c r="A380" s="487"/>
      <c r="B380" s="487"/>
      <c r="C380" s="506" t="s">
        <v>1521</v>
      </c>
      <c r="D380" s="512" t="s">
        <v>1522</v>
      </c>
      <c r="E380" s="479"/>
      <c r="F380" s="57" t="s">
        <v>1523</v>
      </c>
      <c r="G380" s="59"/>
      <c r="H380" s="59"/>
      <c r="I380" s="60"/>
      <c r="J380" s="22"/>
      <c r="K380" s="22"/>
      <c r="L380" s="22"/>
      <c r="M380" s="22"/>
      <c r="N380" s="22"/>
      <c r="O380" s="22"/>
      <c r="P380" s="22"/>
      <c r="Q380" s="22"/>
      <c r="R380" s="22"/>
      <c r="S380" s="22"/>
      <c r="T380" s="22"/>
      <c r="U380" s="22"/>
      <c r="V380" s="22"/>
      <c r="W380" s="22"/>
      <c r="X380" s="22"/>
      <c r="Y380" s="22"/>
      <c r="Z380" s="22"/>
      <c r="AA380" s="22"/>
    </row>
    <row r="381" spans="1:27" ht="15" customHeight="1" x14ac:dyDescent="0.2">
      <c r="A381" s="487"/>
      <c r="B381" s="487"/>
      <c r="C381" s="471"/>
      <c r="D381" s="58" t="s">
        <v>1524</v>
      </c>
      <c r="E381" s="58" t="s">
        <v>1525</v>
      </c>
      <c r="F381" s="57" t="s">
        <v>1526</v>
      </c>
      <c r="G381" s="59"/>
      <c r="H381" s="59"/>
      <c r="I381" s="60"/>
      <c r="J381" s="22"/>
      <c r="K381" s="22"/>
      <c r="L381" s="22"/>
      <c r="M381" s="22"/>
      <c r="N381" s="22"/>
      <c r="O381" s="22"/>
      <c r="P381" s="22"/>
      <c r="Q381" s="22"/>
      <c r="R381" s="22"/>
      <c r="S381" s="22"/>
      <c r="T381" s="22"/>
      <c r="U381" s="22"/>
      <c r="V381" s="22"/>
      <c r="W381" s="22"/>
      <c r="X381" s="22"/>
      <c r="Y381" s="22"/>
      <c r="Z381" s="22"/>
      <c r="AA381" s="22"/>
    </row>
    <row r="382" spans="1:27" ht="15" customHeight="1" x14ac:dyDescent="0.2">
      <c r="A382" s="487"/>
      <c r="B382" s="471"/>
      <c r="C382" s="57"/>
      <c r="D382" s="58" t="s">
        <v>1527</v>
      </c>
      <c r="E382" s="58" t="s">
        <v>1528</v>
      </c>
      <c r="F382" s="57" t="s">
        <v>1529</v>
      </c>
      <c r="G382" s="59"/>
      <c r="H382" s="59"/>
      <c r="I382" s="60"/>
      <c r="J382" s="22"/>
      <c r="K382" s="22"/>
      <c r="L382" s="22"/>
      <c r="M382" s="22"/>
      <c r="N382" s="22"/>
      <c r="O382" s="22"/>
      <c r="P382" s="22"/>
      <c r="Q382" s="22"/>
      <c r="R382" s="22"/>
      <c r="S382" s="22"/>
      <c r="T382" s="22"/>
      <c r="U382" s="22"/>
      <c r="V382" s="22"/>
      <c r="W382" s="22"/>
      <c r="X382" s="22"/>
      <c r="Y382" s="22"/>
      <c r="Z382" s="22"/>
      <c r="AA382" s="22"/>
    </row>
    <row r="383" spans="1:27" ht="15" customHeight="1" x14ac:dyDescent="0.2">
      <c r="A383" s="487"/>
      <c r="B383" s="502" t="s">
        <v>971</v>
      </c>
      <c r="C383" s="57" t="s">
        <v>972</v>
      </c>
      <c r="D383" s="58" t="s">
        <v>1530</v>
      </c>
      <c r="E383" s="58" t="s">
        <v>1531</v>
      </c>
      <c r="F383" s="57" t="s">
        <v>1532</v>
      </c>
      <c r="G383" s="59"/>
      <c r="H383" s="59"/>
      <c r="I383" s="60"/>
      <c r="J383" s="22"/>
      <c r="K383" s="22"/>
      <c r="L383" s="22"/>
      <c r="M383" s="22"/>
      <c r="N383" s="22"/>
      <c r="O383" s="22"/>
      <c r="P383" s="22"/>
      <c r="Q383" s="22"/>
      <c r="R383" s="22"/>
      <c r="S383" s="22"/>
      <c r="T383" s="22"/>
      <c r="U383" s="22"/>
      <c r="V383" s="22"/>
      <c r="W383" s="22"/>
      <c r="X383" s="22"/>
      <c r="Y383" s="22"/>
      <c r="Z383" s="22"/>
      <c r="AA383" s="22"/>
    </row>
    <row r="384" spans="1:27" ht="15" customHeight="1" x14ac:dyDescent="0.2">
      <c r="A384" s="487"/>
      <c r="B384" s="487"/>
      <c r="C384" s="57" t="s">
        <v>976</v>
      </c>
      <c r="D384" s="58" t="s">
        <v>1533</v>
      </c>
      <c r="E384" s="58" t="s">
        <v>1534</v>
      </c>
      <c r="F384" s="57" t="s">
        <v>1535</v>
      </c>
      <c r="G384" s="59"/>
      <c r="H384" s="59"/>
      <c r="I384" s="60"/>
      <c r="J384" s="22"/>
      <c r="K384" s="22"/>
      <c r="L384" s="22"/>
      <c r="M384" s="22"/>
      <c r="N384" s="22"/>
      <c r="O384" s="22"/>
      <c r="P384" s="22"/>
      <c r="Q384" s="22"/>
      <c r="R384" s="22"/>
      <c r="S384" s="22"/>
      <c r="T384" s="22"/>
      <c r="U384" s="22"/>
      <c r="V384" s="22"/>
      <c r="W384" s="22"/>
      <c r="X384" s="22"/>
      <c r="Y384" s="22"/>
      <c r="Z384" s="22"/>
      <c r="AA384" s="22"/>
    </row>
    <row r="385" spans="1:27" ht="15" customHeight="1" x14ac:dyDescent="0.2">
      <c r="A385" s="487"/>
      <c r="B385" s="471"/>
      <c r="C385" s="57" t="s">
        <v>1536</v>
      </c>
      <c r="D385" s="58" t="s">
        <v>1537</v>
      </c>
      <c r="E385" s="58" t="s">
        <v>1538</v>
      </c>
      <c r="F385" s="57" t="s">
        <v>1539</v>
      </c>
      <c r="G385" s="59"/>
      <c r="H385" s="59"/>
      <c r="I385" s="60"/>
      <c r="J385" s="22"/>
      <c r="K385" s="22"/>
      <c r="L385" s="22"/>
      <c r="M385" s="22"/>
      <c r="N385" s="22"/>
      <c r="O385" s="22"/>
      <c r="P385" s="22"/>
      <c r="Q385" s="22"/>
      <c r="R385" s="22"/>
      <c r="S385" s="22"/>
      <c r="T385" s="22"/>
      <c r="U385" s="22"/>
      <c r="V385" s="22"/>
      <c r="W385" s="22"/>
      <c r="X385" s="22"/>
      <c r="Y385" s="22"/>
      <c r="Z385" s="22"/>
      <c r="AA385" s="22"/>
    </row>
    <row r="386" spans="1:27" ht="15" customHeight="1" x14ac:dyDescent="0.2">
      <c r="A386" s="471"/>
      <c r="B386" s="61" t="s">
        <v>331</v>
      </c>
      <c r="C386" s="57" t="s">
        <v>1540</v>
      </c>
      <c r="D386" s="58" t="s">
        <v>1541</v>
      </c>
      <c r="E386" s="58" t="s">
        <v>1542</v>
      </c>
      <c r="F386" s="57" t="s">
        <v>1543</v>
      </c>
      <c r="G386" s="59"/>
      <c r="H386" s="59"/>
      <c r="I386" s="60"/>
      <c r="J386" s="22"/>
      <c r="K386" s="22"/>
      <c r="L386" s="22"/>
      <c r="M386" s="22"/>
      <c r="N386" s="22"/>
      <c r="O386" s="22"/>
      <c r="P386" s="22"/>
      <c r="Q386" s="22"/>
      <c r="R386" s="22"/>
      <c r="S386" s="22"/>
      <c r="T386" s="22"/>
      <c r="U386" s="22"/>
      <c r="V386" s="22"/>
      <c r="W386" s="22"/>
      <c r="X386" s="22"/>
      <c r="Y386" s="22"/>
      <c r="Z386" s="22"/>
      <c r="AA386" s="22"/>
    </row>
    <row r="387" spans="1:27" ht="15" customHeight="1" x14ac:dyDescent="0.2">
      <c r="A387" s="502" t="s">
        <v>1544</v>
      </c>
      <c r="B387" s="502" t="s">
        <v>1545</v>
      </c>
      <c r="C387" s="57" t="s">
        <v>1546</v>
      </c>
      <c r="D387" s="58" t="s">
        <v>1547</v>
      </c>
      <c r="E387" s="58" t="s">
        <v>1548</v>
      </c>
      <c r="F387" s="57" t="s">
        <v>1549</v>
      </c>
      <c r="G387" s="59"/>
      <c r="H387" s="59"/>
      <c r="I387" s="60"/>
      <c r="J387" s="22"/>
      <c r="K387" s="22"/>
      <c r="L387" s="22"/>
      <c r="M387" s="22"/>
      <c r="N387" s="22"/>
      <c r="O387" s="22"/>
      <c r="P387" s="22"/>
      <c r="Q387" s="22"/>
      <c r="R387" s="22"/>
      <c r="S387" s="22"/>
      <c r="T387" s="22"/>
      <c r="U387" s="22"/>
      <c r="V387" s="22"/>
      <c r="W387" s="22"/>
      <c r="X387" s="22"/>
      <c r="Y387" s="22"/>
      <c r="Z387" s="22"/>
      <c r="AA387" s="22"/>
    </row>
    <row r="388" spans="1:27" ht="15" customHeight="1" x14ac:dyDescent="0.2">
      <c r="A388" s="487"/>
      <c r="B388" s="471"/>
      <c r="C388" s="57"/>
      <c r="D388" s="58" t="s">
        <v>1550</v>
      </c>
      <c r="E388" s="58" t="s">
        <v>1551</v>
      </c>
      <c r="F388" s="57" t="s">
        <v>1552</v>
      </c>
      <c r="G388" s="59"/>
      <c r="H388" s="59"/>
      <c r="I388" s="60"/>
      <c r="J388" s="22"/>
      <c r="K388" s="22"/>
      <c r="L388" s="22"/>
      <c r="M388" s="22"/>
      <c r="N388" s="22"/>
      <c r="O388" s="22"/>
      <c r="P388" s="22"/>
      <c r="Q388" s="22"/>
      <c r="R388" s="22"/>
      <c r="S388" s="22"/>
      <c r="T388" s="22"/>
      <c r="U388" s="22"/>
      <c r="V388" s="22"/>
      <c r="W388" s="22"/>
      <c r="X388" s="22"/>
      <c r="Y388" s="22"/>
      <c r="Z388" s="22"/>
      <c r="AA388" s="22"/>
    </row>
    <row r="389" spans="1:27" ht="15" customHeight="1" x14ac:dyDescent="0.2">
      <c r="A389" s="487"/>
      <c r="B389" s="61" t="s">
        <v>1553</v>
      </c>
      <c r="C389" s="57" t="s">
        <v>1554</v>
      </c>
      <c r="D389" s="57" t="s">
        <v>1555</v>
      </c>
      <c r="E389" s="58" t="s">
        <v>1556</v>
      </c>
      <c r="F389" s="57" t="s">
        <v>1557</v>
      </c>
      <c r="G389" s="59"/>
      <c r="H389" s="59"/>
      <c r="I389" s="60"/>
      <c r="J389" s="22"/>
      <c r="K389" s="22"/>
      <c r="L389" s="22"/>
      <c r="M389" s="22"/>
      <c r="N389" s="22"/>
      <c r="O389" s="22"/>
      <c r="P389" s="22"/>
      <c r="Q389" s="22"/>
      <c r="R389" s="22"/>
      <c r="S389" s="22"/>
      <c r="T389" s="22"/>
      <c r="U389" s="22"/>
      <c r="V389" s="22"/>
      <c r="W389" s="22"/>
      <c r="X389" s="22"/>
      <c r="Y389" s="22"/>
      <c r="Z389" s="22"/>
      <c r="AA389" s="22"/>
    </row>
    <row r="390" spans="1:27" ht="15" customHeight="1" x14ac:dyDescent="0.2">
      <c r="A390" s="487"/>
      <c r="B390" s="502" t="s">
        <v>1558</v>
      </c>
      <c r="C390" s="57" t="s">
        <v>1559</v>
      </c>
      <c r="D390" s="58" t="s">
        <v>1560</v>
      </c>
      <c r="E390" s="58" t="s">
        <v>1561</v>
      </c>
      <c r="F390" s="57" t="s">
        <v>1562</v>
      </c>
      <c r="G390" s="59"/>
      <c r="H390" s="59"/>
      <c r="I390" s="60"/>
      <c r="J390" s="22"/>
      <c r="K390" s="22"/>
      <c r="L390" s="22"/>
      <c r="M390" s="22"/>
      <c r="N390" s="22"/>
      <c r="O390" s="22"/>
      <c r="P390" s="22"/>
      <c r="Q390" s="22"/>
      <c r="R390" s="22"/>
      <c r="S390" s="22"/>
      <c r="T390" s="22"/>
      <c r="U390" s="22"/>
      <c r="V390" s="22"/>
      <c r="W390" s="22"/>
      <c r="X390" s="22"/>
      <c r="Y390" s="22"/>
      <c r="Z390" s="22"/>
      <c r="AA390" s="22"/>
    </row>
    <row r="391" spans="1:27" ht="15" customHeight="1" x14ac:dyDescent="0.2">
      <c r="A391" s="487"/>
      <c r="B391" s="487"/>
      <c r="C391" s="57"/>
      <c r="D391" s="58" t="s">
        <v>1563</v>
      </c>
      <c r="E391" s="58" t="s">
        <v>1564</v>
      </c>
      <c r="F391" s="57" t="s">
        <v>1565</v>
      </c>
      <c r="G391" s="59"/>
      <c r="H391" s="59"/>
      <c r="I391" s="60"/>
      <c r="J391" s="22"/>
      <c r="K391" s="22"/>
      <c r="L391" s="22"/>
      <c r="M391" s="22"/>
      <c r="N391" s="22"/>
      <c r="O391" s="22"/>
      <c r="P391" s="22"/>
      <c r="Q391" s="22"/>
      <c r="R391" s="22"/>
      <c r="S391" s="22"/>
      <c r="T391" s="22"/>
      <c r="U391" s="22"/>
      <c r="V391" s="22"/>
      <c r="W391" s="22"/>
      <c r="X391" s="22"/>
      <c r="Y391" s="22"/>
      <c r="Z391" s="22"/>
      <c r="AA391" s="22"/>
    </row>
    <row r="392" spans="1:27" ht="15" customHeight="1" x14ac:dyDescent="0.2">
      <c r="A392" s="471"/>
      <c r="B392" s="471"/>
      <c r="C392" s="57" t="s">
        <v>1566</v>
      </c>
      <c r="D392" s="58" t="s">
        <v>1567</v>
      </c>
      <c r="E392" s="58" t="s">
        <v>1568</v>
      </c>
      <c r="F392" s="57" t="s">
        <v>1569</v>
      </c>
      <c r="G392" s="59"/>
      <c r="H392" s="59"/>
      <c r="I392" s="60"/>
      <c r="J392" s="22"/>
      <c r="K392" s="22"/>
      <c r="L392" s="22"/>
      <c r="M392" s="22"/>
      <c r="N392" s="22"/>
      <c r="O392" s="22"/>
      <c r="P392" s="22"/>
      <c r="Q392" s="22"/>
      <c r="R392" s="22"/>
      <c r="S392" s="22"/>
      <c r="T392" s="22"/>
      <c r="U392" s="22"/>
      <c r="V392" s="22"/>
      <c r="W392" s="22"/>
      <c r="X392" s="22"/>
      <c r="Y392" s="22"/>
      <c r="Z392" s="22"/>
      <c r="AA392" s="22"/>
    </row>
    <row r="393" spans="1:27" ht="15" customHeight="1" x14ac:dyDescent="0.2">
      <c r="A393" s="502" t="s">
        <v>1570</v>
      </c>
      <c r="B393" s="502" t="s">
        <v>1571</v>
      </c>
      <c r="C393" s="57" t="s">
        <v>1572</v>
      </c>
      <c r="D393" s="58" t="s">
        <v>1573</v>
      </c>
      <c r="E393" s="58" t="s">
        <v>1574</v>
      </c>
      <c r="F393" s="57" t="s">
        <v>1575</v>
      </c>
      <c r="G393" s="59"/>
      <c r="H393" s="59"/>
      <c r="I393" s="60"/>
      <c r="J393" s="22"/>
      <c r="K393" s="22"/>
      <c r="L393" s="22"/>
      <c r="M393" s="22"/>
      <c r="N393" s="22"/>
      <c r="O393" s="22"/>
      <c r="P393" s="22"/>
      <c r="Q393" s="22"/>
      <c r="R393" s="22"/>
      <c r="S393" s="22"/>
      <c r="T393" s="22"/>
      <c r="U393" s="22"/>
      <c r="V393" s="22"/>
      <c r="W393" s="22"/>
      <c r="X393" s="22"/>
      <c r="Y393" s="22"/>
      <c r="Z393" s="22"/>
      <c r="AA393" s="22"/>
    </row>
    <row r="394" spans="1:27" ht="15" customHeight="1" x14ac:dyDescent="0.2">
      <c r="A394" s="487"/>
      <c r="B394" s="487"/>
      <c r="C394" s="57"/>
      <c r="D394" s="58" t="s">
        <v>1576</v>
      </c>
      <c r="E394" s="58" t="s">
        <v>1577</v>
      </c>
      <c r="F394" s="57" t="s">
        <v>1578</v>
      </c>
      <c r="G394" s="59"/>
      <c r="H394" s="59"/>
      <c r="I394" s="60"/>
      <c r="J394" s="22"/>
      <c r="K394" s="22"/>
      <c r="L394" s="22"/>
      <c r="M394" s="22"/>
      <c r="N394" s="22"/>
      <c r="O394" s="22"/>
      <c r="P394" s="22"/>
      <c r="Q394" s="22"/>
      <c r="R394" s="22"/>
      <c r="S394" s="22"/>
      <c r="T394" s="22"/>
      <c r="U394" s="22"/>
      <c r="V394" s="22"/>
      <c r="W394" s="22"/>
      <c r="X394" s="22"/>
      <c r="Y394" s="22"/>
      <c r="Z394" s="22"/>
      <c r="AA394" s="22"/>
    </row>
    <row r="395" spans="1:27" ht="15" customHeight="1" x14ac:dyDescent="0.2">
      <c r="A395" s="487"/>
      <c r="B395" s="487"/>
      <c r="C395" s="57" t="s">
        <v>1579</v>
      </c>
      <c r="D395" s="58" t="s">
        <v>1580</v>
      </c>
      <c r="E395" s="58" t="s">
        <v>1581</v>
      </c>
      <c r="F395" s="57" t="s">
        <v>1582</v>
      </c>
      <c r="G395" s="59"/>
      <c r="H395" s="59"/>
      <c r="I395" s="60"/>
      <c r="J395" s="22"/>
      <c r="K395" s="22"/>
      <c r="L395" s="22"/>
      <c r="M395" s="22"/>
      <c r="N395" s="22"/>
      <c r="O395" s="22"/>
      <c r="P395" s="22"/>
      <c r="Q395" s="22"/>
      <c r="R395" s="22"/>
      <c r="S395" s="22"/>
      <c r="T395" s="22"/>
      <c r="U395" s="22"/>
      <c r="V395" s="22"/>
      <c r="W395" s="22"/>
      <c r="X395" s="22"/>
      <c r="Y395" s="22"/>
      <c r="Z395" s="22"/>
      <c r="AA395" s="22"/>
    </row>
    <row r="396" spans="1:27" ht="15" customHeight="1" x14ac:dyDescent="0.2">
      <c r="A396" s="487"/>
      <c r="B396" s="471"/>
      <c r="C396" s="57"/>
      <c r="D396" s="58" t="s">
        <v>1583</v>
      </c>
      <c r="E396" s="58" t="s">
        <v>1584</v>
      </c>
      <c r="F396" s="57" t="s">
        <v>1585</v>
      </c>
      <c r="G396" s="59"/>
      <c r="H396" s="59"/>
      <c r="I396" s="60"/>
      <c r="J396" s="22"/>
      <c r="K396" s="22"/>
      <c r="L396" s="22"/>
      <c r="M396" s="22"/>
      <c r="N396" s="22"/>
      <c r="O396" s="22"/>
      <c r="P396" s="22"/>
      <c r="Q396" s="22"/>
      <c r="R396" s="22"/>
      <c r="S396" s="22"/>
      <c r="T396" s="22"/>
      <c r="U396" s="22"/>
      <c r="V396" s="22"/>
      <c r="W396" s="22"/>
      <c r="X396" s="22"/>
      <c r="Y396" s="22"/>
      <c r="Z396" s="22"/>
      <c r="AA396" s="22"/>
    </row>
    <row r="397" spans="1:27" ht="15" customHeight="1" x14ac:dyDescent="0.2">
      <c r="A397" s="487"/>
      <c r="B397" s="502" t="s">
        <v>1586</v>
      </c>
      <c r="C397" s="57" t="s">
        <v>1587</v>
      </c>
      <c r="D397" s="58" t="s">
        <v>1588</v>
      </c>
      <c r="E397" s="58" t="s">
        <v>1589</v>
      </c>
      <c r="F397" s="57" t="s">
        <v>1590</v>
      </c>
      <c r="G397" s="59"/>
      <c r="H397" s="59"/>
      <c r="I397" s="60"/>
      <c r="J397" s="22"/>
      <c r="K397" s="22"/>
      <c r="L397" s="22"/>
      <c r="M397" s="22"/>
      <c r="N397" s="22"/>
      <c r="O397" s="22"/>
      <c r="P397" s="22"/>
      <c r="Q397" s="22"/>
      <c r="R397" s="22"/>
      <c r="S397" s="22"/>
      <c r="T397" s="22"/>
      <c r="U397" s="22"/>
      <c r="V397" s="22"/>
      <c r="W397" s="22"/>
      <c r="X397" s="22"/>
      <c r="Y397" s="22"/>
      <c r="Z397" s="22"/>
      <c r="AA397" s="22"/>
    </row>
    <row r="398" spans="1:27" ht="15" customHeight="1" x14ac:dyDescent="0.2">
      <c r="A398" s="487"/>
      <c r="B398" s="487"/>
      <c r="C398" s="57"/>
      <c r="D398" s="58" t="s">
        <v>1591</v>
      </c>
      <c r="E398" s="58" t="s">
        <v>1592</v>
      </c>
      <c r="F398" s="57" t="s">
        <v>1593</v>
      </c>
      <c r="G398" s="59"/>
      <c r="H398" s="59"/>
      <c r="I398" s="60"/>
      <c r="J398" s="22"/>
      <c r="K398" s="22"/>
      <c r="L398" s="22"/>
      <c r="M398" s="22"/>
      <c r="N398" s="22"/>
      <c r="O398" s="22"/>
      <c r="P398" s="22"/>
      <c r="Q398" s="22"/>
      <c r="R398" s="22"/>
      <c r="S398" s="22"/>
      <c r="T398" s="22"/>
      <c r="U398" s="22"/>
      <c r="V398" s="22"/>
      <c r="W398" s="22"/>
      <c r="X398" s="22"/>
      <c r="Y398" s="22"/>
      <c r="Z398" s="22"/>
      <c r="AA398" s="22"/>
    </row>
    <row r="399" spans="1:27" ht="15" customHeight="1" x14ac:dyDescent="0.2">
      <c r="A399" s="487"/>
      <c r="B399" s="471"/>
      <c r="C399" s="57" t="s">
        <v>1594</v>
      </c>
      <c r="D399" s="58" t="s">
        <v>1595</v>
      </c>
      <c r="E399" s="58" t="s">
        <v>1596</v>
      </c>
      <c r="F399" s="57" t="s">
        <v>1597</v>
      </c>
      <c r="G399" s="59"/>
      <c r="H399" s="59"/>
      <c r="I399" s="60"/>
      <c r="J399" s="22"/>
      <c r="K399" s="22"/>
      <c r="L399" s="22"/>
      <c r="M399" s="22"/>
      <c r="N399" s="22"/>
      <c r="O399" s="22"/>
      <c r="P399" s="22"/>
      <c r="Q399" s="22"/>
      <c r="R399" s="22"/>
      <c r="S399" s="22"/>
      <c r="T399" s="22"/>
      <c r="U399" s="22"/>
      <c r="V399" s="22"/>
      <c r="W399" s="22"/>
      <c r="X399" s="22"/>
      <c r="Y399" s="22"/>
      <c r="Z399" s="22"/>
      <c r="AA399" s="22"/>
    </row>
    <row r="400" spans="1:27" ht="15" customHeight="1" x14ac:dyDescent="0.2">
      <c r="A400" s="487"/>
      <c r="B400" s="502" t="s">
        <v>1598</v>
      </c>
      <c r="C400" s="57" t="s">
        <v>1599</v>
      </c>
      <c r="D400" s="58" t="s">
        <v>1600</v>
      </c>
      <c r="E400" s="58" t="s">
        <v>1601</v>
      </c>
      <c r="F400" s="57" t="s">
        <v>1602</v>
      </c>
      <c r="G400" s="59"/>
      <c r="H400" s="59"/>
      <c r="I400" s="60"/>
      <c r="J400" s="22"/>
      <c r="K400" s="22"/>
      <c r="L400" s="22"/>
      <c r="M400" s="22"/>
      <c r="N400" s="22"/>
      <c r="O400" s="22"/>
      <c r="P400" s="22"/>
      <c r="Q400" s="22"/>
      <c r="R400" s="22"/>
      <c r="S400" s="22"/>
      <c r="T400" s="22"/>
      <c r="U400" s="22"/>
      <c r="V400" s="22"/>
      <c r="W400" s="22"/>
      <c r="X400" s="22"/>
      <c r="Y400" s="22"/>
      <c r="Z400" s="22"/>
      <c r="AA400" s="22"/>
    </row>
    <row r="401" spans="1:27" ht="15" customHeight="1" x14ac:dyDescent="0.2">
      <c r="A401" s="487"/>
      <c r="B401" s="487"/>
      <c r="C401" s="57"/>
      <c r="D401" s="58" t="s">
        <v>1603</v>
      </c>
      <c r="E401" s="58" t="s">
        <v>1604</v>
      </c>
      <c r="F401" s="57" t="s">
        <v>1605</v>
      </c>
      <c r="G401" s="59"/>
      <c r="H401" s="59"/>
      <c r="I401" s="60"/>
      <c r="J401" s="22"/>
      <c r="K401" s="22"/>
      <c r="L401" s="22"/>
      <c r="M401" s="22"/>
      <c r="N401" s="22"/>
      <c r="O401" s="22"/>
      <c r="P401" s="22"/>
      <c r="Q401" s="22"/>
      <c r="R401" s="22"/>
      <c r="S401" s="22"/>
      <c r="T401" s="22"/>
      <c r="U401" s="22"/>
      <c r="V401" s="22"/>
      <c r="W401" s="22"/>
      <c r="X401" s="22"/>
      <c r="Y401" s="22"/>
      <c r="Z401" s="22"/>
      <c r="AA401" s="22"/>
    </row>
    <row r="402" spans="1:27" ht="15" customHeight="1" x14ac:dyDescent="0.2">
      <c r="A402" s="471"/>
      <c r="B402" s="471"/>
      <c r="C402" s="57" t="s">
        <v>1606</v>
      </c>
      <c r="D402" s="58" t="s">
        <v>1607</v>
      </c>
      <c r="E402" s="58" t="s">
        <v>1608</v>
      </c>
      <c r="F402" s="57" t="s">
        <v>1609</v>
      </c>
      <c r="G402" s="59"/>
      <c r="H402" s="59"/>
      <c r="I402" s="60"/>
      <c r="J402" s="22"/>
      <c r="K402" s="22"/>
      <c r="L402" s="22"/>
      <c r="M402" s="22"/>
      <c r="N402" s="22"/>
      <c r="O402" s="22"/>
      <c r="P402" s="22"/>
      <c r="Q402" s="22"/>
      <c r="R402" s="22"/>
      <c r="S402" s="22"/>
      <c r="T402" s="22"/>
      <c r="U402" s="22"/>
      <c r="V402" s="22"/>
      <c r="W402" s="22"/>
      <c r="X402" s="22"/>
      <c r="Y402" s="22"/>
      <c r="Z402" s="22"/>
      <c r="AA402" s="22"/>
    </row>
    <row r="403" spans="1:27" ht="15" customHeight="1" x14ac:dyDescent="0.2">
      <c r="A403" s="502" t="s">
        <v>1610</v>
      </c>
      <c r="B403" s="502" t="s">
        <v>1611</v>
      </c>
      <c r="C403" s="57" t="s">
        <v>1612</v>
      </c>
      <c r="D403" s="58" t="s">
        <v>1613</v>
      </c>
      <c r="E403" s="58" t="s">
        <v>1614</v>
      </c>
      <c r="F403" s="57" t="s">
        <v>1615</v>
      </c>
      <c r="G403" s="59"/>
      <c r="H403" s="59"/>
      <c r="I403" s="60"/>
      <c r="J403" s="22"/>
      <c r="K403" s="22"/>
      <c r="L403" s="22"/>
      <c r="M403" s="22"/>
      <c r="N403" s="22"/>
      <c r="O403" s="22"/>
      <c r="P403" s="22"/>
      <c r="Q403" s="22"/>
      <c r="R403" s="22"/>
      <c r="S403" s="22"/>
      <c r="T403" s="22"/>
      <c r="U403" s="22"/>
      <c r="V403" s="22"/>
      <c r="W403" s="22"/>
      <c r="X403" s="22"/>
      <c r="Y403" s="22"/>
      <c r="Z403" s="22"/>
      <c r="AA403" s="22"/>
    </row>
    <row r="404" spans="1:27" ht="15" customHeight="1" x14ac:dyDescent="0.2">
      <c r="A404" s="487"/>
      <c r="B404" s="487"/>
      <c r="C404" s="57" t="s">
        <v>1616</v>
      </c>
      <c r="D404" s="58" t="s">
        <v>1617</v>
      </c>
      <c r="E404" s="58" t="s">
        <v>1618</v>
      </c>
      <c r="F404" s="57" t="s">
        <v>1619</v>
      </c>
      <c r="G404" s="59"/>
      <c r="H404" s="59"/>
      <c r="I404" s="60"/>
      <c r="J404" s="22"/>
      <c r="K404" s="22"/>
      <c r="L404" s="22"/>
      <c r="M404" s="22"/>
      <c r="N404" s="22"/>
      <c r="O404" s="22"/>
      <c r="P404" s="22"/>
      <c r="Q404" s="22"/>
      <c r="R404" s="22"/>
      <c r="S404" s="22"/>
      <c r="T404" s="22"/>
      <c r="U404" s="22"/>
      <c r="V404" s="22"/>
      <c r="W404" s="22"/>
      <c r="X404" s="22"/>
      <c r="Y404" s="22"/>
      <c r="Z404" s="22"/>
      <c r="AA404" s="22"/>
    </row>
    <row r="405" spans="1:27" ht="15" customHeight="1" x14ac:dyDescent="0.2">
      <c r="A405" s="487"/>
      <c r="B405" s="487"/>
      <c r="C405" s="57" t="s">
        <v>1620</v>
      </c>
      <c r="D405" s="58" t="s">
        <v>1621</v>
      </c>
      <c r="E405" s="58" t="s">
        <v>1622</v>
      </c>
      <c r="F405" s="57" t="s">
        <v>1623</v>
      </c>
      <c r="G405" s="59"/>
      <c r="H405" s="59"/>
      <c r="I405" s="60"/>
      <c r="J405" s="22"/>
      <c r="K405" s="22"/>
      <c r="L405" s="22"/>
      <c r="M405" s="22"/>
      <c r="N405" s="22"/>
      <c r="O405" s="22"/>
      <c r="P405" s="22"/>
      <c r="Q405" s="22"/>
      <c r="R405" s="22"/>
      <c r="S405" s="22"/>
      <c r="T405" s="22"/>
      <c r="U405" s="22"/>
      <c r="V405" s="22"/>
      <c r="W405" s="22"/>
      <c r="X405" s="22"/>
      <c r="Y405" s="22"/>
      <c r="Z405" s="22"/>
      <c r="AA405" s="22"/>
    </row>
    <row r="406" spans="1:27" ht="15" customHeight="1" x14ac:dyDescent="0.2">
      <c r="A406" s="487"/>
      <c r="B406" s="487"/>
      <c r="C406" s="57" t="s">
        <v>1624</v>
      </c>
      <c r="D406" s="58" t="s">
        <v>1625</v>
      </c>
      <c r="E406" s="58" t="s">
        <v>1626</v>
      </c>
      <c r="F406" s="57" t="s">
        <v>1627</v>
      </c>
      <c r="G406" s="59"/>
      <c r="H406" s="59"/>
      <c r="I406" s="60"/>
      <c r="J406" s="22"/>
      <c r="K406" s="22"/>
      <c r="L406" s="22"/>
      <c r="M406" s="22"/>
      <c r="N406" s="22"/>
      <c r="O406" s="22"/>
      <c r="P406" s="22"/>
      <c r="Q406" s="22"/>
      <c r="R406" s="22"/>
      <c r="S406" s="22"/>
      <c r="T406" s="22"/>
      <c r="U406" s="22"/>
      <c r="V406" s="22"/>
      <c r="W406" s="22"/>
      <c r="X406" s="22"/>
      <c r="Y406" s="22"/>
      <c r="Z406" s="22"/>
      <c r="AA406" s="22"/>
    </row>
    <row r="407" spans="1:27" ht="15" customHeight="1" x14ac:dyDescent="0.2">
      <c r="A407" s="487"/>
      <c r="B407" s="487"/>
      <c r="C407" s="57" t="s">
        <v>1628</v>
      </c>
      <c r="D407" s="58" t="s">
        <v>1629</v>
      </c>
      <c r="E407" s="58" t="s">
        <v>1630</v>
      </c>
      <c r="F407" s="57" t="s">
        <v>1631</v>
      </c>
      <c r="G407" s="59"/>
      <c r="H407" s="59"/>
      <c r="I407" s="60"/>
      <c r="J407" s="22"/>
      <c r="K407" s="22"/>
      <c r="L407" s="22"/>
      <c r="M407" s="22"/>
      <c r="N407" s="22"/>
      <c r="O407" s="22"/>
      <c r="P407" s="22"/>
      <c r="Q407" s="22"/>
      <c r="R407" s="22"/>
      <c r="S407" s="22"/>
      <c r="T407" s="22"/>
      <c r="U407" s="22"/>
      <c r="V407" s="22"/>
      <c r="W407" s="22"/>
      <c r="X407" s="22"/>
      <c r="Y407" s="22"/>
      <c r="Z407" s="22"/>
      <c r="AA407" s="22"/>
    </row>
    <row r="408" spans="1:27" ht="15" customHeight="1" x14ac:dyDescent="0.2">
      <c r="A408" s="487"/>
      <c r="B408" s="487"/>
      <c r="C408" s="57" t="s">
        <v>1632</v>
      </c>
      <c r="D408" s="58"/>
      <c r="E408" s="58"/>
      <c r="F408" s="57" t="s">
        <v>1633</v>
      </c>
      <c r="G408" s="59"/>
      <c r="H408" s="59"/>
      <c r="I408" s="60"/>
      <c r="J408" s="22"/>
      <c r="K408" s="22"/>
      <c r="L408" s="22"/>
      <c r="M408" s="22"/>
      <c r="N408" s="22"/>
      <c r="O408" s="22"/>
      <c r="P408" s="22"/>
      <c r="Q408" s="22"/>
      <c r="R408" s="22"/>
      <c r="S408" s="22"/>
      <c r="T408" s="22"/>
      <c r="U408" s="22"/>
      <c r="V408" s="22"/>
      <c r="W408" s="22"/>
      <c r="X408" s="22"/>
      <c r="Y408" s="22"/>
      <c r="Z408" s="22"/>
      <c r="AA408" s="22"/>
    </row>
    <row r="409" spans="1:27" ht="15" customHeight="1" x14ac:dyDescent="0.2">
      <c r="A409" s="487"/>
      <c r="B409" s="471"/>
      <c r="C409" s="57"/>
      <c r="D409" s="58" t="s">
        <v>1634</v>
      </c>
      <c r="E409" s="58" t="s">
        <v>1635</v>
      </c>
      <c r="F409" s="57" t="s">
        <v>1636</v>
      </c>
      <c r="G409" s="59"/>
      <c r="H409" s="59"/>
      <c r="I409" s="60"/>
      <c r="J409" s="22"/>
      <c r="K409" s="22"/>
      <c r="L409" s="22"/>
      <c r="M409" s="22"/>
      <c r="N409" s="22"/>
      <c r="O409" s="22"/>
      <c r="P409" s="22"/>
      <c r="Q409" s="22"/>
      <c r="R409" s="22"/>
      <c r="S409" s="22"/>
      <c r="T409" s="22"/>
      <c r="U409" s="22"/>
      <c r="V409" s="22"/>
      <c r="W409" s="22"/>
      <c r="X409" s="22"/>
      <c r="Y409" s="22"/>
      <c r="Z409" s="22"/>
      <c r="AA409" s="22"/>
    </row>
    <row r="410" spans="1:27" ht="15" customHeight="1" x14ac:dyDescent="0.2">
      <c r="A410" s="487"/>
      <c r="B410" s="502" t="s">
        <v>1637</v>
      </c>
      <c r="C410" s="57" t="s">
        <v>1638</v>
      </c>
      <c r="D410" s="58" t="s">
        <v>1639</v>
      </c>
      <c r="E410" s="58" t="s">
        <v>1640</v>
      </c>
      <c r="F410" s="57" t="s">
        <v>1641</v>
      </c>
      <c r="G410" s="59"/>
      <c r="H410" s="59"/>
      <c r="I410" s="60"/>
      <c r="J410" s="22"/>
      <c r="K410" s="22"/>
      <c r="L410" s="22"/>
      <c r="M410" s="22"/>
      <c r="N410" s="22"/>
      <c r="O410" s="22"/>
      <c r="P410" s="22"/>
      <c r="Q410" s="22"/>
      <c r="R410" s="22"/>
      <c r="S410" s="22"/>
      <c r="T410" s="22"/>
      <c r="U410" s="22"/>
      <c r="V410" s="22"/>
      <c r="W410" s="22"/>
      <c r="X410" s="22"/>
      <c r="Y410" s="22"/>
      <c r="Z410" s="22"/>
      <c r="AA410" s="22"/>
    </row>
    <row r="411" spans="1:27" ht="15" customHeight="1" x14ac:dyDescent="0.2">
      <c r="A411" s="487"/>
      <c r="B411" s="487"/>
      <c r="C411" s="57"/>
      <c r="D411" s="58" t="s">
        <v>1642</v>
      </c>
      <c r="E411" s="58" t="s">
        <v>1643</v>
      </c>
      <c r="F411" s="57" t="s">
        <v>1644</v>
      </c>
      <c r="G411" s="59"/>
      <c r="H411" s="59"/>
      <c r="I411" s="60"/>
      <c r="J411" s="22"/>
      <c r="K411" s="22"/>
      <c r="L411" s="22"/>
      <c r="M411" s="22"/>
      <c r="N411" s="22"/>
      <c r="O411" s="22"/>
      <c r="P411" s="22"/>
      <c r="Q411" s="22"/>
      <c r="R411" s="22"/>
      <c r="S411" s="22"/>
      <c r="T411" s="22"/>
      <c r="U411" s="22"/>
      <c r="V411" s="22"/>
      <c r="W411" s="22"/>
      <c r="X411" s="22"/>
      <c r="Y411" s="22"/>
      <c r="Z411" s="22"/>
      <c r="AA411" s="22"/>
    </row>
    <row r="412" spans="1:27" ht="15" customHeight="1" x14ac:dyDescent="0.2">
      <c r="A412" s="487"/>
      <c r="B412" s="487"/>
      <c r="C412" s="57" t="s">
        <v>1645</v>
      </c>
      <c r="D412" s="58" t="s">
        <v>1646</v>
      </c>
      <c r="E412" s="58" t="s">
        <v>1647</v>
      </c>
      <c r="F412" s="57" t="s">
        <v>1648</v>
      </c>
      <c r="G412" s="59"/>
      <c r="H412" s="59"/>
      <c r="I412" s="60"/>
      <c r="J412" s="22"/>
      <c r="K412" s="22"/>
      <c r="L412" s="22"/>
      <c r="M412" s="22"/>
      <c r="N412" s="22"/>
      <c r="O412" s="22"/>
      <c r="P412" s="22"/>
      <c r="Q412" s="22"/>
      <c r="R412" s="22"/>
      <c r="S412" s="22"/>
      <c r="T412" s="22"/>
      <c r="U412" s="22"/>
      <c r="V412" s="22"/>
      <c r="W412" s="22"/>
      <c r="X412" s="22"/>
      <c r="Y412" s="22"/>
      <c r="Z412" s="22"/>
      <c r="AA412" s="22"/>
    </row>
    <row r="413" spans="1:27" ht="15" customHeight="1" x14ac:dyDescent="0.2">
      <c r="A413" s="487"/>
      <c r="B413" s="487"/>
      <c r="C413" s="57"/>
      <c r="D413" s="58" t="s">
        <v>1649</v>
      </c>
      <c r="E413" s="58" t="s">
        <v>1650</v>
      </c>
      <c r="F413" s="57" t="s">
        <v>1651</v>
      </c>
      <c r="G413" s="59"/>
      <c r="H413" s="59"/>
      <c r="I413" s="60"/>
      <c r="J413" s="22"/>
      <c r="K413" s="22"/>
      <c r="L413" s="22"/>
      <c r="M413" s="22"/>
      <c r="N413" s="22"/>
      <c r="O413" s="22"/>
      <c r="P413" s="22"/>
      <c r="Q413" s="22"/>
      <c r="R413" s="22"/>
      <c r="S413" s="22"/>
      <c r="T413" s="22"/>
      <c r="U413" s="22"/>
      <c r="V413" s="22"/>
      <c r="W413" s="22"/>
      <c r="X413" s="22"/>
      <c r="Y413" s="22"/>
      <c r="Z413" s="22"/>
      <c r="AA413" s="22"/>
    </row>
    <row r="414" spans="1:27" ht="15" customHeight="1" x14ac:dyDescent="0.2">
      <c r="A414" s="487"/>
      <c r="B414" s="487"/>
      <c r="C414" s="57" t="s">
        <v>1652</v>
      </c>
      <c r="D414" s="58"/>
      <c r="E414" s="58"/>
      <c r="F414" s="57" t="s">
        <v>1653</v>
      </c>
      <c r="G414" s="59"/>
      <c r="H414" s="59"/>
      <c r="I414" s="60"/>
      <c r="J414" s="22"/>
      <c r="K414" s="22"/>
      <c r="L414" s="22"/>
      <c r="M414" s="22"/>
      <c r="N414" s="22"/>
      <c r="O414" s="22"/>
      <c r="P414" s="22"/>
      <c r="Q414" s="22"/>
      <c r="R414" s="22"/>
      <c r="S414" s="22"/>
      <c r="T414" s="22"/>
      <c r="U414" s="22"/>
      <c r="V414" s="22"/>
      <c r="W414" s="22"/>
      <c r="X414" s="22"/>
      <c r="Y414" s="22"/>
      <c r="Z414" s="22"/>
      <c r="AA414" s="22"/>
    </row>
    <row r="415" spans="1:27" ht="15" customHeight="1" x14ac:dyDescent="0.2">
      <c r="A415" s="487"/>
      <c r="B415" s="487"/>
      <c r="C415" s="57"/>
      <c r="D415" s="58" t="s">
        <v>1654</v>
      </c>
      <c r="E415" s="58" t="s">
        <v>1655</v>
      </c>
      <c r="F415" s="57" t="s">
        <v>1656</v>
      </c>
      <c r="G415" s="59"/>
      <c r="H415" s="59"/>
      <c r="I415" s="60"/>
      <c r="J415" s="22"/>
      <c r="K415" s="22"/>
      <c r="L415" s="22"/>
      <c r="M415" s="22"/>
      <c r="N415" s="22"/>
      <c r="O415" s="22"/>
      <c r="P415" s="22"/>
      <c r="Q415" s="22"/>
      <c r="R415" s="22"/>
      <c r="S415" s="22"/>
      <c r="T415" s="22"/>
      <c r="U415" s="22"/>
      <c r="V415" s="22"/>
      <c r="W415" s="22"/>
      <c r="X415" s="22"/>
      <c r="Y415" s="22"/>
      <c r="Z415" s="22"/>
      <c r="AA415" s="22"/>
    </row>
    <row r="416" spans="1:27" ht="15" customHeight="1" x14ac:dyDescent="0.2">
      <c r="A416" s="487"/>
      <c r="B416" s="471"/>
      <c r="C416" s="57" t="s">
        <v>1657</v>
      </c>
      <c r="D416" s="58" t="s">
        <v>1658</v>
      </c>
      <c r="E416" s="58" t="s">
        <v>1659</v>
      </c>
      <c r="F416" s="57" t="s">
        <v>1660</v>
      </c>
      <c r="G416" s="59"/>
      <c r="H416" s="59"/>
      <c r="I416" s="60"/>
      <c r="J416" s="22"/>
      <c r="K416" s="22"/>
      <c r="L416" s="22"/>
      <c r="M416" s="22"/>
      <c r="N416" s="22"/>
      <c r="O416" s="22"/>
      <c r="P416" s="22"/>
      <c r="Q416" s="22"/>
      <c r="R416" s="22"/>
      <c r="S416" s="22"/>
      <c r="T416" s="22"/>
      <c r="U416" s="22"/>
      <c r="V416" s="22"/>
      <c r="W416" s="22"/>
      <c r="X416" s="22"/>
      <c r="Y416" s="22"/>
      <c r="Z416" s="22"/>
      <c r="AA416" s="22"/>
    </row>
    <row r="417" spans="1:27" ht="15" customHeight="1" x14ac:dyDescent="0.2">
      <c r="A417" s="487"/>
      <c r="B417" s="502" t="s">
        <v>1661</v>
      </c>
      <c r="C417" s="57" t="s">
        <v>1662</v>
      </c>
      <c r="D417" s="58" t="s">
        <v>1663</v>
      </c>
      <c r="E417" s="58" t="s">
        <v>1664</v>
      </c>
      <c r="F417" s="57" t="s">
        <v>1665</v>
      </c>
      <c r="G417" s="59"/>
      <c r="H417" s="59"/>
      <c r="I417" s="60"/>
      <c r="J417" s="22"/>
      <c r="K417" s="22"/>
      <c r="L417" s="22"/>
      <c r="M417" s="22"/>
      <c r="N417" s="22"/>
      <c r="O417" s="22"/>
      <c r="P417" s="22"/>
      <c r="Q417" s="22"/>
      <c r="R417" s="22"/>
      <c r="S417" s="22"/>
      <c r="T417" s="22"/>
      <c r="U417" s="22"/>
      <c r="V417" s="22"/>
      <c r="W417" s="22"/>
      <c r="X417" s="22"/>
      <c r="Y417" s="22"/>
      <c r="Z417" s="22"/>
      <c r="AA417" s="22"/>
    </row>
    <row r="418" spans="1:27" ht="15" customHeight="1" x14ac:dyDescent="0.2">
      <c r="A418" s="487"/>
      <c r="B418" s="487"/>
      <c r="C418" s="57" t="s">
        <v>1666</v>
      </c>
      <c r="D418" s="58" t="s">
        <v>1667</v>
      </c>
      <c r="E418" s="58" t="s">
        <v>1668</v>
      </c>
      <c r="F418" s="57" t="s">
        <v>1669</v>
      </c>
      <c r="G418" s="59"/>
      <c r="H418" s="59"/>
      <c r="I418" s="60"/>
      <c r="J418" s="22"/>
      <c r="K418" s="22"/>
      <c r="L418" s="22"/>
      <c r="M418" s="22"/>
      <c r="N418" s="22"/>
      <c r="O418" s="22"/>
      <c r="P418" s="22"/>
      <c r="Q418" s="22"/>
      <c r="R418" s="22"/>
      <c r="S418" s="22"/>
      <c r="T418" s="22"/>
      <c r="U418" s="22"/>
      <c r="V418" s="22"/>
      <c r="W418" s="22"/>
      <c r="X418" s="22"/>
      <c r="Y418" s="22"/>
      <c r="Z418" s="22"/>
      <c r="AA418" s="22"/>
    </row>
    <row r="419" spans="1:27" ht="15" customHeight="1" x14ac:dyDescent="0.2">
      <c r="A419" s="487"/>
      <c r="B419" s="471"/>
      <c r="C419" s="57" t="s">
        <v>1670</v>
      </c>
      <c r="D419" s="58" t="s">
        <v>1671</v>
      </c>
      <c r="E419" s="58" t="s">
        <v>1672</v>
      </c>
      <c r="F419" s="57" t="s">
        <v>1673</v>
      </c>
      <c r="G419" s="59"/>
      <c r="H419" s="59"/>
      <c r="I419" s="60"/>
      <c r="J419" s="22"/>
      <c r="K419" s="22"/>
      <c r="L419" s="22"/>
      <c r="M419" s="22"/>
      <c r="N419" s="22"/>
      <c r="O419" s="22"/>
      <c r="P419" s="22"/>
      <c r="Q419" s="22"/>
      <c r="R419" s="22"/>
      <c r="S419" s="22"/>
      <c r="T419" s="22"/>
      <c r="U419" s="22"/>
      <c r="V419" s="22"/>
      <c r="W419" s="22"/>
      <c r="X419" s="22"/>
      <c r="Y419" s="22"/>
      <c r="Z419" s="22"/>
      <c r="AA419" s="22"/>
    </row>
    <row r="420" spans="1:27" ht="15" customHeight="1" x14ac:dyDescent="0.2">
      <c r="A420" s="471"/>
      <c r="B420" s="61" t="s">
        <v>1674</v>
      </c>
      <c r="C420" s="57" t="s">
        <v>192</v>
      </c>
      <c r="D420" s="58" t="s">
        <v>1675</v>
      </c>
      <c r="E420" s="58" t="s">
        <v>1676</v>
      </c>
      <c r="F420" s="57" t="s">
        <v>1677</v>
      </c>
      <c r="G420" s="59"/>
      <c r="H420" s="59"/>
      <c r="I420" s="60"/>
      <c r="J420" s="22"/>
      <c r="K420" s="22"/>
      <c r="L420" s="22"/>
      <c r="M420" s="22"/>
      <c r="N420" s="22"/>
      <c r="O420" s="22"/>
      <c r="P420" s="22"/>
      <c r="Q420" s="22"/>
      <c r="R420" s="22"/>
      <c r="S420" s="22"/>
      <c r="T420" s="22"/>
      <c r="U420" s="22"/>
      <c r="V420" s="22"/>
      <c r="W420" s="22"/>
      <c r="X420" s="22"/>
      <c r="Y420" s="22"/>
      <c r="Z420" s="22"/>
      <c r="AA420" s="22"/>
    </row>
    <row r="421" spans="1:27" ht="15" customHeight="1" x14ac:dyDescent="0.2">
      <c r="A421" s="513" t="s">
        <v>1678</v>
      </c>
      <c r="B421" s="61" t="s">
        <v>1679</v>
      </c>
      <c r="C421" s="57" t="s">
        <v>1680</v>
      </c>
      <c r="D421" s="58" t="s">
        <v>1681</v>
      </c>
      <c r="E421" s="58" t="s">
        <v>1682</v>
      </c>
      <c r="F421" s="57" t="s">
        <v>1683</v>
      </c>
      <c r="G421" s="59"/>
      <c r="H421" s="59"/>
      <c r="I421" s="60"/>
      <c r="J421" s="22"/>
      <c r="K421" s="22"/>
      <c r="L421" s="22"/>
      <c r="M421" s="22"/>
      <c r="N421" s="22"/>
      <c r="O421" s="22"/>
      <c r="P421" s="22"/>
      <c r="Q421" s="22"/>
      <c r="R421" s="22"/>
      <c r="S421" s="22"/>
      <c r="T421" s="22"/>
      <c r="U421" s="22"/>
      <c r="V421" s="22"/>
      <c r="W421" s="22"/>
      <c r="X421" s="22"/>
      <c r="Y421" s="22"/>
      <c r="Z421" s="22"/>
      <c r="AA421" s="22"/>
    </row>
    <row r="422" spans="1:27" ht="15" customHeight="1" x14ac:dyDescent="0.2">
      <c r="A422" s="482"/>
      <c r="B422" s="61" t="s">
        <v>1684</v>
      </c>
      <c r="C422" s="57" t="s">
        <v>192</v>
      </c>
      <c r="D422" s="58" t="s">
        <v>1685</v>
      </c>
      <c r="E422" s="58" t="s">
        <v>1686</v>
      </c>
      <c r="F422" s="57" t="s">
        <v>1687</v>
      </c>
      <c r="G422" s="59"/>
      <c r="H422" s="59"/>
      <c r="I422" s="60"/>
      <c r="J422" s="22"/>
      <c r="K422" s="22"/>
      <c r="L422" s="22"/>
      <c r="M422" s="22"/>
      <c r="N422" s="22"/>
      <c r="O422" s="22"/>
      <c r="P422" s="22"/>
      <c r="Q422" s="22"/>
      <c r="R422" s="22"/>
      <c r="S422" s="22"/>
      <c r="T422" s="22"/>
      <c r="U422" s="22"/>
      <c r="V422" s="22"/>
      <c r="W422" s="22"/>
      <c r="X422" s="22"/>
      <c r="Y422" s="22"/>
      <c r="Z422" s="22"/>
      <c r="AA422" s="22"/>
    </row>
    <row r="423" spans="1:27" ht="15" customHeight="1" x14ac:dyDescent="0.2">
      <c r="A423" s="482"/>
      <c r="B423" s="61" t="s">
        <v>1688</v>
      </c>
      <c r="C423" s="57" t="s">
        <v>332</v>
      </c>
      <c r="D423" s="58" t="s">
        <v>1689</v>
      </c>
      <c r="E423" s="58" t="s">
        <v>1690</v>
      </c>
      <c r="F423" s="57" t="s">
        <v>1691</v>
      </c>
      <c r="G423" s="59"/>
      <c r="H423" s="59"/>
      <c r="I423" s="60"/>
      <c r="J423" s="22"/>
      <c r="K423" s="22"/>
      <c r="L423" s="22"/>
      <c r="M423" s="22"/>
      <c r="N423" s="22"/>
      <c r="O423" s="22"/>
      <c r="P423" s="22"/>
      <c r="Q423" s="22"/>
      <c r="R423" s="22"/>
      <c r="S423" s="22"/>
      <c r="T423" s="22"/>
      <c r="U423" s="22"/>
      <c r="V423" s="22"/>
      <c r="W423" s="22"/>
      <c r="X423" s="22"/>
      <c r="Y423" s="22"/>
      <c r="Z423" s="22"/>
      <c r="AA423" s="22"/>
    </row>
    <row r="424" spans="1:27" ht="15" customHeight="1" x14ac:dyDescent="0.2">
      <c r="A424" s="482"/>
      <c r="B424" s="61" t="s">
        <v>1692</v>
      </c>
      <c r="C424" s="57" t="s">
        <v>227</v>
      </c>
      <c r="D424" s="58" t="s">
        <v>1693</v>
      </c>
      <c r="E424" s="58" t="s">
        <v>1694</v>
      </c>
      <c r="F424" s="57" t="s">
        <v>1695</v>
      </c>
      <c r="G424" s="59"/>
      <c r="H424" s="59"/>
      <c r="I424" s="60"/>
      <c r="J424" s="22"/>
      <c r="K424" s="22"/>
      <c r="L424" s="22"/>
      <c r="M424" s="22"/>
      <c r="N424" s="22"/>
      <c r="O424" s="22"/>
      <c r="P424" s="22"/>
      <c r="Q424" s="22"/>
      <c r="R424" s="22"/>
      <c r="S424" s="22"/>
      <c r="T424" s="22"/>
      <c r="U424" s="22"/>
      <c r="V424" s="22"/>
      <c r="W424" s="22"/>
      <c r="X424" s="22"/>
      <c r="Y424" s="22"/>
      <c r="Z424" s="22"/>
      <c r="AA424" s="22"/>
    </row>
    <row r="425" spans="1:27" ht="15" customHeight="1" x14ac:dyDescent="0.2">
      <c r="A425" s="482"/>
      <c r="B425" s="61" t="s">
        <v>1696</v>
      </c>
      <c r="C425" s="57" t="s">
        <v>1697</v>
      </c>
      <c r="D425" s="58" t="s">
        <v>1698</v>
      </c>
      <c r="E425" s="58" t="s">
        <v>1699</v>
      </c>
      <c r="F425" s="57" t="s">
        <v>1700</v>
      </c>
      <c r="G425" s="59"/>
      <c r="H425" s="59"/>
      <c r="I425" s="60"/>
      <c r="J425" s="22"/>
      <c r="K425" s="22"/>
      <c r="L425" s="22"/>
      <c r="M425" s="22"/>
      <c r="N425" s="22"/>
      <c r="O425" s="22"/>
      <c r="P425" s="22"/>
      <c r="Q425" s="22"/>
      <c r="R425" s="22"/>
      <c r="S425" s="22"/>
      <c r="T425" s="22"/>
      <c r="U425" s="22"/>
      <c r="V425" s="22"/>
      <c r="W425" s="22"/>
      <c r="X425" s="22"/>
      <c r="Y425" s="22"/>
      <c r="Z425" s="22"/>
      <c r="AA425" s="22"/>
    </row>
    <row r="426" spans="1:27" ht="15" customHeight="1" x14ac:dyDescent="0.2">
      <c r="A426" s="482"/>
      <c r="B426" s="61" t="s">
        <v>1701</v>
      </c>
      <c r="C426" s="57" t="s">
        <v>1361</v>
      </c>
      <c r="D426" s="58" t="s">
        <v>1702</v>
      </c>
      <c r="E426" s="58" t="s">
        <v>1703</v>
      </c>
      <c r="F426" s="57" t="s">
        <v>1704</v>
      </c>
      <c r="G426" s="59"/>
      <c r="H426" s="59"/>
      <c r="I426" s="60"/>
      <c r="J426" s="22"/>
      <c r="K426" s="22"/>
      <c r="L426" s="22"/>
      <c r="M426" s="22"/>
      <c r="N426" s="22"/>
      <c r="O426" s="22"/>
      <c r="P426" s="22"/>
      <c r="Q426" s="22"/>
      <c r="R426" s="22"/>
      <c r="S426" s="22"/>
      <c r="T426" s="22"/>
      <c r="U426" s="22"/>
      <c r="V426" s="22"/>
      <c r="W426" s="22"/>
      <c r="X426" s="22"/>
      <c r="Y426" s="22"/>
      <c r="Z426" s="22"/>
      <c r="AA426" s="22"/>
    </row>
    <row r="427" spans="1:27" ht="15" customHeight="1" x14ac:dyDescent="0.2">
      <c r="A427" s="514"/>
      <c r="B427" s="69" t="s">
        <v>1705</v>
      </c>
      <c r="C427" s="70" t="s">
        <v>1706</v>
      </c>
      <c r="D427" s="91" t="s">
        <v>1707</v>
      </c>
      <c r="E427" s="91" t="s">
        <v>1708</v>
      </c>
      <c r="F427" s="70" t="s">
        <v>1709</v>
      </c>
      <c r="G427" s="59"/>
      <c r="H427" s="59"/>
      <c r="I427" s="60"/>
      <c r="J427" s="22"/>
      <c r="K427" s="22"/>
      <c r="L427" s="22"/>
      <c r="M427" s="22"/>
      <c r="N427" s="22"/>
      <c r="O427" s="22"/>
      <c r="P427" s="22"/>
      <c r="Q427" s="22"/>
      <c r="R427" s="22"/>
      <c r="S427" s="22"/>
      <c r="T427" s="22"/>
      <c r="U427" s="22"/>
      <c r="V427" s="22"/>
      <c r="W427" s="22"/>
      <c r="X427" s="22"/>
      <c r="Y427" s="22"/>
      <c r="Z427" s="22"/>
      <c r="AA427" s="22"/>
    </row>
    <row r="428" spans="1:27" ht="15.75" customHeight="1" x14ac:dyDescent="0.2">
      <c r="A428" s="502"/>
      <c r="B428" s="502"/>
      <c r="C428" s="57" t="s">
        <v>1710</v>
      </c>
      <c r="D428" s="58" t="s">
        <v>1711</v>
      </c>
      <c r="E428" s="57" t="s">
        <v>1712</v>
      </c>
      <c r="F428" s="57" t="s">
        <v>1713</v>
      </c>
      <c r="G428" s="59"/>
      <c r="H428" s="59"/>
      <c r="I428" s="60"/>
      <c r="J428" s="64"/>
      <c r="K428" s="64"/>
      <c r="L428" s="64"/>
      <c r="M428" s="64"/>
      <c r="N428" s="64"/>
      <c r="O428" s="64"/>
      <c r="P428" s="64"/>
      <c r="Q428" s="64"/>
      <c r="R428" s="64"/>
      <c r="S428" s="64"/>
      <c r="T428" s="64"/>
      <c r="U428" s="64"/>
      <c r="V428" s="64"/>
      <c r="W428" s="64"/>
      <c r="X428" s="64"/>
      <c r="Y428" s="64"/>
      <c r="Z428" s="64"/>
      <c r="AA428" s="64"/>
    </row>
    <row r="429" spans="1:27" ht="15.75" customHeight="1" x14ac:dyDescent="0.2">
      <c r="A429" s="487"/>
      <c r="B429" s="487"/>
      <c r="C429" s="57" t="s">
        <v>1714</v>
      </c>
      <c r="D429" s="58" t="s">
        <v>1715</v>
      </c>
      <c r="E429" s="57" t="s">
        <v>1716</v>
      </c>
      <c r="F429" s="57" t="s">
        <v>1717</v>
      </c>
      <c r="G429" s="59"/>
      <c r="H429" s="59"/>
      <c r="I429" s="60"/>
      <c r="J429" s="64"/>
      <c r="K429" s="64"/>
      <c r="L429" s="64"/>
      <c r="M429" s="64"/>
      <c r="N429" s="64"/>
      <c r="O429" s="64"/>
      <c r="P429" s="64"/>
      <c r="Q429" s="64"/>
      <c r="R429" s="64"/>
      <c r="S429" s="64"/>
      <c r="T429" s="64"/>
      <c r="U429" s="64"/>
      <c r="V429" s="64"/>
      <c r="W429" s="64"/>
      <c r="X429" s="64"/>
      <c r="Y429" s="64"/>
      <c r="Z429" s="64"/>
      <c r="AA429" s="64"/>
    </row>
    <row r="430" spans="1:27" ht="15.75" customHeight="1" x14ac:dyDescent="0.2">
      <c r="A430" s="487"/>
      <c r="B430" s="487"/>
      <c r="C430" s="57" t="s">
        <v>1718</v>
      </c>
      <c r="D430" s="58" t="s">
        <v>1719</v>
      </c>
      <c r="E430" s="57" t="s">
        <v>1720</v>
      </c>
      <c r="F430" s="57" t="s">
        <v>1721</v>
      </c>
      <c r="G430" s="59"/>
      <c r="H430" s="59"/>
      <c r="I430" s="60"/>
      <c r="J430" s="64"/>
      <c r="K430" s="64"/>
      <c r="L430" s="64"/>
      <c r="M430" s="64"/>
      <c r="N430" s="64"/>
      <c r="O430" s="64"/>
      <c r="P430" s="64"/>
      <c r="Q430" s="64"/>
      <c r="R430" s="64"/>
      <c r="S430" s="64"/>
      <c r="T430" s="64"/>
      <c r="U430" s="64"/>
      <c r="V430" s="64"/>
      <c r="W430" s="64"/>
      <c r="X430" s="64"/>
      <c r="Y430" s="64"/>
      <c r="Z430" s="64"/>
      <c r="AA430" s="64"/>
    </row>
    <row r="431" spans="1:27" ht="15.75" customHeight="1" x14ac:dyDescent="0.2">
      <c r="A431" s="487"/>
      <c r="B431" s="487"/>
      <c r="C431" s="57" t="s">
        <v>1722</v>
      </c>
      <c r="D431" s="58" t="s">
        <v>1723</v>
      </c>
      <c r="E431" s="57" t="s">
        <v>1724</v>
      </c>
      <c r="F431" s="57" t="s">
        <v>1725</v>
      </c>
      <c r="G431" s="59"/>
      <c r="H431" s="59"/>
      <c r="I431" s="60"/>
      <c r="J431" s="64"/>
      <c r="K431" s="64"/>
      <c r="L431" s="64"/>
      <c r="M431" s="64"/>
      <c r="N431" s="64"/>
      <c r="O431" s="64"/>
      <c r="P431" s="64"/>
      <c r="Q431" s="64"/>
      <c r="R431" s="64"/>
      <c r="S431" s="64"/>
      <c r="T431" s="64"/>
      <c r="U431" s="64"/>
      <c r="V431" s="64"/>
      <c r="W431" s="64"/>
      <c r="X431" s="64"/>
      <c r="Y431" s="64"/>
      <c r="Z431" s="64"/>
      <c r="AA431" s="64"/>
    </row>
    <row r="432" spans="1:27" ht="15.75" customHeight="1" x14ac:dyDescent="0.2">
      <c r="A432" s="487"/>
      <c r="B432" s="487"/>
      <c r="C432" s="57" t="s">
        <v>1726</v>
      </c>
      <c r="D432" s="58" t="s">
        <v>1727</v>
      </c>
      <c r="E432" s="57" t="s">
        <v>1728</v>
      </c>
      <c r="F432" s="57" t="s">
        <v>1729</v>
      </c>
      <c r="G432" s="59"/>
      <c r="H432" s="59"/>
      <c r="I432" s="60"/>
      <c r="J432" s="64"/>
      <c r="K432" s="64"/>
      <c r="L432" s="64"/>
      <c r="M432" s="64"/>
      <c r="N432" s="64"/>
      <c r="O432" s="64"/>
      <c r="P432" s="64"/>
      <c r="Q432" s="64"/>
      <c r="R432" s="64"/>
      <c r="S432" s="64"/>
      <c r="T432" s="64"/>
      <c r="U432" s="64"/>
      <c r="V432" s="64"/>
      <c r="W432" s="64"/>
      <c r="X432" s="64"/>
      <c r="Y432" s="64"/>
      <c r="Z432" s="64"/>
      <c r="AA432" s="64"/>
    </row>
    <row r="433" spans="1:27" ht="15.75" customHeight="1" x14ac:dyDescent="0.2">
      <c r="A433" s="487"/>
      <c r="B433" s="487"/>
      <c r="C433" s="57"/>
      <c r="D433" s="58" t="s">
        <v>1730</v>
      </c>
      <c r="E433" s="57" t="s">
        <v>1731</v>
      </c>
      <c r="F433" s="57" t="s">
        <v>1732</v>
      </c>
      <c r="G433" s="59"/>
      <c r="H433" s="59"/>
      <c r="I433" s="60"/>
      <c r="J433" s="64"/>
      <c r="K433" s="64"/>
      <c r="L433" s="64"/>
      <c r="M433" s="64"/>
      <c r="N433" s="64"/>
      <c r="O433" s="64"/>
      <c r="P433" s="64"/>
      <c r="Q433" s="64"/>
      <c r="R433" s="64"/>
      <c r="S433" s="64"/>
      <c r="T433" s="64"/>
      <c r="U433" s="64"/>
      <c r="V433" s="64"/>
      <c r="W433" s="64"/>
      <c r="X433" s="64"/>
      <c r="Y433" s="64"/>
      <c r="Z433" s="64"/>
      <c r="AA433" s="64"/>
    </row>
    <row r="434" spans="1:27" ht="15.75" customHeight="1" x14ac:dyDescent="0.2">
      <c r="A434" s="487"/>
      <c r="B434" s="487"/>
      <c r="C434" s="57" t="s">
        <v>1733</v>
      </c>
      <c r="D434" s="58" t="s">
        <v>1734</v>
      </c>
      <c r="E434" s="57" t="s">
        <v>1735</v>
      </c>
      <c r="F434" s="57" t="s">
        <v>1736</v>
      </c>
      <c r="G434" s="59"/>
      <c r="H434" s="59"/>
      <c r="I434" s="60"/>
      <c r="J434" s="64"/>
      <c r="K434" s="64"/>
      <c r="L434" s="64"/>
      <c r="M434" s="64"/>
      <c r="N434" s="64"/>
      <c r="O434" s="64"/>
      <c r="P434" s="64"/>
      <c r="Q434" s="64"/>
      <c r="R434" s="64"/>
      <c r="S434" s="64"/>
      <c r="T434" s="64"/>
      <c r="U434" s="64"/>
      <c r="V434" s="64"/>
      <c r="W434" s="64"/>
      <c r="X434" s="64"/>
      <c r="Y434" s="64"/>
      <c r="Z434" s="64"/>
      <c r="AA434" s="64"/>
    </row>
    <row r="435" spans="1:27" ht="15.75" customHeight="1" x14ac:dyDescent="0.2">
      <c r="A435" s="487"/>
      <c r="B435" s="487"/>
      <c r="C435" s="57" t="s">
        <v>1737</v>
      </c>
      <c r="D435" s="58" t="s">
        <v>1738</v>
      </c>
      <c r="E435" s="57" t="s">
        <v>1739</v>
      </c>
      <c r="F435" s="57" t="s">
        <v>1740</v>
      </c>
      <c r="G435" s="59"/>
      <c r="H435" s="59"/>
      <c r="I435" s="60"/>
      <c r="J435" s="64"/>
      <c r="K435" s="64"/>
      <c r="L435" s="64"/>
      <c r="M435" s="64"/>
      <c r="N435" s="64"/>
      <c r="O435" s="64"/>
      <c r="P435" s="64"/>
      <c r="Q435" s="64"/>
      <c r="R435" s="64"/>
      <c r="S435" s="64"/>
      <c r="T435" s="64"/>
      <c r="U435" s="64"/>
      <c r="V435" s="64"/>
      <c r="W435" s="64"/>
      <c r="X435" s="64"/>
      <c r="Y435" s="64"/>
      <c r="Z435" s="64"/>
      <c r="AA435" s="64"/>
    </row>
    <row r="436" spans="1:27" ht="15.75" customHeight="1" x14ac:dyDescent="0.2">
      <c r="A436" s="471"/>
      <c r="B436" s="471"/>
      <c r="C436" s="57" t="s">
        <v>1741</v>
      </c>
      <c r="D436" s="58" t="s">
        <v>1742</v>
      </c>
      <c r="E436" s="57" t="s">
        <v>1743</v>
      </c>
      <c r="F436" s="57" t="s">
        <v>1744</v>
      </c>
      <c r="G436" s="59"/>
      <c r="H436" s="59"/>
      <c r="I436" s="60"/>
      <c r="J436" s="64"/>
      <c r="K436" s="64"/>
      <c r="L436" s="64"/>
      <c r="M436" s="64"/>
      <c r="N436" s="64"/>
      <c r="O436" s="64"/>
      <c r="P436" s="64"/>
      <c r="Q436" s="64"/>
      <c r="R436" s="64"/>
      <c r="S436" s="64"/>
      <c r="T436" s="64"/>
      <c r="U436" s="64"/>
      <c r="V436" s="64"/>
      <c r="W436" s="64"/>
      <c r="X436" s="64"/>
      <c r="Y436" s="64"/>
      <c r="Z436" s="64"/>
      <c r="AA436" s="64"/>
    </row>
    <row r="437" spans="1:27" ht="15" customHeight="1" x14ac:dyDescent="0.2">
      <c r="A437" s="503"/>
      <c r="B437" s="502" t="s">
        <v>1745</v>
      </c>
      <c r="C437" s="57" t="s">
        <v>1746</v>
      </c>
      <c r="D437" s="58" t="s">
        <v>1747</v>
      </c>
      <c r="E437" s="58" t="s">
        <v>1748</v>
      </c>
      <c r="F437" s="57" t="s">
        <v>1749</v>
      </c>
      <c r="G437" s="59"/>
      <c r="H437" s="59"/>
      <c r="I437" s="60"/>
      <c r="J437" s="22"/>
      <c r="K437" s="22"/>
      <c r="L437" s="22"/>
      <c r="M437" s="22"/>
      <c r="N437" s="22"/>
      <c r="O437" s="22"/>
      <c r="P437" s="22"/>
      <c r="Q437" s="22"/>
      <c r="R437" s="22"/>
      <c r="S437" s="22"/>
      <c r="T437" s="22"/>
      <c r="U437" s="22"/>
      <c r="V437" s="22"/>
      <c r="W437" s="22"/>
      <c r="X437" s="22"/>
      <c r="Y437" s="22"/>
      <c r="Z437" s="22"/>
      <c r="AA437" s="22"/>
    </row>
    <row r="438" spans="1:27" ht="15" customHeight="1" x14ac:dyDescent="0.2">
      <c r="A438" s="487"/>
      <c r="B438" s="471"/>
      <c r="C438" s="57"/>
      <c r="D438" s="58" t="s">
        <v>1750</v>
      </c>
      <c r="E438" s="58" t="s">
        <v>1751</v>
      </c>
      <c r="F438" s="57" t="s">
        <v>1752</v>
      </c>
      <c r="G438" s="59"/>
      <c r="H438" s="59"/>
      <c r="I438" s="60"/>
      <c r="J438" s="22"/>
      <c r="K438" s="22"/>
      <c r="L438" s="22"/>
      <c r="M438" s="22"/>
      <c r="N438" s="22"/>
      <c r="O438" s="22"/>
      <c r="P438" s="22"/>
      <c r="Q438" s="22"/>
      <c r="R438" s="22"/>
      <c r="S438" s="22"/>
      <c r="T438" s="22"/>
      <c r="U438" s="22"/>
      <c r="V438" s="22"/>
      <c r="W438" s="22"/>
      <c r="X438" s="22"/>
      <c r="Y438" s="22"/>
      <c r="Z438" s="22"/>
      <c r="AA438" s="22"/>
    </row>
    <row r="439" spans="1:27" ht="15" customHeight="1" x14ac:dyDescent="0.2">
      <c r="A439" s="487"/>
      <c r="B439" s="502" t="s">
        <v>1753</v>
      </c>
      <c r="C439" s="57" t="s">
        <v>1754</v>
      </c>
      <c r="D439" s="58" t="s">
        <v>1755</v>
      </c>
      <c r="E439" s="58" t="s">
        <v>1756</v>
      </c>
      <c r="F439" s="57" t="s">
        <v>1757</v>
      </c>
      <c r="G439" s="59"/>
      <c r="H439" s="59"/>
      <c r="I439" s="60"/>
      <c r="J439" s="22"/>
      <c r="K439" s="22"/>
      <c r="L439" s="22"/>
      <c r="M439" s="22"/>
      <c r="N439" s="22"/>
      <c r="O439" s="22"/>
      <c r="P439" s="22"/>
      <c r="Q439" s="22"/>
      <c r="R439" s="22"/>
      <c r="S439" s="22"/>
      <c r="T439" s="22"/>
      <c r="U439" s="22"/>
      <c r="V439" s="22"/>
      <c r="W439" s="22"/>
      <c r="X439" s="22"/>
      <c r="Y439" s="22"/>
      <c r="Z439" s="22"/>
      <c r="AA439" s="22"/>
    </row>
    <row r="440" spans="1:27" ht="15" customHeight="1" x14ac:dyDescent="0.2">
      <c r="A440" s="471"/>
      <c r="B440" s="471"/>
      <c r="C440" s="57"/>
      <c r="D440" s="58" t="s">
        <v>1758</v>
      </c>
      <c r="E440" s="58" t="s">
        <v>1759</v>
      </c>
      <c r="F440" s="57" t="s">
        <v>1760</v>
      </c>
      <c r="G440" s="59"/>
      <c r="H440" s="59"/>
      <c r="I440" s="60"/>
      <c r="J440" s="22"/>
      <c r="K440" s="22"/>
      <c r="L440" s="22"/>
      <c r="M440" s="22"/>
      <c r="N440" s="22"/>
      <c r="O440" s="22"/>
      <c r="P440" s="22"/>
      <c r="Q440" s="22"/>
      <c r="R440" s="22"/>
      <c r="S440" s="22"/>
      <c r="T440" s="22"/>
      <c r="U440" s="22"/>
      <c r="V440" s="22"/>
      <c r="W440" s="22"/>
      <c r="X440" s="22"/>
      <c r="Y440" s="22"/>
      <c r="Z440" s="22"/>
      <c r="AA440" s="22"/>
    </row>
    <row r="441" spans="1:27" ht="15.75" customHeight="1" x14ac:dyDescent="0.2">
      <c r="B441" s="45"/>
    </row>
    <row r="442" spans="1:27" ht="15.75" customHeight="1" x14ac:dyDescent="0.2">
      <c r="B442" s="45"/>
    </row>
    <row r="443" spans="1:27" ht="15.75" customHeight="1" x14ac:dyDescent="0.2">
      <c r="B443" s="45"/>
    </row>
    <row r="444" spans="1:27" ht="15.75" customHeight="1" x14ac:dyDescent="0.2">
      <c r="B444" s="45"/>
    </row>
    <row r="445" spans="1:27" ht="15.75" customHeight="1" x14ac:dyDescent="0.2">
      <c r="B445" s="45"/>
    </row>
    <row r="446" spans="1:27" ht="15.75" customHeight="1" x14ac:dyDescent="0.2">
      <c r="B446" s="45"/>
    </row>
    <row r="447" spans="1:27" ht="15.75" customHeight="1" x14ac:dyDescent="0.2">
      <c r="B447" s="45"/>
    </row>
    <row r="448" spans="1:27" ht="15.75" customHeight="1" x14ac:dyDescent="0.2">
      <c r="B448" s="45"/>
    </row>
    <row r="449" spans="2:2" ht="15.75" customHeight="1" x14ac:dyDescent="0.2">
      <c r="B449" s="45"/>
    </row>
    <row r="450" spans="2:2" ht="15.75" customHeight="1" x14ac:dyDescent="0.2">
      <c r="B450" s="45"/>
    </row>
    <row r="451" spans="2:2" ht="15.75" customHeight="1" x14ac:dyDescent="0.2">
      <c r="B451" s="45"/>
    </row>
    <row r="452" spans="2:2" ht="15.75" customHeight="1" x14ac:dyDescent="0.2">
      <c r="B452" s="45"/>
    </row>
    <row r="453" spans="2:2" ht="15.75" customHeight="1" x14ac:dyDescent="0.2">
      <c r="B453" s="45"/>
    </row>
    <row r="454" spans="2:2" ht="15.75" customHeight="1" x14ac:dyDescent="0.2">
      <c r="B454" s="45"/>
    </row>
    <row r="455" spans="2:2" ht="15.75" customHeight="1" x14ac:dyDescent="0.2">
      <c r="B455" s="45"/>
    </row>
    <row r="456" spans="2:2" ht="15.75" customHeight="1" x14ac:dyDescent="0.2">
      <c r="B456" s="45"/>
    </row>
    <row r="457" spans="2:2" ht="15.75" customHeight="1" x14ac:dyDescent="0.2">
      <c r="B457" s="45"/>
    </row>
    <row r="458" spans="2:2" ht="15.75" customHeight="1" x14ac:dyDescent="0.2">
      <c r="B458" s="45"/>
    </row>
    <row r="459" spans="2:2" ht="15.75" customHeight="1" x14ac:dyDescent="0.2">
      <c r="B459" s="45"/>
    </row>
    <row r="460" spans="2:2" ht="15.75" customHeight="1" x14ac:dyDescent="0.2">
      <c r="B460" s="45"/>
    </row>
    <row r="461" spans="2:2" ht="15.75" customHeight="1" x14ac:dyDescent="0.2">
      <c r="B461" s="45"/>
    </row>
    <row r="462" spans="2:2" ht="15.75" customHeight="1" x14ac:dyDescent="0.2">
      <c r="B462" s="45"/>
    </row>
    <row r="463" spans="2:2" ht="15.75" customHeight="1" x14ac:dyDescent="0.2">
      <c r="B463" s="45"/>
    </row>
    <row r="464" spans="2:2" ht="15.75" customHeight="1" x14ac:dyDescent="0.2">
      <c r="B464" s="45"/>
    </row>
    <row r="465" spans="2:2" ht="15.75" customHeight="1" x14ac:dyDescent="0.2">
      <c r="B465" s="45"/>
    </row>
    <row r="466" spans="2:2" ht="15.75" customHeight="1" x14ac:dyDescent="0.2">
      <c r="B466" s="45"/>
    </row>
    <row r="467" spans="2:2" ht="15.75" customHeight="1" x14ac:dyDescent="0.2">
      <c r="B467" s="45"/>
    </row>
    <row r="468" spans="2:2" ht="15.75" customHeight="1" x14ac:dyDescent="0.2">
      <c r="B468" s="45"/>
    </row>
    <row r="469" spans="2:2" ht="15.75" customHeight="1" x14ac:dyDescent="0.2">
      <c r="B469" s="45"/>
    </row>
    <row r="470" spans="2:2" ht="15.75" customHeight="1" x14ac:dyDescent="0.2">
      <c r="B470" s="45"/>
    </row>
    <row r="471" spans="2:2" ht="15.75" customHeight="1" x14ac:dyDescent="0.2">
      <c r="B471" s="45"/>
    </row>
    <row r="472" spans="2:2" ht="15.75" customHeight="1" x14ac:dyDescent="0.2">
      <c r="B472" s="45"/>
    </row>
    <row r="473" spans="2:2" ht="15.75" customHeight="1" x14ac:dyDescent="0.2">
      <c r="B473" s="45"/>
    </row>
    <row r="474" spans="2:2" ht="15.75" customHeight="1" x14ac:dyDescent="0.2">
      <c r="B474" s="45"/>
    </row>
    <row r="475" spans="2:2" ht="15.75" customHeight="1" x14ac:dyDescent="0.2">
      <c r="B475" s="45"/>
    </row>
    <row r="476" spans="2:2" ht="15.75" customHeight="1" x14ac:dyDescent="0.2">
      <c r="B476" s="45"/>
    </row>
    <row r="477" spans="2:2" ht="15.75" customHeight="1" x14ac:dyDescent="0.2">
      <c r="B477" s="45"/>
    </row>
    <row r="478" spans="2:2" ht="15.75" customHeight="1" x14ac:dyDescent="0.2">
      <c r="B478" s="45"/>
    </row>
    <row r="479" spans="2:2" ht="15.75" customHeight="1" x14ac:dyDescent="0.2">
      <c r="B479" s="45"/>
    </row>
    <row r="480" spans="2:2" ht="15.75" customHeight="1" x14ac:dyDescent="0.2">
      <c r="B480" s="45"/>
    </row>
    <row r="481" spans="2:2" ht="15.75" customHeight="1" x14ac:dyDescent="0.2">
      <c r="B481" s="45"/>
    </row>
    <row r="482" spans="2:2" ht="15.75" customHeight="1" x14ac:dyDescent="0.2">
      <c r="B482" s="45"/>
    </row>
    <row r="483" spans="2:2" ht="15.75" customHeight="1" x14ac:dyDescent="0.2">
      <c r="B483" s="45"/>
    </row>
    <row r="484" spans="2:2" ht="15.75" customHeight="1" x14ac:dyDescent="0.2">
      <c r="B484" s="45"/>
    </row>
    <row r="485" spans="2:2" ht="15.75" customHeight="1" x14ac:dyDescent="0.2">
      <c r="B485" s="45"/>
    </row>
    <row r="486" spans="2:2" ht="15.75" customHeight="1" x14ac:dyDescent="0.2">
      <c r="B486" s="45"/>
    </row>
    <row r="487" spans="2:2" ht="15.75" customHeight="1" x14ac:dyDescent="0.2">
      <c r="B487" s="45"/>
    </row>
    <row r="488" spans="2:2" ht="15.75" customHeight="1" x14ac:dyDescent="0.2">
      <c r="B488" s="45"/>
    </row>
    <row r="489" spans="2:2" ht="15.75" customHeight="1" x14ac:dyDescent="0.2">
      <c r="B489" s="45"/>
    </row>
    <row r="490" spans="2:2" ht="15.75" customHeight="1" x14ac:dyDescent="0.2">
      <c r="B490" s="45"/>
    </row>
    <row r="491" spans="2:2" ht="15.75" customHeight="1" x14ac:dyDescent="0.2">
      <c r="B491" s="45"/>
    </row>
    <row r="492" spans="2:2" ht="15.75" customHeight="1" x14ac:dyDescent="0.2">
      <c r="B492" s="45"/>
    </row>
    <row r="493" spans="2:2" ht="15.75" customHeight="1" x14ac:dyDescent="0.2">
      <c r="B493" s="45"/>
    </row>
    <row r="494" spans="2:2" ht="15.75" customHeight="1" x14ac:dyDescent="0.2">
      <c r="B494" s="45"/>
    </row>
    <row r="495" spans="2:2" ht="15.75" customHeight="1" x14ac:dyDescent="0.2">
      <c r="B495" s="45"/>
    </row>
    <row r="496" spans="2:2" ht="15.75" customHeight="1" x14ac:dyDescent="0.2">
      <c r="B496" s="45"/>
    </row>
    <row r="497" spans="2:2" ht="15.75" customHeight="1" x14ac:dyDescent="0.2">
      <c r="B497" s="45"/>
    </row>
    <row r="498" spans="2:2" ht="15.75" customHeight="1" x14ac:dyDescent="0.2">
      <c r="B498" s="45"/>
    </row>
    <row r="499" spans="2:2" ht="15.75" customHeight="1" x14ac:dyDescent="0.2">
      <c r="B499" s="45"/>
    </row>
    <row r="500" spans="2:2" ht="15.75" customHeight="1" x14ac:dyDescent="0.2">
      <c r="B500" s="45"/>
    </row>
    <row r="501" spans="2:2" ht="15.75" customHeight="1" x14ac:dyDescent="0.2">
      <c r="B501" s="45"/>
    </row>
    <row r="502" spans="2:2" ht="15.75" customHeight="1" x14ac:dyDescent="0.2">
      <c r="B502" s="45"/>
    </row>
    <row r="503" spans="2:2" ht="15.75" customHeight="1" x14ac:dyDescent="0.2">
      <c r="B503" s="45"/>
    </row>
    <row r="504" spans="2:2" ht="15.75" customHeight="1" x14ac:dyDescent="0.2">
      <c r="B504" s="45"/>
    </row>
    <row r="505" spans="2:2" ht="15.75" customHeight="1" x14ac:dyDescent="0.2">
      <c r="B505" s="45"/>
    </row>
    <row r="506" spans="2:2" ht="15.75" customHeight="1" x14ac:dyDescent="0.2">
      <c r="B506" s="45"/>
    </row>
    <row r="507" spans="2:2" ht="15.75" customHeight="1" x14ac:dyDescent="0.2">
      <c r="B507" s="45"/>
    </row>
    <row r="508" spans="2:2" ht="15.75" customHeight="1" x14ac:dyDescent="0.2">
      <c r="B508" s="45"/>
    </row>
    <row r="509" spans="2:2" ht="15.75" customHeight="1" x14ac:dyDescent="0.2">
      <c r="B509" s="45"/>
    </row>
    <row r="510" spans="2:2" ht="15.75" customHeight="1" x14ac:dyDescent="0.2">
      <c r="B510" s="45"/>
    </row>
    <row r="511" spans="2:2" ht="15.75" customHeight="1" x14ac:dyDescent="0.2">
      <c r="B511" s="45"/>
    </row>
    <row r="512" spans="2:2" ht="15.75" customHeight="1" x14ac:dyDescent="0.2">
      <c r="B512" s="45"/>
    </row>
    <row r="513" spans="2:2" ht="15.75" customHeight="1" x14ac:dyDescent="0.2">
      <c r="B513" s="45"/>
    </row>
    <row r="514" spans="2:2" ht="15.75" customHeight="1" x14ac:dyDescent="0.2">
      <c r="B514" s="45"/>
    </row>
    <row r="515" spans="2:2" ht="15.75" customHeight="1" x14ac:dyDescent="0.2">
      <c r="B515" s="45"/>
    </row>
    <row r="516" spans="2:2" ht="15.75" customHeight="1" x14ac:dyDescent="0.2">
      <c r="B516" s="45"/>
    </row>
    <row r="517" spans="2:2" ht="15.75" customHeight="1" x14ac:dyDescent="0.2">
      <c r="B517" s="45"/>
    </row>
    <row r="518" spans="2:2" ht="15.75" customHeight="1" x14ac:dyDescent="0.2">
      <c r="B518" s="45"/>
    </row>
    <row r="519" spans="2:2" ht="15.75" customHeight="1" x14ac:dyDescent="0.2">
      <c r="B519" s="45"/>
    </row>
    <row r="520" spans="2:2" ht="15.75" customHeight="1" x14ac:dyDescent="0.2">
      <c r="B520" s="45"/>
    </row>
    <row r="521" spans="2:2" ht="15.75" customHeight="1" x14ac:dyDescent="0.2">
      <c r="B521" s="45"/>
    </row>
    <row r="522" spans="2:2" ht="15.75" customHeight="1" x14ac:dyDescent="0.2">
      <c r="B522" s="45"/>
    </row>
    <row r="523" spans="2:2" ht="15.75" customHeight="1" x14ac:dyDescent="0.2">
      <c r="B523" s="45"/>
    </row>
    <row r="524" spans="2:2" ht="15.75" customHeight="1" x14ac:dyDescent="0.2">
      <c r="B524" s="45"/>
    </row>
    <row r="525" spans="2:2" ht="15.75" customHeight="1" x14ac:dyDescent="0.2">
      <c r="B525" s="45"/>
    </row>
    <row r="526" spans="2:2" ht="15.75" customHeight="1" x14ac:dyDescent="0.2">
      <c r="B526" s="45"/>
    </row>
    <row r="527" spans="2:2" ht="15.75" customHeight="1" x14ac:dyDescent="0.2">
      <c r="B527" s="45"/>
    </row>
    <row r="528" spans="2:2" ht="15.75" customHeight="1" x14ac:dyDescent="0.2">
      <c r="B528" s="45"/>
    </row>
    <row r="529" spans="2:2" ht="15.75" customHeight="1" x14ac:dyDescent="0.2">
      <c r="B529" s="45"/>
    </row>
    <row r="530" spans="2:2" ht="15.75" customHeight="1" x14ac:dyDescent="0.2">
      <c r="B530" s="45"/>
    </row>
    <row r="531" spans="2:2" ht="15.75" customHeight="1" x14ac:dyDescent="0.2">
      <c r="B531" s="45"/>
    </row>
    <row r="532" spans="2:2" ht="15.75" customHeight="1" x14ac:dyDescent="0.2">
      <c r="B532" s="45"/>
    </row>
    <row r="533" spans="2:2" ht="15.75" customHeight="1" x14ac:dyDescent="0.2">
      <c r="B533" s="45"/>
    </row>
    <row r="534" spans="2:2" ht="15.75" customHeight="1" x14ac:dyDescent="0.2">
      <c r="B534" s="45"/>
    </row>
    <row r="535" spans="2:2" ht="15.75" customHeight="1" x14ac:dyDescent="0.2">
      <c r="B535" s="45"/>
    </row>
    <row r="536" spans="2:2" ht="15.75" customHeight="1" x14ac:dyDescent="0.2">
      <c r="B536" s="45"/>
    </row>
    <row r="537" spans="2:2" ht="15.75" customHeight="1" x14ac:dyDescent="0.2">
      <c r="B537" s="45"/>
    </row>
    <row r="538" spans="2:2" ht="15.75" customHeight="1" x14ac:dyDescent="0.2">
      <c r="B538" s="45"/>
    </row>
    <row r="539" spans="2:2" ht="15.75" customHeight="1" x14ac:dyDescent="0.2">
      <c r="B539" s="45"/>
    </row>
    <row r="540" spans="2:2" ht="15.75" customHeight="1" x14ac:dyDescent="0.2">
      <c r="B540" s="45"/>
    </row>
    <row r="541" spans="2:2" ht="15.75" customHeight="1" x14ac:dyDescent="0.2">
      <c r="B541" s="45"/>
    </row>
    <row r="542" spans="2:2" ht="15.75" customHeight="1" x14ac:dyDescent="0.2">
      <c r="B542" s="45"/>
    </row>
    <row r="543" spans="2:2" ht="15.75" customHeight="1" x14ac:dyDescent="0.2">
      <c r="B543" s="45"/>
    </row>
    <row r="544" spans="2:2" ht="15.75" customHeight="1" x14ac:dyDescent="0.2">
      <c r="B544" s="45"/>
    </row>
    <row r="545" spans="2:2" ht="15.75" customHeight="1" x14ac:dyDescent="0.2">
      <c r="B545" s="45"/>
    </row>
    <row r="546" spans="2:2" ht="15.75" customHeight="1" x14ac:dyDescent="0.2">
      <c r="B546" s="45"/>
    </row>
    <row r="547" spans="2:2" ht="15.75" customHeight="1" x14ac:dyDescent="0.2">
      <c r="B547" s="45"/>
    </row>
    <row r="548" spans="2:2" ht="15.75" customHeight="1" x14ac:dyDescent="0.2">
      <c r="B548" s="45"/>
    </row>
    <row r="549" spans="2:2" ht="15.75" customHeight="1" x14ac:dyDescent="0.2">
      <c r="B549" s="45"/>
    </row>
    <row r="550" spans="2:2" ht="15.75" customHeight="1" x14ac:dyDescent="0.2">
      <c r="B550" s="45"/>
    </row>
    <row r="551" spans="2:2" ht="15.75" customHeight="1" x14ac:dyDescent="0.2">
      <c r="B551" s="45"/>
    </row>
    <row r="552" spans="2:2" ht="15.75" customHeight="1" x14ac:dyDescent="0.2">
      <c r="B552" s="45"/>
    </row>
    <row r="553" spans="2:2" ht="15.75" customHeight="1" x14ac:dyDescent="0.2">
      <c r="B553" s="45"/>
    </row>
    <row r="554" spans="2:2" ht="15.75" customHeight="1" x14ac:dyDescent="0.2">
      <c r="B554" s="45"/>
    </row>
    <row r="555" spans="2:2" ht="15.75" customHeight="1" x14ac:dyDescent="0.2">
      <c r="B555" s="45"/>
    </row>
    <row r="556" spans="2:2" ht="15.75" customHeight="1" x14ac:dyDescent="0.2">
      <c r="B556" s="45"/>
    </row>
    <row r="557" spans="2:2" ht="15.75" customHeight="1" x14ac:dyDescent="0.2">
      <c r="B557" s="45"/>
    </row>
    <row r="558" spans="2:2" ht="15.75" customHeight="1" x14ac:dyDescent="0.2">
      <c r="B558" s="45"/>
    </row>
    <row r="559" spans="2:2" ht="15.75" customHeight="1" x14ac:dyDescent="0.2">
      <c r="B559" s="45"/>
    </row>
    <row r="560" spans="2:2" ht="15.75" customHeight="1" x14ac:dyDescent="0.2">
      <c r="B560" s="45"/>
    </row>
    <row r="561" spans="2:2" ht="15.75" customHeight="1" x14ac:dyDescent="0.2">
      <c r="B561" s="45"/>
    </row>
    <row r="562" spans="2:2" ht="15.75" customHeight="1" x14ac:dyDescent="0.2">
      <c r="B562" s="45"/>
    </row>
    <row r="563" spans="2:2" ht="15.75" customHeight="1" x14ac:dyDescent="0.2">
      <c r="B563" s="45"/>
    </row>
    <row r="564" spans="2:2" ht="15.75" customHeight="1" x14ac:dyDescent="0.2">
      <c r="B564" s="45"/>
    </row>
    <row r="565" spans="2:2" ht="15.75" customHeight="1" x14ac:dyDescent="0.2">
      <c r="B565" s="45"/>
    </row>
    <row r="566" spans="2:2" ht="15.75" customHeight="1" x14ac:dyDescent="0.2">
      <c r="B566" s="45"/>
    </row>
    <row r="567" spans="2:2" ht="15.75" customHeight="1" x14ac:dyDescent="0.2">
      <c r="B567" s="45"/>
    </row>
    <row r="568" spans="2:2" ht="15.75" customHeight="1" x14ac:dyDescent="0.2">
      <c r="B568" s="45"/>
    </row>
    <row r="569" spans="2:2" ht="15.75" customHeight="1" x14ac:dyDescent="0.2">
      <c r="B569" s="45"/>
    </row>
    <row r="570" spans="2:2" ht="15.75" customHeight="1" x14ac:dyDescent="0.2">
      <c r="B570" s="45"/>
    </row>
    <row r="571" spans="2:2" ht="15.75" customHeight="1" x14ac:dyDescent="0.2">
      <c r="B571" s="45"/>
    </row>
    <row r="572" spans="2:2" ht="15.75" customHeight="1" x14ac:dyDescent="0.2">
      <c r="B572" s="45"/>
    </row>
    <row r="573" spans="2:2" ht="15.75" customHeight="1" x14ac:dyDescent="0.2">
      <c r="B573" s="45"/>
    </row>
    <row r="574" spans="2:2" ht="15.75" customHeight="1" x14ac:dyDescent="0.2">
      <c r="B574" s="45"/>
    </row>
    <row r="575" spans="2:2" ht="15.75" customHeight="1" x14ac:dyDescent="0.2">
      <c r="B575" s="45"/>
    </row>
    <row r="576" spans="2:2" ht="15.75" customHeight="1" x14ac:dyDescent="0.2">
      <c r="B576" s="45"/>
    </row>
    <row r="577" spans="2:2" ht="15.75" customHeight="1" x14ac:dyDescent="0.2">
      <c r="B577" s="45"/>
    </row>
    <row r="578" spans="2:2" ht="15.75" customHeight="1" x14ac:dyDescent="0.2">
      <c r="B578" s="45"/>
    </row>
    <row r="579" spans="2:2" ht="15.75" customHeight="1" x14ac:dyDescent="0.2">
      <c r="B579" s="45"/>
    </row>
    <row r="580" spans="2:2" ht="15.75" customHeight="1" x14ac:dyDescent="0.2">
      <c r="B580" s="45"/>
    </row>
    <row r="581" spans="2:2" ht="15.75" customHeight="1" x14ac:dyDescent="0.2">
      <c r="B581" s="45"/>
    </row>
    <row r="582" spans="2:2" ht="15.75" customHeight="1" x14ac:dyDescent="0.2">
      <c r="B582" s="45"/>
    </row>
    <row r="583" spans="2:2" ht="15.75" customHeight="1" x14ac:dyDescent="0.2">
      <c r="B583" s="45"/>
    </row>
    <row r="584" spans="2:2" ht="15.75" customHeight="1" x14ac:dyDescent="0.2">
      <c r="B584" s="45"/>
    </row>
    <row r="585" spans="2:2" ht="15.75" customHeight="1" x14ac:dyDescent="0.2">
      <c r="B585" s="45"/>
    </row>
    <row r="586" spans="2:2" ht="15.75" customHeight="1" x14ac:dyDescent="0.2">
      <c r="B586" s="45"/>
    </row>
    <row r="587" spans="2:2" ht="15.75" customHeight="1" x14ac:dyDescent="0.2">
      <c r="B587" s="45"/>
    </row>
    <row r="588" spans="2:2" ht="15.75" customHeight="1" x14ac:dyDescent="0.2">
      <c r="B588" s="45"/>
    </row>
    <row r="589" spans="2:2" ht="15.75" customHeight="1" x14ac:dyDescent="0.2">
      <c r="B589" s="45"/>
    </row>
    <row r="590" spans="2:2" ht="15.75" customHeight="1" x14ac:dyDescent="0.2">
      <c r="B590" s="45"/>
    </row>
    <row r="591" spans="2:2" ht="15.75" customHeight="1" x14ac:dyDescent="0.2">
      <c r="B591" s="45"/>
    </row>
    <row r="592" spans="2:2" ht="15.75" customHeight="1" x14ac:dyDescent="0.2">
      <c r="B592" s="45"/>
    </row>
    <row r="593" spans="2:2" ht="15.75" customHeight="1" x14ac:dyDescent="0.2">
      <c r="B593" s="45"/>
    </row>
    <row r="594" spans="2:2" ht="15.75" customHeight="1" x14ac:dyDescent="0.2">
      <c r="B594" s="45"/>
    </row>
    <row r="595" spans="2:2" ht="15.75" customHeight="1" x14ac:dyDescent="0.2">
      <c r="B595" s="45"/>
    </row>
    <row r="596" spans="2:2" ht="15.75" customHeight="1" x14ac:dyDescent="0.2">
      <c r="B596" s="45"/>
    </row>
    <row r="597" spans="2:2" ht="15.75" customHeight="1" x14ac:dyDescent="0.2">
      <c r="B597" s="45"/>
    </row>
    <row r="598" spans="2:2" ht="15.75" customHeight="1" x14ac:dyDescent="0.2">
      <c r="B598" s="45"/>
    </row>
    <row r="599" spans="2:2" ht="15.75" customHeight="1" x14ac:dyDescent="0.2">
      <c r="B599" s="45"/>
    </row>
    <row r="600" spans="2:2" ht="15.75" customHeight="1" x14ac:dyDescent="0.2">
      <c r="B600" s="45"/>
    </row>
    <row r="601" spans="2:2" ht="15.75" customHeight="1" x14ac:dyDescent="0.2">
      <c r="B601" s="45"/>
    </row>
    <row r="602" spans="2:2" ht="15.75" customHeight="1" x14ac:dyDescent="0.2">
      <c r="B602" s="45"/>
    </row>
    <row r="603" spans="2:2" ht="15.75" customHeight="1" x14ac:dyDescent="0.2">
      <c r="B603" s="45"/>
    </row>
    <row r="604" spans="2:2" ht="15.75" customHeight="1" x14ac:dyDescent="0.2">
      <c r="B604" s="45"/>
    </row>
    <row r="605" spans="2:2" ht="15.75" customHeight="1" x14ac:dyDescent="0.2">
      <c r="B605" s="45"/>
    </row>
    <row r="606" spans="2:2" ht="15.75" customHeight="1" x14ac:dyDescent="0.2">
      <c r="B606" s="45"/>
    </row>
    <row r="607" spans="2:2" ht="15.75" customHeight="1" x14ac:dyDescent="0.2">
      <c r="B607" s="45"/>
    </row>
    <row r="608" spans="2:2" ht="15.75" customHeight="1" x14ac:dyDescent="0.2">
      <c r="B608" s="45"/>
    </row>
    <row r="609" spans="2:2" ht="15.75" customHeight="1" x14ac:dyDescent="0.2">
      <c r="B609" s="45"/>
    </row>
    <row r="610" spans="2:2" ht="15.75" customHeight="1" x14ac:dyDescent="0.2">
      <c r="B610" s="45"/>
    </row>
    <row r="611" spans="2:2" ht="15.75" customHeight="1" x14ac:dyDescent="0.2">
      <c r="B611" s="45"/>
    </row>
    <row r="612" spans="2:2" ht="15.75" customHeight="1" x14ac:dyDescent="0.2">
      <c r="B612" s="45"/>
    </row>
    <row r="613" spans="2:2" ht="15.75" customHeight="1" x14ac:dyDescent="0.2">
      <c r="B613" s="45"/>
    </row>
    <row r="614" spans="2:2" ht="15.75" customHeight="1" x14ac:dyDescent="0.2">
      <c r="B614" s="45"/>
    </row>
    <row r="615" spans="2:2" ht="15.75" customHeight="1" x14ac:dyDescent="0.2">
      <c r="B615" s="45"/>
    </row>
    <row r="616" spans="2:2" ht="15.75" customHeight="1" x14ac:dyDescent="0.2">
      <c r="B616" s="45"/>
    </row>
    <row r="617" spans="2:2" ht="15.75" customHeight="1" x14ac:dyDescent="0.2">
      <c r="B617" s="45"/>
    </row>
    <row r="618" spans="2:2" ht="15.75" customHeight="1" x14ac:dyDescent="0.2">
      <c r="B618" s="45"/>
    </row>
    <row r="619" spans="2:2" ht="15.75" customHeight="1" x14ac:dyDescent="0.2">
      <c r="B619" s="45"/>
    </row>
    <row r="620" spans="2:2" ht="15.75" customHeight="1" x14ac:dyDescent="0.2">
      <c r="B620" s="45"/>
    </row>
    <row r="621" spans="2:2" ht="15.75" customHeight="1" x14ac:dyDescent="0.2">
      <c r="B621" s="45"/>
    </row>
    <row r="622" spans="2:2" ht="15.75" customHeight="1" x14ac:dyDescent="0.2">
      <c r="B622" s="45"/>
    </row>
    <row r="623" spans="2:2" ht="15.75" customHeight="1" x14ac:dyDescent="0.2">
      <c r="B623" s="45"/>
    </row>
    <row r="624" spans="2:2" ht="15.75" customHeight="1" x14ac:dyDescent="0.2">
      <c r="B624" s="45"/>
    </row>
    <row r="625" spans="2:2" ht="15.75" customHeight="1" x14ac:dyDescent="0.2">
      <c r="B625" s="45"/>
    </row>
    <row r="626" spans="2:2" ht="15.75" customHeight="1" x14ac:dyDescent="0.2">
      <c r="B626" s="45"/>
    </row>
    <row r="627" spans="2:2" ht="15.75" customHeight="1" x14ac:dyDescent="0.2">
      <c r="B627" s="45"/>
    </row>
    <row r="628" spans="2:2" ht="15.75" customHeight="1" x14ac:dyDescent="0.2">
      <c r="B628" s="45"/>
    </row>
    <row r="629" spans="2:2" ht="15.75" customHeight="1" x14ac:dyDescent="0.2">
      <c r="B629" s="45"/>
    </row>
    <row r="630" spans="2:2" ht="15.75" customHeight="1" x14ac:dyDescent="0.2">
      <c r="B630" s="45"/>
    </row>
    <row r="631" spans="2:2" ht="15.75" customHeight="1" x14ac:dyDescent="0.2">
      <c r="B631" s="45"/>
    </row>
    <row r="632" spans="2:2" ht="15.75" customHeight="1" x14ac:dyDescent="0.2">
      <c r="B632" s="45"/>
    </row>
    <row r="633" spans="2:2" ht="15.75" customHeight="1" x14ac:dyDescent="0.2">
      <c r="B633" s="45"/>
    </row>
    <row r="634" spans="2:2" ht="15.75" customHeight="1" x14ac:dyDescent="0.2">
      <c r="B634" s="45"/>
    </row>
    <row r="635" spans="2:2" ht="15.75" customHeight="1" x14ac:dyDescent="0.2">
      <c r="B635" s="45"/>
    </row>
    <row r="636" spans="2:2" ht="15.75" customHeight="1" x14ac:dyDescent="0.2">
      <c r="B636" s="45"/>
    </row>
    <row r="637" spans="2:2" ht="15.75" customHeight="1" x14ac:dyDescent="0.2">
      <c r="B637" s="45"/>
    </row>
    <row r="638" spans="2:2" ht="15.75" customHeight="1" x14ac:dyDescent="0.2">
      <c r="B638" s="45"/>
    </row>
    <row r="639" spans="2:2" ht="15.75" customHeight="1" x14ac:dyDescent="0.2">
      <c r="B639" s="45"/>
    </row>
    <row r="640" spans="2:2" ht="15.75" customHeight="1" x14ac:dyDescent="0.2">
      <c r="B640" s="45"/>
    </row>
    <row r="641" spans="2:2" ht="15.75" customHeight="1" x14ac:dyDescent="0.2">
      <c r="B641" s="45"/>
    </row>
    <row r="642" spans="2:2" ht="15.75" customHeight="1" x14ac:dyDescent="0.2">
      <c r="B642" s="45"/>
    </row>
    <row r="643" spans="2:2" ht="15.75" customHeight="1" x14ac:dyDescent="0.2">
      <c r="B643" s="45"/>
    </row>
    <row r="644" spans="2:2" ht="15.75" customHeight="1" x14ac:dyDescent="0.2">
      <c r="B644" s="45"/>
    </row>
    <row r="645" spans="2:2" ht="15.75" customHeight="1" x14ac:dyDescent="0.2">
      <c r="B645" s="45"/>
    </row>
    <row r="646" spans="2:2" ht="15.75" customHeight="1" x14ac:dyDescent="0.2">
      <c r="B646" s="45"/>
    </row>
    <row r="647" spans="2:2" ht="15.75" customHeight="1" x14ac:dyDescent="0.2">
      <c r="B647" s="45"/>
    </row>
    <row r="648" spans="2:2" ht="15.75" customHeight="1" x14ac:dyDescent="0.2">
      <c r="B648" s="45"/>
    </row>
    <row r="649" spans="2:2" ht="15.75" customHeight="1" x14ac:dyDescent="0.2">
      <c r="B649" s="45"/>
    </row>
    <row r="650" spans="2:2" ht="15.75" customHeight="1" x14ac:dyDescent="0.2">
      <c r="B650" s="45"/>
    </row>
    <row r="651" spans="2:2" ht="15.75" customHeight="1" x14ac:dyDescent="0.2">
      <c r="B651" s="45"/>
    </row>
    <row r="652" spans="2:2" ht="15.75" customHeight="1" x14ac:dyDescent="0.2">
      <c r="B652" s="45"/>
    </row>
    <row r="653" spans="2:2" ht="15.75" customHeight="1" x14ac:dyDescent="0.2">
      <c r="B653" s="45"/>
    </row>
    <row r="654" spans="2:2" ht="15.75" customHeight="1" x14ac:dyDescent="0.2">
      <c r="B654" s="45"/>
    </row>
    <row r="655" spans="2:2" ht="15.75" customHeight="1" x14ac:dyDescent="0.2">
      <c r="B655" s="45"/>
    </row>
    <row r="656" spans="2:2" ht="15.75" customHeight="1" x14ac:dyDescent="0.2">
      <c r="B656" s="45"/>
    </row>
    <row r="657" spans="2:2" ht="15.75" customHeight="1" x14ac:dyDescent="0.2">
      <c r="B657" s="45"/>
    </row>
    <row r="658" spans="2:2" ht="15.75" customHeight="1" x14ac:dyDescent="0.2">
      <c r="B658" s="45"/>
    </row>
    <row r="659" spans="2:2" ht="15.75" customHeight="1" x14ac:dyDescent="0.2">
      <c r="B659" s="45"/>
    </row>
    <row r="660" spans="2:2" ht="15.75" customHeight="1" x14ac:dyDescent="0.2">
      <c r="B660" s="45"/>
    </row>
    <row r="661" spans="2:2" ht="15.75" customHeight="1" x14ac:dyDescent="0.2">
      <c r="B661" s="45"/>
    </row>
    <row r="662" spans="2:2" ht="15.75" customHeight="1" x14ac:dyDescent="0.2">
      <c r="B662" s="45"/>
    </row>
    <row r="663" spans="2:2" ht="15.75" customHeight="1" x14ac:dyDescent="0.2">
      <c r="B663" s="45"/>
    </row>
    <row r="664" spans="2:2" ht="15.75" customHeight="1" x14ac:dyDescent="0.2">
      <c r="B664" s="45"/>
    </row>
    <row r="665" spans="2:2" ht="15.75" customHeight="1" x14ac:dyDescent="0.2">
      <c r="B665" s="45"/>
    </row>
    <row r="666" spans="2:2" ht="15.75" customHeight="1" x14ac:dyDescent="0.2">
      <c r="B666" s="45"/>
    </row>
    <row r="667" spans="2:2" ht="15.75" customHeight="1" x14ac:dyDescent="0.2">
      <c r="B667" s="45"/>
    </row>
    <row r="668" spans="2:2" ht="15.75" customHeight="1" x14ac:dyDescent="0.2">
      <c r="B668" s="45"/>
    </row>
    <row r="669" spans="2:2" ht="15.75" customHeight="1" x14ac:dyDescent="0.2">
      <c r="B669" s="45"/>
    </row>
    <row r="670" spans="2:2" ht="15.75" customHeight="1" x14ac:dyDescent="0.2">
      <c r="B670" s="45"/>
    </row>
    <row r="671" spans="2:2" ht="15.75" customHeight="1" x14ac:dyDescent="0.2">
      <c r="B671" s="45"/>
    </row>
    <row r="672" spans="2:2" ht="15.75" customHeight="1" x14ac:dyDescent="0.2">
      <c r="B672" s="45"/>
    </row>
    <row r="673" spans="2:2" ht="15.75" customHeight="1" x14ac:dyDescent="0.2">
      <c r="B673" s="45"/>
    </row>
    <row r="674" spans="2:2" ht="15.75" customHeight="1" x14ac:dyDescent="0.2">
      <c r="B674" s="45"/>
    </row>
    <row r="675" spans="2:2" ht="15.75" customHeight="1" x14ac:dyDescent="0.2">
      <c r="B675" s="45"/>
    </row>
    <row r="676" spans="2:2" ht="15.75" customHeight="1" x14ac:dyDescent="0.2">
      <c r="B676" s="45"/>
    </row>
    <row r="677" spans="2:2" ht="15.75" customHeight="1" x14ac:dyDescent="0.2">
      <c r="B677" s="45"/>
    </row>
    <row r="678" spans="2:2" ht="15.75" customHeight="1" x14ac:dyDescent="0.2">
      <c r="B678" s="45"/>
    </row>
    <row r="679" spans="2:2" ht="15.75" customHeight="1" x14ac:dyDescent="0.2">
      <c r="B679" s="45"/>
    </row>
    <row r="680" spans="2:2" ht="15.75" customHeight="1" x14ac:dyDescent="0.2">
      <c r="B680" s="45"/>
    </row>
    <row r="681" spans="2:2" ht="15.75" customHeight="1" x14ac:dyDescent="0.2">
      <c r="B681" s="45"/>
    </row>
    <row r="682" spans="2:2" ht="15.75" customHeight="1" x14ac:dyDescent="0.2">
      <c r="B682" s="45"/>
    </row>
    <row r="683" spans="2:2" ht="15.75" customHeight="1" x14ac:dyDescent="0.2">
      <c r="B683" s="45"/>
    </row>
    <row r="684" spans="2:2" ht="15.75" customHeight="1" x14ac:dyDescent="0.2">
      <c r="B684" s="45"/>
    </row>
    <row r="685" spans="2:2" ht="15.75" customHeight="1" x14ac:dyDescent="0.2">
      <c r="B685" s="45"/>
    </row>
    <row r="686" spans="2:2" ht="15.75" customHeight="1" x14ac:dyDescent="0.2">
      <c r="B686" s="45"/>
    </row>
    <row r="687" spans="2:2" ht="15.75" customHeight="1" x14ac:dyDescent="0.2">
      <c r="B687" s="45"/>
    </row>
    <row r="688" spans="2:2" ht="15.75" customHeight="1" x14ac:dyDescent="0.2">
      <c r="B688" s="45"/>
    </row>
    <row r="689" spans="2:2" ht="15.75" customHeight="1" x14ac:dyDescent="0.2">
      <c r="B689" s="45"/>
    </row>
    <row r="690" spans="2:2" ht="15.75" customHeight="1" x14ac:dyDescent="0.2">
      <c r="B690" s="45"/>
    </row>
    <row r="691" spans="2:2" ht="15.75" customHeight="1" x14ac:dyDescent="0.2">
      <c r="B691" s="45"/>
    </row>
    <row r="692" spans="2:2" ht="15.75" customHeight="1" x14ac:dyDescent="0.2">
      <c r="B692" s="45"/>
    </row>
    <row r="693" spans="2:2" ht="15.75" customHeight="1" x14ac:dyDescent="0.2">
      <c r="B693" s="45"/>
    </row>
    <row r="694" spans="2:2" ht="15.75" customHeight="1" x14ac:dyDescent="0.2">
      <c r="B694" s="45"/>
    </row>
    <row r="695" spans="2:2" ht="15.75" customHeight="1" x14ac:dyDescent="0.2">
      <c r="B695" s="45"/>
    </row>
    <row r="696" spans="2:2" ht="15.75" customHeight="1" x14ac:dyDescent="0.2">
      <c r="B696" s="45"/>
    </row>
    <row r="697" spans="2:2" ht="15.75" customHeight="1" x14ac:dyDescent="0.2">
      <c r="B697" s="45"/>
    </row>
    <row r="698" spans="2:2" ht="15.75" customHeight="1" x14ac:dyDescent="0.2">
      <c r="B698" s="45"/>
    </row>
    <row r="699" spans="2:2" ht="15.75" customHeight="1" x14ac:dyDescent="0.2">
      <c r="B699" s="45"/>
    </row>
    <row r="700" spans="2:2" ht="15.75" customHeight="1" x14ac:dyDescent="0.2">
      <c r="B700" s="45"/>
    </row>
    <row r="701" spans="2:2" ht="15.75" customHeight="1" x14ac:dyDescent="0.2">
      <c r="B701" s="45"/>
    </row>
    <row r="702" spans="2:2" ht="15.75" customHeight="1" x14ac:dyDescent="0.2">
      <c r="B702" s="45"/>
    </row>
    <row r="703" spans="2:2" ht="15.75" customHeight="1" x14ac:dyDescent="0.2">
      <c r="B703" s="45"/>
    </row>
    <row r="704" spans="2:2" ht="15.75" customHeight="1" x14ac:dyDescent="0.2">
      <c r="B704" s="45"/>
    </row>
    <row r="705" spans="2:2" ht="15.75" customHeight="1" x14ac:dyDescent="0.2">
      <c r="B705" s="45"/>
    </row>
    <row r="706" spans="2:2" ht="15.75" customHeight="1" x14ac:dyDescent="0.2">
      <c r="B706" s="45"/>
    </row>
    <row r="707" spans="2:2" ht="15.75" customHeight="1" x14ac:dyDescent="0.2">
      <c r="B707" s="45"/>
    </row>
    <row r="708" spans="2:2" ht="15.75" customHeight="1" x14ac:dyDescent="0.2">
      <c r="B708" s="45"/>
    </row>
    <row r="709" spans="2:2" ht="15.75" customHeight="1" x14ac:dyDescent="0.2">
      <c r="B709" s="45"/>
    </row>
    <row r="710" spans="2:2" ht="15.75" customHeight="1" x14ac:dyDescent="0.2">
      <c r="B710" s="45"/>
    </row>
    <row r="711" spans="2:2" ht="15.75" customHeight="1" x14ac:dyDescent="0.2">
      <c r="B711" s="45"/>
    </row>
    <row r="712" spans="2:2" ht="15.75" customHeight="1" x14ac:dyDescent="0.2">
      <c r="B712" s="45"/>
    </row>
    <row r="713" spans="2:2" ht="15.75" customHeight="1" x14ac:dyDescent="0.2">
      <c r="B713" s="45"/>
    </row>
    <row r="714" spans="2:2" ht="15.75" customHeight="1" x14ac:dyDescent="0.2">
      <c r="B714" s="45"/>
    </row>
    <row r="715" spans="2:2" ht="15.75" customHeight="1" x14ac:dyDescent="0.2">
      <c r="B715" s="45"/>
    </row>
    <row r="716" spans="2:2" ht="15.75" customHeight="1" x14ac:dyDescent="0.2">
      <c r="B716" s="45"/>
    </row>
    <row r="717" spans="2:2" ht="15.75" customHeight="1" x14ac:dyDescent="0.2">
      <c r="B717" s="45"/>
    </row>
    <row r="718" spans="2:2" ht="15.75" customHeight="1" x14ac:dyDescent="0.2">
      <c r="B718" s="45"/>
    </row>
    <row r="719" spans="2:2" ht="15.75" customHeight="1" x14ac:dyDescent="0.2">
      <c r="B719" s="45"/>
    </row>
    <row r="720" spans="2:2" ht="15.75" customHeight="1" x14ac:dyDescent="0.2">
      <c r="B720" s="45"/>
    </row>
    <row r="721" spans="2:2" ht="15.75" customHeight="1" x14ac:dyDescent="0.2">
      <c r="B721" s="45"/>
    </row>
    <row r="722" spans="2:2" ht="15.75" customHeight="1" x14ac:dyDescent="0.2">
      <c r="B722" s="45"/>
    </row>
    <row r="723" spans="2:2" ht="15.75" customHeight="1" x14ac:dyDescent="0.2">
      <c r="B723" s="45"/>
    </row>
    <row r="724" spans="2:2" ht="15.75" customHeight="1" x14ac:dyDescent="0.2">
      <c r="B724" s="45"/>
    </row>
    <row r="725" spans="2:2" ht="15.75" customHeight="1" x14ac:dyDescent="0.2">
      <c r="B725" s="45"/>
    </row>
    <row r="726" spans="2:2" ht="15.75" customHeight="1" x14ac:dyDescent="0.2">
      <c r="B726" s="45"/>
    </row>
    <row r="727" spans="2:2" ht="15.75" customHeight="1" x14ac:dyDescent="0.2">
      <c r="B727" s="45"/>
    </row>
    <row r="728" spans="2:2" ht="15.75" customHeight="1" x14ac:dyDescent="0.2">
      <c r="B728" s="45"/>
    </row>
    <row r="729" spans="2:2" ht="15.75" customHeight="1" x14ac:dyDescent="0.2">
      <c r="B729" s="45"/>
    </row>
    <row r="730" spans="2:2" ht="15.75" customHeight="1" x14ac:dyDescent="0.2">
      <c r="B730" s="45"/>
    </row>
    <row r="731" spans="2:2" ht="15.75" customHeight="1" x14ac:dyDescent="0.2">
      <c r="B731" s="45"/>
    </row>
    <row r="732" spans="2:2" ht="15.75" customHeight="1" x14ac:dyDescent="0.2">
      <c r="B732" s="45"/>
    </row>
    <row r="733" spans="2:2" ht="15.75" customHeight="1" x14ac:dyDescent="0.2">
      <c r="B733" s="45"/>
    </row>
    <row r="734" spans="2:2" ht="15.75" customHeight="1" x14ac:dyDescent="0.2">
      <c r="B734" s="45"/>
    </row>
    <row r="735" spans="2:2" ht="15.75" customHeight="1" x14ac:dyDescent="0.2">
      <c r="B735" s="45"/>
    </row>
    <row r="736" spans="2:2" ht="15.75" customHeight="1" x14ac:dyDescent="0.2">
      <c r="B736" s="45"/>
    </row>
    <row r="737" spans="2:2" ht="15.75" customHeight="1" x14ac:dyDescent="0.2">
      <c r="B737" s="45"/>
    </row>
    <row r="738" spans="2:2" ht="15.75" customHeight="1" x14ac:dyDescent="0.2">
      <c r="B738" s="45"/>
    </row>
    <row r="739" spans="2:2" ht="15.75" customHeight="1" x14ac:dyDescent="0.2">
      <c r="B739" s="45"/>
    </row>
    <row r="740" spans="2:2" ht="15.75" customHeight="1" x14ac:dyDescent="0.2">
      <c r="B740" s="45"/>
    </row>
    <row r="741" spans="2:2" ht="15.75" customHeight="1" x14ac:dyDescent="0.2">
      <c r="B741" s="45"/>
    </row>
    <row r="742" spans="2:2" ht="15.75" customHeight="1" x14ac:dyDescent="0.2">
      <c r="B742" s="45"/>
    </row>
    <row r="743" spans="2:2" ht="15.75" customHeight="1" x14ac:dyDescent="0.2">
      <c r="B743" s="45"/>
    </row>
    <row r="744" spans="2:2" ht="15.75" customHeight="1" x14ac:dyDescent="0.2">
      <c r="B744" s="45"/>
    </row>
    <row r="745" spans="2:2" ht="15.75" customHeight="1" x14ac:dyDescent="0.2">
      <c r="B745" s="45"/>
    </row>
    <row r="746" spans="2:2" ht="15.75" customHeight="1" x14ac:dyDescent="0.2">
      <c r="B746" s="45"/>
    </row>
    <row r="747" spans="2:2" ht="15.75" customHeight="1" x14ac:dyDescent="0.2">
      <c r="B747" s="45"/>
    </row>
    <row r="748" spans="2:2" ht="15.75" customHeight="1" x14ac:dyDescent="0.2">
      <c r="B748" s="45"/>
    </row>
    <row r="749" spans="2:2" ht="15.75" customHeight="1" x14ac:dyDescent="0.2">
      <c r="B749" s="45"/>
    </row>
    <row r="750" spans="2:2" ht="15.75" customHeight="1" x14ac:dyDescent="0.2">
      <c r="B750" s="45"/>
    </row>
    <row r="751" spans="2:2" ht="15.75" customHeight="1" x14ac:dyDescent="0.2">
      <c r="B751" s="45"/>
    </row>
    <row r="752" spans="2:2" ht="15.75" customHeight="1" x14ac:dyDescent="0.2">
      <c r="B752" s="45"/>
    </row>
    <row r="753" spans="2:2" ht="15.75" customHeight="1" x14ac:dyDescent="0.2">
      <c r="B753" s="45"/>
    </row>
    <row r="754" spans="2:2" ht="15.75" customHeight="1" x14ac:dyDescent="0.2">
      <c r="B754" s="45"/>
    </row>
    <row r="755" spans="2:2" ht="15.75" customHeight="1" x14ac:dyDescent="0.2">
      <c r="B755" s="45"/>
    </row>
    <row r="756" spans="2:2" ht="15.75" customHeight="1" x14ac:dyDescent="0.2">
      <c r="B756" s="45"/>
    </row>
    <row r="757" spans="2:2" ht="15.75" customHeight="1" x14ac:dyDescent="0.2">
      <c r="B757" s="45"/>
    </row>
    <row r="758" spans="2:2" ht="15.75" customHeight="1" x14ac:dyDescent="0.2">
      <c r="B758" s="45"/>
    </row>
    <row r="759" spans="2:2" ht="15.75" customHeight="1" x14ac:dyDescent="0.2">
      <c r="B759" s="45"/>
    </row>
    <row r="760" spans="2:2" ht="15.75" customHeight="1" x14ac:dyDescent="0.2">
      <c r="B760" s="45"/>
    </row>
    <row r="761" spans="2:2" ht="15.75" customHeight="1" x14ac:dyDescent="0.2">
      <c r="B761" s="45"/>
    </row>
    <row r="762" spans="2:2" ht="15.75" customHeight="1" x14ac:dyDescent="0.2">
      <c r="B762" s="45"/>
    </row>
    <row r="763" spans="2:2" ht="15.75" customHeight="1" x14ac:dyDescent="0.2">
      <c r="B763" s="45"/>
    </row>
    <row r="764" spans="2:2" ht="15.75" customHeight="1" x14ac:dyDescent="0.2">
      <c r="B764" s="45"/>
    </row>
    <row r="765" spans="2:2" ht="15.75" customHeight="1" x14ac:dyDescent="0.2">
      <c r="B765" s="45"/>
    </row>
    <row r="766" spans="2:2" ht="15.75" customHeight="1" x14ac:dyDescent="0.2">
      <c r="B766" s="45"/>
    </row>
    <row r="767" spans="2:2" ht="15.75" customHeight="1" x14ac:dyDescent="0.2">
      <c r="B767" s="45"/>
    </row>
    <row r="768" spans="2:2" ht="15.75" customHeight="1" x14ac:dyDescent="0.2">
      <c r="B768" s="45"/>
    </row>
    <row r="769" spans="2:2" ht="15.75" customHeight="1" x14ac:dyDescent="0.2">
      <c r="B769" s="45"/>
    </row>
    <row r="770" spans="2:2" ht="15.75" customHeight="1" x14ac:dyDescent="0.2">
      <c r="B770" s="45"/>
    </row>
    <row r="771" spans="2:2" ht="15.75" customHeight="1" x14ac:dyDescent="0.2">
      <c r="B771" s="45"/>
    </row>
    <row r="772" spans="2:2" ht="15.75" customHeight="1" x14ac:dyDescent="0.2">
      <c r="B772" s="45"/>
    </row>
    <row r="773" spans="2:2" ht="15.75" customHeight="1" x14ac:dyDescent="0.2">
      <c r="B773" s="45"/>
    </row>
    <row r="774" spans="2:2" ht="15.75" customHeight="1" x14ac:dyDescent="0.2">
      <c r="B774" s="45"/>
    </row>
    <row r="775" spans="2:2" ht="15.75" customHeight="1" x14ac:dyDescent="0.2">
      <c r="B775" s="45"/>
    </row>
    <row r="776" spans="2:2" ht="15.75" customHeight="1" x14ac:dyDescent="0.2">
      <c r="B776" s="45"/>
    </row>
    <row r="777" spans="2:2" ht="15.75" customHeight="1" x14ac:dyDescent="0.2">
      <c r="B777" s="45"/>
    </row>
    <row r="778" spans="2:2" ht="15.75" customHeight="1" x14ac:dyDescent="0.2">
      <c r="B778" s="45"/>
    </row>
    <row r="779" spans="2:2" ht="15.75" customHeight="1" x14ac:dyDescent="0.2">
      <c r="B779" s="45"/>
    </row>
    <row r="780" spans="2:2" ht="15.75" customHeight="1" x14ac:dyDescent="0.2">
      <c r="B780" s="45"/>
    </row>
    <row r="781" spans="2:2" ht="15.75" customHeight="1" x14ac:dyDescent="0.2">
      <c r="B781" s="45"/>
    </row>
    <row r="782" spans="2:2" ht="15.75" customHeight="1" x14ac:dyDescent="0.2">
      <c r="B782" s="45"/>
    </row>
    <row r="783" spans="2:2" ht="15.75" customHeight="1" x14ac:dyDescent="0.2">
      <c r="B783" s="45"/>
    </row>
    <row r="784" spans="2:2" ht="15.75" customHeight="1" x14ac:dyDescent="0.2">
      <c r="B784" s="45"/>
    </row>
    <row r="785" spans="2:2" ht="15.75" customHeight="1" x14ac:dyDescent="0.2">
      <c r="B785" s="45"/>
    </row>
    <row r="786" spans="2:2" ht="15.75" customHeight="1" x14ac:dyDescent="0.2">
      <c r="B786" s="45"/>
    </row>
    <row r="787" spans="2:2" ht="15.75" customHeight="1" x14ac:dyDescent="0.2">
      <c r="B787" s="45"/>
    </row>
    <row r="788" spans="2:2" ht="15.75" customHeight="1" x14ac:dyDescent="0.2">
      <c r="B788" s="45"/>
    </row>
    <row r="789" spans="2:2" ht="15.75" customHeight="1" x14ac:dyDescent="0.2">
      <c r="B789" s="45"/>
    </row>
    <row r="790" spans="2:2" ht="15.75" customHeight="1" x14ac:dyDescent="0.2">
      <c r="B790" s="45"/>
    </row>
    <row r="791" spans="2:2" ht="15.75" customHeight="1" x14ac:dyDescent="0.2">
      <c r="B791" s="45"/>
    </row>
    <row r="792" spans="2:2" ht="15.75" customHeight="1" x14ac:dyDescent="0.2">
      <c r="B792" s="45"/>
    </row>
    <row r="793" spans="2:2" ht="15.75" customHeight="1" x14ac:dyDescent="0.2">
      <c r="B793" s="45"/>
    </row>
    <row r="794" spans="2:2" ht="15.75" customHeight="1" x14ac:dyDescent="0.2">
      <c r="B794" s="45"/>
    </row>
    <row r="795" spans="2:2" ht="15.75" customHeight="1" x14ac:dyDescent="0.2">
      <c r="B795" s="45"/>
    </row>
    <row r="796" spans="2:2" ht="15.75" customHeight="1" x14ac:dyDescent="0.2">
      <c r="B796" s="45"/>
    </row>
    <row r="797" spans="2:2" ht="15.75" customHeight="1" x14ac:dyDescent="0.2">
      <c r="B797" s="45"/>
    </row>
    <row r="798" spans="2:2" ht="15.75" customHeight="1" x14ac:dyDescent="0.2">
      <c r="B798" s="45"/>
    </row>
    <row r="799" spans="2:2" ht="15.75" customHeight="1" x14ac:dyDescent="0.2">
      <c r="B799" s="45"/>
    </row>
    <row r="800" spans="2:2" ht="15.75" customHeight="1" x14ac:dyDescent="0.2">
      <c r="B800" s="45"/>
    </row>
    <row r="801" spans="2:2" ht="15.75" customHeight="1" x14ac:dyDescent="0.2">
      <c r="B801" s="45"/>
    </row>
    <row r="802" spans="2:2" ht="15.75" customHeight="1" x14ac:dyDescent="0.2">
      <c r="B802" s="45"/>
    </row>
    <row r="803" spans="2:2" ht="15.75" customHeight="1" x14ac:dyDescent="0.2">
      <c r="B803" s="45"/>
    </row>
    <row r="804" spans="2:2" ht="15.75" customHeight="1" x14ac:dyDescent="0.2">
      <c r="B804" s="45"/>
    </row>
    <row r="805" spans="2:2" ht="15.75" customHeight="1" x14ac:dyDescent="0.2">
      <c r="B805" s="45"/>
    </row>
    <row r="806" spans="2:2" ht="15.75" customHeight="1" x14ac:dyDescent="0.2">
      <c r="B806" s="45"/>
    </row>
    <row r="807" spans="2:2" ht="15.75" customHeight="1" x14ac:dyDescent="0.2">
      <c r="B807" s="45"/>
    </row>
    <row r="808" spans="2:2" ht="15.75" customHeight="1" x14ac:dyDescent="0.2">
      <c r="B808" s="45"/>
    </row>
    <row r="809" spans="2:2" ht="15.75" customHeight="1" x14ac:dyDescent="0.2">
      <c r="B809" s="45"/>
    </row>
    <row r="810" spans="2:2" ht="15.75" customHeight="1" x14ac:dyDescent="0.2">
      <c r="B810" s="45"/>
    </row>
    <row r="811" spans="2:2" ht="15.75" customHeight="1" x14ac:dyDescent="0.2">
      <c r="B811" s="45"/>
    </row>
    <row r="812" spans="2:2" ht="15.75" customHeight="1" x14ac:dyDescent="0.2">
      <c r="B812" s="45"/>
    </row>
    <row r="813" spans="2:2" ht="15.75" customHeight="1" x14ac:dyDescent="0.2">
      <c r="B813" s="45"/>
    </row>
    <row r="814" spans="2:2" ht="15.75" customHeight="1" x14ac:dyDescent="0.2">
      <c r="B814" s="45"/>
    </row>
    <row r="815" spans="2:2" ht="15.75" customHeight="1" x14ac:dyDescent="0.2">
      <c r="B815" s="45"/>
    </row>
    <row r="816" spans="2:2" ht="15.75" customHeight="1" x14ac:dyDescent="0.2">
      <c r="B816" s="45"/>
    </row>
    <row r="817" spans="2:2" ht="15.75" customHeight="1" x14ac:dyDescent="0.2">
      <c r="B817" s="45"/>
    </row>
    <row r="818" spans="2:2" ht="15.75" customHeight="1" x14ac:dyDescent="0.2">
      <c r="B818" s="45"/>
    </row>
    <row r="819" spans="2:2" ht="15.75" customHeight="1" x14ac:dyDescent="0.2">
      <c r="B819" s="45"/>
    </row>
    <row r="820" spans="2:2" ht="15.75" customHeight="1" x14ac:dyDescent="0.2">
      <c r="B820" s="45"/>
    </row>
    <row r="821" spans="2:2" ht="15.75" customHeight="1" x14ac:dyDescent="0.2">
      <c r="B821" s="45"/>
    </row>
    <row r="822" spans="2:2" ht="15.75" customHeight="1" x14ac:dyDescent="0.2">
      <c r="B822" s="45"/>
    </row>
    <row r="823" spans="2:2" ht="15.75" customHeight="1" x14ac:dyDescent="0.2">
      <c r="B823" s="45"/>
    </row>
    <row r="824" spans="2:2" ht="15.75" customHeight="1" x14ac:dyDescent="0.2">
      <c r="B824" s="45"/>
    </row>
    <row r="825" spans="2:2" ht="15.75" customHeight="1" x14ac:dyDescent="0.2">
      <c r="B825" s="45"/>
    </row>
    <row r="826" spans="2:2" ht="15.75" customHeight="1" x14ac:dyDescent="0.2">
      <c r="B826" s="45"/>
    </row>
    <row r="827" spans="2:2" ht="15.75" customHeight="1" x14ac:dyDescent="0.2">
      <c r="B827" s="45"/>
    </row>
    <row r="828" spans="2:2" ht="15.75" customHeight="1" x14ac:dyDescent="0.2">
      <c r="B828" s="45"/>
    </row>
    <row r="829" spans="2:2" ht="15.75" customHeight="1" x14ac:dyDescent="0.2">
      <c r="B829" s="45"/>
    </row>
    <row r="830" spans="2:2" ht="15.75" customHeight="1" x14ac:dyDescent="0.2">
      <c r="B830" s="45"/>
    </row>
    <row r="831" spans="2:2" ht="15.75" customHeight="1" x14ac:dyDescent="0.2">
      <c r="B831" s="45"/>
    </row>
    <row r="832" spans="2:2" ht="15.75" customHeight="1" x14ac:dyDescent="0.2">
      <c r="B832" s="45"/>
    </row>
    <row r="833" spans="2:2" ht="15.75" customHeight="1" x14ac:dyDescent="0.2">
      <c r="B833" s="45"/>
    </row>
    <row r="834" spans="2:2" ht="15.75" customHeight="1" x14ac:dyDescent="0.2">
      <c r="B834" s="45"/>
    </row>
    <row r="835" spans="2:2" ht="15.75" customHeight="1" x14ac:dyDescent="0.2">
      <c r="B835" s="45"/>
    </row>
    <row r="836" spans="2:2" ht="15.75" customHeight="1" x14ac:dyDescent="0.2">
      <c r="B836" s="45"/>
    </row>
    <row r="837" spans="2:2" ht="15.75" customHeight="1" x14ac:dyDescent="0.2">
      <c r="B837" s="45"/>
    </row>
    <row r="838" spans="2:2" ht="15.75" customHeight="1" x14ac:dyDescent="0.2">
      <c r="B838" s="45"/>
    </row>
    <row r="839" spans="2:2" ht="15.75" customHeight="1" x14ac:dyDescent="0.2">
      <c r="B839" s="45"/>
    </row>
    <row r="840" spans="2:2" ht="15.75" customHeight="1" x14ac:dyDescent="0.2">
      <c r="B840" s="45"/>
    </row>
    <row r="841" spans="2:2" ht="15.75" customHeight="1" x14ac:dyDescent="0.2">
      <c r="B841" s="45"/>
    </row>
    <row r="842" spans="2:2" ht="15.75" customHeight="1" x14ac:dyDescent="0.2">
      <c r="B842" s="45"/>
    </row>
    <row r="843" spans="2:2" ht="15.75" customHeight="1" x14ac:dyDescent="0.2">
      <c r="B843" s="45"/>
    </row>
    <row r="844" spans="2:2" ht="15.75" customHeight="1" x14ac:dyDescent="0.2">
      <c r="B844" s="45"/>
    </row>
    <row r="845" spans="2:2" ht="15.75" customHeight="1" x14ac:dyDescent="0.2">
      <c r="B845" s="45"/>
    </row>
    <row r="846" spans="2:2" ht="15.75" customHeight="1" x14ac:dyDescent="0.2">
      <c r="B846" s="45"/>
    </row>
    <row r="847" spans="2:2" ht="15.75" customHeight="1" x14ac:dyDescent="0.2">
      <c r="B847" s="45"/>
    </row>
    <row r="848" spans="2:2" ht="15.75" customHeight="1" x14ac:dyDescent="0.2">
      <c r="B848" s="45"/>
    </row>
    <row r="849" spans="2:2" ht="15.75" customHeight="1" x14ac:dyDescent="0.2">
      <c r="B849" s="45"/>
    </row>
    <row r="850" spans="2:2" ht="15.75" customHeight="1" x14ac:dyDescent="0.2">
      <c r="B850" s="45"/>
    </row>
    <row r="851" spans="2:2" ht="15.75" customHeight="1" x14ac:dyDescent="0.2">
      <c r="B851" s="45"/>
    </row>
    <row r="852" spans="2:2" ht="15.75" customHeight="1" x14ac:dyDescent="0.2">
      <c r="B852" s="45"/>
    </row>
    <row r="853" spans="2:2" ht="15.75" customHeight="1" x14ac:dyDescent="0.2">
      <c r="B853" s="45"/>
    </row>
    <row r="854" spans="2:2" ht="15.75" customHeight="1" x14ac:dyDescent="0.2">
      <c r="B854" s="45"/>
    </row>
    <row r="855" spans="2:2" ht="15.75" customHeight="1" x14ac:dyDescent="0.2">
      <c r="B855" s="45"/>
    </row>
    <row r="856" spans="2:2" ht="15.75" customHeight="1" x14ac:dyDescent="0.2">
      <c r="B856" s="45"/>
    </row>
    <row r="857" spans="2:2" ht="15.75" customHeight="1" x14ac:dyDescent="0.2">
      <c r="B857" s="45"/>
    </row>
    <row r="858" spans="2:2" ht="15.75" customHeight="1" x14ac:dyDescent="0.2">
      <c r="B858" s="45"/>
    </row>
    <row r="859" spans="2:2" ht="15.75" customHeight="1" x14ac:dyDescent="0.2">
      <c r="B859" s="45"/>
    </row>
    <row r="860" spans="2:2" ht="15.75" customHeight="1" x14ac:dyDescent="0.2">
      <c r="B860" s="45"/>
    </row>
    <row r="861" spans="2:2" ht="15.75" customHeight="1" x14ac:dyDescent="0.2">
      <c r="B861" s="45"/>
    </row>
    <row r="862" spans="2:2" ht="15.75" customHeight="1" x14ac:dyDescent="0.2">
      <c r="B862" s="45"/>
    </row>
    <row r="863" spans="2:2" ht="15.75" customHeight="1" x14ac:dyDescent="0.2">
      <c r="B863" s="45"/>
    </row>
    <row r="864" spans="2:2" ht="15.75" customHeight="1" x14ac:dyDescent="0.2">
      <c r="B864" s="45"/>
    </row>
    <row r="865" spans="2:2" ht="15.75" customHeight="1" x14ac:dyDescent="0.2">
      <c r="B865" s="45"/>
    </row>
    <row r="866" spans="2:2" ht="15.75" customHeight="1" x14ac:dyDescent="0.2">
      <c r="B866" s="45"/>
    </row>
    <row r="867" spans="2:2" ht="15.75" customHeight="1" x14ac:dyDescent="0.2">
      <c r="B867" s="45"/>
    </row>
    <row r="868" spans="2:2" ht="15.75" customHeight="1" x14ac:dyDescent="0.2">
      <c r="B868" s="45"/>
    </row>
    <row r="869" spans="2:2" ht="15.75" customHeight="1" x14ac:dyDescent="0.2">
      <c r="B869" s="45"/>
    </row>
    <row r="870" spans="2:2" ht="15.75" customHeight="1" x14ac:dyDescent="0.2">
      <c r="B870" s="45"/>
    </row>
    <row r="871" spans="2:2" ht="15.75" customHeight="1" x14ac:dyDescent="0.2">
      <c r="B871" s="45"/>
    </row>
    <row r="872" spans="2:2" ht="15.75" customHeight="1" x14ac:dyDescent="0.2">
      <c r="B872" s="45"/>
    </row>
    <row r="873" spans="2:2" ht="15.75" customHeight="1" x14ac:dyDescent="0.2">
      <c r="B873" s="45"/>
    </row>
    <row r="874" spans="2:2" ht="15.75" customHeight="1" x14ac:dyDescent="0.2">
      <c r="B874" s="45"/>
    </row>
    <row r="875" spans="2:2" ht="15.75" customHeight="1" x14ac:dyDescent="0.2">
      <c r="B875" s="45"/>
    </row>
    <row r="876" spans="2:2" ht="15.75" customHeight="1" x14ac:dyDescent="0.2">
      <c r="B876" s="45"/>
    </row>
    <row r="877" spans="2:2" ht="15.75" customHeight="1" x14ac:dyDescent="0.2">
      <c r="B877" s="45"/>
    </row>
    <row r="878" spans="2:2" ht="15.75" customHeight="1" x14ac:dyDescent="0.2">
      <c r="B878" s="45"/>
    </row>
    <row r="879" spans="2:2" ht="15.75" customHeight="1" x14ac:dyDescent="0.2">
      <c r="B879" s="45"/>
    </row>
    <row r="880" spans="2:2" ht="15.75" customHeight="1" x14ac:dyDescent="0.2">
      <c r="B880" s="45"/>
    </row>
    <row r="881" spans="2:2" ht="15.75" customHeight="1" x14ac:dyDescent="0.2">
      <c r="B881" s="45"/>
    </row>
    <row r="882" spans="2:2" ht="15.75" customHeight="1" x14ac:dyDescent="0.2">
      <c r="B882" s="45"/>
    </row>
    <row r="883" spans="2:2" ht="15.75" customHeight="1" x14ac:dyDescent="0.2">
      <c r="B883" s="45"/>
    </row>
    <row r="884" spans="2:2" ht="15.75" customHeight="1" x14ac:dyDescent="0.2">
      <c r="B884" s="45"/>
    </row>
    <row r="885" spans="2:2" ht="15.75" customHeight="1" x14ac:dyDescent="0.2">
      <c r="B885" s="45"/>
    </row>
    <row r="886" spans="2:2" ht="15.75" customHeight="1" x14ac:dyDescent="0.2">
      <c r="B886" s="45"/>
    </row>
    <row r="887" spans="2:2" ht="15.75" customHeight="1" x14ac:dyDescent="0.2">
      <c r="B887" s="45"/>
    </row>
    <row r="888" spans="2:2" ht="15.75" customHeight="1" x14ac:dyDescent="0.2">
      <c r="B888" s="45"/>
    </row>
    <row r="889" spans="2:2" ht="15.75" customHeight="1" x14ac:dyDescent="0.2">
      <c r="B889" s="45"/>
    </row>
    <row r="890" spans="2:2" ht="15.75" customHeight="1" x14ac:dyDescent="0.2">
      <c r="B890" s="45"/>
    </row>
    <row r="891" spans="2:2" ht="15.75" customHeight="1" x14ac:dyDescent="0.2">
      <c r="B891" s="45"/>
    </row>
    <row r="892" spans="2:2" ht="15.75" customHeight="1" x14ac:dyDescent="0.2">
      <c r="B892" s="45"/>
    </row>
    <row r="893" spans="2:2" ht="15.75" customHeight="1" x14ac:dyDescent="0.2">
      <c r="B893" s="45"/>
    </row>
    <row r="894" spans="2:2" ht="15.75" customHeight="1" x14ac:dyDescent="0.2">
      <c r="B894" s="45"/>
    </row>
    <row r="895" spans="2:2" ht="15.75" customHeight="1" x14ac:dyDescent="0.2">
      <c r="B895" s="45"/>
    </row>
    <row r="896" spans="2:2" ht="15.75" customHeight="1" x14ac:dyDescent="0.2">
      <c r="B896" s="45"/>
    </row>
    <row r="897" spans="2:2" ht="15.75" customHeight="1" x14ac:dyDescent="0.2">
      <c r="B897" s="45"/>
    </row>
    <row r="898" spans="2:2" ht="15.75" customHeight="1" x14ac:dyDescent="0.2">
      <c r="B898" s="45"/>
    </row>
    <row r="899" spans="2:2" ht="15.75" customHeight="1" x14ac:dyDescent="0.2">
      <c r="B899" s="45"/>
    </row>
    <row r="900" spans="2:2" ht="15.75" customHeight="1" x14ac:dyDescent="0.2">
      <c r="B900" s="45"/>
    </row>
    <row r="901" spans="2:2" ht="15.75" customHeight="1" x14ac:dyDescent="0.2">
      <c r="B901" s="45"/>
    </row>
    <row r="902" spans="2:2" ht="15.75" customHeight="1" x14ac:dyDescent="0.2">
      <c r="B902" s="45"/>
    </row>
    <row r="903" spans="2:2" ht="15.75" customHeight="1" x14ac:dyDescent="0.2">
      <c r="B903" s="45"/>
    </row>
    <row r="904" spans="2:2" ht="15.75" customHeight="1" x14ac:dyDescent="0.2">
      <c r="B904" s="45"/>
    </row>
    <row r="905" spans="2:2" ht="15.75" customHeight="1" x14ac:dyDescent="0.2">
      <c r="B905" s="45"/>
    </row>
    <row r="906" spans="2:2" ht="15.75" customHeight="1" x14ac:dyDescent="0.2">
      <c r="B906" s="45"/>
    </row>
    <row r="907" spans="2:2" ht="15.75" customHeight="1" x14ac:dyDescent="0.2">
      <c r="B907" s="45"/>
    </row>
    <row r="908" spans="2:2" ht="15.75" customHeight="1" x14ac:dyDescent="0.2">
      <c r="B908" s="45"/>
    </row>
    <row r="909" spans="2:2" ht="15.75" customHeight="1" x14ac:dyDescent="0.2">
      <c r="B909" s="45"/>
    </row>
    <row r="910" spans="2:2" ht="15.75" customHeight="1" x14ac:dyDescent="0.2">
      <c r="B910" s="45"/>
    </row>
    <row r="911" spans="2:2" ht="15.75" customHeight="1" x14ac:dyDescent="0.2">
      <c r="B911" s="45"/>
    </row>
    <row r="912" spans="2:2" ht="15.75" customHeight="1" x14ac:dyDescent="0.2">
      <c r="B912" s="45"/>
    </row>
    <row r="913" spans="2:2" ht="15.75" customHeight="1" x14ac:dyDescent="0.2">
      <c r="B913" s="45"/>
    </row>
    <row r="914" spans="2:2" ht="15.75" customHeight="1" x14ac:dyDescent="0.2">
      <c r="B914" s="45"/>
    </row>
    <row r="915" spans="2:2" ht="15.75" customHeight="1" x14ac:dyDescent="0.2">
      <c r="B915" s="45"/>
    </row>
    <row r="916" spans="2:2" ht="15.75" customHeight="1" x14ac:dyDescent="0.2">
      <c r="B916" s="45"/>
    </row>
    <row r="917" spans="2:2" ht="15.75" customHeight="1" x14ac:dyDescent="0.2">
      <c r="B917" s="45"/>
    </row>
    <row r="918" spans="2:2" ht="15.75" customHeight="1" x14ac:dyDescent="0.2">
      <c r="B918" s="45"/>
    </row>
    <row r="919" spans="2:2" ht="15.75" customHeight="1" x14ac:dyDescent="0.2">
      <c r="B919" s="45"/>
    </row>
    <row r="920" spans="2:2" ht="15.75" customHeight="1" x14ac:dyDescent="0.2">
      <c r="B920" s="45"/>
    </row>
    <row r="921" spans="2:2" ht="15.75" customHeight="1" x14ac:dyDescent="0.2">
      <c r="B921" s="45"/>
    </row>
    <row r="922" spans="2:2" ht="15.75" customHeight="1" x14ac:dyDescent="0.2">
      <c r="B922" s="45"/>
    </row>
    <row r="923" spans="2:2" ht="15.75" customHeight="1" x14ac:dyDescent="0.2">
      <c r="B923" s="45"/>
    </row>
    <row r="924" spans="2:2" ht="15.75" customHeight="1" x14ac:dyDescent="0.2">
      <c r="B924" s="45"/>
    </row>
    <row r="925" spans="2:2" ht="15.75" customHeight="1" x14ac:dyDescent="0.2">
      <c r="B925" s="45"/>
    </row>
    <row r="926" spans="2:2" ht="15.75" customHeight="1" x14ac:dyDescent="0.2">
      <c r="B926" s="45"/>
    </row>
    <row r="927" spans="2:2" ht="15.75" customHeight="1" x14ac:dyDescent="0.2">
      <c r="B927" s="45"/>
    </row>
    <row r="928" spans="2:2" ht="15.75" customHeight="1" x14ac:dyDescent="0.2">
      <c r="B928" s="45"/>
    </row>
    <row r="929" spans="2:2" ht="15.75" customHeight="1" x14ac:dyDescent="0.2">
      <c r="B929" s="45"/>
    </row>
    <row r="930" spans="2:2" ht="15.75" customHeight="1" x14ac:dyDescent="0.2">
      <c r="B930" s="45"/>
    </row>
    <row r="931" spans="2:2" ht="15.75" customHeight="1" x14ac:dyDescent="0.2">
      <c r="B931" s="45"/>
    </row>
    <row r="932" spans="2:2" ht="15.75" customHeight="1" x14ac:dyDescent="0.2">
      <c r="B932" s="45"/>
    </row>
    <row r="933" spans="2:2" ht="15.75" customHeight="1" x14ac:dyDescent="0.2">
      <c r="B933" s="45"/>
    </row>
    <row r="934" spans="2:2" ht="15.75" customHeight="1" x14ac:dyDescent="0.2">
      <c r="B934" s="45"/>
    </row>
    <row r="935" spans="2:2" ht="15.75" customHeight="1" x14ac:dyDescent="0.2">
      <c r="B935" s="45"/>
    </row>
    <row r="936" spans="2:2" ht="15.75" customHeight="1" x14ac:dyDescent="0.2">
      <c r="B936" s="45"/>
    </row>
    <row r="937" spans="2:2" ht="15.75" customHeight="1" x14ac:dyDescent="0.2">
      <c r="B937" s="45"/>
    </row>
    <row r="938" spans="2:2" ht="15.75" customHeight="1" x14ac:dyDescent="0.2">
      <c r="B938" s="45"/>
    </row>
    <row r="939" spans="2:2" ht="15.75" customHeight="1" x14ac:dyDescent="0.2">
      <c r="B939" s="45"/>
    </row>
    <row r="940" spans="2:2" ht="15.75" customHeight="1" x14ac:dyDescent="0.2">
      <c r="B940" s="45"/>
    </row>
    <row r="941" spans="2:2" ht="15.75" customHeight="1" x14ac:dyDescent="0.2">
      <c r="B941" s="45"/>
    </row>
    <row r="942" spans="2:2" ht="15.75" customHeight="1" x14ac:dyDescent="0.2">
      <c r="B942" s="45"/>
    </row>
    <row r="943" spans="2:2" ht="15.75" customHeight="1" x14ac:dyDescent="0.2">
      <c r="B943" s="45"/>
    </row>
    <row r="944" spans="2:2" ht="15.75" customHeight="1" x14ac:dyDescent="0.2">
      <c r="B944" s="45"/>
    </row>
    <row r="945" spans="2:2" ht="15.75" customHeight="1" x14ac:dyDescent="0.2">
      <c r="B945" s="45"/>
    </row>
    <row r="946" spans="2:2" ht="15.75" customHeight="1" x14ac:dyDescent="0.2">
      <c r="B946" s="45"/>
    </row>
    <row r="947" spans="2:2" ht="15.75" customHeight="1" x14ac:dyDescent="0.2">
      <c r="B947" s="45"/>
    </row>
    <row r="948" spans="2:2" ht="15.75" customHeight="1" x14ac:dyDescent="0.2">
      <c r="B948" s="45"/>
    </row>
    <row r="949" spans="2:2" ht="15.75" customHeight="1" x14ac:dyDescent="0.2">
      <c r="B949" s="45"/>
    </row>
    <row r="950" spans="2:2" ht="15.75" customHeight="1" x14ac:dyDescent="0.2">
      <c r="B950" s="45"/>
    </row>
    <row r="951" spans="2:2" ht="15.75" customHeight="1" x14ac:dyDescent="0.2">
      <c r="B951" s="45"/>
    </row>
    <row r="952" spans="2:2" ht="15.75" customHeight="1" x14ac:dyDescent="0.2">
      <c r="B952" s="45"/>
    </row>
    <row r="953" spans="2:2" ht="15.75" customHeight="1" x14ac:dyDescent="0.2">
      <c r="B953" s="45"/>
    </row>
    <row r="954" spans="2:2" ht="15.75" customHeight="1" x14ac:dyDescent="0.2">
      <c r="B954" s="45"/>
    </row>
    <row r="955" spans="2:2" ht="15.75" customHeight="1" x14ac:dyDescent="0.2">
      <c r="B955" s="45"/>
    </row>
    <row r="956" spans="2:2" ht="15.75" customHeight="1" x14ac:dyDescent="0.2">
      <c r="B956" s="45"/>
    </row>
    <row r="957" spans="2:2" ht="15.75" customHeight="1" x14ac:dyDescent="0.2">
      <c r="B957" s="45"/>
    </row>
    <row r="958" spans="2:2" ht="15.75" customHeight="1" x14ac:dyDescent="0.2">
      <c r="B958" s="45"/>
    </row>
    <row r="959" spans="2:2" ht="15.75" customHeight="1" x14ac:dyDescent="0.2">
      <c r="B959" s="45"/>
    </row>
    <row r="960" spans="2:2" ht="15.75" customHeight="1" x14ac:dyDescent="0.2">
      <c r="B960" s="45"/>
    </row>
    <row r="961" spans="2:2" ht="15.75" customHeight="1" x14ac:dyDescent="0.2">
      <c r="B961" s="45"/>
    </row>
    <row r="962" spans="2:2" ht="15.75" customHeight="1" x14ac:dyDescent="0.2">
      <c r="B962" s="45"/>
    </row>
    <row r="963" spans="2:2" ht="15.75" customHeight="1" x14ac:dyDescent="0.2">
      <c r="B963" s="45"/>
    </row>
    <row r="964" spans="2:2" ht="15.75" customHeight="1" x14ac:dyDescent="0.2">
      <c r="B964" s="45"/>
    </row>
    <row r="965" spans="2:2" ht="15.75" customHeight="1" x14ac:dyDescent="0.2">
      <c r="B965" s="45"/>
    </row>
    <row r="966" spans="2:2" ht="15.75" customHeight="1" x14ac:dyDescent="0.2">
      <c r="B966" s="45"/>
    </row>
    <row r="967" spans="2:2" ht="15.75" customHeight="1" x14ac:dyDescent="0.2">
      <c r="B967" s="45"/>
    </row>
    <row r="968" spans="2:2" ht="15.75" customHeight="1" x14ac:dyDescent="0.2">
      <c r="B968" s="45"/>
    </row>
    <row r="969" spans="2:2" ht="15.75" customHeight="1" x14ac:dyDescent="0.2">
      <c r="B969" s="45"/>
    </row>
    <row r="970" spans="2:2" ht="15.75" customHeight="1" x14ac:dyDescent="0.2">
      <c r="B970" s="45"/>
    </row>
    <row r="971" spans="2:2" ht="15.75" customHeight="1" x14ac:dyDescent="0.2">
      <c r="B971" s="45"/>
    </row>
    <row r="972" spans="2:2" ht="15.75" customHeight="1" x14ac:dyDescent="0.2">
      <c r="B972" s="45"/>
    </row>
    <row r="973" spans="2:2" ht="15.75" customHeight="1" x14ac:dyDescent="0.2">
      <c r="B973" s="45"/>
    </row>
    <row r="974" spans="2:2" ht="15.75" customHeight="1" x14ac:dyDescent="0.2">
      <c r="B974" s="45"/>
    </row>
    <row r="975" spans="2:2" ht="15.75" customHeight="1" x14ac:dyDescent="0.2">
      <c r="B975" s="45"/>
    </row>
    <row r="976" spans="2:2" ht="15.75" customHeight="1" x14ac:dyDescent="0.2">
      <c r="B976" s="45"/>
    </row>
    <row r="977" spans="2:2" ht="15.75" customHeight="1" x14ac:dyDescent="0.2">
      <c r="B977" s="45"/>
    </row>
    <row r="978" spans="2:2" ht="15.75" customHeight="1" x14ac:dyDescent="0.2">
      <c r="B978" s="45"/>
    </row>
    <row r="979" spans="2:2" ht="15.75" customHeight="1" x14ac:dyDescent="0.2">
      <c r="B979" s="45"/>
    </row>
    <row r="980" spans="2:2" ht="15.75" customHeight="1" x14ac:dyDescent="0.2">
      <c r="B980" s="45"/>
    </row>
    <row r="981" spans="2:2" ht="15.75" customHeight="1" x14ac:dyDescent="0.2">
      <c r="B981" s="45"/>
    </row>
    <row r="982" spans="2:2" ht="15.75" customHeight="1" x14ac:dyDescent="0.2">
      <c r="B982" s="45"/>
    </row>
    <row r="983" spans="2:2" ht="15.75" customHeight="1" x14ac:dyDescent="0.2">
      <c r="B983" s="45"/>
    </row>
    <row r="984" spans="2:2" ht="15.75" customHeight="1" x14ac:dyDescent="0.2">
      <c r="B984" s="45"/>
    </row>
    <row r="985" spans="2:2" ht="15.75" customHeight="1" x14ac:dyDescent="0.2">
      <c r="B985" s="45"/>
    </row>
    <row r="986" spans="2:2" ht="15.75" customHeight="1" x14ac:dyDescent="0.2">
      <c r="B986" s="45"/>
    </row>
    <row r="987" spans="2:2" ht="15.75" customHeight="1" x14ac:dyDescent="0.2">
      <c r="B987" s="45"/>
    </row>
    <row r="988" spans="2:2" ht="15.75" customHeight="1" x14ac:dyDescent="0.2">
      <c r="B988" s="45"/>
    </row>
    <row r="989" spans="2:2" ht="15.75" customHeight="1" x14ac:dyDescent="0.2">
      <c r="B989" s="45"/>
    </row>
    <row r="990" spans="2:2" ht="15.75" customHeight="1" x14ac:dyDescent="0.2">
      <c r="B990" s="45"/>
    </row>
    <row r="991" spans="2:2" ht="15.75" customHeight="1" x14ac:dyDescent="0.2">
      <c r="B991" s="45"/>
    </row>
    <row r="992" spans="2:2" ht="15.75" customHeight="1" x14ac:dyDescent="0.2">
      <c r="B992" s="45"/>
    </row>
    <row r="993" spans="2:2" ht="15.75" customHeight="1" x14ac:dyDescent="0.2">
      <c r="B993" s="45"/>
    </row>
    <row r="994" spans="2:2" ht="15.75" customHeight="1" x14ac:dyDescent="0.2">
      <c r="B994" s="45"/>
    </row>
    <row r="995" spans="2:2" ht="15.75" customHeight="1" x14ac:dyDescent="0.2">
      <c r="B995" s="45"/>
    </row>
    <row r="996" spans="2:2" ht="15.75" customHeight="1" x14ac:dyDescent="0.2">
      <c r="B996" s="45"/>
    </row>
    <row r="997" spans="2:2" ht="15.75" customHeight="1" x14ac:dyDescent="0.2">
      <c r="B997" s="45"/>
    </row>
    <row r="998" spans="2:2" ht="15.75" customHeight="1" x14ac:dyDescent="0.2">
      <c r="B998" s="45"/>
    </row>
    <row r="999" spans="2:2" ht="15.75" customHeight="1" x14ac:dyDescent="0.2">
      <c r="B999" s="45"/>
    </row>
    <row r="1000" spans="2:2" ht="15.75" customHeight="1" x14ac:dyDescent="0.2">
      <c r="B1000" s="45"/>
    </row>
  </sheetData>
  <autoFilter ref="A4:I25" xr:uid="{00000000-0009-0000-0000-000001000000}">
    <filterColumn colId="5">
      <colorFilter dxfId="7"/>
    </filterColumn>
  </autoFilter>
  <mergeCells count="167">
    <mergeCell ref="B298:B302"/>
    <mergeCell ref="B303:B304"/>
    <mergeCell ref="B305:B306"/>
    <mergeCell ref="B307:B308"/>
    <mergeCell ref="B270:B274"/>
    <mergeCell ref="B275:B279"/>
    <mergeCell ref="A286:A308"/>
    <mergeCell ref="B286:B290"/>
    <mergeCell ref="B291:B293"/>
    <mergeCell ref="B294:B295"/>
    <mergeCell ref="B296:B297"/>
    <mergeCell ref="C277:C278"/>
    <mergeCell ref="B280:B283"/>
    <mergeCell ref="C281:C282"/>
    <mergeCell ref="A249:A251"/>
    <mergeCell ref="A254:A265"/>
    <mergeCell ref="B254:B260"/>
    <mergeCell ref="B261:B262"/>
    <mergeCell ref="B263:B264"/>
    <mergeCell ref="A270:A285"/>
    <mergeCell ref="C272:C273"/>
    <mergeCell ref="B284:B285"/>
    <mergeCell ref="B410:B416"/>
    <mergeCell ref="B417:B419"/>
    <mergeCell ref="B428:B436"/>
    <mergeCell ref="B437:B438"/>
    <mergeCell ref="B439:B440"/>
    <mergeCell ref="B383:B385"/>
    <mergeCell ref="B387:B388"/>
    <mergeCell ref="B390:B392"/>
    <mergeCell ref="B393:B396"/>
    <mergeCell ref="B397:B399"/>
    <mergeCell ref="B400:B402"/>
    <mergeCell ref="B403:B409"/>
    <mergeCell ref="A393:A402"/>
    <mergeCell ref="A403:A420"/>
    <mergeCell ref="A421:A427"/>
    <mergeCell ref="A428:A436"/>
    <mergeCell ref="A437:A440"/>
    <mergeCell ref="A325:A342"/>
    <mergeCell ref="A343:A346"/>
    <mergeCell ref="A347:A350"/>
    <mergeCell ref="A351:A353"/>
    <mergeCell ref="A354:A358"/>
    <mergeCell ref="A375:A386"/>
    <mergeCell ref="A387:A392"/>
    <mergeCell ref="B325:B330"/>
    <mergeCell ref="B331:B336"/>
    <mergeCell ref="B337:B338"/>
    <mergeCell ref="B340:B341"/>
    <mergeCell ref="B375:B382"/>
    <mergeCell ref="C380:C381"/>
    <mergeCell ref="D380:E380"/>
    <mergeCell ref="B343:B345"/>
    <mergeCell ref="B347:B350"/>
    <mergeCell ref="B351:B352"/>
    <mergeCell ref="B354:B358"/>
    <mergeCell ref="B359:B364"/>
    <mergeCell ref="B365:B370"/>
    <mergeCell ref="B371:B374"/>
    <mergeCell ref="B186:B191"/>
    <mergeCell ref="B196:B199"/>
    <mergeCell ref="B200:B202"/>
    <mergeCell ref="B203:B207"/>
    <mergeCell ref="C203:C207"/>
    <mergeCell ref="B208:B212"/>
    <mergeCell ref="B213:B216"/>
    <mergeCell ref="A309:A324"/>
    <mergeCell ref="B309:B313"/>
    <mergeCell ref="B314:B323"/>
    <mergeCell ref="B217:B221"/>
    <mergeCell ref="B222:B223"/>
    <mergeCell ref="B224:B225"/>
    <mergeCell ref="B226:B229"/>
    <mergeCell ref="B231:B234"/>
    <mergeCell ref="A235:A238"/>
    <mergeCell ref="B235:B238"/>
    <mergeCell ref="A239:A242"/>
    <mergeCell ref="B239:B242"/>
    <mergeCell ref="A243:A248"/>
    <mergeCell ref="B243:B246"/>
    <mergeCell ref="B247:B248"/>
    <mergeCell ref="B249:B251"/>
    <mergeCell ref="C249:C250"/>
    <mergeCell ref="B4:B7"/>
    <mergeCell ref="C4:C7"/>
    <mergeCell ref="A8:A11"/>
    <mergeCell ref="B8:B11"/>
    <mergeCell ref="C8:C11"/>
    <mergeCell ref="A12:A20"/>
    <mergeCell ref="B12:B15"/>
    <mergeCell ref="B33:B36"/>
    <mergeCell ref="B37:B38"/>
    <mergeCell ref="C37:C38"/>
    <mergeCell ref="A21:A25"/>
    <mergeCell ref="B21:B25"/>
    <mergeCell ref="A28:A32"/>
    <mergeCell ref="B28:B29"/>
    <mergeCell ref="B31:B32"/>
    <mergeCell ref="A33:A36"/>
    <mergeCell ref="B184:B185"/>
    <mergeCell ref="C12:C13"/>
    <mergeCell ref="C14:C15"/>
    <mergeCell ref="B16:B20"/>
    <mergeCell ref="C16:C20"/>
    <mergeCell ref="C21:C22"/>
    <mergeCell ref="C23:C24"/>
    <mergeCell ref="C28:C29"/>
    <mergeCell ref="C31:C32"/>
    <mergeCell ref="C33:C35"/>
    <mergeCell ref="B39:B40"/>
    <mergeCell ref="B41:B43"/>
    <mergeCell ref="B45:B46"/>
    <mergeCell ref="B47:B48"/>
    <mergeCell ref="B51:B52"/>
    <mergeCell ref="C51:C52"/>
    <mergeCell ref="B54:B55"/>
    <mergeCell ref="B56:B58"/>
    <mergeCell ref="B144:B148"/>
    <mergeCell ref="B149:B151"/>
    <mergeCell ref="C149:C150"/>
    <mergeCell ref="B156:B157"/>
    <mergeCell ref="B158:B161"/>
    <mergeCell ref="C158:C160"/>
    <mergeCell ref="B163:B165"/>
    <mergeCell ref="B166:B171"/>
    <mergeCell ref="B172:B177"/>
    <mergeCell ref="B98:B100"/>
    <mergeCell ref="B106:B107"/>
    <mergeCell ref="C106:C107"/>
    <mergeCell ref="B111:B116"/>
    <mergeCell ref="B117:B120"/>
    <mergeCell ref="B121:B126"/>
    <mergeCell ref="B127:B133"/>
    <mergeCell ref="B134:B137"/>
    <mergeCell ref="B138:B143"/>
    <mergeCell ref="B66:B67"/>
    <mergeCell ref="B68:B69"/>
    <mergeCell ref="B70:B72"/>
    <mergeCell ref="B75:B76"/>
    <mergeCell ref="C75:C76"/>
    <mergeCell ref="B77:B78"/>
    <mergeCell ref="C85:C86"/>
    <mergeCell ref="B81:B87"/>
    <mergeCell ref="B88:B92"/>
    <mergeCell ref="A178:A181"/>
    <mergeCell ref="A184:A191"/>
    <mergeCell ref="A195:A199"/>
    <mergeCell ref="A203:A207"/>
    <mergeCell ref="A208:A216"/>
    <mergeCell ref="A217:A221"/>
    <mergeCell ref="A75:A78"/>
    <mergeCell ref="A81:A92"/>
    <mergeCell ref="A93:A96"/>
    <mergeCell ref="A97:A109"/>
    <mergeCell ref="A110:A126"/>
    <mergeCell ref="A127:A137"/>
    <mergeCell ref="A138:A152"/>
    <mergeCell ref="A37:A40"/>
    <mergeCell ref="A41:A48"/>
    <mergeCell ref="A51:A53"/>
    <mergeCell ref="A54:A55"/>
    <mergeCell ref="A56:A58"/>
    <mergeCell ref="A66:A67"/>
    <mergeCell ref="A68:A73"/>
    <mergeCell ref="A153:A162"/>
    <mergeCell ref="A163:A17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R1000"/>
  <sheetViews>
    <sheetView showGridLines="0" workbookViewId="0">
      <pane ySplit="2" topLeftCell="A3" activePane="bottomLeft" state="frozen"/>
      <selection pane="bottomLeft" activeCell="B3" sqref="B3:B11"/>
    </sheetView>
  </sheetViews>
  <sheetFormatPr baseColWidth="10" defaultColWidth="11.1640625" defaultRowHeight="15" customHeight="1" outlineLevelRow="1" outlineLevelCol="1" x14ac:dyDescent="0.2"/>
  <cols>
    <col min="1" max="6" width="20.83203125" customWidth="1"/>
    <col min="7" max="9" width="10.83203125" customWidth="1"/>
    <col min="10" max="17" width="20.83203125" customWidth="1"/>
    <col min="18" max="32" width="20.83203125" customWidth="1" outlineLevel="1"/>
    <col min="33" max="33" width="20.6640625" customWidth="1" outlineLevel="1"/>
    <col min="34" max="36" width="20.83203125" customWidth="1" outlineLevel="1"/>
    <col min="37" max="41" width="5.83203125" customWidth="1"/>
    <col min="42" max="43" width="20.83203125" customWidth="1"/>
    <col min="44" max="44" width="26" customWidth="1"/>
  </cols>
  <sheetData>
    <row r="1" spans="1:44" ht="15.75" customHeight="1" x14ac:dyDescent="0.2">
      <c r="A1" s="92" t="s">
        <v>1761</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1769</v>
      </c>
      <c r="AL1" s="92" t="s">
        <v>1770</v>
      </c>
      <c r="AM1" s="92" t="s">
        <v>1771</v>
      </c>
      <c r="AN1" s="16"/>
      <c r="AO1" s="16"/>
      <c r="AP1" s="16" t="s">
        <v>1772</v>
      </c>
      <c r="AQ1" s="16" t="s">
        <v>1773</v>
      </c>
      <c r="AR1" s="16"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1798</v>
      </c>
      <c r="AJ2" s="479"/>
      <c r="AK2" s="92"/>
      <c r="AL2" s="92"/>
      <c r="AM2" s="92"/>
      <c r="AN2" s="16"/>
      <c r="AO2" s="16"/>
      <c r="AP2" s="16"/>
      <c r="AQ2" s="16"/>
      <c r="AR2" s="16"/>
    </row>
    <row r="3" spans="1:44" ht="15.75" customHeight="1" outlineLevel="1" x14ac:dyDescent="0.2">
      <c r="A3" s="502" t="s">
        <v>1799</v>
      </c>
      <c r="B3" s="502" t="s">
        <v>1800</v>
      </c>
      <c r="C3" s="502" t="s">
        <v>1801</v>
      </c>
      <c r="D3" s="61" t="s">
        <v>1802</v>
      </c>
      <c r="E3" s="61" t="s">
        <v>1803</v>
      </c>
      <c r="F3" s="61" t="s">
        <v>1804</v>
      </c>
      <c r="G3" s="99">
        <v>1</v>
      </c>
      <c r="H3" s="100"/>
      <c r="I3" s="101" t="s">
        <v>1805</v>
      </c>
      <c r="J3" s="61" t="s">
        <v>1806</v>
      </c>
      <c r="K3" s="84" t="s">
        <v>1807</v>
      </c>
      <c r="L3" s="84" t="s">
        <v>1808</v>
      </c>
      <c r="M3" s="84" t="s">
        <v>1809</v>
      </c>
      <c r="N3" s="84" t="s">
        <v>1810</v>
      </c>
      <c r="O3" s="83" t="s">
        <v>1043</v>
      </c>
      <c r="P3" s="102" t="s">
        <v>1811</v>
      </c>
      <c r="Q3" s="83" t="str">
        <f t="shared" ref="Q3:Q149" si="0">E3</f>
        <v>Ch 1 Practice 1.1.1: Counting</v>
      </c>
      <c r="R3" s="83" t="s">
        <v>1812</v>
      </c>
      <c r="S3" s="83" t="s">
        <v>1041</v>
      </c>
      <c r="T3" s="83" t="s">
        <v>1042</v>
      </c>
      <c r="U3" s="103" t="s">
        <v>26</v>
      </c>
      <c r="V3" s="61" t="s">
        <v>1813</v>
      </c>
      <c r="W3" s="104">
        <v>9789814969369</v>
      </c>
      <c r="X3" s="102">
        <v>5</v>
      </c>
      <c r="Y3" s="61" t="s">
        <v>1814</v>
      </c>
      <c r="Z3" s="61" t="s">
        <v>1815</v>
      </c>
      <c r="AA3" s="61" t="s">
        <v>1816</v>
      </c>
      <c r="AB3" s="105" t="str">
        <f t="shared" ref="AB3:AB203" si="1">J3</f>
        <v>1.001 To count within 10 M1NS-Ia-1.1</v>
      </c>
      <c r="AC3" s="105" t="str">
        <f t="shared" ref="AC3:AD3" si="2">Y3</f>
        <v>1. Numbers and Number Sense</v>
      </c>
      <c r="AD3" s="105" t="str">
        <f t="shared" si="2"/>
        <v>G1.1.01  Whole Numbers / Place Value</v>
      </c>
      <c r="AE3" s="105" t="str">
        <f t="shared" ref="AE3:AE203" si="3">K3</f>
        <v>M1NS-Ia-1.1</v>
      </c>
      <c r="AF3" s="105" t="str">
        <f t="shared" ref="AF3:AG3" si="4">M3</f>
        <v>M1NS-Ia-1.1: Visualizes and represents numbers from 0 - 100 using a variety of materials.</v>
      </c>
      <c r="AG3" s="106" t="str">
        <f t="shared" si="4"/>
        <v>1.001 Visualizes and represents numbers from 0 - 100 M1NS-Ia-1.1</v>
      </c>
      <c r="AH3" s="107">
        <v>1</v>
      </c>
      <c r="AI3" s="108" t="s">
        <v>1817</v>
      </c>
      <c r="AJ3" s="109" t="s">
        <v>1817</v>
      </c>
      <c r="AK3" s="61"/>
      <c r="AL3" s="61"/>
      <c r="AM3" s="61"/>
      <c r="AN3" s="110"/>
      <c r="AO3" s="110"/>
      <c r="AP3" s="103" t="s">
        <v>1818</v>
      </c>
      <c r="AQ3" s="103" t="str">
        <f t="shared" ref="AQ3:AQ203"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110"/>
    </row>
    <row r="4" spans="1:44" ht="15.75" customHeight="1" outlineLevel="1" x14ac:dyDescent="0.2">
      <c r="A4" s="487"/>
      <c r="B4" s="487"/>
      <c r="C4" s="487"/>
      <c r="D4" s="61" t="s">
        <v>1819</v>
      </c>
      <c r="E4" s="61" t="s">
        <v>1820</v>
      </c>
      <c r="F4" s="61" t="s">
        <v>1821</v>
      </c>
      <c r="G4" s="111">
        <v>2</v>
      </c>
      <c r="H4" s="100" t="s">
        <v>1822</v>
      </c>
      <c r="I4" s="101" t="s">
        <v>1823</v>
      </c>
      <c r="J4" s="61" t="s">
        <v>1824</v>
      </c>
      <c r="K4" s="84" t="s">
        <v>1807</v>
      </c>
      <c r="L4" s="84" t="s">
        <v>1808</v>
      </c>
      <c r="M4" s="84" t="s">
        <v>1809</v>
      </c>
      <c r="N4" s="84" t="s">
        <v>1810</v>
      </c>
      <c r="O4" s="83" t="s">
        <v>1043</v>
      </c>
      <c r="P4" s="102" t="s">
        <v>1825</v>
      </c>
      <c r="Q4" s="83" t="str">
        <f t="shared" si="0"/>
        <v>Ch 1 Practice 1.1.2: Reading and writing numbers</v>
      </c>
      <c r="R4" s="83" t="s">
        <v>1812</v>
      </c>
      <c r="S4" s="83" t="s">
        <v>1041</v>
      </c>
      <c r="T4" s="83" t="s">
        <v>1042</v>
      </c>
      <c r="U4" s="103" t="s">
        <v>26</v>
      </c>
      <c r="V4" s="61" t="s">
        <v>1813</v>
      </c>
      <c r="W4" s="104">
        <v>9789814969369</v>
      </c>
      <c r="X4" s="102">
        <v>5</v>
      </c>
      <c r="Y4" s="61" t="s">
        <v>1814</v>
      </c>
      <c r="Z4" s="61" t="s">
        <v>1815</v>
      </c>
      <c r="AA4" s="61" t="s">
        <v>1816</v>
      </c>
      <c r="AB4" s="105" t="str">
        <f t="shared" si="1"/>
        <v>1.002 To read and write a number from 0 to 10 — the numeral and the corresponding number word M1NS-Ia-1.1</v>
      </c>
      <c r="AC4" s="105" t="str">
        <f t="shared" ref="AC4:AD4" si="6">Y4</f>
        <v>1. Numbers and Number Sense</v>
      </c>
      <c r="AD4" s="105" t="str">
        <f t="shared" si="6"/>
        <v>G1.1.01  Whole Numbers / Place Value</v>
      </c>
      <c r="AE4" s="105" t="str">
        <f t="shared" si="3"/>
        <v>M1NS-Ia-1.1</v>
      </c>
      <c r="AF4" s="105" t="str">
        <f t="shared" ref="AF4:AG4" si="7">M4</f>
        <v>M1NS-Ia-1.1: Visualizes and represents numbers from 0 - 100 using a variety of materials.</v>
      </c>
      <c r="AG4" s="106" t="str">
        <f t="shared" si="7"/>
        <v>1.001 Visualizes and represents numbers from 0 - 100 M1NS-Ia-1.1</v>
      </c>
      <c r="AH4" s="107">
        <v>1</v>
      </c>
      <c r="AI4" s="112" t="s">
        <v>1811</v>
      </c>
      <c r="AJ4" s="113" t="s">
        <v>1804</v>
      </c>
      <c r="AK4" s="61"/>
      <c r="AL4" s="61"/>
      <c r="AM4" s="61"/>
      <c r="AN4" s="110"/>
      <c r="AO4" s="110"/>
      <c r="AP4" s="103" t="s">
        <v>1818</v>
      </c>
      <c r="AQ4" s="103" t="str">
        <f t="shared" si="5"/>
        <v>Completed</v>
      </c>
      <c r="AR4" s="110"/>
    </row>
    <row r="5" spans="1:44" ht="15.75" customHeight="1" outlineLevel="1" x14ac:dyDescent="0.2">
      <c r="A5" s="487"/>
      <c r="B5" s="487"/>
      <c r="C5" s="471"/>
      <c r="D5" s="61" t="s">
        <v>1826</v>
      </c>
      <c r="E5" s="61" t="s">
        <v>1827</v>
      </c>
      <c r="F5" s="61" t="s">
        <v>1828</v>
      </c>
      <c r="G5" s="111">
        <v>3</v>
      </c>
      <c r="H5" s="100"/>
      <c r="I5" s="101"/>
      <c r="J5" s="61" t="s">
        <v>1829</v>
      </c>
      <c r="K5" s="84" t="s">
        <v>1807</v>
      </c>
      <c r="L5" s="84" t="s">
        <v>1808</v>
      </c>
      <c r="M5" s="84" t="s">
        <v>1809</v>
      </c>
      <c r="N5" s="84" t="s">
        <v>1810</v>
      </c>
      <c r="O5" s="83" t="s">
        <v>1043</v>
      </c>
      <c r="P5" s="102" t="s">
        <v>1830</v>
      </c>
      <c r="Q5" s="83" t="str">
        <f t="shared" si="0"/>
        <v>Ch 1 Practice 1.1.3: Recognizing conservation of numbers</v>
      </c>
      <c r="R5" s="83" t="s">
        <v>1812</v>
      </c>
      <c r="S5" s="83" t="s">
        <v>1041</v>
      </c>
      <c r="T5" s="83" t="s">
        <v>1042</v>
      </c>
      <c r="U5" s="103" t="s">
        <v>26</v>
      </c>
      <c r="V5" s="61" t="s">
        <v>1813</v>
      </c>
      <c r="W5" s="104">
        <v>9789814969369</v>
      </c>
      <c r="X5" s="102">
        <v>5</v>
      </c>
      <c r="Y5" s="61" t="s">
        <v>1814</v>
      </c>
      <c r="Z5" s="61" t="s">
        <v>1815</v>
      </c>
      <c r="AA5" s="61" t="s">
        <v>1816</v>
      </c>
      <c r="AB5" s="105" t="str">
        <f t="shared" si="1"/>
        <v>1.003 To recognise conservation of number M1NS-Ia-1.1</v>
      </c>
      <c r="AC5" s="105" t="str">
        <f t="shared" ref="AC5:AD5" si="8">Y5</f>
        <v>1. Numbers and Number Sense</v>
      </c>
      <c r="AD5" s="105" t="str">
        <f t="shared" si="8"/>
        <v>G1.1.01  Whole Numbers / Place Value</v>
      </c>
      <c r="AE5" s="105" t="str">
        <f t="shared" si="3"/>
        <v>M1NS-Ia-1.1</v>
      </c>
      <c r="AF5" s="105" t="str">
        <f t="shared" ref="AF5:AG5" si="9">M5</f>
        <v>M1NS-Ia-1.1: Visualizes and represents numbers from 0 - 100 using a variety of materials.</v>
      </c>
      <c r="AG5" s="106" t="str">
        <f t="shared" si="9"/>
        <v>1.001 Visualizes and represents numbers from 0 - 100 M1NS-Ia-1.1</v>
      </c>
      <c r="AH5" s="114">
        <v>1</v>
      </c>
      <c r="AI5" s="112" t="s">
        <v>1811</v>
      </c>
      <c r="AJ5" s="113" t="s">
        <v>1804</v>
      </c>
      <c r="AK5" s="61"/>
      <c r="AL5" s="61"/>
      <c r="AM5" s="61"/>
      <c r="AN5" s="110"/>
      <c r="AO5" s="110"/>
      <c r="AP5" s="103" t="s">
        <v>1818</v>
      </c>
      <c r="AQ5" s="103" t="str">
        <f t="shared" si="5"/>
        <v>Completed</v>
      </c>
      <c r="AR5" s="115" t="s">
        <v>1831</v>
      </c>
    </row>
    <row r="6" spans="1:44" ht="15.75" customHeight="1" outlineLevel="1" x14ac:dyDescent="0.2">
      <c r="A6" s="487"/>
      <c r="B6" s="487"/>
      <c r="C6" s="61" t="s">
        <v>1832</v>
      </c>
      <c r="D6" s="61" t="s">
        <v>1833</v>
      </c>
      <c r="E6" s="61" t="s">
        <v>1834</v>
      </c>
      <c r="F6" s="61" t="s">
        <v>1835</v>
      </c>
      <c r="G6" s="111">
        <v>4</v>
      </c>
      <c r="H6" s="100" t="s">
        <v>1836</v>
      </c>
      <c r="I6" s="101"/>
      <c r="J6" s="61" t="s">
        <v>1837</v>
      </c>
      <c r="K6" s="84" t="s">
        <v>1838</v>
      </c>
      <c r="L6" s="84" t="s">
        <v>1839</v>
      </c>
      <c r="M6" s="84" t="s">
        <v>1840</v>
      </c>
      <c r="N6" s="61" t="s">
        <v>1841</v>
      </c>
      <c r="O6" s="83" t="s">
        <v>1043</v>
      </c>
      <c r="P6" s="83" t="s">
        <v>1842</v>
      </c>
      <c r="Q6" s="83" t="str">
        <f t="shared" si="0"/>
        <v>Ch 1 Practice 1.2.1: Comparing number of objects by matching</v>
      </c>
      <c r="R6" s="83" t="s">
        <v>1812</v>
      </c>
      <c r="S6" s="83" t="s">
        <v>1041</v>
      </c>
      <c r="T6" s="83" t="s">
        <v>1042</v>
      </c>
      <c r="U6" s="103" t="s">
        <v>26</v>
      </c>
      <c r="V6" s="61" t="s">
        <v>1813</v>
      </c>
      <c r="W6" s="104">
        <v>9789814969369</v>
      </c>
      <c r="X6" s="102">
        <v>11</v>
      </c>
      <c r="Y6" s="61" t="s">
        <v>1814</v>
      </c>
      <c r="Z6" s="61" t="s">
        <v>1815</v>
      </c>
      <c r="AA6" s="61" t="s">
        <v>1816</v>
      </c>
      <c r="AB6" s="105" t="str">
        <f t="shared" si="1"/>
        <v>1.004 To compare number of objects in two groups within 10 M1NS-Id-6</v>
      </c>
      <c r="AC6" s="105" t="str">
        <f t="shared" ref="AC6:AD6" si="10">Y6</f>
        <v>1. Numbers and Number Sense</v>
      </c>
      <c r="AD6" s="105" t="str">
        <f t="shared" si="10"/>
        <v>G1.1.01  Whole Numbers / Place Value</v>
      </c>
      <c r="AE6" s="105" t="str">
        <f t="shared" si="3"/>
        <v>M1NS-Id-6</v>
      </c>
      <c r="AF6" s="105" t="str">
        <f t="shared" ref="AF6:AG6" si="11">M6</f>
        <v>M1NS-Id-6: Visualizes, represents, and compares two sets using the expressions “less than”, “more than”, and “as many as”.</v>
      </c>
      <c r="AG6" s="106" t="str">
        <f t="shared" si="11"/>
        <v>1.006 Visualizes, represents, and compares two sets M1NS-Id-6</v>
      </c>
      <c r="AH6" s="107">
        <v>1</v>
      </c>
      <c r="AI6" s="112" t="s">
        <v>1811</v>
      </c>
      <c r="AJ6" s="113" t="s">
        <v>1804</v>
      </c>
      <c r="AK6" s="61"/>
      <c r="AL6" s="61"/>
      <c r="AM6" s="61"/>
      <c r="AN6" s="110"/>
      <c r="AO6" s="110"/>
      <c r="AP6" s="103" t="s">
        <v>1818</v>
      </c>
      <c r="AQ6" s="103" t="str">
        <f t="shared" si="5"/>
        <v>Completed</v>
      </c>
      <c r="AR6" s="110"/>
    </row>
    <row r="7" spans="1:44" ht="15.75" customHeight="1" outlineLevel="1" x14ac:dyDescent="0.2">
      <c r="A7" s="487"/>
      <c r="B7" s="487"/>
      <c r="C7" s="502" t="s">
        <v>1843</v>
      </c>
      <c r="D7" s="61" t="s">
        <v>1844</v>
      </c>
      <c r="E7" s="61" t="s">
        <v>1845</v>
      </c>
      <c r="F7" s="61" t="s">
        <v>1835</v>
      </c>
      <c r="G7" s="111">
        <v>5</v>
      </c>
      <c r="H7" s="100" t="s">
        <v>1846</v>
      </c>
      <c r="I7" s="101"/>
      <c r="J7" s="61" t="s">
        <v>1847</v>
      </c>
      <c r="K7" s="84" t="s">
        <v>1838</v>
      </c>
      <c r="L7" s="84" t="s">
        <v>1839</v>
      </c>
      <c r="M7" s="84" t="s">
        <v>1840</v>
      </c>
      <c r="N7" s="61" t="s">
        <v>1841</v>
      </c>
      <c r="O7" s="83" t="s">
        <v>1043</v>
      </c>
      <c r="P7" s="83" t="s">
        <v>1848</v>
      </c>
      <c r="Q7" s="83" t="str">
        <f t="shared" si="0"/>
        <v>Ch 1 Practice 1.3.1: Comparing number of objects by counting</v>
      </c>
      <c r="R7" s="83" t="s">
        <v>1812</v>
      </c>
      <c r="S7" s="83" t="s">
        <v>1041</v>
      </c>
      <c r="T7" s="83" t="s">
        <v>1042</v>
      </c>
      <c r="U7" s="103" t="s">
        <v>26</v>
      </c>
      <c r="V7" s="61" t="s">
        <v>1813</v>
      </c>
      <c r="W7" s="104">
        <v>9789814969369</v>
      </c>
      <c r="X7" s="102">
        <v>11</v>
      </c>
      <c r="Y7" s="61" t="s">
        <v>1814</v>
      </c>
      <c r="Z7" s="61" t="s">
        <v>1815</v>
      </c>
      <c r="AA7" s="61" t="s">
        <v>1816</v>
      </c>
      <c r="AB7" s="105" t="str">
        <f t="shared" si="1"/>
        <v>1.005 To compare number of objects in two groups within 10 M1NS-Id-6</v>
      </c>
      <c r="AC7" s="105" t="str">
        <f t="shared" ref="AC7:AD7" si="12">Y7</f>
        <v>1. Numbers and Number Sense</v>
      </c>
      <c r="AD7" s="105" t="str">
        <f t="shared" si="12"/>
        <v>G1.1.01  Whole Numbers / Place Value</v>
      </c>
      <c r="AE7" s="105" t="str">
        <f t="shared" si="3"/>
        <v>M1NS-Id-6</v>
      </c>
      <c r="AF7" s="105" t="str">
        <f t="shared" ref="AF7:AG7" si="13">M7</f>
        <v>M1NS-Id-6: Visualizes, represents, and compares two sets using the expressions “less than”, “more than”, and “as many as”.</v>
      </c>
      <c r="AG7" s="106" t="str">
        <f t="shared" si="13"/>
        <v>1.006 Visualizes, represents, and compares two sets M1NS-Id-6</v>
      </c>
      <c r="AH7" s="107">
        <v>1</v>
      </c>
      <c r="AI7" s="112" t="s">
        <v>1811</v>
      </c>
      <c r="AJ7" s="113" t="s">
        <v>1804</v>
      </c>
      <c r="AK7" s="61"/>
      <c r="AL7" s="61"/>
      <c r="AM7" s="61"/>
      <c r="AN7" s="110"/>
      <c r="AO7" s="110"/>
      <c r="AP7" s="103" t="s">
        <v>1818</v>
      </c>
      <c r="AQ7" s="103" t="str">
        <f t="shared" si="5"/>
        <v>Completed</v>
      </c>
      <c r="AR7" s="110"/>
    </row>
    <row r="8" spans="1:44" ht="15.75" customHeight="1" outlineLevel="1" x14ac:dyDescent="0.2">
      <c r="A8" s="487"/>
      <c r="B8" s="487"/>
      <c r="C8" s="487"/>
      <c r="D8" s="61" t="s">
        <v>1849</v>
      </c>
      <c r="E8" s="61" t="s">
        <v>1850</v>
      </c>
      <c r="F8" s="61" t="s">
        <v>1851</v>
      </c>
      <c r="G8" s="111">
        <v>6</v>
      </c>
      <c r="H8" s="100"/>
      <c r="I8" s="101"/>
      <c r="J8" s="61" t="s">
        <v>1852</v>
      </c>
      <c r="K8" s="84" t="s">
        <v>1838</v>
      </c>
      <c r="L8" s="84" t="s">
        <v>1839</v>
      </c>
      <c r="M8" s="84" t="s">
        <v>1840</v>
      </c>
      <c r="N8" s="61" t="s">
        <v>1841</v>
      </c>
      <c r="O8" s="83" t="s">
        <v>1043</v>
      </c>
      <c r="P8" s="83" t="s">
        <v>1853</v>
      </c>
      <c r="Q8" s="83" t="str">
        <f t="shared" si="0"/>
        <v>Ch 1 Practice 1.3.2: Comparing two numbers</v>
      </c>
      <c r="R8" s="83" t="s">
        <v>1812</v>
      </c>
      <c r="S8" s="83" t="s">
        <v>1041</v>
      </c>
      <c r="T8" s="83" t="s">
        <v>1042</v>
      </c>
      <c r="U8" s="103" t="s">
        <v>26</v>
      </c>
      <c r="V8" s="61" t="s">
        <v>1813</v>
      </c>
      <c r="W8" s="104">
        <v>9789814969369</v>
      </c>
      <c r="X8" s="102">
        <v>11</v>
      </c>
      <c r="Y8" s="61" t="s">
        <v>1814</v>
      </c>
      <c r="Z8" s="61" t="s">
        <v>1815</v>
      </c>
      <c r="AA8" s="61" t="s">
        <v>1816</v>
      </c>
      <c r="AB8" s="105" t="str">
        <f t="shared" si="1"/>
        <v>1.006 To compare two numbers within 10 M1NS-Id-6</v>
      </c>
      <c r="AC8" s="105" t="str">
        <f t="shared" ref="AC8:AD8" si="14">Y8</f>
        <v>1. Numbers and Number Sense</v>
      </c>
      <c r="AD8" s="105" t="str">
        <f t="shared" si="14"/>
        <v>G1.1.01  Whole Numbers / Place Value</v>
      </c>
      <c r="AE8" s="105" t="str">
        <f t="shared" si="3"/>
        <v>M1NS-Id-6</v>
      </c>
      <c r="AF8" s="105" t="str">
        <f t="shared" ref="AF8:AG8" si="15">M8</f>
        <v>M1NS-Id-6: Visualizes, represents, and compares two sets using the expressions “less than”, “more than”, and “as many as”.</v>
      </c>
      <c r="AG8" s="106" t="str">
        <f t="shared" si="15"/>
        <v>1.006 Visualizes, represents, and compares two sets M1NS-Id-6</v>
      </c>
      <c r="AH8" s="107">
        <v>1</v>
      </c>
      <c r="AI8" s="112" t="s">
        <v>1848</v>
      </c>
      <c r="AJ8" s="113" t="s">
        <v>1835</v>
      </c>
      <c r="AK8" s="61"/>
      <c r="AL8" s="61"/>
      <c r="AM8" s="61"/>
      <c r="AN8" s="110"/>
      <c r="AO8" s="110"/>
      <c r="AP8" s="103" t="s">
        <v>1818</v>
      </c>
      <c r="AQ8" s="103" t="str">
        <f t="shared" si="5"/>
        <v>Completed</v>
      </c>
      <c r="AR8" s="115" t="s">
        <v>1831</v>
      </c>
    </row>
    <row r="9" spans="1:44" ht="15.75" customHeight="1" outlineLevel="1" x14ac:dyDescent="0.2">
      <c r="A9" s="487"/>
      <c r="B9" s="487"/>
      <c r="C9" s="471"/>
      <c r="D9" s="61" t="s">
        <v>1854</v>
      </c>
      <c r="E9" s="61" t="s">
        <v>1855</v>
      </c>
      <c r="F9" s="61" t="s">
        <v>1856</v>
      </c>
      <c r="G9" s="111">
        <v>7</v>
      </c>
      <c r="H9" s="100"/>
      <c r="I9" s="101" t="s">
        <v>1857</v>
      </c>
      <c r="J9" s="61" t="s">
        <v>1858</v>
      </c>
      <c r="K9" s="84" t="s">
        <v>1859</v>
      </c>
      <c r="L9" s="84" t="s">
        <v>1860</v>
      </c>
      <c r="M9" s="84" t="s">
        <v>1861</v>
      </c>
      <c r="N9" s="84" t="s">
        <v>1862</v>
      </c>
      <c r="O9" s="83" t="s">
        <v>1043</v>
      </c>
      <c r="P9" s="83" t="s">
        <v>1863</v>
      </c>
      <c r="Q9" s="83" t="str">
        <f t="shared" si="0"/>
        <v>Ch 1 Practice 1.3.3: Using the = sign</v>
      </c>
      <c r="R9" s="83" t="s">
        <v>1812</v>
      </c>
      <c r="S9" s="83" t="s">
        <v>1041</v>
      </c>
      <c r="T9" s="83" t="s">
        <v>1042</v>
      </c>
      <c r="U9" s="103" t="s">
        <v>26</v>
      </c>
      <c r="V9" s="61" t="s">
        <v>1813</v>
      </c>
      <c r="W9" s="104">
        <v>9789814969369</v>
      </c>
      <c r="X9" s="102">
        <v>11</v>
      </c>
      <c r="Y9" s="61" t="s">
        <v>1814</v>
      </c>
      <c r="Z9" s="61" t="s">
        <v>1815</v>
      </c>
      <c r="AA9" s="61" t="s">
        <v>1816</v>
      </c>
      <c r="AB9" s="105" t="str">
        <f t="shared" si="1"/>
        <v>1.007 To use the = sign to represent equality M1NS-Ih-12.1</v>
      </c>
      <c r="AC9" s="105" t="str">
        <f t="shared" ref="AC9:AD9" si="16">Y9</f>
        <v>1. Numbers and Number Sense</v>
      </c>
      <c r="AD9" s="105" t="str">
        <f t="shared" si="16"/>
        <v>G1.1.01  Whole Numbers / Place Value</v>
      </c>
      <c r="AE9" s="105" t="str">
        <f t="shared" si="3"/>
        <v>M1NS-Ih-12.1</v>
      </c>
      <c r="AF9" s="105" t="str">
        <f t="shared" ref="AF9:AG9" si="17">M9</f>
        <v>M1NS-Ih-12.1: Visualizes, represents, and compares numbers up to 100 using relation symbols.</v>
      </c>
      <c r="AG9" s="106" t="str">
        <f t="shared" si="17"/>
        <v>1.012 Visualizes, represents, and compares numbers up to 100 M1NS-Ih-12.1</v>
      </c>
      <c r="AH9" s="107">
        <v>1</v>
      </c>
      <c r="AI9" s="112" t="s">
        <v>1853</v>
      </c>
      <c r="AJ9" s="113" t="s">
        <v>1851</v>
      </c>
      <c r="AK9" s="61"/>
      <c r="AL9" s="61"/>
      <c r="AM9" s="61"/>
      <c r="AN9" s="110"/>
      <c r="AO9" s="110"/>
      <c r="AP9" s="103" t="s">
        <v>1818</v>
      </c>
      <c r="AQ9" s="103" t="str">
        <f t="shared" si="5"/>
        <v>Completed</v>
      </c>
      <c r="AR9" s="115" t="s">
        <v>1831</v>
      </c>
    </row>
    <row r="10" spans="1:44" ht="15.75" customHeight="1" outlineLevel="1" x14ac:dyDescent="0.2">
      <c r="A10" s="487"/>
      <c r="B10" s="487"/>
      <c r="C10" s="502" t="s">
        <v>1864</v>
      </c>
      <c r="D10" s="61" t="s">
        <v>1865</v>
      </c>
      <c r="E10" s="61" t="s">
        <v>1866</v>
      </c>
      <c r="F10" s="61" t="s">
        <v>1867</v>
      </c>
      <c r="G10" s="111">
        <v>8</v>
      </c>
      <c r="H10" s="100" t="s">
        <v>1868</v>
      </c>
      <c r="I10" s="101"/>
      <c r="J10" s="61" t="s">
        <v>1869</v>
      </c>
      <c r="K10" s="84" t="s">
        <v>1870</v>
      </c>
      <c r="L10" s="84" t="s">
        <v>1871</v>
      </c>
      <c r="M10" s="84" t="s">
        <v>1872</v>
      </c>
      <c r="N10" s="84" t="s">
        <v>1873</v>
      </c>
      <c r="O10" s="83" t="s">
        <v>1043</v>
      </c>
      <c r="P10" s="83" t="s">
        <v>1874</v>
      </c>
      <c r="Q10" s="83" t="str">
        <f t="shared" si="0"/>
        <v>Ch 1 Practice 1.4.1: Counting on and backwards</v>
      </c>
      <c r="R10" s="83" t="s">
        <v>1812</v>
      </c>
      <c r="S10" s="83" t="s">
        <v>1041</v>
      </c>
      <c r="T10" s="83" t="s">
        <v>1042</v>
      </c>
      <c r="U10" s="103" t="s">
        <v>26</v>
      </c>
      <c r="V10" s="61" t="s">
        <v>1813</v>
      </c>
      <c r="W10" s="104">
        <v>9789814969369</v>
      </c>
      <c r="X10" s="102">
        <v>13</v>
      </c>
      <c r="Y10" s="61" t="s">
        <v>1814</v>
      </c>
      <c r="Z10" s="61" t="s">
        <v>1815</v>
      </c>
      <c r="AA10" s="61" t="s">
        <v>1816</v>
      </c>
      <c r="AB10" s="105" t="str">
        <f t="shared" si="1"/>
        <v>1.008 To count on and backwards within 10 M1NS-Ib-2.1</v>
      </c>
      <c r="AC10" s="105" t="str">
        <f t="shared" ref="AC10:AD10" si="18">Y10</f>
        <v>1. Numbers and Number Sense</v>
      </c>
      <c r="AD10" s="105" t="str">
        <f t="shared" si="18"/>
        <v>G1.1.01  Whole Numbers / Place Value</v>
      </c>
      <c r="AE10" s="105" t="str">
        <f t="shared" si="3"/>
        <v>M1NS-Ib-2.1</v>
      </c>
      <c r="AF10" s="105" t="str">
        <f t="shared" ref="AF10:AG10" si="19">M10</f>
        <v>M1NS-Ib-2.1: Counts the number of objects in a given set by ones and tens.</v>
      </c>
      <c r="AG10" s="106" t="str">
        <f t="shared" si="19"/>
        <v>1.002 Counts the number of objects in a given set by ones and tens M1NS-Ib-2.1</v>
      </c>
      <c r="AH10" s="107">
        <v>1</v>
      </c>
      <c r="AI10" s="112" t="s">
        <v>1811</v>
      </c>
      <c r="AJ10" s="113" t="s">
        <v>1804</v>
      </c>
      <c r="AK10" s="61"/>
      <c r="AL10" s="61"/>
      <c r="AM10" s="61"/>
      <c r="AN10" s="110"/>
      <c r="AO10" s="110"/>
      <c r="AP10" s="103" t="s">
        <v>1818</v>
      </c>
      <c r="AQ10" s="103" t="str">
        <f t="shared" si="5"/>
        <v>Completed</v>
      </c>
      <c r="AR10" s="110"/>
    </row>
    <row r="11" spans="1:44" ht="15.75" customHeight="1" outlineLevel="1" x14ac:dyDescent="0.2">
      <c r="A11" s="471"/>
      <c r="B11" s="471"/>
      <c r="C11" s="471"/>
      <c r="D11" s="61" t="s">
        <v>1875</v>
      </c>
      <c r="E11" s="61" t="s">
        <v>1876</v>
      </c>
      <c r="F11" s="61" t="s">
        <v>1877</v>
      </c>
      <c r="G11" s="111">
        <v>9</v>
      </c>
      <c r="H11" s="100"/>
      <c r="I11" s="101" t="s">
        <v>1878</v>
      </c>
      <c r="J11" s="61" t="s">
        <v>1879</v>
      </c>
      <c r="K11" s="84" t="s">
        <v>1880</v>
      </c>
      <c r="L11" s="84" t="s">
        <v>1881</v>
      </c>
      <c r="M11" s="84" t="s">
        <v>1882</v>
      </c>
      <c r="N11" s="84" t="s">
        <v>1883</v>
      </c>
      <c r="O11" s="83" t="s">
        <v>1043</v>
      </c>
      <c r="P11" s="83" t="s">
        <v>1884</v>
      </c>
      <c r="Q11" s="83" t="str">
        <f t="shared" si="0"/>
        <v>Ch 1 Practice 1.4.2: Comparing and ordering numbers</v>
      </c>
      <c r="R11" s="83" t="s">
        <v>1812</v>
      </c>
      <c r="S11" s="83" t="s">
        <v>1041</v>
      </c>
      <c r="T11" s="83" t="s">
        <v>1042</v>
      </c>
      <c r="U11" s="103" t="s">
        <v>26</v>
      </c>
      <c r="V11" s="61" t="s">
        <v>1813</v>
      </c>
      <c r="W11" s="104">
        <v>9789814969369</v>
      </c>
      <c r="X11" s="102">
        <v>13</v>
      </c>
      <c r="Y11" s="61" t="s">
        <v>1814</v>
      </c>
      <c r="Z11" s="61" t="s">
        <v>1815</v>
      </c>
      <c r="AA11" s="61" t="s">
        <v>1816</v>
      </c>
      <c r="AB11" s="105" t="str">
        <f t="shared" si="1"/>
        <v>1.009 To compare and order numbers within 10 M1NS-Ie-7</v>
      </c>
      <c r="AC11" s="105" t="str">
        <f t="shared" ref="AC11:AD11" si="20">Y11</f>
        <v>1. Numbers and Number Sense</v>
      </c>
      <c r="AD11" s="105" t="str">
        <f t="shared" si="20"/>
        <v>G1.1.01  Whole Numbers / Place Value</v>
      </c>
      <c r="AE11" s="105" t="str">
        <f t="shared" si="3"/>
        <v>M1NS-Ie-7</v>
      </c>
      <c r="AF11" s="105" t="str">
        <f t="shared" ref="AF11:AG11" si="21">M11</f>
        <v>M1NS-Ie-7: Visualizes, represents, and orders sets from least to greatest and vice versa.</v>
      </c>
      <c r="AG11" s="106" t="str">
        <f t="shared" si="21"/>
        <v>1.007 Visualizes, represents, and orders sets from least to greatest and vice versa M1NS-Ie-7</v>
      </c>
      <c r="AH11" s="107">
        <v>1</v>
      </c>
      <c r="AI11" s="112" t="s">
        <v>1874</v>
      </c>
      <c r="AJ11" s="113" t="s">
        <v>1867</v>
      </c>
      <c r="AK11" s="61"/>
      <c r="AL11" s="61"/>
      <c r="AM11" s="61"/>
      <c r="AN11" s="110"/>
      <c r="AO11" s="110"/>
      <c r="AP11" s="103" t="s">
        <v>1818</v>
      </c>
      <c r="AQ11" s="103" t="str">
        <f t="shared" si="5"/>
        <v>Completed</v>
      </c>
      <c r="AR11" s="115" t="s">
        <v>1831</v>
      </c>
    </row>
    <row r="12" spans="1:44" ht="15.75" customHeight="1" outlineLevel="1" x14ac:dyDescent="0.2">
      <c r="A12" s="502" t="s">
        <v>1885</v>
      </c>
      <c r="B12" s="502" t="s">
        <v>1886</v>
      </c>
      <c r="C12" s="502" t="s">
        <v>1887</v>
      </c>
      <c r="D12" s="61" t="s">
        <v>1888</v>
      </c>
      <c r="E12" s="61" t="s">
        <v>1889</v>
      </c>
      <c r="F12" s="61" t="s">
        <v>1890</v>
      </c>
      <c r="G12" s="111">
        <v>1</v>
      </c>
      <c r="H12" s="100"/>
      <c r="I12" s="101"/>
      <c r="J12" s="61" t="s">
        <v>1891</v>
      </c>
      <c r="K12" s="61" t="s">
        <v>1892</v>
      </c>
      <c r="L12" s="84" t="s">
        <v>1893</v>
      </c>
      <c r="M12" s="84" t="s">
        <v>1894</v>
      </c>
      <c r="N12" s="84" t="s">
        <v>1895</v>
      </c>
      <c r="O12" s="83" t="s">
        <v>1043</v>
      </c>
      <c r="P12" s="102" t="s">
        <v>1896</v>
      </c>
      <c r="Q12" s="83" t="str">
        <f t="shared" si="0"/>
        <v>Ch 2 Practice 1.1.1: Making a number story for 5</v>
      </c>
      <c r="R12" s="83" t="s">
        <v>1812</v>
      </c>
      <c r="S12" s="83" t="s">
        <v>1041</v>
      </c>
      <c r="T12" s="83" t="s">
        <v>1042</v>
      </c>
      <c r="U12" s="116" t="s">
        <v>26</v>
      </c>
      <c r="V12" s="117" t="s">
        <v>1897</v>
      </c>
      <c r="W12" s="104">
        <v>9789814969369</v>
      </c>
      <c r="X12" s="102">
        <v>16</v>
      </c>
      <c r="Y12" s="61" t="s">
        <v>1814</v>
      </c>
      <c r="Z12" s="61" t="s">
        <v>1815</v>
      </c>
      <c r="AA12" s="117" t="s">
        <v>1898</v>
      </c>
      <c r="AB12" s="105" t="str">
        <f t="shared" si="1"/>
        <v>1.010 To make a number story to illustrate a number bond for 5 M1AL-IIIi-9</v>
      </c>
      <c r="AC12" s="105" t="str">
        <f t="shared" ref="AC12:AD12" si="22">Y12</f>
        <v>1. Numbers and Number Sense</v>
      </c>
      <c r="AD12" s="105" t="str">
        <f t="shared" si="22"/>
        <v>G1.1.01  Whole Numbers / Place Value</v>
      </c>
      <c r="AE12" s="105" t="str">
        <f t="shared" si="3"/>
        <v>M1AL-IIIi-9</v>
      </c>
      <c r="AF12" s="105" t="str">
        <f t="shared" ref="AF12:AG12" si="23">M12</f>
        <v>M1AL-IIIi-9: Identifies and creates patterns to compose and decompose using addition.</v>
      </c>
      <c r="AG12" s="106" t="str">
        <f t="shared" si="23"/>
        <v>1.051 Identifies and creates patterns to compose and decompose M1AL-IIIi-9</v>
      </c>
      <c r="AH12" s="107">
        <v>2</v>
      </c>
      <c r="AI12" s="110" t="s">
        <v>1811</v>
      </c>
      <c r="AJ12" s="41" t="s">
        <v>1804</v>
      </c>
      <c r="AK12" s="61"/>
      <c r="AL12" s="61"/>
      <c r="AM12" s="61"/>
      <c r="AN12" s="110"/>
      <c r="AO12" s="110"/>
      <c r="AP12" s="103" t="s">
        <v>1818</v>
      </c>
      <c r="AQ12" s="103" t="str">
        <f t="shared" si="5"/>
        <v>Completed</v>
      </c>
      <c r="AR12" s="110"/>
    </row>
    <row r="13" spans="1:44" ht="15.75" customHeight="1" outlineLevel="1" x14ac:dyDescent="0.2">
      <c r="A13" s="487"/>
      <c r="B13" s="487"/>
      <c r="C13" s="487"/>
      <c r="D13" s="61" t="s">
        <v>1899</v>
      </c>
      <c r="E13" s="61" t="s">
        <v>1900</v>
      </c>
      <c r="F13" s="61" t="s">
        <v>1901</v>
      </c>
      <c r="G13" s="111">
        <v>2</v>
      </c>
      <c r="H13" s="100"/>
      <c r="I13" s="101"/>
      <c r="J13" s="61" t="s">
        <v>1902</v>
      </c>
      <c r="K13" s="84" t="s">
        <v>1903</v>
      </c>
      <c r="L13" s="84" t="s">
        <v>1904</v>
      </c>
      <c r="M13" s="84" t="s">
        <v>1905</v>
      </c>
      <c r="N13" s="84" t="s">
        <v>1906</v>
      </c>
      <c r="O13" s="83" t="s">
        <v>1043</v>
      </c>
      <c r="P13" s="102" t="s">
        <v>1907</v>
      </c>
      <c r="Q13" s="83" t="str">
        <f t="shared" si="0"/>
        <v xml:space="preserve">Ch 2 Practice 1.1.2: Making 5 </v>
      </c>
      <c r="R13" s="83" t="s">
        <v>1812</v>
      </c>
      <c r="S13" s="83" t="s">
        <v>1041</v>
      </c>
      <c r="T13" s="83" t="s">
        <v>1042</v>
      </c>
      <c r="U13" s="116" t="s">
        <v>26</v>
      </c>
      <c r="V13" s="117" t="s">
        <v>1897</v>
      </c>
      <c r="W13" s="104">
        <v>9789814969369</v>
      </c>
      <c r="X13" s="102">
        <v>16</v>
      </c>
      <c r="Y13" s="61" t="s">
        <v>1814</v>
      </c>
      <c r="Z13" s="61" t="s">
        <v>1815</v>
      </c>
      <c r="AA13" s="117" t="s">
        <v>1898</v>
      </c>
      <c r="AB13" s="105" t="str">
        <f t="shared" si="1"/>
        <v>1.011 To break a set of 5 objects into two parts in different ways M1NS-Ic-4</v>
      </c>
      <c r="AC13" s="105" t="str">
        <f t="shared" ref="AC13:AD13" si="24">Y13</f>
        <v>1. Numbers and Number Sense</v>
      </c>
      <c r="AD13" s="105" t="str">
        <f t="shared" si="24"/>
        <v>G1.1.01  Whole Numbers / Place Value</v>
      </c>
      <c r="AE13" s="105" t="str">
        <f t="shared" si="3"/>
        <v>M1NS-Ic-4</v>
      </c>
      <c r="AF13" s="105" t="str">
        <f t="shared" ref="AF13:AG13" si="25">M13</f>
        <v xml:space="preserve">M1NS-Ic-4: Composes and decomposes a given number. </v>
      </c>
      <c r="AG13" s="106" t="str">
        <f t="shared" si="25"/>
        <v>1.004 Composes and decomposes a given number M1NS-Ic-4</v>
      </c>
      <c r="AH13" s="107">
        <v>2</v>
      </c>
      <c r="AI13" s="110" t="s">
        <v>1896</v>
      </c>
      <c r="AJ13" s="41" t="s">
        <v>1890</v>
      </c>
      <c r="AK13" s="61"/>
      <c r="AL13" s="61"/>
      <c r="AM13" s="61"/>
      <c r="AN13" s="110"/>
      <c r="AO13" s="110"/>
      <c r="AP13" s="103" t="s">
        <v>1818</v>
      </c>
      <c r="AQ13" s="103" t="str">
        <f t="shared" si="5"/>
        <v>Completed</v>
      </c>
      <c r="AR13" s="110"/>
    </row>
    <row r="14" spans="1:44" ht="15.75" customHeight="1" outlineLevel="1" x14ac:dyDescent="0.2">
      <c r="A14" s="487"/>
      <c r="B14" s="487"/>
      <c r="C14" s="471"/>
      <c r="D14" s="61" t="s">
        <v>1908</v>
      </c>
      <c r="E14" s="61" t="s">
        <v>1909</v>
      </c>
      <c r="F14" s="61" t="s">
        <v>1910</v>
      </c>
      <c r="G14" s="111">
        <v>3</v>
      </c>
      <c r="H14" s="100" t="s">
        <v>1911</v>
      </c>
      <c r="I14" s="101"/>
      <c r="J14" s="61" t="s">
        <v>1912</v>
      </c>
      <c r="K14" s="84" t="s">
        <v>1903</v>
      </c>
      <c r="L14" s="84" t="s">
        <v>1904</v>
      </c>
      <c r="M14" s="84" t="s">
        <v>1913</v>
      </c>
      <c r="N14" s="84" t="s">
        <v>1906</v>
      </c>
      <c r="O14" s="83" t="s">
        <v>1043</v>
      </c>
      <c r="P14" s="102" t="s">
        <v>1914</v>
      </c>
      <c r="Q14" s="83" t="str">
        <f t="shared" si="0"/>
        <v xml:space="preserve">Ch 2 Practice 1.1.3: Writing number bonds for 5 </v>
      </c>
      <c r="R14" s="83" t="s">
        <v>1812</v>
      </c>
      <c r="S14" s="83" t="s">
        <v>1041</v>
      </c>
      <c r="T14" s="83" t="s">
        <v>1042</v>
      </c>
      <c r="U14" s="116" t="s">
        <v>26</v>
      </c>
      <c r="V14" s="117" t="s">
        <v>1897</v>
      </c>
      <c r="W14" s="104">
        <v>9789814969369</v>
      </c>
      <c r="X14" s="102">
        <v>16</v>
      </c>
      <c r="Y14" s="61" t="s">
        <v>1814</v>
      </c>
      <c r="Z14" s="61" t="s">
        <v>1815</v>
      </c>
      <c r="AA14" s="117" t="s">
        <v>1898</v>
      </c>
      <c r="AB14" s="105" t="str">
        <f t="shared" si="1"/>
        <v>1.012 To write a number bond for 5 M1NS-Ic-4</v>
      </c>
      <c r="AC14" s="105" t="str">
        <f t="shared" ref="AC14:AD14" si="26">Y14</f>
        <v>1. Numbers and Number Sense</v>
      </c>
      <c r="AD14" s="105" t="str">
        <f t="shared" si="26"/>
        <v>G1.1.01  Whole Numbers / Place Value</v>
      </c>
      <c r="AE14" s="105" t="str">
        <f t="shared" si="3"/>
        <v>M1NS-Ic-4</v>
      </c>
      <c r="AF14" s="105" t="str">
        <f t="shared" ref="AF14:AG14" si="27">M14</f>
        <v xml:space="preserve">M1NS-Ic-4: Composes and decomposes a given number.
</v>
      </c>
      <c r="AG14" s="106" t="str">
        <f t="shared" si="27"/>
        <v>1.004 Composes and decomposes a given number M1NS-Ic-4</v>
      </c>
      <c r="AH14" s="107">
        <v>2</v>
      </c>
      <c r="AI14" s="110" t="s">
        <v>1907</v>
      </c>
      <c r="AJ14" s="41" t="s">
        <v>1915</v>
      </c>
      <c r="AK14" s="61"/>
      <c r="AL14" s="61"/>
      <c r="AM14" s="61"/>
      <c r="AN14" s="110"/>
      <c r="AO14" s="110"/>
      <c r="AP14" s="103" t="s">
        <v>1818</v>
      </c>
      <c r="AQ14" s="103" t="str">
        <f t="shared" si="5"/>
        <v>Completed</v>
      </c>
      <c r="AR14" s="110"/>
    </row>
    <row r="15" spans="1:44" ht="15.75" customHeight="1" outlineLevel="1" x14ac:dyDescent="0.2">
      <c r="A15" s="487"/>
      <c r="B15" s="487"/>
      <c r="C15" s="502" t="s">
        <v>1916</v>
      </c>
      <c r="D15" s="61" t="s">
        <v>1917</v>
      </c>
      <c r="E15" s="61" t="s">
        <v>1918</v>
      </c>
      <c r="F15" s="61" t="s">
        <v>1919</v>
      </c>
      <c r="G15" s="111">
        <v>4</v>
      </c>
      <c r="H15" s="100"/>
      <c r="I15" s="101"/>
      <c r="J15" s="61" t="s">
        <v>1920</v>
      </c>
      <c r="K15" s="61" t="s">
        <v>1892</v>
      </c>
      <c r="L15" s="84" t="s">
        <v>1893</v>
      </c>
      <c r="M15" s="84" t="s">
        <v>1894</v>
      </c>
      <c r="N15" s="84" t="s">
        <v>1895</v>
      </c>
      <c r="O15" s="83" t="s">
        <v>1043</v>
      </c>
      <c r="P15" s="102" t="s">
        <v>1921</v>
      </c>
      <c r="Q15" s="83" t="str">
        <f t="shared" si="0"/>
        <v>Ch 2 Practice 1.2.1: Making a number story for 6</v>
      </c>
      <c r="R15" s="83" t="s">
        <v>1812</v>
      </c>
      <c r="S15" s="83" t="s">
        <v>1041</v>
      </c>
      <c r="T15" s="83" t="s">
        <v>1042</v>
      </c>
      <c r="U15" s="116" t="s">
        <v>26</v>
      </c>
      <c r="V15" s="117" t="s">
        <v>1897</v>
      </c>
      <c r="W15" s="104">
        <v>9789814969369</v>
      </c>
      <c r="X15" s="102">
        <v>16</v>
      </c>
      <c r="Y15" s="61" t="s">
        <v>1814</v>
      </c>
      <c r="Z15" s="61" t="s">
        <v>1815</v>
      </c>
      <c r="AA15" s="117" t="s">
        <v>1898</v>
      </c>
      <c r="AB15" s="105" t="str">
        <f t="shared" si="1"/>
        <v>1.013 To make a number story to illustrate a number bond for 6 M1AL-IIIi-9</v>
      </c>
      <c r="AC15" s="105" t="str">
        <f t="shared" ref="AC15:AD15" si="28">Y15</f>
        <v>1. Numbers and Number Sense</v>
      </c>
      <c r="AD15" s="105" t="str">
        <f t="shared" si="28"/>
        <v>G1.1.01  Whole Numbers / Place Value</v>
      </c>
      <c r="AE15" s="105" t="str">
        <f t="shared" si="3"/>
        <v>M1AL-IIIi-9</v>
      </c>
      <c r="AF15" s="105" t="str">
        <f t="shared" ref="AF15:AG15" si="29">M15</f>
        <v>M1AL-IIIi-9: Identifies and creates patterns to compose and decompose using addition.</v>
      </c>
      <c r="AG15" s="106" t="str">
        <f t="shared" si="29"/>
        <v>1.051 Identifies and creates patterns to compose and decompose M1AL-IIIi-9</v>
      </c>
      <c r="AH15" s="107">
        <v>2</v>
      </c>
      <c r="AI15" s="110" t="s">
        <v>1811</v>
      </c>
      <c r="AJ15" s="113" t="s">
        <v>1804</v>
      </c>
      <c r="AK15" s="61"/>
      <c r="AL15" s="61"/>
      <c r="AM15" s="61"/>
      <c r="AN15" s="110"/>
      <c r="AO15" s="110"/>
      <c r="AP15" s="103" t="s">
        <v>1818</v>
      </c>
      <c r="AQ15" s="103" t="str">
        <f t="shared" si="5"/>
        <v>Completed</v>
      </c>
      <c r="AR15" s="110"/>
    </row>
    <row r="16" spans="1:44" ht="15.75" customHeight="1" outlineLevel="1" x14ac:dyDescent="0.2">
      <c r="A16" s="487"/>
      <c r="B16" s="487"/>
      <c r="C16" s="487"/>
      <c r="D16" s="61" t="s">
        <v>1922</v>
      </c>
      <c r="E16" s="61" t="s">
        <v>1923</v>
      </c>
      <c r="F16" s="61" t="s">
        <v>1924</v>
      </c>
      <c r="G16" s="111">
        <v>5</v>
      </c>
      <c r="H16" s="100"/>
      <c r="I16" s="101"/>
      <c r="J16" s="61" t="s">
        <v>1925</v>
      </c>
      <c r="K16" s="84" t="s">
        <v>1903</v>
      </c>
      <c r="L16" s="84" t="s">
        <v>1904</v>
      </c>
      <c r="M16" s="84" t="s">
        <v>1905</v>
      </c>
      <c r="N16" s="84" t="s">
        <v>1906</v>
      </c>
      <c r="O16" s="83" t="s">
        <v>1043</v>
      </c>
      <c r="P16" s="102" t="s">
        <v>1926</v>
      </c>
      <c r="Q16" s="83" t="str">
        <f t="shared" si="0"/>
        <v xml:space="preserve">Ch 2 Practice 1.2.2: Making 6 </v>
      </c>
      <c r="R16" s="83" t="s">
        <v>1812</v>
      </c>
      <c r="S16" s="83" t="s">
        <v>1041</v>
      </c>
      <c r="T16" s="83" t="s">
        <v>1042</v>
      </c>
      <c r="U16" s="116" t="s">
        <v>26</v>
      </c>
      <c r="V16" s="117" t="s">
        <v>1897</v>
      </c>
      <c r="W16" s="104">
        <v>9789814969369</v>
      </c>
      <c r="X16" s="102">
        <v>16</v>
      </c>
      <c r="Y16" s="61" t="s">
        <v>1814</v>
      </c>
      <c r="Z16" s="61" t="s">
        <v>1815</v>
      </c>
      <c r="AA16" s="117" t="s">
        <v>1898</v>
      </c>
      <c r="AB16" s="105" t="str">
        <f t="shared" si="1"/>
        <v>1.014 To break a set of 6 objects into two parts in different ways M1NS-Ic-4</v>
      </c>
      <c r="AC16" s="105" t="str">
        <f t="shared" ref="AC16:AD16" si="30">Y16</f>
        <v>1. Numbers and Number Sense</v>
      </c>
      <c r="AD16" s="105" t="str">
        <f t="shared" si="30"/>
        <v>G1.1.01  Whole Numbers / Place Value</v>
      </c>
      <c r="AE16" s="105" t="str">
        <f t="shared" si="3"/>
        <v>M1NS-Ic-4</v>
      </c>
      <c r="AF16" s="105" t="str">
        <f t="shared" ref="AF16:AG16" si="31">M16</f>
        <v xml:space="preserve">M1NS-Ic-4: Composes and decomposes a given number. </v>
      </c>
      <c r="AG16" s="106" t="str">
        <f t="shared" si="31"/>
        <v>1.004 Composes and decomposes a given number M1NS-Ic-4</v>
      </c>
      <c r="AH16" s="107">
        <v>2</v>
      </c>
      <c r="AI16" s="110" t="s">
        <v>1921</v>
      </c>
      <c r="AJ16" s="113" t="s">
        <v>1919</v>
      </c>
      <c r="AK16" s="61"/>
      <c r="AL16" s="61"/>
      <c r="AM16" s="61"/>
      <c r="AN16" s="110"/>
      <c r="AO16" s="110"/>
      <c r="AP16" s="103" t="s">
        <v>1818</v>
      </c>
      <c r="AQ16" s="103" t="str">
        <f t="shared" si="5"/>
        <v>Completed</v>
      </c>
      <c r="AR16" s="110"/>
    </row>
    <row r="17" spans="1:44" ht="15.75" customHeight="1" outlineLevel="1" x14ac:dyDescent="0.2">
      <c r="A17" s="487"/>
      <c r="B17" s="487"/>
      <c r="C17" s="471"/>
      <c r="D17" s="61" t="s">
        <v>1927</v>
      </c>
      <c r="E17" s="61" t="s">
        <v>1928</v>
      </c>
      <c r="F17" s="61" t="s">
        <v>1929</v>
      </c>
      <c r="G17" s="118" t="s">
        <v>1930</v>
      </c>
      <c r="H17" s="100"/>
      <c r="I17" s="101" t="s">
        <v>1931</v>
      </c>
      <c r="J17" s="61" t="s">
        <v>1932</v>
      </c>
      <c r="K17" s="84" t="s">
        <v>1903</v>
      </c>
      <c r="L17" s="84" t="s">
        <v>1904</v>
      </c>
      <c r="M17" s="84" t="s">
        <v>1933</v>
      </c>
      <c r="N17" s="84" t="s">
        <v>1906</v>
      </c>
      <c r="O17" s="83" t="s">
        <v>1043</v>
      </c>
      <c r="P17" s="102" t="s">
        <v>1934</v>
      </c>
      <c r="Q17" s="83" t="str">
        <f t="shared" si="0"/>
        <v xml:space="preserve">Ch 2 Practice 1.2.3: Writing number bonds for 6 </v>
      </c>
      <c r="R17" s="83" t="s">
        <v>1812</v>
      </c>
      <c r="S17" s="83" t="s">
        <v>1041</v>
      </c>
      <c r="T17" s="83" t="s">
        <v>1042</v>
      </c>
      <c r="U17" s="116" t="s">
        <v>26</v>
      </c>
      <c r="V17" s="117" t="s">
        <v>1897</v>
      </c>
      <c r="W17" s="104">
        <v>9789814969369</v>
      </c>
      <c r="X17" s="102">
        <v>16</v>
      </c>
      <c r="Y17" s="61" t="s">
        <v>1814</v>
      </c>
      <c r="Z17" s="61" t="s">
        <v>1815</v>
      </c>
      <c r="AA17" s="117" t="s">
        <v>1898</v>
      </c>
      <c r="AB17" s="105" t="str">
        <f t="shared" si="1"/>
        <v>1.015 To write a number bond for 6 M1NS-Ic-4</v>
      </c>
      <c r="AC17" s="105" t="str">
        <f t="shared" ref="AC17:AD17" si="32">Y17</f>
        <v>1. Numbers and Number Sense</v>
      </c>
      <c r="AD17" s="105" t="str">
        <f t="shared" si="32"/>
        <v>G1.1.01  Whole Numbers / Place Value</v>
      </c>
      <c r="AE17" s="105" t="str">
        <f t="shared" si="3"/>
        <v>M1NS-Ic-4</v>
      </c>
      <c r="AF17" s="105" t="str">
        <f t="shared" ref="AF17:AG17" si="33">M17</f>
        <v>M1NS-Ic-4: Composes and decomposes a given number.</v>
      </c>
      <c r="AG17" s="106" t="str">
        <f t="shared" si="33"/>
        <v>1.004 Composes and decomposes a given number M1NS-Ic-4</v>
      </c>
      <c r="AH17" s="107">
        <v>2</v>
      </c>
      <c r="AI17" s="110" t="s">
        <v>1926</v>
      </c>
      <c r="AJ17" s="113" t="s">
        <v>1924</v>
      </c>
      <c r="AK17" s="61"/>
      <c r="AL17" s="61"/>
      <c r="AM17" s="61"/>
      <c r="AN17" s="110"/>
      <c r="AO17" s="110"/>
      <c r="AP17" s="103" t="s">
        <v>1818</v>
      </c>
      <c r="AQ17" s="103" t="str">
        <f t="shared" si="5"/>
        <v>Completed</v>
      </c>
      <c r="AR17" s="110"/>
    </row>
    <row r="18" spans="1:44" ht="15.75" customHeight="1" outlineLevel="1" x14ac:dyDescent="0.2">
      <c r="A18" s="487"/>
      <c r="B18" s="487"/>
      <c r="C18" s="502" t="s">
        <v>1935</v>
      </c>
      <c r="D18" s="61" t="s">
        <v>1936</v>
      </c>
      <c r="E18" s="61" t="s">
        <v>1937</v>
      </c>
      <c r="F18" s="61" t="s">
        <v>1938</v>
      </c>
      <c r="G18" s="118"/>
      <c r="H18" s="100"/>
      <c r="I18" s="101"/>
      <c r="J18" s="61" t="s">
        <v>1939</v>
      </c>
      <c r="K18" s="61" t="s">
        <v>1892</v>
      </c>
      <c r="L18" s="84" t="s">
        <v>1940</v>
      </c>
      <c r="M18" s="84" t="s">
        <v>1894</v>
      </c>
      <c r="N18" s="84" t="s">
        <v>1895</v>
      </c>
      <c r="O18" s="83" t="s">
        <v>1043</v>
      </c>
      <c r="P18" s="102" t="s">
        <v>1941</v>
      </c>
      <c r="Q18" s="83" t="str">
        <f t="shared" si="0"/>
        <v>Ch 2 Practice 1.3.1: Making a number story for 7</v>
      </c>
      <c r="R18" s="83" t="s">
        <v>1812</v>
      </c>
      <c r="S18" s="83" t="s">
        <v>1041</v>
      </c>
      <c r="T18" s="83" t="s">
        <v>1042</v>
      </c>
      <c r="U18" s="116" t="s">
        <v>26</v>
      </c>
      <c r="V18" s="117" t="s">
        <v>1897</v>
      </c>
      <c r="W18" s="104">
        <v>9789814969369</v>
      </c>
      <c r="X18" s="102">
        <v>18</v>
      </c>
      <c r="Y18" s="61" t="s">
        <v>1814</v>
      </c>
      <c r="Z18" s="61" t="s">
        <v>1815</v>
      </c>
      <c r="AA18" s="117" t="s">
        <v>1898</v>
      </c>
      <c r="AB18" s="105" t="str">
        <f t="shared" si="1"/>
        <v>1.016 To make a number story to illustrate a number bond for 7 M1AL-IIIi-9</v>
      </c>
      <c r="AC18" s="105" t="str">
        <f t="shared" ref="AC18:AD18" si="34">Y18</f>
        <v>1. Numbers and Number Sense</v>
      </c>
      <c r="AD18" s="105" t="str">
        <f t="shared" si="34"/>
        <v>G1.1.01  Whole Numbers / Place Value</v>
      </c>
      <c r="AE18" s="105" t="str">
        <f t="shared" si="3"/>
        <v>M1AL-IIIi-9</v>
      </c>
      <c r="AF18" s="105" t="str">
        <f t="shared" ref="AF18:AG18" si="35">M18</f>
        <v>M1AL-IIIi-9: Identifies and creates patterns to compose and decompose using addition.</v>
      </c>
      <c r="AG18" s="106" t="str">
        <f t="shared" si="35"/>
        <v>1.051 Identifies and creates patterns to compose and decompose M1AL-IIIi-9</v>
      </c>
      <c r="AH18" s="107">
        <v>2</v>
      </c>
      <c r="AI18" s="110" t="s">
        <v>1811</v>
      </c>
      <c r="AJ18" s="113" t="s">
        <v>1804</v>
      </c>
      <c r="AK18" s="61"/>
      <c r="AL18" s="61"/>
      <c r="AM18" s="61"/>
      <c r="AN18" s="110"/>
      <c r="AO18" s="110"/>
      <c r="AP18" s="103" t="s">
        <v>1818</v>
      </c>
      <c r="AQ18" s="103" t="str">
        <f t="shared" si="5"/>
        <v>Completed</v>
      </c>
      <c r="AR18" s="110"/>
    </row>
    <row r="19" spans="1:44" ht="15.75" customHeight="1" outlineLevel="1" x14ac:dyDescent="0.2">
      <c r="A19" s="487"/>
      <c r="B19" s="487"/>
      <c r="C19" s="487"/>
      <c r="D19" s="61" t="s">
        <v>1942</v>
      </c>
      <c r="E19" s="61" t="s">
        <v>1943</v>
      </c>
      <c r="F19" s="61" t="s">
        <v>1944</v>
      </c>
      <c r="G19" s="111">
        <v>6</v>
      </c>
      <c r="H19" s="100"/>
      <c r="I19" s="101"/>
      <c r="J19" s="61" t="s">
        <v>1945</v>
      </c>
      <c r="K19" s="84" t="s">
        <v>1903</v>
      </c>
      <c r="L19" s="84" t="s">
        <v>1904</v>
      </c>
      <c r="M19" s="84" t="s">
        <v>1933</v>
      </c>
      <c r="N19" s="84" t="s">
        <v>1906</v>
      </c>
      <c r="O19" s="83" t="s">
        <v>1043</v>
      </c>
      <c r="P19" s="102" t="s">
        <v>1946</v>
      </c>
      <c r="Q19" s="83" t="str">
        <f t="shared" si="0"/>
        <v>Ch 2 Practice 1.3.2: Making 7</v>
      </c>
      <c r="R19" s="83" t="s">
        <v>1812</v>
      </c>
      <c r="S19" s="83" t="s">
        <v>1041</v>
      </c>
      <c r="T19" s="83" t="s">
        <v>1042</v>
      </c>
      <c r="U19" s="116" t="s">
        <v>26</v>
      </c>
      <c r="V19" s="117" t="s">
        <v>1897</v>
      </c>
      <c r="W19" s="104">
        <v>9789814969369</v>
      </c>
      <c r="X19" s="102">
        <v>18</v>
      </c>
      <c r="Y19" s="61" t="s">
        <v>1814</v>
      </c>
      <c r="Z19" s="61" t="s">
        <v>1815</v>
      </c>
      <c r="AA19" s="117" t="s">
        <v>1898</v>
      </c>
      <c r="AB19" s="105" t="str">
        <f t="shared" si="1"/>
        <v>1.017 To break a set of 7 objects into two parts in different ways M1NS-Ic-4</v>
      </c>
      <c r="AC19" s="105" t="str">
        <f t="shared" ref="AC19:AD19" si="36">Y19</f>
        <v>1. Numbers and Number Sense</v>
      </c>
      <c r="AD19" s="105" t="str">
        <f t="shared" si="36"/>
        <v>G1.1.01  Whole Numbers / Place Value</v>
      </c>
      <c r="AE19" s="105" t="str">
        <f t="shared" si="3"/>
        <v>M1NS-Ic-4</v>
      </c>
      <c r="AF19" s="105" t="str">
        <f t="shared" ref="AF19:AG19" si="37">M19</f>
        <v>M1NS-Ic-4: Composes and decomposes a given number.</v>
      </c>
      <c r="AG19" s="106" t="str">
        <f t="shared" si="37"/>
        <v>1.004 Composes and decomposes a given number M1NS-Ic-4</v>
      </c>
      <c r="AH19" s="107">
        <v>2</v>
      </c>
      <c r="AI19" s="110" t="s">
        <v>1941</v>
      </c>
      <c r="AJ19" s="113" t="s">
        <v>1938</v>
      </c>
      <c r="AK19" s="61"/>
      <c r="AL19" s="61"/>
      <c r="AM19" s="61"/>
      <c r="AN19" s="110"/>
      <c r="AO19" s="110"/>
      <c r="AP19" s="103" t="s">
        <v>1818</v>
      </c>
      <c r="AQ19" s="103" t="str">
        <f t="shared" si="5"/>
        <v>Completed</v>
      </c>
      <c r="AR19" s="110"/>
    </row>
    <row r="20" spans="1:44" ht="15.75" customHeight="1" outlineLevel="1" x14ac:dyDescent="0.2">
      <c r="A20" s="487"/>
      <c r="B20" s="487"/>
      <c r="C20" s="471"/>
      <c r="D20" s="61" t="s">
        <v>1947</v>
      </c>
      <c r="E20" s="61" t="s">
        <v>1948</v>
      </c>
      <c r="F20" s="61" t="s">
        <v>1949</v>
      </c>
      <c r="G20" s="111">
        <v>7</v>
      </c>
      <c r="H20" s="100" t="s">
        <v>1950</v>
      </c>
      <c r="I20" s="101"/>
      <c r="J20" s="61" t="s">
        <v>1951</v>
      </c>
      <c r="K20" s="84" t="s">
        <v>1903</v>
      </c>
      <c r="L20" s="84" t="s">
        <v>1904</v>
      </c>
      <c r="M20" s="84" t="s">
        <v>1933</v>
      </c>
      <c r="N20" s="84" t="s">
        <v>1906</v>
      </c>
      <c r="O20" s="83" t="s">
        <v>1043</v>
      </c>
      <c r="P20" s="102" t="s">
        <v>1952</v>
      </c>
      <c r="Q20" s="83" t="str">
        <f t="shared" si="0"/>
        <v>Ch 2 Practice 1.3.3: Writing number bonds for 7</v>
      </c>
      <c r="R20" s="83" t="s">
        <v>1812</v>
      </c>
      <c r="S20" s="83" t="s">
        <v>1041</v>
      </c>
      <c r="T20" s="83" t="s">
        <v>1042</v>
      </c>
      <c r="U20" s="116" t="s">
        <v>26</v>
      </c>
      <c r="V20" s="117" t="s">
        <v>1897</v>
      </c>
      <c r="W20" s="104">
        <v>9789814969369</v>
      </c>
      <c r="X20" s="102">
        <v>18</v>
      </c>
      <c r="Y20" s="61" t="s">
        <v>1814</v>
      </c>
      <c r="Z20" s="61" t="s">
        <v>1815</v>
      </c>
      <c r="AA20" s="117" t="s">
        <v>1898</v>
      </c>
      <c r="AB20" s="105" t="str">
        <f t="shared" si="1"/>
        <v>1.018 To write a number bond for 7 M1NS-Ic-4</v>
      </c>
      <c r="AC20" s="105" t="str">
        <f t="shared" ref="AC20:AD20" si="38">Y20</f>
        <v>1. Numbers and Number Sense</v>
      </c>
      <c r="AD20" s="105" t="str">
        <f t="shared" si="38"/>
        <v>G1.1.01  Whole Numbers / Place Value</v>
      </c>
      <c r="AE20" s="105" t="str">
        <f t="shared" si="3"/>
        <v>M1NS-Ic-4</v>
      </c>
      <c r="AF20" s="105" t="str">
        <f t="shared" ref="AF20:AG20" si="39">M20</f>
        <v>M1NS-Ic-4: Composes and decomposes a given number.</v>
      </c>
      <c r="AG20" s="106" t="str">
        <f t="shared" si="39"/>
        <v>1.004 Composes and decomposes a given number M1NS-Ic-4</v>
      </c>
      <c r="AH20" s="107">
        <v>2</v>
      </c>
      <c r="AI20" s="110" t="s">
        <v>1946</v>
      </c>
      <c r="AJ20" s="113" t="s">
        <v>1944</v>
      </c>
      <c r="AK20" s="61"/>
      <c r="AL20" s="61"/>
      <c r="AM20" s="61"/>
      <c r="AN20" s="110"/>
      <c r="AO20" s="110"/>
      <c r="AP20" s="103" t="s">
        <v>1818</v>
      </c>
      <c r="AQ20" s="103" t="str">
        <f t="shared" si="5"/>
        <v>Completed</v>
      </c>
      <c r="AR20" s="110"/>
    </row>
    <row r="21" spans="1:44" ht="15.75" customHeight="1" outlineLevel="1" x14ac:dyDescent="0.2">
      <c r="A21" s="487"/>
      <c r="B21" s="487"/>
      <c r="C21" s="502" t="s">
        <v>1953</v>
      </c>
      <c r="D21" s="61" t="s">
        <v>1954</v>
      </c>
      <c r="E21" s="61" t="s">
        <v>1955</v>
      </c>
      <c r="F21" s="61" t="s">
        <v>1956</v>
      </c>
      <c r="G21" s="111">
        <v>8</v>
      </c>
      <c r="H21" s="100" t="s">
        <v>1957</v>
      </c>
      <c r="I21" s="101"/>
      <c r="J21" s="61" t="s">
        <v>1958</v>
      </c>
      <c r="K21" s="61" t="s">
        <v>1892</v>
      </c>
      <c r="L21" s="84" t="s">
        <v>1893</v>
      </c>
      <c r="M21" s="84" t="s">
        <v>1894</v>
      </c>
      <c r="N21" s="84" t="s">
        <v>1895</v>
      </c>
      <c r="O21" s="83" t="s">
        <v>1043</v>
      </c>
      <c r="P21" s="102" t="s">
        <v>1959</v>
      </c>
      <c r="Q21" s="83" t="str">
        <f t="shared" si="0"/>
        <v>Ch 2 Practice 1.4.1: Making a number story for 8</v>
      </c>
      <c r="R21" s="83" t="s">
        <v>1812</v>
      </c>
      <c r="S21" s="83" t="s">
        <v>1041</v>
      </c>
      <c r="T21" s="83" t="s">
        <v>1042</v>
      </c>
      <c r="U21" s="116" t="s">
        <v>26</v>
      </c>
      <c r="V21" s="117" t="s">
        <v>1897</v>
      </c>
      <c r="W21" s="104">
        <v>9789814969369</v>
      </c>
      <c r="X21" s="102">
        <v>19</v>
      </c>
      <c r="Y21" s="61" t="s">
        <v>1814</v>
      </c>
      <c r="Z21" s="61" t="s">
        <v>1815</v>
      </c>
      <c r="AA21" s="117" t="s">
        <v>1898</v>
      </c>
      <c r="AB21" s="105" t="str">
        <f t="shared" si="1"/>
        <v>1.019 To make a number story to illustrate a number bond for 8 M1AL-IIIi-9</v>
      </c>
      <c r="AC21" s="105" t="str">
        <f t="shared" ref="AC21:AD21" si="40">Y21</f>
        <v>1. Numbers and Number Sense</v>
      </c>
      <c r="AD21" s="105" t="str">
        <f t="shared" si="40"/>
        <v>G1.1.01  Whole Numbers / Place Value</v>
      </c>
      <c r="AE21" s="105" t="str">
        <f t="shared" si="3"/>
        <v>M1AL-IIIi-9</v>
      </c>
      <c r="AF21" s="105" t="str">
        <f t="shared" ref="AF21:AG21" si="41">M21</f>
        <v>M1AL-IIIi-9: Identifies and creates patterns to compose and decompose using addition.</v>
      </c>
      <c r="AG21" s="106" t="str">
        <f t="shared" si="41"/>
        <v>1.051 Identifies and creates patterns to compose and decompose M1AL-IIIi-9</v>
      </c>
      <c r="AH21" s="107">
        <v>2</v>
      </c>
      <c r="AI21" s="110" t="s">
        <v>1811</v>
      </c>
      <c r="AJ21" s="113" t="s">
        <v>1804</v>
      </c>
      <c r="AK21" s="61"/>
      <c r="AL21" s="61"/>
      <c r="AM21" s="61"/>
      <c r="AN21" s="110"/>
      <c r="AO21" s="110"/>
      <c r="AP21" s="103" t="s">
        <v>1818</v>
      </c>
      <c r="AQ21" s="103" t="str">
        <f t="shared" si="5"/>
        <v>Completed</v>
      </c>
      <c r="AR21" s="110"/>
    </row>
    <row r="22" spans="1:44" ht="15.75" customHeight="1" outlineLevel="1" x14ac:dyDescent="0.2">
      <c r="A22" s="487"/>
      <c r="B22" s="487"/>
      <c r="C22" s="487"/>
      <c r="D22" s="61" t="s">
        <v>1960</v>
      </c>
      <c r="E22" s="61" t="s">
        <v>1961</v>
      </c>
      <c r="F22" s="61" t="s">
        <v>1962</v>
      </c>
      <c r="G22" s="118"/>
      <c r="H22" s="100"/>
      <c r="I22" s="101"/>
      <c r="J22" s="61" t="s">
        <v>1963</v>
      </c>
      <c r="K22" s="84" t="s">
        <v>1903</v>
      </c>
      <c r="L22" s="84" t="s">
        <v>1904</v>
      </c>
      <c r="M22" s="84" t="s">
        <v>1933</v>
      </c>
      <c r="N22" s="84" t="s">
        <v>1906</v>
      </c>
      <c r="O22" s="83" t="s">
        <v>1043</v>
      </c>
      <c r="P22" s="102" t="s">
        <v>1964</v>
      </c>
      <c r="Q22" s="83" t="str">
        <f t="shared" si="0"/>
        <v>Ch 2 Practice 1.4.2: Making 8</v>
      </c>
      <c r="R22" s="83" t="s">
        <v>1812</v>
      </c>
      <c r="S22" s="83" t="s">
        <v>1041</v>
      </c>
      <c r="T22" s="83" t="s">
        <v>1042</v>
      </c>
      <c r="U22" s="116" t="s">
        <v>26</v>
      </c>
      <c r="V22" s="117" t="s">
        <v>1897</v>
      </c>
      <c r="W22" s="104">
        <v>9789814969369</v>
      </c>
      <c r="X22" s="102">
        <v>19</v>
      </c>
      <c r="Y22" s="61" t="s">
        <v>1814</v>
      </c>
      <c r="Z22" s="61" t="s">
        <v>1815</v>
      </c>
      <c r="AA22" s="117" t="s">
        <v>1898</v>
      </c>
      <c r="AB22" s="105" t="str">
        <f t="shared" si="1"/>
        <v>1.020 To break a set of 8 objects into two parts in different ways M1NS-Ic-4</v>
      </c>
      <c r="AC22" s="105" t="str">
        <f t="shared" ref="AC22:AD22" si="42">Y22</f>
        <v>1. Numbers and Number Sense</v>
      </c>
      <c r="AD22" s="105" t="str">
        <f t="shared" si="42"/>
        <v>G1.1.01  Whole Numbers / Place Value</v>
      </c>
      <c r="AE22" s="105" t="str">
        <f t="shared" si="3"/>
        <v>M1NS-Ic-4</v>
      </c>
      <c r="AF22" s="105" t="str">
        <f t="shared" ref="AF22:AG22" si="43">M22</f>
        <v>M1NS-Ic-4: Composes and decomposes a given number.</v>
      </c>
      <c r="AG22" s="106" t="str">
        <f t="shared" si="43"/>
        <v>1.004 Composes and decomposes a given number M1NS-Ic-4</v>
      </c>
      <c r="AH22" s="107">
        <v>2</v>
      </c>
      <c r="AI22" s="110" t="s">
        <v>1959</v>
      </c>
      <c r="AJ22" s="113" t="s">
        <v>1956</v>
      </c>
      <c r="AK22" s="61"/>
      <c r="AL22" s="61"/>
      <c r="AM22" s="61"/>
      <c r="AN22" s="110"/>
      <c r="AO22" s="110"/>
      <c r="AP22" s="103" t="s">
        <v>1818</v>
      </c>
      <c r="AQ22" s="103" t="str">
        <f t="shared" si="5"/>
        <v>Completed</v>
      </c>
      <c r="AR22" s="110"/>
    </row>
    <row r="23" spans="1:44" ht="15.75" customHeight="1" outlineLevel="1" x14ac:dyDescent="0.2">
      <c r="A23" s="487"/>
      <c r="B23" s="487"/>
      <c r="C23" s="471"/>
      <c r="D23" s="61" t="s">
        <v>1965</v>
      </c>
      <c r="E23" s="61" t="s">
        <v>1966</v>
      </c>
      <c r="F23" s="61" t="s">
        <v>1967</v>
      </c>
      <c r="G23" s="111">
        <v>9</v>
      </c>
      <c r="H23" s="100"/>
      <c r="I23" s="101"/>
      <c r="J23" s="61" t="s">
        <v>1968</v>
      </c>
      <c r="K23" s="84" t="s">
        <v>1903</v>
      </c>
      <c r="L23" s="84" t="s">
        <v>1904</v>
      </c>
      <c r="M23" s="84" t="s">
        <v>1933</v>
      </c>
      <c r="N23" s="84" t="s">
        <v>1906</v>
      </c>
      <c r="O23" s="83" t="s">
        <v>1043</v>
      </c>
      <c r="P23" s="102" t="s">
        <v>1969</v>
      </c>
      <c r="Q23" s="83" t="str">
        <f t="shared" si="0"/>
        <v>Ch 2 Practice 1.4.3: Writing number bonds for 8</v>
      </c>
      <c r="R23" s="83" t="s">
        <v>1812</v>
      </c>
      <c r="S23" s="83" t="s">
        <v>1041</v>
      </c>
      <c r="T23" s="83" t="s">
        <v>1042</v>
      </c>
      <c r="U23" s="116" t="s">
        <v>26</v>
      </c>
      <c r="V23" s="117" t="s">
        <v>1897</v>
      </c>
      <c r="W23" s="104">
        <v>9789814969369</v>
      </c>
      <c r="X23" s="102">
        <v>19</v>
      </c>
      <c r="Y23" s="61" t="s">
        <v>1814</v>
      </c>
      <c r="Z23" s="61" t="s">
        <v>1815</v>
      </c>
      <c r="AA23" s="117" t="s">
        <v>1898</v>
      </c>
      <c r="AB23" s="105" t="str">
        <f t="shared" si="1"/>
        <v>1.021 To write a number bond for 8 M1NS-Ic-4</v>
      </c>
      <c r="AC23" s="105" t="str">
        <f t="shared" ref="AC23:AD23" si="44">Y23</f>
        <v>1. Numbers and Number Sense</v>
      </c>
      <c r="AD23" s="105" t="str">
        <f t="shared" si="44"/>
        <v>G1.1.01  Whole Numbers / Place Value</v>
      </c>
      <c r="AE23" s="105" t="str">
        <f t="shared" si="3"/>
        <v>M1NS-Ic-4</v>
      </c>
      <c r="AF23" s="105" t="str">
        <f t="shared" ref="AF23:AG23" si="45">M23</f>
        <v>M1NS-Ic-4: Composes and decomposes a given number.</v>
      </c>
      <c r="AG23" s="106" t="str">
        <f t="shared" si="45"/>
        <v>1.004 Composes and decomposes a given number M1NS-Ic-4</v>
      </c>
      <c r="AH23" s="107">
        <v>2</v>
      </c>
      <c r="AI23" s="110" t="s">
        <v>1964</v>
      </c>
      <c r="AJ23" s="113" t="s">
        <v>1962</v>
      </c>
      <c r="AK23" s="61"/>
      <c r="AL23" s="61"/>
      <c r="AM23" s="61"/>
      <c r="AN23" s="110"/>
      <c r="AO23" s="110"/>
      <c r="AP23" s="103" t="s">
        <v>1818</v>
      </c>
      <c r="AQ23" s="103" t="str">
        <f t="shared" si="5"/>
        <v>Completed</v>
      </c>
      <c r="AR23" s="110"/>
    </row>
    <row r="24" spans="1:44" ht="15.75" customHeight="1" outlineLevel="1" x14ac:dyDescent="0.2">
      <c r="A24" s="487"/>
      <c r="B24" s="487"/>
      <c r="C24" s="502" t="s">
        <v>1970</v>
      </c>
      <c r="D24" s="61" t="s">
        <v>1971</v>
      </c>
      <c r="E24" s="61" t="s">
        <v>1972</v>
      </c>
      <c r="F24" s="61" t="s">
        <v>1973</v>
      </c>
      <c r="G24" s="111">
        <v>10</v>
      </c>
      <c r="H24" s="100"/>
      <c r="I24" s="101"/>
      <c r="J24" s="61" t="s">
        <v>1974</v>
      </c>
      <c r="K24" s="61" t="s">
        <v>1892</v>
      </c>
      <c r="L24" s="84" t="s">
        <v>1893</v>
      </c>
      <c r="M24" s="84" t="s">
        <v>1894</v>
      </c>
      <c r="N24" s="84" t="s">
        <v>1895</v>
      </c>
      <c r="O24" s="83" t="s">
        <v>1043</v>
      </c>
      <c r="P24" s="102" t="s">
        <v>1975</v>
      </c>
      <c r="Q24" s="83" t="str">
        <f t="shared" si="0"/>
        <v>Ch 2 Practice 1.5.1: Making a number story for 9</v>
      </c>
      <c r="R24" s="83" t="s">
        <v>1812</v>
      </c>
      <c r="S24" s="83" t="s">
        <v>1041</v>
      </c>
      <c r="T24" s="83" t="s">
        <v>1042</v>
      </c>
      <c r="U24" s="116" t="s">
        <v>26</v>
      </c>
      <c r="V24" s="117" t="s">
        <v>1897</v>
      </c>
      <c r="W24" s="104">
        <v>9789814969369</v>
      </c>
      <c r="X24" s="102">
        <v>21</v>
      </c>
      <c r="Y24" s="61" t="s">
        <v>1814</v>
      </c>
      <c r="Z24" s="61" t="s">
        <v>1815</v>
      </c>
      <c r="AA24" s="117" t="s">
        <v>1898</v>
      </c>
      <c r="AB24" s="105" t="str">
        <f t="shared" si="1"/>
        <v>1.022 To make a number story to illustrate a number bond for 9 M1AL-IIIi-9</v>
      </c>
      <c r="AC24" s="105" t="str">
        <f t="shared" ref="AC24:AD24" si="46">Y24</f>
        <v>1. Numbers and Number Sense</v>
      </c>
      <c r="AD24" s="105" t="str">
        <f t="shared" si="46"/>
        <v>G1.1.01  Whole Numbers / Place Value</v>
      </c>
      <c r="AE24" s="105" t="str">
        <f t="shared" si="3"/>
        <v>M1AL-IIIi-9</v>
      </c>
      <c r="AF24" s="105" t="str">
        <f t="shared" ref="AF24:AG24" si="47">M24</f>
        <v>M1AL-IIIi-9: Identifies and creates patterns to compose and decompose using addition.</v>
      </c>
      <c r="AG24" s="106" t="str">
        <f t="shared" si="47"/>
        <v>1.051 Identifies and creates patterns to compose and decompose M1AL-IIIi-9</v>
      </c>
      <c r="AH24" s="107">
        <v>2</v>
      </c>
      <c r="AI24" s="110" t="s">
        <v>1811</v>
      </c>
      <c r="AJ24" s="113" t="s">
        <v>1804</v>
      </c>
      <c r="AK24" s="61"/>
      <c r="AL24" s="61"/>
      <c r="AM24" s="61"/>
      <c r="AN24" s="110"/>
      <c r="AO24" s="110"/>
      <c r="AP24" s="103" t="s">
        <v>1818</v>
      </c>
      <c r="AQ24" s="103" t="str">
        <f t="shared" si="5"/>
        <v>Completed</v>
      </c>
      <c r="AR24" s="110"/>
    </row>
    <row r="25" spans="1:44" ht="15.75" customHeight="1" outlineLevel="1" x14ac:dyDescent="0.2">
      <c r="A25" s="487"/>
      <c r="B25" s="487"/>
      <c r="C25" s="487"/>
      <c r="D25" s="61" t="s">
        <v>1976</v>
      </c>
      <c r="E25" s="61" t="s">
        <v>1977</v>
      </c>
      <c r="F25" s="61" t="s">
        <v>1978</v>
      </c>
      <c r="G25" s="111">
        <v>11</v>
      </c>
      <c r="H25" s="100" t="s">
        <v>1979</v>
      </c>
      <c r="I25" s="101"/>
      <c r="J25" s="61" t="s">
        <v>1980</v>
      </c>
      <c r="K25" s="84" t="s">
        <v>1903</v>
      </c>
      <c r="L25" s="84" t="s">
        <v>1904</v>
      </c>
      <c r="M25" s="84" t="s">
        <v>1933</v>
      </c>
      <c r="N25" s="84" t="s">
        <v>1906</v>
      </c>
      <c r="O25" s="83" t="s">
        <v>1043</v>
      </c>
      <c r="P25" s="102" t="s">
        <v>1981</v>
      </c>
      <c r="Q25" s="83" t="str">
        <f t="shared" si="0"/>
        <v>Ch 2 Practice 1.5.2: Making 9</v>
      </c>
      <c r="R25" s="83" t="s">
        <v>1812</v>
      </c>
      <c r="S25" s="83" t="s">
        <v>1041</v>
      </c>
      <c r="T25" s="83" t="s">
        <v>1042</v>
      </c>
      <c r="U25" s="116" t="s">
        <v>26</v>
      </c>
      <c r="V25" s="117" t="s">
        <v>1897</v>
      </c>
      <c r="W25" s="104">
        <v>9789814969369</v>
      </c>
      <c r="X25" s="102">
        <v>21</v>
      </c>
      <c r="Y25" s="61" t="s">
        <v>1814</v>
      </c>
      <c r="Z25" s="61" t="s">
        <v>1815</v>
      </c>
      <c r="AA25" s="117" t="s">
        <v>1898</v>
      </c>
      <c r="AB25" s="105" t="str">
        <f t="shared" si="1"/>
        <v>1.023 To break a set of 9 objects into two parts in different ways M1NS-Ic-4</v>
      </c>
      <c r="AC25" s="105" t="str">
        <f t="shared" ref="AC25:AD25" si="48">Y25</f>
        <v>1. Numbers and Number Sense</v>
      </c>
      <c r="AD25" s="105" t="str">
        <f t="shared" si="48"/>
        <v>G1.1.01  Whole Numbers / Place Value</v>
      </c>
      <c r="AE25" s="105" t="str">
        <f t="shared" si="3"/>
        <v>M1NS-Ic-4</v>
      </c>
      <c r="AF25" s="105" t="str">
        <f t="shared" ref="AF25:AG25" si="49">M25</f>
        <v>M1NS-Ic-4: Composes and decomposes a given number.</v>
      </c>
      <c r="AG25" s="106" t="str">
        <f t="shared" si="49"/>
        <v>1.004 Composes and decomposes a given number M1NS-Ic-4</v>
      </c>
      <c r="AH25" s="107">
        <v>2</v>
      </c>
      <c r="AI25" s="110" t="s">
        <v>1975</v>
      </c>
      <c r="AJ25" s="113" t="s">
        <v>1973</v>
      </c>
      <c r="AK25" s="61"/>
      <c r="AL25" s="61"/>
      <c r="AM25" s="61"/>
      <c r="AN25" s="110"/>
      <c r="AO25" s="110"/>
      <c r="AP25" s="103" t="s">
        <v>1818</v>
      </c>
      <c r="AQ25" s="103" t="str">
        <f t="shared" si="5"/>
        <v>Completed</v>
      </c>
      <c r="AR25" s="110"/>
    </row>
    <row r="26" spans="1:44" ht="15.75" customHeight="1" outlineLevel="1" x14ac:dyDescent="0.2">
      <c r="A26" s="487"/>
      <c r="B26" s="487"/>
      <c r="C26" s="471"/>
      <c r="D26" s="61" t="s">
        <v>1982</v>
      </c>
      <c r="E26" s="61" t="s">
        <v>1983</v>
      </c>
      <c r="F26" s="61" t="s">
        <v>1984</v>
      </c>
      <c r="G26" s="118"/>
      <c r="H26" s="100"/>
      <c r="I26" s="101"/>
      <c r="J26" s="61" t="s">
        <v>1985</v>
      </c>
      <c r="K26" s="84" t="s">
        <v>1903</v>
      </c>
      <c r="L26" s="84" t="s">
        <v>1904</v>
      </c>
      <c r="M26" s="84" t="s">
        <v>1933</v>
      </c>
      <c r="N26" s="84" t="s">
        <v>1906</v>
      </c>
      <c r="O26" s="83" t="s">
        <v>1043</v>
      </c>
      <c r="P26" s="102" t="s">
        <v>1986</v>
      </c>
      <c r="Q26" s="83" t="str">
        <f t="shared" si="0"/>
        <v>Ch 2 Practice 1.5.3: Writing number bonds for 9</v>
      </c>
      <c r="R26" s="83" t="s">
        <v>1812</v>
      </c>
      <c r="S26" s="83" t="s">
        <v>1041</v>
      </c>
      <c r="T26" s="83" t="s">
        <v>1042</v>
      </c>
      <c r="U26" s="116" t="s">
        <v>26</v>
      </c>
      <c r="V26" s="117" t="s">
        <v>1897</v>
      </c>
      <c r="W26" s="104">
        <v>9789814969369</v>
      </c>
      <c r="X26" s="102">
        <v>21</v>
      </c>
      <c r="Y26" s="61" t="s">
        <v>1814</v>
      </c>
      <c r="Z26" s="61" t="s">
        <v>1815</v>
      </c>
      <c r="AA26" s="117" t="s">
        <v>1898</v>
      </c>
      <c r="AB26" s="105" t="str">
        <f t="shared" si="1"/>
        <v>1.024 To write a number bond for 9 M1NS-Ic-4</v>
      </c>
      <c r="AC26" s="105" t="str">
        <f t="shared" ref="AC26:AD26" si="50">Y26</f>
        <v>1. Numbers and Number Sense</v>
      </c>
      <c r="AD26" s="105" t="str">
        <f t="shared" si="50"/>
        <v>G1.1.01  Whole Numbers / Place Value</v>
      </c>
      <c r="AE26" s="105" t="str">
        <f t="shared" si="3"/>
        <v>M1NS-Ic-4</v>
      </c>
      <c r="AF26" s="105" t="str">
        <f t="shared" ref="AF26:AG26" si="51">M26</f>
        <v>M1NS-Ic-4: Composes and decomposes a given number.</v>
      </c>
      <c r="AG26" s="106" t="str">
        <f t="shared" si="51"/>
        <v>1.004 Composes and decomposes a given number M1NS-Ic-4</v>
      </c>
      <c r="AH26" s="107">
        <v>2</v>
      </c>
      <c r="AI26" s="110" t="s">
        <v>1981</v>
      </c>
      <c r="AJ26" s="113" t="s">
        <v>1978</v>
      </c>
      <c r="AK26" s="61"/>
      <c r="AL26" s="61"/>
      <c r="AM26" s="61"/>
      <c r="AN26" s="110"/>
      <c r="AO26" s="110"/>
      <c r="AP26" s="103" t="s">
        <v>1818</v>
      </c>
      <c r="AQ26" s="103" t="str">
        <f t="shared" si="5"/>
        <v>Completed</v>
      </c>
      <c r="AR26" s="110"/>
    </row>
    <row r="27" spans="1:44" ht="15.75" customHeight="1" outlineLevel="1" x14ac:dyDescent="0.2">
      <c r="A27" s="487"/>
      <c r="B27" s="487"/>
      <c r="C27" s="502" t="s">
        <v>1987</v>
      </c>
      <c r="D27" s="61" t="s">
        <v>1988</v>
      </c>
      <c r="E27" s="61" t="s">
        <v>1989</v>
      </c>
      <c r="F27" s="61" t="s">
        <v>1990</v>
      </c>
      <c r="G27" s="111">
        <v>12</v>
      </c>
      <c r="H27" s="100"/>
      <c r="I27" s="101"/>
      <c r="J27" s="61" t="s">
        <v>1991</v>
      </c>
      <c r="K27" s="61" t="s">
        <v>1892</v>
      </c>
      <c r="L27" s="84" t="s">
        <v>1893</v>
      </c>
      <c r="M27" s="84" t="s">
        <v>1894</v>
      </c>
      <c r="N27" s="84" t="s">
        <v>1895</v>
      </c>
      <c r="O27" s="83" t="s">
        <v>1043</v>
      </c>
      <c r="P27" s="102" t="s">
        <v>1992</v>
      </c>
      <c r="Q27" s="83" t="str">
        <f t="shared" si="0"/>
        <v>Ch 2 Practice 1.6.1: Making a number story for 10</v>
      </c>
      <c r="R27" s="83" t="s">
        <v>1812</v>
      </c>
      <c r="S27" s="83" t="s">
        <v>1041</v>
      </c>
      <c r="T27" s="83" t="s">
        <v>1042</v>
      </c>
      <c r="U27" s="116" t="s">
        <v>26</v>
      </c>
      <c r="V27" s="117" t="s">
        <v>1897</v>
      </c>
      <c r="W27" s="104">
        <v>9789814969369</v>
      </c>
      <c r="X27" s="102">
        <v>23</v>
      </c>
      <c r="Y27" s="61" t="s">
        <v>1814</v>
      </c>
      <c r="Z27" s="61" t="s">
        <v>1815</v>
      </c>
      <c r="AA27" s="117" t="s">
        <v>1898</v>
      </c>
      <c r="AB27" s="105" t="str">
        <f t="shared" si="1"/>
        <v>1.025 To make a number story to illustrate a number bond for 10 M1AL-IIIi-9</v>
      </c>
      <c r="AC27" s="105" t="str">
        <f t="shared" ref="AC27:AD27" si="52">Y27</f>
        <v>1. Numbers and Number Sense</v>
      </c>
      <c r="AD27" s="105" t="str">
        <f t="shared" si="52"/>
        <v>G1.1.01  Whole Numbers / Place Value</v>
      </c>
      <c r="AE27" s="105" t="str">
        <f t="shared" si="3"/>
        <v>M1AL-IIIi-9</v>
      </c>
      <c r="AF27" s="105" t="str">
        <f t="shared" ref="AF27:AG27" si="53">M27</f>
        <v>M1AL-IIIi-9: Identifies and creates patterns to compose and decompose using addition.</v>
      </c>
      <c r="AG27" s="106" t="str">
        <f t="shared" si="53"/>
        <v>1.051 Identifies and creates patterns to compose and decompose M1AL-IIIi-9</v>
      </c>
      <c r="AH27" s="107">
        <v>2</v>
      </c>
      <c r="AI27" s="110" t="s">
        <v>1811</v>
      </c>
      <c r="AJ27" s="113" t="s">
        <v>1804</v>
      </c>
      <c r="AK27" s="61"/>
      <c r="AL27" s="61"/>
      <c r="AM27" s="61"/>
      <c r="AN27" s="110"/>
      <c r="AO27" s="110"/>
      <c r="AP27" s="103" t="s">
        <v>1818</v>
      </c>
      <c r="AQ27" s="103" t="str">
        <f t="shared" si="5"/>
        <v>Completed</v>
      </c>
      <c r="AR27" s="110"/>
    </row>
    <row r="28" spans="1:44" ht="15.75" customHeight="1" outlineLevel="1" x14ac:dyDescent="0.2">
      <c r="A28" s="487"/>
      <c r="B28" s="487"/>
      <c r="C28" s="487"/>
      <c r="D28" s="61" t="s">
        <v>1993</v>
      </c>
      <c r="E28" s="61" t="s">
        <v>1994</v>
      </c>
      <c r="F28" s="61" t="s">
        <v>1995</v>
      </c>
      <c r="G28" s="111">
        <v>13</v>
      </c>
      <c r="H28" s="100"/>
      <c r="I28" s="101"/>
      <c r="J28" s="61" t="s">
        <v>1996</v>
      </c>
      <c r="K28" s="84" t="s">
        <v>1903</v>
      </c>
      <c r="L28" s="84" t="s">
        <v>1904</v>
      </c>
      <c r="M28" s="84" t="s">
        <v>1933</v>
      </c>
      <c r="N28" s="84" t="s">
        <v>1906</v>
      </c>
      <c r="O28" s="83" t="s">
        <v>1043</v>
      </c>
      <c r="P28" s="102" t="s">
        <v>1997</v>
      </c>
      <c r="Q28" s="83" t="str">
        <f t="shared" si="0"/>
        <v>Ch 2 Practice 1.6.2: Making 10</v>
      </c>
      <c r="R28" s="83" t="s">
        <v>1812</v>
      </c>
      <c r="S28" s="83" t="s">
        <v>1041</v>
      </c>
      <c r="T28" s="83" t="s">
        <v>1042</v>
      </c>
      <c r="U28" s="116" t="s">
        <v>26</v>
      </c>
      <c r="V28" s="117" t="s">
        <v>1897</v>
      </c>
      <c r="W28" s="104">
        <v>9789814969369</v>
      </c>
      <c r="X28" s="102">
        <v>23</v>
      </c>
      <c r="Y28" s="61" t="s">
        <v>1814</v>
      </c>
      <c r="Z28" s="61" t="s">
        <v>1815</v>
      </c>
      <c r="AA28" s="117" t="s">
        <v>1898</v>
      </c>
      <c r="AB28" s="105" t="str">
        <f t="shared" si="1"/>
        <v>1.026 To break a set of 10 objects into two parts in different ways M1NS-Ic-4</v>
      </c>
      <c r="AC28" s="105" t="str">
        <f t="shared" ref="AC28:AD28" si="54">Y28</f>
        <v>1. Numbers and Number Sense</v>
      </c>
      <c r="AD28" s="105" t="str">
        <f t="shared" si="54"/>
        <v>G1.1.01  Whole Numbers / Place Value</v>
      </c>
      <c r="AE28" s="105" t="str">
        <f t="shared" si="3"/>
        <v>M1NS-Ic-4</v>
      </c>
      <c r="AF28" s="105" t="str">
        <f t="shared" ref="AF28:AG28" si="55">M28</f>
        <v>M1NS-Ic-4: Composes and decomposes a given number.</v>
      </c>
      <c r="AG28" s="106" t="str">
        <f t="shared" si="55"/>
        <v>1.004 Composes and decomposes a given number M1NS-Ic-4</v>
      </c>
      <c r="AH28" s="107">
        <v>2</v>
      </c>
      <c r="AI28" s="110" t="s">
        <v>1992</v>
      </c>
      <c r="AJ28" s="113" t="s">
        <v>1990</v>
      </c>
      <c r="AK28" s="61"/>
      <c r="AL28" s="61"/>
      <c r="AM28" s="61"/>
      <c r="AN28" s="110"/>
      <c r="AO28" s="110"/>
      <c r="AP28" s="103" t="s">
        <v>1818</v>
      </c>
      <c r="AQ28" s="103" t="str">
        <f t="shared" si="5"/>
        <v>Completed</v>
      </c>
      <c r="AR28" s="110"/>
    </row>
    <row r="29" spans="1:44" ht="15.75" customHeight="1" outlineLevel="1" x14ac:dyDescent="0.2">
      <c r="A29" s="487"/>
      <c r="B29" s="487"/>
      <c r="C29" s="471"/>
      <c r="D29" s="61" t="s">
        <v>1998</v>
      </c>
      <c r="E29" s="61" t="s">
        <v>1999</v>
      </c>
      <c r="F29" s="61" t="s">
        <v>2000</v>
      </c>
      <c r="G29" s="111">
        <v>14</v>
      </c>
      <c r="H29" s="100"/>
      <c r="I29" s="101"/>
      <c r="J29" s="61" t="s">
        <v>2001</v>
      </c>
      <c r="K29" s="84" t="s">
        <v>1903</v>
      </c>
      <c r="L29" s="84" t="s">
        <v>1904</v>
      </c>
      <c r="M29" s="84" t="s">
        <v>1933</v>
      </c>
      <c r="N29" s="84" t="s">
        <v>1906</v>
      </c>
      <c r="O29" s="83" t="s">
        <v>1043</v>
      </c>
      <c r="P29" s="102" t="s">
        <v>2002</v>
      </c>
      <c r="Q29" s="83" t="str">
        <f t="shared" si="0"/>
        <v>Ch 2 Practice 1.6.3: Writing number bonds for 10</v>
      </c>
      <c r="R29" s="83" t="s">
        <v>1812</v>
      </c>
      <c r="S29" s="83" t="s">
        <v>1041</v>
      </c>
      <c r="T29" s="83" t="s">
        <v>1042</v>
      </c>
      <c r="U29" s="116" t="s">
        <v>26</v>
      </c>
      <c r="V29" s="117" t="s">
        <v>1897</v>
      </c>
      <c r="W29" s="104">
        <v>9789814969369</v>
      </c>
      <c r="X29" s="102">
        <v>23</v>
      </c>
      <c r="Y29" s="61" t="s">
        <v>1814</v>
      </c>
      <c r="Z29" s="61" t="s">
        <v>1815</v>
      </c>
      <c r="AA29" s="117" t="s">
        <v>1898</v>
      </c>
      <c r="AB29" s="105" t="str">
        <f t="shared" si="1"/>
        <v>1.027 To write a number bond for 10 M1NS-Ic-4</v>
      </c>
      <c r="AC29" s="105" t="str">
        <f t="shared" ref="AC29:AD29" si="56">Y29</f>
        <v>1. Numbers and Number Sense</v>
      </c>
      <c r="AD29" s="105" t="str">
        <f t="shared" si="56"/>
        <v>G1.1.01  Whole Numbers / Place Value</v>
      </c>
      <c r="AE29" s="105" t="str">
        <f t="shared" si="3"/>
        <v>M1NS-Ic-4</v>
      </c>
      <c r="AF29" s="105" t="str">
        <f t="shared" ref="AF29:AG29" si="57">M29</f>
        <v>M1NS-Ic-4: Composes and decomposes a given number.</v>
      </c>
      <c r="AG29" s="106" t="str">
        <f t="shared" si="57"/>
        <v>1.004 Composes and decomposes a given number M1NS-Ic-4</v>
      </c>
      <c r="AH29" s="107">
        <v>2</v>
      </c>
      <c r="AI29" s="110" t="s">
        <v>1997</v>
      </c>
      <c r="AJ29" s="113" t="s">
        <v>1995</v>
      </c>
      <c r="AK29" s="61"/>
      <c r="AL29" s="61"/>
      <c r="AM29" s="61"/>
      <c r="AN29" s="110"/>
      <c r="AO29" s="110"/>
      <c r="AP29" s="103" t="s">
        <v>1818</v>
      </c>
      <c r="AQ29" s="103" t="str">
        <f t="shared" si="5"/>
        <v>Completed</v>
      </c>
      <c r="AR29" s="110"/>
    </row>
    <row r="30" spans="1:44" ht="15.75" customHeight="1" outlineLevel="1" x14ac:dyDescent="0.2">
      <c r="A30" s="471"/>
      <c r="B30" s="471"/>
      <c r="C30" s="61" t="s">
        <v>2003</v>
      </c>
      <c r="D30" s="61" t="s">
        <v>2004</v>
      </c>
      <c r="E30" s="61" t="s">
        <v>2005</v>
      </c>
      <c r="F30" s="61" t="s">
        <v>2006</v>
      </c>
      <c r="G30" s="111">
        <v>15</v>
      </c>
      <c r="H30" s="100" t="s">
        <v>2007</v>
      </c>
      <c r="I30" s="101" t="s">
        <v>2008</v>
      </c>
      <c r="J30" s="61" t="s">
        <v>2009</v>
      </c>
      <c r="K30" s="84" t="s">
        <v>1903</v>
      </c>
      <c r="L30" s="84" t="s">
        <v>1904</v>
      </c>
      <c r="M30" s="84" t="s">
        <v>1933</v>
      </c>
      <c r="N30" s="84" t="s">
        <v>1906</v>
      </c>
      <c r="O30" s="83" t="s">
        <v>1043</v>
      </c>
      <c r="P30" s="102" t="s">
        <v>2010</v>
      </c>
      <c r="Q30" s="83" t="str">
        <f t="shared" si="0"/>
        <v>Ch 2 Practice 1.7.1: Completing number bonds</v>
      </c>
      <c r="R30" s="83" t="s">
        <v>1812</v>
      </c>
      <c r="S30" s="83" t="s">
        <v>1041</v>
      </c>
      <c r="T30" s="83" t="s">
        <v>1042</v>
      </c>
      <c r="U30" s="116" t="s">
        <v>26</v>
      </c>
      <c r="V30" s="117" t="s">
        <v>1897</v>
      </c>
      <c r="W30" s="104">
        <v>9789814969369</v>
      </c>
      <c r="X30" s="102">
        <v>26</v>
      </c>
      <c r="Y30" s="61" t="s">
        <v>1814</v>
      </c>
      <c r="Z30" s="61" t="s">
        <v>1815</v>
      </c>
      <c r="AA30" s="117" t="s">
        <v>1898</v>
      </c>
      <c r="AB30" s="105" t="str">
        <f t="shared" si="1"/>
        <v>1.028 To name the missing part or whole in a number bond M1NS-Ic-4</v>
      </c>
      <c r="AC30" s="105" t="str">
        <f t="shared" ref="AC30:AD30" si="58">Y30</f>
        <v>1. Numbers and Number Sense</v>
      </c>
      <c r="AD30" s="105" t="str">
        <f t="shared" si="58"/>
        <v>G1.1.01  Whole Numbers / Place Value</v>
      </c>
      <c r="AE30" s="105" t="str">
        <f t="shared" si="3"/>
        <v>M1NS-Ic-4</v>
      </c>
      <c r="AF30" s="105" t="str">
        <f t="shared" ref="AF30:AG30" si="59">M30</f>
        <v>M1NS-Ic-4: Composes and decomposes a given number.</v>
      </c>
      <c r="AG30" s="106" t="str">
        <f t="shared" si="59"/>
        <v>1.004 Composes and decomposes a given number M1NS-Ic-4</v>
      </c>
      <c r="AH30" s="107">
        <v>2</v>
      </c>
      <c r="AI30" s="110" t="s">
        <v>2002</v>
      </c>
      <c r="AJ30" s="113" t="s">
        <v>2000</v>
      </c>
      <c r="AK30" s="61"/>
      <c r="AL30" s="61"/>
      <c r="AM30" s="61"/>
      <c r="AN30" s="110"/>
      <c r="AO30" s="110"/>
      <c r="AP30" s="103" t="s">
        <v>1818</v>
      </c>
      <c r="AQ30" s="103" t="str">
        <f t="shared" si="5"/>
        <v>Completed</v>
      </c>
      <c r="AR30" s="110"/>
    </row>
    <row r="31" spans="1:44" ht="15.75" customHeight="1" outlineLevel="1" x14ac:dyDescent="0.2">
      <c r="A31" s="502" t="s">
        <v>2011</v>
      </c>
      <c r="B31" s="502" t="s">
        <v>2012</v>
      </c>
      <c r="C31" s="502" t="s">
        <v>2013</v>
      </c>
      <c r="D31" s="61" t="s">
        <v>2014</v>
      </c>
      <c r="E31" s="61" t="s">
        <v>2015</v>
      </c>
      <c r="F31" s="61" t="s">
        <v>2016</v>
      </c>
      <c r="G31" s="111">
        <v>1</v>
      </c>
      <c r="H31" s="100" t="s">
        <v>2017</v>
      </c>
      <c r="I31" s="101"/>
      <c r="J31" s="61" t="s">
        <v>2018</v>
      </c>
      <c r="K31" s="84" t="s">
        <v>2019</v>
      </c>
      <c r="L31" s="84" t="s">
        <v>2020</v>
      </c>
      <c r="M31" s="84" t="s">
        <v>2021</v>
      </c>
      <c r="N31" s="84" t="s">
        <v>2022</v>
      </c>
      <c r="O31" s="83" t="s">
        <v>1043</v>
      </c>
      <c r="P31" s="102" t="s">
        <v>2023</v>
      </c>
      <c r="Q31" s="83" t="str">
        <f t="shared" si="0"/>
        <v xml:space="preserve">Ch 3 Practice 1.1.1: Understanding the meaning of addition </v>
      </c>
      <c r="R31" s="83" t="s">
        <v>1812</v>
      </c>
      <c r="S31" s="83" t="s">
        <v>1041</v>
      </c>
      <c r="T31" s="83" t="s">
        <v>1042</v>
      </c>
      <c r="U31" s="116" t="s">
        <v>26</v>
      </c>
      <c r="V31" s="61" t="s">
        <v>2024</v>
      </c>
      <c r="W31" s="104">
        <v>9789814969369</v>
      </c>
      <c r="X31" s="102">
        <v>30</v>
      </c>
      <c r="Y31" s="61" t="s">
        <v>1814</v>
      </c>
      <c r="Z31" s="61" t="s">
        <v>2025</v>
      </c>
      <c r="AA31" s="61" t="s">
        <v>2026</v>
      </c>
      <c r="AB31" s="105" t="str">
        <f t="shared" si="1"/>
        <v>1.029 To use picture cutouts to illustrate the meaning of addition M1NS-IIa-23</v>
      </c>
      <c r="AC31" s="105" t="str">
        <f t="shared" ref="AC31:AD31" si="60">Y31</f>
        <v>1. Numbers and Number Sense</v>
      </c>
      <c r="AD31" s="105" t="str">
        <f t="shared" si="60"/>
        <v>G1.1.02  Addition / Subtraction</v>
      </c>
      <c r="AE31" s="105" t="str">
        <f t="shared" si="3"/>
        <v>M1NS-IIa-23</v>
      </c>
      <c r="AF31" s="105" t="str">
        <f t="shared" ref="AF31:AG31" si="61">M31</f>
        <v>M1NS-IIa-23: Illustrates addition as “putting together or combining or joining sets”.</v>
      </c>
      <c r="AG31" s="106" t="str">
        <f t="shared" si="61"/>
        <v>1.017 Illustrates addition as “putting together or combining or joining sets” M1NS-IIa-23</v>
      </c>
      <c r="AH31" s="107">
        <v>3</v>
      </c>
      <c r="AI31" s="110" t="s">
        <v>1811</v>
      </c>
      <c r="AJ31" s="113" t="s">
        <v>1804</v>
      </c>
      <c r="AK31" s="61"/>
      <c r="AL31" s="61"/>
      <c r="AM31" s="61"/>
      <c r="AN31" s="110"/>
      <c r="AO31" s="110"/>
      <c r="AP31" s="103" t="s">
        <v>1818</v>
      </c>
      <c r="AQ31" s="103" t="str">
        <f t="shared" si="5"/>
        <v>Completed</v>
      </c>
      <c r="AR31" s="110"/>
    </row>
    <row r="32" spans="1:44" ht="15.75" customHeight="1" outlineLevel="1" x14ac:dyDescent="0.2">
      <c r="A32" s="487"/>
      <c r="B32" s="487"/>
      <c r="C32" s="487"/>
      <c r="D32" s="61" t="s">
        <v>2027</v>
      </c>
      <c r="E32" s="61" t="s">
        <v>2028</v>
      </c>
      <c r="F32" s="61" t="s">
        <v>2029</v>
      </c>
      <c r="G32" s="111">
        <v>2</v>
      </c>
      <c r="H32" s="100"/>
      <c r="I32" s="101"/>
      <c r="J32" s="61" t="s">
        <v>2030</v>
      </c>
      <c r="K32" s="84" t="s">
        <v>2019</v>
      </c>
      <c r="L32" s="84" t="s">
        <v>2020</v>
      </c>
      <c r="M32" s="84" t="s">
        <v>2021</v>
      </c>
      <c r="N32" s="84" t="s">
        <v>2022</v>
      </c>
      <c r="O32" s="83" t="s">
        <v>1043</v>
      </c>
      <c r="P32" s="102" t="s">
        <v>2031</v>
      </c>
      <c r="Q32" s="83" t="str">
        <f t="shared" si="0"/>
        <v>Ch 3 Practice 1.1.2: Making an addition story</v>
      </c>
      <c r="R32" s="83" t="s">
        <v>1812</v>
      </c>
      <c r="S32" s="83" t="s">
        <v>1041</v>
      </c>
      <c r="T32" s="83" t="s">
        <v>1042</v>
      </c>
      <c r="U32" s="116" t="s">
        <v>26</v>
      </c>
      <c r="V32" s="61" t="s">
        <v>2024</v>
      </c>
      <c r="W32" s="104">
        <v>9789814969369</v>
      </c>
      <c r="X32" s="102">
        <v>30</v>
      </c>
      <c r="Y32" s="61" t="s">
        <v>1814</v>
      </c>
      <c r="Z32" s="61" t="s">
        <v>2025</v>
      </c>
      <c r="AA32" s="61" t="s">
        <v>2026</v>
      </c>
      <c r="AB32" s="105" t="str">
        <f t="shared" si="1"/>
        <v>1.030 To make a number story for a given addition sentence M1NS-IIa-23</v>
      </c>
      <c r="AC32" s="105" t="str">
        <f t="shared" ref="AC32:AD32" si="62">Y32</f>
        <v>1. Numbers and Number Sense</v>
      </c>
      <c r="AD32" s="105" t="str">
        <f t="shared" si="62"/>
        <v>G1.1.02  Addition / Subtraction</v>
      </c>
      <c r="AE32" s="105" t="str">
        <f t="shared" si="3"/>
        <v>M1NS-IIa-23</v>
      </c>
      <c r="AF32" s="105" t="str">
        <f t="shared" ref="AF32:AG32" si="63">M32</f>
        <v>M1NS-IIa-23: Illustrates addition as “putting together or combining or joining sets”.</v>
      </c>
      <c r="AG32" s="106" t="str">
        <f t="shared" si="63"/>
        <v>1.017 Illustrates addition as “putting together or combining or joining sets” M1NS-IIa-23</v>
      </c>
      <c r="AH32" s="107">
        <v>3</v>
      </c>
      <c r="AI32" s="110" t="s">
        <v>2023</v>
      </c>
      <c r="AJ32" s="113" t="s">
        <v>2016</v>
      </c>
      <c r="AK32" s="61"/>
      <c r="AL32" s="61"/>
      <c r="AM32" s="61"/>
      <c r="AN32" s="110"/>
      <c r="AO32" s="110"/>
      <c r="AP32" s="103" t="s">
        <v>1818</v>
      </c>
      <c r="AQ32" s="103" t="str">
        <f t="shared" si="5"/>
        <v>Completed</v>
      </c>
      <c r="AR32" s="110"/>
    </row>
    <row r="33" spans="1:44" ht="15.75" customHeight="1" outlineLevel="1" x14ac:dyDescent="0.2">
      <c r="A33" s="487"/>
      <c r="B33" s="487"/>
      <c r="C33" s="487"/>
      <c r="D33" s="61" t="s">
        <v>2032</v>
      </c>
      <c r="E33" s="61" t="s">
        <v>2033</v>
      </c>
      <c r="F33" s="61" t="s">
        <v>2034</v>
      </c>
      <c r="G33" s="111">
        <v>3</v>
      </c>
      <c r="H33" s="100"/>
      <c r="I33" s="101" t="s">
        <v>2035</v>
      </c>
      <c r="J33" s="61" t="s">
        <v>2036</v>
      </c>
      <c r="K33" s="84" t="s">
        <v>2019</v>
      </c>
      <c r="L33" s="84" t="s">
        <v>2020</v>
      </c>
      <c r="M33" s="117" t="s">
        <v>2021</v>
      </c>
      <c r="N33" s="84" t="s">
        <v>2022</v>
      </c>
      <c r="O33" s="83" t="s">
        <v>1043</v>
      </c>
      <c r="P33" s="102" t="s">
        <v>2037</v>
      </c>
      <c r="Q33" s="83" t="str">
        <f t="shared" si="0"/>
        <v>Ch 3 Practice 1.1.3: Writing addition sentences</v>
      </c>
      <c r="R33" s="83" t="s">
        <v>1812</v>
      </c>
      <c r="S33" s="83" t="s">
        <v>1041</v>
      </c>
      <c r="T33" s="83" t="s">
        <v>1042</v>
      </c>
      <c r="U33" s="116" t="s">
        <v>26</v>
      </c>
      <c r="V33" s="61" t="s">
        <v>2024</v>
      </c>
      <c r="W33" s="104">
        <v>9789814969369</v>
      </c>
      <c r="X33" s="102">
        <v>30</v>
      </c>
      <c r="Y33" s="61" t="s">
        <v>1814</v>
      </c>
      <c r="Z33" s="61" t="s">
        <v>2025</v>
      </c>
      <c r="AA33" s="61" t="s">
        <v>2026</v>
      </c>
      <c r="AB33" s="105" t="str">
        <f t="shared" si="1"/>
        <v>1.031 To write a number sentence for a given situation involving addition M1NS-IIa-23</v>
      </c>
      <c r="AC33" s="105" t="str">
        <f t="shared" ref="AC33:AD33" si="64">Y33</f>
        <v>1. Numbers and Number Sense</v>
      </c>
      <c r="AD33" s="105" t="str">
        <f t="shared" si="64"/>
        <v>G1.1.02  Addition / Subtraction</v>
      </c>
      <c r="AE33" s="105" t="str">
        <f t="shared" si="3"/>
        <v>M1NS-IIa-23</v>
      </c>
      <c r="AF33" s="105" t="str">
        <f t="shared" ref="AF33:AG33" si="65">M33</f>
        <v>M1NS-IIa-23: Illustrates addition as “putting together or combining or joining sets”.</v>
      </c>
      <c r="AG33" s="106" t="str">
        <f t="shared" si="65"/>
        <v>1.017 Illustrates addition as “putting together or combining or joining sets” M1NS-IIa-23</v>
      </c>
      <c r="AH33" s="107">
        <v>3</v>
      </c>
      <c r="AI33" s="110" t="s">
        <v>2031</v>
      </c>
      <c r="AJ33" s="113" t="s">
        <v>2038</v>
      </c>
      <c r="AK33" s="61"/>
      <c r="AL33" s="61"/>
      <c r="AM33" s="61"/>
      <c r="AN33" s="110"/>
      <c r="AO33" s="110"/>
      <c r="AP33" s="103" t="s">
        <v>1818</v>
      </c>
      <c r="AQ33" s="103" t="str">
        <f t="shared" si="5"/>
        <v>Completed</v>
      </c>
      <c r="AR33" s="110"/>
    </row>
    <row r="34" spans="1:44" ht="15.75" customHeight="1" outlineLevel="1" x14ac:dyDescent="0.2">
      <c r="A34" s="487"/>
      <c r="B34" s="471"/>
      <c r="C34" s="471"/>
      <c r="D34" s="61" t="s">
        <v>2039</v>
      </c>
      <c r="E34" s="61" t="s">
        <v>2040</v>
      </c>
      <c r="F34" s="61" t="s">
        <v>2041</v>
      </c>
      <c r="G34" s="111">
        <v>4</v>
      </c>
      <c r="H34" s="100" t="s">
        <v>2042</v>
      </c>
      <c r="I34" s="101"/>
      <c r="J34" s="61" t="s">
        <v>2043</v>
      </c>
      <c r="K34" s="84" t="s">
        <v>2019</v>
      </c>
      <c r="L34" s="84" t="s">
        <v>2020</v>
      </c>
      <c r="M34" s="84" t="s">
        <v>2021</v>
      </c>
      <c r="N34" s="84" t="s">
        <v>2022</v>
      </c>
      <c r="O34" s="83" t="s">
        <v>1043</v>
      </c>
      <c r="P34" s="102" t="s">
        <v>2044</v>
      </c>
      <c r="Q34" s="83" t="str">
        <f t="shared" si="0"/>
        <v>Ch 3 Practice 1.1.4: Adding 0</v>
      </c>
      <c r="R34" s="83" t="s">
        <v>1812</v>
      </c>
      <c r="S34" s="83" t="s">
        <v>1041</v>
      </c>
      <c r="T34" s="83" t="s">
        <v>1042</v>
      </c>
      <c r="U34" s="116" t="s">
        <v>26</v>
      </c>
      <c r="V34" s="61" t="s">
        <v>2024</v>
      </c>
      <c r="W34" s="104">
        <v>9789814969369</v>
      </c>
      <c r="X34" s="102">
        <v>30</v>
      </c>
      <c r="Y34" s="61" t="s">
        <v>1814</v>
      </c>
      <c r="Z34" s="61" t="s">
        <v>2025</v>
      </c>
      <c r="AA34" s="61" t="s">
        <v>2026</v>
      </c>
      <c r="AB34" s="105" t="str">
        <f t="shared" si="1"/>
        <v>1.032 To observe the identity property of addition M1NS-IIa-23</v>
      </c>
      <c r="AC34" s="105" t="str">
        <f t="shared" ref="AC34:AD34" si="66">Y34</f>
        <v>1. Numbers and Number Sense</v>
      </c>
      <c r="AD34" s="105" t="str">
        <f t="shared" si="66"/>
        <v>G1.1.02  Addition / Subtraction</v>
      </c>
      <c r="AE34" s="105" t="str">
        <f t="shared" si="3"/>
        <v>M1NS-IIa-23</v>
      </c>
      <c r="AF34" s="105" t="str">
        <f t="shared" ref="AF34:AG34" si="67">M34</f>
        <v>M1NS-IIa-23: Illustrates addition as “putting together or combining or joining sets”.</v>
      </c>
      <c r="AG34" s="106" t="str">
        <f t="shared" si="67"/>
        <v>1.017 Illustrates addition as “putting together or combining or joining sets” M1NS-IIa-23</v>
      </c>
      <c r="AH34" s="107">
        <v>3</v>
      </c>
      <c r="AI34" s="110" t="s">
        <v>2037</v>
      </c>
      <c r="AJ34" s="113" t="s">
        <v>2034</v>
      </c>
      <c r="AK34" s="61"/>
      <c r="AL34" s="61"/>
      <c r="AM34" s="61"/>
      <c r="AN34" s="110"/>
      <c r="AO34" s="110"/>
      <c r="AP34" s="103" t="s">
        <v>1818</v>
      </c>
      <c r="AQ34" s="103" t="str">
        <f t="shared" si="5"/>
        <v>Completed</v>
      </c>
      <c r="AR34" s="110"/>
    </row>
    <row r="35" spans="1:44" ht="15.75" customHeight="1" outlineLevel="1" x14ac:dyDescent="0.2">
      <c r="A35" s="487"/>
      <c r="B35" s="502" t="s">
        <v>2045</v>
      </c>
      <c r="C35" s="502" t="s">
        <v>2046</v>
      </c>
      <c r="D35" s="61" t="s">
        <v>2047</v>
      </c>
      <c r="E35" s="61" t="s">
        <v>2048</v>
      </c>
      <c r="F35" s="61" t="s">
        <v>2049</v>
      </c>
      <c r="G35" s="111">
        <v>5</v>
      </c>
      <c r="H35" s="100"/>
      <c r="I35" s="101"/>
      <c r="J35" s="61" t="s">
        <v>2050</v>
      </c>
      <c r="K35" s="84" t="s">
        <v>2051</v>
      </c>
      <c r="L35" s="84" t="s">
        <v>2052</v>
      </c>
      <c r="M35" s="84" t="s">
        <v>2053</v>
      </c>
      <c r="N35" s="61" t="s">
        <v>2054</v>
      </c>
      <c r="O35" s="83" t="s">
        <v>1043</v>
      </c>
      <c r="P35" s="102" t="s">
        <v>2055</v>
      </c>
      <c r="Q35" s="83" t="str">
        <f t="shared" si="0"/>
        <v>Ch 3 Practice 2.1.1: Writing addition sentences for number bonds</v>
      </c>
      <c r="R35" s="83" t="s">
        <v>1812</v>
      </c>
      <c r="S35" s="83" t="s">
        <v>1041</v>
      </c>
      <c r="T35" s="83" t="s">
        <v>1042</v>
      </c>
      <c r="U35" s="116" t="s">
        <v>26</v>
      </c>
      <c r="V35" s="61" t="s">
        <v>2024</v>
      </c>
      <c r="W35" s="104">
        <v>9789814969369</v>
      </c>
      <c r="X35" s="102">
        <v>36</v>
      </c>
      <c r="Y35" s="61" t="s">
        <v>1814</v>
      </c>
      <c r="Z35" s="61" t="s">
        <v>2025</v>
      </c>
      <c r="AA35" s="61" t="s">
        <v>2056</v>
      </c>
      <c r="AB35" s="105" t="str">
        <f t="shared" si="1"/>
        <v>1.033 To relate an addition fact within 10 to a number bond  M1NS-IIa-26.1</v>
      </c>
      <c r="AC35" s="105" t="str">
        <f t="shared" ref="AC35:AD35" si="68">Y35</f>
        <v>1. Numbers and Number Sense</v>
      </c>
      <c r="AD35" s="105" t="str">
        <f t="shared" si="68"/>
        <v>G1.1.02  Addition / Subtraction</v>
      </c>
      <c r="AE35" s="105" t="str">
        <f t="shared" si="3"/>
        <v>M1NS-IIa-26.1</v>
      </c>
      <c r="AF35" s="105" t="str">
        <f t="shared" ref="AF35:AG35" si="69">M35</f>
        <v>M1NS-IIa-26.1: Visualizes and adds two one-digit numbers with sums up to 18 using the order and zero properties of addition.</v>
      </c>
      <c r="AG35" s="106" t="str">
        <f t="shared" si="69"/>
        <v>1.018 Visualizes and adds two one-digit numbers with sums up to 18 M1NS-IIa-26.1</v>
      </c>
      <c r="AH35" s="107">
        <v>3</v>
      </c>
      <c r="AI35" s="110" t="s">
        <v>2010</v>
      </c>
      <c r="AJ35" s="113" t="s">
        <v>2006</v>
      </c>
      <c r="AK35" s="61"/>
      <c r="AL35" s="61"/>
      <c r="AM35" s="61"/>
      <c r="AN35" s="110"/>
      <c r="AO35" s="110"/>
      <c r="AP35" s="103" t="s">
        <v>1818</v>
      </c>
      <c r="AQ35" s="103" t="str">
        <f t="shared" si="5"/>
        <v>Completed</v>
      </c>
      <c r="AR35" s="110"/>
    </row>
    <row r="36" spans="1:44" ht="15.75" customHeight="1" outlineLevel="1" x14ac:dyDescent="0.2">
      <c r="A36" s="487"/>
      <c r="B36" s="487"/>
      <c r="C36" s="487"/>
      <c r="D36" s="61" t="s">
        <v>2057</v>
      </c>
      <c r="E36" s="61" t="s">
        <v>2058</v>
      </c>
      <c r="F36" s="61" t="s">
        <v>2059</v>
      </c>
      <c r="G36" s="111">
        <v>6</v>
      </c>
      <c r="H36" s="100" t="s">
        <v>2060</v>
      </c>
      <c r="I36" s="101"/>
      <c r="J36" s="61" t="s">
        <v>2061</v>
      </c>
      <c r="K36" s="84" t="s">
        <v>2051</v>
      </c>
      <c r="L36" s="84" t="s">
        <v>2052</v>
      </c>
      <c r="M36" s="84" t="s">
        <v>2053</v>
      </c>
      <c r="N36" s="61" t="s">
        <v>2054</v>
      </c>
      <c r="O36" s="83" t="s">
        <v>1043</v>
      </c>
      <c r="P36" s="102" t="s">
        <v>2062</v>
      </c>
      <c r="Q36" s="83" t="str">
        <f t="shared" si="0"/>
        <v>Ch 3 Practice 2.1.2: Adding using number bonds</v>
      </c>
      <c r="R36" s="83" t="s">
        <v>1812</v>
      </c>
      <c r="S36" s="83" t="s">
        <v>1041</v>
      </c>
      <c r="T36" s="83" t="s">
        <v>1042</v>
      </c>
      <c r="U36" s="116" t="s">
        <v>26</v>
      </c>
      <c r="V36" s="61" t="s">
        <v>2024</v>
      </c>
      <c r="W36" s="104">
        <v>9789814969369</v>
      </c>
      <c r="X36" s="102">
        <v>36</v>
      </c>
      <c r="Y36" s="61" t="s">
        <v>1814</v>
      </c>
      <c r="Z36" s="61" t="s">
        <v>2025</v>
      </c>
      <c r="AA36" s="61" t="s">
        <v>2056</v>
      </c>
      <c r="AB36" s="105" t="str">
        <f t="shared" si="1"/>
        <v>1.034 To work out an addition fact within 10 by recalling the related number bond M1NS-IIa-26.1</v>
      </c>
      <c r="AC36" s="105" t="str">
        <f t="shared" ref="AC36:AD36" si="70">Y36</f>
        <v>1. Numbers and Number Sense</v>
      </c>
      <c r="AD36" s="105" t="str">
        <f t="shared" si="70"/>
        <v>G1.1.02  Addition / Subtraction</v>
      </c>
      <c r="AE36" s="105" t="str">
        <f t="shared" si="3"/>
        <v>M1NS-IIa-26.1</v>
      </c>
      <c r="AF36" s="105" t="str">
        <f t="shared" ref="AF36:AG36" si="71">M36</f>
        <v>M1NS-IIa-26.1: Visualizes and adds two one-digit numbers with sums up to 18 using the order and zero properties of addition.</v>
      </c>
      <c r="AG36" s="106" t="str">
        <f t="shared" si="71"/>
        <v>1.018 Visualizes and adds two one-digit numbers with sums up to 18 M1NS-IIa-26.1</v>
      </c>
      <c r="AH36" s="107">
        <v>3</v>
      </c>
      <c r="AI36" s="110" t="s">
        <v>2055</v>
      </c>
      <c r="AJ36" s="113" t="s">
        <v>2063</v>
      </c>
      <c r="AK36" s="61"/>
      <c r="AL36" s="61"/>
      <c r="AM36" s="61"/>
      <c r="AN36" s="110"/>
      <c r="AO36" s="110"/>
      <c r="AP36" s="103" t="s">
        <v>1818</v>
      </c>
      <c r="AQ36" s="103" t="str">
        <f t="shared" si="5"/>
        <v>Completed</v>
      </c>
      <c r="AR36" s="110"/>
    </row>
    <row r="37" spans="1:44" ht="15.75" customHeight="1" outlineLevel="1" x14ac:dyDescent="0.2">
      <c r="A37" s="487"/>
      <c r="B37" s="471"/>
      <c r="C37" s="471"/>
      <c r="D37" s="61" t="s">
        <v>2064</v>
      </c>
      <c r="E37" s="61" t="s">
        <v>2065</v>
      </c>
      <c r="F37" s="61" t="s">
        <v>2066</v>
      </c>
      <c r="G37" s="111">
        <v>7</v>
      </c>
      <c r="H37" s="100"/>
      <c r="I37" s="101"/>
      <c r="J37" s="61" t="s">
        <v>2067</v>
      </c>
      <c r="K37" s="84" t="s">
        <v>2019</v>
      </c>
      <c r="L37" s="84" t="s">
        <v>2020</v>
      </c>
      <c r="M37" s="84" t="s">
        <v>2021</v>
      </c>
      <c r="N37" s="84" t="s">
        <v>2022</v>
      </c>
      <c r="O37" s="83" t="s">
        <v>1043</v>
      </c>
      <c r="P37" s="102" t="s">
        <v>2068</v>
      </c>
      <c r="Q37" s="83" t="str">
        <f t="shared" si="0"/>
        <v>Ch 3 Practice 2.1.3: Adding numbers in any order</v>
      </c>
      <c r="R37" s="83" t="s">
        <v>1812</v>
      </c>
      <c r="S37" s="83" t="s">
        <v>1041</v>
      </c>
      <c r="T37" s="83" t="s">
        <v>1042</v>
      </c>
      <c r="U37" s="116" t="s">
        <v>26</v>
      </c>
      <c r="V37" s="61" t="s">
        <v>2024</v>
      </c>
      <c r="W37" s="104">
        <v>9789814969369</v>
      </c>
      <c r="X37" s="102">
        <v>36</v>
      </c>
      <c r="Y37" s="61" t="s">
        <v>1814</v>
      </c>
      <c r="Z37" s="61" t="s">
        <v>2025</v>
      </c>
      <c r="AA37" s="61" t="s">
        <v>2056</v>
      </c>
      <c r="AB37" s="105" t="str">
        <f t="shared" si="1"/>
        <v>1.035 To observe the commutative property of addition using number bonds M1NS-IIa-23</v>
      </c>
      <c r="AC37" s="105" t="str">
        <f t="shared" ref="AC37:AD37" si="72">Y37</f>
        <v>1. Numbers and Number Sense</v>
      </c>
      <c r="AD37" s="105" t="str">
        <f t="shared" si="72"/>
        <v>G1.1.02  Addition / Subtraction</v>
      </c>
      <c r="AE37" s="105" t="str">
        <f t="shared" si="3"/>
        <v>M1NS-IIa-23</v>
      </c>
      <c r="AF37" s="105" t="str">
        <f t="shared" ref="AF37:AG37" si="73">M37</f>
        <v>M1NS-IIa-23: Illustrates addition as “putting together or combining or joining sets”.</v>
      </c>
      <c r="AG37" s="106" t="str">
        <f t="shared" si="73"/>
        <v>1.017 Illustrates addition as “putting together or combining or joining sets” M1NS-IIa-23</v>
      </c>
      <c r="AH37" s="107">
        <v>3</v>
      </c>
      <c r="AI37" s="110" t="s">
        <v>2062</v>
      </c>
      <c r="AJ37" s="113" t="s">
        <v>2059</v>
      </c>
      <c r="AK37" s="61"/>
      <c r="AL37" s="61"/>
      <c r="AM37" s="61"/>
      <c r="AN37" s="110"/>
      <c r="AO37" s="110"/>
      <c r="AP37" s="103" t="s">
        <v>1818</v>
      </c>
      <c r="AQ37" s="103" t="str">
        <f t="shared" si="5"/>
        <v>Completed</v>
      </c>
      <c r="AR37" s="110"/>
    </row>
    <row r="38" spans="1:44" ht="15.75" customHeight="1" outlineLevel="1" x14ac:dyDescent="0.2">
      <c r="A38" s="487"/>
      <c r="B38" s="502" t="s">
        <v>2069</v>
      </c>
      <c r="C38" s="61" t="s">
        <v>2070</v>
      </c>
      <c r="D38" s="61" t="s">
        <v>2071</v>
      </c>
      <c r="E38" s="61" t="s">
        <v>2072</v>
      </c>
      <c r="F38" s="61" t="s">
        <v>2073</v>
      </c>
      <c r="G38" s="111">
        <v>8</v>
      </c>
      <c r="H38" s="100"/>
      <c r="I38" s="101" t="s">
        <v>2074</v>
      </c>
      <c r="J38" s="61" t="s">
        <v>2075</v>
      </c>
      <c r="K38" s="84" t="s">
        <v>1838</v>
      </c>
      <c r="L38" s="84" t="s">
        <v>1839</v>
      </c>
      <c r="M38" s="84" t="s">
        <v>1840</v>
      </c>
      <c r="N38" s="61" t="s">
        <v>1841</v>
      </c>
      <c r="O38" s="83" t="s">
        <v>1043</v>
      </c>
      <c r="P38" s="119" t="s">
        <v>2076</v>
      </c>
      <c r="Q38" s="83" t="str">
        <f t="shared" si="0"/>
        <v>Ch 3 Practice 3.1.1: Understanding ‘more’</v>
      </c>
      <c r="R38" s="83" t="s">
        <v>1812</v>
      </c>
      <c r="S38" s="83" t="s">
        <v>1041</v>
      </c>
      <c r="T38" s="83" t="s">
        <v>1042</v>
      </c>
      <c r="U38" s="116" t="s">
        <v>26</v>
      </c>
      <c r="V38" s="61" t="s">
        <v>2024</v>
      </c>
      <c r="W38" s="104">
        <v>9789814969369</v>
      </c>
      <c r="X38" s="102">
        <v>38</v>
      </c>
      <c r="Y38" s="61" t="s">
        <v>1814</v>
      </c>
      <c r="Z38" s="61" t="s">
        <v>2025</v>
      </c>
      <c r="AA38" s="117" t="s">
        <v>2077</v>
      </c>
      <c r="AB38" s="105" t="str">
        <f t="shared" si="1"/>
        <v>1.036 To relate ‘more’ to adding on M1NS-Id-6</v>
      </c>
      <c r="AC38" s="105" t="str">
        <f t="shared" ref="AC38:AD38" si="74">Y38</f>
        <v>1. Numbers and Number Sense</v>
      </c>
      <c r="AD38" s="105" t="str">
        <f t="shared" si="74"/>
        <v>G1.1.02  Addition / Subtraction</v>
      </c>
      <c r="AE38" s="105" t="str">
        <f t="shared" si="3"/>
        <v>M1NS-Id-6</v>
      </c>
      <c r="AF38" s="105" t="str">
        <f t="shared" ref="AF38:AG38" si="75">M38</f>
        <v>M1NS-Id-6: Visualizes, represents, and compares two sets using the expressions “less than”, “more than”, and “as many as”.</v>
      </c>
      <c r="AG38" s="106" t="str">
        <f t="shared" si="75"/>
        <v>1.006 Visualizes, represents, and compares two sets M1NS-Id-6</v>
      </c>
      <c r="AH38" s="107">
        <v>3</v>
      </c>
      <c r="AI38" s="110" t="s">
        <v>1874</v>
      </c>
      <c r="AJ38" s="113" t="s">
        <v>1867</v>
      </c>
      <c r="AK38" s="61"/>
      <c r="AL38" s="61"/>
      <c r="AM38" s="61"/>
      <c r="AN38" s="110"/>
      <c r="AO38" s="110"/>
      <c r="AP38" s="103" t="s">
        <v>1818</v>
      </c>
      <c r="AQ38" s="103" t="str">
        <f t="shared" si="5"/>
        <v>Completed</v>
      </c>
      <c r="AR38" s="110"/>
    </row>
    <row r="39" spans="1:44" ht="15.75" customHeight="1" outlineLevel="1" x14ac:dyDescent="0.2">
      <c r="A39" s="487"/>
      <c r="B39" s="487"/>
      <c r="C39" s="61" t="s">
        <v>2078</v>
      </c>
      <c r="D39" s="61" t="s">
        <v>2079</v>
      </c>
      <c r="E39" s="61" t="s">
        <v>2080</v>
      </c>
      <c r="F39" s="61" t="s">
        <v>2081</v>
      </c>
      <c r="G39" s="111">
        <v>9</v>
      </c>
      <c r="H39" s="100" t="s">
        <v>2082</v>
      </c>
      <c r="I39" s="101"/>
      <c r="J39" s="61" t="s">
        <v>2083</v>
      </c>
      <c r="K39" s="84" t="s">
        <v>2051</v>
      </c>
      <c r="L39" s="84" t="s">
        <v>2052</v>
      </c>
      <c r="M39" s="84" t="s">
        <v>2053</v>
      </c>
      <c r="N39" s="61" t="s">
        <v>2054</v>
      </c>
      <c r="O39" s="83" t="s">
        <v>1043</v>
      </c>
      <c r="P39" s="119" t="s">
        <v>2084</v>
      </c>
      <c r="Q39" s="83" t="str">
        <f t="shared" si="0"/>
        <v xml:space="preserve">Ch 3 Practice 3.2.1: Adding by counting on </v>
      </c>
      <c r="R39" s="83" t="s">
        <v>1812</v>
      </c>
      <c r="S39" s="83" t="s">
        <v>1041</v>
      </c>
      <c r="T39" s="83" t="s">
        <v>1042</v>
      </c>
      <c r="U39" s="116" t="s">
        <v>26</v>
      </c>
      <c r="V39" s="61" t="s">
        <v>2024</v>
      </c>
      <c r="W39" s="104">
        <v>9789814969369</v>
      </c>
      <c r="X39" s="102">
        <v>40</v>
      </c>
      <c r="Y39" s="61" t="s">
        <v>1814</v>
      </c>
      <c r="Z39" s="61" t="s">
        <v>2025</v>
      </c>
      <c r="AA39" s="117" t="s">
        <v>2077</v>
      </c>
      <c r="AB39" s="105" t="str">
        <f t="shared" si="1"/>
        <v>1.037 To use the ‘counting on’ method to add two numbers within 10, one of which is 1, 2 or 3 M1NS-IIa-26.1</v>
      </c>
      <c r="AC39" s="105" t="str">
        <f t="shared" ref="AC39:AD39" si="76">Y39</f>
        <v>1. Numbers and Number Sense</v>
      </c>
      <c r="AD39" s="105" t="str">
        <f t="shared" si="76"/>
        <v>G1.1.02  Addition / Subtraction</v>
      </c>
      <c r="AE39" s="105" t="str">
        <f t="shared" si="3"/>
        <v>M1NS-IIa-26.1</v>
      </c>
      <c r="AF39" s="105" t="str">
        <f t="shared" ref="AF39:AG39" si="77">M39</f>
        <v>M1NS-IIa-26.1: Visualizes and adds two one-digit numbers with sums up to 18 using the order and zero properties of addition.</v>
      </c>
      <c r="AG39" s="106" t="str">
        <f t="shared" si="77"/>
        <v>1.018 Visualizes and adds two one-digit numbers with sums up to 18 M1NS-IIa-26.1</v>
      </c>
      <c r="AH39" s="107">
        <v>3</v>
      </c>
      <c r="AI39" s="110" t="s">
        <v>2076</v>
      </c>
      <c r="AJ39" s="113" t="s">
        <v>2085</v>
      </c>
      <c r="AK39" s="61"/>
      <c r="AL39" s="61"/>
      <c r="AM39" s="61"/>
      <c r="AN39" s="110"/>
      <c r="AO39" s="110"/>
      <c r="AP39" s="103" t="s">
        <v>1818</v>
      </c>
      <c r="AQ39" s="103" t="str">
        <f t="shared" si="5"/>
        <v>Completed</v>
      </c>
      <c r="AR39" s="110"/>
    </row>
    <row r="40" spans="1:44" ht="15.75" customHeight="1" outlineLevel="1" x14ac:dyDescent="0.2">
      <c r="A40" s="487"/>
      <c r="B40" s="487"/>
      <c r="C40" s="502" t="s">
        <v>2086</v>
      </c>
      <c r="D40" s="61" t="s">
        <v>2087</v>
      </c>
      <c r="E40" s="61" t="s">
        <v>2088</v>
      </c>
      <c r="F40" s="61" t="s">
        <v>2089</v>
      </c>
      <c r="G40" s="111">
        <v>10</v>
      </c>
      <c r="H40" s="100"/>
      <c r="I40" s="101"/>
      <c r="J40" s="61" t="s">
        <v>2090</v>
      </c>
      <c r="K40" s="84" t="s">
        <v>2051</v>
      </c>
      <c r="L40" s="84" t="s">
        <v>2052</v>
      </c>
      <c r="M40" s="84" t="s">
        <v>2053</v>
      </c>
      <c r="N40" s="61" t="s">
        <v>2054</v>
      </c>
      <c r="O40" s="83" t="s">
        <v>1043</v>
      </c>
      <c r="P40" s="119" t="s">
        <v>2091</v>
      </c>
      <c r="Q40" s="83" t="str">
        <f t="shared" si="0"/>
        <v>Ch 3 Practice 3.3.1: Identifying doubles facts to 10</v>
      </c>
      <c r="R40" s="83" t="s">
        <v>1812</v>
      </c>
      <c r="S40" s="83" t="s">
        <v>1041</v>
      </c>
      <c r="T40" s="83" t="s">
        <v>1042</v>
      </c>
      <c r="U40" s="116" t="s">
        <v>26</v>
      </c>
      <c r="V40" s="61" t="s">
        <v>2024</v>
      </c>
      <c r="W40" s="104">
        <v>9789814969369</v>
      </c>
      <c r="X40" s="102">
        <v>42</v>
      </c>
      <c r="Y40" s="61" t="s">
        <v>1814</v>
      </c>
      <c r="Z40" s="61" t="s">
        <v>2025</v>
      </c>
      <c r="AA40" s="117" t="s">
        <v>2077</v>
      </c>
      <c r="AB40" s="105" t="str">
        <f t="shared" si="1"/>
        <v>1.038 To recall an addition fact within 10 M1NS-IIa-26.1</v>
      </c>
      <c r="AC40" s="105" t="str">
        <f t="shared" ref="AC40:AD40" si="78">Y40</f>
        <v>1. Numbers and Number Sense</v>
      </c>
      <c r="AD40" s="105" t="str">
        <f t="shared" si="78"/>
        <v>G1.1.02  Addition / Subtraction</v>
      </c>
      <c r="AE40" s="105" t="str">
        <f t="shared" si="3"/>
        <v>M1NS-IIa-26.1</v>
      </c>
      <c r="AF40" s="105" t="str">
        <f t="shared" ref="AF40:AG40" si="79">M40</f>
        <v>M1NS-IIa-26.1: Visualizes and adds two one-digit numbers with sums up to 18 using the order and zero properties of addition.</v>
      </c>
      <c r="AG40" s="106" t="str">
        <f t="shared" si="79"/>
        <v>1.018 Visualizes and adds two one-digit numbers with sums up to 18 M1NS-IIa-26.1</v>
      </c>
      <c r="AH40" s="107">
        <v>3</v>
      </c>
      <c r="AI40" s="110" t="s">
        <v>2055</v>
      </c>
      <c r="AJ40" s="113" t="s">
        <v>2092</v>
      </c>
      <c r="AK40" s="61"/>
      <c r="AL40" s="61"/>
      <c r="AM40" s="61"/>
      <c r="AN40" s="110"/>
      <c r="AO40" s="110"/>
      <c r="AP40" s="103" t="s">
        <v>1818</v>
      </c>
      <c r="AQ40" s="103" t="str">
        <f t="shared" si="5"/>
        <v>Completed</v>
      </c>
      <c r="AR40" s="110"/>
    </row>
    <row r="41" spans="1:44" ht="15.75" customHeight="1" outlineLevel="1" x14ac:dyDescent="0.2">
      <c r="A41" s="487"/>
      <c r="B41" s="487"/>
      <c r="C41" s="471"/>
      <c r="D41" s="61" t="s">
        <v>2093</v>
      </c>
      <c r="E41" s="61" t="s">
        <v>2094</v>
      </c>
      <c r="F41" s="61" t="s">
        <v>2095</v>
      </c>
      <c r="G41" s="111">
        <v>11</v>
      </c>
      <c r="H41" s="100" t="s">
        <v>2096</v>
      </c>
      <c r="I41" s="101"/>
      <c r="J41" s="61" t="s">
        <v>2097</v>
      </c>
      <c r="K41" s="84" t="s">
        <v>2098</v>
      </c>
      <c r="L41" s="84" t="s">
        <v>2099</v>
      </c>
      <c r="M41" s="84" t="s">
        <v>2100</v>
      </c>
      <c r="N41" s="61" t="s">
        <v>2101</v>
      </c>
      <c r="O41" s="83" t="s">
        <v>1043</v>
      </c>
      <c r="P41" s="119" t="s">
        <v>2102</v>
      </c>
      <c r="Q41" s="83" t="str">
        <f t="shared" si="0"/>
        <v>Ch 3 Practice 3.3.2: Adding a number to itself</v>
      </c>
      <c r="R41" s="83" t="s">
        <v>1812</v>
      </c>
      <c r="S41" s="83" t="s">
        <v>1041</v>
      </c>
      <c r="T41" s="83" t="s">
        <v>1042</v>
      </c>
      <c r="U41" s="116" t="s">
        <v>26</v>
      </c>
      <c r="V41" s="61" t="s">
        <v>2024</v>
      </c>
      <c r="W41" s="104">
        <v>9789814969369</v>
      </c>
      <c r="X41" s="102">
        <v>42</v>
      </c>
      <c r="Y41" s="61" t="s">
        <v>1814</v>
      </c>
      <c r="Z41" s="61" t="s">
        <v>2025</v>
      </c>
      <c r="AA41" s="117" t="s">
        <v>2077</v>
      </c>
      <c r="AB41" s="105" t="str">
        <f t="shared" si="1"/>
        <v>1.039 To add two numbers which are the same M1NS-IIa-28.1a</v>
      </c>
      <c r="AC41" s="105" t="str">
        <f t="shared" ref="AC41:AD41" si="80">Y41</f>
        <v>1. Numbers and Number Sense</v>
      </c>
      <c r="AD41" s="105" t="str">
        <f t="shared" si="80"/>
        <v>G1.1.02  Addition / Subtraction</v>
      </c>
      <c r="AE41" s="105" t="str">
        <f t="shared" si="3"/>
        <v>M1NS-IIa-28.1a</v>
      </c>
      <c r="AF41" s="105" t="str">
        <f t="shared" ref="AF41:AG41" si="81">M41</f>
        <v>M1NS-IIa-28.1a: Adds two one-digit numbers using appropriate mental techniques.</v>
      </c>
      <c r="AG41" s="106" t="str">
        <f t="shared" si="81"/>
        <v>1.019 Adds two one-digit numbers M1NS-IIa-28.1a</v>
      </c>
      <c r="AH41" s="107">
        <v>3</v>
      </c>
      <c r="AI41" s="110" t="s">
        <v>2091</v>
      </c>
      <c r="AJ41" s="113" t="s">
        <v>2089</v>
      </c>
      <c r="AK41" s="61"/>
      <c r="AL41" s="61"/>
      <c r="AM41" s="61"/>
      <c r="AN41" s="110"/>
      <c r="AO41" s="110"/>
      <c r="AP41" s="103" t="s">
        <v>1818</v>
      </c>
      <c r="AQ41" s="103" t="str">
        <f t="shared" si="5"/>
        <v>Completed</v>
      </c>
      <c r="AR41" s="110"/>
    </row>
    <row r="42" spans="1:44" ht="15.75" customHeight="1" outlineLevel="1" x14ac:dyDescent="0.2">
      <c r="A42" s="471"/>
      <c r="B42" s="471"/>
      <c r="C42" s="61" t="s">
        <v>2103</v>
      </c>
      <c r="D42" s="61" t="s">
        <v>2104</v>
      </c>
      <c r="E42" s="61" t="s">
        <v>2105</v>
      </c>
      <c r="F42" s="61" t="s">
        <v>2106</v>
      </c>
      <c r="G42" s="111">
        <v>12</v>
      </c>
      <c r="H42" s="100" t="s">
        <v>2107</v>
      </c>
      <c r="I42" s="101" t="s">
        <v>2108</v>
      </c>
      <c r="J42" s="61" t="s">
        <v>2109</v>
      </c>
      <c r="K42" s="84" t="s">
        <v>2051</v>
      </c>
      <c r="L42" s="84" t="s">
        <v>2052</v>
      </c>
      <c r="M42" s="84" t="s">
        <v>2053</v>
      </c>
      <c r="N42" s="61" t="s">
        <v>2054</v>
      </c>
      <c r="O42" s="83" t="s">
        <v>1043</v>
      </c>
      <c r="P42" s="119" t="s">
        <v>2110</v>
      </c>
      <c r="Q42" s="83" t="str">
        <f t="shared" si="0"/>
        <v>Ch 3 Practice 3.4.1: Making 10</v>
      </c>
      <c r="R42" s="83" t="s">
        <v>1812</v>
      </c>
      <c r="S42" s="83" t="s">
        <v>1041</v>
      </c>
      <c r="T42" s="83" t="s">
        <v>1042</v>
      </c>
      <c r="U42" s="116" t="s">
        <v>26</v>
      </c>
      <c r="V42" s="61" t="s">
        <v>2024</v>
      </c>
      <c r="W42" s="104">
        <v>9789814969369</v>
      </c>
      <c r="X42" s="102">
        <v>43</v>
      </c>
      <c r="Y42" s="61" t="s">
        <v>1814</v>
      </c>
      <c r="Z42" s="61" t="s">
        <v>2025</v>
      </c>
      <c r="AA42" s="117" t="s">
        <v>2077</v>
      </c>
      <c r="AB42" s="105" t="str">
        <f t="shared" si="1"/>
        <v>1.040 To make 10 M1NS-IIa-26.1</v>
      </c>
      <c r="AC42" s="105" t="str">
        <f t="shared" ref="AC42:AD42" si="82">Y42</f>
        <v>1. Numbers and Number Sense</v>
      </c>
      <c r="AD42" s="105" t="str">
        <f t="shared" si="82"/>
        <v>G1.1.02  Addition / Subtraction</v>
      </c>
      <c r="AE42" s="105" t="str">
        <f t="shared" si="3"/>
        <v>M1NS-IIa-26.1</v>
      </c>
      <c r="AF42" s="105" t="str">
        <f t="shared" ref="AF42:AG42" si="83">M42</f>
        <v>M1NS-IIa-26.1: Visualizes and adds two one-digit numbers with sums up to 18 using the order and zero properties of addition.</v>
      </c>
      <c r="AG42" s="106" t="str">
        <f t="shared" si="83"/>
        <v>1.018 Visualizes and adds two one-digit numbers with sums up to 18 M1NS-IIa-26.1</v>
      </c>
      <c r="AH42" s="107">
        <v>3</v>
      </c>
      <c r="AI42" s="110" t="s">
        <v>2002</v>
      </c>
      <c r="AJ42" s="113" t="s">
        <v>2000</v>
      </c>
      <c r="AK42" s="61"/>
      <c r="AL42" s="61"/>
      <c r="AM42" s="61"/>
      <c r="AN42" s="110"/>
      <c r="AO42" s="110"/>
      <c r="AP42" s="103" t="s">
        <v>1818</v>
      </c>
      <c r="AQ42" s="103" t="str">
        <f t="shared" si="5"/>
        <v>Completed</v>
      </c>
      <c r="AR42" s="110"/>
    </row>
    <row r="43" spans="1:44" ht="15.75" customHeight="1" outlineLevel="1" x14ac:dyDescent="0.2">
      <c r="A43" s="502" t="s">
        <v>2111</v>
      </c>
      <c r="B43" s="502" t="s">
        <v>2112</v>
      </c>
      <c r="C43" s="502" t="s">
        <v>2113</v>
      </c>
      <c r="D43" s="61" t="s">
        <v>2114</v>
      </c>
      <c r="E43" s="61" t="s">
        <v>2115</v>
      </c>
      <c r="F43" s="61" t="s">
        <v>2116</v>
      </c>
      <c r="G43" s="111">
        <v>1</v>
      </c>
      <c r="H43" s="100"/>
      <c r="I43" s="101"/>
      <c r="J43" s="61" t="s">
        <v>2117</v>
      </c>
      <c r="K43" s="84" t="s">
        <v>2118</v>
      </c>
      <c r="L43" s="84" t="s">
        <v>2119</v>
      </c>
      <c r="M43" s="84" t="s">
        <v>2120</v>
      </c>
      <c r="N43" s="84" t="s">
        <v>2121</v>
      </c>
      <c r="O43" s="83" t="s">
        <v>1043</v>
      </c>
      <c r="P43" s="102" t="s">
        <v>2122</v>
      </c>
      <c r="Q43" s="83" t="str">
        <f t="shared" si="0"/>
        <v>Ch 4 Practice 1.1.1: Understanding the meaning of subtraction</v>
      </c>
      <c r="R43" s="83" t="s">
        <v>1812</v>
      </c>
      <c r="S43" s="83" t="s">
        <v>1041</v>
      </c>
      <c r="T43" s="83" t="s">
        <v>1042</v>
      </c>
      <c r="U43" s="116" t="s">
        <v>26</v>
      </c>
      <c r="V43" s="61" t="s">
        <v>2123</v>
      </c>
      <c r="W43" s="104">
        <v>9789814969369</v>
      </c>
      <c r="X43" s="102">
        <v>49</v>
      </c>
      <c r="Y43" s="61" t="s">
        <v>1814</v>
      </c>
      <c r="Z43" s="61" t="s">
        <v>2025</v>
      </c>
      <c r="AA43" s="61" t="s">
        <v>2124</v>
      </c>
      <c r="AB43" s="105" t="str">
        <f t="shared" si="1"/>
        <v>1.041 To use picture cutouts to illustrate the meaning of subtraction M1NS-IIf-24</v>
      </c>
      <c r="AC43" s="105" t="str">
        <f t="shared" ref="AC43:AD43" si="84">Y43</f>
        <v>1. Numbers and Number Sense</v>
      </c>
      <c r="AD43" s="105" t="str">
        <f t="shared" si="84"/>
        <v>G1.1.02  Addition / Subtraction</v>
      </c>
      <c r="AE43" s="105" t="str">
        <f t="shared" si="3"/>
        <v>M1NS-IIf-24</v>
      </c>
      <c r="AF43" s="105" t="str">
        <f t="shared" ref="AF43:AG43" si="85">M43</f>
        <v>M1NS-IIf-24: Illustrates subtraction as “taking away” or “comparing” elements of sets.</v>
      </c>
      <c r="AG43" s="106" t="str">
        <f t="shared" si="85"/>
        <v>1.028 Illustrates subtraction as “taking away” or “comparing” elements of sets M1NS-IIf-24</v>
      </c>
      <c r="AH43" s="107">
        <v>4</v>
      </c>
      <c r="AI43" s="110" t="s">
        <v>1811</v>
      </c>
      <c r="AJ43" s="113" t="s">
        <v>1804</v>
      </c>
      <c r="AK43" s="61"/>
      <c r="AL43" s="61"/>
      <c r="AM43" s="61"/>
      <c r="AN43" s="110"/>
      <c r="AO43" s="110"/>
      <c r="AP43" s="103" t="s">
        <v>1818</v>
      </c>
      <c r="AQ43" s="103" t="str">
        <f t="shared" si="5"/>
        <v>Completed</v>
      </c>
      <c r="AR43" s="110"/>
    </row>
    <row r="44" spans="1:44" ht="15.75" customHeight="1" outlineLevel="1" x14ac:dyDescent="0.2">
      <c r="A44" s="487"/>
      <c r="B44" s="487"/>
      <c r="C44" s="487"/>
      <c r="D44" s="61" t="s">
        <v>2125</v>
      </c>
      <c r="E44" s="61" t="s">
        <v>2126</v>
      </c>
      <c r="F44" s="61" t="s">
        <v>2127</v>
      </c>
      <c r="G44" s="111">
        <v>2</v>
      </c>
      <c r="H44" s="100" t="s">
        <v>2128</v>
      </c>
      <c r="I44" s="101"/>
      <c r="J44" s="61" t="s">
        <v>2129</v>
      </c>
      <c r="K44" s="84" t="s">
        <v>2118</v>
      </c>
      <c r="L44" s="84" t="s">
        <v>2119</v>
      </c>
      <c r="M44" s="84" t="s">
        <v>2120</v>
      </c>
      <c r="N44" s="84" t="s">
        <v>2121</v>
      </c>
      <c r="O44" s="83" t="s">
        <v>1043</v>
      </c>
      <c r="P44" s="102" t="s">
        <v>2130</v>
      </c>
      <c r="Q44" s="83" t="str">
        <f t="shared" si="0"/>
        <v>Ch 4 Practice 1.1.2: Making a subtraction story</v>
      </c>
      <c r="R44" s="83" t="s">
        <v>1812</v>
      </c>
      <c r="S44" s="83" t="s">
        <v>1041</v>
      </c>
      <c r="T44" s="83" t="s">
        <v>1042</v>
      </c>
      <c r="U44" s="116" t="s">
        <v>26</v>
      </c>
      <c r="V44" s="61" t="s">
        <v>2123</v>
      </c>
      <c r="W44" s="104">
        <v>9789814969369</v>
      </c>
      <c r="X44" s="102">
        <v>49</v>
      </c>
      <c r="Y44" s="61" t="s">
        <v>1814</v>
      </c>
      <c r="Z44" s="61" t="s">
        <v>2025</v>
      </c>
      <c r="AA44" s="61" t="s">
        <v>2124</v>
      </c>
      <c r="AB44" s="105" t="str">
        <f t="shared" si="1"/>
        <v>1.042 To make a number story for a given subtraction sentence M1NS-IIf-24</v>
      </c>
      <c r="AC44" s="105" t="str">
        <f t="shared" ref="AC44:AD44" si="86">Y44</f>
        <v>1. Numbers and Number Sense</v>
      </c>
      <c r="AD44" s="105" t="str">
        <f t="shared" si="86"/>
        <v>G1.1.02  Addition / Subtraction</v>
      </c>
      <c r="AE44" s="105" t="str">
        <f t="shared" si="3"/>
        <v>M1NS-IIf-24</v>
      </c>
      <c r="AF44" s="105" t="str">
        <f t="shared" ref="AF44:AG44" si="87">M44</f>
        <v>M1NS-IIf-24: Illustrates subtraction as “taking away” or “comparing” elements of sets.</v>
      </c>
      <c r="AG44" s="106" t="str">
        <f t="shared" si="87"/>
        <v>1.028 Illustrates subtraction as “taking away” or “comparing” elements of sets M1NS-IIf-24</v>
      </c>
      <c r="AH44" s="107">
        <v>4</v>
      </c>
      <c r="AI44" s="110" t="s">
        <v>2122</v>
      </c>
      <c r="AJ44" s="113" t="s">
        <v>2116</v>
      </c>
      <c r="AK44" s="61"/>
      <c r="AL44" s="61"/>
      <c r="AM44" s="61"/>
      <c r="AN44" s="110"/>
      <c r="AO44" s="110"/>
      <c r="AP44" s="103" t="s">
        <v>1818</v>
      </c>
      <c r="AQ44" s="103" t="str">
        <f t="shared" si="5"/>
        <v>Completed</v>
      </c>
      <c r="AR44" s="110"/>
    </row>
    <row r="45" spans="1:44" ht="15.75" customHeight="1" outlineLevel="1" x14ac:dyDescent="0.2">
      <c r="A45" s="487"/>
      <c r="B45" s="487"/>
      <c r="C45" s="487"/>
      <c r="D45" s="61" t="s">
        <v>2131</v>
      </c>
      <c r="E45" s="61" t="s">
        <v>2132</v>
      </c>
      <c r="F45" s="61" t="s">
        <v>2133</v>
      </c>
      <c r="G45" s="111">
        <v>3</v>
      </c>
      <c r="H45" s="100" t="s">
        <v>2134</v>
      </c>
      <c r="I45" s="101"/>
      <c r="J45" s="61" t="s">
        <v>2135</v>
      </c>
      <c r="K45" s="84" t="s">
        <v>2118</v>
      </c>
      <c r="L45" s="84" t="s">
        <v>2119</v>
      </c>
      <c r="M45" s="84" t="s">
        <v>2120</v>
      </c>
      <c r="N45" s="84" t="s">
        <v>2121</v>
      </c>
      <c r="O45" s="83" t="s">
        <v>1043</v>
      </c>
      <c r="P45" s="102" t="s">
        <v>2136</v>
      </c>
      <c r="Q45" s="83" t="str">
        <f t="shared" si="0"/>
        <v>Ch 4 Practice 1.1.3: Writing subtraction sentences</v>
      </c>
      <c r="R45" s="83" t="s">
        <v>1812</v>
      </c>
      <c r="S45" s="83" t="s">
        <v>1041</v>
      </c>
      <c r="T45" s="83" t="s">
        <v>1042</v>
      </c>
      <c r="U45" s="116" t="s">
        <v>26</v>
      </c>
      <c r="V45" s="61" t="s">
        <v>2123</v>
      </c>
      <c r="W45" s="104">
        <v>9789814969369</v>
      </c>
      <c r="X45" s="102">
        <v>49</v>
      </c>
      <c r="Y45" s="61" t="s">
        <v>1814</v>
      </c>
      <c r="Z45" s="61" t="s">
        <v>2025</v>
      </c>
      <c r="AA45" s="61" t="s">
        <v>2124</v>
      </c>
      <c r="AB45" s="105" t="str">
        <f t="shared" si="1"/>
        <v>1.043 To write a number sentence for a given situation involving subtraction M1NS-IIf-24</v>
      </c>
      <c r="AC45" s="105" t="str">
        <f t="shared" ref="AC45:AD45" si="88">Y45</f>
        <v>1. Numbers and Number Sense</v>
      </c>
      <c r="AD45" s="105" t="str">
        <f t="shared" si="88"/>
        <v>G1.1.02  Addition / Subtraction</v>
      </c>
      <c r="AE45" s="105" t="str">
        <f t="shared" si="3"/>
        <v>M1NS-IIf-24</v>
      </c>
      <c r="AF45" s="105" t="str">
        <f t="shared" ref="AF45:AG45" si="89">M45</f>
        <v>M1NS-IIf-24: Illustrates subtraction as “taking away” or “comparing” elements of sets.</v>
      </c>
      <c r="AG45" s="106" t="str">
        <f t="shared" si="89"/>
        <v>1.028 Illustrates subtraction as “taking away” or “comparing” elements of sets M1NS-IIf-24</v>
      </c>
      <c r="AH45" s="107">
        <v>4</v>
      </c>
      <c r="AI45" s="110" t="s">
        <v>2130</v>
      </c>
      <c r="AJ45" s="117" t="s">
        <v>2127</v>
      </c>
      <c r="AK45" s="61"/>
      <c r="AL45" s="61"/>
      <c r="AM45" s="61"/>
      <c r="AN45" s="110"/>
      <c r="AO45" s="110"/>
      <c r="AP45" s="103" t="s">
        <v>1818</v>
      </c>
      <c r="AQ45" s="103" t="str">
        <f t="shared" si="5"/>
        <v>Completed</v>
      </c>
      <c r="AR45" s="110"/>
    </row>
    <row r="46" spans="1:44" ht="15.75" customHeight="1" outlineLevel="1" x14ac:dyDescent="0.2">
      <c r="A46" s="487"/>
      <c r="B46" s="471"/>
      <c r="C46" s="471"/>
      <c r="D46" s="61" t="s">
        <v>2137</v>
      </c>
      <c r="E46" s="61" t="s">
        <v>2138</v>
      </c>
      <c r="F46" s="61" t="s">
        <v>2139</v>
      </c>
      <c r="G46" s="111">
        <v>4</v>
      </c>
      <c r="H46" s="100" t="s">
        <v>2140</v>
      </c>
      <c r="I46" s="101"/>
      <c r="J46" s="61" t="s">
        <v>2141</v>
      </c>
      <c r="K46" s="84" t="s">
        <v>2118</v>
      </c>
      <c r="L46" s="84" t="s">
        <v>2119</v>
      </c>
      <c r="M46" s="84" t="s">
        <v>2120</v>
      </c>
      <c r="N46" s="84" t="s">
        <v>2121</v>
      </c>
      <c r="O46" s="83" t="s">
        <v>1043</v>
      </c>
      <c r="P46" s="102" t="s">
        <v>2142</v>
      </c>
      <c r="Q46" s="83" t="str">
        <f t="shared" si="0"/>
        <v>Ch 4 Practice 1.1.4: Subtracting 0</v>
      </c>
      <c r="R46" s="83" t="s">
        <v>1812</v>
      </c>
      <c r="S46" s="83" t="s">
        <v>1041</v>
      </c>
      <c r="T46" s="83" t="s">
        <v>1042</v>
      </c>
      <c r="U46" s="116" t="s">
        <v>26</v>
      </c>
      <c r="V46" s="61" t="s">
        <v>2123</v>
      </c>
      <c r="W46" s="104">
        <v>9789814969369</v>
      </c>
      <c r="X46" s="102">
        <v>49</v>
      </c>
      <c r="Y46" s="61" t="s">
        <v>1814</v>
      </c>
      <c r="Z46" s="61" t="s">
        <v>2025</v>
      </c>
      <c r="AA46" s="61" t="s">
        <v>2124</v>
      </c>
      <c r="AB46" s="105" t="str">
        <f t="shared" si="1"/>
        <v>1.044 To observe the answer when 0 is subtracted from a number M1NS-IIf-24</v>
      </c>
      <c r="AC46" s="105" t="str">
        <f t="shared" ref="AC46:AD46" si="90">Y46</f>
        <v>1. Numbers and Number Sense</v>
      </c>
      <c r="AD46" s="105" t="str">
        <f t="shared" si="90"/>
        <v>G1.1.02  Addition / Subtraction</v>
      </c>
      <c r="AE46" s="105" t="str">
        <f t="shared" si="3"/>
        <v>M1NS-IIf-24</v>
      </c>
      <c r="AF46" s="105" t="str">
        <f t="shared" ref="AF46:AG46" si="91">M46</f>
        <v>M1NS-IIf-24: Illustrates subtraction as “taking away” or “comparing” elements of sets.</v>
      </c>
      <c r="AG46" s="106" t="str">
        <f t="shared" si="91"/>
        <v>1.028 Illustrates subtraction as “taking away” or “comparing” elements of sets M1NS-IIf-24</v>
      </c>
      <c r="AH46" s="107">
        <v>4</v>
      </c>
      <c r="AI46" s="110" t="s">
        <v>2136</v>
      </c>
      <c r="AJ46" s="117" t="s">
        <v>2133</v>
      </c>
      <c r="AK46" s="61"/>
      <c r="AL46" s="61"/>
      <c r="AM46" s="61"/>
      <c r="AN46" s="110"/>
      <c r="AO46" s="110"/>
      <c r="AP46" s="103" t="s">
        <v>1818</v>
      </c>
      <c r="AQ46" s="103" t="str">
        <f t="shared" si="5"/>
        <v>Completed</v>
      </c>
      <c r="AR46" s="110"/>
    </row>
    <row r="47" spans="1:44" ht="15.75" customHeight="1" outlineLevel="1" x14ac:dyDescent="0.2">
      <c r="A47" s="487"/>
      <c r="B47" s="502" t="s">
        <v>2143</v>
      </c>
      <c r="C47" s="502" t="s">
        <v>2144</v>
      </c>
      <c r="D47" s="61" t="s">
        <v>2145</v>
      </c>
      <c r="E47" s="61" t="s">
        <v>2146</v>
      </c>
      <c r="F47" s="61" t="s">
        <v>2147</v>
      </c>
      <c r="G47" s="111">
        <v>5</v>
      </c>
      <c r="H47" s="100"/>
      <c r="I47" s="101" t="s">
        <v>2148</v>
      </c>
      <c r="J47" s="61" t="s">
        <v>2149</v>
      </c>
      <c r="K47" s="84" t="s">
        <v>2150</v>
      </c>
      <c r="L47" s="84" t="s">
        <v>2151</v>
      </c>
      <c r="M47" s="84" t="s">
        <v>2152</v>
      </c>
      <c r="N47" s="61" t="s">
        <v>2153</v>
      </c>
      <c r="O47" s="83" t="s">
        <v>1043</v>
      </c>
      <c r="P47" s="102" t="s">
        <v>2154</v>
      </c>
      <c r="Q47" s="83" t="str">
        <f t="shared" si="0"/>
        <v>Ch 4 Practice 2.1.1: Writing subtraction sentences for number bonds</v>
      </c>
      <c r="R47" s="83" t="s">
        <v>1812</v>
      </c>
      <c r="S47" s="83" t="s">
        <v>1041</v>
      </c>
      <c r="T47" s="83" t="s">
        <v>1042</v>
      </c>
      <c r="U47" s="116" t="s">
        <v>26</v>
      </c>
      <c r="V47" s="61" t="s">
        <v>2123</v>
      </c>
      <c r="W47" s="104">
        <v>9789814969369</v>
      </c>
      <c r="X47" s="102">
        <v>54</v>
      </c>
      <c r="Y47" s="61" t="s">
        <v>1814</v>
      </c>
      <c r="Z47" s="61" t="s">
        <v>2025</v>
      </c>
      <c r="AA47" s="61" t="s">
        <v>2155</v>
      </c>
      <c r="AB47" s="105" t="str">
        <f t="shared" si="1"/>
        <v>1.045 To relate a subtraction fact within 10 to a number bond M1NS-IIg-32.1</v>
      </c>
      <c r="AC47" s="105" t="str">
        <f t="shared" ref="AC47:AD47" si="92">Y47</f>
        <v>1. Numbers and Number Sense</v>
      </c>
      <c r="AD47" s="105" t="str">
        <f t="shared" si="92"/>
        <v>G1.1.02  Addition / Subtraction</v>
      </c>
      <c r="AE47" s="105" t="str">
        <f t="shared" si="3"/>
        <v>M1NS-IIg-32.1</v>
      </c>
      <c r="AF47" s="105" t="str">
        <f t="shared" ref="AF47:AG47" si="93">M47</f>
        <v>M1NS-IIg-32.1: Visualizes, represents, and subtracts one-digit numbers with minuends through 18 (basic facts).</v>
      </c>
      <c r="AG47" s="106" t="str">
        <f t="shared" si="93"/>
        <v>1.030 Visualizes, represents, and subtracts one-digit numbers with minuends through 18 M1NS-IIg-32.1</v>
      </c>
      <c r="AH47" s="107">
        <v>4</v>
      </c>
      <c r="AI47" s="89" t="s">
        <v>2010</v>
      </c>
      <c r="AJ47" s="117" t="s">
        <v>2006</v>
      </c>
      <c r="AK47" s="61"/>
      <c r="AL47" s="61"/>
      <c r="AM47" s="61"/>
      <c r="AN47" s="110"/>
      <c r="AO47" s="110"/>
      <c r="AP47" s="103" t="s">
        <v>1818</v>
      </c>
      <c r="AQ47" s="103" t="str">
        <f t="shared" si="5"/>
        <v>Completed</v>
      </c>
      <c r="AR47" s="110"/>
    </row>
    <row r="48" spans="1:44" ht="15.75" customHeight="1" outlineLevel="1" x14ac:dyDescent="0.2">
      <c r="A48" s="487"/>
      <c r="B48" s="487"/>
      <c r="C48" s="471"/>
      <c r="D48" s="61" t="s">
        <v>2156</v>
      </c>
      <c r="E48" s="61" t="s">
        <v>2157</v>
      </c>
      <c r="F48" s="61" t="s">
        <v>2158</v>
      </c>
      <c r="G48" s="111">
        <v>6</v>
      </c>
      <c r="H48" s="100" t="s">
        <v>2159</v>
      </c>
      <c r="I48" s="101"/>
      <c r="J48" s="61" t="s">
        <v>2160</v>
      </c>
      <c r="K48" s="84" t="s">
        <v>2161</v>
      </c>
      <c r="L48" s="84" t="s">
        <v>2162</v>
      </c>
      <c r="M48" s="84" t="s">
        <v>2163</v>
      </c>
      <c r="N48" s="61" t="s">
        <v>2164</v>
      </c>
      <c r="O48" s="83" t="s">
        <v>1043</v>
      </c>
      <c r="P48" s="102" t="s">
        <v>2165</v>
      </c>
      <c r="Q48" s="83" t="str">
        <f t="shared" si="0"/>
        <v>Ch 4 Practice 2.1.2: Subtracting using number bonds</v>
      </c>
      <c r="R48" s="83" t="s">
        <v>1812</v>
      </c>
      <c r="S48" s="83" t="s">
        <v>1041</v>
      </c>
      <c r="T48" s="83" t="s">
        <v>1042</v>
      </c>
      <c r="U48" s="116" t="s">
        <v>26</v>
      </c>
      <c r="V48" s="61" t="s">
        <v>2123</v>
      </c>
      <c r="W48" s="104">
        <v>9789814969369</v>
      </c>
      <c r="X48" s="102">
        <v>54</v>
      </c>
      <c r="Y48" s="61" t="s">
        <v>1814</v>
      </c>
      <c r="Z48" s="61" t="s">
        <v>2025</v>
      </c>
      <c r="AA48" s="61" t="s">
        <v>2155</v>
      </c>
      <c r="AB48" s="105" t="str">
        <f t="shared" si="1"/>
        <v>1.046 To work out a subtraction fact within 10 M1NS-IIi-33.1</v>
      </c>
      <c r="AC48" s="105" t="str">
        <f t="shared" ref="AC48:AD48" si="94">Y48</f>
        <v>1. Numbers and Number Sense</v>
      </c>
      <c r="AD48" s="105" t="str">
        <f t="shared" si="94"/>
        <v>G1.1.02  Addition / Subtraction</v>
      </c>
      <c r="AE48" s="105" t="str">
        <f t="shared" si="3"/>
        <v>M1NS-IIi-33.1</v>
      </c>
      <c r="AF48" s="105" t="str">
        <f t="shared" ref="AF48:AG48" si="95">M48</f>
        <v>M1NS-IIi-33.1: Subtracts mentally one-digit numbers from two-digit minuends without regrouping using appropriate strategies.</v>
      </c>
      <c r="AG48" s="106" t="str">
        <f t="shared" si="95"/>
        <v>1.034 Subtracts mentally one-digit numbers from two-digit minuends without regrouping M1NS-IIi-33.1</v>
      </c>
      <c r="AH48" s="107">
        <v>4</v>
      </c>
      <c r="AI48" s="89" t="s">
        <v>2154</v>
      </c>
      <c r="AJ48" s="117" t="s">
        <v>2166</v>
      </c>
      <c r="AK48" s="61"/>
      <c r="AL48" s="61"/>
      <c r="AM48" s="61"/>
      <c r="AN48" s="110"/>
      <c r="AO48" s="110"/>
      <c r="AP48" s="103" t="s">
        <v>1818</v>
      </c>
      <c r="AQ48" s="103" t="str">
        <f t="shared" si="5"/>
        <v>Completed</v>
      </c>
      <c r="AR48" s="110"/>
    </row>
    <row r="49" spans="1:44" ht="15.75" customHeight="1" outlineLevel="1" x14ac:dyDescent="0.2">
      <c r="A49" s="487"/>
      <c r="B49" s="471"/>
      <c r="C49" s="61" t="s">
        <v>2167</v>
      </c>
      <c r="D49" s="61" t="s">
        <v>2168</v>
      </c>
      <c r="E49" s="61" t="s">
        <v>2169</v>
      </c>
      <c r="F49" s="61" t="s">
        <v>2170</v>
      </c>
      <c r="G49" s="111">
        <v>7</v>
      </c>
      <c r="H49" s="100" t="s">
        <v>2171</v>
      </c>
      <c r="I49" s="101" t="s">
        <v>2172</v>
      </c>
      <c r="J49" s="61" t="s">
        <v>2173</v>
      </c>
      <c r="K49" s="84" t="s">
        <v>2174</v>
      </c>
      <c r="L49" s="84" t="s">
        <v>2175</v>
      </c>
      <c r="M49" s="84" t="s">
        <v>2176</v>
      </c>
      <c r="N49" s="84" t="s">
        <v>2177</v>
      </c>
      <c r="O49" s="83" t="s">
        <v>1043</v>
      </c>
      <c r="P49" s="102" t="s">
        <v>2178</v>
      </c>
      <c r="Q49" s="83" t="str">
        <f t="shared" si="0"/>
        <v>Ch 4 Practice 2.2.1: Writing a fact family</v>
      </c>
      <c r="R49" s="83" t="s">
        <v>1812</v>
      </c>
      <c r="S49" s="83" t="s">
        <v>1041</v>
      </c>
      <c r="T49" s="83" t="s">
        <v>1042</v>
      </c>
      <c r="U49" s="116" t="s">
        <v>26</v>
      </c>
      <c r="V49" s="61" t="s">
        <v>2123</v>
      </c>
      <c r="W49" s="104">
        <v>9789814969369</v>
      </c>
      <c r="X49" s="102">
        <v>58</v>
      </c>
      <c r="Y49" s="61" t="s">
        <v>1814</v>
      </c>
      <c r="Z49" s="61" t="s">
        <v>2025</v>
      </c>
      <c r="AA49" s="61" t="s">
        <v>2155</v>
      </c>
      <c r="AB49" s="105" t="str">
        <f t="shared" si="1"/>
        <v>1.047 To write a family of four addition and subtraction facts for a given number bond M1NS-IIf-25</v>
      </c>
      <c r="AC49" s="105" t="str">
        <f t="shared" ref="AC49:AD49" si="96">Y49</f>
        <v>1. Numbers and Number Sense</v>
      </c>
      <c r="AD49" s="105" t="str">
        <f t="shared" si="96"/>
        <v>G1.1.02  Addition / Subtraction</v>
      </c>
      <c r="AE49" s="105" t="str">
        <f t="shared" si="3"/>
        <v>M1NS-IIf-25</v>
      </c>
      <c r="AF49" s="105" t="str">
        <f t="shared" ref="AF49:AG49" si="97">M49</f>
        <v>M1NS-IIf-25: Illustrates that addition and subtraction are inverse operations.</v>
      </c>
      <c r="AG49" s="106" t="str">
        <f t="shared" si="97"/>
        <v>1.029 Illustrates that addition and subtraction are inverse operations M1NS-IIf-25</v>
      </c>
      <c r="AH49" s="107">
        <v>4</v>
      </c>
      <c r="AI49" s="89" t="s">
        <v>2165</v>
      </c>
      <c r="AJ49" s="117" t="s">
        <v>2158</v>
      </c>
      <c r="AK49" s="61"/>
      <c r="AL49" s="61"/>
      <c r="AM49" s="61"/>
      <c r="AN49" s="110"/>
      <c r="AO49" s="110"/>
      <c r="AP49" s="103" t="s">
        <v>1818</v>
      </c>
      <c r="AQ49" s="103" t="str">
        <f t="shared" si="5"/>
        <v>Completed</v>
      </c>
      <c r="AR49" s="110"/>
    </row>
    <row r="50" spans="1:44" ht="15.75" customHeight="1" outlineLevel="1" x14ac:dyDescent="0.2">
      <c r="A50" s="487"/>
      <c r="B50" s="502" t="s">
        <v>2179</v>
      </c>
      <c r="C50" s="502" t="s">
        <v>2180</v>
      </c>
      <c r="D50" s="61" t="s">
        <v>2181</v>
      </c>
      <c r="E50" s="61" t="s">
        <v>2182</v>
      </c>
      <c r="F50" s="61" t="s">
        <v>2183</v>
      </c>
      <c r="G50" s="111">
        <v>8</v>
      </c>
      <c r="H50" s="100" t="s">
        <v>2184</v>
      </c>
      <c r="I50" s="101" t="s">
        <v>2185</v>
      </c>
      <c r="J50" s="61" t="s">
        <v>2186</v>
      </c>
      <c r="K50" s="84" t="s">
        <v>2150</v>
      </c>
      <c r="L50" s="84" t="s">
        <v>2151</v>
      </c>
      <c r="M50" s="84" t="s">
        <v>2152</v>
      </c>
      <c r="N50" s="61" t="s">
        <v>2153</v>
      </c>
      <c r="O50" s="83" t="s">
        <v>1043</v>
      </c>
      <c r="P50" s="102" t="s">
        <v>2187</v>
      </c>
      <c r="Q50" s="83" t="str">
        <f t="shared" si="0"/>
        <v>Ch 4 Practice 3.1.1: Subtracting by counting backwards</v>
      </c>
      <c r="R50" s="83" t="s">
        <v>1812</v>
      </c>
      <c r="S50" s="83" t="s">
        <v>1041</v>
      </c>
      <c r="T50" s="83" t="s">
        <v>1042</v>
      </c>
      <c r="U50" s="116" t="s">
        <v>26</v>
      </c>
      <c r="V50" s="61" t="s">
        <v>2123</v>
      </c>
      <c r="W50" s="104">
        <v>9789814969369</v>
      </c>
      <c r="X50" s="102">
        <v>60</v>
      </c>
      <c r="Y50" s="61" t="s">
        <v>1814</v>
      </c>
      <c r="Z50" s="61" t="s">
        <v>2025</v>
      </c>
      <c r="AA50" s="61" t="s">
        <v>2188</v>
      </c>
      <c r="AB50" s="105" t="str">
        <f t="shared" si="1"/>
        <v>1.048 To use the ‘counting backwards’ method to subtract within 10 M1NS-IIg-32.1</v>
      </c>
      <c r="AC50" s="105" t="str">
        <f t="shared" ref="AC50:AD50" si="98">Y50</f>
        <v>1. Numbers and Number Sense</v>
      </c>
      <c r="AD50" s="105" t="str">
        <f t="shared" si="98"/>
        <v>G1.1.02  Addition / Subtraction</v>
      </c>
      <c r="AE50" s="105" t="str">
        <f t="shared" si="3"/>
        <v>M1NS-IIg-32.1</v>
      </c>
      <c r="AF50" s="105" t="str">
        <f t="shared" ref="AF50:AG50" si="99">M50</f>
        <v>M1NS-IIg-32.1: Visualizes, represents, and subtracts one-digit numbers with minuends through 18 (basic facts).</v>
      </c>
      <c r="AG50" s="106" t="str">
        <f t="shared" si="99"/>
        <v>1.030 Visualizes, represents, and subtracts one-digit numbers with minuends through 18 M1NS-IIg-32.1</v>
      </c>
      <c r="AH50" s="107">
        <v>4</v>
      </c>
      <c r="AI50" s="89" t="s">
        <v>1874</v>
      </c>
      <c r="AJ50" s="61" t="s">
        <v>1867</v>
      </c>
      <c r="AK50" s="61"/>
      <c r="AL50" s="61"/>
      <c r="AM50" s="61"/>
      <c r="AN50" s="110"/>
      <c r="AO50" s="110"/>
      <c r="AP50" s="103" t="s">
        <v>1818</v>
      </c>
      <c r="AQ50" s="103" t="str">
        <f t="shared" si="5"/>
        <v>Completed</v>
      </c>
      <c r="AR50" s="110"/>
    </row>
    <row r="51" spans="1:44" ht="15.75" customHeight="1" outlineLevel="1" x14ac:dyDescent="0.2">
      <c r="A51" s="487"/>
      <c r="B51" s="487"/>
      <c r="C51" s="487"/>
      <c r="D51" s="61" t="s">
        <v>2189</v>
      </c>
      <c r="E51" s="61" t="s">
        <v>2190</v>
      </c>
      <c r="F51" s="61" t="s">
        <v>2191</v>
      </c>
      <c r="G51" s="111">
        <v>9</v>
      </c>
      <c r="H51" s="100"/>
      <c r="I51" s="101" t="s">
        <v>2192</v>
      </c>
      <c r="J51" s="61" t="s">
        <v>2193</v>
      </c>
      <c r="K51" s="84" t="s">
        <v>2150</v>
      </c>
      <c r="L51" s="84" t="s">
        <v>2151</v>
      </c>
      <c r="M51" s="84" t="s">
        <v>2152</v>
      </c>
      <c r="N51" s="61" t="s">
        <v>2153</v>
      </c>
      <c r="O51" s="83" t="s">
        <v>1043</v>
      </c>
      <c r="P51" s="102" t="s">
        <v>2194</v>
      </c>
      <c r="Q51" s="83" t="str">
        <f t="shared" si="0"/>
        <v>Ch 4 Practice 3.1.2: Subtracting by counting on</v>
      </c>
      <c r="R51" s="83" t="s">
        <v>1812</v>
      </c>
      <c r="S51" s="83" t="s">
        <v>1041</v>
      </c>
      <c r="T51" s="83" t="s">
        <v>1042</v>
      </c>
      <c r="U51" s="116" t="s">
        <v>26</v>
      </c>
      <c r="V51" s="61" t="s">
        <v>2123</v>
      </c>
      <c r="W51" s="104">
        <v>9789814969369</v>
      </c>
      <c r="X51" s="102">
        <v>60</v>
      </c>
      <c r="Y51" s="61" t="s">
        <v>1814</v>
      </c>
      <c r="Z51" s="61" t="s">
        <v>2025</v>
      </c>
      <c r="AA51" s="61" t="s">
        <v>2188</v>
      </c>
      <c r="AB51" s="105" t="str">
        <f t="shared" si="1"/>
        <v>1.049 To use the 'counting on' method to subtract from a number within 10 M1NS-IIg-32.1</v>
      </c>
      <c r="AC51" s="105" t="str">
        <f t="shared" ref="AC51:AD51" si="100">Y51</f>
        <v>1. Numbers and Number Sense</v>
      </c>
      <c r="AD51" s="105" t="str">
        <f t="shared" si="100"/>
        <v>G1.1.02  Addition / Subtraction</v>
      </c>
      <c r="AE51" s="105" t="str">
        <f t="shared" si="3"/>
        <v>M1NS-IIg-32.1</v>
      </c>
      <c r="AF51" s="105" t="str">
        <f t="shared" ref="AF51:AG51" si="101">M51</f>
        <v>M1NS-IIg-32.1: Visualizes, represents, and subtracts one-digit numbers with minuends through 18 (basic facts).</v>
      </c>
      <c r="AG51" s="106" t="str">
        <f t="shared" si="101"/>
        <v>1.030 Visualizes, represents, and subtracts one-digit numbers with minuends through 18 M1NS-IIg-32.1</v>
      </c>
      <c r="AH51" s="107">
        <v>4</v>
      </c>
      <c r="AI51" s="89" t="s">
        <v>1874</v>
      </c>
      <c r="AJ51" s="61" t="s">
        <v>1867</v>
      </c>
      <c r="AK51" s="61"/>
      <c r="AL51" s="61"/>
      <c r="AM51" s="61"/>
      <c r="AN51" s="110"/>
      <c r="AO51" s="110"/>
      <c r="AP51" s="103" t="s">
        <v>1818</v>
      </c>
      <c r="AQ51" s="103" t="str">
        <f t="shared" si="5"/>
        <v>Completed</v>
      </c>
      <c r="AR51" s="115" t="s">
        <v>1831</v>
      </c>
    </row>
    <row r="52" spans="1:44" ht="15.75" customHeight="1" outlineLevel="1" x14ac:dyDescent="0.2">
      <c r="A52" s="487"/>
      <c r="B52" s="487"/>
      <c r="C52" s="471"/>
      <c r="D52" s="120" t="s">
        <v>2195</v>
      </c>
      <c r="E52" s="120" t="s">
        <v>2196</v>
      </c>
      <c r="F52" s="120" t="s">
        <v>2197</v>
      </c>
      <c r="G52" s="121">
        <v>10</v>
      </c>
      <c r="H52" s="122"/>
      <c r="I52" s="123"/>
      <c r="J52" s="124" t="s">
        <v>2198</v>
      </c>
      <c r="K52" s="125" t="s">
        <v>2150</v>
      </c>
      <c r="L52" s="125" t="s">
        <v>2151</v>
      </c>
      <c r="M52" s="125" t="s">
        <v>2152</v>
      </c>
      <c r="N52" s="124" t="s">
        <v>2153</v>
      </c>
      <c r="O52" s="126" t="s">
        <v>1043</v>
      </c>
      <c r="P52" s="127" t="s">
        <v>2195</v>
      </c>
      <c r="Q52" s="126" t="str">
        <f t="shared" si="0"/>
        <v>Ch 4 Practice 3.1.3: Identify numbers which differ by 1 or 2</v>
      </c>
      <c r="R52" s="126" t="s">
        <v>1812</v>
      </c>
      <c r="S52" s="126" t="s">
        <v>1041</v>
      </c>
      <c r="T52" s="126" t="s">
        <v>1042</v>
      </c>
      <c r="U52" s="128" t="s">
        <v>26</v>
      </c>
      <c r="V52" s="124" t="s">
        <v>2123</v>
      </c>
      <c r="W52" s="129">
        <v>9789814969369</v>
      </c>
      <c r="X52" s="127">
        <v>60</v>
      </c>
      <c r="Y52" s="124" t="s">
        <v>1814</v>
      </c>
      <c r="Z52" s="124" t="s">
        <v>2025</v>
      </c>
      <c r="AA52" s="124" t="s">
        <v>2188</v>
      </c>
      <c r="AB52" s="130" t="str">
        <f t="shared" si="1"/>
        <v>1.049a Identify numbers which differ by 1 or 2 M1NS-IIg-32.1</v>
      </c>
      <c r="AC52" s="130" t="str">
        <f t="shared" ref="AC52:AD52" si="102">Y52</f>
        <v>1. Numbers and Number Sense</v>
      </c>
      <c r="AD52" s="130" t="str">
        <f t="shared" si="102"/>
        <v>G1.1.02  Addition / Subtraction</v>
      </c>
      <c r="AE52" s="130" t="str">
        <f t="shared" si="3"/>
        <v>M1NS-IIg-32.1</v>
      </c>
      <c r="AF52" s="130" t="str">
        <f t="shared" ref="AF52:AG52" si="103">M52</f>
        <v>M1NS-IIg-32.1: Visualizes, represents, and subtracts one-digit numbers with minuends through 18 (basic facts).</v>
      </c>
      <c r="AG52" s="131" t="str">
        <f t="shared" si="103"/>
        <v>1.030 Visualizes, represents, and subtracts one-digit numbers with minuends through 18 M1NS-IIg-32.1</v>
      </c>
      <c r="AH52" s="132">
        <v>4</v>
      </c>
      <c r="AI52" s="133" t="s">
        <v>2199</v>
      </c>
      <c r="AJ52" s="133" t="s">
        <v>2200</v>
      </c>
      <c r="AK52" s="124"/>
      <c r="AL52" s="124"/>
      <c r="AM52" s="124"/>
      <c r="AN52" s="134"/>
      <c r="AO52" s="134"/>
      <c r="AP52" s="135" t="s">
        <v>1818</v>
      </c>
      <c r="AQ52" s="135" t="str">
        <f t="shared" si="5"/>
        <v>Completed</v>
      </c>
      <c r="AR52" s="41"/>
    </row>
    <row r="53" spans="1:44" ht="15.75" customHeight="1" outlineLevel="1" x14ac:dyDescent="0.2">
      <c r="A53" s="487"/>
      <c r="B53" s="487"/>
      <c r="C53" s="502" t="s">
        <v>2201</v>
      </c>
      <c r="D53" s="61" t="s">
        <v>2202</v>
      </c>
      <c r="E53" s="61" t="s">
        <v>2203</v>
      </c>
      <c r="F53" s="63" t="s">
        <v>2204</v>
      </c>
      <c r="G53" s="111" t="s">
        <v>2205</v>
      </c>
      <c r="H53" s="100" t="s">
        <v>2206</v>
      </c>
      <c r="I53" s="101"/>
      <c r="J53" s="61" t="s">
        <v>2207</v>
      </c>
      <c r="K53" s="84" t="s">
        <v>2150</v>
      </c>
      <c r="L53" s="84" t="s">
        <v>2151</v>
      </c>
      <c r="M53" s="84" t="s">
        <v>2152</v>
      </c>
      <c r="N53" s="61" t="s">
        <v>2153</v>
      </c>
      <c r="O53" s="83" t="s">
        <v>1043</v>
      </c>
      <c r="P53" s="102" t="s">
        <v>2208</v>
      </c>
      <c r="Q53" s="83" t="str">
        <f t="shared" si="0"/>
        <v>Ch 4 Practice 3.2.1: Subtracting from 10</v>
      </c>
      <c r="R53" s="83" t="s">
        <v>1812</v>
      </c>
      <c r="S53" s="83" t="s">
        <v>1041</v>
      </c>
      <c r="T53" s="83" t="s">
        <v>1042</v>
      </c>
      <c r="U53" s="116" t="s">
        <v>26</v>
      </c>
      <c r="V53" s="61" t="s">
        <v>2123</v>
      </c>
      <c r="W53" s="104">
        <v>9789814969369</v>
      </c>
      <c r="X53" s="102">
        <v>63</v>
      </c>
      <c r="Y53" s="61" t="s">
        <v>1814</v>
      </c>
      <c r="Z53" s="61" t="s">
        <v>2025</v>
      </c>
      <c r="AA53" s="61" t="s">
        <v>2188</v>
      </c>
      <c r="AB53" s="105" t="str">
        <f t="shared" si="1"/>
        <v>1.050 To subtract a number from 10 M1NS-IIg-32.1</v>
      </c>
      <c r="AC53" s="105" t="str">
        <f t="shared" ref="AC53:AD53" si="104">Y53</f>
        <v>1. Numbers and Number Sense</v>
      </c>
      <c r="AD53" s="105" t="str">
        <f t="shared" si="104"/>
        <v>G1.1.02  Addition / Subtraction</v>
      </c>
      <c r="AE53" s="105" t="str">
        <f t="shared" si="3"/>
        <v>M1NS-IIg-32.1</v>
      </c>
      <c r="AF53" s="105" t="str">
        <f t="shared" ref="AF53:AG53" si="105">M53</f>
        <v>M1NS-IIg-32.1: Visualizes, represents, and subtracts one-digit numbers with minuends through 18 (basic facts).</v>
      </c>
      <c r="AG53" s="106" t="str">
        <f t="shared" si="105"/>
        <v>1.030 Visualizes, represents, and subtracts one-digit numbers with minuends through 18 M1NS-IIg-32.1</v>
      </c>
      <c r="AH53" s="107">
        <v>4</v>
      </c>
      <c r="AI53" s="89" t="s">
        <v>2194</v>
      </c>
      <c r="AJ53" s="117" t="s">
        <v>2191</v>
      </c>
      <c r="AK53" s="61"/>
      <c r="AL53" s="61"/>
      <c r="AM53" s="61"/>
      <c r="AN53" s="110"/>
      <c r="AO53" s="110"/>
      <c r="AP53" s="103" t="s">
        <v>1818</v>
      </c>
      <c r="AQ53" s="103" t="str">
        <f t="shared" si="5"/>
        <v>Completed</v>
      </c>
      <c r="AR53" s="110"/>
    </row>
    <row r="54" spans="1:44" ht="15.75" customHeight="1" outlineLevel="1" x14ac:dyDescent="0.2">
      <c r="A54" s="487"/>
      <c r="B54" s="487"/>
      <c r="C54" s="487"/>
      <c r="D54" s="61" t="s">
        <v>2209</v>
      </c>
      <c r="E54" s="61" t="s">
        <v>2210</v>
      </c>
      <c r="F54" s="61" t="s">
        <v>2211</v>
      </c>
      <c r="G54" s="111" t="s">
        <v>2212</v>
      </c>
      <c r="H54" s="100" t="s">
        <v>2213</v>
      </c>
      <c r="I54" s="101" t="s">
        <v>2214</v>
      </c>
      <c r="J54" s="61" t="s">
        <v>2215</v>
      </c>
      <c r="K54" s="84" t="s">
        <v>1859</v>
      </c>
      <c r="L54" s="84" t="s">
        <v>1860</v>
      </c>
      <c r="M54" s="84" t="s">
        <v>1861</v>
      </c>
      <c r="N54" s="84" t="s">
        <v>1862</v>
      </c>
      <c r="O54" s="83" t="s">
        <v>1043</v>
      </c>
      <c r="P54" s="102" t="s">
        <v>2216</v>
      </c>
      <c r="Q54" s="83" t="str">
        <f t="shared" si="0"/>
        <v>Ch 4 Practice 3.2.2: Completing addition and subtraction sentences</v>
      </c>
      <c r="R54" s="83" t="s">
        <v>1812</v>
      </c>
      <c r="S54" s="83" t="s">
        <v>1041</v>
      </c>
      <c r="T54" s="83" t="s">
        <v>1042</v>
      </c>
      <c r="U54" s="116" t="s">
        <v>26</v>
      </c>
      <c r="V54" s="61" t="s">
        <v>2123</v>
      </c>
      <c r="W54" s="104">
        <v>9789814969369</v>
      </c>
      <c r="X54" s="102">
        <v>63</v>
      </c>
      <c r="Y54" s="61" t="s">
        <v>1814</v>
      </c>
      <c r="Z54" s="61" t="s">
        <v>2025</v>
      </c>
      <c r="AA54" s="61" t="s">
        <v>2188</v>
      </c>
      <c r="AB54" s="105" t="str">
        <f t="shared" si="1"/>
        <v>1.051 To use '+', '-' or '=' correctly to complete mathematical sentences M1NS-Ih-12.1</v>
      </c>
      <c r="AC54" s="105" t="str">
        <f t="shared" ref="AC54:AD54" si="106">Y54</f>
        <v>1. Numbers and Number Sense</v>
      </c>
      <c r="AD54" s="105" t="str">
        <f t="shared" si="106"/>
        <v>G1.1.02  Addition / Subtraction</v>
      </c>
      <c r="AE54" s="105" t="str">
        <f t="shared" si="3"/>
        <v>M1NS-Ih-12.1</v>
      </c>
      <c r="AF54" s="105" t="str">
        <f t="shared" ref="AF54:AG54" si="107">M54</f>
        <v>M1NS-Ih-12.1: Visualizes, represents, and compares numbers up to 100 using relation symbols.</v>
      </c>
      <c r="AG54" s="106" t="str">
        <f t="shared" si="107"/>
        <v>1.012 Visualizes, represents, and compares numbers up to 100 M1NS-Ih-12.1</v>
      </c>
      <c r="AH54" s="107">
        <v>4</v>
      </c>
      <c r="AI54" s="89" t="s">
        <v>2178</v>
      </c>
      <c r="AJ54" s="61" t="s">
        <v>2170</v>
      </c>
      <c r="AK54" s="61"/>
      <c r="AL54" s="61"/>
      <c r="AM54" s="61"/>
      <c r="AN54" s="110"/>
      <c r="AO54" s="110"/>
      <c r="AP54" s="103" t="s">
        <v>1818</v>
      </c>
      <c r="AQ54" s="103" t="str">
        <f t="shared" si="5"/>
        <v>Completed</v>
      </c>
      <c r="AR54" s="136" t="s">
        <v>1831</v>
      </c>
    </row>
    <row r="55" spans="1:44" ht="15.75" customHeight="1" outlineLevel="1" x14ac:dyDescent="0.2">
      <c r="A55" s="471"/>
      <c r="B55" s="471"/>
      <c r="C55" s="471"/>
      <c r="D55" s="137" t="s">
        <v>2217</v>
      </c>
      <c r="E55" s="137" t="s">
        <v>2218</v>
      </c>
      <c r="F55" s="137" t="s">
        <v>2219</v>
      </c>
      <c r="G55" s="138" t="s">
        <v>2220</v>
      </c>
      <c r="H55" s="100" t="s">
        <v>2221</v>
      </c>
      <c r="I55" s="101"/>
      <c r="J55" s="137" t="s">
        <v>2222</v>
      </c>
      <c r="K55" s="139" t="s">
        <v>2223</v>
      </c>
      <c r="L55" s="139" t="s">
        <v>2224</v>
      </c>
      <c r="M55" s="139" t="s">
        <v>2225</v>
      </c>
      <c r="N55" s="137" t="s">
        <v>2226</v>
      </c>
      <c r="O55" s="140" t="s">
        <v>1043</v>
      </c>
      <c r="P55" s="141" t="s">
        <v>2217</v>
      </c>
      <c r="Q55" s="140" t="str">
        <f t="shared" si="0"/>
        <v>Ch 4 Practice 3.2.3: Solve a 1-step picture problem by subtraction</v>
      </c>
      <c r="R55" s="140" t="s">
        <v>1812</v>
      </c>
      <c r="S55" s="140" t="s">
        <v>1041</v>
      </c>
      <c r="T55" s="140" t="s">
        <v>1042</v>
      </c>
      <c r="U55" s="142" t="s">
        <v>26</v>
      </c>
      <c r="V55" s="137" t="s">
        <v>2123</v>
      </c>
      <c r="W55" s="143">
        <v>9789814969369</v>
      </c>
      <c r="X55" s="141">
        <v>63</v>
      </c>
      <c r="Y55" s="137" t="s">
        <v>1814</v>
      </c>
      <c r="Z55" s="137" t="s">
        <v>2025</v>
      </c>
      <c r="AA55" s="137" t="s">
        <v>2188</v>
      </c>
      <c r="AB55" s="144" t="str">
        <f t="shared" si="1"/>
        <v>1.051a Solve a 1-step picture problem by subtraction M1NS-IIi-34.1</v>
      </c>
      <c r="AC55" s="144" t="str">
        <f t="shared" ref="AC55:AD55" si="108">Y55</f>
        <v>1. Numbers and Number Sense</v>
      </c>
      <c r="AD55" s="144" t="str">
        <f t="shared" si="108"/>
        <v>G1.1.02  Addition / Subtraction</v>
      </c>
      <c r="AE55" s="144" t="str">
        <f t="shared" si="3"/>
        <v>M1NS-IIi-34.1</v>
      </c>
      <c r="AF55" s="144" t="str">
        <f t="shared" ref="AF55:AG55" si="109">M55</f>
        <v>M1NS-IIi-34.1: Visualizes, represents, and solves routine and non-routine problems involving subtraction of whole numbers including money with minuends up to 99 with and without regrouping using appropriate problem solving strategies and tools.</v>
      </c>
      <c r="AG55" s="145" t="str">
        <f t="shared" si="109"/>
        <v>1.035 Visualizes, represents, and solves routine and non-routine problems involving subtraction of whole numbers including money with minuends up to 99 with and without regrouping 1NS-IIi-34.1</v>
      </c>
      <c r="AH55" s="146">
        <v>4</v>
      </c>
      <c r="AI55" s="147" t="s">
        <v>2178</v>
      </c>
      <c r="AJ55" s="147" t="s">
        <v>2170</v>
      </c>
      <c r="AK55" s="137"/>
      <c r="AL55" s="137"/>
      <c r="AM55" s="137"/>
      <c r="AN55" s="148"/>
      <c r="AO55" s="148"/>
      <c r="AP55" s="103" t="s">
        <v>1818</v>
      </c>
      <c r="AQ55" s="103" t="str">
        <f t="shared" si="5"/>
        <v>Completed</v>
      </c>
      <c r="AR55" s="148"/>
    </row>
    <row r="56" spans="1:44" ht="15.75" customHeight="1" outlineLevel="1" x14ac:dyDescent="0.2">
      <c r="A56" s="502" t="s">
        <v>2227</v>
      </c>
      <c r="B56" s="502" t="s">
        <v>2228</v>
      </c>
      <c r="C56" s="61" t="s">
        <v>2229</v>
      </c>
      <c r="D56" s="61" t="s">
        <v>2230</v>
      </c>
      <c r="E56" s="61" t="s">
        <v>2231</v>
      </c>
      <c r="F56" s="61" t="s">
        <v>2232</v>
      </c>
      <c r="G56" s="111" t="s">
        <v>2233</v>
      </c>
      <c r="H56" s="100" t="s">
        <v>2234</v>
      </c>
      <c r="I56" s="101"/>
      <c r="J56" s="61" t="s">
        <v>2235</v>
      </c>
      <c r="K56" s="84" t="s">
        <v>2236</v>
      </c>
      <c r="L56" s="84" t="s">
        <v>2237</v>
      </c>
      <c r="M56" s="84" t="s">
        <v>2238</v>
      </c>
      <c r="N56" s="84" t="s">
        <v>2239</v>
      </c>
      <c r="O56" s="83" t="s">
        <v>1043</v>
      </c>
      <c r="P56" s="102" t="s">
        <v>2240</v>
      </c>
      <c r="Q56" s="83" t="str">
        <f t="shared" si="0"/>
        <v>Ch 5 Practice 1.1.1: Describing positions</v>
      </c>
      <c r="R56" s="83" t="s">
        <v>1812</v>
      </c>
      <c r="S56" s="83" t="s">
        <v>1041</v>
      </c>
      <c r="T56" s="83" t="s">
        <v>1042</v>
      </c>
      <c r="U56" s="116" t="s">
        <v>26</v>
      </c>
      <c r="V56" s="61" t="s">
        <v>2241</v>
      </c>
      <c r="W56" s="104">
        <v>9789814969369</v>
      </c>
      <c r="X56" s="102">
        <v>65</v>
      </c>
      <c r="Y56" s="61" t="s">
        <v>1814</v>
      </c>
      <c r="Z56" s="61" t="s">
        <v>1815</v>
      </c>
      <c r="AA56" s="117" t="s">
        <v>2242</v>
      </c>
      <c r="AB56" s="105" t="str">
        <f t="shared" si="1"/>
        <v>1.052 To use the words ‘left’, ‘right’, 'next to' and 'between' to describe the positions of objects M1NS-Ii-16.1</v>
      </c>
      <c r="AC56" s="105" t="str">
        <f t="shared" ref="AC56:AD56" si="110">Y56</f>
        <v>1. Numbers and Number Sense</v>
      </c>
      <c r="AD56" s="105" t="str">
        <f t="shared" si="110"/>
        <v>G1.1.01  Whole Numbers / Place Value</v>
      </c>
      <c r="AE56" s="105" t="str">
        <f t="shared" si="3"/>
        <v>M1NS-Ii-16.1</v>
      </c>
      <c r="AF56" s="105" t="str">
        <f t="shared" ref="AF56:AG56" si="111">M56</f>
        <v>M1NS-Ii-16.1: Identifies the 1st, 2nd, 3rd, up to 10th object in a given set from a given point of reference.</v>
      </c>
      <c r="AG56" s="106" t="str">
        <f t="shared" si="111"/>
        <v>1.014 Identifies the 1st, 2nd, 3rd, up to 10th object in a given set from a given point of reference M1NS-Ii-16.1</v>
      </c>
      <c r="AH56" s="107">
        <v>5</v>
      </c>
      <c r="AI56" s="149" t="s">
        <v>1817</v>
      </c>
      <c r="AJ56" s="150" t="s">
        <v>1817</v>
      </c>
      <c r="AK56" s="61"/>
      <c r="AL56" s="61"/>
      <c r="AM56" s="61"/>
      <c r="AN56" s="110"/>
      <c r="AO56" s="110"/>
      <c r="AP56" s="103" t="s">
        <v>1818</v>
      </c>
      <c r="AQ56" s="103" t="str">
        <f t="shared" si="5"/>
        <v>Completed</v>
      </c>
      <c r="AR56" s="110"/>
    </row>
    <row r="57" spans="1:44" ht="15.75" customHeight="1" outlineLevel="1" x14ac:dyDescent="0.2">
      <c r="A57" s="487"/>
      <c r="B57" s="487"/>
      <c r="C57" s="502" t="s">
        <v>2243</v>
      </c>
      <c r="D57" s="61" t="s">
        <v>2244</v>
      </c>
      <c r="E57" s="61" t="s">
        <v>2245</v>
      </c>
      <c r="F57" s="61" t="s">
        <v>2246</v>
      </c>
      <c r="G57" s="111">
        <v>3</v>
      </c>
      <c r="H57" s="100" t="s">
        <v>2247</v>
      </c>
      <c r="I57" s="101"/>
      <c r="J57" s="61" t="s">
        <v>2248</v>
      </c>
      <c r="K57" s="84" t="s">
        <v>2236</v>
      </c>
      <c r="L57" s="84" t="s">
        <v>2237</v>
      </c>
      <c r="M57" s="84" t="s">
        <v>2238</v>
      </c>
      <c r="N57" s="84" t="s">
        <v>2239</v>
      </c>
      <c r="O57" s="83" t="s">
        <v>1043</v>
      </c>
      <c r="P57" s="102" t="s">
        <v>2249</v>
      </c>
      <c r="Q57" s="83" t="str">
        <f t="shared" si="0"/>
        <v>Ch 5 Practice 1.2.1: Knowing 1st to 10th</v>
      </c>
      <c r="R57" s="83" t="s">
        <v>1812</v>
      </c>
      <c r="S57" s="83" t="s">
        <v>1041</v>
      </c>
      <c r="T57" s="83" t="s">
        <v>1042</v>
      </c>
      <c r="U57" s="116" t="s">
        <v>26</v>
      </c>
      <c r="V57" s="61" t="s">
        <v>2241</v>
      </c>
      <c r="W57" s="104">
        <v>9789814969369</v>
      </c>
      <c r="X57" s="102">
        <v>69</v>
      </c>
      <c r="Y57" s="61" t="s">
        <v>1814</v>
      </c>
      <c r="Z57" s="61" t="s">
        <v>1815</v>
      </c>
      <c r="AA57" s="117" t="s">
        <v>2242</v>
      </c>
      <c r="AB57" s="105" t="str">
        <f t="shared" si="1"/>
        <v>1.053 To name a position using an ordinal number from 1st to 10th M1NS-Ii-16.1</v>
      </c>
      <c r="AC57" s="105" t="str">
        <f t="shared" ref="AC57:AD57" si="112">Y57</f>
        <v>1. Numbers and Number Sense</v>
      </c>
      <c r="AD57" s="105" t="str">
        <f t="shared" si="112"/>
        <v>G1.1.01  Whole Numbers / Place Value</v>
      </c>
      <c r="AE57" s="105" t="str">
        <f t="shared" si="3"/>
        <v>M1NS-Ii-16.1</v>
      </c>
      <c r="AF57" s="105" t="str">
        <f t="shared" ref="AF57:AG57" si="113">M57</f>
        <v>M1NS-Ii-16.1: Identifies the 1st, 2nd, 3rd, up to 10th object in a given set from a given point of reference.</v>
      </c>
      <c r="AG57" s="106" t="str">
        <f t="shared" si="113"/>
        <v>1.014 Identifies the 1st, 2nd, 3rd, up to 10th object in a given set from a given point of reference M1NS-Ii-16.1</v>
      </c>
      <c r="AH57" s="107">
        <v>5</v>
      </c>
      <c r="AI57" s="89" t="s">
        <v>1811</v>
      </c>
      <c r="AJ57" s="113" t="s">
        <v>1804</v>
      </c>
      <c r="AK57" s="61"/>
      <c r="AL57" s="61"/>
      <c r="AM57" s="61"/>
      <c r="AN57" s="110"/>
      <c r="AO57" s="110"/>
      <c r="AP57" s="103" t="s">
        <v>1818</v>
      </c>
      <c r="AQ57" s="103" t="str">
        <f t="shared" si="5"/>
        <v>Completed</v>
      </c>
      <c r="AR57" s="110"/>
    </row>
    <row r="58" spans="1:44" ht="15.75" customHeight="1" outlineLevel="1" x14ac:dyDescent="0.2">
      <c r="A58" s="487"/>
      <c r="B58" s="487"/>
      <c r="C58" s="471"/>
      <c r="D58" s="61" t="s">
        <v>2250</v>
      </c>
      <c r="E58" s="61" t="s">
        <v>2251</v>
      </c>
      <c r="F58" s="61" t="s">
        <v>2252</v>
      </c>
      <c r="G58" s="111">
        <v>4</v>
      </c>
      <c r="H58" s="100" t="s">
        <v>2253</v>
      </c>
      <c r="I58" s="101"/>
      <c r="J58" s="61" t="s">
        <v>2254</v>
      </c>
      <c r="K58" s="84" t="s">
        <v>2236</v>
      </c>
      <c r="L58" s="84" t="s">
        <v>2237</v>
      </c>
      <c r="M58" s="84" t="s">
        <v>2238</v>
      </c>
      <c r="N58" s="84" t="s">
        <v>2239</v>
      </c>
      <c r="O58" s="83" t="s">
        <v>1043</v>
      </c>
      <c r="P58" s="102" t="s">
        <v>2255</v>
      </c>
      <c r="Q58" s="83" t="str">
        <f t="shared" si="0"/>
        <v>Ch 5 Practice 1.2.2: More on describing positions</v>
      </c>
      <c r="R58" s="83" t="s">
        <v>1812</v>
      </c>
      <c r="S58" s="83" t="s">
        <v>1041</v>
      </c>
      <c r="T58" s="83" t="s">
        <v>1042</v>
      </c>
      <c r="U58" s="116" t="s">
        <v>26</v>
      </c>
      <c r="V58" s="61" t="s">
        <v>2241</v>
      </c>
      <c r="W58" s="104">
        <v>9789814969369</v>
      </c>
      <c r="X58" s="102">
        <v>69</v>
      </c>
      <c r="Y58" s="61" t="s">
        <v>1814</v>
      </c>
      <c r="Z58" s="61" t="s">
        <v>1815</v>
      </c>
      <c r="AA58" s="117" t="s">
        <v>2242</v>
      </c>
      <c r="AB58" s="105" t="str">
        <f t="shared" si="1"/>
        <v>1.054 To name a position using the phrases ‘behind’, ‘in front of', ‘last’ M1NS-Ii-16.1</v>
      </c>
      <c r="AC58" s="105" t="str">
        <f t="shared" ref="AC58:AD58" si="114">Y58</f>
        <v>1. Numbers and Number Sense</v>
      </c>
      <c r="AD58" s="105" t="str">
        <f t="shared" si="114"/>
        <v>G1.1.01  Whole Numbers / Place Value</v>
      </c>
      <c r="AE58" s="105" t="str">
        <f t="shared" si="3"/>
        <v>M1NS-Ii-16.1</v>
      </c>
      <c r="AF58" s="105" t="str">
        <f t="shared" ref="AF58:AG58" si="115">M58</f>
        <v>M1NS-Ii-16.1: Identifies the 1st, 2nd, 3rd, up to 10th object in a given set from a given point of reference.</v>
      </c>
      <c r="AG58" s="106" t="str">
        <f t="shared" si="115"/>
        <v>1.014 Identifies the 1st, 2nd, 3rd, up to 10th object in a given set from a given point of reference M1NS-Ii-16.1</v>
      </c>
      <c r="AH58" s="107">
        <v>5</v>
      </c>
      <c r="AI58" s="110" t="s">
        <v>2249</v>
      </c>
      <c r="AJ58" s="113" t="s">
        <v>2246</v>
      </c>
      <c r="AK58" s="61"/>
      <c r="AL58" s="61"/>
      <c r="AM58" s="61"/>
      <c r="AN58" s="110"/>
      <c r="AO58" s="110"/>
      <c r="AP58" s="103" t="s">
        <v>1818</v>
      </c>
      <c r="AQ58" s="103" t="str">
        <f t="shared" si="5"/>
        <v>Completed</v>
      </c>
      <c r="AR58" s="110"/>
    </row>
    <row r="59" spans="1:44" ht="15.75" customHeight="1" outlineLevel="1" x14ac:dyDescent="0.2">
      <c r="A59" s="471"/>
      <c r="B59" s="471"/>
      <c r="C59" s="61" t="s">
        <v>2256</v>
      </c>
      <c r="D59" s="61" t="s">
        <v>2257</v>
      </c>
      <c r="E59" s="61" t="s">
        <v>2258</v>
      </c>
      <c r="F59" s="61" t="s">
        <v>2259</v>
      </c>
      <c r="G59" s="111">
        <v>5</v>
      </c>
      <c r="H59" s="100" t="s">
        <v>2260</v>
      </c>
      <c r="I59" s="101" t="s">
        <v>2261</v>
      </c>
      <c r="J59" s="61" t="s">
        <v>2262</v>
      </c>
      <c r="K59" s="84" t="s">
        <v>2263</v>
      </c>
      <c r="L59" s="84" t="s">
        <v>2264</v>
      </c>
      <c r="M59" s="84" t="s">
        <v>2265</v>
      </c>
      <c r="N59" s="84" t="s">
        <v>2266</v>
      </c>
      <c r="O59" s="83" t="s">
        <v>1043</v>
      </c>
      <c r="P59" s="102" t="s">
        <v>2267</v>
      </c>
      <c r="Q59" s="83" t="str">
        <f t="shared" si="0"/>
        <v>Ch 5 Practice 1.3.1: Naming positions from the left or right</v>
      </c>
      <c r="R59" s="83" t="s">
        <v>1812</v>
      </c>
      <c r="S59" s="83" t="s">
        <v>1041</v>
      </c>
      <c r="T59" s="83" t="s">
        <v>1042</v>
      </c>
      <c r="U59" s="116" t="s">
        <v>26</v>
      </c>
      <c r="V59" s="61" t="s">
        <v>2241</v>
      </c>
      <c r="W59" s="104">
        <v>9789814969369</v>
      </c>
      <c r="X59" s="102">
        <v>70</v>
      </c>
      <c r="Y59" s="61" t="s">
        <v>1814</v>
      </c>
      <c r="Z59" s="61" t="s">
        <v>1815</v>
      </c>
      <c r="AA59" s="117" t="s">
        <v>2242</v>
      </c>
      <c r="AB59" s="105" t="str">
        <f t="shared" si="1"/>
        <v>1.055 To name a position using an ordinal number from 1st to 10th M1NS-Ii-17.1</v>
      </c>
      <c r="AC59" s="105" t="str">
        <f t="shared" ref="AC59:AD59" si="116">Y59</f>
        <v>1. Numbers and Number Sense</v>
      </c>
      <c r="AD59" s="105" t="str">
        <f t="shared" si="116"/>
        <v>G1.1.01  Whole Numbers / Place Value</v>
      </c>
      <c r="AE59" s="105" t="str">
        <f t="shared" si="3"/>
        <v>M1NS-Ii-17.1</v>
      </c>
      <c r="AF59" s="105" t="str">
        <f t="shared" ref="AF59:AG59" si="117">M59</f>
        <v>M1NS-Ii-17.1: Reads and writes ordinal numbers: 1st, 2nd, 3rd up to 10th.</v>
      </c>
      <c r="AG59" s="106" t="str">
        <f t="shared" si="117"/>
        <v>1.015 Reads and writes ordinal numbers M1NS-Ii-17.1</v>
      </c>
      <c r="AH59" s="107">
        <v>5</v>
      </c>
      <c r="AI59" s="110" t="s">
        <v>2249</v>
      </c>
      <c r="AJ59" s="113" t="s">
        <v>2246</v>
      </c>
      <c r="AK59" s="61"/>
      <c r="AL59" s="61"/>
      <c r="AM59" s="61"/>
      <c r="AN59" s="110"/>
      <c r="AO59" s="110"/>
      <c r="AP59" s="103" t="s">
        <v>1818</v>
      </c>
      <c r="AQ59" s="103" t="str">
        <f t="shared" si="5"/>
        <v>Completed</v>
      </c>
      <c r="AR59" s="110"/>
    </row>
    <row r="60" spans="1:44" ht="15.75" customHeight="1" outlineLevel="1" x14ac:dyDescent="0.2">
      <c r="A60" s="502" t="s">
        <v>2268</v>
      </c>
      <c r="B60" s="502" t="s">
        <v>1800</v>
      </c>
      <c r="C60" s="61" t="s">
        <v>1801</v>
      </c>
      <c r="D60" s="61" t="s">
        <v>2269</v>
      </c>
      <c r="E60" s="61" t="s">
        <v>2270</v>
      </c>
      <c r="F60" s="61" t="s">
        <v>2271</v>
      </c>
      <c r="G60" s="111">
        <v>1</v>
      </c>
      <c r="H60" s="100" t="s">
        <v>2272</v>
      </c>
      <c r="I60" s="101"/>
      <c r="J60" s="61" t="s">
        <v>2273</v>
      </c>
      <c r="K60" s="84" t="s">
        <v>2274</v>
      </c>
      <c r="L60" s="84" t="s">
        <v>2275</v>
      </c>
      <c r="M60" s="84" t="s">
        <v>2276</v>
      </c>
      <c r="N60" s="84" t="s">
        <v>2277</v>
      </c>
      <c r="O60" s="83" t="s">
        <v>1043</v>
      </c>
      <c r="P60" s="102" t="s">
        <v>2278</v>
      </c>
      <c r="Q60" s="83" t="str">
        <f t="shared" si="0"/>
        <v>Ch 6 Practice 1.1.1: Counting, reading and writing numbers</v>
      </c>
      <c r="R60" s="83" t="s">
        <v>1812</v>
      </c>
      <c r="S60" s="83" t="s">
        <v>1041</v>
      </c>
      <c r="T60" s="83" t="s">
        <v>1042</v>
      </c>
      <c r="U60" s="116" t="s">
        <v>26</v>
      </c>
      <c r="V60" s="61" t="s">
        <v>2279</v>
      </c>
      <c r="W60" s="104">
        <v>9789814969369</v>
      </c>
      <c r="X60" s="102">
        <v>75</v>
      </c>
      <c r="Y60" s="61" t="s">
        <v>1814</v>
      </c>
      <c r="Z60" s="61" t="s">
        <v>1815</v>
      </c>
      <c r="AA60" s="117" t="s">
        <v>1816</v>
      </c>
      <c r="AB60" s="105" t="str">
        <f t="shared" si="1"/>
        <v>1.056 To read and write a number from 11 to 20 M1NS-If-9.1</v>
      </c>
      <c r="AC60" s="105" t="str">
        <f t="shared" ref="AC60:AD60" si="118">Y60</f>
        <v>1. Numbers and Number Sense</v>
      </c>
      <c r="AD60" s="105" t="str">
        <f t="shared" si="118"/>
        <v>G1.1.01  Whole Numbers / Place Value</v>
      </c>
      <c r="AE60" s="105" t="str">
        <f t="shared" si="3"/>
        <v>M1NS-If-9.1</v>
      </c>
      <c r="AF60" s="105" t="str">
        <f t="shared" ref="AF60:AG60" si="119">M60</f>
        <v>M1NS-If-9.1: Reads and writes numbers up to 100 in symbols and in words.</v>
      </c>
      <c r="AG60" s="106" t="str">
        <f t="shared" si="119"/>
        <v>1.009 Reads and writes numbers up to 100 in symbols and in words M1NS-If-9.1</v>
      </c>
      <c r="AH60" s="107">
        <v>6</v>
      </c>
      <c r="AI60" s="110" t="s">
        <v>1825</v>
      </c>
      <c r="AJ60" s="113" t="s">
        <v>1821</v>
      </c>
      <c r="AK60" s="61"/>
      <c r="AL60" s="61"/>
      <c r="AM60" s="61"/>
      <c r="AN60" s="110"/>
      <c r="AO60" s="110"/>
      <c r="AP60" s="103" t="s">
        <v>1818</v>
      </c>
      <c r="AQ60" s="103" t="str">
        <f t="shared" si="5"/>
        <v>Completed</v>
      </c>
      <c r="AR60" s="110"/>
    </row>
    <row r="61" spans="1:44" ht="15.75" customHeight="1" outlineLevel="1" x14ac:dyDescent="0.2">
      <c r="A61" s="487"/>
      <c r="B61" s="487"/>
      <c r="C61" s="61" t="s">
        <v>2280</v>
      </c>
      <c r="D61" s="61" t="s">
        <v>2281</v>
      </c>
      <c r="E61" s="61" t="s">
        <v>2282</v>
      </c>
      <c r="F61" s="61" t="s">
        <v>2283</v>
      </c>
      <c r="G61" s="111">
        <v>2</v>
      </c>
      <c r="H61" s="151"/>
      <c r="I61" s="101"/>
      <c r="J61" s="61" t="s">
        <v>2284</v>
      </c>
      <c r="K61" s="84" t="s">
        <v>2285</v>
      </c>
      <c r="L61" s="84" t="s">
        <v>2286</v>
      </c>
      <c r="M61" s="84" t="s">
        <v>2287</v>
      </c>
      <c r="N61" s="84" t="s">
        <v>2288</v>
      </c>
      <c r="O61" s="83" t="s">
        <v>1043</v>
      </c>
      <c r="P61" s="102" t="s">
        <v>2289</v>
      </c>
      <c r="Q61" s="83" t="str">
        <f t="shared" si="0"/>
        <v>Ch 6 Practice 1.2.1: Understanding 2-digit numbers</v>
      </c>
      <c r="R61" s="83" t="s">
        <v>1812</v>
      </c>
      <c r="S61" s="83" t="s">
        <v>1041</v>
      </c>
      <c r="T61" s="83" t="s">
        <v>1042</v>
      </c>
      <c r="U61" s="116" t="s">
        <v>26</v>
      </c>
      <c r="V61" s="61" t="s">
        <v>2279</v>
      </c>
      <c r="W61" s="104">
        <v>9789814969369</v>
      </c>
      <c r="X61" s="102">
        <v>75</v>
      </c>
      <c r="Y61" s="61" t="s">
        <v>1814</v>
      </c>
      <c r="Z61" s="61" t="s">
        <v>1815</v>
      </c>
      <c r="AA61" s="117" t="s">
        <v>1816</v>
      </c>
      <c r="AB61" s="105" t="str">
        <f t="shared" si="1"/>
        <v>1.057 To count within 20 by making a 10 first M1NS-Ie-8.1</v>
      </c>
      <c r="AC61" s="105" t="str">
        <f t="shared" ref="AC61:AD61" si="120">Y61</f>
        <v>1. Numbers and Number Sense</v>
      </c>
      <c r="AD61" s="105" t="str">
        <f t="shared" si="120"/>
        <v>G1.1.01  Whole Numbers / Place Value</v>
      </c>
      <c r="AE61" s="105" t="str">
        <f t="shared" si="3"/>
        <v>M1NS-Ie-8.1</v>
      </c>
      <c r="AF61" s="105" t="str">
        <f t="shared" ref="AF61:AG61" si="121">M61</f>
        <v>M1NS-Ie-8.1: Visualizes and counts by 2s, 5s and 10s through 100.</v>
      </c>
      <c r="AG61" s="106" t="str">
        <f t="shared" si="121"/>
        <v>1.008 Visualizes and counts by 2s, 5s and 10s through 100 M1NS-Ie-8.1</v>
      </c>
      <c r="AH61" s="107">
        <v>6</v>
      </c>
      <c r="AI61" s="110" t="s">
        <v>2110</v>
      </c>
      <c r="AJ61" s="113" t="s">
        <v>2106</v>
      </c>
      <c r="AK61" s="61"/>
      <c r="AL61" s="61"/>
      <c r="AM61" s="61"/>
      <c r="AN61" s="110"/>
      <c r="AO61" s="110"/>
      <c r="AP61" s="103" t="s">
        <v>1818</v>
      </c>
      <c r="AQ61" s="103" t="str">
        <f t="shared" si="5"/>
        <v>Completed</v>
      </c>
      <c r="AR61" s="110"/>
    </row>
    <row r="62" spans="1:44" ht="15.75" customHeight="1" outlineLevel="1" x14ac:dyDescent="0.2">
      <c r="A62" s="487"/>
      <c r="B62" s="487"/>
      <c r="C62" s="502" t="s">
        <v>2290</v>
      </c>
      <c r="D62" s="61" t="s">
        <v>2291</v>
      </c>
      <c r="E62" s="61" t="s">
        <v>2292</v>
      </c>
      <c r="F62" s="61" t="s">
        <v>2293</v>
      </c>
      <c r="G62" s="111">
        <v>3</v>
      </c>
      <c r="H62" s="100" t="s">
        <v>2294</v>
      </c>
      <c r="I62" s="101"/>
      <c r="J62" s="61" t="s">
        <v>2295</v>
      </c>
      <c r="K62" s="84" t="s">
        <v>2285</v>
      </c>
      <c r="L62" s="84" t="s">
        <v>2286</v>
      </c>
      <c r="M62" s="84" t="s">
        <v>2287</v>
      </c>
      <c r="N62" s="84" t="s">
        <v>2288</v>
      </c>
      <c r="O62" s="83" t="s">
        <v>1043</v>
      </c>
      <c r="P62" s="102" t="s">
        <v>2296</v>
      </c>
      <c r="Q62" s="83" t="str">
        <f t="shared" si="0"/>
        <v>Ch 6 Practice 1.3.1: Counting on and backwards</v>
      </c>
      <c r="R62" s="83" t="s">
        <v>1812</v>
      </c>
      <c r="S62" s="83" t="s">
        <v>1041</v>
      </c>
      <c r="T62" s="83" t="s">
        <v>1042</v>
      </c>
      <c r="U62" s="116" t="s">
        <v>26</v>
      </c>
      <c r="V62" s="61" t="s">
        <v>2279</v>
      </c>
      <c r="W62" s="104">
        <v>9789814969369</v>
      </c>
      <c r="X62" s="102">
        <v>76</v>
      </c>
      <c r="Y62" s="61" t="s">
        <v>1814</v>
      </c>
      <c r="Z62" s="61" t="s">
        <v>1815</v>
      </c>
      <c r="AA62" s="117" t="s">
        <v>1816</v>
      </c>
      <c r="AB62" s="105" t="str">
        <f t="shared" si="1"/>
        <v>1.058 To count on and backwards by 1 or 2 within 20 M1NS-Ie-8.1</v>
      </c>
      <c r="AC62" s="105" t="str">
        <f t="shared" ref="AC62:AD62" si="122">Y62</f>
        <v>1. Numbers and Number Sense</v>
      </c>
      <c r="AD62" s="105" t="str">
        <f t="shared" si="122"/>
        <v>G1.1.01  Whole Numbers / Place Value</v>
      </c>
      <c r="AE62" s="105" t="str">
        <f t="shared" si="3"/>
        <v>M1NS-Ie-8.1</v>
      </c>
      <c r="AF62" s="105" t="str">
        <f t="shared" ref="AF62:AG62" si="123">M62</f>
        <v>M1NS-Ie-8.1: Visualizes and counts by 2s, 5s and 10s through 100.</v>
      </c>
      <c r="AG62" s="106" t="str">
        <f t="shared" si="123"/>
        <v>1.008 Visualizes and counts by 2s, 5s and 10s through 100 M1NS-Ie-8.1</v>
      </c>
      <c r="AH62" s="107">
        <v>6</v>
      </c>
      <c r="AI62" s="110" t="s">
        <v>1874</v>
      </c>
      <c r="AJ62" s="113" t="s">
        <v>1867</v>
      </c>
      <c r="AK62" s="61"/>
      <c r="AL62" s="61"/>
      <c r="AM62" s="61"/>
      <c r="AN62" s="110"/>
      <c r="AO62" s="110"/>
      <c r="AP62" s="103" t="s">
        <v>1818</v>
      </c>
      <c r="AQ62" s="103" t="str">
        <f t="shared" si="5"/>
        <v>Completed</v>
      </c>
      <c r="AR62" s="110"/>
    </row>
    <row r="63" spans="1:44" ht="15.75" customHeight="1" outlineLevel="1" x14ac:dyDescent="0.2">
      <c r="A63" s="487"/>
      <c r="B63" s="487"/>
      <c r="C63" s="471"/>
      <c r="D63" s="61" t="s">
        <v>2297</v>
      </c>
      <c r="E63" s="61" t="s">
        <v>2298</v>
      </c>
      <c r="F63" s="61" t="s">
        <v>2299</v>
      </c>
      <c r="G63" s="111">
        <v>4</v>
      </c>
      <c r="H63" s="100"/>
      <c r="I63" s="101"/>
      <c r="J63" s="61" t="s">
        <v>2300</v>
      </c>
      <c r="K63" s="84" t="s">
        <v>2301</v>
      </c>
      <c r="L63" s="84" t="s">
        <v>2302</v>
      </c>
      <c r="M63" s="84" t="s">
        <v>2303</v>
      </c>
      <c r="N63" s="84" t="s">
        <v>2304</v>
      </c>
      <c r="O63" s="83" t="s">
        <v>1043</v>
      </c>
      <c r="P63" s="102" t="s">
        <v>2305</v>
      </c>
      <c r="Q63" s="83" t="str">
        <f t="shared" si="0"/>
        <v>Ch 6 Practice 1.3.2: Finding the number that comes before, after or between</v>
      </c>
      <c r="R63" s="83" t="s">
        <v>1812</v>
      </c>
      <c r="S63" s="83" t="s">
        <v>1041</v>
      </c>
      <c r="T63" s="83" t="s">
        <v>1042</v>
      </c>
      <c r="U63" s="116" t="s">
        <v>26</v>
      </c>
      <c r="V63" s="61" t="s">
        <v>2279</v>
      </c>
      <c r="W63" s="104">
        <v>9789814969369</v>
      </c>
      <c r="X63" s="102">
        <v>76</v>
      </c>
      <c r="Y63" s="61" t="s">
        <v>1814</v>
      </c>
      <c r="Z63" s="61" t="s">
        <v>1815</v>
      </c>
      <c r="AA63" s="117" t="s">
        <v>1816</v>
      </c>
      <c r="AB63" s="105" t="str">
        <f t="shared" si="1"/>
        <v>1.059 To give a number between two numbers within 20 M1NS-Ib-3</v>
      </c>
      <c r="AC63" s="105" t="str">
        <f t="shared" ref="AC63:AD63" si="124">Y63</f>
        <v>1. Numbers and Number Sense</v>
      </c>
      <c r="AD63" s="105" t="str">
        <f t="shared" si="124"/>
        <v>G1.1.01  Whole Numbers / Place Value</v>
      </c>
      <c r="AE63" s="105" t="str">
        <f t="shared" si="3"/>
        <v>M1NS-Ib-3</v>
      </c>
      <c r="AF63" s="105" t="str">
        <f t="shared" ref="AF63:AG63" si="125">M63</f>
        <v>M1NS-Ib-3: Identifies the number that is one more or one less from a given number.</v>
      </c>
      <c r="AG63" s="106" t="str">
        <f t="shared" si="125"/>
        <v>1.003 Identifies the number that is one more or one less from a given number M1NS-Ib-3</v>
      </c>
      <c r="AH63" s="107">
        <v>6</v>
      </c>
      <c r="AI63" s="110" t="s">
        <v>2296</v>
      </c>
      <c r="AJ63" s="113" t="s">
        <v>2293</v>
      </c>
      <c r="AK63" s="61"/>
      <c r="AL63" s="61"/>
      <c r="AM63" s="61"/>
      <c r="AN63" s="110"/>
      <c r="AO63" s="110"/>
      <c r="AP63" s="103" t="s">
        <v>1818</v>
      </c>
      <c r="AQ63" s="103" t="str">
        <f t="shared" si="5"/>
        <v>Completed</v>
      </c>
      <c r="AR63" s="136" t="s">
        <v>1831</v>
      </c>
    </row>
    <row r="64" spans="1:44" ht="15.75" customHeight="1" outlineLevel="1" x14ac:dyDescent="0.2">
      <c r="A64" s="487"/>
      <c r="B64" s="487"/>
      <c r="C64" s="61" t="s">
        <v>2306</v>
      </c>
      <c r="D64" s="61" t="s">
        <v>2307</v>
      </c>
      <c r="E64" s="61" t="s">
        <v>2308</v>
      </c>
      <c r="F64" s="61" t="s">
        <v>2309</v>
      </c>
      <c r="G64" s="111">
        <v>5</v>
      </c>
      <c r="H64" s="100" t="s">
        <v>2310</v>
      </c>
      <c r="I64" s="101" t="s">
        <v>2311</v>
      </c>
      <c r="J64" s="61" t="s">
        <v>2312</v>
      </c>
      <c r="K64" s="84" t="s">
        <v>1838</v>
      </c>
      <c r="L64" s="84" t="s">
        <v>1839</v>
      </c>
      <c r="M64" s="84" t="s">
        <v>1840</v>
      </c>
      <c r="N64" s="61" t="s">
        <v>1841</v>
      </c>
      <c r="O64" s="83" t="s">
        <v>1043</v>
      </c>
      <c r="P64" s="102" t="s">
        <v>2313</v>
      </c>
      <c r="Q64" s="83" t="str">
        <f t="shared" si="0"/>
        <v>Ch 6 Practice 1.4.1: Comparing numbers</v>
      </c>
      <c r="R64" s="83" t="s">
        <v>1812</v>
      </c>
      <c r="S64" s="83" t="s">
        <v>1041</v>
      </c>
      <c r="T64" s="83" t="s">
        <v>1042</v>
      </c>
      <c r="U64" s="116" t="s">
        <v>26</v>
      </c>
      <c r="V64" s="61" t="s">
        <v>2279</v>
      </c>
      <c r="W64" s="104">
        <v>9789814969369</v>
      </c>
      <c r="X64" s="102">
        <v>80</v>
      </c>
      <c r="Y64" s="61" t="s">
        <v>1814</v>
      </c>
      <c r="Z64" s="61" t="s">
        <v>1815</v>
      </c>
      <c r="AA64" s="117" t="s">
        <v>1816</v>
      </c>
      <c r="AB64" s="105" t="str">
        <f t="shared" si="1"/>
        <v>1.060 To compare two numbers within 20 M1NS-Id-6</v>
      </c>
      <c r="AC64" s="105" t="str">
        <f t="shared" ref="AC64:AD64" si="126">Y64</f>
        <v>1. Numbers and Number Sense</v>
      </c>
      <c r="AD64" s="105" t="str">
        <f t="shared" si="126"/>
        <v>G1.1.01  Whole Numbers / Place Value</v>
      </c>
      <c r="AE64" s="105" t="str">
        <f t="shared" si="3"/>
        <v>M1NS-Id-6</v>
      </c>
      <c r="AF64" s="105" t="str">
        <f t="shared" ref="AF64:AG64" si="127">M64</f>
        <v>M1NS-Id-6: Visualizes, represents, and compares two sets using the expressions “less than”, “more than”, and “as many as”.</v>
      </c>
      <c r="AG64" s="106" t="str">
        <f t="shared" si="127"/>
        <v>1.006 Visualizes, represents, and compares two sets M1NS-Id-6</v>
      </c>
      <c r="AH64" s="107">
        <v>6</v>
      </c>
      <c r="AI64" s="110" t="s">
        <v>1853</v>
      </c>
      <c r="AJ64" s="113" t="s">
        <v>1851</v>
      </c>
      <c r="AK64" s="61"/>
      <c r="AL64" s="61"/>
      <c r="AM64" s="61"/>
      <c r="AN64" s="110"/>
      <c r="AO64" s="110"/>
      <c r="AP64" s="103" t="s">
        <v>1818</v>
      </c>
      <c r="AQ64" s="103" t="str">
        <f t="shared" si="5"/>
        <v>Completed</v>
      </c>
      <c r="AR64" s="110"/>
    </row>
    <row r="65" spans="1:44" ht="15.75" customHeight="1" outlineLevel="1" x14ac:dyDescent="0.2">
      <c r="A65" s="471"/>
      <c r="B65" s="471"/>
      <c r="C65" s="61" t="s">
        <v>2314</v>
      </c>
      <c r="D65" s="61" t="s">
        <v>2315</v>
      </c>
      <c r="E65" s="61" t="s">
        <v>2316</v>
      </c>
      <c r="F65" s="61" t="s">
        <v>2317</v>
      </c>
      <c r="G65" s="111">
        <v>6</v>
      </c>
      <c r="H65" s="100" t="s">
        <v>2318</v>
      </c>
      <c r="I65" s="101" t="s">
        <v>2319</v>
      </c>
      <c r="J65" s="61" t="s">
        <v>2320</v>
      </c>
      <c r="K65" s="84" t="s">
        <v>1880</v>
      </c>
      <c r="L65" s="84" t="s">
        <v>1881</v>
      </c>
      <c r="M65" s="84" t="s">
        <v>1882</v>
      </c>
      <c r="N65" s="84" t="s">
        <v>1883</v>
      </c>
      <c r="O65" s="83" t="s">
        <v>1043</v>
      </c>
      <c r="P65" s="102" t="s">
        <v>2321</v>
      </c>
      <c r="Q65" s="83" t="str">
        <f t="shared" si="0"/>
        <v>Ch 6 Practice 1.5.1: Comparing and ordering numbers</v>
      </c>
      <c r="R65" s="83" t="s">
        <v>1812</v>
      </c>
      <c r="S65" s="83" t="s">
        <v>1041</v>
      </c>
      <c r="T65" s="83" t="s">
        <v>1042</v>
      </c>
      <c r="U65" s="116" t="s">
        <v>26</v>
      </c>
      <c r="V65" s="61" t="s">
        <v>2279</v>
      </c>
      <c r="W65" s="104">
        <v>9789814969369</v>
      </c>
      <c r="X65" s="102">
        <v>80</v>
      </c>
      <c r="Y65" s="61" t="s">
        <v>1814</v>
      </c>
      <c r="Z65" s="61" t="s">
        <v>1815</v>
      </c>
      <c r="AA65" s="117" t="s">
        <v>1816</v>
      </c>
      <c r="AB65" s="105" t="str">
        <f t="shared" si="1"/>
        <v>1.061 To compare and order numbers within 20 M1NS-Ie-7</v>
      </c>
      <c r="AC65" s="105" t="str">
        <f t="shared" ref="AC65:AD65" si="128">Y65</f>
        <v>1. Numbers and Number Sense</v>
      </c>
      <c r="AD65" s="105" t="str">
        <f t="shared" si="128"/>
        <v>G1.1.01  Whole Numbers / Place Value</v>
      </c>
      <c r="AE65" s="105" t="str">
        <f t="shared" si="3"/>
        <v>M1NS-Ie-7</v>
      </c>
      <c r="AF65" s="105" t="str">
        <f t="shared" ref="AF65:AG65" si="129">M65</f>
        <v>M1NS-Ie-7: Visualizes, represents, and orders sets from least to greatest and vice versa.</v>
      </c>
      <c r="AG65" s="106" t="str">
        <f t="shared" si="129"/>
        <v>1.007 Visualizes, represents, and orders sets from least to greatest and vice versa M1NS-Ie-7</v>
      </c>
      <c r="AH65" s="107">
        <v>6</v>
      </c>
      <c r="AI65" s="110" t="s">
        <v>1884</v>
      </c>
      <c r="AJ65" s="113" t="s">
        <v>1877</v>
      </c>
      <c r="AK65" s="61"/>
      <c r="AL65" s="61"/>
      <c r="AM65" s="61"/>
      <c r="AN65" s="110"/>
      <c r="AO65" s="110"/>
      <c r="AP65" s="103" t="s">
        <v>1818</v>
      </c>
      <c r="AQ65" s="103" t="str">
        <f t="shared" si="5"/>
        <v>Completed</v>
      </c>
      <c r="AR65" s="110"/>
    </row>
    <row r="66" spans="1:44" ht="15.75" customHeight="1" outlineLevel="1" x14ac:dyDescent="0.2">
      <c r="A66" s="502" t="s">
        <v>2322</v>
      </c>
      <c r="B66" s="502" t="s">
        <v>2323</v>
      </c>
      <c r="C66" s="61" t="s">
        <v>2324</v>
      </c>
      <c r="D66" s="61" t="s">
        <v>2325</v>
      </c>
      <c r="E66" s="61" t="s">
        <v>2326</v>
      </c>
      <c r="F66" s="61" t="s">
        <v>2327</v>
      </c>
      <c r="G66" s="111">
        <v>1</v>
      </c>
      <c r="H66" s="100" t="s">
        <v>2328</v>
      </c>
      <c r="I66" s="101"/>
      <c r="J66" s="61" t="s">
        <v>2329</v>
      </c>
      <c r="K66" s="61" t="s">
        <v>2051</v>
      </c>
      <c r="L66" s="84" t="s">
        <v>2052</v>
      </c>
      <c r="M66" s="84" t="s">
        <v>2053</v>
      </c>
      <c r="N66" s="61" t="s">
        <v>2054</v>
      </c>
      <c r="O66" s="83" t="s">
        <v>1043</v>
      </c>
      <c r="P66" s="102" t="s">
        <v>2330</v>
      </c>
      <c r="Q66" s="83" t="str">
        <f t="shared" si="0"/>
        <v>Ch 7 Practice 1.1.1: Adding two 1-digit numbers by making 10</v>
      </c>
      <c r="R66" s="83" t="s">
        <v>1812</v>
      </c>
      <c r="S66" s="83" t="s">
        <v>1041</v>
      </c>
      <c r="T66" s="83" t="s">
        <v>1042</v>
      </c>
      <c r="U66" s="116" t="s">
        <v>26</v>
      </c>
      <c r="V66" s="61" t="s">
        <v>2331</v>
      </c>
      <c r="W66" s="104">
        <v>9789814969369</v>
      </c>
      <c r="X66" s="102">
        <v>83</v>
      </c>
      <c r="Y66" s="61" t="s">
        <v>1814</v>
      </c>
      <c r="Z66" s="61" t="s">
        <v>2025</v>
      </c>
      <c r="AA66" s="61" t="s">
        <v>2332</v>
      </c>
      <c r="AB66" s="105" t="str">
        <f t="shared" si="1"/>
        <v>1.062 To add two 1-digit numbers with regrouping using the ‘make 10’ method M1NS-IIa-26.1</v>
      </c>
      <c r="AC66" s="105" t="str">
        <f t="shared" ref="AC66:AD66" si="130">Y66</f>
        <v>1. Numbers and Number Sense</v>
      </c>
      <c r="AD66" s="105" t="str">
        <f t="shared" si="130"/>
        <v>G1.1.02  Addition / Subtraction</v>
      </c>
      <c r="AE66" s="105" t="str">
        <f t="shared" si="3"/>
        <v>M1NS-IIa-26.1</v>
      </c>
      <c r="AF66" s="105" t="str">
        <f t="shared" ref="AF66:AG66" si="131">M66</f>
        <v>M1NS-IIa-26.1: Visualizes and adds two one-digit numbers with sums up to 18 using the order and zero properties of addition.</v>
      </c>
      <c r="AG66" s="106" t="str">
        <f t="shared" si="131"/>
        <v>1.018 Visualizes and adds two one-digit numbers with sums up to 18 M1NS-IIa-26.1</v>
      </c>
      <c r="AH66" s="107">
        <v>7</v>
      </c>
      <c r="AI66" s="110" t="s">
        <v>2289</v>
      </c>
      <c r="AJ66" s="113" t="s">
        <v>2283</v>
      </c>
      <c r="AK66" s="61"/>
      <c r="AL66" s="61"/>
      <c r="AM66" s="61"/>
      <c r="AN66" s="110"/>
      <c r="AO66" s="110"/>
      <c r="AP66" s="103" t="s">
        <v>1818</v>
      </c>
      <c r="AQ66" s="103" t="str">
        <f t="shared" si="5"/>
        <v>Completed</v>
      </c>
      <c r="AR66" s="110"/>
    </row>
    <row r="67" spans="1:44" ht="15.75" customHeight="1" outlineLevel="1" x14ac:dyDescent="0.2">
      <c r="A67" s="487"/>
      <c r="B67" s="487"/>
      <c r="C67" s="61" t="s">
        <v>2333</v>
      </c>
      <c r="D67" s="61" t="s">
        <v>2334</v>
      </c>
      <c r="E67" s="61" t="s">
        <v>2335</v>
      </c>
      <c r="F67" s="61" t="s">
        <v>2336</v>
      </c>
      <c r="G67" s="111">
        <v>2</v>
      </c>
      <c r="H67" s="100" t="s">
        <v>2337</v>
      </c>
      <c r="I67" s="101"/>
      <c r="J67" s="61" t="s">
        <v>2338</v>
      </c>
      <c r="K67" s="61" t="s">
        <v>2051</v>
      </c>
      <c r="L67" s="84" t="s">
        <v>2052</v>
      </c>
      <c r="M67" s="84" t="s">
        <v>2053</v>
      </c>
      <c r="N67" s="61" t="s">
        <v>2054</v>
      </c>
      <c r="O67" s="83" t="s">
        <v>1043</v>
      </c>
      <c r="P67" s="102" t="s">
        <v>2339</v>
      </c>
      <c r="Q67" s="83" t="str">
        <f t="shared" si="0"/>
        <v>Ch 7 Practice 1.2.1: Adding a 1-digit and a 2-digit number</v>
      </c>
      <c r="R67" s="83" t="s">
        <v>1812</v>
      </c>
      <c r="S67" s="83" t="s">
        <v>1041</v>
      </c>
      <c r="T67" s="83" t="s">
        <v>1042</v>
      </c>
      <c r="U67" s="116" t="s">
        <v>26</v>
      </c>
      <c r="V67" s="61" t="s">
        <v>2331</v>
      </c>
      <c r="W67" s="104">
        <v>9789814969369</v>
      </c>
      <c r="X67" s="102">
        <v>85</v>
      </c>
      <c r="Y67" s="61" t="s">
        <v>1814</v>
      </c>
      <c r="Z67" s="61" t="s">
        <v>2025</v>
      </c>
      <c r="AA67" s="61" t="s">
        <v>2332</v>
      </c>
      <c r="AB67" s="105" t="str">
        <f t="shared" si="1"/>
        <v>1.063 To add a 1-digit number and a 2-digit number within 20 M1NS-IIa-26.1</v>
      </c>
      <c r="AC67" s="105" t="str">
        <f t="shared" ref="AC67:AD67" si="132">Y67</f>
        <v>1. Numbers and Number Sense</v>
      </c>
      <c r="AD67" s="105" t="str">
        <f t="shared" si="132"/>
        <v>G1.1.02  Addition / Subtraction</v>
      </c>
      <c r="AE67" s="105" t="str">
        <f t="shared" si="3"/>
        <v>M1NS-IIa-26.1</v>
      </c>
      <c r="AF67" s="105" t="str">
        <f t="shared" ref="AF67:AG67" si="133">M67</f>
        <v>M1NS-IIa-26.1: Visualizes and adds two one-digit numbers with sums up to 18 using the order and zero properties of addition.</v>
      </c>
      <c r="AG67" s="106" t="str">
        <f t="shared" si="133"/>
        <v>1.018 Visualizes and adds two one-digit numbers with sums up to 18 M1NS-IIa-26.1</v>
      </c>
      <c r="AH67" s="107">
        <v>7</v>
      </c>
      <c r="AI67" s="110" t="s">
        <v>2330</v>
      </c>
      <c r="AJ67" s="113" t="s">
        <v>2327</v>
      </c>
      <c r="AK67" s="61"/>
      <c r="AL67" s="61"/>
      <c r="AM67" s="61"/>
      <c r="AN67" s="110"/>
      <c r="AO67" s="110"/>
      <c r="AP67" s="103" t="s">
        <v>1818</v>
      </c>
      <c r="AQ67" s="103" t="str">
        <f t="shared" si="5"/>
        <v>Completed</v>
      </c>
      <c r="AR67" s="110"/>
    </row>
    <row r="68" spans="1:44" ht="15.75" customHeight="1" outlineLevel="1" x14ac:dyDescent="0.2">
      <c r="A68" s="487"/>
      <c r="B68" s="487"/>
      <c r="C68" s="61" t="s">
        <v>2340</v>
      </c>
      <c r="D68" s="61" t="s">
        <v>2341</v>
      </c>
      <c r="E68" s="61" t="s">
        <v>2342</v>
      </c>
      <c r="F68" s="61" t="s">
        <v>2343</v>
      </c>
      <c r="G68" s="111">
        <v>3</v>
      </c>
      <c r="H68" s="100"/>
      <c r="I68" s="101"/>
      <c r="J68" s="61" t="s">
        <v>2344</v>
      </c>
      <c r="K68" s="61" t="s">
        <v>2051</v>
      </c>
      <c r="L68" s="84" t="s">
        <v>2052</v>
      </c>
      <c r="M68" s="84" t="s">
        <v>2053</v>
      </c>
      <c r="N68" s="61" t="s">
        <v>2054</v>
      </c>
      <c r="O68" s="83" t="s">
        <v>1043</v>
      </c>
      <c r="P68" s="102" t="s">
        <v>2345</v>
      </c>
      <c r="Q68" s="83" t="str">
        <f t="shared" si="0"/>
        <v>Ch 7 Practice 1.3.1: Adding by counting on</v>
      </c>
      <c r="R68" s="83" t="s">
        <v>1812</v>
      </c>
      <c r="S68" s="83" t="s">
        <v>1041</v>
      </c>
      <c r="T68" s="83" t="s">
        <v>1042</v>
      </c>
      <c r="U68" s="116" t="s">
        <v>26</v>
      </c>
      <c r="V68" s="61" t="s">
        <v>2331</v>
      </c>
      <c r="W68" s="104">
        <v>9789814969369</v>
      </c>
      <c r="X68" s="102">
        <v>86</v>
      </c>
      <c r="Y68" s="61" t="s">
        <v>1814</v>
      </c>
      <c r="Z68" s="61" t="s">
        <v>2025</v>
      </c>
      <c r="AA68" s="61" t="s">
        <v>2332</v>
      </c>
      <c r="AB68" s="105" t="str">
        <f t="shared" si="1"/>
        <v>1.064 To add two numbers within 20 using the ‘counting on’ method M1NS-IIa-26.1</v>
      </c>
      <c r="AC68" s="105" t="str">
        <f t="shared" ref="AC68:AD68" si="134">Y68</f>
        <v>1. Numbers and Number Sense</v>
      </c>
      <c r="AD68" s="105" t="str">
        <f t="shared" si="134"/>
        <v>G1.1.02  Addition / Subtraction</v>
      </c>
      <c r="AE68" s="105" t="str">
        <f t="shared" si="3"/>
        <v>M1NS-IIa-26.1</v>
      </c>
      <c r="AF68" s="105" t="str">
        <f t="shared" ref="AF68:AG68" si="135">M68</f>
        <v>M1NS-IIa-26.1: Visualizes and adds two one-digit numbers with sums up to 18 using the order and zero properties of addition.</v>
      </c>
      <c r="AG68" s="106" t="str">
        <f t="shared" si="135"/>
        <v>1.018 Visualizes and adds two one-digit numbers with sums up to 18 M1NS-IIa-26.1</v>
      </c>
      <c r="AH68" s="107">
        <v>7</v>
      </c>
      <c r="AI68" s="110" t="s">
        <v>2296</v>
      </c>
      <c r="AJ68" s="113" t="s">
        <v>2293</v>
      </c>
      <c r="AK68" s="61"/>
      <c r="AL68" s="61"/>
      <c r="AM68" s="61"/>
      <c r="AN68" s="110"/>
      <c r="AO68" s="110"/>
      <c r="AP68" s="103" t="s">
        <v>1818</v>
      </c>
      <c r="AQ68" s="103" t="str">
        <f t="shared" si="5"/>
        <v>Completed</v>
      </c>
      <c r="AR68" s="110"/>
    </row>
    <row r="69" spans="1:44" ht="15.75" customHeight="1" outlineLevel="1" x14ac:dyDescent="0.2">
      <c r="A69" s="487"/>
      <c r="B69" s="487"/>
      <c r="C69" s="502" t="s">
        <v>2346</v>
      </c>
      <c r="D69" s="61" t="s">
        <v>2347</v>
      </c>
      <c r="E69" s="61" t="s">
        <v>2348</v>
      </c>
      <c r="F69" s="61" t="s">
        <v>2349</v>
      </c>
      <c r="G69" s="111">
        <v>4</v>
      </c>
      <c r="H69" s="100"/>
      <c r="I69" s="101" t="s">
        <v>2350</v>
      </c>
      <c r="J69" s="61" t="s">
        <v>2351</v>
      </c>
      <c r="K69" s="61" t="s">
        <v>2098</v>
      </c>
      <c r="L69" s="84" t="s">
        <v>2099</v>
      </c>
      <c r="M69" s="84" t="s">
        <v>2100</v>
      </c>
      <c r="N69" s="61" t="s">
        <v>2101</v>
      </c>
      <c r="O69" s="83" t="s">
        <v>1043</v>
      </c>
      <c r="P69" s="102" t="s">
        <v>2352</v>
      </c>
      <c r="Q69" s="83" t="str">
        <f t="shared" si="0"/>
        <v>Ch 7 Practice 1.4.1: Identifying doubles facts to 20</v>
      </c>
      <c r="R69" s="83" t="s">
        <v>1812</v>
      </c>
      <c r="S69" s="83" t="s">
        <v>1041</v>
      </c>
      <c r="T69" s="83" t="s">
        <v>1042</v>
      </c>
      <c r="U69" s="116" t="s">
        <v>26</v>
      </c>
      <c r="V69" s="61" t="s">
        <v>2331</v>
      </c>
      <c r="W69" s="104">
        <v>9789814969369</v>
      </c>
      <c r="X69" s="102">
        <v>88</v>
      </c>
      <c r="Y69" s="61" t="s">
        <v>1814</v>
      </c>
      <c r="Z69" s="61" t="s">
        <v>2025</v>
      </c>
      <c r="AA69" s="61" t="s">
        <v>2332</v>
      </c>
      <c r="AB69" s="105" t="str">
        <f t="shared" si="1"/>
        <v>1.065 To identify a doubles fact M1NS-IIa-28.1a</v>
      </c>
      <c r="AC69" s="105" t="str">
        <f t="shared" ref="AC69:AD69" si="136">Y69</f>
        <v>1. Numbers and Number Sense</v>
      </c>
      <c r="AD69" s="105" t="str">
        <f t="shared" si="136"/>
        <v>G1.1.02  Addition / Subtraction</v>
      </c>
      <c r="AE69" s="105" t="str">
        <f t="shared" si="3"/>
        <v>M1NS-IIa-28.1a</v>
      </c>
      <c r="AF69" s="105" t="str">
        <f t="shared" ref="AF69:AG69" si="137">M69</f>
        <v>M1NS-IIa-28.1a: Adds two one-digit numbers using appropriate mental techniques.</v>
      </c>
      <c r="AG69" s="106" t="str">
        <f t="shared" si="137"/>
        <v>1.019 Adds two one-digit numbers M1NS-IIa-28.1a</v>
      </c>
      <c r="AH69" s="107">
        <v>7</v>
      </c>
      <c r="AI69" s="110" t="s">
        <v>2091</v>
      </c>
      <c r="AJ69" s="113" t="s">
        <v>2089</v>
      </c>
      <c r="AK69" s="61"/>
      <c r="AL69" s="61"/>
      <c r="AM69" s="61"/>
      <c r="AN69" s="110"/>
      <c r="AO69" s="110"/>
      <c r="AP69" s="103" t="s">
        <v>1818</v>
      </c>
      <c r="AQ69" s="103" t="str">
        <f t="shared" si="5"/>
        <v>Completed</v>
      </c>
      <c r="AR69" s="110"/>
    </row>
    <row r="70" spans="1:44" ht="15.75" customHeight="1" outlineLevel="1" x14ac:dyDescent="0.2">
      <c r="A70" s="487"/>
      <c r="B70" s="487"/>
      <c r="C70" s="471"/>
      <c r="D70" s="61" t="s">
        <v>2353</v>
      </c>
      <c r="E70" s="61" t="s">
        <v>2354</v>
      </c>
      <c r="F70" s="61" t="s">
        <v>2355</v>
      </c>
      <c r="G70" s="111">
        <v>5</v>
      </c>
      <c r="H70" s="100"/>
      <c r="I70" s="101"/>
      <c r="J70" s="61" t="s">
        <v>2356</v>
      </c>
      <c r="K70" s="61" t="s">
        <v>2098</v>
      </c>
      <c r="L70" s="84" t="s">
        <v>2099</v>
      </c>
      <c r="M70" s="84" t="s">
        <v>2100</v>
      </c>
      <c r="N70" s="61" t="s">
        <v>2101</v>
      </c>
      <c r="O70" s="83" t="s">
        <v>1043</v>
      </c>
      <c r="P70" s="102" t="s">
        <v>2357</v>
      </c>
      <c r="Q70" s="83" t="str">
        <f t="shared" si="0"/>
        <v>Ch 7 Practice 1.4.2: Adding a number to itself</v>
      </c>
      <c r="R70" s="83" t="s">
        <v>1812</v>
      </c>
      <c r="S70" s="83" t="s">
        <v>1041</v>
      </c>
      <c r="T70" s="83" t="s">
        <v>1042</v>
      </c>
      <c r="U70" s="116" t="s">
        <v>26</v>
      </c>
      <c r="V70" s="61" t="s">
        <v>2331</v>
      </c>
      <c r="W70" s="104">
        <v>9789814969369</v>
      </c>
      <c r="X70" s="102">
        <v>88</v>
      </c>
      <c r="Y70" s="61" t="s">
        <v>1814</v>
      </c>
      <c r="Z70" s="61" t="s">
        <v>2025</v>
      </c>
      <c r="AA70" s="61" t="s">
        <v>2332</v>
      </c>
      <c r="AB70" s="105" t="str">
        <f t="shared" si="1"/>
        <v>1.066 To add two 1-digit numbers which are the same M1NS-IIa-28.1a</v>
      </c>
      <c r="AC70" s="105" t="str">
        <f t="shared" ref="AC70:AD70" si="138">Y70</f>
        <v>1. Numbers and Number Sense</v>
      </c>
      <c r="AD70" s="105" t="str">
        <f t="shared" si="138"/>
        <v>G1.1.02  Addition / Subtraction</v>
      </c>
      <c r="AE70" s="105" t="str">
        <f t="shared" si="3"/>
        <v>M1NS-IIa-28.1a</v>
      </c>
      <c r="AF70" s="105" t="str">
        <f t="shared" ref="AF70:AG70" si="139">M70</f>
        <v>M1NS-IIa-28.1a: Adds two one-digit numbers using appropriate mental techniques.</v>
      </c>
      <c r="AG70" s="106" t="str">
        <f t="shared" si="139"/>
        <v>1.019 Adds two one-digit numbers M1NS-IIa-28.1a</v>
      </c>
      <c r="AH70" s="107">
        <v>7</v>
      </c>
      <c r="AI70" s="110" t="s">
        <v>2102</v>
      </c>
      <c r="AJ70" s="113" t="s">
        <v>2095</v>
      </c>
      <c r="AK70" s="61"/>
      <c r="AL70" s="61"/>
      <c r="AM70" s="61"/>
      <c r="AN70" s="110"/>
      <c r="AO70" s="110"/>
      <c r="AP70" s="103" t="s">
        <v>1818</v>
      </c>
      <c r="AQ70" s="103" t="str">
        <f t="shared" si="5"/>
        <v>Completed</v>
      </c>
      <c r="AR70" s="110"/>
    </row>
    <row r="71" spans="1:44" ht="15.75" customHeight="1" outlineLevel="1" x14ac:dyDescent="0.2">
      <c r="A71" s="487"/>
      <c r="B71" s="487"/>
      <c r="C71" s="61" t="s">
        <v>2358</v>
      </c>
      <c r="D71" s="61" t="s">
        <v>2359</v>
      </c>
      <c r="E71" s="61" t="s">
        <v>2360</v>
      </c>
      <c r="F71" s="61" t="s">
        <v>2361</v>
      </c>
      <c r="G71" s="111">
        <v>6</v>
      </c>
      <c r="H71" s="100"/>
      <c r="I71" s="101"/>
      <c r="J71" s="61" t="s">
        <v>2362</v>
      </c>
      <c r="K71" s="61" t="s">
        <v>2098</v>
      </c>
      <c r="L71" s="84" t="s">
        <v>2099</v>
      </c>
      <c r="M71" s="84" t="s">
        <v>2100</v>
      </c>
      <c r="N71" s="61" t="s">
        <v>2101</v>
      </c>
      <c r="O71" s="83" t="s">
        <v>1043</v>
      </c>
      <c r="P71" s="102" t="s">
        <v>2363</v>
      </c>
      <c r="Q71" s="83" t="str">
        <f t="shared" si="0"/>
        <v>Ch 7 Practice 1.5.1: Using doubles facts to add</v>
      </c>
      <c r="R71" s="83" t="s">
        <v>1812</v>
      </c>
      <c r="S71" s="83" t="s">
        <v>1041</v>
      </c>
      <c r="T71" s="83" t="s">
        <v>1042</v>
      </c>
      <c r="U71" s="116" t="s">
        <v>26</v>
      </c>
      <c r="V71" s="61" t="s">
        <v>2331</v>
      </c>
      <c r="W71" s="104">
        <v>9789814969369</v>
      </c>
      <c r="X71" s="102">
        <v>89</v>
      </c>
      <c r="Y71" s="61" t="s">
        <v>1814</v>
      </c>
      <c r="Z71" s="61" t="s">
        <v>2025</v>
      </c>
      <c r="AA71" s="61" t="s">
        <v>2332</v>
      </c>
      <c r="AB71" s="105" t="str">
        <f t="shared" si="1"/>
        <v>1.067 To add two 1-digit numbers using the ‘doubles plus 1’ method M1NS-IIa-28.1a</v>
      </c>
      <c r="AC71" s="105" t="str">
        <f t="shared" ref="AC71:AD71" si="140">Y71</f>
        <v>1. Numbers and Number Sense</v>
      </c>
      <c r="AD71" s="105" t="str">
        <f t="shared" si="140"/>
        <v>G1.1.02  Addition / Subtraction</v>
      </c>
      <c r="AE71" s="105" t="str">
        <f t="shared" si="3"/>
        <v>M1NS-IIa-28.1a</v>
      </c>
      <c r="AF71" s="105" t="str">
        <f t="shared" ref="AF71:AG71" si="141">M71</f>
        <v>M1NS-IIa-28.1a: Adds two one-digit numbers using appropriate mental techniques.</v>
      </c>
      <c r="AG71" s="106" t="str">
        <f t="shared" si="141"/>
        <v>1.019 Adds two one-digit numbers M1NS-IIa-28.1a</v>
      </c>
      <c r="AH71" s="107">
        <v>7</v>
      </c>
      <c r="AI71" s="110" t="s">
        <v>2357</v>
      </c>
      <c r="AJ71" s="113" t="s">
        <v>2355</v>
      </c>
      <c r="AK71" s="61"/>
      <c r="AL71" s="61"/>
      <c r="AM71" s="61"/>
      <c r="AN71" s="110"/>
      <c r="AO71" s="110"/>
      <c r="AP71" s="103" t="s">
        <v>1818</v>
      </c>
      <c r="AQ71" s="103" t="str">
        <f t="shared" si="5"/>
        <v>Completed</v>
      </c>
      <c r="AR71" s="110"/>
    </row>
    <row r="72" spans="1:44" ht="15.75" customHeight="1" outlineLevel="1" x14ac:dyDescent="0.2">
      <c r="A72" s="487"/>
      <c r="B72" s="471"/>
      <c r="C72" s="63" t="s">
        <v>2364</v>
      </c>
      <c r="D72" s="61" t="s">
        <v>2365</v>
      </c>
      <c r="E72" s="61" t="s">
        <v>2366</v>
      </c>
      <c r="F72" s="63" t="s">
        <v>2367</v>
      </c>
      <c r="G72" s="111">
        <v>7</v>
      </c>
      <c r="H72" s="100" t="s">
        <v>2368</v>
      </c>
      <c r="I72" s="101"/>
      <c r="J72" s="61" t="s">
        <v>2369</v>
      </c>
      <c r="K72" s="61" t="s">
        <v>2370</v>
      </c>
      <c r="L72" s="84" t="s">
        <v>2371</v>
      </c>
      <c r="M72" s="84" t="s">
        <v>2372</v>
      </c>
      <c r="N72" s="84" t="s">
        <v>2373</v>
      </c>
      <c r="O72" s="83" t="s">
        <v>1043</v>
      </c>
      <c r="P72" s="102" t="s">
        <v>2374</v>
      </c>
      <c r="Q72" s="83" t="str">
        <f t="shared" si="0"/>
        <v>Ch 7 Practice 1.6.1: Finding the missing part in an addition sentence</v>
      </c>
      <c r="R72" s="83" t="s">
        <v>1812</v>
      </c>
      <c r="S72" s="83" t="s">
        <v>1041</v>
      </c>
      <c r="T72" s="83" t="s">
        <v>1042</v>
      </c>
      <c r="U72" s="116" t="s">
        <v>26</v>
      </c>
      <c r="V72" s="61" t="s">
        <v>2331</v>
      </c>
      <c r="W72" s="104">
        <v>9789814969369</v>
      </c>
      <c r="X72" s="102">
        <v>93</v>
      </c>
      <c r="Y72" s="61" t="s">
        <v>2375</v>
      </c>
      <c r="Z72" s="61" t="s">
        <v>2025</v>
      </c>
      <c r="AA72" s="61" t="s">
        <v>2332</v>
      </c>
      <c r="AB72" s="105" t="str">
        <f t="shared" si="1"/>
        <v>1.068 To find the missing part in an addition sentence M1AL-IIIj-10</v>
      </c>
      <c r="AC72" s="105" t="str">
        <f t="shared" ref="AC72:AD72" si="142">Y72</f>
        <v>5. Patterns and Algebra</v>
      </c>
      <c r="AD72" s="105" t="str">
        <f t="shared" si="142"/>
        <v>G1.1.02  Addition / Subtraction</v>
      </c>
      <c r="AE72" s="105" t="str">
        <f t="shared" si="3"/>
        <v>M1AL-IIIj-10</v>
      </c>
      <c r="AF72" s="105" t="str">
        <f t="shared" ref="AF72:AG72" si="143">M72</f>
        <v>M1AL-IIIj-10: Visualizes and finds the missing number in an addition or subtraction sentence using a variety of ways.</v>
      </c>
      <c r="AG72" s="106" t="str">
        <f t="shared" si="143"/>
        <v>1.052 Visualizes and finds the missing number in an addition or subtraction sentence M1AL-IIIj-10</v>
      </c>
      <c r="AH72" s="107">
        <v>7</v>
      </c>
      <c r="AI72" s="41" t="s">
        <v>2376</v>
      </c>
      <c r="AJ72" s="113" t="s">
        <v>2377</v>
      </c>
      <c r="AK72" s="61"/>
      <c r="AL72" s="61"/>
      <c r="AM72" s="61"/>
      <c r="AN72" s="110"/>
      <c r="AO72" s="110"/>
      <c r="AP72" s="103" t="s">
        <v>1818</v>
      </c>
      <c r="AQ72" s="103" t="str">
        <f t="shared" si="5"/>
        <v>Completed</v>
      </c>
      <c r="AR72" s="110"/>
    </row>
    <row r="73" spans="1:44" ht="15.75" customHeight="1" outlineLevel="1" x14ac:dyDescent="0.2">
      <c r="A73" s="487"/>
      <c r="B73" s="502" t="s">
        <v>2378</v>
      </c>
      <c r="C73" s="502" t="s">
        <v>2379</v>
      </c>
      <c r="D73" s="61" t="s">
        <v>2380</v>
      </c>
      <c r="E73" s="61" t="s">
        <v>2381</v>
      </c>
      <c r="F73" s="61" t="s">
        <v>2382</v>
      </c>
      <c r="G73" s="111">
        <v>8</v>
      </c>
      <c r="H73" s="100" t="s">
        <v>2383</v>
      </c>
      <c r="I73" s="101"/>
      <c r="J73" s="61" t="s">
        <v>2384</v>
      </c>
      <c r="K73" s="61" t="s">
        <v>2161</v>
      </c>
      <c r="L73" s="84" t="s">
        <v>2162</v>
      </c>
      <c r="M73" s="84" t="s">
        <v>2163</v>
      </c>
      <c r="N73" s="61" t="s">
        <v>2164</v>
      </c>
      <c r="O73" s="83" t="s">
        <v>1043</v>
      </c>
      <c r="P73" s="102" t="s">
        <v>2385</v>
      </c>
      <c r="Q73" s="83" t="str">
        <f t="shared" si="0"/>
        <v>Ch 7 Practice 2.1.1: Subtracting a 1-digit number from a 2-digit number</v>
      </c>
      <c r="R73" s="83" t="s">
        <v>1812</v>
      </c>
      <c r="S73" s="83" t="s">
        <v>1041</v>
      </c>
      <c r="T73" s="83" t="s">
        <v>1042</v>
      </c>
      <c r="U73" s="116" t="s">
        <v>26</v>
      </c>
      <c r="V73" s="61" t="s">
        <v>2331</v>
      </c>
      <c r="W73" s="104">
        <v>9789814969369</v>
      </c>
      <c r="X73" s="102">
        <v>96</v>
      </c>
      <c r="Y73" s="61" t="s">
        <v>1814</v>
      </c>
      <c r="Z73" s="61" t="s">
        <v>2025</v>
      </c>
      <c r="AA73" s="61" t="s">
        <v>2386</v>
      </c>
      <c r="AB73" s="105" t="str">
        <f t="shared" si="1"/>
        <v>1.069 To subtract a 1-digit number from a 2-digit number within 20 without regrouping M1NS-IIi-33.1</v>
      </c>
      <c r="AC73" s="105" t="str">
        <f t="shared" ref="AC73:AD73" si="144">Y73</f>
        <v>1. Numbers and Number Sense</v>
      </c>
      <c r="AD73" s="105" t="str">
        <f t="shared" si="144"/>
        <v>G1.1.02  Addition / Subtraction</v>
      </c>
      <c r="AE73" s="105" t="str">
        <f t="shared" si="3"/>
        <v>M1NS-IIi-33.1</v>
      </c>
      <c r="AF73" s="105" t="str">
        <f t="shared" ref="AF73:AG73" si="145">M73</f>
        <v>M1NS-IIi-33.1: Subtracts mentally one-digit numbers from two-digit minuends without regrouping using appropriate strategies.</v>
      </c>
      <c r="AG73" s="106" t="str">
        <f t="shared" si="145"/>
        <v>1.034 Subtracts mentally one-digit numbers from two-digit minuends without regrouping M1NS-IIi-33.1</v>
      </c>
      <c r="AH73" s="107">
        <v>7</v>
      </c>
      <c r="AI73" s="110" t="s">
        <v>2165</v>
      </c>
      <c r="AJ73" s="113" t="s">
        <v>2158</v>
      </c>
      <c r="AK73" s="61"/>
      <c r="AL73" s="61"/>
      <c r="AM73" s="61"/>
      <c r="AN73" s="110"/>
      <c r="AO73" s="110"/>
      <c r="AP73" s="103" t="s">
        <v>1818</v>
      </c>
      <c r="AQ73" s="103" t="str">
        <f t="shared" si="5"/>
        <v>Completed</v>
      </c>
      <c r="AR73" s="110"/>
    </row>
    <row r="74" spans="1:44" ht="15.75" customHeight="1" outlineLevel="1" x14ac:dyDescent="0.2">
      <c r="A74" s="487"/>
      <c r="B74" s="487"/>
      <c r="C74" s="471"/>
      <c r="D74" s="61" t="s">
        <v>2387</v>
      </c>
      <c r="E74" s="61" t="s">
        <v>2388</v>
      </c>
      <c r="F74" s="61" t="s">
        <v>2389</v>
      </c>
      <c r="G74" s="111">
        <v>9</v>
      </c>
      <c r="H74" s="100"/>
      <c r="I74" s="101"/>
      <c r="J74" s="61" t="s">
        <v>2390</v>
      </c>
      <c r="K74" s="61" t="s">
        <v>2391</v>
      </c>
      <c r="L74" s="84" t="s">
        <v>2392</v>
      </c>
      <c r="M74" s="84" t="s">
        <v>2393</v>
      </c>
      <c r="N74" s="61" t="s">
        <v>2394</v>
      </c>
      <c r="O74" s="83" t="s">
        <v>1043</v>
      </c>
      <c r="P74" s="102" t="s">
        <v>2395</v>
      </c>
      <c r="Q74" s="83" t="str">
        <f t="shared" si="0"/>
        <v>Ch 7 Practice 2.1.2: Subtracting a 1-digit number from a 2-digit number using the ‘leading to 10’ method</v>
      </c>
      <c r="R74" s="83" t="s">
        <v>1812</v>
      </c>
      <c r="S74" s="83" t="s">
        <v>1041</v>
      </c>
      <c r="T74" s="83" t="s">
        <v>1042</v>
      </c>
      <c r="U74" s="116" t="s">
        <v>26</v>
      </c>
      <c r="V74" s="61" t="s">
        <v>2331</v>
      </c>
      <c r="W74" s="104">
        <v>9789814969369</v>
      </c>
      <c r="X74" s="102">
        <v>96</v>
      </c>
      <c r="Y74" s="61" t="s">
        <v>1814</v>
      </c>
      <c r="Z74" s="61" t="s">
        <v>2025</v>
      </c>
      <c r="AA74" s="61" t="s">
        <v>2386</v>
      </c>
      <c r="AB74" s="105" t="str">
        <f t="shared" si="1"/>
        <v>1.070 To subtract a 1-digit number from a 2-digit number within 20 with regrouping using the ‘leading to 10’ method M1NS-IIh-32.4</v>
      </c>
      <c r="AC74" s="105" t="str">
        <f t="shared" ref="AC74:AD74" si="146">Y74</f>
        <v>1. Numbers and Number Sense</v>
      </c>
      <c r="AD74" s="105" t="str">
        <f t="shared" si="146"/>
        <v>G1.1.02  Addition / Subtraction</v>
      </c>
      <c r="AE74" s="105" t="str">
        <f t="shared" si="3"/>
        <v>M1NS-IIh-32.4</v>
      </c>
      <c r="AF74" s="105" t="str">
        <f t="shared" ref="AF74:AG74" si="147">M74</f>
        <v>M1NS-IIh-32.4: Visualizes, represents, and subtracts one- to two-digit numbers with minuends up to 99 with regrouping.</v>
      </c>
      <c r="AG74" s="106" t="str">
        <f t="shared" si="147"/>
        <v>1.033 Visualizes, represents, and subtracts one- to two-digit numbers with minuends up to 99 with regrouping M1NS-IIh-32.4</v>
      </c>
      <c r="AH74" s="107">
        <v>7</v>
      </c>
      <c r="AI74" s="110" t="s">
        <v>2385</v>
      </c>
      <c r="AJ74" s="113" t="s">
        <v>2382</v>
      </c>
      <c r="AK74" s="61"/>
      <c r="AL74" s="61"/>
      <c r="AM74" s="61"/>
      <c r="AN74" s="110"/>
      <c r="AO74" s="110"/>
      <c r="AP74" s="103" t="s">
        <v>1818</v>
      </c>
      <c r="AQ74" s="103" t="str">
        <f t="shared" si="5"/>
        <v>Completed</v>
      </c>
      <c r="AR74" s="110"/>
    </row>
    <row r="75" spans="1:44" ht="15.75" customHeight="1" outlineLevel="1" x14ac:dyDescent="0.2">
      <c r="A75" s="487"/>
      <c r="B75" s="487"/>
      <c r="C75" s="61" t="s">
        <v>2396</v>
      </c>
      <c r="D75" s="61" t="s">
        <v>2397</v>
      </c>
      <c r="E75" s="61" t="s">
        <v>2398</v>
      </c>
      <c r="F75" s="61" t="s">
        <v>2399</v>
      </c>
      <c r="G75" s="111">
        <v>10</v>
      </c>
      <c r="H75" s="100"/>
      <c r="I75" s="101"/>
      <c r="J75" s="61" t="s">
        <v>2400</v>
      </c>
      <c r="K75" s="61" t="s">
        <v>2391</v>
      </c>
      <c r="L75" s="84" t="s">
        <v>2392</v>
      </c>
      <c r="M75" s="84" t="s">
        <v>2393</v>
      </c>
      <c r="N75" s="61" t="s">
        <v>2394</v>
      </c>
      <c r="O75" s="83" t="s">
        <v>1043</v>
      </c>
      <c r="P75" s="102" t="s">
        <v>2401</v>
      </c>
      <c r="Q75" s="83" t="str">
        <f t="shared" si="0"/>
        <v>Ch 7 Practice 2.2.1:  Subtracting a 1-digit number from a 2-digit number using the ‘subtract from 10’ method</v>
      </c>
      <c r="R75" s="83" t="s">
        <v>1812</v>
      </c>
      <c r="S75" s="83" t="s">
        <v>1041</v>
      </c>
      <c r="T75" s="83" t="s">
        <v>1042</v>
      </c>
      <c r="U75" s="116" t="s">
        <v>26</v>
      </c>
      <c r="V75" s="61" t="s">
        <v>2331</v>
      </c>
      <c r="W75" s="104">
        <v>9789814969369</v>
      </c>
      <c r="X75" s="102">
        <v>99</v>
      </c>
      <c r="Y75" s="61" t="s">
        <v>1814</v>
      </c>
      <c r="Z75" s="61" t="s">
        <v>2025</v>
      </c>
      <c r="AA75" s="61" t="s">
        <v>2386</v>
      </c>
      <c r="AB75" s="105" t="str">
        <f t="shared" si="1"/>
        <v>1.071 To subtract a 1-digit number from a 2-digit number within 20 with regrouping using the ‘subtract from 10’ method M1NS-IIh-32.4</v>
      </c>
      <c r="AC75" s="105" t="str">
        <f t="shared" ref="AC75:AD75" si="148">Y75</f>
        <v>1. Numbers and Number Sense</v>
      </c>
      <c r="AD75" s="105" t="str">
        <f t="shared" si="148"/>
        <v>G1.1.02  Addition / Subtraction</v>
      </c>
      <c r="AE75" s="105" t="str">
        <f t="shared" si="3"/>
        <v>M1NS-IIh-32.4</v>
      </c>
      <c r="AF75" s="105" t="str">
        <f t="shared" ref="AF75:AG75" si="149">M75</f>
        <v>M1NS-IIh-32.4: Visualizes, represents, and subtracts one- to two-digit numbers with minuends up to 99 with regrouping.</v>
      </c>
      <c r="AG75" s="106" t="str">
        <f t="shared" si="149"/>
        <v>1.033 Visualizes, represents, and subtracts one- to two-digit numbers with minuends up to 99 with regrouping M1NS-IIh-32.4</v>
      </c>
      <c r="AH75" s="107">
        <v>7</v>
      </c>
      <c r="AI75" s="110" t="s">
        <v>2208</v>
      </c>
      <c r="AJ75" s="113" t="s">
        <v>2204</v>
      </c>
      <c r="AK75" s="61"/>
      <c r="AL75" s="61"/>
      <c r="AM75" s="61"/>
      <c r="AN75" s="110"/>
      <c r="AO75" s="110"/>
      <c r="AP75" s="103" t="s">
        <v>1818</v>
      </c>
      <c r="AQ75" s="103" t="str">
        <f t="shared" si="5"/>
        <v>Completed</v>
      </c>
      <c r="AR75" s="110"/>
    </row>
    <row r="76" spans="1:44" ht="15.75" customHeight="1" outlineLevel="1" x14ac:dyDescent="0.2">
      <c r="A76" s="487"/>
      <c r="B76" s="487"/>
      <c r="C76" s="63" t="s">
        <v>2402</v>
      </c>
      <c r="D76" s="61" t="s">
        <v>2403</v>
      </c>
      <c r="E76" s="61" t="s">
        <v>2404</v>
      </c>
      <c r="F76" s="61" t="s">
        <v>2405</v>
      </c>
      <c r="G76" s="111">
        <v>11</v>
      </c>
      <c r="H76" s="100"/>
      <c r="I76" s="101"/>
      <c r="J76" s="61" t="s">
        <v>2406</v>
      </c>
      <c r="K76" s="61" t="s">
        <v>2150</v>
      </c>
      <c r="L76" s="84" t="s">
        <v>2151</v>
      </c>
      <c r="M76" s="84" t="s">
        <v>2152</v>
      </c>
      <c r="N76" s="61" t="s">
        <v>2153</v>
      </c>
      <c r="O76" s="83" t="s">
        <v>1043</v>
      </c>
      <c r="P76" s="102" t="s">
        <v>2407</v>
      </c>
      <c r="Q76" s="83" t="str">
        <f t="shared" si="0"/>
        <v>Ch 7 Practice 2.3.1:  Subtracting by counting backwards</v>
      </c>
      <c r="R76" s="83" t="s">
        <v>1812</v>
      </c>
      <c r="S76" s="83" t="s">
        <v>1041</v>
      </c>
      <c r="T76" s="83" t="s">
        <v>1042</v>
      </c>
      <c r="U76" s="116" t="s">
        <v>26</v>
      </c>
      <c r="V76" s="61" t="s">
        <v>2331</v>
      </c>
      <c r="W76" s="104">
        <v>9789814969369</v>
      </c>
      <c r="X76" s="102">
        <v>102</v>
      </c>
      <c r="Y76" s="61" t="s">
        <v>1814</v>
      </c>
      <c r="Z76" s="61" t="s">
        <v>2025</v>
      </c>
      <c r="AA76" s="61" t="s">
        <v>2386</v>
      </c>
      <c r="AB76" s="105" t="str">
        <f t="shared" si="1"/>
        <v>1.072 To subtract 1, 2 or 3 from a number within 20 using the ‘counting backwards’ method M1NS-IIg-32.1</v>
      </c>
      <c r="AC76" s="105" t="str">
        <f t="shared" ref="AC76:AD76" si="150">Y76</f>
        <v>1. Numbers and Number Sense</v>
      </c>
      <c r="AD76" s="105" t="str">
        <f t="shared" si="150"/>
        <v>G1.1.02  Addition / Subtraction</v>
      </c>
      <c r="AE76" s="105" t="str">
        <f t="shared" si="3"/>
        <v>M1NS-IIg-32.1</v>
      </c>
      <c r="AF76" s="105" t="str">
        <f t="shared" ref="AF76:AG76" si="151">M76</f>
        <v>M1NS-IIg-32.1: Visualizes, represents, and subtracts one-digit numbers with minuends through 18 (basic facts).</v>
      </c>
      <c r="AG76" s="106" t="str">
        <f t="shared" si="151"/>
        <v>1.030 Visualizes, represents, and subtracts one-digit numbers with minuends through 18 M1NS-IIg-32.1</v>
      </c>
      <c r="AH76" s="107">
        <v>7</v>
      </c>
      <c r="AI76" s="110" t="s">
        <v>2296</v>
      </c>
      <c r="AJ76" s="113" t="s">
        <v>2293</v>
      </c>
      <c r="AK76" s="61"/>
      <c r="AL76" s="61"/>
      <c r="AM76" s="61"/>
      <c r="AN76" s="110"/>
      <c r="AO76" s="110"/>
      <c r="AP76" s="103" t="s">
        <v>1818</v>
      </c>
      <c r="AQ76" s="103" t="str">
        <f t="shared" si="5"/>
        <v>Completed</v>
      </c>
      <c r="AR76" s="110"/>
    </row>
    <row r="77" spans="1:44" ht="15.75" customHeight="1" outlineLevel="1" x14ac:dyDescent="0.2">
      <c r="A77" s="487"/>
      <c r="B77" s="487"/>
      <c r="C77" s="510" t="s">
        <v>2408</v>
      </c>
      <c r="D77" s="61" t="s">
        <v>2409</v>
      </c>
      <c r="E77" s="61" t="s">
        <v>2410</v>
      </c>
      <c r="F77" s="61" t="s">
        <v>2411</v>
      </c>
      <c r="G77" s="111">
        <v>12</v>
      </c>
      <c r="H77" s="100"/>
      <c r="I77" s="101"/>
      <c r="J77" s="61" t="s">
        <v>2412</v>
      </c>
      <c r="K77" s="61" t="s">
        <v>2150</v>
      </c>
      <c r="L77" s="84" t="s">
        <v>2151</v>
      </c>
      <c r="M77" s="84" t="s">
        <v>2152</v>
      </c>
      <c r="N77" s="61" t="s">
        <v>2153</v>
      </c>
      <c r="O77" s="83" t="s">
        <v>1043</v>
      </c>
      <c r="P77" s="102" t="s">
        <v>2413</v>
      </c>
      <c r="Q77" s="83" t="str">
        <f t="shared" si="0"/>
        <v>Ch 7 Practice 2.4.1: Subtracting by counting on</v>
      </c>
      <c r="R77" s="83" t="s">
        <v>1812</v>
      </c>
      <c r="S77" s="83" t="s">
        <v>1041</v>
      </c>
      <c r="T77" s="83" t="s">
        <v>1042</v>
      </c>
      <c r="U77" s="116" t="s">
        <v>26</v>
      </c>
      <c r="V77" s="61" t="s">
        <v>2331</v>
      </c>
      <c r="W77" s="104">
        <v>9789814969369</v>
      </c>
      <c r="X77" s="102">
        <v>103</v>
      </c>
      <c r="Y77" s="61" t="s">
        <v>1814</v>
      </c>
      <c r="Z77" s="61" t="s">
        <v>2025</v>
      </c>
      <c r="AA77" s="61" t="s">
        <v>2386</v>
      </c>
      <c r="AB77" s="105" t="str">
        <f t="shared" si="1"/>
        <v>1.073 To use the 'counting on' method to subtract from a number within 20 M1NS-IIg-32.1</v>
      </c>
      <c r="AC77" s="105" t="str">
        <f t="shared" ref="AC77:AD77" si="152">Y77</f>
        <v>1. Numbers and Number Sense</v>
      </c>
      <c r="AD77" s="105" t="str">
        <f t="shared" si="152"/>
        <v>G1.1.02  Addition / Subtraction</v>
      </c>
      <c r="AE77" s="105" t="str">
        <f t="shared" si="3"/>
        <v>M1NS-IIg-32.1</v>
      </c>
      <c r="AF77" s="105" t="str">
        <f t="shared" ref="AF77:AG77" si="153">M77</f>
        <v>M1NS-IIg-32.1: Visualizes, represents, and subtracts one-digit numbers with minuends through 18 (basic facts).</v>
      </c>
      <c r="AG77" s="106" t="str">
        <f t="shared" si="153"/>
        <v>1.030 Visualizes, represents, and subtracts one-digit numbers with minuends through 18 M1NS-IIg-32.1</v>
      </c>
      <c r="AH77" s="107">
        <v>7</v>
      </c>
      <c r="AI77" s="110" t="s">
        <v>2407</v>
      </c>
      <c r="AJ77" s="113" t="s">
        <v>2405</v>
      </c>
      <c r="AK77" s="61"/>
      <c r="AL77" s="61"/>
      <c r="AM77" s="61"/>
      <c r="AN77" s="110"/>
      <c r="AO77" s="110"/>
      <c r="AP77" s="103" t="s">
        <v>1818</v>
      </c>
      <c r="AQ77" s="103" t="str">
        <f t="shared" si="5"/>
        <v>Completed</v>
      </c>
      <c r="AR77" s="110"/>
    </row>
    <row r="78" spans="1:44" ht="15.75" customHeight="1" outlineLevel="1" x14ac:dyDescent="0.2">
      <c r="A78" s="487"/>
      <c r="B78" s="487"/>
      <c r="C78" s="471"/>
      <c r="D78" s="61" t="s">
        <v>2414</v>
      </c>
      <c r="E78" s="61" t="s">
        <v>2415</v>
      </c>
      <c r="F78" s="61" t="s">
        <v>2416</v>
      </c>
      <c r="G78" s="111">
        <v>13</v>
      </c>
      <c r="H78" s="100"/>
      <c r="I78" s="101"/>
      <c r="J78" s="61" t="s">
        <v>2417</v>
      </c>
      <c r="K78" s="61" t="s">
        <v>1859</v>
      </c>
      <c r="L78" s="84" t="s">
        <v>1860</v>
      </c>
      <c r="M78" s="84" t="s">
        <v>1861</v>
      </c>
      <c r="N78" s="84" t="s">
        <v>1862</v>
      </c>
      <c r="O78" s="83" t="s">
        <v>1043</v>
      </c>
      <c r="P78" s="102" t="s">
        <v>2418</v>
      </c>
      <c r="Q78" s="83" t="str">
        <f t="shared" si="0"/>
        <v>Ch 7 Practice 2.4.2: Completing addition and subtraction sentences</v>
      </c>
      <c r="R78" s="83" t="s">
        <v>1812</v>
      </c>
      <c r="S78" s="83" t="s">
        <v>1041</v>
      </c>
      <c r="T78" s="83" t="s">
        <v>1042</v>
      </c>
      <c r="U78" s="116" t="s">
        <v>26</v>
      </c>
      <c r="V78" s="61" t="s">
        <v>2331</v>
      </c>
      <c r="W78" s="104">
        <v>9789814969369</v>
      </c>
      <c r="X78" s="102">
        <v>103</v>
      </c>
      <c r="Y78" s="61" t="s">
        <v>1814</v>
      </c>
      <c r="Z78" s="61" t="s">
        <v>2025</v>
      </c>
      <c r="AA78" s="61" t="s">
        <v>2386</v>
      </c>
      <c r="AB78" s="105" t="str">
        <f t="shared" si="1"/>
        <v>1.074 To use '+' or '-' correctly to complete mathematical sentences M1NS-Ih-12.1</v>
      </c>
      <c r="AC78" s="105" t="str">
        <f t="shared" ref="AC78:AD78" si="154">Y78</f>
        <v>1. Numbers and Number Sense</v>
      </c>
      <c r="AD78" s="105" t="str">
        <f t="shared" si="154"/>
        <v>G1.1.02  Addition / Subtraction</v>
      </c>
      <c r="AE78" s="105" t="str">
        <f t="shared" si="3"/>
        <v>M1NS-Ih-12.1</v>
      </c>
      <c r="AF78" s="105" t="str">
        <f t="shared" ref="AF78:AG78" si="155">M78</f>
        <v>M1NS-Ih-12.1: Visualizes, represents, and compares numbers up to 100 using relation symbols.</v>
      </c>
      <c r="AG78" s="106" t="str">
        <f t="shared" si="155"/>
        <v>1.012 Visualizes, represents, and compares numbers up to 100 M1NS-Ih-12.1</v>
      </c>
      <c r="AH78" s="107">
        <v>7</v>
      </c>
      <c r="AI78" s="110" t="s">
        <v>2216</v>
      </c>
      <c r="AJ78" s="113" t="s">
        <v>2211</v>
      </c>
      <c r="AK78" s="61"/>
      <c r="AL78" s="61"/>
      <c r="AM78" s="61"/>
      <c r="AN78" s="110"/>
      <c r="AO78" s="110"/>
      <c r="AP78" s="103" t="s">
        <v>1818</v>
      </c>
      <c r="AQ78" s="103" t="str">
        <f t="shared" si="5"/>
        <v>Completed</v>
      </c>
      <c r="AR78" s="110"/>
    </row>
    <row r="79" spans="1:44" ht="15.75" customHeight="1" outlineLevel="1" x14ac:dyDescent="0.2">
      <c r="A79" s="487"/>
      <c r="B79" s="487"/>
      <c r="C79" s="510" t="s">
        <v>2419</v>
      </c>
      <c r="D79" s="61" t="s">
        <v>2420</v>
      </c>
      <c r="E79" s="61" t="s">
        <v>2421</v>
      </c>
      <c r="F79" s="63" t="s">
        <v>2422</v>
      </c>
      <c r="G79" s="118"/>
      <c r="H79" s="100" t="s">
        <v>2423</v>
      </c>
      <c r="I79" s="101"/>
      <c r="J79" s="61" t="s">
        <v>2424</v>
      </c>
      <c r="K79" s="61" t="s">
        <v>2370</v>
      </c>
      <c r="L79" s="84" t="s">
        <v>2371</v>
      </c>
      <c r="M79" s="84" t="s">
        <v>2372</v>
      </c>
      <c r="N79" s="84" t="s">
        <v>2373</v>
      </c>
      <c r="O79" s="83" t="s">
        <v>1043</v>
      </c>
      <c r="P79" s="102" t="s">
        <v>2425</v>
      </c>
      <c r="Q79" s="83" t="str">
        <f t="shared" si="0"/>
        <v>Ch 7 Practice 2.5.1: Finding the missing part in a subtraction sentence</v>
      </c>
      <c r="R79" s="83" t="s">
        <v>1812</v>
      </c>
      <c r="S79" s="83" t="s">
        <v>1041</v>
      </c>
      <c r="T79" s="83" t="s">
        <v>1042</v>
      </c>
      <c r="U79" s="116" t="s">
        <v>26</v>
      </c>
      <c r="V79" s="61" t="s">
        <v>2331</v>
      </c>
      <c r="W79" s="104">
        <v>9789814969369</v>
      </c>
      <c r="X79" s="102">
        <v>106</v>
      </c>
      <c r="Y79" s="61" t="s">
        <v>2375</v>
      </c>
      <c r="Z79" s="61" t="s">
        <v>2025</v>
      </c>
      <c r="AA79" s="61" t="s">
        <v>2386</v>
      </c>
      <c r="AB79" s="105" t="str">
        <f t="shared" si="1"/>
        <v>1.075 To find the missing part in a subtraction sentence M1AL-IIIj-10</v>
      </c>
      <c r="AC79" s="105" t="str">
        <f t="shared" ref="AC79:AD79" si="156">Y79</f>
        <v>5. Patterns and Algebra</v>
      </c>
      <c r="AD79" s="105" t="str">
        <f t="shared" si="156"/>
        <v>G1.1.02  Addition / Subtraction</v>
      </c>
      <c r="AE79" s="105" t="str">
        <f t="shared" si="3"/>
        <v>M1AL-IIIj-10</v>
      </c>
      <c r="AF79" s="105" t="str">
        <f t="shared" ref="AF79:AG79" si="157">M79</f>
        <v>M1AL-IIIj-10: Visualizes and finds the missing number in an addition or subtraction sentence using a variety of ways.</v>
      </c>
      <c r="AG79" s="106" t="str">
        <f t="shared" si="157"/>
        <v>1.052 Visualizes and finds the missing number in an addition or subtraction sentence M1AL-IIIj-10</v>
      </c>
      <c r="AH79" s="107">
        <v>7</v>
      </c>
      <c r="AI79" s="110" t="s">
        <v>2010</v>
      </c>
      <c r="AJ79" s="113" t="s">
        <v>2006</v>
      </c>
      <c r="AK79" s="61"/>
      <c r="AL79" s="61"/>
      <c r="AM79" s="61"/>
      <c r="AN79" s="110"/>
      <c r="AO79" s="110"/>
      <c r="AP79" s="103" t="s">
        <v>1818</v>
      </c>
      <c r="AQ79" s="103" t="str">
        <f t="shared" si="5"/>
        <v>Completed</v>
      </c>
      <c r="AR79" s="110"/>
    </row>
    <row r="80" spans="1:44" ht="15.75" customHeight="1" outlineLevel="1" x14ac:dyDescent="0.2">
      <c r="A80" s="487"/>
      <c r="B80" s="471"/>
      <c r="C80" s="471"/>
      <c r="D80" s="69" t="s">
        <v>2426</v>
      </c>
      <c r="E80" s="69" t="s">
        <v>2427</v>
      </c>
      <c r="F80" s="69" t="s">
        <v>2428</v>
      </c>
      <c r="G80" s="152"/>
      <c r="H80" s="100"/>
      <c r="I80" s="101" t="s">
        <v>2429</v>
      </c>
      <c r="J80" s="69" t="s">
        <v>2430</v>
      </c>
      <c r="K80" s="69" t="s">
        <v>2391</v>
      </c>
      <c r="L80" s="69" t="s">
        <v>2392</v>
      </c>
      <c r="M80" s="69" t="s">
        <v>2393</v>
      </c>
      <c r="N80" s="69" t="s">
        <v>2394</v>
      </c>
      <c r="O80" s="153" t="s">
        <v>1043</v>
      </c>
      <c r="P80" s="153" t="s">
        <v>2431</v>
      </c>
      <c r="Q80" s="153" t="str">
        <f t="shared" si="0"/>
        <v>Ch 7 Practice 2.5.2: Finding the missing whole in a subtraction sentence</v>
      </c>
      <c r="R80" s="153" t="s">
        <v>1812</v>
      </c>
      <c r="S80" s="153" t="s">
        <v>1041</v>
      </c>
      <c r="T80" s="153" t="s">
        <v>1042</v>
      </c>
      <c r="U80" s="154" t="s">
        <v>26</v>
      </c>
      <c r="V80" s="69" t="s">
        <v>2331</v>
      </c>
      <c r="W80" s="155">
        <v>9789814969369</v>
      </c>
      <c r="X80" s="153">
        <v>106</v>
      </c>
      <c r="Y80" s="69" t="s">
        <v>1814</v>
      </c>
      <c r="Z80" s="69" t="s">
        <v>2025</v>
      </c>
      <c r="AA80" s="69" t="s">
        <v>2386</v>
      </c>
      <c r="AB80" s="156" t="str">
        <f t="shared" si="1"/>
        <v>1.076 To find the missing whole in a subtraction sentence M1NS-IIh-32.4</v>
      </c>
      <c r="AC80" s="156" t="str">
        <f t="shared" ref="AC80:AD80" si="158">Y80</f>
        <v>1. Numbers and Number Sense</v>
      </c>
      <c r="AD80" s="156" t="str">
        <f t="shared" si="158"/>
        <v>G1.1.02  Addition / Subtraction</v>
      </c>
      <c r="AE80" s="156" t="str">
        <f t="shared" si="3"/>
        <v>M1NS-IIh-32.4</v>
      </c>
      <c r="AF80" s="156" t="str">
        <f t="shared" ref="AF80:AG80" si="159">M182</f>
        <v>M1NS-IIh-32.4: Visualizes, represents, and subtracts one- to two-digit numbers with minuends up to 99 with regrouping.</v>
      </c>
      <c r="AG80" s="156" t="str">
        <f t="shared" si="159"/>
        <v>1.033 Visualizes, represents, and subtracts one- to two-digit numbers with minuends up to 99 with regrouping M1NS-IIh-32.4</v>
      </c>
      <c r="AH80" s="157">
        <v>7</v>
      </c>
      <c r="AI80" s="158" t="s">
        <v>2010</v>
      </c>
      <c r="AJ80" s="159" t="s">
        <v>2006</v>
      </c>
      <c r="AK80" s="69"/>
      <c r="AL80" s="69"/>
      <c r="AM80" s="69"/>
      <c r="AN80" s="158"/>
      <c r="AO80" s="158"/>
      <c r="AP80" s="103" t="s">
        <v>1818</v>
      </c>
      <c r="AQ80" s="103" t="str">
        <f t="shared" si="5"/>
        <v>Completed</v>
      </c>
      <c r="AR80" s="158"/>
    </row>
    <row r="81" spans="1:44" ht="15.75" customHeight="1" outlineLevel="1" x14ac:dyDescent="0.2">
      <c r="A81" s="487"/>
      <c r="B81" s="502" t="s">
        <v>331</v>
      </c>
      <c r="C81" s="502" t="s">
        <v>332</v>
      </c>
      <c r="D81" s="61" t="s">
        <v>2432</v>
      </c>
      <c r="E81" s="61" t="s">
        <v>2433</v>
      </c>
      <c r="F81" s="61" t="s">
        <v>2434</v>
      </c>
      <c r="G81" s="118"/>
      <c r="H81" s="100" t="s">
        <v>2435</v>
      </c>
      <c r="I81" s="101"/>
      <c r="J81" s="61" t="s">
        <v>2436</v>
      </c>
      <c r="K81" s="61" t="s">
        <v>2223</v>
      </c>
      <c r="L81" s="84" t="s">
        <v>2224</v>
      </c>
      <c r="M81" s="84" t="s">
        <v>2225</v>
      </c>
      <c r="N81" s="61" t="s">
        <v>2226</v>
      </c>
      <c r="O81" s="83" t="s">
        <v>1043</v>
      </c>
      <c r="P81" s="102" t="s">
        <v>2437</v>
      </c>
      <c r="Q81" s="83" t="str">
        <f t="shared" si="0"/>
        <v>Ch 7 Practice 3.1.1: Word problems</v>
      </c>
      <c r="R81" s="83" t="s">
        <v>1812</v>
      </c>
      <c r="S81" s="83" t="s">
        <v>1041</v>
      </c>
      <c r="T81" s="83" t="s">
        <v>1042</v>
      </c>
      <c r="U81" s="116" t="s">
        <v>26</v>
      </c>
      <c r="V81" s="61" t="s">
        <v>2331</v>
      </c>
      <c r="W81" s="104">
        <v>9789814969369</v>
      </c>
      <c r="X81" s="102">
        <v>111</v>
      </c>
      <c r="Y81" s="61" t="s">
        <v>1814</v>
      </c>
      <c r="Z81" s="61" t="s">
        <v>2025</v>
      </c>
      <c r="AA81" s="117" t="s">
        <v>2438</v>
      </c>
      <c r="AB81" s="105" t="str">
        <f t="shared" si="1"/>
        <v>1.077 To solve 1-step word problems involving addition or subtraction of numbers within 20 M1NS-IIi-34.1</v>
      </c>
      <c r="AC81" s="105" t="str">
        <f t="shared" ref="AC81:AD81" si="160">Y81</f>
        <v>1. Numbers and Number Sense</v>
      </c>
      <c r="AD81" s="105" t="str">
        <f t="shared" si="160"/>
        <v>G1.1.02  Addition / Subtraction</v>
      </c>
      <c r="AE81" s="105" t="str">
        <f t="shared" si="3"/>
        <v>M1NS-IIi-34.1</v>
      </c>
      <c r="AF81" s="105" t="str">
        <f t="shared" ref="AF81:AG81" si="161">M81</f>
        <v>M1NS-IIi-34.1: Visualizes, represents, and solves routine and non-routine problems involving subtraction of whole numbers including money with minuends up to 99 with and without regrouping using appropriate problem solving strategies and tools.</v>
      </c>
      <c r="AG81" s="106" t="str">
        <f t="shared" si="161"/>
        <v>1.035 Visualizes, represents, and solves routine and non-routine problems involving subtraction of whole numbers including money with minuends up to 99 with and without regrouping 1NS-IIi-34.1</v>
      </c>
      <c r="AH81" s="107">
        <v>7</v>
      </c>
      <c r="AI81" s="41" t="s">
        <v>2439</v>
      </c>
      <c r="AJ81" s="113" t="s">
        <v>2440</v>
      </c>
      <c r="AK81" s="61"/>
      <c r="AL81" s="61"/>
      <c r="AM81" s="61"/>
      <c r="AN81" s="110"/>
      <c r="AO81" s="110"/>
      <c r="AP81" s="103" t="s">
        <v>1818</v>
      </c>
      <c r="AQ81" s="103" t="str">
        <f t="shared" si="5"/>
        <v>Completed</v>
      </c>
      <c r="AR81" s="110"/>
    </row>
    <row r="82" spans="1:44" ht="15.75" customHeight="1" outlineLevel="1" x14ac:dyDescent="0.2">
      <c r="A82" s="487"/>
      <c r="B82" s="487"/>
      <c r="C82" s="487"/>
      <c r="D82" s="160" t="s">
        <v>2441</v>
      </c>
      <c r="E82" s="160" t="s">
        <v>2442</v>
      </c>
      <c r="F82" s="160" t="s">
        <v>2443</v>
      </c>
      <c r="G82" s="118"/>
      <c r="H82" s="100"/>
      <c r="I82" s="101"/>
      <c r="J82" s="160" t="s">
        <v>2444</v>
      </c>
      <c r="K82" s="160" t="s">
        <v>2445</v>
      </c>
      <c r="L82" s="161" t="s">
        <v>2446</v>
      </c>
      <c r="M82" s="161" t="s">
        <v>2447</v>
      </c>
      <c r="N82" s="160" t="s">
        <v>2448</v>
      </c>
      <c r="O82" s="162" t="s">
        <v>1043</v>
      </c>
      <c r="P82" s="163" t="s">
        <v>2449</v>
      </c>
      <c r="Q82" s="162" t="str">
        <f t="shared" si="0"/>
        <v>Ch 7 Practice 3.1.2: Checking answers</v>
      </c>
      <c r="R82" s="162" t="s">
        <v>1812</v>
      </c>
      <c r="S82" s="162" t="s">
        <v>1041</v>
      </c>
      <c r="T82" s="162" t="s">
        <v>1042</v>
      </c>
      <c r="U82" s="164" t="s">
        <v>26</v>
      </c>
      <c r="V82" s="160" t="s">
        <v>2331</v>
      </c>
      <c r="W82" s="165">
        <v>9789814969369</v>
      </c>
      <c r="X82" s="163">
        <v>111</v>
      </c>
      <c r="Y82" s="160" t="s">
        <v>1814</v>
      </c>
      <c r="Z82" s="160" t="s">
        <v>2025</v>
      </c>
      <c r="AA82" s="166" t="s">
        <v>2438</v>
      </c>
      <c r="AB82" s="167" t="str">
        <f t="shared" si="1"/>
        <v>1.078 To check reasonableness of answers M1NS-IIe-29.1</v>
      </c>
      <c r="AC82" s="167" t="str">
        <f t="shared" ref="AC82:AD82" si="162">Y82</f>
        <v>1. Numbers and Number Sense</v>
      </c>
      <c r="AD82" s="167" t="str">
        <f t="shared" si="162"/>
        <v>G1.1.02  Addition / Subtraction</v>
      </c>
      <c r="AE82" s="167" t="str">
        <f t="shared" si="3"/>
        <v>M1NS-IIe-29.1</v>
      </c>
      <c r="AF82" s="167" t="str">
        <f t="shared" ref="AF82:AG82" si="163">M82</f>
        <v>M1NS-IIe-29.1: Visualizes and solves one-step routine and non-routine problems involving addition of whole numbers including money with sums up to 99 using appropriate problem solving strategies.</v>
      </c>
      <c r="AG82" s="168" t="str">
        <f t="shared" si="163"/>
        <v>1.026 Visualizes and solves one-step routine and non-routine problems involving addition of whole numbers including money with sums up to 99 M1NS-IIe- 29.1</v>
      </c>
      <c r="AH82" s="169">
        <v>7</v>
      </c>
      <c r="AI82" s="170" t="s">
        <v>2437</v>
      </c>
      <c r="AJ82" s="171" t="s">
        <v>2434</v>
      </c>
      <c r="AK82" s="160"/>
      <c r="AL82" s="160"/>
      <c r="AM82" s="160"/>
      <c r="AN82" s="170"/>
      <c r="AO82" s="170"/>
      <c r="AP82" s="135" t="s">
        <v>1818</v>
      </c>
      <c r="AQ82" s="135" t="str">
        <f t="shared" si="5"/>
        <v>Completed</v>
      </c>
      <c r="AR82" s="502" t="s">
        <v>2450</v>
      </c>
    </row>
    <row r="83" spans="1:44" ht="15.75" customHeight="1" outlineLevel="1" x14ac:dyDescent="0.2">
      <c r="A83" s="487"/>
      <c r="B83" s="487"/>
      <c r="C83" s="487"/>
      <c r="D83" s="160" t="s">
        <v>2451</v>
      </c>
      <c r="E83" s="160" t="s">
        <v>2452</v>
      </c>
      <c r="F83" s="160" t="s">
        <v>2453</v>
      </c>
      <c r="G83" s="111">
        <v>14</v>
      </c>
      <c r="H83" s="100"/>
      <c r="I83" s="101"/>
      <c r="J83" s="160" t="s">
        <v>2454</v>
      </c>
      <c r="K83" s="160" t="s">
        <v>2223</v>
      </c>
      <c r="L83" s="161" t="s">
        <v>2224</v>
      </c>
      <c r="M83" s="161" t="s">
        <v>2225</v>
      </c>
      <c r="N83" s="160" t="s">
        <v>2226</v>
      </c>
      <c r="O83" s="162" t="s">
        <v>1043</v>
      </c>
      <c r="P83" s="163" t="s">
        <v>2455</v>
      </c>
      <c r="Q83" s="162" t="str">
        <f t="shared" si="0"/>
        <v>Ch 7 Practice 3.1.3: More word problems (1)</v>
      </c>
      <c r="R83" s="162" t="s">
        <v>1812</v>
      </c>
      <c r="S83" s="162" t="s">
        <v>1041</v>
      </c>
      <c r="T83" s="162" t="s">
        <v>1042</v>
      </c>
      <c r="U83" s="164" t="s">
        <v>26</v>
      </c>
      <c r="V83" s="160" t="s">
        <v>2331</v>
      </c>
      <c r="W83" s="165">
        <v>9789814969369</v>
      </c>
      <c r="X83" s="163">
        <v>111</v>
      </c>
      <c r="Y83" s="160" t="s">
        <v>1814</v>
      </c>
      <c r="Z83" s="160" t="s">
        <v>2025</v>
      </c>
      <c r="AA83" s="166" t="s">
        <v>2438</v>
      </c>
      <c r="AB83" s="167" t="str">
        <f t="shared" si="1"/>
        <v>1.079 To solve 1-step word problems within 20 M1NS-IIi-34.1</v>
      </c>
      <c r="AC83" s="167" t="str">
        <f t="shared" ref="AC83:AD83" si="164">Y83</f>
        <v>1. Numbers and Number Sense</v>
      </c>
      <c r="AD83" s="167" t="str">
        <f t="shared" si="164"/>
        <v>G1.1.02  Addition / Subtraction</v>
      </c>
      <c r="AE83" s="167" t="str">
        <f t="shared" si="3"/>
        <v>M1NS-IIi-34.1</v>
      </c>
      <c r="AF83" s="167" t="str">
        <f t="shared" ref="AF83:AG83" si="165">M83</f>
        <v>M1NS-IIi-34.1: Visualizes, represents, and solves routine and non-routine problems involving subtraction of whole numbers including money with minuends up to 99 with and without regrouping using appropriate problem solving strategies and tools.</v>
      </c>
      <c r="AG83" s="168" t="str">
        <f t="shared" si="165"/>
        <v>1.035 Visualizes, represents, and solves routine and non-routine problems involving subtraction of whole numbers including money with minuends up to 99 with and without regrouping 1NS-IIi-34.1</v>
      </c>
      <c r="AH83" s="169">
        <v>7</v>
      </c>
      <c r="AI83" s="170" t="s">
        <v>2437</v>
      </c>
      <c r="AJ83" s="171" t="s">
        <v>2434</v>
      </c>
      <c r="AK83" s="160"/>
      <c r="AL83" s="160"/>
      <c r="AM83" s="160"/>
      <c r="AN83" s="170"/>
      <c r="AO83" s="170"/>
      <c r="AP83" s="135" t="s">
        <v>1818</v>
      </c>
      <c r="AQ83" s="135" t="str">
        <f t="shared" si="5"/>
        <v>Completed</v>
      </c>
      <c r="AR83" s="487"/>
    </row>
    <row r="84" spans="1:44" ht="15.75" customHeight="1" outlineLevel="1" x14ac:dyDescent="0.2">
      <c r="A84" s="487"/>
      <c r="B84" s="487"/>
      <c r="C84" s="487"/>
      <c r="D84" s="160" t="s">
        <v>2456</v>
      </c>
      <c r="E84" s="160" t="s">
        <v>2457</v>
      </c>
      <c r="F84" s="160" t="s">
        <v>2458</v>
      </c>
      <c r="G84" s="111">
        <v>15</v>
      </c>
      <c r="H84" s="100"/>
      <c r="I84" s="101" t="s">
        <v>2459</v>
      </c>
      <c r="J84" s="160" t="s">
        <v>2460</v>
      </c>
      <c r="K84" s="160" t="s">
        <v>2223</v>
      </c>
      <c r="L84" s="161" t="s">
        <v>2224</v>
      </c>
      <c r="M84" s="161" t="s">
        <v>2225</v>
      </c>
      <c r="N84" s="160" t="s">
        <v>2226</v>
      </c>
      <c r="O84" s="162" t="s">
        <v>1043</v>
      </c>
      <c r="P84" s="163" t="s">
        <v>2461</v>
      </c>
      <c r="Q84" s="162" t="str">
        <f t="shared" si="0"/>
        <v>Ch 7 Practice 3.1.4: More word problems (2)</v>
      </c>
      <c r="R84" s="162" t="s">
        <v>1812</v>
      </c>
      <c r="S84" s="162" t="s">
        <v>1041</v>
      </c>
      <c r="T84" s="162" t="s">
        <v>1042</v>
      </c>
      <c r="U84" s="164" t="s">
        <v>26</v>
      </c>
      <c r="V84" s="160" t="s">
        <v>2331</v>
      </c>
      <c r="W84" s="165">
        <v>9789814969369</v>
      </c>
      <c r="X84" s="163">
        <v>111</v>
      </c>
      <c r="Y84" s="160" t="s">
        <v>1814</v>
      </c>
      <c r="Z84" s="160" t="s">
        <v>2025</v>
      </c>
      <c r="AA84" s="166" t="s">
        <v>2438</v>
      </c>
      <c r="AB84" s="167" t="str">
        <f t="shared" si="1"/>
        <v>1.080 To solve 1-step word problems within 20 M1NS-IIi-34.1</v>
      </c>
      <c r="AC84" s="167" t="str">
        <f t="shared" ref="AC84:AD84" si="166">Y84</f>
        <v>1. Numbers and Number Sense</v>
      </c>
      <c r="AD84" s="167" t="str">
        <f t="shared" si="166"/>
        <v>G1.1.02  Addition / Subtraction</v>
      </c>
      <c r="AE84" s="167" t="str">
        <f t="shared" si="3"/>
        <v>M1NS-IIi-34.1</v>
      </c>
      <c r="AF84" s="167" t="str">
        <f t="shared" ref="AF84:AG84" si="167">M84</f>
        <v>M1NS-IIi-34.1: Visualizes, represents, and solves routine and non-routine problems involving subtraction of whole numbers including money with minuends up to 99 with and without regrouping using appropriate problem solving strategies and tools.</v>
      </c>
      <c r="AG84" s="168" t="str">
        <f t="shared" si="167"/>
        <v>1.035 Visualizes, represents, and solves routine and non-routine problems involving subtraction of whole numbers including money with minuends up to 99 with and without regrouping 1NS-IIi-34.1</v>
      </c>
      <c r="AH84" s="169">
        <v>7</v>
      </c>
      <c r="AI84" s="172" t="s">
        <v>2462</v>
      </c>
      <c r="AJ84" s="171" t="s">
        <v>2463</v>
      </c>
      <c r="AK84" s="160"/>
      <c r="AL84" s="160"/>
      <c r="AM84" s="160"/>
      <c r="AN84" s="170"/>
      <c r="AO84" s="170"/>
      <c r="AP84" s="135" t="s">
        <v>1818</v>
      </c>
      <c r="AQ84" s="135" t="str">
        <f t="shared" si="5"/>
        <v>Completed</v>
      </c>
      <c r="AR84" s="487"/>
    </row>
    <row r="85" spans="1:44" ht="15.75" customHeight="1" outlineLevel="1" x14ac:dyDescent="0.2">
      <c r="A85" s="471"/>
      <c r="B85" s="471"/>
      <c r="C85" s="471"/>
      <c r="D85" s="160" t="s">
        <v>2464</v>
      </c>
      <c r="E85" s="160" t="s">
        <v>2465</v>
      </c>
      <c r="F85" s="160" t="s">
        <v>2443</v>
      </c>
      <c r="G85" s="118"/>
      <c r="H85" s="100"/>
      <c r="I85" s="101"/>
      <c r="J85" s="160" t="s">
        <v>2466</v>
      </c>
      <c r="K85" s="160" t="s">
        <v>2223</v>
      </c>
      <c r="L85" s="161" t="s">
        <v>2224</v>
      </c>
      <c r="M85" s="161" t="s">
        <v>2225</v>
      </c>
      <c r="N85" s="160" t="s">
        <v>2226</v>
      </c>
      <c r="O85" s="162" t="s">
        <v>1043</v>
      </c>
      <c r="P85" s="163" t="s">
        <v>2467</v>
      </c>
      <c r="Q85" s="162" t="str">
        <f t="shared" si="0"/>
        <v>Ch 7 Practice 3.1.5: Checking answers</v>
      </c>
      <c r="R85" s="162" t="s">
        <v>1812</v>
      </c>
      <c r="S85" s="162" t="s">
        <v>1041</v>
      </c>
      <c r="T85" s="162" t="s">
        <v>1042</v>
      </c>
      <c r="U85" s="164" t="s">
        <v>26</v>
      </c>
      <c r="V85" s="160" t="s">
        <v>2331</v>
      </c>
      <c r="W85" s="165">
        <v>9789814969369</v>
      </c>
      <c r="X85" s="163">
        <v>111</v>
      </c>
      <c r="Y85" s="160" t="s">
        <v>1814</v>
      </c>
      <c r="Z85" s="160" t="s">
        <v>2025</v>
      </c>
      <c r="AA85" s="166" t="s">
        <v>2438</v>
      </c>
      <c r="AB85" s="167" t="str">
        <f t="shared" si="1"/>
        <v>1.081 To check reasonableness of answers M1NS-IIi-34.1</v>
      </c>
      <c r="AC85" s="167" t="str">
        <f t="shared" ref="AC85:AD85" si="168">Y85</f>
        <v>1. Numbers and Number Sense</v>
      </c>
      <c r="AD85" s="167" t="str">
        <f t="shared" si="168"/>
        <v>G1.1.02  Addition / Subtraction</v>
      </c>
      <c r="AE85" s="167" t="str">
        <f t="shared" si="3"/>
        <v>M1NS-IIi-34.1</v>
      </c>
      <c r="AF85" s="167" t="str">
        <f t="shared" ref="AF85:AG85" si="169">M85</f>
        <v>M1NS-IIi-34.1: Visualizes, represents, and solves routine and non-routine problems involving subtraction of whole numbers including money with minuends up to 99 with and without regrouping using appropriate problem solving strategies and tools.</v>
      </c>
      <c r="AG85" s="168" t="str">
        <f t="shared" si="169"/>
        <v>1.035 Visualizes, represents, and solves routine and non-routine problems involving subtraction of whole numbers including money with minuends up to 99 with and without regrouping 1NS-IIi-34.1</v>
      </c>
      <c r="AH85" s="169">
        <v>7</v>
      </c>
      <c r="AI85" s="170" t="s">
        <v>2461</v>
      </c>
      <c r="AJ85" s="171" t="s">
        <v>2458</v>
      </c>
      <c r="AK85" s="160"/>
      <c r="AL85" s="160"/>
      <c r="AM85" s="160"/>
      <c r="AN85" s="170"/>
      <c r="AO85" s="170"/>
      <c r="AP85" s="135" t="s">
        <v>1818</v>
      </c>
      <c r="AQ85" s="135" t="str">
        <f t="shared" si="5"/>
        <v>Completed</v>
      </c>
      <c r="AR85" s="471"/>
    </row>
    <row r="86" spans="1:44" ht="15.75" customHeight="1" x14ac:dyDescent="0.2">
      <c r="A86" s="502" t="s">
        <v>2468</v>
      </c>
      <c r="B86" s="502" t="s">
        <v>2469</v>
      </c>
      <c r="C86" s="502" t="s">
        <v>2470</v>
      </c>
      <c r="D86" s="61" t="s">
        <v>2471</v>
      </c>
      <c r="E86" s="61" t="s">
        <v>2472</v>
      </c>
      <c r="F86" s="61" t="s">
        <v>2473</v>
      </c>
      <c r="G86" s="173">
        <v>1</v>
      </c>
      <c r="H86" s="100"/>
      <c r="I86" s="100"/>
      <c r="J86" s="61" t="s">
        <v>2474</v>
      </c>
      <c r="K86" s="61" t="s">
        <v>2475</v>
      </c>
      <c r="L86" s="84" t="s">
        <v>2476</v>
      </c>
      <c r="M86" s="84" t="s">
        <v>2477</v>
      </c>
      <c r="N86" s="84" t="s">
        <v>2478</v>
      </c>
      <c r="O86" s="83" t="s">
        <v>1043</v>
      </c>
      <c r="P86" s="102" t="s">
        <v>2479</v>
      </c>
      <c r="Q86" s="84" t="str">
        <f t="shared" si="0"/>
        <v>Ch 8 Practice 1.1.1: Describe an object by its shape</v>
      </c>
      <c r="R86" s="83" t="s">
        <v>1812</v>
      </c>
      <c r="S86" s="83" t="s">
        <v>1041</v>
      </c>
      <c r="T86" s="83" t="s">
        <v>1042</v>
      </c>
      <c r="U86" s="116" t="s">
        <v>26</v>
      </c>
      <c r="V86" s="117" t="s">
        <v>2480</v>
      </c>
      <c r="W86" s="104">
        <v>9789814969376</v>
      </c>
      <c r="X86" s="102">
        <v>116</v>
      </c>
      <c r="Y86" s="61" t="s">
        <v>2481</v>
      </c>
      <c r="Z86" s="117" t="s">
        <v>2482</v>
      </c>
      <c r="AA86" s="117" t="s">
        <v>2483</v>
      </c>
      <c r="AB86" s="105" t="str">
        <f t="shared" si="1"/>
        <v>1.082 Describe an object by its shape M1GE-IIIe-1</v>
      </c>
      <c r="AC86" s="105" t="str">
        <f t="shared" ref="AC86:AD86" si="170">Y86</f>
        <v>3. Geometry</v>
      </c>
      <c r="AD86" s="105" t="str">
        <f t="shared" si="170"/>
        <v>G1.3.01  Plane Shapes</v>
      </c>
      <c r="AE86" s="105" t="str">
        <f t="shared" si="3"/>
        <v>M1GE-IIIe-1</v>
      </c>
      <c r="AF86" s="105" t="str">
        <f t="shared" ref="AF86:AG86" si="171">M86</f>
        <v>M1GE-IIIe-1: Identifies, names, and describes the four basic shapes (square, rectangle, triangle and circle) in 2-dimensional (flat/plane) and 3-dimensional (solid) objects.</v>
      </c>
      <c r="AG86" s="106" t="str">
        <f t="shared" si="171"/>
        <v>1.044 Identifies, names, and describes the four basic shapes in 2- dimensional and 3- dimensional objects M1GE-IIIe-1</v>
      </c>
      <c r="AH86" s="107">
        <v>8</v>
      </c>
      <c r="AI86" s="174" t="s">
        <v>2484</v>
      </c>
      <c r="AJ86" s="174"/>
      <c r="AK86" s="61"/>
      <c r="AL86" s="61"/>
      <c r="AM86" s="61"/>
      <c r="AN86" s="110"/>
      <c r="AO86" s="110"/>
      <c r="AP86" s="103" t="s">
        <v>1818</v>
      </c>
      <c r="AQ86" s="103" t="str">
        <f t="shared" si="5"/>
        <v>Completed</v>
      </c>
      <c r="AR86" s="110"/>
    </row>
    <row r="87" spans="1:44" ht="15.75" customHeight="1" x14ac:dyDescent="0.2">
      <c r="A87" s="487"/>
      <c r="B87" s="487"/>
      <c r="C87" s="471"/>
      <c r="D87" s="61" t="s">
        <v>2485</v>
      </c>
      <c r="E87" s="61" t="s">
        <v>2486</v>
      </c>
      <c r="F87" s="61" t="s">
        <v>2487</v>
      </c>
      <c r="G87" s="100">
        <v>2</v>
      </c>
      <c r="H87" s="100"/>
      <c r="I87" s="100"/>
      <c r="J87" s="61" t="s">
        <v>2488</v>
      </c>
      <c r="K87" s="61" t="s">
        <v>2475</v>
      </c>
      <c r="L87" s="61" t="s">
        <v>2489</v>
      </c>
      <c r="M87" s="61" t="s">
        <v>2477</v>
      </c>
      <c r="N87" s="61" t="s">
        <v>2478</v>
      </c>
      <c r="O87" s="102" t="s">
        <v>1043</v>
      </c>
      <c r="P87" s="102" t="s">
        <v>2490</v>
      </c>
      <c r="Q87" s="61" t="str">
        <f t="shared" si="0"/>
        <v>Ch 8 Practice 1.1.2: Recognize and name the four basic plane shapes: circle, triangle, rectangle and square</v>
      </c>
      <c r="R87" s="102" t="s">
        <v>1812</v>
      </c>
      <c r="S87" s="102" t="s">
        <v>1041</v>
      </c>
      <c r="T87" s="102" t="s">
        <v>1042</v>
      </c>
      <c r="U87" s="116" t="s">
        <v>26</v>
      </c>
      <c r="V87" s="61" t="s">
        <v>2480</v>
      </c>
      <c r="W87" s="104">
        <v>9789814969376</v>
      </c>
      <c r="X87" s="102">
        <v>116</v>
      </c>
      <c r="Y87" s="61" t="s">
        <v>2481</v>
      </c>
      <c r="Z87" s="61" t="s">
        <v>2482</v>
      </c>
      <c r="AA87" s="61" t="s">
        <v>2483</v>
      </c>
      <c r="AB87" s="105" t="str">
        <f t="shared" si="1"/>
        <v>1.083 Recognize and name the four basic plane shapes M1GE-IIIe-1</v>
      </c>
      <c r="AC87" s="105" t="str">
        <f t="shared" ref="AC87:AD87" si="172">Y87</f>
        <v>3. Geometry</v>
      </c>
      <c r="AD87" s="105" t="str">
        <f t="shared" si="172"/>
        <v>G1.3.01  Plane Shapes</v>
      </c>
      <c r="AE87" s="105" t="str">
        <f t="shared" si="3"/>
        <v>M1GE-IIIe-1</v>
      </c>
      <c r="AF87" s="105" t="str">
        <f t="shared" ref="AF87:AG87" si="173">M87</f>
        <v>M1GE-IIIe-1: Identifies, names, and describes the four basic shapes (square, rectangle, triangle and circle) in 2-dimensional (flat/plane) and 3-dimensional (solid) objects.</v>
      </c>
      <c r="AG87" s="105" t="str">
        <f t="shared" si="173"/>
        <v>1.044 Identifies, names, and describes the four basic shapes in 2- dimensional and 3- dimensional objects M1GE-IIIe-1</v>
      </c>
      <c r="AH87" s="175">
        <v>8</v>
      </c>
      <c r="AI87" s="61" t="s">
        <v>2479</v>
      </c>
      <c r="AJ87" s="61" t="s">
        <v>2473</v>
      </c>
      <c r="AK87" s="61"/>
      <c r="AL87" s="61"/>
      <c r="AM87" s="61"/>
      <c r="AN87" s="110"/>
      <c r="AO87" s="110"/>
      <c r="AP87" s="103" t="s">
        <v>1818</v>
      </c>
      <c r="AQ87" s="103" t="str">
        <f t="shared" si="5"/>
        <v>Completed</v>
      </c>
      <c r="AR87" s="110"/>
    </row>
    <row r="88" spans="1:44" ht="15.75" customHeight="1" x14ac:dyDescent="0.2">
      <c r="A88" s="487"/>
      <c r="B88" s="487"/>
      <c r="C88" s="502" t="s">
        <v>2491</v>
      </c>
      <c r="D88" s="61" t="s">
        <v>2492</v>
      </c>
      <c r="E88" s="61" t="s">
        <v>2493</v>
      </c>
      <c r="F88" s="176" t="s">
        <v>2494</v>
      </c>
      <c r="G88" s="100">
        <v>3</v>
      </c>
      <c r="H88" s="100" t="s">
        <v>2495</v>
      </c>
      <c r="I88" s="100" t="s">
        <v>2496</v>
      </c>
      <c r="J88" s="61" t="s">
        <v>2497</v>
      </c>
      <c r="K88" s="84" t="s">
        <v>2475</v>
      </c>
      <c r="L88" s="84" t="s">
        <v>2476</v>
      </c>
      <c r="M88" s="84" t="s">
        <v>2477</v>
      </c>
      <c r="N88" s="84" t="s">
        <v>2478</v>
      </c>
      <c r="O88" s="83" t="s">
        <v>1043</v>
      </c>
      <c r="P88" s="102" t="s">
        <v>2498</v>
      </c>
      <c r="Q88" s="61" t="str">
        <f t="shared" si="0"/>
        <v>Ch 8 Practice 1.2.1: Recognize the sides and corners of a shape</v>
      </c>
      <c r="R88" s="83" t="s">
        <v>1812</v>
      </c>
      <c r="S88" s="83" t="s">
        <v>1041</v>
      </c>
      <c r="T88" s="83" t="s">
        <v>1042</v>
      </c>
      <c r="U88" s="116" t="s">
        <v>26</v>
      </c>
      <c r="V88" s="117" t="s">
        <v>2480</v>
      </c>
      <c r="W88" s="104">
        <v>9789814969376</v>
      </c>
      <c r="X88" s="102">
        <v>119</v>
      </c>
      <c r="Y88" s="61" t="s">
        <v>2481</v>
      </c>
      <c r="Z88" s="117" t="s">
        <v>2482</v>
      </c>
      <c r="AA88" s="117" t="s">
        <v>2483</v>
      </c>
      <c r="AB88" s="105" t="str">
        <f t="shared" si="1"/>
        <v>1.084 Recognize the sides and corners of a shape M1GE-IIIe-1</v>
      </c>
      <c r="AC88" s="105" t="str">
        <f t="shared" ref="AC88:AD88" si="174">Y88</f>
        <v>3. Geometry</v>
      </c>
      <c r="AD88" s="105" t="str">
        <f t="shared" si="174"/>
        <v>G1.3.01  Plane Shapes</v>
      </c>
      <c r="AE88" s="105" t="str">
        <f t="shared" si="3"/>
        <v>M1GE-IIIe-1</v>
      </c>
      <c r="AF88" s="105" t="str">
        <f t="shared" ref="AF88:AG88" si="175">M88</f>
        <v>M1GE-IIIe-1: Identifies, names, and describes the four basic shapes (square, rectangle, triangle and circle) in 2-dimensional (flat/plane) and 3-dimensional (solid) objects.</v>
      </c>
      <c r="AG88" s="106" t="str">
        <f t="shared" si="175"/>
        <v>1.044 Identifies, names, and describes the four basic shapes in 2- dimensional and 3- dimensional objects M1GE-IIIe-1</v>
      </c>
      <c r="AH88" s="107">
        <v>8</v>
      </c>
      <c r="AI88" s="61" t="s">
        <v>2490</v>
      </c>
      <c r="AJ88" s="61" t="s">
        <v>2487</v>
      </c>
      <c r="AK88" s="61"/>
      <c r="AL88" s="61"/>
      <c r="AM88" s="61"/>
      <c r="AN88" s="110"/>
      <c r="AO88" s="110"/>
      <c r="AP88" s="103" t="s">
        <v>1818</v>
      </c>
      <c r="AQ88" s="103" t="str">
        <f t="shared" si="5"/>
        <v>Completed</v>
      </c>
      <c r="AR88" s="110"/>
    </row>
    <row r="89" spans="1:44" ht="15.75" customHeight="1" x14ac:dyDescent="0.2">
      <c r="A89" s="487"/>
      <c r="B89" s="487"/>
      <c r="C89" s="471"/>
      <c r="D89" s="177" t="s">
        <v>2499</v>
      </c>
      <c r="E89" s="177" t="s">
        <v>2500</v>
      </c>
      <c r="F89" s="178" t="s">
        <v>2501</v>
      </c>
      <c r="G89" s="100">
        <v>4</v>
      </c>
      <c r="H89" s="100"/>
      <c r="I89" s="100" t="s">
        <v>2502</v>
      </c>
      <c r="J89" s="61" t="s">
        <v>2503</v>
      </c>
      <c r="K89" s="61" t="s">
        <v>2504</v>
      </c>
      <c r="L89" s="61" t="s">
        <v>2476</v>
      </c>
      <c r="M89" s="61" t="s">
        <v>2505</v>
      </c>
      <c r="N89" s="61" t="s">
        <v>2506</v>
      </c>
      <c r="O89" s="83" t="s">
        <v>1043</v>
      </c>
      <c r="P89" s="102" t="s">
        <v>2499</v>
      </c>
      <c r="Q89" s="61" t="str">
        <f t="shared" si="0"/>
        <v>Ch 8 Practice 1.2.2: Draw basic plane shapes given the number of sides and corners</v>
      </c>
      <c r="R89" s="83" t="s">
        <v>1812</v>
      </c>
      <c r="S89" s="83" t="s">
        <v>1041</v>
      </c>
      <c r="T89" s="83" t="s">
        <v>1042</v>
      </c>
      <c r="U89" s="116" t="s">
        <v>26</v>
      </c>
      <c r="V89" s="117" t="s">
        <v>2480</v>
      </c>
      <c r="W89" s="104">
        <v>9789814969376</v>
      </c>
      <c r="X89" s="102">
        <v>119</v>
      </c>
      <c r="Y89" s="61" t="s">
        <v>2481</v>
      </c>
      <c r="Z89" s="117" t="s">
        <v>2482</v>
      </c>
      <c r="AA89" s="117" t="s">
        <v>2483</v>
      </c>
      <c r="AB89" s="105" t="str">
        <f t="shared" si="1"/>
        <v>1.085 Draw basic plane shapes given the number of sides and corners M1GE-IIIf-3</v>
      </c>
      <c r="AC89" s="105" t="str">
        <f t="shared" ref="AC89:AD89" si="176">Y89</f>
        <v>3. Geometry</v>
      </c>
      <c r="AD89" s="105" t="str">
        <f t="shared" si="176"/>
        <v>G1.3.01  Plane Shapes</v>
      </c>
      <c r="AE89" s="105" t="str">
        <f t="shared" si="3"/>
        <v>M1GE-IIIf-3</v>
      </c>
      <c r="AF89" s="105" t="str">
        <f t="shared" ref="AF89:AG89" si="177">M89</f>
        <v>M1GE-IIIf-3: Draws the four basic shapes.</v>
      </c>
      <c r="AG89" s="106" t="str">
        <f t="shared" si="177"/>
        <v>1.046 Draws the four basic shapes M1GE-IIIf-3</v>
      </c>
      <c r="AH89" s="107">
        <v>8</v>
      </c>
      <c r="AI89" s="61" t="s">
        <v>2498</v>
      </c>
      <c r="AJ89" s="61" t="s">
        <v>2494</v>
      </c>
      <c r="AK89" s="61"/>
      <c r="AL89" s="61"/>
      <c r="AM89" s="61"/>
      <c r="AN89" s="110"/>
      <c r="AO89" s="110"/>
      <c r="AP89" s="103" t="s">
        <v>1818</v>
      </c>
      <c r="AQ89" s="103" t="str">
        <f t="shared" si="5"/>
        <v>Completed</v>
      </c>
      <c r="AR89" s="41"/>
    </row>
    <row r="90" spans="1:44" ht="15.75" customHeight="1" x14ac:dyDescent="0.2">
      <c r="A90" s="487"/>
      <c r="B90" s="471"/>
      <c r="C90" s="61" t="s">
        <v>2507</v>
      </c>
      <c r="D90" s="61" t="s">
        <v>2508</v>
      </c>
      <c r="E90" s="61" t="s">
        <v>2509</v>
      </c>
      <c r="F90" s="176" t="s">
        <v>2510</v>
      </c>
      <c r="G90" s="100">
        <v>5</v>
      </c>
      <c r="H90" s="100"/>
      <c r="I90" s="100" t="s">
        <v>2511</v>
      </c>
      <c r="J90" s="61" t="s">
        <v>2512</v>
      </c>
      <c r="K90" s="84" t="s">
        <v>2513</v>
      </c>
      <c r="L90" s="84" t="s">
        <v>2514</v>
      </c>
      <c r="M90" s="84" t="s">
        <v>2515</v>
      </c>
      <c r="N90" s="84" t="s">
        <v>2516</v>
      </c>
      <c r="O90" s="83" t="s">
        <v>1043</v>
      </c>
      <c r="P90" s="102" t="s">
        <v>2517</v>
      </c>
      <c r="Q90" s="61" t="str">
        <f t="shared" si="0"/>
        <v>Ch 8 Practice 1.3.1: Classify a plane shape according to each of these attributes: shape, size and color</v>
      </c>
      <c r="R90" s="83" t="s">
        <v>1812</v>
      </c>
      <c r="S90" s="83" t="s">
        <v>1041</v>
      </c>
      <c r="T90" s="83" t="s">
        <v>1042</v>
      </c>
      <c r="U90" s="116" t="s">
        <v>26</v>
      </c>
      <c r="V90" s="117" t="s">
        <v>2480</v>
      </c>
      <c r="W90" s="104">
        <v>9789814969376</v>
      </c>
      <c r="X90" s="102">
        <v>125</v>
      </c>
      <c r="Y90" s="61" t="s">
        <v>2481</v>
      </c>
      <c r="Z90" s="117" t="s">
        <v>2482</v>
      </c>
      <c r="AA90" s="117" t="s">
        <v>2483</v>
      </c>
      <c r="AB90" s="105" t="str">
        <f t="shared" si="1"/>
        <v>1.086 Classify a plane shape according to attributes M1GE-IIIe-2</v>
      </c>
      <c r="AC90" s="105" t="str">
        <f t="shared" ref="AC90:AD90" si="178">Y90</f>
        <v>3. Geometry</v>
      </c>
      <c r="AD90" s="105" t="str">
        <f t="shared" si="178"/>
        <v>G1.3.01  Plane Shapes</v>
      </c>
      <c r="AE90" s="105" t="str">
        <f t="shared" si="3"/>
        <v>M1GE-IIIe-2</v>
      </c>
      <c r="AF90" s="105" t="str">
        <f t="shared" ref="AF90:AG90" si="179">M90</f>
        <v>M1GE-IIIe-2: Compares and classifies 2-dimensional (flat/plane) and 3-dimensional (solid) figures according to common attributes.</v>
      </c>
      <c r="AG90" s="106" t="str">
        <f t="shared" si="179"/>
        <v>1.045 Compares and classifies 2- dimensional and 3- dimensional figures according to common attributes M1GE-IIIe-2</v>
      </c>
      <c r="AH90" s="107">
        <v>8</v>
      </c>
      <c r="AI90" s="61" t="s">
        <v>2498</v>
      </c>
      <c r="AJ90" s="61" t="s">
        <v>2494</v>
      </c>
      <c r="AK90" s="61"/>
      <c r="AL90" s="61"/>
      <c r="AM90" s="61"/>
      <c r="AN90" s="110"/>
      <c r="AO90" s="110"/>
      <c r="AP90" s="103" t="s">
        <v>1818</v>
      </c>
      <c r="AQ90" s="103" t="str">
        <f t="shared" si="5"/>
        <v>Completed</v>
      </c>
      <c r="AR90" s="110"/>
    </row>
    <row r="91" spans="1:44" ht="15.75" customHeight="1" x14ac:dyDescent="0.2">
      <c r="A91" s="487"/>
      <c r="B91" s="502" t="s">
        <v>2518</v>
      </c>
      <c r="C91" s="61" t="s">
        <v>2519</v>
      </c>
      <c r="D91" s="61" t="s">
        <v>2520</v>
      </c>
      <c r="E91" s="61" t="s">
        <v>2521</v>
      </c>
      <c r="F91" s="176" t="s">
        <v>2522</v>
      </c>
      <c r="G91" s="100">
        <v>6</v>
      </c>
      <c r="H91" s="100" t="s">
        <v>2523</v>
      </c>
      <c r="I91" s="100"/>
      <c r="J91" s="61" t="s">
        <v>2524</v>
      </c>
      <c r="K91" s="84" t="s">
        <v>2525</v>
      </c>
      <c r="L91" s="84" t="s">
        <v>2526</v>
      </c>
      <c r="M91" s="84" t="s">
        <v>2527</v>
      </c>
      <c r="N91" s="84" t="s">
        <v>2528</v>
      </c>
      <c r="O91" s="83" t="s">
        <v>1043</v>
      </c>
      <c r="P91" s="102" t="s">
        <v>2529</v>
      </c>
      <c r="Q91" s="61" t="str">
        <f t="shared" si="0"/>
        <v>Ch 8 Practice 2.1.1: Continue a pattern with plane shapes according to one or two of these attributes: shape, size and color</v>
      </c>
      <c r="R91" s="83" t="s">
        <v>1812</v>
      </c>
      <c r="S91" s="83" t="s">
        <v>1041</v>
      </c>
      <c r="T91" s="83" t="s">
        <v>1042</v>
      </c>
      <c r="U91" s="116" t="s">
        <v>26</v>
      </c>
      <c r="V91" s="117" t="s">
        <v>2480</v>
      </c>
      <c r="W91" s="104">
        <v>9789814969376</v>
      </c>
      <c r="X91" s="102">
        <v>128</v>
      </c>
      <c r="Y91" s="61" t="s">
        <v>2481</v>
      </c>
      <c r="Z91" s="117" t="s">
        <v>2482</v>
      </c>
      <c r="AA91" s="61" t="s">
        <v>2530</v>
      </c>
      <c r="AB91" s="105" t="str">
        <f t="shared" si="1"/>
        <v>1.087 Continue a pattern with plane shapes according to attributes M1AL-IIIg-2</v>
      </c>
      <c r="AC91" s="105" t="str">
        <f t="shared" ref="AC91:AD91" si="180">Y91</f>
        <v>3. Geometry</v>
      </c>
      <c r="AD91" s="105" t="str">
        <f t="shared" si="180"/>
        <v>G1.3.01  Plane Shapes</v>
      </c>
      <c r="AE91" s="105" t="str">
        <f t="shared" si="3"/>
        <v>M1AL-IIIg-2</v>
      </c>
      <c r="AF91" s="105" t="str">
        <f t="shared" ref="AF91:AG91" si="181">M91</f>
        <v>M1AL-IIIg-2: Determines the missing term/s in a given repeating pattern using one attribute (letters, numbers, colors, figures, sizes, etc.).</v>
      </c>
      <c r="AG91" s="106" t="str">
        <f t="shared" si="181"/>
        <v>1.049 Determines the missing term/s in a given repeating pattern M1AL-IIIg-2</v>
      </c>
      <c r="AH91" s="107">
        <v>8</v>
      </c>
      <c r="AI91" s="61" t="s">
        <v>2517</v>
      </c>
      <c r="AJ91" s="61" t="s">
        <v>2510</v>
      </c>
      <c r="AK91" s="61"/>
      <c r="AL91" s="61"/>
      <c r="AM91" s="61"/>
      <c r="AN91" s="110"/>
      <c r="AO91" s="110"/>
      <c r="AP91" s="103" t="s">
        <v>1818</v>
      </c>
      <c r="AQ91" s="103" t="str">
        <f t="shared" si="5"/>
        <v>Completed</v>
      </c>
      <c r="AR91" s="110"/>
    </row>
    <row r="92" spans="1:44" ht="15.75" customHeight="1" x14ac:dyDescent="0.2">
      <c r="A92" s="471"/>
      <c r="B92" s="471"/>
      <c r="C92" s="61" t="s">
        <v>2531</v>
      </c>
      <c r="D92" s="61" t="s">
        <v>2532</v>
      </c>
      <c r="E92" s="61" t="s">
        <v>2533</v>
      </c>
      <c r="F92" s="176" t="s">
        <v>2534</v>
      </c>
      <c r="G92" s="100">
        <v>7</v>
      </c>
      <c r="H92" s="100" t="s">
        <v>2535</v>
      </c>
      <c r="I92" s="100"/>
      <c r="J92" s="61" t="s">
        <v>2536</v>
      </c>
      <c r="K92" s="84" t="s">
        <v>2475</v>
      </c>
      <c r="L92" s="84" t="s">
        <v>2476</v>
      </c>
      <c r="M92" s="84" t="s">
        <v>2477</v>
      </c>
      <c r="N92" s="84" t="s">
        <v>2478</v>
      </c>
      <c r="O92" s="83" t="s">
        <v>1043</v>
      </c>
      <c r="P92" s="102" t="s">
        <v>2537</v>
      </c>
      <c r="Q92" s="61" t="str">
        <f t="shared" si="0"/>
        <v>Ch 8 Practice 2.2.1: Fit suitable pieces together to form a basic plane shape and other shapes</v>
      </c>
      <c r="R92" s="83" t="s">
        <v>1812</v>
      </c>
      <c r="S92" s="83" t="s">
        <v>1041</v>
      </c>
      <c r="T92" s="83" t="s">
        <v>1042</v>
      </c>
      <c r="U92" s="116" t="s">
        <v>26</v>
      </c>
      <c r="V92" s="117" t="s">
        <v>2480</v>
      </c>
      <c r="W92" s="104">
        <v>9789814969376</v>
      </c>
      <c r="X92" s="102">
        <v>131</v>
      </c>
      <c r="Y92" s="61" t="s">
        <v>2481</v>
      </c>
      <c r="Z92" s="117" t="s">
        <v>2482</v>
      </c>
      <c r="AA92" s="61" t="s">
        <v>2530</v>
      </c>
      <c r="AB92" s="105" t="str">
        <f t="shared" si="1"/>
        <v>1.088 Fit suitable pieces together to form a basic plane shape and other shapes M1GE-IIIe-1</v>
      </c>
      <c r="AC92" s="105" t="str">
        <f t="shared" ref="AC92:AD92" si="182">Y92</f>
        <v>3. Geometry</v>
      </c>
      <c r="AD92" s="105" t="str">
        <f t="shared" si="182"/>
        <v>G1.3.01  Plane Shapes</v>
      </c>
      <c r="AE92" s="105" t="str">
        <f t="shared" si="3"/>
        <v>M1GE-IIIe-1</v>
      </c>
      <c r="AF92" s="105" t="str">
        <f t="shared" ref="AF92:AG92" si="183">M92</f>
        <v>M1GE-IIIe-1: Identifies, names, and describes the four basic shapes (square, rectangle, triangle and circle) in 2-dimensional (flat/plane) and 3-dimensional (solid) objects.</v>
      </c>
      <c r="AG92" s="106" t="str">
        <f t="shared" si="183"/>
        <v>1.044 Identifies, names, and describes the four basic shapes in 2- dimensional and 3- dimensional objects M1GE-IIIe-1</v>
      </c>
      <c r="AH92" s="107">
        <v>8</v>
      </c>
      <c r="AI92" s="61" t="s">
        <v>2498</v>
      </c>
      <c r="AJ92" s="61" t="s">
        <v>2494</v>
      </c>
      <c r="AK92" s="61"/>
      <c r="AL92" s="61"/>
      <c r="AM92" s="61"/>
      <c r="AN92" s="110"/>
      <c r="AO92" s="110"/>
      <c r="AP92" s="103" t="s">
        <v>1818</v>
      </c>
      <c r="AQ92" s="103" t="str">
        <f t="shared" si="5"/>
        <v>Completed</v>
      </c>
      <c r="AR92" s="110"/>
    </row>
    <row r="93" spans="1:44" ht="15.75" customHeight="1" x14ac:dyDescent="0.2">
      <c r="A93" s="502" t="s">
        <v>2538</v>
      </c>
      <c r="B93" s="502" t="s">
        <v>2539</v>
      </c>
      <c r="C93" s="502" t="s">
        <v>2540</v>
      </c>
      <c r="D93" s="61" t="s">
        <v>2541</v>
      </c>
      <c r="E93" s="61" t="s">
        <v>2542</v>
      </c>
      <c r="F93" s="176" t="s">
        <v>2543</v>
      </c>
      <c r="G93" s="100">
        <v>1</v>
      </c>
      <c r="H93" s="100" t="s">
        <v>2544</v>
      </c>
      <c r="I93" s="100"/>
      <c r="J93" s="61" t="s">
        <v>2545</v>
      </c>
      <c r="K93" s="84" t="s">
        <v>2475</v>
      </c>
      <c r="L93" s="84" t="s">
        <v>2476</v>
      </c>
      <c r="M93" s="84" t="s">
        <v>2477</v>
      </c>
      <c r="N93" s="84" t="s">
        <v>2478</v>
      </c>
      <c r="O93" s="83" t="s">
        <v>1043</v>
      </c>
      <c r="P93" s="102" t="s">
        <v>2546</v>
      </c>
      <c r="Q93" s="61" t="str">
        <f t="shared" si="0"/>
        <v>Ch 9 Practice 1.1.1: Recognize and name a cube, a cuboid, a cone, a cylinder and a sphere</v>
      </c>
      <c r="R93" s="83" t="s">
        <v>1812</v>
      </c>
      <c r="S93" s="83" t="s">
        <v>1041</v>
      </c>
      <c r="T93" s="83" t="s">
        <v>1042</v>
      </c>
      <c r="U93" s="116" t="s">
        <v>26</v>
      </c>
      <c r="V93" s="117" t="s">
        <v>2547</v>
      </c>
      <c r="W93" s="104">
        <v>9789814969376</v>
      </c>
      <c r="X93" s="102">
        <v>137</v>
      </c>
      <c r="Y93" s="61" t="s">
        <v>2481</v>
      </c>
      <c r="Z93" s="117" t="s">
        <v>2548</v>
      </c>
      <c r="AA93" s="117" t="s">
        <v>2549</v>
      </c>
      <c r="AB93" s="105" t="str">
        <f t="shared" si="1"/>
        <v>1.089 Recognize and name a cube, a cuboid, a cone, a cylinder and a sphere M1GE-IIIe-1</v>
      </c>
      <c r="AC93" s="105" t="str">
        <f t="shared" ref="AC93:AD93" si="184">Y93</f>
        <v>3. Geometry</v>
      </c>
      <c r="AD93" s="105" t="str">
        <f t="shared" si="184"/>
        <v>G1.3.02  Solid Shapes</v>
      </c>
      <c r="AE93" s="105" t="str">
        <f t="shared" si="3"/>
        <v>M1GE-IIIe-1</v>
      </c>
      <c r="AF93" s="105" t="str">
        <f t="shared" ref="AF93:AG93" si="185">M93</f>
        <v>M1GE-IIIe-1: Identifies, names, and describes the four basic shapes (square, rectangle, triangle and circle) in 2-dimensional (flat/plane) and 3-dimensional (solid) objects.</v>
      </c>
      <c r="AG93" s="106" t="str">
        <f t="shared" si="185"/>
        <v>1.044 Identifies, names, and describes the four basic shapes in 2- dimensional and 3- dimensional objects M1GE-IIIe-1</v>
      </c>
      <c r="AH93" s="107">
        <v>9</v>
      </c>
      <c r="AI93" s="61" t="s">
        <v>2490</v>
      </c>
      <c r="AJ93" s="61" t="s">
        <v>2487</v>
      </c>
      <c r="AK93" s="61"/>
      <c r="AL93" s="61"/>
      <c r="AM93" s="61"/>
      <c r="AN93" s="110"/>
      <c r="AO93" s="110"/>
      <c r="AP93" s="103" t="s">
        <v>1818</v>
      </c>
      <c r="AQ93" s="103" t="str">
        <f t="shared" si="5"/>
        <v>Completed</v>
      </c>
      <c r="AR93" s="110"/>
    </row>
    <row r="94" spans="1:44" ht="15.75" customHeight="1" x14ac:dyDescent="0.2">
      <c r="A94" s="487"/>
      <c r="B94" s="487"/>
      <c r="C94" s="471"/>
      <c r="D94" s="61" t="s">
        <v>2550</v>
      </c>
      <c r="E94" s="61" t="s">
        <v>2551</v>
      </c>
      <c r="F94" s="176" t="s">
        <v>2552</v>
      </c>
      <c r="G94" s="100">
        <v>2</v>
      </c>
      <c r="H94" s="100"/>
      <c r="I94" s="101"/>
      <c r="J94" s="61" t="s">
        <v>2553</v>
      </c>
      <c r="K94" s="84" t="s">
        <v>2475</v>
      </c>
      <c r="L94" s="84" t="s">
        <v>2476</v>
      </c>
      <c r="M94" s="84" t="s">
        <v>2477</v>
      </c>
      <c r="N94" s="84" t="s">
        <v>2478</v>
      </c>
      <c r="O94" s="83" t="s">
        <v>1043</v>
      </c>
      <c r="P94" s="102" t="s">
        <v>2554</v>
      </c>
      <c r="Q94" s="84" t="str">
        <f t="shared" si="0"/>
        <v>Ch 9 Practice 1.1.2: Recognize and name basic/ plane shapes in solid shapes</v>
      </c>
      <c r="R94" s="83" t="s">
        <v>1812</v>
      </c>
      <c r="S94" s="83" t="s">
        <v>1041</v>
      </c>
      <c r="T94" s="83" t="s">
        <v>1042</v>
      </c>
      <c r="U94" s="116" t="s">
        <v>26</v>
      </c>
      <c r="V94" s="117" t="s">
        <v>2547</v>
      </c>
      <c r="W94" s="104">
        <v>9789814969376</v>
      </c>
      <c r="X94" s="102">
        <v>137</v>
      </c>
      <c r="Y94" s="61" t="s">
        <v>2481</v>
      </c>
      <c r="Z94" s="117" t="s">
        <v>2548</v>
      </c>
      <c r="AA94" s="117" t="s">
        <v>2549</v>
      </c>
      <c r="AB94" s="105" t="str">
        <f t="shared" si="1"/>
        <v>1.090 Recognize and name basic/ plane shapes in solid shapes M1GE-IIIe-1</v>
      </c>
      <c r="AC94" s="105" t="str">
        <f t="shared" ref="AC94:AD94" si="186">Y94</f>
        <v>3. Geometry</v>
      </c>
      <c r="AD94" s="105" t="str">
        <f t="shared" si="186"/>
        <v>G1.3.02  Solid Shapes</v>
      </c>
      <c r="AE94" s="105" t="str">
        <f t="shared" si="3"/>
        <v>M1GE-IIIe-1</v>
      </c>
      <c r="AF94" s="105" t="str">
        <f t="shared" ref="AF94:AG94" si="187">M94</f>
        <v>M1GE-IIIe-1: Identifies, names, and describes the four basic shapes (square, rectangle, triangle and circle) in 2-dimensional (flat/plane) and 3-dimensional (solid) objects.</v>
      </c>
      <c r="AG94" s="106" t="str">
        <f t="shared" si="187"/>
        <v>1.044 Identifies, names, and describes the four basic shapes in 2- dimensional and 3- dimensional objects M1GE-IIIe-1</v>
      </c>
      <c r="AH94" s="107">
        <v>9</v>
      </c>
      <c r="AI94" s="61" t="s">
        <v>2490</v>
      </c>
      <c r="AJ94" s="61" t="s">
        <v>2487</v>
      </c>
      <c r="AK94" s="61"/>
      <c r="AL94" s="61"/>
      <c r="AM94" s="61"/>
      <c r="AN94" s="110"/>
      <c r="AO94" s="110"/>
      <c r="AP94" s="103" t="s">
        <v>1818</v>
      </c>
      <c r="AQ94" s="103" t="str">
        <f t="shared" si="5"/>
        <v>Completed</v>
      </c>
      <c r="AR94" s="110"/>
    </row>
    <row r="95" spans="1:44" ht="15.75" customHeight="1" x14ac:dyDescent="0.2">
      <c r="A95" s="487"/>
      <c r="B95" s="471"/>
      <c r="C95" s="61" t="s">
        <v>2555</v>
      </c>
      <c r="D95" s="61" t="s">
        <v>2556</v>
      </c>
      <c r="E95" s="61" t="s">
        <v>2557</v>
      </c>
      <c r="F95" s="176" t="s">
        <v>2558</v>
      </c>
      <c r="G95" s="100">
        <v>3</v>
      </c>
      <c r="H95" s="100" t="s">
        <v>2559</v>
      </c>
      <c r="I95" s="100"/>
      <c r="J95" s="61" t="s">
        <v>2560</v>
      </c>
      <c r="K95" s="84" t="s">
        <v>2513</v>
      </c>
      <c r="L95" s="61" t="s">
        <v>2514</v>
      </c>
      <c r="M95" s="84" t="s">
        <v>2515</v>
      </c>
      <c r="N95" s="84" t="s">
        <v>2516</v>
      </c>
      <c r="O95" s="83" t="s">
        <v>1043</v>
      </c>
      <c r="P95" s="102" t="s">
        <v>2561</v>
      </c>
      <c r="Q95" s="84" t="str">
        <f t="shared" si="0"/>
        <v>Ch 9 Practice 1.2.1: Classify solid shapes according to each of these attributes: shape, size and color</v>
      </c>
      <c r="R95" s="83" t="s">
        <v>1812</v>
      </c>
      <c r="S95" s="83" t="s">
        <v>1041</v>
      </c>
      <c r="T95" s="83" t="s">
        <v>1042</v>
      </c>
      <c r="U95" s="116" t="s">
        <v>26</v>
      </c>
      <c r="V95" s="117" t="s">
        <v>2547</v>
      </c>
      <c r="W95" s="104">
        <v>9789814969376</v>
      </c>
      <c r="X95" s="102">
        <v>142</v>
      </c>
      <c r="Y95" s="61" t="s">
        <v>2481</v>
      </c>
      <c r="Z95" s="117" t="s">
        <v>2548</v>
      </c>
      <c r="AA95" s="117" t="s">
        <v>2549</v>
      </c>
      <c r="AB95" s="105" t="str">
        <f t="shared" si="1"/>
        <v>1.091 Classify solid shapes according to attributes M1GE-IIIe-2</v>
      </c>
      <c r="AC95" s="105" t="str">
        <f t="shared" ref="AC95:AD95" si="188">Y95</f>
        <v>3. Geometry</v>
      </c>
      <c r="AD95" s="105" t="str">
        <f t="shared" si="188"/>
        <v>G1.3.02  Solid Shapes</v>
      </c>
      <c r="AE95" s="105" t="str">
        <f t="shared" si="3"/>
        <v>M1GE-IIIe-2</v>
      </c>
      <c r="AF95" s="105" t="str">
        <f t="shared" ref="AF95:AG95" si="189">M95</f>
        <v>M1GE-IIIe-2: Compares and classifies 2-dimensional (flat/plane) and 3-dimensional (solid) figures according to common attributes.</v>
      </c>
      <c r="AG95" s="106" t="str">
        <f t="shared" si="189"/>
        <v>1.045 Compares and classifies 2- dimensional and 3- dimensional figures according to common attributes M1GE-IIIe-2</v>
      </c>
      <c r="AH95" s="107">
        <v>9</v>
      </c>
      <c r="AI95" s="61" t="s">
        <v>2517</v>
      </c>
      <c r="AJ95" s="61" t="s">
        <v>2510</v>
      </c>
      <c r="AK95" s="61"/>
      <c r="AL95" s="61"/>
      <c r="AM95" s="61"/>
      <c r="AN95" s="110"/>
      <c r="AO95" s="110"/>
      <c r="AP95" s="103" t="s">
        <v>1818</v>
      </c>
      <c r="AQ95" s="103" t="str">
        <f t="shared" si="5"/>
        <v>Completed</v>
      </c>
      <c r="AR95" s="110"/>
    </row>
    <row r="96" spans="1:44" ht="15.75" customHeight="1" x14ac:dyDescent="0.2">
      <c r="A96" s="487"/>
      <c r="B96" s="502" t="s">
        <v>2562</v>
      </c>
      <c r="C96" s="502" t="s">
        <v>2563</v>
      </c>
      <c r="D96" s="61" t="s">
        <v>2564</v>
      </c>
      <c r="E96" s="61" t="s">
        <v>2565</v>
      </c>
      <c r="F96" s="176" t="s">
        <v>2566</v>
      </c>
      <c r="G96" s="100">
        <v>4</v>
      </c>
      <c r="H96" s="100" t="s">
        <v>2567</v>
      </c>
      <c r="I96" s="100"/>
      <c r="J96" s="61" t="s">
        <v>2568</v>
      </c>
      <c r="K96" s="61" t="s">
        <v>2513</v>
      </c>
      <c r="L96" s="61" t="s">
        <v>2569</v>
      </c>
      <c r="M96" s="61" t="s">
        <v>2515</v>
      </c>
      <c r="N96" s="61" t="s">
        <v>2516</v>
      </c>
      <c r="O96" s="83" t="s">
        <v>1043</v>
      </c>
      <c r="P96" s="102" t="s">
        <v>2570</v>
      </c>
      <c r="Q96" s="84" t="str">
        <f t="shared" si="0"/>
        <v>Ch 9 Practice 2.1.1: Identify a solid shape that can slide, stack or roll</v>
      </c>
      <c r="R96" s="83" t="s">
        <v>1812</v>
      </c>
      <c r="S96" s="83" t="s">
        <v>1041</v>
      </c>
      <c r="T96" s="83" t="s">
        <v>1042</v>
      </c>
      <c r="U96" s="116" t="s">
        <v>26</v>
      </c>
      <c r="V96" s="117" t="s">
        <v>2547</v>
      </c>
      <c r="W96" s="104">
        <v>9789814969376</v>
      </c>
      <c r="X96" s="102">
        <v>145</v>
      </c>
      <c r="Y96" s="61" t="s">
        <v>2481</v>
      </c>
      <c r="Z96" s="117" t="s">
        <v>2548</v>
      </c>
      <c r="AA96" s="84" t="s">
        <v>2571</v>
      </c>
      <c r="AB96" s="105" t="str">
        <f t="shared" si="1"/>
        <v>1.092 Identify a solid shape that can slide, stack or roll M1GE-IIIe-2</v>
      </c>
      <c r="AC96" s="105" t="str">
        <f t="shared" ref="AC96:AD96" si="190">Y96</f>
        <v>3. Geometry</v>
      </c>
      <c r="AD96" s="105" t="str">
        <f t="shared" si="190"/>
        <v>G1.3.02  Solid Shapes</v>
      </c>
      <c r="AE96" s="105" t="str">
        <f t="shared" si="3"/>
        <v>M1GE-IIIe-2</v>
      </c>
      <c r="AF96" s="105" t="str">
        <f t="shared" ref="AF96:AG96" si="191">M96</f>
        <v>M1GE-IIIe-2: Compares and classifies 2-dimensional (flat/plane) and 3-dimensional (solid) figures according to common attributes.</v>
      </c>
      <c r="AG96" s="106" t="str">
        <f t="shared" si="191"/>
        <v>1.045 Compares and classifies 2- dimensional and 3- dimensional figures according to common attributes M1GE-IIIe-2</v>
      </c>
      <c r="AH96" s="107">
        <v>9</v>
      </c>
      <c r="AI96" s="61" t="s">
        <v>2561</v>
      </c>
      <c r="AJ96" s="61" t="s">
        <v>2558</v>
      </c>
      <c r="AK96" s="84"/>
      <c r="AL96" s="84"/>
      <c r="AM96" s="84"/>
      <c r="AN96" s="179"/>
      <c r="AO96" s="179"/>
      <c r="AP96" s="103" t="s">
        <v>1818</v>
      </c>
      <c r="AQ96" s="103" t="str">
        <f t="shared" si="5"/>
        <v>Completed</v>
      </c>
      <c r="AR96" s="179"/>
    </row>
    <row r="97" spans="1:44" ht="15.75" customHeight="1" x14ac:dyDescent="0.2">
      <c r="A97" s="487"/>
      <c r="B97" s="471"/>
      <c r="C97" s="471"/>
      <c r="D97" s="180" t="s">
        <v>2572</v>
      </c>
      <c r="E97" s="180" t="s">
        <v>2573</v>
      </c>
      <c r="F97" s="180" t="s">
        <v>2574</v>
      </c>
      <c r="G97" s="100">
        <v>5</v>
      </c>
      <c r="H97" s="100" t="s">
        <v>2575</v>
      </c>
      <c r="I97" s="100"/>
      <c r="J97" s="61" t="s">
        <v>2576</v>
      </c>
      <c r="K97" s="61" t="s">
        <v>2475</v>
      </c>
      <c r="L97" s="61" t="s">
        <v>2577</v>
      </c>
      <c r="M97" s="61" t="s">
        <v>2477</v>
      </c>
      <c r="N97" s="61" t="s">
        <v>2478</v>
      </c>
      <c r="O97" s="102" t="s">
        <v>1043</v>
      </c>
      <c r="P97" s="102" t="s">
        <v>2572</v>
      </c>
      <c r="Q97" s="61" t="str">
        <f t="shared" si="0"/>
        <v>Ch 9 Practice 2.1.2: Describe the relative position of a solid shape using the phrases ‘left’, ‘right’, ‘on top of’ and ‘under’</v>
      </c>
      <c r="R97" s="102" t="s">
        <v>1812</v>
      </c>
      <c r="S97" s="102" t="s">
        <v>1041</v>
      </c>
      <c r="T97" s="102" t="s">
        <v>1042</v>
      </c>
      <c r="U97" s="116" t="s">
        <v>26</v>
      </c>
      <c r="V97" s="61" t="s">
        <v>2547</v>
      </c>
      <c r="W97" s="104">
        <v>9789814969376</v>
      </c>
      <c r="X97" s="102">
        <v>145</v>
      </c>
      <c r="Y97" s="61" t="s">
        <v>2481</v>
      </c>
      <c r="Z97" s="61" t="s">
        <v>2548</v>
      </c>
      <c r="AA97" s="61" t="s">
        <v>2571</v>
      </c>
      <c r="AB97" s="105" t="str">
        <f t="shared" si="1"/>
        <v>1.093 Describe the relative position of a solid shape M1GE-IIIe-1</v>
      </c>
      <c r="AC97" s="105" t="str">
        <f t="shared" ref="AC97:AD97" si="192">Y97</f>
        <v>3. Geometry</v>
      </c>
      <c r="AD97" s="105" t="str">
        <f t="shared" si="192"/>
        <v>G1.3.02  Solid Shapes</v>
      </c>
      <c r="AE97" s="105" t="str">
        <f t="shared" si="3"/>
        <v>M1GE-IIIe-1</v>
      </c>
      <c r="AF97" s="105" t="str">
        <f t="shared" ref="AF97:AG97" si="193">M97</f>
        <v>M1GE-IIIe-1: Identifies, names, and describes the four basic shapes (square, rectangle, triangle and circle) in 2-dimensional (flat/plane) and 3-dimensional (solid) objects.</v>
      </c>
      <c r="AG97" s="105" t="str">
        <f t="shared" si="193"/>
        <v>1.044 Identifies, names, and describes the four basic shapes in 2- dimensional and 3- dimensional objects M1GE-IIIe-1</v>
      </c>
      <c r="AH97" s="175">
        <v>9</v>
      </c>
      <c r="AI97" s="61" t="s">
        <v>2240</v>
      </c>
      <c r="AJ97" s="61" t="s">
        <v>2232</v>
      </c>
      <c r="AK97" s="61"/>
      <c r="AL97" s="61"/>
      <c r="AM97" s="61"/>
      <c r="AN97" s="110"/>
      <c r="AO97" s="110"/>
      <c r="AP97" s="103" t="s">
        <v>1818</v>
      </c>
      <c r="AQ97" s="103" t="str">
        <f t="shared" si="5"/>
        <v>Completed</v>
      </c>
      <c r="AR97" s="110"/>
    </row>
    <row r="98" spans="1:44" ht="15.75" customHeight="1" x14ac:dyDescent="0.2">
      <c r="A98" s="471"/>
      <c r="B98" s="61" t="s">
        <v>2578</v>
      </c>
      <c r="C98" s="61" t="s">
        <v>2579</v>
      </c>
      <c r="D98" s="61" t="s">
        <v>2580</v>
      </c>
      <c r="E98" s="61" t="s">
        <v>2581</v>
      </c>
      <c r="F98" s="176" t="s">
        <v>2582</v>
      </c>
      <c r="G98" s="100">
        <v>6</v>
      </c>
      <c r="H98" s="100"/>
      <c r="I98" s="100" t="s">
        <v>2583</v>
      </c>
      <c r="J98" s="61" t="s">
        <v>2584</v>
      </c>
      <c r="K98" s="84" t="s">
        <v>2525</v>
      </c>
      <c r="L98" s="61" t="s">
        <v>2526</v>
      </c>
      <c r="M98" s="84" t="s">
        <v>2527</v>
      </c>
      <c r="N98" s="84" t="s">
        <v>2528</v>
      </c>
      <c r="O98" s="83" t="s">
        <v>1043</v>
      </c>
      <c r="P98" s="102" t="s">
        <v>2585</v>
      </c>
      <c r="Q98" s="84" t="str">
        <f t="shared" si="0"/>
        <v>Ch 9 Practice 3.1.1: Continue a pattern with solid shapes according to one or two of these attributes: size, shape and color</v>
      </c>
      <c r="R98" s="83" t="s">
        <v>1812</v>
      </c>
      <c r="S98" s="83" t="s">
        <v>1041</v>
      </c>
      <c r="T98" s="83" t="s">
        <v>1042</v>
      </c>
      <c r="U98" s="116" t="s">
        <v>26</v>
      </c>
      <c r="V98" s="117" t="s">
        <v>2547</v>
      </c>
      <c r="W98" s="104">
        <v>9789814969376</v>
      </c>
      <c r="X98" s="102">
        <v>148</v>
      </c>
      <c r="Y98" s="61" t="s">
        <v>2481</v>
      </c>
      <c r="Z98" s="117" t="s">
        <v>2548</v>
      </c>
      <c r="AA98" s="61" t="s">
        <v>2586</v>
      </c>
      <c r="AB98" s="105" t="str">
        <f t="shared" si="1"/>
        <v>1.094 Continue a pattern with solid shapes according to attributes M1AL-IIIg-2</v>
      </c>
      <c r="AC98" s="105" t="str">
        <f t="shared" ref="AC98:AD98" si="194">Y98</f>
        <v>3. Geometry</v>
      </c>
      <c r="AD98" s="105" t="str">
        <f t="shared" si="194"/>
        <v>G1.3.02  Solid Shapes</v>
      </c>
      <c r="AE98" s="105" t="str">
        <f t="shared" si="3"/>
        <v>M1AL-IIIg-2</v>
      </c>
      <c r="AF98" s="105" t="str">
        <f t="shared" ref="AF98:AG98" si="195">M98</f>
        <v>M1AL-IIIg-2: Determines the missing term/s in a given repeating pattern using one attribute (letters, numbers, colors, figures, sizes, etc.).</v>
      </c>
      <c r="AG98" s="106" t="str">
        <f t="shared" si="195"/>
        <v>1.049 Determines the missing term/s in a given repeating pattern M1AL-IIIg-2</v>
      </c>
      <c r="AH98" s="107">
        <v>9</v>
      </c>
      <c r="AI98" s="61" t="s">
        <v>2529</v>
      </c>
      <c r="AJ98" s="61" t="s">
        <v>2522</v>
      </c>
      <c r="AK98" s="61"/>
      <c r="AL98" s="61"/>
      <c r="AM98" s="61"/>
      <c r="AN98" s="110"/>
      <c r="AO98" s="110"/>
      <c r="AP98" s="103" t="s">
        <v>1818</v>
      </c>
      <c r="AQ98" s="103" t="str">
        <f t="shared" si="5"/>
        <v>Completed</v>
      </c>
      <c r="AR98" s="110"/>
    </row>
    <row r="99" spans="1:44" ht="15.75" customHeight="1" x14ac:dyDescent="0.2">
      <c r="A99" s="502" t="s">
        <v>2587</v>
      </c>
      <c r="B99" s="502" t="s">
        <v>2588</v>
      </c>
      <c r="C99" s="502" t="s">
        <v>2589</v>
      </c>
      <c r="D99" s="177" t="s">
        <v>2590</v>
      </c>
      <c r="E99" s="177" t="s">
        <v>2591</v>
      </c>
      <c r="F99" s="178" t="s">
        <v>2592</v>
      </c>
      <c r="G99" s="100">
        <v>1</v>
      </c>
      <c r="H99" s="100" t="s">
        <v>2593</v>
      </c>
      <c r="I99" s="100"/>
      <c r="J99" s="61" t="s">
        <v>2594</v>
      </c>
      <c r="K99" s="84" t="s">
        <v>2595</v>
      </c>
      <c r="L99" s="61" t="s">
        <v>2596</v>
      </c>
      <c r="M99" s="84" t="s">
        <v>2597</v>
      </c>
      <c r="N99" s="84" t="s">
        <v>2598</v>
      </c>
      <c r="O99" s="83" t="s">
        <v>1043</v>
      </c>
      <c r="P99" s="102" t="s">
        <v>2590</v>
      </c>
      <c r="Q99" s="84" t="str">
        <f t="shared" si="0"/>
        <v>Ch 10 Practice 1.1.1: Compare the lengths of two or more objects</v>
      </c>
      <c r="R99" s="83" t="s">
        <v>1812</v>
      </c>
      <c r="S99" s="83" t="s">
        <v>1041</v>
      </c>
      <c r="T99" s="83" t="s">
        <v>1042</v>
      </c>
      <c r="U99" s="116" t="s">
        <v>26</v>
      </c>
      <c r="V99" s="61" t="s">
        <v>2599</v>
      </c>
      <c r="W99" s="104">
        <v>9789814969376</v>
      </c>
      <c r="X99" s="102">
        <v>152</v>
      </c>
      <c r="Y99" s="61" t="s">
        <v>2600</v>
      </c>
      <c r="Z99" s="61" t="s">
        <v>2601</v>
      </c>
      <c r="AA99" s="61" t="s">
        <v>2602</v>
      </c>
      <c r="AB99" s="105" t="str">
        <f t="shared" si="1"/>
        <v>1.095 Compare the lengths of two or more objects M1ME-IVc-19</v>
      </c>
      <c r="AC99" s="105" t="str">
        <f t="shared" ref="AC99:AD99" si="196">Y99</f>
        <v>2. Measurement</v>
      </c>
      <c r="AD99" s="105" t="str">
        <f t="shared" si="196"/>
        <v>G1.2.01  Length</v>
      </c>
      <c r="AE99" s="105" t="str">
        <f t="shared" si="3"/>
        <v>M1ME-IVc-19</v>
      </c>
      <c r="AF99" s="105" t="str">
        <f t="shared" ref="AF99:AG99" si="197">M99</f>
        <v>M1ME-IVc-19: Compares objects using comparative words: short, shorter, shortest; long, longer, longest; heavy, heavier, heaviest; light, lighter, lightest.</v>
      </c>
      <c r="AG99" s="106" t="str">
        <f t="shared" si="197"/>
        <v>1.057 Compares objects using comparative words M1ME-IVc-19</v>
      </c>
      <c r="AH99" s="107">
        <v>10</v>
      </c>
      <c r="AI99" s="107"/>
      <c r="AJ99" s="107"/>
      <c r="AK99" s="61"/>
      <c r="AL99" s="61"/>
      <c r="AM99" s="61"/>
      <c r="AN99" s="110"/>
      <c r="AO99" s="110"/>
      <c r="AP99" s="103" t="s">
        <v>1818</v>
      </c>
      <c r="AQ99" s="103" t="str">
        <f t="shared" si="5"/>
        <v>Completed</v>
      </c>
      <c r="AR99" s="110"/>
    </row>
    <row r="100" spans="1:44" ht="15.75" customHeight="1" x14ac:dyDescent="0.2">
      <c r="A100" s="487"/>
      <c r="B100" s="487"/>
      <c r="C100" s="471"/>
      <c r="D100" s="177" t="s">
        <v>2603</v>
      </c>
      <c r="E100" s="177" t="s">
        <v>2604</v>
      </c>
      <c r="F100" s="178" t="s">
        <v>2605</v>
      </c>
      <c r="G100" s="102">
        <v>2</v>
      </c>
      <c r="H100" s="100" t="s">
        <v>2606</v>
      </c>
      <c r="I100" s="61"/>
      <c r="J100" s="61" t="s">
        <v>2607</v>
      </c>
      <c r="K100" s="84" t="s">
        <v>2595</v>
      </c>
      <c r="L100" s="84" t="s">
        <v>2596</v>
      </c>
      <c r="M100" s="84" t="s">
        <v>2597</v>
      </c>
      <c r="N100" s="84" t="s">
        <v>2598</v>
      </c>
      <c r="O100" s="102" t="s">
        <v>1043</v>
      </c>
      <c r="P100" s="102" t="s">
        <v>2603</v>
      </c>
      <c r="Q100" s="84" t="str">
        <f t="shared" si="0"/>
        <v>Ch 10 Practice 1.1.2: Compare the heights of two or more objects</v>
      </c>
      <c r="R100" s="83" t="s">
        <v>1812</v>
      </c>
      <c r="S100" s="83" t="s">
        <v>1041</v>
      </c>
      <c r="T100" s="83" t="s">
        <v>1042</v>
      </c>
      <c r="U100" s="116" t="s">
        <v>26</v>
      </c>
      <c r="V100" s="61" t="s">
        <v>2599</v>
      </c>
      <c r="W100" s="104">
        <v>9789814969376</v>
      </c>
      <c r="X100" s="102">
        <v>152</v>
      </c>
      <c r="Y100" s="61" t="s">
        <v>2600</v>
      </c>
      <c r="Z100" s="61" t="s">
        <v>2601</v>
      </c>
      <c r="AA100" s="61" t="s">
        <v>2602</v>
      </c>
      <c r="AB100" s="105" t="str">
        <f t="shared" si="1"/>
        <v>1.095a Compare the heights of two or more objects M1ME-IVc-19</v>
      </c>
      <c r="AC100" s="105" t="str">
        <f t="shared" ref="AC100:AD100" si="198">Y100</f>
        <v>2. Measurement</v>
      </c>
      <c r="AD100" s="105" t="str">
        <f t="shared" si="198"/>
        <v>G1.2.01  Length</v>
      </c>
      <c r="AE100" s="105" t="str">
        <f t="shared" si="3"/>
        <v>M1ME-IVc-19</v>
      </c>
      <c r="AF100" s="105" t="str">
        <f t="shared" ref="AF100:AG100" si="199">M100</f>
        <v>M1ME-IVc-19: Compares objects using comparative words: short, shorter, shortest; long, longer, longest; heavy, heavier, heaviest; light, lighter, lightest.</v>
      </c>
      <c r="AG100" s="106" t="str">
        <f t="shared" si="199"/>
        <v>1.057 Compares objects using comparative words M1ME-IVc-19</v>
      </c>
      <c r="AH100" s="107">
        <v>10</v>
      </c>
      <c r="AI100" s="175"/>
      <c r="AJ100" s="175"/>
      <c r="AK100" s="61"/>
      <c r="AL100" s="61"/>
      <c r="AM100" s="61"/>
      <c r="AN100" s="110"/>
      <c r="AO100" s="110"/>
      <c r="AP100" s="103" t="s">
        <v>1818</v>
      </c>
      <c r="AQ100" s="103" t="str">
        <f t="shared" si="5"/>
        <v>Completed</v>
      </c>
      <c r="AR100" s="110"/>
    </row>
    <row r="101" spans="1:44" ht="15.75" customHeight="1" x14ac:dyDescent="0.2">
      <c r="A101" s="487"/>
      <c r="B101" s="487"/>
      <c r="C101" s="61" t="s">
        <v>2608</v>
      </c>
      <c r="D101" s="61" t="s">
        <v>2609</v>
      </c>
      <c r="E101" s="61" t="s">
        <v>2610</v>
      </c>
      <c r="F101" s="176" t="s">
        <v>2611</v>
      </c>
      <c r="G101" s="100">
        <v>3</v>
      </c>
      <c r="H101" s="100" t="s">
        <v>2612</v>
      </c>
      <c r="I101" s="100"/>
      <c r="J101" s="61" t="s">
        <v>2613</v>
      </c>
      <c r="K101" s="84" t="s">
        <v>2595</v>
      </c>
      <c r="L101" s="84" t="s">
        <v>2596</v>
      </c>
      <c r="M101" s="84" t="s">
        <v>2597</v>
      </c>
      <c r="N101" s="84" t="s">
        <v>2598</v>
      </c>
      <c r="O101" s="83" t="s">
        <v>1043</v>
      </c>
      <c r="P101" s="102" t="s">
        <v>2614</v>
      </c>
      <c r="Q101" s="84" t="str">
        <f t="shared" si="0"/>
        <v>Ch 10 Practice 1.2.1: Compare the lengths of two or more objects by counting</v>
      </c>
      <c r="R101" s="83" t="s">
        <v>1812</v>
      </c>
      <c r="S101" s="83" t="s">
        <v>1041</v>
      </c>
      <c r="T101" s="83" t="s">
        <v>1042</v>
      </c>
      <c r="U101" s="116" t="s">
        <v>26</v>
      </c>
      <c r="V101" s="61" t="s">
        <v>2599</v>
      </c>
      <c r="W101" s="104">
        <v>9789814969376</v>
      </c>
      <c r="X101" s="102">
        <v>155</v>
      </c>
      <c r="Y101" s="61" t="s">
        <v>2600</v>
      </c>
      <c r="Z101" s="61" t="s">
        <v>2601</v>
      </c>
      <c r="AA101" s="61" t="s">
        <v>2602</v>
      </c>
      <c r="AB101" s="105" t="str">
        <f t="shared" si="1"/>
        <v>1.096 Compare the lengths of two or more objects M1ME-IVc-19</v>
      </c>
      <c r="AC101" s="105" t="str">
        <f t="shared" ref="AC101:AD101" si="200">Y101</f>
        <v>2. Measurement</v>
      </c>
      <c r="AD101" s="105" t="str">
        <f t="shared" si="200"/>
        <v>G1.2.01  Length</v>
      </c>
      <c r="AE101" s="105" t="str">
        <f t="shared" si="3"/>
        <v>M1ME-IVc-19</v>
      </c>
      <c r="AF101" s="105" t="str">
        <f t="shared" ref="AF101:AG101" si="201">M101</f>
        <v>M1ME-IVc-19: Compares objects using comparative words: short, shorter, shortest; long, longer, longest; heavy, heavier, heaviest; light, lighter, lightest.</v>
      </c>
      <c r="AG101" s="106" t="str">
        <f t="shared" si="201"/>
        <v>1.057 Compares objects using comparative words M1ME-IVc-19</v>
      </c>
      <c r="AH101" s="107">
        <v>10</v>
      </c>
      <c r="AI101" s="107"/>
      <c r="AJ101" s="107"/>
      <c r="AK101" s="61"/>
      <c r="AL101" s="61"/>
      <c r="AM101" s="61"/>
      <c r="AN101" s="110"/>
      <c r="AO101" s="110"/>
      <c r="AP101" s="103" t="s">
        <v>1818</v>
      </c>
      <c r="AQ101" s="103" t="str">
        <f t="shared" si="5"/>
        <v>Completed</v>
      </c>
      <c r="AR101" s="110"/>
    </row>
    <row r="102" spans="1:44" ht="15.75" customHeight="1" x14ac:dyDescent="0.2">
      <c r="A102" s="487"/>
      <c r="B102" s="471"/>
      <c r="C102" s="61" t="s">
        <v>2615</v>
      </c>
      <c r="D102" s="61" t="s">
        <v>2616</v>
      </c>
      <c r="E102" s="61" t="s">
        <v>2617</v>
      </c>
      <c r="F102" s="176" t="s">
        <v>2618</v>
      </c>
      <c r="G102" s="100">
        <v>4</v>
      </c>
      <c r="H102" s="100"/>
      <c r="I102" s="100" t="s">
        <v>2619</v>
      </c>
      <c r="J102" s="61" t="s">
        <v>2620</v>
      </c>
      <c r="K102" s="84" t="s">
        <v>2595</v>
      </c>
      <c r="L102" s="84" t="s">
        <v>2596</v>
      </c>
      <c r="M102" s="84" t="s">
        <v>2597</v>
      </c>
      <c r="N102" s="84" t="s">
        <v>2598</v>
      </c>
      <c r="O102" s="83" t="s">
        <v>1043</v>
      </c>
      <c r="P102" s="102" t="s">
        <v>2621</v>
      </c>
      <c r="Q102" s="84" t="str">
        <f t="shared" si="0"/>
        <v>Ch 10 Practice 1.3.1: Compare and order the lengths of two or more objects using the same start line</v>
      </c>
      <c r="R102" s="83" t="s">
        <v>1812</v>
      </c>
      <c r="S102" s="83" t="s">
        <v>1041</v>
      </c>
      <c r="T102" s="83" t="s">
        <v>1042</v>
      </c>
      <c r="U102" s="116" t="s">
        <v>26</v>
      </c>
      <c r="V102" s="61" t="s">
        <v>2599</v>
      </c>
      <c r="W102" s="104">
        <v>9789814969376</v>
      </c>
      <c r="X102" s="102">
        <v>157</v>
      </c>
      <c r="Y102" s="61" t="s">
        <v>2600</v>
      </c>
      <c r="Z102" s="61" t="s">
        <v>2601</v>
      </c>
      <c r="AA102" s="61" t="s">
        <v>2602</v>
      </c>
      <c r="AB102" s="105" t="str">
        <f t="shared" si="1"/>
        <v>1.097 Compare and order the lengths of two or more objects M1ME-IVc-19</v>
      </c>
      <c r="AC102" s="105" t="str">
        <f t="shared" ref="AC102:AD102" si="202">Y102</f>
        <v>2. Measurement</v>
      </c>
      <c r="AD102" s="105" t="str">
        <f t="shared" si="202"/>
        <v>G1.2.01  Length</v>
      </c>
      <c r="AE102" s="105" t="str">
        <f t="shared" si="3"/>
        <v>M1ME-IVc-19</v>
      </c>
      <c r="AF102" s="105" t="str">
        <f t="shared" ref="AF102:AG102" si="203">M102</f>
        <v>M1ME-IVc-19: Compares objects using comparative words: short, shorter, shortest; long, longer, longest; heavy, heavier, heaviest; light, lighter, lightest.</v>
      </c>
      <c r="AG102" s="106" t="str">
        <f t="shared" si="203"/>
        <v>1.057 Compares objects using comparative words M1ME-IVc-19</v>
      </c>
      <c r="AH102" s="107">
        <v>10</v>
      </c>
      <c r="AI102" s="107"/>
      <c r="AJ102" s="107"/>
      <c r="AK102" s="61"/>
      <c r="AL102" s="61"/>
      <c r="AM102" s="61"/>
      <c r="AN102" s="110"/>
      <c r="AO102" s="110"/>
      <c r="AP102" s="103" t="s">
        <v>1818</v>
      </c>
      <c r="AQ102" s="103" t="str">
        <f t="shared" si="5"/>
        <v>Completed</v>
      </c>
      <c r="AR102" s="110"/>
    </row>
    <row r="103" spans="1:44" ht="15.75" customHeight="1" x14ac:dyDescent="0.2">
      <c r="A103" s="487"/>
      <c r="B103" s="502" t="s">
        <v>2622</v>
      </c>
      <c r="C103" s="61" t="s">
        <v>2623</v>
      </c>
      <c r="D103" s="61" t="s">
        <v>2624</v>
      </c>
      <c r="E103" s="61" t="s">
        <v>2625</v>
      </c>
      <c r="F103" s="176" t="s">
        <v>2626</v>
      </c>
      <c r="G103" s="100">
        <v>5</v>
      </c>
      <c r="H103" s="100"/>
      <c r="I103" s="100"/>
      <c r="J103" s="61" t="s">
        <v>2627</v>
      </c>
      <c r="K103" s="84" t="s">
        <v>2628</v>
      </c>
      <c r="L103" s="84" t="s">
        <v>2629</v>
      </c>
      <c r="M103" s="84" t="s">
        <v>2630</v>
      </c>
      <c r="N103" s="84" t="s">
        <v>2631</v>
      </c>
      <c r="O103" s="83" t="s">
        <v>1043</v>
      </c>
      <c r="P103" s="102" t="s">
        <v>2632</v>
      </c>
      <c r="Q103" s="84" t="str">
        <f t="shared" si="0"/>
        <v>Ch 10 Practice 2.1.1: Estimate and measure the length of an object in non-standard units</v>
      </c>
      <c r="R103" s="83" t="s">
        <v>1812</v>
      </c>
      <c r="S103" s="83" t="s">
        <v>1041</v>
      </c>
      <c r="T103" s="83" t="s">
        <v>1042</v>
      </c>
      <c r="U103" s="116" t="s">
        <v>26</v>
      </c>
      <c r="V103" s="61" t="s">
        <v>2599</v>
      </c>
      <c r="W103" s="104">
        <v>9789814969376</v>
      </c>
      <c r="X103" s="102">
        <v>161</v>
      </c>
      <c r="Y103" s="61" t="s">
        <v>2600</v>
      </c>
      <c r="Z103" s="61" t="s">
        <v>2601</v>
      </c>
      <c r="AA103" s="61" t="s">
        <v>2633</v>
      </c>
      <c r="AB103" s="105" t="str">
        <f t="shared" si="1"/>
        <v>1.098 Estimate and measure the length of an object in non-standard units M1ME-IVd-20</v>
      </c>
      <c r="AC103" s="105" t="str">
        <f t="shared" ref="AC103:AD103" si="204">Y103</f>
        <v>2. Measurement</v>
      </c>
      <c r="AD103" s="105" t="str">
        <f t="shared" si="204"/>
        <v>G1.2.01  Length</v>
      </c>
      <c r="AE103" s="105" t="str">
        <f t="shared" si="3"/>
        <v>M1ME-IVd-20</v>
      </c>
      <c r="AF103" s="105" t="str">
        <f t="shared" ref="AF103:AG103" si="205">M103</f>
        <v>M1ME-IVd-20: Estimates and measures length using non-standard units of linear measures.</v>
      </c>
      <c r="AG103" s="106" t="str">
        <f t="shared" si="205"/>
        <v>1.058 Estimates and measures length using non-standard units of linear measures M1ME-IVd-20</v>
      </c>
      <c r="AH103" s="107">
        <v>10</v>
      </c>
      <c r="AI103" s="107"/>
      <c r="AJ103" s="107"/>
      <c r="AK103" s="61"/>
      <c r="AL103" s="61"/>
      <c r="AM103" s="61"/>
      <c r="AN103" s="110"/>
      <c r="AO103" s="110"/>
      <c r="AP103" s="103" t="s">
        <v>1818</v>
      </c>
      <c r="AQ103" s="103" t="str">
        <f t="shared" si="5"/>
        <v>Completed</v>
      </c>
      <c r="AR103" s="110"/>
    </row>
    <row r="104" spans="1:44" ht="15.75" customHeight="1" x14ac:dyDescent="0.2">
      <c r="A104" s="471"/>
      <c r="B104" s="471"/>
      <c r="C104" s="61" t="s">
        <v>2634</v>
      </c>
      <c r="D104" s="61" t="s">
        <v>2635</v>
      </c>
      <c r="E104" s="61" t="s">
        <v>2636</v>
      </c>
      <c r="F104" s="176" t="s">
        <v>2637</v>
      </c>
      <c r="G104" s="100">
        <v>6</v>
      </c>
      <c r="H104" s="100" t="s">
        <v>2638</v>
      </c>
      <c r="I104" s="100" t="s">
        <v>2639</v>
      </c>
      <c r="J104" s="61" t="s">
        <v>2640</v>
      </c>
      <c r="K104" s="84" t="s">
        <v>2628</v>
      </c>
      <c r="L104" s="84" t="s">
        <v>2629</v>
      </c>
      <c r="M104" s="84" t="s">
        <v>2630</v>
      </c>
      <c r="N104" s="84" t="s">
        <v>2631</v>
      </c>
      <c r="O104" s="83" t="s">
        <v>1043</v>
      </c>
      <c r="P104" s="102" t="s">
        <v>2641</v>
      </c>
      <c r="Q104" s="84" t="str">
        <f t="shared" si="0"/>
        <v>Ch 10 Practice 2.2.1: Estimate and measure the length of an object in non-standard units, and express the length in units</v>
      </c>
      <c r="R104" s="83" t="s">
        <v>1812</v>
      </c>
      <c r="S104" s="83" t="s">
        <v>1041</v>
      </c>
      <c r="T104" s="83" t="s">
        <v>1042</v>
      </c>
      <c r="U104" s="116" t="s">
        <v>26</v>
      </c>
      <c r="V104" s="61" t="s">
        <v>2599</v>
      </c>
      <c r="W104" s="104">
        <v>9789814969376</v>
      </c>
      <c r="X104" s="102">
        <v>161</v>
      </c>
      <c r="Y104" s="61" t="s">
        <v>2600</v>
      </c>
      <c r="Z104" s="61" t="s">
        <v>2601</v>
      </c>
      <c r="AA104" s="61" t="s">
        <v>2633</v>
      </c>
      <c r="AB104" s="105" t="str">
        <f t="shared" si="1"/>
        <v>1.099 Estimate and measure the length of an object in non-standard units, and express the length in units M1ME-IVd-20</v>
      </c>
      <c r="AC104" s="105" t="str">
        <f t="shared" ref="AC104:AD104" si="206">Y104</f>
        <v>2. Measurement</v>
      </c>
      <c r="AD104" s="105" t="str">
        <f t="shared" si="206"/>
        <v>G1.2.01  Length</v>
      </c>
      <c r="AE104" s="105" t="str">
        <f t="shared" si="3"/>
        <v>M1ME-IVd-20</v>
      </c>
      <c r="AF104" s="105" t="str">
        <f t="shared" ref="AF104:AG104" si="207">M104</f>
        <v>M1ME-IVd-20: Estimates and measures length using non-standard units of linear measures.</v>
      </c>
      <c r="AG104" s="106" t="str">
        <f t="shared" si="207"/>
        <v>1.058 Estimates and measures length using non-standard units of linear measures M1ME-IVd-20</v>
      </c>
      <c r="AH104" s="107">
        <v>10</v>
      </c>
      <c r="AI104" s="107"/>
      <c r="AJ104" s="107"/>
      <c r="AK104" s="61"/>
      <c r="AL104" s="61"/>
      <c r="AM104" s="61"/>
      <c r="AN104" s="110"/>
      <c r="AO104" s="110"/>
      <c r="AP104" s="103" t="s">
        <v>1818</v>
      </c>
      <c r="AQ104" s="103" t="str">
        <f t="shared" si="5"/>
        <v>Completed</v>
      </c>
      <c r="AR104" s="110"/>
    </row>
    <row r="105" spans="1:44" ht="15.75" customHeight="1" x14ac:dyDescent="0.2">
      <c r="A105" s="502" t="s">
        <v>2642</v>
      </c>
      <c r="B105" s="502" t="s">
        <v>2643</v>
      </c>
      <c r="C105" s="61" t="s">
        <v>2644</v>
      </c>
      <c r="D105" s="61" t="s">
        <v>2645</v>
      </c>
      <c r="E105" s="61" t="s">
        <v>2646</v>
      </c>
      <c r="F105" s="176" t="s">
        <v>2647</v>
      </c>
      <c r="G105" s="100">
        <v>1</v>
      </c>
      <c r="H105" s="100" t="s">
        <v>2648</v>
      </c>
      <c r="I105" s="101"/>
      <c r="J105" s="61" t="s">
        <v>2649</v>
      </c>
      <c r="K105" s="84" t="s">
        <v>2595</v>
      </c>
      <c r="L105" s="84" t="s">
        <v>2596</v>
      </c>
      <c r="M105" s="84" t="s">
        <v>2597</v>
      </c>
      <c r="N105" s="84" t="s">
        <v>2598</v>
      </c>
      <c r="O105" s="83" t="s">
        <v>1043</v>
      </c>
      <c r="P105" s="102" t="s">
        <v>2650</v>
      </c>
      <c r="Q105" s="84" t="str">
        <f t="shared" si="0"/>
        <v>Ch 11 Practice 1.1.1: Compare the masses of two objects</v>
      </c>
      <c r="R105" s="83" t="s">
        <v>1812</v>
      </c>
      <c r="S105" s="83" t="s">
        <v>1041</v>
      </c>
      <c r="T105" s="83" t="s">
        <v>1042</v>
      </c>
      <c r="U105" s="116" t="s">
        <v>26</v>
      </c>
      <c r="V105" s="61" t="s">
        <v>2651</v>
      </c>
      <c r="W105" s="104">
        <v>9789814969376</v>
      </c>
      <c r="X105" s="102">
        <v>5</v>
      </c>
      <c r="Y105" s="61" t="s">
        <v>2600</v>
      </c>
      <c r="Z105" s="61" t="s">
        <v>2652</v>
      </c>
      <c r="AA105" s="61" t="s">
        <v>2653</v>
      </c>
      <c r="AB105" s="105" t="str">
        <f t="shared" si="1"/>
        <v>1.100 Compare the masses of two objects M1ME-IVc-19</v>
      </c>
      <c r="AC105" s="105" t="str">
        <f t="shared" ref="AC105:AD105" si="208">Y105</f>
        <v>2. Measurement</v>
      </c>
      <c r="AD105" s="105" t="str">
        <f t="shared" si="208"/>
        <v>G1.2.03  Mass</v>
      </c>
      <c r="AE105" s="105" t="str">
        <f t="shared" si="3"/>
        <v>M1ME-IVc-19</v>
      </c>
      <c r="AF105" s="105" t="str">
        <f t="shared" ref="AF105:AG105" si="209">M105</f>
        <v>M1ME-IVc-19: Compares objects using comparative words: short, shorter, shortest; long, longer, longest; heavy, heavier, heaviest; light, lighter, lightest.</v>
      </c>
      <c r="AG105" s="106" t="str">
        <f t="shared" si="209"/>
        <v>1.057 Compares objects using comparative words M1ME-IVc-19</v>
      </c>
      <c r="AH105" s="107">
        <v>11</v>
      </c>
      <c r="AI105" s="107"/>
      <c r="AJ105" s="107"/>
      <c r="AK105" s="61"/>
      <c r="AL105" s="61"/>
      <c r="AM105" s="61"/>
      <c r="AN105" s="110"/>
      <c r="AO105" s="110"/>
      <c r="AP105" s="103" t="s">
        <v>1818</v>
      </c>
      <c r="AQ105" s="103" t="str">
        <f t="shared" si="5"/>
        <v>Completed</v>
      </c>
      <c r="AR105" s="110"/>
    </row>
    <row r="106" spans="1:44" ht="15.75" customHeight="1" x14ac:dyDescent="0.2">
      <c r="A106" s="487"/>
      <c r="B106" s="471"/>
      <c r="C106" s="61" t="s">
        <v>2654</v>
      </c>
      <c r="D106" s="61" t="s">
        <v>2655</v>
      </c>
      <c r="E106" s="61" t="s">
        <v>2656</v>
      </c>
      <c r="F106" s="176" t="s">
        <v>2657</v>
      </c>
      <c r="G106" s="100">
        <v>2</v>
      </c>
      <c r="H106" s="100"/>
      <c r="I106" s="100"/>
      <c r="J106" s="61" t="s">
        <v>2658</v>
      </c>
      <c r="K106" s="84" t="s">
        <v>2595</v>
      </c>
      <c r="L106" s="84" t="s">
        <v>2596</v>
      </c>
      <c r="M106" s="84" t="s">
        <v>2597</v>
      </c>
      <c r="N106" s="84" t="s">
        <v>2598</v>
      </c>
      <c r="O106" s="83" t="s">
        <v>1043</v>
      </c>
      <c r="P106" s="102" t="s">
        <v>2659</v>
      </c>
      <c r="Q106" s="84" t="str">
        <f t="shared" si="0"/>
        <v>Ch 11 Practice 1.2.1: Compare the masses of three objects</v>
      </c>
      <c r="R106" s="83" t="s">
        <v>1812</v>
      </c>
      <c r="S106" s="83" t="s">
        <v>1041</v>
      </c>
      <c r="T106" s="83" t="s">
        <v>1042</v>
      </c>
      <c r="U106" s="116" t="s">
        <v>26</v>
      </c>
      <c r="V106" s="61" t="s">
        <v>2651</v>
      </c>
      <c r="W106" s="104">
        <v>9789814969376</v>
      </c>
      <c r="X106" s="102">
        <v>5</v>
      </c>
      <c r="Y106" s="61" t="s">
        <v>2600</v>
      </c>
      <c r="Z106" s="61" t="s">
        <v>2652</v>
      </c>
      <c r="AA106" s="61" t="s">
        <v>2653</v>
      </c>
      <c r="AB106" s="105" t="str">
        <f t="shared" si="1"/>
        <v>1.101 Compare the masses of three objects M1ME-IVc-19</v>
      </c>
      <c r="AC106" s="105" t="str">
        <f t="shared" ref="AC106:AD106" si="210">Y106</f>
        <v>2. Measurement</v>
      </c>
      <c r="AD106" s="105" t="str">
        <f t="shared" si="210"/>
        <v>G1.2.03  Mass</v>
      </c>
      <c r="AE106" s="105" t="str">
        <f t="shared" si="3"/>
        <v>M1ME-IVc-19</v>
      </c>
      <c r="AF106" s="105" t="str">
        <f t="shared" ref="AF106:AG106" si="211">M106</f>
        <v>M1ME-IVc-19: Compares objects using comparative words: short, shorter, shortest; long, longer, longest; heavy, heavier, heaviest; light, lighter, lightest.</v>
      </c>
      <c r="AG106" s="106" t="str">
        <f t="shared" si="211"/>
        <v>1.057 Compares objects using comparative words M1ME-IVc-19</v>
      </c>
      <c r="AH106" s="107">
        <v>11</v>
      </c>
      <c r="AI106" s="107"/>
      <c r="AJ106" s="107"/>
      <c r="AK106" s="61"/>
      <c r="AL106" s="61"/>
      <c r="AM106" s="61"/>
      <c r="AN106" s="110"/>
      <c r="AO106" s="110"/>
      <c r="AP106" s="103" t="s">
        <v>1818</v>
      </c>
      <c r="AQ106" s="103" t="str">
        <f t="shared" si="5"/>
        <v>Completed</v>
      </c>
      <c r="AR106" s="110"/>
    </row>
    <row r="107" spans="1:44" ht="15.75" customHeight="1" x14ac:dyDescent="0.2">
      <c r="A107" s="487"/>
      <c r="B107" s="502" t="s">
        <v>2660</v>
      </c>
      <c r="C107" s="502" t="s">
        <v>2661</v>
      </c>
      <c r="D107" s="181" t="s">
        <v>2662</v>
      </c>
      <c r="E107" s="181" t="s">
        <v>2663</v>
      </c>
      <c r="F107" s="181" t="s">
        <v>2664</v>
      </c>
      <c r="G107" s="100">
        <v>3</v>
      </c>
      <c r="H107" s="100" t="s">
        <v>2665</v>
      </c>
      <c r="I107" s="100"/>
      <c r="J107" s="61" t="s">
        <v>2666</v>
      </c>
      <c r="K107" s="84" t="s">
        <v>2667</v>
      </c>
      <c r="L107" s="84" t="s">
        <v>2668</v>
      </c>
      <c r="M107" s="84" t="s">
        <v>2669</v>
      </c>
      <c r="N107" s="84" t="s">
        <v>2670</v>
      </c>
      <c r="O107" s="83" t="s">
        <v>1043</v>
      </c>
      <c r="P107" s="102" t="s">
        <v>2662</v>
      </c>
      <c r="Q107" s="84" t="str">
        <f t="shared" si="0"/>
        <v>Ch 11 Practice 2.1.1: Measure the mass of an object in non-standard units</v>
      </c>
      <c r="R107" s="83" t="s">
        <v>1812</v>
      </c>
      <c r="S107" s="83" t="s">
        <v>1041</v>
      </c>
      <c r="T107" s="83" t="s">
        <v>1042</v>
      </c>
      <c r="U107" s="116" t="s">
        <v>26</v>
      </c>
      <c r="V107" s="61" t="s">
        <v>2651</v>
      </c>
      <c r="W107" s="104">
        <v>9789814969376</v>
      </c>
      <c r="X107" s="102">
        <v>9</v>
      </c>
      <c r="Y107" s="61" t="s">
        <v>2600</v>
      </c>
      <c r="Z107" s="61" t="s">
        <v>2652</v>
      </c>
      <c r="AA107" s="61" t="s">
        <v>2671</v>
      </c>
      <c r="AB107" s="105" t="str">
        <f t="shared" si="1"/>
        <v>1.102 Measure the mass of an object in non-standard units M1ME-IVe-21</v>
      </c>
      <c r="AC107" s="105" t="str">
        <f t="shared" ref="AC107:AD107" si="212">Y107</f>
        <v>2. Measurement</v>
      </c>
      <c r="AD107" s="105" t="str">
        <f t="shared" si="212"/>
        <v>G1.2.03  Mass</v>
      </c>
      <c r="AE107" s="105" t="str">
        <f t="shared" si="3"/>
        <v>M1ME-IVe-21</v>
      </c>
      <c r="AF107" s="105" t="str">
        <f t="shared" ref="AF107:AG107" si="213">M107</f>
        <v>M1ME-IVe-21: Estimates and measures mass using non-standard units of mass measure.</v>
      </c>
      <c r="AG107" s="106" t="str">
        <f t="shared" si="213"/>
        <v>1.059 Estimates and measures mass using non-standard units of mass measure M1ME-IVe-21</v>
      </c>
      <c r="AH107" s="107">
        <v>11</v>
      </c>
      <c r="AI107" s="107"/>
      <c r="AJ107" s="107"/>
      <c r="AK107" s="61"/>
      <c r="AL107" s="61"/>
      <c r="AM107" s="61"/>
      <c r="AN107" s="110"/>
      <c r="AO107" s="110"/>
      <c r="AP107" s="103" t="s">
        <v>1818</v>
      </c>
      <c r="AQ107" s="103" t="str">
        <f t="shared" si="5"/>
        <v>Completed</v>
      </c>
      <c r="AR107" s="110"/>
    </row>
    <row r="108" spans="1:44" ht="15.75" customHeight="1" x14ac:dyDescent="0.2">
      <c r="A108" s="487"/>
      <c r="B108" s="487"/>
      <c r="C108" s="471"/>
      <c r="D108" s="61" t="s">
        <v>2672</v>
      </c>
      <c r="E108" s="61" t="s">
        <v>2673</v>
      </c>
      <c r="F108" s="176" t="s">
        <v>2674</v>
      </c>
      <c r="G108" s="100">
        <v>4</v>
      </c>
      <c r="H108" s="100"/>
      <c r="I108" s="100" t="s">
        <v>2675</v>
      </c>
      <c r="J108" s="61" t="s">
        <v>2676</v>
      </c>
      <c r="K108" s="84" t="s">
        <v>2667</v>
      </c>
      <c r="L108" s="84" t="s">
        <v>2668</v>
      </c>
      <c r="M108" s="84" t="s">
        <v>2669</v>
      </c>
      <c r="N108" s="84" t="s">
        <v>2670</v>
      </c>
      <c r="O108" s="83" t="s">
        <v>1043</v>
      </c>
      <c r="P108" s="102" t="s">
        <v>2677</v>
      </c>
      <c r="Q108" s="84" t="str">
        <f t="shared" si="0"/>
        <v>Ch 11 Practice 2.1.2: Measure the mass of an object in non-standard units, and express the mass in units</v>
      </c>
      <c r="R108" s="83" t="s">
        <v>1812</v>
      </c>
      <c r="S108" s="83" t="s">
        <v>1041</v>
      </c>
      <c r="T108" s="83" t="s">
        <v>1042</v>
      </c>
      <c r="U108" s="116" t="s">
        <v>26</v>
      </c>
      <c r="V108" s="61" t="s">
        <v>2651</v>
      </c>
      <c r="W108" s="104">
        <v>9789814969376</v>
      </c>
      <c r="X108" s="102">
        <v>9</v>
      </c>
      <c r="Y108" s="61" t="s">
        <v>2600</v>
      </c>
      <c r="Z108" s="61" t="s">
        <v>2652</v>
      </c>
      <c r="AA108" s="61" t="s">
        <v>2671</v>
      </c>
      <c r="AB108" s="105" t="str">
        <f t="shared" si="1"/>
        <v>1.103 Measure the mass of an object in non-standard units, and express the mass in units M1ME-IVe-21</v>
      </c>
      <c r="AC108" s="105" t="str">
        <f t="shared" ref="AC108:AD108" si="214">Y108</f>
        <v>2. Measurement</v>
      </c>
      <c r="AD108" s="105" t="str">
        <f t="shared" si="214"/>
        <v>G1.2.03  Mass</v>
      </c>
      <c r="AE108" s="105" t="str">
        <f t="shared" si="3"/>
        <v>M1ME-IVe-21</v>
      </c>
      <c r="AF108" s="105" t="str">
        <f t="shared" ref="AF108:AG108" si="215">M108</f>
        <v>M1ME-IVe-21: Estimates and measures mass using non-standard units of mass measure.</v>
      </c>
      <c r="AG108" s="106" t="str">
        <f t="shared" si="215"/>
        <v>1.059 Estimates and measures mass using non-standard units of mass measure M1ME-IVe-21</v>
      </c>
      <c r="AH108" s="107">
        <v>11</v>
      </c>
      <c r="AI108" s="107"/>
      <c r="AJ108" s="107"/>
      <c r="AK108" s="61"/>
      <c r="AL108" s="61"/>
      <c r="AM108" s="61"/>
      <c r="AN108" s="110"/>
      <c r="AO108" s="110"/>
      <c r="AP108" s="103" t="s">
        <v>1818</v>
      </c>
      <c r="AQ108" s="103" t="str">
        <f t="shared" si="5"/>
        <v>Completed</v>
      </c>
      <c r="AR108" s="110"/>
    </row>
    <row r="109" spans="1:44" ht="15.75" customHeight="1" x14ac:dyDescent="0.2">
      <c r="A109" s="487"/>
      <c r="B109" s="487"/>
      <c r="C109" s="61" t="s">
        <v>2678</v>
      </c>
      <c r="D109" s="181" t="s">
        <v>2679</v>
      </c>
      <c r="E109" s="181" t="s">
        <v>2680</v>
      </c>
      <c r="F109" s="181" t="s">
        <v>2681</v>
      </c>
      <c r="G109" s="100">
        <v>5</v>
      </c>
      <c r="H109" s="100"/>
      <c r="I109" s="100"/>
      <c r="J109" s="61" t="s">
        <v>2682</v>
      </c>
      <c r="K109" s="84" t="s">
        <v>2667</v>
      </c>
      <c r="L109" s="84" t="s">
        <v>2668</v>
      </c>
      <c r="M109" s="84" t="s">
        <v>2669</v>
      </c>
      <c r="N109" s="84" t="s">
        <v>2670</v>
      </c>
      <c r="O109" s="83" t="s">
        <v>1043</v>
      </c>
      <c r="P109" s="102" t="s">
        <v>2679</v>
      </c>
      <c r="Q109" s="84" t="str">
        <f t="shared" si="0"/>
        <v>Ch 11 Practice 2.2.1: Estimate and measure the mass of an object in units</v>
      </c>
      <c r="R109" s="83" t="s">
        <v>1812</v>
      </c>
      <c r="S109" s="83" t="s">
        <v>1041</v>
      </c>
      <c r="T109" s="83" t="s">
        <v>1042</v>
      </c>
      <c r="U109" s="116" t="s">
        <v>26</v>
      </c>
      <c r="V109" s="61" t="s">
        <v>2651</v>
      </c>
      <c r="W109" s="104">
        <v>9789814969376</v>
      </c>
      <c r="X109" s="102">
        <v>9</v>
      </c>
      <c r="Y109" s="61" t="s">
        <v>2600</v>
      </c>
      <c r="Z109" s="61" t="s">
        <v>2652</v>
      </c>
      <c r="AA109" s="61" t="s">
        <v>2671</v>
      </c>
      <c r="AB109" s="105" t="str">
        <f t="shared" si="1"/>
        <v>1.104 Estimate and measure the mass of an object in units M1ME-IVe-21</v>
      </c>
      <c r="AC109" s="105" t="str">
        <f t="shared" ref="AC109:AD109" si="216">Y109</f>
        <v>2. Measurement</v>
      </c>
      <c r="AD109" s="105" t="str">
        <f t="shared" si="216"/>
        <v>G1.2.03  Mass</v>
      </c>
      <c r="AE109" s="105" t="str">
        <f t="shared" si="3"/>
        <v>M1ME-IVe-21</v>
      </c>
      <c r="AF109" s="105" t="str">
        <f t="shared" ref="AF109:AG109" si="217">M109</f>
        <v>M1ME-IVe-21: Estimates and measures mass using non-standard units of mass measure.</v>
      </c>
      <c r="AG109" s="106" t="str">
        <f t="shared" si="217"/>
        <v>1.059 Estimates and measures mass using non-standard units of mass measure M1ME-IVe-21</v>
      </c>
      <c r="AH109" s="107">
        <v>11</v>
      </c>
      <c r="AI109" s="107"/>
      <c r="AJ109" s="107"/>
      <c r="AK109" s="61"/>
      <c r="AL109" s="61"/>
      <c r="AM109" s="61"/>
      <c r="AN109" s="110"/>
      <c r="AO109" s="110"/>
      <c r="AP109" s="103" t="s">
        <v>1818</v>
      </c>
      <c r="AQ109" s="103" t="str">
        <f t="shared" si="5"/>
        <v>Completed</v>
      </c>
      <c r="AR109" s="110"/>
    </row>
    <row r="110" spans="1:44" ht="15.75" customHeight="1" x14ac:dyDescent="0.2">
      <c r="A110" s="471"/>
      <c r="B110" s="471"/>
      <c r="C110" s="61" t="s">
        <v>2683</v>
      </c>
      <c r="D110" s="61" t="s">
        <v>2684</v>
      </c>
      <c r="E110" s="61" t="s">
        <v>2685</v>
      </c>
      <c r="F110" s="176" t="s">
        <v>2686</v>
      </c>
      <c r="G110" s="100">
        <v>6</v>
      </c>
      <c r="H110" s="100"/>
      <c r="I110" s="100"/>
      <c r="J110" s="61" t="s">
        <v>2687</v>
      </c>
      <c r="K110" s="61" t="s">
        <v>2667</v>
      </c>
      <c r="L110" s="61" t="s">
        <v>2688</v>
      </c>
      <c r="M110" s="84" t="s">
        <v>2669</v>
      </c>
      <c r="N110" s="84" t="s">
        <v>2670</v>
      </c>
      <c r="O110" s="83" t="s">
        <v>1043</v>
      </c>
      <c r="P110" s="102" t="s">
        <v>2689</v>
      </c>
      <c r="Q110" s="84" t="str">
        <f t="shared" si="0"/>
        <v>Ch 11 Practice 2.3.1: Measure the masses of objects in units, and compare and order them</v>
      </c>
      <c r="R110" s="83" t="s">
        <v>1812</v>
      </c>
      <c r="S110" s="83" t="s">
        <v>1041</v>
      </c>
      <c r="T110" s="83" t="s">
        <v>1042</v>
      </c>
      <c r="U110" s="116" t="s">
        <v>26</v>
      </c>
      <c r="V110" s="61" t="s">
        <v>2651</v>
      </c>
      <c r="W110" s="104">
        <v>9789814969376</v>
      </c>
      <c r="X110" s="102">
        <v>12</v>
      </c>
      <c r="Y110" s="61" t="s">
        <v>2600</v>
      </c>
      <c r="Z110" s="61" t="s">
        <v>2652</v>
      </c>
      <c r="AA110" s="61" t="s">
        <v>2671</v>
      </c>
      <c r="AB110" s="105" t="str">
        <f t="shared" si="1"/>
        <v>1.105 Measure the masses of objects in units, and compare and order them M1ME-IVe-21</v>
      </c>
      <c r="AC110" s="105" t="str">
        <f t="shared" ref="AC110:AD110" si="218">Y110</f>
        <v>2. Measurement</v>
      </c>
      <c r="AD110" s="105" t="str">
        <f t="shared" si="218"/>
        <v>G1.2.03  Mass</v>
      </c>
      <c r="AE110" s="105" t="str">
        <f t="shared" si="3"/>
        <v>M1ME-IVe-21</v>
      </c>
      <c r="AF110" s="105" t="str">
        <f t="shared" ref="AF110:AG110" si="219">M110</f>
        <v>M1ME-IVe-21: Estimates and measures mass using non-standard units of mass measure.</v>
      </c>
      <c r="AG110" s="106" t="str">
        <f t="shared" si="219"/>
        <v>1.059 Estimates and measures mass using non-standard units of mass measure M1ME-IVe-21</v>
      </c>
      <c r="AH110" s="107">
        <v>11</v>
      </c>
      <c r="AI110" s="107"/>
      <c r="AJ110" s="107"/>
      <c r="AK110" s="61"/>
      <c r="AL110" s="61"/>
      <c r="AM110" s="61"/>
      <c r="AN110" s="110"/>
      <c r="AO110" s="110"/>
      <c r="AP110" s="103" t="s">
        <v>1818</v>
      </c>
      <c r="AQ110" s="103" t="str">
        <f t="shared" si="5"/>
        <v>Completed</v>
      </c>
      <c r="AR110" s="110"/>
    </row>
    <row r="111" spans="1:44" ht="15.75" customHeight="1" x14ac:dyDescent="0.2">
      <c r="A111" s="502" t="s">
        <v>2690</v>
      </c>
      <c r="B111" s="502" t="s">
        <v>2691</v>
      </c>
      <c r="C111" s="502" t="s">
        <v>2692</v>
      </c>
      <c r="D111" s="61" t="s">
        <v>2693</v>
      </c>
      <c r="E111" s="61" t="s">
        <v>2694</v>
      </c>
      <c r="F111" s="176" t="s">
        <v>2695</v>
      </c>
      <c r="G111" s="100">
        <v>1</v>
      </c>
      <c r="H111" s="100" t="s">
        <v>2696</v>
      </c>
      <c r="I111" s="100"/>
      <c r="J111" s="61" t="s">
        <v>2697</v>
      </c>
      <c r="K111" s="61" t="s">
        <v>2698</v>
      </c>
      <c r="L111" s="84" t="s">
        <v>2699</v>
      </c>
      <c r="M111" s="84" t="s">
        <v>2700</v>
      </c>
      <c r="N111" s="84" t="s">
        <v>2701</v>
      </c>
      <c r="O111" s="83" t="s">
        <v>1043</v>
      </c>
      <c r="P111" s="102" t="s">
        <v>2702</v>
      </c>
      <c r="Q111" s="84" t="str">
        <f t="shared" si="0"/>
        <v>Ch 12 Practice 1.1.1: Understand the meaning of capacity</v>
      </c>
      <c r="R111" s="83" t="s">
        <v>1812</v>
      </c>
      <c r="S111" s="83" t="s">
        <v>1041</v>
      </c>
      <c r="T111" s="83" t="s">
        <v>1042</v>
      </c>
      <c r="U111" s="116" t="s">
        <v>26</v>
      </c>
      <c r="V111" s="61" t="s">
        <v>2703</v>
      </c>
      <c r="W111" s="104">
        <v>9789814969376</v>
      </c>
      <c r="X111" s="102">
        <v>15</v>
      </c>
      <c r="Y111" s="61" t="s">
        <v>2600</v>
      </c>
      <c r="Z111" s="61" t="s">
        <v>2704</v>
      </c>
      <c r="AA111" s="61" t="s">
        <v>2705</v>
      </c>
      <c r="AB111" s="105" t="str">
        <f t="shared" si="1"/>
        <v>1.106 Understand the meaning of capacity M1ME-IVf-22</v>
      </c>
      <c r="AC111" s="105" t="str">
        <f t="shared" ref="AC111:AD111" si="220">Y111</f>
        <v>2. Measurement</v>
      </c>
      <c r="AD111" s="105" t="str">
        <f t="shared" si="220"/>
        <v>G1.2.02  Volume</v>
      </c>
      <c r="AE111" s="105" t="str">
        <f t="shared" si="3"/>
        <v>M1ME-IVf-22</v>
      </c>
      <c r="AF111" s="105" t="str">
        <f t="shared" ref="AF111:AG111" si="221">M111</f>
        <v>M1ME-IVf-22: Estimates and measures capacity using non-standard unit.</v>
      </c>
      <c r="AG111" s="106" t="str">
        <f t="shared" si="221"/>
        <v>1.060 Estimates and measures capacity using non-standard unit M1ME-IVf-22</v>
      </c>
      <c r="AH111" s="107">
        <v>12</v>
      </c>
      <c r="AI111" s="107"/>
      <c r="AJ111" s="107"/>
      <c r="AK111" s="61"/>
      <c r="AL111" s="61"/>
      <c r="AM111" s="61"/>
      <c r="AN111" s="110"/>
      <c r="AO111" s="110"/>
      <c r="AP111" s="103" t="s">
        <v>1818</v>
      </c>
      <c r="AQ111" s="103" t="str">
        <f t="shared" si="5"/>
        <v>Completed</v>
      </c>
      <c r="AR111" s="110"/>
    </row>
    <row r="112" spans="1:44" ht="15.75" customHeight="1" x14ac:dyDescent="0.2">
      <c r="A112" s="487"/>
      <c r="B112" s="487"/>
      <c r="C112" s="471"/>
      <c r="D112" s="61" t="s">
        <v>2706</v>
      </c>
      <c r="E112" s="61" t="s">
        <v>2707</v>
      </c>
      <c r="F112" s="176" t="s">
        <v>2708</v>
      </c>
      <c r="G112" s="100" t="s">
        <v>2709</v>
      </c>
      <c r="H112" s="100" t="s">
        <v>2710</v>
      </c>
      <c r="I112" s="100"/>
      <c r="J112" s="61" t="s">
        <v>2711</v>
      </c>
      <c r="K112" s="61" t="s">
        <v>2698</v>
      </c>
      <c r="L112" s="84" t="s">
        <v>2699</v>
      </c>
      <c r="M112" s="84" t="s">
        <v>2700</v>
      </c>
      <c r="N112" s="84" t="s">
        <v>2701</v>
      </c>
      <c r="O112" s="83" t="s">
        <v>1043</v>
      </c>
      <c r="P112" s="102" t="s">
        <v>2712</v>
      </c>
      <c r="Q112" s="84" t="str">
        <f t="shared" si="0"/>
        <v>Ch 12 Practice 1.1.2: Measure the capacity of a container in non-standard units</v>
      </c>
      <c r="R112" s="83" t="s">
        <v>1812</v>
      </c>
      <c r="S112" s="83" t="s">
        <v>1041</v>
      </c>
      <c r="T112" s="83" t="s">
        <v>1042</v>
      </c>
      <c r="U112" s="116" t="s">
        <v>26</v>
      </c>
      <c r="V112" s="61" t="s">
        <v>2703</v>
      </c>
      <c r="W112" s="104">
        <v>9789814969376</v>
      </c>
      <c r="X112" s="102">
        <v>15</v>
      </c>
      <c r="Y112" s="61" t="s">
        <v>2600</v>
      </c>
      <c r="Z112" s="61" t="s">
        <v>2704</v>
      </c>
      <c r="AA112" s="61" t="s">
        <v>2705</v>
      </c>
      <c r="AB112" s="105" t="str">
        <f t="shared" si="1"/>
        <v>1.107 Measure the capacity of a container in non-standard units M1ME-IVf-22</v>
      </c>
      <c r="AC112" s="105" t="str">
        <f t="shared" ref="AC112:AD112" si="222">Y112</f>
        <v>2. Measurement</v>
      </c>
      <c r="AD112" s="105" t="str">
        <f t="shared" si="222"/>
        <v>G1.2.02  Volume</v>
      </c>
      <c r="AE112" s="105" t="str">
        <f t="shared" si="3"/>
        <v>M1ME-IVf-22</v>
      </c>
      <c r="AF112" s="105" t="str">
        <f t="shared" ref="AF112:AG112" si="223">M112</f>
        <v>M1ME-IVf-22: Estimates and measures capacity using non-standard unit.</v>
      </c>
      <c r="AG112" s="106" t="str">
        <f t="shared" si="223"/>
        <v>1.060 Estimates and measures capacity using non-standard unit M1ME-IVf-22</v>
      </c>
      <c r="AH112" s="107">
        <v>12</v>
      </c>
      <c r="AI112" s="107"/>
      <c r="AJ112" s="107"/>
      <c r="AK112" s="61"/>
      <c r="AL112" s="61"/>
      <c r="AM112" s="61"/>
      <c r="AN112" s="110"/>
      <c r="AO112" s="110"/>
      <c r="AP112" s="103" t="s">
        <v>1818</v>
      </c>
      <c r="AQ112" s="103" t="str">
        <f t="shared" si="5"/>
        <v>Completed</v>
      </c>
      <c r="AR112" s="110"/>
    </row>
    <row r="113" spans="1:44" ht="15.75" customHeight="1" x14ac:dyDescent="0.2">
      <c r="A113" s="471"/>
      <c r="B113" s="471"/>
      <c r="C113" s="61" t="s">
        <v>2713</v>
      </c>
      <c r="D113" s="61" t="s">
        <v>2714</v>
      </c>
      <c r="E113" s="61" t="s">
        <v>2715</v>
      </c>
      <c r="F113" s="176" t="s">
        <v>2716</v>
      </c>
      <c r="G113" s="100" t="s">
        <v>2717</v>
      </c>
      <c r="H113" s="100" t="s">
        <v>2718</v>
      </c>
      <c r="I113" s="100"/>
      <c r="J113" s="61" t="s">
        <v>2719</v>
      </c>
      <c r="K113" s="61" t="s">
        <v>2698</v>
      </c>
      <c r="L113" s="84" t="s">
        <v>2699</v>
      </c>
      <c r="M113" s="84" t="s">
        <v>2700</v>
      </c>
      <c r="N113" s="84" t="s">
        <v>2701</v>
      </c>
      <c r="O113" s="83" t="s">
        <v>1043</v>
      </c>
      <c r="P113" s="102" t="s">
        <v>2720</v>
      </c>
      <c r="Q113" s="84" t="str">
        <f t="shared" si="0"/>
        <v>Ch 12 Practice 1.2.1: Estimate and measure the capacity of a container in units</v>
      </c>
      <c r="R113" s="83" t="s">
        <v>1812</v>
      </c>
      <c r="S113" s="83" t="s">
        <v>1041</v>
      </c>
      <c r="T113" s="83" t="s">
        <v>1042</v>
      </c>
      <c r="U113" s="116" t="s">
        <v>26</v>
      </c>
      <c r="V113" s="61" t="s">
        <v>2703</v>
      </c>
      <c r="W113" s="104">
        <v>9789814969376</v>
      </c>
      <c r="X113" s="102">
        <v>15</v>
      </c>
      <c r="Y113" s="61" t="s">
        <v>2600</v>
      </c>
      <c r="Z113" s="61" t="s">
        <v>2704</v>
      </c>
      <c r="AA113" s="61" t="s">
        <v>2705</v>
      </c>
      <c r="AB113" s="105" t="str">
        <f t="shared" si="1"/>
        <v>1.108 Estimate and measure the capacity of a container in units M1ME-IVf-22</v>
      </c>
      <c r="AC113" s="105" t="str">
        <f t="shared" ref="AC113:AD113" si="224">Y113</f>
        <v>2. Measurement</v>
      </c>
      <c r="AD113" s="105" t="str">
        <f t="shared" si="224"/>
        <v>G1.2.02  Volume</v>
      </c>
      <c r="AE113" s="105" t="str">
        <f t="shared" si="3"/>
        <v>M1ME-IVf-22</v>
      </c>
      <c r="AF113" s="105" t="str">
        <f t="shared" ref="AF113:AG113" si="225">M113</f>
        <v>M1ME-IVf-22: Estimates and measures capacity using non-standard unit.</v>
      </c>
      <c r="AG113" s="106" t="str">
        <f t="shared" si="225"/>
        <v>1.060 Estimates and measures capacity using non-standard unit M1ME-IVf-22</v>
      </c>
      <c r="AH113" s="107">
        <v>12</v>
      </c>
      <c r="AI113" s="107"/>
      <c r="AJ113" s="107"/>
      <c r="AK113" s="61"/>
      <c r="AL113" s="61"/>
      <c r="AM113" s="61"/>
      <c r="AN113" s="110"/>
      <c r="AO113" s="110"/>
      <c r="AP113" s="103" t="s">
        <v>1818</v>
      </c>
      <c r="AQ113" s="103" t="str">
        <f t="shared" si="5"/>
        <v>Completed</v>
      </c>
      <c r="AR113" s="110"/>
    </row>
    <row r="114" spans="1:44" ht="15.75" customHeight="1" x14ac:dyDescent="0.2">
      <c r="A114" s="502" t="s">
        <v>2721</v>
      </c>
      <c r="B114" s="502" t="s">
        <v>2722</v>
      </c>
      <c r="C114" s="61" t="s">
        <v>2723</v>
      </c>
      <c r="D114" s="61" t="s">
        <v>2724</v>
      </c>
      <c r="E114" s="61" t="s">
        <v>2725</v>
      </c>
      <c r="F114" s="182" t="s">
        <v>2726</v>
      </c>
      <c r="G114" s="100">
        <v>1</v>
      </c>
      <c r="H114" s="100"/>
      <c r="I114" s="100"/>
      <c r="J114" s="61" t="s">
        <v>2727</v>
      </c>
      <c r="K114" s="61" t="s">
        <v>1838</v>
      </c>
      <c r="L114" s="84" t="s">
        <v>1839</v>
      </c>
      <c r="M114" s="84" t="s">
        <v>1840</v>
      </c>
      <c r="N114" s="61" t="s">
        <v>2728</v>
      </c>
      <c r="O114" s="83" t="s">
        <v>1043</v>
      </c>
      <c r="P114" s="102" t="s">
        <v>2729</v>
      </c>
      <c r="Q114" s="84" t="str">
        <f t="shared" si="0"/>
        <v>Ch 13 Practice 1.1.1: Compare two groups by one-to-one correspondence using ‘more than’</v>
      </c>
      <c r="R114" s="83" t="s">
        <v>1812</v>
      </c>
      <c r="S114" s="83" t="s">
        <v>1041</v>
      </c>
      <c r="T114" s="83" t="s">
        <v>1042</v>
      </c>
      <c r="U114" s="116" t="s">
        <v>26</v>
      </c>
      <c r="V114" s="61" t="s">
        <v>2730</v>
      </c>
      <c r="W114" s="104">
        <v>9789814969376</v>
      </c>
      <c r="X114" s="102">
        <v>17</v>
      </c>
      <c r="Y114" s="61" t="s">
        <v>1814</v>
      </c>
      <c r="Z114" s="61" t="s">
        <v>1815</v>
      </c>
      <c r="AA114" s="61" t="s">
        <v>2731</v>
      </c>
      <c r="AB114" s="105" t="str">
        <f t="shared" si="1"/>
        <v>1.109 Compare two groups by one-to-one correspondence using ‘more than’ M1NS-Id-6</v>
      </c>
      <c r="AC114" s="105" t="str">
        <f t="shared" ref="AC114:AD114" si="226">Y114</f>
        <v>1. Numbers and Number Sense</v>
      </c>
      <c r="AD114" s="105" t="str">
        <f t="shared" si="226"/>
        <v>G1.1.01  Whole Numbers / Place Value</v>
      </c>
      <c r="AE114" s="105" t="str">
        <f t="shared" si="3"/>
        <v>M1NS-Id-6</v>
      </c>
      <c r="AF114" s="105" t="str">
        <f t="shared" ref="AF114:AG114" si="227">M114</f>
        <v>M1NS-Id-6: Visualizes, represents, and compares two sets using the expressions “less than”, “more than”, and “as many as”.</v>
      </c>
      <c r="AG114" s="106" t="str">
        <f t="shared" si="227"/>
        <v>1.006 Visualizes, represents, and compares two sets using the expressions “less than,” “more than,” and “as many as” M1NS-Id-6</v>
      </c>
      <c r="AH114" s="107">
        <v>13</v>
      </c>
      <c r="AI114" s="107"/>
      <c r="AJ114" s="107"/>
      <c r="AK114" s="61"/>
      <c r="AL114" s="61"/>
      <c r="AM114" s="61"/>
      <c r="AN114" s="110"/>
      <c r="AO114" s="110"/>
      <c r="AP114" s="103" t="s">
        <v>1818</v>
      </c>
      <c r="AQ114" s="103" t="str">
        <f t="shared" si="5"/>
        <v>Completed</v>
      </c>
      <c r="AR114" s="110"/>
    </row>
    <row r="115" spans="1:44" ht="15.75" customHeight="1" x14ac:dyDescent="0.2">
      <c r="A115" s="487"/>
      <c r="B115" s="487"/>
      <c r="C115" s="61" t="s">
        <v>2732</v>
      </c>
      <c r="D115" s="73" t="s">
        <v>2724</v>
      </c>
      <c r="E115" s="73" t="s">
        <v>2733</v>
      </c>
      <c r="F115" s="183" t="s">
        <v>2734</v>
      </c>
      <c r="G115" s="100">
        <v>2</v>
      </c>
      <c r="H115" s="100" t="s">
        <v>2735</v>
      </c>
      <c r="I115" s="101"/>
      <c r="J115" s="61" t="s">
        <v>2736</v>
      </c>
      <c r="K115" s="61" t="s">
        <v>1838</v>
      </c>
      <c r="L115" s="84" t="s">
        <v>1839</v>
      </c>
      <c r="M115" s="84" t="s">
        <v>1840</v>
      </c>
      <c r="N115" s="61" t="s">
        <v>2728</v>
      </c>
      <c r="O115" s="83" t="s">
        <v>1043</v>
      </c>
      <c r="P115" s="102" t="s">
        <v>2737</v>
      </c>
      <c r="Q115" s="84" t="str">
        <f t="shared" si="0"/>
        <v>Ch 13 Practice 1.2.1: Count the number of objects in two groups and compare the numbers</v>
      </c>
      <c r="R115" s="83" t="s">
        <v>1812</v>
      </c>
      <c r="S115" s="83" t="s">
        <v>1041</v>
      </c>
      <c r="T115" s="83" t="s">
        <v>1042</v>
      </c>
      <c r="U115" s="116" t="s">
        <v>26</v>
      </c>
      <c r="V115" s="61" t="s">
        <v>2730</v>
      </c>
      <c r="W115" s="104">
        <v>9789814969376</v>
      </c>
      <c r="X115" s="102">
        <v>17</v>
      </c>
      <c r="Y115" s="61" t="s">
        <v>1814</v>
      </c>
      <c r="Z115" s="61" t="s">
        <v>1815</v>
      </c>
      <c r="AA115" s="61" t="s">
        <v>2731</v>
      </c>
      <c r="AB115" s="105" t="str">
        <f t="shared" si="1"/>
        <v>1.110 Count the number of objects in two groups and compare the numbers M1NS-Id-6</v>
      </c>
      <c r="AC115" s="105" t="str">
        <f t="shared" ref="AC115:AD115" si="228">Y115</f>
        <v>1. Numbers and Number Sense</v>
      </c>
      <c r="AD115" s="105" t="str">
        <f t="shared" si="228"/>
        <v>G1.1.01  Whole Numbers / Place Value</v>
      </c>
      <c r="AE115" s="105" t="str">
        <f t="shared" si="3"/>
        <v>M1NS-Id-6</v>
      </c>
      <c r="AF115" s="105" t="str">
        <f t="shared" ref="AF115:AG115" si="229">M115</f>
        <v>M1NS-Id-6: Visualizes, represents, and compares two sets using the expressions “less than”, “more than”, and “as many as”.</v>
      </c>
      <c r="AG115" s="106" t="str">
        <f t="shared" si="229"/>
        <v>1.006 Visualizes, represents, and compares two sets using the expressions “less than,” “more than,” and “as many as” M1NS-Id-6</v>
      </c>
      <c r="AH115" s="107">
        <v>13</v>
      </c>
      <c r="AI115" s="107"/>
      <c r="AJ115" s="107"/>
      <c r="AK115" s="61"/>
      <c r="AL115" s="61"/>
      <c r="AM115" s="61"/>
      <c r="AN115" s="110"/>
      <c r="AO115" s="110"/>
      <c r="AP115" s="103" t="s">
        <v>1818</v>
      </c>
      <c r="AQ115" s="103" t="str">
        <f t="shared" si="5"/>
        <v>Completed</v>
      </c>
      <c r="AR115" s="110"/>
    </row>
    <row r="116" spans="1:44" ht="15.75" customHeight="1" x14ac:dyDescent="0.2">
      <c r="A116" s="487"/>
      <c r="B116" s="487"/>
      <c r="C116" s="61" t="s">
        <v>2738</v>
      </c>
      <c r="D116" s="73" t="s">
        <v>2739</v>
      </c>
      <c r="E116" s="73" t="s">
        <v>2740</v>
      </c>
      <c r="F116" s="183" t="s">
        <v>2741</v>
      </c>
      <c r="G116" s="100">
        <v>3</v>
      </c>
      <c r="H116" s="100" t="s">
        <v>2742</v>
      </c>
      <c r="I116" s="100"/>
      <c r="J116" s="61" t="s">
        <v>2743</v>
      </c>
      <c r="K116" s="61" t="s">
        <v>2301</v>
      </c>
      <c r="L116" s="61" t="s">
        <v>2744</v>
      </c>
      <c r="M116" s="61" t="s">
        <v>2303</v>
      </c>
      <c r="N116" s="84" t="s">
        <v>2304</v>
      </c>
      <c r="O116" s="83" t="s">
        <v>1043</v>
      </c>
      <c r="P116" s="102" t="s">
        <v>2745</v>
      </c>
      <c r="Q116" s="84" t="str">
        <f t="shared" si="0"/>
        <v>Ch 13 Practice 1.3.1: Find 1 more than a given number</v>
      </c>
      <c r="R116" s="83" t="s">
        <v>1812</v>
      </c>
      <c r="S116" s="83" t="s">
        <v>1041</v>
      </c>
      <c r="T116" s="83" t="s">
        <v>1042</v>
      </c>
      <c r="U116" s="116" t="s">
        <v>26</v>
      </c>
      <c r="V116" s="61" t="s">
        <v>2730</v>
      </c>
      <c r="W116" s="104">
        <v>9789814969376</v>
      </c>
      <c r="X116" s="102">
        <v>19</v>
      </c>
      <c r="Y116" s="61" t="s">
        <v>1814</v>
      </c>
      <c r="Z116" s="61" t="s">
        <v>1815</v>
      </c>
      <c r="AA116" s="61" t="s">
        <v>2731</v>
      </c>
      <c r="AB116" s="105" t="str">
        <f t="shared" si="1"/>
        <v>1.111 Find 1 more than a given number M1NS-Ib-3</v>
      </c>
      <c r="AC116" s="105" t="str">
        <f t="shared" ref="AC116:AD116" si="230">Y116</f>
        <v>1. Numbers and Number Sense</v>
      </c>
      <c r="AD116" s="105" t="str">
        <f t="shared" si="230"/>
        <v>G1.1.01  Whole Numbers / Place Value</v>
      </c>
      <c r="AE116" s="105" t="str">
        <f t="shared" si="3"/>
        <v>M1NS-Ib-3</v>
      </c>
      <c r="AF116" s="105" t="str">
        <f t="shared" ref="AF116:AG116" si="231">M116</f>
        <v>M1NS-Ib-3: Identifies the number that is one more or one less from a given number.</v>
      </c>
      <c r="AG116" s="106" t="str">
        <f t="shared" si="231"/>
        <v>1.003 Identifies the number that is one more or one less from a given number M1NS-Ib-3</v>
      </c>
      <c r="AH116" s="107">
        <v>13</v>
      </c>
      <c r="AI116" s="107"/>
      <c r="AJ116" s="107"/>
      <c r="AK116" s="61"/>
      <c r="AL116" s="61"/>
      <c r="AM116" s="61"/>
      <c r="AN116" s="110"/>
      <c r="AO116" s="110"/>
      <c r="AP116" s="103" t="s">
        <v>1818</v>
      </c>
      <c r="AQ116" s="103" t="str">
        <f t="shared" si="5"/>
        <v>Completed</v>
      </c>
      <c r="AR116" s="110"/>
    </row>
    <row r="117" spans="1:44" ht="15.75" customHeight="1" x14ac:dyDescent="0.2">
      <c r="A117" s="487"/>
      <c r="B117" s="471"/>
      <c r="C117" s="61" t="s">
        <v>2746</v>
      </c>
      <c r="D117" s="73" t="s">
        <v>2747</v>
      </c>
      <c r="E117" s="73" t="s">
        <v>2748</v>
      </c>
      <c r="F117" s="183" t="s">
        <v>2749</v>
      </c>
      <c r="G117" s="100">
        <v>4</v>
      </c>
      <c r="H117" s="100" t="s">
        <v>2750</v>
      </c>
      <c r="I117" s="101"/>
      <c r="J117" s="61" t="s">
        <v>2751</v>
      </c>
      <c r="K117" s="61" t="s">
        <v>2301</v>
      </c>
      <c r="L117" s="61" t="s">
        <v>2744</v>
      </c>
      <c r="M117" s="61" t="s">
        <v>2303</v>
      </c>
      <c r="N117" s="84" t="s">
        <v>2304</v>
      </c>
      <c r="O117" s="83" t="s">
        <v>1043</v>
      </c>
      <c r="P117" s="102" t="s">
        <v>2752</v>
      </c>
      <c r="Q117" s="84" t="str">
        <f t="shared" si="0"/>
        <v>Ch 13 Practice 1.4.1: Find 1 less than a given number</v>
      </c>
      <c r="R117" s="83" t="s">
        <v>1812</v>
      </c>
      <c r="S117" s="83" t="s">
        <v>1041</v>
      </c>
      <c r="T117" s="83" t="s">
        <v>1042</v>
      </c>
      <c r="U117" s="116" t="s">
        <v>26</v>
      </c>
      <c r="V117" s="61" t="s">
        <v>2730</v>
      </c>
      <c r="W117" s="104">
        <v>9789814969376</v>
      </c>
      <c r="X117" s="102">
        <v>19</v>
      </c>
      <c r="Y117" s="61" t="s">
        <v>1814</v>
      </c>
      <c r="Z117" s="61" t="s">
        <v>1815</v>
      </c>
      <c r="AA117" s="61" t="s">
        <v>2731</v>
      </c>
      <c r="AB117" s="105" t="str">
        <f t="shared" si="1"/>
        <v>1.112 Find 1 less than a given number M1NS-Ib-3</v>
      </c>
      <c r="AC117" s="105" t="str">
        <f t="shared" ref="AC117:AD117" si="232">Y117</f>
        <v>1. Numbers and Number Sense</v>
      </c>
      <c r="AD117" s="105" t="str">
        <f t="shared" si="232"/>
        <v>G1.1.01  Whole Numbers / Place Value</v>
      </c>
      <c r="AE117" s="105" t="str">
        <f t="shared" si="3"/>
        <v>M1NS-Ib-3</v>
      </c>
      <c r="AF117" s="105" t="str">
        <f t="shared" ref="AF117:AG117" si="233">M117</f>
        <v>M1NS-Ib-3: Identifies the number that is one more or one less from a given number.</v>
      </c>
      <c r="AG117" s="106" t="str">
        <f t="shared" si="233"/>
        <v>1.003 Identifies the number that is one more or one less from a given number M1NS-Ib-3</v>
      </c>
      <c r="AH117" s="107">
        <v>13</v>
      </c>
      <c r="AI117" s="107"/>
      <c r="AJ117" s="107"/>
      <c r="AK117" s="61"/>
      <c r="AL117" s="61"/>
      <c r="AM117" s="61"/>
      <c r="AN117" s="110"/>
      <c r="AO117" s="110"/>
      <c r="AP117" s="103" t="s">
        <v>1818</v>
      </c>
      <c r="AQ117" s="103" t="str">
        <f t="shared" si="5"/>
        <v>Completed</v>
      </c>
      <c r="AR117" s="110"/>
    </row>
    <row r="118" spans="1:44" ht="15.75" customHeight="1" x14ac:dyDescent="0.2">
      <c r="A118" s="487"/>
      <c r="B118" s="502" t="s">
        <v>2753</v>
      </c>
      <c r="C118" s="61" t="s">
        <v>2754</v>
      </c>
      <c r="D118" s="61" t="s">
        <v>2755</v>
      </c>
      <c r="E118" s="61" t="s">
        <v>2756</v>
      </c>
      <c r="F118" s="176" t="s">
        <v>2757</v>
      </c>
      <c r="G118" s="100">
        <v>5</v>
      </c>
      <c r="H118" s="100"/>
      <c r="I118" s="101"/>
      <c r="J118" s="61" t="s">
        <v>2758</v>
      </c>
      <c r="K118" s="61" t="s">
        <v>1838</v>
      </c>
      <c r="L118" s="84" t="s">
        <v>1839</v>
      </c>
      <c r="M118" s="84" t="s">
        <v>1840</v>
      </c>
      <c r="N118" s="61" t="s">
        <v>2728</v>
      </c>
      <c r="O118" s="83" t="s">
        <v>1043</v>
      </c>
      <c r="P118" s="102" t="s">
        <v>2759</v>
      </c>
      <c r="Q118" s="84" t="str">
        <f t="shared" si="0"/>
        <v>Ch 13 Practice 2.1.1: Compare two groups by one-to-one correspondence using ‘fewer than’</v>
      </c>
      <c r="R118" s="83" t="s">
        <v>1812</v>
      </c>
      <c r="S118" s="83" t="s">
        <v>1041</v>
      </c>
      <c r="T118" s="83" t="s">
        <v>1042</v>
      </c>
      <c r="U118" s="116" t="s">
        <v>26</v>
      </c>
      <c r="V118" s="61" t="s">
        <v>2730</v>
      </c>
      <c r="W118" s="104">
        <v>9789814969376</v>
      </c>
      <c r="X118" s="102">
        <v>21</v>
      </c>
      <c r="Y118" s="61" t="s">
        <v>1814</v>
      </c>
      <c r="Z118" s="61" t="s">
        <v>1815</v>
      </c>
      <c r="AA118" s="61" t="s">
        <v>2760</v>
      </c>
      <c r="AB118" s="105" t="str">
        <f t="shared" si="1"/>
        <v>1.113 Compare two groups by one-to-one correspondence using ‘fewer than’ M1NS-Id-6</v>
      </c>
      <c r="AC118" s="105" t="str">
        <f t="shared" ref="AC118:AD118" si="234">Y118</f>
        <v>1. Numbers and Number Sense</v>
      </c>
      <c r="AD118" s="105" t="str">
        <f t="shared" si="234"/>
        <v>G1.1.01  Whole Numbers / Place Value</v>
      </c>
      <c r="AE118" s="105" t="str">
        <f t="shared" si="3"/>
        <v>M1NS-Id-6</v>
      </c>
      <c r="AF118" s="105" t="str">
        <f t="shared" ref="AF118:AG118" si="235">M118</f>
        <v>M1NS-Id-6: Visualizes, represents, and compares two sets using the expressions “less than”, “more than”, and “as many as”.</v>
      </c>
      <c r="AG118" s="106" t="str">
        <f t="shared" si="235"/>
        <v>1.006 Visualizes, represents, and compares two sets using the expressions “less than,” “more than,” and “as many as” M1NS-Id-6</v>
      </c>
      <c r="AH118" s="107">
        <v>13</v>
      </c>
      <c r="AI118" s="107"/>
      <c r="AJ118" s="107"/>
      <c r="AK118" s="61"/>
      <c r="AL118" s="61"/>
      <c r="AM118" s="61"/>
      <c r="AN118" s="110"/>
      <c r="AO118" s="110"/>
      <c r="AP118" s="103" t="s">
        <v>1818</v>
      </c>
      <c r="AQ118" s="103" t="str">
        <f t="shared" si="5"/>
        <v>Completed</v>
      </c>
      <c r="AR118" s="110"/>
    </row>
    <row r="119" spans="1:44" ht="15.75" customHeight="1" x14ac:dyDescent="0.2">
      <c r="A119" s="487"/>
      <c r="B119" s="471"/>
      <c r="C119" s="61" t="s">
        <v>2761</v>
      </c>
      <c r="D119" s="61" t="s">
        <v>2762</v>
      </c>
      <c r="E119" s="61" t="s">
        <v>2763</v>
      </c>
      <c r="F119" s="176" t="s">
        <v>2764</v>
      </c>
      <c r="G119" s="100">
        <v>6</v>
      </c>
      <c r="H119" s="100"/>
      <c r="I119" s="101"/>
      <c r="J119" s="61" t="s">
        <v>2765</v>
      </c>
      <c r="K119" s="61" t="s">
        <v>2118</v>
      </c>
      <c r="L119" s="61" t="s">
        <v>2766</v>
      </c>
      <c r="M119" s="84" t="s">
        <v>2120</v>
      </c>
      <c r="N119" s="84" t="s">
        <v>2121</v>
      </c>
      <c r="O119" s="83" t="s">
        <v>1043</v>
      </c>
      <c r="P119" s="102" t="s">
        <v>2767</v>
      </c>
      <c r="Q119" s="84" t="str">
        <f t="shared" si="0"/>
        <v>Ch 13 Practice 2.2.1: Compare two numbers by subtraction</v>
      </c>
      <c r="R119" s="83" t="s">
        <v>1812</v>
      </c>
      <c r="S119" s="83" t="s">
        <v>1041</v>
      </c>
      <c r="T119" s="83" t="s">
        <v>1042</v>
      </c>
      <c r="U119" s="116" t="s">
        <v>26</v>
      </c>
      <c r="V119" s="61" t="s">
        <v>2730</v>
      </c>
      <c r="W119" s="104">
        <v>9789814969376</v>
      </c>
      <c r="X119" s="102">
        <v>23</v>
      </c>
      <c r="Y119" s="61" t="s">
        <v>1814</v>
      </c>
      <c r="Z119" s="61" t="s">
        <v>1815</v>
      </c>
      <c r="AA119" s="61" t="s">
        <v>2760</v>
      </c>
      <c r="AB119" s="105" t="str">
        <f t="shared" si="1"/>
        <v>1.114 Compare two numbers by subtraction M1NS-IIf-24</v>
      </c>
      <c r="AC119" s="105" t="str">
        <f t="shared" ref="AC119:AD119" si="236">Y119</f>
        <v>1. Numbers and Number Sense</v>
      </c>
      <c r="AD119" s="105" t="str">
        <f t="shared" si="236"/>
        <v>G1.1.01  Whole Numbers / Place Value</v>
      </c>
      <c r="AE119" s="105" t="str">
        <f t="shared" si="3"/>
        <v>M1NS-IIf-24</v>
      </c>
      <c r="AF119" s="105" t="str">
        <f t="shared" ref="AF119:AG119" si="237">M119</f>
        <v>M1NS-IIf-24: Illustrates subtraction as “taking away” or “comparing” elements of sets.</v>
      </c>
      <c r="AG119" s="106" t="str">
        <f t="shared" si="237"/>
        <v>1.028 Illustrates subtraction as “taking away” or “comparing” elements of sets M1NS-IIf-24</v>
      </c>
      <c r="AH119" s="107">
        <v>13</v>
      </c>
      <c r="AI119" s="107"/>
      <c r="AJ119" s="107"/>
      <c r="AK119" s="61"/>
      <c r="AL119" s="61"/>
      <c r="AM119" s="61"/>
      <c r="AN119" s="110"/>
      <c r="AO119" s="110"/>
      <c r="AP119" s="103" t="s">
        <v>1818</v>
      </c>
      <c r="AQ119" s="103" t="str">
        <f t="shared" si="5"/>
        <v>Completed</v>
      </c>
      <c r="AR119" s="110"/>
    </row>
    <row r="120" spans="1:44" ht="15.75" customHeight="1" x14ac:dyDescent="0.2">
      <c r="A120" s="471"/>
      <c r="B120" s="61" t="s">
        <v>331</v>
      </c>
      <c r="C120" s="61" t="s">
        <v>332</v>
      </c>
      <c r="D120" s="61" t="s">
        <v>2768</v>
      </c>
      <c r="E120" s="61" t="s">
        <v>2769</v>
      </c>
      <c r="F120" s="176" t="s">
        <v>2770</v>
      </c>
      <c r="G120" s="100">
        <v>7</v>
      </c>
      <c r="H120" s="100" t="s">
        <v>2771</v>
      </c>
      <c r="I120" s="101"/>
      <c r="J120" s="61" t="s">
        <v>2772</v>
      </c>
      <c r="K120" s="61" t="s">
        <v>2118</v>
      </c>
      <c r="L120" s="61" t="s">
        <v>2766</v>
      </c>
      <c r="M120" s="84" t="s">
        <v>2120</v>
      </c>
      <c r="N120" s="84" t="s">
        <v>2121</v>
      </c>
      <c r="O120" s="83" t="s">
        <v>1043</v>
      </c>
      <c r="P120" s="102" t="s">
        <v>2773</v>
      </c>
      <c r="Q120" s="84" t="str">
        <f t="shared" si="0"/>
        <v>Ch 13 Practice 3.1.1: Solve a word problem involving comparison of numbers using the strategy of drawing a picture</v>
      </c>
      <c r="R120" s="83" t="s">
        <v>1812</v>
      </c>
      <c r="S120" s="83" t="s">
        <v>1041</v>
      </c>
      <c r="T120" s="83" t="s">
        <v>1042</v>
      </c>
      <c r="U120" s="116" t="s">
        <v>26</v>
      </c>
      <c r="V120" s="61" t="s">
        <v>2730</v>
      </c>
      <c r="W120" s="104">
        <v>9789814969376</v>
      </c>
      <c r="X120" s="102">
        <v>25</v>
      </c>
      <c r="Y120" s="61" t="s">
        <v>1814</v>
      </c>
      <c r="Z120" s="61" t="s">
        <v>1815</v>
      </c>
      <c r="AA120" s="61" t="s">
        <v>2438</v>
      </c>
      <c r="AB120" s="105" t="str">
        <f t="shared" si="1"/>
        <v>1.115 Solve a problem involving comparison of numbers M1NS-IIf-24</v>
      </c>
      <c r="AC120" s="105" t="str">
        <f t="shared" ref="AC120:AD120" si="238">Y120</f>
        <v>1. Numbers and Number Sense</v>
      </c>
      <c r="AD120" s="105" t="str">
        <f t="shared" si="238"/>
        <v>G1.1.01  Whole Numbers / Place Value</v>
      </c>
      <c r="AE120" s="105" t="str">
        <f t="shared" si="3"/>
        <v>M1NS-IIf-24</v>
      </c>
      <c r="AF120" s="105" t="str">
        <f t="shared" ref="AF120:AG120" si="239">M120</f>
        <v>M1NS-IIf-24: Illustrates subtraction as “taking away” or “comparing” elements of sets.</v>
      </c>
      <c r="AG120" s="106" t="str">
        <f t="shared" si="239"/>
        <v>1.028 Illustrates subtraction as “taking away” or “comparing” elements of sets M1NS-IIf-24</v>
      </c>
      <c r="AH120" s="107">
        <v>13</v>
      </c>
      <c r="AI120" s="107"/>
      <c r="AJ120" s="107"/>
      <c r="AK120" s="61"/>
      <c r="AL120" s="61"/>
      <c r="AM120" s="61"/>
      <c r="AN120" s="110"/>
      <c r="AO120" s="110"/>
      <c r="AP120" s="103" t="s">
        <v>1818</v>
      </c>
      <c r="AQ120" s="103" t="str">
        <f t="shared" si="5"/>
        <v>Completed</v>
      </c>
      <c r="AR120" s="110"/>
    </row>
    <row r="121" spans="1:44" ht="15.75" customHeight="1" x14ac:dyDescent="0.2">
      <c r="A121" s="502" t="s">
        <v>2774</v>
      </c>
      <c r="B121" s="502" t="s">
        <v>2775</v>
      </c>
      <c r="C121" s="502" t="s">
        <v>2776</v>
      </c>
      <c r="D121" s="181" t="s">
        <v>2777</v>
      </c>
      <c r="E121" s="181" t="s">
        <v>2778</v>
      </c>
      <c r="F121" s="184" t="s">
        <v>2779</v>
      </c>
      <c r="G121" s="100">
        <v>1</v>
      </c>
      <c r="H121" s="100"/>
      <c r="I121" s="101"/>
      <c r="J121" s="61" t="s">
        <v>2780</v>
      </c>
      <c r="K121" s="61" t="s">
        <v>2781</v>
      </c>
      <c r="L121" s="84" t="s">
        <v>2782</v>
      </c>
      <c r="M121" s="84" t="s">
        <v>2783</v>
      </c>
      <c r="N121" s="84" t="s">
        <v>2784</v>
      </c>
      <c r="O121" s="83" t="s">
        <v>1043</v>
      </c>
      <c r="P121" s="102" t="s">
        <v>2777</v>
      </c>
      <c r="Q121" s="84" t="str">
        <f t="shared" si="0"/>
        <v>Ch 14 Practice 1.1.1: Classify objects or people by a predetermined standard, and count the numbers in each category</v>
      </c>
      <c r="R121" s="83" t="s">
        <v>1812</v>
      </c>
      <c r="S121" s="83" t="s">
        <v>1041</v>
      </c>
      <c r="T121" s="83" t="s">
        <v>1042</v>
      </c>
      <c r="U121" s="116" t="s">
        <v>26</v>
      </c>
      <c r="V121" s="61" t="s">
        <v>2785</v>
      </c>
      <c r="W121" s="104">
        <v>9789814969376</v>
      </c>
      <c r="X121" s="102">
        <v>32</v>
      </c>
      <c r="Y121" s="61" t="s">
        <v>2786</v>
      </c>
      <c r="Z121" s="61" t="s">
        <v>2787</v>
      </c>
      <c r="AA121" s="61" t="s">
        <v>2788</v>
      </c>
      <c r="AB121" s="105" t="str">
        <f t="shared" si="1"/>
        <v>1.116 Classify objects or people by a predetermined standard, and count the numbers in each category M1SP-IVg-1.1</v>
      </c>
      <c r="AC121" s="105" t="str">
        <f t="shared" ref="AC121:AD121" si="240">Y121</f>
        <v>4. Statistics and Probability</v>
      </c>
      <c r="AD121" s="105" t="str">
        <f t="shared" si="240"/>
        <v>G1.4.01  Tally Charts</v>
      </c>
      <c r="AE121" s="105" t="str">
        <f t="shared" si="3"/>
        <v>M1SP-IVg-1.1</v>
      </c>
      <c r="AF121" s="105" t="str">
        <f t="shared" ref="AF121:AG121" si="241">M121</f>
        <v>M1SP-IVg-1.1: Collects data on one variable through simple interview.</v>
      </c>
      <c r="AG121" s="106" t="str">
        <f t="shared" si="241"/>
        <v>1.061 Collects data on one variable through simple interview M1SP-IVg-1.1</v>
      </c>
      <c r="AH121" s="107">
        <v>14</v>
      </c>
      <c r="AI121" s="107"/>
      <c r="AJ121" s="107"/>
      <c r="AK121" s="61"/>
      <c r="AL121" s="61"/>
      <c r="AM121" s="61"/>
      <c r="AN121" s="110"/>
      <c r="AO121" s="110"/>
      <c r="AP121" s="103" t="s">
        <v>1818</v>
      </c>
      <c r="AQ121" s="103" t="str">
        <f t="shared" si="5"/>
        <v>Completed</v>
      </c>
      <c r="AR121" s="110"/>
    </row>
    <row r="122" spans="1:44" ht="15.75" customHeight="1" x14ac:dyDescent="0.2">
      <c r="A122" s="487"/>
      <c r="B122" s="487"/>
      <c r="C122" s="471"/>
      <c r="D122" s="73" t="s">
        <v>51</v>
      </c>
      <c r="E122" s="73" t="s">
        <v>2789</v>
      </c>
      <c r="F122" s="183" t="s">
        <v>2790</v>
      </c>
      <c r="G122" s="100">
        <v>2</v>
      </c>
      <c r="H122" s="100" t="s">
        <v>2791</v>
      </c>
      <c r="I122" s="101"/>
      <c r="J122" s="61" t="s">
        <v>2792</v>
      </c>
      <c r="K122" s="61" t="s">
        <v>2781</v>
      </c>
      <c r="L122" s="84" t="s">
        <v>2782</v>
      </c>
      <c r="M122" s="84" t="s">
        <v>2783</v>
      </c>
      <c r="N122" s="84" t="s">
        <v>2784</v>
      </c>
      <c r="O122" s="83" t="s">
        <v>1043</v>
      </c>
      <c r="P122" s="102" t="s">
        <v>2793</v>
      </c>
      <c r="Q122" s="84" t="str">
        <f t="shared" si="0"/>
        <v>Ch 14 Practice 1.1.2: Collect data and make a tally chart</v>
      </c>
      <c r="R122" s="83" t="s">
        <v>1812</v>
      </c>
      <c r="S122" s="83" t="s">
        <v>1041</v>
      </c>
      <c r="T122" s="83" t="s">
        <v>1042</v>
      </c>
      <c r="U122" s="116" t="s">
        <v>26</v>
      </c>
      <c r="V122" s="61" t="s">
        <v>2785</v>
      </c>
      <c r="W122" s="104">
        <v>9789814969376</v>
      </c>
      <c r="X122" s="102">
        <v>32</v>
      </c>
      <c r="Y122" s="61" t="s">
        <v>2786</v>
      </c>
      <c r="Z122" s="61" t="s">
        <v>2787</v>
      </c>
      <c r="AA122" s="61" t="s">
        <v>2788</v>
      </c>
      <c r="AB122" s="105" t="str">
        <f t="shared" si="1"/>
        <v>1.117 Collect data and make a tally chart M1SP-IVg-1.1</v>
      </c>
      <c r="AC122" s="105" t="str">
        <f t="shared" ref="AC122:AD122" si="242">Y122</f>
        <v>4. Statistics and Probability</v>
      </c>
      <c r="AD122" s="105" t="str">
        <f t="shared" si="242"/>
        <v>G1.4.01  Tally Charts</v>
      </c>
      <c r="AE122" s="105" t="str">
        <f t="shared" si="3"/>
        <v>M1SP-IVg-1.1</v>
      </c>
      <c r="AF122" s="105" t="str">
        <f t="shared" ref="AF122:AG122" si="243">M122</f>
        <v>M1SP-IVg-1.1: Collects data on one variable through simple interview.</v>
      </c>
      <c r="AG122" s="106" t="str">
        <f t="shared" si="243"/>
        <v>1.061 Collects data on one variable through simple interview M1SP-IVg-1.1</v>
      </c>
      <c r="AH122" s="107">
        <v>14</v>
      </c>
      <c r="AI122" s="107"/>
      <c r="AJ122" s="107"/>
      <c r="AK122" s="61"/>
      <c r="AL122" s="61"/>
      <c r="AM122" s="61"/>
      <c r="AN122" s="110"/>
      <c r="AO122" s="110"/>
      <c r="AP122" s="103" t="s">
        <v>1818</v>
      </c>
      <c r="AQ122" s="103" t="str">
        <f t="shared" si="5"/>
        <v>Completed</v>
      </c>
      <c r="AR122" s="110"/>
    </row>
    <row r="123" spans="1:44" ht="15.75" customHeight="1" x14ac:dyDescent="0.2">
      <c r="A123" s="487"/>
      <c r="B123" s="471"/>
      <c r="C123" s="61" t="s">
        <v>2794</v>
      </c>
      <c r="D123" s="73" t="s">
        <v>54</v>
      </c>
      <c r="E123" s="73" t="s">
        <v>2795</v>
      </c>
      <c r="F123" s="183" t="s">
        <v>2796</v>
      </c>
      <c r="G123" s="100">
        <v>3</v>
      </c>
      <c r="H123" s="100"/>
      <c r="I123" s="101"/>
      <c r="J123" s="61" t="s">
        <v>2797</v>
      </c>
      <c r="K123" s="61" t="s">
        <v>2781</v>
      </c>
      <c r="L123" s="84" t="s">
        <v>2782</v>
      </c>
      <c r="M123" s="84" t="s">
        <v>2783</v>
      </c>
      <c r="N123" s="84" t="s">
        <v>2784</v>
      </c>
      <c r="O123" s="83" t="s">
        <v>1043</v>
      </c>
      <c r="P123" s="102" t="s">
        <v>2798</v>
      </c>
      <c r="Q123" s="84" t="str">
        <f t="shared" si="0"/>
        <v>Ch 14 Practice 1.2.1: Read and interpret data in a tally chart</v>
      </c>
      <c r="R123" s="83" t="s">
        <v>1812</v>
      </c>
      <c r="S123" s="83" t="s">
        <v>1041</v>
      </c>
      <c r="T123" s="83" t="s">
        <v>1042</v>
      </c>
      <c r="U123" s="116" t="s">
        <v>26</v>
      </c>
      <c r="V123" s="61" t="s">
        <v>2785</v>
      </c>
      <c r="W123" s="104">
        <v>9789814969376</v>
      </c>
      <c r="X123" s="102">
        <v>32</v>
      </c>
      <c r="Y123" s="61" t="s">
        <v>2786</v>
      </c>
      <c r="Z123" s="61" t="s">
        <v>2787</v>
      </c>
      <c r="AA123" s="61" t="s">
        <v>2788</v>
      </c>
      <c r="AB123" s="105" t="str">
        <f t="shared" si="1"/>
        <v>1.118 Read and interpret data in a tally chart M1SP-IVg-1.1</v>
      </c>
      <c r="AC123" s="105" t="str">
        <f t="shared" ref="AC123:AD123" si="244">Y123</f>
        <v>4. Statistics and Probability</v>
      </c>
      <c r="AD123" s="105" t="str">
        <f t="shared" si="244"/>
        <v>G1.4.01  Tally Charts</v>
      </c>
      <c r="AE123" s="105" t="str">
        <f t="shared" si="3"/>
        <v>M1SP-IVg-1.1</v>
      </c>
      <c r="AF123" s="105" t="str">
        <f t="shared" ref="AF123:AG123" si="245">M123</f>
        <v>M1SP-IVg-1.1: Collects data on one variable through simple interview.</v>
      </c>
      <c r="AG123" s="106" t="str">
        <f t="shared" si="245"/>
        <v>1.061 Collects data on one variable through simple interview M1SP-IVg-1.1</v>
      </c>
      <c r="AH123" s="107">
        <v>14</v>
      </c>
      <c r="AI123" s="107"/>
      <c r="AJ123" s="107"/>
      <c r="AK123" s="61"/>
      <c r="AL123" s="61"/>
      <c r="AM123" s="61"/>
      <c r="AN123" s="110"/>
      <c r="AO123" s="110"/>
      <c r="AP123" s="103" t="s">
        <v>1818</v>
      </c>
      <c r="AQ123" s="103" t="str">
        <f t="shared" si="5"/>
        <v>Completed</v>
      </c>
      <c r="AR123" s="110"/>
    </row>
    <row r="124" spans="1:44" ht="15.75" customHeight="1" x14ac:dyDescent="0.2">
      <c r="A124" s="487"/>
      <c r="B124" s="502" t="s">
        <v>2799</v>
      </c>
      <c r="C124" s="502" t="s">
        <v>2800</v>
      </c>
      <c r="D124" s="61" t="s">
        <v>2801</v>
      </c>
      <c r="E124" s="61" t="s">
        <v>2802</v>
      </c>
      <c r="F124" s="176" t="s">
        <v>2803</v>
      </c>
      <c r="G124" s="100">
        <v>4</v>
      </c>
      <c r="H124" s="100"/>
      <c r="I124" s="101"/>
      <c r="J124" s="61" t="s">
        <v>2804</v>
      </c>
      <c r="K124" s="61" t="s">
        <v>2805</v>
      </c>
      <c r="L124" s="61" t="s">
        <v>2782</v>
      </c>
      <c r="M124" s="61" t="s">
        <v>2806</v>
      </c>
      <c r="N124" s="84" t="s">
        <v>2807</v>
      </c>
      <c r="O124" s="83" t="s">
        <v>1043</v>
      </c>
      <c r="P124" s="102" t="s">
        <v>2808</v>
      </c>
      <c r="Q124" s="84" t="str">
        <f t="shared" si="0"/>
        <v>Ch 14 Practice 2.1.1: Make a simple picture graph using one-to-one representation</v>
      </c>
      <c r="R124" s="83" t="s">
        <v>1812</v>
      </c>
      <c r="S124" s="83" t="s">
        <v>1041</v>
      </c>
      <c r="T124" s="83" t="s">
        <v>1042</v>
      </c>
      <c r="U124" s="116" t="s">
        <v>26</v>
      </c>
      <c r="V124" s="61" t="s">
        <v>2785</v>
      </c>
      <c r="W124" s="104">
        <v>9789814969376</v>
      </c>
      <c r="X124" s="102">
        <v>35</v>
      </c>
      <c r="Y124" s="61" t="s">
        <v>2786</v>
      </c>
      <c r="Z124" s="61" t="s">
        <v>2809</v>
      </c>
      <c r="AA124" s="61" t="s">
        <v>2810</v>
      </c>
      <c r="AB124" s="105" t="str">
        <f t="shared" si="1"/>
        <v>1.119 Make a simple picture graph using one-to-one representation M1SP-IVg-2.1</v>
      </c>
      <c r="AC124" s="105" t="str">
        <f t="shared" ref="AC124:AD124" si="246">Y124</f>
        <v>4. Statistics and Probability</v>
      </c>
      <c r="AD124" s="105" t="str">
        <f t="shared" si="246"/>
        <v>G1.4.02  Graphs</v>
      </c>
      <c r="AE124" s="105" t="str">
        <f t="shared" si="3"/>
        <v>M1SP-IVg-2.1</v>
      </c>
      <c r="AF124" s="105" t="str">
        <f t="shared" ref="AF124:AG124" si="247">M124</f>
        <v>M1SP-IVg-2.1: Sorts, classifies, and organizes data in tabular form and presents this into a  pictograph without scales.</v>
      </c>
      <c r="AG124" s="106" t="str">
        <f t="shared" si="247"/>
        <v>1.062 Sorts, classifies, and organizes data in tabular form and presents this into a pictograph without scales M1SP-IVg-2.1</v>
      </c>
      <c r="AH124" s="107">
        <v>14</v>
      </c>
      <c r="AI124" s="107"/>
      <c r="AJ124" s="107"/>
      <c r="AK124" s="61"/>
      <c r="AL124" s="61"/>
      <c r="AM124" s="61"/>
      <c r="AN124" s="110"/>
      <c r="AO124" s="110"/>
      <c r="AP124" s="103" t="s">
        <v>1818</v>
      </c>
      <c r="AQ124" s="103" t="str">
        <f t="shared" si="5"/>
        <v>Completed</v>
      </c>
      <c r="AR124" s="110"/>
    </row>
    <row r="125" spans="1:44" ht="15.75" customHeight="1" x14ac:dyDescent="0.2">
      <c r="A125" s="487"/>
      <c r="B125" s="487"/>
      <c r="C125" s="487"/>
      <c r="D125" s="185" t="s">
        <v>2811</v>
      </c>
      <c r="E125" s="185" t="s">
        <v>2812</v>
      </c>
      <c r="F125" s="186" t="s">
        <v>2813</v>
      </c>
      <c r="G125" s="122"/>
      <c r="H125" s="122"/>
      <c r="I125" s="123"/>
      <c r="J125" s="160" t="s">
        <v>2814</v>
      </c>
      <c r="K125" s="160" t="s">
        <v>2805</v>
      </c>
      <c r="L125" s="160" t="s">
        <v>2782</v>
      </c>
      <c r="M125" s="160" t="s">
        <v>2806</v>
      </c>
      <c r="N125" s="161" t="s">
        <v>2807</v>
      </c>
      <c r="O125" s="162" t="s">
        <v>1043</v>
      </c>
      <c r="P125" s="163"/>
      <c r="Q125" s="161" t="str">
        <f t="shared" si="0"/>
        <v>Ch 14 Practice 2.1.2: Compare the quantity of three or more types of objects by arranging them in lines</v>
      </c>
      <c r="R125" s="162" t="s">
        <v>1812</v>
      </c>
      <c r="S125" s="162" t="s">
        <v>1041</v>
      </c>
      <c r="T125" s="162" t="s">
        <v>1042</v>
      </c>
      <c r="U125" s="164" t="s">
        <v>26</v>
      </c>
      <c r="V125" s="160" t="s">
        <v>2785</v>
      </c>
      <c r="W125" s="165">
        <v>9789814969376</v>
      </c>
      <c r="X125" s="163">
        <v>35</v>
      </c>
      <c r="Y125" s="160" t="s">
        <v>2786</v>
      </c>
      <c r="Z125" s="160" t="s">
        <v>2809</v>
      </c>
      <c r="AA125" s="160" t="s">
        <v>2810</v>
      </c>
      <c r="AB125" s="167" t="str">
        <f t="shared" si="1"/>
        <v>1.120 Compare the quantity of three or more types of objects M1SP-IVg-2.1</v>
      </c>
      <c r="AC125" s="167" t="str">
        <f t="shared" ref="AC125:AD125" si="248">Y125</f>
        <v>4. Statistics and Probability</v>
      </c>
      <c r="AD125" s="167" t="str">
        <f t="shared" si="248"/>
        <v>G1.4.02  Graphs</v>
      </c>
      <c r="AE125" s="167" t="str">
        <f t="shared" si="3"/>
        <v>M1SP-IVg-2.1</v>
      </c>
      <c r="AF125" s="167" t="str">
        <f t="shared" ref="AF125:AG125" si="249">M125</f>
        <v>M1SP-IVg-2.1: Sorts, classifies, and organizes data in tabular form and presents this into a  pictograph without scales.</v>
      </c>
      <c r="AG125" s="168" t="str">
        <f t="shared" si="249"/>
        <v>1.062 Sorts, classifies, and organizes data in tabular form and presents this into a pictograph without scales M1SP-IVg-2.1</v>
      </c>
      <c r="AH125" s="169">
        <v>14</v>
      </c>
      <c r="AI125" s="169"/>
      <c r="AJ125" s="169"/>
      <c r="AK125" s="160"/>
      <c r="AL125" s="160"/>
      <c r="AM125" s="160"/>
      <c r="AN125" s="170"/>
      <c r="AO125" s="170"/>
      <c r="AP125" s="103" t="s">
        <v>1818</v>
      </c>
      <c r="AQ125" s="103" t="str">
        <f t="shared" si="5"/>
        <v>Completed</v>
      </c>
      <c r="AR125" s="170"/>
    </row>
    <row r="126" spans="1:44" ht="15.75" customHeight="1" x14ac:dyDescent="0.2">
      <c r="A126" s="487"/>
      <c r="B126" s="487"/>
      <c r="C126" s="471"/>
      <c r="D126" s="61" t="s">
        <v>2815</v>
      </c>
      <c r="E126" s="61" t="s">
        <v>2816</v>
      </c>
      <c r="F126" s="176" t="s">
        <v>2817</v>
      </c>
      <c r="G126" s="100">
        <v>5</v>
      </c>
      <c r="H126" s="100"/>
      <c r="I126" s="101"/>
      <c r="J126" s="61" t="s">
        <v>2818</v>
      </c>
      <c r="K126" s="61" t="s">
        <v>2819</v>
      </c>
      <c r="L126" s="84" t="s">
        <v>2820</v>
      </c>
      <c r="M126" s="84" t="s">
        <v>2821</v>
      </c>
      <c r="N126" s="84" t="s">
        <v>2822</v>
      </c>
      <c r="O126" s="83" t="s">
        <v>1043</v>
      </c>
      <c r="P126" s="102" t="s">
        <v>2823</v>
      </c>
      <c r="Q126" s="84" t="str">
        <f t="shared" si="0"/>
        <v>Ch 14 Practice 2.1.3: Read and interpret a picture graph</v>
      </c>
      <c r="R126" s="83" t="s">
        <v>1812</v>
      </c>
      <c r="S126" s="83" t="s">
        <v>1041</v>
      </c>
      <c r="T126" s="83" t="s">
        <v>1042</v>
      </c>
      <c r="U126" s="116" t="s">
        <v>26</v>
      </c>
      <c r="V126" s="61" t="s">
        <v>2785</v>
      </c>
      <c r="W126" s="104">
        <v>9789814969376</v>
      </c>
      <c r="X126" s="102">
        <v>35</v>
      </c>
      <c r="Y126" s="61" t="s">
        <v>2786</v>
      </c>
      <c r="Z126" s="61" t="s">
        <v>2809</v>
      </c>
      <c r="AA126" s="61" t="s">
        <v>2810</v>
      </c>
      <c r="AB126" s="105" t="str">
        <f t="shared" si="1"/>
        <v>1.121 Read and interpret a picture graph M1SP-IVh-3.1</v>
      </c>
      <c r="AC126" s="105" t="str">
        <f t="shared" ref="AC126:AD126" si="250">Y126</f>
        <v>4. Statistics and Probability</v>
      </c>
      <c r="AD126" s="105" t="str">
        <f t="shared" si="250"/>
        <v>G1.4.02  Graphs</v>
      </c>
      <c r="AE126" s="105" t="str">
        <f t="shared" si="3"/>
        <v>M1SP-IVh-3.1</v>
      </c>
      <c r="AF126" s="105" t="str">
        <f t="shared" ref="AF126:AG126" si="251">M126</f>
        <v>M1SP-IVh-3.1: Infers and interprets data presented in a pictograph without scales.</v>
      </c>
      <c r="AG126" s="106" t="str">
        <f t="shared" si="251"/>
        <v>1.063 Infers and interprets data presented in a pictograph without scales M1SP-IVh-3.1</v>
      </c>
      <c r="AH126" s="107">
        <v>14</v>
      </c>
      <c r="AI126" s="107"/>
      <c r="AJ126" s="107"/>
      <c r="AK126" s="61"/>
      <c r="AL126" s="61"/>
      <c r="AM126" s="61"/>
      <c r="AN126" s="110"/>
      <c r="AO126" s="110"/>
      <c r="AP126" s="103" t="s">
        <v>1818</v>
      </c>
      <c r="AQ126" s="103" t="str">
        <f t="shared" si="5"/>
        <v>Completed</v>
      </c>
      <c r="AR126" s="110"/>
    </row>
    <row r="127" spans="1:44" ht="15.75" customHeight="1" x14ac:dyDescent="0.2">
      <c r="A127" s="471"/>
      <c r="B127" s="471"/>
      <c r="C127" s="61" t="s">
        <v>2824</v>
      </c>
      <c r="D127" s="61" t="s">
        <v>2825</v>
      </c>
      <c r="E127" s="61" t="s">
        <v>2826</v>
      </c>
      <c r="F127" s="176" t="s">
        <v>2827</v>
      </c>
      <c r="G127" s="100">
        <v>6</v>
      </c>
      <c r="H127" s="100" t="s">
        <v>2828</v>
      </c>
      <c r="I127" s="101"/>
      <c r="J127" s="61" t="s">
        <v>2829</v>
      </c>
      <c r="K127" s="61" t="s">
        <v>2819</v>
      </c>
      <c r="L127" s="61" t="s">
        <v>2820</v>
      </c>
      <c r="M127" s="84" t="s">
        <v>2821</v>
      </c>
      <c r="N127" s="84" t="s">
        <v>2822</v>
      </c>
      <c r="O127" s="83" t="s">
        <v>1043</v>
      </c>
      <c r="P127" s="102" t="s">
        <v>2830</v>
      </c>
      <c r="Q127" s="84" t="str">
        <f t="shared" si="0"/>
        <v>Ch 14 Practice 2.2.1: Read and interpret a picture graph involving symbols</v>
      </c>
      <c r="R127" s="83" t="s">
        <v>1812</v>
      </c>
      <c r="S127" s="83" t="s">
        <v>1041</v>
      </c>
      <c r="T127" s="83" t="s">
        <v>1042</v>
      </c>
      <c r="U127" s="116" t="s">
        <v>26</v>
      </c>
      <c r="V127" s="61" t="s">
        <v>2785</v>
      </c>
      <c r="W127" s="104">
        <v>9789814969376</v>
      </c>
      <c r="X127" s="102">
        <v>39</v>
      </c>
      <c r="Y127" s="61" t="s">
        <v>2786</v>
      </c>
      <c r="Z127" s="61" t="s">
        <v>2809</v>
      </c>
      <c r="AA127" s="61" t="s">
        <v>2810</v>
      </c>
      <c r="AB127" s="105" t="str">
        <f t="shared" si="1"/>
        <v>1.122 Read and interpret a picture graph involving symbols M1SP-IVh-3.1</v>
      </c>
      <c r="AC127" s="105" t="str">
        <f t="shared" ref="AC127:AD127" si="252">Y127</f>
        <v>4. Statistics and Probability</v>
      </c>
      <c r="AD127" s="105" t="str">
        <f t="shared" si="252"/>
        <v>G1.4.02  Graphs</v>
      </c>
      <c r="AE127" s="105" t="str">
        <f t="shared" si="3"/>
        <v>M1SP-IVh-3.1</v>
      </c>
      <c r="AF127" s="105" t="str">
        <f t="shared" ref="AF127:AG127" si="253">M127</f>
        <v>M1SP-IVh-3.1: Infers and interprets data presented in a pictograph without scales.</v>
      </c>
      <c r="AG127" s="106" t="str">
        <f t="shared" si="253"/>
        <v>1.063 Infers and interprets data presented in a pictograph without scales M1SP-IVh-3.1</v>
      </c>
      <c r="AH127" s="107">
        <v>14</v>
      </c>
      <c r="AI127" s="107"/>
      <c r="AJ127" s="107"/>
      <c r="AK127" s="61"/>
      <c r="AL127" s="61"/>
      <c r="AM127" s="61"/>
      <c r="AN127" s="110"/>
      <c r="AO127" s="110"/>
      <c r="AP127" s="103" t="s">
        <v>1818</v>
      </c>
      <c r="AQ127" s="103" t="str">
        <f t="shared" si="5"/>
        <v>Completed</v>
      </c>
      <c r="AR127" s="110"/>
    </row>
    <row r="128" spans="1:44" ht="15.75" customHeight="1" x14ac:dyDescent="0.2">
      <c r="A128" s="502" t="s">
        <v>2831</v>
      </c>
      <c r="B128" s="502" t="s">
        <v>1800</v>
      </c>
      <c r="C128" s="502" t="s">
        <v>2832</v>
      </c>
      <c r="D128" s="73" t="s">
        <v>2833</v>
      </c>
      <c r="E128" s="73" t="s">
        <v>2834</v>
      </c>
      <c r="F128" s="183" t="s">
        <v>2835</v>
      </c>
      <c r="G128" s="100">
        <v>1</v>
      </c>
      <c r="H128" s="100" t="s">
        <v>2836</v>
      </c>
      <c r="I128" s="101"/>
      <c r="J128" s="61" t="s">
        <v>2837</v>
      </c>
      <c r="K128" s="61" t="s">
        <v>1870</v>
      </c>
      <c r="L128" s="61" t="s">
        <v>2838</v>
      </c>
      <c r="M128" s="61" t="s">
        <v>1872</v>
      </c>
      <c r="N128" s="61" t="s">
        <v>1873</v>
      </c>
      <c r="O128" s="83" t="s">
        <v>1043</v>
      </c>
      <c r="P128" s="102" t="s">
        <v>2839</v>
      </c>
      <c r="Q128" s="84" t="str">
        <f t="shared" si="0"/>
        <v>Ch 15 Practice 1.1.1: Count within 30 by making tens first</v>
      </c>
      <c r="R128" s="83" t="s">
        <v>1812</v>
      </c>
      <c r="S128" s="83" t="s">
        <v>1041</v>
      </c>
      <c r="T128" s="83" t="s">
        <v>1042</v>
      </c>
      <c r="U128" s="116" t="s">
        <v>26</v>
      </c>
      <c r="V128" s="61" t="s">
        <v>2840</v>
      </c>
      <c r="W128" s="104">
        <v>9789814969376</v>
      </c>
      <c r="X128" s="102">
        <v>44</v>
      </c>
      <c r="Y128" s="61" t="s">
        <v>1814</v>
      </c>
      <c r="Z128" s="61" t="s">
        <v>1815</v>
      </c>
      <c r="AA128" s="61" t="s">
        <v>1816</v>
      </c>
      <c r="AB128" s="105" t="str">
        <f t="shared" si="1"/>
        <v>1.124 Count within 30 M1NS-Ib-2.1</v>
      </c>
      <c r="AC128" s="105" t="str">
        <f t="shared" ref="AC128:AD128" si="254">Y128</f>
        <v>1. Numbers and Number Sense</v>
      </c>
      <c r="AD128" s="105" t="str">
        <f t="shared" si="254"/>
        <v>G1.1.01  Whole Numbers / Place Value</v>
      </c>
      <c r="AE128" s="105" t="str">
        <f t="shared" si="3"/>
        <v>M1NS-Ib-2.1</v>
      </c>
      <c r="AF128" s="105" t="str">
        <f t="shared" ref="AF128:AG128" si="255">M128</f>
        <v>M1NS-Ib-2.1: Counts the number of objects in a given set by ones and tens.</v>
      </c>
      <c r="AG128" s="106" t="str">
        <f t="shared" si="255"/>
        <v>1.002 Counts the number of objects in a given set by ones and tens M1NS-Ib-2.1</v>
      </c>
      <c r="AH128" s="107">
        <v>15</v>
      </c>
      <c r="AI128" s="107"/>
      <c r="AJ128" s="107"/>
      <c r="AK128" s="61"/>
      <c r="AL128" s="61"/>
      <c r="AM128" s="61"/>
      <c r="AN128" s="110"/>
      <c r="AO128" s="110"/>
      <c r="AP128" s="103" t="s">
        <v>1818</v>
      </c>
      <c r="AQ128" s="103" t="str">
        <f t="shared" si="5"/>
        <v>Completed</v>
      </c>
      <c r="AR128" s="110"/>
    </row>
    <row r="129" spans="1:44" ht="15.75" customHeight="1" x14ac:dyDescent="0.2">
      <c r="A129" s="487"/>
      <c r="B129" s="487"/>
      <c r="C129" s="471"/>
      <c r="D129" s="73" t="s">
        <v>2841</v>
      </c>
      <c r="E129" s="73" t="s">
        <v>2842</v>
      </c>
      <c r="F129" s="183" t="s">
        <v>2843</v>
      </c>
      <c r="G129" s="100">
        <v>2</v>
      </c>
      <c r="H129" s="100"/>
      <c r="I129" s="101"/>
      <c r="J129" s="61" t="s">
        <v>2844</v>
      </c>
      <c r="K129" s="61" t="s">
        <v>2274</v>
      </c>
      <c r="L129" s="61" t="s">
        <v>2275</v>
      </c>
      <c r="M129" s="61" t="s">
        <v>2276</v>
      </c>
      <c r="N129" s="61" t="s">
        <v>2277</v>
      </c>
      <c r="O129" s="83" t="s">
        <v>1043</v>
      </c>
      <c r="P129" s="102" t="s">
        <v>2845</v>
      </c>
      <c r="Q129" s="84" t="str">
        <f t="shared" si="0"/>
        <v>Ch 15 Practice 1.1.2: Read and write a number from 21 to 30 –– the numeral and the corresponding number word</v>
      </c>
      <c r="R129" s="83" t="s">
        <v>1812</v>
      </c>
      <c r="S129" s="83" t="s">
        <v>1041</v>
      </c>
      <c r="T129" s="83" t="s">
        <v>1042</v>
      </c>
      <c r="U129" s="116" t="s">
        <v>26</v>
      </c>
      <c r="V129" s="61" t="s">
        <v>2840</v>
      </c>
      <c r="W129" s="104">
        <v>9789814969376</v>
      </c>
      <c r="X129" s="102">
        <v>44</v>
      </c>
      <c r="Y129" s="61" t="s">
        <v>1814</v>
      </c>
      <c r="Z129" s="61" t="s">
        <v>1815</v>
      </c>
      <c r="AA129" s="61" t="s">
        <v>1816</v>
      </c>
      <c r="AB129" s="105" t="str">
        <f t="shared" si="1"/>
        <v>1.125 Read and write a number from 21 to 30 –– the numeral and the corresponding number word M1NS-If-9.1</v>
      </c>
      <c r="AC129" s="105" t="str">
        <f t="shared" ref="AC129:AD129" si="256">Y129</f>
        <v>1. Numbers and Number Sense</v>
      </c>
      <c r="AD129" s="105" t="str">
        <f t="shared" si="256"/>
        <v>G1.1.01  Whole Numbers / Place Value</v>
      </c>
      <c r="AE129" s="105" t="str">
        <f t="shared" si="3"/>
        <v>M1NS-If-9.1</v>
      </c>
      <c r="AF129" s="105" t="str">
        <f t="shared" ref="AF129:AG129" si="257">M129</f>
        <v>M1NS-If-9.1: Reads and writes numbers up to 100 in symbols and in words.</v>
      </c>
      <c r="AG129" s="106" t="str">
        <f t="shared" si="257"/>
        <v>1.009 Reads and writes numbers up to 100 in symbols and in words M1NS-If-9.1</v>
      </c>
      <c r="AH129" s="107">
        <v>15</v>
      </c>
      <c r="AI129" s="107"/>
      <c r="AJ129" s="107"/>
      <c r="AK129" s="61"/>
      <c r="AL129" s="61"/>
      <c r="AM129" s="61"/>
      <c r="AN129" s="110"/>
      <c r="AO129" s="110"/>
      <c r="AP129" s="103" t="s">
        <v>1818</v>
      </c>
      <c r="AQ129" s="103" t="str">
        <f t="shared" si="5"/>
        <v>Completed</v>
      </c>
      <c r="AR129" s="110"/>
    </row>
    <row r="130" spans="1:44" ht="15.75" customHeight="1" x14ac:dyDescent="0.2">
      <c r="A130" s="487"/>
      <c r="B130" s="487"/>
      <c r="C130" s="502" t="s">
        <v>2846</v>
      </c>
      <c r="D130" s="73" t="s">
        <v>2833</v>
      </c>
      <c r="E130" s="73" t="s">
        <v>2847</v>
      </c>
      <c r="F130" s="183" t="s">
        <v>2848</v>
      </c>
      <c r="G130" s="100">
        <v>3</v>
      </c>
      <c r="H130" s="100" t="s">
        <v>2849</v>
      </c>
      <c r="I130" s="101"/>
      <c r="J130" s="61" t="s">
        <v>2850</v>
      </c>
      <c r="K130" s="61" t="s">
        <v>1870</v>
      </c>
      <c r="L130" s="61" t="s">
        <v>2838</v>
      </c>
      <c r="M130" s="61" t="s">
        <v>1872</v>
      </c>
      <c r="N130" s="61" t="s">
        <v>1873</v>
      </c>
      <c r="O130" s="83" t="s">
        <v>1043</v>
      </c>
      <c r="P130" s="102" t="s">
        <v>2851</v>
      </c>
      <c r="Q130" s="84" t="str">
        <f t="shared" si="0"/>
        <v>Ch 15 Practice 1.2.1: Count within 40 by making tens first</v>
      </c>
      <c r="R130" s="83" t="s">
        <v>1812</v>
      </c>
      <c r="S130" s="83" t="s">
        <v>1041</v>
      </c>
      <c r="T130" s="83" t="s">
        <v>1042</v>
      </c>
      <c r="U130" s="116" t="s">
        <v>26</v>
      </c>
      <c r="V130" s="61" t="s">
        <v>2840</v>
      </c>
      <c r="W130" s="104">
        <v>9789814969376</v>
      </c>
      <c r="X130" s="102">
        <v>44</v>
      </c>
      <c r="Y130" s="61" t="s">
        <v>1814</v>
      </c>
      <c r="Z130" s="61" t="s">
        <v>1815</v>
      </c>
      <c r="AA130" s="61" t="s">
        <v>1816</v>
      </c>
      <c r="AB130" s="105" t="str">
        <f t="shared" si="1"/>
        <v>1.126 Count within 40 M1NS-Ib-2.1</v>
      </c>
      <c r="AC130" s="105" t="str">
        <f t="shared" ref="AC130:AD130" si="258">Y130</f>
        <v>1. Numbers and Number Sense</v>
      </c>
      <c r="AD130" s="105" t="str">
        <f t="shared" si="258"/>
        <v>G1.1.01  Whole Numbers / Place Value</v>
      </c>
      <c r="AE130" s="105" t="str">
        <f t="shared" si="3"/>
        <v>M1NS-Ib-2.1</v>
      </c>
      <c r="AF130" s="105" t="str">
        <f t="shared" ref="AF130:AG130" si="259">M130</f>
        <v>M1NS-Ib-2.1: Counts the number of objects in a given set by ones and tens.</v>
      </c>
      <c r="AG130" s="106" t="str">
        <f t="shared" si="259"/>
        <v>1.002 Counts the number of objects in a given set by ones and tens M1NS-Ib-2.1</v>
      </c>
      <c r="AH130" s="107">
        <v>15</v>
      </c>
      <c r="AI130" s="107"/>
      <c r="AJ130" s="107"/>
      <c r="AK130" s="61"/>
      <c r="AL130" s="61"/>
      <c r="AM130" s="61"/>
      <c r="AN130" s="110"/>
      <c r="AO130" s="110"/>
      <c r="AP130" s="103" t="s">
        <v>1818</v>
      </c>
      <c r="AQ130" s="103" t="str">
        <f t="shared" si="5"/>
        <v>Completed</v>
      </c>
      <c r="AR130" s="110"/>
    </row>
    <row r="131" spans="1:44" ht="15.75" customHeight="1" x14ac:dyDescent="0.2">
      <c r="A131" s="487"/>
      <c r="B131" s="487"/>
      <c r="C131" s="471"/>
      <c r="D131" s="73" t="s">
        <v>2841</v>
      </c>
      <c r="E131" s="73" t="s">
        <v>2852</v>
      </c>
      <c r="F131" s="183" t="s">
        <v>2853</v>
      </c>
      <c r="G131" s="100">
        <v>4</v>
      </c>
      <c r="H131" s="100"/>
      <c r="I131" s="101"/>
      <c r="J131" s="61" t="s">
        <v>2854</v>
      </c>
      <c r="K131" s="61" t="s">
        <v>2274</v>
      </c>
      <c r="L131" s="61" t="s">
        <v>2275</v>
      </c>
      <c r="M131" s="84" t="s">
        <v>2276</v>
      </c>
      <c r="N131" s="84" t="s">
        <v>2277</v>
      </c>
      <c r="O131" s="83" t="s">
        <v>1043</v>
      </c>
      <c r="P131" s="102" t="s">
        <v>2855</v>
      </c>
      <c r="Q131" s="84" t="str">
        <f t="shared" si="0"/>
        <v>Ch 15 Practice 1.2.2: Read and write a number from 21 to 40 — the numeral and the corresponding number word</v>
      </c>
      <c r="R131" s="83" t="s">
        <v>1812</v>
      </c>
      <c r="S131" s="83" t="s">
        <v>1041</v>
      </c>
      <c r="T131" s="83" t="s">
        <v>1042</v>
      </c>
      <c r="U131" s="116" t="s">
        <v>26</v>
      </c>
      <c r="V131" s="61" t="s">
        <v>2840</v>
      </c>
      <c r="W131" s="104">
        <v>9789814969376</v>
      </c>
      <c r="X131" s="102">
        <v>44</v>
      </c>
      <c r="Y131" s="61" t="s">
        <v>1814</v>
      </c>
      <c r="Z131" s="61" t="s">
        <v>1815</v>
      </c>
      <c r="AA131" s="61" t="s">
        <v>1816</v>
      </c>
      <c r="AB131" s="105" t="str">
        <f t="shared" si="1"/>
        <v>1.127 Read and write a number from 21 to 40 — the numeral and the corresponding number word M1NS-If-9.1</v>
      </c>
      <c r="AC131" s="105" t="str">
        <f t="shared" ref="AC131:AD131" si="260">Y131</f>
        <v>1. Numbers and Number Sense</v>
      </c>
      <c r="AD131" s="105" t="str">
        <f t="shared" si="260"/>
        <v>G1.1.01  Whole Numbers / Place Value</v>
      </c>
      <c r="AE131" s="105" t="str">
        <f t="shared" si="3"/>
        <v>M1NS-If-9.1</v>
      </c>
      <c r="AF131" s="105" t="str">
        <f t="shared" ref="AF131:AG131" si="261">M131</f>
        <v>M1NS-If-9.1: Reads and writes numbers up to 100 in symbols and in words.</v>
      </c>
      <c r="AG131" s="106" t="str">
        <f t="shared" si="261"/>
        <v>1.009 Reads and writes numbers up to 100 in symbols and in words M1NS-If-9.1</v>
      </c>
      <c r="AH131" s="107">
        <v>15</v>
      </c>
      <c r="AI131" s="107"/>
      <c r="AJ131" s="107"/>
      <c r="AK131" s="61"/>
      <c r="AL131" s="61"/>
      <c r="AM131" s="61"/>
      <c r="AN131" s="110"/>
      <c r="AO131" s="110"/>
      <c r="AP131" s="103" t="s">
        <v>1818</v>
      </c>
      <c r="AQ131" s="103" t="str">
        <f t="shared" si="5"/>
        <v>Completed</v>
      </c>
      <c r="AR131" s="110"/>
    </row>
    <row r="132" spans="1:44" ht="15.75" customHeight="1" x14ac:dyDescent="0.2">
      <c r="A132" s="487"/>
      <c r="B132" s="487"/>
      <c r="C132" s="61" t="s">
        <v>2856</v>
      </c>
      <c r="D132" s="61" t="s">
        <v>2857</v>
      </c>
      <c r="E132" s="61" t="s">
        <v>2858</v>
      </c>
      <c r="F132" s="176" t="s">
        <v>2859</v>
      </c>
      <c r="G132" s="100">
        <v>5</v>
      </c>
      <c r="H132" s="100" t="s">
        <v>2860</v>
      </c>
      <c r="I132" s="101"/>
      <c r="J132" s="61" t="s">
        <v>2861</v>
      </c>
      <c r="K132" s="61" t="s">
        <v>2862</v>
      </c>
      <c r="L132" s="84" t="s">
        <v>2863</v>
      </c>
      <c r="M132" s="84" t="s">
        <v>2864</v>
      </c>
      <c r="N132" s="84" t="s">
        <v>2865</v>
      </c>
      <c r="O132" s="83" t="s">
        <v>1043</v>
      </c>
      <c r="P132" s="102" t="s">
        <v>2866</v>
      </c>
      <c r="Q132" s="84" t="str">
        <f t="shared" si="0"/>
        <v>Ch 15 Practice 1.3.1: Write a number in different ways</v>
      </c>
      <c r="R132" s="83" t="s">
        <v>1812</v>
      </c>
      <c r="S132" s="83" t="s">
        <v>1041</v>
      </c>
      <c r="T132" s="83" t="s">
        <v>1042</v>
      </c>
      <c r="U132" s="116" t="s">
        <v>26</v>
      </c>
      <c r="V132" s="61" t="s">
        <v>2840</v>
      </c>
      <c r="W132" s="104">
        <v>9789814969376</v>
      </c>
      <c r="X132" s="102">
        <v>47</v>
      </c>
      <c r="Y132" s="61" t="s">
        <v>1814</v>
      </c>
      <c r="Z132" s="61" t="s">
        <v>1815</v>
      </c>
      <c r="AA132" s="61" t="s">
        <v>1816</v>
      </c>
      <c r="AB132" s="105" t="str">
        <f t="shared" si="1"/>
        <v>1.128 Write a number in different ways M1NS-Ig-11</v>
      </c>
      <c r="AC132" s="105" t="str">
        <f t="shared" ref="AC132:AD132" si="262">Y132</f>
        <v>1. Numbers and Number Sense</v>
      </c>
      <c r="AD132" s="105" t="str">
        <f t="shared" si="262"/>
        <v>G1.1.01  Whole Numbers / Place Value</v>
      </c>
      <c r="AE132" s="105" t="str">
        <f t="shared" si="3"/>
        <v>M1NS-Ig-11</v>
      </c>
      <c r="AF132" s="105" t="str">
        <f t="shared" ref="AF132:AG132" si="263">M132</f>
        <v>M1NS-Ig-11: Renames numbers into tens and ones.</v>
      </c>
      <c r="AG132" s="106" t="str">
        <f t="shared" si="263"/>
        <v>1.011 Renames numbers into tens and ones M1NS-Ig-11</v>
      </c>
      <c r="AH132" s="107">
        <v>15</v>
      </c>
      <c r="AI132" s="107"/>
      <c r="AJ132" s="107"/>
      <c r="AK132" s="61"/>
      <c r="AL132" s="61"/>
      <c r="AM132" s="61"/>
      <c r="AN132" s="110"/>
      <c r="AO132" s="110"/>
      <c r="AP132" s="103" t="s">
        <v>1818</v>
      </c>
      <c r="AQ132" s="103" t="str">
        <f t="shared" si="5"/>
        <v>Completed</v>
      </c>
      <c r="AR132" s="110"/>
    </row>
    <row r="133" spans="1:44" ht="15.75" customHeight="1" x14ac:dyDescent="0.2">
      <c r="A133" s="487"/>
      <c r="B133" s="487"/>
      <c r="C133" s="502" t="s">
        <v>2867</v>
      </c>
      <c r="D133" s="73" t="s">
        <v>2868</v>
      </c>
      <c r="E133" s="73" t="s">
        <v>2869</v>
      </c>
      <c r="F133" s="183" t="s">
        <v>2870</v>
      </c>
      <c r="G133" s="100">
        <v>6</v>
      </c>
      <c r="H133" s="100"/>
      <c r="I133" s="101" t="s">
        <v>2871</v>
      </c>
      <c r="J133" s="61" t="s">
        <v>2872</v>
      </c>
      <c r="K133" s="61" t="s">
        <v>2301</v>
      </c>
      <c r="L133" s="61" t="s">
        <v>2744</v>
      </c>
      <c r="M133" s="61" t="s">
        <v>2303</v>
      </c>
      <c r="N133" s="84" t="s">
        <v>2304</v>
      </c>
      <c r="O133" s="83" t="s">
        <v>1043</v>
      </c>
      <c r="P133" s="102" t="s">
        <v>2873</v>
      </c>
      <c r="Q133" s="84" t="str">
        <f t="shared" si="0"/>
        <v>Ch 15 Practice 1.4.1: Find the number which is 1 or 2 more than (or less than) a given number within 40</v>
      </c>
      <c r="R133" s="83" t="s">
        <v>1812</v>
      </c>
      <c r="S133" s="83" t="s">
        <v>1041</v>
      </c>
      <c r="T133" s="83" t="s">
        <v>1042</v>
      </c>
      <c r="U133" s="116" t="s">
        <v>26</v>
      </c>
      <c r="V133" s="61" t="s">
        <v>2840</v>
      </c>
      <c r="W133" s="104">
        <v>9789814969376</v>
      </c>
      <c r="X133" s="102">
        <v>51</v>
      </c>
      <c r="Y133" s="61" t="s">
        <v>1814</v>
      </c>
      <c r="Z133" s="61" t="s">
        <v>1815</v>
      </c>
      <c r="AA133" s="61" t="s">
        <v>1816</v>
      </c>
      <c r="AB133" s="105" t="str">
        <f t="shared" si="1"/>
        <v>1.129 Find the number which is 1 or 2 more or less than a given number within 40 M1NS-Ib-3</v>
      </c>
      <c r="AC133" s="105" t="str">
        <f t="shared" ref="AC133:AD133" si="264">Y133</f>
        <v>1. Numbers and Number Sense</v>
      </c>
      <c r="AD133" s="105" t="str">
        <f t="shared" si="264"/>
        <v>G1.1.01  Whole Numbers / Place Value</v>
      </c>
      <c r="AE133" s="105" t="str">
        <f t="shared" si="3"/>
        <v>M1NS-Ib-3</v>
      </c>
      <c r="AF133" s="105" t="str">
        <f t="shared" ref="AF133:AG133" si="265">M133</f>
        <v>M1NS-Ib-3: Identifies the number that is one more or one less from a given number.</v>
      </c>
      <c r="AG133" s="106" t="str">
        <f t="shared" si="265"/>
        <v>1.003 Identifies the number that is one more or one less from a given number M1NS-Ib-3</v>
      </c>
      <c r="AH133" s="107">
        <v>15</v>
      </c>
      <c r="AI133" s="107"/>
      <c r="AJ133" s="107"/>
      <c r="AK133" s="61"/>
      <c r="AL133" s="61"/>
      <c r="AM133" s="61"/>
      <c r="AN133" s="110"/>
      <c r="AO133" s="110"/>
      <c r="AP133" s="103" t="s">
        <v>1818</v>
      </c>
      <c r="AQ133" s="103" t="str">
        <f t="shared" si="5"/>
        <v>Completed</v>
      </c>
      <c r="AR133" s="110"/>
    </row>
    <row r="134" spans="1:44" ht="15.75" customHeight="1" x14ac:dyDescent="0.2">
      <c r="A134" s="487"/>
      <c r="B134" s="487"/>
      <c r="C134" s="471"/>
      <c r="D134" s="73" t="s">
        <v>2874</v>
      </c>
      <c r="E134" s="73" t="s">
        <v>2875</v>
      </c>
      <c r="F134" s="183" t="s">
        <v>2876</v>
      </c>
      <c r="G134" s="100">
        <v>7</v>
      </c>
      <c r="H134" s="100"/>
      <c r="I134" s="101"/>
      <c r="J134" s="61" t="s">
        <v>2877</v>
      </c>
      <c r="K134" s="61" t="s">
        <v>2301</v>
      </c>
      <c r="L134" s="61" t="s">
        <v>2744</v>
      </c>
      <c r="M134" s="61" t="s">
        <v>2303</v>
      </c>
      <c r="N134" s="84" t="s">
        <v>2304</v>
      </c>
      <c r="O134" s="83" t="s">
        <v>1043</v>
      </c>
      <c r="P134" s="102" t="s">
        <v>2878</v>
      </c>
      <c r="Q134" s="84" t="str">
        <f t="shared" si="0"/>
        <v>Ch 15 Practice 1.4.2: Count on and backwards within 40</v>
      </c>
      <c r="R134" s="83" t="s">
        <v>1812</v>
      </c>
      <c r="S134" s="83" t="s">
        <v>1041</v>
      </c>
      <c r="T134" s="83" t="s">
        <v>1042</v>
      </c>
      <c r="U134" s="116" t="s">
        <v>26</v>
      </c>
      <c r="V134" s="61" t="s">
        <v>2840</v>
      </c>
      <c r="W134" s="104">
        <v>9789814969376</v>
      </c>
      <c r="X134" s="102">
        <v>51</v>
      </c>
      <c r="Y134" s="61" t="s">
        <v>1814</v>
      </c>
      <c r="Z134" s="61" t="s">
        <v>1815</v>
      </c>
      <c r="AA134" s="61" t="s">
        <v>1816</v>
      </c>
      <c r="AB134" s="105" t="str">
        <f t="shared" si="1"/>
        <v>1.130 Count on and backwards within 40 M1NS-Ib-3</v>
      </c>
      <c r="AC134" s="105" t="str">
        <f t="shared" ref="AC134:AD134" si="266">Y134</f>
        <v>1. Numbers and Number Sense</v>
      </c>
      <c r="AD134" s="105" t="str">
        <f t="shared" si="266"/>
        <v>G1.1.01  Whole Numbers / Place Value</v>
      </c>
      <c r="AE134" s="105" t="str">
        <f t="shared" si="3"/>
        <v>M1NS-Ib-3</v>
      </c>
      <c r="AF134" s="105" t="str">
        <f t="shared" ref="AF134:AG134" si="267">M134</f>
        <v>M1NS-Ib-3: Identifies the number that is one more or one less from a given number.</v>
      </c>
      <c r="AG134" s="106" t="str">
        <f t="shared" si="267"/>
        <v>1.003 Identifies the number that is one more or one less from a given number M1NS-Ib-3</v>
      </c>
      <c r="AH134" s="107">
        <v>15</v>
      </c>
      <c r="AI134" s="107"/>
      <c r="AJ134" s="107"/>
      <c r="AK134" s="61"/>
      <c r="AL134" s="61"/>
      <c r="AM134" s="61"/>
      <c r="AN134" s="110"/>
      <c r="AO134" s="110"/>
      <c r="AP134" s="103" t="s">
        <v>1818</v>
      </c>
      <c r="AQ134" s="103" t="str">
        <f t="shared" si="5"/>
        <v>Completed</v>
      </c>
      <c r="AR134" s="110"/>
    </row>
    <row r="135" spans="1:44" ht="15.75" customHeight="1" x14ac:dyDescent="0.2">
      <c r="A135" s="487"/>
      <c r="B135" s="471"/>
      <c r="C135" s="61" t="s">
        <v>2314</v>
      </c>
      <c r="D135" s="61" t="s">
        <v>2879</v>
      </c>
      <c r="E135" s="61" t="s">
        <v>2880</v>
      </c>
      <c r="F135" s="176" t="s">
        <v>2881</v>
      </c>
      <c r="G135" s="100">
        <v>8</v>
      </c>
      <c r="H135" s="100" t="s">
        <v>2882</v>
      </c>
      <c r="I135" s="101"/>
      <c r="J135" s="61" t="s">
        <v>2883</v>
      </c>
      <c r="K135" s="61" t="s">
        <v>2884</v>
      </c>
      <c r="L135" s="61" t="s">
        <v>2885</v>
      </c>
      <c r="M135" s="84" t="s">
        <v>2886</v>
      </c>
      <c r="N135" s="187" t="s">
        <v>2887</v>
      </c>
      <c r="O135" s="83" t="s">
        <v>1043</v>
      </c>
      <c r="P135" s="102" t="s">
        <v>2888</v>
      </c>
      <c r="Q135" s="84" t="str">
        <f t="shared" si="0"/>
        <v>Ch 15 Practice 1.5.1: Compare and order numbers up to 40</v>
      </c>
      <c r="R135" s="83" t="s">
        <v>1812</v>
      </c>
      <c r="S135" s="83" t="s">
        <v>1041</v>
      </c>
      <c r="T135" s="83" t="s">
        <v>1042</v>
      </c>
      <c r="U135" s="116" t="s">
        <v>26</v>
      </c>
      <c r="V135" s="61" t="s">
        <v>2840</v>
      </c>
      <c r="W135" s="104">
        <v>9789814969376</v>
      </c>
      <c r="X135" s="102">
        <v>56</v>
      </c>
      <c r="Y135" s="61" t="s">
        <v>1814</v>
      </c>
      <c r="Z135" s="61" t="s">
        <v>1815</v>
      </c>
      <c r="AA135" s="61" t="s">
        <v>1816</v>
      </c>
      <c r="AB135" s="105" t="str">
        <f t="shared" si="1"/>
        <v>1.131 Compare and order numbers up to 40 M1NS-Ih-12.1/M1NS-Ih-13.1</v>
      </c>
      <c r="AC135" s="105" t="str">
        <f t="shared" ref="AC135:AD135" si="268">Y135</f>
        <v>1. Numbers and Number Sense</v>
      </c>
      <c r="AD135" s="105" t="str">
        <f t="shared" si="268"/>
        <v>G1.1.01  Whole Numbers / Place Value</v>
      </c>
      <c r="AE135" s="105" t="str">
        <f t="shared" si="3"/>
        <v>M1NS-Ih-12.1/M1NS-Ih-13.1</v>
      </c>
      <c r="AF135" s="105" t="str">
        <f t="shared" ref="AF135:AG135" si="269">M135</f>
        <v>M1NS-Ih-12.1: Visualizes, represents, and compares numbers up to 100 using relation symbols.
M1NS-Ih-13.1: Visualizes, represents, and orders numbers up to 100 in increasing or decreasing order.</v>
      </c>
      <c r="AG135" s="106" t="str">
        <f t="shared" si="269"/>
        <v>1.012 Visualizes, represents, and compares numbers up to 100 M1NS-Ih-12.1
1.013 Visualizes, represents, and orders numbers up to 100 in increasing or decreasing order M1NS-Ih-13.1</v>
      </c>
      <c r="AH135" s="107">
        <v>15</v>
      </c>
      <c r="AI135" s="107"/>
      <c r="AJ135" s="107"/>
      <c r="AK135" s="61"/>
      <c r="AL135" s="61"/>
      <c r="AM135" s="61"/>
      <c r="AN135" s="110"/>
      <c r="AO135" s="110"/>
      <c r="AP135" s="103" t="s">
        <v>1818</v>
      </c>
      <c r="AQ135" s="103" t="str">
        <f t="shared" si="5"/>
        <v>Completed</v>
      </c>
      <c r="AR135" s="110"/>
    </row>
    <row r="136" spans="1:44" ht="15.75" customHeight="1" x14ac:dyDescent="0.2">
      <c r="A136" s="487"/>
      <c r="B136" s="502" t="s">
        <v>2889</v>
      </c>
      <c r="C136" s="61" t="s">
        <v>2890</v>
      </c>
      <c r="D136" s="61" t="s">
        <v>2891</v>
      </c>
      <c r="E136" s="61" t="s">
        <v>2892</v>
      </c>
      <c r="F136" s="176" t="s">
        <v>2893</v>
      </c>
      <c r="G136" s="100">
        <v>9</v>
      </c>
      <c r="H136" s="100" t="s">
        <v>2894</v>
      </c>
      <c r="I136" s="101"/>
      <c r="J136" s="61" t="s">
        <v>2895</v>
      </c>
      <c r="K136" s="61" t="s">
        <v>2862</v>
      </c>
      <c r="L136" s="84" t="s">
        <v>2863</v>
      </c>
      <c r="M136" s="84" t="s">
        <v>2864</v>
      </c>
      <c r="N136" s="84" t="s">
        <v>2865</v>
      </c>
      <c r="O136" s="83" t="s">
        <v>1043</v>
      </c>
      <c r="P136" s="102" t="s">
        <v>2896</v>
      </c>
      <c r="Q136" s="84" t="str">
        <f t="shared" si="0"/>
        <v>Ch 15 Practice 2.1.1: To write a 2-digit number in tens and ones</v>
      </c>
      <c r="R136" s="83" t="s">
        <v>1812</v>
      </c>
      <c r="S136" s="83" t="s">
        <v>1041</v>
      </c>
      <c r="T136" s="83" t="s">
        <v>1042</v>
      </c>
      <c r="U136" s="116" t="s">
        <v>26</v>
      </c>
      <c r="V136" s="61" t="s">
        <v>2840</v>
      </c>
      <c r="W136" s="104">
        <v>9789814969376</v>
      </c>
      <c r="X136" s="102">
        <v>59</v>
      </c>
      <c r="Y136" s="61" t="s">
        <v>1814</v>
      </c>
      <c r="Z136" s="61" t="s">
        <v>1815</v>
      </c>
      <c r="AA136" s="61" t="s">
        <v>2897</v>
      </c>
      <c r="AB136" s="105" t="str">
        <f t="shared" si="1"/>
        <v>1.132 To write a 2-digit number in tens and ones M1NS-Ig-11</v>
      </c>
      <c r="AC136" s="105" t="str">
        <f t="shared" ref="AC136:AD136" si="270">Y136</f>
        <v>1. Numbers and Number Sense</v>
      </c>
      <c r="AD136" s="105" t="str">
        <f t="shared" si="270"/>
        <v>G1.1.01  Whole Numbers / Place Value</v>
      </c>
      <c r="AE136" s="105" t="str">
        <f t="shared" si="3"/>
        <v>M1NS-Ig-11</v>
      </c>
      <c r="AF136" s="105" t="str">
        <f t="shared" ref="AF136:AG136" si="271">M136</f>
        <v>M1NS-Ig-11: Renames numbers into tens and ones.</v>
      </c>
      <c r="AG136" s="106" t="str">
        <f t="shared" si="271"/>
        <v>1.011 Renames numbers into tens and ones M1NS-Ig-11</v>
      </c>
      <c r="AH136" s="107">
        <v>15</v>
      </c>
      <c r="AI136" s="107"/>
      <c r="AJ136" s="107"/>
      <c r="AK136" s="61"/>
      <c r="AL136" s="61"/>
      <c r="AM136" s="61"/>
      <c r="AN136" s="110"/>
      <c r="AO136" s="110"/>
      <c r="AP136" s="103" t="s">
        <v>1818</v>
      </c>
      <c r="AQ136" s="103" t="str">
        <f t="shared" si="5"/>
        <v>Completed</v>
      </c>
      <c r="AR136" s="110"/>
    </row>
    <row r="137" spans="1:44" ht="15.75" customHeight="1" x14ac:dyDescent="0.2">
      <c r="A137" s="471"/>
      <c r="B137" s="471"/>
      <c r="C137" s="61" t="s">
        <v>2898</v>
      </c>
      <c r="D137" s="73" t="s">
        <v>2899</v>
      </c>
      <c r="E137" s="73" t="s">
        <v>2900</v>
      </c>
      <c r="F137" s="183" t="s">
        <v>2901</v>
      </c>
      <c r="G137" s="100">
        <v>10</v>
      </c>
      <c r="H137" s="100"/>
      <c r="I137" s="101"/>
      <c r="J137" s="61" t="s">
        <v>2902</v>
      </c>
      <c r="K137" s="61" t="s">
        <v>2301</v>
      </c>
      <c r="L137" s="84" t="s">
        <v>2302</v>
      </c>
      <c r="M137" s="84" t="s">
        <v>2303</v>
      </c>
      <c r="N137" s="84" t="s">
        <v>2304</v>
      </c>
      <c r="O137" s="83" t="s">
        <v>1043</v>
      </c>
      <c r="P137" s="102" t="s">
        <v>2903</v>
      </c>
      <c r="Q137" s="84" t="str">
        <f t="shared" si="0"/>
        <v>Ch 15 Practice 2.2.1: Find the number which is 1 or 10 more than (or less than) a given number within 40</v>
      </c>
      <c r="R137" s="83" t="s">
        <v>1812</v>
      </c>
      <c r="S137" s="83" t="s">
        <v>1041</v>
      </c>
      <c r="T137" s="83" t="s">
        <v>1042</v>
      </c>
      <c r="U137" s="116" t="s">
        <v>26</v>
      </c>
      <c r="V137" s="61" t="s">
        <v>2840</v>
      </c>
      <c r="W137" s="104">
        <v>9789814969376</v>
      </c>
      <c r="X137" s="102">
        <v>61</v>
      </c>
      <c r="Y137" s="61" t="s">
        <v>1814</v>
      </c>
      <c r="Z137" s="61" t="s">
        <v>1815</v>
      </c>
      <c r="AA137" s="61" t="s">
        <v>2897</v>
      </c>
      <c r="AB137" s="105" t="str">
        <f t="shared" si="1"/>
        <v>1.133 Find the number which is 1 or 10 more or less than a given number within 40 M1NS-Ib-3</v>
      </c>
      <c r="AC137" s="105" t="str">
        <f t="shared" ref="AC137:AD137" si="272">Y137</f>
        <v>1. Numbers and Number Sense</v>
      </c>
      <c r="AD137" s="105" t="str">
        <f t="shared" si="272"/>
        <v>G1.1.01  Whole Numbers / Place Value</v>
      </c>
      <c r="AE137" s="105" t="str">
        <f t="shared" si="3"/>
        <v>M1NS-Ib-3</v>
      </c>
      <c r="AF137" s="105" t="str">
        <f t="shared" ref="AF137:AG137" si="273">M137</f>
        <v>M1NS-Ib-3: Identifies the number that is one more or one less from a given number.</v>
      </c>
      <c r="AG137" s="106" t="str">
        <f t="shared" si="273"/>
        <v>1.003 Identifies the number that is one more or one less from a given number M1NS-Ib-3</v>
      </c>
      <c r="AH137" s="107">
        <v>15</v>
      </c>
      <c r="AI137" s="107"/>
      <c r="AJ137" s="107"/>
      <c r="AK137" s="61"/>
      <c r="AL137" s="61"/>
      <c r="AM137" s="61"/>
      <c r="AN137" s="110"/>
      <c r="AO137" s="110"/>
      <c r="AP137" s="103" t="s">
        <v>1818</v>
      </c>
      <c r="AQ137" s="103" t="str">
        <f t="shared" si="5"/>
        <v>Completed</v>
      </c>
      <c r="AR137" s="110"/>
    </row>
    <row r="138" spans="1:44" ht="15.75" customHeight="1" x14ac:dyDescent="0.2">
      <c r="A138" s="502" t="s">
        <v>2904</v>
      </c>
      <c r="B138" s="502" t="s">
        <v>2905</v>
      </c>
      <c r="C138" s="61" t="s">
        <v>2906</v>
      </c>
      <c r="D138" s="61" t="s">
        <v>2907</v>
      </c>
      <c r="E138" s="61" t="s">
        <v>2908</v>
      </c>
      <c r="F138" s="176" t="s">
        <v>2909</v>
      </c>
      <c r="G138" s="100">
        <v>1</v>
      </c>
      <c r="H138" s="100"/>
      <c r="I138" s="101"/>
      <c r="J138" s="61" t="s">
        <v>2910</v>
      </c>
      <c r="K138" s="61" t="s">
        <v>2911</v>
      </c>
      <c r="L138" s="61" t="s">
        <v>2912</v>
      </c>
      <c r="M138" s="84" t="s">
        <v>2913</v>
      </c>
      <c r="N138" s="61" t="s">
        <v>2914</v>
      </c>
      <c r="O138" s="83" t="s">
        <v>1043</v>
      </c>
      <c r="P138" s="102" t="s">
        <v>2915</v>
      </c>
      <c r="Q138" s="84" t="str">
        <f t="shared" si="0"/>
        <v xml:space="preserve">Ch 16 Practice 1.1.1: Add a 1-digit number and a 2-digit number without regrouping using the 'counting on' method, number bonds and algorithm
</v>
      </c>
      <c r="R138" s="83" t="s">
        <v>1812</v>
      </c>
      <c r="S138" s="83" t="s">
        <v>1041</v>
      </c>
      <c r="T138" s="83" t="s">
        <v>1042</v>
      </c>
      <c r="U138" s="116" t="s">
        <v>26</v>
      </c>
      <c r="V138" s="61" t="s">
        <v>2916</v>
      </c>
      <c r="W138" s="104">
        <v>9789814969376</v>
      </c>
      <c r="X138" s="102">
        <v>65</v>
      </c>
      <c r="Y138" s="61" t="s">
        <v>1814</v>
      </c>
      <c r="Z138" s="61" t="s">
        <v>2025</v>
      </c>
      <c r="AA138" s="61" t="s">
        <v>2917</v>
      </c>
      <c r="AB138" s="105" t="str">
        <f t="shared" si="1"/>
        <v>1.134 Add a 1-digit number and a 2-digit number without regrouping M1NS-IIc-27.3</v>
      </c>
      <c r="AC138" s="105" t="str">
        <f t="shared" ref="AC138:AD138" si="274">Y138</f>
        <v>1. Numbers and Number Sense</v>
      </c>
      <c r="AD138" s="105" t="str">
        <f t="shared" si="274"/>
        <v>G1.1.02  Addition / Subtraction</v>
      </c>
      <c r="AE138" s="105" t="str">
        <f t="shared" si="3"/>
        <v>M1NS-IIc-27.3</v>
      </c>
      <c r="AF138" s="105" t="str">
        <f t="shared" ref="AF138:AG138" si="275">M138</f>
        <v>M1NS-IIc-27.3: Visualizes and adds numbers with sums through 99 without or with regrouping.</v>
      </c>
      <c r="AG138" s="106" t="str">
        <f t="shared" si="275"/>
        <v>1.023 Visualizes and adds numbers with sums through 99 without or with regrouping M1NS-IIc-27.3</v>
      </c>
      <c r="AH138" s="107">
        <v>16</v>
      </c>
      <c r="AI138" s="107"/>
      <c r="AJ138" s="107"/>
      <c r="AK138" s="61"/>
      <c r="AL138" s="61"/>
      <c r="AM138" s="61"/>
      <c r="AN138" s="110"/>
      <c r="AO138" s="110"/>
      <c r="AP138" s="103" t="s">
        <v>1818</v>
      </c>
      <c r="AQ138" s="103" t="str">
        <f t="shared" si="5"/>
        <v>Completed</v>
      </c>
      <c r="AR138" s="110"/>
    </row>
    <row r="139" spans="1:44" ht="15.75" customHeight="1" x14ac:dyDescent="0.2">
      <c r="A139" s="487"/>
      <c r="B139" s="487"/>
      <c r="C139" s="61" t="s">
        <v>2918</v>
      </c>
      <c r="D139" s="61" t="s">
        <v>2919</v>
      </c>
      <c r="E139" s="61" t="s">
        <v>2920</v>
      </c>
      <c r="F139" s="176" t="s">
        <v>2921</v>
      </c>
      <c r="G139" s="100">
        <v>2</v>
      </c>
      <c r="H139" s="100"/>
      <c r="I139" s="101"/>
      <c r="J139" s="61" t="s">
        <v>2922</v>
      </c>
      <c r="K139" s="61" t="s">
        <v>2911</v>
      </c>
      <c r="L139" s="84" t="s">
        <v>2912</v>
      </c>
      <c r="M139" s="84" t="s">
        <v>2913</v>
      </c>
      <c r="N139" s="61" t="s">
        <v>2914</v>
      </c>
      <c r="O139" s="83" t="s">
        <v>1043</v>
      </c>
      <c r="P139" s="102" t="s">
        <v>2923</v>
      </c>
      <c r="Q139" s="84" t="str">
        <f t="shared" si="0"/>
        <v xml:space="preserve">Ch 16 Practice 1.2.1: Add tens and a 2-digit number without regrouping using the 'counting on' method, number bonds and algorithm
</v>
      </c>
      <c r="R139" s="83" t="s">
        <v>1812</v>
      </c>
      <c r="S139" s="83" t="s">
        <v>1041</v>
      </c>
      <c r="T139" s="83" t="s">
        <v>1042</v>
      </c>
      <c r="U139" s="116" t="s">
        <v>26</v>
      </c>
      <c r="V139" s="61" t="s">
        <v>2916</v>
      </c>
      <c r="W139" s="104">
        <v>9789814969376</v>
      </c>
      <c r="X139" s="102">
        <v>68</v>
      </c>
      <c r="Y139" s="61" t="s">
        <v>1814</v>
      </c>
      <c r="Z139" s="61" t="s">
        <v>2025</v>
      </c>
      <c r="AA139" s="61" t="s">
        <v>2917</v>
      </c>
      <c r="AB139" s="105" t="str">
        <f t="shared" si="1"/>
        <v>1.135 Add tens and a 2-digit number without regrouping M1NS-IIc-27.3</v>
      </c>
      <c r="AC139" s="105" t="str">
        <f t="shared" ref="AC139:AD139" si="276">Y139</f>
        <v>1. Numbers and Number Sense</v>
      </c>
      <c r="AD139" s="105" t="str">
        <f t="shared" si="276"/>
        <v>G1.1.02  Addition / Subtraction</v>
      </c>
      <c r="AE139" s="105" t="str">
        <f t="shared" si="3"/>
        <v>M1NS-IIc-27.3</v>
      </c>
      <c r="AF139" s="105" t="str">
        <f t="shared" ref="AF139:AG139" si="277">M139</f>
        <v>M1NS-IIc-27.3: Visualizes and adds numbers with sums through 99 without or with regrouping.</v>
      </c>
      <c r="AG139" s="106" t="str">
        <f t="shared" si="277"/>
        <v>1.023 Visualizes and adds numbers with sums through 99 without or with regrouping M1NS-IIc-27.3</v>
      </c>
      <c r="AH139" s="107">
        <v>16</v>
      </c>
      <c r="AI139" s="107"/>
      <c r="AJ139" s="107"/>
      <c r="AK139" s="61"/>
      <c r="AL139" s="61"/>
      <c r="AM139" s="61"/>
      <c r="AN139" s="110"/>
      <c r="AO139" s="110"/>
      <c r="AP139" s="103" t="s">
        <v>1818</v>
      </c>
      <c r="AQ139" s="103" t="str">
        <f t="shared" si="5"/>
        <v>Completed</v>
      </c>
      <c r="AR139" s="110"/>
    </row>
    <row r="140" spans="1:44" ht="15.75" customHeight="1" x14ac:dyDescent="0.2">
      <c r="A140" s="487"/>
      <c r="B140" s="487"/>
      <c r="C140" s="61" t="s">
        <v>2924</v>
      </c>
      <c r="D140" s="61" t="s">
        <v>2925</v>
      </c>
      <c r="E140" s="61" t="s">
        <v>2926</v>
      </c>
      <c r="F140" s="176" t="s">
        <v>2927</v>
      </c>
      <c r="G140" s="100">
        <v>3</v>
      </c>
      <c r="H140" s="100"/>
      <c r="I140" s="101" t="s">
        <v>2928</v>
      </c>
      <c r="J140" s="61" t="s">
        <v>2929</v>
      </c>
      <c r="K140" s="61" t="s">
        <v>2911</v>
      </c>
      <c r="L140" s="84" t="s">
        <v>2930</v>
      </c>
      <c r="M140" s="84" t="s">
        <v>2913</v>
      </c>
      <c r="N140" s="61" t="s">
        <v>2914</v>
      </c>
      <c r="O140" s="83" t="s">
        <v>1043</v>
      </c>
      <c r="P140" s="102" t="s">
        <v>2931</v>
      </c>
      <c r="Q140" s="84" t="str">
        <f t="shared" si="0"/>
        <v>Ch 16 Practice 1.3.1: Add two 2-digit numbers without regrouping using algorithm</v>
      </c>
      <c r="R140" s="83" t="s">
        <v>1812</v>
      </c>
      <c r="S140" s="83" t="s">
        <v>1041</v>
      </c>
      <c r="T140" s="83" t="s">
        <v>1042</v>
      </c>
      <c r="U140" s="116" t="s">
        <v>26</v>
      </c>
      <c r="V140" s="61" t="s">
        <v>2916</v>
      </c>
      <c r="W140" s="104">
        <v>9789814969376</v>
      </c>
      <c r="X140" s="102">
        <v>69</v>
      </c>
      <c r="Y140" s="61" t="s">
        <v>1814</v>
      </c>
      <c r="Z140" s="61" t="s">
        <v>2025</v>
      </c>
      <c r="AA140" s="61" t="s">
        <v>2917</v>
      </c>
      <c r="AB140" s="105" t="str">
        <f t="shared" si="1"/>
        <v>1.136 Add two 2-digit numbers without regrouping M1NS-IIc-27.3</v>
      </c>
      <c r="AC140" s="105" t="str">
        <f t="shared" ref="AC140:AD140" si="278">Y140</f>
        <v>1. Numbers and Number Sense</v>
      </c>
      <c r="AD140" s="105" t="str">
        <f t="shared" si="278"/>
        <v>G1.1.02  Addition / Subtraction</v>
      </c>
      <c r="AE140" s="105" t="str">
        <f t="shared" si="3"/>
        <v>M1NS-IIc-27.3</v>
      </c>
      <c r="AF140" s="105" t="str">
        <f t="shared" ref="AF140:AG140" si="279">M140</f>
        <v>M1NS-IIc-27.3: Visualizes and adds numbers with sums through 99 without or with regrouping.</v>
      </c>
      <c r="AG140" s="106" t="str">
        <f t="shared" si="279"/>
        <v>1.023 Visualizes and adds numbers with sums through 99 without or with regrouping M1NS-IIc-27.3</v>
      </c>
      <c r="AH140" s="107">
        <v>16</v>
      </c>
      <c r="AI140" s="107"/>
      <c r="AJ140" s="107"/>
      <c r="AK140" s="61"/>
      <c r="AL140" s="61"/>
      <c r="AM140" s="61"/>
      <c r="AN140" s="110"/>
      <c r="AO140" s="110"/>
      <c r="AP140" s="103" t="s">
        <v>1818</v>
      </c>
      <c r="AQ140" s="103" t="str">
        <f t="shared" si="5"/>
        <v>Completed</v>
      </c>
      <c r="AR140" s="110"/>
    </row>
    <row r="141" spans="1:44" ht="15.75" customHeight="1" x14ac:dyDescent="0.2">
      <c r="A141" s="487"/>
      <c r="B141" s="487"/>
      <c r="C141" s="61" t="s">
        <v>2932</v>
      </c>
      <c r="D141" s="61" t="s">
        <v>2933</v>
      </c>
      <c r="E141" s="61" t="s">
        <v>2934</v>
      </c>
      <c r="F141" s="176" t="s">
        <v>2935</v>
      </c>
      <c r="G141" s="100">
        <v>4</v>
      </c>
      <c r="H141" s="100"/>
      <c r="I141" s="101"/>
      <c r="J141" s="61" t="s">
        <v>2936</v>
      </c>
      <c r="K141" s="61" t="s">
        <v>2937</v>
      </c>
      <c r="L141" s="84" t="s">
        <v>2938</v>
      </c>
      <c r="M141" s="84" t="s">
        <v>2939</v>
      </c>
      <c r="N141" s="61" t="s">
        <v>2940</v>
      </c>
      <c r="O141" s="83" t="s">
        <v>1043</v>
      </c>
      <c r="P141" s="102" t="s">
        <v>2941</v>
      </c>
      <c r="Q141" s="84" t="str">
        <f t="shared" si="0"/>
        <v xml:space="preserve">Ch 16 Practice 1.4.1: Subtract a 1-digit number from a 2-digit number without regrouping using the ‘counting backwards’ method, number bonds and algorithm
</v>
      </c>
      <c r="R141" s="83" t="s">
        <v>1812</v>
      </c>
      <c r="S141" s="83" t="s">
        <v>1041</v>
      </c>
      <c r="T141" s="83" t="s">
        <v>1042</v>
      </c>
      <c r="U141" s="116" t="s">
        <v>26</v>
      </c>
      <c r="V141" s="61" t="s">
        <v>2916</v>
      </c>
      <c r="W141" s="104">
        <v>9789814969376</v>
      </c>
      <c r="X141" s="102">
        <v>72</v>
      </c>
      <c r="Y141" s="61" t="s">
        <v>1814</v>
      </c>
      <c r="Z141" s="61" t="s">
        <v>2025</v>
      </c>
      <c r="AA141" s="61" t="s">
        <v>2917</v>
      </c>
      <c r="AB141" s="105" t="str">
        <f t="shared" si="1"/>
        <v>1.137 Subtract a 1-digit number from a 2-digit number without regrouping M1NS-IIg-32.2</v>
      </c>
      <c r="AC141" s="105" t="str">
        <f t="shared" ref="AC141:AD141" si="280">Y141</f>
        <v>1. Numbers and Number Sense</v>
      </c>
      <c r="AD141" s="105" t="str">
        <f t="shared" si="280"/>
        <v>G1.1.02  Addition / Subtraction</v>
      </c>
      <c r="AE141" s="105" t="str">
        <f t="shared" si="3"/>
        <v>M1NS-IIg-32.2</v>
      </c>
      <c r="AF141" s="105" t="str">
        <f t="shared" ref="AF141:AG141" si="281">M141</f>
        <v>M1NS-IIg-32.2: Visualizes, represents, and subtracts one- to two-digit numbers with minuends up to 99 without regrouping.</v>
      </c>
      <c r="AG141" s="106" t="str">
        <f t="shared" si="281"/>
        <v>1.031 Visualizes, represents, and subtracts one- to two-digit numbers with minuends up to 99 without regrouping M1NS-IIg-32.2</v>
      </c>
      <c r="AH141" s="107">
        <v>16</v>
      </c>
      <c r="AI141" s="107"/>
      <c r="AJ141" s="107"/>
      <c r="AK141" s="61"/>
      <c r="AL141" s="61"/>
      <c r="AM141" s="61"/>
      <c r="AN141" s="110"/>
      <c r="AO141" s="110"/>
      <c r="AP141" s="103" t="s">
        <v>1818</v>
      </c>
      <c r="AQ141" s="103" t="str">
        <f t="shared" si="5"/>
        <v>Completed</v>
      </c>
      <c r="AR141" s="110"/>
    </row>
    <row r="142" spans="1:44" ht="15.75" customHeight="1" x14ac:dyDescent="0.2">
      <c r="A142" s="487"/>
      <c r="B142" s="487"/>
      <c r="C142" s="61" t="s">
        <v>2942</v>
      </c>
      <c r="D142" s="61" t="s">
        <v>2943</v>
      </c>
      <c r="E142" s="61" t="s">
        <v>2944</v>
      </c>
      <c r="F142" s="176" t="s">
        <v>2945</v>
      </c>
      <c r="G142" s="100">
        <v>5</v>
      </c>
      <c r="H142" s="100"/>
      <c r="I142" s="101"/>
      <c r="J142" s="61" t="s">
        <v>2946</v>
      </c>
      <c r="K142" s="61" t="s">
        <v>2937</v>
      </c>
      <c r="L142" s="61" t="s">
        <v>2947</v>
      </c>
      <c r="M142" s="84" t="s">
        <v>2939</v>
      </c>
      <c r="N142" s="61" t="s">
        <v>2940</v>
      </c>
      <c r="O142" s="83" t="s">
        <v>1043</v>
      </c>
      <c r="P142" s="102" t="s">
        <v>2948</v>
      </c>
      <c r="Q142" s="84" t="str">
        <f t="shared" si="0"/>
        <v xml:space="preserve">Ch 16 Practice 1.5.1: Subtract tens from a 2-digit number using the ‘counting backwards’ method, number bonds and algorithm
</v>
      </c>
      <c r="R142" s="83" t="s">
        <v>1812</v>
      </c>
      <c r="S142" s="83" t="s">
        <v>1041</v>
      </c>
      <c r="T142" s="83" t="s">
        <v>1042</v>
      </c>
      <c r="U142" s="116" t="s">
        <v>26</v>
      </c>
      <c r="V142" s="61" t="s">
        <v>2916</v>
      </c>
      <c r="W142" s="104">
        <v>9789814969376</v>
      </c>
      <c r="X142" s="102">
        <v>74</v>
      </c>
      <c r="Y142" s="61" t="s">
        <v>1814</v>
      </c>
      <c r="Z142" s="61" t="s">
        <v>2025</v>
      </c>
      <c r="AA142" s="61" t="s">
        <v>2917</v>
      </c>
      <c r="AB142" s="105" t="str">
        <f t="shared" si="1"/>
        <v>1.138 Subtract tens from a 2-digit number M1NS-IIg-32.2</v>
      </c>
      <c r="AC142" s="105" t="str">
        <f t="shared" ref="AC142:AD142" si="282">Y142</f>
        <v>1. Numbers and Number Sense</v>
      </c>
      <c r="AD142" s="105" t="str">
        <f t="shared" si="282"/>
        <v>G1.1.02  Addition / Subtraction</v>
      </c>
      <c r="AE142" s="105" t="str">
        <f t="shared" si="3"/>
        <v>M1NS-IIg-32.2</v>
      </c>
      <c r="AF142" s="105" t="str">
        <f t="shared" ref="AF142:AG142" si="283">M142</f>
        <v>M1NS-IIg-32.2: Visualizes, represents, and subtracts one- to two-digit numbers with minuends up to 99 without regrouping.</v>
      </c>
      <c r="AG142" s="106" t="str">
        <f t="shared" si="283"/>
        <v>1.031 Visualizes, represents, and subtracts one- to two-digit numbers with minuends up to 99 without regrouping M1NS-IIg-32.2</v>
      </c>
      <c r="AH142" s="107">
        <v>16</v>
      </c>
      <c r="AI142" s="107"/>
      <c r="AJ142" s="107"/>
      <c r="AK142" s="61"/>
      <c r="AL142" s="61"/>
      <c r="AM142" s="61"/>
      <c r="AN142" s="110"/>
      <c r="AO142" s="110"/>
      <c r="AP142" s="103" t="s">
        <v>1818</v>
      </c>
      <c r="AQ142" s="103" t="str">
        <f t="shared" si="5"/>
        <v>Completed</v>
      </c>
      <c r="AR142" s="110"/>
    </row>
    <row r="143" spans="1:44" ht="15.75" customHeight="1" x14ac:dyDescent="0.2">
      <c r="A143" s="487"/>
      <c r="B143" s="471"/>
      <c r="C143" s="61" t="s">
        <v>2949</v>
      </c>
      <c r="D143" s="61" t="s">
        <v>2950</v>
      </c>
      <c r="E143" s="61" t="s">
        <v>2951</v>
      </c>
      <c r="F143" s="176" t="s">
        <v>2952</v>
      </c>
      <c r="G143" s="100">
        <v>6</v>
      </c>
      <c r="H143" s="100" t="s">
        <v>2953</v>
      </c>
      <c r="I143" s="101"/>
      <c r="J143" s="61" t="s">
        <v>2954</v>
      </c>
      <c r="K143" s="61" t="s">
        <v>2161</v>
      </c>
      <c r="L143" s="84" t="s">
        <v>2162</v>
      </c>
      <c r="M143" s="84" t="s">
        <v>2163</v>
      </c>
      <c r="N143" s="61" t="s">
        <v>2164</v>
      </c>
      <c r="O143" s="83" t="s">
        <v>1043</v>
      </c>
      <c r="P143" s="102" t="s">
        <v>2955</v>
      </c>
      <c r="Q143" s="84" t="str">
        <f t="shared" si="0"/>
        <v xml:space="preserve">Ch 16 Practice 1.6.1: Subtract a 2-digit number from a 2-digit number without regrouping using algorithm
</v>
      </c>
      <c r="R143" s="83" t="s">
        <v>1812</v>
      </c>
      <c r="S143" s="83" t="s">
        <v>1041</v>
      </c>
      <c r="T143" s="83" t="s">
        <v>1042</v>
      </c>
      <c r="U143" s="116" t="s">
        <v>26</v>
      </c>
      <c r="V143" s="61" t="s">
        <v>2916</v>
      </c>
      <c r="W143" s="104">
        <v>9789814969376</v>
      </c>
      <c r="X143" s="102">
        <v>76</v>
      </c>
      <c r="Y143" s="61" t="s">
        <v>1814</v>
      </c>
      <c r="Z143" s="61" t="s">
        <v>2025</v>
      </c>
      <c r="AA143" s="61" t="s">
        <v>2917</v>
      </c>
      <c r="AB143" s="105" t="str">
        <f t="shared" si="1"/>
        <v>1.139 Subtract a 2-digit number from a 2-digit number without regrouping M1NS-IIi-33.1</v>
      </c>
      <c r="AC143" s="105" t="str">
        <f t="shared" ref="AC143:AD143" si="284">Y143</f>
        <v>1. Numbers and Number Sense</v>
      </c>
      <c r="AD143" s="105" t="str">
        <f t="shared" si="284"/>
        <v>G1.1.02  Addition / Subtraction</v>
      </c>
      <c r="AE143" s="105" t="str">
        <f t="shared" si="3"/>
        <v>M1NS-IIi-33.1</v>
      </c>
      <c r="AF143" s="105" t="str">
        <f t="shared" ref="AF143:AG143" si="285">M143</f>
        <v>M1NS-IIi-33.1: Subtracts mentally one-digit numbers from two-digit minuends without regrouping using appropriate strategies.</v>
      </c>
      <c r="AG143" s="106" t="str">
        <f t="shared" si="285"/>
        <v>1.034 Subtracts mentally one-digit numbers from two-digit minuends without regrouping M1NS-IIi-33.1</v>
      </c>
      <c r="AH143" s="107">
        <v>16</v>
      </c>
      <c r="AI143" s="107"/>
      <c r="AJ143" s="107"/>
      <c r="AK143" s="61"/>
      <c r="AL143" s="61"/>
      <c r="AM143" s="61"/>
      <c r="AN143" s="110"/>
      <c r="AO143" s="110"/>
      <c r="AP143" s="103" t="s">
        <v>1818</v>
      </c>
      <c r="AQ143" s="103" t="str">
        <f t="shared" si="5"/>
        <v>Completed</v>
      </c>
      <c r="AR143" s="110"/>
    </row>
    <row r="144" spans="1:44" ht="15.75" customHeight="1" x14ac:dyDescent="0.2">
      <c r="A144" s="487"/>
      <c r="B144" s="502" t="s">
        <v>2956</v>
      </c>
      <c r="C144" s="61" t="s">
        <v>2957</v>
      </c>
      <c r="D144" s="61" t="s">
        <v>2958</v>
      </c>
      <c r="E144" s="61" t="s">
        <v>2959</v>
      </c>
      <c r="F144" s="176" t="s">
        <v>2960</v>
      </c>
      <c r="G144" s="100">
        <v>7</v>
      </c>
      <c r="H144" s="100"/>
      <c r="I144" s="101"/>
      <c r="J144" s="61" t="s">
        <v>2961</v>
      </c>
      <c r="K144" s="61" t="s">
        <v>2962</v>
      </c>
      <c r="L144" s="61" t="s">
        <v>2963</v>
      </c>
      <c r="M144" s="61" t="s">
        <v>2964</v>
      </c>
      <c r="N144" s="188" t="s">
        <v>2965</v>
      </c>
      <c r="O144" s="83" t="s">
        <v>1043</v>
      </c>
      <c r="P144" s="102" t="s">
        <v>2966</v>
      </c>
      <c r="Q144" s="84" t="str">
        <f t="shared" si="0"/>
        <v xml:space="preserve">Ch 16 Practice 2.1.1: Add a 1-digit number and a 2-digit number with regrouping using the 'counting on' method, number bonds and algorithm
</v>
      </c>
      <c r="R144" s="83" t="s">
        <v>1812</v>
      </c>
      <c r="S144" s="83" t="s">
        <v>1041</v>
      </c>
      <c r="T144" s="83" t="s">
        <v>1042</v>
      </c>
      <c r="U144" s="116" t="s">
        <v>26</v>
      </c>
      <c r="V144" s="61" t="s">
        <v>2916</v>
      </c>
      <c r="W144" s="104">
        <v>9789814969376</v>
      </c>
      <c r="X144" s="102">
        <v>80</v>
      </c>
      <c r="Y144" s="61" t="s">
        <v>1814</v>
      </c>
      <c r="Z144" s="61" t="s">
        <v>2025</v>
      </c>
      <c r="AA144" s="61" t="s">
        <v>2967</v>
      </c>
      <c r="AB144" s="105" t="str">
        <f t="shared" si="1"/>
        <v>1.140 Add a 1-digit number and a 2-digit number with regrouping M1NS-IIc-27.2/M1NS-IIc-27.3</v>
      </c>
      <c r="AC144" s="105" t="str">
        <f t="shared" ref="AC144:AD144" si="286">Y144</f>
        <v>1. Numbers and Number Sense</v>
      </c>
      <c r="AD144" s="105" t="str">
        <f t="shared" si="286"/>
        <v>G1.1.02  Addition / Subtraction</v>
      </c>
      <c r="AE144" s="105" t="str">
        <f t="shared" si="3"/>
        <v>M1NS-IIc-27.2/M1NS-IIc-27.3</v>
      </c>
      <c r="AF144" s="105" t="str">
        <f t="shared" ref="AF144:AG144" si="287">M144</f>
        <v>M1NS-IIc-27.2: Uses expanded form to explain the meaning of addition with regrouping.
M1NS-IIc-27.3: Visualizes and adds numbers with sums through 99 without or with regrouping.</v>
      </c>
      <c r="AG144" s="106" t="str">
        <f t="shared" si="287"/>
        <v>1.022 Uses expanded form to explain the meaning of addition with regrouping M1NS-IIc-27.2
1.023 Visualizes and adds numbers with sums through 99 without or with regrouping M1NS-IIc-27.3</v>
      </c>
      <c r="AH144" s="107">
        <v>16</v>
      </c>
      <c r="AI144" s="107"/>
      <c r="AJ144" s="107"/>
      <c r="AK144" s="61"/>
      <c r="AL144" s="61"/>
      <c r="AM144" s="61"/>
      <c r="AN144" s="110"/>
      <c r="AO144" s="110"/>
      <c r="AP144" s="103" t="s">
        <v>1818</v>
      </c>
      <c r="AQ144" s="103" t="str">
        <f t="shared" si="5"/>
        <v>Completed</v>
      </c>
      <c r="AR144" s="110"/>
    </row>
    <row r="145" spans="1:44" ht="15.75" customHeight="1" x14ac:dyDescent="0.2">
      <c r="A145" s="487"/>
      <c r="B145" s="487"/>
      <c r="C145" s="61" t="s">
        <v>2968</v>
      </c>
      <c r="D145" s="61" t="s">
        <v>2969</v>
      </c>
      <c r="E145" s="61" t="s">
        <v>2970</v>
      </c>
      <c r="F145" s="176" t="s">
        <v>2971</v>
      </c>
      <c r="G145" s="100">
        <v>8</v>
      </c>
      <c r="H145" s="100"/>
      <c r="I145" s="101"/>
      <c r="J145" s="61" t="s">
        <v>2972</v>
      </c>
      <c r="K145" s="61" t="s">
        <v>2962</v>
      </c>
      <c r="L145" s="61" t="s">
        <v>2963</v>
      </c>
      <c r="M145" s="61" t="s">
        <v>2964</v>
      </c>
      <c r="N145" s="188" t="s">
        <v>2965</v>
      </c>
      <c r="O145" s="83" t="s">
        <v>1043</v>
      </c>
      <c r="P145" s="102" t="s">
        <v>2973</v>
      </c>
      <c r="Q145" s="84" t="str">
        <f t="shared" si="0"/>
        <v>Ch 16 Practice 2.2.1: Add two 2-digit numbers with regrouping using algorithm</v>
      </c>
      <c r="R145" s="83" t="s">
        <v>1812</v>
      </c>
      <c r="S145" s="83" t="s">
        <v>1041</v>
      </c>
      <c r="T145" s="83" t="s">
        <v>1042</v>
      </c>
      <c r="U145" s="116" t="s">
        <v>26</v>
      </c>
      <c r="V145" s="61" t="s">
        <v>2916</v>
      </c>
      <c r="W145" s="104">
        <v>9789814969376</v>
      </c>
      <c r="X145" s="102">
        <v>83</v>
      </c>
      <c r="Y145" s="61" t="s">
        <v>1814</v>
      </c>
      <c r="Z145" s="61" t="s">
        <v>2025</v>
      </c>
      <c r="AA145" s="61" t="s">
        <v>2967</v>
      </c>
      <c r="AB145" s="105" t="str">
        <f t="shared" si="1"/>
        <v>1.141 Add two 2-digit numbers with regrouping M1NS-IIc-27.2/M1NS-IIc-27.3</v>
      </c>
      <c r="AC145" s="105" t="str">
        <f t="shared" ref="AC145:AD145" si="288">Y145</f>
        <v>1. Numbers and Number Sense</v>
      </c>
      <c r="AD145" s="105" t="str">
        <f t="shared" si="288"/>
        <v>G1.1.02  Addition / Subtraction</v>
      </c>
      <c r="AE145" s="105" t="str">
        <f t="shared" si="3"/>
        <v>M1NS-IIc-27.2/M1NS-IIc-27.3</v>
      </c>
      <c r="AF145" s="105" t="str">
        <f t="shared" ref="AF145:AG145" si="289">M145</f>
        <v>M1NS-IIc-27.2: Uses expanded form to explain the meaning of addition with regrouping.
M1NS-IIc-27.3: Visualizes and adds numbers with sums through 99 without or with regrouping.</v>
      </c>
      <c r="AG145" s="106" t="str">
        <f t="shared" si="289"/>
        <v>1.022 Uses expanded form to explain the meaning of addition with regrouping M1NS-IIc-27.2
1.023 Visualizes and adds numbers with sums through 99 without or with regrouping M1NS-IIc-27.3</v>
      </c>
      <c r="AH145" s="107">
        <v>16</v>
      </c>
      <c r="AI145" s="107"/>
      <c r="AJ145" s="107"/>
      <c r="AK145" s="61"/>
      <c r="AL145" s="61"/>
      <c r="AM145" s="61"/>
      <c r="AN145" s="110"/>
      <c r="AO145" s="110"/>
      <c r="AP145" s="103" t="s">
        <v>1818</v>
      </c>
      <c r="AQ145" s="103" t="str">
        <f t="shared" si="5"/>
        <v>Completed</v>
      </c>
      <c r="AR145" s="110"/>
    </row>
    <row r="146" spans="1:44" ht="15.75" customHeight="1" x14ac:dyDescent="0.2">
      <c r="A146" s="487"/>
      <c r="B146" s="487"/>
      <c r="C146" s="61" t="s">
        <v>2974</v>
      </c>
      <c r="D146" s="61" t="s">
        <v>2975</v>
      </c>
      <c r="E146" s="61" t="s">
        <v>2976</v>
      </c>
      <c r="F146" s="176" t="s">
        <v>2977</v>
      </c>
      <c r="G146" s="100">
        <v>9</v>
      </c>
      <c r="H146" s="100"/>
      <c r="I146" s="101"/>
      <c r="J146" s="61" t="s">
        <v>2978</v>
      </c>
      <c r="K146" s="61" t="s">
        <v>2979</v>
      </c>
      <c r="L146" s="61" t="s">
        <v>2980</v>
      </c>
      <c r="M146" s="61" t="s">
        <v>2981</v>
      </c>
      <c r="N146" s="188" t="s">
        <v>2982</v>
      </c>
      <c r="O146" s="83" t="s">
        <v>1043</v>
      </c>
      <c r="P146" s="102" t="s">
        <v>2983</v>
      </c>
      <c r="Q146" s="84" t="str">
        <f t="shared" si="0"/>
        <v xml:space="preserve">Ch 16 Practice 2.3.1: Subtract a 1-digit number from a 2-digit number with regrouping using the ‘counting backwards’ method, number bonds and algorithm
</v>
      </c>
      <c r="R146" s="83" t="s">
        <v>1812</v>
      </c>
      <c r="S146" s="83" t="s">
        <v>1041</v>
      </c>
      <c r="T146" s="83" t="s">
        <v>1042</v>
      </c>
      <c r="U146" s="116" t="s">
        <v>26</v>
      </c>
      <c r="V146" s="61" t="s">
        <v>2916</v>
      </c>
      <c r="W146" s="104">
        <v>9789814969376</v>
      </c>
      <c r="X146" s="102">
        <v>86</v>
      </c>
      <c r="Y146" s="61" t="s">
        <v>1814</v>
      </c>
      <c r="Z146" s="61" t="s">
        <v>2025</v>
      </c>
      <c r="AA146" s="61" t="s">
        <v>2967</v>
      </c>
      <c r="AB146" s="105" t="str">
        <f t="shared" si="1"/>
        <v>1.142 Subtract a 1-digit number from a 2-digit number with regrouping M1NS-IIh-32.3/M1NS-IIh-32.4</v>
      </c>
      <c r="AC146" s="105" t="str">
        <f t="shared" ref="AC146:AD146" si="290">Y146</f>
        <v>1. Numbers and Number Sense</v>
      </c>
      <c r="AD146" s="105" t="str">
        <f t="shared" si="290"/>
        <v>G1.1.02  Addition / Subtraction</v>
      </c>
      <c r="AE146" s="105" t="str">
        <f t="shared" si="3"/>
        <v>M1NS-IIh-32.3/M1NS-IIh-32.4</v>
      </c>
      <c r="AF146" s="105" t="str">
        <f t="shared" ref="AF146:AG146" si="291">M146</f>
        <v>M1NS-IIh-32.3: Uses the expanded form to explain subtraction with regrouping.
M1NS-IIh-32.4: Visualizes, represents, and subtracts one- to two-digit numbers with minuends up to 99 with regrouping.</v>
      </c>
      <c r="AG146" s="106" t="str">
        <f t="shared" si="291"/>
        <v>1.032 Uses the expanded form to explain subtraction with regrouping M1NS-IIh-32.3
1.033 Visualizes, represents, and subtracts one- to two-digit numbers with minuends up to 99 with regrouping M1NS-IIh-32.4</v>
      </c>
      <c r="AH146" s="107">
        <v>16</v>
      </c>
      <c r="AI146" s="107"/>
      <c r="AJ146" s="107"/>
      <c r="AK146" s="61"/>
      <c r="AL146" s="61"/>
      <c r="AM146" s="61"/>
      <c r="AN146" s="110"/>
      <c r="AO146" s="110"/>
      <c r="AP146" s="103" t="s">
        <v>1818</v>
      </c>
      <c r="AQ146" s="103" t="str">
        <f t="shared" si="5"/>
        <v>Completed</v>
      </c>
      <c r="AR146" s="110"/>
    </row>
    <row r="147" spans="1:44" ht="15.75" customHeight="1" x14ac:dyDescent="0.2">
      <c r="A147" s="487"/>
      <c r="B147" s="471"/>
      <c r="C147" s="61" t="s">
        <v>2984</v>
      </c>
      <c r="D147" s="61" t="s">
        <v>2985</v>
      </c>
      <c r="E147" s="61" t="s">
        <v>2986</v>
      </c>
      <c r="F147" s="176" t="s">
        <v>2987</v>
      </c>
      <c r="G147" s="100">
        <v>10</v>
      </c>
      <c r="H147" s="100"/>
      <c r="I147" s="101"/>
      <c r="J147" s="61" t="s">
        <v>2988</v>
      </c>
      <c r="K147" s="61" t="s">
        <v>2979</v>
      </c>
      <c r="L147" s="61" t="s">
        <v>2980</v>
      </c>
      <c r="M147" s="61" t="s">
        <v>2981</v>
      </c>
      <c r="N147" s="188" t="s">
        <v>2982</v>
      </c>
      <c r="O147" s="83" t="s">
        <v>1043</v>
      </c>
      <c r="P147" s="102" t="s">
        <v>2989</v>
      </c>
      <c r="Q147" s="84" t="str">
        <f t="shared" si="0"/>
        <v>Ch 16 Practice 2.4.1: Subtract a 2-digit number from another 2-digit number with regrouping using expanded form and algorithm</v>
      </c>
      <c r="R147" s="83" t="s">
        <v>1812</v>
      </c>
      <c r="S147" s="83" t="s">
        <v>1041</v>
      </c>
      <c r="T147" s="83" t="s">
        <v>1042</v>
      </c>
      <c r="U147" s="116" t="s">
        <v>26</v>
      </c>
      <c r="V147" s="61" t="s">
        <v>2916</v>
      </c>
      <c r="W147" s="104">
        <v>9789814969376</v>
      </c>
      <c r="X147" s="102">
        <v>89</v>
      </c>
      <c r="Y147" s="61" t="s">
        <v>1814</v>
      </c>
      <c r="Z147" s="61" t="s">
        <v>2025</v>
      </c>
      <c r="AA147" s="61" t="s">
        <v>2967</v>
      </c>
      <c r="AB147" s="105" t="str">
        <f t="shared" si="1"/>
        <v>1.143 Subtract a 2-digit number from another 2-digit number with regrouping M1NS-IIh-32.3/M1NS-IIh-32.4</v>
      </c>
      <c r="AC147" s="105" t="str">
        <f t="shared" ref="AC147:AD147" si="292">Y147</f>
        <v>1. Numbers and Number Sense</v>
      </c>
      <c r="AD147" s="105" t="str">
        <f t="shared" si="292"/>
        <v>G1.1.02  Addition / Subtraction</v>
      </c>
      <c r="AE147" s="105" t="str">
        <f t="shared" si="3"/>
        <v>M1NS-IIh-32.3/M1NS-IIh-32.4</v>
      </c>
      <c r="AF147" s="105" t="str">
        <f t="shared" ref="AF147:AG147" si="293">M147</f>
        <v>M1NS-IIh-32.3: Uses the expanded form to explain subtraction with regrouping.
M1NS-IIh-32.4: Visualizes, represents, and subtracts one- to two-digit numbers with minuends up to 99 with regrouping.</v>
      </c>
      <c r="AG147" s="106" t="str">
        <f t="shared" si="293"/>
        <v>1.032 Uses the expanded form to explain subtraction with regrouping M1NS-IIh-32.3
1.033 Visualizes, represents, and subtracts one- to two-digit numbers with minuends up to 99 with regrouping M1NS-IIh-32.4</v>
      </c>
      <c r="AH147" s="107">
        <v>16</v>
      </c>
      <c r="AI147" s="107"/>
      <c r="AJ147" s="107"/>
      <c r="AK147" s="61"/>
      <c r="AL147" s="61"/>
      <c r="AM147" s="61"/>
      <c r="AN147" s="110"/>
      <c r="AO147" s="110"/>
      <c r="AP147" s="103" t="s">
        <v>1818</v>
      </c>
      <c r="AQ147" s="103" t="str">
        <f t="shared" si="5"/>
        <v>Completed</v>
      </c>
      <c r="AR147" s="110"/>
    </row>
    <row r="148" spans="1:44" ht="15.75" customHeight="1" x14ac:dyDescent="0.2">
      <c r="A148" s="487"/>
      <c r="B148" s="502" t="s">
        <v>2990</v>
      </c>
      <c r="C148" s="61" t="s">
        <v>2991</v>
      </c>
      <c r="D148" s="61" t="s">
        <v>2992</v>
      </c>
      <c r="E148" s="61" t="s">
        <v>2993</v>
      </c>
      <c r="F148" s="176" t="s">
        <v>2994</v>
      </c>
      <c r="G148" s="100">
        <v>11</v>
      </c>
      <c r="H148" s="100"/>
      <c r="I148" s="101"/>
      <c r="J148" s="61" t="s">
        <v>2995</v>
      </c>
      <c r="K148" s="61" t="s">
        <v>2996</v>
      </c>
      <c r="L148" s="61" t="s">
        <v>2997</v>
      </c>
      <c r="M148" s="61" t="s">
        <v>2998</v>
      </c>
      <c r="N148" s="61" t="s">
        <v>2999</v>
      </c>
      <c r="O148" s="83" t="s">
        <v>1043</v>
      </c>
      <c r="P148" s="102" t="s">
        <v>3000</v>
      </c>
      <c r="Q148" s="84" t="str">
        <f t="shared" si="0"/>
        <v>Ch 16 Practice 3.1.1: Apply the associative property of addition</v>
      </c>
      <c r="R148" s="83" t="s">
        <v>1812</v>
      </c>
      <c r="S148" s="83" t="s">
        <v>1041</v>
      </c>
      <c r="T148" s="83" t="s">
        <v>1042</v>
      </c>
      <c r="U148" s="116" t="s">
        <v>26</v>
      </c>
      <c r="V148" s="61" t="s">
        <v>2916</v>
      </c>
      <c r="W148" s="104">
        <v>9789814969376</v>
      </c>
      <c r="X148" s="102">
        <v>91</v>
      </c>
      <c r="Y148" s="61" t="s">
        <v>1814</v>
      </c>
      <c r="Z148" s="61" t="s">
        <v>2025</v>
      </c>
      <c r="AA148" s="61" t="s">
        <v>3001</v>
      </c>
      <c r="AB148" s="105" t="str">
        <f t="shared" si="1"/>
        <v>1.144 Apply the associative property of addition M1NS-IIb-26.2</v>
      </c>
      <c r="AC148" s="105" t="str">
        <f t="shared" ref="AC148:AD148" si="294">Y148</f>
        <v>1. Numbers and Number Sense</v>
      </c>
      <c r="AD148" s="105" t="str">
        <f t="shared" si="294"/>
        <v>G1.1.02  Addition / Subtraction</v>
      </c>
      <c r="AE148" s="105" t="str">
        <f t="shared" si="3"/>
        <v>M1NS-IIb-26.2</v>
      </c>
      <c r="AF148" s="105" t="str">
        <f t="shared" ref="AF148:AG148" si="295">M148</f>
        <v>M1NS-IIb-26.2: Visualizes and adds three one-digit numbers using the grouping property of addition.</v>
      </c>
      <c r="AG148" s="106" t="str">
        <f t="shared" si="295"/>
        <v>1.020 Visualizes and adds three one-digit numbers M1NS-IIb-26.2</v>
      </c>
      <c r="AH148" s="107">
        <v>16</v>
      </c>
      <c r="AI148" s="107"/>
      <c r="AJ148" s="107"/>
      <c r="AK148" s="61"/>
      <c r="AL148" s="61"/>
      <c r="AM148" s="61"/>
      <c r="AN148" s="110"/>
      <c r="AO148" s="110"/>
      <c r="AP148" s="103" t="s">
        <v>1818</v>
      </c>
      <c r="AQ148" s="103" t="str">
        <f t="shared" si="5"/>
        <v>Completed</v>
      </c>
      <c r="AR148" s="110"/>
    </row>
    <row r="149" spans="1:44" ht="15.75" customHeight="1" x14ac:dyDescent="0.2">
      <c r="A149" s="487"/>
      <c r="B149" s="487"/>
      <c r="C149" s="61" t="s">
        <v>3002</v>
      </c>
      <c r="D149" s="61" t="s">
        <v>3003</v>
      </c>
      <c r="E149" s="61" t="s">
        <v>3004</v>
      </c>
      <c r="F149" s="176" t="s">
        <v>3005</v>
      </c>
      <c r="G149" s="100">
        <v>12</v>
      </c>
      <c r="H149" s="100"/>
      <c r="I149" s="101" t="s">
        <v>3006</v>
      </c>
      <c r="J149" s="61" t="s">
        <v>3007</v>
      </c>
      <c r="K149" s="61" t="s">
        <v>3008</v>
      </c>
      <c r="L149" s="61" t="s">
        <v>3009</v>
      </c>
      <c r="M149" s="84" t="s">
        <v>3010</v>
      </c>
      <c r="N149" s="61" t="s">
        <v>3011</v>
      </c>
      <c r="O149" s="83" t="s">
        <v>1043</v>
      </c>
      <c r="P149" s="102" t="s">
        <v>3012</v>
      </c>
      <c r="Q149" s="84" t="str">
        <f t="shared" si="0"/>
        <v>Ch 16 Practice 3.2.1: Add three 1-digit numbers using the ‘make 10‘ strategy</v>
      </c>
      <c r="R149" s="83" t="s">
        <v>1812</v>
      </c>
      <c r="S149" s="83" t="s">
        <v>1041</v>
      </c>
      <c r="T149" s="83" t="s">
        <v>1042</v>
      </c>
      <c r="U149" s="116" t="s">
        <v>26</v>
      </c>
      <c r="V149" s="61" t="s">
        <v>2916</v>
      </c>
      <c r="W149" s="104">
        <v>9789814969376</v>
      </c>
      <c r="X149" s="102">
        <v>94</v>
      </c>
      <c r="Y149" s="61" t="s">
        <v>1814</v>
      </c>
      <c r="Z149" s="61" t="s">
        <v>2025</v>
      </c>
      <c r="AA149" s="61" t="s">
        <v>3001</v>
      </c>
      <c r="AB149" s="105" t="str">
        <f t="shared" si="1"/>
        <v>1.145 Add three 1-digit numbers M1NS-IIb-27.1</v>
      </c>
      <c r="AC149" s="105" t="str">
        <f t="shared" ref="AC149:AD149" si="296">Y149</f>
        <v>1. Numbers and Number Sense</v>
      </c>
      <c r="AD149" s="105" t="str">
        <f t="shared" si="296"/>
        <v>G1.1.02  Addition / Subtraction</v>
      </c>
      <c r="AE149" s="105" t="str">
        <f t="shared" si="3"/>
        <v>M1NS-IIb-27.1</v>
      </c>
      <c r="AF149" s="105" t="str">
        <f t="shared" ref="AF149:AG149" si="297">M149</f>
        <v>M1NS-IIb-27.1: Visualizes and adds two to three one-digit numbers horizontally and vertically.</v>
      </c>
      <c r="AG149" s="106" t="str">
        <f t="shared" si="297"/>
        <v>1.021 Visualizes and adds two to three one- digit numbers horizontally and vertically M1NS-IIb-27.1</v>
      </c>
      <c r="AH149" s="107">
        <v>16</v>
      </c>
      <c r="AI149" s="107"/>
      <c r="AJ149" s="107"/>
      <c r="AK149" s="61"/>
      <c r="AL149" s="61"/>
      <c r="AM149" s="61"/>
      <c r="AN149" s="110"/>
      <c r="AO149" s="110"/>
      <c r="AP149" s="103" t="s">
        <v>1818</v>
      </c>
      <c r="AQ149" s="103" t="str">
        <f t="shared" si="5"/>
        <v>Completed</v>
      </c>
      <c r="AR149" s="110"/>
    </row>
    <row r="150" spans="1:44" ht="15.75" customHeight="1" x14ac:dyDescent="0.2">
      <c r="A150" s="487"/>
      <c r="B150" s="471"/>
      <c r="C150" s="61" t="s">
        <v>3013</v>
      </c>
      <c r="D150" s="189" t="s">
        <v>3014</v>
      </c>
      <c r="E150" s="189" t="s">
        <v>3015</v>
      </c>
      <c r="F150" s="190" t="s">
        <v>3016</v>
      </c>
      <c r="G150" s="100">
        <v>13</v>
      </c>
      <c r="H150" s="100"/>
      <c r="I150" s="101"/>
      <c r="J150" s="61" t="s">
        <v>3017</v>
      </c>
      <c r="K150" s="61" t="s">
        <v>3008</v>
      </c>
      <c r="L150" s="84" t="s">
        <v>3018</v>
      </c>
      <c r="M150" s="84" t="s">
        <v>3010</v>
      </c>
      <c r="N150" s="61" t="s">
        <v>3011</v>
      </c>
      <c r="O150" s="83" t="s">
        <v>1043</v>
      </c>
      <c r="P150" s="102" t="str">
        <f t="shared" ref="P150:Q150" si="298">D150</f>
        <v>PH_G1_C16_P3.3.1</v>
      </c>
      <c r="Q150" s="84" t="str">
        <f t="shared" si="298"/>
        <v>Ch 16 Practice 3.3.1: Add three 1-digit numbers with regrouping using the standard algorithm</v>
      </c>
      <c r="R150" s="83" t="s">
        <v>1812</v>
      </c>
      <c r="S150" s="83" t="s">
        <v>1041</v>
      </c>
      <c r="T150" s="83" t="s">
        <v>1042</v>
      </c>
      <c r="U150" s="116" t="s">
        <v>26</v>
      </c>
      <c r="V150" s="61" t="s">
        <v>2916</v>
      </c>
      <c r="W150" s="104">
        <v>9789814969376</v>
      </c>
      <c r="X150" s="102">
        <v>96</v>
      </c>
      <c r="Y150" s="61" t="s">
        <v>1814</v>
      </c>
      <c r="Z150" s="61" t="s">
        <v>2025</v>
      </c>
      <c r="AA150" s="61" t="s">
        <v>3001</v>
      </c>
      <c r="AB150" s="105" t="str">
        <f t="shared" si="1"/>
        <v>1.146 Add three 1-digit numbers with regrouping M1NS-IIb-27.1</v>
      </c>
      <c r="AC150" s="105" t="str">
        <f t="shared" ref="AC150:AD150" si="299">Y150</f>
        <v>1. Numbers and Number Sense</v>
      </c>
      <c r="AD150" s="105" t="str">
        <f t="shared" si="299"/>
        <v>G1.1.02  Addition / Subtraction</v>
      </c>
      <c r="AE150" s="105" t="str">
        <f t="shared" si="3"/>
        <v>M1NS-IIb-27.1</v>
      </c>
      <c r="AF150" s="105" t="str">
        <f t="shared" ref="AF150:AG150" si="300">M150</f>
        <v>M1NS-IIb-27.1: Visualizes and adds two to three one-digit numbers horizontally and vertically.</v>
      </c>
      <c r="AG150" s="106" t="str">
        <f t="shared" si="300"/>
        <v>1.021 Visualizes and adds two to three one- digit numbers horizontally and vertically M1NS-IIb-27.1</v>
      </c>
      <c r="AH150" s="107">
        <v>16</v>
      </c>
      <c r="AI150" s="107"/>
      <c r="AJ150" s="107"/>
      <c r="AK150" s="61"/>
      <c r="AL150" s="61"/>
      <c r="AM150" s="61"/>
      <c r="AN150" s="110"/>
      <c r="AO150" s="110"/>
      <c r="AP150" s="103" t="s">
        <v>1818</v>
      </c>
      <c r="AQ150" s="103" t="str">
        <f t="shared" si="5"/>
        <v>Completed</v>
      </c>
      <c r="AR150" s="110"/>
    </row>
    <row r="151" spans="1:44" ht="15.75" customHeight="1" x14ac:dyDescent="0.2">
      <c r="A151" s="487"/>
      <c r="B151" s="502" t="s">
        <v>226</v>
      </c>
      <c r="C151" s="502" t="s">
        <v>227</v>
      </c>
      <c r="D151" s="61" t="s">
        <v>3019</v>
      </c>
      <c r="E151" s="61" t="s">
        <v>3020</v>
      </c>
      <c r="F151" s="176" t="s">
        <v>3021</v>
      </c>
      <c r="G151" s="100">
        <v>14</v>
      </c>
      <c r="H151" s="100"/>
      <c r="I151" s="101"/>
      <c r="J151" s="61" t="s">
        <v>3022</v>
      </c>
      <c r="K151" s="61" t="s">
        <v>3023</v>
      </c>
      <c r="L151" s="61" t="s">
        <v>2446</v>
      </c>
      <c r="M151" s="61" t="s">
        <v>3024</v>
      </c>
      <c r="N151" s="188" t="s">
        <v>3025</v>
      </c>
      <c r="O151" s="83" t="s">
        <v>1043</v>
      </c>
      <c r="P151" s="102" t="s">
        <v>3026</v>
      </c>
      <c r="Q151" s="84" t="str">
        <f t="shared" ref="Q151:Q184" si="301">E151</f>
        <v>Ch 16 Practice 4.1.1: Solve a 1-step word problem involving addition and subtraction of numbers within 40</v>
      </c>
      <c r="R151" s="83" t="s">
        <v>1812</v>
      </c>
      <c r="S151" s="83" t="s">
        <v>1041</v>
      </c>
      <c r="T151" s="83" t="s">
        <v>1042</v>
      </c>
      <c r="U151" s="116" t="s">
        <v>26</v>
      </c>
      <c r="V151" s="61" t="s">
        <v>2916</v>
      </c>
      <c r="W151" s="104">
        <v>9789814969376</v>
      </c>
      <c r="X151" s="102">
        <v>98</v>
      </c>
      <c r="Y151" s="61" t="s">
        <v>1814</v>
      </c>
      <c r="Z151" s="61" t="s">
        <v>2025</v>
      </c>
      <c r="AA151" s="61" t="s">
        <v>2438</v>
      </c>
      <c r="AB151" s="105" t="str">
        <f t="shared" si="1"/>
        <v>1.147 Solve a 1-step word problem involving addition and subtraction of numbers within 40 M1NS-IIe-29.1/M1NS-IIi-34.1</v>
      </c>
      <c r="AC151" s="105" t="str">
        <f t="shared" ref="AC151:AD151" si="302">Y151</f>
        <v>1. Numbers and Number Sense</v>
      </c>
      <c r="AD151" s="105" t="str">
        <f t="shared" si="302"/>
        <v>G1.1.02  Addition / Subtraction</v>
      </c>
      <c r="AE151" s="105" t="str">
        <f t="shared" si="3"/>
        <v>M1NS-IIe-29.1/M1NS-IIi-34.1</v>
      </c>
      <c r="AF151" s="105" t="str">
        <f t="shared" ref="AF151:AG151" si="303">M151</f>
        <v>M1NS-IIe-29.1: Visualizes and solves one-step routine and non-routine problems involving addition of whole numbers including money with sums up to 99 using appropriate problem solving strategies.
M1NS-IIi-34.1: Visualizes, represents, and solves routine and non-routine problems involving subtraction of whole numbers including money with minuends up to 99 with and without regrouping.</v>
      </c>
      <c r="AG151" s="106" t="str">
        <f t="shared" si="303"/>
        <v>1.026 Visualizes and solves one-step routine and non-routine problems involving addition of whole numbers including money with sums up to 99 M1NS-IIe-29.1
1.035 Visualizes, represents, and solves routine and non-routine problems involving subtraction of whole numbers including money with minuends up to 99 with and without regrouping M1NS-IIi-34.1</v>
      </c>
      <c r="AH151" s="107">
        <v>16</v>
      </c>
      <c r="AI151" s="107"/>
      <c r="AJ151" s="107"/>
      <c r="AK151" s="61"/>
      <c r="AL151" s="61"/>
      <c r="AM151" s="61"/>
      <c r="AN151" s="110"/>
      <c r="AO151" s="110"/>
      <c r="AP151" s="103" t="s">
        <v>1818</v>
      </c>
      <c r="AQ151" s="103" t="str">
        <f t="shared" si="5"/>
        <v>Completed</v>
      </c>
      <c r="AR151" s="110"/>
    </row>
    <row r="152" spans="1:44" ht="15.75" customHeight="1" x14ac:dyDescent="0.2">
      <c r="A152" s="471"/>
      <c r="B152" s="471"/>
      <c r="C152" s="471"/>
      <c r="D152" s="181" t="s">
        <v>3027</v>
      </c>
      <c r="E152" s="181" t="s">
        <v>3028</v>
      </c>
      <c r="F152" s="184" t="s">
        <v>3029</v>
      </c>
      <c r="G152" s="100">
        <v>15</v>
      </c>
      <c r="H152" s="100" t="s">
        <v>3030</v>
      </c>
      <c r="I152" s="101"/>
      <c r="J152" s="61" t="s">
        <v>3031</v>
      </c>
      <c r="K152" s="61" t="s">
        <v>2445</v>
      </c>
      <c r="L152" s="61" t="s">
        <v>2446</v>
      </c>
      <c r="M152" s="61" t="s">
        <v>2447</v>
      </c>
      <c r="N152" s="61" t="s">
        <v>3032</v>
      </c>
      <c r="O152" s="102" t="s">
        <v>1043</v>
      </c>
      <c r="P152" s="102" t="s">
        <v>3027</v>
      </c>
      <c r="Q152" s="61" t="str">
        <f t="shared" si="301"/>
        <v>Ch 16 Practice 4.1.2: Solve a 1-step word problem involving addition of three 1-digit numbers</v>
      </c>
      <c r="R152" s="102" t="s">
        <v>1812</v>
      </c>
      <c r="S152" s="102" t="s">
        <v>1041</v>
      </c>
      <c r="T152" s="102" t="s">
        <v>1042</v>
      </c>
      <c r="U152" s="116" t="s">
        <v>26</v>
      </c>
      <c r="V152" s="61" t="s">
        <v>2916</v>
      </c>
      <c r="W152" s="104">
        <v>9789814969376</v>
      </c>
      <c r="X152" s="102">
        <v>100</v>
      </c>
      <c r="Y152" s="61" t="s">
        <v>1814</v>
      </c>
      <c r="Z152" s="61" t="s">
        <v>2025</v>
      </c>
      <c r="AA152" s="61" t="s">
        <v>2438</v>
      </c>
      <c r="AB152" s="105" t="str">
        <f t="shared" si="1"/>
        <v>1.147a Solve a 1-step word problem involving addition of three 1-digit numbers M1NS-IIe-29.1</v>
      </c>
      <c r="AC152" s="105" t="str">
        <f t="shared" ref="AC152:AD152" si="304">Y152</f>
        <v>1. Numbers and Number Sense</v>
      </c>
      <c r="AD152" s="105" t="str">
        <f t="shared" si="304"/>
        <v>G1.1.02  Addition / Subtraction</v>
      </c>
      <c r="AE152" s="105" t="str">
        <f t="shared" si="3"/>
        <v>M1NS-IIe-29.1</v>
      </c>
      <c r="AF152" s="105" t="str">
        <f t="shared" ref="AF152:AG152" si="305">M152</f>
        <v>M1NS-IIe-29.1: Visualizes and solves one-step routine and non-routine problems involving addition of whole numbers including money with sums up to 99 using appropriate problem solving strategies.</v>
      </c>
      <c r="AG152" s="105" t="str">
        <f t="shared" si="305"/>
        <v>1.026 Visualizes and solves one-step routine and non-routine problems involving addition of whole numbers including money with sums up to 99 M1NS-IIe-29.1</v>
      </c>
      <c r="AH152" s="175">
        <v>16</v>
      </c>
      <c r="AI152" s="175"/>
      <c r="AJ152" s="175"/>
      <c r="AK152" s="61"/>
      <c r="AL152" s="61"/>
      <c r="AM152" s="61"/>
      <c r="AN152" s="110"/>
      <c r="AO152" s="110"/>
      <c r="AP152" s="103" t="s">
        <v>1818</v>
      </c>
      <c r="AQ152" s="103" t="str">
        <f t="shared" si="5"/>
        <v>Completed</v>
      </c>
      <c r="AR152" s="110"/>
    </row>
    <row r="153" spans="1:44" ht="15.75" customHeight="1" x14ac:dyDescent="0.2">
      <c r="A153" s="502" t="s">
        <v>3033</v>
      </c>
      <c r="B153" s="502" t="s">
        <v>3034</v>
      </c>
      <c r="C153" s="502" t="s">
        <v>3035</v>
      </c>
      <c r="D153" s="61" t="s">
        <v>3036</v>
      </c>
      <c r="E153" s="61" t="s">
        <v>3037</v>
      </c>
      <c r="F153" s="176" t="s">
        <v>3038</v>
      </c>
      <c r="G153" s="191">
        <v>44928</v>
      </c>
      <c r="H153" s="100"/>
      <c r="I153" s="101" t="s">
        <v>3039</v>
      </c>
      <c r="J153" s="61" t="s">
        <v>3040</v>
      </c>
      <c r="K153" s="61" t="s">
        <v>3041</v>
      </c>
      <c r="L153" s="61" t="s">
        <v>3042</v>
      </c>
      <c r="M153" s="61" t="s">
        <v>3043</v>
      </c>
      <c r="N153" s="188" t="s">
        <v>3044</v>
      </c>
      <c r="O153" s="83" t="s">
        <v>1043</v>
      </c>
      <c r="P153" s="102" t="s">
        <v>3045</v>
      </c>
      <c r="Q153" s="84" t="str">
        <f t="shared" si="301"/>
        <v>Ch 17 Practice 1.1.1: Recognize, name and represent one half of a whole which is divided into 2 equal parts</v>
      </c>
      <c r="R153" s="83" t="s">
        <v>1812</v>
      </c>
      <c r="S153" s="83" t="s">
        <v>1041</v>
      </c>
      <c r="T153" s="83" t="s">
        <v>1042</v>
      </c>
      <c r="U153" s="116" t="s">
        <v>26</v>
      </c>
      <c r="V153" s="61" t="s">
        <v>3046</v>
      </c>
      <c r="W153" s="104">
        <v>9789814969376</v>
      </c>
      <c r="X153" s="102">
        <v>104</v>
      </c>
      <c r="Y153" s="61" t="s">
        <v>1814</v>
      </c>
      <c r="Z153" s="61" t="s">
        <v>3047</v>
      </c>
      <c r="AA153" s="61" t="s">
        <v>3048</v>
      </c>
      <c r="AB153" s="105" t="str">
        <f t="shared" si="1"/>
        <v>1.148 Recognize, name and represent one half of a whole which is divided into 2 equal parts M1NS-IIIb-72.1/M1NS-IIIc-73</v>
      </c>
      <c r="AC153" s="105" t="str">
        <f t="shared" ref="AC153:AD153" si="306">Y153</f>
        <v>1. Numbers and Number Sense</v>
      </c>
      <c r="AD153" s="105" t="str">
        <f t="shared" si="306"/>
        <v>G1.1.03  Fractions / Concepts</v>
      </c>
      <c r="AE153" s="105" t="str">
        <f t="shared" si="3"/>
        <v>M1NS-IIIb-72.1/M1NS-IIIc-73</v>
      </c>
      <c r="AF153" s="105" t="str">
        <f t="shared" ref="AF153:AG153" si="307">M153</f>
        <v>M1NS-IIIb-72.1: Visualizes and identifies ½ and ¼ of a whole object.
M1NS-IIIc-73: Visualizes, represents, and divides a whole into halves and fourths.</v>
      </c>
      <c r="AG153" s="106" t="str">
        <f t="shared" si="307"/>
        <v>1.039 Visualizes and identifies ½ and ¼ of a whole object M1NS-IIIb-72.1
1.040 Visualizes, represents, and divides a whole into halves and fourths M1NS-IIIc-73</v>
      </c>
      <c r="AH153" s="107">
        <v>17</v>
      </c>
      <c r="AI153" s="107"/>
      <c r="AJ153" s="107"/>
      <c r="AK153" s="61"/>
      <c r="AL153" s="61"/>
      <c r="AM153" s="61"/>
      <c r="AN153" s="110"/>
      <c r="AO153" s="110"/>
      <c r="AP153" s="103" t="s">
        <v>1818</v>
      </c>
      <c r="AQ153" s="103" t="str">
        <f t="shared" si="5"/>
        <v>Completed</v>
      </c>
      <c r="AR153" s="110"/>
    </row>
    <row r="154" spans="1:44" ht="15.75" customHeight="1" x14ac:dyDescent="0.2">
      <c r="A154" s="471"/>
      <c r="B154" s="471"/>
      <c r="C154" s="471"/>
      <c r="D154" s="61" t="s">
        <v>3049</v>
      </c>
      <c r="E154" s="61" t="s">
        <v>3050</v>
      </c>
      <c r="F154" s="176" t="s">
        <v>3051</v>
      </c>
      <c r="G154" s="100" t="s">
        <v>44</v>
      </c>
      <c r="H154" s="100" t="s">
        <v>3052</v>
      </c>
      <c r="I154" s="101"/>
      <c r="J154" s="61" t="s">
        <v>3053</v>
      </c>
      <c r="K154" s="61" t="s">
        <v>3041</v>
      </c>
      <c r="L154" s="61" t="s">
        <v>3042</v>
      </c>
      <c r="M154" s="61" t="s">
        <v>3043</v>
      </c>
      <c r="N154" s="188" t="s">
        <v>3044</v>
      </c>
      <c r="O154" s="83" t="s">
        <v>1043</v>
      </c>
      <c r="P154" s="102" t="s">
        <v>3054</v>
      </c>
      <c r="Q154" s="84" t="str">
        <f t="shared" si="301"/>
        <v>Ch 17 Practice 1.1.2: Recognize, name and represent one quarter of a whole which is divided into 4 equal parts</v>
      </c>
      <c r="R154" s="83" t="s">
        <v>1812</v>
      </c>
      <c r="S154" s="83" t="s">
        <v>1041</v>
      </c>
      <c r="T154" s="83" t="s">
        <v>1042</v>
      </c>
      <c r="U154" s="116" t="s">
        <v>26</v>
      </c>
      <c r="V154" s="61" t="s">
        <v>3046</v>
      </c>
      <c r="W154" s="104">
        <v>9789814969376</v>
      </c>
      <c r="X154" s="102">
        <v>104</v>
      </c>
      <c r="Y154" s="61" t="s">
        <v>1814</v>
      </c>
      <c r="Z154" s="61" t="s">
        <v>3047</v>
      </c>
      <c r="AA154" s="61" t="s">
        <v>3048</v>
      </c>
      <c r="AB154" s="105" t="str">
        <f t="shared" si="1"/>
        <v>1.149 Recognize, name and represent one quarter of a whole which is divided into 4 equal parts M1NS-IIIb-72.1/M1NS-IIIc-73</v>
      </c>
      <c r="AC154" s="105" t="str">
        <f t="shared" ref="AC154:AD154" si="308">Y154</f>
        <v>1. Numbers and Number Sense</v>
      </c>
      <c r="AD154" s="105" t="str">
        <f t="shared" si="308"/>
        <v>G1.1.03  Fractions / Concepts</v>
      </c>
      <c r="AE154" s="105" t="str">
        <f t="shared" si="3"/>
        <v>M1NS-IIIb-72.1/M1NS-IIIc-73</v>
      </c>
      <c r="AF154" s="105" t="str">
        <f t="shared" ref="AF154:AG154" si="309">M154</f>
        <v>M1NS-IIIb-72.1: Visualizes and identifies ½ and ¼ of a whole object.
M1NS-IIIc-73: Visualizes, represents, and divides a whole into halves and fourths.</v>
      </c>
      <c r="AG154" s="106" t="str">
        <f t="shared" si="309"/>
        <v>1.039 Visualizes and identifies ½ and ¼ of a whole object M1NS-IIIb-72.1
1.040 Visualizes, represents, and divides a whole into halves and fourths M1NS-IIIc-73</v>
      </c>
      <c r="AH154" s="107">
        <v>17</v>
      </c>
      <c r="AI154" s="107"/>
      <c r="AJ154" s="107"/>
      <c r="AK154" s="61"/>
      <c r="AL154" s="61"/>
      <c r="AM154" s="61"/>
      <c r="AN154" s="110"/>
      <c r="AO154" s="110"/>
      <c r="AP154" s="103" t="s">
        <v>1818</v>
      </c>
      <c r="AQ154" s="103" t="str">
        <f t="shared" si="5"/>
        <v>Completed</v>
      </c>
      <c r="AR154" s="110"/>
    </row>
    <row r="155" spans="1:44" ht="15.75" customHeight="1" x14ac:dyDescent="0.2">
      <c r="A155" s="502" t="s">
        <v>3055</v>
      </c>
      <c r="B155" s="502" t="s">
        <v>3056</v>
      </c>
      <c r="C155" s="61" t="s">
        <v>3057</v>
      </c>
      <c r="D155" s="61" t="s">
        <v>3058</v>
      </c>
      <c r="E155" s="61" t="s">
        <v>3059</v>
      </c>
      <c r="F155" s="176" t="s">
        <v>3060</v>
      </c>
      <c r="G155" s="100">
        <v>1</v>
      </c>
      <c r="H155" s="100"/>
      <c r="I155" s="101" t="s">
        <v>3061</v>
      </c>
      <c r="J155" s="61" t="s">
        <v>3062</v>
      </c>
      <c r="K155" s="61" t="s">
        <v>3063</v>
      </c>
      <c r="L155" s="61" t="s">
        <v>3064</v>
      </c>
      <c r="M155" s="61" t="s">
        <v>3065</v>
      </c>
      <c r="N155" s="61" t="s">
        <v>3066</v>
      </c>
      <c r="O155" s="83" t="s">
        <v>1043</v>
      </c>
      <c r="P155" s="102" t="s">
        <v>3067</v>
      </c>
      <c r="Q155" s="84" t="str">
        <f t="shared" si="301"/>
        <v>Ch 18 Practice 1.1.1: Name the days of the week</v>
      </c>
      <c r="R155" s="83" t="s">
        <v>1812</v>
      </c>
      <c r="S155" s="83" t="s">
        <v>1041</v>
      </c>
      <c r="T155" s="83" t="s">
        <v>1042</v>
      </c>
      <c r="U155" s="116" t="s">
        <v>26</v>
      </c>
      <c r="V155" s="61" t="s">
        <v>3068</v>
      </c>
      <c r="W155" s="104">
        <v>9789814969376</v>
      </c>
      <c r="X155" s="102">
        <v>106</v>
      </c>
      <c r="Y155" s="61" t="s">
        <v>2600</v>
      </c>
      <c r="Z155" s="61" t="s">
        <v>3069</v>
      </c>
      <c r="AA155" s="61" t="s">
        <v>3070</v>
      </c>
      <c r="AB155" s="105" t="str">
        <f t="shared" si="1"/>
        <v>1.150 Name the days of the week M1ME-IVa-1</v>
      </c>
      <c r="AC155" s="105" t="str">
        <f t="shared" ref="AC155:AD155" si="310">Y155</f>
        <v>2. Measurement</v>
      </c>
      <c r="AD155" s="105" t="str">
        <f t="shared" si="310"/>
        <v>G1.2.04  Time: Calendar</v>
      </c>
      <c r="AE155" s="105" t="str">
        <f t="shared" si="3"/>
        <v>M1ME-IVa-1</v>
      </c>
      <c r="AF155" s="105" t="str">
        <f t="shared" ref="AF155:AG155" si="311">M155</f>
        <v>M1ME-IVa-1: Tells the days in a week; months in a year in the right order.</v>
      </c>
      <c r="AG155" s="106" t="str">
        <f t="shared" si="311"/>
        <v>1.053 Tells the days in a week; months in a year in the right order M1ME-IVa-1</v>
      </c>
      <c r="AH155" s="107">
        <v>18</v>
      </c>
      <c r="AI155" s="107"/>
      <c r="AJ155" s="107"/>
      <c r="AK155" s="61"/>
      <c r="AL155" s="61"/>
      <c r="AM155" s="61"/>
      <c r="AN155" s="110"/>
      <c r="AO155" s="110"/>
      <c r="AP155" s="103" t="s">
        <v>1818</v>
      </c>
      <c r="AQ155" s="103" t="str">
        <f t="shared" si="5"/>
        <v>Completed</v>
      </c>
      <c r="AR155" s="110"/>
    </row>
    <row r="156" spans="1:44" ht="15.75" customHeight="1" x14ac:dyDescent="0.2">
      <c r="A156" s="487"/>
      <c r="B156" s="487"/>
      <c r="C156" s="61" t="s">
        <v>3071</v>
      </c>
      <c r="D156" s="61" t="s">
        <v>3072</v>
      </c>
      <c r="E156" s="61" t="s">
        <v>3073</v>
      </c>
      <c r="F156" s="176" t="s">
        <v>3074</v>
      </c>
      <c r="G156" s="100">
        <v>2</v>
      </c>
      <c r="H156" s="100" t="s">
        <v>3075</v>
      </c>
      <c r="I156" s="101"/>
      <c r="J156" s="61" t="s">
        <v>3076</v>
      </c>
      <c r="K156" s="61" t="s">
        <v>3063</v>
      </c>
      <c r="L156" s="84" t="s">
        <v>3064</v>
      </c>
      <c r="M156" s="84" t="s">
        <v>3065</v>
      </c>
      <c r="N156" s="84" t="s">
        <v>3066</v>
      </c>
      <c r="O156" s="83" t="s">
        <v>1043</v>
      </c>
      <c r="P156" s="102" t="s">
        <v>3077</v>
      </c>
      <c r="Q156" s="84" t="str">
        <f t="shared" si="301"/>
        <v>Ch 18 Practice 1.2.1: Name the months of the year</v>
      </c>
      <c r="R156" s="83" t="s">
        <v>1812</v>
      </c>
      <c r="S156" s="83" t="s">
        <v>1041</v>
      </c>
      <c r="T156" s="83" t="s">
        <v>1042</v>
      </c>
      <c r="U156" s="116" t="s">
        <v>26</v>
      </c>
      <c r="V156" s="61" t="s">
        <v>3068</v>
      </c>
      <c r="W156" s="104">
        <v>9789814969376</v>
      </c>
      <c r="X156" s="102">
        <v>107</v>
      </c>
      <c r="Y156" s="61" t="s">
        <v>2600</v>
      </c>
      <c r="Z156" s="61" t="s">
        <v>3069</v>
      </c>
      <c r="AA156" s="61" t="s">
        <v>3070</v>
      </c>
      <c r="AB156" s="105" t="str">
        <f t="shared" si="1"/>
        <v>1.151 Name the months of the year M1ME-IVa-1</v>
      </c>
      <c r="AC156" s="105" t="str">
        <f t="shared" ref="AC156:AD156" si="312">Y156</f>
        <v>2. Measurement</v>
      </c>
      <c r="AD156" s="105" t="str">
        <f t="shared" si="312"/>
        <v>G1.2.04  Time: Calendar</v>
      </c>
      <c r="AE156" s="105" t="str">
        <f t="shared" si="3"/>
        <v>M1ME-IVa-1</v>
      </c>
      <c r="AF156" s="105" t="str">
        <f t="shared" ref="AF156:AG156" si="313">M156</f>
        <v>M1ME-IVa-1: Tells the days in a week; months in a year in the right order.</v>
      </c>
      <c r="AG156" s="106" t="str">
        <f t="shared" si="313"/>
        <v>1.053 Tells the days in a week; months in a year in the right order M1ME-IVa-1</v>
      </c>
      <c r="AH156" s="107">
        <v>18</v>
      </c>
      <c r="AI156" s="107"/>
      <c r="AJ156" s="107"/>
      <c r="AK156" s="61"/>
      <c r="AL156" s="61"/>
      <c r="AM156" s="61"/>
      <c r="AN156" s="110"/>
      <c r="AO156" s="110"/>
      <c r="AP156" s="103" t="s">
        <v>1818</v>
      </c>
      <c r="AQ156" s="103" t="str">
        <f t="shared" si="5"/>
        <v>Completed</v>
      </c>
      <c r="AR156" s="110"/>
    </row>
    <row r="157" spans="1:44" ht="15.75" customHeight="1" x14ac:dyDescent="0.2">
      <c r="A157" s="487"/>
      <c r="B157" s="471"/>
      <c r="C157" s="61" t="s">
        <v>3078</v>
      </c>
      <c r="D157" s="61" t="s">
        <v>3079</v>
      </c>
      <c r="E157" s="61" t="s">
        <v>3080</v>
      </c>
      <c r="F157" s="176" t="s">
        <v>3081</v>
      </c>
      <c r="G157" s="100">
        <v>3</v>
      </c>
      <c r="H157" s="100"/>
      <c r="I157" s="101"/>
      <c r="J157" s="61" t="s">
        <v>3082</v>
      </c>
      <c r="K157" s="61" t="s">
        <v>3083</v>
      </c>
      <c r="L157" s="84" t="s">
        <v>3084</v>
      </c>
      <c r="M157" s="84" t="s">
        <v>3085</v>
      </c>
      <c r="N157" s="84" t="s">
        <v>3086</v>
      </c>
      <c r="O157" s="83" t="s">
        <v>1043</v>
      </c>
      <c r="P157" s="102" t="s">
        <v>3087</v>
      </c>
      <c r="Q157" s="84" t="str">
        <f t="shared" si="301"/>
        <v>Ch 18 Practice 1.3.1: Read and write a date</v>
      </c>
      <c r="R157" s="83" t="s">
        <v>1812</v>
      </c>
      <c r="S157" s="83" t="s">
        <v>1041</v>
      </c>
      <c r="T157" s="83" t="s">
        <v>1042</v>
      </c>
      <c r="U157" s="116" t="s">
        <v>26</v>
      </c>
      <c r="V157" s="61" t="s">
        <v>3068</v>
      </c>
      <c r="W157" s="104">
        <v>9789814969376</v>
      </c>
      <c r="X157" s="102">
        <v>108</v>
      </c>
      <c r="Y157" s="61" t="s">
        <v>2600</v>
      </c>
      <c r="Z157" s="61" t="s">
        <v>3069</v>
      </c>
      <c r="AA157" s="61" t="s">
        <v>3070</v>
      </c>
      <c r="AB157" s="105" t="str">
        <f t="shared" si="1"/>
        <v>1.152 Read and write a date M1ME-IVa-2</v>
      </c>
      <c r="AC157" s="105" t="str">
        <f t="shared" ref="AC157:AD157" si="314">Y157</f>
        <v>2. Measurement</v>
      </c>
      <c r="AD157" s="105" t="str">
        <f t="shared" si="314"/>
        <v>G1.2.04  Time: Calendar</v>
      </c>
      <c r="AE157" s="105" t="str">
        <f t="shared" si="3"/>
        <v>M1ME-IVa-2</v>
      </c>
      <c r="AF157" s="105" t="str">
        <f t="shared" ref="AF157:AG157" si="315">M157</f>
        <v>M1ME-IVa-2: Determines the day or the month using a calendar.</v>
      </c>
      <c r="AG157" s="106" t="str">
        <f t="shared" si="315"/>
        <v>1.054 Determines the day or the month M1ME-IVa-2</v>
      </c>
      <c r="AH157" s="107">
        <v>18</v>
      </c>
      <c r="AI157" s="107"/>
      <c r="AJ157" s="107"/>
      <c r="AK157" s="61"/>
      <c r="AL157" s="61"/>
      <c r="AM157" s="61"/>
      <c r="AN157" s="110"/>
      <c r="AO157" s="110"/>
      <c r="AP157" s="103" t="s">
        <v>1818</v>
      </c>
      <c r="AQ157" s="103" t="str">
        <f t="shared" si="5"/>
        <v>Completed</v>
      </c>
      <c r="AR157" s="110"/>
    </row>
    <row r="158" spans="1:44" ht="15.75" customHeight="1" x14ac:dyDescent="0.2">
      <c r="A158" s="487"/>
      <c r="B158" s="502" t="s">
        <v>3088</v>
      </c>
      <c r="C158" s="61" t="s">
        <v>3089</v>
      </c>
      <c r="D158" s="61" t="s">
        <v>3090</v>
      </c>
      <c r="E158" s="61" t="s">
        <v>3091</v>
      </c>
      <c r="F158" s="176" t="s">
        <v>3092</v>
      </c>
      <c r="G158" s="100">
        <v>4</v>
      </c>
      <c r="H158" s="100"/>
      <c r="I158" s="101"/>
      <c r="J158" s="61" t="s">
        <v>3093</v>
      </c>
      <c r="K158" s="61" t="s">
        <v>3094</v>
      </c>
      <c r="L158" s="84" t="s">
        <v>3095</v>
      </c>
      <c r="M158" s="84" t="s">
        <v>3096</v>
      </c>
      <c r="N158" s="84" t="s">
        <v>3097</v>
      </c>
      <c r="O158" s="83" t="s">
        <v>1043</v>
      </c>
      <c r="P158" s="102" t="s">
        <v>3098</v>
      </c>
      <c r="Q158" s="84" t="str">
        <f t="shared" si="301"/>
        <v>Ch 18 Practice 2.1.1: Tell time to the hour</v>
      </c>
      <c r="R158" s="83" t="s">
        <v>1812</v>
      </c>
      <c r="S158" s="83" t="s">
        <v>1041</v>
      </c>
      <c r="T158" s="83" t="s">
        <v>1042</v>
      </c>
      <c r="U158" s="116" t="s">
        <v>26</v>
      </c>
      <c r="V158" s="61" t="s">
        <v>3068</v>
      </c>
      <c r="W158" s="104">
        <v>9789814969376</v>
      </c>
      <c r="X158" s="102">
        <v>110</v>
      </c>
      <c r="Y158" s="61" t="s">
        <v>2600</v>
      </c>
      <c r="Z158" s="61" t="s">
        <v>3099</v>
      </c>
      <c r="AA158" s="61" t="s">
        <v>3100</v>
      </c>
      <c r="AB158" s="105" t="str">
        <f t="shared" si="1"/>
        <v>1.153 Tell time to the hour M1ME-IVb-3</v>
      </c>
      <c r="AC158" s="105" t="str">
        <f t="shared" ref="AC158:AD158" si="316">Y158</f>
        <v>2. Measurement</v>
      </c>
      <c r="AD158" s="105" t="str">
        <f t="shared" si="316"/>
        <v>G1.2.05  Time: Clock</v>
      </c>
      <c r="AE158" s="105" t="str">
        <f t="shared" si="3"/>
        <v>M1ME-IVb-3</v>
      </c>
      <c r="AF158" s="105" t="str">
        <f t="shared" ref="AF158:AG158" si="317">M158</f>
        <v>M1ME-IVb-3: Tells and writes time by hour, half-hour and quarter-hour using analog clock.</v>
      </c>
      <c r="AG158" s="106" t="str">
        <f t="shared" si="317"/>
        <v>1.055 Tells and writes time by hour, half- hour and quarter-hour M1ME-IVb-3</v>
      </c>
      <c r="AH158" s="107">
        <v>18</v>
      </c>
      <c r="AI158" s="107"/>
      <c r="AJ158" s="107"/>
      <c r="AK158" s="61"/>
      <c r="AL158" s="61"/>
      <c r="AM158" s="61"/>
      <c r="AN158" s="110"/>
      <c r="AO158" s="110"/>
      <c r="AP158" s="103" t="s">
        <v>1818</v>
      </c>
      <c r="AQ158" s="103" t="str">
        <f t="shared" si="5"/>
        <v>Completed</v>
      </c>
      <c r="AR158" s="110"/>
    </row>
    <row r="159" spans="1:44" ht="15.75" customHeight="1" x14ac:dyDescent="0.2">
      <c r="A159" s="487"/>
      <c r="B159" s="487"/>
      <c r="C159" s="61" t="s">
        <v>3101</v>
      </c>
      <c r="D159" s="61" t="s">
        <v>3102</v>
      </c>
      <c r="E159" s="61" t="s">
        <v>3103</v>
      </c>
      <c r="F159" s="176" t="s">
        <v>3104</v>
      </c>
      <c r="G159" s="100">
        <v>5</v>
      </c>
      <c r="H159" s="100"/>
      <c r="I159" s="101"/>
      <c r="J159" s="61" t="s">
        <v>3105</v>
      </c>
      <c r="K159" s="61" t="s">
        <v>3094</v>
      </c>
      <c r="L159" s="84" t="s">
        <v>3095</v>
      </c>
      <c r="M159" s="84" t="s">
        <v>3106</v>
      </c>
      <c r="N159" s="84" t="s">
        <v>3097</v>
      </c>
      <c r="O159" s="83" t="s">
        <v>1043</v>
      </c>
      <c r="P159" s="102" t="s">
        <v>3107</v>
      </c>
      <c r="Q159" s="84" t="str">
        <f t="shared" si="301"/>
        <v>Ch 18 Practice 2.2.1: Tell time to the half hour</v>
      </c>
      <c r="R159" s="83" t="s">
        <v>1812</v>
      </c>
      <c r="S159" s="83" t="s">
        <v>1041</v>
      </c>
      <c r="T159" s="83" t="s">
        <v>1042</v>
      </c>
      <c r="U159" s="116" t="s">
        <v>26</v>
      </c>
      <c r="V159" s="61" t="s">
        <v>3068</v>
      </c>
      <c r="W159" s="104">
        <v>9789814969376</v>
      </c>
      <c r="X159" s="102">
        <v>111</v>
      </c>
      <c r="Y159" s="61" t="s">
        <v>2600</v>
      </c>
      <c r="Z159" s="61" t="s">
        <v>3099</v>
      </c>
      <c r="AA159" s="61" t="s">
        <v>3100</v>
      </c>
      <c r="AB159" s="105" t="str">
        <f t="shared" si="1"/>
        <v>1.154 Tell time to the half hour M1ME-IVb-3</v>
      </c>
      <c r="AC159" s="105" t="str">
        <f t="shared" ref="AC159:AD159" si="318">Y159</f>
        <v>2. Measurement</v>
      </c>
      <c r="AD159" s="105" t="str">
        <f t="shared" si="318"/>
        <v>G1.2.05  Time: Clock</v>
      </c>
      <c r="AE159" s="105" t="str">
        <f t="shared" si="3"/>
        <v>M1ME-IVb-3</v>
      </c>
      <c r="AF159" s="105" t="str">
        <f t="shared" ref="AF159:AG159" si="319">M159</f>
        <v>M1ME-IVb-3: Tells and writes time by hour, half-hour and quarter-hour using an analog clock.</v>
      </c>
      <c r="AG159" s="106" t="str">
        <f t="shared" si="319"/>
        <v>1.055 Tells and writes time by hour, half- hour and quarter-hour M1ME-IVb-3</v>
      </c>
      <c r="AH159" s="107">
        <v>18</v>
      </c>
      <c r="AI159" s="107"/>
      <c r="AJ159" s="107"/>
      <c r="AK159" s="61"/>
      <c r="AL159" s="61"/>
      <c r="AM159" s="61"/>
      <c r="AN159" s="110"/>
      <c r="AO159" s="110"/>
      <c r="AP159" s="103" t="s">
        <v>1818</v>
      </c>
      <c r="AQ159" s="103" t="str">
        <f t="shared" si="5"/>
        <v>Completed</v>
      </c>
      <c r="AR159" s="110"/>
    </row>
    <row r="160" spans="1:44" ht="15.75" customHeight="1" x14ac:dyDescent="0.2">
      <c r="A160" s="487"/>
      <c r="B160" s="487"/>
      <c r="C160" s="61" t="s">
        <v>3108</v>
      </c>
      <c r="D160" s="61" t="s">
        <v>3109</v>
      </c>
      <c r="E160" s="61" t="s">
        <v>3110</v>
      </c>
      <c r="F160" s="176" t="s">
        <v>3111</v>
      </c>
      <c r="G160" s="100">
        <v>6</v>
      </c>
      <c r="H160" s="100" t="s">
        <v>3112</v>
      </c>
      <c r="I160" s="101"/>
      <c r="J160" s="61" t="s">
        <v>3113</v>
      </c>
      <c r="K160" s="61" t="s">
        <v>3094</v>
      </c>
      <c r="L160" s="84" t="s">
        <v>3095</v>
      </c>
      <c r="M160" s="84" t="s">
        <v>3106</v>
      </c>
      <c r="N160" s="84" t="s">
        <v>3097</v>
      </c>
      <c r="O160" s="83" t="s">
        <v>1043</v>
      </c>
      <c r="P160" s="102" t="s">
        <v>3114</v>
      </c>
      <c r="Q160" s="84" t="str">
        <f t="shared" si="301"/>
        <v>Ch 18 Practice 2.3.1: Tell time to the quarter hour</v>
      </c>
      <c r="R160" s="83" t="s">
        <v>1812</v>
      </c>
      <c r="S160" s="83" t="s">
        <v>1041</v>
      </c>
      <c r="T160" s="83" t="s">
        <v>1042</v>
      </c>
      <c r="U160" s="116" t="s">
        <v>26</v>
      </c>
      <c r="V160" s="61" t="s">
        <v>3068</v>
      </c>
      <c r="W160" s="104">
        <v>9789814969376</v>
      </c>
      <c r="X160" s="102">
        <v>113</v>
      </c>
      <c r="Y160" s="61" t="s">
        <v>2600</v>
      </c>
      <c r="Z160" s="61" t="s">
        <v>3099</v>
      </c>
      <c r="AA160" s="61" t="s">
        <v>3100</v>
      </c>
      <c r="AB160" s="105" t="str">
        <f t="shared" si="1"/>
        <v>1.155 Tell time to the quarter hour M1ME-IVb-3</v>
      </c>
      <c r="AC160" s="105" t="str">
        <f t="shared" ref="AC160:AD160" si="320">Y160</f>
        <v>2. Measurement</v>
      </c>
      <c r="AD160" s="105" t="str">
        <f t="shared" si="320"/>
        <v>G1.2.05  Time: Clock</v>
      </c>
      <c r="AE160" s="105" t="str">
        <f t="shared" si="3"/>
        <v>M1ME-IVb-3</v>
      </c>
      <c r="AF160" s="105" t="str">
        <f t="shared" ref="AF160:AG160" si="321">M160</f>
        <v>M1ME-IVb-3: Tells and writes time by hour, half-hour and quarter-hour using an analog clock.</v>
      </c>
      <c r="AG160" s="106" t="str">
        <f t="shared" si="321"/>
        <v>1.055 Tells and writes time by hour, half- hour and quarter-hour M1ME-IVb-3</v>
      </c>
      <c r="AH160" s="107">
        <v>18</v>
      </c>
      <c r="AI160" s="107"/>
      <c r="AJ160" s="107"/>
      <c r="AK160" s="61"/>
      <c r="AL160" s="61"/>
      <c r="AM160" s="61"/>
      <c r="AN160" s="110"/>
      <c r="AO160" s="110"/>
      <c r="AP160" s="103" t="s">
        <v>1818</v>
      </c>
      <c r="AQ160" s="103" t="str">
        <f t="shared" si="5"/>
        <v>Completed</v>
      </c>
      <c r="AR160" s="110"/>
    </row>
    <row r="161" spans="1:44" ht="15.75" customHeight="1" x14ac:dyDescent="0.2">
      <c r="A161" s="487"/>
      <c r="B161" s="487"/>
      <c r="C161" s="502" t="s">
        <v>3115</v>
      </c>
      <c r="D161" s="61" t="s">
        <v>3116</v>
      </c>
      <c r="E161" s="61" t="s">
        <v>3117</v>
      </c>
      <c r="F161" s="176" t="s">
        <v>3118</v>
      </c>
      <c r="G161" s="100">
        <v>7</v>
      </c>
      <c r="H161" s="100"/>
      <c r="I161" s="101"/>
      <c r="J161" s="61" t="s">
        <v>3119</v>
      </c>
      <c r="K161" s="61" t="s">
        <v>3094</v>
      </c>
      <c r="L161" s="84" t="s">
        <v>3095</v>
      </c>
      <c r="M161" s="84" t="s">
        <v>3106</v>
      </c>
      <c r="N161" s="84" t="s">
        <v>3097</v>
      </c>
      <c r="O161" s="83" t="s">
        <v>1043</v>
      </c>
      <c r="P161" s="102" t="s">
        <v>3120</v>
      </c>
      <c r="Q161" s="84" t="str">
        <f t="shared" si="301"/>
        <v>Ch 18 Practice 2.4.1: Relate time to events of a day</v>
      </c>
      <c r="R161" s="83" t="s">
        <v>1812</v>
      </c>
      <c r="S161" s="83" t="s">
        <v>1041</v>
      </c>
      <c r="T161" s="83" t="s">
        <v>1042</v>
      </c>
      <c r="U161" s="116" t="s">
        <v>26</v>
      </c>
      <c r="V161" s="61" t="s">
        <v>3068</v>
      </c>
      <c r="W161" s="104">
        <v>9789814969376</v>
      </c>
      <c r="X161" s="102">
        <v>117</v>
      </c>
      <c r="Y161" s="61" t="s">
        <v>2600</v>
      </c>
      <c r="Z161" s="61" t="s">
        <v>3099</v>
      </c>
      <c r="AA161" s="61" t="s">
        <v>3100</v>
      </c>
      <c r="AB161" s="105" t="str">
        <f t="shared" si="1"/>
        <v>1.156 Relate time to events of a day M1ME-IVb-3</v>
      </c>
      <c r="AC161" s="105" t="str">
        <f t="shared" ref="AC161:AD161" si="322">Y161</f>
        <v>2. Measurement</v>
      </c>
      <c r="AD161" s="105" t="str">
        <f t="shared" si="322"/>
        <v>G1.2.05  Time: Clock</v>
      </c>
      <c r="AE161" s="105" t="str">
        <f t="shared" si="3"/>
        <v>M1ME-IVb-3</v>
      </c>
      <c r="AF161" s="105" t="str">
        <f t="shared" ref="AF161:AG161" si="323">M161</f>
        <v>M1ME-IVb-3: Tells and writes time by hour, half-hour and quarter-hour using an analog clock.</v>
      </c>
      <c r="AG161" s="106" t="str">
        <f t="shared" si="323"/>
        <v>1.055 Tells and writes time by hour, half- hour and quarter-hour M1ME-IVb-3</v>
      </c>
      <c r="AH161" s="107">
        <v>18</v>
      </c>
      <c r="AI161" s="107"/>
      <c r="AJ161" s="107"/>
      <c r="AK161" s="61"/>
      <c r="AL161" s="61"/>
      <c r="AM161" s="61"/>
      <c r="AN161" s="110"/>
      <c r="AO161" s="110"/>
      <c r="AP161" s="103" t="s">
        <v>1818</v>
      </c>
      <c r="AQ161" s="103" t="str">
        <f t="shared" si="5"/>
        <v>Completed</v>
      </c>
      <c r="AR161" s="110"/>
    </row>
    <row r="162" spans="1:44" ht="15.75" customHeight="1" x14ac:dyDescent="0.2">
      <c r="A162" s="487"/>
      <c r="B162" s="487"/>
      <c r="C162" s="471"/>
      <c r="D162" s="61" t="s">
        <v>3121</v>
      </c>
      <c r="E162" s="61" t="s">
        <v>3122</v>
      </c>
      <c r="F162" s="176" t="s">
        <v>3123</v>
      </c>
      <c r="G162" s="100">
        <v>8</v>
      </c>
      <c r="H162" s="100"/>
      <c r="I162" s="101"/>
      <c r="J162" s="61" t="s">
        <v>3124</v>
      </c>
      <c r="K162" s="61" t="s">
        <v>3094</v>
      </c>
      <c r="L162" s="61" t="s">
        <v>3095</v>
      </c>
      <c r="M162" s="61" t="s">
        <v>3106</v>
      </c>
      <c r="N162" s="61" t="s">
        <v>3097</v>
      </c>
      <c r="O162" s="83" t="s">
        <v>1043</v>
      </c>
      <c r="P162" s="102" t="s">
        <v>3125</v>
      </c>
      <c r="Q162" s="84" t="str">
        <f t="shared" si="301"/>
        <v>Ch 18 Practice 2.4.2: Sequence events according to the time of the day</v>
      </c>
      <c r="R162" s="83" t="s">
        <v>1812</v>
      </c>
      <c r="S162" s="83" t="s">
        <v>1041</v>
      </c>
      <c r="T162" s="83" t="s">
        <v>1042</v>
      </c>
      <c r="U162" s="116" t="s">
        <v>26</v>
      </c>
      <c r="V162" s="61" t="s">
        <v>3068</v>
      </c>
      <c r="W162" s="104">
        <v>9789814969376</v>
      </c>
      <c r="X162" s="102">
        <v>117</v>
      </c>
      <c r="Y162" s="61" t="s">
        <v>2600</v>
      </c>
      <c r="Z162" s="61" t="s">
        <v>3099</v>
      </c>
      <c r="AA162" s="61" t="s">
        <v>3100</v>
      </c>
      <c r="AB162" s="105" t="str">
        <f t="shared" si="1"/>
        <v>1.156a Sequence events according to the time of the day M1ME-IVb-3</v>
      </c>
      <c r="AC162" s="105" t="str">
        <f t="shared" ref="AC162:AD162" si="324">Y162</f>
        <v>2. Measurement</v>
      </c>
      <c r="AD162" s="105" t="str">
        <f t="shared" si="324"/>
        <v>G1.2.05  Time: Clock</v>
      </c>
      <c r="AE162" s="105" t="str">
        <f t="shared" si="3"/>
        <v>M1ME-IVb-3</v>
      </c>
      <c r="AF162" s="105" t="str">
        <f t="shared" ref="AF162:AG162" si="325">M162</f>
        <v>M1ME-IVb-3: Tells and writes time by hour, half-hour and quarter-hour using an analog clock.</v>
      </c>
      <c r="AG162" s="106" t="str">
        <f t="shared" si="325"/>
        <v>1.055 Tells and writes time by hour, half- hour and quarter-hour M1ME-IVb-3</v>
      </c>
      <c r="AH162" s="107">
        <v>18</v>
      </c>
      <c r="AI162" s="175"/>
      <c r="AJ162" s="175"/>
      <c r="AK162" s="61"/>
      <c r="AL162" s="61"/>
      <c r="AM162" s="61"/>
      <c r="AN162" s="110"/>
      <c r="AO162" s="110"/>
      <c r="AP162" s="103" t="s">
        <v>1818</v>
      </c>
      <c r="AQ162" s="103" t="str">
        <f t="shared" si="5"/>
        <v>Completed</v>
      </c>
      <c r="AR162" s="110"/>
    </row>
    <row r="163" spans="1:44" ht="15.75" customHeight="1" x14ac:dyDescent="0.2">
      <c r="A163" s="487"/>
      <c r="B163" s="487"/>
      <c r="C163" s="61" t="s">
        <v>3126</v>
      </c>
      <c r="D163" s="181" t="s">
        <v>3127</v>
      </c>
      <c r="E163" s="181" t="s">
        <v>3128</v>
      </c>
      <c r="F163" s="184" t="s">
        <v>3129</v>
      </c>
      <c r="G163" s="100">
        <v>9</v>
      </c>
      <c r="H163" s="100"/>
      <c r="I163" s="101"/>
      <c r="J163" s="61" t="s">
        <v>3130</v>
      </c>
      <c r="K163" s="61" t="s">
        <v>3094</v>
      </c>
      <c r="L163" s="84" t="s">
        <v>3095</v>
      </c>
      <c r="M163" s="84" t="s">
        <v>3106</v>
      </c>
      <c r="N163" s="84" t="s">
        <v>3097</v>
      </c>
      <c r="O163" s="83" t="s">
        <v>1043</v>
      </c>
      <c r="P163" s="102" t="s">
        <v>3127</v>
      </c>
      <c r="Q163" s="84" t="str">
        <f t="shared" si="301"/>
        <v>Ch 18 Practice 2.5.1: Describe estimated time relative to the hour and half past the hour using ‘about’, ‘a little before’ and ‘a little after’</v>
      </c>
      <c r="R163" s="83" t="s">
        <v>1812</v>
      </c>
      <c r="S163" s="83" t="s">
        <v>1041</v>
      </c>
      <c r="T163" s="83" t="s">
        <v>1042</v>
      </c>
      <c r="U163" s="116" t="s">
        <v>26</v>
      </c>
      <c r="V163" s="61" t="s">
        <v>3068</v>
      </c>
      <c r="W163" s="104">
        <v>9789814969376</v>
      </c>
      <c r="X163" s="102">
        <v>119</v>
      </c>
      <c r="Y163" s="61" t="s">
        <v>2600</v>
      </c>
      <c r="Z163" s="61" t="s">
        <v>3099</v>
      </c>
      <c r="AA163" s="61" t="s">
        <v>3100</v>
      </c>
      <c r="AB163" s="105" t="str">
        <f t="shared" si="1"/>
        <v>1.157 Describe estimated time relative to the hour and half past the hour M1ME-IVb-3</v>
      </c>
      <c r="AC163" s="105" t="str">
        <f t="shared" ref="AC163:AD163" si="326">Y163</f>
        <v>2. Measurement</v>
      </c>
      <c r="AD163" s="105" t="str">
        <f t="shared" si="326"/>
        <v>G1.2.05  Time: Clock</v>
      </c>
      <c r="AE163" s="105" t="str">
        <f t="shared" si="3"/>
        <v>M1ME-IVb-3</v>
      </c>
      <c r="AF163" s="105" t="str">
        <f t="shared" ref="AF163:AG163" si="327">M163</f>
        <v>M1ME-IVb-3: Tells and writes time by hour, half-hour and quarter-hour using an analog clock.</v>
      </c>
      <c r="AG163" s="106" t="str">
        <f t="shared" si="327"/>
        <v>1.055 Tells and writes time by hour, half- hour and quarter-hour M1ME-IVb-3</v>
      </c>
      <c r="AH163" s="107">
        <v>18</v>
      </c>
      <c r="AI163" s="107"/>
      <c r="AJ163" s="107"/>
      <c r="AK163" s="61"/>
      <c r="AL163" s="61"/>
      <c r="AM163" s="61"/>
      <c r="AN163" s="110"/>
      <c r="AO163" s="110"/>
      <c r="AP163" s="103" t="s">
        <v>1818</v>
      </c>
      <c r="AQ163" s="103" t="str">
        <f t="shared" si="5"/>
        <v>Completed</v>
      </c>
      <c r="AR163" s="110"/>
    </row>
    <row r="164" spans="1:44" ht="15.75" customHeight="1" x14ac:dyDescent="0.2">
      <c r="A164" s="471"/>
      <c r="B164" s="471"/>
      <c r="C164" s="61" t="s">
        <v>3131</v>
      </c>
      <c r="D164" s="181" t="s">
        <v>3132</v>
      </c>
      <c r="E164" s="181" t="s">
        <v>3133</v>
      </c>
      <c r="F164" s="184" t="s">
        <v>3134</v>
      </c>
      <c r="G164" s="100">
        <v>10</v>
      </c>
      <c r="H164" s="100"/>
      <c r="I164" s="101" t="s">
        <v>3135</v>
      </c>
      <c r="J164" s="61" t="s">
        <v>3136</v>
      </c>
      <c r="K164" s="61" t="s">
        <v>3094</v>
      </c>
      <c r="L164" s="84" t="s">
        <v>3095</v>
      </c>
      <c r="M164" s="84" t="s">
        <v>3106</v>
      </c>
      <c r="N164" s="84" t="s">
        <v>3097</v>
      </c>
      <c r="O164" s="83" t="s">
        <v>1043</v>
      </c>
      <c r="P164" s="102" t="s">
        <v>3132</v>
      </c>
      <c r="Q164" s="84" t="str">
        <f t="shared" si="301"/>
        <v>Ch 18 Practice 2.6.1: Compare duration using ‘longer’ or ‘shorter’</v>
      </c>
      <c r="R164" s="83" t="s">
        <v>1812</v>
      </c>
      <c r="S164" s="83" t="s">
        <v>1041</v>
      </c>
      <c r="T164" s="83" t="s">
        <v>1042</v>
      </c>
      <c r="U164" s="116" t="s">
        <v>26</v>
      </c>
      <c r="V164" s="61" t="s">
        <v>3068</v>
      </c>
      <c r="W164" s="104">
        <v>9789814969376</v>
      </c>
      <c r="X164" s="102">
        <v>120</v>
      </c>
      <c r="Y164" s="61" t="s">
        <v>2600</v>
      </c>
      <c r="Z164" s="61" t="s">
        <v>3099</v>
      </c>
      <c r="AA164" s="61" t="s">
        <v>3100</v>
      </c>
      <c r="AB164" s="105" t="str">
        <f t="shared" si="1"/>
        <v>1.158 Compare duration using ‘longer’ or ‘shorter’ M1ME-IVb-3</v>
      </c>
      <c r="AC164" s="105" t="str">
        <f t="shared" ref="AC164:AD164" si="328">Y164</f>
        <v>2. Measurement</v>
      </c>
      <c r="AD164" s="105" t="str">
        <f t="shared" si="328"/>
        <v>G1.2.05  Time: Clock</v>
      </c>
      <c r="AE164" s="105" t="str">
        <f t="shared" si="3"/>
        <v>M1ME-IVb-3</v>
      </c>
      <c r="AF164" s="105" t="str">
        <f t="shared" ref="AF164:AG164" si="329">M164</f>
        <v>M1ME-IVb-3: Tells and writes time by hour, half-hour and quarter-hour using an analog clock.</v>
      </c>
      <c r="AG164" s="106" t="str">
        <f t="shared" si="329"/>
        <v>1.055 Tells and writes time by hour, half- hour and quarter-hour M1ME-IVb-3</v>
      </c>
      <c r="AH164" s="107">
        <v>18</v>
      </c>
      <c r="AI164" s="107"/>
      <c r="AJ164" s="107"/>
      <c r="AK164" s="61"/>
      <c r="AL164" s="61"/>
      <c r="AM164" s="61"/>
      <c r="AN164" s="110"/>
      <c r="AO164" s="110"/>
      <c r="AP164" s="103" t="s">
        <v>1818</v>
      </c>
      <c r="AQ164" s="103" t="str">
        <f t="shared" si="5"/>
        <v>Completed</v>
      </c>
      <c r="AR164" s="110"/>
    </row>
    <row r="165" spans="1:44" ht="15.75" customHeight="1" x14ac:dyDescent="0.2">
      <c r="A165" s="502" t="s">
        <v>3137</v>
      </c>
      <c r="B165" s="502" t="s">
        <v>3138</v>
      </c>
      <c r="C165" s="61" t="s">
        <v>3139</v>
      </c>
      <c r="D165" s="61" t="s">
        <v>3140</v>
      </c>
      <c r="E165" s="61" t="s">
        <v>3141</v>
      </c>
      <c r="F165" s="176" t="s">
        <v>3142</v>
      </c>
      <c r="G165" s="100">
        <v>1</v>
      </c>
      <c r="H165" s="100"/>
      <c r="I165" s="101"/>
      <c r="J165" s="61" t="s">
        <v>3143</v>
      </c>
      <c r="K165" s="61" t="s">
        <v>2285</v>
      </c>
      <c r="L165" s="61" t="s">
        <v>3144</v>
      </c>
      <c r="M165" s="61" t="s">
        <v>2287</v>
      </c>
      <c r="N165" s="61" t="s">
        <v>2288</v>
      </c>
      <c r="O165" s="83" t="s">
        <v>1043</v>
      </c>
      <c r="P165" s="102" t="s">
        <v>3145</v>
      </c>
      <c r="Q165" s="84" t="str">
        <f t="shared" si="301"/>
        <v>Ch 19 Practice 1.1.1: Count by tens within 100</v>
      </c>
      <c r="R165" s="83" t="s">
        <v>1812</v>
      </c>
      <c r="S165" s="83" t="s">
        <v>1041</v>
      </c>
      <c r="T165" s="83" t="s">
        <v>1042</v>
      </c>
      <c r="U165" s="116" t="s">
        <v>26</v>
      </c>
      <c r="V165" s="61" t="s">
        <v>3146</v>
      </c>
      <c r="W165" s="104">
        <v>9789814969376</v>
      </c>
      <c r="X165" s="102">
        <v>125</v>
      </c>
      <c r="Y165" s="61" t="s">
        <v>1814</v>
      </c>
      <c r="Z165" s="61" t="s">
        <v>1815</v>
      </c>
      <c r="AA165" s="61" t="s">
        <v>2897</v>
      </c>
      <c r="AB165" s="105" t="str">
        <f t="shared" si="1"/>
        <v>1.159 Count by tens within 100 M1NS-Ie-8.1</v>
      </c>
      <c r="AC165" s="105" t="str">
        <f t="shared" ref="AC165:AD165" si="330">Y165</f>
        <v>1. Numbers and Number Sense</v>
      </c>
      <c r="AD165" s="105" t="str">
        <f t="shared" si="330"/>
        <v>G1.1.01  Whole Numbers / Place Value</v>
      </c>
      <c r="AE165" s="105" t="str">
        <f t="shared" si="3"/>
        <v>M1NS-Ie-8.1</v>
      </c>
      <c r="AF165" s="105" t="str">
        <f t="shared" ref="AF165:AG165" si="331">M165</f>
        <v>M1NS-Ie-8.1: Visualizes and counts by 2s, 5s and 10s through 100.</v>
      </c>
      <c r="AG165" s="106" t="str">
        <f t="shared" si="331"/>
        <v>1.008 Visualizes and counts by 2s, 5s and 10s through 100 M1NS-Ie-8.1</v>
      </c>
      <c r="AH165" s="107">
        <v>19</v>
      </c>
      <c r="AI165" s="107"/>
      <c r="AJ165" s="107"/>
      <c r="AK165" s="61"/>
      <c r="AL165" s="61"/>
      <c r="AM165" s="61"/>
      <c r="AN165" s="110"/>
      <c r="AO165" s="110"/>
      <c r="AP165" s="103" t="s">
        <v>1818</v>
      </c>
      <c r="AQ165" s="103" t="str">
        <f t="shared" si="5"/>
        <v>Completed</v>
      </c>
      <c r="AR165" s="110"/>
    </row>
    <row r="166" spans="1:44" ht="15.75" customHeight="1" x14ac:dyDescent="0.2">
      <c r="A166" s="487"/>
      <c r="B166" s="487"/>
      <c r="C166" s="502" t="s">
        <v>3147</v>
      </c>
      <c r="D166" s="61" t="s">
        <v>3148</v>
      </c>
      <c r="E166" s="61" t="s">
        <v>3149</v>
      </c>
      <c r="F166" s="176" t="s">
        <v>3150</v>
      </c>
      <c r="G166" s="100">
        <v>2</v>
      </c>
      <c r="H166" s="100"/>
      <c r="I166" s="101"/>
      <c r="J166" s="61" t="s">
        <v>3151</v>
      </c>
      <c r="K166" s="61" t="s">
        <v>3152</v>
      </c>
      <c r="L166" s="61" t="s">
        <v>3153</v>
      </c>
      <c r="M166" s="61" t="s">
        <v>3154</v>
      </c>
      <c r="N166" s="188" t="s">
        <v>3155</v>
      </c>
      <c r="O166" s="83" t="s">
        <v>1043</v>
      </c>
      <c r="P166" s="102" t="s">
        <v>3156</v>
      </c>
      <c r="Q166" s="84" t="str">
        <f t="shared" si="301"/>
        <v>Ch 19 Practice 1.2.1: Count within 100 by making tens</v>
      </c>
      <c r="R166" s="83" t="s">
        <v>1812</v>
      </c>
      <c r="S166" s="83" t="s">
        <v>1041</v>
      </c>
      <c r="T166" s="83" t="s">
        <v>1042</v>
      </c>
      <c r="U166" s="116" t="s">
        <v>26</v>
      </c>
      <c r="V166" s="61" t="s">
        <v>3146</v>
      </c>
      <c r="W166" s="104">
        <v>9789814969376</v>
      </c>
      <c r="X166" s="102">
        <v>128</v>
      </c>
      <c r="Y166" s="61" t="s">
        <v>1814</v>
      </c>
      <c r="Z166" s="61" t="s">
        <v>1815</v>
      </c>
      <c r="AA166" s="61" t="s">
        <v>2897</v>
      </c>
      <c r="AB166" s="105" t="str">
        <f t="shared" si="1"/>
        <v>1.160 Count within 100 M1NS-Ib-2.1/M1NS-Id-5</v>
      </c>
      <c r="AC166" s="105" t="str">
        <f t="shared" ref="AC166:AD166" si="332">Y166</f>
        <v>1. Numbers and Number Sense</v>
      </c>
      <c r="AD166" s="105" t="str">
        <f t="shared" si="332"/>
        <v>G1.1.01  Whole Numbers / Place Value</v>
      </c>
      <c r="AE166" s="105" t="str">
        <f t="shared" si="3"/>
        <v>M1NS-Ib-2.1/M1NS-Id-5</v>
      </c>
      <c r="AF166" s="105" t="str">
        <f t="shared" ref="AF166:AG166" si="333">M166</f>
        <v>M1NS-Ib-2.1: Counts the number of objects in a given set by ones and tens.
M1NS-Id-5: Regroups sets of ones into sets of tens and sets of tens into hundreds using objects.</v>
      </c>
      <c r="AG166" s="106" t="str">
        <f t="shared" si="333"/>
        <v>1.002 Counts the number of objects in a given set by ones and tens M1NS-Ib-2.1
1.005 Regroups sets of ones into sets of tens and sets of tens into hundreds using objects M1NS-Id-5</v>
      </c>
      <c r="AH166" s="107">
        <v>19</v>
      </c>
      <c r="AI166" s="107"/>
      <c r="AJ166" s="107"/>
      <c r="AK166" s="61"/>
      <c r="AL166" s="61"/>
      <c r="AM166" s="61"/>
      <c r="AN166" s="110"/>
      <c r="AO166" s="110"/>
      <c r="AP166" s="103" t="s">
        <v>1818</v>
      </c>
      <c r="AQ166" s="103" t="str">
        <f t="shared" si="5"/>
        <v>Completed</v>
      </c>
      <c r="AR166" s="110"/>
    </row>
    <row r="167" spans="1:44" ht="15.75" customHeight="1" x14ac:dyDescent="0.2">
      <c r="A167" s="487"/>
      <c r="B167" s="487"/>
      <c r="C167" s="487"/>
      <c r="D167" s="61" t="s">
        <v>3157</v>
      </c>
      <c r="E167" s="61" t="s">
        <v>3158</v>
      </c>
      <c r="F167" s="176" t="s">
        <v>3159</v>
      </c>
      <c r="G167" s="100">
        <v>3</v>
      </c>
      <c r="H167" s="100"/>
      <c r="I167" s="101"/>
      <c r="J167" s="61" t="s">
        <v>3160</v>
      </c>
      <c r="K167" s="61" t="s">
        <v>2274</v>
      </c>
      <c r="L167" s="84" t="s">
        <v>2275</v>
      </c>
      <c r="M167" s="84" t="s">
        <v>2276</v>
      </c>
      <c r="N167" s="84" t="s">
        <v>2277</v>
      </c>
      <c r="O167" s="83" t="s">
        <v>1043</v>
      </c>
      <c r="P167" s="102" t="s">
        <v>3161</v>
      </c>
      <c r="Q167" s="84" t="str">
        <f t="shared" si="301"/>
        <v>Ch 19 Practice 1.2.2: Read and write a number from 41 to 100 — the numeral and the corresponding number word</v>
      </c>
      <c r="R167" s="83" t="s">
        <v>1812</v>
      </c>
      <c r="S167" s="83" t="s">
        <v>1041</v>
      </c>
      <c r="T167" s="83" t="s">
        <v>1042</v>
      </c>
      <c r="U167" s="116" t="s">
        <v>26</v>
      </c>
      <c r="V167" s="61" t="s">
        <v>3146</v>
      </c>
      <c r="W167" s="104">
        <v>9789814969376</v>
      </c>
      <c r="X167" s="102">
        <v>128</v>
      </c>
      <c r="Y167" s="61" t="s">
        <v>1814</v>
      </c>
      <c r="Z167" s="61" t="s">
        <v>1815</v>
      </c>
      <c r="AA167" s="61" t="s">
        <v>2897</v>
      </c>
      <c r="AB167" s="105" t="str">
        <f t="shared" si="1"/>
        <v>1.161 Read and write a number from 41 to 100 — the numeral and the corresponding number word M1NS-If-9.1</v>
      </c>
      <c r="AC167" s="105" t="str">
        <f t="shared" ref="AC167:AD167" si="334">Y167</f>
        <v>1. Numbers and Number Sense</v>
      </c>
      <c r="AD167" s="105" t="str">
        <f t="shared" si="334"/>
        <v>G1.1.01  Whole Numbers / Place Value</v>
      </c>
      <c r="AE167" s="105" t="str">
        <f t="shared" si="3"/>
        <v>M1NS-If-9.1</v>
      </c>
      <c r="AF167" s="105" t="str">
        <f t="shared" ref="AF167:AG167" si="335">M167</f>
        <v>M1NS-If-9.1: Reads and writes numbers up to 100 in symbols and in words.</v>
      </c>
      <c r="AG167" s="106" t="str">
        <f t="shared" si="335"/>
        <v>1.009 Reads and writes numbers up to 100 in symbols and in words M1NS-If-9.1</v>
      </c>
      <c r="AH167" s="107">
        <v>19</v>
      </c>
      <c r="AI167" s="107"/>
      <c r="AJ167" s="107"/>
      <c r="AK167" s="61"/>
      <c r="AL167" s="61"/>
      <c r="AM167" s="61"/>
      <c r="AN167" s="110"/>
      <c r="AO167" s="110"/>
      <c r="AP167" s="103" t="s">
        <v>1818</v>
      </c>
      <c r="AQ167" s="103" t="str">
        <f t="shared" si="5"/>
        <v>Completed</v>
      </c>
      <c r="AR167" s="110"/>
    </row>
    <row r="168" spans="1:44" ht="15.75" customHeight="1" x14ac:dyDescent="0.2">
      <c r="A168" s="487"/>
      <c r="B168" s="487"/>
      <c r="C168" s="487"/>
      <c r="D168" s="61" t="s">
        <v>3162</v>
      </c>
      <c r="E168" s="61" t="s">
        <v>3163</v>
      </c>
      <c r="F168" s="176" t="s">
        <v>3164</v>
      </c>
      <c r="G168" s="100">
        <v>4</v>
      </c>
      <c r="H168" s="100" t="s">
        <v>3165</v>
      </c>
      <c r="I168" s="101"/>
      <c r="J168" s="61" t="s">
        <v>3166</v>
      </c>
      <c r="K168" s="61" t="s">
        <v>2862</v>
      </c>
      <c r="L168" s="84" t="s">
        <v>2863</v>
      </c>
      <c r="M168" s="84" t="s">
        <v>2864</v>
      </c>
      <c r="N168" s="84" t="s">
        <v>2865</v>
      </c>
      <c r="O168" s="83" t="s">
        <v>1043</v>
      </c>
      <c r="P168" s="102" t="s">
        <v>3167</v>
      </c>
      <c r="Q168" s="84" t="str">
        <f t="shared" si="301"/>
        <v>Ch 19 Practice 1.2.3: Write a 2-digit number in tens and ones</v>
      </c>
      <c r="R168" s="83" t="s">
        <v>1812</v>
      </c>
      <c r="S168" s="83" t="s">
        <v>1041</v>
      </c>
      <c r="T168" s="83" t="s">
        <v>1042</v>
      </c>
      <c r="U168" s="116" t="s">
        <v>26</v>
      </c>
      <c r="V168" s="61" t="s">
        <v>3146</v>
      </c>
      <c r="W168" s="104">
        <v>9789814969376</v>
      </c>
      <c r="X168" s="102">
        <v>128</v>
      </c>
      <c r="Y168" s="61" t="s">
        <v>1814</v>
      </c>
      <c r="Z168" s="61" t="s">
        <v>1815</v>
      </c>
      <c r="AA168" s="61" t="s">
        <v>2897</v>
      </c>
      <c r="AB168" s="105" t="str">
        <f t="shared" si="1"/>
        <v>1.162 Write a 2-digit number in tens and ones M1NS-Ig-11</v>
      </c>
      <c r="AC168" s="105" t="str">
        <f t="shared" ref="AC168:AD168" si="336">Y168</f>
        <v>1. Numbers and Number Sense</v>
      </c>
      <c r="AD168" s="105" t="str">
        <f t="shared" si="336"/>
        <v>G1.1.01  Whole Numbers / Place Value</v>
      </c>
      <c r="AE168" s="105" t="str">
        <f t="shared" si="3"/>
        <v>M1NS-Ig-11</v>
      </c>
      <c r="AF168" s="105" t="str">
        <f t="shared" ref="AF168:AG168" si="337">M168</f>
        <v>M1NS-Ig-11: Renames numbers into tens and ones.</v>
      </c>
      <c r="AG168" s="106" t="str">
        <f t="shared" si="337"/>
        <v>1.011 Renames numbers into tens and ones M1NS-Ig-11</v>
      </c>
      <c r="AH168" s="107">
        <v>19</v>
      </c>
      <c r="AI168" s="107"/>
      <c r="AJ168" s="107"/>
      <c r="AK168" s="61"/>
      <c r="AL168" s="61"/>
      <c r="AM168" s="61"/>
      <c r="AN168" s="110"/>
      <c r="AO168" s="110"/>
      <c r="AP168" s="103" t="s">
        <v>1818</v>
      </c>
      <c r="AQ168" s="103" t="str">
        <f t="shared" si="5"/>
        <v>Completed</v>
      </c>
      <c r="AR168" s="110"/>
    </row>
    <row r="169" spans="1:44" ht="15.75" customHeight="1" x14ac:dyDescent="0.2">
      <c r="A169" s="487"/>
      <c r="B169" s="487"/>
      <c r="C169" s="471"/>
      <c r="D169" s="181" t="s">
        <v>3168</v>
      </c>
      <c r="E169" s="181" t="s">
        <v>3169</v>
      </c>
      <c r="F169" s="184" t="s">
        <v>3170</v>
      </c>
      <c r="G169" s="100">
        <v>5</v>
      </c>
      <c r="H169" s="100"/>
      <c r="I169" s="101"/>
      <c r="J169" s="61" t="s">
        <v>3171</v>
      </c>
      <c r="K169" s="61" t="s">
        <v>2862</v>
      </c>
      <c r="L169" s="84" t="s">
        <v>2863</v>
      </c>
      <c r="M169" s="84" t="s">
        <v>2864</v>
      </c>
      <c r="N169" s="84" t="s">
        <v>2865</v>
      </c>
      <c r="O169" s="83" t="s">
        <v>1043</v>
      </c>
      <c r="P169" s="102" t="s">
        <v>3168</v>
      </c>
      <c r="Q169" s="84" t="str">
        <f t="shared" si="301"/>
        <v>Ch 19 Practice 1.2.4: Write a 2-digit number using a number bond</v>
      </c>
      <c r="R169" s="83" t="s">
        <v>1812</v>
      </c>
      <c r="S169" s="83" t="s">
        <v>1041</v>
      </c>
      <c r="T169" s="83" t="s">
        <v>1042</v>
      </c>
      <c r="U169" s="116" t="s">
        <v>26</v>
      </c>
      <c r="V169" s="61" t="s">
        <v>3172</v>
      </c>
      <c r="W169" s="104">
        <v>9789814969376</v>
      </c>
      <c r="X169" s="102">
        <v>130</v>
      </c>
      <c r="Y169" s="61" t="s">
        <v>1814</v>
      </c>
      <c r="Z169" s="61" t="s">
        <v>1815</v>
      </c>
      <c r="AA169" s="61" t="s">
        <v>2897</v>
      </c>
      <c r="AB169" s="105" t="str">
        <f t="shared" si="1"/>
        <v>1.163 Write a 2-digit number using a number bond M1NS-Ig-11</v>
      </c>
      <c r="AC169" s="105" t="str">
        <f t="shared" ref="AC169:AD169" si="338">Y169</f>
        <v>1. Numbers and Number Sense</v>
      </c>
      <c r="AD169" s="105" t="str">
        <f t="shared" si="338"/>
        <v>G1.1.01  Whole Numbers / Place Value</v>
      </c>
      <c r="AE169" s="105" t="str">
        <f t="shared" si="3"/>
        <v>M1NS-Ig-11</v>
      </c>
      <c r="AF169" s="105" t="str">
        <f t="shared" ref="AF169:AG169" si="339">M169</f>
        <v>M1NS-Ig-11: Renames numbers into tens and ones.</v>
      </c>
      <c r="AG169" s="106" t="str">
        <f t="shared" si="339"/>
        <v>1.011 Renames numbers into tens and ones M1NS-Ig-11</v>
      </c>
      <c r="AH169" s="107">
        <v>19</v>
      </c>
      <c r="AI169" s="107"/>
      <c r="AJ169" s="107"/>
      <c r="AK169" s="61"/>
      <c r="AL169" s="61"/>
      <c r="AM169" s="61"/>
      <c r="AN169" s="110"/>
      <c r="AO169" s="110"/>
      <c r="AP169" s="103" t="s">
        <v>1818</v>
      </c>
      <c r="AQ169" s="103" t="str">
        <f t="shared" si="5"/>
        <v>Completed</v>
      </c>
      <c r="AR169" s="110"/>
    </row>
    <row r="170" spans="1:44" ht="15.75" customHeight="1" x14ac:dyDescent="0.2">
      <c r="A170" s="487"/>
      <c r="B170" s="471"/>
      <c r="C170" s="61" t="s">
        <v>3173</v>
      </c>
      <c r="D170" s="181" t="s">
        <v>3174</v>
      </c>
      <c r="E170" s="181" t="s">
        <v>3175</v>
      </c>
      <c r="F170" s="184" t="s">
        <v>3176</v>
      </c>
      <c r="G170" s="100">
        <v>6</v>
      </c>
      <c r="H170" s="100"/>
      <c r="I170" s="101"/>
      <c r="J170" s="61" t="s">
        <v>3177</v>
      </c>
      <c r="K170" s="61" t="s">
        <v>2285</v>
      </c>
      <c r="L170" s="84" t="s">
        <v>3144</v>
      </c>
      <c r="M170" s="84" t="s">
        <v>2287</v>
      </c>
      <c r="N170" s="84" t="s">
        <v>2288</v>
      </c>
      <c r="O170" s="83" t="s">
        <v>1043</v>
      </c>
      <c r="P170" s="102" t="s">
        <v>3174</v>
      </c>
      <c r="Q170" s="84" t="str">
        <f t="shared" si="301"/>
        <v>Ch 19 Practice 1.3.1: Estimate the number of objects in a group of less than 100 objects</v>
      </c>
      <c r="R170" s="83" t="s">
        <v>1812</v>
      </c>
      <c r="S170" s="83" t="s">
        <v>1041</v>
      </c>
      <c r="T170" s="83" t="s">
        <v>1042</v>
      </c>
      <c r="U170" s="116" t="s">
        <v>26</v>
      </c>
      <c r="V170" s="61" t="s">
        <v>3178</v>
      </c>
      <c r="W170" s="104">
        <v>9789814969376</v>
      </c>
      <c r="X170" s="102">
        <v>132</v>
      </c>
      <c r="Y170" s="61" t="s">
        <v>1814</v>
      </c>
      <c r="Z170" s="61" t="s">
        <v>1815</v>
      </c>
      <c r="AA170" s="61" t="s">
        <v>2897</v>
      </c>
      <c r="AB170" s="105" t="str">
        <f t="shared" si="1"/>
        <v>1.164 Estimate the number of objects in a group of less than 100 objects M1NS-Ie-8.1</v>
      </c>
      <c r="AC170" s="105" t="str">
        <f t="shared" ref="AC170:AD170" si="340">Y170</f>
        <v>1. Numbers and Number Sense</v>
      </c>
      <c r="AD170" s="105" t="str">
        <f t="shared" si="340"/>
        <v>G1.1.01  Whole Numbers / Place Value</v>
      </c>
      <c r="AE170" s="105" t="str">
        <f t="shared" si="3"/>
        <v>M1NS-Ie-8.1</v>
      </c>
      <c r="AF170" s="105" t="str">
        <f t="shared" ref="AF170:AG170" si="341">M170</f>
        <v>M1NS-Ie-8.1: Visualizes and counts by 2s, 5s and 10s through 100.</v>
      </c>
      <c r="AG170" s="106" t="str">
        <f t="shared" si="341"/>
        <v>1.008 Visualizes and counts by 2s, 5s and 10s through 100 M1NS-Ie-8.1</v>
      </c>
      <c r="AH170" s="107">
        <v>19</v>
      </c>
      <c r="AI170" s="107"/>
      <c r="AJ170" s="107"/>
      <c r="AK170" s="61"/>
      <c r="AL170" s="61"/>
      <c r="AM170" s="61"/>
      <c r="AN170" s="110"/>
      <c r="AO170" s="110"/>
      <c r="AP170" s="103" t="s">
        <v>1818</v>
      </c>
      <c r="AQ170" s="103" t="str">
        <f t="shared" si="5"/>
        <v>Completed</v>
      </c>
      <c r="AR170" s="110"/>
    </row>
    <row r="171" spans="1:44" ht="15.75" customHeight="1" x14ac:dyDescent="0.2">
      <c r="A171" s="487"/>
      <c r="B171" s="502" t="s">
        <v>3179</v>
      </c>
      <c r="C171" s="502" t="s">
        <v>3180</v>
      </c>
      <c r="D171" s="73" t="s">
        <v>3181</v>
      </c>
      <c r="E171" s="73" t="s">
        <v>3182</v>
      </c>
      <c r="F171" s="183" t="s">
        <v>3183</v>
      </c>
      <c r="G171" s="100">
        <v>7</v>
      </c>
      <c r="H171" s="100"/>
      <c r="I171" s="101"/>
      <c r="J171" s="61" t="s">
        <v>3184</v>
      </c>
      <c r="K171" s="61" t="s">
        <v>2301</v>
      </c>
      <c r="L171" s="61" t="s">
        <v>3185</v>
      </c>
      <c r="M171" s="61" t="s">
        <v>3106</v>
      </c>
      <c r="N171" s="61" t="s">
        <v>3097</v>
      </c>
      <c r="O171" s="83" t="s">
        <v>1043</v>
      </c>
      <c r="P171" s="102" t="s">
        <v>3186</v>
      </c>
      <c r="Q171" s="84" t="str">
        <f t="shared" si="301"/>
        <v>Ch 19 Practice 2.1.1: Find the number which is 1 or 10 more than (or less than) a given number within 100</v>
      </c>
      <c r="R171" s="83" t="s">
        <v>1812</v>
      </c>
      <c r="S171" s="83" t="s">
        <v>1041</v>
      </c>
      <c r="T171" s="83" t="s">
        <v>1042</v>
      </c>
      <c r="U171" s="116" t="s">
        <v>26</v>
      </c>
      <c r="V171" s="61" t="s">
        <v>3146</v>
      </c>
      <c r="W171" s="104">
        <v>9789814969376</v>
      </c>
      <c r="X171" s="102">
        <v>136</v>
      </c>
      <c r="Y171" s="61" t="s">
        <v>1814</v>
      </c>
      <c r="Z171" s="61" t="s">
        <v>1815</v>
      </c>
      <c r="AA171" s="61" t="s">
        <v>3187</v>
      </c>
      <c r="AB171" s="105" t="str">
        <f t="shared" si="1"/>
        <v>1.165 Find the number which is 1 or 10 more or less than a given number within 100 M1NS-Ib-3</v>
      </c>
      <c r="AC171" s="105" t="str">
        <f t="shared" ref="AC171:AD171" si="342">Y171</f>
        <v>1. Numbers and Number Sense</v>
      </c>
      <c r="AD171" s="105" t="str">
        <f t="shared" si="342"/>
        <v>G1.1.01  Whole Numbers / Place Value</v>
      </c>
      <c r="AE171" s="105" t="str">
        <f t="shared" si="3"/>
        <v>M1NS-Ib-3</v>
      </c>
      <c r="AF171" s="105" t="str">
        <f t="shared" ref="AF171:AG171" si="343">M171</f>
        <v>M1ME-IVb-3: Tells and writes time by hour, half-hour and quarter-hour using an analog clock.</v>
      </c>
      <c r="AG171" s="106" t="str">
        <f t="shared" si="343"/>
        <v>1.055 Tells and writes time by hour, half- hour and quarter-hour M1ME-IVb-3</v>
      </c>
      <c r="AH171" s="107">
        <v>19</v>
      </c>
      <c r="AI171" s="107"/>
      <c r="AJ171" s="107"/>
      <c r="AK171" s="61"/>
      <c r="AL171" s="61"/>
      <c r="AM171" s="61"/>
      <c r="AN171" s="110"/>
      <c r="AO171" s="110"/>
      <c r="AP171" s="103" t="s">
        <v>1818</v>
      </c>
      <c r="AQ171" s="103" t="str">
        <f t="shared" si="5"/>
        <v>Completed</v>
      </c>
      <c r="AR171" s="110"/>
    </row>
    <row r="172" spans="1:44" ht="15.75" customHeight="1" x14ac:dyDescent="0.2">
      <c r="A172" s="487"/>
      <c r="B172" s="487"/>
      <c r="C172" s="471"/>
      <c r="D172" s="73" t="s">
        <v>3188</v>
      </c>
      <c r="E172" s="73" t="s">
        <v>3189</v>
      </c>
      <c r="F172" s="183" t="s">
        <v>3190</v>
      </c>
      <c r="G172" s="100">
        <v>8</v>
      </c>
      <c r="H172" s="100" t="s">
        <v>3191</v>
      </c>
      <c r="I172" s="101"/>
      <c r="J172" s="61" t="s">
        <v>3192</v>
      </c>
      <c r="K172" s="61" t="s">
        <v>2285</v>
      </c>
      <c r="L172" s="84" t="s">
        <v>2286</v>
      </c>
      <c r="M172" s="84" t="s">
        <v>2287</v>
      </c>
      <c r="N172" s="84" t="s">
        <v>2288</v>
      </c>
      <c r="O172" s="83" t="s">
        <v>1043</v>
      </c>
      <c r="P172" s="102" t="s">
        <v>3193</v>
      </c>
      <c r="Q172" s="84" t="str">
        <f t="shared" si="301"/>
        <v>Ch 19 Practice 2.1.2: Count on or backwards by ones or tens from a given number</v>
      </c>
      <c r="R172" s="83" t="s">
        <v>1812</v>
      </c>
      <c r="S172" s="83" t="s">
        <v>1041</v>
      </c>
      <c r="T172" s="83" t="s">
        <v>1042</v>
      </c>
      <c r="U172" s="116" t="s">
        <v>26</v>
      </c>
      <c r="V172" s="61" t="s">
        <v>3146</v>
      </c>
      <c r="W172" s="104">
        <v>9789814969376</v>
      </c>
      <c r="X172" s="102">
        <v>136</v>
      </c>
      <c r="Y172" s="61" t="s">
        <v>1814</v>
      </c>
      <c r="Z172" s="61" t="s">
        <v>1815</v>
      </c>
      <c r="AA172" s="61" t="s">
        <v>3187</v>
      </c>
      <c r="AB172" s="105" t="str">
        <f t="shared" si="1"/>
        <v>1.166 Count on or backwards M1NS-Ie-8.1</v>
      </c>
      <c r="AC172" s="105" t="str">
        <f t="shared" ref="AC172:AD172" si="344">Y172</f>
        <v>1. Numbers and Number Sense</v>
      </c>
      <c r="AD172" s="105" t="str">
        <f t="shared" si="344"/>
        <v>G1.1.01  Whole Numbers / Place Value</v>
      </c>
      <c r="AE172" s="105" t="str">
        <f t="shared" si="3"/>
        <v>M1NS-Ie-8.1</v>
      </c>
      <c r="AF172" s="105" t="str">
        <f t="shared" ref="AF172:AG172" si="345">M172</f>
        <v>M1NS-Ie-8.1: Visualizes and counts by 2s, 5s and 10s through 100.</v>
      </c>
      <c r="AG172" s="106" t="str">
        <f t="shared" si="345"/>
        <v>1.008 Visualizes and counts by 2s, 5s and 10s through 100 M1NS-Ie-8.1</v>
      </c>
      <c r="AH172" s="107">
        <v>19</v>
      </c>
      <c r="AI172" s="107"/>
      <c r="AJ172" s="107"/>
      <c r="AK172" s="61"/>
      <c r="AL172" s="61"/>
      <c r="AM172" s="61"/>
      <c r="AN172" s="110"/>
      <c r="AO172" s="110"/>
      <c r="AP172" s="103" t="s">
        <v>1818</v>
      </c>
      <c r="AQ172" s="103" t="str">
        <f t="shared" si="5"/>
        <v>Completed</v>
      </c>
      <c r="AR172" s="110"/>
    </row>
    <row r="173" spans="1:44" ht="15.75" customHeight="1" x14ac:dyDescent="0.2">
      <c r="A173" s="471"/>
      <c r="B173" s="471"/>
      <c r="C173" s="61" t="s">
        <v>3194</v>
      </c>
      <c r="D173" s="61" t="s">
        <v>3195</v>
      </c>
      <c r="E173" s="61" t="s">
        <v>3196</v>
      </c>
      <c r="F173" s="176" t="s">
        <v>3197</v>
      </c>
      <c r="G173" s="100">
        <v>9</v>
      </c>
      <c r="H173" s="100"/>
      <c r="I173" s="101" t="s">
        <v>3198</v>
      </c>
      <c r="J173" s="61" t="s">
        <v>3199</v>
      </c>
      <c r="K173" s="61" t="s">
        <v>2884</v>
      </c>
      <c r="L173" s="84" t="s">
        <v>3200</v>
      </c>
      <c r="M173" s="84" t="s">
        <v>2886</v>
      </c>
      <c r="N173" s="187" t="s">
        <v>2887</v>
      </c>
      <c r="O173" s="83" t="s">
        <v>1043</v>
      </c>
      <c r="P173" s="102" t="s">
        <v>3201</v>
      </c>
      <c r="Q173" s="84" t="str">
        <f t="shared" si="301"/>
        <v>Ch 19 Practice 2.2.1: Compare and order numbers within 100</v>
      </c>
      <c r="R173" s="83" t="s">
        <v>1812</v>
      </c>
      <c r="S173" s="83" t="s">
        <v>1041</v>
      </c>
      <c r="T173" s="83" t="s">
        <v>1042</v>
      </c>
      <c r="U173" s="116" t="s">
        <v>26</v>
      </c>
      <c r="V173" s="61" t="s">
        <v>3146</v>
      </c>
      <c r="W173" s="104">
        <v>9789814969376</v>
      </c>
      <c r="X173" s="102">
        <v>139</v>
      </c>
      <c r="Y173" s="61" t="s">
        <v>1814</v>
      </c>
      <c r="Z173" s="61" t="s">
        <v>1815</v>
      </c>
      <c r="AA173" s="61" t="s">
        <v>3187</v>
      </c>
      <c r="AB173" s="105" t="str">
        <f t="shared" si="1"/>
        <v>1.167 Compare and order numbers within 100 M1NS-Ih-12.1/M1NS-Ih-13.1</v>
      </c>
      <c r="AC173" s="105" t="str">
        <f t="shared" ref="AC173:AD173" si="346">Y173</f>
        <v>1. Numbers and Number Sense</v>
      </c>
      <c r="AD173" s="105" t="str">
        <f t="shared" si="346"/>
        <v>G1.1.01  Whole Numbers / Place Value</v>
      </c>
      <c r="AE173" s="105" t="str">
        <f t="shared" si="3"/>
        <v>M1NS-Ih-12.1/M1NS-Ih-13.1</v>
      </c>
      <c r="AF173" s="105" t="str">
        <f t="shared" ref="AF173:AG173" si="347">M173</f>
        <v>M1NS-Ih-12.1: Visualizes, represents, and compares numbers up to 100 using relation symbols.
M1NS-Ih-13.1: Visualizes, represents, and orders numbers up to 100 in increasing or decreasing order.</v>
      </c>
      <c r="AG173" s="106" t="str">
        <f t="shared" si="347"/>
        <v>1.012 Visualizes, represents, and compares numbers up to 100 M1NS-Ih-12.1
1.013 Visualizes, represents, and orders numbers up to 100 in increasing or decreasing order M1NS-Ih-13.1</v>
      </c>
      <c r="AH173" s="107">
        <v>19</v>
      </c>
      <c r="AI173" s="107"/>
      <c r="AJ173" s="107"/>
      <c r="AK173" s="61"/>
      <c r="AL173" s="61"/>
      <c r="AM173" s="61"/>
      <c r="AN173" s="110"/>
      <c r="AO173" s="110"/>
      <c r="AP173" s="103" t="s">
        <v>1818</v>
      </c>
      <c r="AQ173" s="103" t="str">
        <f t="shared" si="5"/>
        <v>Completed</v>
      </c>
      <c r="AR173" s="110"/>
    </row>
    <row r="174" spans="1:44" ht="15.75" customHeight="1" x14ac:dyDescent="0.2">
      <c r="A174" s="502" t="s">
        <v>3202</v>
      </c>
      <c r="B174" s="502" t="s">
        <v>2905</v>
      </c>
      <c r="C174" s="89" t="s">
        <v>2906</v>
      </c>
      <c r="D174" s="160" t="s">
        <v>2907</v>
      </c>
      <c r="E174" s="61" t="s">
        <v>3203</v>
      </c>
      <c r="F174" s="176" t="s">
        <v>3204</v>
      </c>
      <c r="G174" s="100">
        <v>1</v>
      </c>
      <c r="H174" s="100"/>
      <c r="I174" s="101"/>
      <c r="J174" s="110" t="s">
        <v>3205</v>
      </c>
      <c r="K174" s="61" t="s">
        <v>2911</v>
      </c>
      <c r="L174" s="84" t="s">
        <v>2930</v>
      </c>
      <c r="M174" s="84" t="s">
        <v>2913</v>
      </c>
      <c r="N174" s="61" t="s">
        <v>2914</v>
      </c>
      <c r="O174" s="83" t="s">
        <v>1043</v>
      </c>
      <c r="P174" s="102" t="s">
        <v>3206</v>
      </c>
      <c r="Q174" s="84" t="str">
        <f t="shared" si="301"/>
        <v>Ch 20 Practice 1.1.1: Add a 1-digit number and a 2-digit number without regrouping using algorithm</v>
      </c>
      <c r="R174" s="83" t="s">
        <v>1812</v>
      </c>
      <c r="S174" s="83" t="s">
        <v>1041</v>
      </c>
      <c r="T174" s="83" t="s">
        <v>1042</v>
      </c>
      <c r="U174" s="116" t="s">
        <v>26</v>
      </c>
      <c r="V174" s="61" t="s">
        <v>3207</v>
      </c>
      <c r="W174" s="104">
        <v>9789814969376</v>
      </c>
      <c r="X174" s="11">
        <v>141</v>
      </c>
      <c r="Y174" s="61" t="s">
        <v>1814</v>
      </c>
      <c r="Z174" s="61" t="s">
        <v>2025</v>
      </c>
      <c r="AA174" s="61" t="s">
        <v>2917</v>
      </c>
      <c r="AB174" s="105" t="str">
        <f t="shared" si="1"/>
        <v>1.168 Add a 1-digit number and a 2-digit number without regrouping M1NS-IIc-27.3</v>
      </c>
      <c r="AC174" s="105" t="str">
        <f t="shared" ref="AC174:AD174" si="348">Y174</f>
        <v>1. Numbers and Number Sense</v>
      </c>
      <c r="AD174" s="105" t="str">
        <f t="shared" si="348"/>
        <v>G1.1.02  Addition / Subtraction</v>
      </c>
      <c r="AE174" s="105" t="str">
        <f t="shared" si="3"/>
        <v>M1NS-IIc-27.3</v>
      </c>
      <c r="AF174" s="105" t="str">
        <f t="shared" ref="AF174:AG174" si="349">M174</f>
        <v>M1NS-IIc-27.3: Visualizes and adds numbers with sums through 99 without or with regrouping.</v>
      </c>
      <c r="AG174" s="192" t="str">
        <f t="shared" si="349"/>
        <v>1.023 Visualizes and adds numbers with sums through 99 without or with regrouping M1NS-IIc-27.3</v>
      </c>
      <c r="AH174" s="107">
        <v>20</v>
      </c>
      <c r="AI174" s="107"/>
      <c r="AJ174" s="107"/>
      <c r="AK174" s="61"/>
      <c r="AL174" s="61"/>
      <c r="AM174" s="61"/>
      <c r="AN174" s="110"/>
      <c r="AO174" s="110"/>
      <c r="AP174" s="103" t="s">
        <v>1818</v>
      </c>
      <c r="AQ174" s="103" t="str">
        <f t="shared" si="5"/>
        <v>Completed</v>
      </c>
      <c r="AR174" s="110"/>
    </row>
    <row r="175" spans="1:44" ht="15.75" customHeight="1" x14ac:dyDescent="0.2">
      <c r="A175" s="487"/>
      <c r="B175" s="487"/>
      <c r="C175" s="89" t="s">
        <v>2918</v>
      </c>
      <c r="D175" s="160" t="s">
        <v>2919</v>
      </c>
      <c r="E175" s="61" t="s">
        <v>3208</v>
      </c>
      <c r="F175" s="176" t="s">
        <v>3209</v>
      </c>
      <c r="G175" s="100">
        <v>2</v>
      </c>
      <c r="H175" s="100"/>
      <c r="I175" s="101"/>
      <c r="J175" s="61" t="s">
        <v>3210</v>
      </c>
      <c r="K175" s="61" t="s">
        <v>2911</v>
      </c>
      <c r="L175" s="84" t="s">
        <v>2930</v>
      </c>
      <c r="M175" s="84" t="s">
        <v>2913</v>
      </c>
      <c r="N175" s="61" t="s">
        <v>2914</v>
      </c>
      <c r="O175" s="83" t="s">
        <v>1043</v>
      </c>
      <c r="P175" s="102" t="s">
        <v>3211</v>
      </c>
      <c r="Q175" s="84" t="str">
        <f t="shared" si="301"/>
        <v>Ch 20 Practice 1.2.1: Add tens and a 2-digit number without regrouping using algorithm</v>
      </c>
      <c r="R175" s="83" t="s">
        <v>1812</v>
      </c>
      <c r="S175" s="83" t="s">
        <v>1041</v>
      </c>
      <c r="T175" s="83" t="s">
        <v>1042</v>
      </c>
      <c r="U175" s="116" t="s">
        <v>26</v>
      </c>
      <c r="V175" s="61" t="s">
        <v>3207</v>
      </c>
      <c r="W175" s="104">
        <v>9789814969376</v>
      </c>
      <c r="X175" s="100">
        <v>143</v>
      </c>
      <c r="Y175" s="61" t="s">
        <v>1814</v>
      </c>
      <c r="Z175" s="61" t="s">
        <v>2025</v>
      </c>
      <c r="AA175" s="61" t="s">
        <v>2917</v>
      </c>
      <c r="AB175" s="105" t="str">
        <f t="shared" si="1"/>
        <v>1.169 Add tens and a 2-digit number without regrouping M1NS-IIc-27.3</v>
      </c>
      <c r="AC175" s="105" t="str">
        <f t="shared" ref="AC175:AD175" si="350">Y175</f>
        <v>1. Numbers and Number Sense</v>
      </c>
      <c r="AD175" s="105" t="str">
        <f t="shared" si="350"/>
        <v>G1.1.02  Addition / Subtraction</v>
      </c>
      <c r="AE175" s="105" t="str">
        <f t="shared" si="3"/>
        <v>M1NS-IIc-27.3</v>
      </c>
      <c r="AF175" s="105" t="str">
        <f t="shared" ref="AF175:AG175" si="351">M175</f>
        <v>M1NS-IIc-27.3: Visualizes and adds numbers with sums through 99 without or with regrouping.</v>
      </c>
      <c r="AG175" s="106" t="str">
        <f t="shared" si="351"/>
        <v>1.023 Visualizes and adds numbers with sums through 99 without or with regrouping M1NS-IIc-27.3</v>
      </c>
      <c r="AH175" s="107">
        <v>20</v>
      </c>
      <c r="AI175" s="107"/>
      <c r="AJ175" s="107"/>
      <c r="AK175" s="61"/>
      <c r="AL175" s="61"/>
      <c r="AM175" s="61"/>
      <c r="AN175" s="110"/>
      <c r="AO175" s="110"/>
      <c r="AP175" s="103" t="s">
        <v>1818</v>
      </c>
      <c r="AQ175" s="103" t="str">
        <f t="shared" si="5"/>
        <v>Completed</v>
      </c>
      <c r="AR175" s="110"/>
    </row>
    <row r="176" spans="1:44" ht="15.75" customHeight="1" x14ac:dyDescent="0.2">
      <c r="A176" s="487"/>
      <c r="B176" s="487"/>
      <c r="C176" s="61" t="s">
        <v>2924</v>
      </c>
      <c r="D176" s="61" t="s">
        <v>3212</v>
      </c>
      <c r="E176" s="61" t="s">
        <v>3213</v>
      </c>
      <c r="F176" s="176" t="s">
        <v>2927</v>
      </c>
      <c r="G176" s="100">
        <v>3</v>
      </c>
      <c r="H176" s="100" t="s">
        <v>3214</v>
      </c>
      <c r="I176" s="101"/>
      <c r="J176" s="61" t="s">
        <v>3215</v>
      </c>
      <c r="K176" s="61" t="s">
        <v>2911</v>
      </c>
      <c r="L176" s="84" t="s">
        <v>2930</v>
      </c>
      <c r="M176" s="84" t="s">
        <v>2913</v>
      </c>
      <c r="N176" s="61" t="s">
        <v>2914</v>
      </c>
      <c r="O176" s="83" t="s">
        <v>1043</v>
      </c>
      <c r="P176" s="102" t="s">
        <v>3216</v>
      </c>
      <c r="Q176" s="84" t="str">
        <f t="shared" si="301"/>
        <v>Ch 20 Practice 1.3.1: Add two 2-digit numbers without regrouping using algorithm</v>
      </c>
      <c r="R176" s="83" t="s">
        <v>1812</v>
      </c>
      <c r="S176" s="83" t="s">
        <v>1041</v>
      </c>
      <c r="T176" s="83" t="s">
        <v>1042</v>
      </c>
      <c r="U176" s="116" t="s">
        <v>26</v>
      </c>
      <c r="V176" s="61" t="s">
        <v>3207</v>
      </c>
      <c r="W176" s="104">
        <v>9789814969376</v>
      </c>
      <c r="X176" s="100">
        <v>144</v>
      </c>
      <c r="Y176" s="61" t="s">
        <v>1814</v>
      </c>
      <c r="Z176" s="61" t="s">
        <v>2025</v>
      </c>
      <c r="AA176" s="61" t="s">
        <v>2917</v>
      </c>
      <c r="AB176" s="105" t="str">
        <f t="shared" si="1"/>
        <v>1.170 Add two 2-digit numbers without regrouping M1NS-IIc-27.3</v>
      </c>
      <c r="AC176" s="105" t="str">
        <f t="shared" ref="AC176:AD176" si="352">Y176</f>
        <v>1. Numbers and Number Sense</v>
      </c>
      <c r="AD176" s="105" t="str">
        <f t="shared" si="352"/>
        <v>G1.1.02  Addition / Subtraction</v>
      </c>
      <c r="AE176" s="105" t="str">
        <f t="shared" si="3"/>
        <v>M1NS-IIc-27.3</v>
      </c>
      <c r="AF176" s="105" t="str">
        <f t="shared" ref="AF176:AG176" si="353">M176</f>
        <v>M1NS-IIc-27.3: Visualizes and adds numbers with sums through 99 without or with regrouping.</v>
      </c>
      <c r="AG176" s="106" t="str">
        <f t="shared" si="353"/>
        <v>1.023 Visualizes and adds numbers with sums through 99 without or with regrouping M1NS-IIc-27.3</v>
      </c>
      <c r="AH176" s="107">
        <v>20</v>
      </c>
      <c r="AI176" s="107"/>
      <c r="AJ176" s="107"/>
      <c r="AK176" s="61"/>
      <c r="AL176" s="61"/>
      <c r="AM176" s="61"/>
      <c r="AN176" s="110"/>
      <c r="AO176" s="110"/>
      <c r="AP176" s="103" t="s">
        <v>1818</v>
      </c>
      <c r="AQ176" s="103" t="str">
        <f t="shared" si="5"/>
        <v>Completed</v>
      </c>
      <c r="AR176" s="110"/>
    </row>
    <row r="177" spans="1:44" ht="15.75" customHeight="1" x14ac:dyDescent="0.2">
      <c r="A177" s="487"/>
      <c r="B177" s="487"/>
      <c r="C177" s="61" t="s">
        <v>2932</v>
      </c>
      <c r="D177" s="160" t="s">
        <v>2933</v>
      </c>
      <c r="E177" s="61" t="s">
        <v>3217</v>
      </c>
      <c r="F177" s="176" t="s">
        <v>3218</v>
      </c>
      <c r="G177" s="100">
        <v>4</v>
      </c>
      <c r="H177" s="100"/>
      <c r="I177" s="101" t="s">
        <v>3219</v>
      </c>
      <c r="J177" s="61" t="s">
        <v>3220</v>
      </c>
      <c r="K177" s="61" t="s">
        <v>2937</v>
      </c>
      <c r="L177" s="61" t="s">
        <v>2947</v>
      </c>
      <c r="M177" s="84" t="s">
        <v>2939</v>
      </c>
      <c r="N177" s="61" t="s">
        <v>2940</v>
      </c>
      <c r="O177" s="83" t="s">
        <v>1043</v>
      </c>
      <c r="P177" s="102" t="s">
        <v>3221</v>
      </c>
      <c r="Q177" s="84" t="str">
        <f t="shared" si="301"/>
        <v>Ch 20 Practice 1.4.1: Subtract a 1-digit number from a 2-digit number without regrouping using algorithm</v>
      </c>
      <c r="R177" s="83" t="s">
        <v>1812</v>
      </c>
      <c r="S177" s="83" t="s">
        <v>1041</v>
      </c>
      <c r="T177" s="83" t="s">
        <v>1042</v>
      </c>
      <c r="U177" s="116" t="s">
        <v>26</v>
      </c>
      <c r="V177" s="61" t="s">
        <v>3207</v>
      </c>
      <c r="W177" s="104">
        <v>9789814969376</v>
      </c>
      <c r="X177" s="100">
        <v>146</v>
      </c>
      <c r="Y177" s="61" t="s">
        <v>1814</v>
      </c>
      <c r="Z177" s="61" t="s">
        <v>2025</v>
      </c>
      <c r="AA177" s="61" t="s">
        <v>2917</v>
      </c>
      <c r="AB177" s="105" t="str">
        <f t="shared" si="1"/>
        <v>1.171 Subtract a 1-digit number from a 2-digit number without regrouping M1NS-IIg-32.2</v>
      </c>
      <c r="AC177" s="105" t="str">
        <f t="shared" ref="AC177:AD177" si="354">Y177</f>
        <v>1. Numbers and Number Sense</v>
      </c>
      <c r="AD177" s="105" t="str">
        <f t="shared" si="354"/>
        <v>G1.1.02  Addition / Subtraction</v>
      </c>
      <c r="AE177" s="105" t="str">
        <f t="shared" si="3"/>
        <v>M1NS-IIg-32.2</v>
      </c>
      <c r="AF177" s="105" t="str">
        <f t="shared" ref="AF177:AG177" si="355">M177</f>
        <v>M1NS-IIg-32.2: Visualizes, represents, and subtracts one- to two-digit numbers with minuends up to 99 without regrouping.</v>
      </c>
      <c r="AG177" s="106" t="str">
        <f t="shared" si="355"/>
        <v>1.031 Visualizes, represents, and subtracts one- to two-digit numbers with minuends up to 99 without regrouping M1NS-IIg-32.2</v>
      </c>
      <c r="AH177" s="107">
        <v>20</v>
      </c>
      <c r="AI177" s="107"/>
      <c r="AJ177" s="107"/>
      <c r="AK177" s="61"/>
      <c r="AL177" s="61"/>
      <c r="AM177" s="61"/>
      <c r="AN177" s="110"/>
      <c r="AO177" s="110"/>
      <c r="AP177" s="103" t="s">
        <v>1818</v>
      </c>
      <c r="AQ177" s="103" t="str">
        <f t="shared" si="5"/>
        <v>Completed</v>
      </c>
      <c r="AR177" s="110"/>
    </row>
    <row r="178" spans="1:44" ht="15.75" customHeight="1" x14ac:dyDescent="0.2">
      <c r="A178" s="487"/>
      <c r="B178" s="487"/>
      <c r="C178" s="61" t="s">
        <v>2942</v>
      </c>
      <c r="D178" s="160" t="s">
        <v>2943</v>
      </c>
      <c r="E178" s="61" t="s">
        <v>3222</v>
      </c>
      <c r="F178" s="176" t="s">
        <v>3223</v>
      </c>
      <c r="G178" s="100">
        <v>5</v>
      </c>
      <c r="H178" s="100"/>
      <c r="I178" s="101"/>
      <c r="J178" s="61" t="s">
        <v>3224</v>
      </c>
      <c r="K178" s="61" t="s">
        <v>2937</v>
      </c>
      <c r="L178" s="61" t="s">
        <v>2947</v>
      </c>
      <c r="M178" s="84" t="s">
        <v>2939</v>
      </c>
      <c r="N178" s="61" t="s">
        <v>2940</v>
      </c>
      <c r="O178" s="83" t="s">
        <v>1043</v>
      </c>
      <c r="P178" s="102" t="s">
        <v>3225</v>
      </c>
      <c r="Q178" s="84" t="str">
        <f t="shared" si="301"/>
        <v>Ch 20 Practice 1.5.1: Subtract tens from a 2-digit number using algorithm</v>
      </c>
      <c r="R178" s="83" t="s">
        <v>1812</v>
      </c>
      <c r="S178" s="83" t="s">
        <v>1041</v>
      </c>
      <c r="T178" s="83" t="s">
        <v>1042</v>
      </c>
      <c r="U178" s="116" t="s">
        <v>26</v>
      </c>
      <c r="V178" s="61" t="s">
        <v>3207</v>
      </c>
      <c r="W178" s="104">
        <v>9789814969376</v>
      </c>
      <c r="X178" s="100">
        <v>147</v>
      </c>
      <c r="Y178" s="61" t="s">
        <v>1814</v>
      </c>
      <c r="Z178" s="61" t="s">
        <v>2025</v>
      </c>
      <c r="AA178" s="61" t="s">
        <v>2917</v>
      </c>
      <c r="AB178" s="105" t="str">
        <f t="shared" si="1"/>
        <v>1.172 Subtract tens from a 2-digit number M1NS-IIg-32.2</v>
      </c>
      <c r="AC178" s="105" t="str">
        <f t="shared" ref="AC178:AD178" si="356">Y178</f>
        <v>1. Numbers and Number Sense</v>
      </c>
      <c r="AD178" s="105" t="str">
        <f t="shared" si="356"/>
        <v>G1.1.02  Addition / Subtraction</v>
      </c>
      <c r="AE178" s="105" t="str">
        <f t="shared" si="3"/>
        <v>M1NS-IIg-32.2</v>
      </c>
      <c r="AF178" s="105" t="str">
        <f t="shared" ref="AF178:AG178" si="357">M178</f>
        <v>M1NS-IIg-32.2: Visualizes, represents, and subtracts one- to two-digit numbers with minuends up to 99 without regrouping.</v>
      </c>
      <c r="AG178" s="106" t="str">
        <f t="shared" si="357"/>
        <v>1.031 Visualizes, represents, and subtracts one- to two-digit numbers with minuends up to 99 without regrouping M1NS-IIg-32.2</v>
      </c>
      <c r="AH178" s="107">
        <v>20</v>
      </c>
      <c r="AI178" s="107"/>
      <c r="AJ178" s="107"/>
      <c r="AK178" s="61"/>
      <c r="AL178" s="61"/>
      <c r="AM178" s="61"/>
      <c r="AN178" s="110"/>
      <c r="AO178" s="110"/>
      <c r="AP178" s="103" t="s">
        <v>1818</v>
      </c>
      <c r="AQ178" s="103" t="str">
        <f t="shared" si="5"/>
        <v>Completed</v>
      </c>
      <c r="AR178" s="110"/>
    </row>
    <row r="179" spans="1:44" ht="15.75" customHeight="1" x14ac:dyDescent="0.2">
      <c r="A179" s="487"/>
      <c r="B179" s="471"/>
      <c r="C179" s="61" t="s">
        <v>3226</v>
      </c>
      <c r="D179" s="61" t="s">
        <v>3227</v>
      </c>
      <c r="E179" s="61" t="s">
        <v>3228</v>
      </c>
      <c r="F179" s="176" t="s">
        <v>3229</v>
      </c>
      <c r="G179" s="100">
        <v>6</v>
      </c>
      <c r="H179" s="100"/>
      <c r="I179" s="101"/>
      <c r="J179" s="61" t="s">
        <v>3230</v>
      </c>
      <c r="K179" s="61" t="s">
        <v>2937</v>
      </c>
      <c r="L179" s="61" t="s">
        <v>2947</v>
      </c>
      <c r="M179" s="84" t="s">
        <v>2939</v>
      </c>
      <c r="N179" s="61" t="s">
        <v>2940</v>
      </c>
      <c r="O179" s="83" t="s">
        <v>1043</v>
      </c>
      <c r="P179" s="102" t="s">
        <v>3231</v>
      </c>
      <c r="Q179" s="84" t="str">
        <f t="shared" si="301"/>
        <v>Ch 20 Practice 1.6.1: Subtract a 2-digit number from a 2-digit number without regrouping using algorithm</v>
      </c>
      <c r="R179" s="83" t="s">
        <v>1812</v>
      </c>
      <c r="S179" s="83" t="s">
        <v>1041</v>
      </c>
      <c r="T179" s="83" t="s">
        <v>1042</v>
      </c>
      <c r="U179" s="116" t="s">
        <v>26</v>
      </c>
      <c r="V179" s="61" t="s">
        <v>3207</v>
      </c>
      <c r="W179" s="104">
        <v>9789814969376</v>
      </c>
      <c r="X179" s="100">
        <v>149</v>
      </c>
      <c r="Y179" s="61" t="s">
        <v>1814</v>
      </c>
      <c r="Z179" s="61" t="s">
        <v>2025</v>
      </c>
      <c r="AA179" s="61" t="s">
        <v>2917</v>
      </c>
      <c r="AB179" s="105" t="str">
        <f t="shared" si="1"/>
        <v>1.173 Subtract a 2-digit number from a 2-digit number without regrouping M1NS-IIg-32.2</v>
      </c>
      <c r="AC179" s="105" t="str">
        <f t="shared" ref="AC179:AD179" si="358">Y179</f>
        <v>1. Numbers and Number Sense</v>
      </c>
      <c r="AD179" s="105" t="str">
        <f t="shared" si="358"/>
        <v>G1.1.02  Addition / Subtraction</v>
      </c>
      <c r="AE179" s="105" t="str">
        <f t="shared" si="3"/>
        <v>M1NS-IIg-32.2</v>
      </c>
      <c r="AF179" s="105" t="str">
        <f t="shared" ref="AF179:AG179" si="359">M179</f>
        <v>M1NS-IIg-32.2: Visualizes, represents, and subtracts one- to two-digit numbers with minuends up to 99 without regrouping.</v>
      </c>
      <c r="AG179" s="106" t="str">
        <f t="shared" si="359"/>
        <v>1.031 Visualizes, represents, and subtracts one- to two-digit numbers with minuends up to 99 without regrouping M1NS-IIg-32.2</v>
      </c>
      <c r="AH179" s="107">
        <v>20</v>
      </c>
      <c r="AI179" s="107"/>
      <c r="AJ179" s="107"/>
      <c r="AK179" s="61"/>
      <c r="AL179" s="61"/>
      <c r="AM179" s="61"/>
      <c r="AN179" s="110"/>
      <c r="AO179" s="110"/>
      <c r="AP179" s="103" t="s">
        <v>1818</v>
      </c>
      <c r="AQ179" s="103" t="str">
        <f t="shared" si="5"/>
        <v>Completed</v>
      </c>
      <c r="AR179" s="110"/>
    </row>
    <row r="180" spans="1:44" ht="15.75" customHeight="1" x14ac:dyDescent="0.2">
      <c r="A180" s="487"/>
      <c r="B180" s="502" t="s">
        <v>2956</v>
      </c>
      <c r="C180" s="61" t="s">
        <v>2957</v>
      </c>
      <c r="D180" s="160" t="s">
        <v>2958</v>
      </c>
      <c r="E180" s="61" t="s">
        <v>3232</v>
      </c>
      <c r="F180" s="176" t="s">
        <v>3233</v>
      </c>
      <c r="G180" s="100">
        <v>7</v>
      </c>
      <c r="H180" s="100"/>
      <c r="I180" s="101"/>
      <c r="J180" s="61" t="s">
        <v>3234</v>
      </c>
      <c r="K180" s="61" t="s">
        <v>2911</v>
      </c>
      <c r="L180" s="84" t="s">
        <v>2930</v>
      </c>
      <c r="M180" s="84" t="s">
        <v>2913</v>
      </c>
      <c r="N180" s="61" t="s">
        <v>2914</v>
      </c>
      <c r="O180" s="83" t="s">
        <v>1043</v>
      </c>
      <c r="P180" s="102" t="s">
        <v>3235</v>
      </c>
      <c r="Q180" s="84" t="str">
        <f t="shared" si="301"/>
        <v>Ch 20 Practice 2.1.1: Add a 1-digit number and a 2-digit number with regrouping using algorithm</v>
      </c>
      <c r="R180" s="83" t="s">
        <v>1812</v>
      </c>
      <c r="S180" s="83" t="s">
        <v>1041</v>
      </c>
      <c r="T180" s="83" t="s">
        <v>1042</v>
      </c>
      <c r="U180" s="116" t="s">
        <v>26</v>
      </c>
      <c r="V180" s="61" t="s">
        <v>3207</v>
      </c>
      <c r="W180" s="104">
        <v>9789814969376</v>
      </c>
      <c r="X180" s="100">
        <v>151</v>
      </c>
      <c r="Y180" s="61" t="s">
        <v>1814</v>
      </c>
      <c r="Z180" s="61" t="s">
        <v>2025</v>
      </c>
      <c r="AA180" s="61" t="s">
        <v>2967</v>
      </c>
      <c r="AB180" s="105" t="str">
        <f t="shared" si="1"/>
        <v>1.174 Add a 1-digit number and a 2-digit number with regrouping M1NS-IIc-27.3</v>
      </c>
      <c r="AC180" s="105" t="str">
        <f t="shared" ref="AC180:AD180" si="360">Y180</f>
        <v>1. Numbers and Number Sense</v>
      </c>
      <c r="AD180" s="105" t="str">
        <f t="shared" si="360"/>
        <v>G1.1.02  Addition / Subtraction</v>
      </c>
      <c r="AE180" s="105" t="str">
        <f t="shared" si="3"/>
        <v>M1NS-IIc-27.3</v>
      </c>
      <c r="AF180" s="105" t="str">
        <f t="shared" ref="AF180:AG180" si="361">M180</f>
        <v>M1NS-IIc-27.3: Visualizes and adds numbers with sums through 99 without or with regrouping.</v>
      </c>
      <c r="AG180" s="106" t="str">
        <f t="shared" si="361"/>
        <v>1.023 Visualizes and adds numbers with sums through 99 without or with regrouping M1NS-IIc-27.3</v>
      </c>
      <c r="AH180" s="107">
        <v>20</v>
      </c>
      <c r="AI180" s="107"/>
      <c r="AJ180" s="107"/>
      <c r="AK180" s="61"/>
      <c r="AL180" s="61"/>
      <c r="AM180" s="61"/>
      <c r="AN180" s="110"/>
      <c r="AO180" s="110"/>
      <c r="AP180" s="103" t="s">
        <v>1818</v>
      </c>
      <c r="AQ180" s="103" t="str">
        <f t="shared" si="5"/>
        <v>Completed</v>
      </c>
      <c r="AR180" s="110"/>
    </row>
    <row r="181" spans="1:44" ht="15.75" customHeight="1" x14ac:dyDescent="0.2">
      <c r="A181" s="487"/>
      <c r="B181" s="487"/>
      <c r="C181" s="61" t="s">
        <v>3236</v>
      </c>
      <c r="D181" s="61" t="s">
        <v>3237</v>
      </c>
      <c r="E181" s="61" t="s">
        <v>3238</v>
      </c>
      <c r="F181" s="176" t="s">
        <v>3239</v>
      </c>
      <c r="G181" s="100">
        <v>8</v>
      </c>
      <c r="H181" s="100"/>
      <c r="I181" s="101"/>
      <c r="J181" s="61" t="s">
        <v>3240</v>
      </c>
      <c r="K181" s="61" t="s">
        <v>2911</v>
      </c>
      <c r="L181" s="84" t="s">
        <v>2930</v>
      </c>
      <c r="M181" s="84" t="s">
        <v>2913</v>
      </c>
      <c r="N181" s="61" t="s">
        <v>2914</v>
      </c>
      <c r="O181" s="83" t="s">
        <v>1043</v>
      </c>
      <c r="P181" s="102" t="s">
        <v>3241</v>
      </c>
      <c r="Q181" s="84" t="str">
        <f t="shared" si="301"/>
        <v>Ch 20 Practice 2.2.1: Add two 2-digit numbers with regrouping using algorithm</v>
      </c>
      <c r="R181" s="83" t="s">
        <v>1812</v>
      </c>
      <c r="S181" s="83" t="s">
        <v>1041</v>
      </c>
      <c r="T181" s="83" t="s">
        <v>1042</v>
      </c>
      <c r="U181" s="116" t="s">
        <v>26</v>
      </c>
      <c r="V181" s="61" t="s">
        <v>3207</v>
      </c>
      <c r="W181" s="104">
        <v>9789814969376</v>
      </c>
      <c r="X181" s="100">
        <v>153</v>
      </c>
      <c r="Y181" s="61" t="s">
        <v>1814</v>
      </c>
      <c r="Z181" s="61" t="s">
        <v>2025</v>
      </c>
      <c r="AA181" s="61" t="s">
        <v>2967</v>
      </c>
      <c r="AB181" s="105" t="str">
        <f t="shared" si="1"/>
        <v>1.175 Add two 2-digit numbers with regrouping M1NS-IIc-27.3</v>
      </c>
      <c r="AC181" s="105" t="str">
        <f t="shared" ref="AC181:AD181" si="362">Y181</f>
        <v>1. Numbers and Number Sense</v>
      </c>
      <c r="AD181" s="105" t="str">
        <f t="shared" si="362"/>
        <v>G1.1.02  Addition / Subtraction</v>
      </c>
      <c r="AE181" s="105" t="str">
        <f t="shared" si="3"/>
        <v>M1NS-IIc-27.3</v>
      </c>
      <c r="AF181" s="105" t="str">
        <f t="shared" ref="AF181:AG181" si="363">M181</f>
        <v>M1NS-IIc-27.3: Visualizes and adds numbers with sums through 99 without or with regrouping.</v>
      </c>
      <c r="AG181" s="106" t="str">
        <f t="shared" si="363"/>
        <v>1.023 Visualizes and adds numbers with sums through 99 without or with regrouping M1NS-IIc-27.3</v>
      </c>
      <c r="AH181" s="107">
        <v>20</v>
      </c>
      <c r="AI181" s="107"/>
      <c r="AJ181" s="107"/>
      <c r="AK181" s="61"/>
      <c r="AL181" s="61"/>
      <c r="AM181" s="61"/>
      <c r="AN181" s="110"/>
      <c r="AO181" s="110"/>
      <c r="AP181" s="103" t="s">
        <v>1818</v>
      </c>
      <c r="AQ181" s="103" t="str">
        <f t="shared" si="5"/>
        <v>Completed</v>
      </c>
      <c r="AR181" s="110"/>
    </row>
    <row r="182" spans="1:44" ht="15.75" customHeight="1" x14ac:dyDescent="0.2">
      <c r="A182" s="487"/>
      <c r="B182" s="487"/>
      <c r="C182" s="61" t="s">
        <v>2974</v>
      </c>
      <c r="D182" s="160" t="s">
        <v>2975</v>
      </c>
      <c r="E182" s="61" t="s">
        <v>3242</v>
      </c>
      <c r="F182" s="176" t="s">
        <v>3243</v>
      </c>
      <c r="G182" s="100">
        <v>9</v>
      </c>
      <c r="H182" s="100"/>
      <c r="I182" s="101"/>
      <c r="J182" s="61" t="s">
        <v>3244</v>
      </c>
      <c r="K182" s="61" t="s">
        <v>2391</v>
      </c>
      <c r="L182" s="84" t="s">
        <v>2392</v>
      </c>
      <c r="M182" s="84" t="s">
        <v>2393</v>
      </c>
      <c r="N182" s="61" t="s">
        <v>2394</v>
      </c>
      <c r="O182" s="83" t="s">
        <v>1043</v>
      </c>
      <c r="P182" s="102" t="s">
        <v>3245</v>
      </c>
      <c r="Q182" s="84" t="str">
        <f t="shared" si="301"/>
        <v>Ch 20 Practice 2.3.1: Subtract a 1-digit number from a 2-digit number with regrouping using algorithm</v>
      </c>
      <c r="R182" s="83" t="s">
        <v>1812</v>
      </c>
      <c r="S182" s="83" t="s">
        <v>1041</v>
      </c>
      <c r="T182" s="83" t="s">
        <v>1042</v>
      </c>
      <c r="U182" s="116" t="s">
        <v>26</v>
      </c>
      <c r="V182" s="61" t="s">
        <v>3207</v>
      </c>
      <c r="W182" s="104">
        <v>9789814969376</v>
      </c>
      <c r="X182" s="100">
        <v>154</v>
      </c>
      <c r="Y182" s="61" t="s">
        <v>1814</v>
      </c>
      <c r="Z182" s="61" t="s">
        <v>2025</v>
      </c>
      <c r="AA182" s="61" t="s">
        <v>2967</v>
      </c>
      <c r="AB182" s="105" t="str">
        <f t="shared" si="1"/>
        <v>1.176 Subtract a 1-digit number from a 2-digit number with regrouping M1NS-IIh-32.4</v>
      </c>
      <c r="AC182" s="105" t="str">
        <f t="shared" ref="AC182:AD182" si="364">Y182</f>
        <v>1. Numbers and Number Sense</v>
      </c>
      <c r="AD182" s="105" t="str">
        <f t="shared" si="364"/>
        <v>G1.1.02  Addition / Subtraction</v>
      </c>
      <c r="AE182" s="105" t="str">
        <f t="shared" si="3"/>
        <v>M1NS-IIh-32.4</v>
      </c>
      <c r="AF182" s="105" t="e">
        <f t="shared" ref="AF182:AG182" si="365">#REF!</f>
        <v>#REF!</v>
      </c>
      <c r="AG182" s="106" t="e">
        <f t="shared" si="365"/>
        <v>#REF!</v>
      </c>
      <c r="AH182" s="107">
        <v>20</v>
      </c>
      <c r="AI182" s="107"/>
      <c r="AJ182" s="107"/>
      <c r="AK182" s="61"/>
      <c r="AL182" s="61"/>
      <c r="AM182" s="61"/>
      <c r="AN182" s="110"/>
      <c r="AO182" s="110"/>
      <c r="AP182" s="103" t="s">
        <v>1818</v>
      </c>
      <c r="AQ182" s="103" t="str">
        <f t="shared" si="5"/>
        <v>Completed</v>
      </c>
      <c r="AR182" s="110"/>
    </row>
    <row r="183" spans="1:44" ht="15.75" customHeight="1" x14ac:dyDescent="0.2">
      <c r="A183" s="487"/>
      <c r="B183" s="471"/>
      <c r="C183" s="61" t="s">
        <v>3246</v>
      </c>
      <c r="D183" s="61" t="s">
        <v>3247</v>
      </c>
      <c r="E183" s="61" t="s">
        <v>3248</v>
      </c>
      <c r="F183" s="176" t="s">
        <v>3249</v>
      </c>
      <c r="G183" s="100">
        <v>10</v>
      </c>
      <c r="H183" s="100" t="s">
        <v>3250</v>
      </c>
      <c r="I183" s="101"/>
      <c r="J183" s="61" t="s">
        <v>3251</v>
      </c>
      <c r="K183" s="61" t="s">
        <v>2391</v>
      </c>
      <c r="L183" s="84" t="s">
        <v>2392</v>
      </c>
      <c r="M183" s="84" t="s">
        <v>2393</v>
      </c>
      <c r="N183" s="61" t="s">
        <v>2394</v>
      </c>
      <c r="O183" s="83" t="s">
        <v>1043</v>
      </c>
      <c r="P183" s="102" t="s">
        <v>3252</v>
      </c>
      <c r="Q183" s="84" t="str">
        <f t="shared" si="301"/>
        <v>Ch 20 Practice 2.4.1: Subtract a 2-digit number from a 2-digit number with regrouping using algorithm</v>
      </c>
      <c r="R183" s="83" t="s">
        <v>1812</v>
      </c>
      <c r="S183" s="83" t="s">
        <v>1041</v>
      </c>
      <c r="T183" s="83" t="s">
        <v>1042</v>
      </c>
      <c r="U183" s="116" t="s">
        <v>26</v>
      </c>
      <c r="V183" s="61" t="s">
        <v>3207</v>
      </c>
      <c r="W183" s="104">
        <v>9789814969376</v>
      </c>
      <c r="X183" s="100">
        <v>156</v>
      </c>
      <c r="Y183" s="61" t="s">
        <v>1814</v>
      </c>
      <c r="Z183" s="61" t="s">
        <v>2025</v>
      </c>
      <c r="AA183" s="61" t="s">
        <v>2967</v>
      </c>
      <c r="AB183" s="105" t="str">
        <f t="shared" si="1"/>
        <v>1.177 Subtract a 2-digit number from a 2-digit number with regrouping M1NS-IIg-32.2</v>
      </c>
      <c r="AC183" s="105" t="str">
        <f t="shared" ref="AC183:AD183" si="366">Y183</f>
        <v>1. Numbers and Number Sense</v>
      </c>
      <c r="AD183" s="105" t="str">
        <f t="shared" si="366"/>
        <v>G1.1.02  Addition / Subtraction</v>
      </c>
      <c r="AE183" s="105" t="str">
        <f t="shared" si="3"/>
        <v>M1NS-IIh-32.4</v>
      </c>
      <c r="AF183" s="105" t="str">
        <f t="shared" ref="AF183:AG183" si="367">M183</f>
        <v>M1NS-IIh-32.4: Visualizes, represents, and subtracts one- to two-digit numbers with minuends up to 99 with regrouping.</v>
      </c>
      <c r="AG183" s="106" t="str">
        <f t="shared" si="367"/>
        <v>1.033 Visualizes, represents, and subtracts one- to two-digit numbers with minuends up to 99 with regrouping M1NS-IIh-32.4</v>
      </c>
      <c r="AH183" s="107">
        <v>20</v>
      </c>
      <c r="AI183" s="107"/>
      <c r="AJ183" s="107"/>
      <c r="AK183" s="61"/>
      <c r="AL183" s="61"/>
      <c r="AM183" s="61"/>
      <c r="AN183" s="110"/>
      <c r="AO183" s="110"/>
      <c r="AP183" s="103" t="s">
        <v>1818</v>
      </c>
      <c r="AQ183" s="103" t="str">
        <f t="shared" si="5"/>
        <v>Completed</v>
      </c>
      <c r="AR183" s="110"/>
    </row>
    <row r="184" spans="1:44" ht="15.75" customHeight="1" x14ac:dyDescent="0.2">
      <c r="A184" s="471"/>
      <c r="B184" s="61" t="s">
        <v>331</v>
      </c>
      <c r="C184" s="61" t="s">
        <v>3253</v>
      </c>
      <c r="D184" s="61" t="s">
        <v>3254</v>
      </c>
      <c r="E184" s="61" t="s">
        <v>3255</v>
      </c>
      <c r="F184" s="176" t="s">
        <v>3256</v>
      </c>
      <c r="G184" s="100">
        <v>11</v>
      </c>
      <c r="H184" s="100"/>
      <c r="I184" s="101" t="s">
        <v>3257</v>
      </c>
      <c r="J184" s="61" t="s">
        <v>3258</v>
      </c>
      <c r="K184" s="61" t="s">
        <v>3259</v>
      </c>
      <c r="L184" s="61" t="s">
        <v>3260</v>
      </c>
      <c r="M184" s="61" t="s">
        <v>3261</v>
      </c>
      <c r="N184" s="188" t="s">
        <v>3262</v>
      </c>
      <c r="O184" s="83" t="s">
        <v>1043</v>
      </c>
      <c r="P184" s="102" t="s">
        <v>3263</v>
      </c>
      <c r="Q184" s="84" t="str">
        <f t="shared" si="301"/>
        <v>Ch 20 Practice 3.1.1: Solve 1-step word problems involving addition or subtraction with or without regrouping</v>
      </c>
      <c r="R184" s="83" t="s">
        <v>1812</v>
      </c>
      <c r="S184" s="83" t="s">
        <v>1041</v>
      </c>
      <c r="T184" s="83" t="s">
        <v>1042</v>
      </c>
      <c r="U184" s="116" t="s">
        <v>26</v>
      </c>
      <c r="V184" s="61" t="s">
        <v>3207</v>
      </c>
      <c r="W184" s="104">
        <v>9789814969376</v>
      </c>
      <c r="X184" s="100">
        <v>159</v>
      </c>
      <c r="Y184" s="61" t="s">
        <v>1814</v>
      </c>
      <c r="Z184" s="61" t="s">
        <v>2025</v>
      </c>
      <c r="AA184" s="61" t="s">
        <v>2438</v>
      </c>
      <c r="AB184" s="105" t="str">
        <f t="shared" si="1"/>
        <v>1.178 Solve a 1-step word problem involving addition or subtraction of numbers within 100 M1NS-IIe- 29.1/M1NS-IIi- 34.1</v>
      </c>
      <c r="AC184" s="105" t="str">
        <f t="shared" ref="AC184:AD184" si="368">Y184</f>
        <v>1. Numbers and Number Sense</v>
      </c>
      <c r="AD184" s="105" t="str">
        <f t="shared" si="368"/>
        <v>G1.1.02  Addition / Subtraction</v>
      </c>
      <c r="AE184" s="105" t="str">
        <f t="shared" si="3"/>
        <v>M1NS-IIe- 29.1/M1NS-IIi- 34.1</v>
      </c>
      <c r="AF184" s="105" t="str">
        <f t="shared" ref="AF184:AG184" si="369">M184</f>
        <v>M1NS-IIe-29.1: Visualizes and solves one-step routine and non-routine problems involving addition of whole numbers including money with sums up to 99 using appropriate problem solving strategies.
M1NS-IIi- 34.1: Visualizes, represents, and solves routine and non-routine problems involving subtraction of whole numbers including money with minuends up to 99 with and without regrouping using appropriate problem solving strategies and tools.</v>
      </c>
      <c r="AG184" s="106" t="str">
        <f t="shared" si="369"/>
        <v>1.026 Visualizes and solves one-step routine and non-routine problems involving addition of whole numbers including money with sums up to 99 M1NS-IIe-29.1
1.038 Visualizes, represents, and solves routine and non-routine problems involving subtraction of whole numbers including money with minuends up to 99 M1NS-IIi- 34.1</v>
      </c>
      <c r="AH184" s="107">
        <v>20</v>
      </c>
      <c r="AI184" s="107"/>
      <c r="AJ184" s="107"/>
      <c r="AK184" s="61"/>
      <c r="AL184" s="61"/>
      <c r="AM184" s="61"/>
      <c r="AN184" s="110"/>
      <c r="AO184" s="110"/>
      <c r="AP184" s="103" t="s">
        <v>1818</v>
      </c>
      <c r="AQ184" s="103" t="str">
        <f t="shared" si="5"/>
        <v>Completed</v>
      </c>
      <c r="AR184" s="110"/>
    </row>
    <row r="185" spans="1:44" ht="15.75" customHeight="1" x14ac:dyDescent="0.2">
      <c r="A185" s="502" t="s">
        <v>3264</v>
      </c>
      <c r="B185" s="61" t="s">
        <v>3265</v>
      </c>
      <c r="C185" s="61" t="s">
        <v>3266</v>
      </c>
      <c r="D185" s="189" t="s">
        <v>3267</v>
      </c>
      <c r="E185" s="189" t="s">
        <v>3268</v>
      </c>
      <c r="F185" s="190" t="s">
        <v>3269</v>
      </c>
      <c r="G185" s="191">
        <v>44928</v>
      </c>
      <c r="H185" s="100"/>
      <c r="I185" s="101" t="s">
        <v>3270</v>
      </c>
      <c r="J185" s="61" t="s">
        <v>3271</v>
      </c>
      <c r="K185" s="61" t="s">
        <v>3272</v>
      </c>
      <c r="L185" s="84" t="s">
        <v>3273</v>
      </c>
      <c r="M185" s="84" t="s">
        <v>3274</v>
      </c>
      <c r="N185" s="84" t="s">
        <v>3275</v>
      </c>
      <c r="O185" s="83" t="s">
        <v>1043</v>
      </c>
      <c r="P185" s="102" t="str">
        <f t="shared" ref="P185:Q185" si="370">D185</f>
        <v>PH_G1_C21_P1.1.1</v>
      </c>
      <c r="Q185" s="84" t="str">
        <f t="shared" si="370"/>
        <v>Ch 21 Practice 1.1.1: Determine the missing term(s) in a given continuous pattern using one of these attributes: letters, numbers or events</v>
      </c>
      <c r="R185" s="83" t="s">
        <v>1812</v>
      </c>
      <c r="S185" s="83" t="s">
        <v>1041</v>
      </c>
      <c r="T185" s="83" t="s">
        <v>1042</v>
      </c>
      <c r="U185" s="116" t="s">
        <v>26</v>
      </c>
      <c r="V185" s="61" t="s">
        <v>3276</v>
      </c>
      <c r="W185" s="104">
        <v>9789814969376</v>
      </c>
      <c r="X185" s="100">
        <v>162</v>
      </c>
      <c r="Y185" s="61" t="s">
        <v>2375</v>
      </c>
      <c r="Z185" s="61" t="s">
        <v>3277</v>
      </c>
      <c r="AA185" s="61" t="s">
        <v>3278</v>
      </c>
      <c r="AB185" s="105" t="str">
        <f t="shared" si="1"/>
        <v>1.179 Determine the missing term(s) in a given continuous pattern M1AL-IIIg-1</v>
      </c>
      <c r="AC185" s="105" t="str">
        <f t="shared" ref="AC185:AD185" si="371">Y185</f>
        <v>5. Patterns and Algebra</v>
      </c>
      <c r="AD185" s="105" t="str">
        <f t="shared" si="371"/>
        <v>G1.5.01 Patterns</v>
      </c>
      <c r="AE185" s="105" t="str">
        <f t="shared" si="3"/>
        <v>M1AL-IIIg-1</v>
      </c>
      <c r="AF185" s="105" t="str">
        <f t="shared" ref="AF185:AG185" si="372">M185</f>
        <v>M1AL-IIIg-1: Determines the missing term/s in a given continuous pattern using one attribute (letters/numbers/events).   </v>
      </c>
      <c r="AG185" s="106" t="str">
        <f t="shared" si="372"/>
        <v>1.048 Determines the missing term/s in a given continuous pattern M1AL-IIIg-1</v>
      </c>
      <c r="AH185" s="107">
        <v>21</v>
      </c>
      <c r="AI185" s="107"/>
      <c r="AJ185" s="107"/>
      <c r="AK185" s="61"/>
      <c r="AL185" s="61"/>
      <c r="AM185" s="61"/>
      <c r="AN185" s="110"/>
      <c r="AO185" s="110"/>
      <c r="AP185" s="103" t="s">
        <v>1818</v>
      </c>
      <c r="AQ185" s="103" t="str">
        <f t="shared" si="5"/>
        <v>Completed</v>
      </c>
      <c r="AR185" s="110"/>
    </row>
    <row r="186" spans="1:44" ht="15.75" customHeight="1" x14ac:dyDescent="0.2">
      <c r="A186" s="471"/>
      <c r="B186" s="61" t="s">
        <v>3279</v>
      </c>
      <c r="C186" s="61" t="s">
        <v>3280</v>
      </c>
      <c r="D186" s="189" t="s">
        <v>3281</v>
      </c>
      <c r="E186" s="189" t="s">
        <v>3282</v>
      </c>
      <c r="F186" s="190" t="s">
        <v>3283</v>
      </c>
      <c r="G186" s="100" t="s">
        <v>44</v>
      </c>
      <c r="H186" s="100" t="s">
        <v>3284</v>
      </c>
      <c r="I186" s="101"/>
      <c r="J186" s="61" t="s">
        <v>3285</v>
      </c>
      <c r="K186" s="61" t="s">
        <v>2525</v>
      </c>
      <c r="L186" s="84" t="s">
        <v>2526</v>
      </c>
      <c r="M186" s="84" t="s">
        <v>2527</v>
      </c>
      <c r="N186" s="84" t="s">
        <v>2528</v>
      </c>
      <c r="O186" s="83" t="s">
        <v>1043</v>
      </c>
      <c r="P186" s="102" t="str">
        <f t="shared" ref="P186:Q186" si="373">D186</f>
        <v>PH_G1_C21_P2.1.1</v>
      </c>
      <c r="Q186" s="84" t="str">
        <f t="shared" si="373"/>
        <v>Ch 21 Practice 2.1.1: Determine the missing term(s) in a given repeating pattern using one of these attribures: letters or numbers</v>
      </c>
      <c r="R186" s="83" t="s">
        <v>1812</v>
      </c>
      <c r="S186" s="83" t="s">
        <v>1041</v>
      </c>
      <c r="T186" s="83" t="s">
        <v>1042</v>
      </c>
      <c r="U186" s="116" t="s">
        <v>26</v>
      </c>
      <c r="V186" s="61" t="s">
        <v>3276</v>
      </c>
      <c r="W186" s="104">
        <v>9789814969376</v>
      </c>
      <c r="X186" s="100">
        <v>164</v>
      </c>
      <c r="Y186" s="61" t="s">
        <v>2375</v>
      </c>
      <c r="Z186" s="61" t="s">
        <v>3277</v>
      </c>
      <c r="AA186" s="61" t="s">
        <v>3286</v>
      </c>
      <c r="AB186" s="105" t="str">
        <f t="shared" si="1"/>
        <v>1.180 Determine the missing term(s) in a given repeating pattern M1AL-IIIg-2</v>
      </c>
      <c r="AC186" s="105" t="str">
        <f t="shared" ref="AC186:AD186" si="374">Y186</f>
        <v>5. Patterns and Algebra</v>
      </c>
      <c r="AD186" s="105" t="str">
        <f t="shared" si="374"/>
        <v>G1.5.01 Patterns</v>
      </c>
      <c r="AE186" s="105" t="str">
        <f t="shared" si="3"/>
        <v>M1AL-IIIg-2</v>
      </c>
      <c r="AF186" s="105" t="str">
        <f t="shared" ref="AF186:AG186" si="375">M186</f>
        <v>M1AL-IIIg-2: Determines the missing term/s in a given repeating pattern using one attribute (letters, numbers, colors, figures, sizes, etc.).</v>
      </c>
      <c r="AG186" s="106" t="str">
        <f t="shared" si="375"/>
        <v>1.049 Determines the missing term/s in a given repeating pattern M1AL-IIIg-2</v>
      </c>
      <c r="AH186" s="107">
        <v>21</v>
      </c>
      <c r="AI186" s="107"/>
      <c r="AJ186" s="107"/>
      <c r="AK186" s="61"/>
      <c r="AL186" s="61"/>
      <c r="AM186" s="61"/>
      <c r="AN186" s="110"/>
      <c r="AO186" s="110"/>
      <c r="AP186" s="103" t="s">
        <v>1818</v>
      </c>
      <c r="AQ186" s="103" t="str">
        <f t="shared" si="5"/>
        <v>Completed</v>
      </c>
      <c r="AR186" s="110"/>
    </row>
    <row r="187" spans="1:44" ht="15.75" customHeight="1" x14ac:dyDescent="0.2">
      <c r="A187" s="502" t="s">
        <v>3287</v>
      </c>
      <c r="B187" s="502" t="s">
        <v>3288</v>
      </c>
      <c r="C187" s="502" t="s">
        <v>3289</v>
      </c>
      <c r="D187" s="65" t="s">
        <v>3290</v>
      </c>
      <c r="E187" s="65" t="s">
        <v>3291</v>
      </c>
      <c r="F187" s="193" t="s">
        <v>3292</v>
      </c>
      <c r="G187" s="100">
        <v>1</v>
      </c>
      <c r="H187" s="100"/>
      <c r="I187" s="101"/>
      <c r="J187" s="61" t="s">
        <v>3293</v>
      </c>
      <c r="K187" s="61" t="s">
        <v>3294</v>
      </c>
      <c r="L187" s="84" t="s">
        <v>3295</v>
      </c>
      <c r="M187" s="84" t="s">
        <v>3296</v>
      </c>
      <c r="N187" s="84" t="s">
        <v>3297</v>
      </c>
      <c r="O187" s="83" t="s">
        <v>1043</v>
      </c>
      <c r="P187" s="102" t="s">
        <v>3298</v>
      </c>
      <c r="Q187" s="84" t="str">
        <f t="shared" ref="Q187:Q203" si="376">E187</f>
        <v xml:space="preserve">Ch 22 Practice 1.1.1: Recognize and name the one centavo, five-centavo, twenty-five centavo, one-peso, five-peso, ten-peso and twenty-peso coins
</v>
      </c>
      <c r="R187" s="83" t="s">
        <v>1812</v>
      </c>
      <c r="S187" s="83" t="s">
        <v>1041</v>
      </c>
      <c r="T187" s="83" t="s">
        <v>1042</v>
      </c>
      <c r="U187" s="116" t="s">
        <v>26</v>
      </c>
      <c r="V187" s="61" t="s">
        <v>3299</v>
      </c>
      <c r="W187" s="104">
        <v>9789814969376</v>
      </c>
      <c r="X187" s="100">
        <v>166</v>
      </c>
      <c r="Y187" s="61" t="s">
        <v>2600</v>
      </c>
      <c r="Z187" s="61" t="s">
        <v>3300</v>
      </c>
      <c r="AA187" s="61" t="s">
        <v>3301</v>
      </c>
      <c r="AB187" s="105" t="str">
        <f t="shared" si="1"/>
        <v>1.181 Recognize and name the one centavo, five-centavo, twenty-five centavo, one-peso, five-peso, ten-peso and twenty-peso coins M1NS-Ij-19.1</v>
      </c>
      <c r="AC187" s="105" t="str">
        <f t="shared" ref="AC187:AD187" si="377">Y187</f>
        <v>2. Measurement</v>
      </c>
      <c r="AD187" s="105" t="str">
        <f t="shared" si="377"/>
        <v>G1.2.06  Money</v>
      </c>
      <c r="AE187" s="105" t="str">
        <f t="shared" si="3"/>
        <v>M1NS-Ij-19.1</v>
      </c>
      <c r="AF187" s="105" t="str">
        <f t="shared" ref="AF187:AG187" si="378">M187</f>
        <v>M1NS-Ij-19.1: Recognizes and compares coins and bills up to PhP100 and their notations.</v>
      </c>
      <c r="AG187" s="106" t="str">
        <f t="shared" si="378"/>
        <v>1.016 Recognizes and compares coins and bills up to PhP100 and their notations M1NS-Ij-19.1</v>
      </c>
      <c r="AH187" s="107">
        <v>22</v>
      </c>
      <c r="AI187" s="107"/>
      <c r="AJ187" s="107"/>
      <c r="AK187" s="61"/>
      <c r="AL187" s="61"/>
      <c r="AM187" s="61"/>
      <c r="AN187" s="110"/>
      <c r="AO187" s="110"/>
      <c r="AP187" s="103" t="s">
        <v>1818</v>
      </c>
      <c r="AQ187" s="103" t="str">
        <f t="shared" si="5"/>
        <v>Completed</v>
      </c>
      <c r="AR187" s="110"/>
    </row>
    <row r="188" spans="1:44" ht="15.75" customHeight="1" x14ac:dyDescent="0.2">
      <c r="A188" s="487"/>
      <c r="B188" s="487"/>
      <c r="C188" s="471"/>
      <c r="D188" s="65" t="s">
        <v>3290</v>
      </c>
      <c r="E188" s="65" t="s">
        <v>3302</v>
      </c>
      <c r="F188" s="193" t="s">
        <v>3303</v>
      </c>
      <c r="G188" s="100">
        <v>2</v>
      </c>
      <c r="H188" s="100"/>
      <c r="I188" s="101"/>
      <c r="J188" s="61" t="s">
        <v>3304</v>
      </c>
      <c r="K188" s="61" t="s">
        <v>3294</v>
      </c>
      <c r="L188" s="84" t="s">
        <v>3295</v>
      </c>
      <c r="M188" s="84" t="s">
        <v>3296</v>
      </c>
      <c r="N188" s="84" t="s">
        <v>3297</v>
      </c>
      <c r="O188" s="83" t="s">
        <v>1043</v>
      </c>
      <c r="P188" s="102" t="s">
        <v>3305</v>
      </c>
      <c r="Q188" s="84" t="str">
        <f t="shared" si="376"/>
        <v>Ch 22 Practice 1.1.2: Recognize and name the fifty-peso and hundred-peso bills</v>
      </c>
      <c r="R188" s="83" t="s">
        <v>1812</v>
      </c>
      <c r="S188" s="83" t="s">
        <v>1041</v>
      </c>
      <c r="T188" s="83" t="s">
        <v>1042</v>
      </c>
      <c r="U188" s="116" t="s">
        <v>26</v>
      </c>
      <c r="V188" s="61" t="s">
        <v>3299</v>
      </c>
      <c r="W188" s="104">
        <v>9789814969376</v>
      </c>
      <c r="X188" s="100">
        <v>166</v>
      </c>
      <c r="Y188" s="61" t="s">
        <v>2600</v>
      </c>
      <c r="Z188" s="61" t="s">
        <v>3300</v>
      </c>
      <c r="AA188" s="61" t="s">
        <v>3301</v>
      </c>
      <c r="AB188" s="105" t="str">
        <f t="shared" si="1"/>
        <v>1.182 Recognize and name the fifty-peso and hundred-peso bills M1NS-Ij-19.1</v>
      </c>
      <c r="AC188" s="105" t="str">
        <f t="shared" ref="AC188:AD188" si="379">Y188</f>
        <v>2. Measurement</v>
      </c>
      <c r="AD188" s="105" t="str">
        <f t="shared" si="379"/>
        <v>G1.2.06  Money</v>
      </c>
      <c r="AE188" s="105" t="str">
        <f t="shared" si="3"/>
        <v>M1NS-Ij-19.1</v>
      </c>
      <c r="AF188" s="105" t="str">
        <f t="shared" ref="AF188:AG188" si="380">M188</f>
        <v>M1NS-Ij-19.1: Recognizes and compares coins and bills up to PhP100 and their notations.</v>
      </c>
      <c r="AG188" s="106" t="str">
        <f t="shared" si="380"/>
        <v>1.016 Recognizes and compares coins and bills up to PhP100 and their notations M1NS-Ij-19.1</v>
      </c>
      <c r="AH188" s="107">
        <v>22</v>
      </c>
      <c r="AI188" s="107"/>
      <c r="AJ188" s="107"/>
      <c r="AK188" s="61"/>
      <c r="AL188" s="61"/>
      <c r="AM188" s="61"/>
      <c r="AN188" s="110"/>
      <c r="AO188" s="110"/>
      <c r="AP188" s="103" t="s">
        <v>1818</v>
      </c>
      <c r="AQ188" s="103" t="str">
        <f t="shared" si="5"/>
        <v>Completed</v>
      </c>
      <c r="AR188" s="110"/>
    </row>
    <row r="189" spans="1:44" ht="15.75" customHeight="1" x14ac:dyDescent="0.2">
      <c r="A189" s="487"/>
      <c r="B189" s="487"/>
      <c r="C189" s="502" t="s">
        <v>3306</v>
      </c>
      <c r="D189" s="65" t="s">
        <v>3307</v>
      </c>
      <c r="E189" s="65" t="s">
        <v>3308</v>
      </c>
      <c r="F189" s="193" t="s">
        <v>3309</v>
      </c>
      <c r="G189" s="100">
        <v>3</v>
      </c>
      <c r="H189" s="100" t="s">
        <v>3310</v>
      </c>
      <c r="I189" s="101"/>
      <c r="J189" s="61" t="s">
        <v>3311</v>
      </c>
      <c r="K189" s="61" t="s">
        <v>3294</v>
      </c>
      <c r="L189" s="84" t="s">
        <v>3295</v>
      </c>
      <c r="M189" s="84" t="s">
        <v>3296</v>
      </c>
      <c r="N189" s="84" t="s">
        <v>3297</v>
      </c>
      <c r="O189" s="83" t="s">
        <v>1043</v>
      </c>
      <c r="P189" s="102" t="s">
        <v>3312</v>
      </c>
      <c r="Q189" s="84" t="str">
        <f t="shared" si="376"/>
        <v xml:space="preserve">Ch 22 Practice 1.2.1: Count and tell the amount of money in a group of coins up to ₱1
</v>
      </c>
      <c r="R189" s="83" t="s">
        <v>1812</v>
      </c>
      <c r="S189" s="83" t="s">
        <v>1041</v>
      </c>
      <c r="T189" s="83" t="s">
        <v>1042</v>
      </c>
      <c r="U189" s="116" t="s">
        <v>26</v>
      </c>
      <c r="V189" s="61" t="s">
        <v>3299</v>
      </c>
      <c r="W189" s="104">
        <v>9789814969376</v>
      </c>
      <c r="X189" s="100">
        <v>168</v>
      </c>
      <c r="Y189" s="61" t="s">
        <v>2600</v>
      </c>
      <c r="Z189" s="61" t="s">
        <v>3300</v>
      </c>
      <c r="AA189" s="61" t="s">
        <v>3301</v>
      </c>
      <c r="AB189" s="105" t="str">
        <f t="shared" si="1"/>
        <v>1.183 Count and tell the amount of money in a group of coins up to ₱1 M1NS-Ij-19.1</v>
      </c>
      <c r="AC189" s="105" t="str">
        <f t="shared" ref="AC189:AD189" si="381">Y189</f>
        <v>2. Measurement</v>
      </c>
      <c r="AD189" s="105" t="str">
        <f t="shared" si="381"/>
        <v>G1.2.06  Money</v>
      </c>
      <c r="AE189" s="105" t="str">
        <f t="shared" si="3"/>
        <v>M1NS-Ij-19.1</v>
      </c>
      <c r="AF189" s="105" t="str">
        <f t="shared" ref="AF189:AG189" si="382">M189</f>
        <v>M1NS-Ij-19.1: Recognizes and compares coins and bills up to PhP100 and their notations.</v>
      </c>
      <c r="AG189" s="106" t="str">
        <f t="shared" si="382"/>
        <v>1.016 Recognizes and compares coins and bills up to PhP100 and their notations M1NS-Ij-19.1</v>
      </c>
      <c r="AH189" s="107">
        <v>22</v>
      </c>
      <c r="AI189" s="107"/>
      <c r="AJ189" s="107"/>
      <c r="AK189" s="61"/>
      <c r="AL189" s="61"/>
      <c r="AM189" s="61"/>
      <c r="AN189" s="110"/>
      <c r="AO189" s="110"/>
      <c r="AP189" s="103" t="s">
        <v>1818</v>
      </c>
      <c r="AQ189" s="103" t="str">
        <f t="shared" si="5"/>
        <v>Completed</v>
      </c>
      <c r="AR189" s="110"/>
    </row>
    <row r="190" spans="1:44" ht="15.75" customHeight="1" x14ac:dyDescent="0.2">
      <c r="A190" s="487"/>
      <c r="B190" s="487"/>
      <c r="C190" s="471"/>
      <c r="D190" s="65" t="s">
        <v>3307</v>
      </c>
      <c r="E190" s="65" t="s">
        <v>3313</v>
      </c>
      <c r="F190" s="193" t="s">
        <v>3314</v>
      </c>
      <c r="G190" s="100">
        <v>4</v>
      </c>
      <c r="H190" s="100"/>
      <c r="I190" s="101" t="s">
        <v>3315</v>
      </c>
      <c r="J190" s="61" t="s">
        <v>3316</v>
      </c>
      <c r="K190" s="61" t="s">
        <v>3294</v>
      </c>
      <c r="L190" s="84" t="s">
        <v>3295</v>
      </c>
      <c r="M190" s="84" t="s">
        <v>3296</v>
      </c>
      <c r="N190" s="84" t="s">
        <v>3297</v>
      </c>
      <c r="O190" s="83" t="s">
        <v>1043</v>
      </c>
      <c r="P190" s="102" t="s">
        <v>3317</v>
      </c>
      <c r="Q190" s="84" t="str">
        <f t="shared" si="376"/>
        <v>Ch 22 Practice 1.2.2: Count and tell the amount of money in a group of coins or bills up to ₱100</v>
      </c>
      <c r="R190" s="83" t="s">
        <v>1812</v>
      </c>
      <c r="S190" s="83" t="s">
        <v>1041</v>
      </c>
      <c r="T190" s="83" t="s">
        <v>1042</v>
      </c>
      <c r="U190" s="116" t="s">
        <v>26</v>
      </c>
      <c r="V190" s="61" t="s">
        <v>3299</v>
      </c>
      <c r="W190" s="104">
        <v>9789814969376</v>
      </c>
      <c r="X190" s="100">
        <v>168</v>
      </c>
      <c r="Y190" s="61" t="s">
        <v>2600</v>
      </c>
      <c r="Z190" s="61" t="s">
        <v>3300</v>
      </c>
      <c r="AA190" s="61" t="s">
        <v>3301</v>
      </c>
      <c r="AB190" s="105" t="str">
        <f t="shared" si="1"/>
        <v>1.184 Count and tell the amount of money in a group of coins or bills up to ₱100 M1NS-Ij-19.1</v>
      </c>
      <c r="AC190" s="105" t="str">
        <f t="shared" ref="AC190:AD190" si="383">Y190</f>
        <v>2. Measurement</v>
      </c>
      <c r="AD190" s="105" t="str">
        <f t="shared" si="383"/>
        <v>G1.2.06  Money</v>
      </c>
      <c r="AE190" s="105" t="str">
        <f t="shared" si="3"/>
        <v>M1NS-Ij-19.1</v>
      </c>
      <c r="AF190" s="105" t="str">
        <f t="shared" ref="AF190:AG190" si="384">M190</f>
        <v>M1NS-Ij-19.1: Recognizes and compares coins and bills up to PhP100 and their notations.</v>
      </c>
      <c r="AG190" s="106" t="str">
        <f t="shared" si="384"/>
        <v>1.016 Recognizes and compares coins and bills up to PhP100 and their notations M1NS-Ij-19.1</v>
      </c>
      <c r="AH190" s="107">
        <v>22</v>
      </c>
      <c r="AI190" s="107"/>
      <c r="AJ190" s="107"/>
      <c r="AK190" s="61"/>
      <c r="AL190" s="61"/>
      <c r="AM190" s="61"/>
      <c r="AN190" s="110"/>
      <c r="AO190" s="110"/>
      <c r="AP190" s="103" t="s">
        <v>1818</v>
      </c>
      <c r="AQ190" s="103" t="str">
        <f t="shared" si="5"/>
        <v>Completed</v>
      </c>
      <c r="AR190" s="110"/>
    </row>
    <row r="191" spans="1:44" ht="15.75" customHeight="1" x14ac:dyDescent="0.2">
      <c r="A191" s="487"/>
      <c r="B191" s="487"/>
      <c r="C191" s="61" t="s">
        <v>3318</v>
      </c>
      <c r="D191" s="65" t="s">
        <v>3319</v>
      </c>
      <c r="E191" s="65" t="s">
        <v>3320</v>
      </c>
      <c r="F191" s="193" t="s">
        <v>3321</v>
      </c>
      <c r="G191" s="100">
        <v>5</v>
      </c>
      <c r="H191" s="100"/>
      <c r="I191" s="101"/>
      <c r="J191" s="61" t="s">
        <v>3322</v>
      </c>
      <c r="K191" s="61" t="s">
        <v>3294</v>
      </c>
      <c r="L191" s="84" t="s">
        <v>3295</v>
      </c>
      <c r="M191" s="84" t="s">
        <v>3296</v>
      </c>
      <c r="N191" s="84" t="s">
        <v>3297</v>
      </c>
      <c r="O191" s="83" t="s">
        <v>1043</v>
      </c>
      <c r="P191" s="102" t="s">
        <v>3323</v>
      </c>
      <c r="Q191" s="84" t="str">
        <f t="shared" si="376"/>
        <v>Ch 22 Practice 1.3.1: Exchange money</v>
      </c>
      <c r="R191" s="83" t="s">
        <v>1812</v>
      </c>
      <c r="S191" s="83" t="s">
        <v>1041</v>
      </c>
      <c r="T191" s="83" t="s">
        <v>1042</v>
      </c>
      <c r="U191" s="116" t="s">
        <v>26</v>
      </c>
      <c r="V191" s="61" t="s">
        <v>3299</v>
      </c>
      <c r="W191" s="104">
        <v>9789814969376</v>
      </c>
      <c r="X191" s="100">
        <v>171</v>
      </c>
      <c r="Y191" s="61" t="s">
        <v>2600</v>
      </c>
      <c r="Z191" s="61" t="s">
        <v>3300</v>
      </c>
      <c r="AA191" s="61" t="s">
        <v>3301</v>
      </c>
      <c r="AB191" s="105" t="str">
        <f t="shared" si="1"/>
        <v>1.185 Exchange money M1NS-Ij-19.1</v>
      </c>
      <c r="AC191" s="105" t="str">
        <f t="shared" ref="AC191:AD191" si="385">Y191</f>
        <v>2. Measurement</v>
      </c>
      <c r="AD191" s="105" t="str">
        <f t="shared" si="385"/>
        <v>G1.2.06  Money</v>
      </c>
      <c r="AE191" s="105" t="str">
        <f t="shared" si="3"/>
        <v>M1NS-Ij-19.1</v>
      </c>
      <c r="AF191" s="105" t="str">
        <f t="shared" ref="AF191:AG191" si="386">M191</f>
        <v>M1NS-Ij-19.1: Recognizes and compares coins and bills up to PhP100 and their notations.</v>
      </c>
      <c r="AG191" s="106" t="str">
        <f t="shared" si="386"/>
        <v>1.016 Recognizes and compares coins and bills up to PhP100 and their notations M1NS-Ij-19.1</v>
      </c>
      <c r="AH191" s="107">
        <v>22</v>
      </c>
      <c r="AI191" s="107"/>
      <c r="AJ191" s="107"/>
      <c r="AK191" s="61"/>
      <c r="AL191" s="61"/>
      <c r="AM191" s="61"/>
      <c r="AN191" s="110"/>
      <c r="AO191" s="110"/>
      <c r="AP191" s="103" t="s">
        <v>1818</v>
      </c>
      <c r="AQ191" s="103" t="str">
        <f t="shared" si="5"/>
        <v>Completed</v>
      </c>
      <c r="AR191" s="110"/>
    </row>
    <row r="192" spans="1:44" ht="15.75" customHeight="1" x14ac:dyDescent="0.2">
      <c r="A192" s="487"/>
      <c r="B192" s="487"/>
      <c r="C192" s="502" t="s">
        <v>3324</v>
      </c>
      <c r="D192" s="65" t="s">
        <v>3325</v>
      </c>
      <c r="E192" s="65" t="s">
        <v>3326</v>
      </c>
      <c r="F192" s="193" t="s">
        <v>3327</v>
      </c>
      <c r="G192" s="100">
        <v>6</v>
      </c>
      <c r="H192" s="100"/>
      <c r="I192" s="101"/>
      <c r="J192" s="61" t="s">
        <v>3328</v>
      </c>
      <c r="K192" s="61" t="s">
        <v>3294</v>
      </c>
      <c r="L192" s="84" t="s">
        <v>3295</v>
      </c>
      <c r="M192" s="84" t="s">
        <v>3296</v>
      </c>
      <c r="N192" s="84" t="s">
        <v>3297</v>
      </c>
      <c r="O192" s="83" t="s">
        <v>1043</v>
      </c>
      <c r="P192" s="102" t="s">
        <v>3329</v>
      </c>
      <c r="Q192" s="84" t="str">
        <f t="shared" si="376"/>
        <v>Ch 22 Practice 1.4.1: Count and tell the amount of money in a group of coins and/or bills</v>
      </c>
      <c r="R192" s="83" t="s">
        <v>1812</v>
      </c>
      <c r="S192" s="83" t="s">
        <v>1041</v>
      </c>
      <c r="T192" s="83" t="s">
        <v>1042</v>
      </c>
      <c r="U192" s="116" t="s">
        <v>26</v>
      </c>
      <c r="V192" s="61" t="s">
        <v>3299</v>
      </c>
      <c r="W192" s="104">
        <v>9789814969376</v>
      </c>
      <c r="X192" s="100">
        <v>173</v>
      </c>
      <c r="Y192" s="61" t="s">
        <v>2600</v>
      </c>
      <c r="Z192" s="61" t="s">
        <v>3300</v>
      </c>
      <c r="AA192" s="61" t="s">
        <v>3301</v>
      </c>
      <c r="AB192" s="105" t="str">
        <f t="shared" si="1"/>
        <v>1.186 Count and tell the amount of money in a group of coins and/or bills M1NS-Ij-19.1</v>
      </c>
      <c r="AC192" s="105" t="str">
        <f t="shared" ref="AC192:AD192" si="387">Y192</f>
        <v>2. Measurement</v>
      </c>
      <c r="AD192" s="105" t="str">
        <f t="shared" si="387"/>
        <v>G1.2.06  Money</v>
      </c>
      <c r="AE192" s="105" t="str">
        <f t="shared" si="3"/>
        <v>M1NS-Ij-19.1</v>
      </c>
      <c r="AF192" s="105" t="str">
        <f t="shared" ref="AF192:AG192" si="388">M192</f>
        <v>M1NS-Ij-19.1: Recognizes and compares coins and bills up to PhP100 and their notations.</v>
      </c>
      <c r="AG192" s="106" t="str">
        <f t="shared" si="388"/>
        <v>1.016 Recognizes and compares coins and bills up to PhP100 and their notations M1NS-Ij-19.1</v>
      </c>
      <c r="AH192" s="107">
        <v>22</v>
      </c>
      <c r="AI192" s="107"/>
      <c r="AJ192" s="107"/>
      <c r="AK192" s="61"/>
      <c r="AL192" s="61"/>
      <c r="AM192" s="61"/>
      <c r="AN192" s="110"/>
      <c r="AO192" s="110"/>
      <c r="AP192" s="103" t="s">
        <v>1818</v>
      </c>
      <c r="AQ192" s="103" t="str">
        <f t="shared" si="5"/>
        <v>Completed</v>
      </c>
      <c r="AR192" s="110"/>
    </row>
    <row r="193" spans="1:44" ht="15.75" customHeight="1" x14ac:dyDescent="0.2">
      <c r="A193" s="487"/>
      <c r="B193" s="487"/>
      <c r="C193" s="471"/>
      <c r="D193" s="65" t="s">
        <v>3325</v>
      </c>
      <c r="E193" s="65" t="s">
        <v>3330</v>
      </c>
      <c r="F193" s="193" t="s">
        <v>3331</v>
      </c>
      <c r="G193" s="100">
        <v>7</v>
      </c>
      <c r="H193" s="100"/>
      <c r="I193" s="101"/>
      <c r="J193" s="61" t="s">
        <v>3332</v>
      </c>
      <c r="K193" s="61" t="s">
        <v>3294</v>
      </c>
      <c r="L193" s="84" t="s">
        <v>3295</v>
      </c>
      <c r="M193" s="84" t="s">
        <v>3296</v>
      </c>
      <c r="N193" s="84" t="s">
        <v>3297</v>
      </c>
      <c r="O193" s="83" t="s">
        <v>1043</v>
      </c>
      <c r="P193" s="102" t="s">
        <v>3333</v>
      </c>
      <c r="Q193" s="84" t="str">
        <f t="shared" si="376"/>
        <v>Ch 22 Practice 1.4.2: Count on by 50s, 20s, 10s and 1s to find the amount of money</v>
      </c>
      <c r="R193" s="83" t="s">
        <v>1812</v>
      </c>
      <c r="S193" s="83" t="s">
        <v>1041</v>
      </c>
      <c r="T193" s="83" t="s">
        <v>1042</v>
      </c>
      <c r="U193" s="116" t="s">
        <v>26</v>
      </c>
      <c r="V193" s="61" t="s">
        <v>3299</v>
      </c>
      <c r="W193" s="104">
        <v>9789814969376</v>
      </c>
      <c r="X193" s="100">
        <v>173</v>
      </c>
      <c r="Y193" s="61" t="s">
        <v>2600</v>
      </c>
      <c r="Z193" s="61" t="s">
        <v>3300</v>
      </c>
      <c r="AA193" s="61" t="s">
        <v>3301</v>
      </c>
      <c r="AB193" s="105" t="str">
        <f t="shared" si="1"/>
        <v>1.187 Count on by 50s, 20s, 10s and 1s to find the amount of money M1NS-Ij-19.1</v>
      </c>
      <c r="AC193" s="105" t="str">
        <f t="shared" ref="AC193:AD193" si="389">Y193</f>
        <v>2. Measurement</v>
      </c>
      <c r="AD193" s="105" t="str">
        <f t="shared" si="389"/>
        <v>G1.2.06  Money</v>
      </c>
      <c r="AE193" s="105" t="str">
        <f t="shared" si="3"/>
        <v>M1NS-Ij-19.1</v>
      </c>
      <c r="AF193" s="105" t="str">
        <f t="shared" ref="AF193:AG193" si="390">M193</f>
        <v>M1NS-Ij-19.1: Recognizes and compares coins and bills up to PhP100 and their notations.</v>
      </c>
      <c r="AG193" s="106" t="str">
        <f t="shared" si="390"/>
        <v>1.016 Recognizes and compares coins and bills up to PhP100 and their notations M1NS-Ij-19.1</v>
      </c>
      <c r="AH193" s="107">
        <v>22</v>
      </c>
      <c r="AI193" s="107"/>
      <c r="AJ193" s="107"/>
      <c r="AK193" s="61"/>
      <c r="AL193" s="61"/>
      <c r="AM193" s="61"/>
      <c r="AN193" s="110"/>
      <c r="AO193" s="110"/>
      <c r="AP193" s="103" t="s">
        <v>1818</v>
      </c>
      <c r="AQ193" s="103" t="str">
        <f t="shared" si="5"/>
        <v>Completed</v>
      </c>
      <c r="AR193" s="110"/>
    </row>
    <row r="194" spans="1:44" ht="15.75" customHeight="1" x14ac:dyDescent="0.2">
      <c r="A194" s="487"/>
      <c r="B194" s="487"/>
      <c r="C194" s="61" t="s">
        <v>3334</v>
      </c>
      <c r="D194" s="65" t="s">
        <v>3335</v>
      </c>
      <c r="E194" s="65" t="s">
        <v>3336</v>
      </c>
      <c r="F194" s="193" t="s">
        <v>3337</v>
      </c>
      <c r="G194" s="100">
        <v>8</v>
      </c>
      <c r="H194" s="100"/>
      <c r="I194" s="101"/>
      <c r="J194" s="61" t="s">
        <v>3338</v>
      </c>
      <c r="K194" s="61" t="s">
        <v>3294</v>
      </c>
      <c r="L194" s="84" t="s">
        <v>3295</v>
      </c>
      <c r="M194" s="84" t="s">
        <v>3296</v>
      </c>
      <c r="N194" s="84" t="s">
        <v>3297</v>
      </c>
      <c r="O194" s="83" t="s">
        <v>1043</v>
      </c>
      <c r="P194" s="102" t="s">
        <v>3339</v>
      </c>
      <c r="Q194" s="84" t="str">
        <f t="shared" si="376"/>
        <v>Ch 22 Practice 1.5.1: Make up an amount of money using a group of coins and/or bills</v>
      </c>
      <c r="R194" s="83" t="s">
        <v>1812</v>
      </c>
      <c r="S194" s="83" t="s">
        <v>1041</v>
      </c>
      <c r="T194" s="83" t="s">
        <v>1042</v>
      </c>
      <c r="U194" s="116" t="s">
        <v>26</v>
      </c>
      <c r="V194" s="61" t="s">
        <v>3299</v>
      </c>
      <c r="W194" s="104">
        <v>9789814969376</v>
      </c>
      <c r="X194" s="100">
        <v>175</v>
      </c>
      <c r="Y194" s="61" t="s">
        <v>2600</v>
      </c>
      <c r="Z194" s="61" t="s">
        <v>3300</v>
      </c>
      <c r="AA194" s="61" t="s">
        <v>3301</v>
      </c>
      <c r="AB194" s="105" t="str">
        <f t="shared" si="1"/>
        <v>1.188 Make up an amount of money using a group of coins and/or bills M1NS-Ij-19.1</v>
      </c>
      <c r="AC194" s="105" t="str">
        <f t="shared" ref="AC194:AD194" si="391">Y194</f>
        <v>2. Measurement</v>
      </c>
      <c r="AD194" s="105" t="str">
        <f t="shared" si="391"/>
        <v>G1.2.06  Money</v>
      </c>
      <c r="AE194" s="105" t="str">
        <f t="shared" si="3"/>
        <v>M1NS-Ij-19.1</v>
      </c>
      <c r="AF194" s="105" t="str">
        <f t="shared" ref="AF194:AG194" si="392">M194</f>
        <v>M1NS-Ij-19.1: Recognizes and compares coins and bills up to PhP100 and their notations.</v>
      </c>
      <c r="AG194" s="106" t="str">
        <f t="shared" si="392"/>
        <v>1.016 Recognizes and compares coins and bills up to PhP100 and their notations M1NS-Ij-19.1</v>
      </c>
      <c r="AH194" s="107">
        <v>22</v>
      </c>
      <c r="AI194" s="107"/>
      <c r="AJ194" s="107"/>
      <c r="AK194" s="61"/>
      <c r="AL194" s="61"/>
      <c r="AM194" s="61"/>
      <c r="AN194" s="110"/>
      <c r="AO194" s="110"/>
      <c r="AP194" s="103" t="s">
        <v>1818</v>
      </c>
      <c r="AQ194" s="103" t="str">
        <f t="shared" si="5"/>
        <v>Completed</v>
      </c>
      <c r="AR194" s="110"/>
    </row>
    <row r="195" spans="1:44" ht="15.75" customHeight="1" x14ac:dyDescent="0.2">
      <c r="A195" s="487"/>
      <c r="B195" s="471"/>
      <c r="C195" s="61" t="s">
        <v>3340</v>
      </c>
      <c r="D195" s="65" t="s">
        <v>3341</v>
      </c>
      <c r="E195" s="65" t="s">
        <v>3342</v>
      </c>
      <c r="F195" s="193" t="s">
        <v>3343</v>
      </c>
      <c r="G195" s="100">
        <v>9</v>
      </c>
      <c r="H195" s="100" t="s">
        <v>3344</v>
      </c>
      <c r="I195" s="101"/>
      <c r="J195" s="61" t="s">
        <v>3345</v>
      </c>
      <c r="K195" s="61" t="s">
        <v>3294</v>
      </c>
      <c r="L195" s="84" t="s">
        <v>3295</v>
      </c>
      <c r="M195" s="84" t="s">
        <v>3296</v>
      </c>
      <c r="N195" s="84" t="s">
        <v>3297</v>
      </c>
      <c r="O195" s="83" t="s">
        <v>1043</v>
      </c>
      <c r="P195" s="102" t="s">
        <v>3346</v>
      </c>
      <c r="Q195" s="84" t="str">
        <f t="shared" si="376"/>
        <v>Ch 22 Practice 1.6.1: Compare amounts of money</v>
      </c>
      <c r="R195" s="83" t="s">
        <v>1812</v>
      </c>
      <c r="S195" s="83" t="s">
        <v>1041</v>
      </c>
      <c r="T195" s="83" t="s">
        <v>1042</v>
      </c>
      <c r="U195" s="116" t="s">
        <v>26</v>
      </c>
      <c r="V195" s="61" t="s">
        <v>3299</v>
      </c>
      <c r="W195" s="104">
        <v>9789814969376</v>
      </c>
      <c r="X195" s="100">
        <v>179</v>
      </c>
      <c r="Y195" s="61" t="s">
        <v>2600</v>
      </c>
      <c r="Z195" s="61" t="s">
        <v>3300</v>
      </c>
      <c r="AA195" s="61" t="s">
        <v>3301</v>
      </c>
      <c r="AB195" s="105" t="str">
        <f t="shared" si="1"/>
        <v>1.189 Compare amounts of money M1NS-Ij-19.1</v>
      </c>
      <c r="AC195" s="105" t="str">
        <f t="shared" ref="AC195:AD195" si="393">Y195</f>
        <v>2. Measurement</v>
      </c>
      <c r="AD195" s="105" t="str">
        <f t="shared" si="393"/>
        <v>G1.2.06  Money</v>
      </c>
      <c r="AE195" s="105" t="str">
        <f t="shared" si="3"/>
        <v>M1NS-Ij-19.1</v>
      </c>
      <c r="AF195" s="105" t="str">
        <f t="shared" ref="AF195:AG195" si="394">M195</f>
        <v>M1NS-Ij-19.1: Recognizes and compares coins and bills up to PhP100 and their notations.</v>
      </c>
      <c r="AG195" s="106" t="str">
        <f t="shared" si="394"/>
        <v>1.016 Recognizes and compares coins and bills up to PhP100 and their notations M1NS-Ij-19.1</v>
      </c>
      <c r="AH195" s="107">
        <v>22</v>
      </c>
      <c r="AI195" s="107"/>
      <c r="AJ195" s="107"/>
      <c r="AK195" s="61"/>
      <c r="AL195" s="61"/>
      <c r="AM195" s="61"/>
      <c r="AN195" s="110"/>
      <c r="AO195" s="110"/>
      <c r="AP195" s="103" t="s">
        <v>1818</v>
      </c>
      <c r="AQ195" s="103" t="str">
        <f t="shared" si="5"/>
        <v>Completed</v>
      </c>
      <c r="AR195" s="110"/>
    </row>
    <row r="196" spans="1:44" ht="15.75" customHeight="1" x14ac:dyDescent="0.2">
      <c r="A196" s="487"/>
      <c r="B196" s="502" t="s">
        <v>3347</v>
      </c>
      <c r="C196" s="502" t="s">
        <v>3348</v>
      </c>
      <c r="D196" s="65" t="s">
        <v>3349</v>
      </c>
      <c r="E196" s="65" t="s">
        <v>3350</v>
      </c>
      <c r="F196" s="193" t="s">
        <v>3351</v>
      </c>
      <c r="G196" s="100">
        <v>10</v>
      </c>
      <c r="H196" s="100"/>
      <c r="I196" s="101"/>
      <c r="J196" s="61" t="s">
        <v>3352</v>
      </c>
      <c r="K196" s="61" t="s">
        <v>2445</v>
      </c>
      <c r="L196" s="61" t="s">
        <v>3353</v>
      </c>
      <c r="M196" s="61" t="s">
        <v>2447</v>
      </c>
      <c r="N196" s="61" t="s">
        <v>3032</v>
      </c>
      <c r="O196" s="83" t="s">
        <v>1043</v>
      </c>
      <c r="P196" s="102" t="s">
        <v>3354</v>
      </c>
      <c r="Q196" s="84" t="str">
        <f t="shared" si="376"/>
        <v xml:space="preserve">Ch 22 Practice 2.1.1: Read the price of an item in pesos and make up a group of coins and/or bills to pay for the item
</v>
      </c>
      <c r="R196" s="83" t="s">
        <v>1812</v>
      </c>
      <c r="S196" s="83" t="s">
        <v>1041</v>
      </c>
      <c r="T196" s="83" t="s">
        <v>1042</v>
      </c>
      <c r="U196" s="116" t="s">
        <v>26</v>
      </c>
      <c r="V196" s="61" t="s">
        <v>3299</v>
      </c>
      <c r="W196" s="104">
        <v>9789814969376</v>
      </c>
      <c r="X196" s="100">
        <v>183</v>
      </c>
      <c r="Y196" s="61" t="s">
        <v>2600</v>
      </c>
      <c r="Z196" s="61" t="s">
        <v>3300</v>
      </c>
      <c r="AA196" s="61" t="s">
        <v>3355</v>
      </c>
      <c r="AB196" s="105" t="str">
        <f t="shared" si="1"/>
        <v>1.190 Read the price of an item in pesos and make up a group of coins and/or bills to pay for the item M1NS-IIe-29.1</v>
      </c>
      <c r="AC196" s="105" t="str">
        <f t="shared" ref="AC196:AD196" si="395">Y196</f>
        <v>2. Measurement</v>
      </c>
      <c r="AD196" s="105" t="str">
        <f t="shared" si="395"/>
        <v>G1.2.06  Money</v>
      </c>
      <c r="AE196" s="105" t="str">
        <f t="shared" si="3"/>
        <v>M1NS-IIe-29.1</v>
      </c>
      <c r="AF196" s="105" t="str">
        <f t="shared" ref="AF196:AG196" si="396">M196</f>
        <v>M1NS-IIe-29.1: Visualizes and solves one-step routine and non-routine problems involving addition of whole numbers including money with sums up to 99 using appropriate problem solving strategies.</v>
      </c>
      <c r="AG196" s="106" t="str">
        <f t="shared" si="396"/>
        <v>1.026 Visualizes and solves one-step routine and non-routine problems involving addition of whole numbers including money with sums up to 99 M1NS-IIe-29.1</v>
      </c>
      <c r="AH196" s="107">
        <v>22</v>
      </c>
      <c r="AI196" s="107"/>
      <c r="AJ196" s="107"/>
      <c r="AK196" s="61"/>
      <c r="AL196" s="61"/>
      <c r="AM196" s="61"/>
      <c r="AN196" s="110"/>
      <c r="AO196" s="110"/>
      <c r="AP196" s="103" t="s">
        <v>1818</v>
      </c>
      <c r="AQ196" s="103" t="str">
        <f t="shared" si="5"/>
        <v>Completed</v>
      </c>
      <c r="AR196" s="110"/>
    </row>
    <row r="197" spans="1:44" ht="15.75" customHeight="1" x14ac:dyDescent="0.2">
      <c r="A197" s="487"/>
      <c r="B197" s="487"/>
      <c r="C197" s="487"/>
      <c r="D197" s="65" t="s">
        <v>3356</v>
      </c>
      <c r="E197" s="65" t="s">
        <v>3357</v>
      </c>
      <c r="F197" s="193" t="s">
        <v>3358</v>
      </c>
      <c r="G197" s="100">
        <v>11</v>
      </c>
      <c r="H197" s="100"/>
      <c r="I197" s="101"/>
      <c r="J197" s="61" t="s">
        <v>3359</v>
      </c>
      <c r="K197" s="61" t="s">
        <v>2911</v>
      </c>
      <c r="L197" s="84" t="s">
        <v>2912</v>
      </c>
      <c r="M197" s="84" t="s">
        <v>2913</v>
      </c>
      <c r="N197" s="61" t="s">
        <v>2914</v>
      </c>
      <c r="O197" s="83" t="s">
        <v>1043</v>
      </c>
      <c r="P197" s="102" t="s">
        <v>3360</v>
      </c>
      <c r="Q197" s="84" t="str">
        <f t="shared" si="376"/>
        <v>Ch 22 Practice 2.1.2: Add money in centavos up to ₱1</v>
      </c>
      <c r="R197" s="83" t="s">
        <v>1812</v>
      </c>
      <c r="S197" s="83" t="s">
        <v>1041</v>
      </c>
      <c r="T197" s="83" t="s">
        <v>1042</v>
      </c>
      <c r="U197" s="116" t="s">
        <v>26</v>
      </c>
      <c r="V197" s="61" t="s">
        <v>3299</v>
      </c>
      <c r="W197" s="104">
        <v>9789814969376</v>
      </c>
      <c r="X197" s="100">
        <v>183</v>
      </c>
      <c r="Y197" s="61" t="s">
        <v>2600</v>
      </c>
      <c r="Z197" s="61" t="s">
        <v>3300</v>
      </c>
      <c r="AA197" s="61" t="s">
        <v>3355</v>
      </c>
      <c r="AB197" s="105" t="str">
        <f t="shared" si="1"/>
        <v>1.191 Add money in centavos up to ₱1 M1NS-IIc-27.3</v>
      </c>
      <c r="AC197" s="105" t="str">
        <f t="shared" ref="AC197:AD197" si="397">Y197</f>
        <v>2. Measurement</v>
      </c>
      <c r="AD197" s="105" t="str">
        <f t="shared" si="397"/>
        <v>G1.2.06  Money</v>
      </c>
      <c r="AE197" s="105" t="str">
        <f t="shared" si="3"/>
        <v>M1NS-IIc-27.3</v>
      </c>
      <c r="AF197" s="105" t="str">
        <f t="shared" ref="AF197:AG197" si="398">M197</f>
        <v>M1NS-IIc-27.3: Visualizes and adds numbers with sums through 99 without or with regrouping.</v>
      </c>
      <c r="AG197" s="106" t="str">
        <f t="shared" si="398"/>
        <v>1.023 Visualizes and adds numbers with sums through 99 without or with regrouping M1NS-IIc-27.3</v>
      </c>
      <c r="AH197" s="107">
        <v>22</v>
      </c>
      <c r="AI197" s="107"/>
      <c r="AJ197" s="107"/>
      <c r="AK197" s="61"/>
      <c r="AL197" s="61"/>
      <c r="AM197" s="61"/>
      <c r="AN197" s="110"/>
      <c r="AO197" s="110"/>
      <c r="AP197" s="103" t="s">
        <v>1818</v>
      </c>
      <c r="AQ197" s="103" t="str">
        <f t="shared" si="5"/>
        <v>Completed</v>
      </c>
      <c r="AR197" s="110"/>
    </row>
    <row r="198" spans="1:44" ht="15.75" customHeight="1" x14ac:dyDescent="0.2">
      <c r="A198" s="487"/>
      <c r="B198" s="487"/>
      <c r="C198" s="471"/>
      <c r="D198" s="65" t="s">
        <v>3361</v>
      </c>
      <c r="E198" s="65" t="s">
        <v>3362</v>
      </c>
      <c r="F198" s="193" t="s">
        <v>3363</v>
      </c>
      <c r="G198" s="100">
        <v>12</v>
      </c>
      <c r="H198" s="100"/>
      <c r="I198" s="101"/>
      <c r="J198" s="61" t="s">
        <v>3364</v>
      </c>
      <c r="K198" s="61" t="s">
        <v>2911</v>
      </c>
      <c r="L198" s="84" t="s">
        <v>2912</v>
      </c>
      <c r="M198" s="84" t="s">
        <v>2913</v>
      </c>
      <c r="N198" s="61" t="s">
        <v>2914</v>
      </c>
      <c r="O198" s="83" t="s">
        <v>1043</v>
      </c>
      <c r="P198" s="102" t="s">
        <v>3365</v>
      </c>
      <c r="Q198" s="84" t="str">
        <f t="shared" si="376"/>
        <v>Ch 22 Practice 2.1.3: Add money in pesos up to ₱100</v>
      </c>
      <c r="R198" s="83" t="s">
        <v>1812</v>
      </c>
      <c r="S198" s="83" t="s">
        <v>1041</v>
      </c>
      <c r="T198" s="83" t="s">
        <v>1042</v>
      </c>
      <c r="U198" s="116" t="s">
        <v>26</v>
      </c>
      <c r="V198" s="61" t="s">
        <v>3299</v>
      </c>
      <c r="W198" s="104">
        <v>9789814969376</v>
      </c>
      <c r="X198" s="100">
        <v>183</v>
      </c>
      <c r="Y198" s="61" t="s">
        <v>2600</v>
      </c>
      <c r="Z198" s="61" t="s">
        <v>3300</v>
      </c>
      <c r="AA198" s="61" t="s">
        <v>3355</v>
      </c>
      <c r="AB198" s="105" t="str">
        <f t="shared" si="1"/>
        <v>1.192 Add money in pesos up to ₱100 M1NS-IIc-27.3</v>
      </c>
      <c r="AC198" s="105" t="str">
        <f t="shared" ref="AC198:AD198" si="399">Y198</f>
        <v>2. Measurement</v>
      </c>
      <c r="AD198" s="105" t="str">
        <f t="shared" si="399"/>
        <v>G1.2.06  Money</v>
      </c>
      <c r="AE198" s="105" t="str">
        <f t="shared" si="3"/>
        <v>M1NS-IIc-27.3</v>
      </c>
      <c r="AF198" s="105" t="str">
        <f t="shared" ref="AF198:AG198" si="400">M198</f>
        <v>M1NS-IIc-27.3: Visualizes and adds numbers with sums through 99 without or with regrouping.</v>
      </c>
      <c r="AG198" s="106" t="str">
        <f t="shared" si="400"/>
        <v>1.023 Visualizes and adds numbers with sums through 99 without or with regrouping M1NS-IIc-27.3</v>
      </c>
      <c r="AH198" s="107">
        <v>22</v>
      </c>
      <c r="AI198" s="107"/>
      <c r="AJ198" s="107"/>
      <c r="AK198" s="61"/>
      <c r="AL198" s="61"/>
      <c r="AM198" s="61"/>
      <c r="AN198" s="110"/>
      <c r="AO198" s="110"/>
      <c r="AP198" s="103" t="s">
        <v>1818</v>
      </c>
      <c r="AQ198" s="103" t="str">
        <f t="shared" si="5"/>
        <v>Completed</v>
      </c>
      <c r="AR198" s="110"/>
    </row>
    <row r="199" spans="1:44" ht="15.75" customHeight="1" x14ac:dyDescent="0.2">
      <c r="A199" s="487"/>
      <c r="B199" s="487"/>
      <c r="C199" s="502" t="s">
        <v>3366</v>
      </c>
      <c r="D199" s="65" t="s">
        <v>3367</v>
      </c>
      <c r="E199" s="65" t="s">
        <v>3368</v>
      </c>
      <c r="F199" s="193" t="s">
        <v>3369</v>
      </c>
      <c r="G199" s="100">
        <v>13</v>
      </c>
      <c r="H199" s="100"/>
      <c r="I199" s="101"/>
      <c r="J199" s="61" t="s">
        <v>3370</v>
      </c>
      <c r="K199" s="61" t="s">
        <v>2391</v>
      </c>
      <c r="L199" s="84" t="s">
        <v>3371</v>
      </c>
      <c r="M199" s="84" t="s">
        <v>2393</v>
      </c>
      <c r="N199" s="61" t="s">
        <v>2394</v>
      </c>
      <c r="O199" s="83" t="s">
        <v>1043</v>
      </c>
      <c r="P199" s="102" t="s">
        <v>3372</v>
      </c>
      <c r="Q199" s="84" t="str">
        <f t="shared" si="376"/>
        <v>Ch 22 Practice 2.1.4: Subtract money in centavos up to ₱1</v>
      </c>
      <c r="R199" s="83" t="s">
        <v>1812</v>
      </c>
      <c r="S199" s="83" t="s">
        <v>1041</v>
      </c>
      <c r="T199" s="83" t="s">
        <v>1042</v>
      </c>
      <c r="U199" s="116" t="s">
        <v>26</v>
      </c>
      <c r="V199" s="61" t="s">
        <v>3299</v>
      </c>
      <c r="W199" s="104">
        <v>9789814969376</v>
      </c>
      <c r="X199" s="100">
        <v>185</v>
      </c>
      <c r="Y199" s="61" t="s">
        <v>2600</v>
      </c>
      <c r="Z199" s="61" t="s">
        <v>3300</v>
      </c>
      <c r="AA199" s="61" t="s">
        <v>3355</v>
      </c>
      <c r="AB199" s="105" t="str">
        <f t="shared" si="1"/>
        <v>1.193 Subtract money in centavos up to ₱1 M1NS-IIh-32.4</v>
      </c>
      <c r="AC199" s="105" t="str">
        <f t="shared" ref="AC199:AD199" si="401">Y199</f>
        <v>2. Measurement</v>
      </c>
      <c r="AD199" s="105" t="str">
        <f t="shared" si="401"/>
        <v>G1.2.06  Money</v>
      </c>
      <c r="AE199" s="105" t="str">
        <f t="shared" si="3"/>
        <v>M1NS-IIh-32.4</v>
      </c>
      <c r="AF199" s="105" t="str">
        <f t="shared" ref="AF199:AG199" si="402">M199</f>
        <v>M1NS-IIh-32.4: Visualizes, represents, and subtracts one- to two-digit numbers with minuends up to 99 with regrouping.</v>
      </c>
      <c r="AG199" s="106" t="str">
        <f t="shared" si="402"/>
        <v>1.033 Visualizes, represents, and subtracts one- to two-digit numbers with minuends up to 99 with regrouping M1NS-IIh-32.4</v>
      </c>
      <c r="AH199" s="107">
        <v>22</v>
      </c>
      <c r="AI199" s="107"/>
      <c r="AJ199" s="107"/>
      <c r="AK199" s="61"/>
      <c r="AL199" s="61"/>
      <c r="AM199" s="61"/>
      <c r="AN199" s="110"/>
      <c r="AO199" s="110"/>
      <c r="AP199" s="103" t="s">
        <v>1818</v>
      </c>
      <c r="AQ199" s="103" t="str">
        <f t="shared" si="5"/>
        <v>Completed</v>
      </c>
      <c r="AR199" s="110"/>
    </row>
    <row r="200" spans="1:44" ht="15.75" customHeight="1" x14ac:dyDescent="0.2">
      <c r="A200" s="487"/>
      <c r="B200" s="471"/>
      <c r="C200" s="471"/>
      <c r="D200" s="65" t="s">
        <v>3373</v>
      </c>
      <c r="E200" s="65" t="s">
        <v>3374</v>
      </c>
      <c r="F200" s="193" t="s">
        <v>3375</v>
      </c>
      <c r="G200" s="100">
        <v>14</v>
      </c>
      <c r="H200" s="100" t="s">
        <v>3376</v>
      </c>
      <c r="I200" s="101"/>
      <c r="J200" s="61" t="s">
        <v>3377</v>
      </c>
      <c r="K200" s="61" t="s">
        <v>2391</v>
      </c>
      <c r="L200" s="84" t="s">
        <v>3371</v>
      </c>
      <c r="M200" s="84" t="s">
        <v>2393</v>
      </c>
      <c r="N200" s="61" t="s">
        <v>2394</v>
      </c>
      <c r="O200" s="83" t="s">
        <v>1043</v>
      </c>
      <c r="P200" s="102" t="s">
        <v>3378</v>
      </c>
      <c r="Q200" s="84" t="str">
        <f t="shared" si="376"/>
        <v>Ch 22 Practice 2.1.5: Subtract money in pesos up to ₱100</v>
      </c>
      <c r="R200" s="83" t="s">
        <v>1812</v>
      </c>
      <c r="S200" s="83" t="s">
        <v>1041</v>
      </c>
      <c r="T200" s="83" t="s">
        <v>1042</v>
      </c>
      <c r="U200" s="116" t="s">
        <v>26</v>
      </c>
      <c r="V200" s="61" t="s">
        <v>3299</v>
      </c>
      <c r="W200" s="104">
        <v>9789814969376</v>
      </c>
      <c r="X200" s="100">
        <v>185</v>
      </c>
      <c r="Y200" s="61" t="s">
        <v>2600</v>
      </c>
      <c r="Z200" s="61" t="s">
        <v>3300</v>
      </c>
      <c r="AA200" s="61" t="s">
        <v>3355</v>
      </c>
      <c r="AB200" s="105" t="str">
        <f t="shared" si="1"/>
        <v>1.194 Subtract money in pesos up to ₱100 M1NS-IIh-32.4</v>
      </c>
      <c r="AC200" s="105" t="str">
        <f t="shared" ref="AC200:AD200" si="403">Y200</f>
        <v>2. Measurement</v>
      </c>
      <c r="AD200" s="105" t="str">
        <f t="shared" si="403"/>
        <v>G1.2.06  Money</v>
      </c>
      <c r="AE200" s="105" t="str">
        <f t="shared" si="3"/>
        <v>M1NS-IIh-32.4</v>
      </c>
      <c r="AF200" s="105" t="str">
        <f t="shared" ref="AF200:AG200" si="404">M200</f>
        <v>M1NS-IIh-32.4: Visualizes, represents, and subtracts one- to two-digit numbers with minuends up to 99 with regrouping.</v>
      </c>
      <c r="AG200" s="106" t="str">
        <f t="shared" si="404"/>
        <v>1.033 Visualizes, represents, and subtracts one- to two-digit numbers with minuends up to 99 with regrouping M1NS-IIh-32.4</v>
      </c>
      <c r="AH200" s="107">
        <v>22</v>
      </c>
      <c r="AI200" s="107"/>
      <c r="AJ200" s="107"/>
      <c r="AK200" s="61"/>
      <c r="AL200" s="61"/>
      <c r="AM200" s="61"/>
      <c r="AN200" s="110"/>
      <c r="AO200" s="110"/>
      <c r="AP200" s="103" t="s">
        <v>1818</v>
      </c>
      <c r="AQ200" s="103" t="str">
        <f t="shared" si="5"/>
        <v>Completed</v>
      </c>
      <c r="AR200" s="110"/>
    </row>
    <row r="201" spans="1:44" ht="15.75" customHeight="1" x14ac:dyDescent="0.2">
      <c r="A201" s="471"/>
      <c r="B201" s="61" t="s">
        <v>331</v>
      </c>
      <c r="C201" s="61" t="s">
        <v>332</v>
      </c>
      <c r="D201" s="65" t="s">
        <v>3379</v>
      </c>
      <c r="E201" s="65" t="s">
        <v>3380</v>
      </c>
      <c r="F201" s="193" t="s">
        <v>3381</v>
      </c>
      <c r="G201" s="100">
        <v>15</v>
      </c>
      <c r="H201" s="100"/>
      <c r="I201" s="101" t="s">
        <v>3382</v>
      </c>
      <c r="J201" s="61" t="s">
        <v>3383</v>
      </c>
      <c r="K201" s="61" t="s">
        <v>3023</v>
      </c>
      <c r="L201" s="61" t="s">
        <v>3384</v>
      </c>
      <c r="M201" s="61" t="s">
        <v>3024</v>
      </c>
      <c r="N201" s="188" t="s">
        <v>3025</v>
      </c>
      <c r="O201" s="83" t="s">
        <v>1043</v>
      </c>
      <c r="P201" s="102" t="s">
        <v>3385</v>
      </c>
      <c r="Q201" s="84" t="str">
        <f t="shared" si="376"/>
        <v>Ch 22 Practice 3.1.1: Solve a 1-step word problem involving addition or subtraction of money within 100</v>
      </c>
      <c r="R201" s="83" t="s">
        <v>1812</v>
      </c>
      <c r="S201" s="83" t="s">
        <v>1041</v>
      </c>
      <c r="T201" s="83" t="s">
        <v>1042</v>
      </c>
      <c r="U201" s="116" t="s">
        <v>26</v>
      </c>
      <c r="V201" s="61" t="s">
        <v>3299</v>
      </c>
      <c r="W201" s="104">
        <v>9789814969376</v>
      </c>
      <c r="X201" s="100">
        <v>188</v>
      </c>
      <c r="Y201" s="61" t="s">
        <v>2600</v>
      </c>
      <c r="Z201" s="61" t="s">
        <v>3300</v>
      </c>
      <c r="AA201" s="61" t="s">
        <v>2438</v>
      </c>
      <c r="AB201" s="105" t="str">
        <f t="shared" si="1"/>
        <v>1.195 Solve a 1-step word problem involving addition or subtraction of money within 100 M1NS-IIe-29.1/M1NS-IIi-34.1</v>
      </c>
      <c r="AC201" s="105" t="str">
        <f t="shared" ref="AC201:AD201" si="405">Y201</f>
        <v>2. Measurement</v>
      </c>
      <c r="AD201" s="105" t="str">
        <f t="shared" si="405"/>
        <v>G1.2.06  Money</v>
      </c>
      <c r="AE201" s="105" t="str">
        <f t="shared" si="3"/>
        <v>M1NS-IIe-29.1/M1NS-IIi-34.1</v>
      </c>
      <c r="AF201" s="105" t="str">
        <f t="shared" ref="AF201:AG201" si="406">M201</f>
        <v>M1NS-IIe-29.1: Visualizes and solves one-step routine and non-routine problems involving addition of whole numbers including money with sums up to 99 using appropriate problem solving strategies.
M1NS-IIi-34.1: Visualizes, represents, and solves routine and non-routine problems involving subtraction of whole numbers including money with minuends up to 99 with and without regrouping.</v>
      </c>
      <c r="AG201" s="106" t="str">
        <f t="shared" si="406"/>
        <v>1.026 Visualizes and solves one-step routine and non-routine problems involving addition of whole numbers including money with sums up to 99 M1NS-IIe-29.1
1.035 Visualizes, represents, and solves routine and non-routine problems involving subtraction of whole numbers including money with minuends up to 99 with and without regrouping M1NS-IIi-34.1</v>
      </c>
      <c r="AH201" s="107">
        <v>22</v>
      </c>
      <c r="AI201" s="107"/>
      <c r="AJ201" s="107"/>
      <c r="AK201" s="61"/>
      <c r="AL201" s="61"/>
      <c r="AM201" s="61"/>
      <c r="AN201" s="110"/>
      <c r="AO201" s="110"/>
      <c r="AP201" s="103" t="s">
        <v>1818</v>
      </c>
      <c r="AQ201" s="103" t="str">
        <f t="shared" si="5"/>
        <v>Completed</v>
      </c>
      <c r="AR201" s="110"/>
    </row>
    <row r="202" spans="1:44" ht="15.75" customHeight="1" x14ac:dyDescent="0.2">
      <c r="A202" s="502" t="s">
        <v>3386</v>
      </c>
      <c r="B202" s="502" t="s">
        <v>3387</v>
      </c>
      <c r="C202" s="502" t="s">
        <v>3388</v>
      </c>
      <c r="D202" s="189" t="s">
        <v>3389</v>
      </c>
      <c r="E202" s="189" t="s">
        <v>3390</v>
      </c>
      <c r="F202" s="190" t="s">
        <v>3391</v>
      </c>
      <c r="G202" s="191">
        <v>44928</v>
      </c>
      <c r="H202" s="100" t="s">
        <v>3392</v>
      </c>
      <c r="I202" s="101"/>
      <c r="J202" s="61" t="s">
        <v>3393</v>
      </c>
      <c r="K202" s="61" t="s">
        <v>3394</v>
      </c>
      <c r="L202" s="84" t="s">
        <v>3395</v>
      </c>
      <c r="M202" s="84" t="s">
        <v>3396</v>
      </c>
      <c r="N202" s="84" t="s">
        <v>3397</v>
      </c>
      <c r="O202" s="83" t="s">
        <v>1043</v>
      </c>
      <c r="P202" s="102" t="s">
        <v>3389</v>
      </c>
      <c r="Q202" s="84" t="str">
        <f t="shared" si="376"/>
        <v>Ch 23 Practice 1.1.1: Tell whether an event is likely or unlikely to happen</v>
      </c>
      <c r="R202" s="83" t="s">
        <v>1812</v>
      </c>
      <c r="S202" s="83" t="s">
        <v>1041</v>
      </c>
      <c r="T202" s="83" t="s">
        <v>1042</v>
      </c>
      <c r="U202" s="116" t="s">
        <v>26</v>
      </c>
      <c r="V202" s="61" t="s">
        <v>3398</v>
      </c>
      <c r="W202" s="104">
        <v>9789814969376</v>
      </c>
      <c r="X202" s="102">
        <v>191</v>
      </c>
      <c r="Y202" s="61" t="s">
        <v>2786</v>
      </c>
      <c r="Z202" s="61" t="s">
        <v>3399</v>
      </c>
      <c r="AA202" s="61" t="s">
        <v>3400</v>
      </c>
      <c r="AB202" s="105" t="str">
        <f t="shared" si="1"/>
        <v>1.196 Tell whether an event is likely or unlikely to happen M1SP-IVi-7.1</v>
      </c>
      <c r="AC202" s="105" t="str">
        <f t="shared" ref="AC202:AD202" si="407">Y202</f>
        <v>4. Statistics and Probability</v>
      </c>
      <c r="AD202" s="105" t="str">
        <f t="shared" si="407"/>
        <v>G1.4.03  Probability</v>
      </c>
      <c r="AE202" s="105" t="str">
        <f t="shared" si="3"/>
        <v>M1SP-IVi-7.1</v>
      </c>
      <c r="AF202" s="105" t="str">
        <f t="shared" ref="AF202:AG202" si="408">M202</f>
        <v>M1SP-IVi-7.1: Tells whether an event is likely or unlikely to happen.</v>
      </c>
      <c r="AG202" s="106" t="str">
        <f t="shared" si="408"/>
        <v>1.065 Tells whether an event is likely or unlikely to happen M1SP-IVi-7.1</v>
      </c>
      <c r="AH202" s="107">
        <v>23</v>
      </c>
      <c r="AI202" s="107"/>
      <c r="AJ202" s="107"/>
      <c r="AK202" s="61"/>
      <c r="AL202" s="61"/>
      <c r="AM202" s="61"/>
      <c r="AN202" s="110"/>
      <c r="AO202" s="110"/>
      <c r="AP202" s="103" t="s">
        <v>1818</v>
      </c>
      <c r="AQ202" s="103" t="str">
        <f t="shared" si="5"/>
        <v>Completed</v>
      </c>
      <c r="AR202" s="110"/>
    </row>
    <row r="203" spans="1:44" ht="15.75" customHeight="1" x14ac:dyDescent="0.2">
      <c r="A203" s="471"/>
      <c r="B203" s="471"/>
      <c r="C203" s="471"/>
      <c r="D203" s="189" t="s">
        <v>3401</v>
      </c>
      <c r="E203" s="189" t="s">
        <v>3402</v>
      </c>
      <c r="F203" s="190" t="s">
        <v>3403</v>
      </c>
      <c r="G203" s="100" t="s">
        <v>44</v>
      </c>
      <c r="H203" s="100"/>
      <c r="I203" s="101" t="s">
        <v>3404</v>
      </c>
      <c r="J203" s="61" t="s">
        <v>3405</v>
      </c>
      <c r="K203" s="61" t="s">
        <v>3406</v>
      </c>
      <c r="L203" s="84" t="s">
        <v>3407</v>
      </c>
      <c r="M203" s="84" t="s">
        <v>3408</v>
      </c>
      <c r="N203" s="84" t="s">
        <v>3409</v>
      </c>
      <c r="O203" s="83" t="s">
        <v>1043</v>
      </c>
      <c r="P203" s="102" t="s">
        <v>3401</v>
      </c>
      <c r="Q203" s="84" t="str">
        <f t="shared" si="376"/>
        <v>Ch 23 Practice 1.1.2: Describe real-life situation using the phrases 'likely to happen' and 'unlikely to happen'</v>
      </c>
      <c r="R203" s="83" t="s">
        <v>1812</v>
      </c>
      <c r="S203" s="83" t="s">
        <v>1041</v>
      </c>
      <c r="T203" s="83" t="s">
        <v>1042</v>
      </c>
      <c r="U203" s="116" t="s">
        <v>26</v>
      </c>
      <c r="V203" s="61" t="s">
        <v>3398</v>
      </c>
      <c r="W203" s="104">
        <v>9789814969376</v>
      </c>
      <c r="X203" s="102">
        <v>191</v>
      </c>
      <c r="Y203" s="61" t="s">
        <v>2786</v>
      </c>
      <c r="Z203" s="61" t="s">
        <v>3399</v>
      </c>
      <c r="AA203" s="61" t="s">
        <v>3400</v>
      </c>
      <c r="AB203" s="105" t="str">
        <f t="shared" si="1"/>
        <v>1.197 Describe real-life situation using the phrases 'likely to happen' and 'unlikely to happen' M1SP-IVj-8.1</v>
      </c>
      <c r="AC203" s="105" t="str">
        <f t="shared" ref="AC203:AD203" si="409">Y203</f>
        <v>4. Statistics and Probability</v>
      </c>
      <c r="AD203" s="105" t="str">
        <f t="shared" si="409"/>
        <v>G1.4.03  Probability</v>
      </c>
      <c r="AE203" s="105" t="str">
        <f t="shared" si="3"/>
        <v>M1SP-IVj-8.1</v>
      </c>
      <c r="AF203" s="105" t="str">
        <f t="shared" ref="AF203:AG203" si="410">M203</f>
        <v>M1SP-IVj-8.1: Describe events in real-life situations using the phrases “likely” or “unlikely to happen”.</v>
      </c>
      <c r="AG203" s="106" t="str">
        <f t="shared" si="410"/>
        <v>1.066 Describe events in real-life situations using the phrases “ likely” or “unlikely to happen” M1SP-IVj-8.1</v>
      </c>
      <c r="AH203" s="107">
        <v>23</v>
      </c>
      <c r="AI203" s="107"/>
      <c r="AJ203" s="107"/>
      <c r="AK203" s="61"/>
      <c r="AL203" s="61"/>
      <c r="AM203" s="61"/>
      <c r="AN203" s="110"/>
      <c r="AO203" s="110"/>
      <c r="AP203" s="103" t="s">
        <v>1818</v>
      </c>
      <c r="AQ203" s="103" t="str">
        <f t="shared" si="5"/>
        <v>Completed</v>
      </c>
      <c r="AR203" s="110"/>
    </row>
    <row r="204" spans="1:44" ht="15.75" customHeight="1" x14ac:dyDescent="0.2">
      <c r="A204" s="43"/>
      <c r="B204" s="43"/>
      <c r="C204" s="43"/>
      <c r="D204" s="43"/>
      <c r="E204" s="43"/>
      <c r="F204" s="43"/>
      <c r="G204" s="194"/>
      <c r="H204" s="194"/>
      <c r="I204" s="195"/>
      <c r="J204" s="196"/>
      <c r="K204" s="196"/>
      <c r="L204" s="196"/>
      <c r="M204" s="196"/>
      <c r="N204" s="196"/>
      <c r="O204" s="197"/>
      <c r="P204" s="197"/>
      <c r="Q204" s="197"/>
      <c r="R204" s="197"/>
      <c r="S204" s="197"/>
      <c r="T204" s="197"/>
      <c r="U204" s="198"/>
      <c r="V204" s="199"/>
      <c r="W204" s="200"/>
      <c r="X204" s="200"/>
      <c r="Y204" s="43"/>
      <c r="Z204" s="199"/>
      <c r="AA204" s="199"/>
      <c r="AB204" s="199"/>
      <c r="AC204" s="199"/>
      <c r="AD204" s="199"/>
      <c r="AE204" s="199"/>
      <c r="AF204" s="199"/>
      <c r="AG204" s="196"/>
      <c r="AH204" s="201"/>
      <c r="AI204" s="201"/>
      <c r="AJ204" s="201"/>
      <c r="AK204" s="43"/>
      <c r="AL204" s="43"/>
      <c r="AM204" s="43"/>
      <c r="AN204" s="64"/>
      <c r="AO204" s="64"/>
      <c r="AP204" s="202"/>
      <c r="AQ204" s="202"/>
      <c r="AR204" s="64"/>
    </row>
    <row r="205" spans="1:44" ht="15.75" customHeight="1" x14ac:dyDescent="0.2">
      <c r="A205" s="43"/>
      <c r="B205" s="43"/>
      <c r="C205" s="43"/>
      <c r="D205" s="43"/>
      <c r="E205" s="43"/>
      <c r="F205" s="43"/>
      <c r="G205" s="194"/>
      <c r="H205" s="194"/>
      <c r="I205" s="195"/>
      <c r="J205" s="196"/>
      <c r="K205" s="196"/>
      <c r="L205" s="196"/>
      <c r="M205" s="196"/>
      <c r="N205" s="196"/>
      <c r="O205" s="197"/>
      <c r="P205" s="197"/>
      <c r="Q205" s="197"/>
      <c r="R205" s="197"/>
      <c r="S205" s="197"/>
      <c r="T205" s="197"/>
      <c r="U205" s="198"/>
      <c r="V205" s="199"/>
      <c r="W205" s="200"/>
      <c r="X205" s="200"/>
      <c r="Y205" s="43"/>
      <c r="Z205" s="199"/>
      <c r="AA205" s="199"/>
      <c r="AB205" s="199"/>
      <c r="AC205" s="199"/>
      <c r="AD205" s="199"/>
      <c r="AE205" s="199"/>
      <c r="AF205" s="199"/>
      <c r="AG205" s="196"/>
      <c r="AH205" s="201"/>
      <c r="AI205" s="201"/>
      <c r="AJ205" s="201"/>
      <c r="AK205" s="43"/>
      <c r="AL205" s="43"/>
      <c r="AM205" s="43"/>
      <c r="AN205" s="64"/>
      <c r="AO205" s="64"/>
      <c r="AP205" s="202"/>
      <c r="AQ205" s="202"/>
      <c r="AR205" s="64"/>
    </row>
    <row r="206" spans="1:44" ht="15.75" customHeight="1" x14ac:dyDescent="0.2">
      <c r="A206" s="43" t="s">
        <v>3410</v>
      </c>
      <c r="B206" s="40" t="s">
        <v>3411</v>
      </c>
      <c r="C206" s="43"/>
      <c r="D206" s="43"/>
      <c r="E206" s="43"/>
      <c r="F206" s="43"/>
      <c r="G206" s="194"/>
      <c r="H206" s="194"/>
      <c r="I206" s="195"/>
      <c r="J206" s="196"/>
      <c r="K206" s="196"/>
      <c r="L206" s="196"/>
      <c r="M206" s="196"/>
      <c r="N206" s="196"/>
      <c r="O206" s="197"/>
      <c r="P206" s="197"/>
      <c r="Q206" s="197"/>
      <c r="R206" s="197"/>
      <c r="S206" s="197"/>
      <c r="T206" s="197"/>
      <c r="U206" s="198"/>
      <c r="V206" s="199"/>
      <c r="W206" s="200"/>
      <c r="X206" s="200"/>
      <c r="Y206" s="43"/>
      <c r="Z206" s="199"/>
      <c r="AA206" s="199"/>
      <c r="AB206" s="199"/>
      <c r="AC206" s="199"/>
      <c r="AD206" s="199"/>
      <c r="AE206" s="199"/>
      <c r="AF206" s="199"/>
      <c r="AG206" s="196"/>
      <c r="AH206" s="201"/>
      <c r="AI206" s="201"/>
      <c r="AJ206" s="201"/>
      <c r="AK206" s="43"/>
      <c r="AL206" s="43"/>
      <c r="AM206" s="43"/>
      <c r="AN206" s="64"/>
      <c r="AO206" s="64"/>
      <c r="AP206" s="202"/>
      <c r="AQ206" s="202"/>
      <c r="AR206" s="64"/>
    </row>
    <row r="207" spans="1:44" ht="15.75" customHeight="1" x14ac:dyDescent="0.2">
      <c r="A207" s="203" t="s">
        <v>3410</v>
      </c>
      <c r="B207" s="40" t="s">
        <v>3412</v>
      </c>
      <c r="C207" s="43"/>
      <c r="D207" s="43"/>
      <c r="E207" s="43"/>
      <c r="F207" s="43"/>
      <c r="G207" s="194"/>
      <c r="H207" s="194"/>
      <c r="I207" s="195"/>
      <c r="J207" s="196"/>
      <c r="K207" s="196"/>
      <c r="L207" s="196"/>
      <c r="M207" s="196"/>
      <c r="N207" s="196"/>
      <c r="O207" s="197"/>
      <c r="P207" s="197"/>
      <c r="Q207" s="197"/>
      <c r="R207" s="197"/>
      <c r="S207" s="197"/>
      <c r="T207" s="197"/>
      <c r="U207" s="198"/>
      <c r="V207" s="199"/>
      <c r="W207" s="200"/>
      <c r="X207" s="200"/>
      <c r="Y207" s="43"/>
      <c r="Z207" s="199"/>
      <c r="AA207" s="199"/>
      <c r="AB207" s="199"/>
      <c r="AC207" s="199"/>
      <c r="AD207" s="199"/>
      <c r="AE207" s="199"/>
      <c r="AF207" s="199"/>
      <c r="AG207" s="196"/>
      <c r="AH207" s="201"/>
      <c r="AI207" s="201"/>
      <c r="AJ207" s="201"/>
      <c r="AK207" s="43"/>
      <c r="AL207" s="43"/>
      <c r="AM207" s="43"/>
      <c r="AN207" s="64"/>
      <c r="AO207" s="64"/>
      <c r="AP207" s="202"/>
      <c r="AQ207" s="202"/>
      <c r="AR207" s="64"/>
    </row>
    <row r="208" spans="1:44" ht="15.75" customHeight="1" x14ac:dyDescent="0.2">
      <c r="A208" s="204" t="s">
        <v>3410</v>
      </c>
      <c r="B208" s="40" t="s">
        <v>3413</v>
      </c>
      <c r="C208" s="43"/>
      <c r="D208" s="43"/>
      <c r="E208" s="43"/>
      <c r="F208" s="43"/>
      <c r="G208" s="194"/>
      <c r="H208" s="194"/>
      <c r="I208" s="195"/>
      <c r="J208" s="196"/>
      <c r="K208" s="196"/>
      <c r="L208" s="196"/>
      <c r="M208" s="196"/>
      <c r="N208" s="196"/>
      <c r="O208" s="197"/>
      <c r="P208" s="197"/>
      <c r="Q208" s="197"/>
      <c r="R208" s="197"/>
      <c r="S208" s="197"/>
      <c r="T208" s="197"/>
      <c r="U208" s="198"/>
      <c r="V208" s="199"/>
      <c r="W208" s="200"/>
      <c r="X208" s="200"/>
      <c r="Y208" s="43"/>
      <c r="Z208" s="199"/>
      <c r="AA208" s="199"/>
      <c r="AB208" s="199"/>
      <c r="AC208" s="199"/>
      <c r="AD208" s="199"/>
      <c r="AE208" s="199"/>
      <c r="AF208" s="199"/>
      <c r="AG208" s="196"/>
      <c r="AH208" s="201"/>
      <c r="AI208" s="201"/>
      <c r="AJ208" s="201"/>
      <c r="AK208" s="43"/>
      <c r="AL208" s="43"/>
      <c r="AM208" s="43"/>
      <c r="AN208" s="64"/>
      <c r="AO208" s="64"/>
      <c r="AP208" s="202"/>
      <c r="AQ208" s="202"/>
      <c r="AR208" s="64"/>
    </row>
    <row r="209" spans="1:44" ht="15.75" customHeight="1" x14ac:dyDescent="0.2">
      <c r="A209" s="205" t="s">
        <v>3410</v>
      </c>
      <c r="B209" s="40" t="s">
        <v>3414</v>
      </c>
      <c r="C209" s="43"/>
      <c r="D209" s="43"/>
      <c r="E209" s="43"/>
      <c r="F209" s="43"/>
      <c r="G209" s="194"/>
      <c r="H209" s="194"/>
      <c r="I209" s="195"/>
      <c r="J209" s="196"/>
      <c r="K209" s="196"/>
      <c r="L209" s="196"/>
      <c r="M209" s="196"/>
      <c r="N209" s="196"/>
      <c r="O209" s="197"/>
      <c r="P209" s="197"/>
      <c r="Q209" s="197"/>
      <c r="R209" s="197"/>
      <c r="S209" s="197"/>
      <c r="T209" s="197"/>
      <c r="U209" s="198"/>
      <c r="V209" s="199"/>
      <c r="W209" s="200"/>
      <c r="X209" s="200"/>
      <c r="Y209" s="43"/>
      <c r="Z209" s="199"/>
      <c r="AA209" s="199"/>
      <c r="AB209" s="199"/>
      <c r="AC209" s="199"/>
      <c r="AD209" s="199"/>
      <c r="AE209" s="199"/>
      <c r="AF209" s="199"/>
      <c r="AG209" s="196"/>
      <c r="AH209" s="201"/>
      <c r="AI209" s="201"/>
      <c r="AJ209" s="201"/>
      <c r="AK209" s="43"/>
      <c r="AL209" s="43"/>
      <c r="AM209" s="43"/>
      <c r="AN209" s="64"/>
      <c r="AO209" s="64"/>
      <c r="AP209" s="202"/>
      <c r="AQ209" s="202"/>
      <c r="AR209" s="64"/>
    </row>
    <row r="210" spans="1:44" ht="15.75" customHeight="1" x14ac:dyDescent="0.2">
      <c r="A210" s="206" t="s">
        <v>3410</v>
      </c>
      <c r="B210" s="40" t="s">
        <v>3415</v>
      </c>
      <c r="C210" s="43"/>
      <c r="D210" s="43"/>
      <c r="E210" s="43"/>
      <c r="F210" s="43"/>
      <c r="G210" s="194"/>
      <c r="H210" s="194"/>
      <c r="I210" s="195"/>
      <c r="J210" s="196"/>
      <c r="K210" s="196"/>
      <c r="L210" s="196"/>
      <c r="M210" s="196"/>
      <c r="N210" s="196"/>
      <c r="O210" s="197"/>
      <c r="P210" s="197"/>
      <c r="Q210" s="197"/>
      <c r="R210" s="197"/>
      <c r="S210" s="197"/>
      <c r="T210" s="197"/>
      <c r="U210" s="198"/>
      <c r="V210" s="199"/>
      <c r="W210" s="200"/>
      <c r="X210" s="200"/>
      <c r="Y210" s="43"/>
      <c r="Z210" s="199"/>
      <c r="AA210" s="199"/>
      <c r="AB210" s="199"/>
      <c r="AC210" s="199"/>
      <c r="AD210" s="199"/>
      <c r="AE210" s="199"/>
      <c r="AF210" s="199"/>
      <c r="AG210" s="196"/>
      <c r="AH210" s="201"/>
      <c r="AI210" s="201"/>
      <c r="AJ210" s="201"/>
      <c r="AK210" s="43"/>
      <c r="AL210" s="43"/>
      <c r="AM210" s="43"/>
      <c r="AN210" s="64"/>
      <c r="AO210" s="64"/>
      <c r="AP210" s="202"/>
      <c r="AQ210" s="202"/>
      <c r="AR210" s="64"/>
    </row>
    <row r="211" spans="1:44" ht="15.75" customHeight="1" x14ac:dyDescent="0.2">
      <c r="A211" s="207" t="s">
        <v>3410</v>
      </c>
      <c r="B211" s="40" t="s">
        <v>3416</v>
      </c>
      <c r="C211" s="43"/>
      <c r="D211" s="43"/>
      <c r="E211" s="43"/>
      <c r="F211" s="43"/>
      <c r="G211" s="194"/>
      <c r="H211" s="194"/>
      <c r="I211" s="195"/>
      <c r="J211" s="196"/>
      <c r="K211" s="196"/>
      <c r="L211" s="196"/>
      <c r="M211" s="196"/>
      <c r="N211" s="196"/>
      <c r="O211" s="197"/>
      <c r="P211" s="197"/>
      <c r="Q211" s="197"/>
      <c r="R211" s="197"/>
      <c r="S211" s="197"/>
      <c r="T211" s="197"/>
      <c r="U211" s="198"/>
      <c r="V211" s="199"/>
      <c r="W211" s="200"/>
      <c r="X211" s="200"/>
      <c r="Y211" s="43"/>
      <c r="Z211" s="199"/>
      <c r="AA211" s="199"/>
      <c r="AB211" s="199"/>
      <c r="AC211" s="199"/>
      <c r="AD211" s="199"/>
      <c r="AE211" s="199"/>
      <c r="AF211" s="199"/>
      <c r="AG211" s="196"/>
      <c r="AH211" s="201"/>
      <c r="AI211" s="201"/>
      <c r="AJ211" s="201"/>
      <c r="AK211" s="43"/>
      <c r="AL211" s="43"/>
      <c r="AM211" s="43"/>
      <c r="AN211" s="64"/>
      <c r="AO211" s="64"/>
      <c r="AP211" s="202"/>
      <c r="AQ211" s="202"/>
      <c r="AR211" s="64"/>
    </row>
    <row r="212" spans="1:44" ht="15.75" customHeight="1" x14ac:dyDescent="0.2">
      <c r="A212" s="43"/>
      <c r="B212" s="43"/>
      <c r="C212" s="43"/>
      <c r="D212" s="43"/>
      <c r="E212" s="43"/>
      <c r="F212" s="43"/>
      <c r="G212" s="194"/>
      <c r="H212" s="194"/>
      <c r="I212" s="195"/>
      <c r="J212" s="196"/>
      <c r="K212" s="196"/>
      <c r="L212" s="196"/>
      <c r="M212" s="196"/>
      <c r="N212" s="196"/>
      <c r="O212" s="197"/>
      <c r="P212" s="197"/>
      <c r="Q212" s="197"/>
      <c r="R212" s="197"/>
      <c r="S212" s="197"/>
      <c r="T212" s="197"/>
      <c r="U212" s="198"/>
      <c r="V212" s="199"/>
      <c r="W212" s="200"/>
      <c r="X212" s="200"/>
      <c r="Y212" s="43"/>
      <c r="Z212" s="199"/>
      <c r="AA212" s="199"/>
      <c r="AB212" s="199"/>
      <c r="AC212" s="199"/>
      <c r="AD212" s="199"/>
      <c r="AE212" s="199"/>
      <c r="AF212" s="199"/>
      <c r="AG212" s="196"/>
      <c r="AH212" s="201"/>
      <c r="AI212" s="201"/>
      <c r="AJ212" s="201"/>
      <c r="AK212" s="43"/>
      <c r="AL212" s="43"/>
      <c r="AM212" s="43"/>
      <c r="AN212" s="64"/>
      <c r="AO212" s="64"/>
      <c r="AP212" s="202"/>
      <c r="AQ212" s="202"/>
      <c r="AR212" s="64"/>
    </row>
    <row r="213" spans="1:44" ht="15.75" customHeight="1" x14ac:dyDescent="0.2">
      <c r="A213" s="43"/>
      <c r="B213" s="43"/>
      <c r="C213" s="43"/>
      <c r="D213" s="43"/>
      <c r="E213" s="43"/>
      <c r="F213" s="43"/>
      <c r="G213" s="194"/>
      <c r="H213" s="194"/>
      <c r="I213" s="195"/>
      <c r="J213" s="196"/>
      <c r="K213" s="196"/>
      <c r="L213" s="196"/>
      <c r="M213" s="196"/>
      <c r="N213" s="196"/>
      <c r="O213" s="197"/>
      <c r="P213" s="197"/>
      <c r="Q213" s="197"/>
      <c r="R213" s="197"/>
      <c r="S213" s="197"/>
      <c r="T213" s="197"/>
      <c r="U213" s="198"/>
      <c r="V213" s="199"/>
      <c r="W213" s="200"/>
      <c r="X213" s="200"/>
      <c r="Y213" s="43"/>
      <c r="Z213" s="199"/>
      <c r="AA213" s="199"/>
      <c r="AB213" s="199"/>
      <c r="AC213" s="199"/>
      <c r="AD213" s="199"/>
      <c r="AE213" s="199"/>
      <c r="AF213" s="199"/>
      <c r="AG213" s="196"/>
      <c r="AH213" s="201"/>
      <c r="AI213" s="201"/>
      <c r="AJ213" s="201"/>
      <c r="AK213" s="43"/>
      <c r="AL213" s="43"/>
      <c r="AM213" s="43"/>
      <c r="AN213" s="64"/>
      <c r="AO213" s="64"/>
      <c r="AP213" s="202"/>
      <c r="AQ213" s="202"/>
      <c r="AR213" s="64"/>
    </row>
    <row r="214" spans="1:44" ht="15.75" customHeight="1" x14ac:dyDescent="0.2">
      <c r="A214" s="43"/>
      <c r="B214" s="43"/>
      <c r="C214" s="43"/>
      <c r="D214" s="43"/>
      <c r="E214" s="43"/>
      <c r="F214" s="43"/>
      <c r="G214" s="194"/>
      <c r="H214" s="194"/>
      <c r="I214" s="195"/>
      <c r="J214" s="196"/>
      <c r="K214" s="196"/>
      <c r="L214" s="196"/>
      <c r="M214" s="196"/>
      <c r="N214" s="196"/>
      <c r="O214" s="197"/>
      <c r="P214" s="197"/>
      <c r="Q214" s="197"/>
      <c r="R214" s="197"/>
      <c r="S214" s="197"/>
      <c r="T214" s="197"/>
      <c r="U214" s="198"/>
      <c r="V214" s="199"/>
      <c r="W214" s="200"/>
      <c r="X214" s="200"/>
      <c r="Y214" s="43"/>
      <c r="Z214" s="199"/>
      <c r="AA214" s="199"/>
      <c r="AB214" s="199"/>
      <c r="AC214" s="199"/>
      <c r="AD214" s="199"/>
      <c r="AE214" s="199"/>
      <c r="AF214" s="199"/>
      <c r="AG214" s="196"/>
      <c r="AH214" s="201"/>
      <c r="AI214" s="201"/>
      <c r="AJ214" s="201"/>
      <c r="AK214" s="43"/>
      <c r="AL214" s="43"/>
      <c r="AM214" s="43"/>
      <c r="AN214" s="64"/>
      <c r="AO214" s="64"/>
      <c r="AP214" s="202"/>
      <c r="AQ214" s="202"/>
      <c r="AR214" s="64"/>
    </row>
    <row r="215" spans="1:44" ht="15.75" customHeight="1" x14ac:dyDescent="0.2">
      <c r="A215" s="43"/>
      <c r="B215" s="43"/>
      <c r="C215" s="43"/>
      <c r="D215" s="43"/>
      <c r="E215" s="43"/>
      <c r="F215" s="43"/>
      <c r="G215" s="194"/>
      <c r="H215" s="194"/>
      <c r="I215" s="195"/>
      <c r="J215" s="196"/>
      <c r="K215" s="196"/>
      <c r="L215" s="196"/>
      <c r="M215" s="196"/>
      <c r="N215" s="196"/>
      <c r="O215" s="197"/>
      <c r="P215" s="197"/>
      <c r="Q215" s="197"/>
      <c r="R215" s="197"/>
      <c r="S215" s="197"/>
      <c r="T215" s="197"/>
      <c r="U215" s="198"/>
      <c r="V215" s="199"/>
      <c r="W215" s="200"/>
      <c r="X215" s="200"/>
      <c r="Y215" s="43"/>
      <c r="Z215" s="199"/>
      <c r="AA215" s="199"/>
      <c r="AB215" s="199"/>
      <c r="AC215" s="199"/>
      <c r="AD215" s="199"/>
      <c r="AE215" s="199"/>
      <c r="AF215" s="199"/>
      <c r="AG215" s="196"/>
      <c r="AH215" s="201"/>
      <c r="AI215" s="201"/>
      <c r="AJ215" s="201"/>
      <c r="AK215" s="43"/>
      <c r="AL215" s="43"/>
      <c r="AM215" s="43"/>
      <c r="AN215" s="64"/>
      <c r="AO215" s="64"/>
      <c r="AP215" s="202"/>
      <c r="AQ215" s="202"/>
      <c r="AR215" s="64"/>
    </row>
    <row r="216" spans="1:44" ht="15.75" customHeight="1" x14ac:dyDescent="0.2">
      <c r="A216" s="43"/>
      <c r="B216" s="43"/>
      <c r="C216" s="43"/>
      <c r="D216" s="43"/>
      <c r="E216" s="43"/>
      <c r="F216" s="43"/>
      <c r="G216" s="194"/>
      <c r="H216" s="194"/>
      <c r="I216" s="195"/>
      <c r="J216" s="196"/>
      <c r="K216" s="196"/>
      <c r="L216" s="196"/>
      <c r="M216" s="196"/>
      <c r="N216" s="196"/>
      <c r="O216" s="197"/>
      <c r="P216" s="197"/>
      <c r="Q216" s="197"/>
      <c r="R216" s="197"/>
      <c r="S216" s="197"/>
      <c r="T216" s="197"/>
      <c r="U216" s="198"/>
      <c r="V216" s="199"/>
      <c r="W216" s="200"/>
      <c r="X216" s="200"/>
      <c r="Y216" s="43"/>
      <c r="Z216" s="199"/>
      <c r="AA216" s="199"/>
      <c r="AB216" s="199"/>
      <c r="AC216" s="199"/>
      <c r="AD216" s="199"/>
      <c r="AE216" s="199"/>
      <c r="AF216" s="199"/>
      <c r="AG216" s="196"/>
      <c r="AH216" s="201"/>
      <c r="AI216" s="201"/>
      <c r="AJ216" s="201"/>
      <c r="AK216" s="43"/>
      <c r="AL216" s="43"/>
      <c r="AM216" s="43"/>
      <c r="AN216" s="64"/>
      <c r="AO216" s="64"/>
      <c r="AP216" s="202"/>
      <c r="AQ216" s="202"/>
      <c r="AR216" s="64"/>
    </row>
    <row r="217" spans="1:44" ht="15.75" customHeight="1" x14ac:dyDescent="0.2">
      <c r="A217" s="43"/>
      <c r="B217" s="43"/>
      <c r="C217" s="43"/>
      <c r="D217" s="43"/>
      <c r="E217" s="43"/>
      <c r="F217" s="43"/>
      <c r="G217" s="194"/>
      <c r="H217" s="194"/>
      <c r="I217" s="195"/>
      <c r="J217" s="196"/>
      <c r="K217" s="196"/>
      <c r="L217" s="196"/>
      <c r="M217" s="196"/>
      <c r="N217" s="196"/>
      <c r="O217" s="197"/>
      <c r="P217" s="197"/>
      <c r="Q217" s="197"/>
      <c r="R217" s="197"/>
      <c r="S217" s="197"/>
      <c r="T217" s="197"/>
      <c r="U217" s="198"/>
      <c r="V217" s="199"/>
      <c r="W217" s="200"/>
      <c r="X217" s="200"/>
      <c r="Y217" s="43"/>
      <c r="Z217" s="199"/>
      <c r="AA217" s="199"/>
      <c r="AB217" s="199"/>
      <c r="AC217" s="199"/>
      <c r="AD217" s="199"/>
      <c r="AE217" s="199"/>
      <c r="AF217" s="199"/>
      <c r="AG217" s="196"/>
      <c r="AH217" s="201"/>
      <c r="AI217" s="201"/>
      <c r="AJ217" s="201"/>
      <c r="AK217" s="43"/>
      <c r="AL217" s="43"/>
      <c r="AM217" s="43"/>
      <c r="AN217" s="64"/>
      <c r="AO217" s="64"/>
      <c r="AP217" s="202"/>
      <c r="AQ217" s="202"/>
      <c r="AR217" s="64"/>
    </row>
    <row r="218" spans="1:44" ht="15.75" customHeight="1" x14ac:dyDescent="0.2">
      <c r="A218" s="43"/>
      <c r="B218" s="43"/>
      <c r="C218" s="43"/>
      <c r="D218" s="43"/>
      <c r="E218" s="43"/>
      <c r="F218" s="43"/>
      <c r="G218" s="194"/>
      <c r="H218" s="194"/>
      <c r="I218" s="195"/>
      <c r="J218" s="196"/>
      <c r="K218" s="196"/>
      <c r="L218" s="196"/>
      <c r="M218" s="196"/>
      <c r="N218" s="196"/>
      <c r="O218" s="197"/>
      <c r="P218" s="197"/>
      <c r="Q218" s="197"/>
      <c r="R218" s="197"/>
      <c r="S218" s="197"/>
      <c r="T218" s="197"/>
      <c r="U218" s="198"/>
      <c r="V218" s="199"/>
      <c r="W218" s="200"/>
      <c r="X218" s="200"/>
      <c r="Y218" s="43"/>
      <c r="Z218" s="199"/>
      <c r="AA218" s="199"/>
      <c r="AB218" s="199"/>
      <c r="AC218" s="199"/>
      <c r="AD218" s="199"/>
      <c r="AE218" s="199"/>
      <c r="AF218" s="199"/>
      <c r="AG218" s="196"/>
      <c r="AH218" s="201"/>
      <c r="AI218" s="201"/>
      <c r="AJ218" s="201"/>
      <c r="AK218" s="43"/>
      <c r="AL218" s="43"/>
      <c r="AM218" s="43"/>
      <c r="AN218" s="64"/>
      <c r="AO218" s="64"/>
      <c r="AP218" s="202"/>
      <c r="AQ218" s="202"/>
      <c r="AR218" s="64"/>
    </row>
    <row r="219" spans="1:44" ht="15.75" customHeight="1" x14ac:dyDescent="0.2">
      <c r="A219" s="43"/>
      <c r="B219" s="43"/>
      <c r="C219" s="43"/>
      <c r="D219" s="43"/>
      <c r="E219" s="43"/>
      <c r="F219" s="43"/>
      <c r="G219" s="194"/>
      <c r="H219" s="194"/>
      <c r="I219" s="195"/>
      <c r="J219" s="196"/>
      <c r="K219" s="196"/>
      <c r="L219" s="196"/>
      <c r="M219" s="196"/>
      <c r="N219" s="196"/>
      <c r="O219" s="197"/>
      <c r="P219" s="197"/>
      <c r="Q219" s="197"/>
      <c r="R219" s="197"/>
      <c r="S219" s="197"/>
      <c r="T219" s="197"/>
      <c r="U219" s="198"/>
      <c r="V219" s="199"/>
      <c r="W219" s="200"/>
      <c r="X219" s="200"/>
      <c r="Y219" s="43"/>
      <c r="Z219" s="199"/>
      <c r="AA219" s="199"/>
      <c r="AB219" s="199"/>
      <c r="AC219" s="199"/>
      <c r="AD219" s="199"/>
      <c r="AE219" s="199"/>
      <c r="AF219" s="199"/>
      <c r="AG219" s="196"/>
      <c r="AH219" s="201"/>
      <c r="AI219" s="201"/>
      <c r="AJ219" s="201"/>
      <c r="AK219" s="43"/>
      <c r="AL219" s="43"/>
      <c r="AM219" s="43"/>
      <c r="AN219" s="64"/>
      <c r="AO219" s="64"/>
      <c r="AP219" s="202"/>
      <c r="AQ219" s="202"/>
      <c r="AR219" s="64"/>
    </row>
    <row r="220" spans="1:44" ht="15.75" customHeight="1" x14ac:dyDescent="0.2">
      <c r="A220" s="43"/>
      <c r="B220" s="43"/>
      <c r="C220" s="43"/>
      <c r="D220" s="43"/>
      <c r="E220" s="43"/>
      <c r="F220" s="43"/>
      <c r="G220" s="194"/>
      <c r="H220" s="194"/>
      <c r="I220" s="195"/>
      <c r="J220" s="196"/>
      <c r="K220" s="196"/>
      <c r="L220" s="196"/>
      <c r="M220" s="196"/>
      <c r="N220" s="196"/>
      <c r="O220" s="197"/>
      <c r="P220" s="197"/>
      <c r="Q220" s="197"/>
      <c r="R220" s="197"/>
      <c r="S220" s="197"/>
      <c r="T220" s="197"/>
      <c r="U220" s="198"/>
      <c r="V220" s="199"/>
      <c r="W220" s="200"/>
      <c r="X220" s="200"/>
      <c r="Y220" s="43"/>
      <c r="Z220" s="199"/>
      <c r="AA220" s="199"/>
      <c r="AB220" s="199"/>
      <c r="AC220" s="199"/>
      <c r="AD220" s="199"/>
      <c r="AE220" s="199"/>
      <c r="AF220" s="199"/>
      <c r="AG220" s="196"/>
      <c r="AH220" s="201"/>
      <c r="AI220" s="201"/>
      <c r="AJ220" s="201"/>
      <c r="AK220" s="43"/>
      <c r="AL220" s="43"/>
      <c r="AM220" s="43"/>
      <c r="AN220" s="64"/>
      <c r="AO220" s="64"/>
      <c r="AP220" s="202"/>
      <c r="AQ220" s="202"/>
      <c r="AR220" s="64"/>
    </row>
    <row r="221" spans="1:44" ht="15.75" customHeight="1" x14ac:dyDescent="0.2">
      <c r="A221" s="43"/>
      <c r="B221" s="43"/>
      <c r="C221" s="43"/>
      <c r="D221" s="43"/>
      <c r="E221" s="43"/>
      <c r="F221" s="43"/>
      <c r="G221" s="194"/>
      <c r="H221" s="194"/>
      <c r="I221" s="195"/>
      <c r="J221" s="196"/>
      <c r="K221" s="196"/>
      <c r="L221" s="196"/>
      <c r="M221" s="196"/>
      <c r="N221" s="196"/>
      <c r="O221" s="197"/>
      <c r="P221" s="197"/>
      <c r="Q221" s="197"/>
      <c r="R221" s="197"/>
      <c r="S221" s="197"/>
      <c r="T221" s="197"/>
      <c r="U221" s="198"/>
      <c r="V221" s="199"/>
      <c r="W221" s="200"/>
      <c r="X221" s="200"/>
      <c r="Y221" s="43"/>
      <c r="Z221" s="199"/>
      <c r="AA221" s="199"/>
      <c r="AB221" s="199"/>
      <c r="AC221" s="199"/>
      <c r="AD221" s="199"/>
      <c r="AE221" s="199"/>
      <c r="AF221" s="199"/>
      <c r="AG221" s="196"/>
      <c r="AH221" s="201"/>
      <c r="AI221" s="201"/>
      <c r="AJ221" s="201"/>
      <c r="AK221" s="43"/>
      <c r="AL221" s="43"/>
      <c r="AM221" s="43"/>
      <c r="AN221" s="64"/>
      <c r="AO221" s="64"/>
      <c r="AP221" s="202"/>
      <c r="AQ221" s="202"/>
      <c r="AR221" s="64"/>
    </row>
    <row r="222" spans="1:44" ht="15.75" customHeight="1" x14ac:dyDescent="0.2">
      <c r="A222" s="43"/>
      <c r="B222" s="43"/>
      <c r="C222" s="43"/>
      <c r="D222" s="43"/>
      <c r="E222" s="43"/>
      <c r="F222" s="43"/>
      <c r="G222" s="194"/>
      <c r="H222" s="194"/>
      <c r="I222" s="195"/>
      <c r="J222" s="196"/>
      <c r="K222" s="196"/>
      <c r="L222" s="196"/>
      <c r="M222" s="196"/>
      <c r="N222" s="196"/>
      <c r="O222" s="197"/>
      <c r="P222" s="197"/>
      <c r="Q222" s="197"/>
      <c r="R222" s="197"/>
      <c r="S222" s="197"/>
      <c r="T222" s="197"/>
      <c r="U222" s="198"/>
      <c r="V222" s="199"/>
      <c r="W222" s="200"/>
      <c r="X222" s="200"/>
      <c r="Y222" s="43"/>
      <c r="Z222" s="199"/>
      <c r="AA222" s="199"/>
      <c r="AB222" s="199"/>
      <c r="AC222" s="199"/>
      <c r="AD222" s="199"/>
      <c r="AE222" s="199"/>
      <c r="AF222" s="199"/>
      <c r="AG222" s="196"/>
      <c r="AH222" s="201"/>
      <c r="AI222" s="201"/>
      <c r="AJ222" s="201"/>
      <c r="AK222" s="43"/>
      <c r="AL222" s="43"/>
      <c r="AM222" s="43"/>
      <c r="AN222" s="64"/>
      <c r="AO222" s="64"/>
      <c r="AP222" s="202"/>
      <c r="AQ222" s="202"/>
      <c r="AR222" s="64"/>
    </row>
    <row r="223" spans="1:44" ht="15.75" customHeight="1" x14ac:dyDescent="0.2">
      <c r="A223" s="43"/>
      <c r="B223" s="43"/>
      <c r="C223" s="43"/>
      <c r="D223" s="43"/>
      <c r="E223" s="43"/>
      <c r="F223" s="43"/>
      <c r="G223" s="194"/>
      <c r="H223" s="194"/>
      <c r="I223" s="195"/>
      <c r="J223" s="196"/>
      <c r="K223" s="196"/>
      <c r="L223" s="196"/>
      <c r="M223" s="196"/>
      <c r="N223" s="196"/>
      <c r="O223" s="197"/>
      <c r="P223" s="197"/>
      <c r="Q223" s="197"/>
      <c r="R223" s="197"/>
      <c r="S223" s="197"/>
      <c r="T223" s="197"/>
      <c r="U223" s="198"/>
      <c r="V223" s="199"/>
      <c r="W223" s="200"/>
      <c r="X223" s="200"/>
      <c r="Y223" s="43"/>
      <c r="Z223" s="199"/>
      <c r="AA223" s="199"/>
      <c r="AB223" s="199"/>
      <c r="AC223" s="199"/>
      <c r="AD223" s="199"/>
      <c r="AE223" s="199"/>
      <c r="AF223" s="199"/>
      <c r="AG223" s="196"/>
      <c r="AH223" s="201"/>
      <c r="AI223" s="201"/>
      <c r="AJ223" s="201"/>
      <c r="AK223" s="43"/>
      <c r="AL223" s="43"/>
      <c r="AM223" s="43"/>
      <c r="AN223" s="64"/>
      <c r="AO223" s="64"/>
      <c r="AP223" s="202"/>
      <c r="AQ223" s="202"/>
      <c r="AR223" s="64"/>
    </row>
    <row r="224" spans="1:44" ht="15.75" customHeight="1" x14ac:dyDescent="0.2">
      <c r="A224" s="43"/>
      <c r="B224" s="43"/>
      <c r="C224" s="43"/>
      <c r="D224" s="43"/>
      <c r="E224" s="43"/>
      <c r="F224" s="43"/>
      <c r="G224" s="194"/>
      <c r="H224" s="194"/>
      <c r="I224" s="195"/>
      <c r="J224" s="196"/>
      <c r="K224" s="196"/>
      <c r="L224" s="196"/>
      <c r="M224" s="196"/>
      <c r="N224" s="196"/>
      <c r="O224" s="197"/>
      <c r="P224" s="197"/>
      <c r="Q224" s="197"/>
      <c r="R224" s="197"/>
      <c r="S224" s="197"/>
      <c r="T224" s="197"/>
      <c r="U224" s="198"/>
      <c r="V224" s="199"/>
      <c r="W224" s="200"/>
      <c r="X224" s="200"/>
      <c r="Y224" s="43"/>
      <c r="Z224" s="199"/>
      <c r="AA224" s="199"/>
      <c r="AB224" s="199"/>
      <c r="AC224" s="199"/>
      <c r="AD224" s="199"/>
      <c r="AE224" s="199"/>
      <c r="AF224" s="199"/>
      <c r="AG224" s="196"/>
      <c r="AH224" s="201"/>
      <c r="AI224" s="201"/>
      <c r="AJ224" s="201"/>
      <c r="AK224" s="43"/>
      <c r="AL224" s="43"/>
      <c r="AM224" s="43"/>
      <c r="AN224" s="64"/>
      <c r="AO224" s="64"/>
      <c r="AP224" s="202"/>
      <c r="AQ224" s="202"/>
      <c r="AR224" s="64"/>
    </row>
    <row r="225" spans="1:44" ht="15.75" customHeight="1" x14ac:dyDescent="0.2">
      <c r="A225" s="43"/>
      <c r="B225" s="43"/>
      <c r="C225" s="43"/>
      <c r="D225" s="43"/>
      <c r="E225" s="43"/>
      <c r="F225" s="43"/>
      <c r="G225" s="194"/>
      <c r="H225" s="194"/>
      <c r="I225" s="195"/>
      <c r="J225" s="196"/>
      <c r="K225" s="196"/>
      <c r="L225" s="196"/>
      <c r="M225" s="196"/>
      <c r="N225" s="196"/>
      <c r="O225" s="197"/>
      <c r="P225" s="197"/>
      <c r="Q225" s="197"/>
      <c r="R225" s="197"/>
      <c r="S225" s="197"/>
      <c r="T225" s="197"/>
      <c r="U225" s="198"/>
      <c r="V225" s="199"/>
      <c r="W225" s="200"/>
      <c r="X225" s="200"/>
      <c r="Y225" s="43"/>
      <c r="Z225" s="199"/>
      <c r="AA225" s="199"/>
      <c r="AB225" s="199"/>
      <c r="AC225" s="199"/>
      <c r="AD225" s="199"/>
      <c r="AE225" s="199"/>
      <c r="AF225" s="199"/>
      <c r="AG225" s="196"/>
      <c r="AH225" s="201"/>
      <c r="AI225" s="201"/>
      <c r="AJ225" s="201"/>
      <c r="AK225" s="43"/>
      <c r="AL225" s="43"/>
      <c r="AM225" s="43"/>
      <c r="AN225" s="64"/>
      <c r="AO225" s="64"/>
      <c r="AP225" s="202"/>
      <c r="AQ225" s="202"/>
      <c r="AR225" s="64"/>
    </row>
    <row r="226" spans="1:44" ht="15.75" customHeight="1" x14ac:dyDescent="0.2">
      <c r="A226" s="43"/>
      <c r="B226" s="43"/>
      <c r="C226" s="43"/>
      <c r="D226" s="43"/>
      <c r="E226" s="43"/>
      <c r="F226" s="43"/>
      <c r="G226" s="194"/>
      <c r="H226" s="194"/>
      <c r="I226" s="195"/>
      <c r="J226" s="196"/>
      <c r="K226" s="196"/>
      <c r="L226" s="196"/>
      <c r="M226" s="196"/>
      <c r="N226" s="196"/>
      <c r="O226" s="197"/>
      <c r="P226" s="197"/>
      <c r="Q226" s="197"/>
      <c r="R226" s="197"/>
      <c r="S226" s="197"/>
      <c r="T226" s="197"/>
      <c r="U226" s="198"/>
      <c r="V226" s="199"/>
      <c r="W226" s="200"/>
      <c r="X226" s="200"/>
      <c r="Y226" s="43"/>
      <c r="Z226" s="199"/>
      <c r="AA226" s="199"/>
      <c r="AB226" s="199"/>
      <c r="AC226" s="199"/>
      <c r="AD226" s="199"/>
      <c r="AE226" s="199"/>
      <c r="AF226" s="199"/>
      <c r="AG226" s="196"/>
      <c r="AH226" s="201"/>
      <c r="AI226" s="201"/>
      <c r="AJ226" s="201"/>
      <c r="AK226" s="43"/>
      <c r="AL226" s="43"/>
      <c r="AM226" s="43"/>
      <c r="AN226" s="64"/>
      <c r="AO226" s="64"/>
      <c r="AP226" s="202"/>
      <c r="AQ226" s="202"/>
      <c r="AR226" s="64"/>
    </row>
    <row r="227" spans="1:44" ht="15.75" customHeight="1" x14ac:dyDescent="0.2">
      <c r="A227" s="43"/>
      <c r="B227" s="43"/>
      <c r="C227" s="43"/>
      <c r="D227" s="43"/>
      <c r="E227" s="43"/>
      <c r="F227" s="43"/>
      <c r="G227" s="194"/>
      <c r="H227" s="194"/>
      <c r="I227" s="195"/>
      <c r="J227" s="196"/>
      <c r="K227" s="196"/>
      <c r="L227" s="196"/>
      <c r="M227" s="196"/>
      <c r="N227" s="196"/>
      <c r="O227" s="197"/>
      <c r="P227" s="197"/>
      <c r="Q227" s="197"/>
      <c r="R227" s="197"/>
      <c r="S227" s="197"/>
      <c r="T227" s="197"/>
      <c r="U227" s="198"/>
      <c r="V227" s="199"/>
      <c r="W227" s="200"/>
      <c r="X227" s="200"/>
      <c r="Y227" s="43"/>
      <c r="Z227" s="199"/>
      <c r="AA227" s="199"/>
      <c r="AB227" s="199"/>
      <c r="AC227" s="199"/>
      <c r="AD227" s="199"/>
      <c r="AE227" s="199"/>
      <c r="AF227" s="199"/>
      <c r="AG227" s="196"/>
      <c r="AH227" s="201"/>
      <c r="AI227" s="201"/>
      <c r="AJ227" s="201"/>
      <c r="AK227" s="43"/>
      <c r="AL227" s="43"/>
      <c r="AM227" s="43"/>
      <c r="AN227" s="64"/>
      <c r="AO227" s="64"/>
      <c r="AP227" s="202"/>
      <c r="AQ227" s="202"/>
      <c r="AR227" s="64"/>
    </row>
    <row r="228" spans="1:44" ht="15.75" customHeight="1" x14ac:dyDescent="0.2">
      <c r="A228" s="43"/>
      <c r="B228" s="43"/>
      <c r="C228" s="43"/>
      <c r="D228" s="43"/>
      <c r="E228" s="43"/>
      <c r="F228" s="43"/>
      <c r="G228" s="194"/>
      <c r="H228" s="194"/>
      <c r="I228" s="195"/>
      <c r="J228" s="196"/>
      <c r="K228" s="196"/>
      <c r="L228" s="196"/>
      <c r="M228" s="196"/>
      <c r="N228" s="196"/>
      <c r="O228" s="197"/>
      <c r="P228" s="197"/>
      <c r="Q228" s="197"/>
      <c r="R228" s="197"/>
      <c r="S228" s="197"/>
      <c r="T228" s="197"/>
      <c r="U228" s="198"/>
      <c r="V228" s="199"/>
      <c r="W228" s="200"/>
      <c r="X228" s="200"/>
      <c r="Y228" s="43"/>
      <c r="Z228" s="199"/>
      <c r="AA228" s="199"/>
      <c r="AB228" s="199"/>
      <c r="AC228" s="199"/>
      <c r="AD228" s="199"/>
      <c r="AE228" s="199"/>
      <c r="AF228" s="199"/>
      <c r="AG228" s="196"/>
      <c r="AH228" s="201"/>
      <c r="AI228" s="201"/>
      <c r="AJ228" s="201"/>
      <c r="AK228" s="43"/>
      <c r="AL228" s="43"/>
      <c r="AM228" s="43"/>
      <c r="AN228" s="64"/>
      <c r="AO228" s="64"/>
      <c r="AP228" s="202"/>
      <c r="AQ228" s="202"/>
      <c r="AR228" s="64"/>
    </row>
    <row r="229" spans="1:44" ht="15.75" customHeight="1" x14ac:dyDescent="0.2">
      <c r="A229" s="43"/>
      <c r="B229" s="43"/>
      <c r="C229" s="43"/>
      <c r="D229" s="43"/>
      <c r="E229" s="43"/>
      <c r="F229" s="43"/>
      <c r="G229" s="194"/>
      <c r="H229" s="194"/>
      <c r="I229" s="195"/>
      <c r="J229" s="196"/>
      <c r="K229" s="196"/>
      <c r="L229" s="196"/>
      <c r="M229" s="196"/>
      <c r="N229" s="196"/>
      <c r="O229" s="197"/>
      <c r="P229" s="197"/>
      <c r="Q229" s="197"/>
      <c r="R229" s="197"/>
      <c r="S229" s="197"/>
      <c r="T229" s="197"/>
      <c r="U229" s="198"/>
      <c r="V229" s="199"/>
      <c r="W229" s="200"/>
      <c r="X229" s="200"/>
      <c r="Y229" s="43"/>
      <c r="Z229" s="199"/>
      <c r="AA229" s="199"/>
      <c r="AB229" s="199"/>
      <c r="AC229" s="199"/>
      <c r="AD229" s="199"/>
      <c r="AE229" s="199"/>
      <c r="AF229" s="199"/>
      <c r="AG229" s="196"/>
      <c r="AH229" s="201"/>
      <c r="AI229" s="201"/>
      <c r="AJ229" s="201"/>
      <c r="AK229" s="43"/>
      <c r="AL229" s="43"/>
      <c r="AM229" s="43"/>
      <c r="AN229" s="64"/>
      <c r="AO229" s="64"/>
      <c r="AP229" s="202"/>
      <c r="AQ229" s="202"/>
      <c r="AR229" s="64"/>
    </row>
    <row r="230" spans="1:44" ht="15.75" customHeight="1" x14ac:dyDescent="0.2">
      <c r="A230" s="43"/>
      <c r="B230" s="43"/>
      <c r="C230" s="43"/>
      <c r="D230" s="43"/>
      <c r="E230" s="43"/>
      <c r="F230" s="43"/>
      <c r="G230" s="194"/>
      <c r="H230" s="194"/>
      <c r="I230" s="195"/>
      <c r="J230" s="196"/>
      <c r="K230" s="196"/>
      <c r="L230" s="196"/>
      <c r="M230" s="196"/>
      <c r="N230" s="196"/>
      <c r="O230" s="197"/>
      <c r="P230" s="197"/>
      <c r="Q230" s="197"/>
      <c r="R230" s="197"/>
      <c r="S230" s="197"/>
      <c r="T230" s="197"/>
      <c r="U230" s="198"/>
      <c r="V230" s="199"/>
      <c r="W230" s="200"/>
      <c r="X230" s="200"/>
      <c r="Y230" s="43"/>
      <c r="Z230" s="199"/>
      <c r="AA230" s="199"/>
      <c r="AB230" s="199"/>
      <c r="AC230" s="199"/>
      <c r="AD230" s="199"/>
      <c r="AE230" s="199"/>
      <c r="AF230" s="199"/>
      <c r="AG230" s="196"/>
      <c r="AH230" s="201"/>
      <c r="AI230" s="201"/>
      <c r="AJ230" s="201"/>
      <c r="AK230" s="43"/>
      <c r="AL230" s="43"/>
      <c r="AM230" s="43"/>
      <c r="AN230" s="64"/>
      <c r="AO230" s="64"/>
      <c r="AP230" s="202"/>
      <c r="AQ230" s="202"/>
      <c r="AR230" s="64"/>
    </row>
    <row r="231" spans="1:44" ht="15.75" customHeight="1" x14ac:dyDescent="0.2">
      <c r="A231" s="43"/>
      <c r="B231" s="43"/>
      <c r="C231" s="43"/>
      <c r="D231" s="43"/>
      <c r="E231" s="43"/>
      <c r="F231" s="43"/>
      <c r="G231" s="194"/>
      <c r="H231" s="194"/>
      <c r="I231" s="195"/>
      <c r="J231" s="196"/>
      <c r="K231" s="196"/>
      <c r="L231" s="196"/>
      <c r="M231" s="196"/>
      <c r="N231" s="196"/>
      <c r="O231" s="197"/>
      <c r="P231" s="197"/>
      <c r="Q231" s="197"/>
      <c r="R231" s="197"/>
      <c r="S231" s="197"/>
      <c r="T231" s="197"/>
      <c r="U231" s="198"/>
      <c r="V231" s="199"/>
      <c r="W231" s="200"/>
      <c r="X231" s="200"/>
      <c r="Y231" s="43"/>
      <c r="Z231" s="199"/>
      <c r="AA231" s="199"/>
      <c r="AB231" s="199"/>
      <c r="AC231" s="199"/>
      <c r="AD231" s="199"/>
      <c r="AE231" s="199"/>
      <c r="AF231" s="199"/>
      <c r="AG231" s="196"/>
      <c r="AH231" s="201"/>
      <c r="AI231" s="201"/>
      <c r="AJ231" s="201"/>
      <c r="AK231" s="43"/>
      <c r="AL231" s="43"/>
      <c r="AM231" s="43"/>
      <c r="AN231" s="64"/>
      <c r="AO231" s="64"/>
      <c r="AP231" s="202"/>
      <c r="AQ231" s="202"/>
      <c r="AR231" s="64"/>
    </row>
    <row r="232" spans="1:44" ht="15.75" customHeight="1" x14ac:dyDescent="0.2">
      <c r="A232" s="43"/>
      <c r="B232" s="43"/>
      <c r="C232" s="43"/>
      <c r="D232" s="43"/>
      <c r="E232" s="43"/>
      <c r="F232" s="43"/>
      <c r="G232" s="194"/>
      <c r="H232" s="194"/>
      <c r="I232" s="195"/>
      <c r="J232" s="196"/>
      <c r="K232" s="196"/>
      <c r="L232" s="196"/>
      <c r="M232" s="196"/>
      <c r="N232" s="196"/>
      <c r="O232" s="197"/>
      <c r="P232" s="197"/>
      <c r="Q232" s="197"/>
      <c r="R232" s="197"/>
      <c r="S232" s="197"/>
      <c r="T232" s="197"/>
      <c r="U232" s="198"/>
      <c r="V232" s="199"/>
      <c r="W232" s="200"/>
      <c r="X232" s="200"/>
      <c r="Y232" s="43"/>
      <c r="Z232" s="199"/>
      <c r="AA232" s="199"/>
      <c r="AB232" s="199"/>
      <c r="AC232" s="199"/>
      <c r="AD232" s="199"/>
      <c r="AE232" s="199"/>
      <c r="AF232" s="199"/>
      <c r="AG232" s="196"/>
      <c r="AH232" s="201"/>
      <c r="AI232" s="201"/>
      <c r="AJ232" s="201"/>
      <c r="AK232" s="43"/>
      <c r="AL232" s="43"/>
      <c r="AM232" s="43"/>
      <c r="AN232" s="64"/>
      <c r="AO232" s="64"/>
      <c r="AP232" s="202"/>
      <c r="AQ232" s="202"/>
      <c r="AR232" s="64"/>
    </row>
    <row r="233" spans="1:44" ht="15.75" customHeight="1" x14ac:dyDescent="0.2">
      <c r="A233" s="43"/>
      <c r="B233" s="43"/>
      <c r="C233" s="43"/>
      <c r="D233" s="43"/>
      <c r="E233" s="43"/>
      <c r="F233" s="43"/>
      <c r="G233" s="194"/>
      <c r="H233" s="194"/>
      <c r="I233" s="195"/>
      <c r="J233" s="196"/>
      <c r="K233" s="196"/>
      <c r="L233" s="196"/>
      <c r="M233" s="196"/>
      <c r="N233" s="196"/>
      <c r="O233" s="197"/>
      <c r="P233" s="197"/>
      <c r="Q233" s="197"/>
      <c r="R233" s="197"/>
      <c r="S233" s="197"/>
      <c r="T233" s="197"/>
      <c r="U233" s="198"/>
      <c r="V233" s="199"/>
      <c r="W233" s="200"/>
      <c r="X233" s="200"/>
      <c r="Y233" s="43"/>
      <c r="Z233" s="199"/>
      <c r="AA233" s="199"/>
      <c r="AB233" s="199"/>
      <c r="AC233" s="199"/>
      <c r="AD233" s="199"/>
      <c r="AE233" s="199"/>
      <c r="AF233" s="199"/>
      <c r="AG233" s="196"/>
      <c r="AH233" s="201"/>
      <c r="AI233" s="201"/>
      <c r="AJ233" s="201"/>
      <c r="AK233" s="43"/>
      <c r="AL233" s="43"/>
      <c r="AM233" s="43"/>
      <c r="AN233" s="64"/>
      <c r="AO233" s="64"/>
      <c r="AP233" s="202"/>
      <c r="AQ233" s="202"/>
      <c r="AR233" s="64"/>
    </row>
    <row r="234" spans="1:44" ht="15.75" customHeight="1" x14ac:dyDescent="0.2">
      <c r="A234" s="43"/>
      <c r="B234" s="43"/>
      <c r="C234" s="43"/>
      <c r="D234" s="43"/>
      <c r="E234" s="43"/>
      <c r="F234" s="43"/>
      <c r="G234" s="194"/>
      <c r="H234" s="194"/>
      <c r="I234" s="195"/>
      <c r="J234" s="196"/>
      <c r="K234" s="196"/>
      <c r="L234" s="196"/>
      <c r="M234" s="196"/>
      <c r="N234" s="196"/>
      <c r="O234" s="197"/>
      <c r="P234" s="197"/>
      <c r="Q234" s="197"/>
      <c r="R234" s="197"/>
      <c r="S234" s="197"/>
      <c r="T234" s="197"/>
      <c r="U234" s="198"/>
      <c r="V234" s="199"/>
      <c r="W234" s="200"/>
      <c r="X234" s="200"/>
      <c r="Y234" s="43"/>
      <c r="Z234" s="199"/>
      <c r="AA234" s="199"/>
      <c r="AB234" s="199"/>
      <c r="AC234" s="199"/>
      <c r="AD234" s="199"/>
      <c r="AE234" s="199"/>
      <c r="AF234" s="199"/>
      <c r="AG234" s="196"/>
      <c r="AH234" s="201"/>
      <c r="AI234" s="201"/>
      <c r="AJ234" s="201"/>
      <c r="AK234" s="43"/>
      <c r="AL234" s="43"/>
      <c r="AM234" s="43"/>
      <c r="AN234" s="64"/>
      <c r="AO234" s="64"/>
      <c r="AP234" s="202"/>
      <c r="AQ234" s="202"/>
      <c r="AR234" s="64"/>
    </row>
    <row r="235" spans="1:44" ht="15.75" customHeight="1" x14ac:dyDescent="0.2">
      <c r="A235" s="43"/>
      <c r="B235" s="43"/>
      <c r="C235" s="43"/>
      <c r="D235" s="43"/>
      <c r="E235" s="43"/>
      <c r="F235" s="43"/>
      <c r="G235" s="194"/>
      <c r="H235" s="194"/>
      <c r="I235" s="195"/>
      <c r="J235" s="196"/>
      <c r="K235" s="196"/>
      <c r="L235" s="196"/>
      <c r="M235" s="196"/>
      <c r="N235" s="196"/>
      <c r="O235" s="197"/>
      <c r="P235" s="197"/>
      <c r="Q235" s="197"/>
      <c r="R235" s="197"/>
      <c r="S235" s="197"/>
      <c r="T235" s="197"/>
      <c r="U235" s="198"/>
      <c r="V235" s="199"/>
      <c r="W235" s="200"/>
      <c r="X235" s="200"/>
      <c r="Y235" s="43"/>
      <c r="Z235" s="199"/>
      <c r="AA235" s="199"/>
      <c r="AB235" s="199"/>
      <c r="AC235" s="199"/>
      <c r="AD235" s="199"/>
      <c r="AE235" s="199"/>
      <c r="AF235" s="199"/>
      <c r="AG235" s="196"/>
      <c r="AH235" s="201"/>
      <c r="AI235" s="201"/>
      <c r="AJ235" s="201"/>
      <c r="AK235" s="43"/>
      <c r="AL235" s="43"/>
      <c r="AM235" s="43"/>
      <c r="AN235" s="64"/>
      <c r="AO235" s="64"/>
      <c r="AP235" s="202"/>
      <c r="AQ235" s="202"/>
      <c r="AR235" s="64"/>
    </row>
    <row r="236" spans="1:44" ht="15.75" customHeight="1" x14ac:dyDescent="0.2">
      <c r="A236" s="43"/>
      <c r="B236" s="43"/>
      <c r="C236" s="43"/>
      <c r="D236" s="43"/>
      <c r="E236" s="43"/>
      <c r="F236" s="43"/>
      <c r="G236" s="194"/>
      <c r="H236" s="194"/>
      <c r="I236" s="195"/>
      <c r="J236" s="196"/>
      <c r="K236" s="196"/>
      <c r="L236" s="196"/>
      <c r="M236" s="196"/>
      <c r="N236" s="196"/>
      <c r="O236" s="197"/>
      <c r="P236" s="197"/>
      <c r="Q236" s="197"/>
      <c r="R236" s="197"/>
      <c r="S236" s="197"/>
      <c r="T236" s="197"/>
      <c r="U236" s="198"/>
      <c r="V236" s="199"/>
      <c r="W236" s="200"/>
      <c r="X236" s="200"/>
      <c r="Y236" s="43"/>
      <c r="Z236" s="199"/>
      <c r="AA236" s="199"/>
      <c r="AB236" s="199"/>
      <c r="AC236" s="199"/>
      <c r="AD236" s="199"/>
      <c r="AE236" s="199"/>
      <c r="AF236" s="199"/>
      <c r="AG236" s="196"/>
      <c r="AH236" s="201"/>
      <c r="AI236" s="201"/>
      <c r="AJ236" s="201"/>
      <c r="AK236" s="43"/>
      <c r="AL236" s="43"/>
      <c r="AM236" s="43"/>
      <c r="AN236" s="64"/>
      <c r="AO236" s="64"/>
      <c r="AP236" s="202"/>
      <c r="AQ236" s="202"/>
      <c r="AR236" s="64"/>
    </row>
    <row r="237" spans="1:44" ht="15.75" customHeight="1" x14ac:dyDescent="0.2">
      <c r="A237" s="43"/>
      <c r="B237" s="43"/>
      <c r="C237" s="43"/>
      <c r="D237" s="43"/>
      <c r="E237" s="43"/>
      <c r="F237" s="43"/>
      <c r="G237" s="194"/>
      <c r="H237" s="194"/>
      <c r="I237" s="195"/>
      <c r="J237" s="196"/>
      <c r="K237" s="196"/>
      <c r="L237" s="196"/>
      <c r="M237" s="196"/>
      <c r="N237" s="196"/>
      <c r="O237" s="197"/>
      <c r="P237" s="197"/>
      <c r="Q237" s="197"/>
      <c r="R237" s="197"/>
      <c r="S237" s="197"/>
      <c r="T237" s="197"/>
      <c r="U237" s="198"/>
      <c r="V237" s="199"/>
      <c r="W237" s="200"/>
      <c r="X237" s="200"/>
      <c r="Y237" s="43"/>
      <c r="Z237" s="199"/>
      <c r="AA237" s="199"/>
      <c r="AB237" s="199"/>
      <c r="AC237" s="199"/>
      <c r="AD237" s="199"/>
      <c r="AE237" s="199"/>
      <c r="AF237" s="199"/>
      <c r="AG237" s="196"/>
      <c r="AH237" s="201"/>
      <c r="AI237" s="201"/>
      <c r="AJ237" s="201"/>
      <c r="AK237" s="43"/>
      <c r="AL237" s="43"/>
      <c r="AM237" s="43"/>
      <c r="AN237" s="64"/>
      <c r="AO237" s="64"/>
      <c r="AP237" s="202"/>
      <c r="AQ237" s="202"/>
      <c r="AR237" s="64"/>
    </row>
    <row r="238" spans="1:44" ht="15.75" customHeight="1" x14ac:dyDescent="0.2">
      <c r="A238" s="43"/>
      <c r="B238" s="43"/>
      <c r="C238" s="43"/>
      <c r="D238" s="43"/>
      <c r="E238" s="43"/>
      <c r="F238" s="43"/>
      <c r="G238" s="194"/>
      <c r="H238" s="194"/>
      <c r="I238" s="195"/>
      <c r="J238" s="196"/>
      <c r="K238" s="196"/>
      <c r="L238" s="196"/>
      <c r="M238" s="196"/>
      <c r="N238" s="196"/>
      <c r="O238" s="197"/>
      <c r="P238" s="197"/>
      <c r="Q238" s="197"/>
      <c r="R238" s="197"/>
      <c r="S238" s="197"/>
      <c r="T238" s="197"/>
      <c r="U238" s="198"/>
      <c r="V238" s="199"/>
      <c r="W238" s="200"/>
      <c r="X238" s="200"/>
      <c r="Y238" s="43"/>
      <c r="Z238" s="199"/>
      <c r="AA238" s="199"/>
      <c r="AB238" s="199"/>
      <c r="AC238" s="199"/>
      <c r="AD238" s="199"/>
      <c r="AE238" s="199"/>
      <c r="AF238" s="199"/>
      <c r="AG238" s="196"/>
      <c r="AH238" s="201"/>
      <c r="AI238" s="201"/>
      <c r="AJ238" s="201"/>
      <c r="AK238" s="43"/>
      <c r="AL238" s="43"/>
      <c r="AM238" s="43"/>
      <c r="AN238" s="64"/>
      <c r="AO238" s="64"/>
      <c r="AP238" s="202"/>
      <c r="AQ238" s="202"/>
      <c r="AR238" s="64"/>
    </row>
    <row r="239" spans="1:44" ht="15.75" customHeight="1" x14ac:dyDescent="0.2">
      <c r="A239" s="43"/>
      <c r="B239" s="43"/>
      <c r="C239" s="43"/>
      <c r="D239" s="43"/>
      <c r="E239" s="43"/>
      <c r="F239" s="43"/>
      <c r="G239" s="194"/>
      <c r="H239" s="194"/>
      <c r="I239" s="195"/>
      <c r="J239" s="196"/>
      <c r="K239" s="196"/>
      <c r="L239" s="196"/>
      <c r="M239" s="196"/>
      <c r="N239" s="196"/>
      <c r="O239" s="197"/>
      <c r="P239" s="197"/>
      <c r="Q239" s="197"/>
      <c r="R239" s="197"/>
      <c r="S239" s="197"/>
      <c r="T239" s="197"/>
      <c r="U239" s="198"/>
      <c r="V239" s="199"/>
      <c r="W239" s="200"/>
      <c r="X239" s="200"/>
      <c r="Y239" s="43"/>
      <c r="Z239" s="199"/>
      <c r="AA239" s="199"/>
      <c r="AB239" s="199"/>
      <c r="AC239" s="199"/>
      <c r="AD239" s="199"/>
      <c r="AE239" s="199"/>
      <c r="AF239" s="199"/>
      <c r="AG239" s="196"/>
      <c r="AH239" s="201"/>
      <c r="AI239" s="201"/>
      <c r="AJ239" s="201"/>
      <c r="AK239" s="43"/>
      <c r="AL239" s="43"/>
      <c r="AM239" s="43"/>
      <c r="AN239" s="64"/>
      <c r="AO239" s="64"/>
      <c r="AP239" s="202"/>
      <c r="AQ239" s="202"/>
      <c r="AR239" s="64"/>
    </row>
    <row r="240" spans="1:44" ht="15.75" customHeight="1" x14ac:dyDescent="0.2">
      <c r="A240" s="43"/>
      <c r="B240" s="43"/>
      <c r="C240" s="43"/>
      <c r="D240" s="43"/>
      <c r="E240" s="43"/>
      <c r="F240" s="43"/>
      <c r="G240" s="194"/>
      <c r="H240" s="194"/>
      <c r="I240" s="195"/>
      <c r="J240" s="196"/>
      <c r="K240" s="196"/>
      <c r="L240" s="196"/>
      <c r="M240" s="196"/>
      <c r="N240" s="196"/>
      <c r="O240" s="197"/>
      <c r="P240" s="197"/>
      <c r="Q240" s="197"/>
      <c r="R240" s="197"/>
      <c r="S240" s="197"/>
      <c r="T240" s="197"/>
      <c r="U240" s="198"/>
      <c r="V240" s="199"/>
      <c r="W240" s="200"/>
      <c r="X240" s="200"/>
      <c r="Y240" s="43"/>
      <c r="Z240" s="199"/>
      <c r="AA240" s="199"/>
      <c r="AB240" s="199"/>
      <c r="AC240" s="199"/>
      <c r="AD240" s="199"/>
      <c r="AE240" s="199"/>
      <c r="AF240" s="199"/>
      <c r="AG240" s="196"/>
      <c r="AH240" s="201"/>
      <c r="AI240" s="201"/>
      <c r="AJ240" s="201"/>
      <c r="AK240" s="43"/>
      <c r="AL240" s="43"/>
      <c r="AM240" s="43"/>
      <c r="AN240" s="64"/>
      <c r="AO240" s="64"/>
      <c r="AP240" s="202"/>
      <c r="AQ240" s="202"/>
      <c r="AR240" s="64"/>
    </row>
    <row r="241" spans="1:44" ht="15.75" customHeight="1" x14ac:dyDescent="0.2">
      <c r="A241" s="43"/>
      <c r="B241" s="43"/>
      <c r="C241" s="43"/>
      <c r="D241" s="43"/>
      <c r="E241" s="43"/>
      <c r="F241" s="43"/>
      <c r="G241" s="194"/>
      <c r="H241" s="194"/>
      <c r="I241" s="195"/>
      <c r="J241" s="196"/>
      <c r="K241" s="196"/>
      <c r="L241" s="196"/>
      <c r="M241" s="196"/>
      <c r="N241" s="196"/>
      <c r="O241" s="197"/>
      <c r="P241" s="197"/>
      <c r="Q241" s="197"/>
      <c r="R241" s="197"/>
      <c r="S241" s="197"/>
      <c r="T241" s="197"/>
      <c r="U241" s="198"/>
      <c r="V241" s="199"/>
      <c r="W241" s="200"/>
      <c r="X241" s="200"/>
      <c r="Y241" s="43"/>
      <c r="Z241" s="199"/>
      <c r="AA241" s="199"/>
      <c r="AB241" s="199"/>
      <c r="AC241" s="199"/>
      <c r="AD241" s="199"/>
      <c r="AE241" s="199"/>
      <c r="AF241" s="199"/>
      <c r="AG241" s="196"/>
      <c r="AH241" s="201"/>
      <c r="AI241" s="201"/>
      <c r="AJ241" s="201"/>
      <c r="AK241" s="43"/>
      <c r="AL241" s="43"/>
      <c r="AM241" s="43"/>
      <c r="AN241" s="64"/>
      <c r="AO241" s="64"/>
      <c r="AP241" s="202"/>
      <c r="AQ241" s="202"/>
      <c r="AR241" s="64"/>
    </row>
    <row r="242" spans="1:44" ht="15.75" customHeight="1" x14ac:dyDescent="0.2">
      <c r="A242" s="43"/>
      <c r="B242" s="43"/>
      <c r="C242" s="43"/>
      <c r="D242" s="43"/>
      <c r="E242" s="43"/>
      <c r="F242" s="43"/>
      <c r="G242" s="194"/>
      <c r="H242" s="194"/>
      <c r="I242" s="195"/>
      <c r="J242" s="196"/>
      <c r="K242" s="196"/>
      <c r="L242" s="196"/>
      <c r="M242" s="196"/>
      <c r="N242" s="196"/>
      <c r="O242" s="197"/>
      <c r="P242" s="197"/>
      <c r="Q242" s="197"/>
      <c r="R242" s="197"/>
      <c r="S242" s="197"/>
      <c r="T242" s="197"/>
      <c r="U242" s="198"/>
      <c r="V242" s="199"/>
      <c r="W242" s="200"/>
      <c r="X242" s="200"/>
      <c r="Y242" s="43"/>
      <c r="Z242" s="199"/>
      <c r="AA242" s="199"/>
      <c r="AB242" s="199"/>
      <c r="AC242" s="199"/>
      <c r="AD242" s="199"/>
      <c r="AE242" s="199"/>
      <c r="AF242" s="199"/>
      <c r="AG242" s="196"/>
      <c r="AH242" s="201"/>
      <c r="AI242" s="201"/>
      <c r="AJ242" s="201"/>
      <c r="AK242" s="43"/>
      <c r="AL242" s="43"/>
      <c r="AM242" s="43"/>
      <c r="AN242" s="64"/>
      <c r="AO242" s="64"/>
      <c r="AP242" s="202"/>
      <c r="AQ242" s="202"/>
      <c r="AR242" s="64"/>
    </row>
    <row r="243" spans="1:44" ht="15.75" customHeight="1" x14ac:dyDescent="0.2">
      <c r="A243" s="43"/>
      <c r="B243" s="43"/>
      <c r="C243" s="43"/>
      <c r="D243" s="43"/>
      <c r="E243" s="43"/>
      <c r="F243" s="43"/>
      <c r="G243" s="194"/>
      <c r="H243" s="194"/>
      <c r="I243" s="195"/>
      <c r="J243" s="196"/>
      <c r="K243" s="196"/>
      <c r="L243" s="196"/>
      <c r="M243" s="196"/>
      <c r="N243" s="196"/>
      <c r="O243" s="197"/>
      <c r="P243" s="197"/>
      <c r="Q243" s="197"/>
      <c r="R243" s="197"/>
      <c r="S243" s="197"/>
      <c r="T243" s="197"/>
      <c r="U243" s="198"/>
      <c r="V243" s="199"/>
      <c r="W243" s="200"/>
      <c r="X243" s="200"/>
      <c r="Y243" s="43"/>
      <c r="Z243" s="199"/>
      <c r="AA243" s="199"/>
      <c r="AB243" s="199"/>
      <c r="AC243" s="199"/>
      <c r="AD243" s="199"/>
      <c r="AE243" s="199"/>
      <c r="AF243" s="199"/>
      <c r="AG243" s="196"/>
      <c r="AH243" s="201"/>
      <c r="AI243" s="201"/>
      <c r="AJ243" s="201"/>
      <c r="AK243" s="43"/>
      <c r="AL243" s="43"/>
      <c r="AM243" s="43"/>
      <c r="AN243" s="64"/>
      <c r="AO243" s="64"/>
      <c r="AP243" s="202"/>
      <c r="AQ243" s="202"/>
      <c r="AR243" s="64"/>
    </row>
    <row r="244" spans="1:44" ht="15.75" customHeight="1" x14ac:dyDescent="0.2">
      <c r="A244" s="43"/>
      <c r="B244" s="43"/>
      <c r="C244" s="43"/>
      <c r="D244" s="43"/>
      <c r="E244" s="43"/>
      <c r="F244" s="43"/>
      <c r="G244" s="194"/>
      <c r="H244" s="194"/>
      <c r="I244" s="195"/>
      <c r="J244" s="196"/>
      <c r="K244" s="196"/>
      <c r="L244" s="196"/>
      <c r="M244" s="196"/>
      <c r="N244" s="196"/>
      <c r="O244" s="197"/>
      <c r="P244" s="197"/>
      <c r="Q244" s="197"/>
      <c r="R244" s="197"/>
      <c r="S244" s="197"/>
      <c r="T244" s="197"/>
      <c r="U244" s="198"/>
      <c r="V244" s="199"/>
      <c r="W244" s="200"/>
      <c r="X244" s="200"/>
      <c r="Y244" s="43"/>
      <c r="Z244" s="199"/>
      <c r="AA244" s="199"/>
      <c r="AB244" s="199"/>
      <c r="AC244" s="199"/>
      <c r="AD244" s="199"/>
      <c r="AE244" s="199"/>
      <c r="AF244" s="199"/>
      <c r="AG244" s="196"/>
      <c r="AH244" s="201"/>
      <c r="AI244" s="201"/>
      <c r="AJ244" s="201"/>
      <c r="AK244" s="43"/>
      <c r="AL244" s="43"/>
      <c r="AM244" s="43"/>
      <c r="AN244" s="64"/>
      <c r="AO244" s="64"/>
      <c r="AP244" s="202"/>
      <c r="AQ244" s="202"/>
      <c r="AR244" s="64"/>
    </row>
    <row r="245" spans="1:44" ht="15.75" customHeight="1" x14ac:dyDescent="0.2">
      <c r="A245" s="43"/>
      <c r="B245" s="43"/>
      <c r="C245" s="43"/>
      <c r="D245" s="43"/>
      <c r="E245" s="43"/>
      <c r="F245" s="43"/>
      <c r="G245" s="194"/>
      <c r="H245" s="194"/>
      <c r="I245" s="195"/>
      <c r="J245" s="196"/>
      <c r="K245" s="196"/>
      <c r="L245" s="196"/>
      <c r="M245" s="196"/>
      <c r="N245" s="196"/>
      <c r="O245" s="197"/>
      <c r="P245" s="197"/>
      <c r="Q245" s="197"/>
      <c r="R245" s="197"/>
      <c r="S245" s="197"/>
      <c r="T245" s="197"/>
      <c r="U245" s="198"/>
      <c r="V245" s="199"/>
      <c r="W245" s="200"/>
      <c r="X245" s="200"/>
      <c r="Y245" s="43"/>
      <c r="Z245" s="199"/>
      <c r="AA245" s="199"/>
      <c r="AB245" s="199"/>
      <c r="AC245" s="199"/>
      <c r="AD245" s="199"/>
      <c r="AE245" s="199"/>
      <c r="AF245" s="199"/>
      <c r="AG245" s="196"/>
      <c r="AH245" s="201"/>
      <c r="AI245" s="201"/>
      <c r="AJ245" s="201"/>
      <c r="AK245" s="43"/>
      <c r="AL245" s="43"/>
      <c r="AM245" s="43"/>
      <c r="AN245" s="64"/>
      <c r="AO245" s="64"/>
      <c r="AP245" s="202"/>
      <c r="AQ245" s="202"/>
      <c r="AR245" s="64"/>
    </row>
    <row r="246" spans="1:44" ht="15.75" customHeight="1" x14ac:dyDescent="0.2">
      <c r="A246" s="43"/>
      <c r="B246" s="43"/>
      <c r="C246" s="43"/>
      <c r="D246" s="43"/>
      <c r="E246" s="43"/>
      <c r="F246" s="43"/>
      <c r="G246" s="194"/>
      <c r="H246" s="194"/>
      <c r="I246" s="195"/>
      <c r="J246" s="196"/>
      <c r="K246" s="196"/>
      <c r="L246" s="196"/>
      <c r="M246" s="196"/>
      <c r="N246" s="196"/>
      <c r="O246" s="197"/>
      <c r="P246" s="197"/>
      <c r="Q246" s="197"/>
      <c r="R246" s="197"/>
      <c r="S246" s="197"/>
      <c r="T246" s="197"/>
      <c r="U246" s="198"/>
      <c r="V246" s="199"/>
      <c r="W246" s="200"/>
      <c r="X246" s="200"/>
      <c r="Y246" s="43"/>
      <c r="Z246" s="199"/>
      <c r="AA246" s="199"/>
      <c r="AB246" s="199"/>
      <c r="AC246" s="199"/>
      <c r="AD246" s="199"/>
      <c r="AE246" s="199"/>
      <c r="AF246" s="199"/>
      <c r="AG246" s="196"/>
      <c r="AH246" s="201"/>
      <c r="AI246" s="201"/>
      <c r="AJ246" s="201"/>
      <c r="AK246" s="43"/>
      <c r="AL246" s="43"/>
      <c r="AM246" s="43"/>
      <c r="AN246" s="64"/>
      <c r="AO246" s="64"/>
      <c r="AP246" s="202"/>
      <c r="AQ246" s="202"/>
      <c r="AR246" s="64"/>
    </row>
    <row r="247" spans="1:44" ht="15.75" customHeight="1" x14ac:dyDescent="0.2">
      <c r="A247" s="43"/>
      <c r="B247" s="43"/>
      <c r="C247" s="43"/>
      <c r="D247" s="43"/>
      <c r="E247" s="43"/>
      <c r="F247" s="43"/>
      <c r="G247" s="194"/>
      <c r="H247" s="194"/>
      <c r="I247" s="195"/>
      <c r="J247" s="196"/>
      <c r="K247" s="196"/>
      <c r="L247" s="196"/>
      <c r="M247" s="196"/>
      <c r="N247" s="196"/>
      <c r="O247" s="197"/>
      <c r="P247" s="197"/>
      <c r="Q247" s="197"/>
      <c r="R247" s="197"/>
      <c r="S247" s="197"/>
      <c r="T247" s="197"/>
      <c r="U247" s="198"/>
      <c r="V247" s="199"/>
      <c r="W247" s="200"/>
      <c r="X247" s="200"/>
      <c r="Y247" s="43"/>
      <c r="Z247" s="199"/>
      <c r="AA247" s="199"/>
      <c r="AB247" s="199"/>
      <c r="AC247" s="199"/>
      <c r="AD247" s="199"/>
      <c r="AE247" s="199"/>
      <c r="AF247" s="199"/>
      <c r="AG247" s="196"/>
      <c r="AH247" s="201"/>
      <c r="AI247" s="201"/>
      <c r="AJ247" s="201"/>
      <c r="AK247" s="43"/>
      <c r="AL247" s="43"/>
      <c r="AM247" s="43"/>
      <c r="AN247" s="64"/>
      <c r="AO247" s="64"/>
      <c r="AP247" s="202"/>
      <c r="AQ247" s="202"/>
      <c r="AR247" s="64"/>
    </row>
    <row r="248" spans="1:44" ht="15.75" customHeight="1" x14ac:dyDescent="0.2">
      <c r="A248" s="43"/>
      <c r="B248" s="43"/>
      <c r="C248" s="43"/>
      <c r="D248" s="43"/>
      <c r="E248" s="43"/>
      <c r="F248" s="43"/>
      <c r="G248" s="194"/>
      <c r="H248" s="194"/>
      <c r="I248" s="195"/>
      <c r="J248" s="196"/>
      <c r="K248" s="196"/>
      <c r="L248" s="196"/>
      <c r="M248" s="196"/>
      <c r="N248" s="196"/>
      <c r="O248" s="197"/>
      <c r="P248" s="197"/>
      <c r="Q248" s="197"/>
      <c r="R248" s="197"/>
      <c r="S248" s="197"/>
      <c r="T248" s="197"/>
      <c r="U248" s="198"/>
      <c r="V248" s="199"/>
      <c r="W248" s="200"/>
      <c r="X248" s="200"/>
      <c r="Y248" s="43"/>
      <c r="Z248" s="199"/>
      <c r="AA248" s="199"/>
      <c r="AB248" s="199"/>
      <c r="AC248" s="199"/>
      <c r="AD248" s="199"/>
      <c r="AE248" s="199"/>
      <c r="AF248" s="199"/>
      <c r="AG248" s="196"/>
      <c r="AH248" s="201"/>
      <c r="AI248" s="201"/>
      <c r="AJ248" s="201"/>
      <c r="AK248" s="43"/>
      <c r="AL248" s="43"/>
      <c r="AM248" s="43"/>
      <c r="AN248" s="64"/>
      <c r="AO248" s="64"/>
      <c r="AP248" s="202"/>
      <c r="AQ248" s="202"/>
      <c r="AR248" s="64"/>
    </row>
    <row r="249" spans="1:44" ht="15.75" customHeight="1" x14ac:dyDescent="0.2">
      <c r="A249" s="43"/>
      <c r="B249" s="43"/>
      <c r="C249" s="43"/>
      <c r="D249" s="43"/>
      <c r="E249" s="43"/>
      <c r="F249" s="43"/>
      <c r="G249" s="194"/>
      <c r="H249" s="194"/>
      <c r="I249" s="195"/>
      <c r="J249" s="196"/>
      <c r="K249" s="196"/>
      <c r="L249" s="196"/>
      <c r="M249" s="196"/>
      <c r="N249" s="196"/>
      <c r="O249" s="197"/>
      <c r="P249" s="197"/>
      <c r="Q249" s="197"/>
      <c r="R249" s="197"/>
      <c r="S249" s="197"/>
      <c r="T249" s="197"/>
      <c r="U249" s="198"/>
      <c r="V249" s="199"/>
      <c r="W249" s="200"/>
      <c r="X249" s="200"/>
      <c r="Y249" s="43"/>
      <c r="Z249" s="199"/>
      <c r="AA249" s="199"/>
      <c r="AB249" s="199"/>
      <c r="AC249" s="199"/>
      <c r="AD249" s="199"/>
      <c r="AE249" s="199"/>
      <c r="AF249" s="199"/>
      <c r="AG249" s="196"/>
      <c r="AH249" s="201"/>
      <c r="AI249" s="201"/>
      <c r="AJ249" s="201"/>
      <c r="AK249" s="43"/>
      <c r="AL249" s="43"/>
      <c r="AM249" s="43"/>
      <c r="AN249" s="64"/>
      <c r="AO249" s="64"/>
      <c r="AP249" s="202"/>
      <c r="AQ249" s="202"/>
      <c r="AR249" s="64"/>
    </row>
    <row r="250" spans="1:44" ht="15.75" customHeight="1" x14ac:dyDescent="0.2">
      <c r="A250" s="43"/>
      <c r="B250" s="43"/>
      <c r="C250" s="43"/>
      <c r="D250" s="43"/>
      <c r="E250" s="43"/>
      <c r="F250" s="43"/>
      <c r="G250" s="194"/>
      <c r="H250" s="194"/>
      <c r="I250" s="195"/>
      <c r="J250" s="196"/>
      <c r="K250" s="196"/>
      <c r="L250" s="196"/>
      <c r="M250" s="196"/>
      <c r="N250" s="196"/>
      <c r="O250" s="197"/>
      <c r="P250" s="197"/>
      <c r="Q250" s="197"/>
      <c r="R250" s="197"/>
      <c r="S250" s="197"/>
      <c r="T250" s="197"/>
      <c r="U250" s="198"/>
      <c r="V250" s="199"/>
      <c r="W250" s="200"/>
      <c r="X250" s="200"/>
      <c r="Y250" s="43"/>
      <c r="Z250" s="199"/>
      <c r="AA250" s="199"/>
      <c r="AB250" s="199"/>
      <c r="AC250" s="199"/>
      <c r="AD250" s="199"/>
      <c r="AE250" s="199"/>
      <c r="AF250" s="199"/>
      <c r="AG250" s="196"/>
      <c r="AH250" s="201"/>
      <c r="AI250" s="201"/>
      <c r="AJ250" s="201"/>
      <c r="AK250" s="43"/>
      <c r="AL250" s="43"/>
      <c r="AM250" s="43"/>
      <c r="AN250" s="64"/>
      <c r="AO250" s="64"/>
      <c r="AP250" s="202"/>
      <c r="AQ250" s="202"/>
      <c r="AR250" s="64"/>
    </row>
    <row r="251" spans="1:44" ht="15.75" customHeight="1" x14ac:dyDescent="0.2">
      <c r="A251" s="43"/>
      <c r="B251" s="43"/>
      <c r="C251" s="43"/>
      <c r="D251" s="43"/>
      <c r="E251" s="43"/>
      <c r="F251" s="43"/>
      <c r="G251" s="194"/>
      <c r="H251" s="194"/>
      <c r="I251" s="195"/>
      <c r="J251" s="196"/>
      <c r="K251" s="196"/>
      <c r="L251" s="196"/>
      <c r="M251" s="196"/>
      <c r="N251" s="196"/>
      <c r="O251" s="197"/>
      <c r="P251" s="197"/>
      <c r="Q251" s="197"/>
      <c r="R251" s="197"/>
      <c r="S251" s="197"/>
      <c r="T251" s="197"/>
      <c r="U251" s="198"/>
      <c r="V251" s="199"/>
      <c r="W251" s="200"/>
      <c r="X251" s="200"/>
      <c r="Y251" s="43"/>
      <c r="Z251" s="199"/>
      <c r="AA251" s="199"/>
      <c r="AB251" s="199"/>
      <c r="AC251" s="199"/>
      <c r="AD251" s="199"/>
      <c r="AE251" s="199"/>
      <c r="AF251" s="199"/>
      <c r="AG251" s="196"/>
      <c r="AH251" s="201"/>
      <c r="AI251" s="201"/>
      <c r="AJ251" s="201"/>
      <c r="AK251" s="43"/>
      <c r="AL251" s="43"/>
      <c r="AM251" s="43"/>
      <c r="AN251" s="64"/>
      <c r="AO251" s="64"/>
      <c r="AP251" s="202"/>
      <c r="AQ251" s="202"/>
      <c r="AR251" s="64"/>
    </row>
    <row r="252" spans="1:44" ht="15.75" customHeight="1" x14ac:dyDescent="0.2">
      <c r="A252" s="43"/>
      <c r="B252" s="43"/>
      <c r="C252" s="43"/>
      <c r="D252" s="43"/>
      <c r="E252" s="43"/>
      <c r="F252" s="43"/>
      <c r="G252" s="194"/>
      <c r="H252" s="194"/>
      <c r="I252" s="195"/>
      <c r="J252" s="196"/>
      <c r="K252" s="196"/>
      <c r="L252" s="196"/>
      <c r="M252" s="196"/>
      <c r="N252" s="196"/>
      <c r="O252" s="197"/>
      <c r="P252" s="197"/>
      <c r="Q252" s="197"/>
      <c r="R252" s="197"/>
      <c r="S252" s="197"/>
      <c r="T252" s="197"/>
      <c r="U252" s="198"/>
      <c r="V252" s="199"/>
      <c r="W252" s="200"/>
      <c r="X252" s="200"/>
      <c r="Y252" s="43"/>
      <c r="Z252" s="199"/>
      <c r="AA252" s="199"/>
      <c r="AB252" s="199"/>
      <c r="AC252" s="199"/>
      <c r="AD252" s="199"/>
      <c r="AE252" s="199"/>
      <c r="AF252" s="199"/>
      <c r="AG252" s="196"/>
      <c r="AH252" s="201"/>
      <c r="AI252" s="201"/>
      <c r="AJ252" s="201"/>
      <c r="AK252" s="43"/>
      <c r="AL252" s="43"/>
      <c r="AM252" s="43"/>
      <c r="AN252" s="64"/>
      <c r="AO252" s="64"/>
      <c r="AP252" s="202"/>
      <c r="AQ252" s="202"/>
      <c r="AR252" s="64"/>
    </row>
    <row r="253" spans="1:44" ht="15.75" customHeight="1" x14ac:dyDescent="0.2">
      <c r="A253" s="43"/>
      <c r="B253" s="43"/>
      <c r="C253" s="43"/>
      <c r="D253" s="43"/>
      <c r="E253" s="43"/>
      <c r="F253" s="43"/>
      <c r="G253" s="194"/>
      <c r="H253" s="194"/>
      <c r="I253" s="195"/>
      <c r="J253" s="196"/>
      <c r="K253" s="196"/>
      <c r="L253" s="196"/>
      <c r="M253" s="196"/>
      <c r="N253" s="196"/>
      <c r="O253" s="197"/>
      <c r="P253" s="197"/>
      <c r="Q253" s="197"/>
      <c r="R253" s="197"/>
      <c r="S253" s="197"/>
      <c r="T253" s="197"/>
      <c r="U253" s="198"/>
      <c r="V253" s="199"/>
      <c r="W253" s="200"/>
      <c r="X253" s="200"/>
      <c r="Y253" s="43"/>
      <c r="Z253" s="199"/>
      <c r="AA253" s="199"/>
      <c r="AB253" s="199"/>
      <c r="AC253" s="199"/>
      <c r="AD253" s="199"/>
      <c r="AE253" s="199"/>
      <c r="AF253" s="199"/>
      <c r="AG253" s="196"/>
      <c r="AH253" s="201"/>
      <c r="AI253" s="201"/>
      <c r="AJ253" s="201"/>
      <c r="AK253" s="43"/>
      <c r="AL253" s="43"/>
      <c r="AM253" s="43"/>
      <c r="AN253" s="64"/>
      <c r="AO253" s="64"/>
      <c r="AP253" s="202"/>
      <c r="AQ253" s="202"/>
      <c r="AR253" s="64"/>
    </row>
    <row r="254" spans="1:44" ht="15.75" customHeight="1" x14ac:dyDescent="0.2">
      <c r="A254" s="43"/>
      <c r="B254" s="43"/>
      <c r="C254" s="43"/>
      <c r="D254" s="43"/>
      <c r="E254" s="43"/>
      <c r="F254" s="43"/>
      <c r="G254" s="194"/>
      <c r="H254" s="194"/>
      <c r="I254" s="195"/>
      <c r="J254" s="196"/>
      <c r="K254" s="196"/>
      <c r="L254" s="196"/>
      <c r="M254" s="196"/>
      <c r="N254" s="196"/>
      <c r="O254" s="197"/>
      <c r="P254" s="197"/>
      <c r="Q254" s="197"/>
      <c r="R254" s="197"/>
      <c r="S254" s="197"/>
      <c r="T254" s="197"/>
      <c r="U254" s="198"/>
      <c r="V254" s="199"/>
      <c r="W254" s="200"/>
      <c r="X254" s="200"/>
      <c r="Y254" s="43"/>
      <c r="Z254" s="199"/>
      <c r="AA254" s="199"/>
      <c r="AB254" s="199"/>
      <c r="AC254" s="199"/>
      <c r="AD254" s="199"/>
      <c r="AE254" s="199"/>
      <c r="AF254" s="199"/>
      <c r="AG254" s="196"/>
      <c r="AH254" s="201"/>
      <c r="AI254" s="201"/>
      <c r="AJ254" s="201"/>
      <c r="AK254" s="43"/>
      <c r="AL254" s="43"/>
      <c r="AM254" s="43"/>
      <c r="AN254" s="64"/>
      <c r="AO254" s="64"/>
      <c r="AP254" s="202"/>
      <c r="AQ254" s="202"/>
      <c r="AR254" s="64"/>
    </row>
    <row r="255" spans="1:44" ht="15.75" customHeight="1" x14ac:dyDescent="0.2">
      <c r="A255" s="43"/>
      <c r="B255" s="43"/>
      <c r="C255" s="43"/>
      <c r="D255" s="43"/>
      <c r="E255" s="43"/>
      <c r="F255" s="43"/>
      <c r="G255" s="194"/>
      <c r="H255" s="194"/>
      <c r="I255" s="195"/>
      <c r="J255" s="196"/>
      <c r="K255" s="196"/>
      <c r="L255" s="196"/>
      <c r="M255" s="196"/>
      <c r="N255" s="196"/>
      <c r="O255" s="197"/>
      <c r="P255" s="197"/>
      <c r="Q255" s="197"/>
      <c r="R255" s="197"/>
      <c r="S255" s="197"/>
      <c r="T255" s="197"/>
      <c r="U255" s="198"/>
      <c r="V255" s="199"/>
      <c r="W255" s="200"/>
      <c r="X255" s="200"/>
      <c r="Y255" s="43"/>
      <c r="Z255" s="199"/>
      <c r="AA255" s="199"/>
      <c r="AB255" s="199"/>
      <c r="AC255" s="199"/>
      <c r="AD255" s="199"/>
      <c r="AE255" s="199"/>
      <c r="AF255" s="199"/>
      <c r="AG255" s="196"/>
      <c r="AH255" s="201"/>
      <c r="AI255" s="201"/>
      <c r="AJ255" s="201"/>
      <c r="AK255" s="43"/>
      <c r="AL255" s="43"/>
      <c r="AM255" s="43"/>
      <c r="AN255" s="64"/>
      <c r="AO255" s="64"/>
      <c r="AP255" s="202"/>
      <c r="AQ255" s="202"/>
      <c r="AR255" s="64"/>
    </row>
    <row r="256" spans="1:44" ht="15.75" customHeight="1" x14ac:dyDescent="0.2">
      <c r="A256" s="43"/>
      <c r="B256" s="43"/>
      <c r="C256" s="43"/>
      <c r="D256" s="43"/>
      <c r="E256" s="43"/>
      <c r="F256" s="43"/>
      <c r="G256" s="194"/>
      <c r="H256" s="194"/>
      <c r="I256" s="195"/>
      <c r="J256" s="196"/>
      <c r="K256" s="196"/>
      <c r="L256" s="196"/>
      <c r="M256" s="196"/>
      <c r="N256" s="196"/>
      <c r="O256" s="197"/>
      <c r="P256" s="197"/>
      <c r="Q256" s="197"/>
      <c r="R256" s="197"/>
      <c r="S256" s="197"/>
      <c r="T256" s="197"/>
      <c r="U256" s="198"/>
      <c r="V256" s="199"/>
      <c r="W256" s="200"/>
      <c r="X256" s="200"/>
      <c r="Y256" s="43"/>
      <c r="Z256" s="199"/>
      <c r="AA256" s="199"/>
      <c r="AB256" s="199"/>
      <c r="AC256" s="199"/>
      <c r="AD256" s="199"/>
      <c r="AE256" s="199"/>
      <c r="AF256" s="199"/>
      <c r="AG256" s="196"/>
      <c r="AH256" s="201"/>
      <c r="AI256" s="201"/>
      <c r="AJ256" s="201"/>
      <c r="AK256" s="43"/>
      <c r="AL256" s="43"/>
      <c r="AM256" s="43"/>
      <c r="AN256" s="64"/>
      <c r="AO256" s="64"/>
      <c r="AP256" s="202"/>
      <c r="AQ256" s="202"/>
      <c r="AR256" s="64"/>
    </row>
    <row r="257" spans="1:44" ht="15.75" customHeight="1" x14ac:dyDescent="0.2">
      <c r="A257" s="43"/>
      <c r="B257" s="43"/>
      <c r="C257" s="43"/>
      <c r="D257" s="43"/>
      <c r="E257" s="43"/>
      <c r="F257" s="43"/>
      <c r="G257" s="194"/>
      <c r="H257" s="194"/>
      <c r="I257" s="195"/>
      <c r="J257" s="196"/>
      <c r="K257" s="196"/>
      <c r="L257" s="196"/>
      <c r="M257" s="196"/>
      <c r="N257" s="196"/>
      <c r="O257" s="197"/>
      <c r="P257" s="197"/>
      <c r="Q257" s="197"/>
      <c r="R257" s="197"/>
      <c r="S257" s="197"/>
      <c r="T257" s="197"/>
      <c r="U257" s="198"/>
      <c r="V257" s="199"/>
      <c r="W257" s="200"/>
      <c r="X257" s="200"/>
      <c r="Y257" s="43"/>
      <c r="Z257" s="199"/>
      <c r="AA257" s="199"/>
      <c r="AB257" s="199"/>
      <c r="AC257" s="199"/>
      <c r="AD257" s="199"/>
      <c r="AE257" s="199"/>
      <c r="AF257" s="199"/>
      <c r="AG257" s="196"/>
      <c r="AH257" s="201"/>
      <c r="AI257" s="201"/>
      <c r="AJ257" s="201"/>
      <c r="AK257" s="43"/>
      <c r="AL257" s="43"/>
      <c r="AM257" s="43"/>
      <c r="AN257" s="64"/>
      <c r="AO257" s="64"/>
      <c r="AP257" s="202"/>
      <c r="AQ257" s="202"/>
      <c r="AR257" s="64"/>
    </row>
    <row r="258" spans="1:44" ht="15.75" customHeight="1" x14ac:dyDescent="0.2">
      <c r="A258" s="43"/>
      <c r="B258" s="43"/>
      <c r="C258" s="43"/>
      <c r="D258" s="43"/>
      <c r="E258" s="43"/>
      <c r="F258" s="43"/>
      <c r="G258" s="194"/>
      <c r="H258" s="194"/>
      <c r="I258" s="195"/>
      <c r="J258" s="196"/>
      <c r="K258" s="196"/>
      <c r="L258" s="196"/>
      <c r="M258" s="196"/>
      <c r="N258" s="196"/>
      <c r="O258" s="197"/>
      <c r="P258" s="197"/>
      <c r="Q258" s="197"/>
      <c r="R258" s="197"/>
      <c r="S258" s="197"/>
      <c r="T258" s="197"/>
      <c r="U258" s="198"/>
      <c r="V258" s="199"/>
      <c r="W258" s="200"/>
      <c r="X258" s="200"/>
      <c r="Y258" s="43"/>
      <c r="Z258" s="199"/>
      <c r="AA258" s="199"/>
      <c r="AB258" s="199"/>
      <c r="AC258" s="199"/>
      <c r="AD258" s="199"/>
      <c r="AE258" s="199"/>
      <c r="AF258" s="199"/>
      <c r="AG258" s="196"/>
      <c r="AH258" s="201"/>
      <c r="AI258" s="201"/>
      <c r="AJ258" s="201"/>
      <c r="AK258" s="43"/>
      <c r="AL258" s="43"/>
      <c r="AM258" s="43"/>
      <c r="AN258" s="64"/>
      <c r="AO258" s="64"/>
      <c r="AP258" s="202"/>
      <c r="AQ258" s="202"/>
      <c r="AR258" s="64"/>
    </row>
    <row r="259" spans="1:44" ht="15.75" customHeight="1" x14ac:dyDescent="0.2">
      <c r="A259" s="43"/>
      <c r="B259" s="43"/>
      <c r="C259" s="43"/>
      <c r="D259" s="43"/>
      <c r="E259" s="43"/>
      <c r="F259" s="43"/>
      <c r="G259" s="194"/>
      <c r="H259" s="194"/>
      <c r="I259" s="195"/>
      <c r="J259" s="196"/>
      <c r="K259" s="196"/>
      <c r="L259" s="196"/>
      <c r="M259" s="196"/>
      <c r="N259" s="196"/>
      <c r="O259" s="197"/>
      <c r="P259" s="197"/>
      <c r="Q259" s="197"/>
      <c r="R259" s="197"/>
      <c r="S259" s="197"/>
      <c r="T259" s="197"/>
      <c r="U259" s="198"/>
      <c r="V259" s="199"/>
      <c r="W259" s="200"/>
      <c r="X259" s="200"/>
      <c r="Y259" s="43"/>
      <c r="Z259" s="199"/>
      <c r="AA259" s="199"/>
      <c r="AB259" s="199"/>
      <c r="AC259" s="199"/>
      <c r="AD259" s="199"/>
      <c r="AE259" s="199"/>
      <c r="AF259" s="199"/>
      <c r="AG259" s="196"/>
      <c r="AH259" s="201"/>
      <c r="AI259" s="201"/>
      <c r="AJ259" s="201"/>
      <c r="AK259" s="43"/>
      <c r="AL259" s="43"/>
      <c r="AM259" s="43"/>
      <c r="AN259" s="64"/>
      <c r="AO259" s="64"/>
      <c r="AP259" s="202"/>
      <c r="AQ259" s="202"/>
      <c r="AR259" s="64"/>
    </row>
    <row r="260" spans="1:44" ht="15.75" customHeight="1" x14ac:dyDescent="0.2">
      <c r="A260" s="43"/>
      <c r="B260" s="43"/>
      <c r="C260" s="43"/>
      <c r="D260" s="43"/>
      <c r="E260" s="43"/>
      <c r="F260" s="43"/>
      <c r="G260" s="194"/>
      <c r="H260" s="194"/>
      <c r="I260" s="195"/>
      <c r="J260" s="196"/>
      <c r="K260" s="196"/>
      <c r="L260" s="196"/>
      <c r="M260" s="196"/>
      <c r="N260" s="196"/>
      <c r="O260" s="197"/>
      <c r="P260" s="197"/>
      <c r="Q260" s="197"/>
      <c r="R260" s="197"/>
      <c r="S260" s="197"/>
      <c r="T260" s="197"/>
      <c r="U260" s="198"/>
      <c r="V260" s="199"/>
      <c r="W260" s="200"/>
      <c r="X260" s="200"/>
      <c r="Y260" s="43"/>
      <c r="Z260" s="199"/>
      <c r="AA260" s="199"/>
      <c r="AB260" s="199"/>
      <c r="AC260" s="199"/>
      <c r="AD260" s="199"/>
      <c r="AE260" s="199"/>
      <c r="AF260" s="199"/>
      <c r="AG260" s="196"/>
      <c r="AH260" s="201"/>
      <c r="AI260" s="201"/>
      <c r="AJ260" s="201"/>
      <c r="AK260" s="43"/>
      <c r="AL260" s="43"/>
      <c r="AM260" s="43"/>
      <c r="AN260" s="64"/>
      <c r="AO260" s="64"/>
      <c r="AP260" s="202"/>
      <c r="AQ260" s="202"/>
      <c r="AR260" s="64"/>
    </row>
    <row r="261" spans="1:44" ht="15.75" customHeight="1" x14ac:dyDescent="0.2">
      <c r="A261" s="43"/>
      <c r="B261" s="43"/>
      <c r="C261" s="43"/>
      <c r="D261" s="43"/>
      <c r="E261" s="43"/>
      <c r="F261" s="43"/>
      <c r="G261" s="194"/>
      <c r="H261" s="194"/>
      <c r="I261" s="195"/>
      <c r="J261" s="196"/>
      <c r="K261" s="196"/>
      <c r="L261" s="196"/>
      <c r="M261" s="196"/>
      <c r="N261" s="196"/>
      <c r="O261" s="197"/>
      <c r="P261" s="197"/>
      <c r="Q261" s="197"/>
      <c r="R261" s="197"/>
      <c r="S261" s="197"/>
      <c r="T261" s="197"/>
      <c r="U261" s="198"/>
      <c r="V261" s="199"/>
      <c r="W261" s="200"/>
      <c r="X261" s="200"/>
      <c r="Y261" s="43"/>
      <c r="Z261" s="199"/>
      <c r="AA261" s="199"/>
      <c r="AB261" s="199"/>
      <c r="AC261" s="199"/>
      <c r="AD261" s="199"/>
      <c r="AE261" s="199"/>
      <c r="AF261" s="199"/>
      <c r="AG261" s="196"/>
      <c r="AH261" s="201"/>
      <c r="AI261" s="201"/>
      <c r="AJ261" s="201"/>
      <c r="AK261" s="43"/>
      <c r="AL261" s="43"/>
      <c r="AM261" s="43"/>
      <c r="AN261" s="64"/>
      <c r="AO261" s="64"/>
      <c r="AP261" s="202"/>
      <c r="AQ261" s="202"/>
      <c r="AR261" s="64"/>
    </row>
    <row r="262" spans="1:44" ht="15.75" customHeight="1" x14ac:dyDescent="0.2">
      <c r="A262" s="43"/>
      <c r="B262" s="43"/>
      <c r="C262" s="43"/>
      <c r="D262" s="43"/>
      <c r="E262" s="43"/>
      <c r="F262" s="43"/>
      <c r="G262" s="194"/>
      <c r="H262" s="194"/>
      <c r="I262" s="195"/>
      <c r="J262" s="196"/>
      <c r="K262" s="196"/>
      <c r="L262" s="196"/>
      <c r="M262" s="196"/>
      <c r="N262" s="196"/>
      <c r="O262" s="197"/>
      <c r="P262" s="197"/>
      <c r="Q262" s="197"/>
      <c r="R262" s="197"/>
      <c r="S262" s="197"/>
      <c r="T262" s="197"/>
      <c r="U262" s="198"/>
      <c r="V262" s="199"/>
      <c r="W262" s="200"/>
      <c r="X262" s="200"/>
      <c r="Y262" s="43"/>
      <c r="Z262" s="199"/>
      <c r="AA262" s="199"/>
      <c r="AB262" s="199"/>
      <c r="AC262" s="199"/>
      <c r="AD262" s="199"/>
      <c r="AE262" s="199"/>
      <c r="AF262" s="199"/>
      <c r="AG262" s="196"/>
      <c r="AH262" s="201"/>
      <c r="AI262" s="201"/>
      <c r="AJ262" s="201"/>
      <c r="AK262" s="43"/>
      <c r="AL262" s="43"/>
      <c r="AM262" s="43"/>
      <c r="AN262" s="64"/>
      <c r="AO262" s="64"/>
      <c r="AP262" s="202"/>
      <c r="AQ262" s="202"/>
      <c r="AR262" s="64"/>
    </row>
    <row r="263" spans="1:44" ht="15.75" customHeight="1" x14ac:dyDescent="0.2">
      <c r="A263" s="43"/>
      <c r="B263" s="43"/>
      <c r="C263" s="43"/>
      <c r="D263" s="43"/>
      <c r="E263" s="43"/>
      <c r="F263" s="43"/>
      <c r="G263" s="194"/>
      <c r="H263" s="194"/>
      <c r="I263" s="195"/>
      <c r="J263" s="196"/>
      <c r="K263" s="196"/>
      <c r="L263" s="196"/>
      <c r="M263" s="196"/>
      <c r="N263" s="196"/>
      <c r="O263" s="197"/>
      <c r="P263" s="197"/>
      <c r="Q263" s="197"/>
      <c r="R263" s="197"/>
      <c r="S263" s="197"/>
      <c r="T263" s="197"/>
      <c r="U263" s="198"/>
      <c r="V263" s="199"/>
      <c r="W263" s="200"/>
      <c r="X263" s="200"/>
      <c r="Y263" s="43"/>
      <c r="Z263" s="199"/>
      <c r="AA263" s="199"/>
      <c r="AB263" s="199"/>
      <c r="AC263" s="199"/>
      <c r="AD263" s="199"/>
      <c r="AE263" s="199"/>
      <c r="AF263" s="199"/>
      <c r="AG263" s="196"/>
      <c r="AH263" s="201"/>
      <c r="AI263" s="201"/>
      <c r="AJ263" s="201"/>
      <c r="AK263" s="43"/>
      <c r="AL263" s="43"/>
      <c r="AM263" s="43"/>
      <c r="AN263" s="64"/>
      <c r="AO263" s="64"/>
      <c r="AP263" s="202"/>
      <c r="AQ263" s="202"/>
      <c r="AR263" s="64"/>
    </row>
    <row r="264" spans="1:44" ht="15.75" customHeight="1" x14ac:dyDescent="0.2">
      <c r="A264" s="43"/>
      <c r="B264" s="43"/>
      <c r="C264" s="43"/>
      <c r="D264" s="43"/>
      <c r="E264" s="43"/>
      <c r="F264" s="43"/>
      <c r="G264" s="194"/>
      <c r="H264" s="194"/>
      <c r="I264" s="195"/>
      <c r="J264" s="196"/>
      <c r="K264" s="196"/>
      <c r="L264" s="196"/>
      <c r="M264" s="196"/>
      <c r="N264" s="196"/>
      <c r="O264" s="197"/>
      <c r="P264" s="197"/>
      <c r="Q264" s="197"/>
      <c r="R264" s="197"/>
      <c r="S264" s="197"/>
      <c r="T264" s="197"/>
      <c r="U264" s="198"/>
      <c r="V264" s="199"/>
      <c r="W264" s="200"/>
      <c r="X264" s="200"/>
      <c r="Y264" s="43"/>
      <c r="Z264" s="199"/>
      <c r="AA264" s="199"/>
      <c r="AB264" s="199"/>
      <c r="AC264" s="199"/>
      <c r="AD264" s="199"/>
      <c r="AE264" s="199"/>
      <c r="AF264" s="199"/>
      <c r="AG264" s="196"/>
      <c r="AH264" s="201"/>
      <c r="AI264" s="201"/>
      <c r="AJ264" s="201"/>
      <c r="AK264" s="43"/>
      <c r="AL264" s="43"/>
      <c r="AM264" s="43"/>
      <c r="AN264" s="64"/>
      <c r="AO264" s="64"/>
      <c r="AP264" s="202"/>
      <c r="AQ264" s="202"/>
      <c r="AR264" s="64"/>
    </row>
    <row r="265" spans="1:44" ht="15.75" customHeight="1" x14ac:dyDescent="0.2">
      <c r="A265" s="43"/>
      <c r="B265" s="43"/>
      <c r="C265" s="43"/>
      <c r="D265" s="43"/>
      <c r="E265" s="43"/>
      <c r="F265" s="43"/>
      <c r="G265" s="194"/>
      <c r="H265" s="194"/>
      <c r="I265" s="195"/>
      <c r="J265" s="196"/>
      <c r="K265" s="196"/>
      <c r="L265" s="196"/>
      <c r="M265" s="196"/>
      <c r="N265" s="196"/>
      <c r="O265" s="197"/>
      <c r="P265" s="197"/>
      <c r="Q265" s="197"/>
      <c r="R265" s="197"/>
      <c r="S265" s="197"/>
      <c r="T265" s="197"/>
      <c r="U265" s="198"/>
      <c r="V265" s="199"/>
      <c r="W265" s="200"/>
      <c r="X265" s="200"/>
      <c r="Y265" s="43"/>
      <c r="Z265" s="199"/>
      <c r="AA265" s="199"/>
      <c r="AB265" s="199"/>
      <c r="AC265" s="199"/>
      <c r="AD265" s="199"/>
      <c r="AE265" s="199"/>
      <c r="AF265" s="199"/>
      <c r="AG265" s="196"/>
      <c r="AH265" s="201"/>
      <c r="AI265" s="201"/>
      <c r="AJ265" s="201"/>
      <c r="AK265" s="43"/>
      <c r="AL265" s="43"/>
      <c r="AM265" s="43"/>
      <c r="AN265" s="64"/>
      <c r="AO265" s="64"/>
      <c r="AP265" s="202"/>
      <c r="AQ265" s="202"/>
      <c r="AR265" s="64"/>
    </row>
    <row r="266" spans="1:44" ht="15.75" customHeight="1" x14ac:dyDescent="0.2">
      <c r="A266" s="43"/>
      <c r="B266" s="43"/>
      <c r="C266" s="43"/>
      <c r="D266" s="43"/>
      <c r="E266" s="43"/>
      <c r="F266" s="43"/>
      <c r="G266" s="194"/>
      <c r="H266" s="194"/>
      <c r="I266" s="195"/>
      <c r="J266" s="196"/>
      <c r="K266" s="196"/>
      <c r="L266" s="196"/>
      <c r="M266" s="196"/>
      <c r="N266" s="196"/>
      <c r="O266" s="197"/>
      <c r="P266" s="197"/>
      <c r="Q266" s="197"/>
      <c r="R266" s="197"/>
      <c r="S266" s="197"/>
      <c r="T266" s="197"/>
      <c r="U266" s="198"/>
      <c r="V266" s="199"/>
      <c r="W266" s="200"/>
      <c r="X266" s="200"/>
      <c r="Y266" s="43"/>
      <c r="Z266" s="199"/>
      <c r="AA266" s="199"/>
      <c r="AB266" s="199"/>
      <c r="AC266" s="199"/>
      <c r="AD266" s="199"/>
      <c r="AE266" s="199"/>
      <c r="AF266" s="199"/>
      <c r="AG266" s="196"/>
      <c r="AH266" s="201"/>
      <c r="AI266" s="201"/>
      <c r="AJ266" s="201"/>
      <c r="AK266" s="43"/>
      <c r="AL266" s="43"/>
      <c r="AM266" s="43"/>
      <c r="AN266" s="64"/>
      <c r="AO266" s="64"/>
      <c r="AP266" s="202"/>
      <c r="AQ266" s="202"/>
      <c r="AR266" s="64"/>
    </row>
    <row r="267" spans="1:44" ht="15.75" customHeight="1" x14ac:dyDescent="0.2">
      <c r="A267" s="43"/>
      <c r="B267" s="43"/>
      <c r="C267" s="43"/>
      <c r="D267" s="43"/>
      <c r="E267" s="43"/>
      <c r="F267" s="43"/>
      <c r="G267" s="194"/>
      <c r="H267" s="194"/>
      <c r="I267" s="195"/>
      <c r="J267" s="196"/>
      <c r="K267" s="196"/>
      <c r="L267" s="196"/>
      <c r="M267" s="196"/>
      <c r="N267" s="196"/>
      <c r="O267" s="197"/>
      <c r="P267" s="197"/>
      <c r="Q267" s="197"/>
      <c r="R267" s="197"/>
      <c r="S267" s="197"/>
      <c r="T267" s="197"/>
      <c r="U267" s="198"/>
      <c r="V267" s="199"/>
      <c r="W267" s="200"/>
      <c r="X267" s="200"/>
      <c r="Y267" s="43"/>
      <c r="Z267" s="199"/>
      <c r="AA267" s="199"/>
      <c r="AB267" s="199"/>
      <c r="AC267" s="199"/>
      <c r="AD267" s="199"/>
      <c r="AE267" s="199"/>
      <c r="AF267" s="199"/>
      <c r="AG267" s="196"/>
      <c r="AH267" s="201"/>
      <c r="AI267" s="201"/>
      <c r="AJ267" s="201"/>
      <c r="AK267" s="43"/>
      <c r="AL267" s="43"/>
      <c r="AM267" s="43"/>
      <c r="AN267" s="64"/>
      <c r="AO267" s="64"/>
      <c r="AP267" s="202"/>
      <c r="AQ267" s="202"/>
      <c r="AR267" s="64"/>
    </row>
    <row r="268" spans="1:44" ht="15.75" customHeight="1" x14ac:dyDescent="0.2">
      <c r="A268" s="43"/>
      <c r="B268" s="43"/>
      <c r="C268" s="43"/>
      <c r="D268" s="43"/>
      <c r="E268" s="43"/>
      <c r="F268" s="43"/>
      <c r="G268" s="194"/>
      <c r="H268" s="194"/>
      <c r="I268" s="195"/>
      <c r="J268" s="196"/>
      <c r="K268" s="196"/>
      <c r="L268" s="196"/>
      <c r="M268" s="196"/>
      <c r="N268" s="196"/>
      <c r="O268" s="197"/>
      <c r="P268" s="197"/>
      <c r="Q268" s="197"/>
      <c r="R268" s="197"/>
      <c r="S268" s="197"/>
      <c r="T268" s="197"/>
      <c r="U268" s="198"/>
      <c r="V268" s="199"/>
      <c r="W268" s="200"/>
      <c r="X268" s="200"/>
      <c r="Y268" s="43"/>
      <c r="Z268" s="199"/>
      <c r="AA268" s="199"/>
      <c r="AB268" s="199"/>
      <c r="AC268" s="199"/>
      <c r="AD268" s="199"/>
      <c r="AE268" s="199"/>
      <c r="AF268" s="199"/>
      <c r="AG268" s="196"/>
      <c r="AH268" s="201"/>
      <c r="AI268" s="201"/>
      <c r="AJ268" s="201"/>
      <c r="AK268" s="43"/>
      <c r="AL268" s="43"/>
      <c r="AM268" s="43"/>
      <c r="AN268" s="64"/>
      <c r="AO268" s="64"/>
      <c r="AP268" s="202"/>
      <c r="AQ268" s="202"/>
      <c r="AR268" s="64"/>
    </row>
    <row r="269" spans="1:44" ht="15.75" customHeight="1" x14ac:dyDescent="0.2">
      <c r="A269" s="43"/>
      <c r="B269" s="43"/>
      <c r="C269" s="43"/>
      <c r="D269" s="43"/>
      <c r="E269" s="43"/>
      <c r="F269" s="43"/>
      <c r="G269" s="194"/>
      <c r="H269" s="194"/>
      <c r="I269" s="195"/>
      <c r="J269" s="196"/>
      <c r="K269" s="196"/>
      <c r="L269" s="196"/>
      <c r="M269" s="196"/>
      <c r="N269" s="196"/>
      <c r="O269" s="197"/>
      <c r="P269" s="197"/>
      <c r="Q269" s="197"/>
      <c r="R269" s="197"/>
      <c r="S269" s="197"/>
      <c r="T269" s="197"/>
      <c r="U269" s="198"/>
      <c r="V269" s="199"/>
      <c r="W269" s="200"/>
      <c r="X269" s="200"/>
      <c r="Y269" s="43"/>
      <c r="Z269" s="199"/>
      <c r="AA269" s="199"/>
      <c r="AB269" s="199"/>
      <c r="AC269" s="199"/>
      <c r="AD269" s="199"/>
      <c r="AE269" s="199"/>
      <c r="AF269" s="199"/>
      <c r="AG269" s="196"/>
      <c r="AH269" s="201"/>
      <c r="AI269" s="201"/>
      <c r="AJ269" s="201"/>
      <c r="AK269" s="43"/>
      <c r="AL269" s="43"/>
      <c r="AM269" s="43"/>
      <c r="AN269" s="64"/>
      <c r="AO269" s="64"/>
      <c r="AP269" s="202"/>
      <c r="AQ269" s="202"/>
      <c r="AR269" s="64"/>
    </row>
    <row r="270" spans="1:44" ht="15.75" customHeight="1" x14ac:dyDescent="0.2">
      <c r="A270" s="43"/>
      <c r="B270" s="43"/>
      <c r="C270" s="43"/>
      <c r="D270" s="43"/>
      <c r="E270" s="43"/>
      <c r="F270" s="43"/>
      <c r="G270" s="194"/>
      <c r="H270" s="194"/>
      <c r="I270" s="195"/>
      <c r="J270" s="196"/>
      <c r="K270" s="196"/>
      <c r="L270" s="196"/>
      <c r="M270" s="196"/>
      <c r="N270" s="196"/>
      <c r="O270" s="197"/>
      <c r="P270" s="197"/>
      <c r="Q270" s="197"/>
      <c r="R270" s="197"/>
      <c r="S270" s="197"/>
      <c r="T270" s="197"/>
      <c r="U270" s="198"/>
      <c r="V270" s="199"/>
      <c r="W270" s="200"/>
      <c r="X270" s="200"/>
      <c r="Y270" s="43"/>
      <c r="Z270" s="199"/>
      <c r="AA270" s="199"/>
      <c r="AB270" s="199"/>
      <c r="AC270" s="199"/>
      <c r="AD270" s="199"/>
      <c r="AE270" s="199"/>
      <c r="AF270" s="199"/>
      <c r="AG270" s="196"/>
      <c r="AH270" s="201"/>
      <c r="AI270" s="201"/>
      <c r="AJ270" s="201"/>
      <c r="AK270" s="43"/>
      <c r="AL270" s="43"/>
      <c r="AM270" s="43"/>
      <c r="AN270" s="64"/>
      <c r="AO270" s="64"/>
      <c r="AP270" s="202"/>
      <c r="AQ270" s="202"/>
      <c r="AR270" s="64"/>
    </row>
    <row r="271" spans="1:44" ht="15.75" customHeight="1" x14ac:dyDescent="0.2">
      <c r="A271" s="43"/>
      <c r="B271" s="43"/>
      <c r="C271" s="43"/>
      <c r="D271" s="43"/>
      <c r="E271" s="43"/>
      <c r="F271" s="43"/>
      <c r="G271" s="194"/>
      <c r="H271" s="194"/>
      <c r="I271" s="195"/>
      <c r="J271" s="196"/>
      <c r="K271" s="196"/>
      <c r="L271" s="196"/>
      <c r="M271" s="196"/>
      <c r="N271" s="196"/>
      <c r="O271" s="197"/>
      <c r="P271" s="197"/>
      <c r="Q271" s="197"/>
      <c r="R271" s="197"/>
      <c r="S271" s="197"/>
      <c r="T271" s="197"/>
      <c r="U271" s="198"/>
      <c r="V271" s="199"/>
      <c r="W271" s="200"/>
      <c r="X271" s="200"/>
      <c r="Y271" s="43"/>
      <c r="Z271" s="199"/>
      <c r="AA271" s="199"/>
      <c r="AB271" s="199"/>
      <c r="AC271" s="199"/>
      <c r="AD271" s="199"/>
      <c r="AE271" s="199"/>
      <c r="AF271" s="199"/>
      <c r="AG271" s="196"/>
      <c r="AH271" s="201"/>
      <c r="AI271" s="201"/>
      <c r="AJ271" s="201"/>
      <c r="AK271" s="43"/>
      <c r="AL271" s="43"/>
      <c r="AM271" s="43"/>
      <c r="AN271" s="64"/>
      <c r="AO271" s="64"/>
      <c r="AP271" s="202"/>
      <c r="AQ271" s="202"/>
      <c r="AR271" s="64"/>
    </row>
    <row r="272" spans="1:44" ht="15.75" customHeight="1" x14ac:dyDescent="0.2">
      <c r="A272" s="43"/>
      <c r="B272" s="43"/>
      <c r="C272" s="43"/>
      <c r="D272" s="43"/>
      <c r="E272" s="43"/>
      <c r="F272" s="43"/>
      <c r="G272" s="194"/>
      <c r="H272" s="194"/>
      <c r="I272" s="195"/>
      <c r="J272" s="196"/>
      <c r="K272" s="196"/>
      <c r="L272" s="196"/>
      <c r="M272" s="196"/>
      <c r="N272" s="196"/>
      <c r="O272" s="197"/>
      <c r="P272" s="197"/>
      <c r="Q272" s="197"/>
      <c r="R272" s="197"/>
      <c r="S272" s="197"/>
      <c r="T272" s="197"/>
      <c r="U272" s="198"/>
      <c r="V272" s="199"/>
      <c r="W272" s="200"/>
      <c r="X272" s="200"/>
      <c r="Y272" s="43"/>
      <c r="Z272" s="199"/>
      <c r="AA272" s="199"/>
      <c r="AB272" s="199"/>
      <c r="AC272" s="199"/>
      <c r="AD272" s="199"/>
      <c r="AE272" s="199"/>
      <c r="AF272" s="199"/>
      <c r="AG272" s="196"/>
      <c r="AH272" s="201"/>
      <c r="AI272" s="201"/>
      <c r="AJ272" s="201"/>
      <c r="AK272" s="43"/>
      <c r="AL272" s="43"/>
      <c r="AM272" s="43"/>
      <c r="AN272" s="64"/>
      <c r="AO272" s="64"/>
      <c r="AP272" s="202"/>
      <c r="AQ272" s="202"/>
      <c r="AR272" s="64"/>
    </row>
    <row r="273" spans="1:44" ht="15.75" customHeight="1" x14ac:dyDescent="0.2">
      <c r="A273" s="43"/>
      <c r="B273" s="43"/>
      <c r="C273" s="43"/>
      <c r="D273" s="43"/>
      <c r="E273" s="43"/>
      <c r="F273" s="43"/>
      <c r="G273" s="194"/>
      <c r="H273" s="194"/>
      <c r="I273" s="195"/>
      <c r="J273" s="196"/>
      <c r="K273" s="196"/>
      <c r="L273" s="196"/>
      <c r="M273" s="196"/>
      <c r="N273" s="196"/>
      <c r="O273" s="197"/>
      <c r="P273" s="197"/>
      <c r="Q273" s="197"/>
      <c r="R273" s="197"/>
      <c r="S273" s="197"/>
      <c r="T273" s="197"/>
      <c r="U273" s="198"/>
      <c r="V273" s="199"/>
      <c r="W273" s="200"/>
      <c r="X273" s="200"/>
      <c r="Y273" s="43"/>
      <c r="Z273" s="199"/>
      <c r="AA273" s="199"/>
      <c r="AB273" s="199"/>
      <c r="AC273" s="199"/>
      <c r="AD273" s="199"/>
      <c r="AE273" s="199"/>
      <c r="AF273" s="199"/>
      <c r="AG273" s="196"/>
      <c r="AH273" s="201"/>
      <c r="AI273" s="201"/>
      <c r="AJ273" s="201"/>
      <c r="AK273" s="43"/>
      <c r="AL273" s="43"/>
      <c r="AM273" s="43"/>
      <c r="AN273" s="64"/>
      <c r="AO273" s="64"/>
      <c r="AP273" s="202"/>
      <c r="AQ273" s="202"/>
      <c r="AR273" s="64"/>
    </row>
    <row r="274" spans="1:44" ht="15.75" customHeight="1" x14ac:dyDescent="0.2">
      <c r="A274" s="43"/>
      <c r="B274" s="43"/>
      <c r="C274" s="43"/>
      <c r="D274" s="43"/>
      <c r="E274" s="43"/>
      <c r="F274" s="43"/>
      <c r="G274" s="194"/>
      <c r="H274" s="194"/>
      <c r="I274" s="195"/>
      <c r="J274" s="196"/>
      <c r="K274" s="196"/>
      <c r="L274" s="196"/>
      <c r="M274" s="196"/>
      <c r="N274" s="196"/>
      <c r="O274" s="197"/>
      <c r="P274" s="197"/>
      <c r="Q274" s="197"/>
      <c r="R274" s="197"/>
      <c r="S274" s="197"/>
      <c r="T274" s="197"/>
      <c r="U274" s="198"/>
      <c r="V274" s="199"/>
      <c r="W274" s="200"/>
      <c r="X274" s="200"/>
      <c r="Y274" s="43"/>
      <c r="Z274" s="199"/>
      <c r="AA274" s="199"/>
      <c r="AB274" s="199"/>
      <c r="AC274" s="199"/>
      <c r="AD274" s="199"/>
      <c r="AE274" s="199"/>
      <c r="AF274" s="199"/>
      <c r="AG274" s="196"/>
      <c r="AH274" s="201"/>
      <c r="AI274" s="201"/>
      <c r="AJ274" s="201"/>
      <c r="AK274" s="43"/>
      <c r="AL274" s="43"/>
      <c r="AM274" s="43"/>
      <c r="AN274" s="64"/>
      <c r="AO274" s="64"/>
      <c r="AP274" s="202"/>
      <c r="AQ274" s="202"/>
      <c r="AR274" s="64"/>
    </row>
    <row r="275" spans="1:44" ht="15.75" customHeight="1" x14ac:dyDescent="0.2">
      <c r="A275" s="43"/>
      <c r="B275" s="43"/>
      <c r="C275" s="43"/>
      <c r="D275" s="43"/>
      <c r="E275" s="43"/>
      <c r="F275" s="43"/>
      <c r="G275" s="194"/>
      <c r="H275" s="194"/>
      <c r="I275" s="195"/>
      <c r="J275" s="196"/>
      <c r="K275" s="196"/>
      <c r="L275" s="196"/>
      <c r="M275" s="196"/>
      <c r="N275" s="196"/>
      <c r="O275" s="197"/>
      <c r="P275" s="197"/>
      <c r="Q275" s="197"/>
      <c r="R275" s="197"/>
      <c r="S275" s="197"/>
      <c r="T275" s="197"/>
      <c r="U275" s="198"/>
      <c r="V275" s="199"/>
      <c r="W275" s="200"/>
      <c r="X275" s="200"/>
      <c r="Y275" s="43"/>
      <c r="Z275" s="199"/>
      <c r="AA275" s="199"/>
      <c r="AB275" s="199"/>
      <c r="AC275" s="199"/>
      <c r="AD275" s="199"/>
      <c r="AE275" s="199"/>
      <c r="AF275" s="199"/>
      <c r="AG275" s="196"/>
      <c r="AH275" s="201"/>
      <c r="AI275" s="201"/>
      <c r="AJ275" s="201"/>
      <c r="AK275" s="43"/>
      <c r="AL275" s="43"/>
      <c r="AM275" s="43"/>
      <c r="AN275" s="64"/>
      <c r="AO275" s="64"/>
      <c r="AP275" s="202"/>
      <c r="AQ275" s="202"/>
      <c r="AR275" s="64"/>
    </row>
    <row r="276" spans="1:44" ht="15.75" customHeight="1" x14ac:dyDescent="0.2">
      <c r="A276" s="43"/>
      <c r="B276" s="43"/>
      <c r="C276" s="43"/>
      <c r="D276" s="43"/>
      <c r="E276" s="43"/>
      <c r="F276" s="43"/>
      <c r="G276" s="194"/>
      <c r="H276" s="194"/>
      <c r="I276" s="195"/>
      <c r="J276" s="196"/>
      <c r="K276" s="196"/>
      <c r="L276" s="196"/>
      <c r="M276" s="196"/>
      <c r="N276" s="196"/>
      <c r="O276" s="197"/>
      <c r="P276" s="197"/>
      <c r="Q276" s="197"/>
      <c r="R276" s="197"/>
      <c r="S276" s="197"/>
      <c r="T276" s="197"/>
      <c r="U276" s="198"/>
      <c r="V276" s="199"/>
      <c r="W276" s="200"/>
      <c r="X276" s="200"/>
      <c r="Y276" s="43"/>
      <c r="Z276" s="199"/>
      <c r="AA276" s="199"/>
      <c r="AB276" s="199"/>
      <c r="AC276" s="199"/>
      <c r="AD276" s="199"/>
      <c r="AE276" s="199"/>
      <c r="AF276" s="199"/>
      <c r="AG276" s="196"/>
      <c r="AH276" s="201"/>
      <c r="AI276" s="201"/>
      <c r="AJ276" s="201"/>
      <c r="AK276" s="43"/>
      <c r="AL276" s="43"/>
      <c r="AM276" s="43"/>
      <c r="AN276" s="64"/>
      <c r="AO276" s="64"/>
      <c r="AP276" s="202"/>
      <c r="AQ276" s="202"/>
      <c r="AR276" s="64"/>
    </row>
    <row r="277" spans="1:44" ht="15.75" customHeight="1" x14ac:dyDescent="0.2">
      <c r="A277" s="43"/>
      <c r="B277" s="43"/>
      <c r="C277" s="43"/>
      <c r="D277" s="43"/>
      <c r="E277" s="43"/>
      <c r="F277" s="43"/>
      <c r="G277" s="194"/>
      <c r="H277" s="194"/>
      <c r="I277" s="195"/>
      <c r="J277" s="196"/>
      <c r="K277" s="196"/>
      <c r="L277" s="196"/>
      <c r="M277" s="196"/>
      <c r="N277" s="196"/>
      <c r="O277" s="197"/>
      <c r="P277" s="197"/>
      <c r="Q277" s="197"/>
      <c r="R277" s="197"/>
      <c r="S277" s="197"/>
      <c r="T277" s="197"/>
      <c r="U277" s="198"/>
      <c r="V277" s="199"/>
      <c r="W277" s="200"/>
      <c r="X277" s="200"/>
      <c r="Y277" s="43"/>
      <c r="Z277" s="199"/>
      <c r="AA277" s="199"/>
      <c r="AB277" s="199"/>
      <c r="AC277" s="199"/>
      <c r="AD277" s="199"/>
      <c r="AE277" s="199"/>
      <c r="AF277" s="199"/>
      <c r="AG277" s="196"/>
      <c r="AH277" s="201"/>
      <c r="AI277" s="201"/>
      <c r="AJ277" s="201"/>
      <c r="AK277" s="43"/>
      <c r="AL277" s="43"/>
      <c r="AM277" s="43"/>
      <c r="AN277" s="64"/>
      <c r="AO277" s="64"/>
      <c r="AP277" s="202"/>
      <c r="AQ277" s="202"/>
      <c r="AR277" s="64"/>
    </row>
    <row r="278" spans="1:44" ht="15.75" customHeight="1" x14ac:dyDescent="0.2">
      <c r="A278" s="43"/>
      <c r="B278" s="43"/>
      <c r="C278" s="43"/>
      <c r="D278" s="43"/>
      <c r="E278" s="43"/>
      <c r="F278" s="43"/>
      <c r="G278" s="194"/>
      <c r="H278" s="194"/>
      <c r="I278" s="195"/>
      <c r="J278" s="196"/>
      <c r="K278" s="196"/>
      <c r="L278" s="196"/>
      <c r="M278" s="196"/>
      <c r="N278" s="196"/>
      <c r="O278" s="197"/>
      <c r="P278" s="197"/>
      <c r="Q278" s="197"/>
      <c r="R278" s="197"/>
      <c r="S278" s="197"/>
      <c r="T278" s="197"/>
      <c r="U278" s="198"/>
      <c r="V278" s="199"/>
      <c r="W278" s="200"/>
      <c r="X278" s="200"/>
      <c r="Y278" s="43"/>
      <c r="Z278" s="199"/>
      <c r="AA278" s="199"/>
      <c r="AB278" s="199"/>
      <c r="AC278" s="199"/>
      <c r="AD278" s="199"/>
      <c r="AE278" s="199"/>
      <c r="AF278" s="199"/>
      <c r="AG278" s="196"/>
      <c r="AH278" s="201"/>
      <c r="AI278" s="201"/>
      <c r="AJ278" s="201"/>
      <c r="AK278" s="43"/>
      <c r="AL278" s="43"/>
      <c r="AM278" s="43"/>
      <c r="AN278" s="64"/>
      <c r="AO278" s="64"/>
      <c r="AP278" s="202"/>
      <c r="AQ278" s="202"/>
      <c r="AR278" s="64"/>
    </row>
    <row r="279" spans="1:44" ht="15.75" customHeight="1" x14ac:dyDescent="0.2">
      <c r="A279" s="43"/>
      <c r="B279" s="43"/>
      <c r="C279" s="43"/>
      <c r="D279" s="43"/>
      <c r="E279" s="43"/>
      <c r="F279" s="43"/>
      <c r="G279" s="194"/>
      <c r="H279" s="194"/>
      <c r="I279" s="195"/>
      <c r="J279" s="196"/>
      <c r="K279" s="196"/>
      <c r="L279" s="196"/>
      <c r="M279" s="196"/>
      <c r="N279" s="196"/>
      <c r="O279" s="197"/>
      <c r="P279" s="197"/>
      <c r="Q279" s="197"/>
      <c r="R279" s="197"/>
      <c r="S279" s="197"/>
      <c r="T279" s="197"/>
      <c r="U279" s="198"/>
      <c r="V279" s="199"/>
      <c r="W279" s="200"/>
      <c r="X279" s="200"/>
      <c r="Y279" s="43"/>
      <c r="Z279" s="199"/>
      <c r="AA279" s="199"/>
      <c r="AB279" s="199"/>
      <c r="AC279" s="199"/>
      <c r="AD279" s="199"/>
      <c r="AE279" s="199"/>
      <c r="AF279" s="199"/>
      <c r="AG279" s="196"/>
      <c r="AH279" s="201"/>
      <c r="AI279" s="201"/>
      <c r="AJ279" s="201"/>
      <c r="AK279" s="43"/>
      <c r="AL279" s="43"/>
      <c r="AM279" s="43"/>
      <c r="AN279" s="64"/>
      <c r="AO279" s="64"/>
      <c r="AP279" s="202"/>
      <c r="AQ279" s="202"/>
      <c r="AR279" s="64"/>
    </row>
    <row r="280" spans="1:44" ht="15.75" customHeight="1" x14ac:dyDescent="0.2">
      <c r="A280" s="43"/>
      <c r="B280" s="43"/>
      <c r="C280" s="43"/>
      <c r="D280" s="43"/>
      <c r="E280" s="43"/>
      <c r="F280" s="43"/>
      <c r="G280" s="194"/>
      <c r="H280" s="194"/>
      <c r="I280" s="195"/>
      <c r="J280" s="196"/>
      <c r="K280" s="196"/>
      <c r="L280" s="196"/>
      <c r="M280" s="196"/>
      <c r="N280" s="196"/>
      <c r="O280" s="197"/>
      <c r="P280" s="197"/>
      <c r="Q280" s="197"/>
      <c r="R280" s="197"/>
      <c r="S280" s="197"/>
      <c r="T280" s="197"/>
      <c r="U280" s="198"/>
      <c r="V280" s="199"/>
      <c r="W280" s="200"/>
      <c r="X280" s="200"/>
      <c r="Y280" s="43"/>
      <c r="Z280" s="199"/>
      <c r="AA280" s="199"/>
      <c r="AB280" s="199"/>
      <c r="AC280" s="199"/>
      <c r="AD280" s="199"/>
      <c r="AE280" s="199"/>
      <c r="AF280" s="199"/>
      <c r="AG280" s="196"/>
      <c r="AH280" s="201"/>
      <c r="AI280" s="201"/>
      <c r="AJ280" s="201"/>
      <c r="AK280" s="43"/>
      <c r="AL280" s="43"/>
      <c r="AM280" s="43"/>
      <c r="AN280" s="64"/>
      <c r="AO280" s="64"/>
      <c r="AP280" s="202"/>
      <c r="AQ280" s="202"/>
      <c r="AR280" s="64"/>
    </row>
    <row r="281" spans="1:44" ht="15.75" customHeight="1" x14ac:dyDescent="0.2">
      <c r="A281" s="43"/>
      <c r="B281" s="43"/>
      <c r="C281" s="43"/>
      <c r="D281" s="43"/>
      <c r="E281" s="43"/>
      <c r="F281" s="43"/>
      <c r="G281" s="194"/>
      <c r="H281" s="194"/>
      <c r="I281" s="195"/>
      <c r="J281" s="196"/>
      <c r="K281" s="196"/>
      <c r="L281" s="196"/>
      <c r="M281" s="196"/>
      <c r="N281" s="196"/>
      <c r="O281" s="197"/>
      <c r="P281" s="197"/>
      <c r="Q281" s="197"/>
      <c r="R281" s="197"/>
      <c r="S281" s="197"/>
      <c r="T281" s="197"/>
      <c r="U281" s="198"/>
      <c r="V281" s="199"/>
      <c r="W281" s="200"/>
      <c r="X281" s="200"/>
      <c r="Y281" s="43"/>
      <c r="Z281" s="199"/>
      <c r="AA281" s="199"/>
      <c r="AB281" s="199"/>
      <c r="AC281" s="199"/>
      <c r="AD281" s="199"/>
      <c r="AE281" s="199"/>
      <c r="AF281" s="199"/>
      <c r="AG281" s="196"/>
      <c r="AH281" s="201"/>
      <c r="AI281" s="201"/>
      <c r="AJ281" s="201"/>
      <c r="AK281" s="43"/>
      <c r="AL281" s="43"/>
      <c r="AM281" s="43"/>
      <c r="AN281" s="64"/>
      <c r="AO281" s="64"/>
      <c r="AP281" s="202"/>
      <c r="AQ281" s="202"/>
      <c r="AR281" s="64"/>
    </row>
    <row r="282" spans="1:44" ht="15.75" customHeight="1" x14ac:dyDescent="0.2">
      <c r="A282" s="43"/>
      <c r="B282" s="43"/>
      <c r="C282" s="43"/>
      <c r="D282" s="43"/>
      <c r="E282" s="43"/>
      <c r="F282" s="43"/>
      <c r="G282" s="194"/>
      <c r="H282" s="194"/>
      <c r="I282" s="195"/>
      <c r="J282" s="196"/>
      <c r="K282" s="196"/>
      <c r="L282" s="196"/>
      <c r="M282" s="196"/>
      <c r="N282" s="196"/>
      <c r="O282" s="197"/>
      <c r="P282" s="197"/>
      <c r="Q282" s="197"/>
      <c r="R282" s="197"/>
      <c r="S282" s="197"/>
      <c r="T282" s="197"/>
      <c r="U282" s="198"/>
      <c r="V282" s="199"/>
      <c r="W282" s="200"/>
      <c r="X282" s="200"/>
      <c r="Y282" s="43"/>
      <c r="Z282" s="199"/>
      <c r="AA282" s="199"/>
      <c r="AB282" s="199"/>
      <c r="AC282" s="199"/>
      <c r="AD282" s="199"/>
      <c r="AE282" s="199"/>
      <c r="AF282" s="199"/>
      <c r="AG282" s="196"/>
      <c r="AH282" s="201"/>
      <c r="AI282" s="201"/>
      <c r="AJ282" s="201"/>
      <c r="AK282" s="43"/>
      <c r="AL282" s="43"/>
      <c r="AM282" s="43"/>
      <c r="AN282" s="64"/>
      <c r="AO282" s="64"/>
      <c r="AP282" s="202"/>
      <c r="AQ282" s="202"/>
      <c r="AR282" s="64"/>
    </row>
    <row r="283" spans="1:44" ht="15.75" customHeight="1" x14ac:dyDescent="0.2">
      <c r="A283" s="43"/>
      <c r="B283" s="43"/>
      <c r="C283" s="43"/>
      <c r="D283" s="43"/>
      <c r="E283" s="43"/>
      <c r="F283" s="43"/>
      <c r="G283" s="194"/>
      <c r="H283" s="194"/>
      <c r="I283" s="195"/>
      <c r="J283" s="196"/>
      <c r="K283" s="196"/>
      <c r="L283" s="196"/>
      <c r="M283" s="196"/>
      <c r="N283" s="196"/>
      <c r="O283" s="197"/>
      <c r="P283" s="197"/>
      <c r="Q283" s="197"/>
      <c r="R283" s="197"/>
      <c r="S283" s="197"/>
      <c r="T283" s="197"/>
      <c r="U283" s="198"/>
      <c r="V283" s="199"/>
      <c r="W283" s="200"/>
      <c r="X283" s="200"/>
      <c r="Y283" s="43"/>
      <c r="Z283" s="199"/>
      <c r="AA283" s="199"/>
      <c r="AB283" s="199"/>
      <c r="AC283" s="199"/>
      <c r="AD283" s="199"/>
      <c r="AE283" s="199"/>
      <c r="AF283" s="199"/>
      <c r="AG283" s="196"/>
      <c r="AH283" s="201"/>
      <c r="AI283" s="201"/>
      <c r="AJ283" s="201"/>
      <c r="AK283" s="43"/>
      <c r="AL283" s="43"/>
      <c r="AM283" s="43"/>
      <c r="AN283" s="64"/>
      <c r="AO283" s="64"/>
      <c r="AP283" s="202"/>
      <c r="AQ283" s="202"/>
      <c r="AR283" s="64"/>
    </row>
    <row r="284" spans="1:44" ht="15.75" customHeight="1" x14ac:dyDescent="0.2">
      <c r="A284" s="43"/>
      <c r="B284" s="43"/>
      <c r="C284" s="43"/>
      <c r="D284" s="43"/>
      <c r="E284" s="43"/>
      <c r="F284" s="43"/>
      <c r="G284" s="194"/>
      <c r="H284" s="194"/>
      <c r="I284" s="195"/>
      <c r="J284" s="196"/>
      <c r="K284" s="196"/>
      <c r="L284" s="196"/>
      <c r="M284" s="196"/>
      <c r="N284" s="196"/>
      <c r="O284" s="197"/>
      <c r="P284" s="197"/>
      <c r="Q284" s="197"/>
      <c r="R284" s="197"/>
      <c r="S284" s="197"/>
      <c r="T284" s="197"/>
      <c r="U284" s="198"/>
      <c r="V284" s="199"/>
      <c r="W284" s="200"/>
      <c r="X284" s="200"/>
      <c r="Y284" s="43"/>
      <c r="Z284" s="199"/>
      <c r="AA284" s="199"/>
      <c r="AB284" s="199"/>
      <c r="AC284" s="199"/>
      <c r="AD284" s="199"/>
      <c r="AE284" s="199"/>
      <c r="AF284" s="199"/>
      <c r="AG284" s="196"/>
      <c r="AH284" s="201"/>
      <c r="AI284" s="201"/>
      <c r="AJ284" s="201"/>
      <c r="AK284" s="43"/>
      <c r="AL284" s="43"/>
      <c r="AM284" s="43"/>
      <c r="AN284" s="64"/>
      <c r="AO284" s="64"/>
      <c r="AP284" s="202"/>
      <c r="AQ284" s="202"/>
      <c r="AR284" s="64"/>
    </row>
    <row r="285" spans="1:44" ht="15.75" customHeight="1" x14ac:dyDescent="0.2">
      <c r="A285" s="43"/>
      <c r="B285" s="43"/>
      <c r="C285" s="43"/>
      <c r="D285" s="43"/>
      <c r="E285" s="43"/>
      <c r="F285" s="43"/>
      <c r="G285" s="194"/>
      <c r="H285" s="194"/>
      <c r="I285" s="195"/>
      <c r="J285" s="196"/>
      <c r="K285" s="196"/>
      <c r="L285" s="196"/>
      <c r="M285" s="196"/>
      <c r="N285" s="196"/>
      <c r="O285" s="197"/>
      <c r="P285" s="197"/>
      <c r="Q285" s="197"/>
      <c r="R285" s="197"/>
      <c r="S285" s="197"/>
      <c r="T285" s="197"/>
      <c r="U285" s="198"/>
      <c r="V285" s="199"/>
      <c r="W285" s="200"/>
      <c r="X285" s="200"/>
      <c r="Y285" s="43"/>
      <c r="Z285" s="199"/>
      <c r="AA285" s="199"/>
      <c r="AB285" s="199"/>
      <c r="AC285" s="199"/>
      <c r="AD285" s="199"/>
      <c r="AE285" s="199"/>
      <c r="AF285" s="199"/>
      <c r="AG285" s="196"/>
      <c r="AH285" s="201"/>
      <c r="AI285" s="201"/>
      <c r="AJ285" s="201"/>
      <c r="AK285" s="43"/>
      <c r="AL285" s="43"/>
      <c r="AM285" s="43"/>
      <c r="AN285" s="64"/>
      <c r="AO285" s="64"/>
      <c r="AP285" s="202"/>
      <c r="AQ285" s="202"/>
      <c r="AR285" s="64"/>
    </row>
    <row r="286" spans="1:44" ht="15.75" customHeight="1" x14ac:dyDescent="0.2">
      <c r="A286" s="43"/>
      <c r="B286" s="43"/>
      <c r="C286" s="43"/>
      <c r="D286" s="43"/>
      <c r="E286" s="43"/>
      <c r="F286" s="43"/>
      <c r="G286" s="194"/>
      <c r="H286" s="194"/>
      <c r="I286" s="195"/>
      <c r="J286" s="196"/>
      <c r="K286" s="196"/>
      <c r="L286" s="196"/>
      <c r="M286" s="196"/>
      <c r="N286" s="196"/>
      <c r="O286" s="197"/>
      <c r="P286" s="197"/>
      <c r="Q286" s="197"/>
      <c r="R286" s="197"/>
      <c r="S286" s="197"/>
      <c r="T286" s="197"/>
      <c r="U286" s="198"/>
      <c r="V286" s="199"/>
      <c r="W286" s="200"/>
      <c r="X286" s="200"/>
      <c r="Y286" s="43"/>
      <c r="Z286" s="199"/>
      <c r="AA286" s="199"/>
      <c r="AB286" s="199"/>
      <c r="AC286" s="199"/>
      <c r="AD286" s="199"/>
      <c r="AE286" s="199"/>
      <c r="AF286" s="199"/>
      <c r="AG286" s="196"/>
      <c r="AH286" s="201"/>
      <c r="AI286" s="201"/>
      <c r="AJ286" s="201"/>
      <c r="AK286" s="43"/>
      <c r="AL286" s="43"/>
      <c r="AM286" s="43"/>
      <c r="AN286" s="64"/>
      <c r="AO286" s="64"/>
      <c r="AP286" s="202"/>
      <c r="AQ286" s="202"/>
      <c r="AR286" s="64"/>
    </row>
    <row r="287" spans="1:44" ht="15.75" customHeight="1" x14ac:dyDescent="0.2">
      <c r="A287" s="43"/>
      <c r="B287" s="43"/>
      <c r="C287" s="43"/>
      <c r="D287" s="43"/>
      <c r="E287" s="43"/>
      <c r="F287" s="43"/>
      <c r="G287" s="194"/>
      <c r="H287" s="194"/>
      <c r="I287" s="195"/>
      <c r="J287" s="196"/>
      <c r="K287" s="196"/>
      <c r="L287" s="196"/>
      <c r="M287" s="196"/>
      <c r="N287" s="196"/>
      <c r="O287" s="197"/>
      <c r="P287" s="197"/>
      <c r="Q287" s="197"/>
      <c r="R287" s="197"/>
      <c r="S287" s="197"/>
      <c r="T287" s="197"/>
      <c r="U287" s="198"/>
      <c r="V287" s="199"/>
      <c r="W287" s="200"/>
      <c r="X287" s="200"/>
      <c r="Y287" s="43"/>
      <c r="Z287" s="199"/>
      <c r="AA287" s="199"/>
      <c r="AB287" s="199"/>
      <c r="AC287" s="199"/>
      <c r="AD287" s="199"/>
      <c r="AE287" s="199"/>
      <c r="AF287" s="199"/>
      <c r="AG287" s="196"/>
      <c r="AH287" s="201"/>
      <c r="AI287" s="201"/>
      <c r="AJ287" s="201"/>
      <c r="AK287" s="43"/>
      <c r="AL287" s="43"/>
      <c r="AM287" s="43"/>
      <c r="AN287" s="64"/>
      <c r="AO287" s="64"/>
      <c r="AP287" s="202"/>
      <c r="AQ287" s="202"/>
      <c r="AR287" s="64"/>
    </row>
    <row r="288" spans="1:44" ht="15.75" customHeight="1" x14ac:dyDescent="0.2">
      <c r="A288" s="43"/>
      <c r="B288" s="43"/>
      <c r="C288" s="43"/>
      <c r="D288" s="43"/>
      <c r="E288" s="43"/>
      <c r="F288" s="43"/>
      <c r="G288" s="194"/>
      <c r="H288" s="194"/>
      <c r="I288" s="195"/>
      <c r="J288" s="196"/>
      <c r="K288" s="196"/>
      <c r="L288" s="196"/>
      <c r="M288" s="196"/>
      <c r="N288" s="196"/>
      <c r="O288" s="197"/>
      <c r="P288" s="197"/>
      <c r="Q288" s="197"/>
      <c r="R288" s="197"/>
      <c r="S288" s="197"/>
      <c r="T288" s="197"/>
      <c r="U288" s="198"/>
      <c r="V288" s="199"/>
      <c r="W288" s="200"/>
      <c r="X288" s="200"/>
      <c r="Y288" s="43"/>
      <c r="Z288" s="199"/>
      <c r="AA288" s="199"/>
      <c r="AB288" s="199"/>
      <c r="AC288" s="199"/>
      <c r="AD288" s="199"/>
      <c r="AE288" s="199"/>
      <c r="AF288" s="199"/>
      <c r="AG288" s="196"/>
      <c r="AH288" s="201"/>
      <c r="AI288" s="201"/>
      <c r="AJ288" s="201"/>
      <c r="AK288" s="43"/>
      <c r="AL288" s="43"/>
      <c r="AM288" s="43"/>
      <c r="AN288" s="64"/>
      <c r="AO288" s="64"/>
      <c r="AP288" s="202"/>
      <c r="AQ288" s="202"/>
      <c r="AR288" s="64"/>
    </row>
    <row r="289" spans="1:44" ht="15.75" customHeight="1" x14ac:dyDescent="0.2">
      <c r="A289" s="43"/>
      <c r="B289" s="43"/>
      <c r="C289" s="43"/>
      <c r="D289" s="43"/>
      <c r="E289" s="43"/>
      <c r="F289" s="43"/>
      <c r="G289" s="194"/>
      <c r="H289" s="194"/>
      <c r="I289" s="195"/>
      <c r="J289" s="196"/>
      <c r="K289" s="196"/>
      <c r="L289" s="196"/>
      <c r="M289" s="196"/>
      <c r="N289" s="196"/>
      <c r="O289" s="197"/>
      <c r="P289" s="197"/>
      <c r="Q289" s="197"/>
      <c r="R289" s="197"/>
      <c r="S289" s="197"/>
      <c r="T289" s="197"/>
      <c r="U289" s="198"/>
      <c r="V289" s="199"/>
      <c r="W289" s="200"/>
      <c r="X289" s="200"/>
      <c r="Y289" s="43"/>
      <c r="Z289" s="199"/>
      <c r="AA289" s="199"/>
      <c r="AB289" s="199"/>
      <c r="AC289" s="199"/>
      <c r="AD289" s="199"/>
      <c r="AE289" s="199"/>
      <c r="AF289" s="199"/>
      <c r="AG289" s="196"/>
      <c r="AH289" s="201"/>
      <c r="AI289" s="201"/>
      <c r="AJ289" s="201"/>
      <c r="AK289" s="43"/>
      <c r="AL289" s="43"/>
      <c r="AM289" s="43"/>
      <c r="AN289" s="64"/>
      <c r="AO289" s="64"/>
      <c r="AP289" s="202"/>
      <c r="AQ289" s="202"/>
      <c r="AR289" s="64"/>
    </row>
    <row r="290" spans="1:44" ht="15.75" customHeight="1" x14ac:dyDescent="0.2">
      <c r="A290" s="43"/>
      <c r="B290" s="43"/>
      <c r="C290" s="43"/>
      <c r="D290" s="43"/>
      <c r="E290" s="43"/>
      <c r="F290" s="43"/>
      <c r="G290" s="194"/>
      <c r="H290" s="194"/>
      <c r="I290" s="195"/>
      <c r="J290" s="196"/>
      <c r="K290" s="196"/>
      <c r="L290" s="196"/>
      <c r="M290" s="196"/>
      <c r="N290" s="196"/>
      <c r="O290" s="197"/>
      <c r="P290" s="197"/>
      <c r="Q290" s="197"/>
      <c r="R290" s="197"/>
      <c r="S290" s="197"/>
      <c r="T290" s="197"/>
      <c r="U290" s="198"/>
      <c r="V290" s="199"/>
      <c r="W290" s="200"/>
      <c r="X290" s="200"/>
      <c r="Y290" s="43"/>
      <c r="Z290" s="199"/>
      <c r="AA290" s="199"/>
      <c r="AB290" s="199"/>
      <c r="AC290" s="199"/>
      <c r="AD290" s="199"/>
      <c r="AE290" s="199"/>
      <c r="AF290" s="199"/>
      <c r="AG290" s="196"/>
      <c r="AH290" s="201"/>
      <c r="AI290" s="201"/>
      <c r="AJ290" s="201"/>
      <c r="AK290" s="43"/>
      <c r="AL290" s="43"/>
      <c r="AM290" s="43"/>
      <c r="AN290" s="64"/>
      <c r="AO290" s="64"/>
      <c r="AP290" s="202"/>
      <c r="AQ290" s="202"/>
      <c r="AR290" s="64"/>
    </row>
    <row r="291" spans="1:44" ht="15.75" customHeight="1" x14ac:dyDescent="0.2">
      <c r="A291" s="43"/>
      <c r="B291" s="43"/>
      <c r="C291" s="43"/>
      <c r="D291" s="43"/>
      <c r="E291" s="43"/>
      <c r="F291" s="43"/>
      <c r="G291" s="194"/>
      <c r="H291" s="194"/>
      <c r="I291" s="195"/>
      <c r="J291" s="196"/>
      <c r="K291" s="196"/>
      <c r="L291" s="196"/>
      <c r="M291" s="196"/>
      <c r="N291" s="196"/>
      <c r="O291" s="197"/>
      <c r="P291" s="197"/>
      <c r="Q291" s="197"/>
      <c r="R291" s="197"/>
      <c r="S291" s="197"/>
      <c r="T291" s="197"/>
      <c r="U291" s="198"/>
      <c r="V291" s="199"/>
      <c r="W291" s="200"/>
      <c r="X291" s="200"/>
      <c r="Y291" s="43"/>
      <c r="Z291" s="199"/>
      <c r="AA291" s="199"/>
      <c r="AB291" s="199"/>
      <c r="AC291" s="199"/>
      <c r="AD291" s="199"/>
      <c r="AE291" s="199"/>
      <c r="AF291" s="199"/>
      <c r="AG291" s="196"/>
      <c r="AH291" s="201"/>
      <c r="AI291" s="201"/>
      <c r="AJ291" s="201"/>
      <c r="AK291" s="43"/>
      <c r="AL291" s="43"/>
      <c r="AM291" s="43"/>
      <c r="AN291" s="64"/>
      <c r="AO291" s="64"/>
      <c r="AP291" s="202"/>
      <c r="AQ291" s="202"/>
      <c r="AR291" s="64"/>
    </row>
    <row r="292" spans="1:44" ht="15.75" customHeight="1" x14ac:dyDescent="0.2">
      <c r="A292" s="43"/>
      <c r="B292" s="43"/>
      <c r="C292" s="43"/>
      <c r="D292" s="43"/>
      <c r="E292" s="43"/>
      <c r="F292" s="43"/>
      <c r="G292" s="194"/>
      <c r="H292" s="194"/>
      <c r="I292" s="195"/>
      <c r="J292" s="196"/>
      <c r="K292" s="196"/>
      <c r="L292" s="196"/>
      <c r="M292" s="196"/>
      <c r="N292" s="196"/>
      <c r="O292" s="197"/>
      <c r="P292" s="197"/>
      <c r="Q292" s="197"/>
      <c r="R292" s="197"/>
      <c r="S292" s="197"/>
      <c r="T292" s="197"/>
      <c r="U292" s="198"/>
      <c r="V292" s="199"/>
      <c r="W292" s="200"/>
      <c r="X292" s="200"/>
      <c r="Y292" s="43"/>
      <c r="Z292" s="199"/>
      <c r="AA292" s="199"/>
      <c r="AB292" s="199"/>
      <c r="AC292" s="199"/>
      <c r="AD292" s="199"/>
      <c r="AE292" s="199"/>
      <c r="AF292" s="199"/>
      <c r="AG292" s="196"/>
      <c r="AH292" s="201"/>
      <c r="AI292" s="201"/>
      <c r="AJ292" s="201"/>
      <c r="AK292" s="43"/>
      <c r="AL292" s="43"/>
      <c r="AM292" s="43"/>
      <c r="AN292" s="64"/>
      <c r="AO292" s="64"/>
      <c r="AP292" s="202"/>
      <c r="AQ292" s="202"/>
      <c r="AR292" s="64"/>
    </row>
    <row r="293" spans="1:44" ht="15.75" customHeight="1" x14ac:dyDescent="0.2">
      <c r="A293" s="43"/>
      <c r="B293" s="43"/>
      <c r="C293" s="43"/>
      <c r="D293" s="43"/>
      <c r="E293" s="43"/>
      <c r="F293" s="43"/>
      <c r="G293" s="194"/>
      <c r="H293" s="194"/>
      <c r="I293" s="195"/>
      <c r="J293" s="196"/>
      <c r="K293" s="196"/>
      <c r="L293" s="196"/>
      <c r="M293" s="196"/>
      <c r="N293" s="196"/>
      <c r="O293" s="197"/>
      <c r="P293" s="197"/>
      <c r="Q293" s="197"/>
      <c r="R293" s="197"/>
      <c r="S293" s="197"/>
      <c r="T293" s="197"/>
      <c r="U293" s="198"/>
      <c r="V293" s="199"/>
      <c r="W293" s="200"/>
      <c r="X293" s="200"/>
      <c r="Y293" s="43"/>
      <c r="Z293" s="199"/>
      <c r="AA293" s="199"/>
      <c r="AB293" s="199"/>
      <c r="AC293" s="199"/>
      <c r="AD293" s="199"/>
      <c r="AE293" s="199"/>
      <c r="AF293" s="199"/>
      <c r="AG293" s="196"/>
      <c r="AH293" s="201"/>
      <c r="AI293" s="201"/>
      <c r="AJ293" s="201"/>
      <c r="AK293" s="43"/>
      <c r="AL293" s="43"/>
      <c r="AM293" s="43"/>
      <c r="AN293" s="64"/>
      <c r="AO293" s="64"/>
      <c r="AP293" s="202"/>
      <c r="AQ293" s="202"/>
      <c r="AR293" s="64"/>
    </row>
    <row r="294" spans="1:44" ht="15.75" customHeight="1" x14ac:dyDescent="0.2">
      <c r="A294" s="43"/>
      <c r="B294" s="43"/>
      <c r="C294" s="43"/>
      <c r="D294" s="43"/>
      <c r="E294" s="43"/>
      <c r="F294" s="43"/>
      <c r="G294" s="194"/>
      <c r="H294" s="194"/>
      <c r="I294" s="195"/>
      <c r="J294" s="196"/>
      <c r="K294" s="196"/>
      <c r="L294" s="196"/>
      <c r="M294" s="196"/>
      <c r="N294" s="196"/>
      <c r="O294" s="197"/>
      <c r="P294" s="197"/>
      <c r="Q294" s="197"/>
      <c r="R294" s="197"/>
      <c r="S294" s="197"/>
      <c r="T294" s="197"/>
      <c r="U294" s="198"/>
      <c r="V294" s="199"/>
      <c r="W294" s="200"/>
      <c r="X294" s="200"/>
      <c r="Y294" s="43"/>
      <c r="Z294" s="199"/>
      <c r="AA294" s="199"/>
      <c r="AB294" s="199"/>
      <c r="AC294" s="199"/>
      <c r="AD294" s="199"/>
      <c r="AE294" s="199"/>
      <c r="AF294" s="199"/>
      <c r="AG294" s="196"/>
      <c r="AH294" s="201"/>
      <c r="AI294" s="201"/>
      <c r="AJ294" s="201"/>
      <c r="AK294" s="43"/>
      <c r="AL294" s="43"/>
      <c r="AM294" s="43"/>
      <c r="AN294" s="64"/>
      <c r="AO294" s="64"/>
      <c r="AP294" s="202"/>
      <c r="AQ294" s="202"/>
      <c r="AR294" s="64"/>
    </row>
    <row r="295" spans="1:44" ht="15.75" customHeight="1" x14ac:dyDescent="0.2">
      <c r="A295" s="43"/>
      <c r="B295" s="43"/>
      <c r="C295" s="43"/>
      <c r="D295" s="43"/>
      <c r="E295" s="43"/>
      <c r="F295" s="43"/>
      <c r="G295" s="194"/>
      <c r="H295" s="194"/>
      <c r="I295" s="195"/>
      <c r="J295" s="196"/>
      <c r="K295" s="196"/>
      <c r="L295" s="196"/>
      <c r="M295" s="196"/>
      <c r="N295" s="196"/>
      <c r="O295" s="197"/>
      <c r="P295" s="197"/>
      <c r="Q295" s="197"/>
      <c r="R295" s="197"/>
      <c r="S295" s="197"/>
      <c r="T295" s="197"/>
      <c r="U295" s="198"/>
      <c r="V295" s="199"/>
      <c r="W295" s="200"/>
      <c r="X295" s="200"/>
      <c r="Y295" s="43"/>
      <c r="Z295" s="199"/>
      <c r="AA295" s="199"/>
      <c r="AB295" s="199"/>
      <c r="AC295" s="199"/>
      <c r="AD295" s="199"/>
      <c r="AE295" s="199"/>
      <c r="AF295" s="199"/>
      <c r="AG295" s="196"/>
      <c r="AH295" s="201"/>
      <c r="AI295" s="201"/>
      <c r="AJ295" s="201"/>
      <c r="AK295" s="43"/>
      <c r="AL295" s="43"/>
      <c r="AM295" s="43"/>
      <c r="AN295" s="64"/>
      <c r="AO295" s="64"/>
      <c r="AP295" s="202"/>
      <c r="AQ295" s="202"/>
      <c r="AR295" s="64"/>
    </row>
    <row r="296" spans="1:44" ht="15.75" customHeight="1" x14ac:dyDescent="0.2">
      <c r="A296" s="43"/>
      <c r="B296" s="43"/>
      <c r="C296" s="43"/>
      <c r="D296" s="43"/>
      <c r="E296" s="43"/>
      <c r="F296" s="43"/>
      <c r="G296" s="194"/>
      <c r="H296" s="194"/>
      <c r="I296" s="195"/>
      <c r="J296" s="196"/>
      <c r="K296" s="196"/>
      <c r="L296" s="196"/>
      <c r="M296" s="196"/>
      <c r="N296" s="196"/>
      <c r="O296" s="197"/>
      <c r="P296" s="197"/>
      <c r="Q296" s="197"/>
      <c r="R296" s="197"/>
      <c r="S296" s="197"/>
      <c r="T296" s="197"/>
      <c r="U296" s="198"/>
      <c r="V296" s="199"/>
      <c r="W296" s="200"/>
      <c r="X296" s="200"/>
      <c r="Y296" s="43"/>
      <c r="Z296" s="199"/>
      <c r="AA296" s="199"/>
      <c r="AB296" s="199"/>
      <c r="AC296" s="199"/>
      <c r="AD296" s="199"/>
      <c r="AE296" s="199"/>
      <c r="AF296" s="199"/>
      <c r="AG296" s="196"/>
      <c r="AH296" s="201"/>
      <c r="AI296" s="201"/>
      <c r="AJ296" s="201"/>
      <c r="AK296" s="43"/>
      <c r="AL296" s="43"/>
      <c r="AM296" s="43"/>
      <c r="AN296" s="64"/>
      <c r="AO296" s="64"/>
      <c r="AP296" s="202"/>
      <c r="AQ296" s="202"/>
      <c r="AR296" s="64"/>
    </row>
    <row r="297" spans="1:44" ht="15.75" customHeight="1" x14ac:dyDescent="0.2">
      <c r="A297" s="43"/>
      <c r="B297" s="43"/>
      <c r="C297" s="43"/>
      <c r="D297" s="43"/>
      <c r="E297" s="43"/>
      <c r="F297" s="43"/>
      <c r="G297" s="194"/>
      <c r="H297" s="194"/>
      <c r="I297" s="195"/>
      <c r="J297" s="196"/>
      <c r="K297" s="196"/>
      <c r="L297" s="196"/>
      <c r="M297" s="196"/>
      <c r="N297" s="196"/>
      <c r="O297" s="197"/>
      <c r="P297" s="197"/>
      <c r="Q297" s="197"/>
      <c r="R297" s="197"/>
      <c r="S297" s="197"/>
      <c r="T297" s="197"/>
      <c r="U297" s="198"/>
      <c r="V297" s="199"/>
      <c r="W297" s="200"/>
      <c r="X297" s="200"/>
      <c r="Y297" s="43"/>
      <c r="Z297" s="199"/>
      <c r="AA297" s="199"/>
      <c r="AB297" s="199"/>
      <c r="AC297" s="199"/>
      <c r="AD297" s="199"/>
      <c r="AE297" s="199"/>
      <c r="AF297" s="199"/>
      <c r="AG297" s="196"/>
      <c r="AH297" s="201"/>
      <c r="AI297" s="201"/>
      <c r="AJ297" s="201"/>
      <c r="AK297" s="43"/>
      <c r="AL297" s="43"/>
      <c r="AM297" s="43"/>
      <c r="AN297" s="64"/>
      <c r="AO297" s="64"/>
      <c r="AP297" s="202"/>
      <c r="AQ297" s="202"/>
      <c r="AR297" s="64"/>
    </row>
    <row r="298" spans="1:44" ht="15.75" customHeight="1" x14ac:dyDescent="0.2">
      <c r="A298" s="43"/>
      <c r="B298" s="43"/>
      <c r="C298" s="43"/>
      <c r="D298" s="43"/>
      <c r="E298" s="43"/>
      <c r="F298" s="43"/>
      <c r="G298" s="194"/>
      <c r="H298" s="194"/>
      <c r="I298" s="195"/>
      <c r="J298" s="196"/>
      <c r="K298" s="196"/>
      <c r="L298" s="196"/>
      <c r="M298" s="196"/>
      <c r="N298" s="196"/>
      <c r="O298" s="197"/>
      <c r="P298" s="197"/>
      <c r="Q298" s="197"/>
      <c r="R298" s="197"/>
      <c r="S298" s="197"/>
      <c r="T298" s="197"/>
      <c r="U298" s="198"/>
      <c r="V298" s="199"/>
      <c r="W298" s="200"/>
      <c r="X298" s="200"/>
      <c r="Y298" s="43"/>
      <c r="Z298" s="199"/>
      <c r="AA298" s="199"/>
      <c r="AB298" s="199"/>
      <c r="AC298" s="199"/>
      <c r="AD298" s="199"/>
      <c r="AE298" s="199"/>
      <c r="AF298" s="199"/>
      <c r="AG298" s="196"/>
      <c r="AH298" s="201"/>
      <c r="AI298" s="201"/>
      <c r="AJ298" s="201"/>
      <c r="AK298" s="43"/>
      <c r="AL298" s="43"/>
      <c r="AM298" s="43"/>
      <c r="AN298" s="64"/>
      <c r="AO298" s="64"/>
      <c r="AP298" s="202"/>
      <c r="AQ298" s="202"/>
      <c r="AR298" s="64"/>
    </row>
    <row r="299" spans="1:44" ht="15.75" customHeight="1" x14ac:dyDescent="0.2">
      <c r="A299" s="43"/>
      <c r="B299" s="43"/>
      <c r="C299" s="43"/>
      <c r="D299" s="43"/>
      <c r="E299" s="43"/>
      <c r="F299" s="43"/>
      <c r="G299" s="194"/>
      <c r="H299" s="194"/>
      <c r="I299" s="195"/>
      <c r="J299" s="196"/>
      <c r="K299" s="196"/>
      <c r="L299" s="196"/>
      <c r="M299" s="196"/>
      <c r="N299" s="196"/>
      <c r="O299" s="197"/>
      <c r="P299" s="197"/>
      <c r="Q299" s="197"/>
      <c r="R299" s="197"/>
      <c r="S299" s="197"/>
      <c r="T299" s="197"/>
      <c r="U299" s="198"/>
      <c r="V299" s="199"/>
      <c r="W299" s="200"/>
      <c r="X299" s="200"/>
      <c r="Y299" s="43"/>
      <c r="Z299" s="199"/>
      <c r="AA299" s="199"/>
      <c r="AB299" s="199"/>
      <c r="AC299" s="199"/>
      <c r="AD299" s="199"/>
      <c r="AE299" s="199"/>
      <c r="AF299" s="199"/>
      <c r="AG299" s="196"/>
      <c r="AH299" s="201"/>
      <c r="AI299" s="201"/>
      <c r="AJ299" s="201"/>
      <c r="AK299" s="43"/>
      <c r="AL299" s="43"/>
      <c r="AM299" s="43"/>
      <c r="AN299" s="64"/>
      <c r="AO299" s="64"/>
      <c r="AP299" s="202"/>
      <c r="AQ299" s="202"/>
      <c r="AR299" s="64"/>
    </row>
    <row r="300" spans="1:44" ht="15.75" customHeight="1" x14ac:dyDescent="0.2">
      <c r="A300" s="43"/>
      <c r="B300" s="43"/>
      <c r="C300" s="43"/>
      <c r="D300" s="43"/>
      <c r="E300" s="43"/>
      <c r="F300" s="43"/>
      <c r="G300" s="194"/>
      <c r="H300" s="194"/>
      <c r="I300" s="195"/>
      <c r="J300" s="196"/>
      <c r="K300" s="196"/>
      <c r="L300" s="196"/>
      <c r="M300" s="196"/>
      <c r="N300" s="196"/>
      <c r="O300" s="197"/>
      <c r="P300" s="197"/>
      <c r="Q300" s="197"/>
      <c r="R300" s="197"/>
      <c r="S300" s="197"/>
      <c r="T300" s="197"/>
      <c r="U300" s="198"/>
      <c r="V300" s="199"/>
      <c r="W300" s="200"/>
      <c r="X300" s="200"/>
      <c r="Y300" s="43"/>
      <c r="Z300" s="199"/>
      <c r="AA300" s="199"/>
      <c r="AB300" s="199"/>
      <c r="AC300" s="199"/>
      <c r="AD300" s="199"/>
      <c r="AE300" s="199"/>
      <c r="AF300" s="199"/>
      <c r="AG300" s="196"/>
      <c r="AH300" s="201"/>
      <c r="AI300" s="201"/>
      <c r="AJ300" s="201"/>
      <c r="AK300" s="43"/>
      <c r="AL300" s="43"/>
      <c r="AM300" s="43"/>
      <c r="AN300" s="64"/>
      <c r="AO300" s="64"/>
      <c r="AP300" s="202"/>
      <c r="AQ300" s="202"/>
      <c r="AR300" s="64"/>
    </row>
    <row r="301" spans="1:44" ht="15.75" customHeight="1" x14ac:dyDescent="0.2">
      <c r="A301" s="43"/>
      <c r="B301" s="43"/>
      <c r="C301" s="43"/>
      <c r="D301" s="43"/>
      <c r="E301" s="43"/>
      <c r="F301" s="43"/>
      <c r="G301" s="194"/>
      <c r="H301" s="194"/>
      <c r="I301" s="195"/>
      <c r="J301" s="196"/>
      <c r="K301" s="196"/>
      <c r="L301" s="196"/>
      <c r="M301" s="196"/>
      <c r="N301" s="196"/>
      <c r="O301" s="197"/>
      <c r="P301" s="197"/>
      <c r="Q301" s="197"/>
      <c r="R301" s="197"/>
      <c r="S301" s="197"/>
      <c r="T301" s="197"/>
      <c r="U301" s="198"/>
      <c r="V301" s="199"/>
      <c r="W301" s="200"/>
      <c r="X301" s="200"/>
      <c r="Y301" s="43"/>
      <c r="Z301" s="199"/>
      <c r="AA301" s="199"/>
      <c r="AB301" s="199"/>
      <c r="AC301" s="199"/>
      <c r="AD301" s="199"/>
      <c r="AE301" s="199"/>
      <c r="AF301" s="199"/>
      <c r="AG301" s="196"/>
      <c r="AH301" s="201"/>
      <c r="AI301" s="201"/>
      <c r="AJ301" s="201"/>
      <c r="AK301" s="43"/>
      <c r="AL301" s="43"/>
      <c r="AM301" s="43"/>
      <c r="AN301" s="64"/>
      <c r="AO301" s="64"/>
      <c r="AP301" s="202"/>
      <c r="AQ301" s="202"/>
      <c r="AR301" s="64"/>
    </row>
    <row r="302" spans="1:44" ht="15.75" customHeight="1" x14ac:dyDescent="0.2">
      <c r="A302" s="43"/>
      <c r="B302" s="43"/>
      <c r="C302" s="43"/>
      <c r="D302" s="43"/>
      <c r="E302" s="43"/>
      <c r="F302" s="43"/>
      <c r="G302" s="194"/>
      <c r="H302" s="194"/>
      <c r="I302" s="195"/>
      <c r="J302" s="196"/>
      <c r="K302" s="196"/>
      <c r="L302" s="196"/>
      <c r="M302" s="196"/>
      <c r="N302" s="196"/>
      <c r="O302" s="197"/>
      <c r="P302" s="197"/>
      <c r="Q302" s="197"/>
      <c r="R302" s="197"/>
      <c r="S302" s="197"/>
      <c r="T302" s="197"/>
      <c r="U302" s="198"/>
      <c r="V302" s="199"/>
      <c r="W302" s="200"/>
      <c r="X302" s="200"/>
      <c r="Y302" s="43"/>
      <c r="Z302" s="199"/>
      <c r="AA302" s="199"/>
      <c r="AB302" s="199"/>
      <c r="AC302" s="199"/>
      <c r="AD302" s="199"/>
      <c r="AE302" s="199"/>
      <c r="AF302" s="199"/>
      <c r="AG302" s="196"/>
      <c r="AH302" s="201"/>
      <c r="AI302" s="201"/>
      <c r="AJ302" s="201"/>
      <c r="AK302" s="43"/>
      <c r="AL302" s="43"/>
      <c r="AM302" s="43"/>
      <c r="AN302" s="64"/>
      <c r="AO302" s="64"/>
      <c r="AP302" s="202"/>
      <c r="AQ302" s="202"/>
      <c r="AR302" s="64"/>
    </row>
    <row r="303" spans="1:44" ht="15.75" customHeight="1" x14ac:dyDescent="0.2">
      <c r="A303" s="43"/>
      <c r="B303" s="43"/>
      <c r="C303" s="43"/>
      <c r="D303" s="43"/>
      <c r="E303" s="43"/>
      <c r="F303" s="43"/>
      <c r="G303" s="194"/>
      <c r="H303" s="194"/>
      <c r="I303" s="195"/>
      <c r="J303" s="196"/>
      <c r="K303" s="196"/>
      <c r="L303" s="196"/>
      <c r="M303" s="196"/>
      <c r="N303" s="196"/>
      <c r="O303" s="197"/>
      <c r="P303" s="197"/>
      <c r="Q303" s="197"/>
      <c r="R303" s="197"/>
      <c r="S303" s="197"/>
      <c r="T303" s="197"/>
      <c r="U303" s="198"/>
      <c r="V303" s="199"/>
      <c r="W303" s="200"/>
      <c r="X303" s="200"/>
      <c r="Y303" s="43"/>
      <c r="Z303" s="199"/>
      <c r="AA303" s="199"/>
      <c r="AB303" s="199"/>
      <c r="AC303" s="199"/>
      <c r="AD303" s="199"/>
      <c r="AE303" s="199"/>
      <c r="AF303" s="199"/>
      <c r="AG303" s="196"/>
      <c r="AH303" s="201"/>
      <c r="AI303" s="201"/>
      <c r="AJ303" s="201"/>
      <c r="AK303" s="43"/>
      <c r="AL303" s="43"/>
      <c r="AM303" s="43"/>
      <c r="AN303" s="64"/>
      <c r="AO303" s="64"/>
      <c r="AP303" s="202"/>
      <c r="AQ303" s="202"/>
      <c r="AR303" s="64"/>
    </row>
    <row r="304" spans="1:44" ht="15.75" customHeight="1" x14ac:dyDescent="0.2">
      <c r="A304" s="43"/>
      <c r="B304" s="43"/>
      <c r="C304" s="43"/>
      <c r="D304" s="43"/>
      <c r="E304" s="43"/>
      <c r="F304" s="43"/>
      <c r="G304" s="194"/>
      <c r="H304" s="194"/>
      <c r="I304" s="195"/>
      <c r="J304" s="196"/>
      <c r="K304" s="196"/>
      <c r="L304" s="196"/>
      <c r="M304" s="196"/>
      <c r="N304" s="196"/>
      <c r="O304" s="197"/>
      <c r="P304" s="197"/>
      <c r="Q304" s="197"/>
      <c r="R304" s="197"/>
      <c r="S304" s="197"/>
      <c r="T304" s="197"/>
      <c r="U304" s="198"/>
      <c r="V304" s="199"/>
      <c r="W304" s="200"/>
      <c r="X304" s="200"/>
      <c r="Y304" s="43"/>
      <c r="Z304" s="199"/>
      <c r="AA304" s="199"/>
      <c r="AB304" s="199"/>
      <c r="AC304" s="199"/>
      <c r="AD304" s="199"/>
      <c r="AE304" s="199"/>
      <c r="AF304" s="199"/>
      <c r="AG304" s="196"/>
      <c r="AH304" s="201"/>
      <c r="AI304" s="201"/>
      <c r="AJ304" s="201"/>
      <c r="AK304" s="43"/>
      <c r="AL304" s="43"/>
      <c r="AM304" s="43"/>
      <c r="AN304" s="64"/>
      <c r="AO304" s="64"/>
      <c r="AP304" s="202"/>
      <c r="AQ304" s="202"/>
      <c r="AR304" s="64"/>
    </row>
    <row r="305" spans="1:44" ht="15.75" customHeight="1" x14ac:dyDescent="0.2">
      <c r="A305" s="43"/>
      <c r="B305" s="43"/>
      <c r="C305" s="43"/>
      <c r="D305" s="43"/>
      <c r="E305" s="43"/>
      <c r="F305" s="43"/>
      <c r="G305" s="194"/>
      <c r="H305" s="194"/>
      <c r="I305" s="195"/>
      <c r="J305" s="196"/>
      <c r="K305" s="196"/>
      <c r="L305" s="196"/>
      <c r="M305" s="196"/>
      <c r="N305" s="196"/>
      <c r="O305" s="197"/>
      <c r="P305" s="197"/>
      <c r="Q305" s="197"/>
      <c r="R305" s="197"/>
      <c r="S305" s="197"/>
      <c r="T305" s="197"/>
      <c r="U305" s="198"/>
      <c r="V305" s="199"/>
      <c r="W305" s="200"/>
      <c r="X305" s="200"/>
      <c r="Y305" s="43"/>
      <c r="Z305" s="199"/>
      <c r="AA305" s="199"/>
      <c r="AB305" s="199"/>
      <c r="AC305" s="199"/>
      <c r="AD305" s="199"/>
      <c r="AE305" s="199"/>
      <c r="AF305" s="199"/>
      <c r="AG305" s="196"/>
      <c r="AH305" s="201"/>
      <c r="AI305" s="201"/>
      <c r="AJ305" s="201"/>
      <c r="AK305" s="43"/>
      <c r="AL305" s="43"/>
      <c r="AM305" s="43"/>
      <c r="AN305" s="64"/>
      <c r="AO305" s="64"/>
      <c r="AP305" s="202"/>
      <c r="AQ305" s="202"/>
      <c r="AR305" s="64"/>
    </row>
    <row r="306" spans="1:44" ht="15.75" customHeight="1" x14ac:dyDescent="0.2">
      <c r="A306" s="43"/>
      <c r="B306" s="43"/>
      <c r="C306" s="43"/>
      <c r="D306" s="43"/>
      <c r="E306" s="43"/>
      <c r="F306" s="43"/>
      <c r="G306" s="194"/>
      <c r="H306" s="194"/>
      <c r="I306" s="195"/>
      <c r="J306" s="196"/>
      <c r="K306" s="196"/>
      <c r="L306" s="196"/>
      <c r="M306" s="196"/>
      <c r="N306" s="196"/>
      <c r="O306" s="197"/>
      <c r="P306" s="197"/>
      <c r="Q306" s="197"/>
      <c r="R306" s="197"/>
      <c r="S306" s="197"/>
      <c r="T306" s="197"/>
      <c r="U306" s="198"/>
      <c r="V306" s="199"/>
      <c r="W306" s="200"/>
      <c r="X306" s="200"/>
      <c r="Y306" s="43"/>
      <c r="Z306" s="199"/>
      <c r="AA306" s="199"/>
      <c r="AB306" s="199"/>
      <c r="AC306" s="199"/>
      <c r="AD306" s="199"/>
      <c r="AE306" s="199"/>
      <c r="AF306" s="199"/>
      <c r="AG306" s="196"/>
      <c r="AH306" s="201"/>
      <c r="AI306" s="201"/>
      <c r="AJ306" s="201"/>
      <c r="AK306" s="43"/>
      <c r="AL306" s="43"/>
      <c r="AM306" s="43"/>
      <c r="AN306" s="64"/>
      <c r="AO306" s="64"/>
      <c r="AP306" s="202"/>
      <c r="AQ306" s="202"/>
      <c r="AR306" s="64"/>
    </row>
    <row r="307" spans="1:44" ht="15.75" customHeight="1" x14ac:dyDescent="0.2">
      <c r="A307" s="43"/>
      <c r="B307" s="43"/>
      <c r="C307" s="43"/>
      <c r="D307" s="43"/>
      <c r="E307" s="43"/>
      <c r="F307" s="43"/>
      <c r="G307" s="194"/>
      <c r="H307" s="194"/>
      <c r="I307" s="195"/>
      <c r="J307" s="196"/>
      <c r="K307" s="196"/>
      <c r="L307" s="196"/>
      <c r="M307" s="196"/>
      <c r="N307" s="196"/>
      <c r="O307" s="197"/>
      <c r="P307" s="197"/>
      <c r="Q307" s="197"/>
      <c r="R307" s="197"/>
      <c r="S307" s="197"/>
      <c r="T307" s="197"/>
      <c r="U307" s="198"/>
      <c r="V307" s="199"/>
      <c r="W307" s="200"/>
      <c r="X307" s="200"/>
      <c r="Y307" s="43"/>
      <c r="Z307" s="199"/>
      <c r="AA307" s="199"/>
      <c r="AB307" s="199"/>
      <c r="AC307" s="199"/>
      <c r="AD307" s="199"/>
      <c r="AE307" s="199"/>
      <c r="AF307" s="199"/>
      <c r="AG307" s="196"/>
      <c r="AH307" s="201"/>
      <c r="AI307" s="201"/>
      <c r="AJ307" s="201"/>
      <c r="AK307" s="43"/>
      <c r="AL307" s="43"/>
      <c r="AM307" s="43"/>
      <c r="AN307" s="64"/>
      <c r="AO307" s="64"/>
      <c r="AP307" s="202"/>
      <c r="AQ307" s="202"/>
      <c r="AR307" s="64"/>
    </row>
    <row r="308" spans="1:44" ht="15.75" customHeight="1" x14ac:dyDescent="0.2">
      <c r="A308" s="43"/>
      <c r="B308" s="43"/>
      <c r="C308" s="43"/>
      <c r="D308" s="43"/>
      <c r="E308" s="43"/>
      <c r="F308" s="43"/>
      <c r="G308" s="194"/>
      <c r="H308" s="194"/>
      <c r="I308" s="195"/>
      <c r="J308" s="196"/>
      <c r="K308" s="196"/>
      <c r="L308" s="196"/>
      <c r="M308" s="196"/>
      <c r="N308" s="196"/>
      <c r="O308" s="197"/>
      <c r="P308" s="197"/>
      <c r="Q308" s="197"/>
      <c r="R308" s="197"/>
      <c r="S308" s="197"/>
      <c r="T308" s="197"/>
      <c r="U308" s="198"/>
      <c r="V308" s="199"/>
      <c r="W308" s="200"/>
      <c r="X308" s="200"/>
      <c r="Y308" s="43"/>
      <c r="Z308" s="199"/>
      <c r="AA308" s="199"/>
      <c r="AB308" s="199"/>
      <c r="AC308" s="199"/>
      <c r="AD308" s="199"/>
      <c r="AE308" s="199"/>
      <c r="AF308" s="199"/>
      <c r="AG308" s="196"/>
      <c r="AH308" s="201"/>
      <c r="AI308" s="201"/>
      <c r="AJ308" s="201"/>
      <c r="AK308" s="43"/>
      <c r="AL308" s="43"/>
      <c r="AM308" s="43"/>
      <c r="AN308" s="64"/>
      <c r="AO308" s="64"/>
      <c r="AP308" s="202"/>
      <c r="AQ308" s="202"/>
      <c r="AR308" s="64"/>
    </row>
    <row r="309" spans="1:44" ht="15.75" customHeight="1" x14ac:dyDescent="0.2">
      <c r="A309" s="43"/>
      <c r="B309" s="43"/>
      <c r="C309" s="43"/>
      <c r="D309" s="43"/>
      <c r="E309" s="43"/>
      <c r="F309" s="43"/>
      <c r="G309" s="194"/>
      <c r="H309" s="194"/>
      <c r="I309" s="195"/>
      <c r="J309" s="196"/>
      <c r="K309" s="196"/>
      <c r="L309" s="196"/>
      <c r="M309" s="196"/>
      <c r="N309" s="196"/>
      <c r="O309" s="197"/>
      <c r="P309" s="197"/>
      <c r="Q309" s="197"/>
      <c r="R309" s="197"/>
      <c r="S309" s="197"/>
      <c r="T309" s="197"/>
      <c r="U309" s="198"/>
      <c r="V309" s="199"/>
      <c r="W309" s="200"/>
      <c r="X309" s="200"/>
      <c r="Y309" s="43"/>
      <c r="Z309" s="199"/>
      <c r="AA309" s="199"/>
      <c r="AB309" s="199"/>
      <c r="AC309" s="199"/>
      <c r="AD309" s="199"/>
      <c r="AE309" s="199"/>
      <c r="AF309" s="199"/>
      <c r="AG309" s="196"/>
      <c r="AH309" s="201"/>
      <c r="AI309" s="201"/>
      <c r="AJ309" s="201"/>
      <c r="AK309" s="43"/>
      <c r="AL309" s="43"/>
      <c r="AM309" s="43"/>
      <c r="AN309" s="64"/>
      <c r="AO309" s="64"/>
      <c r="AP309" s="202"/>
      <c r="AQ309" s="202"/>
      <c r="AR309" s="64"/>
    </row>
    <row r="310" spans="1:44" ht="15.75" customHeight="1" x14ac:dyDescent="0.2">
      <c r="A310" s="43"/>
      <c r="B310" s="43"/>
      <c r="C310" s="43"/>
      <c r="D310" s="43"/>
      <c r="E310" s="43"/>
      <c r="F310" s="43"/>
      <c r="G310" s="194"/>
      <c r="H310" s="194"/>
      <c r="I310" s="195"/>
      <c r="J310" s="196"/>
      <c r="K310" s="196"/>
      <c r="L310" s="196"/>
      <c r="M310" s="196"/>
      <c r="N310" s="196"/>
      <c r="O310" s="197"/>
      <c r="P310" s="197"/>
      <c r="Q310" s="197"/>
      <c r="R310" s="197"/>
      <c r="S310" s="197"/>
      <c r="T310" s="197"/>
      <c r="U310" s="198"/>
      <c r="V310" s="199"/>
      <c r="W310" s="200"/>
      <c r="X310" s="200"/>
      <c r="Y310" s="43"/>
      <c r="Z310" s="199"/>
      <c r="AA310" s="199"/>
      <c r="AB310" s="199"/>
      <c r="AC310" s="199"/>
      <c r="AD310" s="199"/>
      <c r="AE310" s="199"/>
      <c r="AF310" s="199"/>
      <c r="AG310" s="196"/>
      <c r="AH310" s="201"/>
      <c r="AI310" s="201"/>
      <c r="AJ310" s="201"/>
      <c r="AK310" s="43"/>
      <c r="AL310" s="43"/>
      <c r="AM310" s="43"/>
      <c r="AN310" s="64"/>
      <c r="AO310" s="64"/>
      <c r="AP310" s="202"/>
      <c r="AQ310" s="202"/>
      <c r="AR310" s="64"/>
    </row>
    <row r="311" spans="1:44" ht="15.75" customHeight="1" x14ac:dyDescent="0.2">
      <c r="A311" s="43"/>
      <c r="B311" s="43"/>
      <c r="C311" s="43"/>
      <c r="D311" s="43"/>
      <c r="E311" s="43"/>
      <c r="F311" s="43"/>
      <c r="G311" s="194"/>
      <c r="H311" s="194"/>
      <c r="I311" s="195"/>
      <c r="J311" s="196"/>
      <c r="K311" s="196"/>
      <c r="L311" s="196"/>
      <c r="M311" s="196"/>
      <c r="N311" s="196"/>
      <c r="O311" s="197"/>
      <c r="P311" s="197"/>
      <c r="Q311" s="197"/>
      <c r="R311" s="197"/>
      <c r="S311" s="197"/>
      <c r="T311" s="197"/>
      <c r="U311" s="198"/>
      <c r="V311" s="199"/>
      <c r="W311" s="200"/>
      <c r="X311" s="200"/>
      <c r="Y311" s="43"/>
      <c r="Z311" s="199"/>
      <c r="AA311" s="199"/>
      <c r="AB311" s="199"/>
      <c r="AC311" s="199"/>
      <c r="AD311" s="199"/>
      <c r="AE311" s="199"/>
      <c r="AF311" s="199"/>
      <c r="AG311" s="196"/>
      <c r="AH311" s="201"/>
      <c r="AI311" s="201"/>
      <c r="AJ311" s="201"/>
      <c r="AK311" s="43"/>
      <c r="AL311" s="43"/>
      <c r="AM311" s="43"/>
      <c r="AN311" s="64"/>
      <c r="AO311" s="64"/>
      <c r="AP311" s="202"/>
      <c r="AQ311" s="202"/>
      <c r="AR311" s="64"/>
    </row>
    <row r="312" spans="1:44" ht="15.75" customHeight="1" x14ac:dyDescent="0.2">
      <c r="A312" s="43"/>
      <c r="B312" s="43"/>
      <c r="C312" s="43"/>
      <c r="D312" s="43"/>
      <c r="E312" s="43"/>
      <c r="F312" s="43"/>
      <c r="G312" s="194"/>
      <c r="H312" s="194"/>
      <c r="I312" s="195"/>
      <c r="J312" s="196"/>
      <c r="K312" s="196"/>
      <c r="L312" s="196"/>
      <c r="M312" s="196"/>
      <c r="N312" s="196"/>
      <c r="O312" s="197"/>
      <c r="P312" s="197"/>
      <c r="Q312" s="197"/>
      <c r="R312" s="197"/>
      <c r="S312" s="197"/>
      <c r="T312" s="197"/>
      <c r="U312" s="198"/>
      <c r="V312" s="199"/>
      <c r="W312" s="200"/>
      <c r="X312" s="200"/>
      <c r="Y312" s="43"/>
      <c r="Z312" s="199"/>
      <c r="AA312" s="199"/>
      <c r="AB312" s="199"/>
      <c r="AC312" s="199"/>
      <c r="AD312" s="199"/>
      <c r="AE312" s="199"/>
      <c r="AF312" s="199"/>
      <c r="AG312" s="196"/>
      <c r="AH312" s="201"/>
      <c r="AI312" s="201"/>
      <c r="AJ312" s="201"/>
      <c r="AK312" s="43"/>
      <c r="AL312" s="43"/>
      <c r="AM312" s="43"/>
      <c r="AN312" s="64"/>
      <c r="AO312" s="64"/>
      <c r="AP312" s="202"/>
      <c r="AQ312" s="202"/>
      <c r="AR312" s="64"/>
    </row>
    <row r="313" spans="1:44" ht="15.75" customHeight="1" x14ac:dyDescent="0.2">
      <c r="A313" s="43"/>
      <c r="B313" s="43"/>
      <c r="C313" s="43"/>
      <c r="D313" s="43"/>
      <c r="E313" s="43"/>
      <c r="F313" s="43"/>
      <c r="G313" s="194"/>
      <c r="H313" s="194"/>
      <c r="I313" s="195"/>
      <c r="J313" s="196"/>
      <c r="K313" s="196"/>
      <c r="L313" s="196"/>
      <c r="M313" s="196"/>
      <c r="N313" s="196"/>
      <c r="O313" s="197"/>
      <c r="P313" s="197"/>
      <c r="Q313" s="197"/>
      <c r="R313" s="197"/>
      <c r="S313" s="197"/>
      <c r="T313" s="197"/>
      <c r="U313" s="198"/>
      <c r="V313" s="199"/>
      <c r="W313" s="200"/>
      <c r="X313" s="200"/>
      <c r="Y313" s="43"/>
      <c r="Z313" s="199"/>
      <c r="AA313" s="199"/>
      <c r="AB313" s="199"/>
      <c r="AC313" s="199"/>
      <c r="AD313" s="199"/>
      <c r="AE313" s="199"/>
      <c r="AF313" s="199"/>
      <c r="AG313" s="196"/>
      <c r="AH313" s="201"/>
      <c r="AI313" s="201"/>
      <c r="AJ313" s="201"/>
      <c r="AK313" s="43"/>
      <c r="AL313" s="43"/>
      <c r="AM313" s="43"/>
      <c r="AN313" s="64"/>
      <c r="AO313" s="64"/>
      <c r="AP313" s="202"/>
      <c r="AQ313" s="202"/>
      <c r="AR313" s="64"/>
    </row>
    <row r="314" spans="1:44" ht="15.75" customHeight="1" x14ac:dyDescent="0.2">
      <c r="A314" s="43"/>
      <c r="B314" s="43"/>
      <c r="C314" s="43"/>
      <c r="D314" s="43"/>
      <c r="E314" s="43"/>
      <c r="F314" s="43"/>
      <c r="G314" s="194"/>
      <c r="H314" s="194"/>
      <c r="I314" s="195"/>
      <c r="J314" s="196"/>
      <c r="K314" s="196"/>
      <c r="L314" s="196"/>
      <c r="M314" s="196"/>
      <c r="N314" s="196"/>
      <c r="O314" s="197"/>
      <c r="P314" s="197"/>
      <c r="Q314" s="197"/>
      <c r="R314" s="197"/>
      <c r="S314" s="197"/>
      <c r="T314" s="197"/>
      <c r="U314" s="198"/>
      <c r="V314" s="199"/>
      <c r="W314" s="200"/>
      <c r="X314" s="200"/>
      <c r="Y314" s="43"/>
      <c r="Z314" s="199"/>
      <c r="AA314" s="199"/>
      <c r="AB314" s="199"/>
      <c r="AC314" s="199"/>
      <c r="AD314" s="199"/>
      <c r="AE314" s="199"/>
      <c r="AF314" s="199"/>
      <c r="AG314" s="196"/>
      <c r="AH314" s="201"/>
      <c r="AI314" s="201"/>
      <c r="AJ314" s="201"/>
      <c r="AK314" s="43"/>
      <c r="AL314" s="43"/>
      <c r="AM314" s="43"/>
      <c r="AN314" s="64"/>
      <c r="AO314" s="64"/>
      <c r="AP314" s="202"/>
      <c r="AQ314" s="202"/>
      <c r="AR314" s="64"/>
    </row>
    <row r="315" spans="1:44" ht="15.75" customHeight="1" x14ac:dyDescent="0.2">
      <c r="A315" s="43"/>
      <c r="B315" s="43"/>
      <c r="C315" s="43"/>
      <c r="D315" s="43"/>
      <c r="E315" s="43"/>
      <c r="F315" s="43"/>
      <c r="G315" s="194"/>
      <c r="H315" s="194"/>
      <c r="I315" s="195"/>
      <c r="J315" s="196"/>
      <c r="K315" s="196"/>
      <c r="L315" s="196"/>
      <c r="M315" s="196"/>
      <c r="N315" s="196"/>
      <c r="O315" s="197"/>
      <c r="P315" s="197"/>
      <c r="Q315" s="197"/>
      <c r="R315" s="197"/>
      <c r="S315" s="197"/>
      <c r="T315" s="197"/>
      <c r="U315" s="198"/>
      <c r="V315" s="199"/>
      <c r="W315" s="200"/>
      <c r="X315" s="200"/>
      <c r="Y315" s="43"/>
      <c r="Z315" s="199"/>
      <c r="AA315" s="199"/>
      <c r="AB315" s="199"/>
      <c r="AC315" s="199"/>
      <c r="AD315" s="199"/>
      <c r="AE315" s="199"/>
      <c r="AF315" s="199"/>
      <c r="AG315" s="196"/>
      <c r="AH315" s="201"/>
      <c r="AI315" s="201"/>
      <c r="AJ315" s="201"/>
      <c r="AK315" s="43"/>
      <c r="AL315" s="43"/>
      <c r="AM315" s="43"/>
      <c r="AN315" s="64"/>
      <c r="AO315" s="64"/>
      <c r="AP315" s="202"/>
      <c r="AQ315" s="202"/>
      <c r="AR315" s="64"/>
    </row>
    <row r="316" spans="1:44" ht="15.75" customHeight="1" x14ac:dyDescent="0.2">
      <c r="A316" s="43"/>
      <c r="B316" s="43"/>
      <c r="C316" s="43"/>
      <c r="D316" s="43"/>
      <c r="E316" s="43"/>
      <c r="F316" s="43"/>
      <c r="G316" s="194"/>
      <c r="H316" s="194"/>
      <c r="I316" s="195"/>
      <c r="J316" s="196"/>
      <c r="K316" s="196"/>
      <c r="L316" s="196"/>
      <c r="M316" s="196"/>
      <c r="N316" s="196"/>
      <c r="O316" s="197"/>
      <c r="P316" s="197"/>
      <c r="Q316" s="197"/>
      <c r="R316" s="197"/>
      <c r="S316" s="197"/>
      <c r="T316" s="197"/>
      <c r="U316" s="198"/>
      <c r="V316" s="199"/>
      <c r="W316" s="200"/>
      <c r="X316" s="200"/>
      <c r="Y316" s="43"/>
      <c r="Z316" s="199"/>
      <c r="AA316" s="199"/>
      <c r="AB316" s="199"/>
      <c r="AC316" s="199"/>
      <c r="AD316" s="199"/>
      <c r="AE316" s="199"/>
      <c r="AF316" s="199"/>
      <c r="AG316" s="196"/>
      <c r="AH316" s="201"/>
      <c r="AI316" s="201"/>
      <c r="AJ316" s="201"/>
      <c r="AK316" s="43"/>
      <c r="AL316" s="43"/>
      <c r="AM316" s="43"/>
      <c r="AN316" s="64"/>
      <c r="AO316" s="64"/>
      <c r="AP316" s="202"/>
      <c r="AQ316" s="202"/>
      <c r="AR316" s="64"/>
    </row>
    <row r="317" spans="1:44" ht="15.75" customHeight="1" x14ac:dyDescent="0.2">
      <c r="A317" s="43"/>
      <c r="B317" s="43"/>
      <c r="C317" s="43"/>
      <c r="D317" s="43"/>
      <c r="E317" s="43"/>
      <c r="F317" s="43"/>
      <c r="G317" s="194"/>
      <c r="H317" s="194"/>
      <c r="I317" s="195"/>
      <c r="J317" s="196"/>
      <c r="K317" s="196"/>
      <c r="L317" s="196"/>
      <c r="M317" s="196"/>
      <c r="N317" s="196"/>
      <c r="O317" s="197"/>
      <c r="P317" s="197"/>
      <c r="Q317" s="197"/>
      <c r="R317" s="197"/>
      <c r="S317" s="197"/>
      <c r="T317" s="197"/>
      <c r="U317" s="198"/>
      <c r="V317" s="199"/>
      <c r="W317" s="200"/>
      <c r="X317" s="200"/>
      <c r="Y317" s="43"/>
      <c r="Z317" s="199"/>
      <c r="AA317" s="199"/>
      <c r="AB317" s="199"/>
      <c r="AC317" s="199"/>
      <c r="AD317" s="199"/>
      <c r="AE317" s="199"/>
      <c r="AF317" s="199"/>
      <c r="AG317" s="196"/>
      <c r="AH317" s="201"/>
      <c r="AI317" s="201"/>
      <c r="AJ317" s="201"/>
      <c r="AK317" s="43"/>
      <c r="AL317" s="43"/>
      <c r="AM317" s="43"/>
      <c r="AN317" s="64"/>
      <c r="AO317" s="64"/>
      <c r="AP317" s="202"/>
      <c r="AQ317" s="202"/>
      <c r="AR317" s="64"/>
    </row>
    <row r="318" spans="1:44" ht="15.75" customHeight="1" x14ac:dyDescent="0.2">
      <c r="A318" s="43"/>
      <c r="B318" s="43"/>
      <c r="C318" s="43"/>
      <c r="D318" s="43"/>
      <c r="E318" s="43"/>
      <c r="F318" s="43"/>
      <c r="G318" s="194"/>
      <c r="H318" s="194"/>
      <c r="I318" s="195"/>
      <c r="J318" s="196"/>
      <c r="K318" s="196"/>
      <c r="L318" s="196"/>
      <c r="M318" s="196"/>
      <c r="N318" s="196"/>
      <c r="O318" s="197"/>
      <c r="P318" s="197"/>
      <c r="Q318" s="197"/>
      <c r="R318" s="197"/>
      <c r="S318" s="197"/>
      <c r="T318" s="197"/>
      <c r="U318" s="198"/>
      <c r="V318" s="199"/>
      <c r="W318" s="200"/>
      <c r="X318" s="200"/>
      <c r="Y318" s="43"/>
      <c r="Z318" s="199"/>
      <c r="AA318" s="199"/>
      <c r="AB318" s="199"/>
      <c r="AC318" s="199"/>
      <c r="AD318" s="199"/>
      <c r="AE318" s="199"/>
      <c r="AF318" s="199"/>
      <c r="AG318" s="196"/>
      <c r="AH318" s="201"/>
      <c r="AI318" s="201"/>
      <c r="AJ318" s="201"/>
      <c r="AK318" s="43"/>
      <c r="AL318" s="43"/>
      <c r="AM318" s="43"/>
      <c r="AN318" s="64"/>
      <c r="AO318" s="64"/>
      <c r="AP318" s="202"/>
      <c r="AQ318" s="202"/>
      <c r="AR318" s="64"/>
    </row>
    <row r="319" spans="1:44" ht="15.75" customHeight="1" x14ac:dyDescent="0.2">
      <c r="A319" s="43"/>
      <c r="B319" s="43"/>
      <c r="C319" s="43"/>
      <c r="D319" s="43"/>
      <c r="E319" s="43"/>
      <c r="F319" s="43"/>
      <c r="G319" s="194"/>
      <c r="H319" s="194"/>
      <c r="I319" s="195"/>
      <c r="J319" s="196"/>
      <c r="K319" s="196"/>
      <c r="L319" s="196"/>
      <c r="M319" s="196"/>
      <c r="N319" s="196"/>
      <c r="O319" s="197"/>
      <c r="P319" s="197"/>
      <c r="Q319" s="197"/>
      <c r="R319" s="197"/>
      <c r="S319" s="197"/>
      <c r="T319" s="197"/>
      <c r="U319" s="198"/>
      <c r="V319" s="199"/>
      <c r="W319" s="200"/>
      <c r="X319" s="200"/>
      <c r="Y319" s="43"/>
      <c r="Z319" s="199"/>
      <c r="AA319" s="199"/>
      <c r="AB319" s="199"/>
      <c r="AC319" s="199"/>
      <c r="AD319" s="199"/>
      <c r="AE319" s="199"/>
      <c r="AF319" s="199"/>
      <c r="AG319" s="196"/>
      <c r="AH319" s="201"/>
      <c r="AI319" s="201"/>
      <c r="AJ319" s="201"/>
      <c r="AK319" s="43"/>
      <c r="AL319" s="43"/>
      <c r="AM319" s="43"/>
      <c r="AN319" s="64"/>
      <c r="AO319" s="64"/>
      <c r="AP319" s="202"/>
      <c r="AQ319" s="202"/>
      <c r="AR319" s="64"/>
    </row>
    <row r="320" spans="1:44" ht="15.75" customHeight="1" x14ac:dyDescent="0.2">
      <c r="A320" s="43"/>
      <c r="B320" s="43"/>
      <c r="C320" s="43"/>
      <c r="D320" s="43"/>
      <c r="E320" s="43"/>
      <c r="F320" s="43"/>
      <c r="G320" s="194"/>
      <c r="H320" s="194"/>
      <c r="I320" s="195"/>
      <c r="J320" s="196"/>
      <c r="K320" s="196"/>
      <c r="L320" s="196"/>
      <c r="M320" s="196"/>
      <c r="N320" s="196"/>
      <c r="O320" s="197"/>
      <c r="P320" s="197"/>
      <c r="Q320" s="197"/>
      <c r="R320" s="197"/>
      <c r="S320" s="197"/>
      <c r="T320" s="197"/>
      <c r="U320" s="198"/>
      <c r="V320" s="199"/>
      <c r="W320" s="200"/>
      <c r="X320" s="200"/>
      <c r="Y320" s="43"/>
      <c r="Z320" s="199"/>
      <c r="AA320" s="199"/>
      <c r="AB320" s="199"/>
      <c r="AC320" s="199"/>
      <c r="AD320" s="199"/>
      <c r="AE320" s="199"/>
      <c r="AF320" s="199"/>
      <c r="AG320" s="196"/>
      <c r="AH320" s="201"/>
      <c r="AI320" s="201"/>
      <c r="AJ320" s="201"/>
      <c r="AK320" s="43"/>
      <c r="AL320" s="43"/>
      <c r="AM320" s="43"/>
      <c r="AN320" s="64"/>
      <c r="AO320" s="64"/>
      <c r="AP320" s="202"/>
      <c r="AQ320" s="202"/>
      <c r="AR320" s="64"/>
    </row>
    <row r="321" spans="1:44" ht="15.75" customHeight="1" x14ac:dyDescent="0.2">
      <c r="A321" s="43"/>
      <c r="B321" s="43"/>
      <c r="C321" s="43"/>
      <c r="D321" s="43"/>
      <c r="E321" s="43"/>
      <c r="F321" s="43"/>
      <c r="G321" s="194"/>
      <c r="H321" s="194"/>
      <c r="I321" s="195"/>
      <c r="J321" s="196"/>
      <c r="K321" s="196"/>
      <c r="L321" s="196"/>
      <c r="M321" s="196"/>
      <c r="N321" s="196"/>
      <c r="O321" s="197"/>
      <c r="P321" s="197"/>
      <c r="Q321" s="197"/>
      <c r="R321" s="197"/>
      <c r="S321" s="197"/>
      <c r="T321" s="197"/>
      <c r="U321" s="198"/>
      <c r="V321" s="199"/>
      <c r="W321" s="200"/>
      <c r="X321" s="200"/>
      <c r="Y321" s="43"/>
      <c r="Z321" s="199"/>
      <c r="AA321" s="199"/>
      <c r="AB321" s="199"/>
      <c r="AC321" s="199"/>
      <c r="AD321" s="199"/>
      <c r="AE321" s="199"/>
      <c r="AF321" s="199"/>
      <c r="AG321" s="196"/>
      <c r="AH321" s="201"/>
      <c r="AI321" s="201"/>
      <c r="AJ321" s="201"/>
      <c r="AK321" s="43"/>
      <c r="AL321" s="43"/>
      <c r="AM321" s="43"/>
      <c r="AN321" s="64"/>
      <c r="AO321" s="64"/>
      <c r="AP321" s="202"/>
      <c r="AQ321" s="202"/>
      <c r="AR321" s="64"/>
    </row>
    <row r="322" spans="1:44" ht="15.75" customHeight="1" x14ac:dyDescent="0.2">
      <c r="A322" s="43"/>
      <c r="B322" s="43"/>
      <c r="C322" s="43"/>
      <c r="D322" s="43"/>
      <c r="E322" s="43"/>
      <c r="F322" s="43"/>
      <c r="G322" s="194"/>
      <c r="H322" s="194"/>
      <c r="I322" s="195"/>
      <c r="J322" s="196"/>
      <c r="K322" s="196"/>
      <c r="L322" s="196"/>
      <c r="M322" s="196"/>
      <c r="N322" s="196"/>
      <c r="O322" s="197"/>
      <c r="P322" s="197"/>
      <c r="Q322" s="197"/>
      <c r="R322" s="197"/>
      <c r="S322" s="197"/>
      <c r="T322" s="197"/>
      <c r="U322" s="198"/>
      <c r="V322" s="199"/>
      <c r="W322" s="200"/>
      <c r="X322" s="200"/>
      <c r="Y322" s="43"/>
      <c r="Z322" s="199"/>
      <c r="AA322" s="199"/>
      <c r="AB322" s="199"/>
      <c r="AC322" s="199"/>
      <c r="AD322" s="199"/>
      <c r="AE322" s="199"/>
      <c r="AF322" s="199"/>
      <c r="AG322" s="196"/>
      <c r="AH322" s="201"/>
      <c r="AI322" s="201"/>
      <c r="AJ322" s="201"/>
      <c r="AK322" s="43"/>
      <c r="AL322" s="43"/>
      <c r="AM322" s="43"/>
      <c r="AN322" s="64"/>
      <c r="AO322" s="64"/>
      <c r="AP322" s="202"/>
      <c r="AQ322" s="202"/>
      <c r="AR322" s="64"/>
    </row>
    <row r="323" spans="1:44" ht="15.75" customHeight="1" x14ac:dyDescent="0.2">
      <c r="A323" s="43"/>
      <c r="B323" s="43"/>
      <c r="C323" s="43"/>
      <c r="D323" s="43"/>
      <c r="E323" s="43"/>
      <c r="F323" s="43"/>
      <c r="G323" s="194"/>
      <c r="H323" s="194"/>
      <c r="I323" s="195"/>
      <c r="J323" s="196"/>
      <c r="K323" s="196"/>
      <c r="L323" s="196"/>
      <c r="M323" s="196"/>
      <c r="N323" s="196"/>
      <c r="O323" s="197"/>
      <c r="P323" s="197"/>
      <c r="Q323" s="197"/>
      <c r="R323" s="197"/>
      <c r="S323" s="197"/>
      <c r="T323" s="197"/>
      <c r="U323" s="198"/>
      <c r="V323" s="199"/>
      <c r="W323" s="200"/>
      <c r="X323" s="200"/>
      <c r="Y323" s="43"/>
      <c r="Z323" s="199"/>
      <c r="AA323" s="199"/>
      <c r="AB323" s="199"/>
      <c r="AC323" s="199"/>
      <c r="AD323" s="199"/>
      <c r="AE323" s="199"/>
      <c r="AF323" s="199"/>
      <c r="AG323" s="196"/>
      <c r="AH323" s="201"/>
      <c r="AI323" s="201"/>
      <c r="AJ323" s="201"/>
      <c r="AK323" s="43"/>
      <c r="AL323" s="43"/>
      <c r="AM323" s="43"/>
      <c r="AN323" s="64"/>
      <c r="AO323" s="64"/>
      <c r="AP323" s="202"/>
      <c r="AQ323" s="202"/>
      <c r="AR323" s="64"/>
    </row>
    <row r="324" spans="1:44" ht="15.75" customHeight="1" x14ac:dyDescent="0.2">
      <c r="A324" s="43"/>
      <c r="B324" s="43"/>
      <c r="C324" s="43"/>
      <c r="D324" s="43"/>
      <c r="E324" s="43"/>
      <c r="F324" s="43"/>
      <c r="G324" s="194"/>
      <c r="H324" s="194"/>
      <c r="I324" s="195"/>
      <c r="J324" s="196"/>
      <c r="K324" s="196"/>
      <c r="L324" s="196"/>
      <c r="M324" s="196"/>
      <c r="N324" s="196"/>
      <c r="O324" s="197"/>
      <c r="P324" s="197"/>
      <c r="Q324" s="197"/>
      <c r="R324" s="197"/>
      <c r="S324" s="197"/>
      <c r="T324" s="197"/>
      <c r="U324" s="198"/>
      <c r="V324" s="199"/>
      <c r="W324" s="200"/>
      <c r="X324" s="200"/>
      <c r="Y324" s="43"/>
      <c r="Z324" s="199"/>
      <c r="AA324" s="199"/>
      <c r="AB324" s="199"/>
      <c r="AC324" s="199"/>
      <c r="AD324" s="199"/>
      <c r="AE324" s="199"/>
      <c r="AF324" s="199"/>
      <c r="AG324" s="196"/>
      <c r="AH324" s="201"/>
      <c r="AI324" s="201"/>
      <c r="AJ324" s="201"/>
      <c r="AK324" s="43"/>
      <c r="AL324" s="43"/>
      <c r="AM324" s="43"/>
      <c r="AN324" s="64"/>
      <c r="AO324" s="64"/>
      <c r="AP324" s="202"/>
      <c r="AQ324" s="202"/>
      <c r="AR324" s="64"/>
    </row>
    <row r="325" spans="1:44" ht="15.75" customHeight="1" x14ac:dyDescent="0.2">
      <c r="A325" s="43"/>
      <c r="B325" s="43"/>
      <c r="C325" s="43"/>
      <c r="D325" s="43"/>
      <c r="E325" s="43"/>
      <c r="F325" s="43"/>
      <c r="G325" s="194"/>
      <c r="H325" s="194"/>
      <c r="I325" s="195"/>
      <c r="J325" s="196"/>
      <c r="K325" s="196"/>
      <c r="L325" s="196"/>
      <c r="M325" s="196"/>
      <c r="N325" s="196"/>
      <c r="O325" s="197"/>
      <c r="P325" s="197"/>
      <c r="Q325" s="197"/>
      <c r="R325" s="197"/>
      <c r="S325" s="197"/>
      <c r="T325" s="197"/>
      <c r="U325" s="198"/>
      <c r="V325" s="199"/>
      <c r="W325" s="200"/>
      <c r="X325" s="200"/>
      <c r="Y325" s="43"/>
      <c r="Z325" s="199"/>
      <c r="AA325" s="199"/>
      <c r="AB325" s="199"/>
      <c r="AC325" s="199"/>
      <c r="AD325" s="199"/>
      <c r="AE325" s="199"/>
      <c r="AF325" s="199"/>
      <c r="AG325" s="196"/>
      <c r="AH325" s="201"/>
      <c r="AI325" s="201"/>
      <c r="AJ325" s="201"/>
      <c r="AK325" s="43"/>
      <c r="AL325" s="43"/>
      <c r="AM325" s="43"/>
      <c r="AN325" s="64"/>
      <c r="AO325" s="64"/>
      <c r="AP325" s="202"/>
      <c r="AQ325" s="202"/>
      <c r="AR325" s="64"/>
    </row>
    <row r="326" spans="1:44" ht="15.75" customHeight="1" x14ac:dyDescent="0.2">
      <c r="A326" s="43"/>
      <c r="B326" s="43"/>
      <c r="C326" s="43"/>
      <c r="D326" s="43"/>
      <c r="E326" s="43"/>
      <c r="F326" s="43"/>
      <c r="G326" s="194"/>
      <c r="H326" s="194"/>
      <c r="I326" s="195"/>
      <c r="J326" s="196"/>
      <c r="K326" s="196"/>
      <c r="L326" s="196"/>
      <c r="M326" s="196"/>
      <c r="N326" s="196"/>
      <c r="O326" s="197"/>
      <c r="P326" s="197"/>
      <c r="Q326" s="197"/>
      <c r="R326" s="197"/>
      <c r="S326" s="197"/>
      <c r="T326" s="197"/>
      <c r="U326" s="198"/>
      <c r="V326" s="199"/>
      <c r="W326" s="200"/>
      <c r="X326" s="200"/>
      <c r="Y326" s="43"/>
      <c r="Z326" s="199"/>
      <c r="AA326" s="199"/>
      <c r="AB326" s="199"/>
      <c r="AC326" s="199"/>
      <c r="AD326" s="199"/>
      <c r="AE326" s="199"/>
      <c r="AF326" s="199"/>
      <c r="AG326" s="196"/>
      <c r="AH326" s="201"/>
      <c r="AI326" s="201"/>
      <c r="AJ326" s="201"/>
      <c r="AK326" s="43"/>
      <c r="AL326" s="43"/>
      <c r="AM326" s="43"/>
      <c r="AN326" s="64"/>
      <c r="AO326" s="64"/>
      <c r="AP326" s="202"/>
      <c r="AQ326" s="202"/>
      <c r="AR326" s="64"/>
    </row>
    <row r="327" spans="1:44" ht="15.75" customHeight="1" x14ac:dyDescent="0.2">
      <c r="A327" s="43"/>
      <c r="B327" s="43"/>
      <c r="C327" s="43"/>
      <c r="D327" s="43"/>
      <c r="E327" s="43"/>
      <c r="F327" s="43"/>
      <c r="G327" s="194"/>
      <c r="H327" s="194"/>
      <c r="I327" s="195"/>
      <c r="J327" s="196"/>
      <c r="K327" s="196"/>
      <c r="L327" s="196"/>
      <c r="M327" s="196"/>
      <c r="N327" s="196"/>
      <c r="O327" s="197"/>
      <c r="P327" s="197"/>
      <c r="Q327" s="197"/>
      <c r="R327" s="197"/>
      <c r="S327" s="197"/>
      <c r="T327" s="197"/>
      <c r="U327" s="198"/>
      <c r="V327" s="199"/>
      <c r="W327" s="200"/>
      <c r="X327" s="200"/>
      <c r="Y327" s="43"/>
      <c r="Z327" s="199"/>
      <c r="AA327" s="199"/>
      <c r="AB327" s="199"/>
      <c r="AC327" s="199"/>
      <c r="AD327" s="199"/>
      <c r="AE327" s="199"/>
      <c r="AF327" s="199"/>
      <c r="AG327" s="196"/>
      <c r="AH327" s="201"/>
      <c r="AI327" s="201"/>
      <c r="AJ327" s="201"/>
      <c r="AK327" s="43"/>
      <c r="AL327" s="43"/>
      <c r="AM327" s="43"/>
      <c r="AN327" s="64"/>
      <c r="AO327" s="64"/>
      <c r="AP327" s="202"/>
      <c r="AQ327" s="202"/>
      <c r="AR327" s="64"/>
    </row>
    <row r="328" spans="1:44" ht="15.75" customHeight="1" x14ac:dyDescent="0.2">
      <c r="A328" s="43"/>
      <c r="B328" s="43"/>
      <c r="C328" s="43"/>
      <c r="D328" s="43"/>
      <c r="E328" s="43"/>
      <c r="F328" s="43"/>
      <c r="G328" s="194"/>
      <c r="H328" s="194"/>
      <c r="I328" s="195"/>
      <c r="J328" s="196"/>
      <c r="K328" s="196"/>
      <c r="L328" s="196"/>
      <c r="M328" s="196"/>
      <c r="N328" s="196"/>
      <c r="O328" s="197"/>
      <c r="P328" s="197"/>
      <c r="Q328" s="197"/>
      <c r="R328" s="197"/>
      <c r="S328" s="197"/>
      <c r="T328" s="197"/>
      <c r="U328" s="198"/>
      <c r="V328" s="199"/>
      <c r="W328" s="200"/>
      <c r="X328" s="200"/>
      <c r="Y328" s="43"/>
      <c r="Z328" s="199"/>
      <c r="AA328" s="199"/>
      <c r="AB328" s="199"/>
      <c r="AC328" s="199"/>
      <c r="AD328" s="199"/>
      <c r="AE328" s="199"/>
      <c r="AF328" s="199"/>
      <c r="AG328" s="196"/>
      <c r="AH328" s="201"/>
      <c r="AI328" s="201"/>
      <c r="AJ328" s="201"/>
      <c r="AK328" s="43"/>
      <c r="AL328" s="43"/>
      <c r="AM328" s="43"/>
      <c r="AN328" s="64"/>
      <c r="AO328" s="64"/>
      <c r="AP328" s="202"/>
      <c r="AQ328" s="202"/>
      <c r="AR328" s="64"/>
    </row>
    <row r="329" spans="1:44" ht="15.75" customHeight="1" x14ac:dyDescent="0.2">
      <c r="A329" s="43"/>
      <c r="B329" s="43"/>
      <c r="C329" s="43"/>
      <c r="D329" s="43"/>
      <c r="E329" s="43"/>
      <c r="F329" s="43"/>
      <c r="G329" s="194"/>
      <c r="H329" s="194"/>
      <c r="I329" s="195"/>
      <c r="J329" s="196"/>
      <c r="K329" s="196"/>
      <c r="L329" s="196"/>
      <c r="M329" s="196"/>
      <c r="N329" s="196"/>
      <c r="O329" s="197"/>
      <c r="P329" s="197"/>
      <c r="Q329" s="197"/>
      <c r="R329" s="197"/>
      <c r="S329" s="197"/>
      <c r="T329" s="197"/>
      <c r="U329" s="198"/>
      <c r="V329" s="199"/>
      <c r="W329" s="200"/>
      <c r="X329" s="200"/>
      <c r="Y329" s="43"/>
      <c r="Z329" s="199"/>
      <c r="AA329" s="199"/>
      <c r="AB329" s="199"/>
      <c r="AC329" s="199"/>
      <c r="AD329" s="199"/>
      <c r="AE329" s="199"/>
      <c r="AF329" s="199"/>
      <c r="AG329" s="196"/>
      <c r="AH329" s="201"/>
      <c r="AI329" s="201"/>
      <c r="AJ329" s="201"/>
      <c r="AK329" s="43"/>
      <c r="AL329" s="43"/>
      <c r="AM329" s="43"/>
      <c r="AN329" s="64"/>
      <c r="AO329" s="64"/>
      <c r="AP329" s="202"/>
      <c r="AQ329" s="202"/>
      <c r="AR329" s="64"/>
    </row>
    <row r="330" spans="1:44" ht="15.75" customHeight="1" x14ac:dyDescent="0.2">
      <c r="A330" s="43"/>
      <c r="B330" s="43"/>
      <c r="C330" s="43"/>
      <c r="D330" s="43"/>
      <c r="E330" s="43"/>
      <c r="F330" s="43"/>
      <c r="G330" s="194"/>
      <c r="H330" s="194"/>
      <c r="I330" s="195"/>
      <c r="J330" s="196"/>
      <c r="K330" s="196"/>
      <c r="L330" s="196"/>
      <c r="M330" s="196"/>
      <c r="N330" s="196"/>
      <c r="O330" s="197"/>
      <c r="P330" s="197"/>
      <c r="Q330" s="197"/>
      <c r="R330" s="197"/>
      <c r="S330" s="197"/>
      <c r="T330" s="197"/>
      <c r="U330" s="198"/>
      <c r="V330" s="199"/>
      <c r="W330" s="200"/>
      <c r="X330" s="200"/>
      <c r="Y330" s="43"/>
      <c r="Z330" s="199"/>
      <c r="AA330" s="199"/>
      <c r="AB330" s="199"/>
      <c r="AC330" s="199"/>
      <c r="AD330" s="199"/>
      <c r="AE330" s="199"/>
      <c r="AF330" s="199"/>
      <c r="AG330" s="196"/>
      <c r="AH330" s="201"/>
      <c r="AI330" s="201"/>
      <c r="AJ330" s="201"/>
      <c r="AK330" s="43"/>
      <c r="AL330" s="43"/>
      <c r="AM330" s="43"/>
      <c r="AN330" s="64"/>
      <c r="AO330" s="64"/>
      <c r="AP330" s="202"/>
      <c r="AQ330" s="202"/>
      <c r="AR330" s="64"/>
    </row>
    <row r="331" spans="1:44" ht="15.75" customHeight="1" x14ac:dyDescent="0.2">
      <c r="A331" s="43"/>
      <c r="B331" s="43"/>
      <c r="C331" s="43"/>
      <c r="D331" s="43"/>
      <c r="E331" s="43"/>
      <c r="F331" s="43"/>
      <c r="G331" s="194"/>
      <c r="H331" s="194"/>
      <c r="I331" s="195"/>
      <c r="J331" s="196"/>
      <c r="K331" s="196"/>
      <c r="L331" s="196"/>
      <c r="M331" s="196"/>
      <c r="N331" s="196"/>
      <c r="O331" s="197"/>
      <c r="P331" s="197"/>
      <c r="Q331" s="197"/>
      <c r="R331" s="197"/>
      <c r="S331" s="197"/>
      <c r="T331" s="197"/>
      <c r="U331" s="198"/>
      <c r="V331" s="199"/>
      <c r="W331" s="200"/>
      <c r="X331" s="200"/>
      <c r="Y331" s="43"/>
      <c r="Z331" s="199"/>
      <c r="AA331" s="199"/>
      <c r="AB331" s="199"/>
      <c r="AC331" s="199"/>
      <c r="AD331" s="199"/>
      <c r="AE331" s="199"/>
      <c r="AF331" s="199"/>
      <c r="AG331" s="196"/>
      <c r="AH331" s="201"/>
      <c r="AI331" s="201"/>
      <c r="AJ331" s="201"/>
      <c r="AK331" s="43"/>
      <c r="AL331" s="43"/>
      <c r="AM331" s="43"/>
      <c r="AN331" s="64"/>
      <c r="AO331" s="64"/>
      <c r="AP331" s="202"/>
      <c r="AQ331" s="202"/>
      <c r="AR331" s="64"/>
    </row>
    <row r="332" spans="1:44" ht="15.75" customHeight="1" x14ac:dyDescent="0.2">
      <c r="A332" s="43"/>
      <c r="B332" s="43"/>
      <c r="C332" s="43"/>
      <c r="D332" s="43"/>
      <c r="E332" s="43"/>
      <c r="F332" s="43"/>
      <c r="G332" s="194"/>
      <c r="H332" s="194"/>
      <c r="I332" s="195"/>
      <c r="J332" s="196"/>
      <c r="K332" s="196"/>
      <c r="L332" s="196"/>
      <c r="M332" s="196"/>
      <c r="N332" s="196"/>
      <c r="O332" s="197"/>
      <c r="P332" s="197"/>
      <c r="Q332" s="197"/>
      <c r="R332" s="197"/>
      <c r="S332" s="197"/>
      <c r="T332" s="197"/>
      <c r="U332" s="198"/>
      <c r="V332" s="199"/>
      <c r="W332" s="200"/>
      <c r="X332" s="200"/>
      <c r="Y332" s="43"/>
      <c r="Z332" s="199"/>
      <c r="AA332" s="199"/>
      <c r="AB332" s="199"/>
      <c r="AC332" s="199"/>
      <c r="AD332" s="199"/>
      <c r="AE332" s="199"/>
      <c r="AF332" s="199"/>
      <c r="AG332" s="196"/>
      <c r="AH332" s="201"/>
      <c r="AI332" s="201"/>
      <c r="AJ332" s="201"/>
      <c r="AK332" s="43"/>
      <c r="AL332" s="43"/>
      <c r="AM332" s="43"/>
      <c r="AN332" s="64"/>
      <c r="AO332" s="64"/>
      <c r="AP332" s="202"/>
      <c r="AQ332" s="202"/>
      <c r="AR332" s="64"/>
    </row>
    <row r="333" spans="1:44" ht="15.75" customHeight="1" x14ac:dyDescent="0.2">
      <c r="A333" s="43"/>
      <c r="B333" s="43"/>
      <c r="C333" s="43"/>
      <c r="D333" s="43"/>
      <c r="E333" s="43"/>
      <c r="F333" s="43"/>
      <c r="G333" s="194"/>
      <c r="H333" s="194"/>
      <c r="I333" s="195"/>
      <c r="J333" s="196"/>
      <c r="K333" s="196"/>
      <c r="L333" s="196"/>
      <c r="M333" s="196"/>
      <c r="N333" s="196"/>
      <c r="O333" s="197"/>
      <c r="P333" s="197"/>
      <c r="Q333" s="197"/>
      <c r="R333" s="197"/>
      <c r="S333" s="197"/>
      <c r="T333" s="197"/>
      <c r="U333" s="198"/>
      <c r="V333" s="199"/>
      <c r="W333" s="200"/>
      <c r="X333" s="200"/>
      <c r="Y333" s="43"/>
      <c r="Z333" s="199"/>
      <c r="AA333" s="199"/>
      <c r="AB333" s="199"/>
      <c r="AC333" s="199"/>
      <c r="AD333" s="199"/>
      <c r="AE333" s="199"/>
      <c r="AF333" s="199"/>
      <c r="AG333" s="196"/>
      <c r="AH333" s="201"/>
      <c r="AI333" s="201"/>
      <c r="AJ333" s="201"/>
      <c r="AK333" s="43"/>
      <c r="AL333" s="43"/>
      <c r="AM333" s="43"/>
      <c r="AN333" s="64"/>
      <c r="AO333" s="64"/>
      <c r="AP333" s="202"/>
      <c r="AQ333" s="202"/>
      <c r="AR333" s="64"/>
    </row>
    <row r="334" spans="1:44" ht="15.75" customHeight="1" x14ac:dyDescent="0.2">
      <c r="A334" s="43"/>
      <c r="B334" s="43"/>
      <c r="C334" s="43"/>
      <c r="D334" s="43"/>
      <c r="E334" s="43"/>
      <c r="F334" s="43"/>
      <c r="G334" s="194"/>
      <c r="H334" s="194"/>
      <c r="I334" s="195"/>
      <c r="J334" s="196"/>
      <c r="K334" s="196"/>
      <c r="L334" s="196"/>
      <c r="M334" s="196"/>
      <c r="N334" s="196"/>
      <c r="O334" s="197"/>
      <c r="P334" s="197"/>
      <c r="Q334" s="197"/>
      <c r="R334" s="197"/>
      <c r="S334" s="197"/>
      <c r="T334" s="197"/>
      <c r="U334" s="198"/>
      <c r="V334" s="199"/>
      <c r="W334" s="200"/>
      <c r="X334" s="200"/>
      <c r="Y334" s="43"/>
      <c r="Z334" s="199"/>
      <c r="AA334" s="199"/>
      <c r="AB334" s="199"/>
      <c r="AC334" s="199"/>
      <c r="AD334" s="199"/>
      <c r="AE334" s="199"/>
      <c r="AF334" s="199"/>
      <c r="AG334" s="196"/>
      <c r="AH334" s="201"/>
      <c r="AI334" s="201"/>
      <c r="AJ334" s="201"/>
      <c r="AK334" s="43"/>
      <c r="AL334" s="43"/>
      <c r="AM334" s="43"/>
      <c r="AN334" s="64"/>
      <c r="AO334" s="64"/>
      <c r="AP334" s="202"/>
      <c r="AQ334" s="202"/>
      <c r="AR334" s="64"/>
    </row>
    <row r="335" spans="1:44" ht="15.75" customHeight="1" x14ac:dyDescent="0.2">
      <c r="A335" s="43"/>
      <c r="B335" s="43"/>
      <c r="C335" s="43"/>
      <c r="D335" s="43"/>
      <c r="E335" s="43"/>
      <c r="F335" s="43"/>
      <c r="G335" s="194"/>
      <c r="H335" s="194"/>
      <c r="I335" s="195"/>
      <c r="J335" s="196"/>
      <c r="K335" s="196"/>
      <c r="L335" s="196"/>
      <c r="M335" s="196"/>
      <c r="N335" s="196"/>
      <c r="O335" s="197"/>
      <c r="P335" s="197"/>
      <c r="Q335" s="197"/>
      <c r="R335" s="197"/>
      <c r="S335" s="197"/>
      <c r="T335" s="197"/>
      <c r="U335" s="198"/>
      <c r="V335" s="199"/>
      <c r="W335" s="200"/>
      <c r="X335" s="200"/>
      <c r="Y335" s="43"/>
      <c r="Z335" s="199"/>
      <c r="AA335" s="199"/>
      <c r="AB335" s="199"/>
      <c r="AC335" s="199"/>
      <c r="AD335" s="199"/>
      <c r="AE335" s="199"/>
      <c r="AF335" s="199"/>
      <c r="AG335" s="196"/>
      <c r="AH335" s="201"/>
      <c r="AI335" s="201"/>
      <c r="AJ335" s="201"/>
      <c r="AK335" s="43"/>
      <c r="AL335" s="43"/>
      <c r="AM335" s="43"/>
      <c r="AN335" s="64"/>
      <c r="AO335" s="64"/>
      <c r="AP335" s="202"/>
      <c r="AQ335" s="202"/>
      <c r="AR335" s="64"/>
    </row>
    <row r="336" spans="1:44" ht="15.75" customHeight="1" x14ac:dyDescent="0.2">
      <c r="A336" s="43"/>
      <c r="B336" s="43"/>
      <c r="C336" s="43"/>
      <c r="D336" s="43"/>
      <c r="E336" s="43"/>
      <c r="F336" s="43"/>
      <c r="G336" s="194"/>
      <c r="H336" s="194"/>
      <c r="I336" s="195"/>
      <c r="J336" s="196"/>
      <c r="K336" s="196"/>
      <c r="L336" s="196"/>
      <c r="M336" s="196"/>
      <c r="N336" s="196"/>
      <c r="O336" s="197"/>
      <c r="P336" s="197"/>
      <c r="Q336" s="197"/>
      <c r="R336" s="197"/>
      <c r="S336" s="197"/>
      <c r="T336" s="197"/>
      <c r="U336" s="198"/>
      <c r="V336" s="199"/>
      <c r="W336" s="200"/>
      <c r="X336" s="200"/>
      <c r="Y336" s="43"/>
      <c r="Z336" s="199"/>
      <c r="AA336" s="199"/>
      <c r="AB336" s="199"/>
      <c r="AC336" s="199"/>
      <c r="AD336" s="199"/>
      <c r="AE336" s="199"/>
      <c r="AF336" s="199"/>
      <c r="AG336" s="196"/>
      <c r="AH336" s="201"/>
      <c r="AI336" s="201"/>
      <c r="AJ336" s="201"/>
      <c r="AK336" s="43"/>
      <c r="AL336" s="43"/>
      <c r="AM336" s="43"/>
      <c r="AN336" s="64"/>
      <c r="AO336" s="64"/>
      <c r="AP336" s="202"/>
      <c r="AQ336" s="202"/>
      <c r="AR336" s="64"/>
    </row>
    <row r="337" spans="1:44" ht="15.75" customHeight="1" x14ac:dyDescent="0.2">
      <c r="A337" s="43"/>
      <c r="B337" s="43"/>
      <c r="C337" s="43"/>
      <c r="D337" s="43"/>
      <c r="E337" s="43"/>
      <c r="F337" s="43"/>
      <c r="G337" s="194"/>
      <c r="H337" s="194"/>
      <c r="I337" s="195"/>
      <c r="J337" s="196"/>
      <c r="K337" s="196"/>
      <c r="L337" s="196"/>
      <c r="M337" s="196"/>
      <c r="N337" s="196"/>
      <c r="O337" s="197"/>
      <c r="P337" s="197"/>
      <c r="Q337" s="197"/>
      <c r="R337" s="197"/>
      <c r="S337" s="197"/>
      <c r="T337" s="197"/>
      <c r="U337" s="198"/>
      <c r="V337" s="199"/>
      <c r="W337" s="200"/>
      <c r="X337" s="200"/>
      <c r="Y337" s="43"/>
      <c r="Z337" s="199"/>
      <c r="AA337" s="199"/>
      <c r="AB337" s="199"/>
      <c r="AC337" s="199"/>
      <c r="AD337" s="199"/>
      <c r="AE337" s="199"/>
      <c r="AF337" s="199"/>
      <c r="AG337" s="196"/>
      <c r="AH337" s="201"/>
      <c r="AI337" s="201"/>
      <c r="AJ337" s="201"/>
      <c r="AK337" s="43"/>
      <c r="AL337" s="43"/>
      <c r="AM337" s="43"/>
      <c r="AN337" s="64"/>
      <c r="AO337" s="64"/>
      <c r="AP337" s="202"/>
      <c r="AQ337" s="202"/>
      <c r="AR337" s="64"/>
    </row>
    <row r="338" spans="1:44" ht="15.75" customHeight="1" x14ac:dyDescent="0.2">
      <c r="A338" s="43"/>
      <c r="B338" s="43"/>
      <c r="C338" s="43"/>
      <c r="D338" s="43"/>
      <c r="E338" s="43"/>
      <c r="F338" s="43"/>
      <c r="G338" s="194"/>
      <c r="H338" s="194"/>
      <c r="I338" s="195"/>
      <c r="J338" s="196"/>
      <c r="K338" s="196"/>
      <c r="L338" s="196"/>
      <c r="M338" s="196"/>
      <c r="N338" s="196"/>
      <c r="O338" s="197"/>
      <c r="P338" s="197"/>
      <c r="Q338" s="197"/>
      <c r="R338" s="197"/>
      <c r="S338" s="197"/>
      <c r="T338" s="197"/>
      <c r="U338" s="198"/>
      <c r="V338" s="199"/>
      <c r="W338" s="200"/>
      <c r="X338" s="200"/>
      <c r="Y338" s="43"/>
      <c r="Z338" s="199"/>
      <c r="AA338" s="199"/>
      <c r="AB338" s="199"/>
      <c r="AC338" s="199"/>
      <c r="AD338" s="199"/>
      <c r="AE338" s="199"/>
      <c r="AF338" s="199"/>
      <c r="AG338" s="196"/>
      <c r="AH338" s="201"/>
      <c r="AI338" s="201"/>
      <c r="AJ338" s="201"/>
      <c r="AK338" s="43"/>
      <c r="AL338" s="43"/>
      <c r="AM338" s="43"/>
      <c r="AN338" s="64"/>
      <c r="AO338" s="64"/>
      <c r="AP338" s="202"/>
      <c r="AQ338" s="202"/>
      <c r="AR338" s="64"/>
    </row>
    <row r="339" spans="1:44" ht="15.75" customHeight="1" x14ac:dyDescent="0.2">
      <c r="A339" s="43"/>
      <c r="B339" s="43"/>
      <c r="C339" s="43"/>
      <c r="D339" s="43"/>
      <c r="E339" s="43"/>
      <c r="F339" s="43"/>
      <c r="G339" s="194"/>
      <c r="H339" s="194"/>
      <c r="I339" s="195"/>
      <c r="J339" s="196"/>
      <c r="K339" s="196"/>
      <c r="L339" s="196"/>
      <c r="M339" s="196"/>
      <c r="N339" s="196"/>
      <c r="O339" s="197"/>
      <c r="P339" s="197"/>
      <c r="Q339" s="197"/>
      <c r="R339" s="197"/>
      <c r="S339" s="197"/>
      <c r="T339" s="197"/>
      <c r="U339" s="198"/>
      <c r="V339" s="199"/>
      <c r="W339" s="200"/>
      <c r="X339" s="200"/>
      <c r="Y339" s="43"/>
      <c r="Z339" s="199"/>
      <c r="AA339" s="199"/>
      <c r="AB339" s="199"/>
      <c r="AC339" s="199"/>
      <c r="AD339" s="199"/>
      <c r="AE339" s="199"/>
      <c r="AF339" s="199"/>
      <c r="AG339" s="196"/>
      <c r="AH339" s="201"/>
      <c r="AI339" s="201"/>
      <c r="AJ339" s="201"/>
      <c r="AK339" s="43"/>
      <c r="AL339" s="43"/>
      <c r="AM339" s="43"/>
      <c r="AN339" s="64"/>
      <c r="AO339" s="64"/>
      <c r="AP339" s="202"/>
      <c r="AQ339" s="202"/>
      <c r="AR339" s="64"/>
    </row>
    <row r="340" spans="1:44" ht="15.75" customHeight="1" x14ac:dyDescent="0.2">
      <c r="A340" s="43"/>
      <c r="B340" s="43"/>
      <c r="C340" s="43"/>
      <c r="D340" s="43"/>
      <c r="E340" s="43"/>
      <c r="F340" s="43"/>
      <c r="G340" s="194"/>
      <c r="H340" s="194"/>
      <c r="I340" s="195"/>
      <c r="J340" s="196"/>
      <c r="K340" s="196"/>
      <c r="L340" s="196"/>
      <c r="M340" s="196"/>
      <c r="N340" s="196"/>
      <c r="O340" s="197"/>
      <c r="P340" s="197"/>
      <c r="Q340" s="197"/>
      <c r="R340" s="197"/>
      <c r="S340" s="197"/>
      <c r="T340" s="197"/>
      <c r="U340" s="198"/>
      <c r="V340" s="199"/>
      <c r="W340" s="200"/>
      <c r="X340" s="200"/>
      <c r="Y340" s="43"/>
      <c r="Z340" s="199"/>
      <c r="AA340" s="199"/>
      <c r="AB340" s="199"/>
      <c r="AC340" s="199"/>
      <c r="AD340" s="199"/>
      <c r="AE340" s="199"/>
      <c r="AF340" s="199"/>
      <c r="AG340" s="196"/>
      <c r="AH340" s="201"/>
      <c r="AI340" s="201"/>
      <c r="AJ340" s="201"/>
      <c r="AK340" s="43"/>
      <c r="AL340" s="43"/>
      <c r="AM340" s="43"/>
      <c r="AN340" s="64"/>
      <c r="AO340" s="64"/>
      <c r="AP340" s="202"/>
      <c r="AQ340" s="202"/>
      <c r="AR340" s="64"/>
    </row>
    <row r="341" spans="1:44" ht="15.75" customHeight="1" x14ac:dyDescent="0.2">
      <c r="A341" s="43"/>
      <c r="B341" s="43"/>
      <c r="C341" s="43"/>
      <c r="D341" s="43"/>
      <c r="E341" s="43"/>
      <c r="F341" s="43"/>
      <c r="G341" s="194"/>
      <c r="H341" s="194"/>
      <c r="I341" s="195"/>
      <c r="J341" s="196"/>
      <c r="K341" s="196"/>
      <c r="L341" s="196"/>
      <c r="M341" s="196"/>
      <c r="N341" s="196"/>
      <c r="O341" s="197"/>
      <c r="P341" s="197"/>
      <c r="Q341" s="197"/>
      <c r="R341" s="197"/>
      <c r="S341" s="197"/>
      <c r="T341" s="197"/>
      <c r="U341" s="198"/>
      <c r="V341" s="199"/>
      <c r="W341" s="200"/>
      <c r="X341" s="200"/>
      <c r="Y341" s="43"/>
      <c r="Z341" s="199"/>
      <c r="AA341" s="199"/>
      <c r="AB341" s="199"/>
      <c r="AC341" s="199"/>
      <c r="AD341" s="199"/>
      <c r="AE341" s="199"/>
      <c r="AF341" s="199"/>
      <c r="AG341" s="196"/>
      <c r="AH341" s="201"/>
      <c r="AI341" s="201"/>
      <c r="AJ341" s="201"/>
      <c r="AK341" s="43"/>
      <c r="AL341" s="43"/>
      <c r="AM341" s="43"/>
      <c r="AN341" s="64"/>
      <c r="AO341" s="64"/>
      <c r="AP341" s="202"/>
      <c r="AQ341" s="202"/>
      <c r="AR341" s="64"/>
    </row>
    <row r="342" spans="1:44" ht="15.75" customHeight="1" x14ac:dyDescent="0.2">
      <c r="A342" s="43"/>
      <c r="B342" s="43"/>
      <c r="C342" s="43"/>
      <c r="D342" s="43"/>
      <c r="E342" s="43"/>
      <c r="F342" s="43"/>
      <c r="G342" s="194"/>
      <c r="H342" s="194"/>
      <c r="I342" s="195"/>
      <c r="J342" s="196"/>
      <c r="K342" s="196"/>
      <c r="L342" s="196"/>
      <c r="M342" s="196"/>
      <c r="N342" s="196"/>
      <c r="O342" s="197"/>
      <c r="P342" s="197"/>
      <c r="Q342" s="197"/>
      <c r="R342" s="197"/>
      <c r="S342" s="197"/>
      <c r="T342" s="197"/>
      <c r="U342" s="198"/>
      <c r="V342" s="199"/>
      <c r="W342" s="200"/>
      <c r="X342" s="200"/>
      <c r="Y342" s="43"/>
      <c r="Z342" s="199"/>
      <c r="AA342" s="199"/>
      <c r="AB342" s="199"/>
      <c r="AC342" s="199"/>
      <c r="AD342" s="199"/>
      <c r="AE342" s="199"/>
      <c r="AF342" s="199"/>
      <c r="AG342" s="196"/>
      <c r="AH342" s="201"/>
      <c r="AI342" s="201"/>
      <c r="AJ342" s="201"/>
      <c r="AK342" s="43"/>
      <c r="AL342" s="43"/>
      <c r="AM342" s="43"/>
      <c r="AN342" s="64"/>
      <c r="AO342" s="64"/>
      <c r="AP342" s="202"/>
      <c r="AQ342" s="202"/>
      <c r="AR342" s="64"/>
    </row>
    <row r="343" spans="1:44" ht="15.75" customHeight="1" x14ac:dyDescent="0.2">
      <c r="A343" s="43"/>
      <c r="B343" s="43"/>
      <c r="C343" s="43"/>
      <c r="D343" s="43"/>
      <c r="E343" s="43"/>
      <c r="F343" s="43"/>
      <c r="G343" s="194"/>
      <c r="H343" s="194"/>
      <c r="I343" s="195"/>
      <c r="J343" s="196"/>
      <c r="K343" s="196"/>
      <c r="L343" s="196"/>
      <c r="M343" s="196"/>
      <c r="N343" s="196"/>
      <c r="O343" s="197"/>
      <c r="P343" s="197"/>
      <c r="Q343" s="197"/>
      <c r="R343" s="197"/>
      <c r="S343" s="197"/>
      <c r="T343" s="197"/>
      <c r="U343" s="198"/>
      <c r="V343" s="199"/>
      <c r="W343" s="200"/>
      <c r="X343" s="200"/>
      <c r="Y343" s="43"/>
      <c r="Z343" s="199"/>
      <c r="AA343" s="199"/>
      <c r="AB343" s="199"/>
      <c r="AC343" s="199"/>
      <c r="AD343" s="199"/>
      <c r="AE343" s="199"/>
      <c r="AF343" s="199"/>
      <c r="AG343" s="196"/>
      <c r="AH343" s="201"/>
      <c r="AI343" s="201"/>
      <c r="AJ343" s="201"/>
      <c r="AK343" s="43"/>
      <c r="AL343" s="43"/>
      <c r="AM343" s="43"/>
      <c r="AN343" s="64"/>
      <c r="AO343" s="64"/>
      <c r="AP343" s="202"/>
      <c r="AQ343" s="202"/>
      <c r="AR343" s="64"/>
    </row>
    <row r="344" spans="1:44" ht="15.75" customHeight="1" x14ac:dyDescent="0.2">
      <c r="A344" s="43"/>
      <c r="B344" s="43"/>
      <c r="C344" s="43"/>
      <c r="D344" s="43"/>
      <c r="E344" s="43"/>
      <c r="F344" s="43"/>
      <c r="G344" s="194"/>
      <c r="H344" s="194"/>
      <c r="I344" s="195"/>
      <c r="J344" s="196"/>
      <c r="K344" s="196"/>
      <c r="L344" s="196"/>
      <c r="M344" s="196"/>
      <c r="N344" s="196"/>
      <c r="O344" s="197"/>
      <c r="P344" s="197"/>
      <c r="Q344" s="197"/>
      <c r="R344" s="197"/>
      <c r="S344" s="197"/>
      <c r="T344" s="197"/>
      <c r="U344" s="198"/>
      <c r="V344" s="199"/>
      <c r="W344" s="200"/>
      <c r="X344" s="200"/>
      <c r="Y344" s="43"/>
      <c r="Z344" s="199"/>
      <c r="AA344" s="199"/>
      <c r="AB344" s="199"/>
      <c r="AC344" s="199"/>
      <c r="AD344" s="199"/>
      <c r="AE344" s="199"/>
      <c r="AF344" s="199"/>
      <c r="AG344" s="196"/>
      <c r="AH344" s="201"/>
      <c r="AI344" s="201"/>
      <c r="AJ344" s="201"/>
      <c r="AK344" s="43"/>
      <c r="AL344" s="43"/>
      <c r="AM344" s="43"/>
      <c r="AN344" s="64"/>
      <c r="AO344" s="64"/>
      <c r="AP344" s="202"/>
      <c r="AQ344" s="202"/>
      <c r="AR344" s="64"/>
    </row>
    <row r="345" spans="1:44" ht="15.75" customHeight="1" x14ac:dyDescent="0.2">
      <c r="A345" s="43"/>
      <c r="B345" s="43"/>
      <c r="C345" s="43"/>
      <c r="D345" s="43"/>
      <c r="E345" s="43"/>
      <c r="F345" s="43"/>
      <c r="G345" s="194"/>
      <c r="H345" s="194"/>
      <c r="I345" s="195"/>
      <c r="J345" s="196"/>
      <c r="K345" s="196"/>
      <c r="L345" s="196"/>
      <c r="M345" s="196"/>
      <c r="N345" s="196"/>
      <c r="O345" s="197"/>
      <c r="P345" s="197"/>
      <c r="Q345" s="197"/>
      <c r="R345" s="197"/>
      <c r="S345" s="197"/>
      <c r="T345" s="197"/>
      <c r="U345" s="198"/>
      <c r="V345" s="199"/>
      <c r="W345" s="200"/>
      <c r="X345" s="200"/>
      <c r="Y345" s="43"/>
      <c r="Z345" s="199"/>
      <c r="AA345" s="199"/>
      <c r="AB345" s="199"/>
      <c r="AC345" s="199"/>
      <c r="AD345" s="199"/>
      <c r="AE345" s="199"/>
      <c r="AF345" s="199"/>
      <c r="AG345" s="196"/>
      <c r="AH345" s="201"/>
      <c r="AI345" s="201"/>
      <c r="AJ345" s="201"/>
      <c r="AK345" s="43"/>
      <c r="AL345" s="43"/>
      <c r="AM345" s="43"/>
      <c r="AN345" s="64"/>
      <c r="AO345" s="64"/>
      <c r="AP345" s="202"/>
      <c r="AQ345" s="202"/>
      <c r="AR345" s="64"/>
    </row>
    <row r="346" spans="1:44" ht="15.75" customHeight="1" x14ac:dyDescent="0.2">
      <c r="A346" s="43"/>
      <c r="B346" s="43"/>
      <c r="C346" s="43"/>
      <c r="D346" s="43"/>
      <c r="E346" s="43"/>
      <c r="F346" s="43"/>
      <c r="G346" s="194"/>
      <c r="H346" s="194"/>
      <c r="I346" s="195"/>
      <c r="J346" s="196"/>
      <c r="K346" s="196"/>
      <c r="L346" s="196"/>
      <c r="M346" s="196"/>
      <c r="N346" s="196"/>
      <c r="O346" s="197"/>
      <c r="P346" s="197"/>
      <c r="Q346" s="197"/>
      <c r="R346" s="197"/>
      <c r="S346" s="197"/>
      <c r="T346" s="197"/>
      <c r="U346" s="198"/>
      <c r="V346" s="199"/>
      <c r="W346" s="200"/>
      <c r="X346" s="200"/>
      <c r="Y346" s="43"/>
      <c r="Z346" s="199"/>
      <c r="AA346" s="199"/>
      <c r="AB346" s="199"/>
      <c r="AC346" s="199"/>
      <c r="AD346" s="199"/>
      <c r="AE346" s="199"/>
      <c r="AF346" s="199"/>
      <c r="AG346" s="196"/>
      <c r="AH346" s="201"/>
      <c r="AI346" s="201"/>
      <c r="AJ346" s="201"/>
      <c r="AK346" s="43"/>
      <c r="AL346" s="43"/>
      <c r="AM346" s="43"/>
      <c r="AN346" s="64"/>
      <c r="AO346" s="64"/>
      <c r="AP346" s="202"/>
      <c r="AQ346" s="202"/>
      <c r="AR346" s="64"/>
    </row>
    <row r="347" spans="1:44" ht="15.75" customHeight="1" x14ac:dyDescent="0.2">
      <c r="A347" s="43"/>
      <c r="B347" s="43"/>
      <c r="C347" s="43"/>
      <c r="D347" s="43"/>
      <c r="E347" s="43"/>
      <c r="F347" s="43"/>
      <c r="G347" s="194"/>
      <c r="H347" s="194"/>
      <c r="I347" s="195"/>
      <c r="J347" s="196"/>
      <c r="K347" s="196"/>
      <c r="L347" s="196"/>
      <c r="M347" s="196"/>
      <c r="N347" s="196"/>
      <c r="O347" s="197"/>
      <c r="P347" s="197"/>
      <c r="Q347" s="197"/>
      <c r="R347" s="197"/>
      <c r="S347" s="197"/>
      <c r="T347" s="197"/>
      <c r="U347" s="198"/>
      <c r="V347" s="199"/>
      <c r="W347" s="200"/>
      <c r="X347" s="200"/>
      <c r="Y347" s="43"/>
      <c r="Z347" s="199"/>
      <c r="AA347" s="199"/>
      <c r="AB347" s="199"/>
      <c r="AC347" s="199"/>
      <c r="AD347" s="199"/>
      <c r="AE347" s="199"/>
      <c r="AF347" s="199"/>
      <c r="AG347" s="196"/>
      <c r="AH347" s="201"/>
      <c r="AI347" s="201"/>
      <c r="AJ347" s="201"/>
      <c r="AK347" s="43"/>
      <c r="AL347" s="43"/>
      <c r="AM347" s="43"/>
      <c r="AN347" s="64"/>
      <c r="AO347" s="64"/>
      <c r="AP347" s="202"/>
      <c r="AQ347" s="202"/>
      <c r="AR347" s="64"/>
    </row>
    <row r="348" spans="1:44" ht="15.75" customHeight="1" x14ac:dyDescent="0.2">
      <c r="A348" s="43"/>
      <c r="B348" s="43"/>
      <c r="C348" s="43"/>
      <c r="D348" s="43"/>
      <c r="E348" s="43"/>
      <c r="F348" s="43"/>
      <c r="G348" s="194"/>
      <c r="H348" s="194"/>
      <c r="I348" s="195"/>
      <c r="J348" s="196"/>
      <c r="K348" s="196"/>
      <c r="L348" s="196"/>
      <c r="M348" s="196"/>
      <c r="N348" s="196"/>
      <c r="O348" s="197"/>
      <c r="P348" s="197"/>
      <c r="Q348" s="197"/>
      <c r="R348" s="197"/>
      <c r="S348" s="197"/>
      <c r="T348" s="197"/>
      <c r="U348" s="198"/>
      <c r="V348" s="199"/>
      <c r="W348" s="200"/>
      <c r="X348" s="200"/>
      <c r="Y348" s="43"/>
      <c r="Z348" s="199"/>
      <c r="AA348" s="199"/>
      <c r="AB348" s="199"/>
      <c r="AC348" s="199"/>
      <c r="AD348" s="199"/>
      <c r="AE348" s="199"/>
      <c r="AF348" s="199"/>
      <c r="AG348" s="196"/>
      <c r="AH348" s="201"/>
      <c r="AI348" s="201"/>
      <c r="AJ348" s="201"/>
      <c r="AK348" s="43"/>
      <c r="AL348" s="43"/>
      <c r="AM348" s="43"/>
      <c r="AN348" s="64"/>
      <c r="AO348" s="64"/>
      <c r="AP348" s="202"/>
      <c r="AQ348" s="202"/>
      <c r="AR348" s="64"/>
    </row>
    <row r="349" spans="1:44" ht="15.75" customHeight="1" x14ac:dyDescent="0.2">
      <c r="A349" s="43"/>
      <c r="B349" s="43"/>
      <c r="C349" s="43"/>
      <c r="D349" s="43"/>
      <c r="E349" s="43"/>
      <c r="F349" s="43"/>
      <c r="G349" s="194"/>
      <c r="H349" s="194"/>
      <c r="I349" s="195"/>
      <c r="J349" s="196"/>
      <c r="K349" s="196"/>
      <c r="L349" s="196"/>
      <c r="M349" s="196"/>
      <c r="N349" s="196"/>
      <c r="O349" s="197"/>
      <c r="P349" s="197"/>
      <c r="Q349" s="197"/>
      <c r="R349" s="197"/>
      <c r="S349" s="197"/>
      <c r="T349" s="197"/>
      <c r="U349" s="198"/>
      <c r="V349" s="199"/>
      <c r="W349" s="200"/>
      <c r="X349" s="200"/>
      <c r="Y349" s="43"/>
      <c r="Z349" s="199"/>
      <c r="AA349" s="199"/>
      <c r="AB349" s="199"/>
      <c r="AC349" s="199"/>
      <c r="AD349" s="199"/>
      <c r="AE349" s="199"/>
      <c r="AF349" s="199"/>
      <c r="AG349" s="196"/>
      <c r="AH349" s="201"/>
      <c r="AI349" s="201"/>
      <c r="AJ349" s="201"/>
      <c r="AK349" s="43"/>
      <c r="AL349" s="43"/>
      <c r="AM349" s="43"/>
      <c r="AN349" s="64"/>
      <c r="AO349" s="64"/>
      <c r="AP349" s="202"/>
      <c r="AQ349" s="202"/>
      <c r="AR349" s="64"/>
    </row>
    <row r="350" spans="1:44" ht="15.75" customHeight="1" x14ac:dyDescent="0.2">
      <c r="A350" s="43"/>
      <c r="B350" s="43"/>
      <c r="C350" s="43"/>
      <c r="D350" s="43"/>
      <c r="E350" s="43"/>
      <c r="F350" s="43"/>
      <c r="G350" s="194"/>
      <c r="H350" s="194"/>
      <c r="I350" s="195"/>
      <c r="J350" s="196"/>
      <c r="K350" s="196"/>
      <c r="L350" s="196"/>
      <c r="M350" s="196"/>
      <c r="N350" s="196"/>
      <c r="O350" s="197"/>
      <c r="P350" s="197"/>
      <c r="Q350" s="197"/>
      <c r="R350" s="197"/>
      <c r="S350" s="197"/>
      <c r="T350" s="197"/>
      <c r="U350" s="198"/>
      <c r="V350" s="199"/>
      <c r="W350" s="200"/>
      <c r="X350" s="200"/>
      <c r="Y350" s="43"/>
      <c r="Z350" s="199"/>
      <c r="AA350" s="199"/>
      <c r="AB350" s="199"/>
      <c r="AC350" s="199"/>
      <c r="AD350" s="199"/>
      <c r="AE350" s="199"/>
      <c r="AF350" s="199"/>
      <c r="AG350" s="196"/>
      <c r="AH350" s="201"/>
      <c r="AI350" s="201"/>
      <c r="AJ350" s="201"/>
      <c r="AK350" s="43"/>
      <c r="AL350" s="43"/>
      <c r="AM350" s="43"/>
      <c r="AN350" s="64"/>
      <c r="AO350" s="64"/>
      <c r="AP350" s="202"/>
      <c r="AQ350" s="202"/>
      <c r="AR350" s="64"/>
    </row>
    <row r="351" spans="1:44" ht="15.75" customHeight="1" x14ac:dyDescent="0.2">
      <c r="A351" s="43"/>
      <c r="B351" s="43"/>
      <c r="C351" s="43"/>
      <c r="D351" s="43"/>
      <c r="E351" s="43"/>
      <c r="F351" s="43"/>
      <c r="G351" s="194"/>
      <c r="H351" s="194"/>
      <c r="I351" s="195"/>
      <c r="J351" s="196"/>
      <c r="K351" s="196"/>
      <c r="L351" s="196"/>
      <c r="M351" s="196"/>
      <c r="N351" s="196"/>
      <c r="O351" s="197"/>
      <c r="P351" s="197"/>
      <c r="Q351" s="197"/>
      <c r="R351" s="197"/>
      <c r="S351" s="197"/>
      <c r="T351" s="197"/>
      <c r="U351" s="198"/>
      <c r="V351" s="199"/>
      <c r="W351" s="200"/>
      <c r="X351" s="200"/>
      <c r="Y351" s="43"/>
      <c r="Z351" s="199"/>
      <c r="AA351" s="199"/>
      <c r="AB351" s="199"/>
      <c r="AC351" s="199"/>
      <c r="AD351" s="199"/>
      <c r="AE351" s="199"/>
      <c r="AF351" s="199"/>
      <c r="AG351" s="196"/>
      <c r="AH351" s="201"/>
      <c r="AI351" s="201"/>
      <c r="AJ351" s="201"/>
      <c r="AK351" s="43"/>
      <c r="AL351" s="43"/>
      <c r="AM351" s="43"/>
      <c r="AN351" s="64"/>
      <c r="AO351" s="64"/>
      <c r="AP351" s="202"/>
      <c r="AQ351" s="202"/>
      <c r="AR351" s="64"/>
    </row>
    <row r="352" spans="1:44" ht="15.75" customHeight="1" x14ac:dyDescent="0.2">
      <c r="A352" s="43"/>
      <c r="B352" s="43"/>
      <c r="C352" s="43"/>
      <c r="D352" s="43"/>
      <c r="E352" s="43"/>
      <c r="F352" s="43"/>
      <c r="G352" s="194"/>
      <c r="H352" s="194"/>
      <c r="I352" s="195"/>
      <c r="J352" s="196"/>
      <c r="K352" s="196"/>
      <c r="L352" s="196"/>
      <c r="M352" s="196"/>
      <c r="N352" s="196"/>
      <c r="O352" s="197"/>
      <c r="P352" s="197"/>
      <c r="Q352" s="197"/>
      <c r="R352" s="197"/>
      <c r="S352" s="197"/>
      <c r="T352" s="197"/>
      <c r="U352" s="198"/>
      <c r="V352" s="199"/>
      <c r="W352" s="200"/>
      <c r="X352" s="200"/>
      <c r="Y352" s="43"/>
      <c r="Z352" s="199"/>
      <c r="AA352" s="199"/>
      <c r="AB352" s="199"/>
      <c r="AC352" s="199"/>
      <c r="AD352" s="199"/>
      <c r="AE352" s="199"/>
      <c r="AF352" s="199"/>
      <c r="AG352" s="196"/>
      <c r="AH352" s="201"/>
      <c r="AI352" s="201"/>
      <c r="AJ352" s="201"/>
      <c r="AK352" s="43"/>
      <c r="AL352" s="43"/>
      <c r="AM352" s="43"/>
      <c r="AN352" s="64"/>
      <c r="AO352" s="64"/>
      <c r="AP352" s="202"/>
      <c r="AQ352" s="202"/>
      <c r="AR352" s="64"/>
    </row>
    <row r="353" spans="1:44" ht="15.75" customHeight="1" x14ac:dyDescent="0.2">
      <c r="A353" s="43"/>
      <c r="B353" s="43"/>
      <c r="C353" s="43"/>
      <c r="D353" s="43"/>
      <c r="E353" s="43"/>
      <c r="F353" s="43"/>
      <c r="G353" s="194"/>
      <c r="H353" s="194"/>
      <c r="I353" s="195"/>
      <c r="J353" s="196"/>
      <c r="K353" s="196"/>
      <c r="L353" s="196"/>
      <c r="M353" s="196"/>
      <c r="N353" s="196"/>
      <c r="O353" s="197"/>
      <c r="P353" s="197"/>
      <c r="Q353" s="197"/>
      <c r="R353" s="197"/>
      <c r="S353" s="197"/>
      <c r="T353" s="197"/>
      <c r="U353" s="198"/>
      <c r="V353" s="199"/>
      <c r="W353" s="200"/>
      <c r="X353" s="200"/>
      <c r="Y353" s="43"/>
      <c r="Z353" s="199"/>
      <c r="AA353" s="199"/>
      <c r="AB353" s="199"/>
      <c r="AC353" s="199"/>
      <c r="AD353" s="199"/>
      <c r="AE353" s="199"/>
      <c r="AF353" s="199"/>
      <c r="AG353" s="196"/>
      <c r="AH353" s="201"/>
      <c r="AI353" s="201"/>
      <c r="AJ353" s="201"/>
      <c r="AK353" s="43"/>
      <c r="AL353" s="43"/>
      <c r="AM353" s="43"/>
      <c r="AN353" s="64"/>
      <c r="AO353" s="64"/>
      <c r="AP353" s="202"/>
      <c r="AQ353" s="202"/>
      <c r="AR353" s="64"/>
    </row>
    <row r="354" spans="1:44" ht="15.75" customHeight="1" x14ac:dyDescent="0.2">
      <c r="A354" s="43"/>
      <c r="B354" s="43"/>
      <c r="C354" s="43"/>
      <c r="D354" s="43"/>
      <c r="E354" s="43"/>
      <c r="F354" s="43"/>
      <c r="G354" s="194"/>
      <c r="H354" s="194"/>
      <c r="I354" s="195"/>
      <c r="J354" s="196"/>
      <c r="K354" s="196"/>
      <c r="L354" s="196"/>
      <c r="M354" s="196"/>
      <c r="N354" s="196"/>
      <c r="O354" s="197"/>
      <c r="P354" s="197"/>
      <c r="Q354" s="197"/>
      <c r="R354" s="197"/>
      <c r="S354" s="197"/>
      <c r="T354" s="197"/>
      <c r="U354" s="198"/>
      <c r="V354" s="199"/>
      <c r="W354" s="200"/>
      <c r="X354" s="200"/>
      <c r="Y354" s="43"/>
      <c r="Z354" s="199"/>
      <c r="AA354" s="199"/>
      <c r="AB354" s="199"/>
      <c r="AC354" s="199"/>
      <c r="AD354" s="199"/>
      <c r="AE354" s="199"/>
      <c r="AF354" s="199"/>
      <c r="AG354" s="196"/>
      <c r="AH354" s="201"/>
      <c r="AI354" s="201"/>
      <c r="AJ354" s="201"/>
      <c r="AK354" s="43"/>
      <c r="AL354" s="43"/>
      <c r="AM354" s="43"/>
      <c r="AN354" s="64"/>
      <c r="AO354" s="64"/>
      <c r="AP354" s="202"/>
      <c r="AQ354" s="202"/>
      <c r="AR354" s="64"/>
    </row>
    <row r="355" spans="1:44" ht="15.75" customHeight="1" x14ac:dyDescent="0.2">
      <c r="A355" s="43"/>
      <c r="B355" s="43"/>
      <c r="C355" s="43"/>
      <c r="D355" s="43"/>
      <c r="E355" s="43"/>
      <c r="F355" s="43"/>
      <c r="G355" s="194"/>
      <c r="H355" s="194"/>
      <c r="I355" s="195"/>
      <c r="J355" s="196"/>
      <c r="K355" s="196"/>
      <c r="L355" s="196"/>
      <c r="M355" s="196"/>
      <c r="N355" s="196"/>
      <c r="O355" s="197"/>
      <c r="P355" s="197"/>
      <c r="Q355" s="197"/>
      <c r="R355" s="197"/>
      <c r="S355" s="197"/>
      <c r="T355" s="197"/>
      <c r="U355" s="198"/>
      <c r="V355" s="199"/>
      <c r="W355" s="200"/>
      <c r="X355" s="200"/>
      <c r="Y355" s="43"/>
      <c r="Z355" s="199"/>
      <c r="AA355" s="199"/>
      <c r="AB355" s="199"/>
      <c r="AC355" s="199"/>
      <c r="AD355" s="199"/>
      <c r="AE355" s="199"/>
      <c r="AF355" s="199"/>
      <c r="AG355" s="196"/>
      <c r="AH355" s="201"/>
      <c r="AI355" s="201"/>
      <c r="AJ355" s="201"/>
      <c r="AK355" s="43"/>
      <c r="AL355" s="43"/>
      <c r="AM355" s="43"/>
      <c r="AN355" s="64"/>
      <c r="AO355" s="64"/>
      <c r="AP355" s="202"/>
      <c r="AQ355" s="202"/>
      <c r="AR355" s="64"/>
    </row>
    <row r="356" spans="1:44" ht="15.75" customHeight="1" x14ac:dyDescent="0.2">
      <c r="A356" s="43"/>
      <c r="B356" s="43"/>
      <c r="C356" s="43"/>
      <c r="D356" s="43"/>
      <c r="E356" s="43"/>
      <c r="F356" s="43"/>
      <c r="G356" s="194"/>
      <c r="H356" s="194"/>
      <c r="I356" s="195"/>
      <c r="J356" s="196"/>
      <c r="K356" s="196"/>
      <c r="L356" s="196"/>
      <c r="M356" s="196"/>
      <c r="N356" s="196"/>
      <c r="O356" s="197"/>
      <c r="P356" s="197"/>
      <c r="Q356" s="197"/>
      <c r="R356" s="197"/>
      <c r="S356" s="197"/>
      <c r="T356" s="197"/>
      <c r="U356" s="198"/>
      <c r="V356" s="199"/>
      <c r="W356" s="200"/>
      <c r="X356" s="200"/>
      <c r="Y356" s="43"/>
      <c r="Z356" s="199"/>
      <c r="AA356" s="199"/>
      <c r="AB356" s="199"/>
      <c r="AC356" s="199"/>
      <c r="AD356" s="199"/>
      <c r="AE356" s="199"/>
      <c r="AF356" s="199"/>
      <c r="AG356" s="196"/>
      <c r="AH356" s="201"/>
      <c r="AI356" s="201"/>
      <c r="AJ356" s="201"/>
      <c r="AK356" s="43"/>
      <c r="AL356" s="43"/>
      <c r="AM356" s="43"/>
      <c r="AN356" s="64"/>
      <c r="AO356" s="64"/>
      <c r="AP356" s="202"/>
      <c r="AQ356" s="202"/>
      <c r="AR356" s="64"/>
    </row>
    <row r="357" spans="1:44" ht="15.75" customHeight="1" x14ac:dyDescent="0.2">
      <c r="A357" s="43"/>
      <c r="B357" s="43"/>
      <c r="C357" s="43"/>
      <c r="D357" s="43"/>
      <c r="E357" s="43"/>
      <c r="F357" s="43"/>
      <c r="G357" s="194"/>
      <c r="H357" s="194"/>
      <c r="I357" s="195"/>
      <c r="J357" s="196"/>
      <c r="K357" s="196"/>
      <c r="L357" s="196"/>
      <c r="M357" s="196"/>
      <c r="N357" s="196"/>
      <c r="O357" s="197"/>
      <c r="P357" s="197"/>
      <c r="Q357" s="197"/>
      <c r="R357" s="197"/>
      <c r="S357" s="197"/>
      <c r="T357" s="197"/>
      <c r="U357" s="198"/>
      <c r="V357" s="199"/>
      <c r="W357" s="200"/>
      <c r="X357" s="200"/>
      <c r="Y357" s="43"/>
      <c r="Z357" s="199"/>
      <c r="AA357" s="199"/>
      <c r="AB357" s="199"/>
      <c r="AC357" s="199"/>
      <c r="AD357" s="199"/>
      <c r="AE357" s="199"/>
      <c r="AF357" s="199"/>
      <c r="AG357" s="196"/>
      <c r="AH357" s="201"/>
      <c r="AI357" s="201"/>
      <c r="AJ357" s="201"/>
      <c r="AK357" s="43"/>
      <c r="AL357" s="43"/>
      <c r="AM357" s="43"/>
      <c r="AN357" s="64"/>
      <c r="AO357" s="64"/>
      <c r="AP357" s="202"/>
      <c r="AQ357" s="202"/>
      <c r="AR357" s="64"/>
    </row>
    <row r="358" spans="1:44" ht="15.75" customHeight="1" x14ac:dyDescent="0.2">
      <c r="A358" s="43"/>
      <c r="B358" s="43"/>
      <c r="C358" s="43"/>
      <c r="D358" s="43"/>
      <c r="E358" s="43"/>
      <c r="F358" s="43"/>
      <c r="G358" s="194"/>
      <c r="H358" s="194"/>
      <c r="I358" s="195"/>
      <c r="J358" s="196"/>
      <c r="K358" s="196"/>
      <c r="L358" s="196"/>
      <c r="M358" s="196"/>
      <c r="N358" s="196"/>
      <c r="O358" s="197"/>
      <c r="P358" s="197"/>
      <c r="Q358" s="197"/>
      <c r="R358" s="197"/>
      <c r="S358" s="197"/>
      <c r="T358" s="197"/>
      <c r="U358" s="198"/>
      <c r="V358" s="199"/>
      <c r="W358" s="200"/>
      <c r="X358" s="200"/>
      <c r="Y358" s="43"/>
      <c r="Z358" s="199"/>
      <c r="AA358" s="199"/>
      <c r="AB358" s="199"/>
      <c r="AC358" s="199"/>
      <c r="AD358" s="199"/>
      <c r="AE358" s="199"/>
      <c r="AF358" s="199"/>
      <c r="AG358" s="196"/>
      <c r="AH358" s="201"/>
      <c r="AI358" s="201"/>
      <c r="AJ358" s="201"/>
      <c r="AK358" s="43"/>
      <c r="AL358" s="43"/>
      <c r="AM358" s="43"/>
      <c r="AN358" s="64"/>
      <c r="AO358" s="64"/>
      <c r="AP358" s="202"/>
      <c r="AQ358" s="202"/>
      <c r="AR358" s="64"/>
    </row>
    <row r="359" spans="1:44" ht="15.75" customHeight="1" x14ac:dyDescent="0.2">
      <c r="A359" s="43"/>
      <c r="B359" s="43"/>
      <c r="C359" s="43"/>
      <c r="D359" s="43"/>
      <c r="E359" s="43"/>
      <c r="F359" s="43"/>
      <c r="G359" s="194"/>
      <c r="H359" s="194"/>
      <c r="I359" s="195"/>
      <c r="J359" s="196"/>
      <c r="K359" s="196"/>
      <c r="L359" s="196"/>
      <c r="M359" s="196"/>
      <c r="N359" s="196"/>
      <c r="O359" s="197"/>
      <c r="P359" s="197"/>
      <c r="Q359" s="197"/>
      <c r="R359" s="197"/>
      <c r="S359" s="197"/>
      <c r="T359" s="197"/>
      <c r="U359" s="198"/>
      <c r="V359" s="199"/>
      <c r="W359" s="200"/>
      <c r="X359" s="200"/>
      <c r="Y359" s="43"/>
      <c r="Z359" s="199"/>
      <c r="AA359" s="199"/>
      <c r="AB359" s="199"/>
      <c r="AC359" s="199"/>
      <c r="AD359" s="199"/>
      <c r="AE359" s="199"/>
      <c r="AF359" s="199"/>
      <c r="AG359" s="196"/>
      <c r="AH359" s="201"/>
      <c r="AI359" s="201"/>
      <c r="AJ359" s="201"/>
      <c r="AK359" s="43"/>
      <c r="AL359" s="43"/>
      <c r="AM359" s="43"/>
      <c r="AN359" s="64"/>
      <c r="AO359" s="64"/>
      <c r="AP359" s="202"/>
      <c r="AQ359" s="202"/>
      <c r="AR359" s="64"/>
    </row>
    <row r="360" spans="1:44" ht="15.75" customHeight="1" x14ac:dyDescent="0.2">
      <c r="A360" s="43"/>
      <c r="B360" s="43"/>
      <c r="C360" s="43"/>
      <c r="D360" s="43"/>
      <c r="E360" s="43"/>
      <c r="F360" s="43"/>
      <c r="G360" s="194"/>
      <c r="H360" s="194"/>
      <c r="I360" s="195"/>
      <c r="J360" s="196"/>
      <c r="K360" s="196"/>
      <c r="L360" s="196"/>
      <c r="M360" s="196"/>
      <c r="N360" s="196"/>
      <c r="O360" s="197"/>
      <c r="P360" s="197"/>
      <c r="Q360" s="197"/>
      <c r="R360" s="197"/>
      <c r="S360" s="197"/>
      <c r="T360" s="197"/>
      <c r="U360" s="198"/>
      <c r="V360" s="199"/>
      <c r="W360" s="200"/>
      <c r="X360" s="200"/>
      <c r="Y360" s="43"/>
      <c r="Z360" s="199"/>
      <c r="AA360" s="199"/>
      <c r="AB360" s="199"/>
      <c r="AC360" s="199"/>
      <c r="AD360" s="199"/>
      <c r="AE360" s="199"/>
      <c r="AF360" s="199"/>
      <c r="AG360" s="196"/>
      <c r="AH360" s="201"/>
      <c r="AI360" s="201"/>
      <c r="AJ360" s="201"/>
      <c r="AK360" s="43"/>
      <c r="AL360" s="43"/>
      <c r="AM360" s="43"/>
      <c r="AN360" s="64"/>
      <c r="AO360" s="64"/>
      <c r="AP360" s="202"/>
      <c r="AQ360" s="202"/>
      <c r="AR360" s="64"/>
    </row>
    <row r="361" spans="1:44" ht="15.75" customHeight="1" x14ac:dyDescent="0.2">
      <c r="A361" s="43"/>
      <c r="B361" s="43"/>
      <c r="C361" s="43"/>
      <c r="D361" s="43"/>
      <c r="E361" s="43"/>
      <c r="F361" s="43"/>
      <c r="G361" s="194"/>
      <c r="H361" s="194"/>
      <c r="I361" s="195"/>
      <c r="J361" s="196"/>
      <c r="K361" s="196"/>
      <c r="L361" s="196"/>
      <c r="M361" s="196"/>
      <c r="N361" s="196"/>
      <c r="O361" s="197"/>
      <c r="P361" s="197"/>
      <c r="Q361" s="197"/>
      <c r="R361" s="197"/>
      <c r="S361" s="197"/>
      <c r="T361" s="197"/>
      <c r="U361" s="198"/>
      <c r="V361" s="199"/>
      <c r="W361" s="200"/>
      <c r="X361" s="200"/>
      <c r="Y361" s="43"/>
      <c r="Z361" s="199"/>
      <c r="AA361" s="199"/>
      <c r="AB361" s="199"/>
      <c r="AC361" s="199"/>
      <c r="AD361" s="199"/>
      <c r="AE361" s="199"/>
      <c r="AF361" s="199"/>
      <c r="AG361" s="196"/>
      <c r="AH361" s="201"/>
      <c r="AI361" s="201"/>
      <c r="AJ361" s="201"/>
      <c r="AK361" s="43"/>
      <c r="AL361" s="43"/>
      <c r="AM361" s="43"/>
      <c r="AN361" s="64"/>
      <c r="AO361" s="64"/>
      <c r="AP361" s="202"/>
      <c r="AQ361" s="202"/>
      <c r="AR361" s="64"/>
    </row>
    <row r="362" spans="1:44" ht="15.75" customHeight="1" x14ac:dyDescent="0.2">
      <c r="A362" s="43"/>
      <c r="B362" s="43"/>
      <c r="C362" s="43"/>
      <c r="D362" s="43"/>
      <c r="E362" s="43"/>
      <c r="F362" s="43"/>
      <c r="G362" s="194"/>
      <c r="H362" s="194"/>
      <c r="I362" s="195"/>
      <c r="J362" s="196"/>
      <c r="K362" s="196"/>
      <c r="L362" s="196"/>
      <c r="M362" s="196"/>
      <c r="N362" s="196"/>
      <c r="O362" s="197"/>
      <c r="P362" s="197"/>
      <c r="Q362" s="197"/>
      <c r="R362" s="197"/>
      <c r="S362" s="197"/>
      <c r="T362" s="197"/>
      <c r="U362" s="198"/>
      <c r="V362" s="199"/>
      <c r="W362" s="200"/>
      <c r="X362" s="200"/>
      <c r="Y362" s="43"/>
      <c r="Z362" s="199"/>
      <c r="AA362" s="199"/>
      <c r="AB362" s="199"/>
      <c r="AC362" s="199"/>
      <c r="AD362" s="199"/>
      <c r="AE362" s="199"/>
      <c r="AF362" s="199"/>
      <c r="AG362" s="196"/>
      <c r="AH362" s="201"/>
      <c r="AI362" s="201"/>
      <c r="AJ362" s="201"/>
      <c r="AK362" s="43"/>
      <c r="AL362" s="43"/>
      <c r="AM362" s="43"/>
      <c r="AN362" s="64"/>
      <c r="AO362" s="64"/>
      <c r="AP362" s="202"/>
      <c r="AQ362" s="202"/>
      <c r="AR362" s="64"/>
    </row>
    <row r="363" spans="1:44" ht="15.75" customHeight="1" x14ac:dyDescent="0.2">
      <c r="A363" s="43"/>
      <c r="B363" s="43"/>
      <c r="C363" s="43"/>
      <c r="D363" s="43"/>
      <c r="E363" s="43"/>
      <c r="F363" s="43"/>
      <c r="G363" s="194"/>
      <c r="H363" s="194"/>
      <c r="I363" s="195"/>
      <c r="J363" s="196"/>
      <c r="K363" s="196"/>
      <c r="L363" s="196"/>
      <c r="M363" s="196"/>
      <c r="N363" s="196"/>
      <c r="O363" s="197"/>
      <c r="P363" s="197"/>
      <c r="Q363" s="197"/>
      <c r="R363" s="197"/>
      <c r="S363" s="197"/>
      <c r="T363" s="197"/>
      <c r="U363" s="198"/>
      <c r="V363" s="199"/>
      <c r="W363" s="200"/>
      <c r="X363" s="200"/>
      <c r="Y363" s="43"/>
      <c r="Z363" s="199"/>
      <c r="AA363" s="199"/>
      <c r="AB363" s="199"/>
      <c r="AC363" s="199"/>
      <c r="AD363" s="199"/>
      <c r="AE363" s="199"/>
      <c r="AF363" s="199"/>
      <c r="AG363" s="196"/>
      <c r="AH363" s="201"/>
      <c r="AI363" s="201"/>
      <c r="AJ363" s="201"/>
      <c r="AK363" s="43"/>
      <c r="AL363" s="43"/>
      <c r="AM363" s="43"/>
      <c r="AN363" s="64"/>
      <c r="AO363" s="64"/>
      <c r="AP363" s="202"/>
      <c r="AQ363" s="202"/>
      <c r="AR363" s="64"/>
    </row>
    <row r="364" spans="1:44" ht="15.75" customHeight="1" x14ac:dyDescent="0.2">
      <c r="A364" s="43"/>
      <c r="B364" s="43"/>
      <c r="C364" s="43"/>
      <c r="D364" s="43"/>
      <c r="E364" s="43"/>
      <c r="F364" s="43"/>
      <c r="G364" s="194"/>
      <c r="H364" s="194"/>
      <c r="I364" s="195"/>
      <c r="J364" s="196"/>
      <c r="K364" s="196"/>
      <c r="L364" s="196"/>
      <c r="M364" s="196"/>
      <c r="N364" s="196"/>
      <c r="O364" s="197"/>
      <c r="P364" s="197"/>
      <c r="Q364" s="197"/>
      <c r="R364" s="197"/>
      <c r="S364" s="197"/>
      <c r="T364" s="197"/>
      <c r="U364" s="198"/>
      <c r="V364" s="199"/>
      <c r="W364" s="200"/>
      <c r="X364" s="200"/>
      <c r="Y364" s="43"/>
      <c r="Z364" s="199"/>
      <c r="AA364" s="199"/>
      <c r="AB364" s="199"/>
      <c r="AC364" s="199"/>
      <c r="AD364" s="199"/>
      <c r="AE364" s="199"/>
      <c r="AF364" s="199"/>
      <c r="AG364" s="196"/>
      <c r="AH364" s="201"/>
      <c r="AI364" s="201"/>
      <c r="AJ364" s="201"/>
      <c r="AK364" s="43"/>
      <c r="AL364" s="43"/>
      <c r="AM364" s="43"/>
      <c r="AN364" s="64"/>
      <c r="AO364" s="64"/>
      <c r="AP364" s="202"/>
      <c r="AQ364" s="202"/>
      <c r="AR364" s="64"/>
    </row>
    <row r="365" spans="1:44" ht="15.75" customHeight="1" x14ac:dyDescent="0.2">
      <c r="A365" s="43"/>
      <c r="B365" s="43"/>
      <c r="C365" s="43"/>
      <c r="D365" s="43"/>
      <c r="E365" s="43"/>
      <c r="F365" s="43"/>
      <c r="G365" s="194"/>
      <c r="H365" s="194"/>
      <c r="I365" s="195"/>
      <c r="J365" s="196"/>
      <c r="K365" s="196"/>
      <c r="L365" s="196"/>
      <c r="M365" s="196"/>
      <c r="N365" s="196"/>
      <c r="O365" s="197"/>
      <c r="P365" s="197"/>
      <c r="Q365" s="197"/>
      <c r="R365" s="197"/>
      <c r="S365" s="197"/>
      <c r="T365" s="197"/>
      <c r="U365" s="198"/>
      <c r="V365" s="199"/>
      <c r="W365" s="200"/>
      <c r="X365" s="200"/>
      <c r="Y365" s="43"/>
      <c r="Z365" s="199"/>
      <c r="AA365" s="199"/>
      <c r="AB365" s="199"/>
      <c r="AC365" s="199"/>
      <c r="AD365" s="199"/>
      <c r="AE365" s="199"/>
      <c r="AF365" s="199"/>
      <c r="AG365" s="196"/>
      <c r="AH365" s="201"/>
      <c r="AI365" s="201"/>
      <c r="AJ365" s="201"/>
      <c r="AK365" s="43"/>
      <c r="AL365" s="43"/>
      <c r="AM365" s="43"/>
      <c r="AN365" s="64"/>
      <c r="AO365" s="64"/>
      <c r="AP365" s="202"/>
      <c r="AQ365" s="202"/>
      <c r="AR365" s="64"/>
    </row>
    <row r="366" spans="1:44" ht="15.75" customHeight="1" x14ac:dyDescent="0.2">
      <c r="A366" s="43"/>
      <c r="B366" s="43"/>
      <c r="C366" s="43"/>
      <c r="D366" s="43"/>
      <c r="E366" s="43"/>
      <c r="F366" s="43"/>
      <c r="G366" s="194"/>
      <c r="H366" s="194"/>
      <c r="I366" s="195"/>
      <c r="J366" s="196"/>
      <c r="K366" s="196"/>
      <c r="L366" s="196"/>
      <c r="M366" s="196"/>
      <c r="N366" s="196"/>
      <c r="O366" s="197"/>
      <c r="P366" s="197"/>
      <c r="Q366" s="197"/>
      <c r="R366" s="197"/>
      <c r="S366" s="197"/>
      <c r="T366" s="197"/>
      <c r="U366" s="198"/>
      <c r="V366" s="199"/>
      <c r="W366" s="200"/>
      <c r="X366" s="200"/>
      <c r="Y366" s="43"/>
      <c r="Z366" s="199"/>
      <c r="AA366" s="199"/>
      <c r="AB366" s="199"/>
      <c r="AC366" s="199"/>
      <c r="AD366" s="199"/>
      <c r="AE366" s="199"/>
      <c r="AF366" s="199"/>
      <c r="AG366" s="196"/>
      <c r="AH366" s="201"/>
      <c r="AI366" s="201"/>
      <c r="AJ366" s="201"/>
      <c r="AK366" s="43"/>
      <c r="AL366" s="43"/>
      <c r="AM366" s="43"/>
      <c r="AN366" s="64"/>
      <c r="AO366" s="64"/>
      <c r="AP366" s="202"/>
      <c r="AQ366" s="202"/>
      <c r="AR366" s="64"/>
    </row>
    <row r="367" spans="1:44" ht="15.75" customHeight="1" x14ac:dyDescent="0.2">
      <c r="A367" s="43"/>
      <c r="B367" s="43"/>
      <c r="C367" s="43"/>
      <c r="D367" s="43"/>
      <c r="E367" s="43"/>
      <c r="F367" s="43"/>
      <c r="G367" s="194"/>
      <c r="H367" s="194"/>
      <c r="I367" s="195"/>
      <c r="J367" s="196"/>
      <c r="K367" s="196"/>
      <c r="L367" s="196"/>
      <c r="M367" s="196"/>
      <c r="N367" s="196"/>
      <c r="O367" s="197"/>
      <c r="P367" s="197"/>
      <c r="Q367" s="197"/>
      <c r="R367" s="197"/>
      <c r="S367" s="197"/>
      <c r="T367" s="197"/>
      <c r="U367" s="198"/>
      <c r="V367" s="199"/>
      <c r="W367" s="200"/>
      <c r="X367" s="200"/>
      <c r="Y367" s="43"/>
      <c r="Z367" s="199"/>
      <c r="AA367" s="199"/>
      <c r="AB367" s="199"/>
      <c r="AC367" s="199"/>
      <c r="AD367" s="199"/>
      <c r="AE367" s="199"/>
      <c r="AF367" s="199"/>
      <c r="AG367" s="196"/>
      <c r="AH367" s="201"/>
      <c r="AI367" s="201"/>
      <c r="AJ367" s="201"/>
      <c r="AK367" s="43"/>
      <c r="AL367" s="43"/>
      <c r="AM367" s="43"/>
      <c r="AN367" s="64"/>
      <c r="AO367" s="64"/>
      <c r="AP367" s="202"/>
      <c r="AQ367" s="202"/>
      <c r="AR367" s="64"/>
    </row>
    <row r="368" spans="1:44" ht="15.75" customHeight="1" x14ac:dyDescent="0.2">
      <c r="A368" s="43"/>
      <c r="B368" s="43"/>
      <c r="C368" s="43"/>
      <c r="D368" s="43"/>
      <c r="E368" s="43"/>
      <c r="F368" s="43"/>
      <c r="G368" s="194"/>
      <c r="H368" s="194"/>
      <c r="I368" s="195"/>
      <c r="J368" s="196"/>
      <c r="K368" s="196"/>
      <c r="L368" s="196"/>
      <c r="M368" s="196"/>
      <c r="N368" s="196"/>
      <c r="O368" s="197"/>
      <c r="P368" s="197"/>
      <c r="Q368" s="197"/>
      <c r="R368" s="197"/>
      <c r="S368" s="197"/>
      <c r="T368" s="197"/>
      <c r="U368" s="198"/>
      <c r="V368" s="199"/>
      <c r="W368" s="200"/>
      <c r="X368" s="200"/>
      <c r="Y368" s="43"/>
      <c r="Z368" s="199"/>
      <c r="AA368" s="199"/>
      <c r="AB368" s="199"/>
      <c r="AC368" s="199"/>
      <c r="AD368" s="199"/>
      <c r="AE368" s="199"/>
      <c r="AF368" s="199"/>
      <c r="AG368" s="196"/>
      <c r="AH368" s="201"/>
      <c r="AI368" s="201"/>
      <c r="AJ368" s="201"/>
      <c r="AK368" s="43"/>
      <c r="AL368" s="43"/>
      <c r="AM368" s="43"/>
      <c r="AN368" s="64"/>
      <c r="AO368" s="64"/>
      <c r="AP368" s="202"/>
      <c r="AQ368" s="202"/>
      <c r="AR368" s="64"/>
    </row>
    <row r="369" spans="1:44" ht="15.75" customHeight="1" x14ac:dyDescent="0.2">
      <c r="A369" s="43"/>
      <c r="B369" s="43"/>
      <c r="C369" s="43"/>
      <c r="D369" s="43"/>
      <c r="E369" s="43"/>
      <c r="F369" s="43"/>
      <c r="G369" s="194"/>
      <c r="H369" s="194"/>
      <c r="I369" s="195"/>
      <c r="J369" s="196"/>
      <c r="K369" s="196"/>
      <c r="L369" s="196"/>
      <c r="M369" s="196"/>
      <c r="N369" s="196"/>
      <c r="O369" s="197"/>
      <c r="P369" s="197"/>
      <c r="Q369" s="197"/>
      <c r="R369" s="197"/>
      <c r="S369" s="197"/>
      <c r="T369" s="197"/>
      <c r="U369" s="198"/>
      <c r="V369" s="199"/>
      <c r="W369" s="200"/>
      <c r="X369" s="200"/>
      <c r="Y369" s="43"/>
      <c r="Z369" s="199"/>
      <c r="AA369" s="199"/>
      <c r="AB369" s="199"/>
      <c r="AC369" s="199"/>
      <c r="AD369" s="199"/>
      <c r="AE369" s="199"/>
      <c r="AF369" s="199"/>
      <c r="AG369" s="196"/>
      <c r="AH369" s="201"/>
      <c r="AI369" s="201"/>
      <c r="AJ369" s="201"/>
      <c r="AK369" s="43"/>
      <c r="AL369" s="43"/>
      <c r="AM369" s="43"/>
      <c r="AN369" s="64"/>
      <c r="AO369" s="64"/>
      <c r="AP369" s="202"/>
      <c r="AQ369" s="202"/>
      <c r="AR369" s="64"/>
    </row>
    <row r="370" spans="1:44" ht="15.75" customHeight="1" x14ac:dyDescent="0.2">
      <c r="A370" s="43"/>
      <c r="B370" s="43"/>
      <c r="C370" s="43"/>
      <c r="D370" s="43"/>
      <c r="E370" s="43"/>
      <c r="F370" s="43"/>
      <c r="G370" s="194"/>
      <c r="H370" s="194"/>
      <c r="I370" s="195"/>
      <c r="J370" s="196"/>
      <c r="K370" s="196"/>
      <c r="L370" s="196"/>
      <c r="M370" s="196"/>
      <c r="N370" s="196"/>
      <c r="O370" s="197"/>
      <c r="P370" s="197"/>
      <c r="Q370" s="197"/>
      <c r="R370" s="197"/>
      <c r="S370" s="197"/>
      <c r="T370" s="197"/>
      <c r="U370" s="198"/>
      <c r="V370" s="199"/>
      <c r="W370" s="200"/>
      <c r="X370" s="200"/>
      <c r="Y370" s="43"/>
      <c r="Z370" s="199"/>
      <c r="AA370" s="199"/>
      <c r="AB370" s="199"/>
      <c r="AC370" s="199"/>
      <c r="AD370" s="199"/>
      <c r="AE370" s="199"/>
      <c r="AF370" s="199"/>
      <c r="AG370" s="196"/>
      <c r="AH370" s="201"/>
      <c r="AI370" s="201"/>
      <c r="AJ370" s="201"/>
      <c r="AK370" s="43"/>
      <c r="AL370" s="43"/>
      <c r="AM370" s="43"/>
      <c r="AN370" s="64"/>
      <c r="AO370" s="64"/>
      <c r="AP370" s="202"/>
      <c r="AQ370" s="202"/>
      <c r="AR370" s="64"/>
    </row>
    <row r="371" spans="1:44" ht="15.75" customHeight="1" x14ac:dyDescent="0.2">
      <c r="A371" s="43"/>
      <c r="B371" s="43"/>
      <c r="C371" s="43"/>
      <c r="D371" s="43"/>
      <c r="E371" s="43"/>
      <c r="F371" s="43"/>
      <c r="G371" s="194"/>
      <c r="H371" s="194"/>
      <c r="I371" s="195"/>
      <c r="J371" s="196"/>
      <c r="K371" s="196"/>
      <c r="L371" s="196"/>
      <c r="M371" s="196"/>
      <c r="N371" s="196"/>
      <c r="O371" s="197"/>
      <c r="P371" s="197"/>
      <c r="Q371" s="197"/>
      <c r="R371" s="197"/>
      <c r="S371" s="197"/>
      <c r="T371" s="197"/>
      <c r="U371" s="198"/>
      <c r="V371" s="199"/>
      <c r="W371" s="200"/>
      <c r="X371" s="200"/>
      <c r="Y371" s="43"/>
      <c r="Z371" s="199"/>
      <c r="AA371" s="199"/>
      <c r="AB371" s="199"/>
      <c r="AC371" s="199"/>
      <c r="AD371" s="199"/>
      <c r="AE371" s="199"/>
      <c r="AF371" s="199"/>
      <c r="AG371" s="196"/>
      <c r="AH371" s="201"/>
      <c r="AI371" s="201"/>
      <c r="AJ371" s="201"/>
      <c r="AK371" s="43"/>
      <c r="AL371" s="43"/>
      <c r="AM371" s="43"/>
      <c r="AN371" s="64"/>
      <c r="AO371" s="64"/>
      <c r="AP371" s="202"/>
      <c r="AQ371" s="202"/>
      <c r="AR371" s="64"/>
    </row>
    <row r="372" spans="1:44" ht="15.75" customHeight="1" x14ac:dyDescent="0.2">
      <c r="A372" s="43"/>
      <c r="B372" s="43"/>
      <c r="C372" s="43"/>
      <c r="D372" s="43"/>
      <c r="E372" s="43"/>
      <c r="F372" s="43"/>
      <c r="G372" s="194"/>
      <c r="H372" s="194"/>
      <c r="I372" s="195"/>
      <c r="J372" s="196"/>
      <c r="K372" s="196"/>
      <c r="L372" s="196"/>
      <c r="M372" s="196"/>
      <c r="N372" s="196"/>
      <c r="O372" s="197"/>
      <c r="P372" s="197"/>
      <c r="Q372" s="197"/>
      <c r="R372" s="197"/>
      <c r="S372" s="197"/>
      <c r="T372" s="197"/>
      <c r="U372" s="198"/>
      <c r="V372" s="199"/>
      <c r="W372" s="200"/>
      <c r="X372" s="200"/>
      <c r="Y372" s="43"/>
      <c r="Z372" s="199"/>
      <c r="AA372" s="199"/>
      <c r="AB372" s="199"/>
      <c r="AC372" s="199"/>
      <c r="AD372" s="199"/>
      <c r="AE372" s="199"/>
      <c r="AF372" s="199"/>
      <c r="AG372" s="196"/>
      <c r="AH372" s="201"/>
      <c r="AI372" s="201"/>
      <c r="AJ372" s="201"/>
      <c r="AK372" s="43"/>
      <c r="AL372" s="43"/>
      <c r="AM372" s="43"/>
      <c r="AN372" s="64"/>
      <c r="AO372" s="64"/>
      <c r="AP372" s="202"/>
      <c r="AQ372" s="202"/>
      <c r="AR372" s="64"/>
    </row>
    <row r="373" spans="1:44" ht="15.75" customHeight="1" x14ac:dyDescent="0.2">
      <c r="A373" s="43"/>
      <c r="B373" s="43"/>
      <c r="C373" s="43"/>
      <c r="D373" s="43"/>
      <c r="E373" s="43"/>
      <c r="F373" s="43"/>
      <c r="G373" s="194"/>
      <c r="H373" s="194"/>
      <c r="I373" s="195"/>
      <c r="J373" s="196"/>
      <c r="K373" s="196"/>
      <c r="L373" s="196"/>
      <c r="M373" s="196"/>
      <c r="N373" s="196"/>
      <c r="O373" s="197"/>
      <c r="P373" s="197"/>
      <c r="Q373" s="197"/>
      <c r="R373" s="197"/>
      <c r="S373" s="197"/>
      <c r="T373" s="197"/>
      <c r="U373" s="198"/>
      <c r="V373" s="199"/>
      <c r="W373" s="200"/>
      <c r="X373" s="200"/>
      <c r="Y373" s="43"/>
      <c r="Z373" s="199"/>
      <c r="AA373" s="199"/>
      <c r="AB373" s="199"/>
      <c r="AC373" s="199"/>
      <c r="AD373" s="199"/>
      <c r="AE373" s="199"/>
      <c r="AF373" s="199"/>
      <c r="AG373" s="196"/>
      <c r="AH373" s="201"/>
      <c r="AI373" s="201"/>
      <c r="AJ373" s="201"/>
      <c r="AK373" s="43"/>
      <c r="AL373" s="43"/>
      <c r="AM373" s="43"/>
      <c r="AN373" s="64"/>
      <c r="AO373" s="64"/>
      <c r="AP373" s="202"/>
      <c r="AQ373" s="202"/>
      <c r="AR373" s="64"/>
    </row>
    <row r="374" spans="1:44" ht="15.75" customHeight="1" x14ac:dyDescent="0.2">
      <c r="A374" s="43"/>
      <c r="B374" s="43"/>
      <c r="C374" s="43"/>
      <c r="D374" s="43"/>
      <c r="E374" s="43"/>
      <c r="F374" s="43"/>
      <c r="G374" s="194"/>
      <c r="H374" s="194"/>
      <c r="I374" s="195"/>
      <c r="J374" s="196"/>
      <c r="K374" s="196"/>
      <c r="L374" s="196"/>
      <c r="M374" s="196"/>
      <c r="N374" s="196"/>
      <c r="O374" s="197"/>
      <c r="P374" s="197"/>
      <c r="Q374" s="197"/>
      <c r="R374" s="197"/>
      <c r="S374" s="197"/>
      <c r="T374" s="197"/>
      <c r="U374" s="198"/>
      <c r="V374" s="199"/>
      <c r="W374" s="200"/>
      <c r="X374" s="200"/>
      <c r="Y374" s="43"/>
      <c r="Z374" s="199"/>
      <c r="AA374" s="199"/>
      <c r="AB374" s="199"/>
      <c r="AC374" s="199"/>
      <c r="AD374" s="199"/>
      <c r="AE374" s="199"/>
      <c r="AF374" s="199"/>
      <c r="AG374" s="196"/>
      <c r="AH374" s="201"/>
      <c r="AI374" s="201"/>
      <c r="AJ374" s="201"/>
      <c r="AK374" s="43"/>
      <c r="AL374" s="43"/>
      <c r="AM374" s="43"/>
      <c r="AN374" s="64"/>
      <c r="AO374" s="64"/>
      <c r="AP374" s="202"/>
      <c r="AQ374" s="202"/>
      <c r="AR374" s="64"/>
    </row>
    <row r="375" spans="1:44" ht="15.75" customHeight="1" x14ac:dyDescent="0.2">
      <c r="A375" s="43"/>
      <c r="B375" s="43"/>
      <c r="C375" s="43"/>
      <c r="D375" s="43"/>
      <c r="E375" s="43"/>
      <c r="F375" s="43"/>
      <c r="G375" s="194"/>
      <c r="H375" s="194"/>
      <c r="I375" s="195"/>
      <c r="J375" s="196"/>
      <c r="K375" s="196"/>
      <c r="L375" s="196"/>
      <c r="M375" s="196"/>
      <c r="N375" s="196"/>
      <c r="O375" s="197"/>
      <c r="P375" s="197"/>
      <c r="Q375" s="197"/>
      <c r="R375" s="197"/>
      <c r="S375" s="197"/>
      <c r="T375" s="197"/>
      <c r="U375" s="198"/>
      <c r="V375" s="199"/>
      <c r="W375" s="200"/>
      <c r="X375" s="200"/>
      <c r="Y375" s="43"/>
      <c r="Z375" s="199"/>
      <c r="AA375" s="199"/>
      <c r="AB375" s="199"/>
      <c r="AC375" s="199"/>
      <c r="AD375" s="199"/>
      <c r="AE375" s="199"/>
      <c r="AF375" s="199"/>
      <c r="AG375" s="196"/>
      <c r="AH375" s="201"/>
      <c r="AI375" s="201"/>
      <c r="AJ375" s="201"/>
      <c r="AK375" s="43"/>
      <c r="AL375" s="43"/>
      <c r="AM375" s="43"/>
      <c r="AN375" s="64"/>
      <c r="AO375" s="64"/>
      <c r="AP375" s="202"/>
      <c r="AQ375" s="202"/>
      <c r="AR375" s="64"/>
    </row>
    <row r="376" spans="1:44" ht="15.75" customHeight="1" x14ac:dyDescent="0.2">
      <c r="A376" s="43"/>
      <c r="B376" s="43"/>
      <c r="C376" s="43"/>
      <c r="D376" s="43"/>
      <c r="E376" s="43"/>
      <c r="F376" s="43"/>
      <c r="G376" s="194"/>
      <c r="H376" s="194"/>
      <c r="I376" s="195"/>
      <c r="J376" s="196"/>
      <c r="K376" s="196"/>
      <c r="L376" s="196"/>
      <c r="M376" s="196"/>
      <c r="N376" s="196"/>
      <c r="O376" s="197"/>
      <c r="P376" s="197"/>
      <c r="Q376" s="197"/>
      <c r="R376" s="197"/>
      <c r="S376" s="197"/>
      <c r="T376" s="197"/>
      <c r="U376" s="198"/>
      <c r="V376" s="199"/>
      <c r="W376" s="200"/>
      <c r="X376" s="200"/>
      <c r="Y376" s="43"/>
      <c r="Z376" s="199"/>
      <c r="AA376" s="199"/>
      <c r="AB376" s="199"/>
      <c r="AC376" s="199"/>
      <c r="AD376" s="199"/>
      <c r="AE376" s="199"/>
      <c r="AF376" s="199"/>
      <c r="AG376" s="196"/>
      <c r="AH376" s="201"/>
      <c r="AI376" s="201"/>
      <c r="AJ376" s="201"/>
      <c r="AK376" s="43"/>
      <c r="AL376" s="43"/>
      <c r="AM376" s="43"/>
      <c r="AN376" s="64"/>
      <c r="AO376" s="64"/>
      <c r="AP376" s="202"/>
      <c r="AQ376" s="202"/>
      <c r="AR376" s="64"/>
    </row>
    <row r="377" spans="1:44" ht="15.75" customHeight="1" x14ac:dyDescent="0.2">
      <c r="A377" s="43"/>
      <c r="B377" s="43"/>
      <c r="C377" s="43"/>
      <c r="D377" s="43"/>
      <c r="E377" s="43"/>
      <c r="F377" s="43"/>
      <c r="G377" s="194"/>
      <c r="H377" s="194"/>
      <c r="I377" s="195"/>
      <c r="J377" s="196"/>
      <c r="K377" s="196"/>
      <c r="L377" s="196"/>
      <c r="M377" s="196"/>
      <c r="N377" s="196"/>
      <c r="O377" s="197"/>
      <c r="P377" s="197"/>
      <c r="Q377" s="197"/>
      <c r="R377" s="197"/>
      <c r="S377" s="197"/>
      <c r="T377" s="197"/>
      <c r="U377" s="198"/>
      <c r="V377" s="199"/>
      <c r="W377" s="200"/>
      <c r="X377" s="200"/>
      <c r="Y377" s="43"/>
      <c r="Z377" s="199"/>
      <c r="AA377" s="199"/>
      <c r="AB377" s="199"/>
      <c r="AC377" s="199"/>
      <c r="AD377" s="199"/>
      <c r="AE377" s="199"/>
      <c r="AF377" s="199"/>
      <c r="AG377" s="196"/>
      <c r="AH377" s="201"/>
      <c r="AI377" s="201"/>
      <c r="AJ377" s="201"/>
      <c r="AK377" s="43"/>
      <c r="AL377" s="43"/>
      <c r="AM377" s="43"/>
      <c r="AN377" s="64"/>
      <c r="AO377" s="64"/>
      <c r="AP377" s="202"/>
      <c r="AQ377" s="202"/>
      <c r="AR377" s="64"/>
    </row>
    <row r="378" spans="1:44" ht="15.75" customHeight="1" x14ac:dyDescent="0.2">
      <c r="A378" s="43"/>
      <c r="B378" s="43"/>
      <c r="C378" s="43"/>
      <c r="D378" s="43"/>
      <c r="E378" s="43"/>
      <c r="F378" s="43"/>
      <c r="G378" s="194"/>
      <c r="H378" s="194"/>
      <c r="I378" s="195"/>
      <c r="J378" s="196"/>
      <c r="K378" s="196"/>
      <c r="L378" s="196"/>
      <c r="M378" s="196"/>
      <c r="N378" s="196"/>
      <c r="O378" s="197"/>
      <c r="P378" s="197"/>
      <c r="Q378" s="197"/>
      <c r="R378" s="197"/>
      <c r="S378" s="197"/>
      <c r="T378" s="197"/>
      <c r="U378" s="198"/>
      <c r="V378" s="199"/>
      <c r="W378" s="200"/>
      <c r="X378" s="200"/>
      <c r="Y378" s="43"/>
      <c r="Z378" s="199"/>
      <c r="AA378" s="199"/>
      <c r="AB378" s="199"/>
      <c r="AC378" s="199"/>
      <c r="AD378" s="199"/>
      <c r="AE378" s="199"/>
      <c r="AF378" s="199"/>
      <c r="AG378" s="196"/>
      <c r="AH378" s="201"/>
      <c r="AI378" s="201"/>
      <c r="AJ378" s="201"/>
      <c r="AK378" s="43"/>
      <c r="AL378" s="43"/>
      <c r="AM378" s="43"/>
      <c r="AN378" s="64"/>
      <c r="AO378" s="64"/>
      <c r="AP378" s="202"/>
      <c r="AQ378" s="202"/>
      <c r="AR378" s="64"/>
    </row>
    <row r="379" spans="1:44" ht="15.75" customHeight="1" x14ac:dyDescent="0.2">
      <c r="A379" s="43"/>
      <c r="B379" s="43"/>
      <c r="C379" s="43"/>
      <c r="D379" s="43"/>
      <c r="E379" s="43"/>
      <c r="F379" s="43"/>
      <c r="G379" s="194"/>
      <c r="H379" s="194"/>
      <c r="I379" s="195"/>
      <c r="J379" s="196"/>
      <c r="K379" s="196"/>
      <c r="L379" s="196"/>
      <c r="M379" s="196"/>
      <c r="N379" s="196"/>
      <c r="O379" s="197"/>
      <c r="P379" s="197"/>
      <c r="Q379" s="197"/>
      <c r="R379" s="197"/>
      <c r="S379" s="197"/>
      <c r="T379" s="197"/>
      <c r="U379" s="198"/>
      <c r="V379" s="199"/>
      <c r="W379" s="200"/>
      <c r="X379" s="200"/>
      <c r="Y379" s="43"/>
      <c r="Z379" s="199"/>
      <c r="AA379" s="199"/>
      <c r="AB379" s="199"/>
      <c r="AC379" s="199"/>
      <c r="AD379" s="199"/>
      <c r="AE379" s="199"/>
      <c r="AF379" s="199"/>
      <c r="AG379" s="196"/>
      <c r="AH379" s="201"/>
      <c r="AI379" s="201"/>
      <c r="AJ379" s="201"/>
      <c r="AK379" s="43"/>
      <c r="AL379" s="43"/>
      <c r="AM379" s="43"/>
      <c r="AN379" s="64"/>
      <c r="AO379" s="64"/>
      <c r="AP379" s="202"/>
      <c r="AQ379" s="202"/>
      <c r="AR379" s="64"/>
    </row>
    <row r="380" spans="1:44" ht="15.75" customHeight="1" x14ac:dyDescent="0.2">
      <c r="A380" s="43"/>
      <c r="B380" s="43"/>
      <c r="C380" s="43"/>
      <c r="D380" s="43"/>
      <c r="E380" s="43"/>
      <c r="F380" s="43"/>
      <c r="G380" s="194"/>
      <c r="H380" s="194"/>
      <c r="I380" s="195"/>
      <c r="J380" s="196"/>
      <c r="K380" s="196"/>
      <c r="L380" s="196"/>
      <c r="M380" s="196"/>
      <c r="N380" s="196"/>
      <c r="O380" s="197"/>
      <c r="P380" s="197"/>
      <c r="Q380" s="197"/>
      <c r="R380" s="197"/>
      <c r="S380" s="197"/>
      <c r="T380" s="197"/>
      <c r="U380" s="198"/>
      <c r="V380" s="199"/>
      <c r="W380" s="200"/>
      <c r="X380" s="200"/>
      <c r="Y380" s="43"/>
      <c r="Z380" s="199"/>
      <c r="AA380" s="199"/>
      <c r="AB380" s="199"/>
      <c r="AC380" s="199"/>
      <c r="AD380" s="199"/>
      <c r="AE380" s="199"/>
      <c r="AF380" s="199"/>
      <c r="AG380" s="196"/>
      <c r="AH380" s="201"/>
      <c r="AI380" s="201"/>
      <c r="AJ380" s="201"/>
      <c r="AK380" s="43"/>
      <c r="AL380" s="43"/>
      <c r="AM380" s="43"/>
      <c r="AN380" s="64"/>
      <c r="AO380" s="64"/>
      <c r="AP380" s="202"/>
      <c r="AQ380" s="202"/>
      <c r="AR380" s="64"/>
    </row>
    <row r="381" spans="1:44" ht="15.75" customHeight="1" x14ac:dyDescent="0.2">
      <c r="A381" s="43"/>
      <c r="B381" s="43"/>
      <c r="C381" s="43"/>
      <c r="D381" s="43"/>
      <c r="E381" s="43"/>
      <c r="F381" s="43"/>
      <c r="G381" s="194"/>
      <c r="H381" s="194"/>
      <c r="I381" s="195"/>
      <c r="J381" s="196"/>
      <c r="K381" s="196"/>
      <c r="L381" s="196"/>
      <c r="M381" s="196"/>
      <c r="N381" s="196"/>
      <c r="O381" s="197"/>
      <c r="P381" s="197"/>
      <c r="Q381" s="197"/>
      <c r="R381" s="197"/>
      <c r="S381" s="197"/>
      <c r="T381" s="197"/>
      <c r="U381" s="198"/>
      <c r="V381" s="199"/>
      <c r="W381" s="200"/>
      <c r="X381" s="200"/>
      <c r="Y381" s="43"/>
      <c r="Z381" s="199"/>
      <c r="AA381" s="199"/>
      <c r="AB381" s="199"/>
      <c r="AC381" s="199"/>
      <c r="AD381" s="199"/>
      <c r="AE381" s="199"/>
      <c r="AF381" s="199"/>
      <c r="AG381" s="196"/>
      <c r="AH381" s="201"/>
      <c r="AI381" s="201"/>
      <c r="AJ381" s="201"/>
      <c r="AK381" s="43"/>
      <c r="AL381" s="43"/>
      <c r="AM381" s="43"/>
      <c r="AN381" s="64"/>
      <c r="AO381" s="64"/>
      <c r="AP381" s="202"/>
      <c r="AQ381" s="202"/>
      <c r="AR381" s="64"/>
    </row>
    <row r="382" spans="1:44" ht="15.75" customHeight="1" x14ac:dyDescent="0.2">
      <c r="A382" s="43"/>
      <c r="B382" s="43"/>
      <c r="C382" s="43"/>
      <c r="D382" s="43"/>
      <c r="E382" s="43"/>
      <c r="F382" s="43"/>
      <c r="G382" s="194"/>
      <c r="H382" s="194"/>
      <c r="I382" s="195"/>
      <c r="J382" s="196"/>
      <c r="K382" s="196"/>
      <c r="L382" s="196"/>
      <c r="M382" s="196"/>
      <c r="N382" s="196"/>
      <c r="O382" s="197"/>
      <c r="P382" s="197"/>
      <c r="Q382" s="197"/>
      <c r="R382" s="197"/>
      <c r="S382" s="197"/>
      <c r="T382" s="197"/>
      <c r="U382" s="198"/>
      <c r="V382" s="199"/>
      <c r="W382" s="200"/>
      <c r="X382" s="200"/>
      <c r="Y382" s="43"/>
      <c r="Z382" s="199"/>
      <c r="AA382" s="199"/>
      <c r="AB382" s="199"/>
      <c r="AC382" s="199"/>
      <c r="AD382" s="199"/>
      <c r="AE382" s="199"/>
      <c r="AF382" s="199"/>
      <c r="AG382" s="196"/>
      <c r="AH382" s="201"/>
      <c r="AI382" s="201"/>
      <c r="AJ382" s="201"/>
      <c r="AK382" s="43"/>
      <c r="AL382" s="43"/>
      <c r="AM382" s="43"/>
      <c r="AN382" s="64"/>
      <c r="AO382" s="64"/>
      <c r="AP382" s="202"/>
      <c r="AQ382" s="202"/>
      <c r="AR382" s="64"/>
    </row>
    <row r="383" spans="1:44" ht="15.75" customHeight="1" x14ac:dyDescent="0.2">
      <c r="A383" s="43"/>
      <c r="B383" s="43"/>
      <c r="C383" s="43"/>
      <c r="D383" s="43"/>
      <c r="E383" s="43"/>
      <c r="F383" s="43"/>
      <c r="G383" s="194"/>
      <c r="H383" s="194"/>
      <c r="I383" s="195"/>
      <c r="J383" s="196"/>
      <c r="K383" s="196"/>
      <c r="L383" s="196"/>
      <c r="M383" s="196"/>
      <c r="N383" s="196"/>
      <c r="O383" s="197"/>
      <c r="P383" s="197"/>
      <c r="Q383" s="197"/>
      <c r="R383" s="197"/>
      <c r="S383" s="197"/>
      <c r="T383" s="197"/>
      <c r="U383" s="198"/>
      <c r="V383" s="199"/>
      <c r="W383" s="200"/>
      <c r="X383" s="200"/>
      <c r="Y383" s="43"/>
      <c r="Z383" s="199"/>
      <c r="AA383" s="199"/>
      <c r="AB383" s="199"/>
      <c r="AC383" s="199"/>
      <c r="AD383" s="199"/>
      <c r="AE383" s="199"/>
      <c r="AF383" s="199"/>
      <c r="AG383" s="196"/>
      <c r="AH383" s="201"/>
      <c r="AI383" s="201"/>
      <c r="AJ383" s="201"/>
      <c r="AK383" s="43"/>
      <c r="AL383" s="43"/>
      <c r="AM383" s="43"/>
      <c r="AN383" s="64"/>
      <c r="AO383" s="64"/>
      <c r="AP383" s="202"/>
      <c r="AQ383" s="202"/>
      <c r="AR383" s="64"/>
    </row>
    <row r="384" spans="1:44" ht="15.75" customHeight="1" x14ac:dyDescent="0.2">
      <c r="A384" s="43"/>
      <c r="B384" s="43"/>
      <c r="C384" s="43"/>
      <c r="D384" s="43"/>
      <c r="E384" s="43"/>
      <c r="F384" s="43"/>
      <c r="G384" s="194"/>
      <c r="H384" s="194"/>
      <c r="I384" s="195"/>
      <c r="J384" s="196"/>
      <c r="K384" s="196"/>
      <c r="L384" s="196"/>
      <c r="M384" s="196"/>
      <c r="N384" s="196"/>
      <c r="O384" s="197"/>
      <c r="P384" s="197"/>
      <c r="Q384" s="197"/>
      <c r="R384" s="197"/>
      <c r="S384" s="197"/>
      <c r="T384" s="197"/>
      <c r="U384" s="198"/>
      <c r="V384" s="199"/>
      <c r="W384" s="200"/>
      <c r="X384" s="200"/>
      <c r="Y384" s="43"/>
      <c r="Z384" s="199"/>
      <c r="AA384" s="199"/>
      <c r="AB384" s="199"/>
      <c r="AC384" s="199"/>
      <c r="AD384" s="199"/>
      <c r="AE384" s="199"/>
      <c r="AF384" s="199"/>
      <c r="AG384" s="196"/>
      <c r="AH384" s="201"/>
      <c r="AI384" s="201"/>
      <c r="AJ384" s="201"/>
      <c r="AK384" s="43"/>
      <c r="AL384" s="43"/>
      <c r="AM384" s="43"/>
      <c r="AN384" s="64"/>
      <c r="AO384" s="64"/>
      <c r="AP384" s="202"/>
      <c r="AQ384" s="202"/>
      <c r="AR384" s="64"/>
    </row>
    <row r="385" spans="1:44" ht="15.75" customHeight="1" x14ac:dyDescent="0.2">
      <c r="A385" s="43"/>
      <c r="B385" s="43"/>
      <c r="C385" s="43"/>
      <c r="D385" s="43"/>
      <c r="E385" s="43"/>
      <c r="F385" s="43"/>
      <c r="G385" s="194"/>
      <c r="H385" s="194"/>
      <c r="I385" s="195"/>
      <c r="J385" s="196"/>
      <c r="K385" s="196"/>
      <c r="L385" s="196"/>
      <c r="M385" s="196"/>
      <c r="N385" s="196"/>
      <c r="O385" s="197"/>
      <c r="P385" s="197"/>
      <c r="Q385" s="197"/>
      <c r="R385" s="197"/>
      <c r="S385" s="197"/>
      <c r="T385" s="197"/>
      <c r="U385" s="198"/>
      <c r="V385" s="199"/>
      <c r="W385" s="200"/>
      <c r="X385" s="200"/>
      <c r="Y385" s="43"/>
      <c r="Z385" s="199"/>
      <c r="AA385" s="199"/>
      <c r="AB385" s="199"/>
      <c r="AC385" s="199"/>
      <c r="AD385" s="199"/>
      <c r="AE385" s="199"/>
      <c r="AF385" s="199"/>
      <c r="AG385" s="196"/>
      <c r="AH385" s="201"/>
      <c r="AI385" s="201"/>
      <c r="AJ385" s="201"/>
      <c r="AK385" s="43"/>
      <c r="AL385" s="43"/>
      <c r="AM385" s="43"/>
      <c r="AN385" s="64"/>
      <c r="AO385" s="64"/>
      <c r="AP385" s="202"/>
      <c r="AQ385" s="202"/>
      <c r="AR385" s="64"/>
    </row>
    <row r="386" spans="1:44" ht="15.75" customHeight="1" x14ac:dyDescent="0.2">
      <c r="A386" s="43"/>
      <c r="B386" s="43"/>
      <c r="C386" s="43"/>
      <c r="D386" s="43"/>
      <c r="E386" s="43"/>
      <c r="F386" s="43"/>
      <c r="G386" s="194"/>
      <c r="H386" s="194"/>
      <c r="I386" s="195"/>
      <c r="J386" s="196"/>
      <c r="K386" s="196"/>
      <c r="L386" s="196"/>
      <c r="M386" s="196"/>
      <c r="N386" s="196"/>
      <c r="O386" s="197"/>
      <c r="P386" s="197"/>
      <c r="Q386" s="197"/>
      <c r="R386" s="197"/>
      <c r="S386" s="197"/>
      <c r="T386" s="197"/>
      <c r="U386" s="198"/>
      <c r="V386" s="199"/>
      <c r="W386" s="200"/>
      <c r="X386" s="200"/>
      <c r="Y386" s="43"/>
      <c r="Z386" s="199"/>
      <c r="AA386" s="199"/>
      <c r="AB386" s="199"/>
      <c r="AC386" s="199"/>
      <c r="AD386" s="199"/>
      <c r="AE386" s="199"/>
      <c r="AF386" s="199"/>
      <c r="AG386" s="196"/>
      <c r="AH386" s="201"/>
      <c r="AI386" s="201"/>
      <c r="AJ386" s="201"/>
      <c r="AK386" s="43"/>
      <c r="AL386" s="43"/>
      <c r="AM386" s="43"/>
      <c r="AN386" s="64"/>
      <c r="AO386" s="64"/>
      <c r="AP386" s="202"/>
      <c r="AQ386" s="202"/>
      <c r="AR386" s="64"/>
    </row>
    <row r="387" spans="1:44" ht="15.75" customHeight="1" x14ac:dyDescent="0.2">
      <c r="A387" s="43"/>
      <c r="B387" s="43"/>
      <c r="C387" s="43"/>
      <c r="D387" s="43"/>
      <c r="E387" s="43"/>
      <c r="F387" s="43"/>
      <c r="G387" s="194"/>
      <c r="H387" s="194"/>
      <c r="I387" s="195"/>
      <c r="J387" s="196"/>
      <c r="K387" s="196"/>
      <c r="L387" s="196"/>
      <c r="M387" s="196"/>
      <c r="N387" s="196"/>
      <c r="O387" s="197"/>
      <c r="P387" s="197"/>
      <c r="Q387" s="197"/>
      <c r="R387" s="197"/>
      <c r="S387" s="197"/>
      <c r="T387" s="197"/>
      <c r="U387" s="198"/>
      <c r="V387" s="199"/>
      <c r="W387" s="200"/>
      <c r="X387" s="200"/>
      <c r="Y387" s="43"/>
      <c r="Z387" s="199"/>
      <c r="AA387" s="199"/>
      <c r="AB387" s="199"/>
      <c r="AC387" s="199"/>
      <c r="AD387" s="199"/>
      <c r="AE387" s="199"/>
      <c r="AF387" s="199"/>
      <c r="AG387" s="196"/>
      <c r="AH387" s="201"/>
      <c r="AI387" s="201"/>
      <c r="AJ387" s="201"/>
      <c r="AK387" s="43"/>
      <c r="AL387" s="43"/>
      <c r="AM387" s="43"/>
      <c r="AN387" s="64"/>
      <c r="AO387" s="64"/>
      <c r="AP387" s="202"/>
      <c r="AQ387" s="202"/>
      <c r="AR387" s="64"/>
    </row>
    <row r="388" spans="1:44" ht="15.75" customHeight="1" x14ac:dyDescent="0.2">
      <c r="A388" s="43"/>
      <c r="B388" s="43"/>
      <c r="C388" s="43"/>
      <c r="D388" s="43"/>
      <c r="E388" s="43"/>
      <c r="F388" s="43"/>
      <c r="G388" s="194"/>
      <c r="H388" s="194"/>
      <c r="I388" s="195"/>
      <c r="J388" s="196"/>
      <c r="K388" s="196"/>
      <c r="L388" s="196"/>
      <c r="M388" s="196"/>
      <c r="N388" s="196"/>
      <c r="O388" s="197"/>
      <c r="P388" s="197"/>
      <c r="Q388" s="197"/>
      <c r="R388" s="197"/>
      <c r="S388" s="197"/>
      <c r="T388" s="197"/>
      <c r="U388" s="198"/>
      <c r="V388" s="199"/>
      <c r="W388" s="200"/>
      <c r="X388" s="200"/>
      <c r="Y388" s="43"/>
      <c r="Z388" s="199"/>
      <c r="AA388" s="199"/>
      <c r="AB388" s="199"/>
      <c r="AC388" s="199"/>
      <c r="AD388" s="199"/>
      <c r="AE388" s="199"/>
      <c r="AF388" s="199"/>
      <c r="AG388" s="196"/>
      <c r="AH388" s="201"/>
      <c r="AI388" s="201"/>
      <c r="AJ388" s="201"/>
      <c r="AK388" s="43"/>
      <c r="AL388" s="43"/>
      <c r="AM388" s="43"/>
      <c r="AN388" s="64"/>
      <c r="AO388" s="64"/>
      <c r="AP388" s="202"/>
      <c r="AQ388" s="202"/>
      <c r="AR388" s="64"/>
    </row>
    <row r="389" spans="1:44" ht="15.75" customHeight="1" x14ac:dyDescent="0.2">
      <c r="A389" s="43"/>
      <c r="B389" s="43"/>
      <c r="C389" s="43"/>
      <c r="D389" s="43"/>
      <c r="E389" s="43"/>
      <c r="F389" s="43"/>
      <c r="G389" s="194"/>
      <c r="H389" s="194"/>
      <c r="I389" s="195"/>
      <c r="J389" s="196"/>
      <c r="K389" s="196"/>
      <c r="L389" s="196"/>
      <c r="M389" s="196"/>
      <c r="N389" s="196"/>
      <c r="O389" s="197"/>
      <c r="P389" s="197"/>
      <c r="Q389" s="197"/>
      <c r="R389" s="197"/>
      <c r="S389" s="197"/>
      <c r="T389" s="197"/>
      <c r="U389" s="198"/>
      <c r="V389" s="199"/>
      <c r="W389" s="200"/>
      <c r="X389" s="200"/>
      <c r="Y389" s="43"/>
      <c r="Z389" s="199"/>
      <c r="AA389" s="199"/>
      <c r="AB389" s="199"/>
      <c r="AC389" s="199"/>
      <c r="AD389" s="199"/>
      <c r="AE389" s="199"/>
      <c r="AF389" s="199"/>
      <c r="AG389" s="196"/>
      <c r="AH389" s="201"/>
      <c r="AI389" s="201"/>
      <c r="AJ389" s="201"/>
      <c r="AK389" s="43"/>
      <c r="AL389" s="43"/>
      <c r="AM389" s="43"/>
      <c r="AN389" s="64"/>
      <c r="AO389" s="64"/>
      <c r="AP389" s="202"/>
      <c r="AQ389" s="202"/>
      <c r="AR389" s="64"/>
    </row>
    <row r="390" spans="1:44" ht="15.75" customHeight="1" x14ac:dyDescent="0.2">
      <c r="A390" s="43"/>
      <c r="B390" s="43"/>
      <c r="C390" s="43"/>
      <c r="D390" s="43"/>
      <c r="E390" s="43"/>
      <c r="F390" s="43"/>
      <c r="G390" s="194"/>
      <c r="H390" s="194"/>
      <c r="I390" s="195"/>
      <c r="J390" s="196"/>
      <c r="K390" s="196"/>
      <c r="L390" s="196"/>
      <c r="M390" s="196"/>
      <c r="N390" s="196"/>
      <c r="O390" s="197"/>
      <c r="P390" s="197"/>
      <c r="Q390" s="197"/>
      <c r="R390" s="197"/>
      <c r="S390" s="197"/>
      <c r="T390" s="197"/>
      <c r="U390" s="198"/>
      <c r="V390" s="199"/>
      <c r="W390" s="200"/>
      <c r="X390" s="200"/>
      <c r="Y390" s="43"/>
      <c r="Z390" s="199"/>
      <c r="AA390" s="199"/>
      <c r="AB390" s="199"/>
      <c r="AC390" s="199"/>
      <c r="AD390" s="199"/>
      <c r="AE390" s="199"/>
      <c r="AF390" s="199"/>
      <c r="AG390" s="196"/>
      <c r="AH390" s="201"/>
      <c r="AI390" s="201"/>
      <c r="AJ390" s="201"/>
      <c r="AK390" s="43"/>
      <c r="AL390" s="43"/>
      <c r="AM390" s="43"/>
      <c r="AN390" s="64"/>
      <c r="AO390" s="64"/>
      <c r="AP390" s="202"/>
      <c r="AQ390" s="202"/>
      <c r="AR390" s="64"/>
    </row>
    <row r="391" spans="1:44" ht="15.75" customHeight="1" x14ac:dyDescent="0.2">
      <c r="A391" s="43"/>
      <c r="B391" s="43"/>
      <c r="C391" s="43"/>
      <c r="D391" s="43"/>
      <c r="E391" s="43"/>
      <c r="F391" s="43"/>
      <c r="G391" s="194"/>
      <c r="H391" s="194"/>
      <c r="I391" s="195"/>
      <c r="J391" s="196"/>
      <c r="K391" s="196"/>
      <c r="L391" s="196"/>
      <c r="M391" s="196"/>
      <c r="N391" s="196"/>
      <c r="O391" s="197"/>
      <c r="P391" s="197"/>
      <c r="Q391" s="197"/>
      <c r="R391" s="197"/>
      <c r="S391" s="197"/>
      <c r="T391" s="197"/>
      <c r="U391" s="198"/>
      <c r="V391" s="199"/>
      <c r="W391" s="200"/>
      <c r="X391" s="200"/>
      <c r="Y391" s="43"/>
      <c r="Z391" s="199"/>
      <c r="AA391" s="199"/>
      <c r="AB391" s="199"/>
      <c r="AC391" s="199"/>
      <c r="AD391" s="199"/>
      <c r="AE391" s="199"/>
      <c r="AF391" s="199"/>
      <c r="AG391" s="196"/>
      <c r="AH391" s="201"/>
      <c r="AI391" s="201"/>
      <c r="AJ391" s="201"/>
      <c r="AK391" s="43"/>
      <c r="AL391" s="43"/>
      <c r="AM391" s="43"/>
      <c r="AN391" s="64"/>
      <c r="AO391" s="64"/>
      <c r="AP391" s="202"/>
      <c r="AQ391" s="202"/>
      <c r="AR391" s="64"/>
    </row>
    <row r="392" spans="1:44" ht="15.75" customHeight="1" x14ac:dyDescent="0.2">
      <c r="A392" s="43"/>
      <c r="B392" s="43"/>
      <c r="C392" s="43"/>
      <c r="D392" s="43"/>
      <c r="E392" s="43"/>
      <c r="F392" s="43"/>
      <c r="G392" s="194"/>
      <c r="H392" s="194"/>
      <c r="I392" s="195"/>
      <c r="J392" s="196"/>
      <c r="K392" s="196"/>
      <c r="L392" s="196"/>
      <c r="M392" s="196"/>
      <c r="N392" s="196"/>
      <c r="O392" s="197"/>
      <c r="P392" s="197"/>
      <c r="Q392" s="197"/>
      <c r="R392" s="197"/>
      <c r="S392" s="197"/>
      <c r="T392" s="197"/>
      <c r="U392" s="198"/>
      <c r="V392" s="199"/>
      <c r="W392" s="200"/>
      <c r="X392" s="200"/>
      <c r="Y392" s="43"/>
      <c r="Z392" s="199"/>
      <c r="AA392" s="199"/>
      <c r="AB392" s="199"/>
      <c r="AC392" s="199"/>
      <c r="AD392" s="199"/>
      <c r="AE392" s="199"/>
      <c r="AF392" s="199"/>
      <c r="AG392" s="196"/>
      <c r="AH392" s="201"/>
      <c r="AI392" s="201"/>
      <c r="AJ392" s="201"/>
      <c r="AK392" s="43"/>
      <c r="AL392" s="43"/>
      <c r="AM392" s="43"/>
      <c r="AN392" s="64"/>
      <c r="AO392" s="64"/>
      <c r="AP392" s="202"/>
      <c r="AQ392" s="202"/>
      <c r="AR392" s="64"/>
    </row>
    <row r="393" spans="1:44" ht="15.75" customHeight="1" x14ac:dyDescent="0.2">
      <c r="A393" s="43"/>
      <c r="B393" s="43"/>
      <c r="C393" s="43"/>
      <c r="D393" s="43"/>
      <c r="E393" s="43"/>
      <c r="F393" s="43"/>
      <c r="G393" s="194"/>
      <c r="H393" s="194"/>
      <c r="I393" s="195"/>
      <c r="J393" s="196"/>
      <c r="K393" s="196"/>
      <c r="L393" s="196"/>
      <c r="M393" s="196"/>
      <c r="N393" s="196"/>
      <c r="O393" s="197"/>
      <c r="P393" s="197"/>
      <c r="Q393" s="197"/>
      <c r="R393" s="197"/>
      <c r="S393" s="197"/>
      <c r="T393" s="197"/>
      <c r="U393" s="198"/>
      <c r="V393" s="199"/>
      <c r="W393" s="200"/>
      <c r="X393" s="200"/>
      <c r="Y393" s="43"/>
      <c r="Z393" s="199"/>
      <c r="AA393" s="199"/>
      <c r="AB393" s="199"/>
      <c r="AC393" s="199"/>
      <c r="AD393" s="199"/>
      <c r="AE393" s="199"/>
      <c r="AF393" s="199"/>
      <c r="AG393" s="196"/>
      <c r="AH393" s="201"/>
      <c r="AI393" s="201"/>
      <c r="AJ393" s="201"/>
      <c r="AK393" s="43"/>
      <c r="AL393" s="43"/>
      <c r="AM393" s="43"/>
      <c r="AN393" s="64"/>
      <c r="AO393" s="64"/>
      <c r="AP393" s="202"/>
      <c r="AQ393" s="202"/>
      <c r="AR393" s="64"/>
    </row>
    <row r="394" spans="1:44" ht="15.75" customHeight="1" x14ac:dyDescent="0.2">
      <c r="A394" s="43"/>
      <c r="B394" s="43"/>
      <c r="C394" s="43"/>
      <c r="D394" s="43"/>
      <c r="E394" s="43"/>
      <c r="F394" s="43"/>
      <c r="G394" s="194"/>
      <c r="H394" s="194"/>
      <c r="I394" s="195"/>
      <c r="J394" s="196"/>
      <c r="K394" s="196"/>
      <c r="L394" s="196"/>
      <c r="M394" s="196"/>
      <c r="N394" s="196"/>
      <c r="O394" s="197"/>
      <c r="P394" s="197"/>
      <c r="Q394" s="197"/>
      <c r="R394" s="197"/>
      <c r="S394" s="197"/>
      <c r="T394" s="197"/>
      <c r="U394" s="198"/>
      <c r="V394" s="199"/>
      <c r="W394" s="200"/>
      <c r="X394" s="200"/>
      <c r="Y394" s="43"/>
      <c r="Z394" s="199"/>
      <c r="AA394" s="199"/>
      <c r="AB394" s="199"/>
      <c r="AC394" s="199"/>
      <c r="AD394" s="199"/>
      <c r="AE394" s="199"/>
      <c r="AF394" s="199"/>
      <c r="AG394" s="196"/>
      <c r="AH394" s="201"/>
      <c r="AI394" s="201"/>
      <c r="AJ394" s="201"/>
      <c r="AK394" s="43"/>
      <c r="AL394" s="43"/>
      <c r="AM394" s="43"/>
      <c r="AN394" s="64"/>
      <c r="AO394" s="64"/>
      <c r="AP394" s="202"/>
      <c r="AQ394" s="202"/>
      <c r="AR394" s="64"/>
    </row>
    <row r="395" spans="1:44" ht="15.75" customHeight="1" x14ac:dyDescent="0.2">
      <c r="A395" s="43"/>
      <c r="B395" s="43"/>
      <c r="C395" s="43"/>
      <c r="D395" s="43"/>
      <c r="E395" s="43"/>
      <c r="F395" s="43"/>
      <c r="G395" s="194"/>
      <c r="H395" s="194"/>
      <c r="I395" s="195"/>
      <c r="J395" s="196"/>
      <c r="K395" s="196"/>
      <c r="L395" s="196"/>
      <c r="M395" s="196"/>
      <c r="N395" s="196"/>
      <c r="O395" s="197"/>
      <c r="P395" s="197"/>
      <c r="Q395" s="197"/>
      <c r="R395" s="197"/>
      <c r="S395" s="197"/>
      <c r="T395" s="197"/>
      <c r="U395" s="198"/>
      <c r="V395" s="199"/>
      <c r="W395" s="200"/>
      <c r="X395" s="200"/>
      <c r="Y395" s="43"/>
      <c r="Z395" s="199"/>
      <c r="AA395" s="199"/>
      <c r="AB395" s="199"/>
      <c r="AC395" s="199"/>
      <c r="AD395" s="199"/>
      <c r="AE395" s="199"/>
      <c r="AF395" s="199"/>
      <c r="AG395" s="196"/>
      <c r="AH395" s="201"/>
      <c r="AI395" s="201"/>
      <c r="AJ395" s="201"/>
      <c r="AK395" s="43"/>
      <c r="AL395" s="43"/>
      <c r="AM395" s="43"/>
      <c r="AN395" s="64"/>
      <c r="AO395" s="64"/>
      <c r="AP395" s="202"/>
      <c r="AQ395" s="202"/>
      <c r="AR395" s="64"/>
    </row>
    <row r="396" spans="1:44" ht="15.75" customHeight="1" x14ac:dyDescent="0.2">
      <c r="A396" s="43"/>
      <c r="B396" s="43"/>
      <c r="C396" s="43"/>
      <c r="D396" s="43"/>
      <c r="E396" s="43"/>
      <c r="F396" s="43"/>
      <c r="G396" s="194"/>
      <c r="H396" s="194"/>
      <c r="I396" s="195"/>
      <c r="J396" s="196"/>
      <c r="K396" s="196"/>
      <c r="L396" s="196"/>
      <c r="M396" s="196"/>
      <c r="N396" s="196"/>
      <c r="O396" s="197"/>
      <c r="P396" s="197"/>
      <c r="Q396" s="197"/>
      <c r="R396" s="197"/>
      <c r="S396" s="197"/>
      <c r="T396" s="197"/>
      <c r="U396" s="198"/>
      <c r="V396" s="199"/>
      <c r="W396" s="200"/>
      <c r="X396" s="200"/>
      <c r="Y396" s="43"/>
      <c r="Z396" s="199"/>
      <c r="AA396" s="199"/>
      <c r="AB396" s="199"/>
      <c r="AC396" s="199"/>
      <c r="AD396" s="199"/>
      <c r="AE396" s="199"/>
      <c r="AF396" s="199"/>
      <c r="AG396" s="196"/>
      <c r="AH396" s="201"/>
      <c r="AI396" s="201"/>
      <c r="AJ396" s="201"/>
      <c r="AK396" s="43"/>
      <c r="AL396" s="43"/>
      <c r="AM396" s="43"/>
      <c r="AN396" s="64"/>
      <c r="AO396" s="64"/>
      <c r="AP396" s="202"/>
      <c r="AQ396" s="202"/>
      <c r="AR396" s="64"/>
    </row>
    <row r="397" spans="1:44" ht="15.75" customHeight="1" x14ac:dyDescent="0.2">
      <c r="A397" s="43"/>
      <c r="B397" s="43"/>
      <c r="C397" s="43"/>
      <c r="D397" s="43"/>
      <c r="E397" s="43"/>
      <c r="F397" s="43"/>
      <c r="G397" s="194"/>
      <c r="H397" s="194"/>
      <c r="I397" s="195"/>
      <c r="J397" s="196"/>
      <c r="K397" s="196"/>
      <c r="L397" s="196"/>
      <c r="M397" s="196"/>
      <c r="N397" s="196"/>
      <c r="O397" s="197"/>
      <c r="P397" s="197"/>
      <c r="Q397" s="197"/>
      <c r="R397" s="197"/>
      <c r="S397" s="197"/>
      <c r="T397" s="197"/>
      <c r="U397" s="198"/>
      <c r="V397" s="199"/>
      <c r="W397" s="200"/>
      <c r="X397" s="200"/>
      <c r="Y397" s="43"/>
      <c r="Z397" s="199"/>
      <c r="AA397" s="199"/>
      <c r="AB397" s="199"/>
      <c r="AC397" s="199"/>
      <c r="AD397" s="199"/>
      <c r="AE397" s="199"/>
      <c r="AF397" s="199"/>
      <c r="AG397" s="196"/>
      <c r="AH397" s="201"/>
      <c r="AI397" s="201"/>
      <c r="AJ397" s="201"/>
      <c r="AK397" s="43"/>
      <c r="AL397" s="43"/>
      <c r="AM397" s="43"/>
      <c r="AN397" s="64"/>
      <c r="AO397" s="64"/>
      <c r="AP397" s="202"/>
      <c r="AQ397" s="202"/>
      <c r="AR397" s="64"/>
    </row>
    <row r="398" spans="1:44" ht="15.75" customHeight="1" x14ac:dyDescent="0.2">
      <c r="A398" s="43"/>
      <c r="B398" s="43"/>
      <c r="C398" s="43"/>
      <c r="D398" s="43"/>
      <c r="E398" s="43"/>
      <c r="F398" s="43"/>
      <c r="G398" s="194"/>
      <c r="H398" s="194"/>
      <c r="I398" s="195"/>
      <c r="J398" s="196"/>
      <c r="K398" s="196"/>
      <c r="L398" s="196"/>
      <c r="M398" s="196"/>
      <c r="N398" s="196"/>
      <c r="O398" s="197"/>
      <c r="P398" s="197"/>
      <c r="Q398" s="197"/>
      <c r="R398" s="197"/>
      <c r="S398" s="197"/>
      <c r="T398" s="197"/>
      <c r="U398" s="198"/>
      <c r="V398" s="199"/>
      <c r="W398" s="200"/>
      <c r="X398" s="200"/>
      <c r="Y398" s="43"/>
      <c r="Z398" s="199"/>
      <c r="AA398" s="199"/>
      <c r="AB398" s="199"/>
      <c r="AC398" s="199"/>
      <c r="AD398" s="199"/>
      <c r="AE398" s="199"/>
      <c r="AF398" s="199"/>
      <c r="AG398" s="196"/>
      <c r="AH398" s="201"/>
      <c r="AI398" s="201"/>
      <c r="AJ398" s="201"/>
      <c r="AK398" s="43"/>
      <c r="AL398" s="43"/>
      <c r="AM398" s="43"/>
      <c r="AN398" s="64"/>
      <c r="AO398" s="64"/>
      <c r="AP398" s="202"/>
      <c r="AQ398" s="202"/>
      <c r="AR398" s="64"/>
    </row>
    <row r="399" spans="1:44" ht="15.75" customHeight="1" x14ac:dyDescent="0.2">
      <c r="A399" s="43"/>
      <c r="B399" s="43"/>
      <c r="C399" s="43"/>
      <c r="D399" s="43"/>
      <c r="E399" s="43"/>
      <c r="F399" s="43"/>
      <c r="G399" s="194"/>
      <c r="H399" s="194"/>
      <c r="I399" s="195"/>
      <c r="J399" s="196"/>
      <c r="K399" s="196"/>
      <c r="L399" s="196"/>
      <c r="M399" s="196"/>
      <c r="N399" s="196"/>
      <c r="O399" s="197"/>
      <c r="P399" s="197"/>
      <c r="Q399" s="197"/>
      <c r="R399" s="197"/>
      <c r="S399" s="197"/>
      <c r="T399" s="197"/>
      <c r="U399" s="198"/>
      <c r="V399" s="199"/>
      <c r="W399" s="200"/>
      <c r="X399" s="200"/>
      <c r="Y399" s="43"/>
      <c r="Z399" s="199"/>
      <c r="AA399" s="199"/>
      <c r="AB399" s="199"/>
      <c r="AC399" s="199"/>
      <c r="AD399" s="199"/>
      <c r="AE399" s="199"/>
      <c r="AF399" s="199"/>
      <c r="AG399" s="196"/>
      <c r="AH399" s="201"/>
      <c r="AI399" s="201"/>
      <c r="AJ399" s="201"/>
      <c r="AK399" s="43"/>
      <c r="AL399" s="43"/>
      <c r="AM399" s="43"/>
      <c r="AN399" s="64"/>
      <c r="AO399" s="64"/>
      <c r="AP399" s="202"/>
      <c r="AQ399" s="202"/>
      <c r="AR399" s="64"/>
    </row>
    <row r="400" spans="1:44" ht="15.75" customHeight="1" x14ac:dyDescent="0.2">
      <c r="A400" s="43"/>
      <c r="B400" s="43"/>
      <c r="C400" s="43"/>
      <c r="D400" s="43"/>
      <c r="E400" s="43"/>
      <c r="F400" s="43"/>
      <c r="G400" s="194"/>
      <c r="H400" s="194"/>
      <c r="I400" s="195"/>
      <c r="J400" s="196"/>
      <c r="K400" s="196"/>
      <c r="L400" s="196"/>
      <c r="M400" s="196"/>
      <c r="N400" s="196"/>
      <c r="O400" s="197"/>
      <c r="P400" s="197"/>
      <c r="Q400" s="197"/>
      <c r="R400" s="197"/>
      <c r="S400" s="197"/>
      <c r="T400" s="197"/>
      <c r="U400" s="198"/>
      <c r="V400" s="199"/>
      <c r="W400" s="200"/>
      <c r="X400" s="200"/>
      <c r="Y400" s="43"/>
      <c r="Z400" s="199"/>
      <c r="AA400" s="199"/>
      <c r="AB400" s="199"/>
      <c r="AC400" s="199"/>
      <c r="AD400" s="199"/>
      <c r="AE400" s="199"/>
      <c r="AF400" s="199"/>
      <c r="AG400" s="196"/>
      <c r="AH400" s="201"/>
      <c r="AI400" s="201"/>
      <c r="AJ400" s="201"/>
      <c r="AK400" s="43"/>
      <c r="AL400" s="43"/>
      <c r="AM400" s="43"/>
      <c r="AN400" s="64"/>
      <c r="AO400" s="64"/>
      <c r="AP400" s="202"/>
      <c r="AQ400" s="202"/>
      <c r="AR400" s="64"/>
    </row>
    <row r="401" spans="1:44" ht="15.75" customHeight="1" x14ac:dyDescent="0.2">
      <c r="A401" s="43"/>
      <c r="B401" s="43"/>
      <c r="C401" s="43"/>
      <c r="D401" s="43"/>
      <c r="E401" s="43"/>
      <c r="F401" s="43"/>
      <c r="G401" s="194"/>
      <c r="H401" s="194"/>
      <c r="I401" s="195"/>
      <c r="J401" s="196"/>
      <c r="K401" s="196"/>
      <c r="L401" s="196"/>
      <c r="M401" s="196"/>
      <c r="N401" s="196"/>
      <c r="O401" s="197"/>
      <c r="P401" s="197"/>
      <c r="Q401" s="197"/>
      <c r="R401" s="197"/>
      <c r="S401" s="197"/>
      <c r="T401" s="197"/>
      <c r="U401" s="198"/>
      <c r="V401" s="199"/>
      <c r="W401" s="200"/>
      <c r="X401" s="200"/>
      <c r="Y401" s="43"/>
      <c r="Z401" s="199"/>
      <c r="AA401" s="199"/>
      <c r="AB401" s="199"/>
      <c r="AC401" s="199"/>
      <c r="AD401" s="199"/>
      <c r="AE401" s="199"/>
      <c r="AF401" s="199"/>
      <c r="AG401" s="196"/>
      <c r="AH401" s="201"/>
      <c r="AI401" s="201"/>
      <c r="AJ401" s="201"/>
      <c r="AK401" s="43"/>
      <c r="AL401" s="43"/>
      <c r="AM401" s="43"/>
      <c r="AN401" s="64"/>
      <c r="AO401" s="64"/>
      <c r="AP401" s="202"/>
      <c r="AQ401" s="202"/>
      <c r="AR401" s="64"/>
    </row>
    <row r="402" spans="1:44" ht="15.75" customHeight="1" x14ac:dyDescent="0.2">
      <c r="A402" s="43"/>
      <c r="B402" s="43"/>
      <c r="C402" s="43"/>
      <c r="D402" s="43"/>
      <c r="E402" s="43"/>
      <c r="F402" s="43"/>
      <c r="G402" s="194"/>
      <c r="H402" s="194"/>
      <c r="I402" s="195"/>
      <c r="J402" s="196"/>
      <c r="K402" s="196"/>
      <c r="L402" s="196"/>
      <c r="M402" s="196"/>
      <c r="N402" s="196"/>
      <c r="O402" s="197"/>
      <c r="P402" s="197"/>
      <c r="Q402" s="197"/>
      <c r="R402" s="197"/>
      <c r="S402" s="197"/>
      <c r="T402" s="197"/>
      <c r="U402" s="198"/>
      <c r="V402" s="199"/>
      <c r="W402" s="200"/>
      <c r="X402" s="200"/>
      <c r="Y402" s="43"/>
      <c r="Z402" s="199"/>
      <c r="AA402" s="199"/>
      <c r="AB402" s="199"/>
      <c r="AC402" s="199"/>
      <c r="AD402" s="199"/>
      <c r="AE402" s="199"/>
      <c r="AF402" s="199"/>
      <c r="AG402" s="196"/>
      <c r="AH402" s="201"/>
      <c r="AI402" s="201"/>
      <c r="AJ402" s="201"/>
      <c r="AK402" s="43"/>
      <c r="AL402" s="43"/>
      <c r="AM402" s="43"/>
      <c r="AN402" s="64"/>
      <c r="AO402" s="64"/>
      <c r="AP402" s="202"/>
      <c r="AQ402" s="202"/>
      <c r="AR402" s="64"/>
    </row>
    <row r="403" spans="1:44" ht="15.75" customHeight="1" x14ac:dyDescent="0.2">
      <c r="A403" s="43"/>
      <c r="B403" s="43"/>
      <c r="C403" s="43"/>
      <c r="D403" s="43"/>
      <c r="E403" s="43"/>
      <c r="F403" s="43"/>
      <c r="G403" s="194"/>
      <c r="H403" s="194"/>
      <c r="I403" s="195"/>
      <c r="J403" s="196"/>
      <c r="K403" s="196"/>
      <c r="L403" s="196"/>
      <c r="M403" s="196"/>
      <c r="N403" s="196"/>
      <c r="O403" s="197"/>
      <c r="P403" s="197"/>
      <c r="Q403" s="197"/>
      <c r="R403" s="197"/>
      <c r="S403" s="197"/>
      <c r="T403" s="197"/>
      <c r="U403" s="198"/>
      <c r="V403" s="199"/>
      <c r="W403" s="200"/>
      <c r="X403" s="200"/>
      <c r="Y403" s="43"/>
      <c r="Z403" s="199"/>
      <c r="AA403" s="199"/>
      <c r="AB403" s="199"/>
      <c r="AC403" s="199"/>
      <c r="AD403" s="199"/>
      <c r="AE403" s="199"/>
      <c r="AF403" s="199"/>
      <c r="AG403" s="196"/>
      <c r="AH403" s="201"/>
      <c r="AI403" s="201"/>
      <c r="AJ403" s="201"/>
      <c r="AK403" s="43"/>
      <c r="AL403" s="43"/>
      <c r="AM403" s="43"/>
      <c r="AN403" s="64"/>
      <c r="AO403" s="64"/>
      <c r="AP403" s="202"/>
      <c r="AQ403" s="202"/>
      <c r="AR403" s="64"/>
    </row>
    <row r="404" spans="1:44" ht="15.75" customHeight="1" x14ac:dyDescent="0.2">
      <c r="A404" s="43"/>
      <c r="B404" s="43"/>
      <c r="C404" s="43"/>
      <c r="D404" s="43"/>
      <c r="E404" s="43"/>
      <c r="F404" s="43"/>
      <c r="G404" s="194"/>
      <c r="H404" s="194"/>
      <c r="I404" s="195"/>
      <c r="J404" s="196"/>
      <c r="K404" s="196"/>
      <c r="L404" s="196"/>
      <c r="M404" s="196"/>
      <c r="N404" s="196"/>
      <c r="O404" s="197"/>
      <c r="P404" s="197"/>
      <c r="Q404" s="197"/>
      <c r="R404" s="197"/>
      <c r="S404" s="197"/>
      <c r="T404" s="197"/>
      <c r="U404" s="198"/>
      <c r="V404" s="199"/>
      <c r="W404" s="200"/>
      <c r="X404" s="200"/>
      <c r="Y404" s="43"/>
      <c r="Z404" s="199"/>
      <c r="AA404" s="199"/>
      <c r="AB404" s="199"/>
      <c r="AC404" s="199"/>
      <c r="AD404" s="199"/>
      <c r="AE404" s="199"/>
      <c r="AF404" s="199"/>
      <c r="AG404" s="196"/>
      <c r="AH404" s="201"/>
      <c r="AI404" s="201"/>
      <c r="AJ404" s="201"/>
      <c r="AK404" s="43"/>
      <c r="AL404" s="43"/>
      <c r="AM404" s="43"/>
      <c r="AN404" s="64"/>
      <c r="AO404" s="64"/>
      <c r="AP404" s="202"/>
      <c r="AQ404" s="202"/>
      <c r="AR404" s="64"/>
    </row>
    <row r="405" spans="1:44" ht="15.75" customHeight="1" x14ac:dyDescent="0.2">
      <c r="A405" s="43"/>
      <c r="B405" s="43"/>
      <c r="C405" s="43"/>
      <c r="D405" s="43"/>
      <c r="E405" s="43"/>
      <c r="F405" s="43"/>
      <c r="G405" s="194"/>
      <c r="H405" s="194"/>
      <c r="I405" s="195"/>
      <c r="J405" s="196"/>
      <c r="K405" s="196"/>
      <c r="L405" s="196"/>
      <c r="M405" s="196"/>
      <c r="N405" s="196"/>
      <c r="O405" s="197"/>
      <c r="P405" s="197"/>
      <c r="Q405" s="197"/>
      <c r="R405" s="197"/>
      <c r="S405" s="197"/>
      <c r="T405" s="197"/>
      <c r="U405" s="198"/>
      <c r="V405" s="199"/>
      <c r="W405" s="200"/>
      <c r="X405" s="200"/>
      <c r="Y405" s="43"/>
      <c r="Z405" s="199"/>
      <c r="AA405" s="199"/>
      <c r="AB405" s="199"/>
      <c r="AC405" s="199"/>
      <c r="AD405" s="199"/>
      <c r="AE405" s="199"/>
      <c r="AF405" s="199"/>
      <c r="AG405" s="196"/>
      <c r="AH405" s="201"/>
      <c r="AI405" s="201"/>
      <c r="AJ405" s="201"/>
      <c r="AK405" s="43"/>
      <c r="AL405" s="43"/>
      <c r="AM405" s="43"/>
      <c r="AN405" s="64"/>
      <c r="AO405" s="64"/>
      <c r="AP405" s="202"/>
      <c r="AQ405" s="202"/>
      <c r="AR405" s="64"/>
    </row>
    <row r="406" spans="1:44" ht="15.75" customHeight="1" x14ac:dyDescent="0.2">
      <c r="A406" s="43"/>
      <c r="B406" s="43"/>
      <c r="C406" s="43"/>
      <c r="D406" s="43"/>
      <c r="E406" s="43"/>
      <c r="F406" s="43"/>
      <c r="G406" s="194"/>
      <c r="H406" s="194"/>
      <c r="I406" s="195"/>
      <c r="J406" s="196"/>
      <c r="K406" s="196"/>
      <c r="L406" s="196"/>
      <c r="M406" s="196"/>
      <c r="N406" s="196"/>
      <c r="O406" s="197"/>
      <c r="P406" s="197"/>
      <c r="Q406" s="197"/>
      <c r="R406" s="197"/>
      <c r="S406" s="197"/>
      <c r="T406" s="197"/>
      <c r="U406" s="198"/>
      <c r="V406" s="199"/>
      <c r="W406" s="200"/>
      <c r="X406" s="200"/>
      <c r="Y406" s="43"/>
      <c r="Z406" s="199"/>
      <c r="AA406" s="199"/>
      <c r="AB406" s="199"/>
      <c r="AC406" s="199"/>
      <c r="AD406" s="199"/>
      <c r="AE406" s="199"/>
      <c r="AF406" s="199"/>
      <c r="AG406" s="196"/>
      <c r="AH406" s="201"/>
      <c r="AI406" s="201"/>
      <c r="AJ406" s="201"/>
      <c r="AK406" s="43"/>
      <c r="AL406" s="43"/>
      <c r="AM406" s="43"/>
      <c r="AN406" s="64"/>
      <c r="AO406" s="64"/>
      <c r="AP406" s="202"/>
      <c r="AQ406" s="202"/>
      <c r="AR406" s="64"/>
    </row>
    <row r="407" spans="1:44" ht="15.75" customHeight="1" x14ac:dyDescent="0.2">
      <c r="A407" s="43"/>
      <c r="B407" s="43"/>
      <c r="C407" s="43"/>
      <c r="D407" s="43"/>
      <c r="E407" s="43"/>
      <c r="F407" s="43"/>
      <c r="G407" s="194"/>
      <c r="H407" s="194"/>
      <c r="I407" s="195"/>
      <c r="J407" s="196"/>
      <c r="K407" s="196"/>
      <c r="L407" s="196"/>
      <c r="M407" s="196"/>
      <c r="N407" s="196"/>
      <c r="O407" s="197"/>
      <c r="P407" s="197"/>
      <c r="Q407" s="197"/>
      <c r="R407" s="197"/>
      <c r="S407" s="197"/>
      <c r="T407" s="197"/>
      <c r="U407" s="198"/>
      <c r="V407" s="199"/>
      <c r="W407" s="200"/>
      <c r="X407" s="200"/>
      <c r="Y407" s="43"/>
      <c r="Z407" s="199"/>
      <c r="AA407" s="199"/>
      <c r="AB407" s="199"/>
      <c r="AC407" s="199"/>
      <c r="AD407" s="199"/>
      <c r="AE407" s="199"/>
      <c r="AF407" s="199"/>
      <c r="AG407" s="196"/>
      <c r="AH407" s="201"/>
      <c r="AI407" s="201"/>
      <c r="AJ407" s="201"/>
      <c r="AK407" s="43"/>
      <c r="AL407" s="43"/>
      <c r="AM407" s="43"/>
      <c r="AN407" s="64"/>
      <c r="AO407" s="64"/>
      <c r="AP407" s="202"/>
      <c r="AQ407" s="202"/>
      <c r="AR407" s="64"/>
    </row>
    <row r="408" spans="1:44" ht="15.75" customHeight="1" x14ac:dyDescent="0.2">
      <c r="A408" s="43"/>
      <c r="B408" s="43"/>
      <c r="C408" s="43"/>
      <c r="D408" s="43"/>
      <c r="E408" s="43"/>
      <c r="F408" s="43"/>
      <c r="G408" s="194"/>
      <c r="H408" s="194"/>
      <c r="I408" s="195"/>
      <c r="J408" s="196"/>
      <c r="K408" s="196"/>
      <c r="L408" s="196"/>
      <c r="M408" s="196"/>
      <c r="N408" s="196"/>
      <c r="O408" s="197"/>
      <c r="P408" s="197"/>
      <c r="Q408" s="197"/>
      <c r="R408" s="197"/>
      <c r="S408" s="197"/>
      <c r="T408" s="197"/>
      <c r="U408" s="198"/>
      <c r="V408" s="199"/>
      <c r="W408" s="200"/>
      <c r="X408" s="200"/>
      <c r="Y408" s="43"/>
      <c r="Z408" s="199"/>
      <c r="AA408" s="199"/>
      <c r="AB408" s="199"/>
      <c r="AC408" s="199"/>
      <c r="AD408" s="199"/>
      <c r="AE408" s="199"/>
      <c r="AF408" s="199"/>
      <c r="AG408" s="196"/>
      <c r="AH408" s="201"/>
      <c r="AI408" s="201"/>
      <c r="AJ408" s="201"/>
      <c r="AK408" s="43"/>
      <c r="AL408" s="43"/>
      <c r="AM408" s="43"/>
      <c r="AN408" s="64"/>
      <c r="AO408" s="64"/>
      <c r="AP408" s="202"/>
      <c r="AQ408" s="202"/>
      <c r="AR408" s="64"/>
    </row>
    <row r="409" spans="1:44" ht="15.75" customHeight="1" x14ac:dyDescent="0.2">
      <c r="A409" s="43"/>
      <c r="B409" s="43"/>
      <c r="C409" s="43"/>
      <c r="D409" s="43"/>
      <c r="E409" s="43"/>
      <c r="F409" s="43"/>
      <c r="G409" s="194"/>
      <c r="H409" s="194"/>
      <c r="I409" s="195"/>
      <c r="J409" s="196"/>
      <c r="K409" s="196"/>
      <c r="L409" s="196"/>
      <c r="M409" s="196"/>
      <c r="N409" s="196"/>
      <c r="O409" s="197"/>
      <c r="P409" s="197"/>
      <c r="Q409" s="197"/>
      <c r="R409" s="197"/>
      <c r="S409" s="197"/>
      <c r="T409" s="197"/>
      <c r="U409" s="198"/>
      <c r="V409" s="199"/>
      <c r="W409" s="200"/>
      <c r="X409" s="200"/>
      <c r="Y409" s="43"/>
      <c r="Z409" s="199"/>
      <c r="AA409" s="199"/>
      <c r="AB409" s="199"/>
      <c r="AC409" s="199"/>
      <c r="AD409" s="199"/>
      <c r="AE409" s="199"/>
      <c r="AF409" s="199"/>
      <c r="AG409" s="196"/>
      <c r="AH409" s="201"/>
      <c r="AI409" s="201"/>
      <c r="AJ409" s="201"/>
      <c r="AK409" s="43"/>
      <c r="AL409" s="43"/>
      <c r="AM409" s="43"/>
      <c r="AN409" s="64"/>
      <c r="AO409" s="64"/>
      <c r="AP409" s="202"/>
      <c r="AQ409" s="202"/>
      <c r="AR409" s="64"/>
    </row>
    <row r="410" spans="1:44" ht="15.75" customHeight="1" x14ac:dyDescent="0.2">
      <c r="A410" s="43"/>
      <c r="B410" s="43"/>
      <c r="C410" s="43"/>
      <c r="D410" s="43"/>
      <c r="E410" s="43"/>
      <c r="F410" s="43"/>
      <c r="G410" s="194"/>
      <c r="H410" s="194"/>
      <c r="I410" s="195"/>
      <c r="J410" s="196"/>
      <c r="K410" s="196"/>
      <c r="L410" s="196"/>
      <c r="M410" s="196"/>
      <c r="N410" s="196"/>
      <c r="O410" s="197"/>
      <c r="P410" s="197"/>
      <c r="Q410" s="197"/>
      <c r="R410" s="197"/>
      <c r="S410" s="197"/>
      <c r="T410" s="197"/>
      <c r="U410" s="198"/>
      <c r="V410" s="199"/>
      <c r="W410" s="200"/>
      <c r="X410" s="200"/>
      <c r="Y410" s="43"/>
      <c r="Z410" s="199"/>
      <c r="AA410" s="199"/>
      <c r="AB410" s="199"/>
      <c r="AC410" s="199"/>
      <c r="AD410" s="199"/>
      <c r="AE410" s="199"/>
      <c r="AF410" s="199"/>
      <c r="AG410" s="196"/>
      <c r="AH410" s="201"/>
      <c r="AI410" s="201"/>
      <c r="AJ410" s="201"/>
      <c r="AK410" s="43"/>
      <c r="AL410" s="43"/>
      <c r="AM410" s="43"/>
      <c r="AN410" s="64"/>
      <c r="AO410" s="64"/>
      <c r="AP410" s="202"/>
      <c r="AQ410" s="202"/>
      <c r="AR410" s="64"/>
    </row>
    <row r="411" spans="1:44" ht="15.75" customHeight="1" x14ac:dyDescent="0.2">
      <c r="A411" s="43"/>
      <c r="B411" s="43"/>
      <c r="C411" s="43"/>
      <c r="D411" s="43"/>
      <c r="E411" s="43"/>
      <c r="F411" s="43"/>
      <c r="G411" s="194"/>
      <c r="H411" s="194"/>
      <c r="I411" s="195"/>
      <c r="J411" s="196"/>
      <c r="K411" s="196"/>
      <c r="L411" s="196"/>
      <c r="M411" s="196"/>
      <c r="N411" s="196"/>
      <c r="O411" s="197"/>
      <c r="P411" s="197"/>
      <c r="Q411" s="197"/>
      <c r="R411" s="197"/>
      <c r="S411" s="197"/>
      <c r="T411" s="197"/>
      <c r="U411" s="198"/>
      <c r="V411" s="199"/>
      <c r="W411" s="200"/>
      <c r="X411" s="200"/>
      <c r="Y411" s="43"/>
      <c r="Z411" s="199"/>
      <c r="AA411" s="199"/>
      <c r="AB411" s="199"/>
      <c r="AC411" s="199"/>
      <c r="AD411" s="199"/>
      <c r="AE411" s="199"/>
      <c r="AF411" s="199"/>
      <c r="AG411" s="196"/>
      <c r="AH411" s="201"/>
      <c r="AI411" s="201"/>
      <c r="AJ411" s="201"/>
      <c r="AK411" s="43"/>
      <c r="AL411" s="43"/>
      <c r="AM411" s="43"/>
      <c r="AN411" s="64"/>
      <c r="AO411" s="64"/>
      <c r="AP411" s="202"/>
      <c r="AQ411" s="202"/>
      <c r="AR411" s="64"/>
    </row>
    <row r="412" spans="1:44" ht="15.75" customHeight="1" x14ac:dyDescent="0.2">
      <c r="A412" s="43"/>
      <c r="B412" s="43"/>
      <c r="C412" s="43"/>
      <c r="D412" s="43"/>
      <c r="E412" s="43"/>
      <c r="F412" s="43"/>
      <c r="G412" s="194"/>
      <c r="H412" s="194"/>
      <c r="I412" s="195"/>
      <c r="J412" s="196"/>
      <c r="K412" s="196"/>
      <c r="L412" s="196"/>
      <c r="M412" s="196"/>
      <c r="N412" s="196"/>
      <c r="O412" s="197"/>
      <c r="P412" s="197"/>
      <c r="Q412" s="197"/>
      <c r="R412" s="197"/>
      <c r="S412" s="197"/>
      <c r="T412" s="197"/>
      <c r="U412" s="198"/>
      <c r="V412" s="199"/>
      <c r="W412" s="200"/>
      <c r="X412" s="200"/>
      <c r="Y412" s="43"/>
      <c r="Z412" s="199"/>
      <c r="AA412" s="199"/>
      <c r="AB412" s="199"/>
      <c r="AC412" s="199"/>
      <c r="AD412" s="199"/>
      <c r="AE412" s="199"/>
      <c r="AF412" s="199"/>
      <c r="AG412" s="196"/>
      <c r="AH412" s="201"/>
      <c r="AI412" s="201"/>
      <c r="AJ412" s="201"/>
      <c r="AK412" s="43"/>
      <c r="AL412" s="43"/>
      <c r="AM412" s="43"/>
      <c r="AN412" s="64"/>
      <c r="AO412" s="64"/>
      <c r="AP412" s="202"/>
      <c r="AQ412" s="202"/>
      <c r="AR412" s="64"/>
    </row>
    <row r="413" spans="1:44" ht="15.75" customHeight="1" x14ac:dyDescent="0.2">
      <c r="A413" s="43"/>
      <c r="B413" s="43"/>
      <c r="C413" s="43"/>
      <c r="D413" s="43"/>
      <c r="E413" s="43"/>
      <c r="F413" s="43"/>
      <c r="G413" s="194"/>
      <c r="H413" s="194"/>
      <c r="I413" s="195"/>
      <c r="J413" s="196"/>
      <c r="K413" s="196"/>
      <c r="L413" s="196"/>
      <c r="M413" s="196"/>
      <c r="N413" s="196"/>
      <c r="O413" s="197"/>
      <c r="P413" s="197"/>
      <c r="Q413" s="197"/>
      <c r="R413" s="197"/>
      <c r="S413" s="197"/>
      <c r="T413" s="197"/>
      <c r="U413" s="198"/>
      <c r="V413" s="199"/>
      <c r="W413" s="200"/>
      <c r="X413" s="200"/>
      <c r="Y413" s="43"/>
      <c r="Z413" s="199"/>
      <c r="AA413" s="199"/>
      <c r="AB413" s="199"/>
      <c r="AC413" s="199"/>
      <c r="AD413" s="199"/>
      <c r="AE413" s="199"/>
      <c r="AF413" s="199"/>
      <c r="AG413" s="196"/>
      <c r="AH413" s="201"/>
      <c r="AI413" s="201"/>
      <c r="AJ413" s="201"/>
      <c r="AK413" s="43"/>
      <c r="AL413" s="43"/>
      <c r="AM413" s="43"/>
      <c r="AN413" s="64"/>
      <c r="AO413" s="64"/>
      <c r="AP413" s="202"/>
      <c r="AQ413" s="202"/>
      <c r="AR413" s="64"/>
    </row>
    <row r="414" spans="1:44" ht="15.75" customHeight="1" x14ac:dyDescent="0.2">
      <c r="A414" s="43"/>
      <c r="B414" s="43"/>
      <c r="C414" s="43"/>
      <c r="D414" s="43"/>
      <c r="E414" s="43"/>
      <c r="F414" s="43"/>
      <c r="G414" s="194"/>
      <c r="H414" s="194"/>
      <c r="I414" s="195"/>
      <c r="J414" s="196"/>
      <c r="K414" s="196"/>
      <c r="L414" s="196"/>
      <c r="M414" s="196"/>
      <c r="N414" s="196"/>
      <c r="O414" s="197"/>
      <c r="P414" s="197"/>
      <c r="Q414" s="197"/>
      <c r="R414" s="197"/>
      <c r="S414" s="197"/>
      <c r="T414" s="197"/>
      <c r="U414" s="198"/>
      <c r="V414" s="199"/>
      <c r="W414" s="200"/>
      <c r="X414" s="200"/>
      <c r="Y414" s="43"/>
      <c r="Z414" s="199"/>
      <c r="AA414" s="199"/>
      <c r="AB414" s="199"/>
      <c r="AC414" s="199"/>
      <c r="AD414" s="199"/>
      <c r="AE414" s="199"/>
      <c r="AF414" s="199"/>
      <c r="AG414" s="196"/>
      <c r="AH414" s="201"/>
      <c r="AI414" s="201"/>
      <c r="AJ414" s="201"/>
      <c r="AK414" s="43"/>
      <c r="AL414" s="43"/>
      <c r="AM414" s="43"/>
      <c r="AN414" s="64"/>
      <c r="AO414" s="64"/>
      <c r="AP414" s="202"/>
      <c r="AQ414" s="202"/>
      <c r="AR414" s="64"/>
    </row>
    <row r="415" spans="1:44" ht="15.75" customHeight="1" x14ac:dyDescent="0.2">
      <c r="A415" s="43"/>
      <c r="B415" s="43"/>
      <c r="C415" s="43"/>
      <c r="D415" s="43"/>
      <c r="E415" s="43"/>
      <c r="F415" s="43"/>
      <c r="G415" s="194"/>
      <c r="H415" s="194"/>
      <c r="I415" s="195"/>
      <c r="J415" s="196"/>
      <c r="K415" s="196"/>
      <c r="L415" s="196"/>
      <c r="M415" s="196"/>
      <c r="N415" s="196"/>
      <c r="O415" s="197"/>
      <c r="P415" s="197"/>
      <c r="Q415" s="197"/>
      <c r="R415" s="197"/>
      <c r="S415" s="197"/>
      <c r="T415" s="197"/>
      <c r="U415" s="198"/>
      <c r="V415" s="199"/>
      <c r="W415" s="200"/>
      <c r="X415" s="200"/>
      <c r="Y415" s="43"/>
      <c r="Z415" s="199"/>
      <c r="AA415" s="199"/>
      <c r="AB415" s="199"/>
      <c r="AC415" s="199"/>
      <c r="AD415" s="199"/>
      <c r="AE415" s="199"/>
      <c r="AF415" s="199"/>
      <c r="AG415" s="196"/>
      <c r="AH415" s="201"/>
      <c r="AI415" s="201"/>
      <c r="AJ415" s="201"/>
      <c r="AK415" s="43"/>
      <c r="AL415" s="43"/>
      <c r="AM415" s="43"/>
      <c r="AN415" s="64"/>
      <c r="AO415" s="64"/>
      <c r="AP415" s="202"/>
      <c r="AQ415" s="202"/>
      <c r="AR415" s="64"/>
    </row>
    <row r="416" spans="1:44" ht="15.75" customHeight="1" x14ac:dyDescent="0.2">
      <c r="A416" s="43"/>
      <c r="B416" s="43"/>
      <c r="C416" s="43"/>
      <c r="D416" s="43"/>
      <c r="E416" s="43"/>
      <c r="F416" s="43"/>
      <c r="G416" s="194"/>
      <c r="H416" s="194"/>
      <c r="I416" s="195"/>
      <c r="J416" s="196"/>
      <c r="K416" s="196"/>
      <c r="L416" s="196"/>
      <c r="M416" s="196"/>
      <c r="N416" s="196"/>
      <c r="O416" s="197"/>
      <c r="P416" s="197"/>
      <c r="Q416" s="197"/>
      <c r="R416" s="197"/>
      <c r="S416" s="197"/>
      <c r="T416" s="197"/>
      <c r="U416" s="198"/>
      <c r="V416" s="199"/>
      <c r="W416" s="200"/>
      <c r="X416" s="200"/>
      <c r="Y416" s="43"/>
      <c r="Z416" s="199"/>
      <c r="AA416" s="199"/>
      <c r="AB416" s="199"/>
      <c r="AC416" s="199"/>
      <c r="AD416" s="199"/>
      <c r="AE416" s="199"/>
      <c r="AF416" s="199"/>
      <c r="AG416" s="196"/>
      <c r="AH416" s="201"/>
      <c r="AI416" s="201"/>
      <c r="AJ416" s="201"/>
      <c r="AK416" s="43"/>
      <c r="AL416" s="43"/>
      <c r="AM416" s="43"/>
      <c r="AN416" s="64"/>
      <c r="AO416" s="64"/>
      <c r="AP416" s="202"/>
      <c r="AQ416" s="202"/>
      <c r="AR416" s="64"/>
    </row>
    <row r="417" spans="1:44" ht="15.75" customHeight="1" x14ac:dyDescent="0.2">
      <c r="A417" s="43"/>
      <c r="B417" s="43"/>
      <c r="C417" s="43"/>
      <c r="D417" s="43"/>
      <c r="E417" s="43"/>
      <c r="F417" s="43"/>
      <c r="G417" s="194"/>
      <c r="H417" s="194"/>
      <c r="I417" s="195"/>
      <c r="J417" s="196"/>
      <c r="K417" s="196"/>
      <c r="L417" s="196"/>
      <c r="M417" s="196"/>
      <c r="N417" s="196"/>
      <c r="O417" s="197"/>
      <c r="P417" s="197"/>
      <c r="Q417" s="197"/>
      <c r="R417" s="197"/>
      <c r="S417" s="197"/>
      <c r="T417" s="197"/>
      <c r="U417" s="198"/>
      <c r="V417" s="199"/>
      <c r="W417" s="200"/>
      <c r="X417" s="200"/>
      <c r="Y417" s="43"/>
      <c r="Z417" s="199"/>
      <c r="AA417" s="199"/>
      <c r="AB417" s="199"/>
      <c r="AC417" s="199"/>
      <c r="AD417" s="199"/>
      <c r="AE417" s="199"/>
      <c r="AF417" s="199"/>
      <c r="AG417" s="196"/>
      <c r="AH417" s="201"/>
      <c r="AI417" s="201"/>
      <c r="AJ417" s="201"/>
      <c r="AK417" s="43"/>
      <c r="AL417" s="43"/>
      <c r="AM417" s="43"/>
      <c r="AN417" s="64"/>
      <c r="AO417" s="64"/>
      <c r="AP417" s="202"/>
      <c r="AQ417" s="202"/>
      <c r="AR417" s="64"/>
    </row>
    <row r="418" spans="1:44" ht="15.75" customHeight="1" x14ac:dyDescent="0.2">
      <c r="A418" s="43"/>
      <c r="B418" s="43"/>
      <c r="C418" s="43"/>
      <c r="D418" s="43"/>
      <c r="E418" s="43"/>
      <c r="F418" s="43"/>
      <c r="G418" s="194"/>
      <c r="H418" s="194"/>
      <c r="I418" s="195"/>
      <c r="J418" s="196"/>
      <c r="K418" s="196"/>
      <c r="L418" s="196"/>
      <c r="M418" s="196"/>
      <c r="N418" s="196"/>
      <c r="O418" s="197"/>
      <c r="P418" s="197"/>
      <c r="Q418" s="197"/>
      <c r="R418" s="197"/>
      <c r="S418" s="197"/>
      <c r="T418" s="197"/>
      <c r="U418" s="198"/>
      <c r="V418" s="199"/>
      <c r="W418" s="200"/>
      <c r="X418" s="200"/>
      <c r="Y418" s="43"/>
      <c r="Z418" s="199"/>
      <c r="AA418" s="199"/>
      <c r="AB418" s="199"/>
      <c r="AC418" s="199"/>
      <c r="AD418" s="199"/>
      <c r="AE418" s="199"/>
      <c r="AF418" s="199"/>
      <c r="AG418" s="196"/>
      <c r="AH418" s="201"/>
      <c r="AI418" s="201"/>
      <c r="AJ418" s="201"/>
      <c r="AK418" s="43"/>
      <c r="AL418" s="43"/>
      <c r="AM418" s="43"/>
      <c r="AN418" s="64"/>
      <c r="AO418" s="64"/>
      <c r="AP418" s="202"/>
      <c r="AQ418" s="202"/>
      <c r="AR418" s="64"/>
    </row>
    <row r="419" spans="1:44" ht="15.75" customHeight="1" x14ac:dyDescent="0.2">
      <c r="A419" s="43"/>
      <c r="B419" s="43"/>
      <c r="C419" s="43"/>
      <c r="D419" s="43"/>
      <c r="E419" s="43"/>
      <c r="F419" s="43"/>
      <c r="G419" s="194"/>
      <c r="H419" s="194"/>
      <c r="I419" s="195"/>
      <c r="J419" s="196"/>
      <c r="K419" s="196"/>
      <c r="L419" s="196"/>
      <c r="M419" s="196"/>
      <c r="N419" s="196"/>
      <c r="O419" s="197"/>
      <c r="P419" s="197"/>
      <c r="Q419" s="197"/>
      <c r="R419" s="197"/>
      <c r="S419" s="197"/>
      <c r="T419" s="197"/>
      <c r="U419" s="198"/>
      <c r="V419" s="199"/>
      <c r="W419" s="200"/>
      <c r="X419" s="200"/>
      <c r="Y419" s="43"/>
      <c r="Z419" s="199"/>
      <c r="AA419" s="199"/>
      <c r="AB419" s="199"/>
      <c r="AC419" s="199"/>
      <c r="AD419" s="199"/>
      <c r="AE419" s="199"/>
      <c r="AF419" s="199"/>
      <c r="AG419" s="196"/>
      <c r="AH419" s="201"/>
      <c r="AI419" s="201"/>
      <c r="AJ419" s="201"/>
      <c r="AK419" s="43"/>
      <c r="AL419" s="43"/>
      <c r="AM419" s="43"/>
      <c r="AN419" s="64"/>
      <c r="AO419" s="64"/>
      <c r="AP419" s="202"/>
      <c r="AQ419" s="202"/>
      <c r="AR419" s="64"/>
    </row>
    <row r="420" spans="1:44" ht="15.75" customHeight="1" x14ac:dyDescent="0.2">
      <c r="A420" s="43"/>
      <c r="B420" s="43"/>
      <c r="C420" s="43"/>
      <c r="D420" s="43"/>
      <c r="E420" s="43"/>
      <c r="F420" s="43"/>
      <c r="G420" s="194"/>
      <c r="H420" s="194"/>
      <c r="I420" s="195"/>
      <c r="J420" s="196"/>
      <c r="K420" s="196"/>
      <c r="L420" s="196"/>
      <c r="M420" s="196"/>
      <c r="N420" s="196"/>
      <c r="O420" s="197"/>
      <c r="P420" s="197"/>
      <c r="Q420" s="197"/>
      <c r="R420" s="197"/>
      <c r="S420" s="197"/>
      <c r="T420" s="197"/>
      <c r="U420" s="198"/>
      <c r="V420" s="199"/>
      <c r="W420" s="200"/>
      <c r="X420" s="200"/>
      <c r="Y420" s="43"/>
      <c r="Z420" s="199"/>
      <c r="AA420" s="199"/>
      <c r="AB420" s="199"/>
      <c r="AC420" s="199"/>
      <c r="AD420" s="199"/>
      <c r="AE420" s="199"/>
      <c r="AF420" s="199"/>
      <c r="AG420" s="196"/>
      <c r="AH420" s="201"/>
      <c r="AI420" s="201"/>
      <c r="AJ420" s="201"/>
      <c r="AK420" s="43"/>
      <c r="AL420" s="43"/>
      <c r="AM420" s="43"/>
      <c r="AN420" s="64"/>
      <c r="AO420" s="64"/>
      <c r="AP420" s="202"/>
      <c r="AQ420" s="202"/>
      <c r="AR420" s="64"/>
    </row>
    <row r="421" spans="1:44" ht="15.75" customHeight="1" x14ac:dyDescent="0.2">
      <c r="A421" s="43"/>
      <c r="B421" s="43"/>
      <c r="C421" s="43"/>
      <c r="D421" s="43"/>
      <c r="E421" s="43"/>
      <c r="F421" s="43"/>
      <c r="G421" s="194"/>
      <c r="H421" s="194"/>
      <c r="I421" s="195"/>
      <c r="J421" s="196"/>
      <c r="K421" s="196"/>
      <c r="L421" s="196"/>
      <c r="M421" s="196"/>
      <c r="N421" s="196"/>
      <c r="O421" s="197"/>
      <c r="P421" s="197"/>
      <c r="Q421" s="197"/>
      <c r="R421" s="197"/>
      <c r="S421" s="197"/>
      <c r="T421" s="197"/>
      <c r="U421" s="198"/>
      <c r="V421" s="199"/>
      <c r="W421" s="200"/>
      <c r="X421" s="200"/>
      <c r="Y421" s="43"/>
      <c r="Z421" s="199"/>
      <c r="AA421" s="199"/>
      <c r="AB421" s="199"/>
      <c r="AC421" s="199"/>
      <c r="AD421" s="199"/>
      <c r="AE421" s="199"/>
      <c r="AF421" s="199"/>
      <c r="AG421" s="196"/>
      <c r="AH421" s="201"/>
      <c r="AI421" s="201"/>
      <c r="AJ421" s="201"/>
      <c r="AK421" s="43"/>
      <c r="AL421" s="43"/>
      <c r="AM421" s="43"/>
      <c r="AN421" s="64"/>
      <c r="AO421" s="64"/>
      <c r="AP421" s="202"/>
      <c r="AQ421" s="202"/>
      <c r="AR421" s="64"/>
    </row>
    <row r="422" spans="1:44" ht="15.75" customHeight="1" x14ac:dyDescent="0.2">
      <c r="A422" s="43"/>
      <c r="B422" s="43"/>
      <c r="C422" s="43"/>
      <c r="D422" s="43"/>
      <c r="E422" s="43"/>
      <c r="F422" s="43"/>
      <c r="G422" s="194"/>
      <c r="H422" s="194"/>
      <c r="I422" s="195"/>
      <c r="J422" s="196"/>
      <c r="K422" s="196"/>
      <c r="L422" s="196"/>
      <c r="M422" s="196"/>
      <c r="N422" s="196"/>
      <c r="O422" s="197"/>
      <c r="P422" s="197"/>
      <c r="Q422" s="197"/>
      <c r="R422" s="197"/>
      <c r="S422" s="197"/>
      <c r="T422" s="197"/>
      <c r="U422" s="198"/>
      <c r="V422" s="199"/>
      <c r="W422" s="200"/>
      <c r="X422" s="200"/>
      <c r="Y422" s="43"/>
      <c r="Z422" s="199"/>
      <c r="AA422" s="199"/>
      <c r="AB422" s="199"/>
      <c r="AC422" s="199"/>
      <c r="AD422" s="199"/>
      <c r="AE422" s="199"/>
      <c r="AF422" s="199"/>
      <c r="AG422" s="196"/>
      <c r="AH422" s="201"/>
      <c r="AI422" s="201"/>
      <c r="AJ422" s="201"/>
      <c r="AK422" s="43"/>
      <c r="AL422" s="43"/>
      <c r="AM422" s="43"/>
      <c r="AN422" s="64"/>
      <c r="AO422" s="64"/>
      <c r="AP422" s="202"/>
      <c r="AQ422" s="202"/>
      <c r="AR422" s="64"/>
    </row>
    <row r="423" spans="1:44" ht="15.75" customHeight="1" x14ac:dyDescent="0.2">
      <c r="A423" s="43"/>
      <c r="B423" s="43"/>
      <c r="C423" s="43"/>
      <c r="D423" s="43"/>
      <c r="E423" s="43"/>
      <c r="F423" s="43"/>
      <c r="G423" s="194"/>
      <c r="H423" s="194"/>
      <c r="I423" s="195"/>
      <c r="J423" s="196"/>
      <c r="K423" s="196"/>
      <c r="L423" s="196"/>
      <c r="M423" s="196"/>
      <c r="N423" s="196"/>
      <c r="O423" s="197"/>
      <c r="P423" s="197"/>
      <c r="Q423" s="197"/>
      <c r="R423" s="197"/>
      <c r="S423" s="197"/>
      <c r="T423" s="197"/>
      <c r="U423" s="198"/>
      <c r="V423" s="199"/>
      <c r="W423" s="200"/>
      <c r="X423" s="200"/>
      <c r="Y423" s="43"/>
      <c r="Z423" s="199"/>
      <c r="AA423" s="199"/>
      <c r="AB423" s="199"/>
      <c r="AC423" s="199"/>
      <c r="AD423" s="199"/>
      <c r="AE423" s="199"/>
      <c r="AF423" s="199"/>
      <c r="AG423" s="196"/>
      <c r="AH423" s="201"/>
      <c r="AI423" s="201"/>
      <c r="AJ423" s="201"/>
      <c r="AK423" s="43"/>
      <c r="AL423" s="43"/>
      <c r="AM423" s="43"/>
      <c r="AN423" s="64"/>
      <c r="AO423" s="64"/>
      <c r="AP423" s="202"/>
      <c r="AQ423" s="202"/>
      <c r="AR423" s="64"/>
    </row>
    <row r="424" spans="1:44" ht="15.75" customHeight="1" x14ac:dyDescent="0.2">
      <c r="A424" s="43"/>
      <c r="B424" s="43"/>
      <c r="C424" s="43"/>
      <c r="D424" s="43"/>
      <c r="E424" s="43"/>
      <c r="F424" s="43"/>
      <c r="G424" s="194"/>
      <c r="H424" s="194"/>
      <c r="I424" s="195"/>
      <c r="J424" s="196"/>
      <c r="K424" s="196"/>
      <c r="L424" s="196"/>
      <c r="M424" s="196"/>
      <c r="N424" s="196"/>
      <c r="O424" s="197"/>
      <c r="P424" s="197"/>
      <c r="Q424" s="197"/>
      <c r="R424" s="197"/>
      <c r="S424" s="197"/>
      <c r="T424" s="197"/>
      <c r="U424" s="198"/>
      <c r="V424" s="199"/>
      <c r="W424" s="200"/>
      <c r="X424" s="200"/>
      <c r="Y424" s="43"/>
      <c r="Z424" s="199"/>
      <c r="AA424" s="199"/>
      <c r="AB424" s="199"/>
      <c r="AC424" s="199"/>
      <c r="AD424" s="199"/>
      <c r="AE424" s="199"/>
      <c r="AF424" s="199"/>
      <c r="AG424" s="196"/>
      <c r="AH424" s="201"/>
      <c r="AI424" s="201"/>
      <c r="AJ424" s="201"/>
      <c r="AK424" s="43"/>
      <c r="AL424" s="43"/>
      <c r="AM424" s="43"/>
      <c r="AN424" s="64"/>
      <c r="AO424" s="64"/>
      <c r="AP424" s="202"/>
      <c r="AQ424" s="202"/>
      <c r="AR424" s="64"/>
    </row>
    <row r="425" spans="1:44" ht="15.75" customHeight="1" x14ac:dyDescent="0.2">
      <c r="A425" s="43"/>
      <c r="B425" s="43"/>
      <c r="C425" s="43"/>
      <c r="D425" s="43"/>
      <c r="E425" s="43"/>
      <c r="F425" s="43"/>
      <c r="G425" s="194"/>
      <c r="H425" s="194"/>
      <c r="I425" s="195"/>
      <c r="J425" s="196"/>
      <c r="K425" s="196"/>
      <c r="L425" s="196"/>
      <c r="M425" s="196"/>
      <c r="N425" s="196"/>
      <c r="O425" s="197"/>
      <c r="P425" s="197"/>
      <c r="Q425" s="197"/>
      <c r="R425" s="197"/>
      <c r="S425" s="197"/>
      <c r="T425" s="197"/>
      <c r="U425" s="198"/>
      <c r="V425" s="199"/>
      <c r="W425" s="200"/>
      <c r="X425" s="200"/>
      <c r="Y425" s="43"/>
      <c r="Z425" s="199"/>
      <c r="AA425" s="199"/>
      <c r="AB425" s="199"/>
      <c r="AC425" s="199"/>
      <c r="AD425" s="199"/>
      <c r="AE425" s="199"/>
      <c r="AF425" s="199"/>
      <c r="AG425" s="196"/>
      <c r="AH425" s="201"/>
      <c r="AI425" s="201"/>
      <c r="AJ425" s="201"/>
      <c r="AK425" s="43"/>
      <c r="AL425" s="43"/>
      <c r="AM425" s="43"/>
      <c r="AN425" s="64"/>
      <c r="AO425" s="64"/>
      <c r="AP425" s="202"/>
      <c r="AQ425" s="202"/>
      <c r="AR425" s="64"/>
    </row>
    <row r="426" spans="1:44" ht="15.75" customHeight="1" x14ac:dyDescent="0.2">
      <c r="A426" s="43"/>
      <c r="B426" s="43"/>
      <c r="C426" s="43"/>
      <c r="D426" s="43"/>
      <c r="E426" s="43"/>
      <c r="F426" s="43"/>
      <c r="G426" s="194"/>
      <c r="H426" s="194"/>
      <c r="I426" s="195"/>
      <c r="J426" s="196"/>
      <c r="K426" s="196"/>
      <c r="L426" s="196"/>
      <c r="M426" s="196"/>
      <c r="N426" s="196"/>
      <c r="O426" s="197"/>
      <c r="P426" s="197"/>
      <c r="Q426" s="197"/>
      <c r="R426" s="197"/>
      <c r="S426" s="197"/>
      <c r="T426" s="197"/>
      <c r="U426" s="198"/>
      <c r="V426" s="199"/>
      <c r="W426" s="200"/>
      <c r="X426" s="200"/>
      <c r="Y426" s="43"/>
      <c r="Z426" s="199"/>
      <c r="AA426" s="199"/>
      <c r="AB426" s="199"/>
      <c r="AC426" s="199"/>
      <c r="AD426" s="199"/>
      <c r="AE426" s="199"/>
      <c r="AF426" s="199"/>
      <c r="AG426" s="196"/>
      <c r="AH426" s="201"/>
      <c r="AI426" s="201"/>
      <c r="AJ426" s="201"/>
      <c r="AK426" s="43"/>
      <c r="AL426" s="43"/>
      <c r="AM426" s="43"/>
      <c r="AN426" s="64"/>
      <c r="AO426" s="64"/>
      <c r="AP426" s="202"/>
      <c r="AQ426" s="202"/>
      <c r="AR426" s="64"/>
    </row>
    <row r="427" spans="1:44" ht="15.75" customHeight="1" x14ac:dyDescent="0.2">
      <c r="A427" s="43"/>
      <c r="B427" s="43"/>
      <c r="C427" s="43"/>
      <c r="D427" s="43"/>
      <c r="E427" s="43"/>
      <c r="F427" s="43"/>
      <c r="G427" s="194"/>
      <c r="H427" s="194"/>
      <c r="I427" s="195"/>
      <c r="J427" s="196"/>
      <c r="K427" s="196"/>
      <c r="L427" s="196"/>
      <c r="M427" s="196"/>
      <c r="N427" s="196"/>
      <c r="O427" s="197"/>
      <c r="P427" s="197"/>
      <c r="Q427" s="197"/>
      <c r="R427" s="197"/>
      <c r="S427" s="197"/>
      <c r="T427" s="197"/>
      <c r="U427" s="198"/>
      <c r="V427" s="199"/>
      <c r="W427" s="200"/>
      <c r="X427" s="200"/>
      <c r="Y427" s="43"/>
      <c r="Z427" s="199"/>
      <c r="AA427" s="199"/>
      <c r="AB427" s="199"/>
      <c r="AC427" s="199"/>
      <c r="AD427" s="199"/>
      <c r="AE427" s="199"/>
      <c r="AF427" s="199"/>
      <c r="AG427" s="196"/>
      <c r="AH427" s="201"/>
      <c r="AI427" s="201"/>
      <c r="AJ427" s="201"/>
      <c r="AK427" s="43"/>
      <c r="AL427" s="43"/>
      <c r="AM427" s="43"/>
      <c r="AN427" s="64"/>
      <c r="AO427" s="64"/>
      <c r="AP427" s="202"/>
      <c r="AQ427" s="202"/>
      <c r="AR427" s="64"/>
    </row>
    <row r="428" spans="1:44" ht="15.75" customHeight="1" x14ac:dyDescent="0.2">
      <c r="A428" s="43"/>
      <c r="B428" s="43"/>
      <c r="C428" s="43"/>
      <c r="D428" s="43"/>
      <c r="E428" s="43"/>
      <c r="F428" s="43"/>
      <c r="G428" s="194"/>
      <c r="H428" s="194"/>
      <c r="I428" s="195"/>
      <c r="J428" s="196"/>
      <c r="K428" s="196"/>
      <c r="L428" s="196"/>
      <c r="M428" s="196"/>
      <c r="N428" s="196"/>
      <c r="O428" s="197"/>
      <c r="P428" s="197"/>
      <c r="Q428" s="197"/>
      <c r="R428" s="197"/>
      <c r="S428" s="197"/>
      <c r="T428" s="197"/>
      <c r="U428" s="198"/>
      <c r="V428" s="199"/>
      <c r="W428" s="200"/>
      <c r="X428" s="200"/>
      <c r="Y428" s="43"/>
      <c r="Z428" s="199"/>
      <c r="AA428" s="199"/>
      <c r="AB428" s="199"/>
      <c r="AC428" s="199"/>
      <c r="AD428" s="199"/>
      <c r="AE428" s="199"/>
      <c r="AF428" s="199"/>
      <c r="AG428" s="196"/>
      <c r="AH428" s="201"/>
      <c r="AI428" s="201"/>
      <c r="AJ428" s="201"/>
      <c r="AK428" s="43"/>
      <c r="AL428" s="43"/>
      <c r="AM428" s="43"/>
      <c r="AN428" s="64"/>
      <c r="AO428" s="64"/>
      <c r="AP428" s="202"/>
      <c r="AQ428" s="202"/>
      <c r="AR428" s="64"/>
    </row>
    <row r="429" spans="1:44" ht="15.75" customHeight="1" x14ac:dyDescent="0.2">
      <c r="A429" s="43"/>
      <c r="B429" s="43"/>
      <c r="C429" s="43"/>
      <c r="D429" s="43"/>
      <c r="E429" s="43"/>
      <c r="F429" s="43"/>
      <c r="G429" s="194"/>
      <c r="H429" s="194"/>
      <c r="I429" s="195"/>
      <c r="J429" s="196"/>
      <c r="K429" s="196"/>
      <c r="L429" s="196"/>
      <c r="M429" s="196"/>
      <c r="N429" s="196"/>
      <c r="O429" s="197"/>
      <c r="P429" s="197"/>
      <c r="Q429" s="197"/>
      <c r="R429" s="197"/>
      <c r="S429" s="197"/>
      <c r="T429" s="197"/>
      <c r="U429" s="198"/>
      <c r="V429" s="199"/>
      <c r="W429" s="200"/>
      <c r="X429" s="200"/>
      <c r="Y429" s="43"/>
      <c r="Z429" s="199"/>
      <c r="AA429" s="199"/>
      <c r="AB429" s="199"/>
      <c r="AC429" s="199"/>
      <c r="AD429" s="199"/>
      <c r="AE429" s="199"/>
      <c r="AF429" s="199"/>
      <c r="AG429" s="196"/>
      <c r="AH429" s="201"/>
      <c r="AI429" s="201"/>
      <c r="AJ429" s="201"/>
      <c r="AK429" s="43"/>
      <c r="AL429" s="43"/>
      <c r="AM429" s="43"/>
      <c r="AN429" s="64"/>
      <c r="AO429" s="64"/>
      <c r="AP429" s="202"/>
      <c r="AQ429" s="202"/>
      <c r="AR429" s="64"/>
    </row>
    <row r="430" spans="1:44" ht="15.75" customHeight="1" x14ac:dyDescent="0.2">
      <c r="A430" s="43"/>
      <c r="B430" s="43"/>
      <c r="C430" s="43"/>
      <c r="D430" s="43"/>
      <c r="E430" s="43"/>
      <c r="F430" s="43"/>
      <c r="G430" s="194"/>
      <c r="H430" s="194"/>
      <c r="I430" s="195"/>
      <c r="J430" s="196"/>
      <c r="K430" s="196"/>
      <c r="L430" s="196"/>
      <c r="M430" s="196"/>
      <c r="N430" s="196"/>
      <c r="O430" s="197"/>
      <c r="P430" s="197"/>
      <c r="Q430" s="197"/>
      <c r="R430" s="197"/>
      <c r="S430" s="197"/>
      <c r="T430" s="197"/>
      <c r="U430" s="198"/>
      <c r="V430" s="199"/>
      <c r="W430" s="200"/>
      <c r="X430" s="200"/>
      <c r="Y430" s="43"/>
      <c r="Z430" s="199"/>
      <c r="AA430" s="199"/>
      <c r="AB430" s="199"/>
      <c r="AC430" s="199"/>
      <c r="AD430" s="199"/>
      <c r="AE430" s="199"/>
      <c r="AF430" s="199"/>
      <c r="AG430" s="196"/>
      <c r="AH430" s="201"/>
      <c r="AI430" s="201"/>
      <c r="AJ430" s="201"/>
      <c r="AK430" s="43"/>
      <c r="AL430" s="43"/>
      <c r="AM430" s="43"/>
      <c r="AN430" s="64"/>
      <c r="AO430" s="64"/>
      <c r="AP430" s="202"/>
      <c r="AQ430" s="202"/>
      <c r="AR430" s="64"/>
    </row>
    <row r="431" spans="1:44" ht="15.75" customHeight="1" x14ac:dyDescent="0.2">
      <c r="A431" s="43"/>
      <c r="B431" s="43"/>
      <c r="C431" s="43"/>
      <c r="D431" s="43"/>
      <c r="E431" s="43"/>
      <c r="F431" s="43"/>
      <c r="G431" s="194"/>
      <c r="H431" s="194"/>
      <c r="I431" s="195"/>
      <c r="J431" s="196"/>
      <c r="K431" s="196"/>
      <c r="L431" s="196"/>
      <c r="M431" s="196"/>
      <c r="N431" s="196"/>
      <c r="O431" s="197"/>
      <c r="P431" s="197"/>
      <c r="Q431" s="197"/>
      <c r="R431" s="197"/>
      <c r="S431" s="197"/>
      <c r="T431" s="197"/>
      <c r="U431" s="198"/>
      <c r="V431" s="199"/>
      <c r="W431" s="200"/>
      <c r="X431" s="200"/>
      <c r="Y431" s="43"/>
      <c r="Z431" s="199"/>
      <c r="AA431" s="199"/>
      <c r="AB431" s="199"/>
      <c r="AC431" s="199"/>
      <c r="AD431" s="199"/>
      <c r="AE431" s="199"/>
      <c r="AF431" s="199"/>
      <c r="AG431" s="196"/>
      <c r="AH431" s="201"/>
      <c r="AI431" s="201"/>
      <c r="AJ431" s="201"/>
      <c r="AK431" s="43"/>
      <c r="AL431" s="43"/>
      <c r="AM431" s="43"/>
      <c r="AN431" s="64"/>
      <c r="AO431" s="64"/>
      <c r="AP431" s="202"/>
      <c r="AQ431" s="202"/>
      <c r="AR431" s="64"/>
    </row>
    <row r="432" spans="1:44" ht="15.75" customHeight="1" x14ac:dyDescent="0.2">
      <c r="A432" s="43"/>
      <c r="B432" s="43"/>
      <c r="C432" s="43"/>
      <c r="D432" s="43"/>
      <c r="E432" s="43"/>
      <c r="F432" s="43"/>
      <c r="G432" s="194"/>
      <c r="H432" s="194"/>
      <c r="I432" s="195"/>
      <c r="J432" s="196"/>
      <c r="K432" s="196"/>
      <c r="L432" s="196"/>
      <c r="M432" s="196"/>
      <c r="N432" s="196"/>
      <c r="O432" s="197"/>
      <c r="P432" s="197"/>
      <c r="Q432" s="197"/>
      <c r="R432" s="197"/>
      <c r="S432" s="197"/>
      <c r="T432" s="197"/>
      <c r="U432" s="198"/>
      <c r="V432" s="199"/>
      <c r="W432" s="200"/>
      <c r="X432" s="200"/>
      <c r="Y432" s="43"/>
      <c r="Z432" s="199"/>
      <c r="AA432" s="199"/>
      <c r="AB432" s="199"/>
      <c r="AC432" s="199"/>
      <c r="AD432" s="199"/>
      <c r="AE432" s="199"/>
      <c r="AF432" s="199"/>
      <c r="AG432" s="196"/>
      <c r="AH432" s="201"/>
      <c r="AI432" s="201"/>
      <c r="AJ432" s="201"/>
      <c r="AK432" s="43"/>
      <c r="AL432" s="43"/>
      <c r="AM432" s="43"/>
      <c r="AN432" s="64"/>
      <c r="AO432" s="64"/>
      <c r="AP432" s="202"/>
      <c r="AQ432" s="202"/>
      <c r="AR432" s="64"/>
    </row>
    <row r="433" spans="1:44" ht="15.75" customHeight="1" x14ac:dyDescent="0.2">
      <c r="A433" s="43"/>
      <c r="B433" s="43"/>
      <c r="C433" s="43"/>
      <c r="D433" s="43"/>
      <c r="E433" s="43"/>
      <c r="F433" s="43"/>
      <c r="G433" s="194"/>
      <c r="H433" s="194"/>
      <c r="I433" s="195"/>
      <c r="J433" s="196"/>
      <c r="K433" s="196"/>
      <c r="L433" s="196"/>
      <c r="M433" s="196"/>
      <c r="N433" s="196"/>
      <c r="O433" s="197"/>
      <c r="P433" s="197"/>
      <c r="Q433" s="197"/>
      <c r="R433" s="197"/>
      <c r="S433" s="197"/>
      <c r="T433" s="197"/>
      <c r="U433" s="198"/>
      <c r="V433" s="199"/>
      <c r="W433" s="200"/>
      <c r="X433" s="200"/>
      <c r="Y433" s="43"/>
      <c r="Z433" s="199"/>
      <c r="AA433" s="199"/>
      <c r="AB433" s="199"/>
      <c r="AC433" s="199"/>
      <c r="AD433" s="199"/>
      <c r="AE433" s="199"/>
      <c r="AF433" s="199"/>
      <c r="AG433" s="196"/>
      <c r="AH433" s="201"/>
      <c r="AI433" s="201"/>
      <c r="AJ433" s="201"/>
      <c r="AK433" s="43"/>
      <c r="AL433" s="43"/>
      <c r="AM433" s="43"/>
      <c r="AN433" s="64"/>
      <c r="AO433" s="64"/>
      <c r="AP433" s="202"/>
      <c r="AQ433" s="202"/>
      <c r="AR433" s="64"/>
    </row>
    <row r="434" spans="1:44" ht="15.75" customHeight="1" x14ac:dyDescent="0.2">
      <c r="A434" s="43"/>
      <c r="B434" s="43"/>
      <c r="C434" s="43"/>
      <c r="D434" s="43"/>
      <c r="E434" s="43"/>
      <c r="F434" s="43"/>
      <c r="G434" s="194"/>
      <c r="H434" s="194"/>
      <c r="I434" s="195"/>
      <c r="J434" s="196"/>
      <c r="K434" s="196"/>
      <c r="L434" s="196"/>
      <c r="M434" s="196"/>
      <c r="N434" s="196"/>
      <c r="O434" s="197"/>
      <c r="P434" s="197"/>
      <c r="Q434" s="197"/>
      <c r="R434" s="197"/>
      <c r="S434" s="197"/>
      <c r="T434" s="197"/>
      <c r="U434" s="198"/>
      <c r="V434" s="199"/>
      <c r="W434" s="200"/>
      <c r="X434" s="200"/>
      <c r="Y434" s="43"/>
      <c r="Z434" s="199"/>
      <c r="AA434" s="199"/>
      <c r="AB434" s="199"/>
      <c r="AC434" s="199"/>
      <c r="AD434" s="199"/>
      <c r="AE434" s="199"/>
      <c r="AF434" s="199"/>
      <c r="AG434" s="196"/>
      <c r="AH434" s="201"/>
      <c r="AI434" s="201"/>
      <c r="AJ434" s="201"/>
      <c r="AK434" s="43"/>
      <c r="AL434" s="43"/>
      <c r="AM434" s="43"/>
      <c r="AN434" s="64"/>
      <c r="AO434" s="64"/>
      <c r="AP434" s="202"/>
      <c r="AQ434" s="202"/>
      <c r="AR434" s="64"/>
    </row>
    <row r="435" spans="1:44" ht="15.75" customHeight="1" x14ac:dyDescent="0.2">
      <c r="A435" s="43"/>
      <c r="B435" s="43"/>
      <c r="C435" s="43"/>
      <c r="D435" s="43"/>
      <c r="E435" s="43"/>
      <c r="F435" s="43"/>
      <c r="G435" s="194"/>
      <c r="H435" s="194"/>
      <c r="I435" s="195"/>
      <c r="J435" s="196"/>
      <c r="K435" s="196"/>
      <c r="L435" s="196"/>
      <c r="M435" s="196"/>
      <c r="N435" s="196"/>
      <c r="O435" s="197"/>
      <c r="P435" s="197"/>
      <c r="Q435" s="197"/>
      <c r="R435" s="197"/>
      <c r="S435" s="197"/>
      <c r="T435" s="197"/>
      <c r="U435" s="198"/>
      <c r="V435" s="199"/>
      <c r="W435" s="200"/>
      <c r="X435" s="200"/>
      <c r="Y435" s="43"/>
      <c r="Z435" s="199"/>
      <c r="AA435" s="199"/>
      <c r="AB435" s="199"/>
      <c r="AC435" s="199"/>
      <c r="AD435" s="199"/>
      <c r="AE435" s="199"/>
      <c r="AF435" s="199"/>
      <c r="AG435" s="196"/>
      <c r="AH435" s="201"/>
      <c r="AI435" s="201"/>
      <c r="AJ435" s="201"/>
      <c r="AK435" s="43"/>
      <c r="AL435" s="43"/>
      <c r="AM435" s="43"/>
      <c r="AN435" s="64"/>
      <c r="AO435" s="64"/>
      <c r="AP435" s="202"/>
      <c r="AQ435" s="202"/>
      <c r="AR435" s="64"/>
    </row>
    <row r="436" spans="1:44" ht="15.75" customHeight="1" x14ac:dyDescent="0.2">
      <c r="A436" s="43"/>
      <c r="B436" s="43"/>
      <c r="C436" s="43"/>
      <c r="D436" s="43"/>
      <c r="E436" s="43"/>
      <c r="F436" s="43"/>
      <c r="G436" s="194"/>
      <c r="H436" s="194"/>
      <c r="I436" s="195"/>
      <c r="J436" s="196"/>
      <c r="K436" s="196"/>
      <c r="L436" s="196"/>
      <c r="M436" s="196"/>
      <c r="N436" s="196"/>
      <c r="O436" s="197"/>
      <c r="P436" s="197"/>
      <c r="Q436" s="197"/>
      <c r="R436" s="197"/>
      <c r="S436" s="197"/>
      <c r="T436" s="197"/>
      <c r="U436" s="198"/>
      <c r="V436" s="199"/>
      <c r="W436" s="200"/>
      <c r="X436" s="200"/>
      <c r="Y436" s="43"/>
      <c r="Z436" s="199"/>
      <c r="AA436" s="199"/>
      <c r="AB436" s="199"/>
      <c r="AC436" s="199"/>
      <c r="AD436" s="199"/>
      <c r="AE436" s="199"/>
      <c r="AF436" s="199"/>
      <c r="AG436" s="196"/>
      <c r="AH436" s="201"/>
      <c r="AI436" s="201"/>
      <c r="AJ436" s="201"/>
      <c r="AK436" s="43"/>
      <c r="AL436" s="43"/>
      <c r="AM436" s="43"/>
      <c r="AN436" s="64"/>
      <c r="AO436" s="64"/>
      <c r="AP436" s="202"/>
      <c r="AQ436" s="202"/>
      <c r="AR436" s="64"/>
    </row>
    <row r="437" spans="1:44" ht="15.75" customHeight="1" x14ac:dyDescent="0.2">
      <c r="A437" s="43"/>
      <c r="B437" s="43"/>
      <c r="C437" s="43"/>
      <c r="D437" s="43"/>
      <c r="E437" s="43"/>
      <c r="F437" s="43"/>
      <c r="G437" s="194"/>
      <c r="H437" s="194"/>
      <c r="I437" s="195"/>
      <c r="J437" s="196"/>
      <c r="K437" s="196"/>
      <c r="L437" s="196"/>
      <c r="M437" s="196"/>
      <c r="N437" s="196"/>
      <c r="O437" s="197"/>
      <c r="P437" s="197"/>
      <c r="Q437" s="197"/>
      <c r="R437" s="197"/>
      <c r="S437" s="197"/>
      <c r="T437" s="197"/>
      <c r="U437" s="198"/>
      <c r="V437" s="199"/>
      <c r="W437" s="200"/>
      <c r="X437" s="200"/>
      <c r="Y437" s="43"/>
      <c r="Z437" s="199"/>
      <c r="AA437" s="199"/>
      <c r="AB437" s="199"/>
      <c r="AC437" s="199"/>
      <c r="AD437" s="199"/>
      <c r="AE437" s="199"/>
      <c r="AF437" s="199"/>
      <c r="AG437" s="196"/>
      <c r="AH437" s="201"/>
      <c r="AI437" s="201"/>
      <c r="AJ437" s="201"/>
      <c r="AK437" s="43"/>
      <c r="AL437" s="43"/>
      <c r="AM437" s="43"/>
      <c r="AN437" s="64"/>
      <c r="AO437" s="64"/>
      <c r="AP437" s="202"/>
      <c r="AQ437" s="202"/>
      <c r="AR437" s="64"/>
    </row>
    <row r="438" spans="1:44" ht="15.75" customHeight="1" x14ac:dyDescent="0.2">
      <c r="A438" s="43"/>
      <c r="B438" s="43"/>
      <c r="C438" s="43"/>
      <c r="D438" s="43"/>
      <c r="E438" s="43"/>
      <c r="F438" s="43"/>
      <c r="G438" s="194"/>
      <c r="H438" s="194"/>
      <c r="I438" s="195"/>
      <c r="J438" s="196"/>
      <c r="K438" s="196"/>
      <c r="L438" s="196"/>
      <c r="M438" s="196"/>
      <c r="N438" s="196"/>
      <c r="O438" s="197"/>
      <c r="P438" s="197"/>
      <c r="Q438" s="197"/>
      <c r="R438" s="197"/>
      <c r="S438" s="197"/>
      <c r="T438" s="197"/>
      <c r="U438" s="198"/>
      <c r="V438" s="199"/>
      <c r="W438" s="200"/>
      <c r="X438" s="200"/>
      <c r="Y438" s="43"/>
      <c r="Z438" s="199"/>
      <c r="AA438" s="199"/>
      <c r="AB438" s="199"/>
      <c r="AC438" s="199"/>
      <c r="AD438" s="199"/>
      <c r="AE438" s="199"/>
      <c r="AF438" s="199"/>
      <c r="AG438" s="196"/>
      <c r="AH438" s="201"/>
      <c r="AI438" s="201"/>
      <c r="AJ438" s="201"/>
      <c r="AK438" s="43"/>
      <c r="AL438" s="43"/>
      <c r="AM438" s="43"/>
      <c r="AN438" s="64"/>
      <c r="AO438" s="64"/>
      <c r="AP438" s="202"/>
      <c r="AQ438" s="202"/>
      <c r="AR438" s="64"/>
    </row>
    <row r="439" spans="1:44" ht="15.75" customHeight="1" x14ac:dyDescent="0.2">
      <c r="A439" s="43"/>
      <c r="B439" s="43"/>
      <c r="C439" s="43"/>
      <c r="D439" s="43"/>
      <c r="E439" s="43"/>
      <c r="F439" s="43"/>
      <c r="G439" s="194"/>
      <c r="H439" s="194"/>
      <c r="I439" s="195"/>
      <c r="J439" s="196"/>
      <c r="K439" s="196"/>
      <c r="L439" s="196"/>
      <c r="M439" s="196"/>
      <c r="N439" s="196"/>
      <c r="O439" s="197"/>
      <c r="P439" s="197"/>
      <c r="Q439" s="197"/>
      <c r="R439" s="197"/>
      <c r="S439" s="197"/>
      <c r="T439" s="197"/>
      <c r="U439" s="198"/>
      <c r="V439" s="199"/>
      <c r="W439" s="200"/>
      <c r="X439" s="200"/>
      <c r="Y439" s="43"/>
      <c r="Z439" s="199"/>
      <c r="AA439" s="199"/>
      <c r="AB439" s="199"/>
      <c r="AC439" s="199"/>
      <c r="AD439" s="199"/>
      <c r="AE439" s="199"/>
      <c r="AF439" s="199"/>
      <c r="AG439" s="196"/>
      <c r="AH439" s="201"/>
      <c r="AI439" s="201"/>
      <c r="AJ439" s="201"/>
      <c r="AK439" s="43"/>
      <c r="AL439" s="43"/>
      <c r="AM439" s="43"/>
      <c r="AN439" s="64"/>
      <c r="AO439" s="64"/>
      <c r="AP439" s="202"/>
      <c r="AQ439" s="202"/>
      <c r="AR439" s="64"/>
    </row>
    <row r="440" spans="1:44" ht="15.75" customHeight="1" x14ac:dyDescent="0.2">
      <c r="A440" s="43"/>
      <c r="B440" s="43"/>
      <c r="C440" s="43"/>
      <c r="D440" s="43"/>
      <c r="E440" s="43"/>
      <c r="F440" s="43"/>
      <c r="G440" s="194"/>
      <c r="H440" s="194"/>
      <c r="I440" s="195"/>
      <c r="J440" s="196"/>
      <c r="K440" s="196"/>
      <c r="L440" s="196"/>
      <c r="M440" s="196"/>
      <c r="N440" s="196"/>
      <c r="O440" s="197"/>
      <c r="P440" s="197"/>
      <c r="Q440" s="197"/>
      <c r="R440" s="197"/>
      <c r="S440" s="197"/>
      <c r="T440" s="197"/>
      <c r="U440" s="198"/>
      <c r="V440" s="199"/>
      <c r="W440" s="200"/>
      <c r="X440" s="200"/>
      <c r="Y440" s="43"/>
      <c r="Z440" s="199"/>
      <c r="AA440" s="199"/>
      <c r="AB440" s="199"/>
      <c r="AC440" s="199"/>
      <c r="AD440" s="199"/>
      <c r="AE440" s="199"/>
      <c r="AF440" s="199"/>
      <c r="AG440" s="196"/>
      <c r="AH440" s="201"/>
      <c r="AI440" s="201"/>
      <c r="AJ440" s="201"/>
      <c r="AK440" s="43"/>
      <c r="AL440" s="43"/>
      <c r="AM440" s="43"/>
      <c r="AN440" s="64"/>
      <c r="AO440" s="64"/>
      <c r="AP440" s="202"/>
      <c r="AQ440" s="202"/>
      <c r="AR440" s="64"/>
    </row>
    <row r="441" spans="1:44" ht="15.75" customHeight="1" x14ac:dyDescent="0.2">
      <c r="A441" s="43"/>
      <c r="B441" s="43"/>
      <c r="C441" s="43"/>
      <c r="D441" s="43"/>
      <c r="E441" s="43"/>
      <c r="F441" s="43"/>
      <c r="G441" s="194"/>
      <c r="H441" s="194"/>
      <c r="I441" s="195"/>
      <c r="J441" s="196"/>
      <c r="K441" s="196"/>
      <c r="L441" s="196"/>
      <c r="M441" s="196"/>
      <c r="N441" s="196"/>
      <c r="O441" s="197"/>
      <c r="P441" s="197"/>
      <c r="Q441" s="197"/>
      <c r="R441" s="197"/>
      <c r="S441" s="197"/>
      <c r="T441" s="197"/>
      <c r="U441" s="198"/>
      <c r="V441" s="199"/>
      <c r="W441" s="200"/>
      <c r="X441" s="200"/>
      <c r="Y441" s="43"/>
      <c r="Z441" s="199"/>
      <c r="AA441" s="199"/>
      <c r="AB441" s="199"/>
      <c r="AC441" s="199"/>
      <c r="AD441" s="199"/>
      <c r="AE441" s="199"/>
      <c r="AF441" s="199"/>
      <c r="AG441" s="196"/>
      <c r="AH441" s="201"/>
      <c r="AI441" s="201"/>
      <c r="AJ441" s="201"/>
      <c r="AK441" s="43"/>
      <c r="AL441" s="43"/>
      <c r="AM441" s="43"/>
      <c r="AN441" s="64"/>
      <c r="AO441" s="64"/>
      <c r="AP441" s="202"/>
      <c r="AQ441" s="202"/>
      <c r="AR441" s="64"/>
    </row>
    <row r="442" spans="1:44" ht="15.75" customHeight="1" x14ac:dyDescent="0.2">
      <c r="A442" s="43"/>
      <c r="B442" s="43"/>
      <c r="C442" s="43"/>
      <c r="D442" s="43"/>
      <c r="E442" s="43"/>
      <c r="F442" s="43"/>
      <c r="G442" s="194"/>
      <c r="H442" s="194"/>
      <c r="I442" s="195"/>
      <c r="J442" s="196"/>
      <c r="K442" s="196"/>
      <c r="L442" s="196"/>
      <c r="M442" s="196"/>
      <c r="N442" s="196"/>
      <c r="O442" s="197"/>
      <c r="P442" s="197"/>
      <c r="Q442" s="197"/>
      <c r="R442" s="197"/>
      <c r="S442" s="197"/>
      <c r="T442" s="197"/>
      <c r="U442" s="198"/>
      <c r="V442" s="199"/>
      <c r="W442" s="200"/>
      <c r="X442" s="200"/>
      <c r="Y442" s="43"/>
      <c r="Z442" s="199"/>
      <c r="AA442" s="199"/>
      <c r="AB442" s="199"/>
      <c r="AC442" s="199"/>
      <c r="AD442" s="199"/>
      <c r="AE442" s="199"/>
      <c r="AF442" s="199"/>
      <c r="AG442" s="196"/>
      <c r="AH442" s="201"/>
      <c r="AI442" s="201"/>
      <c r="AJ442" s="201"/>
      <c r="AK442" s="43"/>
      <c r="AL442" s="43"/>
      <c r="AM442" s="43"/>
      <c r="AN442" s="64"/>
      <c r="AO442" s="64"/>
      <c r="AP442" s="202"/>
      <c r="AQ442" s="202"/>
      <c r="AR442" s="64"/>
    </row>
    <row r="443" spans="1:44" ht="15.75" customHeight="1" x14ac:dyDescent="0.2">
      <c r="A443" s="43"/>
      <c r="B443" s="43"/>
      <c r="C443" s="43"/>
      <c r="D443" s="43"/>
      <c r="E443" s="43"/>
      <c r="F443" s="43"/>
      <c r="G443" s="194"/>
      <c r="H443" s="194"/>
      <c r="I443" s="195"/>
      <c r="J443" s="196"/>
      <c r="K443" s="196"/>
      <c r="L443" s="196"/>
      <c r="M443" s="196"/>
      <c r="N443" s="196"/>
      <c r="O443" s="197"/>
      <c r="P443" s="197"/>
      <c r="Q443" s="197"/>
      <c r="R443" s="197"/>
      <c r="S443" s="197"/>
      <c r="T443" s="197"/>
      <c r="U443" s="198"/>
      <c r="V443" s="199"/>
      <c r="W443" s="200"/>
      <c r="X443" s="200"/>
      <c r="Y443" s="43"/>
      <c r="Z443" s="199"/>
      <c r="AA443" s="199"/>
      <c r="AB443" s="199"/>
      <c r="AC443" s="199"/>
      <c r="AD443" s="199"/>
      <c r="AE443" s="199"/>
      <c r="AF443" s="199"/>
      <c r="AG443" s="196"/>
      <c r="AH443" s="201"/>
      <c r="AI443" s="201"/>
      <c r="AJ443" s="201"/>
      <c r="AK443" s="43"/>
      <c r="AL443" s="43"/>
      <c r="AM443" s="43"/>
      <c r="AN443" s="64"/>
      <c r="AO443" s="64"/>
      <c r="AP443" s="202"/>
      <c r="AQ443" s="202"/>
      <c r="AR443" s="64"/>
    </row>
    <row r="444" spans="1:44" ht="15.75" customHeight="1" x14ac:dyDescent="0.2">
      <c r="A444" s="43"/>
      <c r="B444" s="43"/>
      <c r="C444" s="43"/>
      <c r="D444" s="43"/>
      <c r="E444" s="43"/>
      <c r="F444" s="43"/>
      <c r="G444" s="194"/>
      <c r="H444" s="194"/>
      <c r="I444" s="195"/>
      <c r="J444" s="196"/>
      <c r="K444" s="196"/>
      <c r="L444" s="196"/>
      <c r="M444" s="196"/>
      <c r="N444" s="196"/>
      <c r="O444" s="197"/>
      <c r="P444" s="197"/>
      <c r="Q444" s="197"/>
      <c r="R444" s="197"/>
      <c r="S444" s="197"/>
      <c r="T444" s="197"/>
      <c r="U444" s="198"/>
      <c r="V444" s="199"/>
      <c r="W444" s="200"/>
      <c r="X444" s="200"/>
      <c r="Y444" s="43"/>
      <c r="Z444" s="199"/>
      <c r="AA444" s="199"/>
      <c r="AB444" s="199"/>
      <c r="AC444" s="199"/>
      <c r="AD444" s="199"/>
      <c r="AE444" s="199"/>
      <c r="AF444" s="199"/>
      <c r="AG444" s="196"/>
      <c r="AH444" s="201"/>
      <c r="AI444" s="201"/>
      <c r="AJ444" s="201"/>
      <c r="AK444" s="43"/>
      <c r="AL444" s="43"/>
      <c r="AM444" s="43"/>
      <c r="AN444" s="64"/>
      <c r="AO444" s="64"/>
      <c r="AP444" s="202"/>
      <c r="AQ444" s="202"/>
      <c r="AR444" s="64"/>
    </row>
    <row r="445" spans="1:44" ht="15.75" customHeight="1" x14ac:dyDescent="0.2">
      <c r="A445" s="43"/>
      <c r="B445" s="43"/>
      <c r="C445" s="43"/>
      <c r="D445" s="43"/>
      <c r="E445" s="43"/>
      <c r="F445" s="43"/>
      <c r="G445" s="194"/>
      <c r="H445" s="194"/>
      <c r="I445" s="195"/>
      <c r="J445" s="196"/>
      <c r="K445" s="196"/>
      <c r="L445" s="196"/>
      <c r="M445" s="196"/>
      <c r="N445" s="196"/>
      <c r="O445" s="197"/>
      <c r="P445" s="197"/>
      <c r="Q445" s="197"/>
      <c r="R445" s="197"/>
      <c r="S445" s="197"/>
      <c r="T445" s="197"/>
      <c r="U445" s="198"/>
      <c r="V445" s="199"/>
      <c r="W445" s="200"/>
      <c r="X445" s="200"/>
      <c r="Y445" s="43"/>
      <c r="Z445" s="199"/>
      <c r="AA445" s="199"/>
      <c r="AB445" s="199"/>
      <c r="AC445" s="199"/>
      <c r="AD445" s="199"/>
      <c r="AE445" s="199"/>
      <c r="AF445" s="199"/>
      <c r="AG445" s="196"/>
      <c r="AH445" s="201"/>
      <c r="AI445" s="201"/>
      <c r="AJ445" s="201"/>
      <c r="AK445" s="43"/>
      <c r="AL445" s="43"/>
      <c r="AM445" s="43"/>
      <c r="AN445" s="64"/>
      <c r="AO445" s="64"/>
      <c r="AP445" s="202"/>
      <c r="AQ445" s="202"/>
      <c r="AR445" s="64"/>
    </row>
    <row r="446" spans="1:44" ht="15.75" customHeight="1" x14ac:dyDescent="0.2">
      <c r="A446" s="43"/>
      <c r="B446" s="43"/>
      <c r="C446" s="43"/>
      <c r="D446" s="43"/>
      <c r="E446" s="43"/>
      <c r="F446" s="43"/>
      <c r="G446" s="194"/>
      <c r="H446" s="194"/>
      <c r="I446" s="195"/>
      <c r="J446" s="196"/>
      <c r="K446" s="196"/>
      <c r="L446" s="196"/>
      <c r="M446" s="196"/>
      <c r="N446" s="196"/>
      <c r="O446" s="197"/>
      <c r="P446" s="197"/>
      <c r="Q446" s="197"/>
      <c r="R446" s="197"/>
      <c r="S446" s="197"/>
      <c r="T446" s="197"/>
      <c r="U446" s="198"/>
      <c r="V446" s="199"/>
      <c r="W446" s="200"/>
      <c r="X446" s="200"/>
      <c r="Y446" s="43"/>
      <c r="Z446" s="199"/>
      <c r="AA446" s="199"/>
      <c r="AB446" s="199"/>
      <c r="AC446" s="199"/>
      <c r="AD446" s="199"/>
      <c r="AE446" s="199"/>
      <c r="AF446" s="199"/>
      <c r="AG446" s="196"/>
      <c r="AH446" s="201"/>
      <c r="AI446" s="201"/>
      <c r="AJ446" s="201"/>
      <c r="AK446" s="43"/>
      <c r="AL446" s="43"/>
      <c r="AM446" s="43"/>
      <c r="AN446" s="64"/>
      <c r="AO446" s="64"/>
      <c r="AP446" s="202"/>
      <c r="AQ446" s="202"/>
      <c r="AR446" s="64"/>
    </row>
    <row r="447" spans="1:44" ht="15.75" customHeight="1" x14ac:dyDescent="0.2">
      <c r="A447" s="43"/>
      <c r="B447" s="43"/>
      <c r="C447" s="43"/>
      <c r="D447" s="43"/>
      <c r="E447" s="43"/>
      <c r="F447" s="43"/>
      <c r="G447" s="194"/>
      <c r="H447" s="194"/>
      <c r="I447" s="195"/>
      <c r="J447" s="196"/>
      <c r="K447" s="196"/>
      <c r="L447" s="196"/>
      <c r="M447" s="196"/>
      <c r="N447" s="196"/>
      <c r="O447" s="197"/>
      <c r="P447" s="197"/>
      <c r="Q447" s="197"/>
      <c r="R447" s="197"/>
      <c r="S447" s="197"/>
      <c r="T447" s="197"/>
      <c r="U447" s="198"/>
      <c r="V447" s="199"/>
      <c r="W447" s="200"/>
      <c r="X447" s="200"/>
      <c r="Y447" s="43"/>
      <c r="Z447" s="199"/>
      <c r="AA447" s="199"/>
      <c r="AB447" s="199"/>
      <c r="AC447" s="199"/>
      <c r="AD447" s="199"/>
      <c r="AE447" s="199"/>
      <c r="AF447" s="199"/>
      <c r="AG447" s="196"/>
      <c r="AH447" s="201"/>
      <c r="AI447" s="201"/>
      <c r="AJ447" s="201"/>
      <c r="AK447" s="43"/>
      <c r="AL447" s="43"/>
      <c r="AM447" s="43"/>
      <c r="AN447" s="64"/>
      <c r="AO447" s="64"/>
      <c r="AP447" s="202"/>
      <c r="AQ447" s="202"/>
      <c r="AR447" s="64"/>
    </row>
    <row r="448" spans="1:44" ht="15.75" customHeight="1" x14ac:dyDescent="0.2">
      <c r="A448" s="43"/>
      <c r="B448" s="43"/>
      <c r="C448" s="43"/>
      <c r="D448" s="43"/>
      <c r="E448" s="43"/>
      <c r="F448" s="43"/>
      <c r="G448" s="194"/>
      <c r="H448" s="194"/>
      <c r="I448" s="195"/>
      <c r="J448" s="196"/>
      <c r="K448" s="196"/>
      <c r="L448" s="196"/>
      <c r="M448" s="196"/>
      <c r="N448" s="196"/>
      <c r="O448" s="197"/>
      <c r="P448" s="197"/>
      <c r="Q448" s="197"/>
      <c r="R448" s="197"/>
      <c r="S448" s="197"/>
      <c r="T448" s="197"/>
      <c r="U448" s="198"/>
      <c r="V448" s="199"/>
      <c r="W448" s="200"/>
      <c r="X448" s="200"/>
      <c r="Y448" s="43"/>
      <c r="Z448" s="199"/>
      <c r="AA448" s="199"/>
      <c r="AB448" s="199"/>
      <c r="AC448" s="199"/>
      <c r="AD448" s="199"/>
      <c r="AE448" s="199"/>
      <c r="AF448" s="199"/>
      <c r="AG448" s="196"/>
      <c r="AH448" s="201"/>
      <c r="AI448" s="201"/>
      <c r="AJ448" s="201"/>
      <c r="AK448" s="43"/>
      <c r="AL448" s="43"/>
      <c r="AM448" s="43"/>
      <c r="AN448" s="64"/>
      <c r="AO448" s="64"/>
      <c r="AP448" s="202"/>
      <c r="AQ448" s="202"/>
      <c r="AR448" s="64"/>
    </row>
    <row r="449" spans="1:44" ht="15.75" customHeight="1" x14ac:dyDescent="0.2">
      <c r="A449" s="43"/>
      <c r="B449" s="43"/>
      <c r="C449" s="43"/>
      <c r="D449" s="43"/>
      <c r="E449" s="43"/>
      <c r="F449" s="43"/>
      <c r="G449" s="194"/>
      <c r="H449" s="194"/>
      <c r="I449" s="195"/>
      <c r="J449" s="196"/>
      <c r="K449" s="196"/>
      <c r="L449" s="196"/>
      <c r="M449" s="196"/>
      <c r="N449" s="196"/>
      <c r="O449" s="197"/>
      <c r="P449" s="197"/>
      <c r="Q449" s="197"/>
      <c r="R449" s="197"/>
      <c r="S449" s="197"/>
      <c r="T449" s="197"/>
      <c r="U449" s="198"/>
      <c r="V449" s="199"/>
      <c r="W449" s="200"/>
      <c r="X449" s="200"/>
      <c r="Y449" s="43"/>
      <c r="Z449" s="199"/>
      <c r="AA449" s="199"/>
      <c r="AB449" s="199"/>
      <c r="AC449" s="199"/>
      <c r="AD449" s="199"/>
      <c r="AE449" s="199"/>
      <c r="AF449" s="199"/>
      <c r="AG449" s="196"/>
      <c r="AH449" s="201"/>
      <c r="AI449" s="201"/>
      <c r="AJ449" s="201"/>
      <c r="AK449" s="43"/>
      <c r="AL449" s="43"/>
      <c r="AM449" s="43"/>
      <c r="AN449" s="64"/>
      <c r="AO449" s="64"/>
      <c r="AP449" s="202"/>
      <c r="AQ449" s="202"/>
      <c r="AR449" s="64"/>
    </row>
    <row r="450" spans="1:44" ht="15.75" customHeight="1" x14ac:dyDescent="0.2">
      <c r="A450" s="43"/>
      <c r="B450" s="43"/>
      <c r="C450" s="43"/>
      <c r="D450" s="43"/>
      <c r="E450" s="43"/>
      <c r="F450" s="43"/>
      <c r="G450" s="194"/>
      <c r="H450" s="194"/>
      <c r="I450" s="195"/>
      <c r="J450" s="196"/>
      <c r="K450" s="196"/>
      <c r="L450" s="196"/>
      <c r="M450" s="196"/>
      <c r="N450" s="196"/>
      <c r="O450" s="197"/>
      <c r="P450" s="197"/>
      <c r="Q450" s="197"/>
      <c r="R450" s="197"/>
      <c r="S450" s="197"/>
      <c r="T450" s="197"/>
      <c r="U450" s="198"/>
      <c r="V450" s="199"/>
      <c r="W450" s="200"/>
      <c r="X450" s="200"/>
      <c r="Y450" s="43"/>
      <c r="Z450" s="199"/>
      <c r="AA450" s="199"/>
      <c r="AB450" s="199"/>
      <c r="AC450" s="199"/>
      <c r="AD450" s="199"/>
      <c r="AE450" s="199"/>
      <c r="AF450" s="199"/>
      <c r="AG450" s="196"/>
      <c r="AH450" s="201"/>
      <c r="AI450" s="201"/>
      <c r="AJ450" s="201"/>
      <c r="AK450" s="43"/>
      <c r="AL450" s="43"/>
      <c r="AM450" s="43"/>
      <c r="AN450" s="64"/>
      <c r="AO450" s="64"/>
      <c r="AP450" s="202"/>
      <c r="AQ450" s="202"/>
      <c r="AR450" s="64"/>
    </row>
    <row r="451" spans="1:44" ht="15.75" customHeight="1" x14ac:dyDescent="0.2">
      <c r="A451" s="43"/>
      <c r="B451" s="43"/>
      <c r="C451" s="43"/>
      <c r="D451" s="43"/>
      <c r="E451" s="43"/>
      <c r="F451" s="43"/>
      <c r="G451" s="194"/>
      <c r="H451" s="194"/>
      <c r="I451" s="195"/>
      <c r="J451" s="196"/>
      <c r="K451" s="196"/>
      <c r="L451" s="196"/>
      <c r="M451" s="196"/>
      <c r="N451" s="196"/>
      <c r="O451" s="197"/>
      <c r="P451" s="197"/>
      <c r="Q451" s="197"/>
      <c r="R451" s="197"/>
      <c r="S451" s="197"/>
      <c r="T451" s="197"/>
      <c r="U451" s="198"/>
      <c r="V451" s="199"/>
      <c r="W451" s="200"/>
      <c r="X451" s="200"/>
      <c r="Y451" s="43"/>
      <c r="Z451" s="199"/>
      <c r="AA451" s="199"/>
      <c r="AB451" s="199"/>
      <c r="AC451" s="199"/>
      <c r="AD451" s="199"/>
      <c r="AE451" s="199"/>
      <c r="AF451" s="199"/>
      <c r="AG451" s="196"/>
      <c r="AH451" s="201"/>
      <c r="AI451" s="201"/>
      <c r="AJ451" s="201"/>
      <c r="AK451" s="43"/>
      <c r="AL451" s="43"/>
      <c r="AM451" s="43"/>
      <c r="AN451" s="64"/>
      <c r="AO451" s="64"/>
      <c r="AP451" s="202"/>
      <c r="AQ451" s="202"/>
      <c r="AR451" s="64"/>
    </row>
    <row r="452" spans="1:44" ht="15.75" customHeight="1" x14ac:dyDescent="0.2">
      <c r="A452" s="43"/>
      <c r="B452" s="43"/>
      <c r="C452" s="43"/>
      <c r="D452" s="43"/>
      <c r="E452" s="43"/>
      <c r="F452" s="43"/>
      <c r="G452" s="194"/>
      <c r="H452" s="194"/>
      <c r="I452" s="195"/>
      <c r="J452" s="196"/>
      <c r="K452" s="196"/>
      <c r="L452" s="196"/>
      <c r="M452" s="196"/>
      <c r="N452" s="196"/>
      <c r="O452" s="197"/>
      <c r="P452" s="197"/>
      <c r="Q452" s="197"/>
      <c r="R452" s="197"/>
      <c r="S452" s="197"/>
      <c r="T452" s="197"/>
      <c r="U452" s="198"/>
      <c r="V452" s="199"/>
      <c r="W452" s="200"/>
      <c r="X452" s="200"/>
      <c r="Y452" s="43"/>
      <c r="Z452" s="199"/>
      <c r="AA452" s="199"/>
      <c r="AB452" s="199"/>
      <c r="AC452" s="199"/>
      <c r="AD452" s="199"/>
      <c r="AE452" s="199"/>
      <c r="AF452" s="199"/>
      <c r="AG452" s="196"/>
      <c r="AH452" s="201"/>
      <c r="AI452" s="201"/>
      <c r="AJ452" s="201"/>
      <c r="AK452" s="43"/>
      <c r="AL452" s="43"/>
      <c r="AM452" s="43"/>
      <c r="AN452" s="64"/>
      <c r="AO452" s="64"/>
      <c r="AP452" s="202"/>
      <c r="AQ452" s="202"/>
      <c r="AR452" s="64"/>
    </row>
    <row r="453" spans="1:44" ht="15.75" customHeight="1" x14ac:dyDescent="0.2">
      <c r="A453" s="43"/>
      <c r="B453" s="43"/>
      <c r="C453" s="43"/>
      <c r="D453" s="43"/>
      <c r="E453" s="43"/>
      <c r="F453" s="43"/>
      <c r="G453" s="194"/>
      <c r="H453" s="194"/>
      <c r="I453" s="195"/>
      <c r="J453" s="196"/>
      <c r="K453" s="196"/>
      <c r="L453" s="196"/>
      <c r="M453" s="196"/>
      <c r="N453" s="196"/>
      <c r="O453" s="197"/>
      <c r="P453" s="197"/>
      <c r="Q453" s="197"/>
      <c r="R453" s="197"/>
      <c r="S453" s="197"/>
      <c r="T453" s="197"/>
      <c r="U453" s="198"/>
      <c r="V453" s="199"/>
      <c r="W453" s="200"/>
      <c r="X453" s="200"/>
      <c r="Y453" s="43"/>
      <c r="Z453" s="199"/>
      <c r="AA453" s="199"/>
      <c r="AB453" s="199"/>
      <c r="AC453" s="199"/>
      <c r="AD453" s="199"/>
      <c r="AE453" s="199"/>
      <c r="AF453" s="199"/>
      <c r="AG453" s="196"/>
      <c r="AH453" s="201"/>
      <c r="AI453" s="201"/>
      <c r="AJ453" s="201"/>
      <c r="AK453" s="43"/>
      <c r="AL453" s="43"/>
      <c r="AM453" s="43"/>
      <c r="AN453" s="64"/>
      <c r="AO453" s="64"/>
      <c r="AP453" s="202"/>
      <c r="AQ453" s="202"/>
      <c r="AR453" s="64"/>
    </row>
    <row r="454" spans="1:44" ht="15.75" customHeight="1" x14ac:dyDescent="0.2">
      <c r="A454" s="43"/>
      <c r="B454" s="43"/>
      <c r="C454" s="43"/>
      <c r="D454" s="43"/>
      <c r="E454" s="43"/>
      <c r="F454" s="43"/>
      <c r="G454" s="194"/>
      <c r="H454" s="194"/>
      <c r="I454" s="195"/>
      <c r="J454" s="196"/>
      <c r="K454" s="196"/>
      <c r="L454" s="196"/>
      <c r="M454" s="196"/>
      <c r="N454" s="196"/>
      <c r="O454" s="197"/>
      <c r="P454" s="197"/>
      <c r="Q454" s="197"/>
      <c r="R454" s="197"/>
      <c r="S454" s="197"/>
      <c r="T454" s="197"/>
      <c r="U454" s="198"/>
      <c r="V454" s="199"/>
      <c r="W454" s="200"/>
      <c r="X454" s="200"/>
      <c r="Y454" s="43"/>
      <c r="Z454" s="199"/>
      <c r="AA454" s="199"/>
      <c r="AB454" s="199"/>
      <c r="AC454" s="199"/>
      <c r="AD454" s="199"/>
      <c r="AE454" s="199"/>
      <c r="AF454" s="199"/>
      <c r="AG454" s="196"/>
      <c r="AH454" s="201"/>
      <c r="AI454" s="201"/>
      <c r="AJ454" s="201"/>
      <c r="AK454" s="43"/>
      <c r="AL454" s="43"/>
      <c r="AM454" s="43"/>
      <c r="AN454" s="64"/>
      <c r="AO454" s="64"/>
      <c r="AP454" s="202"/>
      <c r="AQ454" s="202"/>
      <c r="AR454" s="64"/>
    </row>
    <row r="455" spans="1:44" ht="15.75" customHeight="1" x14ac:dyDescent="0.2">
      <c r="A455" s="43"/>
      <c r="B455" s="43"/>
      <c r="C455" s="43"/>
      <c r="D455" s="43"/>
      <c r="E455" s="43"/>
      <c r="F455" s="43"/>
      <c r="G455" s="194"/>
      <c r="H455" s="194"/>
      <c r="I455" s="195"/>
      <c r="J455" s="196"/>
      <c r="K455" s="196"/>
      <c r="L455" s="196"/>
      <c r="M455" s="196"/>
      <c r="N455" s="196"/>
      <c r="O455" s="197"/>
      <c r="P455" s="197"/>
      <c r="Q455" s="197"/>
      <c r="R455" s="197"/>
      <c r="S455" s="197"/>
      <c r="T455" s="197"/>
      <c r="U455" s="198"/>
      <c r="V455" s="199"/>
      <c r="W455" s="200"/>
      <c r="X455" s="200"/>
      <c r="Y455" s="43"/>
      <c r="Z455" s="199"/>
      <c r="AA455" s="199"/>
      <c r="AB455" s="199"/>
      <c r="AC455" s="199"/>
      <c r="AD455" s="199"/>
      <c r="AE455" s="199"/>
      <c r="AF455" s="199"/>
      <c r="AG455" s="196"/>
      <c r="AH455" s="201"/>
      <c r="AI455" s="201"/>
      <c r="AJ455" s="201"/>
      <c r="AK455" s="43"/>
      <c r="AL455" s="43"/>
      <c r="AM455" s="43"/>
      <c r="AN455" s="64"/>
      <c r="AO455" s="64"/>
      <c r="AP455" s="202"/>
      <c r="AQ455" s="202"/>
      <c r="AR455" s="64"/>
    </row>
    <row r="456" spans="1:44" ht="15.75" customHeight="1" x14ac:dyDescent="0.2">
      <c r="A456" s="43"/>
      <c r="B456" s="43"/>
      <c r="C456" s="43"/>
      <c r="D456" s="43"/>
      <c r="E456" s="43"/>
      <c r="F456" s="43"/>
      <c r="G456" s="194"/>
      <c r="H456" s="194"/>
      <c r="I456" s="195"/>
      <c r="J456" s="196"/>
      <c r="K456" s="196"/>
      <c r="L456" s="196"/>
      <c r="M456" s="196"/>
      <c r="N456" s="196"/>
      <c r="O456" s="197"/>
      <c r="P456" s="197"/>
      <c r="Q456" s="197"/>
      <c r="R456" s="197"/>
      <c r="S456" s="197"/>
      <c r="T456" s="197"/>
      <c r="U456" s="198"/>
      <c r="V456" s="199"/>
      <c r="W456" s="200"/>
      <c r="X456" s="200"/>
      <c r="Y456" s="43"/>
      <c r="Z456" s="199"/>
      <c r="AA456" s="199"/>
      <c r="AB456" s="199"/>
      <c r="AC456" s="199"/>
      <c r="AD456" s="199"/>
      <c r="AE456" s="199"/>
      <c r="AF456" s="199"/>
      <c r="AG456" s="196"/>
      <c r="AH456" s="201"/>
      <c r="AI456" s="201"/>
      <c r="AJ456" s="201"/>
      <c r="AK456" s="43"/>
      <c r="AL456" s="43"/>
      <c r="AM456" s="43"/>
      <c r="AN456" s="64"/>
      <c r="AO456" s="64"/>
      <c r="AP456" s="202"/>
      <c r="AQ456" s="202"/>
      <c r="AR456" s="64"/>
    </row>
    <row r="457" spans="1:44" ht="15.75" customHeight="1" x14ac:dyDescent="0.2">
      <c r="A457" s="43"/>
      <c r="B457" s="43"/>
      <c r="C457" s="43"/>
      <c r="D457" s="43"/>
      <c r="E457" s="43"/>
      <c r="F457" s="43"/>
      <c r="G457" s="194"/>
      <c r="H457" s="194"/>
      <c r="I457" s="195"/>
      <c r="J457" s="196"/>
      <c r="K457" s="196"/>
      <c r="L457" s="196"/>
      <c r="M457" s="196"/>
      <c r="N457" s="196"/>
      <c r="O457" s="197"/>
      <c r="P457" s="197"/>
      <c r="Q457" s="197"/>
      <c r="R457" s="197"/>
      <c r="S457" s="197"/>
      <c r="T457" s="197"/>
      <c r="U457" s="198"/>
      <c r="V457" s="199"/>
      <c r="W457" s="200"/>
      <c r="X457" s="200"/>
      <c r="Y457" s="43"/>
      <c r="Z457" s="199"/>
      <c r="AA457" s="199"/>
      <c r="AB457" s="199"/>
      <c r="AC457" s="199"/>
      <c r="AD457" s="199"/>
      <c r="AE457" s="199"/>
      <c r="AF457" s="199"/>
      <c r="AG457" s="196"/>
      <c r="AH457" s="201"/>
      <c r="AI457" s="201"/>
      <c r="AJ457" s="201"/>
      <c r="AK457" s="43"/>
      <c r="AL457" s="43"/>
      <c r="AM457" s="43"/>
      <c r="AN457" s="64"/>
      <c r="AO457" s="64"/>
      <c r="AP457" s="202"/>
      <c r="AQ457" s="202"/>
      <c r="AR457" s="64"/>
    </row>
    <row r="458" spans="1:44" ht="15.75" customHeight="1" x14ac:dyDescent="0.2">
      <c r="A458" s="43"/>
      <c r="B458" s="43"/>
      <c r="C458" s="43"/>
      <c r="D458" s="43"/>
      <c r="E458" s="43"/>
      <c r="F458" s="43"/>
      <c r="G458" s="194"/>
      <c r="H458" s="194"/>
      <c r="I458" s="195"/>
      <c r="J458" s="196"/>
      <c r="K458" s="196"/>
      <c r="L458" s="196"/>
      <c r="M458" s="196"/>
      <c r="N458" s="196"/>
      <c r="O458" s="197"/>
      <c r="P458" s="197"/>
      <c r="Q458" s="197"/>
      <c r="R458" s="197"/>
      <c r="S458" s="197"/>
      <c r="T458" s="197"/>
      <c r="U458" s="198"/>
      <c r="V458" s="199"/>
      <c r="W458" s="200"/>
      <c r="X458" s="200"/>
      <c r="Y458" s="43"/>
      <c r="Z458" s="199"/>
      <c r="AA458" s="199"/>
      <c r="AB458" s="199"/>
      <c r="AC458" s="199"/>
      <c r="AD458" s="199"/>
      <c r="AE458" s="199"/>
      <c r="AF458" s="199"/>
      <c r="AG458" s="196"/>
      <c r="AH458" s="201"/>
      <c r="AI458" s="201"/>
      <c r="AJ458" s="201"/>
      <c r="AK458" s="43"/>
      <c r="AL458" s="43"/>
      <c r="AM458" s="43"/>
      <c r="AN458" s="64"/>
      <c r="AO458" s="64"/>
      <c r="AP458" s="202"/>
      <c r="AQ458" s="202"/>
      <c r="AR458" s="64"/>
    </row>
    <row r="459" spans="1:44" ht="15.75" customHeight="1" x14ac:dyDescent="0.2">
      <c r="A459" s="43"/>
      <c r="B459" s="43"/>
      <c r="C459" s="43"/>
      <c r="D459" s="43"/>
      <c r="E459" s="43"/>
      <c r="F459" s="43"/>
      <c r="G459" s="194"/>
      <c r="H459" s="194"/>
      <c r="I459" s="195"/>
      <c r="J459" s="196"/>
      <c r="K459" s="196"/>
      <c r="L459" s="196"/>
      <c r="M459" s="196"/>
      <c r="N459" s="196"/>
      <c r="O459" s="197"/>
      <c r="P459" s="197"/>
      <c r="Q459" s="197"/>
      <c r="R459" s="197"/>
      <c r="S459" s="197"/>
      <c r="T459" s="197"/>
      <c r="U459" s="198"/>
      <c r="V459" s="199"/>
      <c r="W459" s="200"/>
      <c r="X459" s="200"/>
      <c r="Y459" s="43"/>
      <c r="Z459" s="199"/>
      <c r="AA459" s="199"/>
      <c r="AB459" s="199"/>
      <c r="AC459" s="199"/>
      <c r="AD459" s="199"/>
      <c r="AE459" s="199"/>
      <c r="AF459" s="199"/>
      <c r="AG459" s="196"/>
      <c r="AH459" s="201"/>
      <c r="AI459" s="201"/>
      <c r="AJ459" s="201"/>
      <c r="AK459" s="43"/>
      <c r="AL459" s="43"/>
      <c r="AM459" s="43"/>
      <c r="AN459" s="64"/>
      <c r="AO459" s="64"/>
      <c r="AP459" s="202"/>
      <c r="AQ459" s="202"/>
      <c r="AR459" s="64"/>
    </row>
    <row r="460" spans="1:44" ht="15.75" customHeight="1" x14ac:dyDescent="0.2">
      <c r="A460" s="43"/>
      <c r="B460" s="43"/>
      <c r="C460" s="43"/>
      <c r="D460" s="43"/>
      <c r="E460" s="43"/>
      <c r="F460" s="43"/>
      <c r="G460" s="194"/>
      <c r="H460" s="194"/>
      <c r="I460" s="195"/>
      <c r="J460" s="196"/>
      <c r="K460" s="196"/>
      <c r="L460" s="196"/>
      <c r="M460" s="196"/>
      <c r="N460" s="196"/>
      <c r="O460" s="197"/>
      <c r="P460" s="197"/>
      <c r="Q460" s="197"/>
      <c r="R460" s="197"/>
      <c r="S460" s="197"/>
      <c r="T460" s="197"/>
      <c r="U460" s="198"/>
      <c r="V460" s="199"/>
      <c r="W460" s="200"/>
      <c r="X460" s="200"/>
      <c r="Y460" s="43"/>
      <c r="Z460" s="199"/>
      <c r="AA460" s="199"/>
      <c r="AB460" s="199"/>
      <c r="AC460" s="199"/>
      <c r="AD460" s="199"/>
      <c r="AE460" s="199"/>
      <c r="AF460" s="199"/>
      <c r="AG460" s="196"/>
      <c r="AH460" s="201"/>
      <c r="AI460" s="201"/>
      <c r="AJ460" s="201"/>
      <c r="AK460" s="43"/>
      <c r="AL460" s="43"/>
      <c r="AM460" s="43"/>
      <c r="AN460" s="64"/>
      <c r="AO460" s="64"/>
      <c r="AP460" s="202"/>
      <c r="AQ460" s="202"/>
      <c r="AR460" s="64"/>
    </row>
    <row r="461" spans="1:44" ht="15.75" customHeight="1" x14ac:dyDescent="0.2">
      <c r="A461" s="43"/>
      <c r="B461" s="43"/>
      <c r="C461" s="43"/>
      <c r="D461" s="43"/>
      <c r="E461" s="43"/>
      <c r="F461" s="43"/>
      <c r="G461" s="194"/>
      <c r="H461" s="194"/>
      <c r="I461" s="195"/>
      <c r="J461" s="196"/>
      <c r="K461" s="196"/>
      <c r="L461" s="196"/>
      <c r="M461" s="196"/>
      <c r="N461" s="196"/>
      <c r="O461" s="197"/>
      <c r="P461" s="197"/>
      <c r="Q461" s="197"/>
      <c r="R461" s="197"/>
      <c r="S461" s="197"/>
      <c r="T461" s="197"/>
      <c r="U461" s="198"/>
      <c r="V461" s="199"/>
      <c r="W461" s="200"/>
      <c r="X461" s="200"/>
      <c r="Y461" s="43"/>
      <c r="Z461" s="199"/>
      <c r="AA461" s="199"/>
      <c r="AB461" s="199"/>
      <c r="AC461" s="199"/>
      <c r="AD461" s="199"/>
      <c r="AE461" s="199"/>
      <c r="AF461" s="199"/>
      <c r="AG461" s="196"/>
      <c r="AH461" s="201"/>
      <c r="AI461" s="201"/>
      <c r="AJ461" s="201"/>
      <c r="AK461" s="43"/>
      <c r="AL461" s="43"/>
      <c r="AM461" s="43"/>
      <c r="AN461" s="64"/>
      <c r="AO461" s="64"/>
      <c r="AP461" s="202"/>
      <c r="AQ461" s="202"/>
      <c r="AR461" s="64"/>
    </row>
    <row r="462" spans="1:44" ht="15.75" customHeight="1" x14ac:dyDescent="0.2">
      <c r="A462" s="43"/>
      <c r="B462" s="43"/>
      <c r="C462" s="43"/>
      <c r="D462" s="43"/>
      <c r="E462" s="43"/>
      <c r="F462" s="43"/>
      <c r="G462" s="194"/>
      <c r="H462" s="194"/>
      <c r="I462" s="195"/>
      <c r="J462" s="196"/>
      <c r="K462" s="196"/>
      <c r="L462" s="196"/>
      <c r="M462" s="196"/>
      <c r="N462" s="196"/>
      <c r="O462" s="197"/>
      <c r="P462" s="197"/>
      <c r="Q462" s="197"/>
      <c r="R462" s="197"/>
      <c r="S462" s="197"/>
      <c r="T462" s="197"/>
      <c r="U462" s="198"/>
      <c r="V462" s="199"/>
      <c r="W462" s="200"/>
      <c r="X462" s="200"/>
      <c r="Y462" s="43"/>
      <c r="Z462" s="199"/>
      <c r="AA462" s="199"/>
      <c r="AB462" s="199"/>
      <c r="AC462" s="199"/>
      <c r="AD462" s="199"/>
      <c r="AE462" s="199"/>
      <c r="AF462" s="199"/>
      <c r="AG462" s="196"/>
      <c r="AH462" s="201"/>
      <c r="AI462" s="201"/>
      <c r="AJ462" s="201"/>
      <c r="AK462" s="43"/>
      <c r="AL462" s="43"/>
      <c r="AM462" s="43"/>
      <c r="AN462" s="64"/>
      <c r="AO462" s="64"/>
      <c r="AP462" s="202"/>
      <c r="AQ462" s="202"/>
      <c r="AR462" s="64"/>
    </row>
    <row r="463" spans="1:44" ht="15.75" customHeight="1" x14ac:dyDescent="0.2">
      <c r="A463" s="43"/>
      <c r="B463" s="43"/>
      <c r="C463" s="43"/>
      <c r="D463" s="43"/>
      <c r="E463" s="43"/>
      <c r="F463" s="43"/>
      <c r="G463" s="194"/>
      <c r="H463" s="194"/>
      <c r="I463" s="195"/>
      <c r="J463" s="196"/>
      <c r="K463" s="196"/>
      <c r="L463" s="196"/>
      <c r="M463" s="196"/>
      <c r="N463" s="196"/>
      <c r="O463" s="197"/>
      <c r="P463" s="197"/>
      <c r="Q463" s="197"/>
      <c r="R463" s="197"/>
      <c r="S463" s="197"/>
      <c r="T463" s="197"/>
      <c r="U463" s="198"/>
      <c r="V463" s="199"/>
      <c r="W463" s="200"/>
      <c r="X463" s="200"/>
      <c r="Y463" s="43"/>
      <c r="Z463" s="199"/>
      <c r="AA463" s="199"/>
      <c r="AB463" s="199"/>
      <c r="AC463" s="199"/>
      <c r="AD463" s="199"/>
      <c r="AE463" s="199"/>
      <c r="AF463" s="199"/>
      <c r="AG463" s="196"/>
      <c r="AH463" s="201"/>
      <c r="AI463" s="201"/>
      <c r="AJ463" s="201"/>
      <c r="AK463" s="43"/>
      <c r="AL463" s="43"/>
      <c r="AM463" s="43"/>
      <c r="AN463" s="64"/>
      <c r="AO463" s="64"/>
      <c r="AP463" s="202"/>
      <c r="AQ463" s="202"/>
      <c r="AR463" s="64"/>
    </row>
    <row r="464" spans="1:44" ht="15.75" customHeight="1" x14ac:dyDescent="0.2">
      <c r="A464" s="43"/>
      <c r="B464" s="43"/>
      <c r="C464" s="43"/>
      <c r="D464" s="43"/>
      <c r="E464" s="43"/>
      <c r="F464" s="43"/>
      <c r="G464" s="194"/>
      <c r="H464" s="194"/>
      <c r="I464" s="195"/>
      <c r="J464" s="196"/>
      <c r="K464" s="196"/>
      <c r="L464" s="196"/>
      <c r="M464" s="196"/>
      <c r="N464" s="196"/>
      <c r="O464" s="197"/>
      <c r="P464" s="197"/>
      <c r="Q464" s="197"/>
      <c r="R464" s="197"/>
      <c r="S464" s="197"/>
      <c r="T464" s="197"/>
      <c r="U464" s="198"/>
      <c r="V464" s="199"/>
      <c r="W464" s="200"/>
      <c r="X464" s="200"/>
      <c r="Y464" s="43"/>
      <c r="Z464" s="199"/>
      <c r="AA464" s="199"/>
      <c r="AB464" s="199"/>
      <c r="AC464" s="199"/>
      <c r="AD464" s="199"/>
      <c r="AE464" s="199"/>
      <c r="AF464" s="199"/>
      <c r="AG464" s="196"/>
      <c r="AH464" s="201"/>
      <c r="AI464" s="201"/>
      <c r="AJ464" s="201"/>
      <c r="AK464" s="43"/>
      <c r="AL464" s="43"/>
      <c r="AM464" s="43"/>
      <c r="AN464" s="64"/>
      <c r="AO464" s="64"/>
      <c r="AP464" s="202"/>
      <c r="AQ464" s="202"/>
      <c r="AR464" s="64"/>
    </row>
    <row r="465" spans="1:44" ht="15.75" customHeight="1" x14ac:dyDescent="0.2">
      <c r="A465" s="43"/>
      <c r="B465" s="43"/>
      <c r="C465" s="43"/>
      <c r="D465" s="43"/>
      <c r="E465" s="43"/>
      <c r="F465" s="43"/>
      <c r="G465" s="194"/>
      <c r="H465" s="194"/>
      <c r="I465" s="195"/>
      <c r="J465" s="196"/>
      <c r="K465" s="196"/>
      <c r="L465" s="196"/>
      <c r="M465" s="196"/>
      <c r="N465" s="196"/>
      <c r="O465" s="197"/>
      <c r="P465" s="197"/>
      <c r="Q465" s="197"/>
      <c r="R465" s="197"/>
      <c r="S465" s="197"/>
      <c r="T465" s="197"/>
      <c r="U465" s="198"/>
      <c r="V465" s="199"/>
      <c r="W465" s="200"/>
      <c r="X465" s="200"/>
      <c r="Y465" s="43"/>
      <c r="Z465" s="199"/>
      <c r="AA465" s="199"/>
      <c r="AB465" s="199"/>
      <c r="AC465" s="199"/>
      <c r="AD465" s="199"/>
      <c r="AE465" s="199"/>
      <c r="AF465" s="199"/>
      <c r="AG465" s="196"/>
      <c r="AH465" s="201"/>
      <c r="AI465" s="201"/>
      <c r="AJ465" s="201"/>
      <c r="AK465" s="43"/>
      <c r="AL465" s="43"/>
      <c r="AM465" s="43"/>
      <c r="AN465" s="64"/>
      <c r="AO465" s="64"/>
      <c r="AP465" s="202"/>
      <c r="AQ465" s="202"/>
      <c r="AR465" s="64"/>
    </row>
    <row r="466" spans="1:44" ht="15.75" customHeight="1" x14ac:dyDescent="0.2">
      <c r="A466" s="43"/>
      <c r="B466" s="43"/>
      <c r="C466" s="43"/>
      <c r="D466" s="43"/>
      <c r="E466" s="43"/>
      <c r="F466" s="43"/>
      <c r="G466" s="194"/>
      <c r="H466" s="194"/>
      <c r="I466" s="195"/>
      <c r="J466" s="196"/>
      <c r="K466" s="196"/>
      <c r="L466" s="196"/>
      <c r="M466" s="196"/>
      <c r="N466" s="196"/>
      <c r="O466" s="197"/>
      <c r="P466" s="197"/>
      <c r="Q466" s="197"/>
      <c r="R466" s="197"/>
      <c r="S466" s="197"/>
      <c r="T466" s="197"/>
      <c r="U466" s="198"/>
      <c r="V466" s="199"/>
      <c r="W466" s="200"/>
      <c r="X466" s="200"/>
      <c r="Y466" s="43"/>
      <c r="Z466" s="199"/>
      <c r="AA466" s="199"/>
      <c r="AB466" s="199"/>
      <c r="AC466" s="199"/>
      <c r="AD466" s="199"/>
      <c r="AE466" s="199"/>
      <c r="AF466" s="199"/>
      <c r="AG466" s="196"/>
      <c r="AH466" s="201"/>
      <c r="AI466" s="201"/>
      <c r="AJ466" s="201"/>
      <c r="AK466" s="43"/>
      <c r="AL466" s="43"/>
      <c r="AM466" s="43"/>
      <c r="AN466" s="64"/>
      <c r="AO466" s="64"/>
      <c r="AP466" s="202"/>
      <c r="AQ466" s="202"/>
      <c r="AR466" s="64"/>
    </row>
    <row r="467" spans="1:44" ht="15.75" customHeight="1" x14ac:dyDescent="0.2">
      <c r="A467" s="43"/>
      <c r="B467" s="43"/>
      <c r="C467" s="43"/>
      <c r="D467" s="43"/>
      <c r="E467" s="43"/>
      <c r="F467" s="43"/>
      <c r="G467" s="194"/>
      <c r="H467" s="194"/>
      <c r="I467" s="195"/>
      <c r="J467" s="196"/>
      <c r="K467" s="196"/>
      <c r="L467" s="196"/>
      <c r="M467" s="196"/>
      <c r="N467" s="196"/>
      <c r="O467" s="197"/>
      <c r="P467" s="197"/>
      <c r="Q467" s="197"/>
      <c r="R467" s="197"/>
      <c r="S467" s="197"/>
      <c r="T467" s="197"/>
      <c r="U467" s="198"/>
      <c r="V467" s="199"/>
      <c r="W467" s="200"/>
      <c r="X467" s="200"/>
      <c r="Y467" s="43"/>
      <c r="Z467" s="199"/>
      <c r="AA467" s="199"/>
      <c r="AB467" s="199"/>
      <c r="AC467" s="199"/>
      <c r="AD467" s="199"/>
      <c r="AE467" s="199"/>
      <c r="AF467" s="199"/>
      <c r="AG467" s="196"/>
      <c r="AH467" s="201"/>
      <c r="AI467" s="201"/>
      <c r="AJ467" s="201"/>
      <c r="AK467" s="43"/>
      <c r="AL467" s="43"/>
      <c r="AM467" s="43"/>
      <c r="AN467" s="64"/>
      <c r="AO467" s="64"/>
      <c r="AP467" s="202"/>
      <c r="AQ467" s="202"/>
      <c r="AR467" s="64"/>
    </row>
    <row r="468" spans="1:44" ht="15.75" customHeight="1" x14ac:dyDescent="0.2">
      <c r="A468" s="43"/>
      <c r="B468" s="43"/>
      <c r="C468" s="43"/>
      <c r="D468" s="43"/>
      <c r="E468" s="43"/>
      <c r="F468" s="43"/>
      <c r="G468" s="194"/>
      <c r="H468" s="194"/>
      <c r="I468" s="195"/>
      <c r="J468" s="196"/>
      <c r="K468" s="196"/>
      <c r="L468" s="196"/>
      <c r="M468" s="196"/>
      <c r="N468" s="196"/>
      <c r="O468" s="197"/>
      <c r="P468" s="197"/>
      <c r="Q468" s="197"/>
      <c r="R468" s="197"/>
      <c r="S468" s="197"/>
      <c r="T468" s="197"/>
      <c r="U468" s="198"/>
      <c r="V468" s="199"/>
      <c r="W468" s="200"/>
      <c r="X468" s="200"/>
      <c r="Y468" s="43"/>
      <c r="Z468" s="199"/>
      <c r="AA468" s="199"/>
      <c r="AB468" s="199"/>
      <c r="AC468" s="199"/>
      <c r="AD468" s="199"/>
      <c r="AE468" s="199"/>
      <c r="AF468" s="199"/>
      <c r="AG468" s="196"/>
      <c r="AH468" s="201"/>
      <c r="AI468" s="201"/>
      <c r="AJ468" s="201"/>
      <c r="AK468" s="43"/>
      <c r="AL468" s="43"/>
      <c r="AM468" s="43"/>
      <c r="AN468" s="64"/>
      <c r="AO468" s="64"/>
      <c r="AP468" s="202"/>
      <c r="AQ468" s="202"/>
      <c r="AR468" s="64"/>
    </row>
    <row r="469" spans="1:44" ht="15.75" customHeight="1" x14ac:dyDescent="0.2">
      <c r="A469" s="43"/>
      <c r="B469" s="43"/>
      <c r="C469" s="43"/>
      <c r="D469" s="43"/>
      <c r="E469" s="43"/>
      <c r="F469" s="43"/>
      <c r="G469" s="194"/>
      <c r="H469" s="194"/>
      <c r="I469" s="195"/>
      <c r="J469" s="196"/>
      <c r="K469" s="196"/>
      <c r="L469" s="196"/>
      <c r="M469" s="196"/>
      <c r="N469" s="196"/>
      <c r="O469" s="197"/>
      <c r="P469" s="197"/>
      <c r="Q469" s="197"/>
      <c r="R469" s="197"/>
      <c r="S469" s="197"/>
      <c r="T469" s="197"/>
      <c r="U469" s="198"/>
      <c r="V469" s="199"/>
      <c r="W469" s="200"/>
      <c r="X469" s="200"/>
      <c r="Y469" s="43"/>
      <c r="Z469" s="199"/>
      <c r="AA469" s="199"/>
      <c r="AB469" s="199"/>
      <c r="AC469" s="199"/>
      <c r="AD469" s="199"/>
      <c r="AE469" s="199"/>
      <c r="AF469" s="199"/>
      <c r="AG469" s="196"/>
      <c r="AH469" s="201"/>
      <c r="AI469" s="201"/>
      <c r="AJ469" s="201"/>
      <c r="AK469" s="43"/>
      <c r="AL469" s="43"/>
      <c r="AM469" s="43"/>
      <c r="AN469" s="64"/>
      <c r="AO469" s="64"/>
      <c r="AP469" s="202"/>
      <c r="AQ469" s="202"/>
      <c r="AR469" s="64"/>
    </row>
    <row r="470" spans="1:44" ht="15.75" customHeight="1" x14ac:dyDescent="0.2">
      <c r="A470" s="43"/>
      <c r="B470" s="43"/>
      <c r="C470" s="43"/>
      <c r="D470" s="43"/>
      <c r="E470" s="43"/>
      <c r="F470" s="43"/>
      <c r="G470" s="194"/>
      <c r="H470" s="194"/>
      <c r="I470" s="195"/>
      <c r="J470" s="196"/>
      <c r="K470" s="196"/>
      <c r="L470" s="196"/>
      <c r="M470" s="196"/>
      <c r="N470" s="196"/>
      <c r="O470" s="197"/>
      <c r="P470" s="197"/>
      <c r="Q470" s="197"/>
      <c r="R470" s="197"/>
      <c r="S470" s="197"/>
      <c r="T470" s="197"/>
      <c r="U470" s="198"/>
      <c r="V470" s="199"/>
      <c r="W470" s="200"/>
      <c r="X470" s="200"/>
      <c r="Y470" s="43"/>
      <c r="Z470" s="199"/>
      <c r="AA470" s="199"/>
      <c r="AB470" s="199"/>
      <c r="AC470" s="199"/>
      <c r="AD470" s="199"/>
      <c r="AE470" s="199"/>
      <c r="AF470" s="199"/>
      <c r="AG470" s="196"/>
      <c r="AH470" s="201"/>
      <c r="AI470" s="201"/>
      <c r="AJ470" s="201"/>
      <c r="AK470" s="43"/>
      <c r="AL470" s="43"/>
      <c r="AM470" s="43"/>
      <c r="AN470" s="64"/>
      <c r="AO470" s="64"/>
      <c r="AP470" s="202"/>
      <c r="AQ470" s="202"/>
      <c r="AR470" s="64"/>
    </row>
    <row r="471" spans="1:44" ht="15.75" customHeight="1" x14ac:dyDescent="0.2">
      <c r="A471" s="43"/>
      <c r="B471" s="43"/>
      <c r="C471" s="43"/>
      <c r="D471" s="43"/>
      <c r="E471" s="43"/>
      <c r="F471" s="43"/>
      <c r="G471" s="194"/>
      <c r="H471" s="194"/>
      <c r="I471" s="195"/>
      <c r="J471" s="196"/>
      <c r="K471" s="196"/>
      <c r="L471" s="196"/>
      <c r="M471" s="196"/>
      <c r="N471" s="196"/>
      <c r="O471" s="197"/>
      <c r="P471" s="197"/>
      <c r="Q471" s="197"/>
      <c r="R471" s="197"/>
      <c r="S471" s="197"/>
      <c r="T471" s="197"/>
      <c r="U471" s="198"/>
      <c r="V471" s="199"/>
      <c r="W471" s="200"/>
      <c r="X471" s="200"/>
      <c r="Y471" s="43"/>
      <c r="Z471" s="199"/>
      <c r="AA471" s="199"/>
      <c r="AB471" s="199"/>
      <c r="AC471" s="199"/>
      <c r="AD471" s="199"/>
      <c r="AE471" s="199"/>
      <c r="AF471" s="199"/>
      <c r="AG471" s="196"/>
      <c r="AH471" s="201"/>
      <c r="AI471" s="201"/>
      <c r="AJ471" s="201"/>
      <c r="AK471" s="43"/>
      <c r="AL471" s="43"/>
      <c r="AM471" s="43"/>
      <c r="AN471" s="64"/>
      <c r="AO471" s="64"/>
      <c r="AP471" s="202"/>
      <c r="AQ471" s="202"/>
      <c r="AR471" s="64"/>
    </row>
    <row r="472" spans="1:44" ht="15.75" customHeight="1" x14ac:dyDescent="0.2">
      <c r="A472" s="43"/>
      <c r="B472" s="43"/>
      <c r="C472" s="43"/>
      <c r="D472" s="43"/>
      <c r="E472" s="43"/>
      <c r="F472" s="43"/>
      <c r="G472" s="194"/>
      <c r="H472" s="194"/>
      <c r="I472" s="195"/>
      <c r="J472" s="196"/>
      <c r="K472" s="196"/>
      <c r="L472" s="196"/>
      <c r="M472" s="196"/>
      <c r="N472" s="196"/>
      <c r="O472" s="197"/>
      <c r="P472" s="197"/>
      <c r="Q472" s="197"/>
      <c r="R472" s="197"/>
      <c r="S472" s="197"/>
      <c r="T472" s="197"/>
      <c r="U472" s="198"/>
      <c r="V472" s="199"/>
      <c r="W472" s="200"/>
      <c r="X472" s="200"/>
      <c r="Y472" s="43"/>
      <c r="Z472" s="199"/>
      <c r="AA472" s="199"/>
      <c r="AB472" s="199"/>
      <c r="AC472" s="199"/>
      <c r="AD472" s="199"/>
      <c r="AE472" s="199"/>
      <c r="AF472" s="199"/>
      <c r="AG472" s="196"/>
      <c r="AH472" s="201"/>
      <c r="AI472" s="201"/>
      <c r="AJ472" s="201"/>
      <c r="AK472" s="43"/>
      <c r="AL472" s="43"/>
      <c r="AM472" s="43"/>
      <c r="AN472" s="64"/>
      <c r="AO472" s="64"/>
      <c r="AP472" s="202"/>
      <c r="AQ472" s="202"/>
      <c r="AR472" s="64"/>
    </row>
    <row r="473" spans="1:44" ht="15.75" customHeight="1" x14ac:dyDescent="0.2">
      <c r="A473" s="43"/>
      <c r="B473" s="43"/>
      <c r="C473" s="43"/>
      <c r="D473" s="43"/>
      <c r="E473" s="43"/>
      <c r="F473" s="43"/>
      <c r="G473" s="194"/>
      <c r="H473" s="194"/>
      <c r="I473" s="195"/>
      <c r="J473" s="196"/>
      <c r="K473" s="196"/>
      <c r="L473" s="196"/>
      <c r="M473" s="196"/>
      <c r="N473" s="196"/>
      <c r="O473" s="197"/>
      <c r="P473" s="197"/>
      <c r="Q473" s="197"/>
      <c r="R473" s="197"/>
      <c r="S473" s="197"/>
      <c r="T473" s="197"/>
      <c r="U473" s="198"/>
      <c r="V473" s="199"/>
      <c r="W473" s="200"/>
      <c r="X473" s="200"/>
      <c r="Y473" s="43"/>
      <c r="Z473" s="199"/>
      <c r="AA473" s="199"/>
      <c r="AB473" s="199"/>
      <c r="AC473" s="199"/>
      <c r="AD473" s="199"/>
      <c r="AE473" s="199"/>
      <c r="AF473" s="199"/>
      <c r="AG473" s="196"/>
      <c r="AH473" s="201"/>
      <c r="AI473" s="201"/>
      <c r="AJ473" s="201"/>
      <c r="AK473" s="43"/>
      <c r="AL473" s="43"/>
      <c r="AM473" s="43"/>
      <c r="AN473" s="64"/>
      <c r="AO473" s="64"/>
      <c r="AP473" s="202"/>
      <c r="AQ473" s="202"/>
      <c r="AR473" s="64"/>
    </row>
    <row r="474" spans="1:44" ht="15.75" customHeight="1" x14ac:dyDescent="0.2">
      <c r="A474" s="43"/>
      <c r="B474" s="43"/>
      <c r="C474" s="43"/>
      <c r="D474" s="43"/>
      <c r="E474" s="43"/>
      <c r="F474" s="43"/>
      <c r="G474" s="194"/>
      <c r="H474" s="194"/>
      <c r="I474" s="195"/>
      <c r="J474" s="196"/>
      <c r="K474" s="196"/>
      <c r="L474" s="196"/>
      <c r="M474" s="196"/>
      <c r="N474" s="196"/>
      <c r="O474" s="197"/>
      <c r="P474" s="197"/>
      <c r="Q474" s="197"/>
      <c r="R474" s="197"/>
      <c r="S474" s="197"/>
      <c r="T474" s="197"/>
      <c r="U474" s="198"/>
      <c r="V474" s="199"/>
      <c r="W474" s="200"/>
      <c r="X474" s="200"/>
      <c r="Y474" s="43"/>
      <c r="Z474" s="199"/>
      <c r="AA474" s="199"/>
      <c r="AB474" s="199"/>
      <c r="AC474" s="199"/>
      <c r="AD474" s="199"/>
      <c r="AE474" s="199"/>
      <c r="AF474" s="199"/>
      <c r="AG474" s="196"/>
      <c r="AH474" s="201"/>
      <c r="AI474" s="201"/>
      <c r="AJ474" s="201"/>
      <c r="AK474" s="43"/>
      <c r="AL474" s="43"/>
      <c r="AM474" s="43"/>
      <c r="AN474" s="64"/>
      <c r="AO474" s="64"/>
      <c r="AP474" s="202"/>
      <c r="AQ474" s="202"/>
      <c r="AR474" s="64"/>
    </row>
    <row r="475" spans="1:44" ht="15.75" customHeight="1" x14ac:dyDescent="0.2">
      <c r="A475" s="43"/>
      <c r="B475" s="43"/>
      <c r="C475" s="43"/>
      <c r="D475" s="43"/>
      <c r="E475" s="43"/>
      <c r="F475" s="43"/>
      <c r="G475" s="194"/>
      <c r="H475" s="194"/>
      <c r="I475" s="195"/>
      <c r="J475" s="196"/>
      <c r="K475" s="196"/>
      <c r="L475" s="196"/>
      <c r="M475" s="196"/>
      <c r="N475" s="196"/>
      <c r="O475" s="197"/>
      <c r="P475" s="197"/>
      <c r="Q475" s="197"/>
      <c r="R475" s="197"/>
      <c r="S475" s="197"/>
      <c r="T475" s="197"/>
      <c r="U475" s="198"/>
      <c r="V475" s="199"/>
      <c r="W475" s="200"/>
      <c r="X475" s="200"/>
      <c r="Y475" s="43"/>
      <c r="Z475" s="199"/>
      <c r="AA475" s="199"/>
      <c r="AB475" s="199"/>
      <c r="AC475" s="199"/>
      <c r="AD475" s="199"/>
      <c r="AE475" s="199"/>
      <c r="AF475" s="199"/>
      <c r="AG475" s="196"/>
      <c r="AH475" s="201"/>
      <c r="AI475" s="201"/>
      <c r="AJ475" s="201"/>
      <c r="AK475" s="43"/>
      <c r="AL475" s="43"/>
      <c r="AM475" s="43"/>
      <c r="AN475" s="64"/>
      <c r="AO475" s="64"/>
      <c r="AP475" s="202"/>
      <c r="AQ475" s="202"/>
      <c r="AR475" s="64"/>
    </row>
    <row r="476" spans="1:44" ht="15.75" customHeight="1" x14ac:dyDescent="0.2">
      <c r="A476" s="43"/>
      <c r="B476" s="43"/>
      <c r="C476" s="43"/>
      <c r="D476" s="43"/>
      <c r="E476" s="43"/>
      <c r="F476" s="43"/>
      <c r="G476" s="194"/>
      <c r="H476" s="194"/>
      <c r="I476" s="195"/>
      <c r="J476" s="196"/>
      <c r="K476" s="196"/>
      <c r="L476" s="196"/>
      <c r="M476" s="196"/>
      <c r="N476" s="196"/>
      <c r="O476" s="197"/>
      <c r="P476" s="197"/>
      <c r="Q476" s="197"/>
      <c r="R476" s="197"/>
      <c r="S476" s="197"/>
      <c r="T476" s="197"/>
      <c r="U476" s="198"/>
      <c r="V476" s="199"/>
      <c r="W476" s="200"/>
      <c r="X476" s="200"/>
      <c r="Y476" s="43"/>
      <c r="Z476" s="199"/>
      <c r="AA476" s="199"/>
      <c r="AB476" s="199"/>
      <c r="AC476" s="199"/>
      <c r="AD476" s="199"/>
      <c r="AE476" s="199"/>
      <c r="AF476" s="199"/>
      <c r="AG476" s="196"/>
      <c r="AH476" s="201"/>
      <c r="AI476" s="201"/>
      <c r="AJ476" s="201"/>
      <c r="AK476" s="43"/>
      <c r="AL476" s="43"/>
      <c r="AM476" s="43"/>
      <c r="AN476" s="64"/>
      <c r="AO476" s="64"/>
      <c r="AP476" s="202"/>
      <c r="AQ476" s="202"/>
      <c r="AR476" s="64"/>
    </row>
    <row r="477" spans="1:44" ht="15.75" customHeight="1" x14ac:dyDescent="0.2">
      <c r="A477" s="43"/>
      <c r="B477" s="43"/>
      <c r="C477" s="43"/>
      <c r="D477" s="43"/>
      <c r="E477" s="43"/>
      <c r="F477" s="43"/>
      <c r="G477" s="194"/>
      <c r="H477" s="194"/>
      <c r="I477" s="195"/>
      <c r="J477" s="196"/>
      <c r="K477" s="196"/>
      <c r="L477" s="196"/>
      <c r="M477" s="196"/>
      <c r="N477" s="196"/>
      <c r="O477" s="197"/>
      <c r="P477" s="197"/>
      <c r="Q477" s="197"/>
      <c r="R477" s="197"/>
      <c r="S477" s="197"/>
      <c r="T477" s="197"/>
      <c r="U477" s="198"/>
      <c r="V477" s="199"/>
      <c r="W477" s="200"/>
      <c r="X477" s="200"/>
      <c r="Y477" s="43"/>
      <c r="Z477" s="199"/>
      <c r="AA477" s="199"/>
      <c r="AB477" s="199"/>
      <c r="AC477" s="199"/>
      <c r="AD477" s="199"/>
      <c r="AE477" s="199"/>
      <c r="AF477" s="199"/>
      <c r="AG477" s="196"/>
      <c r="AH477" s="201"/>
      <c r="AI477" s="201"/>
      <c r="AJ477" s="201"/>
      <c r="AK477" s="43"/>
      <c r="AL477" s="43"/>
      <c r="AM477" s="43"/>
      <c r="AN477" s="64"/>
      <c r="AO477" s="64"/>
      <c r="AP477" s="202"/>
      <c r="AQ477" s="202"/>
      <c r="AR477" s="64"/>
    </row>
    <row r="478" spans="1:44" ht="15.75" customHeight="1" x14ac:dyDescent="0.2">
      <c r="A478" s="43"/>
      <c r="B478" s="43"/>
      <c r="C478" s="43"/>
      <c r="D478" s="43"/>
      <c r="E478" s="43"/>
      <c r="F478" s="43"/>
      <c r="G478" s="194"/>
      <c r="H478" s="194"/>
      <c r="I478" s="195"/>
      <c r="J478" s="196"/>
      <c r="K478" s="196"/>
      <c r="L478" s="196"/>
      <c r="M478" s="196"/>
      <c r="N478" s="196"/>
      <c r="O478" s="197"/>
      <c r="P478" s="197"/>
      <c r="Q478" s="197"/>
      <c r="R478" s="197"/>
      <c r="S478" s="197"/>
      <c r="T478" s="197"/>
      <c r="U478" s="198"/>
      <c r="V478" s="199"/>
      <c r="W478" s="200"/>
      <c r="X478" s="200"/>
      <c r="Y478" s="43"/>
      <c r="Z478" s="199"/>
      <c r="AA478" s="199"/>
      <c r="AB478" s="199"/>
      <c r="AC478" s="199"/>
      <c r="AD478" s="199"/>
      <c r="AE478" s="199"/>
      <c r="AF478" s="199"/>
      <c r="AG478" s="196"/>
      <c r="AH478" s="201"/>
      <c r="AI478" s="201"/>
      <c r="AJ478" s="201"/>
      <c r="AK478" s="43"/>
      <c r="AL478" s="43"/>
      <c r="AM478" s="43"/>
      <c r="AN478" s="64"/>
      <c r="AO478" s="64"/>
      <c r="AP478" s="202"/>
      <c r="AQ478" s="202"/>
      <c r="AR478" s="64"/>
    </row>
    <row r="479" spans="1:44" ht="15.75" customHeight="1" x14ac:dyDescent="0.2">
      <c r="A479" s="43"/>
      <c r="B479" s="43"/>
      <c r="C479" s="43"/>
      <c r="D479" s="43"/>
      <c r="E479" s="43"/>
      <c r="F479" s="43"/>
      <c r="G479" s="194"/>
      <c r="H479" s="194"/>
      <c r="I479" s="195"/>
      <c r="J479" s="196"/>
      <c r="K479" s="196"/>
      <c r="L479" s="196"/>
      <c r="M479" s="196"/>
      <c r="N479" s="196"/>
      <c r="O479" s="197"/>
      <c r="P479" s="197"/>
      <c r="Q479" s="197"/>
      <c r="R479" s="197"/>
      <c r="S479" s="197"/>
      <c r="T479" s="197"/>
      <c r="U479" s="198"/>
      <c r="V479" s="199"/>
      <c r="W479" s="200"/>
      <c r="X479" s="200"/>
      <c r="Y479" s="43"/>
      <c r="Z479" s="199"/>
      <c r="AA479" s="199"/>
      <c r="AB479" s="199"/>
      <c r="AC479" s="199"/>
      <c r="AD479" s="199"/>
      <c r="AE479" s="199"/>
      <c r="AF479" s="199"/>
      <c r="AG479" s="196"/>
      <c r="AH479" s="201"/>
      <c r="AI479" s="201"/>
      <c r="AJ479" s="201"/>
      <c r="AK479" s="43"/>
      <c r="AL479" s="43"/>
      <c r="AM479" s="43"/>
      <c r="AN479" s="64"/>
      <c r="AO479" s="64"/>
      <c r="AP479" s="202"/>
      <c r="AQ479" s="202"/>
      <c r="AR479" s="64"/>
    </row>
    <row r="480" spans="1:44" ht="15.75" customHeight="1" x14ac:dyDescent="0.2">
      <c r="A480" s="43"/>
      <c r="B480" s="43"/>
      <c r="C480" s="43"/>
      <c r="D480" s="43"/>
      <c r="E480" s="43"/>
      <c r="F480" s="43"/>
      <c r="G480" s="194"/>
      <c r="H480" s="194"/>
      <c r="I480" s="195"/>
      <c r="J480" s="196"/>
      <c r="K480" s="196"/>
      <c r="L480" s="196"/>
      <c r="M480" s="196"/>
      <c r="N480" s="196"/>
      <c r="O480" s="197"/>
      <c r="P480" s="197"/>
      <c r="Q480" s="197"/>
      <c r="R480" s="197"/>
      <c r="S480" s="197"/>
      <c r="T480" s="197"/>
      <c r="U480" s="198"/>
      <c r="V480" s="199"/>
      <c r="W480" s="200"/>
      <c r="X480" s="200"/>
      <c r="Y480" s="43"/>
      <c r="Z480" s="199"/>
      <c r="AA480" s="199"/>
      <c r="AB480" s="199"/>
      <c r="AC480" s="199"/>
      <c r="AD480" s="199"/>
      <c r="AE480" s="199"/>
      <c r="AF480" s="199"/>
      <c r="AG480" s="196"/>
      <c r="AH480" s="201"/>
      <c r="AI480" s="201"/>
      <c r="AJ480" s="201"/>
      <c r="AK480" s="43"/>
      <c r="AL480" s="43"/>
      <c r="AM480" s="43"/>
      <c r="AN480" s="64"/>
      <c r="AO480" s="64"/>
      <c r="AP480" s="202"/>
      <c r="AQ480" s="202"/>
      <c r="AR480" s="64"/>
    </row>
    <row r="481" spans="1:44" ht="15.75" customHeight="1" x14ac:dyDescent="0.2">
      <c r="A481" s="43"/>
      <c r="B481" s="43"/>
      <c r="C481" s="43"/>
      <c r="D481" s="43"/>
      <c r="E481" s="43"/>
      <c r="F481" s="43"/>
      <c r="G481" s="194"/>
      <c r="H481" s="194"/>
      <c r="I481" s="195"/>
      <c r="J481" s="196"/>
      <c r="K481" s="196"/>
      <c r="L481" s="196"/>
      <c r="M481" s="196"/>
      <c r="N481" s="196"/>
      <c r="O481" s="197"/>
      <c r="P481" s="197"/>
      <c r="Q481" s="197"/>
      <c r="R481" s="197"/>
      <c r="S481" s="197"/>
      <c r="T481" s="197"/>
      <c r="U481" s="198"/>
      <c r="V481" s="199"/>
      <c r="W481" s="200"/>
      <c r="X481" s="200"/>
      <c r="Y481" s="43"/>
      <c r="Z481" s="199"/>
      <c r="AA481" s="199"/>
      <c r="AB481" s="199"/>
      <c r="AC481" s="199"/>
      <c r="AD481" s="199"/>
      <c r="AE481" s="199"/>
      <c r="AF481" s="199"/>
      <c r="AG481" s="196"/>
      <c r="AH481" s="201"/>
      <c r="AI481" s="201"/>
      <c r="AJ481" s="201"/>
      <c r="AK481" s="43"/>
      <c r="AL481" s="43"/>
      <c r="AM481" s="43"/>
      <c r="AN481" s="64"/>
      <c r="AO481" s="64"/>
      <c r="AP481" s="202"/>
      <c r="AQ481" s="202"/>
      <c r="AR481" s="64"/>
    </row>
    <row r="482" spans="1:44" ht="15.75" customHeight="1" x14ac:dyDescent="0.2">
      <c r="A482" s="43"/>
      <c r="B482" s="43"/>
      <c r="C482" s="43"/>
      <c r="D482" s="43"/>
      <c r="E482" s="43"/>
      <c r="F482" s="43"/>
      <c r="G482" s="194"/>
      <c r="H482" s="194"/>
      <c r="I482" s="195"/>
      <c r="J482" s="196"/>
      <c r="K482" s="196"/>
      <c r="L482" s="196"/>
      <c r="M482" s="196"/>
      <c r="N482" s="196"/>
      <c r="O482" s="197"/>
      <c r="P482" s="197"/>
      <c r="Q482" s="197"/>
      <c r="R482" s="197"/>
      <c r="S482" s="197"/>
      <c r="T482" s="197"/>
      <c r="U482" s="198"/>
      <c r="V482" s="199"/>
      <c r="W482" s="200"/>
      <c r="X482" s="200"/>
      <c r="Y482" s="43"/>
      <c r="Z482" s="199"/>
      <c r="AA482" s="199"/>
      <c r="AB482" s="199"/>
      <c r="AC482" s="199"/>
      <c r="AD482" s="199"/>
      <c r="AE482" s="199"/>
      <c r="AF482" s="199"/>
      <c r="AG482" s="196"/>
      <c r="AH482" s="201"/>
      <c r="AI482" s="201"/>
      <c r="AJ482" s="201"/>
      <c r="AK482" s="43"/>
      <c r="AL482" s="43"/>
      <c r="AM482" s="43"/>
      <c r="AN482" s="64"/>
      <c r="AO482" s="64"/>
      <c r="AP482" s="202"/>
      <c r="AQ482" s="202"/>
      <c r="AR482" s="64"/>
    </row>
    <row r="483" spans="1:44" ht="15.75" customHeight="1" x14ac:dyDescent="0.2">
      <c r="A483" s="43"/>
      <c r="B483" s="43"/>
      <c r="C483" s="43"/>
      <c r="D483" s="43"/>
      <c r="E483" s="43"/>
      <c r="F483" s="43"/>
      <c r="G483" s="194"/>
      <c r="H483" s="194"/>
      <c r="I483" s="195"/>
      <c r="J483" s="196"/>
      <c r="K483" s="196"/>
      <c r="L483" s="196"/>
      <c r="M483" s="196"/>
      <c r="N483" s="196"/>
      <c r="O483" s="197"/>
      <c r="P483" s="197"/>
      <c r="Q483" s="197"/>
      <c r="R483" s="197"/>
      <c r="S483" s="197"/>
      <c r="T483" s="197"/>
      <c r="U483" s="198"/>
      <c r="V483" s="199"/>
      <c r="W483" s="200"/>
      <c r="X483" s="200"/>
      <c r="Y483" s="43"/>
      <c r="Z483" s="199"/>
      <c r="AA483" s="199"/>
      <c r="AB483" s="199"/>
      <c r="AC483" s="199"/>
      <c r="AD483" s="199"/>
      <c r="AE483" s="199"/>
      <c r="AF483" s="199"/>
      <c r="AG483" s="196"/>
      <c r="AH483" s="201"/>
      <c r="AI483" s="201"/>
      <c r="AJ483" s="201"/>
      <c r="AK483" s="43"/>
      <c r="AL483" s="43"/>
      <c r="AM483" s="43"/>
      <c r="AN483" s="64"/>
      <c r="AO483" s="64"/>
      <c r="AP483" s="202"/>
      <c r="AQ483" s="202"/>
      <c r="AR483" s="64"/>
    </row>
    <row r="484" spans="1:44" ht="15.75" customHeight="1" x14ac:dyDescent="0.2">
      <c r="A484" s="43"/>
      <c r="B484" s="43"/>
      <c r="C484" s="43"/>
      <c r="D484" s="43"/>
      <c r="E484" s="43"/>
      <c r="F484" s="43"/>
      <c r="G484" s="194"/>
      <c r="H484" s="194"/>
      <c r="I484" s="195"/>
      <c r="J484" s="196"/>
      <c r="K484" s="196"/>
      <c r="L484" s="196"/>
      <c r="M484" s="196"/>
      <c r="N484" s="196"/>
      <c r="O484" s="197"/>
      <c r="P484" s="197"/>
      <c r="Q484" s="197"/>
      <c r="R484" s="197"/>
      <c r="S484" s="197"/>
      <c r="T484" s="197"/>
      <c r="U484" s="198"/>
      <c r="V484" s="199"/>
      <c r="W484" s="200"/>
      <c r="X484" s="200"/>
      <c r="Y484" s="43"/>
      <c r="Z484" s="199"/>
      <c r="AA484" s="199"/>
      <c r="AB484" s="199"/>
      <c r="AC484" s="199"/>
      <c r="AD484" s="199"/>
      <c r="AE484" s="199"/>
      <c r="AF484" s="199"/>
      <c r="AG484" s="196"/>
      <c r="AH484" s="201"/>
      <c r="AI484" s="201"/>
      <c r="AJ484" s="201"/>
      <c r="AK484" s="43"/>
      <c r="AL484" s="43"/>
      <c r="AM484" s="43"/>
      <c r="AN484" s="64"/>
      <c r="AO484" s="64"/>
      <c r="AP484" s="202"/>
      <c r="AQ484" s="202"/>
      <c r="AR484" s="64"/>
    </row>
    <row r="485" spans="1:44" ht="15.75" customHeight="1" x14ac:dyDescent="0.2">
      <c r="A485" s="43"/>
      <c r="B485" s="43"/>
      <c r="C485" s="43"/>
      <c r="D485" s="43"/>
      <c r="E485" s="43"/>
      <c r="F485" s="43"/>
      <c r="G485" s="194"/>
      <c r="H485" s="194"/>
      <c r="I485" s="195"/>
      <c r="J485" s="196"/>
      <c r="K485" s="196"/>
      <c r="L485" s="196"/>
      <c r="M485" s="196"/>
      <c r="N485" s="196"/>
      <c r="O485" s="197"/>
      <c r="P485" s="197"/>
      <c r="Q485" s="197"/>
      <c r="R485" s="197"/>
      <c r="S485" s="197"/>
      <c r="T485" s="197"/>
      <c r="U485" s="198"/>
      <c r="V485" s="199"/>
      <c r="W485" s="200"/>
      <c r="X485" s="200"/>
      <c r="Y485" s="43"/>
      <c r="Z485" s="199"/>
      <c r="AA485" s="199"/>
      <c r="AB485" s="199"/>
      <c r="AC485" s="199"/>
      <c r="AD485" s="199"/>
      <c r="AE485" s="199"/>
      <c r="AF485" s="199"/>
      <c r="AG485" s="196"/>
      <c r="AH485" s="201"/>
      <c r="AI485" s="201"/>
      <c r="AJ485" s="201"/>
      <c r="AK485" s="43"/>
      <c r="AL485" s="43"/>
      <c r="AM485" s="43"/>
      <c r="AN485" s="64"/>
      <c r="AO485" s="64"/>
      <c r="AP485" s="202"/>
      <c r="AQ485" s="202"/>
      <c r="AR485" s="64"/>
    </row>
    <row r="486" spans="1:44" ht="15.75" customHeight="1" x14ac:dyDescent="0.2">
      <c r="A486" s="43"/>
      <c r="B486" s="43"/>
      <c r="C486" s="43"/>
      <c r="D486" s="43"/>
      <c r="E486" s="43"/>
      <c r="F486" s="43"/>
      <c r="G486" s="194"/>
      <c r="H486" s="194"/>
      <c r="I486" s="195"/>
      <c r="J486" s="196"/>
      <c r="K486" s="196"/>
      <c r="L486" s="196"/>
      <c r="M486" s="196"/>
      <c r="N486" s="196"/>
      <c r="O486" s="197"/>
      <c r="P486" s="197"/>
      <c r="Q486" s="197"/>
      <c r="R486" s="197"/>
      <c r="S486" s="197"/>
      <c r="T486" s="197"/>
      <c r="U486" s="198"/>
      <c r="V486" s="199"/>
      <c r="W486" s="200"/>
      <c r="X486" s="200"/>
      <c r="Y486" s="43"/>
      <c r="Z486" s="199"/>
      <c r="AA486" s="199"/>
      <c r="AB486" s="199"/>
      <c r="AC486" s="199"/>
      <c r="AD486" s="199"/>
      <c r="AE486" s="199"/>
      <c r="AF486" s="199"/>
      <c r="AG486" s="196"/>
      <c r="AH486" s="201"/>
      <c r="AI486" s="201"/>
      <c r="AJ486" s="201"/>
      <c r="AK486" s="43"/>
      <c r="AL486" s="43"/>
      <c r="AM486" s="43"/>
      <c r="AN486" s="64"/>
      <c r="AO486" s="64"/>
      <c r="AP486" s="202"/>
      <c r="AQ486" s="202"/>
      <c r="AR486" s="64"/>
    </row>
    <row r="487" spans="1:44" ht="15.75" customHeight="1" x14ac:dyDescent="0.2">
      <c r="A487" s="43"/>
      <c r="B487" s="43"/>
      <c r="C487" s="43"/>
      <c r="D487" s="43"/>
      <c r="E487" s="43"/>
      <c r="F487" s="43"/>
      <c r="G487" s="194"/>
      <c r="H487" s="194"/>
      <c r="I487" s="195"/>
      <c r="J487" s="196"/>
      <c r="K487" s="196"/>
      <c r="L487" s="196"/>
      <c r="M487" s="196"/>
      <c r="N487" s="196"/>
      <c r="O487" s="197"/>
      <c r="P487" s="197"/>
      <c r="Q487" s="197"/>
      <c r="R487" s="197"/>
      <c r="S487" s="197"/>
      <c r="T487" s="197"/>
      <c r="U487" s="198"/>
      <c r="V487" s="199"/>
      <c r="W487" s="200"/>
      <c r="X487" s="200"/>
      <c r="Y487" s="43"/>
      <c r="Z487" s="199"/>
      <c r="AA487" s="199"/>
      <c r="AB487" s="199"/>
      <c r="AC487" s="199"/>
      <c r="AD487" s="199"/>
      <c r="AE487" s="199"/>
      <c r="AF487" s="199"/>
      <c r="AG487" s="196"/>
      <c r="AH487" s="201"/>
      <c r="AI487" s="201"/>
      <c r="AJ487" s="201"/>
      <c r="AK487" s="43"/>
      <c r="AL487" s="43"/>
      <c r="AM487" s="43"/>
      <c r="AN487" s="64"/>
      <c r="AO487" s="64"/>
      <c r="AP487" s="202"/>
      <c r="AQ487" s="202"/>
      <c r="AR487" s="64"/>
    </row>
    <row r="488" spans="1:44" ht="15.75" customHeight="1" x14ac:dyDescent="0.2">
      <c r="A488" s="43"/>
      <c r="B488" s="43"/>
      <c r="C488" s="43"/>
      <c r="D488" s="43"/>
      <c r="E488" s="43"/>
      <c r="F488" s="43"/>
      <c r="G488" s="194"/>
      <c r="H488" s="194"/>
      <c r="I488" s="195"/>
      <c r="J488" s="196"/>
      <c r="K488" s="196"/>
      <c r="L488" s="196"/>
      <c r="M488" s="196"/>
      <c r="N488" s="196"/>
      <c r="O488" s="197"/>
      <c r="P488" s="197"/>
      <c r="Q488" s="197"/>
      <c r="R488" s="197"/>
      <c r="S488" s="197"/>
      <c r="T488" s="197"/>
      <c r="U488" s="198"/>
      <c r="V488" s="199"/>
      <c r="W488" s="200"/>
      <c r="X488" s="200"/>
      <c r="Y488" s="43"/>
      <c r="Z488" s="199"/>
      <c r="AA488" s="199"/>
      <c r="AB488" s="199"/>
      <c r="AC488" s="199"/>
      <c r="AD488" s="199"/>
      <c r="AE488" s="199"/>
      <c r="AF488" s="199"/>
      <c r="AG488" s="196"/>
      <c r="AH488" s="201"/>
      <c r="AI488" s="201"/>
      <c r="AJ488" s="201"/>
      <c r="AK488" s="43"/>
      <c r="AL488" s="43"/>
      <c r="AM488" s="43"/>
      <c r="AN488" s="64"/>
      <c r="AO488" s="64"/>
      <c r="AP488" s="202"/>
      <c r="AQ488" s="202"/>
      <c r="AR488" s="64"/>
    </row>
    <row r="489" spans="1:44" ht="15.75" customHeight="1" x14ac:dyDescent="0.2">
      <c r="A489" s="43"/>
      <c r="B489" s="43"/>
      <c r="C489" s="43"/>
      <c r="D489" s="43"/>
      <c r="E489" s="43"/>
      <c r="F489" s="43"/>
      <c r="G489" s="194"/>
      <c r="H489" s="194"/>
      <c r="I489" s="195"/>
      <c r="J489" s="196"/>
      <c r="K489" s="196"/>
      <c r="L489" s="196"/>
      <c r="M489" s="196"/>
      <c r="N489" s="196"/>
      <c r="O489" s="197"/>
      <c r="P489" s="197"/>
      <c r="Q489" s="197"/>
      <c r="R489" s="197"/>
      <c r="S489" s="197"/>
      <c r="T489" s="197"/>
      <c r="U489" s="198"/>
      <c r="V489" s="199"/>
      <c r="W489" s="200"/>
      <c r="X489" s="200"/>
      <c r="Y489" s="43"/>
      <c r="Z489" s="199"/>
      <c r="AA489" s="199"/>
      <c r="AB489" s="199"/>
      <c r="AC489" s="199"/>
      <c r="AD489" s="199"/>
      <c r="AE489" s="199"/>
      <c r="AF489" s="199"/>
      <c r="AG489" s="196"/>
      <c r="AH489" s="201"/>
      <c r="AI489" s="201"/>
      <c r="AJ489" s="201"/>
      <c r="AK489" s="43"/>
      <c r="AL489" s="43"/>
      <c r="AM489" s="43"/>
      <c r="AN489" s="64"/>
      <c r="AO489" s="64"/>
      <c r="AP489" s="202"/>
      <c r="AQ489" s="202"/>
      <c r="AR489" s="64"/>
    </row>
    <row r="490" spans="1:44" ht="15.75" customHeight="1" x14ac:dyDescent="0.2">
      <c r="A490" s="43"/>
      <c r="B490" s="43"/>
      <c r="C490" s="43"/>
      <c r="D490" s="43"/>
      <c r="E490" s="43"/>
      <c r="F490" s="43"/>
      <c r="G490" s="194"/>
      <c r="H490" s="194"/>
      <c r="I490" s="195"/>
      <c r="J490" s="196"/>
      <c r="K490" s="196"/>
      <c r="L490" s="196"/>
      <c r="M490" s="196"/>
      <c r="N490" s="196"/>
      <c r="O490" s="197"/>
      <c r="P490" s="197"/>
      <c r="Q490" s="197"/>
      <c r="R490" s="197"/>
      <c r="S490" s="197"/>
      <c r="T490" s="197"/>
      <c r="U490" s="198"/>
      <c r="V490" s="199"/>
      <c r="W490" s="200"/>
      <c r="X490" s="200"/>
      <c r="Y490" s="43"/>
      <c r="Z490" s="199"/>
      <c r="AA490" s="199"/>
      <c r="AB490" s="199"/>
      <c r="AC490" s="199"/>
      <c r="AD490" s="199"/>
      <c r="AE490" s="199"/>
      <c r="AF490" s="199"/>
      <c r="AG490" s="196"/>
      <c r="AH490" s="201"/>
      <c r="AI490" s="201"/>
      <c r="AJ490" s="201"/>
      <c r="AK490" s="43"/>
      <c r="AL490" s="43"/>
      <c r="AM490" s="43"/>
      <c r="AN490" s="64"/>
      <c r="AO490" s="64"/>
      <c r="AP490" s="202"/>
      <c r="AQ490" s="202"/>
      <c r="AR490" s="64"/>
    </row>
    <row r="491" spans="1:44" ht="15.75" customHeight="1" x14ac:dyDescent="0.2">
      <c r="A491" s="43"/>
      <c r="B491" s="43"/>
      <c r="C491" s="43"/>
      <c r="D491" s="43"/>
      <c r="E491" s="43"/>
      <c r="F491" s="43"/>
      <c r="G491" s="194"/>
      <c r="H491" s="194"/>
      <c r="I491" s="195"/>
      <c r="J491" s="196"/>
      <c r="K491" s="196"/>
      <c r="L491" s="196"/>
      <c r="M491" s="196"/>
      <c r="N491" s="196"/>
      <c r="O491" s="197"/>
      <c r="P491" s="197"/>
      <c r="Q491" s="197"/>
      <c r="R491" s="197"/>
      <c r="S491" s="197"/>
      <c r="T491" s="197"/>
      <c r="U491" s="198"/>
      <c r="V491" s="199"/>
      <c r="W491" s="200"/>
      <c r="X491" s="200"/>
      <c r="Y491" s="43"/>
      <c r="Z491" s="199"/>
      <c r="AA491" s="199"/>
      <c r="AB491" s="199"/>
      <c r="AC491" s="199"/>
      <c r="AD491" s="199"/>
      <c r="AE491" s="199"/>
      <c r="AF491" s="199"/>
      <c r="AG491" s="196"/>
      <c r="AH491" s="201"/>
      <c r="AI491" s="201"/>
      <c r="AJ491" s="201"/>
      <c r="AK491" s="43"/>
      <c r="AL491" s="43"/>
      <c r="AM491" s="43"/>
      <c r="AN491" s="64"/>
      <c r="AO491" s="64"/>
      <c r="AP491" s="202"/>
      <c r="AQ491" s="202"/>
      <c r="AR491" s="64"/>
    </row>
    <row r="492" spans="1:44" ht="15.75" customHeight="1" x14ac:dyDescent="0.2">
      <c r="A492" s="43"/>
      <c r="B492" s="43"/>
      <c r="C492" s="43"/>
      <c r="D492" s="43"/>
      <c r="E492" s="43"/>
      <c r="F492" s="43"/>
      <c r="G492" s="194"/>
      <c r="H492" s="194"/>
      <c r="I492" s="195"/>
      <c r="J492" s="196"/>
      <c r="K492" s="196"/>
      <c r="L492" s="196"/>
      <c r="M492" s="196"/>
      <c r="N492" s="196"/>
      <c r="O492" s="197"/>
      <c r="P492" s="197"/>
      <c r="Q492" s="197"/>
      <c r="R492" s="197"/>
      <c r="S492" s="197"/>
      <c r="T492" s="197"/>
      <c r="U492" s="198"/>
      <c r="V492" s="199"/>
      <c r="W492" s="200"/>
      <c r="X492" s="200"/>
      <c r="Y492" s="43"/>
      <c r="Z492" s="199"/>
      <c r="AA492" s="199"/>
      <c r="AB492" s="199"/>
      <c r="AC492" s="199"/>
      <c r="AD492" s="199"/>
      <c r="AE492" s="199"/>
      <c r="AF492" s="199"/>
      <c r="AG492" s="196"/>
      <c r="AH492" s="201"/>
      <c r="AI492" s="201"/>
      <c r="AJ492" s="201"/>
      <c r="AK492" s="43"/>
      <c r="AL492" s="43"/>
      <c r="AM492" s="43"/>
      <c r="AN492" s="64"/>
      <c r="AO492" s="64"/>
      <c r="AP492" s="202"/>
      <c r="AQ492" s="202"/>
      <c r="AR492" s="64"/>
    </row>
    <row r="493" spans="1:44" ht="15.75" customHeight="1" x14ac:dyDescent="0.2">
      <c r="A493" s="43"/>
      <c r="B493" s="43"/>
      <c r="C493" s="43"/>
      <c r="D493" s="43"/>
      <c r="E493" s="43"/>
      <c r="F493" s="43"/>
      <c r="G493" s="194"/>
      <c r="H493" s="194"/>
      <c r="I493" s="195"/>
      <c r="J493" s="196"/>
      <c r="K493" s="196"/>
      <c r="L493" s="196"/>
      <c r="M493" s="196"/>
      <c r="N493" s="196"/>
      <c r="O493" s="197"/>
      <c r="P493" s="197"/>
      <c r="Q493" s="197"/>
      <c r="R493" s="197"/>
      <c r="S493" s="197"/>
      <c r="T493" s="197"/>
      <c r="U493" s="198"/>
      <c r="V493" s="199"/>
      <c r="W493" s="200"/>
      <c r="X493" s="200"/>
      <c r="Y493" s="43"/>
      <c r="Z493" s="199"/>
      <c r="AA493" s="199"/>
      <c r="AB493" s="199"/>
      <c r="AC493" s="199"/>
      <c r="AD493" s="199"/>
      <c r="AE493" s="199"/>
      <c r="AF493" s="199"/>
      <c r="AG493" s="196"/>
      <c r="AH493" s="201"/>
      <c r="AI493" s="201"/>
      <c r="AJ493" s="201"/>
      <c r="AK493" s="43"/>
      <c r="AL493" s="43"/>
      <c r="AM493" s="43"/>
      <c r="AN493" s="64"/>
      <c r="AO493" s="64"/>
      <c r="AP493" s="202"/>
      <c r="AQ493" s="202"/>
      <c r="AR493" s="64"/>
    </row>
    <row r="494" spans="1:44" ht="15.75" customHeight="1" x14ac:dyDescent="0.2">
      <c r="A494" s="43"/>
      <c r="B494" s="43"/>
      <c r="C494" s="43"/>
      <c r="D494" s="43"/>
      <c r="E494" s="43"/>
      <c r="F494" s="43"/>
      <c r="G494" s="194"/>
      <c r="H494" s="194"/>
      <c r="I494" s="195"/>
      <c r="J494" s="196"/>
      <c r="K494" s="196"/>
      <c r="L494" s="196"/>
      <c r="M494" s="196"/>
      <c r="N494" s="196"/>
      <c r="O494" s="197"/>
      <c r="P494" s="197"/>
      <c r="Q494" s="197"/>
      <c r="R494" s="197"/>
      <c r="S494" s="197"/>
      <c r="T494" s="197"/>
      <c r="U494" s="198"/>
      <c r="V494" s="199"/>
      <c r="W494" s="200"/>
      <c r="X494" s="200"/>
      <c r="Y494" s="43"/>
      <c r="Z494" s="199"/>
      <c r="AA494" s="199"/>
      <c r="AB494" s="199"/>
      <c r="AC494" s="199"/>
      <c r="AD494" s="199"/>
      <c r="AE494" s="199"/>
      <c r="AF494" s="199"/>
      <c r="AG494" s="196"/>
      <c r="AH494" s="201"/>
      <c r="AI494" s="201"/>
      <c r="AJ494" s="201"/>
      <c r="AK494" s="43"/>
      <c r="AL494" s="43"/>
      <c r="AM494" s="43"/>
      <c r="AN494" s="64"/>
      <c r="AO494" s="64"/>
      <c r="AP494" s="202"/>
      <c r="AQ494" s="202"/>
      <c r="AR494" s="64"/>
    </row>
    <row r="495" spans="1:44" ht="15.75" customHeight="1" x14ac:dyDescent="0.2">
      <c r="A495" s="43"/>
      <c r="B495" s="43"/>
      <c r="C495" s="43"/>
      <c r="D495" s="43"/>
      <c r="E495" s="43"/>
      <c r="F495" s="43"/>
      <c r="G495" s="194"/>
      <c r="H495" s="194"/>
      <c r="I495" s="195"/>
      <c r="J495" s="196"/>
      <c r="K495" s="196"/>
      <c r="L495" s="196"/>
      <c r="M495" s="196"/>
      <c r="N495" s="196"/>
      <c r="O495" s="197"/>
      <c r="P495" s="197"/>
      <c r="Q495" s="197"/>
      <c r="R495" s="197"/>
      <c r="S495" s="197"/>
      <c r="T495" s="197"/>
      <c r="U495" s="198"/>
      <c r="V495" s="199"/>
      <c r="W495" s="200"/>
      <c r="X495" s="200"/>
      <c r="Y495" s="43"/>
      <c r="Z495" s="199"/>
      <c r="AA495" s="199"/>
      <c r="AB495" s="199"/>
      <c r="AC495" s="199"/>
      <c r="AD495" s="199"/>
      <c r="AE495" s="199"/>
      <c r="AF495" s="199"/>
      <c r="AG495" s="196"/>
      <c r="AH495" s="201"/>
      <c r="AI495" s="201"/>
      <c r="AJ495" s="201"/>
      <c r="AK495" s="43"/>
      <c r="AL495" s="43"/>
      <c r="AM495" s="43"/>
      <c r="AN495" s="64"/>
      <c r="AO495" s="64"/>
      <c r="AP495" s="202"/>
      <c r="AQ495" s="202"/>
      <c r="AR495" s="64"/>
    </row>
    <row r="496" spans="1:44" ht="15.75" customHeight="1" x14ac:dyDescent="0.2">
      <c r="A496" s="43"/>
      <c r="B496" s="43"/>
      <c r="C496" s="43"/>
      <c r="D496" s="43"/>
      <c r="E496" s="43"/>
      <c r="F496" s="43"/>
      <c r="G496" s="194"/>
      <c r="H496" s="194"/>
      <c r="I496" s="195"/>
      <c r="J496" s="196"/>
      <c r="K496" s="196"/>
      <c r="L496" s="196"/>
      <c r="M496" s="196"/>
      <c r="N496" s="196"/>
      <c r="O496" s="197"/>
      <c r="P496" s="197"/>
      <c r="Q496" s="197"/>
      <c r="R496" s="197"/>
      <c r="S496" s="197"/>
      <c r="T496" s="197"/>
      <c r="U496" s="198"/>
      <c r="V496" s="199"/>
      <c r="W496" s="200"/>
      <c r="X496" s="200"/>
      <c r="Y496" s="43"/>
      <c r="Z496" s="199"/>
      <c r="AA496" s="199"/>
      <c r="AB496" s="199"/>
      <c r="AC496" s="199"/>
      <c r="AD496" s="199"/>
      <c r="AE496" s="199"/>
      <c r="AF496" s="199"/>
      <c r="AG496" s="196"/>
      <c r="AH496" s="201"/>
      <c r="AI496" s="201"/>
      <c r="AJ496" s="201"/>
      <c r="AK496" s="43"/>
      <c r="AL496" s="43"/>
      <c r="AM496" s="43"/>
      <c r="AN496" s="64"/>
      <c r="AO496" s="64"/>
      <c r="AP496" s="202"/>
      <c r="AQ496" s="202"/>
      <c r="AR496" s="64"/>
    </row>
    <row r="497" spans="1:44" ht="15.75" customHeight="1" x14ac:dyDescent="0.2">
      <c r="A497" s="43"/>
      <c r="B497" s="43"/>
      <c r="C497" s="43"/>
      <c r="D497" s="43"/>
      <c r="E497" s="43"/>
      <c r="F497" s="43"/>
      <c r="G497" s="194"/>
      <c r="H497" s="194"/>
      <c r="I497" s="195"/>
      <c r="J497" s="196"/>
      <c r="K497" s="196"/>
      <c r="L497" s="196"/>
      <c r="M497" s="196"/>
      <c r="N497" s="196"/>
      <c r="O497" s="197"/>
      <c r="P497" s="197"/>
      <c r="Q497" s="197"/>
      <c r="R497" s="197"/>
      <c r="S497" s="197"/>
      <c r="T497" s="197"/>
      <c r="U497" s="198"/>
      <c r="V497" s="199"/>
      <c r="W497" s="200"/>
      <c r="X497" s="200"/>
      <c r="Y497" s="43"/>
      <c r="Z497" s="199"/>
      <c r="AA497" s="199"/>
      <c r="AB497" s="199"/>
      <c r="AC497" s="199"/>
      <c r="AD497" s="199"/>
      <c r="AE497" s="199"/>
      <c r="AF497" s="199"/>
      <c r="AG497" s="196"/>
      <c r="AH497" s="201"/>
      <c r="AI497" s="201"/>
      <c r="AJ497" s="201"/>
      <c r="AK497" s="43"/>
      <c r="AL497" s="43"/>
      <c r="AM497" s="43"/>
      <c r="AN497" s="64"/>
      <c r="AO497" s="64"/>
      <c r="AP497" s="202"/>
      <c r="AQ497" s="202"/>
      <c r="AR497" s="64"/>
    </row>
    <row r="498" spans="1:44" ht="15.75" customHeight="1" x14ac:dyDescent="0.2">
      <c r="A498" s="43"/>
      <c r="B498" s="43"/>
      <c r="C498" s="43"/>
      <c r="D498" s="43"/>
      <c r="E498" s="43"/>
      <c r="F498" s="43"/>
      <c r="G498" s="194"/>
      <c r="H498" s="194"/>
      <c r="I498" s="195"/>
      <c r="J498" s="196"/>
      <c r="K498" s="196"/>
      <c r="L498" s="196"/>
      <c r="M498" s="196"/>
      <c r="N498" s="196"/>
      <c r="O498" s="197"/>
      <c r="P498" s="197"/>
      <c r="Q498" s="197"/>
      <c r="R498" s="197"/>
      <c r="S498" s="197"/>
      <c r="T498" s="197"/>
      <c r="U498" s="198"/>
      <c r="V498" s="199"/>
      <c r="W498" s="200"/>
      <c r="X498" s="200"/>
      <c r="Y498" s="43"/>
      <c r="Z498" s="199"/>
      <c r="AA498" s="199"/>
      <c r="AB498" s="199"/>
      <c r="AC498" s="199"/>
      <c r="AD498" s="199"/>
      <c r="AE498" s="199"/>
      <c r="AF498" s="199"/>
      <c r="AG498" s="196"/>
      <c r="AH498" s="201"/>
      <c r="AI498" s="201"/>
      <c r="AJ498" s="201"/>
      <c r="AK498" s="43"/>
      <c r="AL498" s="43"/>
      <c r="AM498" s="43"/>
      <c r="AN498" s="64"/>
      <c r="AO498" s="64"/>
      <c r="AP498" s="202"/>
      <c r="AQ498" s="202"/>
      <c r="AR498" s="64"/>
    </row>
    <row r="499" spans="1:44" ht="15.75" customHeight="1" x14ac:dyDescent="0.2">
      <c r="A499" s="43"/>
      <c r="B499" s="43"/>
      <c r="C499" s="43"/>
      <c r="D499" s="43"/>
      <c r="E499" s="43"/>
      <c r="F499" s="43"/>
      <c r="G499" s="194"/>
      <c r="H499" s="194"/>
      <c r="I499" s="195"/>
      <c r="J499" s="196"/>
      <c r="K499" s="196"/>
      <c r="L499" s="196"/>
      <c r="M499" s="196"/>
      <c r="N499" s="196"/>
      <c r="O499" s="197"/>
      <c r="P499" s="197"/>
      <c r="Q499" s="197"/>
      <c r="R499" s="197"/>
      <c r="S499" s="197"/>
      <c r="T499" s="197"/>
      <c r="U499" s="198"/>
      <c r="V499" s="199"/>
      <c r="W499" s="200"/>
      <c r="X499" s="200"/>
      <c r="Y499" s="43"/>
      <c r="Z499" s="199"/>
      <c r="AA499" s="199"/>
      <c r="AB499" s="199"/>
      <c r="AC499" s="199"/>
      <c r="AD499" s="199"/>
      <c r="AE499" s="199"/>
      <c r="AF499" s="199"/>
      <c r="AG499" s="196"/>
      <c r="AH499" s="201"/>
      <c r="AI499" s="201"/>
      <c r="AJ499" s="201"/>
      <c r="AK499" s="43"/>
      <c r="AL499" s="43"/>
      <c r="AM499" s="43"/>
      <c r="AN499" s="64"/>
      <c r="AO499" s="64"/>
      <c r="AP499" s="202"/>
      <c r="AQ499" s="202"/>
      <c r="AR499" s="64"/>
    </row>
    <row r="500" spans="1:44" ht="15.75" customHeight="1" x14ac:dyDescent="0.2">
      <c r="A500" s="43"/>
      <c r="B500" s="43"/>
      <c r="C500" s="43"/>
      <c r="D500" s="43"/>
      <c r="E500" s="43"/>
      <c r="F500" s="43"/>
      <c r="G500" s="194"/>
      <c r="H500" s="194"/>
      <c r="I500" s="195"/>
      <c r="J500" s="196"/>
      <c r="K500" s="196"/>
      <c r="L500" s="196"/>
      <c r="M500" s="196"/>
      <c r="N500" s="196"/>
      <c r="O500" s="197"/>
      <c r="P500" s="197"/>
      <c r="Q500" s="197"/>
      <c r="R500" s="197"/>
      <c r="S500" s="197"/>
      <c r="T500" s="197"/>
      <c r="U500" s="198"/>
      <c r="V500" s="199"/>
      <c r="W500" s="200"/>
      <c r="X500" s="200"/>
      <c r="Y500" s="43"/>
      <c r="Z500" s="199"/>
      <c r="AA500" s="199"/>
      <c r="AB500" s="199"/>
      <c r="AC500" s="199"/>
      <c r="AD500" s="199"/>
      <c r="AE500" s="199"/>
      <c r="AF500" s="199"/>
      <c r="AG500" s="196"/>
      <c r="AH500" s="201"/>
      <c r="AI500" s="201"/>
      <c r="AJ500" s="201"/>
      <c r="AK500" s="43"/>
      <c r="AL500" s="43"/>
      <c r="AM500" s="43"/>
      <c r="AN500" s="64"/>
      <c r="AO500" s="64"/>
      <c r="AP500" s="202"/>
      <c r="AQ500" s="202"/>
      <c r="AR500" s="64"/>
    </row>
    <row r="501" spans="1:44" ht="15.75" customHeight="1" x14ac:dyDescent="0.2">
      <c r="A501" s="43"/>
      <c r="B501" s="43"/>
      <c r="C501" s="43"/>
      <c r="D501" s="43"/>
      <c r="E501" s="43"/>
      <c r="F501" s="43"/>
      <c r="G501" s="194"/>
      <c r="H501" s="194"/>
      <c r="I501" s="195"/>
      <c r="J501" s="196"/>
      <c r="K501" s="196"/>
      <c r="L501" s="196"/>
      <c r="M501" s="196"/>
      <c r="N501" s="196"/>
      <c r="O501" s="197"/>
      <c r="P501" s="197"/>
      <c r="Q501" s="197"/>
      <c r="R501" s="197"/>
      <c r="S501" s="197"/>
      <c r="T501" s="197"/>
      <c r="U501" s="198"/>
      <c r="V501" s="199"/>
      <c r="W501" s="200"/>
      <c r="X501" s="200"/>
      <c r="Y501" s="43"/>
      <c r="Z501" s="199"/>
      <c r="AA501" s="199"/>
      <c r="AB501" s="199"/>
      <c r="AC501" s="199"/>
      <c r="AD501" s="199"/>
      <c r="AE501" s="199"/>
      <c r="AF501" s="199"/>
      <c r="AG501" s="196"/>
      <c r="AH501" s="201"/>
      <c r="AI501" s="201"/>
      <c r="AJ501" s="201"/>
      <c r="AK501" s="43"/>
      <c r="AL501" s="43"/>
      <c r="AM501" s="43"/>
      <c r="AN501" s="64"/>
      <c r="AO501" s="64"/>
      <c r="AP501" s="202"/>
      <c r="AQ501" s="202"/>
      <c r="AR501" s="64"/>
    </row>
    <row r="502" spans="1:44" ht="15.75" customHeight="1" x14ac:dyDescent="0.2">
      <c r="A502" s="43"/>
      <c r="B502" s="43"/>
      <c r="C502" s="43"/>
      <c r="D502" s="43"/>
      <c r="E502" s="43"/>
      <c r="F502" s="43"/>
      <c r="G502" s="194"/>
      <c r="H502" s="194"/>
      <c r="I502" s="195"/>
      <c r="J502" s="196"/>
      <c r="K502" s="196"/>
      <c r="L502" s="196"/>
      <c r="M502" s="196"/>
      <c r="N502" s="196"/>
      <c r="O502" s="197"/>
      <c r="P502" s="197"/>
      <c r="Q502" s="197"/>
      <c r="R502" s="197"/>
      <c r="S502" s="197"/>
      <c r="T502" s="197"/>
      <c r="U502" s="198"/>
      <c r="V502" s="199"/>
      <c r="W502" s="200"/>
      <c r="X502" s="200"/>
      <c r="Y502" s="43"/>
      <c r="Z502" s="199"/>
      <c r="AA502" s="199"/>
      <c r="AB502" s="199"/>
      <c r="AC502" s="199"/>
      <c r="AD502" s="199"/>
      <c r="AE502" s="199"/>
      <c r="AF502" s="199"/>
      <c r="AG502" s="196"/>
      <c r="AH502" s="201"/>
      <c r="AI502" s="201"/>
      <c r="AJ502" s="201"/>
      <c r="AK502" s="43"/>
      <c r="AL502" s="43"/>
      <c r="AM502" s="43"/>
      <c r="AN502" s="64"/>
      <c r="AO502" s="64"/>
      <c r="AP502" s="202"/>
      <c r="AQ502" s="202"/>
      <c r="AR502" s="64"/>
    </row>
    <row r="503" spans="1:44" ht="15.75" customHeight="1" x14ac:dyDescent="0.2">
      <c r="A503" s="43"/>
      <c r="B503" s="43"/>
      <c r="C503" s="43"/>
      <c r="D503" s="43"/>
      <c r="E503" s="43"/>
      <c r="F503" s="43"/>
      <c r="G503" s="194"/>
      <c r="H503" s="194"/>
      <c r="I503" s="195"/>
      <c r="J503" s="196"/>
      <c r="K503" s="196"/>
      <c r="L503" s="196"/>
      <c r="M503" s="196"/>
      <c r="N503" s="196"/>
      <c r="O503" s="197"/>
      <c r="P503" s="197"/>
      <c r="Q503" s="197"/>
      <c r="R503" s="197"/>
      <c r="S503" s="197"/>
      <c r="T503" s="197"/>
      <c r="U503" s="198"/>
      <c r="V503" s="199"/>
      <c r="W503" s="200"/>
      <c r="X503" s="200"/>
      <c r="Y503" s="43"/>
      <c r="Z503" s="199"/>
      <c r="AA503" s="199"/>
      <c r="AB503" s="199"/>
      <c r="AC503" s="199"/>
      <c r="AD503" s="199"/>
      <c r="AE503" s="199"/>
      <c r="AF503" s="199"/>
      <c r="AG503" s="196"/>
      <c r="AH503" s="201"/>
      <c r="AI503" s="201"/>
      <c r="AJ503" s="201"/>
      <c r="AK503" s="43"/>
      <c r="AL503" s="43"/>
      <c r="AM503" s="43"/>
      <c r="AN503" s="64"/>
      <c r="AO503" s="64"/>
      <c r="AP503" s="202"/>
      <c r="AQ503" s="202"/>
      <c r="AR503" s="64"/>
    </row>
    <row r="504" spans="1:44" ht="15.75" customHeight="1" x14ac:dyDescent="0.2">
      <c r="A504" s="43"/>
      <c r="B504" s="43"/>
      <c r="C504" s="43"/>
      <c r="D504" s="43"/>
      <c r="E504" s="43"/>
      <c r="F504" s="43"/>
      <c r="G504" s="194"/>
      <c r="H504" s="194"/>
      <c r="I504" s="195"/>
      <c r="J504" s="196"/>
      <c r="K504" s="196"/>
      <c r="L504" s="196"/>
      <c r="M504" s="196"/>
      <c r="N504" s="196"/>
      <c r="O504" s="197"/>
      <c r="P504" s="197"/>
      <c r="Q504" s="197"/>
      <c r="R504" s="197"/>
      <c r="S504" s="197"/>
      <c r="T504" s="197"/>
      <c r="U504" s="198"/>
      <c r="V504" s="199"/>
      <c r="W504" s="200"/>
      <c r="X504" s="200"/>
      <c r="Y504" s="43"/>
      <c r="Z504" s="199"/>
      <c r="AA504" s="199"/>
      <c r="AB504" s="199"/>
      <c r="AC504" s="199"/>
      <c r="AD504" s="199"/>
      <c r="AE504" s="199"/>
      <c r="AF504" s="199"/>
      <c r="AG504" s="196"/>
      <c r="AH504" s="201"/>
      <c r="AI504" s="201"/>
      <c r="AJ504" s="201"/>
      <c r="AK504" s="43"/>
      <c r="AL504" s="43"/>
      <c r="AM504" s="43"/>
      <c r="AN504" s="64"/>
      <c r="AO504" s="64"/>
      <c r="AP504" s="202"/>
      <c r="AQ504" s="202"/>
      <c r="AR504" s="64"/>
    </row>
    <row r="505" spans="1:44" ht="15.75" customHeight="1" x14ac:dyDescent="0.2">
      <c r="A505" s="43"/>
      <c r="B505" s="43"/>
      <c r="C505" s="43"/>
      <c r="D505" s="43"/>
      <c r="E505" s="43"/>
      <c r="F505" s="43"/>
      <c r="G505" s="194"/>
      <c r="H505" s="194"/>
      <c r="I505" s="195"/>
      <c r="J505" s="196"/>
      <c r="K505" s="196"/>
      <c r="L505" s="196"/>
      <c r="M505" s="196"/>
      <c r="N505" s="196"/>
      <c r="O505" s="197"/>
      <c r="P505" s="197"/>
      <c r="Q505" s="197"/>
      <c r="R505" s="197"/>
      <c r="S505" s="197"/>
      <c r="T505" s="197"/>
      <c r="U505" s="198"/>
      <c r="V505" s="199"/>
      <c r="W505" s="200"/>
      <c r="X505" s="200"/>
      <c r="Y505" s="43"/>
      <c r="Z505" s="199"/>
      <c r="AA505" s="199"/>
      <c r="AB505" s="199"/>
      <c r="AC505" s="199"/>
      <c r="AD505" s="199"/>
      <c r="AE505" s="199"/>
      <c r="AF505" s="199"/>
      <c r="AG505" s="196"/>
      <c r="AH505" s="201"/>
      <c r="AI505" s="201"/>
      <c r="AJ505" s="201"/>
      <c r="AK505" s="43"/>
      <c r="AL505" s="43"/>
      <c r="AM505" s="43"/>
      <c r="AN505" s="64"/>
      <c r="AO505" s="64"/>
      <c r="AP505" s="202"/>
      <c r="AQ505" s="202"/>
      <c r="AR505" s="64"/>
    </row>
    <row r="506" spans="1:44" ht="15.75" customHeight="1" x14ac:dyDescent="0.2">
      <c r="A506" s="43"/>
      <c r="B506" s="43"/>
      <c r="C506" s="43"/>
      <c r="D506" s="43"/>
      <c r="E506" s="43"/>
      <c r="F506" s="43"/>
      <c r="G506" s="194"/>
      <c r="H506" s="194"/>
      <c r="I506" s="195"/>
      <c r="J506" s="196"/>
      <c r="K506" s="196"/>
      <c r="L506" s="196"/>
      <c r="M506" s="196"/>
      <c r="N506" s="196"/>
      <c r="O506" s="197"/>
      <c r="P506" s="197"/>
      <c r="Q506" s="197"/>
      <c r="R506" s="197"/>
      <c r="S506" s="197"/>
      <c r="T506" s="197"/>
      <c r="U506" s="198"/>
      <c r="V506" s="199"/>
      <c r="W506" s="200"/>
      <c r="X506" s="200"/>
      <c r="Y506" s="43"/>
      <c r="Z506" s="199"/>
      <c r="AA506" s="199"/>
      <c r="AB506" s="199"/>
      <c r="AC506" s="199"/>
      <c r="AD506" s="199"/>
      <c r="AE506" s="199"/>
      <c r="AF506" s="199"/>
      <c r="AG506" s="196"/>
      <c r="AH506" s="201"/>
      <c r="AI506" s="201"/>
      <c r="AJ506" s="201"/>
      <c r="AK506" s="43"/>
      <c r="AL506" s="43"/>
      <c r="AM506" s="43"/>
      <c r="AN506" s="64"/>
      <c r="AO506" s="64"/>
      <c r="AP506" s="202"/>
      <c r="AQ506" s="202"/>
      <c r="AR506" s="64"/>
    </row>
    <row r="507" spans="1:44" ht="15.75" customHeight="1" x14ac:dyDescent="0.2">
      <c r="A507" s="43"/>
      <c r="B507" s="43"/>
      <c r="C507" s="43"/>
      <c r="D507" s="43"/>
      <c r="E507" s="43"/>
      <c r="F507" s="43"/>
      <c r="G507" s="194"/>
      <c r="H507" s="194"/>
      <c r="I507" s="195"/>
      <c r="J507" s="196"/>
      <c r="K507" s="196"/>
      <c r="L507" s="196"/>
      <c r="M507" s="196"/>
      <c r="N507" s="196"/>
      <c r="O507" s="197"/>
      <c r="P507" s="197"/>
      <c r="Q507" s="197"/>
      <c r="R507" s="197"/>
      <c r="S507" s="197"/>
      <c r="T507" s="197"/>
      <c r="U507" s="198"/>
      <c r="V507" s="199"/>
      <c r="W507" s="200"/>
      <c r="X507" s="200"/>
      <c r="Y507" s="43"/>
      <c r="Z507" s="199"/>
      <c r="AA507" s="199"/>
      <c r="AB507" s="199"/>
      <c r="AC507" s="199"/>
      <c r="AD507" s="199"/>
      <c r="AE507" s="199"/>
      <c r="AF507" s="199"/>
      <c r="AG507" s="196"/>
      <c r="AH507" s="201"/>
      <c r="AI507" s="201"/>
      <c r="AJ507" s="201"/>
      <c r="AK507" s="43"/>
      <c r="AL507" s="43"/>
      <c r="AM507" s="43"/>
      <c r="AN507" s="64"/>
      <c r="AO507" s="64"/>
      <c r="AP507" s="202"/>
      <c r="AQ507" s="202"/>
      <c r="AR507" s="64"/>
    </row>
    <row r="508" spans="1:44" ht="15.75" customHeight="1" x14ac:dyDescent="0.2">
      <c r="A508" s="43"/>
      <c r="B508" s="43"/>
      <c r="C508" s="43"/>
      <c r="D508" s="43"/>
      <c r="E508" s="43"/>
      <c r="F508" s="43"/>
      <c r="G508" s="194"/>
      <c r="H508" s="194"/>
      <c r="I508" s="195"/>
      <c r="J508" s="196"/>
      <c r="K508" s="196"/>
      <c r="L508" s="196"/>
      <c r="M508" s="196"/>
      <c r="N508" s="196"/>
      <c r="O508" s="197"/>
      <c r="P508" s="197"/>
      <c r="Q508" s="197"/>
      <c r="R508" s="197"/>
      <c r="S508" s="197"/>
      <c r="T508" s="197"/>
      <c r="U508" s="198"/>
      <c r="V508" s="199"/>
      <c r="W508" s="200"/>
      <c r="X508" s="200"/>
      <c r="Y508" s="43"/>
      <c r="Z508" s="199"/>
      <c r="AA508" s="199"/>
      <c r="AB508" s="199"/>
      <c r="AC508" s="199"/>
      <c r="AD508" s="199"/>
      <c r="AE508" s="199"/>
      <c r="AF508" s="199"/>
      <c r="AG508" s="196"/>
      <c r="AH508" s="201"/>
      <c r="AI508" s="201"/>
      <c r="AJ508" s="201"/>
      <c r="AK508" s="43"/>
      <c r="AL508" s="43"/>
      <c r="AM508" s="43"/>
      <c r="AN508" s="64"/>
      <c r="AO508" s="64"/>
      <c r="AP508" s="202"/>
      <c r="AQ508" s="202"/>
      <c r="AR508" s="64"/>
    </row>
    <row r="509" spans="1:44" ht="15.75" customHeight="1" x14ac:dyDescent="0.2">
      <c r="A509" s="43"/>
      <c r="B509" s="43"/>
      <c r="C509" s="43"/>
      <c r="D509" s="43"/>
      <c r="E509" s="43"/>
      <c r="F509" s="43"/>
      <c r="G509" s="194"/>
      <c r="H509" s="194"/>
      <c r="I509" s="195"/>
      <c r="J509" s="196"/>
      <c r="K509" s="196"/>
      <c r="L509" s="196"/>
      <c r="M509" s="196"/>
      <c r="N509" s="196"/>
      <c r="O509" s="197"/>
      <c r="P509" s="197"/>
      <c r="Q509" s="197"/>
      <c r="R509" s="197"/>
      <c r="S509" s="197"/>
      <c r="T509" s="197"/>
      <c r="U509" s="198"/>
      <c r="V509" s="199"/>
      <c r="W509" s="200"/>
      <c r="X509" s="200"/>
      <c r="Y509" s="43"/>
      <c r="Z509" s="199"/>
      <c r="AA509" s="199"/>
      <c r="AB509" s="199"/>
      <c r="AC509" s="199"/>
      <c r="AD509" s="199"/>
      <c r="AE509" s="199"/>
      <c r="AF509" s="199"/>
      <c r="AG509" s="196"/>
      <c r="AH509" s="201"/>
      <c r="AI509" s="201"/>
      <c r="AJ509" s="201"/>
      <c r="AK509" s="43"/>
      <c r="AL509" s="43"/>
      <c r="AM509" s="43"/>
      <c r="AN509" s="64"/>
      <c r="AO509" s="64"/>
      <c r="AP509" s="202"/>
      <c r="AQ509" s="202"/>
      <c r="AR509" s="64"/>
    </row>
    <row r="510" spans="1:44" ht="15.75" customHeight="1" x14ac:dyDescent="0.2">
      <c r="A510" s="43"/>
      <c r="B510" s="43"/>
      <c r="C510" s="43"/>
      <c r="D510" s="43"/>
      <c r="E510" s="43"/>
      <c r="F510" s="43"/>
      <c r="G510" s="194"/>
      <c r="H510" s="194"/>
      <c r="I510" s="195"/>
      <c r="J510" s="196"/>
      <c r="K510" s="196"/>
      <c r="L510" s="196"/>
      <c r="M510" s="196"/>
      <c r="N510" s="196"/>
      <c r="O510" s="197"/>
      <c r="P510" s="197"/>
      <c r="Q510" s="197"/>
      <c r="R510" s="197"/>
      <c r="S510" s="197"/>
      <c r="T510" s="197"/>
      <c r="U510" s="198"/>
      <c r="V510" s="199"/>
      <c r="W510" s="200"/>
      <c r="X510" s="200"/>
      <c r="Y510" s="43"/>
      <c r="Z510" s="199"/>
      <c r="AA510" s="199"/>
      <c r="AB510" s="199"/>
      <c r="AC510" s="199"/>
      <c r="AD510" s="199"/>
      <c r="AE510" s="199"/>
      <c r="AF510" s="199"/>
      <c r="AG510" s="196"/>
      <c r="AH510" s="201"/>
      <c r="AI510" s="201"/>
      <c r="AJ510" s="201"/>
      <c r="AK510" s="43"/>
      <c r="AL510" s="43"/>
      <c r="AM510" s="43"/>
      <c r="AN510" s="64"/>
      <c r="AO510" s="64"/>
      <c r="AP510" s="202"/>
      <c r="AQ510" s="202"/>
      <c r="AR510" s="64"/>
    </row>
    <row r="511" spans="1:44" ht="15.75" customHeight="1" x14ac:dyDescent="0.2">
      <c r="A511" s="43"/>
      <c r="B511" s="43"/>
      <c r="C511" s="43"/>
      <c r="D511" s="43"/>
      <c r="E511" s="43"/>
      <c r="F511" s="43"/>
      <c r="G511" s="194"/>
      <c r="H511" s="194"/>
      <c r="I511" s="195"/>
      <c r="J511" s="196"/>
      <c r="K511" s="196"/>
      <c r="L511" s="196"/>
      <c r="M511" s="196"/>
      <c r="N511" s="196"/>
      <c r="O511" s="197"/>
      <c r="P511" s="197"/>
      <c r="Q511" s="197"/>
      <c r="R511" s="197"/>
      <c r="S511" s="197"/>
      <c r="T511" s="197"/>
      <c r="U511" s="198"/>
      <c r="V511" s="199"/>
      <c r="W511" s="200"/>
      <c r="X511" s="200"/>
      <c r="Y511" s="43"/>
      <c r="Z511" s="199"/>
      <c r="AA511" s="199"/>
      <c r="AB511" s="199"/>
      <c r="AC511" s="199"/>
      <c r="AD511" s="199"/>
      <c r="AE511" s="199"/>
      <c r="AF511" s="199"/>
      <c r="AG511" s="196"/>
      <c r="AH511" s="201"/>
      <c r="AI511" s="201"/>
      <c r="AJ511" s="201"/>
      <c r="AK511" s="43"/>
      <c r="AL511" s="43"/>
      <c r="AM511" s="43"/>
      <c r="AN511" s="64"/>
      <c r="AO511" s="64"/>
      <c r="AP511" s="202"/>
      <c r="AQ511" s="202"/>
      <c r="AR511" s="64"/>
    </row>
    <row r="512" spans="1:44" ht="15.75" customHeight="1" x14ac:dyDescent="0.2">
      <c r="A512" s="43"/>
      <c r="B512" s="43"/>
      <c r="C512" s="43"/>
      <c r="D512" s="43"/>
      <c r="E512" s="43"/>
      <c r="F512" s="43"/>
      <c r="G512" s="194"/>
      <c r="H512" s="194"/>
      <c r="I512" s="195"/>
      <c r="J512" s="196"/>
      <c r="K512" s="196"/>
      <c r="L512" s="196"/>
      <c r="M512" s="196"/>
      <c r="N512" s="196"/>
      <c r="O512" s="197"/>
      <c r="P512" s="197"/>
      <c r="Q512" s="197"/>
      <c r="R512" s="197"/>
      <c r="S512" s="197"/>
      <c r="T512" s="197"/>
      <c r="U512" s="198"/>
      <c r="V512" s="199"/>
      <c r="W512" s="200"/>
      <c r="X512" s="200"/>
      <c r="Y512" s="43"/>
      <c r="Z512" s="199"/>
      <c r="AA512" s="199"/>
      <c r="AB512" s="199"/>
      <c r="AC512" s="199"/>
      <c r="AD512" s="199"/>
      <c r="AE512" s="199"/>
      <c r="AF512" s="199"/>
      <c r="AG512" s="196"/>
      <c r="AH512" s="201"/>
      <c r="AI512" s="201"/>
      <c r="AJ512" s="201"/>
      <c r="AK512" s="43"/>
      <c r="AL512" s="43"/>
      <c r="AM512" s="43"/>
      <c r="AN512" s="64"/>
      <c r="AO512" s="64"/>
      <c r="AP512" s="202"/>
      <c r="AQ512" s="202"/>
      <c r="AR512" s="64"/>
    </row>
    <row r="513" spans="1:44" ht="15.75" customHeight="1" x14ac:dyDescent="0.2">
      <c r="A513" s="43"/>
      <c r="B513" s="43"/>
      <c r="C513" s="43"/>
      <c r="D513" s="43"/>
      <c r="E513" s="43"/>
      <c r="F513" s="43"/>
      <c r="G513" s="194"/>
      <c r="H513" s="194"/>
      <c r="I513" s="195"/>
      <c r="J513" s="196"/>
      <c r="K513" s="196"/>
      <c r="L513" s="196"/>
      <c r="M513" s="196"/>
      <c r="N513" s="196"/>
      <c r="O513" s="197"/>
      <c r="P513" s="197"/>
      <c r="Q513" s="197"/>
      <c r="R513" s="197"/>
      <c r="S513" s="197"/>
      <c r="T513" s="197"/>
      <c r="U513" s="198"/>
      <c r="V513" s="199"/>
      <c r="W513" s="200"/>
      <c r="X513" s="200"/>
      <c r="Y513" s="43"/>
      <c r="Z513" s="199"/>
      <c r="AA513" s="199"/>
      <c r="AB513" s="199"/>
      <c r="AC513" s="199"/>
      <c r="AD513" s="199"/>
      <c r="AE513" s="199"/>
      <c r="AF513" s="199"/>
      <c r="AG513" s="196"/>
      <c r="AH513" s="201"/>
      <c r="AI513" s="201"/>
      <c r="AJ513" s="201"/>
      <c r="AK513" s="43"/>
      <c r="AL513" s="43"/>
      <c r="AM513" s="43"/>
      <c r="AN513" s="64"/>
      <c r="AO513" s="64"/>
      <c r="AP513" s="202"/>
      <c r="AQ513" s="202"/>
      <c r="AR513" s="64"/>
    </row>
    <row r="514" spans="1:44" ht="15.75" customHeight="1" x14ac:dyDescent="0.2">
      <c r="A514" s="43"/>
      <c r="B514" s="43"/>
      <c r="C514" s="43"/>
      <c r="D514" s="43"/>
      <c r="E514" s="43"/>
      <c r="F514" s="43"/>
      <c r="G514" s="194"/>
      <c r="H514" s="194"/>
      <c r="I514" s="195"/>
      <c r="J514" s="196"/>
      <c r="K514" s="196"/>
      <c r="L514" s="196"/>
      <c r="M514" s="196"/>
      <c r="N514" s="196"/>
      <c r="O514" s="197"/>
      <c r="P514" s="197"/>
      <c r="Q514" s="197"/>
      <c r="R514" s="197"/>
      <c r="S514" s="197"/>
      <c r="T514" s="197"/>
      <c r="U514" s="198"/>
      <c r="V514" s="199"/>
      <c r="W514" s="200"/>
      <c r="X514" s="200"/>
      <c r="Y514" s="43"/>
      <c r="Z514" s="199"/>
      <c r="AA514" s="199"/>
      <c r="AB514" s="199"/>
      <c r="AC514" s="199"/>
      <c r="AD514" s="199"/>
      <c r="AE514" s="199"/>
      <c r="AF514" s="199"/>
      <c r="AG514" s="196"/>
      <c r="AH514" s="201"/>
      <c r="AI514" s="201"/>
      <c r="AJ514" s="201"/>
      <c r="AK514" s="43"/>
      <c r="AL514" s="43"/>
      <c r="AM514" s="43"/>
      <c r="AN514" s="64"/>
      <c r="AO514" s="64"/>
      <c r="AP514" s="202"/>
      <c r="AQ514" s="202"/>
      <c r="AR514" s="64"/>
    </row>
    <row r="515" spans="1:44" ht="15.75" customHeight="1" x14ac:dyDescent="0.2">
      <c r="A515" s="43"/>
      <c r="B515" s="43"/>
      <c r="C515" s="43"/>
      <c r="D515" s="43"/>
      <c r="E515" s="43"/>
      <c r="F515" s="43"/>
      <c r="G515" s="194"/>
      <c r="H515" s="194"/>
      <c r="I515" s="195"/>
      <c r="J515" s="196"/>
      <c r="K515" s="196"/>
      <c r="L515" s="196"/>
      <c r="M515" s="196"/>
      <c r="N515" s="196"/>
      <c r="O515" s="197"/>
      <c r="P515" s="197"/>
      <c r="Q515" s="197"/>
      <c r="R515" s="197"/>
      <c r="S515" s="197"/>
      <c r="T515" s="197"/>
      <c r="U515" s="198"/>
      <c r="V515" s="199"/>
      <c r="W515" s="200"/>
      <c r="X515" s="200"/>
      <c r="Y515" s="43"/>
      <c r="Z515" s="199"/>
      <c r="AA515" s="199"/>
      <c r="AB515" s="199"/>
      <c r="AC515" s="199"/>
      <c r="AD515" s="199"/>
      <c r="AE515" s="199"/>
      <c r="AF515" s="199"/>
      <c r="AG515" s="196"/>
      <c r="AH515" s="201"/>
      <c r="AI515" s="201"/>
      <c r="AJ515" s="201"/>
      <c r="AK515" s="43"/>
      <c r="AL515" s="43"/>
      <c r="AM515" s="43"/>
      <c r="AN515" s="64"/>
      <c r="AO515" s="64"/>
      <c r="AP515" s="202"/>
      <c r="AQ515" s="202"/>
      <c r="AR515" s="64"/>
    </row>
    <row r="516" spans="1:44" ht="15.75" customHeight="1" x14ac:dyDescent="0.2">
      <c r="A516" s="43"/>
      <c r="B516" s="43"/>
      <c r="C516" s="43"/>
      <c r="D516" s="43"/>
      <c r="E516" s="43"/>
      <c r="F516" s="43"/>
      <c r="G516" s="194"/>
      <c r="H516" s="194"/>
      <c r="I516" s="195"/>
      <c r="J516" s="196"/>
      <c r="K516" s="196"/>
      <c r="L516" s="196"/>
      <c r="M516" s="196"/>
      <c r="N516" s="196"/>
      <c r="O516" s="197"/>
      <c r="P516" s="197"/>
      <c r="Q516" s="197"/>
      <c r="R516" s="197"/>
      <c r="S516" s="197"/>
      <c r="T516" s="197"/>
      <c r="U516" s="198"/>
      <c r="V516" s="199"/>
      <c r="W516" s="200"/>
      <c r="X516" s="200"/>
      <c r="Y516" s="43"/>
      <c r="Z516" s="199"/>
      <c r="AA516" s="199"/>
      <c r="AB516" s="199"/>
      <c r="AC516" s="199"/>
      <c r="AD516" s="199"/>
      <c r="AE516" s="199"/>
      <c r="AF516" s="199"/>
      <c r="AG516" s="196"/>
      <c r="AH516" s="201"/>
      <c r="AI516" s="201"/>
      <c r="AJ516" s="201"/>
      <c r="AK516" s="43"/>
      <c r="AL516" s="43"/>
      <c r="AM516" s="43"/>
      <c r="AN516" s="64"/>
      <c r="AO516" s="64"/>
      <c r="AP516" s="202"/>
      <c r="AQ516" s="202"/>
      <c r="AR516" s="64"/>
    </row>
    <row r="517" spans="1:44" ht="15.75" customHeight="1" x14ac:dyDescent="0.2">
      <c r="A517" s="43"/>
      <c r="B517" s="43"/>
      <c r="C517" s="43"/>
      <c r="D517" s="43"/>
      <c r="E517" s="43"/>
      <c r="F517" s="43"/>
      <c r="G517" s="194"/>
      <c r="H517" s="194"/>
      <c r="I517" s="195"/>
      <c r="J517" s="196"/>
      <c r="K517" s="196"/>
      <c r="L517" s="196"/>
      <c r="M517" s="196"/>
      <c r="N517" s="196"/>
      <c r="O517" s="197"/>
      <c r="P517" s="197"/>
      <c r="Q517" s="197"/>
      <c r="R517" s="197"/>
      <c r="S517" s="197"/>
      <c r="T517" s="197"/>
      <c r="U517" s="198"/>
      <c r="V517" s="199"/>
      <c r="W517" s="200"/>
      <c r="X517" s="200"/>
      <c r="Y517" s="43"/>
      <c r="Z517" s="199"/>
      <c r="AA517" s="199"/>
      <c r="AB517" s="199"/>
      <c r="AC517" s="199"/>
      <c r="AD517" s="199"/>
      <c r="AE517" s="199"/>
      <c r="AF517" s="199"/>
      <c r="AG517" s="196"/>
      <c r="AH517" s="201"/>
      <c r="AI517" s="201"/>
      <c r="AJ517" s="201"/>
      <c r="AK517" s="43"/>
      <c r="AL517" s="43"/>
      <c r="AM517" s="43"/>
      <c r="AN517" s="64"/>
      <c r="AO517" s="64"/>
      <c r="AP517" s="202"/>
      <c r="AQ517" s="202"/>
      <c r="AR517" s="64"/>
    </row>
    <row r="518" spans="1:44" ht="15.75" customHeight="1" x14ac:dyDescent="0.2">
      <c r="A518" s="43"/>
      <c r="B518" s="43"/>
      <c r="C518" s="43"/>
      <c r="D518" s="43"/>
      <c r="E518" s="43"/>
      <c r="F518" s="43"/>
      <c r="G518" s="194"/>
      <c r="H518" s="194"/>
      <c r="I518" s="195"/>
      <c r="J518" s="196"/>
      <c r="K518" s="196"/>
      <c r="L518" s="196"/>
      <c r="M518" s="196"/>
      <c r="N518" s="196"/>
      <c r="O518" s="197"/>
      <c r="P518" s="197"/>
      <c r="Q518" s="197"/>
      <c r="R518" s="197"/>
      <c r="S518" s="197"/>
      <c r="T518" s="197"/>
      <c r="U518" s="198"/>
      <c r="V518" s="199"/>
      <c r="W518" s="200"/>
      <c r="X518" s="200"/>
      <c r="Y518" s="43"/>
      <c r="Z518" s="199"/>
      <c r="AA518" s="199"/>
      <c r="AB518" s="199"/>
      <c r="AC518" s="199"/>
      <c r="AD518" s="199"/>
      <c r="AE518" s="199"/>
      <c r="AF518" s="199"/>
      <c r="AG518" s="196"/>
      <c r="AH518" s="201"/>
      <c r="AI518" s="201"/>
      <c r="AJ518" s="201"/>
      <c r="AK518" s="43"/>
      <c r="AL518" s="43"/>
      <c r="AM518" s="43"/>
      <c r="AN518" s="64"/>
      <c r="AO518" s="64"/>
      <c r="AP518" s="202"/>
      <c r="AQ518" s="202"/>
      <c r="AR518" s="64"/>
    </row>
    <row r="519" spans="1:44" ht="15.75" customHeight="1" x14ac:dyDescent="0.2">
      <c r="A519" s="43"/>
      <c r="B519" s="43"/>
      <c r="C519" s="43"/>
      <c r="D519" s="43"/>
      <c r="E519" s="43"/>
      <c r="F519" s="43"/>
      <c r="G519" s="194"/>
      <c r="H519" s="194"/>
      <c r="I519" s="195"/>
      <c r="J519" s="196"/>
      <c r="K519" s="196"/>
      <c r="L519" s="196"/>
      <c r="M519" s="196"/>
      <c r="N519" s="196"/>
      <c r="O519" s="197"/>
      <c r="P519" s="197"/>
      <c r="Q519" s="197"/>
      <c r="R519" s="197"/>
      <c r="S519" s="197"/>
      <c r="T519" s="197"/>
      <c r="U519" s="198"/>
      <c r="V519" s="199"/>
      <c r="W519" s="200"/>
      <c r="X519" s="200"/>
      <c r="Y519" s="43"/>
      <c r="Z519" s="199"/>
      <c r="AA519" s="199"/>
      <c r="AB519" s="199"/>
      <c r="AC519" s="199"/>
      <c r="AD519" s="199"/>
      <c r="AE519" s="199"/>
      <c r="AF519" s="199"/>
      <c r="AG519" s="196"/>
      <c r="AH519" s="201"/>
      <c r="AI519" s="201"/>
      <c r="AJ519" s="201"/>
      <c r="AK519" s="43"/>
      <c r="AL519" s="43"/>
      <c r="AM519" s="43"/>
      <c r="AN519" s="64"/>
      <c r="AO519" s="64"/>
      <c r="AP519" s="202"/>
      <c r="AQ519" s="202"/>
      <c r="AR519" s="64"/>
    </row>
    <row r="520" spans="1:44" ht="15.75" customHeight="1" x14ac:dyDescent="0.2">
      <c r="A520" s="43"/>
      <c r="B520" s="43"/>
      <c r="C520" s="43"/>
      <c r="D520" s="43"/>
      <c r="E520" s="43"/>
      <c r="F520" s="43"/>
      <c r="G520" s="194"/>
      <c r="H520" s="194"/>
      <c r="I520" s="195"/>
      <c r="J520" s="196"/>
      <c r="K520" s="196"/>
      <c r="L520" s="196"/>
      <c r="M520" s="196"/>
      <c r="N520" s="196"/>
      <c r="O520" s="197"/>
      <c r="P520" s="197"/>
      <c r="Q520" s="197"/>
      <c r="R520" s="197"/>
      <c r="S520" s="197"/>
      <c r="T520" s="197"/>
      <c r="U520" s="198"/>
      <c r="V520" s="199"/>
      <c r="W520" s="200"/>
      <c r="X520" s="200"/>
      <c r="Y520" s="43"/>
      <c r="Z520" s="199"/>
      <c r="AA520" s="199"/>
      <c r="AB520" s="199"/>
      <c r="AC520" s="199"/>
      <c r="AD520" s="199"/>
      <c r="AE520" s="199"/>
      <c r="AF520" s="199"/>
      <c r="AG520" s="196"/>
      <c r="AH520" s="201"/>
      <c r="AI520" s="201"/>
      <c r="AJ520" s="201"/>
      <c r="AK520" s="43"/>
      <c r="AL520" s="43"/>
      <c r="AM520" s="43"/>
      <c r="AN520" s="64"/>
      <c r="AO520" s="64"/>
      <c r="AP520" s="202"/>
      <c r="AQ520" s="202"/>
      <c r="AR520" s="64"/>
    </row>
    <row r="521" spans="1:44" ht="15.75" customHeight="1" x14ac:dyDescent="0.2">
      <c r="A521" s="43"/>
      <c r="B521" s="43"/>
      <c r="C521" s="43"/>
      <c r="D521" s="43"/>
      <c r="E521" s="43"/>
      <c r="F521" s="43"/>
      <c r="G521" s="194"/>
      <c r="H521" s="194"/>
      <c r="I521" s="195"/>
      <c r="J521" s="196"/>
      <c r="K521" s="196"/>
      <c r="L521" s="196"/>
      <c r="M521" s="196"/>
      <c r="N521" s="196"/>
      <c r="O521" s="197"/>
      <c r="P521" s="197"/>
      <c r="Q521" s="197"/>
      <c r="R521" s="197"/>
      <c r="S521" s="197"/>
      <c r="T521" s="197"/>
      <c r="U521" s="198"/>
      <c r="V521" s="199"/>
      <c r="W521" s="200"/>
      <c r="X521" s="200"/>
      <c r="Y521" s="43"/>
      <c r="Z521" s="199"/>
      <c r="AA521" s="199"/>
      <c r="AB521" s="199"/>
      <c r="AC521" s="199"/>
      <c r="AD521" s="199"/>
      <c r="AE521" s="199"/>
      <c r="AF521" s="199"/>
      <c r="AG521" s="196"/>
      <c r="AH521" s="201"/>
      <c r="AI521" s="201"/>
      <c r="AJ521" s="201"/>
      <c r="AK521" s="43"/>
      <c r="AL521" s="43"/>
      <c r="AM521" s="43"/>
      <c r="AN521" s="64"/>
      <c r="AO521" s="64"/>
      <c r="AP521" s="202"/>
      <c r="AQ521" s="202"/>
      <c r="AR521" s="64"/>
    </row>
    <row r="522" spans="1:44" ht="15.75" customHeight="1" x14ac:dyDescent="0.2">
      <c r="A522" s="43"/>
      <c r="B522" s="43"/>
      <c r="C522" s="43"/>
      <c r="D522" s="43"/>
      <c r="E522" s="43"/>
      <c r="F522" s="43"/>
      <c r="G522" s="194"/>
      <c r="H522" s="194"/>
      <c r="I522" s="195"/>
      <c r="J522" s="196"/>
      <c r="K522" s="196"/>
      <c r="L522" s="196"/>
      <c r="M522" s="196"/>
      <c r="N522" s="196"/>
      <c r="O522" s="197"/>
      <c r="P522" s="197"/>
      <c r="Q522" s="197"/>
      <c r="R522" s="197"/>
      <c r="S522" s="197"/>
      <c r="T522" s="197"/>
      <c r="U522" s="198"/>
      <c r="V522" s="199"/>
      <c r="W522" s="200"/>
      <c r="X522" s="200"/>
      <c r="Y522" s="43"/>
      <c r="Z522" s="199"/>
      <c r="AA522" s="199"/>
      <c r="AB522" s="199"/>
      <c r="AC522" s="199"/>
      <c r="AD522" s="199"/>
      <c r="AE522" s="199"/>
      <c r="AF522" s="199"/>
      <c r="AG522" s="196"/>
      <c r="AH522" s="201"/>
      <c r="AI522" s="201"/>
      <c r="AJ522" s="201"/>
      <c r="AK522" s="43"/>
      <c r="AL522" s="43"/>
      <c r="AM522" s="43"/>
      <c r="AN522" s="64"/>
      <c r="AO522" s="64"/>
      <c r="AP522" s="202"/>
      <c r="AQ522" s="202"/>
      <c r="AR522" s="64"/>
    </row>
    <row r="523" spans="1:44" ht="15.75" customHeight="1" x14ac:dyDescent="0.2">
      <c r="A523" s="43"/>
      <c r="B523" s="43"/>
      <c r="C523" s="43"/>
      <c r="D523" s="43"/>
      <c r="E523" s="43"/>
      <c r="F523" s="43"/>
      <c r="G523" s="194"/>
      <c r="H523" s="194"/>
      <c r="I523" s="195"/>
      <c r="J523" s="196"/>
      <c r="K523" s="196"/>
      <c r="L523" s="196"/>
      <c r="M523" s="196"/>
      <c r="N523" s="196"/>
      <c r="O523" s="197"/>
      <c r="P523" s="197"/>
      <c r="Q523" s="197"/>
      <c r="R523" s="197"/>
      <c r="S523" s="197"/>
      <c r="T523" s="197"/>
      <c r="U523" s="198"/>
      <c r="V523" s="199"/>
      <c r="W523" s="200"/>
      <c r="X523" s="200"/>
      <c r="Y523" s="43"/>
      <c r="Z523" s="199"/>
      <c r="AA523" s="199"/>
      <c r="AB523" s="199"/>
      <c r="AC523" s="199"/>
      <c r="AD523" s="199"/>
      <c r="AE523" s="199"/>
      <c r="AF523" s="199"/>
      <c r="AG523" s="196"/>
      <c r="AH523" s="201"/>
      <c r="AI523" s="201"/>
      <c r="AJ523" s="201"/>
      <c r="AK523" s="43"/>
      <c r="AL523" s="43"/>
      <c r="AM523" s="43"/>
      <c r="AN523" s="64"/>
      <c r="AO523" s="64"/>
      <c r="AP523" s="202"/>
      <c r="AQ523" s="202"/>
      <c r="AR523" s="64"/>
    </row>
    <row r="524" spans="1:44" ht="15.75" customHeight="1" x14ac:dyDescent="0.2">
      <c r="A524" s="43"/>
      <c r="B524" s="43"/>
      <c r="C524" s="43"/>
      <c r="D524" s="43"/>
      <c r="E524" s="43"/>
      <c r="F524" s="43"/>
      <c r="G524" s="194"/>
      <c r="H524" s="194"/>
      <c r="I524" s="195"/>
      <c r="J524" s="196"/>
      <c r="K524" s="196"/>
      <c r="L524" s="196"/>
      <c r="M524" s="196"/>
      <c r="N524" s="196"/>
      <c r="O524" s="197"/>
      <c r="P524" s="197"/>
      <c r="Q524" s="197"/>
      <c r="R524" s="197"/>
      <c r="S524" s="197"/>
      <c r="T524" s="197"/>
      <c r="U524" s="198"/>
      <c r="V524" s="199"/>
      <c r="W524" s="200"/>
      <c r="X524" s="200"/>
      <c r="Y524" s="43"/>
      <c r="Z524" s="199"/>
      <c r="AA524" s="199"/>
      <c r="AB524" s="199"/>
      <c r="AC524" s="199"/>
      <c r="AD524" s="199"/>
      <c r="AE524" s="199"/>
      <c r="AF524" s="199"/>
      <c r="AG524" s="196"/>
      <c r="AH524" s="201"/>
      <c r="AI524" s="201"/>
      <c r="AJ524" s="201"/>
      <c r="AK524" s="43"/>
      <c r="AL524" s="43"/>
      <c r="AM524" s="43"/>
      <c r="AN524" s="64"/>
      <c r="AO524" s="64"/>
      <c r="AP524" s="202"/>
      <c r="AQ524" s="202"/>
      <c r="AR524" s="64"/>
    </row>
    <row r="525" spans="1:44" ht="15.75" customHeight="1" x14ac:dyDescent="0.2">
      <c r="A525" s="43"/>
      <c r="B525" s="43"/>
      <c r="C525" s="43"/>
      <c r="D525" s="43"/>
      <c r="E525" s="43"/>
      <c r="F525" s="43"/>
      <c r="G525" s="194"/>
      <c r="H525" s="194"/>
      <c r="I525" s="195"/>
      <c r="J525" s="196"/>
      <c r="K525" s="196"/>
      <c r="L525" s="196"/>
      <c r="M525" s="196"/>
      <c r="N525" s="196"/>
      <c r="O525" s="197"/>
      <c r="P525" s="197"/>
      <c r="Q525" s="197"/>
      <c r="R525" s="197"/>
      <c r="S525" s="197"/>
      <c r="T525" s="197"/>
      <c r="U525" s="198"/>
      <c r="V525" s="199"/>
      <c r="W525" s="200"/>
      <c r="X525" s="200"/>
      <c r="Y525" s="43"/>
      <c r="Z525" s="199"/>
      <c r="AA525" s="199"/>
      <c r="AB525" s="199"/>
      <c r="AC525" s="199"/>
      <c r="AD525" s="199"/>
      <c r="AE525" s="199"/>
      <c r="AF525" s="199"/>
      <c r="AG525" s="196"/>
      <c r="AH525" s="201"/>
      <c r="AI525" s="201"/>
      <c r="AJ525" s="201"/>
      <c r="AK525" s="43"/>
      <c r="AL525" s="43"/>
      <c r="AM525" s="43"/>
      <c r="AN525" s="64"/>
      <c r="AO525" s="64"/>
      <c r="AP525" s="202"/>
      <c r="AQ525" s="202"/>
      <c r="AR525" s="64"/>
    </row>
    <row r="526" spans="1:44" ht="15.75" customHeight="1" x14ac:dyDescent="0.2">
      <c r="A526" s="43"/>
      <c r="B526" s="43"/>
      <c r="C526" s="43"/>
      <c r="D526" s="43"/>
      <c r="E526" s="43"/>
      <c r="F526" s="43"/>
      <c r="G526" s="194"/>
      <c r="H526" s="194"/>
      <c r="I526" s="195"/>
      <c r="J526" s="196"/>
      <c r="K526" s="196"/>
      <c r="L526" s="196"/>
      <c r="M526" s="196"/>
      <c r="N526" s="196"/>
      <c r="O526" s="197"/>
      <c r="P526" s="197"/>
      <c r="Q526" s="197"/>
      <c r="R526" s="197"/>
      <c r="S526" s="197"/>
      <c r="T526" s="197"/>
      <c r="U526" s="198"/>
      <c r="V526" s="199"/>
      <c r="W526" s="200"/>
      <c r="X526" s="200"/>
      <c r="Y526" s="43"/>
      <c r="Z526" s="199"/>
      <c r="AA526" s="199"/>
      <c r="AB526" s="199"/>
      <c r="AC526" s="199"/>
      <c r="AD526" s="199"/>
      <c r="AE526" s="199"/>
      <c r="AF526" s="199"/>
      <c r="AG526" s="196"/>
      <c r="AH526" s="201"/>
      <c r="AI526" s="201"/>
      <c r="AJ526" s="201"/>
      <c r="AK526" s="43"/>
      <c r="AL526" s="43"/>
      <c r="AM526" s="43"/>
      <c r="AN526" s="64"/>
      <c r="AO526" s="64"/>
      <c r="AP526" s="202"/>
      <c r="AQ526" s="202"/>
      <c r="AR526" s="64"/>
    </row>
    <row r="527" spans="1:44" ht="15.75" customHeight="1" x14ac:dyDescent="0.2">
      <c r="A527" s="43"/>
      <c r="B527" s="43"/>
      <c r="C527" s="43"/>
      <c r="D527" s="43"/>
      <c r="E527" s="43"/>
      <c r="F527" s="43"/>
      <c r="G527" s="194"/>
      <c r="H527" s="194"/>
      <c r="I527" s="195"/>
      <c r="J527" s="196"/>
      <c r="K527" s="196"/>
      <c r="L527" s="196"/>
      <c r="M527" s="196"/>
      <c r="N527" s="196"/>
      <c r="O527" s="197"/>
      <c r="P527" s="197"/>
      <c r="Q527" s="197"/>
      <c r="R527" s="197"/>
      <c r="S527" s="197"/>
      <c r="T527" s="197"/>
      <c r="U527" s="198"/>
      <c r="V527" s="199"/>
      <c r="W527" s="200"/>
      <c r="X527" s="200"/>
      <c r="Y527" s="43"/>
      <c r="Z527" s="199"/>
      <c r="AA527" s="199"/>
      <c r="AB527" s="199"/>
      <c r="AC527" s="199"/>
      <c r="AD527" s="199"/>
      <c r="AE527" s="199"/>
      <c r="AF527" s="199"/>
      <c r="AG527" s="196"/>
      <c r="AH527" s="201"/>
      <c r="AI527" s="201"/>
      <c r="AJ527" s="201"/>
      <c r="AK527" s="43"/>
      <c r="AL527" s="43"/>
      <c r="AM527" s="43"/>
      <c r="AN527" s="64"/>
      <c r="AO527" s="64"/>
      <c r="AP527" s="202"/>
      <c r="AQ527" s="202"/>
      <c r="AR527" s="64"/>
    </row>
    <row r="528" spans="1:44" ht="15.75" customHeight="1" x14ac:dyDescent="0.2">
      <c r="A528" s="43"/>
      <c r="B528" s="43"/>
      <c r="C528" s="43"/>
      <c r="D528" s="43"/>
      <c r="E528" s="43"/>
      <c r="F528" s="43"/>
      <c r="G528" s="194"/>
      <c r="H528" s="194"/>
      <c r="I528" s="195"/>
      <c r="J528" s="196"/>
      <c r="K528" s="196"/>
      <c r="L528" s="196"/>
      <c r="M528" s="196"/>
      <c r="N528" s="196"/>
      <c r="O528" s="197"/>
      <c r="P528" s="197"/>
      <c r="Q528" s="197"/>
      <c r="R528" s="197"/>
      <c r="S528" s="197"/>
      <c r="T528" s="197"/>
      <c r="U528" s="198"/>
      <c r="V528" s="199"/>
      <c r="W528" s="200"/>
      <c r="X528" s="200"/>
      <c r="Y528" s="43"/>
      <c r="Z528" s="199"/>
      <c r="AA528" s="199"/>
      <c r="AB528" s="199"/>
      <c r="AC528" s="199"/>
      <c r="AD528" s="199"/>
      <c r="AE528" s="199"/>
      <c r="AF528" s="199"/>
      <c r="AG528" s="196"/>
      <c r="AH528" s="201"/>
      <c r="AI528" s="201"/>
      <c r="AJ528" s="201"/>
      <c r="AK528" s="43"/>
      <c r="AL528" s="43"/>
      <c r="AM528" s="43"/>
      <c r="AN528" s="64"/>
      <c r="AO528" s="64"/>
      <c r="AP528" s="202"/>
      <c r="AQ528" s="202"/>
      <c r="AR528" s="64"/>
    </row>
    <row r="529" spans="1:44" ht="15.75" customHeight="1" x14ac:dyDescent="0.2">
      <c r="A529" s="43"/>
      <c r="B529" s="43"/>
      <c r="C529" s="43"/>
      <c r="D529" s="43"/>
      <c r="E529" s="43"/>
      <c r="F529" s="43"/>
      <c r="G529" s="194"/>
      <c r="H529" s="194"/>
      <c r="I529" s="195"/>
      <c r="J529" s="196"/>
      <c r="K529" s="196"/>
      <c r="L529" s="196"/>
      <c r="M529" s="196"/>
      <c r="N529" s="196"/>
      <c r="O529" s="197"/>
      <c r="P529" s="197"/>
      <c r="Q529" s="197"/>
      <c r="R529" s="197"/>
      <c r="S529" s="197"/>
      <c r="T529" s="197"/>
      <c r="U529" s="198"/>
      <c r="V529" s="199"/>
      <c r="W529" s="200"/>
      <c r="X529" s="200"/>
      <c r="Y529" s="43"/>
      <c r="Z529" s="199"/>
      <c r="AA529" s="199"/>
      <c r="AB529" s="199"/>
      <c r="AC529" s="199"/>
      <c r="AD529" s="199"/>
      <c r="AE529" s="199"/>
      <c r="AF529" s="199"/>
      <c r="AG529" s="196"/>
      <c r="AH529" s="201"/>
      <c r="AI529" s="201"/>
      <c r="AJ529" s="201"/>
      <c r="AK529" s="43"/>
      <c r="AL529" s="43"/>
      <c r="AM529" s="43"/>
      <c r="AN529" s="64"/>
      <c r="AO529" s="64"/>
      <c r="AP529" s="202"/>
      <c r="AQ529" s="202"/>
      <c r="AR529" s="64"/>
    </row>
    <row r="530" spans="1:44" ht="15.75" customHeight="1" x14ac:dyDescent="0.2">
      <c r="A530" s="43"/>
      <c r="B530" s="43"/>
      <c r="C530" s="43"/>
      <c r="D530" s="43"/>
      <c r="E530" s="43"/>
      <c r="F530" s="43"/>
      <c r="G530" s="194"/>
      <c r="H530" s="194"/>
      <c r="I530" s="195"/>
      <c r="J530" s="196"/>
      <c r="K530" s="196"/>
      <c r="L530" s="196"/>
      <c r="M530" s="196"/>
      <c r="N530" s="196"/>
      <c r="O530" s="197"/>
      <c r="P530" s="197"/>
      <c r="Q530" s="197"/>
      <c r="R530" s="197"/>
      <c r="S530" s="197"/>
      <c r="T530" s="197"/>
      <c r="U530" s="198"/>
      <c r="V530" s="199"/>
      <c r="W530" s="200"/>
      <c r="X530" s="200"/>
      <c r="Y530" s="43"/>
      <c r="Z530" s="199"/>
      <c r="AA530" s="199"/>
      <c r="AB530" s="199"/>
      <c r="AC530" s="199"/>
      <c r="AD530" s="199"/>
      <c r="AE530" s="199"/>
      <c r="AF530" s="199"/>
      <c r="AG530" s="196"/>
      <c r="AH530" s="201"/>
      <c r="AI530" s="201"/>
      <c r="AJ530" s="201"/>
      <c r="AK530" s="43"/>
      <c r="AL530" s="43"/>
      <c r="AM530" s="43"/>
      <c r="AN530" s="64"/>
      <c r="AO530" s="64"/>
      <c r="AP530" s="202"/>
      <c r="AQ530" s="202"/>
      <c r="AR530" s="64"/>
    </row>
    <row r="531" spans="1:44" ht="15.75" customHeight="1" x14ac:dyDescent="0.2">
      <c r="A531" s="43"/>
      <c r="B531" s="43"/>
      <c r="C531" s="43"/>
      <c r="D531" s="43"/>
      <c r="E531" s="43"/>
      <c r="F531" s="43"/>
      <c r="G531" s="194"/>
      <c r="H531" s="194"/>
      <c r="I531" s="195"/>
      <c r="J531" s="196"/>
      <c r="K531" s="196"/>
      <c r="L531" s="196"/>
      <c r="M531" s="196"/>
      <c r="N531" s="196"/>
      <c r="O531" s="197"/>
      <c r="P531" s="197"/>
      <c r="Q531" s="197"/>
      <c r="R531" s="197"/>
      <c r="S531" s="197"/>
      <c r="T531" s="197"/>
      <c r="U531" s="198"/>
      <c r="V531" s="199"/>
      <c r="W531" s="200"/>
      <c r="X531" s="200"/>
      <c r="Y531" s="43"/>
      <c r="Z531" s="199"/>
      <c r="AA531" s="199"/>
      <c r="AB531" s="199"/>
      <c r="AC531" s="199"/>
      <c r="AD531" s="199"/>
      <c r="AE531" s="199"/>
      <c r="AF531" s="199"/>
      <c r="AG531" s="196"/>
      <c r="AH531" s="201"/>
      <c r="AI531" s="201"/>
      <c r="AJ531" s="201"/>
      <c r="AK531" s="43"/>
      <c r="AL531" s="43"/>
      <c r="AM531" s="43"/>
      <c r="AN531" s="64"/>
      <c r="AO531" s="64"/>
      <c r="AP531" s="202"/>
      <c r="AQ531" s="202"/>
      <c r="AR531" s="64"/>
    </row>
    <row r="532" spans="1:44" ht="15.75" customHeight="1" x14ac:dyDescent="0.2">
      <c r="A532" s="43"/>
      <c r="B532" s="43"/>
      <c r="C532" s="43"/>
      <c r="D532" s="43"/>
      <c r="E532" s="43"/>
      <c r="F532" s="43"/>
      <c r="G532" s="194"/>
      <c r="H532" s="194"/>
      <c r="I532" s="195"/>
      <c r="J532" s="196"/>
      <c r="K532" s="196"/>
      <c r="L532" s="196"/>
      <c r="M532" s="196"/>
      <c r="N532" s="196"/>
      <c r="O532" s="197"/>
      <c r="P532" s="197"/>
      <c r="Q532" s="197"/>
      <c r="R532" s="197"/>
      <c r="S532" s="197"/>
      <c r="T532" s="197"/>
      <c r="U532" s="198"/>
      <c r="V532" s="199"/>
      <c r="W532" s="200"/>
      <c r="X532" s="200"/>
      <c r="Y532" s="43"/>
      <c r="Z532" s="199"/>
      <c r="AA532" s="199"/>
      <c r="AB532" s="199"/>
      <c r="AC532" s="199"/>
      <c r="AD532" s="199"/>
      <c r="AE532" s="199"/>
      <c r="AF532" s="199"/>
      <c r="AG532" s="196"/>
      <c r="AH532" s="201"/>
      <c r="AI532" s="201"/>
      <c r="AJ532" s="201"/>
      <c r="AK532" s="43"/>
      <c r="AL532" s="43"/>
      <c r="AM532" s="43"/>
      <c r="AN532" s="64"/>
      <c r="AO532" s="64"/>
      <c r="AP532" s="202"/>
      <c r="AQ532" s="202"/>
      <c r="AR532" s="64"/>
    </row>
    <row r="533" spans="1:44" ht="15.75" customHeight="1" x14ac:dyDescent="0.2">
      <c r="A533" s="43"/>
      <c r="B533" s="43"/>
      <c r="C533" s="43"/>
      <c r="D533" s="43"/>
      <c r="E533" s="43"/>
      <c r="F533" s="43"/>
      <c r="G533" s="194"/>
      <c r="H533" s="194"/>
      <c r="I533" s="195"/>
      <c r="J533" s="196"/>
      <c r="K533" s="196"/>
      <c r="L533" s="196"/>
      <c r="M533" s="196"/>
      <c r="N533" s="196"/>
      <c r="O533" s="197"/>
      <c r="P533" s="197"/>
      <c r="Q533" s="197"/>
      <c r="R533" s="197"/>
      <c r="S533" s="197"/>
      <c r="T533" s="197"/>
      <c r="U533" s="198"/>
      <c r="V533" s="199"/>
      <c r="W533" s="200"/>
      <c r="X533" s="200"/>
      <c r="Y533" s="43"/>
      <c r="Z533" s="199"/>
      <c r="AA533" s="199"/>
      <c r="AB533" s="199"/>
      <c r="AC533" s="199"/>
      <c r="AD533" s="199"/>
      <c r="AE533" s="199"/>
      <c r="AF533" s="199"/>
      <c r="AG533" s="196"/>
      <c r="AH533" s="201"/>
      <c r="AI533" s="201"/>
      <c r="AJ533" s="201"/>
      <c r="AK533" s="43"/>
      <c r="AL533" s="43"/>
      <c r="AM533" s="43"/>
      <c r="AN533" s="64"/>
      <c r="AO533" s="64"/>
      <c r="AP533" s="202"/>
      <c r="AQ533" s="202"/>
      <c r="AR533" s="64"/>
    </row>
    <row r="534" spans="1:44" ht="15.75" customHeight="1" x14ac:dyDescent="0.2">
      <c r="A534" s="43"/>
      <c r="B534" s="43"/>
      <c r="C534" s="43"/>
      <c r="D534" s="43"/>
      <c r="E534" s="43"/>
      <c r="F534" s="43"/>
      <c r="G534" s="194"/>
      <c r="H534" s="194"/>
      <c r="I534" s="195"/>
      <c r="J534" s="196"/>
      <c r="K534" s="196"/>
      <c r="L534" s="196"/>
      <c r="M534" s="196"/>
      <c r="N534" s="196"/>
      <c r="O534" s="197"/>
      <c r="P534" s="197"/>
      <c r="Q534" s="197"/>
      <c r="R534" s="197"/>
      <c r="S534" s="197"/>
      <c r="T534" s="197"/>
      <c r="U534" s="198"/>
      <c r="V534" s="199"/>
      <c r="W534" s="200"/>
      <c r="X534" s="200"/>
      <c r="Y534" s="43"/>
      <c r="Z534" s="199"/>
      <c r="AA534" s="199"/>
      <c r="AB534" s="199"/>
      <c r="AC534" s="199"/>
      <c r="AD534" s="199"/>
      <c r="AE534" s="199"/>
      <c r="AF534" s="199"/>
      <c r="AG534" s="196"/>
      <c r="AH534" s="201"/>
      <c r="AI534" s="201"/>
      <c r="AJ534" s="201"/>
      <c r="AK534" s="43"/>
      <c r="AL534" s="43"/>
      <c r="AM534" s="43"/>
      <c r="AN534" s="64"/>
      <c r="AO534" s="64"/>
      <c r="AP534" s="202"/>
      <c r="AQ534" s="202"/>
      <c r="AR534" s="64"/>
    </row>
    <row r="535" spans="1:44" ht="15.75" customHeight="1" x14ac:dyDescent="0.2">
      <c r="A535" s="43"/>
      <c r="B535" s="43"/>
      <c r="C535" s="43"/>
      <c r="D535" s="43"/>
      <c r="E535" s="43"/>
      <c r="F535" s="43"/>
      <c r="G535" s="194"/>
      <c r="H535" s="194"/>
      <c r="I535" s="195"/>
      <c r="J535" s="196"/>
      <c r="K535" s="196"/>
      <c r="L535" s="196"/>
      <c r="M535" s="196"/>
      <c r="N535" s="196"/>
      <c r="O535" s="197"/>
      <c r="P535" s="197"/>
      <c r="Q535" s="197"/>
      <c r="R535" s="197"/>
      <c r="S535" s="197"/>
      <c r="T535" s="197"/>
      <c r="U535" s="198"/>
      <c r="V535" s="199"/>
      <c r="W535" s="200"/>
      <c r="X535" s="200"/>
      <c r="Y535" s="43"/>
      <c r="Z535" s="199"/>
      <c r="AA535" s="199"/>
      <c r="AB535" s="199"/>
      <c r="AC535" s="199"/>
      <c r="AD535" s="199"/>
      <c r="AE535" s="199"/>
      <c r="AF535" s="199"/>
      <c r="AG535" s="196"/>
      <c r="AH535" s="201"/>
      <c r="AI535" s="201"/>
      <c r="AJ535" s="201"/>
      <c r="AK535" s="43"/>
      <c r="AL535" s="43"/>
      <c r="AM535" s="43"/>
      <c r="AN535" s="64"/>
      <c r="AO535" s="64"/>
      <c r="AP535" s="202"/>
      <c r="AQ535" s="202"/>
      <c r="AR535" s="64"/>
    </row>
    <row r="536" spans="1:44" ht="15.75" customHeight="1" x14ac:dyDescent="0.2">
      <c r="A536" s="43"/>
      <c r="B536" s="43"/>
      <c r="C536" s="43"/>
      <c r="D536" s="43"/>
      <c r="E536" s="43"/>
      <c r="F536" s="43"/>
      <c r="G536" s="194"/>
      <c r="H536" s="194"/>
      <c r="I536" s="195"/>
      <c r="J536" s="196"/>
      <c r="K536" s="196"/>
      <c r="L536" s="196"/>
      <c r="M536" s="196"/>
      <c r="N536" s="196"/>
      <c r="O536" s="197"/>
      <c r="P536" s="197"/>
      <c r="Q536" s="197"/>
      <c r="R536" s="197"/>
      <c r="S536" s="197"/>
      <c r="T536" s="197"/>
      <c r="U536" s="198"/>
      <c r="V536" s="199"/>
      <c r="W536" s="200"/>
      <c r="X536" s="200"/>
      <c r="Y536" s="43"/>
      <c r="Z536" s="199"/>
      <c r="AA536" s="199"/>
      <c r="AB536" s="199"/>
      <c r="AC536" s="199"/>
      <c r="AD536" s="199"/>
      <c r="AE536" s="199"/>
      <c r="AF536" s="199"/>
      <c r="AG536" s="196"/>
      <c r="AH536" s="201"/>
      <c r="AI536" s="201"/>
      <c r="AJ536" s="201"/>
      <c r="AK536" s="43"/>
      <c r="AL536" s="43"/>
      <c r="AM536" s="43"/>
      <c r="AN536" s="64"/>
      <c r="AO536" s="64"/>
      <c r="AP536" s="202"/>
      <c r="AQ536" s="202"/>
      <c r="AR536" s="64"/>
    </row>
    <row r="537" spans="1:44" ht="15.75" customHeight="1" x14ac:dyDescent="0.2">
      <c r="A537" s="43"/>
      <c r="B537" s="43"/>
      <c r="C537" s="43"/>
      <c r="D537" s="43"/>
      <c r="E537" s="43"/>
      <c r="F537" s="43"/>
      <c r="G537" s="194"/>
      <c r="H537" s="194"/>
      <c r="I537" s="195"/>
      <c r="J537" s="196"/>
      <c r="K537" s="196"/>
      <c r="L537" s="196"/>
      <c r="M537" s="196"/>
      <c r="N537" s="196"/>
      <c r="O537" s="197"/>
      <c r="P537" s="197"/>
      <c r="Q537" s="197"/>
      <c r="R537" s="197"/>
      <c r="S537" s="197"/>
      <c r="T537" s="197"/>
      <c r="U537" s="198"/>
      <c r="V537" s="199"/>
      <c r="W537" s="200"/>
      <c r="X537" s="200"/>
      <c r="Y537" s="43"/>
      <c r="Z537" s="199"/>
      <c r="AA537" s="199"/>
      <c r="AB537" s="199"/>
      <c r="AC537" s="199"/>
      <c r="AD537" s="199"/>
      <c r="AE537" s="199"/>
      <c r="AF537" s="199"/>
      <c r="AG537" s="196"/>
      <c r="AH537" s="201"/>
      <c r="AI537" s="201"/>
      <c r="AJ537" s="201"/>
      <c r="AK537" s="43"/>
      <c r="AL537" s="43"/>
      <c r="AM537" s="43"/>
      <c r="AN537" s="64"/>
      <c r="AO537" s="64"/>
      <c r="AP537" s="202"/>
      <c r="AQ537" s="202"/>
      <c r="AR537" s="64"/>
    </row>
    <row r="538" spans="1:44" ht="15.75" customHeight="1" x14ac:dyDescent="0.2">
      <c r="A538" s="43"/>
      <c r="B538" s="43"/>
      <c r="C538" s="43"/>
      <c r="D538" s="43"/>
      <c r="E538" s="43"/>
      <c r="F538" s="43"/>
      <c r="G538" s="194"/>
      <c r="H538" s="194"/>
      <c r="I538" s="195"/>
      <c r="J538" s="196"/>
      <c r="K538" s="196"/>
      <c r="L538" s="196"/>
      <c r="M538" s="196"/>
      <c r="N538" s="196"/>
      <c r="O538" s="197"/>
      <c r="P538" s="197"/>
      <c r="Q538" s="197"/>
      <c r="R538" s="197"/>
      <c r="S538" s="197"/>
      <c r="T538" s="197"/>
      <c r="U538" s="198"/>
      <c r="V538" s="199"/>
      <c r="W538" s="200"/>
      <c r="X538" s="200"/>
      <c r="Y538" s="43"/>
      <c r="Z538" s="199"/>
      <c r="AA538" s="199"/>
      <c r="AB538" s="199"/>
      <c r="AC538" s="199"/>
      <c r="AD538" s="199"/>
      <c r="AE538" s="199"/>
      <c r="AF538" s="199"/>
      <c r="AG538" s="196"/>
      <c r="AH538" s="201"/>
      <c r="AI538" s="201"/>
      <c r="AJ538" s="201"/>
      <c r="AK538" s="43"/>
      <c r="AL538" s="43"/>
      <c r="AM538" s="43"/>
      <c r="AN538" s="64"/>
      <c r="AO538" s="64"/>
      <c r="AP538" s="202"/>
      <c r="AQ538" s="202"/>
      <c r="AR538" s="64"/>
    </row>
    <row r="539" spans="1:44" ht="15.75" customHeight="1" x14ac:dyDescent="0.2">
      <c r="A539" s="43"/>
      <c r="B539" s="43"/>
      <c r="C539" s="43"/>
      <c r="D539" s="43"/>
      <c r="E539" s="43"/>
      <c r="F539" s="43"/>
      <c r="G539" s="194"/>
      <c r="H539" s="194"/>
      <c r="I539" s="195"/>
      <c r="J539" s="196"/>
      <c r="K539" s="196"/>
      <c r="L539" s="196"/>
      <c r="M539" s="196"/>
      <c r="N539" s="196"/>
      <c r="O539" s="197"/>
      <c r="P539" s="197"/>
      <c r="Q539" s="197"/>
      <c r="R539" s="197"/>
      <c r="S539" s="197"/>
      <c r="T539" s="197"/>
      <c r="U539" s="198"/>
      <c r="V539" s="199"/>
      <c r="W539" s="200"/>
      <c r="X539" s="200"/>
      <c r="Y539" s="43"/>
      <c r="Z539" s="199"/>
      <c r="AA539" s="199"/>
      <c r="AB539" s="199"/>
      <c r="AC539" s="199"/>
      <c r="AD539" s="199"/>
      <c r="AE539" s="199"/>
      <c r="AF539" s="199"/>
      <c r="AG539" s="196"/>
      <c r="AH539" s="201"/>
      <c r="AI539" s="201"/>
      <c r="AJ539" s="201"/>
      <c r="AK539" s="43"/>
      <c r="AL539" s="43"/>
      <c r="AM539" s="43"/>
      <c r="AN539" s="64"/>
      <c r="AO539" s="64"/>
      <c r="AP539" s="202"/>
      <c r="AQ539" s="202"/>
      <c r="AR539" s="64"/>
    </row>
    <row r="540" spans="1:44" ht="15.75" customHeight="1" x14ac:dyDescent="0.2">
      <c r="A540" s="43"/>
      <c r="B540" s="43"/>
      <c r="C540" s="43"/>
      <c r="D540" s="43"/>
      <c r="E540" s="43"/>
      <c r="F540" s="43"/>
      <c r="G540" s="194"/>
      <c r="H540" s="194"/>
      <c r="I540" s="195"/>
      <c r="J540" s="196"/>
      <c r="K540" s="196"/>
      <c r="L540" s="196"/>
      <c r="M540" s="196"/>
      <c r="N540" s="196"/>
      <c r="O540" s="197"/>
      <c r="P540" s="197"/>
      <c r="Q540" s="197"/>
      <c r="R540" s="197"/>
      <c r="S540" s="197"/>
      <c r="T540" s="197"/>
      <c r="U540" s="198"/>
      <c r="V540" s="199"/>
      <c r="W540" s="200"/>
      <c r="X540" s="200"/>
      <c r="Y540" s="43"/>
      <c r="Z540" s="199"/>
      <c r="AA540" s="199"/>
      <c r="AB540" s="199"/>
      <c r="AC540" s="199"/>
      <c r="AD540" s="199"/>
      <c r="AE540" s="199"/>
      <c r="AF540" s="199"/>
      <c r="AG540" s="196"/>
      <c r="AH540" s="201"/>
      <c r="AI540" s="201"/>
      <c r="AJ540" s="201"/>
      <c r="AK540" s="43"/>
      <c r="AL540" s="43"/>
      <c r="AM540" s="43"/>
      <c r="AN540" s="64"/>
      <c r="AO540" s="64"/>
      <c r="AP540" s="202"/>
      <c r="AQ540" s="202"/>
      <c r="AR540" s="64"/>
    </row>
    <row r="541" spans="1:44" ht="15.75" customHeight="1" x14ac:dyDescent="0.2">
      <c r="A541" s="43"/>
      <c r="B541" s="43"/>
      <c r="C541" s="43"/>
      <c r="D541" s="43"/>
      <c r="E541" s="43"/>
      <c r="F541" s="43"/>
      <c r="G541" s="194"/>
      <c r="H541" s="194"/>
      <c r="I541" s="195"/>
      <c r="J541" s="196"/>
      <c r="K541" s="196"/>
      <c r="L541" s="196"/>
      <c r="M541" s="196"/>
      <c r="N541" s="196"/>
      <c r="O541" s="197"/>
      <c r="P541" s="197"/>
      <c r="Q541" s="197"/>
      <c r="R541" s="197"/>
      <c r="S541" s="197"/>
      <c r="T541" s="197"/>
      <c r="U541" s="198"/>
      <c r="V541" s="199"/>
      <c r="W541" s="200"/>
      <c r="X541" s="200"/>
      <c r="Y541" s="43"/>
      <c r="Z541" s="199"/>
      <c r="AA541" s="199"/>
      <c r="AB541" s="199"/>
      <c r="AC541" s="199"/>
      <c r="AD541" s="199"/>
      <c r="AE541" s="199"/>
      <c r="AF541" s="199"/>
      <c r="AG541" s="196"/>
      <c r="AH541" s="201"/>
      <c r="AI541" s="201"/>
      <c r="AJ541" s="201"/>
      <c r="AK541" s="43"/>
      <c r="AL541" s="43"/>
      <c r="AM541" s="43"/>
      <c r="AN541" s="64"/>
      <c r="AO541" s="64"/>
      <c r="AP541" s="202"/>
      <c r="AQ541" s="202"/>
      <c r="AR541" s="64"/>
    </row>
    <row r="542" spans="1:44" ht="15.75" customHeight="1" x14ac:dyDescent="0.2">
      <c r="A542" s="43"/>
      <c r="B542" s="43"/>
      <c r="C542" s="43"/>
      <c r="D542" s="43"/>
      <c r="E542" s="43"/>
      <c r="F542" s="43"/>
      <c r="G542" s="194"/>
      <c r="H542" s="194"/>
      <c r="I542" s="195"/>
      <c r="J542" s="196"/>
      <c r="K542" s="196"/>
      <c r="L542" s="196"/>
      <c r="M542" s="196"/>
      <c r="N542" s="196"/>
      <c r="O542" s="197"/>
      <c r="P542" s="197"/>
      <c r="Q542" s="197"/>
      <c r="R542" s="197"/>
      <c r="S542" s="197"/>
      <c r="T542" s="197"/>
      <c r="U542" s="198"/>
      <c r="V542" s="199"/>
      <c r="W542" s="200"/>
      <c r="X542" s="200"/>
      <c r="Y542" s="43"/>
      <c r="Z542" s="199"/>
      <c r="AA542" s="199"/>
      <c r="AB542" s="199"/>
      <c r="AC542" s="199"/>
      <c r="AD542" s="199"/>
      <c r="AE542" s="199"/>
      <c r="AF542" s="199"/>
      <c r="AG542" s="196"/>
      <c r="AH542" s="201"/>
      <c r="AI542" s="201"/>
      <c r="AJ542" s="201"/>
      <c r="AK542" s="43"/>
      <c r="AL542" s="43"/>
      <c r="AM542" s="43"/>
      <c r="AN542" s="64"/>
      <c r="AO542" s="64"/>
      <c r="AP542" s="202"/>
      <c r="AQ542" s="202"/>
      <c r="AR542" s="64"/>
    </row>
    <row r="543" spans="1:44" ht="15.75" customHeight="1" x14ac:dyDescent="0.2">
      <c r="A543" s="43"/>
      <c r="B543" s="43"/>
      <c r="C543" s="43"/>
      <c r="D543" s="43"/>
      <c r="E543" s="43"/>
      <c r="F543" s="43"/>
      <c r="G543" s="194"/>
      <c r="H543" s="194"/>
      <c r="I543" s="195"/>
      <c r="J543" s="196"/>
      <c r="K543" s="196"/>
      <c r="L543" s="196"/>
      <c r="M543" s="196"/>
      <c r="N543" s="196"/>
      <c r="O543" s="197"/>
      <c r="P543" s="197"/>
      <c r="Q543" s="197"/>
      <c r="R543" s="197"/>
      <c r="S543" s="197"/>
      <c r="T543" s="197"/>
      <c r="U543" s="198"/>
      <c r="V543" s="199"/>
      <c r="W543" s="200"/>
      <c r="X543" s="200"/>
      <c r="Y543" s="43"/>
      <c r="Z543" s="199"/>
      <c r="AA543" s="199"/>
      <c r="AB543" s="199"/>
      <c r="AC543" s="199"/>
      <c r="AD543" s="199"/>
      <c r="AE543" s="199"/>
      <c r="AF543" s="199"/>
      <c r="AG543" s="196"/>
      <c r="AH543" s="201"/>
      <c r="AI543" s="201"/>
      <c r="AJ543" s="201"/>
      <c r="AK543" s="43"/>
      <c r="AL543" s="43"/>
      <c r="AM543" s="43"/>
      <c r="AN543" s="64"/>
      <c r="AO543" s="64"/>
      <c r="AP543" s="202"/>
      <c r="AQ543" s="202"/>
      <c r="AR543" s="64"/>
    </row>
    <row r="544" spans="1:44" ht="15.75" customHeight="1" x14ac:dyDescent="0.2">
      <c r="A544" s="43"/>
      <c r="B544" s="43"/>
      <c r="C544" s="43"/>
      <c r="D544" s="43"/>
      <c r="E544" s="43"/>
      <c r="F544" s="43"/>
      <c r="G544" s="194"/>
      <c r="H544" s="194"/>
      <c r="I544" s="195"/>
      <c r="J544" s="196"/>
      <c r="K544" s="196"/>
      <c r="L544" s="196"/>
      <c r="M544" s="196"/>
      <c r="N544" s="196"/>
      <c r="O544" s="197"/>
      <c r="P544" s="197"/>
      <c r="Q544" s="197"/>
      <c r="R544" s="197"/>
      <c r="S544" s="197"/>
      <c r="T544" s="197"/>
      <c r="U544" s="198"/>
      <c r="V544" s="199"/>
      <c r="W544" s="200"/>
      <c r="X544" s="200"/>
      <c r="Y544" s="43"/>
      <c r="Z544" s="199"/>
      <c r="AA544" s="199"/>
      <c r="AB544" s="199"/>
      <c r="AC544" s="199"/>
      <c r="AD544" s="199"/>
      <c r="AE544" s="199"/>
      <c r="AF544" s="199"/>
      <c r="AG544" s="196"/>
      <c r="AH544" s="201"/>
      <c r="AI544" s="201"/>
      <c r="AJ544" s="201"/>
      <c r="AK544" s="43"/>
      <c r="AL544" s="43"/>
      <c r="AM544" s="43"/>
      <c r="AN544" s="64"/>
      <c r="AO544" s="64"/>
      <c r="AP544" s="202"/>
      <c r="AQ544" s="202"/>
      <c r="AR544" s="64"/>
    </row>
    <row r="545" spans="1:44" ht="15.75" customHeight="1" x14ac:dyDescent="0.2">
      <c r="A545" s="43"/>
      <c r="B545" s="43"/>
      <c r="C545" s="43"/>
      <c r="D545" s="43"/>
      <c r="E545" s="43"/>
      <c r="F545" s="43"/>
      <c r="G545" s="194"/>
      <c r="H545" s="194"/>
      <c r="I545" s="195"/>
      <c r="J545" s="196"/>
      <c r="K545" s="196"/>
      <c r="L545" s="196"/>
      <c r="M545" s="196"/>
      <c r="N545" s="196"/>
      <c r="O545" s="197"/>
      <c r="P545" s="197"/>
      <c r="Q545" s="197"/>
      <c r="R545" s="197"/>
      <c r="S545" s="197"/>
      <c r="T545" s="197"/>
      <c r="U545" s="198"/>
      <c r="V545" s="199"/>
      <c r="W545" s="200"/>
      <c r="X545" s="200"/>
      <c r="Y545" s="43"/>
      <c r="Z545" s="199"/>
      <c r="AA545" s="199"/>
      <c r="AB545" s="199"/>
      <c r="AC545" s="199"/>
      <c r="AD545" s="199"/>
      <c r="AE545" s="199"/>
      <c r="AF545" s="199"/>
      <c r="AG545" s="196"/>
      <c r="AH545" s="201"/>
      <c r="AI545" s="201"/>
      <c r="AJ545" s="201"/>
      <c r="AK545" s="43"/>
      <c r="AL545" s="43"/>
      <c r="AM545" s="43"/>
      <c r="AN545" s="64"/>
      <c r="AO545" s="64"/>
      <c r="AP545" s="202"/>
      <c r="AQ545" s="202"/>
      <c r="AR545" s="64"/>
    </row>
    <row r="546" spans="1:44" ht="15.75" customHeight="1" x14ac:dyDescent="0.2">
      <c r="A546" s="43"/>
      <c r="B546" s="43"/>
      <c r="C546" s="43"/>
      <c r="D546" s="43"/>
      <c r="E546" s="43"/>
      <c r="F546" s="43"/>
      <c r="G546" s="194"/>
      <c r="H546" s="194"/>
      <c r="I546" s="195"/>
      <c r="J546" s="196"/>
      <c r="K546" s="196"/>
      <c r="L546" s="196"/>
      <c r="M546" s="196"/>
      <c r="N546" s="196"/>
      <c r="O546" s="197"/>
      <c r="P546" s="197"/>
      <c r="Q546" s="197"/>
      <c r="R546" s="197"/>
      <c r="S546" s="197"/>
      <c r="T546" s="197"/>
      <c r="U546" s="198"/>
      <c r="V546" s="199"/>
      <c r="W546" s="200"/>
      <c r="X546" s="200"/>
      <c r="Y546" s="43"/>
      <c r="Z546" s="199"/>
      <c r="AA546" s="199"/>
      <c r="AB546" s="199"/>
      <c r="AC546" s="199"/>
      <c r="AD546" s="199"/>
      <c r="AE546" s="199"/>
      <c r="AF546" s="199"/>
      <c r="AG546" s="196"/>
      <c r="AH546" s="201"/>
      <c r="AI546" s="201"/>
      <c r="AJ546" s="201"/>
      <c r="AK546" s="43"/>
      <c r="AL546" s="43"/>
      <c r="AM546" s="43"/>
      <c r="AN546" s="64"/>
      <c r="AO546" s="64"/>
      <c r="AP546" s="202"/>
      <c r="AQ546" s="202"/>
      <c r="AR546" s="64"/>
    </row>
    <row r="547" spans="1:44" ht="15.75" customHeight="1" x14ac:dyDescent="0.2">
      <c r="A547" s="43"/>
      <c r="B547" s="43"/>
      <c r="C547" s="43"/>
      <c r="D547" s="43"/>
      <c r="E547" s="43"/>
      <c r="F547" s="43"/>
      <c r="G547" s="194"/>
      <c r="H547" s="194"/>
      <c r="I547" s="195"/>
      <c r="J547" s="196"/>
      <c r="K547" s="196"/>
      <c r="L547" s="196"/>
      <c r="M547" s="196"/>
      <c r="N547" s="196"/>
      <c r="O547" s="197"/>
      <c r="P547" s="197"/>
      <c r="Q547" s="197"/>
      <c r="R547" s="197"/>
      <c r="S547" s="197"/>
      <c r="T547" s="197"/>
      <c r="U547" s="198"/>
      <c r="V547" s="199"/>
      <c r="W547" s="200"/>
      <c r="X547" s="200"/>
      <c r="Y547" s="43"/>
      <c r="Z547" s="199"/>
      <c r="AA547" s="199"/>
      <c r="AB547" s="199"/>
      <c r="AC547" s="199"/>
      <c r="AD547" s="199"/>
      <c r="AE547" s="199"/>
      <c r="AF547" s="199"/>
      <c r="AG547" s="196"/>
      <c r="AH547" s="201"/>
      <c r="AI547" s="201"/>
      <c r="AJ547" s="201"/>
      <c r="AK547" s="43"/>
      <c r="AL547" s="43"/>
      <c r="AM547" s="43"/>
      <c r="AN547" s="64"/>
      <c r="AO547" s="64"/>
      <c r="AP547" s="202"/>
      <c r="AQ547" s="202"/>
      <c r="AR547" s="64"/>
    </row>
    <row r="548" spans="1:44" ht="15.75" customHeight="1" x14ac:dyDescent="0.2">
      <c r="A548" s="43"/>
      <c r="B548" s="43"/>
      <c r="C548" s="43"/>
      <c r="D548" s="43"/>
      <c r="E548" s="43"/>
      <c r="F548" s="43"/>
      <c r="G548" s="194"/>
      <c r="H548" s="194"/>
      <c r="I548" s="195"/>
      <c r="J548" s="196"/>
      <c r="K548" s="196"/>
      <c r="L548" s="196"/>
      <c r="M548" s="196"/>
      <c r="N548" s="196"/>
      <c r="O548" s="197"/>
      <c r="P548" s="197"/>
      <c r="Q548" s="197"/>
      <c r="R548" s="197"/>
      <c r="S548" s="197"/>
      <c r="T548" s="197"/>
      <c r="U548" s="198"/>
      <c r="V548" s="199"/>
      <c r="W548" s="200"/>
      <c r="X548" s="200"/>
      <c r="Y548" s="43"/>
      <c r="Z548" s="199"/>
      <c r="AA548" s="199"/>
      <c r="AB548" s="199"/>
      <c r="AC548" s="199"/>
      <c r="AD548" s="199"/>
      <c r="AE548" s="199"/>
      <c r="AF548" s="199"/>
      <c r="AG548" s="196"/>
      <c r="AH548" s="201"/>
      <c r="AI548" s="201"/>
      <c r="AJ548" s="201"/>
      <c r="AK548" s="43"/>
      <c r="AL548" s="43"/>
      <c r="AM548" s="43"/>
      <c r="AN548" s="64"/>
      <c r="AO548" s="64"/>
      <c r="AP548" s="202"/>
      <c r="AQ548" s="202"/>
      <c r="AR548" s="64"/>
    </row>
    <row r="549" spans="1:44" ht="15.75" customHeight="1" x14ac:dyDescent="0.2">
      <c r="A549" s="43"/>
      <c r="B549" s="43"/>
      <c r="C549" s="43"/>
      <c r="D549" s="43"/>
      <c r="E549" s="43"/>
      <c r="F549" s="43"/>
      <c r="G549" s="194"/>
      <c r="H549" s="194"/>
      <c r="I549" s="195"/>
      <c r="J549" s="196"/>
      <c r="K549" s="196"/>
      <c r="L549" s="196"/>
      <c r="M549" s="196"/>
      <c r="N549" s="196"/>
      <c r="O549" s="197"/>
      <c r="P549" s="197"/>
      <c r="Q549" s="197"/>
      <c r="R549" s="197"/>
      <c r="S549" s="197"/>
      <c r="T549" s="197"/>
      <c r="U549" s="198"/>
      <c r="V549" s="199"/>
      <c r="W549" s="200"/>
      <c r="X549" s="200"/>
      <c r="Y549" s="43"/>
      <c r="Z549" s="199"/>
      <c r="AA549" s="199"/>
      <c r="AB549" s="199"/>
      <c r="AC549" s="199"/>
      <c r="AD549" s="199"/>
      <c r="AE549" s="199"/>
      <c r="AF549" s="199"/>
      <c r="AG549" s="196"/>
      <c r="AH549" s="201"/>
      <c r="AI549" s="201"/>
      <c r="AJ549" s="201"/>
      <c r="AK549" s="43"/>
      <c r="AL549" s="43"/>
      <c r="AM549" s="43"/>
      <c r="AN549" s="64"/>
      <c r="AO549" s="64"/>
      <c r="AP549" s="202"/>
      <c r="AQ549" s="202"/>
      <c r="AR549" s="64"/>
    </row>
    <row r="550" spans="1:44" ht="15.75" customHeight="1" x14ac:dyDescent="0.2">
      <c r="A550" s="43"/>
      <c r="B550" s="43"/>
      <c r="C550" s="43"/>
      <c r="D550" s="43"/>
      <c r="E550" s="43"/>
      <c r="F550" s="43"/>
      <c r="G550" s="194"/>
      <c r="H550" s="194"/>
      <c r="I550" s="195"/>
      <c r="J550" s="196"/>
      <c r="K550" s="196"/>
      <c r="L550" s="196"/>
      <c r="M550" s="196"/>
      <c r="N550" s="196"/>
      <c r="O550" s="197"/>
      <c r="P550" s="197"/>
      <c r="Q550" s="197"/>
      <c r="R550" s="197"/>
      <c r="S550" s="197"/>
      <c r="T550" s="197"/>
      <c r="U550" s="198"/>
      <c r="V550" s="199"/>
      <c r="W550" s="200"/>
      <c r="X550" s="200"/>
      <c r="Y550" s="43"/>
      <c r="Z550" s="199"/>
      <c r="AA550" s="199"/>
      <c r="AB550" s="199"/>
      <c r="AC550" s="199"/>
      <c r="AD550" s="199"/>
      <c r="AE550" s="199"/>
      <c r="AF550" s="199"/>
      <c r="AG550" s="196"/>
      <c r="AH550" s="201"/>
      <c r="AI550" s="201"/>
      <c r="AJ550" s="201"/>
      <c r="AK550" s="43"/>
      <c r="AL550" s="43"/>
      <c r="AM550" s="43"/>
      <c r="AN550" s="64"/>
      <c r="AO550" s="64"/>
      <c r="AP550" s="202"/>
      <c r="AQ550" s="202"/>
      <c r="AR550" s="64"/>
    </row>
    <row r="551" spans="1:44" ht="15.75" customHeight="1" x14ac:dyDescent="0.2">
      <c r="A551" s="43"/>
      <c r="B551" s="43"/>
      <c r="C551" s="43"/>
      <c r="D551" s="43"/>
      <c r="E551" s="43"/>
      <c r="F551" s="43"/>
      <c r="G551" s="194"/>
      <c r="H551" s="194"/>
      <c r="I551" s="195"/>
      <c r="J551" s="196"/>
      <c r="K551" s="196"/>
      <c r="L551" s="196"/>
      <c r="M551" s="196"/>
      <c r="N551" s="196"/>
      <c r="O551" s="197"/>
      <c r="P551" s="197"/>
      <c r="Q551" s="197"/>
      <c r="R551" s="197"/>
      <c r="S551" s="197"/>
      <c r="T551" s="197"/>
      <c r="U551" s="198"/>
      <c r="V551" s="199"/>
      <c r="W551" s="200"/>
      <c r="X551" s="200"/>
      <c r="Y551" s="43"/>
      <c r="Z551" s="199"/>
      <c r="AA551" s="199"/>
      <c r="AB551" s="199"/>
      <c r="AC551" s="199"/>
      <c r="AD551" s="199"/>
      <c r="AE551" s="199"/>
      <c r="AF551" s="199"/>
      <c r="AG551" s="196"/>
      <c r="AH551" s="201"/>
      <c r="AI551" s="201"/>
      <c r="AJ551" s="201"/>
      <c r="AK551" s="43"/>
      <c r="AL551" s="43"/>
      <c r="AM551" s="43"/>
      <c r="AN551" s="64"/>
      <c r="AO551" s="64"/>
      <c r="AP551" s="202"/>
      <c r="AQ551" s="202"/>
      <c r="AR551" s="64"/>
    </row>
    <row r="552" spans="1:44" ht="15.75" customHeight="1" x14ac:dyDescent="0.2">
      <c r="A552" s="43"/>
      <c r="B552" s="43"/>
      <c r="C552" s="43"/>
      <c r="D552" s="43"/>
      <c r="E552" s="43"/>
      <c r="F552" s="43"/>
      <c r="G552" s="194"/>
      <c r="H552" s="194"/>
      <c r="I552" s="195"/>
      <c r="J552" s="196"/>
      <c r="K552" s="196"/>
      <c r="L552" s="196"/>
      <c r="M552" s="196"/>
      <c r="N552" s="196"/>
      <c r="O552" s="197"/>
      <c r="P552" s="197"/>
      <c r="Q552" s="197"/>
      <c r="R552" s="197"/>
      <c r="S552" s="197"/>
      <c r="T552" s="197"/>
      <c r="U552" s="198"/>
      <c r="V552" s="199"/>
      <c r="W552" s="200"/>
      <c r="X552" s="200"/>
      <c r="Y552" s="43"/>
      <c r="Z552" s="199"/>
      <c r="AA552" s="199"/>
      <c r="AB552" s="199"/>
      <c r="AC552" s="199"/>
      <c r="AD552" s="199"/>
      <c r="AE552" s="199"/>
      <c r="AF552" s="199"/>
      <c r="AG552" s="196"/>
      <c r="AH552" s="201"/>
      <c r="AI552" s="201"/>
      <c r="AJ552" s="201"/>
      <c r="AK552" s="43"/>
      <c r="AL552" s="43"/>
      <c r="AM552" s="43"/>
      <c r="AN552" s="64"/>
      <c r="AO552" s="64"/>
      <c r="AP552" s="202"/>
      <c r="AQ552" s="202"/>
      <c r="AR552" s="64"/>
    </row>
    <row r="553" spans="1:44" ht="15.75" customHeight="1" x14ac:dyDescent="0.2">
      <c r="A553" s="43"/>
      <c r="B553" s="43"/>
      <c r="C553" s="43"/>
      <c r="D553" s="43"/>
      <c r="E553" s="43"/>
      <c r="F553" s="43"/>
      <c r="G553" s="194"/>
      <c r="H553" s="194"/>
      <c r="I553" s="195"/>
      <c r="J553" s="196"/>
      <c r="K553" s="196"/>
      <c r="L553" s="196"/>
      <c r="M553" s="196"/>
      <c r="N553" s="196"/>
      <c r="O553" s="197"/>
      <c r="P553" s="197"/>
      <c r="Q553" s="197"/>
      <c r="R553" s="197"/>
      <c r="S553" s="197"/>
      <c r="T553" s="197"/>
      <c r="U553" s="198"/>
      <c r="V553" s="199"/>
      <c r="W553" s="200"/>
      <c r="X553" s="200"/>
      <c r="Y553" s="43"/>
      <c r="Z553" s="199"/>
      <c r="AA553" s="199"/>
      <c r="AB553" s="199"/>
      <c r="AC553" s="199"/>
      <c r="AD553" s="199"/>
      <c r="AE553" s="199"/>
      <c r="AF553" s="199"/>
      <c r="AG553" s="196"/>
      <c r="AH553" s="201"/>
      <c r="AI553" s="201"/>
      <c r="AJ553" s="201"/>
      <c r="AK553" s="43"/>
      <c r="AL553" s="43"/>
      <c r="AM553" s="43"/>
      <c r="AN553" s="64"/>
      <c r="AO553" s="64"/>
      <c r="AP553" s="202"/>
      <c r="AQ553" s="202"/>
      <c r="AR553" s="64"/>
    </row>
    <row r="554" spans="1:44" ht="15.75" customHeight="1" x14ac:dyDescent="0.2">
      <c r="A554" s="43"/>
      <c r="B554" s="43"/>
      <c r="C554" s="43"/>
      <c r="D554" s="43"/>
      <c r="E554" s="43"/>
      <c r="F554" s="43"/>
      <c r="G554" s="194"/>
      <c r="H554" s="194"/>
      <c r="I554" s="195"/>
      <c r="J554" s="196"/>
      <c r="K554" s="196"/>
      <c r="L554" s="196"/>
      <c r="M554" s="196"/>
      <c r="N554" s="196"/>
      <c r="O554" s="197"/>
      <c r="P554" s="197"/>
      <c r="Q554" s="197"/>
      <c r="R554" s="197"/>
      <c r="S554" s="197"/>
      <c r="T554" s="197"/>
      <c r="U554" s="198"/>
      <c r="V554" s="199"/>
      <c r="W554" s="200"/>
      <c r="X554" s="200"/>
      <c r="Y554" s="43"/>
      <c r="Z554" s="199"/>
      <c r="AA554" s="199"/>
      <c r="AB554" s="199"/>
      <c r="AC554" s="199"/>
      <c r="AD554" s="199"/>
      <c r="AE554" s="199"/>
      <c r="AF554" s="199"/>
      <c r="AG554" s="196"/>
      <c r="AH554" s="201"/>
      <c r="AI554" s="201"/>
      <c r="AJ554" s="201"/>
      <c r="AK554" s="43"/>
      <c r="AL554" s="43"/>
      <c r="AM554" s="43"/>
      <c r="AN554" s="64"/>
      <c r="AO554" s="64"/>
      <c r="AP554" s="202"/>
      <c r="AQ554" s="202"/>
      <c r="AR554" s="64"/>
    </row>
    <row r="555" spans="1:44" ht="15.75" customHeight="1" x14ac:dyDescent="0.2">
      <c r="A555" s="43"/>
      <c r="B555" s="43"/>
      <c r="C555" s="43"/>
      <c r="D555" s="43"/>
      <c r="E555" s="43"/>
      <c r="F555" s="43"/>
      <c r="G555" s="194"/>
      <c r="H555" s="194"/>
      <c r="I555" s="195"/>
      <c r="J555" s="196"/>
      <c r="K555" s="196"/>
      <c r="L555" s="196"/>
      <c r="M555" s="196"/>
      <c r="N555" s="196"/>
      <c r="O555" s="197"/>
      <c r="P555" s="197"/>
      <c r="Q555" s="197"/>
      <c r="R555" s="197"/>
      <c r="S555" s="197"/>
      <c r="T555" s="197"/>
      <c r="U555" s="198"/>
      <c r="V555" s="199"/>
      <c r="W555" s="200"/>
      <c r="X555" s="200"/>
      <c r="Y555" s="43"/>
      <c r="Z555" s="199"/>
      <c r="AA555" s="199"/>
      <c r="AB555" s="199"/>
      <c r="AC555" s="199"/>
      <c r="AD555" s="199"/>
      <c r="AE555" s="199"/>
      <c r="AF555" s="199"/>
      <c r="AG555" s="196"/>
      <c r="AH555" s="201"/>
      <c r="AI555" s="201"/>
      <c r="AJ555" s="201"/>
      <c r="AK555" s="43"/>
      <c r="AL555" s="43"/>
      <c r="AM555" s="43"/>
      <c r="AN555" s="64"/>
      <c r="AO555" s="64"/>
      <c r="AP555" s="202"/>
      <c r="AQ555" s="202"/>
      <c r="AR555" s="64"/>
    </row>
    <row r="556" spans="1:44" ht="15.75" customHeight="1" x14ac:dyDescent="0.2">
      <c r="A556" s="43"/>
      <c r="B556" s="43"/>
      <c r="C556" s="43"/>
      <c r="D556" s="43"/>
      <c r="E556" s="43"/>
      <c r="F556" s="43"/>
      <c r="G556" s="194"/>
      <c r="H556" s="194"/>
      <c r="I556" s="195"/>
      <c r="J556" s="196"/>
      <c r="K556" s="196"/>
      <c r="L556" s="196"/>
      <c r="M556" s="196"/>
      <c r="N556" s="196"/>
      <c r="O556" s="197"/>
      <c r="P556" s="197"/>
      <c r="Q556" s="197"/>
      <c r="R556" s="197"/>
      <c r="S556" s="197"/>
      <c r="T556" s="197"/>
      <c r="U556" s="198"/>
      <c r="V556" s="199"/>
      <c r="W556" s="200"/>
      <c r="X556" s="200"/>
      <c r="Y556" s="43"/>
      <c r="Z556" s="199"/>
      <c r="AA556" s="199"/>
      <c r="AB556" s="199"/>
      <c r="AC556" s="199"/>
      <c r="AD556" s="199"/>
      <c r="AE556" s="199"/>
      <c r="AF556" s="199"/>
      <c r="AG556" s="196"/>
      <c r="AH556" s="201"/>
      <c r="AI556" s="201"/>
      <c r="AJ556" s="201"/>
      <c r="AK556" s="43"/>
      <c r="AL556" s="43"/>
      <c r="AM556" s="43"/>
      <c r="AN556" s="64"/>
      <c r="AO556" s="64"/>
      <c r="AP556" s="202"/>
      <c r="AQ556" s="202"/>
      <c r="AR556" s="64"/>
    </row>
    <row r="557" spans="1:44" ht="15.75" customHeight="1" x14ac:dyDescent="0.2">
      <c r="A557" s="43"/>
      <c r="B557" s="43"/>
      <c r="C557" s="43"/>
      <c r="D557" s="43"/>
      <c r="E557" s="43"/>
      <c r="F557" s="43"/>
      <c r="G557" s="194"/>
      <c r="H557" s="194"/>
      <c r="I557" s="195"/>
      <c r="J557" s="196"/>
      <c r="K557" s="196"/>
      <c r="L557" s="196"/>
      <c r="M557" s="196"/>
      <c r="N557" s="196"/>
      <c r="O557" s="197"/>
      <c r="P557" s="197"/>
      <c r="Q557" s="197"/>
      <c r="R557" s="197"/>
      <c r="S557" s="197"/>
      <c r="T557" s="197"/>
      <c r="U557" s="198"/>
      <c r="V557" s="199"/>
      <c r="W557" s="200"/>
      <c r="X557" s="200"/>
      <c r="Y557" s="43"/>
      <c r="Z557" s="199"/>
      <c r="AA557" s="199"/>
      <c r="AB557" s="199"/>
      <c r="AC557" s="199"/>
      <c r="AD557" s="199"/>
      <c r="AE557" s="199"/>
      <c r="AF557" s="199"/>
      <c r="AG557" s="196"/>
      <c r="AH557" s="201"/>
      <c r="AI557" s="201"/>
      <c r="AJ557" s="201"/>
      <c r="AK557" s="43"/>
      <c r="AL557" s="43"/>
      <c r="AM557" s="43"/>
      <c r="AN557" s="64"/>
      <c r="AO557" s="64"/>
      <c r="AP557" s="202"/>
      <c r="AQ557" s="202"/>
      <c r="AR557" s="64"/>
    </row>
    <row r="558" spans="1:44" ht="15.75" customHeight="1" x14ac:dyDescent="0.2">
      <c r="A558" s="43"/>
      <c r="B558" s="43"/>
      <c r="C558" s="43"/>
      <c r="D558" s="43"/>
      <c r="E558" s="43"/>
      <c r="F558" s="43"/>
      <c r="G558" s="194"/>
      <c r="H558" s="194"/>
      <c r="I558" s="195"/>
      <c r="J558" s="196"/>
      <c r="K558" s="196"/>
      <c r="L558" s="196"/>
      <c r="M558" s="196"/>
      <c r="N558" s="196"/>
      <c r="O558" s="197"/>
      <c r="P558" s="197"/>
      <c r="Q558" s="197"/>
      <c r="R558" s="197"/>
      <c r="S558" s="197"/>
      <c r="T558" s="197"/>
      <c r="U558" s="198"/>
      <c r="V558" s="199"/>
      <c r="W558" s="200"/>
      <c r="X558" s="200"/>
      <c r="Y558" s="43"/>
      <c r="Z558" s="199"/>
      <c r="AA558" s="199"/>
      <c r="AB558" s="199"/>
      <c r="AC558" s="199"/>
      <c r="AD558" s="199"/>
      <c r="AE558" s="199"/>
      <c r="AF558" s="199"/>
      <c r="AG558" s="196"/>
      <c r="AH558" s="201"/>
      <c r="AI558" s="201"/>
      <c r="AJ558" s="201"/>
      <c r="AK558" s="43"/>
      <c r="AL558" s="43"/>
      <c r="AM558" s="43"/>
      <c r="AN558" s="64"/>
      <c r="AO558" s="64"/>
      <c r="AP558" s="202"/>
      <c r="AQ558" s="202"/>
      <c r="AR558" s="64"/>
    </row>
    <row r="559" spans="1:44" ht="15.75" customHeight="1" x14ac:dyDescent="0.2">
      <c r="A559" s="43"/>
      <c r="B559" s="43"/>
      <c r="C559" s="43"/>
      <c r="D559" s="43"/>
      <c r="E559" s="43"/>
      <c r="F559" s="43"/>
      <c r="G559" s="194"/>
      <c r="H559" s="194"/>
      <c r="I559" s="195"/>
      <c r="J559" s="196"/>
      <c r="K559" s="196"/>
      <c r="L559" s="196"/>
      <c r="M559" s="196"/>
      <c r="N559" s="196"/>
      <c r="O559" s="197"/>
      <c r="P559" s="197"/>
      <c r="Q559" s="197"/>
      <c r="R559" s="197"/>
      <c r="S559" s="197"/>
      <c r="T559" s="197"/>
      <c r="U559" s="198"/>
      <c r="V559" s="199"/>
      <c r="W559" s="200"/>
      <c r="X559" s="200"/>
      <c r="Y559" s="43"/>
      <c r="Z559" s="199"/>
      <c r="AA559" s="199"/>
      <c r="AB559" s="199"/>
      <c r="AC559" s="199"/>
      <c r="AD559" s="199"/>
      <c r="AE559" s="199"/>
      <c r="AF559" s="199"/>
      <c r="AG559" s="196"/>
      <c r="AH559" s="201"/>
      <c r="AI559" s="201"/>
      <c r="AJ559" s="201"/>
      <c r="AK559" s="43"/>
      <c r="AL559" s="43"/>
      <c r="AM559" s="43"/>
      <c r="AN559" s="64"/>
      <c r="AO559" s="64"/>
      <c r="AP559" s="202"/>
      <c r="AQ559" s="202"/>
      <c r="AR559" s="64"/>
    </row>
    <row r="560" spans="1:44" ht="15.75" customHeight="1" x14ac:dyDescent="0.2">
      <c r="A560" s="43"/>
      <c r="B560" s="43"/>
      <c r="C560" s="43"/>
      <c r="D560" s="43"/>
      <c r="E560" s="43"/>
      <c r="F560" s="43"/>
      <c r="G560" s="194"/>
      <c r="H560" s="194"/>
      <c r="I560" s="195"/>
      <c r="J560" s="196"/>
      <c r="K560" s="196"/>
      <c r="L560" s="196"/>
      <c r="M560" s="196"/>
      <c r="N560" s="196"/>
      <c r="O560" s="197"/>
      <c r="P560" s="197"/>
      <c r="Q560" s="197"/>
      <c r="R560" s="197"/>
      <c r="S560" s="197"/>
      <c r="T560" s="197"/>
      <c r="U560" s="198"/>
      <c r="V560" s="199"/>
      <c r="W560" s="200"/>
      <c r="X560" s="200"/>
      <c r="Y560" s="43"/>
      <c r="Z560" s="199"/>
      <c r="AA560" s="199"/>
      <c r="AB560" s="199"/>
      <c r="AC560" s="199"/>
      <c r="AD560" s="199"/>
      <c r="AE560" s="199"/>
      <c r="AF560" s="199"/>
      <c r="AG560" s="196"/>
      <c r="AH560" s="201"/>
      <c r="AI560" s="201"/>
      <c r="AJ560" s="201"/>
      <c r="AK560" s="43"/>
      <c r="AL560" s="43"/>
      <c r="AM560" s="43"/>
      <c r="AN560" s="64"/>
      <c r="AO560" s="64"/>
      <c r="AP560" s="202"/>
      <c r="AQ560" s="202"/>
      <c r="AR560" s="64"/>
    </row>
    <row r="561" spans="1:44" ht="15.75" customHeight="1" x14ac:dyDescent="0.2">
      <c r="A561" s="43"/>
      <c r="B561" s="43"/>
      <c r="C561" s="43"/>
      <c r="D561" s="43"/>
      <c r="E561" s="43"/>
      <c r="F561" s="43"/>
      <c r="G561" s="194"/>
      <c r="H561" s="194"/>
      <c r="I561" s="195"/>
      <c r="J561" s="196"/>
      <c r="K561" s="196"/>
      <c r="L561" s="196"/>
      <c r="M561" s="196"/>
      <c r="N561" s="196"/>
      <c r="O561" s="197"/>
      <c r="P561" s="197"/>
      <c r="Q561" s="197"/>
      <c r="R561" s="197"/>
      <c r="S561" s="197"/>
      <c r="T561" s="197"/>
      <c r="U561" s="198"/>
      <c r="V561" s="199"/>
      <c r="W561" s="200"/>
      <c r="X561" s="200"/>
      <c r="Y561" s="43"/>
      <c r="Z561" s="199"/>
      <c r="AA561" s="199"/>
      <c r="AB561" s="199"/>
      <c r="AC561" s="199"/>
      <c r="AD561" s="199"/>
      <c r="AE561" s="199"/>
      <c r="AF561" s="199"/>
      <c r="AG561" s="196"/>
      <c r="AH561" s="201"/>
      <c r="AI561" s="201"/>
      <c r="AJ561" s="201"/>
      <c r="AK561" s="43"/>
      <c r="AL561" s="43"/>
      <c r="AM561" s="43"/>
      <c r="AN561" s="64"/>
      <c r="AO561" s="64"/>
      <c r="AP561" s="202"/>
      <c r="AQ561" s="202"/>
      <c r="AR561" s="64"/>
    </row>
    <row r="562" spans="1:44" ht="15.75" customHeight="1" x14ac:dyDescent="0.2">
      <c r="A562" s="43"/>
      <c r="B562" s="43"/>
      <c r="C562" s="43"/>
      <c r="D562" s="43"/>
      <c r="E562" s="43"/>
      <c r="F562" s="43"/>
      <c r="G562" s="194"/>
      <c r="H562" s="194"/>
      <c r="I562" s="195"/>
      <c r="J562" s="196"/>
      <c r="K562" s="196"/>
      <c r="L562" s="196"/>
      <c r="M562" s="196"/>
      <c r="N562" s="196"/>
      <c r="O562" s="197"/>
      <c r="P562" s="197"/>
      <c r="Q562" s="197"/>
      <c r="R562" s="197"/>
      <c r="S562" s="197"/>
      <c r="T562" s="197"/>
      <c r="U562" s="198"/>
      <c r="V562" s="199"/>
      <c r="W562" s="200"/>
      <c r="X562" s="200"/>
      <c r="Y562" s="43"/>
      <c r="Z562" s="199"/>
      <c r="AA562" s="199"/>
      <c r="AB562" s="199"/>
      <c r="AC562" s="199"/>
      <c r="AD562" s="199"/>
      <c r="AE562" s="199"/>
      <c r="AF562" s="199"/>
      <c r="AG562" s="196"/>
      <c r="AH562" s="201"/>
      <c r="AI562" s="201"/>
      <c r="AJ562" s="201"/>
      <c r="AK562" s="43"/>
      <c r="AL562" s="43"/>
      <c r="AM562" s="43"/>
      <c r="AN562" s="64"/>
      <c r="AO562" s="64"/>
      <c r="AP562" s="202"/>
      <c r="AQ562" s="202"/>
      <c r="AR562" s="64"/>
    </row>
    <row r="563" spans="1:44" ht="15.75" customHeight="1" x14ac:dyDescent="0.2">
      <c r="A563" s="43"/>
      <c r="B563" s="43"/>
      <c r="C563" s="43"/>
      <c r="D563" s="43"/>
      <c r="E563" s="43"/>
      <c r="F563" s="43"/>
      <c r="G563" s="194"/>
      <c r="H563" s="194"/>
      <c r="I563" s="195"/>
      <c r="J563" s="196"/>
      <c r="K563" s="196"/>
      <c r="L563" s="196"/>
      <c r="M563" s="196"/>
      <c r="N563" s="196"/>
      <c r="O563" s="197"/>
      <c r="P563" s="197"/>
      <c r="Q563" s="197"/>
      <c r="R563" s="197"/>
      <c r="S563" s="197"/>
      <c r="T563" s="197"/>
      <c r="U563" s="198"/>
      <c r="V563" s="199"/>
      <c r="W563" s="200"/>
      <c r="X563" s="200"/>
      <c r="Y563" s="43"/>
      <c r="Z563" s="199"/>
      <c r="AA563" s="199"/>
      <c r="AB563" s="199"/>
      <c r="AC563" s="199"/>
      <c r="AD563" s="199"/>
      <c r="AE563" s="199"/>
      <c r="AF563" s="199"/>
      <c r="AG563" s="196"/>
      <c r="AH563" s="201"/>
      <c r="AI563" s="201"/>
      <c r="AJ563" s="201"/>
      <c r="AK563" s="43"/>
      <c r="AL563" s="43"/>
      <c r="AM563" s="43"/>
      <c r="AN563" s="64"/>
      <c r="AO563" s="64"/>
      <c r="AP563" s="202"/>
      <c r="AQ563" s="202"/>
      <c r="AR563" s="64"/>
    </row>
    <row r="564" spans="1:44" ht="15.75" customHeight="1" x14ac:dyDescent="0.2">
      <c r="A564" s="43"/>
      <c r="B564" s="43"/>
      <c r="C564" s="43"/>
      <c r="D564" s="43"/>
      <c r="E564" s="43"/>
      <c r="F564" s="43"/>
      <c r="G564" s="194"/>
      <c r="H564" s="194"/>
      <c r="I564" s="195"/>
      <c r="J564" s="196"/>
      <c r="K564" s="196"/>
      <c r="L564" s="196"/>
      <c r="M564" s="196"/>
      <c r="N564" s="196"/>
      <c r="O564" s="197"/>
      <c r="P564" s="197"/>
      <c r="Q564" s="197"/>
      <c r="R564" s="197"/>
      <c r="S564" s="197"/>
      <c r="T564" s="197"/>
      <c r="U564" s="198"/>
      <c r="V564" s="199"/>
      <c r="W564" s="200"/>
      <c r="X564" s="200"/>
      <c r="Y564" s="43"/>
      <c r="Z564" s="199"/>
      <c r="AA564" s="199"/>
      <c r="AB564" s="199"/>
      <c r="AC564" s="199"/>
      <c r="AD564" s="199"/>
      <c r="AE564" s="199"/>
      <c r="AF564" s="199"/>
      <c r="AG564" s="196"/>
      <c r="AH564" s="201"/>
      <c r="AI564" s="201"/>
      <c r="AJ564" s="201"/>
      <c r="AK564" s="43"/>
      <c r="AL564" s="43"/>
      <c r="AM564" s="43"/>
      <c r="AN564" s="64"/>
      <c r="AO564" s="64"/>
      <c r="AP564" s="202"/>
      <c r="AQ564" s="202"/>
      <c r="AR564" s="64"/>
    </row>
    <row r="565" spans="1:44" ht="15.75" customHeight="1" x14ac:dyDescent="0.2">
      <c r="A565" s="43"/>
      <c r="B565" s="43"/>
      <c r="C565" s="43"/>
      <c r="D565" s="43"/>
      <c r="E565" s="43"/>
      <c r="F565" s="43"/>
      <c r="G565" s="194"/>
      <c r="H565" s="194"/>
      <c r="I565" s="195"/>
      <c r="J565" s="196"/>
      <c r="K565" s="196"/>
      <c r="L565" s="196"/>
      <c r="M565" s="196"/>
      <c r="N565" s="196"/>
      <c r="O565" s="197"/>
      <c r="P565" s="197"/>
      <c r="Q565" s="197"/>
      <c r="R565" s="197"/>
      <c r="S565" s="197"/>
      <c r="T565" s="197"/>
      <c r="U565" s="198"/>
      <c r="V565" s="199"/>
      <c r="W565" s="200"/>
      <c r="X565" s="200"/>
      <c r="Y565" s="43"/>
      <c r="Z565" s="199"/>
      <c r="AA565" s="199"/>
      <c r="AB565" s="199"/>
      <c r="AC565" s="199"/>
      <c r="AD565" s="199"/>
      <c r="AE565" s="199"/>
      <c r="AF565" s="199"/>
      <c r="AG565" s="196"/>
      <c r="AH565" s="201"/>
      <c r="AI565" s="201"/>
      <c r="AJ565" s="201"/>
      <c r="AK565" s="43"/>
      <c r="AL565" s="43"/>
      <c r="AM565" s="43"/>
      <c r="AN565" s="64"/>
      <c r="AO565" s="64"/>
      <c r="AP565" s="202"/>
      <c r="AQ565" s="202"/>
      <c r="AR565" s="64"/>
    </row>
    <row r="566" spans="1:44" ht="15.75" customHeight="1" x14ac:dyDescent="0.2">
      <c r="A566" s="43"/>
      <c r="B566" s="43"/>
      <c r="C566" s="43"/>
      <c r="D566" s="43"/>
      <c r="E566" s="43"/>
      <c r="F566" s="43"/>
      <c r="G566" s="194"/>
      <c r="H566" s="194"/>
      <c r="I566" s="195"/>
      <c r="J566" s="196"/>
      <c r="K566" s="196"/>
      <c r="L566" s="196"/>
      <c r="M566" s="196"/>
      <c r="N566" s="196"/>
      <c r="O566" s="197"/>
      <c r="P566" s="197"/>
      <c r="Q566" s="197"/>
      <c r="R566" s="197"/>
      <c r="S566" s="197"/>
      <c r="T566" s="197"/>
      <c r="U566" s="198"/>
      <c r="V566" s="199"/>
      <c r="W566" s="200"/>
      <c r="X566" s="200"/>
      <c r="Y566" s="43"/>
      <c r="Z566" s="199"/>
      <c r="AA566" s="199"/>
      <c r="AB566" s="199"/>
      <c r="AC566" s="199"/>
      <c r="AD566" s="199"/>
      <c r="AE566" s="199"/>
      <c r="AF566" s="199"/>
      <c r="AG566" s="196"/>
      <c r="AH566" s="201"/>
      <c r="AI566" s="201"/>
      <c r="AJ566" s="201"/>
      <c r="AK566" s="43"/>
      <c r="AL566" s="43"/>
      <c r="AM566" s="43"/>
      <c r="AN566" s="64"/>
      <c r="AO566" s="64"/>
      <c r="AP566" s="202"/>
      <c r="AQ566" s="202"/>
      <c r="AR566" s="64"/>
    </row>
    <row r="567" spans="1:44" ht="15.75" customHeight="1" x14ac:dyDescent="0.2">
      <c r="A567" s="43"/>
      <c r="B567" s="43"/>
      <c r="C567" s="43"/>
      <c r="D567" s="43"/>
      <c r="E567" s="43"/>
      <c r="F567" s="43"/>
      <c r="G567" s="194"/>
      <c r="H567" s="194"/>
      <c r="I567" s="195"/>
      <c r="J567" s="196"/>
      <c r="K567" s="196"/>
      <c r="L567" s="196"/>
      <c r="M567" s="196"/>
      <c r="N567" s="196"/>
      <c r="O567" s="197"/>
      <c r="P567" s="197"/>
      <c r="Q567" s="197"/>
      <c r="R567" s="197"/>
      <c r="S567" s="197"/>
      <c r="T567" s="197"/>
      <c r="U567" s="198"/>
      <c r="V567" s="199"/>
      <c r="W567" s="200"/>
      <c r="X567" s="200"/>
      <c r="Y567" s="43"/>
      <c r="Z567" s="199"/>
      <c r="AA567" s="199"/>
      <c r="AB567" s="199"/>
      <c r="AC567" s="199"/>
      <c r="AD567" s="199"/>
      <c r="AE567" s="199"/>
      <c r="AF567" s="199"/>
      <c r="AG567" s="196"/>
      <c r="AH567" s="201"/>
      <c r="AI567" s="201"/>
      <c r="AJ567" s="201"/>
      <c r="AK567" s="43"/>
      <c r="AL567" s="43"/>
      <c r="AM567" s="43"/>
      <c r="AN567" s="64"/>
      <c r="AO567" s="64"/>
      <c r="AP567" s="202"/>
      <c r="AQ567" s="202"/>
      <c r="AR567" s="64"/>
    </row>
    <row r="568" spans="1:44" ht="15.75" customHeight="1" x14ac:dyDescent="0.2">
      <c r="A568" s="43"/>
      <c r="B568" s="43"/>
      <c r="C568" s="43"/>
      <c r="D568" s="43"/>
      <c r="E568" s="43"/>
      <c r="F568" s="43"/>
      <c r="G568" s="194"/>
      <c r="H568" s="194"/>
      <c r="I568" s="195"/>
      <c r="J568" s="196"/>
      <c r="K568" s="196"/>
      <c r="L568" s="196"/>
      <c r="M568" s="196"/>
      <c r="N568" s="196"/>
      <c r="O568" s="197"/>
      <c r="P568" s="197"/>
      <c r="Q568" s="197"/>
      <c r="R568" s="197"/>
      <c r="S568" s="197"/>
      <c r="T568" s="197"/>
      <c r="U568" s="198"/>
      <c r="V568" s="199"/>
      <c r="W568" s="200"/>
      <c r="X568" s="200"/>
      <c r="Y568" s="43"/>
      <c r="Z568" s="199"/>
      <c r="AA568" s="199"/>
      <c r="AB568" s="199"/>
      <c r="AC568" s="199"/>
      <c r="AD568" s="199"/>
      <c r="AE568" s="199"/>
      <c r="AF568" s="199"/>
      <c r="AG568" s="196"/>
      <c r="AH568" s="201"/>
      <c r="AI568" s="201"/>
      <c r="AJ568" s="201"/>
      <c r="AK568" s="43"/>
      <c r="AL568" s="43"/>
      <c r="AM568" s="43"/>
      <c r="AN568" s="64"/>
      <c r="AO568" s="64"/>
      <c r="AP568" s="202"/>
      <c r="AQ568" s="202"/>
      <c r="AR568" s="64"/>
    </row>
    <row r="569" spans="1:44" ht="15.75" customHeight="1" x14ac:dyDescent="0.2">
      <c r="A569" s="43"/>
      <c r="B569" s="43"/>
      <c r="C569" s="43"/>
      <c r="D569" s="43"/>
      <c r="E569" s="43"/>
      <c r="F569" s="43"/>
      <c r="G569" s="194"/>
      <c r="H569" s="194"/>
      <c r="I569" s="195"/>
      <c r="J569" s="196"/>
      <c r="K569" s="196"/>
      <c r="L569" s="196"/>
      <c r="M569" s="196"/>
      <c r="N569" s="196"/>
      <c r="O569" s="197"/>
      <c r="P569" s="197"/>
      <c r="Q569" s="197"/>
      <c r="R569" s="197"/>
      <c r="S569" s="197"/>
      <c r="T569" s="197"/>
      <c r="U569" s="198"/>
      <c r="V569" s="199"/>
      <c r="W569" s="200"/>
      <c r="X569" s="200"/>
      <c r="Y569" s="43"/>
      <c r="Z569" s="199"/>
      <c r="AA569" s="199"/>
      <c r="AB569" s="199"/>
      <c r="AC569" s="199"/>
      <c r="AD569" s="199"/>
      <c r="AE569" s="199"/>
      <c r="AF569" s="199"/>
      <c r="AG569" s="196"/>
      <c r="AH569" s="201"/>
      <c r="AI569" s="201"/>
      <c r="AJ569" s="201"/>
      <c r="AK569" s="43"/>
      <c r="AL569" s="43"/>
      <c r="AM569" s="43"/>
      <c r="AN569" s="64"/>
      <c r="AO569" s="64"/>
      <c r="AP569" s="202"/>
      <c r="AQ569" s="202"/>
      <c r="AR569" s="64"/>
    </row>
    <row r="570" spans="1:44" ht="15.75" customHeight="1" x14ac:dyDescent="0.2">
      <c r="A570" s="43"/>
      <c r="B570" s="43"/>
      <c r="C570" s="43"/>
      <c r="D570" s="43"/>
      <c r="E570" s="43"/>
      <c r="F570" s="43"/>
      <c r="G570" s="194"/>
      <c r="H570" s="194"/>
      <c r="I570" s="195"/>
      <c r="J570" s="196"/>
      <c r="K570" s="196"/>
      <c r="L570" s="196"/>
      <c r="M570" s="196"/>
      <c r="N570" s="196"/>
      <c r="O570" s="197"/>
      <c r="P570" s="197"/>
      <c r="Q570" s="197"/>
      <c r="R570" s="197"/>
      <c r="S570" s="197"/>
      <c r="T570" s="197"/>
      <c r="U570" s="198"/>
      <c r="V570" s="199"/>
      <c r="W570" s="200"/>
      <c r="X570" s="200"/>
      <c r="Y570" s="43"/>
      <c r="Z570" s="199"/>
      <c r="AA570" s="199"/>
      <c r="AB570" s="199"/>
      <c r="AC570" s="199"/>
      <c r="AD570" s="199"/>
      <c r="AE570" s="199"/>
      <c r="AF570" s="199"/>
      <c r="AG570" s="196"/>
      <c r="AH570" s="201"/>
      <c r="AI570" s="201"/>
      <c r="AJ570" s="201"/>
      <c r="AK570" s="43"/>
      <c r="AL570" s="43"/>
      <c r="AM570" s="43"/>
      <c r="AN570" s="64"/>
      <c r="AO570" s="64"/>
      <c r="AP570" s="202"/>
      <c r="AQ570" s="202"/>
      <c r="AR570" s="64"/>
    </row>
    <row r="571" spans="1:44" ht="15.75" customHeight="1" x14ac:dyDescent="0.2">
      <c r="A571" s="43"/>
      <c r="B571" s="43"/>
      <c r="C571" s="43"/>
      <c r="D571" s="43"/>
      <c r="E571" s="43"/>
      <c r="F571" s="43"/>
      <c r="G571" s="194"/>
      <c r="H571" s="194"/>
      <c r="I571" s="195"/>
      <c r="J571" s="196"/>
      <c r="K571" s="196"/>
      <c r="L571" s="196"/>
      <c r="M571" s="196"/>
      <c r="N571" s="196"/>
      <c r="O571" s="197"/>
      <c r="P571" s="197"/>
      <c r="Q571" s="197"/>
      <c r="R571" s="197"/>
      <c r="S571" s="197"/>
      <c r="T571" s="197"/>
      <c r="U571" s="198"/>
      <c r="V571" s="199"/>
      <c r="W571" s="200"/>
      <c r="X571" s="200"/>
      <c r="Y571" s="43"/>
      <c r="Z571" s="199"/>
      <c r="AA571" s="199"/>
      <c r="AB571" s="199"/>
      <c r="AC571" s="199"/>
      <c r="AD571" s="199"/>
      <c r="AE571" s="199"/>
      <c r="AF571" s="199"/>
      <c r="AG571" s="196"/>
      <c r="AH571" s="201"/>
      <c r="AI571" s="201"/>
      <c r="AJ571" s="201"/>
      <c r="AK571" s="43"/>
      <c r="AL571" s="43"/>
      <c r="AM571" s="43"/>
      <c r="AN571" s="64"/>
      <c r="AO571" s="64"/>
      <c r="AP571" s="202"/>
      <c r="AQ571" s="202"/>
      <c r="AR571" s="64"/>
    </row>
    <row r="572" spans="1:44" ht="15.75" customHeight="1" x14ac:dyDescent="0.2">
      <c r="A572" s="43"/>
      <c r="B572" s="43"/>
      <c r="C572" s="43"/>
      <c r="D572" s="43"/>
      <c r="E572" s="43"/>
      <c r="F572" s="43"/>
      <c r="G572" s="194"/>
      <c r="H572" s="194"/>
      <c r="I572" s="195"/>
      <c r="J572" s="196"/>
      <c r="K572" s="196"/>
      <c r="L572" s="196"/>
      <c r="M572" s="196"/>
      <c r="N572" s="196"/>
      <c r="O572" s="197"/>
      <c r="P572" s="197"/>
      <c r="Q572" s="197"/>
      <c r="R572" s="197"/>
      <c r="S572" s="197"/>
      <c r="T572" s="197"/>
      <c r="U572" s="198"/>
      <c r="V572" s="199"/>
      <c r="W572" s="200"/>
      <c r="X572" s="200"/>
      <c r="Y572" s="43"/>
      <c r="Z572" s="199"/>
      <c r="AA572" s="199"/>
      <c r="AB572" s="199"/>
      <c r="AC572" s="199"/>
      <c r="AD572" s="199"/>
      <c r="AE572" s="199"/>
      <c r="AF572" s="199"/>
      <c r="AG572" s="196"/>
      <c r="AH572" s="201"/>
      <c r="AI572" s="201"/>
      <c r="AJ572" s="201"/>
      <c r="AK572" s="43"/>
      <c r="AL572" s="43"/>
      <c r="AM572" s="43"/>
      <c r="AN572" s="64"/>
      <c r="AO572" s="64"/>
      <c r="AP572" s="202"/>
      <c r="AQ572" s="202"/>
      <c r="AR572" s="64"/>
    </row>
    <row r="573" spans="1:44" ht="15.75" customHeight="1" x14ac:dyDescent="0.2">
      <c r="A573" s="43"/>
      <c r="B573" s="43"/>
      <c r="C573" s="43"/>
      <c r="D573" s="43"/>
      <c r="E573" s="43"/>
      <c r="F573" s="43"/>
      <c r="G573" s="194"/>
      <c r="H573" s="194"/>
      <c r="I573" s="195"/>
      <c r="J573" s="196"/>
      <c r="K573" s="196"/>
      <c r="L573" s="196"/>
      <c r="M573" s="196"/>
      <c r="N573" s="196"/>
      <c r="O573" s="197"/>
      <c r="P573" s="197"/>
      <c r="Q573" s="197"/>
      <c r="R573" s="197"/>
      <c r="S573" s="197"/>
      <c r="T573" s="197"/>
      <c r="U573" s="198"/>
      <c r="V573" s="199"/>
      <c r="W573" s="200"/>
      <c r="X573" s="200"/>
      <c r="Y573" s="43"/>
      <c r="Z573" s="199"/>
      <c r="AA573" s="199"/>
      <c r="AB573" s="199"/>
      <c r="AC573" s="199"/>
      <c r="AD573" s="199"/>
      <c r="AE573" s="199"/>
      <c r="AF573" s="199"/>
      <c r="AG573" s="196"/>
      <c r="AH573" s="201"/>
      <c r="AI573" s="201"/>
      <c r="AJ573" s="201"/>
      <c r="AK573" s="43"/>
      <c r="AL573" s="43"/>
      <c r="AM573" s="43"/>
      <c r="AN573" s="64"/>
      <c r="AO573" s="64"/>
      <c r="AP573" s="202"/>
      <c r="AQ573" s="202"/>
      <c r="AR573" s="64"/>
    </row>
    <row r="574" spans="1:44" ht="15.75" customHeight="1" x14ac:dyDescent="0.2">
      <c r="A574" s="43"/>
      <c r="B574" s="43"/>
      <c r="C574" s="43"/>
      <c r="D574" s="43"/>
      <c r="E574" s="43"/>
      <c r="F574" s="43"/>
      <c r="G574" s="194"/>
      <c r="H574" s="194"/>
      <c r="I574" s="195"/>
      <c r="J574" s="196"/>
      <c r="K574" s="196"/>
      <c r="L574" s="196"/>
      <c r="M574" s="196"/>
      <c r="N574" s="196"/>
      <c r="O574" s="197"/>
      <c r="P574" s="197"/>
      <c r="Q574" s="197"/>
      <c r="R574" s="197"/>
      <c r="S574" s="197"/>
      <c r="T574" s="197"/>
      <c r="U574" s="198"/>
      <c r="V574" s="199"/>
      <c r="W574" s="200"/>
      <c r="X574" s="200"/>
      <c r="Y574" s="43"/>
      <c r="Z574" s="199"/>
      <c r="AA574" s="199"/>
      <c r="AB574" s="199"/>
      <c r="AC574" s="199"/>
      <c r="AD574" s="199"/>
      <c r="AE574" s="199"/>
      <c r="AF574" s="199"/>
      <c r="AG574" s="196"/>
      <c r="AH574" s="201"/>
      <c r="AI574" s="201"/>
      <c r="AJ574" s="201"/>
      <c r="AK574" s="43"/>
      <c r="AL574" s="43"/>
      <c r="AM574" s="43"/>
      <c r="AN574" s="64"/>
      <c r="AO574" s="64"/>
      <c r="AP574" s="202"/>
      <c r="AQ574" s="202"/>
      <c r="AR574" s="64"/>
    </row>
    <row r="575" spans="1:44" ht="15.75" customHeight="1" x14ac:dyDescent="0.2">
      <c r="A575" s="43"/>
      <c r="B575" s="43"/>
      <c r="C575" s="43"/>
      <c r="D575" s="43"/>
      <c r="E575" s="43"/>
      <c r="F575" s="43"/>
      <c r="G575" s="194"/>
      <c r="H575" s="194"/>
      <c r="I575" s="195"/>
      <c r="J575" s="196"/>
      <c r="K575" s="196"/>
      <c r="L575" s="196"/>
      <c r="M575" s="196"/>
      <c r="N575" s="196"/>
      <c r="O575" s="197"/>
      <c r="P575" s="197"/>
      <c r="Q575" s="197"/>
      <c r="R575" s="197"/>
      <c r="S575" s="197"/>
      <c r="T575" s="197"/>
      <c r="U575" s="198"/>
      <c r="V575" s="199"/>
      <c r="W575" s="200"/>
      <c r="X575" s="200"/>
      <c r="Y575" s="43"/>
      <c r="Z575" s="199"/>
      <c r="AA575" s="199"/>
      <c r="AB575" s="199"/>
      <c r="AC575" s="199"/>
      <c r="AD575" s="199"/>
      <c r="AE575" s="199"/>
      <c r="AF575" s="199"/>
      <c r="AG575" s="196"/>
      <c r="AH575" s="201"/>
      <c r="AI575" s="201"/>
      <c r="AJ575" s="201"/>
      <c r="AK575" s="43"/>
      <c r="AL575" s="43"/>
      <c r="AM575" s="43"/>
      <c r="AN575" s="64"/>
      <c r="AO575" s="64"/>
      <c r="AP575" s="202"/>
      <c r="AQ575" s="202"/>
      <c r="AR575" s="64"/>
    </row>
    <row r="576" spans="1:44" ht="15.75" customHeight="1" x14ac:dyDescent="0.2">
      <c r="A576" s="43"/>
      <c r="B576" s="43"/>
      <c r="C576" s="43"/>
      <c r="D576" s="43"/>
      <c r="E576" s="43"/>
      <c r="F576" s="43"/>
      <c r="G576" s="194"/>
      <c r="H576" s="194"/>
      <c r="I576" s="195"/>
      <c r="J576" s="196"/>
      <c r="K576" s="196"/>
      <c r="L576" s="196"/>
      <c r="M576" s="196"/>
      <c r="N576" s="196"/>
      <c r="O576" s="197"/>
      <c r="P576" s="197"/>
      <c r="Q576" s="197"/>
      <c r="R576" s="197"/>
      <c r="S576" s="197"/>
      <c r="T576" s="197"/>
      <c r="U576" s="198"/>
      <c r="V576" s="199"/>
      <c r="W576" s="200"/>
      <c r="X576" s="200"/>
      <c r="Y576" s="43"/>
      <c r="Z576" s="199"/>
      <c r="AA576" s="199"/>
      <c r="AB576" s="199"/>
      <c r="AC576" s="199"/>
      <c r="AD576" s="199"/>
      <c r="AE576" s="199"/>
      <c r="AF576" s="199"/>
      <c r="AG576" s="196"/>
      <c r="AH576" s="201"/>
      <c r="AI576" s="201"/>
      <c r="AJ576" s="201"/>
      <c r="AK576" s="43"/>
      <c r="AL576" s="43"/>
      <c r="AM576" s="43"/>
      <c r="AN576" s="64"/>
      <c r="AO576" s="64"/>
      <c r="AP576" s="202"/>
      <c r="AQ576" s="202"/>
      <c r="AR576" s="64"/>
    </row>
    <row r="577" spans="1:44" ht="15.75" customHeight="1" x14ac:dyDescent="0.2">
      <c r="A577" s="43"/>
      <c r="B577" s="43"/>
      <c r="C577" s="43"/>
      <c r="D577" s="43"/>
      <c r="E577" s="43"/>
      <c r="F577" s="43"/>
      <c r="G577" s="194"/>
      <c r="H577" s="194"/>
      <c r="I577" s="195"/>
      <c r="J577" s="196"/>
      <c r="K577" s="196"/>
      <c r="L577" s="196"/>
      <c r="M577" s="196"/>
      <c r="N577" s="196"/>
      <c r="O577" s="197"/>
      <c r="P577" s="197"/>
      <c r="Q577" s="197"/>
      <c r="R577" s="197"/>
      <c r="S577" s="197"/>
      <c r="T577" s="197"/>
      <c r="U577" s="198"/>
      <c r="V577" s="199"/>
      <c r="W577" s="200"/>
      <c r="X577" s="200"/>
      <c r="Y577" s="43"/>
      <c r="Z577" s="199"/>
      <c r="AA577" s="199"/>
      <c r="AB577" s="199"/>
      <c r="AC577" s="199"/>
      <c r="AD577" s="199"/>
      <c r="AE577" s="199"/>
      <c r="AF577" s="199"/>
      <c r="AG577" s="196"/>
      <c r="AH577" s="201"/>
      <c r="AI577" s="201"/>
      <c r="AJ577" s="201"/>
      <c r="AK577" s="43"/>
      <c r="AL577" s="43"/>
      <c r="AM577" s="43"/>
      <c r="AN577" s="64"/>
      <c r="AO577" s="64"/>
      <c r="AP577" s="202"/>
      <c r="AQ577" s="202"/>
      <c r="AR577" s="64"/>
    </row>
    <row r="578" spans="1:44" ht="15.75" customHeight="1" x14ac:dyDescent="0.2">
      <c r="A578" s="43"/>
      <c r="B578" s="43"/>
      <c r="C578" s="43"/>
      <c r="D578" s="43"/>
      <c r="E578" s="43"/>
      <c r="F578" s="43"/>
      <c r="G578" s="194"/>
      <c r="H578" s="194"/>
      <c r="I578" s="195"/>
      <c r="J578" s="196"/>
      <c r="K578" s="196"/>
      <c r="L578" s="196"/>
      <c r="M578" s="196"/>
      <c r="N578" s="196"/>
      <c r="O578" s="197"/>
      <c r="P578" s="197"/>
      <c r="Q578" s="197"/>
      <c r="R578" s="197"/>
      <c r="S578" s="197"/>
      <c r="T578" s="197"/>
      <c r="U578" s="198"/>
      <c r="V578" s="199"/>
      <c r="W578" s="200"/>
      <c r="X578" s="200"/>
      <c r="Y578" s="43"/>
      <c r="Z578" s="199"/>
      <c r="AA578" s="199"/>
      <c r="AB578" s="199"/>
      <c r="AC578" s="199"/>
      <c r="AD578" s="199"/>
      <c r="AE578" s="199"/>
      <c r="AF578" s="199"/>
      <c r="AG578" s="196"/>
      <c r="AH578" s="201"/>
      <c r="AI578" s="201"/>
      <c r="AJ578" s="201"/>
      <c r="AK578" s="43"/>
      <c r="AL578" s="43"/>
      <c r="AM578" s="43"/>
      <c r="AN578" s="64"/>
      <c r="AO578" s="64"/>
      <c r="AP578" s="202"/>
      <c r="AQ578" s="202"/>
      <c r="AR578" s="64"/>
    </row>
    <row r="579" spans="1:44" ht="15.75" customHeight="1" x14ac:dyDescent="0.2">
      <c r="A579" s="43"/>
      <c r="B579" s="43"/>
      <c r="C579" s="43"/>
      <c r="D579" s="43"/>
      <c r="E579" s="43"/>
      <c r="F579" s="43"/>
      <c r="G579" s="194"/>
      <c r="H579" s="194"/>
      <c r="I579" s="195"/>
      <c r="J579" s="196"/>
      <c r="K579" s="196"/>
      <c r="L579" s="196"/>
      <c r="M579" s="196"/>
      <c r="N579" s="196"/>
      <c r="O579" s="197"/>
      <c r="P579" s="197"/>
      <c r="Q579" s="197"/>
      <c r="R579" s="197"/>
      <c r="S579" s="197"/>
      <c r="T579" s="197"/>
      <c r="U579" s="198"/>
      <c r="V579" s="199"/>
      <c r="W579" s="200"/>
      <c r="X579" s="200"/>
      <c r="Y579" s="43"/>
      <c r="Z579" s="199"/>
      <c r="AA579" s="199"/>
      <c r="AB579" s="199"/>
      <c r="AC579" s="199"/>
      <c r="AD579" s="199"/>
      <c r="AE579" s="199"/>
      <c r="AF579" s="199"/>
      <c r="AG579" s="196"/>
      <c r="AH579" s="201"/>
      <c r="AI579" s="201"/>
      <c r="AJ579" s="201"/>
      <c r="AK579" s="43"/>
      <c r="AL579" s="43"/>
      <c r="AM579" s="43"/>
      <c r="AN579" s="64"/>
      <c r="AO579" s="64"/>
      <c r="AP579" s="202"/>
      <c r="AQ579" s="202"/>
      <c r="AR579" s="64"/>
    </row>
    <row r="580" spans="1:44" ht="15.75" customHeight="1" x14ac:dyDescent="0.2">
      <c r="A580" s="43"/>
      <c r="B580" s="43"/>
      <c r="C580" s="43"/>
      <c r="D580" s="43"/>
      <c r="E580" s="43"/>
      <c r="F580" s="43"/>
      <c r="G580" s="194"/>
      <c r="H580" s="194"/>
      <c r="I580" s="195"/>
      <c r="J580" s="196"/>
      <c r="K580" s="196"/>
      <c r="L580" s="196"/>
      <c r="M580" s="196"/>
      <c r="N580" s="196"/>
      <c r="O580" s="197"/>
      <c r="P580" s="197"/>
      <c r="Q580" s="197"/>
      <c r="R580" s="197"/>
      <c r="S580" s="197"/>
      <c r="T580" s="197"/>
      <c r="U580" s="198"/>
      <c r="V580" s="199"/>
      <c r="W580" s="200"/>
      <c r="X580" s="200"/>
      <c r="Y580" s="43"/>
      <c r="Z580" s="199"/>
      <c r="AA580" s="199"/>
      <c r="AB580" s="199"/>
      <c r="AC580" s="199"/>
      <c r="AD580" s="199"/>
      <c r="AE580" s="199"/>
      <c r="AF580" s="199"/>
      <c r="AG580" s="196"/>
      <c r="AH580" s="201"/>
      <c r="AI580" s="201"/>
      <c r="AJ580" s="201"/>
      <c r="AK580" s="43"/>
      <c r="AL580" s="43"/>
      <c r="AM580" s="43"/>
      <c r="AN580" s="64"/>
      <c r="AO580" s="64"/>
      <c r="AP580" s="202"/>
      <c r="AQ580" s="202"/>
      <c r="AR580" s="64"/>
    </row>
    <row r="581" spans="1:44" ht="15.75" customHeight="1" x14ac:dyDescent="0.2">
      <c r="A581" s="43"/>
      <c r="B581" s="43"/>
      <c r="C581" s="43"/>
      <c r="D581" s="43"/>
      <c r="E581" s="43"/>
      <c r="F581" s="43"/>
      <c r="G581" s="194"/>
      <c r="H581" s="194"/>
      <c r="I581" s="195"/>
      <c r="J581" s="196"/>
      <c r="K581" s="196"/>
      <c r="L581" s="196"/>
      <c r="M581" s="196"/>
      <c r="N581" s="196"/>
      <c r="O581" s="197"/>
      <c r="P581" s="197"/>
      <c r="Q581" s="197"/>
      <c r="R581" s="197"/>
      <c r="S581" s="197"/>
      <c r="T581" s="197"/>
      <c r="U581" s="198"/>
      <c r="V581" s="199"/>
      <c r="W581" s="200"/>
      <c r="X581" s="200"/>
      <c r="Y581" s="43"/>
      <c r="Z581" s="199"/>
      <c r="AA581" s="199"/>
      <c r="AB581" s="199"/>
      <c r="AC581" s="199"/>
      <c r="AD581" s="199"/>
      <c r="AE581" s="199"/>
      <c r="AF581" s="199"/>
      <c r="AG581" s="196"/>
      <c r="AH581" s="201"/>
      <c r="AI581" s="201"/>
      <c r="AJ581" s="201"/>
      <c r="AK581" s="43"/>
      <c r="AL581" s="43"/>
      <c r="AM581" s="43"/>
      <c r="AN581" s="64"/>
      <c r="AO581" s="64"/>
      <c r="AP581" s="202"/>
      <c r="AQ581" s="202"/>
      <c r="AR581" s="64"/>
    </row>
    <row r="582" spans="1:44" ht="15.75" customHeight="1" x14ac:dyDescent="0.2">
      <c r="A582" s="43"/>
      <c r="B582" s="43"/>
      <c r="C582" s="43"/>
      <c r="D582" s="43"/>
      <c r="E582" s="43"/>
      <c r="F582" s="43"/>
      <c r="G582" s="194"/>
      <c r="H582" s="194"/>
      <c r="I582" s="195"/>
      <c r="J582" s="196"/>
      <c r="K582" s="196"/>
      <c r="L582" s="196"/>
      <c r="M582" s="196"/>
      <c r="N582" s="196"/>
      <c r="O582" s="197"/>
      <c r="P582" s="197"/>
      <c r="Q582" s="197"/>
      <c r="R582" s="197"/>
      <c r="S582" s="197"/>
      <c r="T582" s="197"/>
      <c r="U582" s="198"/>
      <c r="V582" s="199"/>
      <c r="W582" s="200"/>
      <c r="X582" s="200"/>
      <c r="Y582" s="43"/>
      <c r="Z582" s="199"/>
      <c r="AA582" s="199"/>
      <c r="AB582" s="199"/>
      <c r="AC582" s="199"/>
      <c r="AD582" s="199"/>
      <c r="AE582" s="199"/>
      <c r="AF582" s="199"/>
      <c r="AG582" s="196"/>
      <c r="AH582" s="201"/>
      <c r="AI582" s="201"/>
      <c r="AJ582" s="201"/>
      <c r="AK582" s="43"/>
      <c r="AL582" s="43"/>
      <c r="AM582" s="43"/>
      <c r="AN582" s="64"/>
      <c r="AO582" s="64"/>
      <c r="AP582" s="202"/>
      <c r="AQ582" s="202"/>
      <c r="AR582" s="64"/>
    </row>
    <row r="583" spans="1:44" ht="15.75" customHeight="1" x14ac:dyDescent="0.2">
      <c r="A583" s="43"/>
      <c r="B583" s="43"/>
      <c r="C583" s="43"/>
      <c r="D583" s="43"/>
      <c r="E583" s="43"/>
      <c r="F583" s="43"/>
      <c r="G583" s="194"/>
      <c r="H583" s="194"/>
      <c r="I583" s="195"/>
      <c r="J583" s="196"/>
      <c r="K583" s="196"/>
      <c r="L583" s="196"/>
      <c r="M583" s="196"/>
      <c r="N583" s="196"/>
      <c r="O583" s="197"/>
      <c r="P583" s="197"/>
      <c r="Q583" s="197"/>
      <c r="R583" s="197"/>
      <c r="S583" s="197"/>
      <c r="T583" s="197"/>
      <c r="U583" s="198"/>
      <c r="V583" s="199"/>
      <c r="W583" s="200"/>
      <c r="X583" s="200"/>
      <c r="Y583" s="43"/>
      <c r="Z583" s="199"/>
      <c r="AA583" s="199"/>
      <c r="AB583" s="199"/>
      <c r="AC583" s="199"/>
      <c r="AD583" s="199"/>
      <c r="AE583" s="199"/>
      <c r="AF583" s="199"/>
      <c r="AG583" s="196"/>
      <c r="AH583" s="201"/>
      <c r="AI583" s="201"/>
      <c r="AJ583" s="201"/>
      <c r="AK583" s="43"/>
      <c r="AL583" s="43"/>
      <c r="AM583" s="43"/>
      <c r="AN583" s="64"/>
      <c r="AO583" s="64"/>
      <c r="AP583" s="202"/>
      <c r="AQ583" s="202"/>
      <c r="AR583" s="64"/>
    </row>
    <row r="584" spans="1:44" ht="15.75" customHeight="1" x14ac:dyDescent="0.2">
      <c r="A584" s="43"/>
      <c r="B584" s="43"/>
      <c r="C584" s="43"/>
      <c r="D584" s="43"/>
      <c r="E584" s="43"/>
      <c r="F584" s="43"/>
      <c r="G584" s="194"/>
      <c r="H584" s="194"/>
      <c r="I584" s="195"/>
      <c r="J584" s="196"/>
      <c r="K584" s="196"/>
      <c r="L584" s="196"/>
      <c r="M584" s="196"/>
      <c r="N584" s="196"/>
      <c r="O584" s="197"/>
      <c r="P584" s="197"/>
      <c r="Q584" s="197"/>
      <c r="R584" s="197"/>
      <c r="S584" s="197"/>
      <c r="T584" s="197"/>
      <c r="U584" s="198"/>
      <c r="V584" s="199"/>
      <c r="W584" s="200"/>
      <c r="X584" s="200"/>
      <c r="Y584" s="43"/>
      <c r="Z584" s="199"/>
      <c r="AA584" s="199"/>
      <c r="AB584" s="199"/>
      <c r="AC584" s="199"/>
      <c r="AD584" s="199"/>
      <c r="AE584" s="199"/>
      <c r="AF584" s="199"/>
      <c r="AG584" s="196"/>
      <c r="AH584" s="201"/>
      <c r="AI584" s="201"/>
      <c r="AJ584" s="201"/>
      <c r="AK584" s="43"/>
      <c r="AL584" s="43"/>
      <c r="AM584" s="43"/>
      <c r="AN584" s="64"/>
      <c r="AO584" s="64"/>
      <c r="AP584" s="202"/>
      <c r="AQ584" s="202"/>
      <c r="AR584" s="64"/>
    </row>
    <row r="585" spans="1:44" ht="15.75" customHeight="1" x14ac:dyDescent="0.2">
      <c r="A585" s="43"/>
      <c r="B585" s="43"/>
      <c r="C585" s="43"/>
      <c r="D585" s="43"/>
      <c r="E585" s="43"/>
      <c r="F585" s="43"/>
      <c r="G585" s="194"/>
      <c r="H585" s="194"/>
      <c r="I585" s="195"/>
      <c r="J585" s="196"/>
      <c r="K585" s="196"/>
      <c r="L585" s="196"/>
      <c r="M585" s="196"/>
      <c r="N585" s="196"/>
      <c r="O585" s="197"/>
      <c r="P585" s="197"/>
      <c r="Q585" s="197"/>
      <c r="R585" s="197"/>
      <c r="S585" s="197"/>
      <c r="T585" s="197"/>
      <c r="U585" s="198"/>
      <c r="V585" s="199"/>
      <c r="W585" s="200"/>
      <c r="X585" s="200"/>
      <c r="Y585" s="43"/>
      <c r="Z585" s="199"/>
      <c r="AA585" s="199"/>
      <c r="AB585" s="199"/>
      <c r="AC585" s="199"/>
      <c r="AD585" s="199"/>
      <c r="AE585" s="199"/>
      <c r="AF585" s="199"/>
      <c r="AG585" s="196"/>
      <c r="AH585" s="201"/>
      <c r="AI585" s="201"/>
      <c r="AJ585" s="201"/>
      <c r="AK585" s="43"/>
      <c r="AL585" s="43"/>
      <c r="AM585" s="43"/>
      <c r="AN585" s="64"/>
      <c r="AO585" s="64"/>
      <c r="AP585" s="202"/>
      <c r="AQ585" s="202"/>
      <c r="AR585" s="64"/>
    </row>
    <row r="586" spans="1:44" ht="15.75" customHeight="1" x14ac:dyDescent="0.2">
      <c r="A586" s="43"/>
      <c r="B586" s="43"/>
      <c r="C586" s="43"/>
      <c r="D586" s="43"/>
      <c r="E586" s="43"/>
      <c r="F586" s="43"/>
      <c r="G586" s="194"/>
      <c r="H586" s="194"/>
      <c r="I586" s="195"/>
      <c r="J586" s="196"/>
      <c r="K586" s="196"/>
      <c r="L586" s="196"/>
      <c r="M586" s="196"/>
      <c r="N586" s="196"/>
      <c r="O586" s="197"/>
      <c r="P586" s="197"/>
      <c r="Q586" s="197"/>
      <c r="R586" s="197"/>
      <c r="S586" s="197"/>
      <c r="T586" s="197"/>
      <c r="U586" s="198"/>
      <c r="V586" s="199"/>
      <c r="W586" s="200"/>
      <c r="X586" s="200"/>
      <c r="Y586" s="43"/>
      <c r="Z586" s="199"/>
      <c r="AA586" s="199"/>
      <c r="AB586" s="199"/>
      <c r="AC586" s="199"/>
      <c r="AD586" s="199"/>
      <c r="AE586" s="199"/>
      <c r="AF586" s="199"/>
      <c r="AG586" s="196"/>
      <c r="AH586" s="201"/>
      <c r="AI586" s="201"/>
      <c r="AJ586" s="201"/>
      <c r="AK586" s="43"/>
      <c r="AL586" s="43"/>
      <c r="AM586" s="43"/>
      <c r="AN586" s="64"/>
      <c r="AO586" s="64"/>
      <c r="AP586" s="202"/>
      <c r="AQ586" s="202"/>
      <c r="AR586" s="64"/>
    </row>
    <row r="587" spans="1:44" ht="15.75" customHeight="1" x14ac:dyDescent="0.2">
      <c r="A587" s="43"/>
      <c r="B587" s="43"/>
      <c r="C587" s="43"/>
      <c r="D587" s="43"/>
      <c r="E587" s="43"/>
      <c r="F587" s="43"/>
      <c r="G587" s="194"/>
      <c r="H587" s="194"/>
      <c r="I587" s="195"/>
      <c r="J587" s="196"/>
      <c r="K587" s="196"/>
      <c r="L587" s="196"/>
      <c r="M587" s="196"/>
      <c r="N587" s="196"/>
      <c r="O587" s="197"/>
      <c r="P587" s="197"/>
      <c r="Q587" s="197"/>
      <c r="R587" s="197"/>
      <c r="S587" s="197"/>
      <c r="T587" s="197"/>
      <c r="U587" s="198"/>
      <c r="V587" s="199"/>
      <c r="W587" s="200"/>
      <c r="X587" s="200"/>
      <c r="Y587" s="43"/>
      <c r="Z587" s="199"/>
      <c r="AA587" s="199"/>
      <c r="AB587" s="199"/>
      <c r="AC587" s="199"/>
      <c r="AD587" s="199"/>
      <c r="AE587" s="199"/>
      <c r="AF587" s="199"/>
      <c r="AG587" s="196"/>
      <c r="AH587" s="201"/>
      <c r="AI587" s="201"/>
      <c r="AJ587" s="201"/>
      <c r="AK587" s="43"/>
      <c r="AL587" s="43"/>
      <c r="AM587" s="43"/>
      <c r="AN587" s="64"/>
      <c r="AO587" s="64"/>
      <c r="AP587" s="202"/>
      <c r="AQ587" s="202"/>
      <c r="AR587" s="64"/>
    </row>
    <row r="588" spans="1:44" ht="15.75" customHeight="1" x14ac:dyDescent="0.2">
      <c r="A588" s="43"/>
      <c r="B588" s="43"/>
      <c r="C588" s="43"/>
      <c r="D588" s="43"/>
      <c r="E588" s="43"/>
      <c r="F588" s="43"/>
      <c r="G588" s="194"/>
      <c r="H588" s="194"/>
      <c r="I588" s="195"/>
      <c r="J588" s="196"/>
      <c r="K588" s="196"/>
      <c r="L588" s="196"/>
      <c r="M588" s="196"/>
      <c r="N588" s="196"/>
      <c r="O588" s="197"/>
      <c r="P588" s="197"/>
      <c r="Q588" s="197"/>
      <c r="R588" s="197"/>
      <c r="S588" s="197"/>
      <c r="T588" s="197"/>
      <c r="U588" s="198"/>
      <c r="V588" s="199"/>
      <c r="W588" s="200"/>
      <c r="X588" s="200"/>
      <c r="Y588" s="43"/>
      <c r="Z588" s="199"/>
      <c r="AA588" s="199"/>
      <c r="AB588" s="199"/>
      <c r="AC588" s="199"/>
      <c r="AD588" s="199"/>
      <c r="AE588" s="199"/>
      <c r="AF588" s="199"/>
      <c r="AG588" s="196"/>
      <c r="AH588" s="201"/>
      <c r="AI588" s="201"/>
      <c r="AJ588" s="201"/>
      <c r="AK588" s="43"/>
      <c r="AL588" s="43"/>
      <c r="AM588" s="43"/>
      <c r="AN588" s="64"/>
      <c r="AO588" s="64"/>
      <c r="AP588" s="202"/>
      <c r="AQ588" s="202"/>
      <c r="AR588" s="64"/>
    </row>
    <row r="589" spans="1:44" ht="15.75" customHeight="1" x14ac:dyDescent="0.2">
      <c r="A589" s="43"/>
      <c r="B589" s="43"/>
      <c r="C589" s="43"/>
      <c r="D589" s="43"/>
      <c r="E589" s="43"/>
      <c r="F589" s="43"/>
      <c r="G589" s="194"/>
      <c r="H589" s="194"/>
      <c r="I589" s="195"/>
      <c r="J589" s="196"/>
      <c r="K589" s="196"/>
      <c r="L589" s="196"/>
      <c r="M589" s="196"/>
      <c r="N589" s="196"/>
      <c r="O589" s="197"/>
      <c r="P589" s="197"/>
      <c r="Q589" s="197"/>
      <c r="R589" s="197"/>
      <c r="S589" s="197"/>
      <c r="T589" s="197"/>
      <c r="U589" s="198"/>
      <c r="V589" s="199"/>
      <c r="W589" s="200"/>
      <c r="X589" s="200"/>
      <c r="Y589" s="43"/>
      <c r="Z589" s="199"/>
      <c r="AA589" s="199"/>
      <c r="AB589" s="199"/>
      <c r="AC589" s="199"/>
      <c r="AD589" s="199"/>
      <c r="AE589" s="199"/>
      <c r="AF589" s="199"/>
      <c r="AG589" s="196"/>
      <c r="AH589" s="201"/>
      <c r="AI589" s="201"/>
      <c r="AJ589" s="201"/>
      <c r="AK589" s="43"/>
      <c r="AL589" s="43"/>
      <c r="AM589" s="43"/>
      <c r="AN589" s="64"/>
      <c r="AO589" s="64"/>
      <c r="AP589" s="202"/>
      <c r="AQ589" s="202"/>
      <c r="AR589" s="64"/>
    </row>
    <row r="590" spans="1:44" ht="15.75" customHeight="1" x14ac:dyDescent="0.2">
      <c r="A590" s="43"/>
      <c r="B590" s="43"/>
      <c r="C590" s="43"/>
      <c r="D590" s="43"/>
      <c r="E590" s="43"/>
      <c r="F590" s="43"/>
      <c r="G590" s="194"/>
      <c r="H590" s="194"/>
      <c r="I590" s="195"/>
      <c r="J590" s="196"/>
      <c r="K590" s="196"/>
      <c r="L590" s="196"/>
      <c r="M590" s="196"/>
      <c r="N590" s="196"/>
      <c r="O590" s="197"/>
      <c r="P590" s="197"/>
      <c r="Q590" s="197"/>
      <c r="R590" s="197"/>
      <c r="S590" s="197"/>
      <c r="T590" s="197"/>
      <c r="U590" s="198"/>
      <c r="V590" s="199"/>
      <c r="W590" s="200"/>
      <c r="X590" s="200"/>
      <c r="Y590" s="43"/>
      <c r="Z590" s="199"/>
      <c r="AA590" s="199"/>
      <c r="AB590" s="199"/>
      <c r="AC590" s="199"/>
      <c r="AD590" s="199"/>
      <c r="AE590" s="199"/>
      <c r="AF590" s="199"/>
      <c r="AG590" s="196"/>
      <c r="AH590" s="201"/>
      <c r="AI590" s="201"/>
      <c r="AJ590" s="201"/>
      <c r="AK590" s="43"/>
      <c r="AL590" s="43"/>
      <c r="AM590" s="43"/>
      <c r="AN590" s="64"/>
      <c r="AO590" s="64"/>
      <c r="AP590" s="202"/>
      <c r="AQ590" s="202"/>
      <c r="AR590" s="64"/>
    </row>
    <row r="591" spans="1:44" ht="15.75" customHeight="1" x14ac:dyDescent="0.2">
      <c r="A591" s="43"/>
      <c r="B591" s="43"/>
      <c r="C591" s="43"/>
      <c r="D591" s="43"/>
      <c r="E591" s="43"/>
      <c r="F591" s="43"/>
      <c r="G591" s="194"/>
      <c r="H591" s="194"/>
      <c r="I591" s="195"/>
      <c r="J591" s="196"/>
      <c r="K591" s="196"/>
      <c r="L591" s="196"/>
      <c r="M591" s="196"/>
      <c r="N591" s="196"/>
      <c r="O591" s="197"/>
      <c r="P591" s="197"/>
      <c r="Q591" s="197"/>
      <c r="R591" s="197"/>
      <c r="S591" s="197"/>
      <c r="T591" s="197"/>
      <c r="U591" s="198"/>
      <c r="V591" s="199"/>
      <c r="W591" s="200"/>
      <c r="X591" s="200"/>
      <c r="Y591" s="43"/>
      <c r="Z591" s="199"/>
      <c r="AA591" s="199"/>
      <c r="AB591" s="199"/>
      <c r="AC591" s="199"/>
      <c r="AD591" s="199"/>
      <c r="AE591" s="199"/>
      <c r="AF591" s="199"/>
      <c r="AG591" s="196"/>
      <c r="AH591" s="201"/>
      <c r="AI591" s="201"/>
      <c r="AJ591" s="201"/>
      <c r="AK591" s="43"/>
      <c r="AL591" s="43"/>
      <c r="AM591" s="43"/>
      <c r="AN591" s="64"/>
      <c r="AO591" s="64"/>
      <c r="AP591" s="202"/>
      <c r="AQ591" s="202"/>
      <c r="AR591" s="64"/>
    </row>
    <row r="592" spans="1:44" ht="15.75" customHeight="1" x14ac:dyDescent="0.2">
      <c r="A592" s="43"/>
      <c r="B592" s="43"/>
      <c r="C592" s="43"/>
      <c r="D592" s="43"/>
      <c r="E592" s="43"/>
      <c r="F592" s="43"/>
      <c r="G592" s="194"/>
      <c r="H592" s="194"/>
      <c r="I592" s="195"/>
      <c r="J592" s="196"/>
      <c r="K592" s="196"/>
      <c r="L592" s="196"/>
      <c r="M592" s="196"/>
      <c r="N592" s="196"/>
      <c r="O592" s="197"/>
      <c r="P592" s="197"/>
      <c r="Q592" s="197"/>
      <c r="R592" s="197"/>
      <c r="S592" s="197"/>
      <c r="T592" s="197"/>
      <c r="U592" s="198"/>
      <c r="V592" s="199"/>
      <c r="W592" s="200"/>
      <c r="X592" s="200"/>
      <c r="Y592" s="43"/>
      <c r="Z592" s="199"/>
      <c r="AA592" s="199"/>
      <c r="AB592" s="199"/>
      <c r="AC592" s="199"/>
      <c r="AD592" s="199"/>
      <c r="AE592" s="199"/>
      <c r="AF592" s="199"/>
      <c r="AG592" s="196"/>
      <c r="AH592" s="201"/>
      <c r="AI592" s="201"/>
      <c r="AJ592" s="201"/>
      <c r="AK592" s="43"/>
      <c r="AL592" s="43"/>
      <c r="AM592" s="43"/>
      <c r="AN592" s="64"/>
      <c r="AO592" s="64"/>
      <c r="AP592" s="202"/>
      <c r="AQ592" s="202"/>
      <c r="AR592" s="64"/>
    </row>
    <row r="593" spans="1:44" ht="15.75" customHeight="1" x14ac:dyDescent="0.2">
      <c r="A593" s="43"/>
      <c r="B593" s="43"/>
      <c r="C593" s="43"/>
      <c r="D593" s="43"/>
      <c r="E593" s="43"/>
      <c r="F593" s="43"/>
      <c r="G593" s="194"/>
      <c r="H593" s="194"/>
      <c r="I593" s="195"/>
      <c r="J593" s="196"/>
      <c r="K593" s="196"/>
      <c r="L593" s="196"/>
      <c r="M593" s="196"/>
      <c r="N593" s="196"/>
      <c r="O593" s="197"/>
      <c r="P593" s="197"/>
      <c r="Q593" s="197"/>
      <c r="R593" s="197"/>
      <c r="S593" s="197"/>
      <c r="T593" s="197"/>
      <c r="U593" s="198"/>
      <c r="V593" s="199"/>
      <c r="W593" s="200"/>
      <c r="X593" s="200"/>
      <c r="Y593" s="43"/>
      <c r="Z593" s="199"/>
      <c r="AA593" s="199"/>
      <c r="AB593" s="199"/>
      <c r="AC593" s="199"/>
      <c r="AD593" s="199"/>
      <c r="AE593" s="199"/>
      <c r="AF593" s="199"/>
      <c r="AG593" s="196"/>
      <c r="AH593" s="201"/>
      <c r="AI593" s="201"/>
      <c r="AJ593" s="201"/>
      <c r="AK593" s="43"/>
      <c r="AL593" s="43"/>
      <c r="AM593" s="43"/>
      <c r="AN593" s="64"/>
      <c r="AO593" s="64"/>
      <c r="AP593" s="202"/>
      <c r="AQ593" s="202"/>
      <c r="AR593" s="64"/>
    </row>
    <row r="594" spans="1:44" ht="15.75" customHeight="1" x14ac:dyDescent="0.2">
      <c r="A594" s="43"/>
      <c r="B594" s="43"/>
      <c r="C594" s="43"/>
      <c r="D594" s="43"/>
      <c r="E594" s="43"/>
      <c r="F594" s="43"/>
      <c r="G594" s="194"/>
      <c r="H594" s="194"/>
      <c r="I594" s="195"/>
      <c r="J594" s="196"/>
      <c r="K594" s="196"/>
      <c r="L594" s="196"/>
      <c r="M594" s="196"/>
      <c r="N594" s="196"/>
      <c r="O594" s="197"/>
      <c r="P594" s="197"/>
      <c r="Q594" s="197"/>
      <c r="R594" s="197"/>
      <c r="S594" s="197"/>
      <c r="T594" s="197"/>
      <c r="U594" s="198"/>
      <c r="V594" s="199"/>
      <c r="W594" s="200"/>
      <c r="X594" s="200"/>
      <c r="Y594" s="43"/>
      <c r="Z594" s="199"/>
      <c r="AA594" s="199"/>
      <c r="AB594" s="199"/>
      <c r="AC594" s="199"/>
      <c r="AD594" s="199"/>
      <c r="AE594" s="199"/>
      <c r="AF594" s="199"/>
      <c r="AG594" s="196"/>
      <c r="AH594" s="201"/>
      <c r="AI594" s="201"/>
      <c r="AJ594" s="201"/>
      <c r="AK594" s="43"/>
      <c r="AL594" s="43"/>
      <c r="AM594" s="43"/>
      <c r="AN594" s="64"/>
      <c r="AO594" s="64"/>
      <c r="AP594" s="202"/>
      <c r="AQ594" s="202"/>
      <c r="AR594" s="64"/>
    </row>
    <row r="595" spans="1:44" ht="15.75" customHeight="1" x14ac:dyDescent="0.2">
      <c r="A595" s="43"/>
      <c r="B595" s="43"/>
      <c r="C595" s="43"/>
      <c r="D595" s="43"/>
      <c r="E595" s="43"/>
      <c r="F595" s="43"/>
      <c r="G595" s="194"/>
      <c r="H595" s="194"/>
      <c r="I595" s="195"/>
      <c r="J595" s="196"/>
      <c r="K595" s="196"/>
      <c r="L595" s="196"/>
      <c r="M595" s="196"/>
      <c r="N595" s="196"/>
      <c r="O595" s="197"/>
      <c r="P595" s="197"/>
      <c r="Q595" s="197"/>
      <c r="R595" s="197"/>
      <c r="S595" s="197"/>
      <c r="T595" s="197"/>
      <c r="U595" s="198"/>
      <c r="V595" s="199"/>
      <c r="W595" s="200"/>
      <c r="X595" s="200"/>
      <c r="Y595" s="43"/>
      <c r="Z595" s="199"/>
      <c r="AA595" s="199"/>
      <c r="AB595" s="199"/>
      <c r="AC595" s="199"/>
      <c r="AD595" s="199"/>
      <c r="AE595" s="199"/>
      <c r="AF595" s="199"/>
      <c r="AG595" s="196"/>
      <c r="AH595" s="201"/>
      <c r="AI595" s="201"/>
      <c r="AJ595" s="201"/>
      <c r="AK595" s="43"/>
      <c r="AL595" s="43"/>
      <c r="AM595" s="43"/>
      <c r="AN595" s="64"/>
      <c r="AO595" s="64"/>
      <c r="AP595" s="202"/>
      <c r="AQ595" s="202"/>
      <c r="AR595" s="64"/>
    </row>
    <row r="596" spans="1:44" ht="15.75" customHeight="1" x14ac:dyDescent="0.2">
      <c r="A596" s="43"/>
      <c r="B596" s="43"/>
      <c r="C596" s="43"/>
      <c r="D596" s="43"/>
      <c r="E596" s="43"/>
      <c r="F596" s="43"/>
      <c r="G596" s="194"/>
      <c r="H596" s="194"/>
      <c r="I596" s="195"/>
      <c r="J596" s="196"/>
      <c r="K596" s="196"/>
      <c r="L596" s="196"/>
      <c r="M596" s="196"/>
      <c r="N596" s="196"/>
      <c r="O596" s="197"/>
      <c r="P596" s="197"/>
      <c r="Q596" s="197"/>
      <c r="R596" s="197"/>
      <c r="S596" s="197"/>
      <c r="T596" s="197"/>
      <c r="U596" s="198"/>
      <c r="V596" s="199"/>
      <c r="W596" s="200"/>
      <c r="X596" s="200"/>
      <c r="Y596" s="43"/>
      <c r="Z596" s="199"/>
      <c r="AA596" s="199"/>
      <c r="AB596" s="199"/>
      <c r="AC596" s="199"/>
      <c r="AD596" s="199"/>
      <c r="AE596" s="199"/>
      <c r="AF596" s="199"/>
      <c r="AG596" s="196"/>
      <c r="AH596" s="201"/>
      <c r="AI596" s="201"/>
      <c r="AJ596" s="201"/>
      <c r="AK596" s="43"/>
      <c r="AL596" s="43"/>
      <c r="AM596" s="43"/>
      <c r="AN596" s="64"/>
      <c r="AO596" s="64"/>
      <c r="AP596" s="202"/>
      <c r="AQ596" s="202"/>
      <c r="AR596" s="64"/>
    </row>
    <row r="597" spans="1:44" ht="15.75" customHeight="1" x14ac:dyDescent="0.2">
      <c r="A597" s="43"/>
      <c r="B597" s="43"/>
      <c r="C597" s="43"/>
      <c r="D597" s="43"/>
      <c r="E597" s="43"/>
      <c r="F597" s="43"/>
      <c r="G597" s="194"/>
      <c r="H597" s="194"/>
      <c r="I597" s="195"/>
      <c r="J597" s="196"/>
      <c r="K597" s="196"/>
      <c r="L597" s="196"/>
      <c r="M597" s="196"/>
      <c r="N597" s="196"/>
      <c r="O597" s="197"/>
      <c r="P597" s="197"/>
      <c r="Q597" s="197"/>
      <c r="R597" s="197"/>
      <c r="S597" s="197"/>
      <c r="T597" s="197"/>
      <c r="U597" s="198"/>
      <c r="V597" s="199"/>
      <c r="W597" s="200"/>
      <c r="X597" s="200"/>
      <c r="Y597" s="43"/>
      <c r="Z597" s="199"/>
      <c r="AA597" s="199"/>
      <c r="AB597" s="199"/>
      <c r="AC597" s="199"/>
      <c r="AD597" s="199"/>
      <c r="AE597" s="199"/>
      <c r="AF597" s="199"/>
      <c r="AG597" s="196"/>
      <c r="AH597" s="201"/>
      <c r="AI597" s="201"/>
      <c r="AJ597" s="201"/>
      <c r="AK597" s="43"/>
      <c r="AL597" s="43"/>
      <c r="AM597" s="43"/>
      <c r="AN597" s="64"/>
      <c r="AO597" s="64"/>
      <c r="AP597" s="202"/>
      <c r="AQ597" s="202"/>
      <c r="AR597" s="64"/>
    </row>
    <row r="598" spans="1:44" ht="15.75" customHeight="1" x14ac:dyDescent="0.2">
      <c r="A598" s="43"/>
      <c r="B598" s="43"/>
      <c r="C598" s="43"/>
      <c r="D598" s="43"/>
      <c r="E598" s="43"/>
      <c r="F598" s="43"/>
      <c r="G598" s="194"/>
      <c r="H598" s="194"/>
      <c r="I598" s="195"/>
      <c r="J598" s="196"/>
      <c r="K598" s="196"/>
      <c r="L598" s="196"/>
      <c r="M598" s="196"/>
      <c r="N598" s="196"/>
      <c r="O598" s="197"/>
      <c r="P598" s="197"/>
      <c r="Q598" s="197"/>
      <c r="R598" s="197"/>
      <c r="S598" s="197"/>
      <c r="T598" s="197"/>
      <c r="U598" s="198"/>
      <c r="V598" s="199"/>
      <c r="W598" s="200"/>
      <c r="X598" s="200"/>
      <c r="Y598" s="43"/>
      <c r="Z598" s="199"/>
      <c r="AA598" s="199"/>
      <c r="AB598" s="199"/>
      <c r="AC598" s="199"/>
      <c r="AD598" s="199"/>
      <c r="AE598" s="199"/>
      <c r="AF598" s="199"/>
      <c r="AG598" s="196"/>
      <c r="AH598" s="201"/>
      <c r="AI598" s="201"/>
      <c r="AJ598" s="201"/>
      <c r="AK598" s="43"/>
      <c r="AL598" s="43"/>
      <c r="AM598" s="43"/>
      <c r="AN598" s="64"/>
      <c r="AO598" s="64"/>
      <c r="AP598" s="202"/>
      <c r="AQ598" s="202"/>
      <c r="AR598" s="64"/>
    </row>
    <row r="599" spans="1:44" ht="15.75" customHeight="1" x14ac:dyDescent="0.2">
      <c r="A599" s="43"/>
      <c r="B599" s="43"/>
      <c r="C599" s="43"/>
      <c r="D599" s="43"/>
      <c r="E599" s="43"/>
      <c r="F599" s="43"/>
      <c r="G599" s="194"/>
      <c r="H599" s="194"/>
      <c r="I599" s="195"/>
      <c r="J599" s="196"/>
      <c r="K599" s="196"/>
      <c r="L599" s="196"/>
      <c r="M599" s="196"/>
      <c r="N599" s="196"/>
      <c r="O599" s="197"/>
      <c r="P599" s="197"/>
      <c r="Q599" s="197"/>
      <c r="R599" s="197"/>
      <c r="S599" s="197"/>
      <c r="T599" s="197"/>
      <c r="U599" s="198"/>
      <c r="V599" s="199"/>
      <c r="W599" s="200"/>
      <c r="X599" s="200"/>
      <c r="Y599" s="43"/>
      <c r="Z599" s="199"/>
      <c r="AA599" s="199"/>
      <c r="AB599" s="199"/>
      <c r="AC599" s="199"/>
      <c r="AD599" s="199"/>
      <c r="AE599" s="199"/>
      <c r="AF599" s="199"/>
      <c r="AG599" s="196"/>
      <c r="AH599" s="201"/>
      <c r="AI599" s="201"/>
      <c r="AJ599" s="201"/>
      <c r="AK599" s="43"/>
      <c r="AL599" s="43"/>
      <c r="AM599" s="43"/>
      <c r="AN599" s="64"/>
      <c r="AO599" s="64"/>
      <c r="AP599" s="202"/>
      <c r="AQ599" s="202"/>
      <c r="AR599" s="64"/>
    </row>
    <row r="600" spans="1:44" ht="15.75" customHeight="1" x14ac:dyDescent="0.2">
      <c r="A600" s="43"/>
      <c r="B600" s="43"/>
      <c r="C600" s="43"/>
      <c r="D600" s="43"/>
      <c r="E600" s="43"/>
      <c r="F600" s="43"/>
      <c r="G600" s="194"/>
      <c r="H600" s="194"/>
      <c r="I600" s="195"/>
      <c r="J600" s="196"/>
      <c r="K600" s="196"/>
      <c r="L600" s="196"/>
      <c r="M600" s="196"/>
      <c r="N600" s="196"/>
      <c r="O600" s="197"/>
      <c r="P600" s="197"/>
      <c r="Q600" s="197"/>
      <c r="R600" s="197"/>
      <c r="S600" s="197"/>
      <c r="T600" s="197"/>
      <c r="U600" s="198"/>
      <c r="V600" s="199"/>
      <c r="W600" s="200"/>
      <c r="X600" s="200"/>
      <c r="Y600" s="43"/>
      <c r="Z600" s="199"/>
      <c r="AA600" s="199"/>
      <c r="AB600" s="199"/>
      <c r="AC600" s="199"/>
      <c r="AD600" s="199"/>
      <c r="AE600" s="199"/>
      <c r="AF600" s="199"/>
      <c r="AG600" s="196"/>
      <c r="AH600" s="201"/>
      <c r="AI600" s="201"/>
      <c r="AJ600" s="201"/>
      <c r="AK600" s="43"/>
      <c r="AL600" s="43"/>
      <c r="AM600" s="43"/>
      <c r="AN600" s="64"/>
      <c r="AO600" s="64"/>
      <c r="AP600" s="202"/>
      <c r="AQ600" s="202"/>
      <c r="AR600" s="64"/>
    </row>
    <row r="601" spans="1:44" ht="15.75" customHeight="1" x14ac:dyDescent="0.2">
      <c r="A601" s="43"/>
      <c r="B601" s="43"/>
      <c r="C601" s="43"/>
      <c r="D601" s="43"/>
      <c r="E601" s="43"/>
      <c r="F601" s="43"/>
      <c r="G601" s="194"/>
      <c r="H601" s="194"/>
      <c r="I601" s="195"/>
      <c r="J601" s="196"/>
      <c r="K601" s="196"/>
      <c r="L601" s="196"/>
      <c r="M601" s="196"/>
      <c r="N601" s="196"/>
      <c r="O601" s="197"/>
      <c r="P601" s="197"/>
      <c r="Q601" s="197"/>
      <c r="R601" s="197"/>
      <c r="S601" s="197"/>
      <c r="T601" s="197"/>
      <c r="U601" s="198"/>
      <c r="V601" s="199"/>
      <c r="W601" s="200"/>
      <c r="X601" s="200"/>
      <c r="Y601" s="43"/>
      <c r="Z601" s="199"/>
      <c r="AA601" s="199"/>
      <c r="AB601" s="199"/>
      <c r="AC601" s="199"/>
      <c r="AD601" s="199"/>
      <c r="AE601" s="199"/>
      <c r="AF601" s="199"/>
      <c r="AG601" s="196"/>
      <c r="AH601" s="201"/>
      <c r="AI601" s="201"/>
      <c r="AJ601" s="201"/>
      <c r="AK601" s="43"/>
      <c r="AL601" s="43"/>
      <c r="AM601" s="43"/>
      <c r="AN601" s="64"/>
      <c r="AO601" s="64"/>
      <c r="AP601" s="202"/>
      <c r="AQ601" s="202"/>
      <c r="AR601" s="64"/>
    </row>
    <row r="602" spans="1:44" ht="15.75" customHeight="1" x14ac:dyDescent="0.2">
      <c r="A602" s="43"/>
      <c r="B602" s="43"/>
      <c r="C602" s="43"/>
      <c r="D602" s="43"/>
      <c r="E602" s="43"/>
      <c r="F602" s="43"/>
      <c r="G602" s="194"/>
      <c r="H602" s="194"/>
      <c r="I602" s="195"/>
      <c r="J602" s="196"/>
      <c r="K602" s="196"/>
      <c r="L602" s="196"/>
      <c r="M602" s="196"/>
      <c r="N602" s="196"/>
      <c r="O602" s="197"/>
      <c r="P602" s="197"/>
      <c r="Q602" s="197"/>
      <c r="R602" s="197"/>
      <c r="S602" s="197"/>
      <c r="T602" s="197"/>
      <c r="U602" s="198"/>
      <c r="V602" s="199"/>
      <c r="W602" s="200"/>
      <c r="X602" s="200"/>
      <c r="Y602" s="43"/>
      <c r="Z602" s="199"/>
      <c r="AA602" s="199"/>
      <c r="AB602" s="199"/>
      <c r="AC602" s="199"/>
      <c r="AD602" s="199"/>
      <c r="AE602" s="199"/>
      <c r="AF602" s="199"/>
      <c r="AG602" s="196"/>
      <c r="AH602" s="201"/>
      <c r="AI602" s="201"/>
      <c r="AJ602" s="201"/>
      <c r="AK602" s="43"/>
      <c r="AL602" s="43"/>
      <c r="AM602" s="43"/>
      <c r="AN602" s="64"/>
      <c r="AO602" s="64"/>
      <c r="AP602" s="202"/>
      <c r="AQ602" s="202"/>
      <c r="AR602" s="64"/>
    </row>
    <row r="603" spans="1:44" ht="15.75" customHeight="1" x14ac:dyDescent="0.2">
      <c r="A603" s="43"/>
      <c r="B603" s="43"/>
      <c r="C603" s="43"/>
      <c r="D603" s="43"/>
      <c r="E603" s="43"/>
      <c r="F603" s="43"/>
      <c r="G603" s="194"/>
      <c r="H603" s="194"/>
      <c r="I603" s="195"/>
      <c r="J603" s="196"/>
      <c r="K603" s="196"/>
      <c r="L603" s="196"/>
      <c r="M603" s="196"/>
      <c r="N603" s="196"/>
      <c r="O603" s="197"/>
      <c r="P603" s="197"/>
      <c r="Q603" s="197"/>
      <c r="R603" s="197"/>
      <c r="S603" s="197"/>
      <c r="T603" s="197"/>
      <c r="U603" s="198"/>
      <c r="V603" s="199"/>
      <c r="W603" s="200"/>
      <c r="X603" s="200"/>
      <c r="Y603" s="43"/>
      <c r="Z603" s="199"/>
      <c r="AA603" s="199"/>
      <c r="AB603" s="199"/>
      <c r="AC603" s="199"/>
      <c r="AD603" s="199"/>
      <c r="AE603" s="199"/>
      <c r="AF603" s="199"/>
      <c r="AG603" s="196"/>
      <c r="AH603" s="201"/>
      <c r="AI603" s="201"/>
      <c r="AJ603" s="201"/>
      <c r="AK603" s="43"/>
      <c r="AL603" s="43"/>
      <c r="AM603" s="43"/>
      <c r="AN603" s="64"/>
      <c r="AO603" s="64"/>
      <c r="AP603" s="202"/>
      <c r="AQ603" s="202"/>
      <c r="AR603" s="64"/>
    </row>
    <row r="604" spans="1:44" ht="15.75" customHeight="1" x14ac:dyDescent="0.2">
      <c r="A604" s="43"/>
      <c r="B604" s="43"/>
      <c r="C604" s="43"/>
      <c r="D604" s="43"/>
      <c r="E604" s="43"/>
      <c r="F604" s="43"/>
      <c r="G604" s="194"/>
      <c r="H604" s="194"/>
      <c r="I604" s="195"/>
      <c r="J604" s="196"/>
      <c r="K604" s="196"/>
      <c r="L604" s="196"/>
      <c r="M604" s="196"/>
      <c r="N604" s="196"/>
      <c r="O604" s="197"/>
      <c r="P604" s="197"/>
      <c r="Q604" s="197"/>
      <c r="R604" s="197"/>
      <c r="S604" s="197"/>
      <c r="T604" s="197"/>
      <c r="U604" s="198"/>
      <c r="V604" s="199"/>
      <c r="W604" s="200"/>
      <c r="X604" s="200"/>
      <c r="Y604" s="43"/>
      <c r="Z604" s="199"/>
      <c r="AA604" s="199"/>
      <c r="AB604" s="199"/>
      <c r="AC604" s="199"/>
      <c r="AD604" s="199"/>
      <c r="AE604" s="199"/>
      <c r="AF604" s="199"/>
      <c r="AG604" s="196"/>
      <c r="AH604" s="201"/>
      <c r="AI604" s="201"/>
      <c r="AJ604" s="201"/>
      <c r="AK604" s="43"/>
      <c r="AL604" s="43"/>
      <c r="AM604" s="43"/>
      <c r="AN604" s="64"/>
      <c r="AO604" s="64"/>
      <c r="AP604" s="202"/>
      <c r="AQ604" s="202"/>
      <c r="AR604" s="64"/>
    </row>
    <row r="605" spans="1:44" ht="15.75" customHeight="1" x14ac:dyDescent="0.2">
      <c r="A605" s="43"/>
      <c r="B605" s="43"/>
      <c r="C605" s="43"/>
      <c r="D605" s="43"/>
      <c r="E605" s="43"/>
      <c r="F605" s="43"/>
      <c r="G605" s="194"/>
      <c r="H605" s="194"/>
      <c r="I605" s="195"/>
      <c r="J605" s="196"/>
      <c r="K605" s="196"/>
      <c r="L605" s="196"/>
      <c r="M605" s="196"/>
      <c r="N605" s="196"/>
      <c r="O605" s="197"/>
      <c r="P605" s="197"/>
      <c r="Q605" s="197"/>
      <c r="R605" s="197"/>
      <c r="S605" s="197"/>
      <c r="T605" s="197"/>
      <c r="U605" s="198"/>
      <c r="V605" s="199"/>
      <c r="W605" s="200"/>
      <c r="X605" s="200"/>
      <c r="Y605" s="43"/>
      <c r="Z605" s="199"/>
      <c r="AA605" s="199"/>
      <c r="AB605" s="199"/>
      <c r="AC605" s="199"/>
      <c r="AD605" s="199"/>
      <c r="AE605" s="199"/>
      <c r="AF605" s="199"/>
      <c r="AG605" s="196"/>
      <c r="AH605" s="201"/>
      <c r="AI605" s="201"/>
      <c r="AJ605" s="201"/>
      <c r="AK605" s="43"/>
      <c r="AL605" s="43"/>
      <c r="AM605" s="43"/>
      <c r="AN605" s="64"/>
      <c r="AO605" s="64"/>
      <c r="AP605" s="202"/>
      <c r="AQ605" s="202"/>
      <c r="AR605" s="64"/>
    </row>
    <row r="606" spans="1:44" ht="15.75" customHeight="1" x14ac:dyDescent="0.2">
      <c r="A606" s="43"/>
      <c r="B606" s="43"/>
      <c r="C606" s="43"/>
      <c r="D606" s="43"/>
      <c r="E606" s="43"/>
      <c r="F606" s="43"/>
      <c r="G606" s="194"/>
      <c r="H606" s="194"/>
      <c r="I606" s="195"/>
      <c r="J606" s="196"/>
      <c r="K606" s="196"/>
      <c r="L606" s="196"/>
      <c r="M606" s="196"/>
      <c r="N606" s="196"/>
      <c r="O606" s="197"/>
      <c r="P606" s="197"/>
      <c r="Q606" s="197"/>
      <c r="R606" s="197"/>
      <c r="S606" s="197"/>
      <c r="T606" s="197"/>
      <c r="U606" s="198"/>
      <c r="V606" s="199"/>
      <c r="W606" s="200"/>
      <c r="X606" s="200"/>
      <c r="Y606" s="43"/>
      <c r="Z606" s="199"/>
      <c r="AA606" s="199"/>
      <c r="AB606" s="199"/>
      <c r="AC606" s="199"/>
      <c r="AD606" s="199"/>
      <c r="AE606" s="199"/>
      <c r="AF606" s="199"/>
      <c r="AG606" s="196"/>
      <c r="AH606" s="201"/>
      <c r="AI606" s="201"/>
      <c r="AJ606" s="201"/>
      <c r="AK606" s="43"/>
      <c r="AL606" s="43"/>
      <c r="AM606" s="43"/>
      <c r="AN606" s="64"/>
      <c r="AO606" s="64"/>
      <c r="AP606" s="202"/>
      <c r="AQ606" s="202"/>
      <c r="AR606" s="64"/>
    </row>
    <row r="607" spans="1:44" ht="15.75" customHeight="1" x14ac:dyDescent="0.2">
      <c r="A607" s="43"/>
      <c r="B607" s="43"/>
      <c r="C607" s="43"/>
      <c r="D607" s="43"/>
      <c r="E607" s="43"/>
      <c r="F607" s="43"/>
      <c r="G607" s="194"/>
      <c r="H607" s="194"/>
      <c r="I607" s="195"/>
      <c r="J607" s="196"/>
      <c r="K607" s="196"/>
      <c r="L607" s="196"/>
      <c r="M607" s="196"/>
      <c r="N607" s="196"/>
      <c r="O607" s="197"/>
      <c r="P607" s="197"/>
      <c r="Q607" s="197"/>
      <c r="R607" s="197"/>
      <c r="S607" s="197"/>
      <c r="T607" s="197"/>
      <c r="U607" s="198"/>
      <c r="V607" s="199"/>
      <c r="W607" s="200"/>
      <c r="X607" s="200"/>
      <c r="Y607" s="43"/>
      <c r="Z607" s="199"/>
      <c r="AA607" s="199"/>
      <c r="AB607" s="199"/>
      <c r="AC607" s="199"/>
      <c r="AD607" s="199"/>
      <c r="AE607" s="199"/>
      <c r="AF607" s="199"/>
      <c r="AG607" s="196"/>
      <c r="AH607" s="201"/>
      <c r="AI607" s="201"/>
      <c r="AJ607" s="201"/>
      <c r="AK607" s="43"/>
      <c r="AL607" s="43"/>
      <c r="AM607" s="43"/>
      <c r="AN607" s="64"/>
      <c r="AO607" s="64"/>
      <c r="AP607" s="202"/>
      <c r="AQ607" s="202"/>
      <c r="AR607" s="64"/>
    </row>
    <row r="608" spans="1:44" ht="15.75" customHeight="1" x14ac:dyDescent="0.2">
      <c r="A608" s="43"/>
      <c r="B608" s="43"/>
      <c r="C608" s="43"/>
      <c r="D608" s="43"/>
      <c r="E608" s="43"/>
      <c r="F608" s="43"/>
      <c r="G608" s="194"/>
      <c r="H608" s="194"/>
      <c r="I608" s="195"/>
      <c r="J608" s="196"/>
      <c r="K608" s="196"/>
      <c r="L608" s="196"/>
      <c r="M608" s="196"/>
      <c r="N608" s="196"/>
      <c r="O608" s="197"/>
      <c r="P608" s="197"/>
      <c r="Q608" s="197"/>
      <c r="R608" s="197"/>
      <c r="S608" s="197"/>
      <c r="T608" s="197"/>
      <c r="U608" s="198"/>
      <c r="V608" s="199"/>
      <c r="W608" s="200"/>
      <c r="X608" s="200"/>
      <c r="Y608" s="43"/>
      <c r="Z608" s="199"/>
      <c r="AA608" s="199"/>
      <c r="AB608" s="199"/>
      <c r="AC608" s="199"/>
      <c r="AD608" s="199"/>
      <c r="AE608" s="199"/>
      <c r="AF608" s="199"/>
      <c r="AG608" s="196"/>
      <c r="AH608" s="201"/>
      <c r="AI608" s="201"/>
      <c r="AJ608" s="201"/>
      <c r="AK608" s="43"/>
      <c r="AL608" s="43"/>
      <c r="AM608" s="43"/>
      <c r="AN608" s="64"/>
      <c r="AO608" s="64"/>
      <c r="AP608" s="202"/>
      <c r="AQ608" s="202"/>
      <c r="AR608" s="64"/>
    </row>
    <row r="609" spans="1:44" ht="15.75" customHeight="1" x14ac:dyDescent="0.2">
      <c r="A609" s="43"/>
      <c r="B609" s="43"/>
      <c r="C609" s="43"/>
      <c r="D609" s="43"/>
      <c r="E609" s="43"/>
      <c r="F609" s="43"/>
      <c r="G609" s="194"/>
      <c r="H609" s="194"/>
      <c r="I609" s="195"/>
      <c r="J609" s="196"/>
      <c r="K609" s="196"/>
      <c r="L609" s="196"/>
      <c r="M609" s="196"/>
      <c r="N609" s="196"/>
      <c r="O609" s="197"/>
      <c r="P609" s="197"/>
      <c r="Q609" s="197"/>
      <c r="R609" s="197"/>
      <c r="S609" s="197"/>
      <c r="T609" s="197"/>
      <c r="U609" s="198"/>
      <c r="V609" s="199"/>
      <c r="W609" s="200"/>
      <c r="X609" s="200"/>
      <c r="Y609" s="43"/>
      <c r="Z609" s="199"/>
      <c r="AA609" s="199"/>
      <c r="AB609" s="199"/>
      <c r="AC609" s="199"/>
      <c r="AD609" s="199"/>
      <c r="AE609" s="199"/>
      <c r="AF609" s="199"/>
      <c r="AG609" s="196"/>
      <c r="AH609" s="201"/>
      <c r="AI609" s="201"/>
      <c r="AJ609" s="201"/>
      <c r="AK609" s="43"/>
      <c r="AL609" s="43"/>
      <c r="AM609" s="43"/>
      <c r="AN609" s="64"/>
      <c r="AO609" s="64"/>
      <c r="AP609" s="202"/>
      <c r="AQ609" s="202"/>
      <c r="AR609" s="64"/>
    </row>
    <row r="610" spans="1:44" ht="15.75" customHeight="1" x14ac:dyDescent="0.2">
      <c r="A610" s="43"/>
      <c r="B610" s="43"/>
      <c r="C610" s="43"/>
      <c r="D610" s="43"/>
      <c r="E610" s="43"/>
      <c r="F610" s="43"/>
      <c r="G610" s="194"/>
      <c r="H610" s="194"/>
      <c r="I610" s="195"/>
      <c r="J610" s="196"/>
      <c r="K610" s="196"/>
      <c r="L610" s="196"/>
      <c r="M610" s="196"/>
      <c r="N610" s="196"/>
      <c r="O610" s="197"/>
      <c r="P610" s="197"/>
      <c r="Q610" s="197"/>
      <c r="R610" s="197"/>
      <c r="S610" s="197"/>
      <c r="T610" s="197"/>
      <c r="U610" s="198"/>
      <c r="V610" s="199"/>
      <c r="W610" s="200"/>
      <c r="X610" s="200"/>
      <c r="Y610" s="43"/>
      <c r="Z610" s="199"/>
      <c r="AA610" s="199"/>
      <c r="AB610" s="199"/>
      <c r="AC610" s="199"/>
      <c r="AD610" s="199"/>
      <c r="AE610" s="199"/>
      <c r="AF610" s="199"/>
      <c r="AG610" s="196"/>
      <c r="AH610" s="201"/>
      <c r="AI610" s="201"/>
      <c r="AJ610" s="201"/>
      <c r="AK610" s="43"/>
      <c r="AL610" s="43"/>
      <c r="AM610" s="43"/>
      <c r="AN610" s="64"/>
      <c r="AO610" s="64"/>
      <c r="AP610" s="202"/>
      <c r="AQ610" s="202"/>
      <c r="AR610" s="64"/>
    </row>
    <row r="611" spans="1:44" ht="15.75" customHeight="1" x14ac:dyDescent="0.2">
      <c r="A611" s="43"/>
      <c r="B611" s="43"/>
      <c r="C611" s="43"/>
      <c r="D611" s="43"/>
      <c r="E611" s="43"/>
      <c r="F611" s="43"/>
      <c r="G611" s="194"/>
      <c r="H611" s="194"/>
      <c r="I611" s="195"/>
      <c r="J611" s="196"/>
      <c r="K611" s="196"/>
      <c r="L611" s="196"/>
      <c r="M611" s="196"/>
      <c r="N611" s="196"/>
      <c r="O611" s="197"/>
      <c r="P611" s="197"/>
      <c r="Q611" s="197"/>
      <c r="R611" s="197"/>
      <c r="S611" s="197"/>
      <c r="T611" s="197"/>
      <c r="U611" s="198"/>
      <c r="V611" s="199"/>
      <c r="W611" s="200"/>
      <c r="X611" s="200"/>
      <c r="Y611" s="43"/>
      <c r="Z611" s="199"/>
      <c r="AA611" s="199"/>
      <c r="AB611" s="199"/>
      <c r="AC611" s="199"/>
      <c r="AD611" s="199"/>
      <c r="AE611" s="199"/>
      <c r="AF611" s="199"/>
      <c r="AG611" s="196"/>
      <c r="AH611" s="201"/>
      <c r="AI611" s="201"/>
      <c r="AJ611" s="201"/>
      <c r="AK611" s="43"/>
      <c r="AL611" s="43"/>
      <c r="AM611" s="43"/>
      <c r="AN611" s="64"/>
      <c r="AO611" s="64"/>
      <c r="AP611" s="202"/>
      <c r="AQ611" s="202"/>
      <c r="AR611" s="64"/>
    </row>
    <row r="612" spans="1:44" ht="15.75" customHeight="1" x14ac:dyDescent="0.2">
      <c r="A612" s="43"/>
      <c r="B612" s="43"/>
      <c r="C612" s="43"/>
      <c r="D612" s="43"/>
      <c r="E612" s="43"/>
      <c r="F612" s="43"/>
      <c r="G612" s="194"/>
      <c r="H612" s="194"/>
      <c r="I612" s="195"/>
      <c r="J612" s="196"/>
      <c r="K612" s="196"/>
      <c r="L612" s="196"/>
      <c r="M612" s="196"/>
      <c r="N612" s="196"/>
      <c r="O612" s="197"/>
      <c r="P612" s="197"/>
      <c r="Q612" s="197"/>
      <c r="R612" s="197"/>
      <c r="S612" s="197"/>
      <c r="T612" s="197"/>
      <c r="U612" s="198"/>
      <c r="V612" s="199"/>
      <c r="W612" s="200"/>
      <c r="X612" s="200"/>
      <c r="Y612" s="43"/>
      <c r="Z612" s="199"/>
      <c r="AA612" s="199"/>
      <c r="AB612" s="199"/>
      <c r="AC612" s="199"/>
      <c r="AD612" s="199"/>
      <c r="AE612" s="199"/>
      <c r="AF612" s="199"/>
      <c r="AG612" s="196"/>
      <c r="AH612" s="201"/>
      <c r="AI612" s="201"/>
      <c r="AJ612" s="201"/>
      <c r="AK612" s="43"/>
      <c r="AL612" s="43"/>
      <c r="AM612" s="43"/>
      <c r="AN612" s="64"/>
      <c r="AO612" s="64"/>
      <c r="AP612" s="202"/>
      <c r="AQ612" s="202"/>
      <c r="AR612" s="64"/>
    </row>
    <row r="613" spans="1:44" ht="15.75" customHeight="1" x14ac:dyDescent="0.2">
      <c r="A613" s="43"/>
      <c r="B613" s="43"/>
      <c r="C613" s="43"/>
      <c r="D613" s="43"/>
      <c r="E613" s="43"/>
      <c r="F613" s="43"/>
      <c r="G613" s="194"/>
      <c r="H613" s="194"/>
      <c r="I613" s="195"/>
      <c r="J613" s="196"/>
      <c r="K613" s="196"/>
      <c r="L613" s="196"/>
      <c r="M613" s="196"/>
      <c r="N613" s="196"/>
      <c r="O613" s="197"/>
      <c r="P613" s="197"/>
      <c r="Q613" s="197"/>
      <c r="R613" s="197"/>
      <c r="S613" s="197"/>
      <c r="T613" s="197"/>
      <c r="U613" s="198"/>
      <c r="V613" s="199"/>
      <c r="W613" s="200"/>
      <c r="X613" s="200"/>
      <c r="Y613" s="43"/>
      <c r="Z613" s="199"/>
      <c r="AA613" s="199"/>
      <c r="AB613" s="199"/>
      <c r="AC613" s="199"/>
      <c r="AD613" s="199"/>
      <c r="AE613" s="199"/>
      <c r="AF613" s="199"/>
      <c r="AG613" s="196"/>
      <c r="AH613" s="201"/>
      <c r="AI613" s="201"/>
      <c r="AJ613" s="201"/>
      <c r="AK613" s="43"/>
      <c r="AL613" s="43"/>
      <c r="AM613" s="43"/>
      <c r="AN613" s="64"/>
      <c r="AO613" s="64"/>
      <c r="AP613" s="202"/>
      <c r="AQ613" s="202"/>
      <c r="AR613" s="64"/>
    </row>
    <row r="614" spans="1:44" ht="15.75" customHeight="1" x14ac:dyDescent="0.2">
      <c r="A614" s="43"/>
      <c r="B614" s="43"/>
      <c r="C614" s="43"/>
      <c r="D614" s="43"/>
      <c r="E614" s="43"/>
      <c r="F614" s="43"/>
      <c r="G614" s="194"/>
      <c r="H614" s="194"/>
      <c r="I614" s="195"/>
      <c r="J614" s="196"/>
      <c r="K614" s="196"/>
      <c r="L614" s="196"/>
      <c r="M614" s="196"/>
      <c r="N614" s="196"/>
      <c r="O614" s="197"/>
      <c r="P614" s="197"/>
      <c r="Q614" s="197"/>
      <c r="R614" s="197"/>
      <c r="S614" s="197"/>
      <c r="T614" s="197"/>
      <c r="U614" s="198"/>
      <c r="V614" s="199"/>
      <c r="W614" s="200"/>
      <c r="X614" s="200"/>
      <c r="Y614" s="43"/>
      <c r="Z614" s="199"/>
      <c r="AA614" s="199"/>
      <c r="AB614" s="199"/>
      <c r="AC614" s="199"/>
      <c r="AD614" s="199"/>
      <c r="AE614" s="199"/>
      <c r="AF614" s="199"/>
      <c r="AG614" s="196"/>
      <c r="AH614" s="201"/>
      <c r="AI614" s="201"/>
      <c r="AJ614" s="201"/>
      <c r="AK614" s="43"/>
      <c r="AL614" s="43"/>
      <c r="AM614" s="43"/>
      <c r="AN614" s="64"/>
      <c r="AO614" s="64"/>
      <c r="AP614" s="202"/>
      <c r="AQ614" s="202"/>
      <c r="AR614" s="64"/>
    </row>
    <row r="615" spans="1:44" ht="15.75" customHeight="1" x14ac:dyDescent="0.2">
      <c r="A615" s="43"/>
      <c r="B615" s="43"/>
      <c r="C615" s="43"/>
      <c r="D615" s="43"/>
      <c r="E615" s="43"/>
      <c r="F615" s="43"/>
      <c r="G615" s="194"/>
      <c r="H615" s="194"/>
      <c r="I615" s="195"/>
      <c r="J615" s="196"/>
      <c r="K615" s="196"/>
      <c r="L615" s="196"/>
      <c r="M615" s="196"/>
      <c r="N615" s="196"/>
      <c r="O615" s="197"/>
      <c r="P615" s="197"/>
      <c r="Q615" s="197"/>
      <c r="R615" s="197"/>
      <c r="S615" s="197"/>
      <c r="T615" s="197"/>
      <c r="U615" s="198"/>
      <c r="V615" s="199"/>
      <c r="W615" s="200"/>
      <c r="X615" s="200"/>
      <c r="Y615" s="43"/>
      <c r="Z615" s="199"/>
      <c r="AA615" s="199"/>
      <c r="AB615" s="199"/>
      <c r="AC615" s="199"/>
      <c r="AD615" s="199"/>
      <c r="AE615" s="199"/>
      <c r="AF615" s="199"/>
      <c r="AG615" s="196"/>
      <c r="AH615" s="201"/>
      <c r="AI615" s="201"/>
      <c r="AJ615" s="201"/>
      <c r="AK615" s="43"/>
      <c r="AL615" s="43"/>
      <c r="AM615" s="43"/>
      <c r="AN615" s="64"/>
      <c r="AO615" s="64"/>
      <c r="AP615" s="202"/>
      <c r="AQ615" s="202"/>
      <c r="AR615" s="64"/>
    </row>
    <row r="616" spans="1:44" ht="15.75" customHeight="1" x14ac:dyDescent="0.2">
      <c r="A616" s="43"/>
      <c r="B616" s="43"/>
      <c r="C616" s="43"/>
      <c r="D616" s="43"/>
      <c r="E616" s="43"/>
      <c r="F616" s="43"/>
      <c r="G616" s="194"/>
      <c r="H616" s="194"/>
      <c r="I616" s="195"/>
      <c r="J616" s="196"/>
      <c r="K616" s="196"/>
      <c r="L616" s="196"/>
      <c r="M616" s="196"/>
      <c r="N616" s="196"/>
      <c r="O616" s="197"/>
      <c r="P616" s="197"/>
      <c r="Q616" s="197"/>
      <c r="R616" s="197"/>
      <c r="S616" s="197"/>
      <c r="T616" s="197"/>
      <c r="U616" s="198"/>
      <c r="V616" s="199"/>
      <c r="W616" s="200"/>
      <c r="X616" s="200"/>
      <c r="Y616" s="43"/>
      <c r="Z616" s="199"/>
      <c r="AA616" s="199"/>
      <c r="AB616" s="199"/>
      <c r="AC616" s="199"/>
      <c r="AD616" s="199"/>
      <c r="AE616" s="199"/>
      <c r="AF616" s="199"/>
      <c r="AG616" s="196"/>
      <c r="AH616" s="201"/>
      <c r="AI616" s="201"/>
      <c r="AJ616" s="201"/>
      <c r="AK616" s="43"/>
      <c r="AL616" s="43"/>
      <c r="AM616" s="43"/>
      <c r="AN616" s="64"/>
      <c r="AO616" s="64"/>
      <c r="AP616" s="202"/>
      <c r="AQ616" s="202"/>
      <c r="AR616" s="64"/>
    </row>
    <row r="617" spans="1:44" ht="15.75" customHeight="1" x14ac:dyDescent="0.2">
      <c r="A617" s="43"/>
      <c r="B617" s="43"/>
      <c r="C617" s="43"/>
      <c r="D617" s="43"/>
      <c r="E617" s="43"/>
      <c r="F617" s="43"/>
      <c r="G617" s="194"/>
      <c r="H617" s="194"/>
      <c r="I617" s="195"/>
      <c r="J617" s="196"/>
      <c r="K617" s="196"/>
      <c r="L617" s="196"/>
      <c r="M617" s="196"/>
      <c r="N617" s="196"/>
      <c r="O617" s="197"/>
      <c r="P617" s="197"/>
      <c r="Q617" s="197"/>
      <c r="R617" s="197"/>
      <c r="S617" s="197"/>
      <c r="T617" s="197"/>
      <c r="U617" s="198"/>
      <c r="V617" s="199"/>
      <c r="W617" s="200"/>
      <c r="X617" s="200"/>
      <c r="Y617" s="43"/>
      <c r="Z617" s="199"/>
      <c r="AA617" s="199"/>
      <c r="AB617" s="199"/>
      <c r="AC617" s="199"/>
      <c r="AD617" s="199"/>
      <c r="AE617" s="199"/>
      <c r="AF617" s="199"/>
      <c r="AG617" s="196"/>
      <c r="AH617" s="201"/>
      <c r="AI617" s="201"/>
      <c r="AJ617" s="201"/>
      <c r="AK617" s="43"/>
      <c r="AL617" s="43"/>
      <c r="AM617" s="43"/>
      <c r="AN617" s="64"/>
      <c r="AO617" s="64"/>
      <c r="AP617" s="202"/>
      <c r="AQ617" s="202"/>
      <c r="AR617" s="64"/>
    </row>
    <row r="618" spans="1:44" ht="15.75" customHeight="1" x14ac:dyDescent="0.2">
      <c r="A618" s="43"/>
      <c r="B618" s="43"/>
      <c r="C618" s="43"/>
      <c r="D618" s="43"/>
      <c r="E618" s="43"/>
      <c r="F618" s="43"/>
      <c r="G618" s="194"/>
      <c r="H618" s="194"/>
      <c r="I618" s="195"/>
      <c r="J618" s="196"/>
      <c r="K618" s="196"/>
      <c r="L618" s="196"/>
      <c r="M618" s="196"/>
      <c r="N618" s="196"/>
      <c r="O618" s="197"/>
      <c r="P618" s="197"/>
      <c r="Q618" s="197"/>
      <c r="R618" s="197"/>
      <c r="S618" s="197"/>
      <c r="T618" s="197"/>
      <c r="U618" s="198"/>
      <c r="V618" s="199"/>
      <c r="W618" s="200"/>
      <c r="X618" s="200"/>
      <c r="Y618" s="43"/>
      <c r="Z618" s="199"/>
      <c r="AA618" s="199"/>
      <c r="AB618" s="199"/>
      <c r="AC618" s="199"/>
      <c r="AD618" s="199"/>
      <c r="AE618" s="199"/>
      <c r="AF618" s="199"/>
      <c r="AG618" s="196"/>
      <c r="AH618" s="201"/>
      <c r="AI618" s="201"/>
      <c r="AJ618" s="201"/>
      <c r="AK618" s="43"/>
      <c r="AL618" s="43"/>
      <c r="AM618" s="43"/>
      <c r="AN618" s="64"/>
      <c r="AO618" s="64"/>
      <c r="AP618" s="202"/>
      <c r="AQ618" s="202"/>
      <c r="AR618" s="64"/>
    </row>
    <row r="619" spans="1:44" ht="15.75" customHeight="1" x14ac:dyDescent="0.2">
      <c r="A619" s="43"/>
      <c r="B619" s="43"/>
      <c r="C619" s="43"/>
      <c r="D619" s="43"/>
      <c r="E619" s="43"/>
      <c r="F619" s="43"/>
      <c r="G619" s="194"/>
      <c r="H619" s="194"/>
      <c r="I619" s="195"/>
      <c r="J619" s="196"/>
      <c r="K619" s="196"/>
      <c r="L619" s="196"/>
      <c r="M619" s="196"/>
      <c r="N619" s="196"/>
      <c r="O619" s="197"/>
      <c r="P619" s="197"/>
      <c r="Q619" s="197"/>
      <c r="R619" s="197"/>
      <c r="S619" s="197"/>
      <c r="T619" s="197"/>
      <c r="U619" s="198"/>
      <c r="V619" s="199"/>
      <c r="W619" s="200"/>
      <c r="X619" s="200"/>
      <c r="Y619" s="43"/>
      <c r="Z619" s="199"/>
      <c r="AA619" s="199"/>
      <c r="AB619" s="199"/>
      <c r="AC619" s="199"/>
      <c r="AD619" s="199"/>
      <c r="AE619" s="199"/>
      <c r="AF619" s="199"/>
      <c r="AG619" s="196"/>
      <c r="AH619" s="201"/>
      <c r="AI619" s="201"/>
      <c r="AJ619" s="201"/>
      <c r="AK619" s="43"/>
      <c r="AL619" s="43"/>
      <c r="AM619" s="43"/>
      <c r="AN619" s="64"/>
      <c r="AO619" s="64"/>
      <c r="AP619" s="202"/>
      <c r="AQ619" s="202"/>
      <c r="AR619" s="64"/>
    </row>
    <row r="620" spans="1:44" ht="15.75" customHeight="1" x14ac:dyDescent="0.2">
      <c r="A620" s="43"/>
      <c r="B620" s="43"/>
      <c r="C620" s="43"/>
      <c r="D620" s="43"/>
      <c r="E620" s="43"/>
      <c r="F620" s="43"/>
      <c r="G620" s="194"/>
      <c r="H620" s="194"/>
      <c r="I620" s="195"/>
      <c r="J620" s="196"/>
      <c r="K620" s="196"/>
      <c r="L620" s="196"/>
      <c r="M620" s="196"/>
      <c r="N620" s="196"/>
      <c r="O620" s="197"/>
      <c r="P620" s="197"/>
      <c r="Q620" s="197"/>
      <c r="R620" s="197"/>
      <c r="S620" s="197"/>
      <c r="T620" s="197"/>
      <c r="U620" s="198"/>
      <c r="V620" s="199"/>
      <c r="W620" s="200"/>
      <c r="X620" s="200"/>
      <c r="Y620" s="43"/>
      <c r="Z620" s="199"/>
      <c r="AA620" s="199"/>
      <c r="AB620" s="199"/>
      <c r="AC620" s="199"/>
      <c r="AD620" s="199"/>
      <c r="AE620" s="199"/>
      <c r="AF620" s="199"/>
      <c r="AG620" s="196"/>
      <c r="AH620" s="201"/>
      <c r="AI620" s="201"/>
      <c r="AJ620" s="201"/>
      <c r="AK620" s="43"/>
      <c r="AL620" s="43"/>
      <c r="AM620" s="43"/>
      <c r="AN620" s="64"/>
      <c r="AO620" s="64"/>
      <c r="AP620" s="202"/>
      <c r="AQ620" s="202"/>
      <c r="AR620" s="64"/>
    </row>
    <row r="621" spans="1:44" ht="15.75" customHeight="1" x14ac:dyDescent="0.2">
      <c r="A621" s="43"/>
      <c r="B621" s="43"/>
      <c r="C621" s="43"/>
      <c r="D621" s="43"/>
      <c r="E621" s="43"/>
      <c r="F621" s="43"/>
      <c r="G621" s="194"/>
      <c r="H621" s="194"/>
      <c r="I621" s="195"/>
      <c r="J621" s="196"/>
      <c r="K621" s="196"/>
      <c r="L621" s="196"/>
      <c r="M621" s="196"/>
      <c r="N621" s="196"/>
      <c r="O621" s="197"/>
      <c r="P621" s="197"/>
      <c r="Q621" s="197"/>
      <c r="R621" s="197"/>
      <c r="S621" s="197"/>
      <c r="T621" s="197"/>
      <c r="U621" s="198"/>
      <c r="V621" s="199"/>
      <c r="W621" s="200"/>
      <c r="X621" s="200"/>
      <c r="Y621" s="43"/>
      <c r="Z621" s="199"/>
      <c r="AA621" s="199"/>
      <c r="AB621" s="199"/>
      <c r="AC621" s="199"/>
      <c r="AD621" s="199"/>
      <c r="AE621" s="199"/>
      <c r="AF621" s="199"/>
      <c r="AG621" s="196"/>
      <c r="AH621" s="201"/>
      <c r="AI621" s="201"/>
      <c r="AJ621" s="201"/>
      <c r="AK621" s="43"/>
      <c r="AL621" s="43"/>
      <c r="AM621" s="43"/>
      <c r="AN621" s="64"/>
      <c r="AO621" s="64"/>
      <c r="AP621" s="202"/>
      <c r="AQ621" s="202"/>
      <c r="AR621" s="64"/>
    </row>
    <row r="622" spans="1:44" ht="15.75" customHeight="1" x14ac:dyDescent="0.2">
      <c r="A622" s="43"/>
      <c r="B622" s="43"/>
      <c r="C622" s="43"/>
      <c r="D622" s="43"/>
      <c r="E622" s="43"/>
      <c r="F622" s="43"/>
      <c r="G622" s="194"/>
      <c r="H622" s="194"/>
      <c r="I622" s="195"/>
      <c r="J622" s="196"/>
      <c r="K622" s="196"/>
      <c r="L622" s="196"/>
      <c r="M622" s="196"/>
      <c r="N622" s="196"/>
      <c r="O622" s="197"/>
      <c r="P622" s="197"/>
      <c r="Q622" s="197"/>
      <c r="R622" s="197"/>
      <c r="S622" s="197"/>
      <c r="T622" s="197"/>
      <c r="U622" s="198"/>
      <c r="V622" s="199"/>
      <c r="W622" s="200"/>
      <c r="X622" s="200"/>
      <c r="Y622" s="43"/>
      <c r="Z622" s="199"/>
      <c r="AA622" s="199"/>
      <c r="AB622" s="199"/>
      <c r="AC622" s="199"/>
      <c r="AD622" s="199"/>
      <c r="AE622" s="199"/>
      <c r="AF622" s="199"/>
      <c r="AG622" s="196"/>
      <c r="AH622" s="201"/>
      <c r="AI622" s="201"/>
      <c r="AJ622" s="201"/>
      <c r="AK622" s="43"/>
      <c r="AL622" s="43"/>
      <c r="AM622" s="43"/>
      <c r="AN622" s="64"/>
      <c r="AO622" s="64"/>
      <c r="AP622" s="202"/>
      <c r="AQ622" s="202"/>
      <c r="AR622" s="64"/>
    </row>
    <row r="623" spans="1:44" ht="15.75" customHeight="1" x14ac:dyDescent="0.2">
      <c r="A623" s="43"/>
      <c r="B623" s="43"/>
      <c r="C623" s="43"/>
      <c r="D623" s="43"/>
      <c r="E623" s="43"/>
      <c r="F623" s="43"/>
      <c r="G623" s="194"/>
      <c r="H623" s="194"/>
      <c r="I623" s="195"/>
      <c r="J623" s="196"/>
      <c r="K623" s="196"/>
      <c r="L623" s="196"/>
      <c r="M623" s="196"/>
      <c r="N623" s="196"/>
      <c r="O623" s="197"/>
      <c r="P623" s="197"/>
      <c r="Q623" s="197"/>
      <c r="R623" s="197"/>
      <c r="S623" s="197"/>
      <c r="T623" s="197"/>
      <c r="U623" s="198"/>
      <c r="V623" s="199"/>
      <c r="W623" s="200"/>
      <c r="X623" s="200"/>
      <c r="Y623" s="43"/>
      <c r="Z623" s="199"/>
      <c r="AA623" s="199"/>
      <c r="AB623" s="199"/>
      <c r="AC623" s="199"/>
      <c r="AD623" s="199"/>
      <c r="AE623" s="199"/>
      <c r="AF623" s="199"/>
      <c r="AG623" s="196"/>
      <c r="AH623" s="201"/>
      <c r="AI623" s="201"/>
      <c r="AJ623" s="201"/>
      <c r="AK623" s="43"/>
      <c r="AL623" s="43"/>
      <c r="AM623" s="43"/>
      <c r="AN623" s="64"/>
      <c r="AO623" s="64"/>
      <c r="AP623" s="202"/>
      <c r="AQ623" s="202"/>
      <c r="AR623" s="64"/>
    </row>
    <row r="624" spans="1:44" ht="15.75" customHeight="1" x14ac:dyDescent="0.2">
      <c r="A624" s="43"/>
      <c r="B624" s="43"/>
      <c r="C624" s="43"/>
      <c r="D624" s="43"/>
      <c r="E624" s="43"/>
      <c r="F624" s="43"/>
      <c r="G624" s="194"/>
      <c r="H624" s="194"/>
      <c r="I624" s="195"/>
      <c r="J624" s="196"/>
      <c r="K624" s="196"/>
      <c r="L624" s="196"/>
      <c r="M624" s="196"/>
      <c r="N624" s="196"/>
      <c r="O624" s="197"/>
      <c r="P624" s="197"/>
      <c r="Q624" s="197"/>
      <c r="R624" s="197"/>
      <c r="S624" s="197"/>
      <c r="T624" s="197"/>
      <c r="U624" s="198"/>
      <c r="V624" s="199"/>
      <c r="W624" s="200"/>
      <c r="X624" s="200"/>
      <c r="Y624" s="43"/>
      <c r="Z624" s="199"/>
      <c r="AA624" s="199"/>
      <c r="AB624" s="199"/>
      <c r="AC624" s="199"/>
      <c r="AD624" s="199"/>
      <c r="AE624" s="199"/>
      <c r="AF624" s="199"/>
      <c r="AG624" s="196"/>
      <c r="AH624" s="201"/>
      <c r="AI624" s="201"/>
      <c r="AJ624" s="201"/>
      <c r="AK624" s="43"/>
      <c r="AL624" s="43"/>
      <c r="AM624" s="43"/>
      <c r="AN624" s="64"/>
      <c r="AO624" s="64"/>
      <c r="AP624" s="202"/>
      <c r="AQ624" s="202"/>
      <c r="AR624" s="64"/>
    </row>
    <row r="625" spans="1:44" ht="15.75" customHeight="1" x14ac:dyDescent="0.2">
      <c r="A625" s="43"/>
      <c r="B625" s="43"/>
      <c r="C625" s="43"/>
      <c r="D625" s="43"/>
      <c r="E625" s="43"/>
      <c r="F625" s="43"/>
      <c r="G625" s="194"/>
      <c r="H625" s="194"/>
      <c r="I625" s="195"/>
      <c r="J625" s="196"/>
      <c r="K625" s="196"/>
      <c r="L625" s="196"/>
      <c r="M625" s="196"/>
      <c r="N625" s="196"/>
      <c r="O625" s="197"/>
      <c r="P625" s="197"/>
      <c r="Q625" s="197"/>
      <c r="R625" s="197"/>
      <c r="S625" s="197"/>
      <c r="T625" s="197"/>
      <c r="U625" s="198"/>
      <c r="V625" s="199"/>
      <c r="W625" s="200"/>
      <c r="X625" s="200"/>
      <c r="Y625" s="43"/>
      <c r="Z625" s="199"/>
      <c r="AA625" s="199"/>
      <c r="AB625" s="199"/>
      <c r="AC625" s="199"/>
      <c r="AD625" s="199"/>
      <c r="AE625" s="199"/>
      <c r="AF625" s="199"/>
      <c r="AG625" s="196"/>
      <c r="AH625" s="201"/>
      <c r="AI625" s="201"/>
      <c r="AJ625" s="201"/>
      <c r="AK625" s="43"/>
      <c r="AL625" s="43"/>
      <c r="AM625" s="43"/>
      <c r="AN625" s="64"/>
      <c r="AO625" s="64"/>
      <c r="AP625" s="202"/>
      <c r="AQ625" s="202"/>
      <c r="AR625" s="64"/>
    </row>
    <row r="626" spans="1:44" ht="15.75" customHeight="1" x14ac:dyDescent="0.2">
      <c r="A626" s="43"/>
      <c r="B626" s="43"/>
      <c r="C626" s="43"/>
      <c r="D626" s="43"/>
      <c r="E626" s="43"/>
      <c r="F626" s="43"/>
      <c r="G626" s="194"/>
      <c r="H626" s="194"/>
      <c r="I626" s="195"/>
      <c r="J626" s="196"/>
      <c r="K626" s="196"/>
      <c r="L626" s="196"/>
      <c r="M626" s="196"/>
      <c r="N626" s="196"/>
      <c r="O626" s="197"/>
      <c r="P626" s="197"/>
      <c r="Q626" s="197"/>
      <c r="R626" s="197"/>
      <c r="S626" s="197"/>
      <c r="T626" s="197"/>
      <c r="U626" s="198"/>
      <c r="V626" s="199"/>
      <c r="W626" s="200"/>
      <c r="X626" s="200"/>
      <c r="Y626" s="43"/>
      <c r="Z626" s="199"/>
      <c r="AA626" s="199"/>
      <c r="AB626" s="199"/>
      <c r="AC626" s="199"/>
      <c r="AD626" s="199"/>
      <c r="AE626" s="199"/>
      <c r="AF626" s="199"/>
      <c r="AG626" s="196"/>
      <c r="AH626" s="201"/>
      <c r="AI626" s="201"/>
      <c r="AJ626" s="201"/>
      <c r="AK626" s="43"/>
      <c r="AL626" s="43"/>
      <c r="AM626" s="43"/>
      <c r="AN626" s="64"/>
      <c r="AO626" s="64"/>
      <c r="AP626" s="202"/>
      <c r="AQ626" s="202"/>
      <c r="AR626" s="64"/>
    </row>
    <row r="627" spans="1:44" ht="15.75" customHeight="1" x14ac:dyDescent="0.2">
      <c r="A627" s="43"/>
      <c r="B627" s="43"/>
      <c r="C627" s="43"/>
      <c r="D627" s="43"/>
      <c r="E627" s="43"/>
      <c r="F627" s="43"/>
      <c r="G627" s="194"/>
      <c r="H627" s="194"/>
      <c r="I627" s="195"/>
      <c r="J627" s="196"/>
      <c r="K627" s="196"/>
      <c r="L627" s="196"/>
      <c r="M627" s="196"/>
      <c r="N627" s="196"/>
      <c r="O627" s="197"/>
      <c r="P627" s="197"/>
      <c r="Q627" s="197"/>
      <c r="R627" s="197"/>
      <c r="S627" s="197"/>
      <c r="T627" s="197"/>
      <c r="U627" s="198"/>
      <c r="V627" s="199"/>
      <c r="W627" s="200"/>
      <c r="X627" s="200"/>
      <c r="Y627" s="43"/>
      <c r="Z627" s="199"/>
      <c r="AA627" s="199"/>
      <c r="AB627" s="199"/>
      <c r="AC627" s="199"/>
      <c r="AD627" s="199"/>
      <c r="AE627" s="199"/>
      <c r="AF627" s="199"/>
      <c r="AG627" s="196"/>
      <c r="AH627" s="201"/>
      <c r="AI627" s="201"/>
      <c r="AJ627" s="201"/>
      <c r="AK627" s="43"/>
      <c r="AL627" s="43"/>
      <c r="AM627" s="43"/>
      <c r="AN627" s="64"/>
      <c r="AO627" s="64"/>
      <c r="AP627" s="202"/>
      <c r="AQ627" s="202"/>
      <c r="AR627" s="64"/>
    </row>
    <row r="628" spans="1:44" ht="15.75" customHeight="1" x14ac:dyDescent="0.2">
      <c r="A628" s="43"/>
      <c r="B628" s="43"/>
      <c r="C628" s="43"/>
      <c r="D628" s="43"/>
      <c r="E628" s="43"/>
      <c r="F628" s="43"/>
      <c r="G628" s="194"/>
      <c r="H628" s="194"/>
      <c r="I628" s="195"/>
      <c r="J628" s="196"/>
      <c r="K628" s="196"/>
      <c r="L628" s="196"/>
      <c r="M628" s="196"/>
      <c r="N628" s="196"/>
      <c r="O628" s="197"/>
      <c r="P628" s="197"/>
      <c r="Q628" s="197"/>
      <c r="R628" s="197"/>
      <c r="S628" s="197"/>
      <c r="T628" s="197"/>
      <c r="U628" s="198"/>
      <c r="V628" s="199"/>
      <c r="W628" s="200"/>
      <c r="X628" s="200"/>
      <c r="Y628" s="43"/>
      <c r="Z628" s="199"/>
      <c r="AA628" s="199"/>
      <c r="AB628" s="199"/>
      <c r="AC628" s="199"/>
      <c r="AD628" s="199"/>
      <c r="AE628" s="199"/>
      <c r="AF628" s="199"/>
      <c r="AG628" s="196"/>
      <c r="AH628" s="201"/>
      <c r="AI628" s="201"/>
      <c r="AJ628" s="201"/>
      <c r="AK628" s="43"/>
      <c r="AL628" s="43"/>
      <c r="AM628" s="43"/>
      <c r="AN628" s="64"/>
      <c r="AO628" s="64"/>
      <c r="AP628" s="202"/>
      <c r="AQ628" s="202"/>
      <c r="AR628" s="64"/>
    </row>
    <row r="629" spans="1:44" ht="15.75" customHeight="1" x14ac:dyDescent="0.2">
      <c r="A629" s="43"/>
      <c r="B629" s="43"/>
      <c r="C629" s="43"/>
      <c r="D629" s="43"/>
      <c r="E629" s="43"/>
      <c r="F629" s="43"/>
      <c r="G629" s="194"/>
      <c r="H629" s="194"/>
      <c r="I629" s="195"/>
      <c r="J629" s="196"/>
      <c r="K629" s="196"/>
      <c r="L629" s="196"/>
      <c r="M629" s="196"/>
      <c r="N629" s="196"/>
      <c r="O629" s="197"/>
      <c r="P629" s="197"/>
      <c r="Q629" s="197"/>
      <c r="R629" s="197"/>
      <c r="S629" s="197"/>
      <c r="T629" s="197"/>
      <c r="U629" s="198"/>
      <c r="V629" s="199"/>
      <c r="W629" s="200"/>
      <c r="X629" s="200"/>
      <c r="Y629" s="43"/>
      <c r="Z629" s="199"/>
      <c r="AA629" s="199"/>
      <c r="AB629" s="199"/>
      <c r="AC629" s="199"/>
      <c r="AD629" s="199"/>
      <c r="AE629" s="199"/>
      <c r="AF629" s="199"/>
      <c r="AG629" s="196"/>
      <c r="AH629" s="201"/>
      <c r="AI629" s="201"/>
      <c r="AJ629" s="201"/>
      <c r="AK629" s="43"/>
      <c r="AL629" s="43"/>
      <c r="AM629" s="43"/>
      <c r="AN629" s="64"/>
      <c r="AO629" s="64"/>
      <c r="AP629" s="202"/>
      <c r="AQ629" s="202"/>
      <c r="AR629" s="64"/>
    </row>
    <row r="630" spans="1:44" ht="15.75" customHeight="1" x14ac:dyDescent="0.2">
      <c r="A630" s="43"/>
      <c r="B630" s="43"/>
      <c r="C630" s="43"/>
      <c r="D630" s="43"/>
      <c r="E630" s="43"/>
      <c r="F630" s="43"/>
      <c r="G630" s="194"/>
      <c r="H630" s="194"/>
      <c r="I630" s="195"/>
      <c r="J630" s="196"/>
      <c r="K630" s="196"/>
      <c r="L630" s="196"/>
      <c r="M630" s="196"/>
      <c r="N630" s="196"/>
      <c r="O630" s="197"/>
      <c r="P630" s="197"/>
      <c r="Q630" s="197"/>
      <c r="R630" s="197"/>
      <c r="S630" s="197"/>
      <c r="T630" s="197"/>
      <c r="U630" s="198"/>
      <c r="V630" s="199"/>
      <c r="W630" s="200"/>
      <c r="X630" s="200"/>
      <c r="Y630" s="43"/>
      <c r="Z630" s="199"/>
      <c r="AA630" s="199"/>
      <c r="AB630" s="199"/>
      <c r="AC630" s="199"/>
      <c r="AD630" s="199"/>
      <c r="AE630" s="199"/>
      <c r="AF630" s="199"/>
      <c r="AG630" s="196"/>
      <c r="AH630" s="201"/>
      <c r="AI630" s="201"/>
      <c r="AJ630" s="201"/>
      <c r="AK630" s="43"/>
      <c r="AL630" s="43"/>
      <c r="AM630" s="43"/>
      <c r="AN630" s="64"/>
      <c r="AO630" s="64"/>
      <c r="AP630" s="202"/>
      <c r="AQ630" s="202"/>
      <c r="AR630" s="64"/>
    </row>
    <row r="631" spans="1:44" ht="15.75" customHeight="1" x14ac:dyDescent="0.2">
      <c r="A631" s="43"/>
      <c r="B631" s="43"/>
      <c r="C631" s="43"/>
      <c r="D631" s="43"/>
      <c r="E631" s="43"/>
      <c r="F631" s="43"/>
      <c r="G631" s="194"/>
      <c r="H631" s="194"/>
      <c r="I631" s="195"/>
      <c r="J631" s="196"/>
      <c r="K631" s="196"/>
      <c r="L631" s="196"/>
      <c r="M631" s="196"/>
      <c r="N631" s="196"/>
      <c r="O631" s="197"/>
      <c r="P631" s="197"/>
      <c r="Q631" s="197"/>
      <c r="R631" s="197"/>
      <c r="S631" s="197"/>
      <c r="T631" s="197"/>
      <c r="U631" s="198"/>
      <c r="V631" s="199"/>
      <c r="W631" s="200"/>
      <c r="X631" s="200"/>
      <c r="Y631" s="43"/>
      <c r="Z631" s="199"/>
      <c r="AA631" s="199"/>
      <c r="AB631" s="199"/>
      <c r="AC631" s="199"/>
      <c r="AD631" s="199"/>
      <c r="AE631" s="199"/>
      <c r="AF631" s="199"/>
      <c r="AG631" s="196"/>
      <c r="AH631" s="201"/>
      <c r="AI631" s="201"/>
      <c r="AJ631" s="201"/>
      <c r="AK631" s="43"/>
      <c r="AL631" s="43"/>
      <c r="AM631" s="43"/>
      <c r="AN631" s="64"/>
      <c r="AO631" s="64"/>
      <c r="AP631" s="202"/>
      <c r="AQ631" s="202"/>
      <c r="AR631" s="64"/>
    </row>
    <row r="632" spans="1:44" ht="15.75" customHeight="1" x14ac:dyDescent="0.2">
      <c r="A632" s="43"/>
      <c r="B632" s="43"/>
      <c r="C632" s="43"/>
      <c r="D632" s="43"/>
      <c r="E632" s="43"/>
      <c r="F632" s="43"/>
      <c r="G632" s="194"/>
      <c r="H632" s="194"/>
      <c r="I632" s="195"/>
      <c r="J632" s="196"/>
      <c r="K632" s="196"/>
      <c r="L632" s="196"/>
      <c r="M632" s="196"/>
      <c r="N632" s="196"/>
      <c r="O632" s="197"/>
      <c r="P632" s="197"/>
      <c r="Q632" s="197"/>
      <c r="R632" s="197"/>
      <c r="S632" s="197"/>
      <c r="T632" s="197"/>
      <c r="U632" s="198"/>
      <c r="V632" s="199"/>
      <c r="W632" s="200"/>
      <c r="X632" s="200"/>
      <c r="Y632" s="43"/>
      <c r="Z632" s="199"/>
      <c r="AA632" s="199"/>
      <c r="AB632" s="199"/>
      <c r="AC632" s="199"/>
      <c r="AD632" s="199"/>
      <c r="AE632" s="199"/>
      <c r="AF632" s="199"/>
      <c r="AG632" s="196"/>
      <c r="AH632" s="201"/>
      <c r="AI632" s="201"/>
      <c r="AJ632" s="201"/>
      <c r="AK632" s="43"/>
      <c r="AL632" s="43"/>
      <c r="AM632" s="43"/>
      <c r="AN632" s="64"/>
      <c r="AO632" s="64"/>
      <c r="AP632" s="202"/>
      <c r="AQ632" s="202"/>
      <c r="AR632" s="64"/>
    </row>
    <row r="633" spans="1:44" ht="15.75" customHeight="1" x14ac:dyDescent="0.2">
      <c r="A633" s="43"/>
      <c r="B633" s="43"/>
      <c r="C633" s="43"/>
      <c r="D633" s="43"/>
      <c r="E633" s="43"/>
      <c r="F633" s="43"/>
      <c r="G633" s="194"/>
      <c r="H633" s="194"/>
      <c r="I633" s="195"/>
      <c r="J633" s="196"/>
      <c r="K633" s="196"/>
      <c r="L633" s="196"/>
      <c r="M633" s="196"/>
      <c r="N633" s="196"/>
      <c r="O633" s="197"/>
      <c r="P633" s="197"/>
      <c r="Q633" s="197"/>
      <c r="R633" s="197"/>
      <c r="S633" s="197"/>
      <c r="T633" s="197"/>
      <c r="U633" s="198"/>
      <c r="V633" s="199"/>
      <c r="W633" s="200"/>
      <c r="X633" s="200"/>
      <c r="Y633" s="43"/>
      <c r="Z633" s="199"/>
      <c r="AA633" s="199"/>
      <c r="AB633" s="199"/>
      <c r="AC633" s="199"/>
      <c r="AD633" s="199"/>
      <c r="AE633" s="199"/>
      <c r="AF633" s="199"/>
      <c r="AG633" s="196"/>
      <c r="AH633" s="201"/>
      <c r="AI633" s="201"/>
      <c r="AJ633" s="201"/>
      <c r="AK633" s="43"/>
      <c r="AL633" s="43"/>
      <c r="AM633" s="43"/>
      <c r="AN633" s="64"/>
      <c r="AO633" s="64"/>
      <c r="AP633" s="202"/>
      <c r="AQ633" s="202"/>
      <c r="AR633" s="64"/>
    </row>
    <row r="634" spans="1:44" ht="15.75" customHeight="1" x14ac:dyDescent="0.2">
      <c r="A634" s="43"/>
      <c r="B634" s="43"/>
      <c r="C634" s="43"/>
      <c r="D634" s="43"/>
      <c r="E634" s="43"/>
      <c r="F634" s="43"/>
      <c r="G634" s="194"/>
      <c r="H634" s="194"/>
      <c r="I634" s="195"/>
      <c r="J634" s="196"/>
      <c r="K634" s="196"/>
      <c r="L634" s="196"/>
      <c r="M634" s="196"/>
      <c r="N634" s="196"/>
      <c r="O634" s="197"/>
      <c r="P634" s="197"/>
      <c r="Q634" s="197"/>
      <c r="R634" s="197"/>
      <c r="S634" s="197"/>
      <c r="T634" s="197"/>
      <c r="U634" s="198"/>
      <c r="V634" s="199"/>
      <c r="W634" s="200"/>
      <c r="X634" s="200"/>
      <c r="Y634" s="43"/>
      <c r="Z634" s="199"/>
      <c r="AA634" s="199"/>
      <c r="AB634" s="199"/>
      <c r="AC634" s="199"/>
      <c r="AD634" s="199"/>
      <c r="AE634" s="199"/>
      <c r="AF634" s="199"/>
      <c r="AG634" s="196"/>
      <c r="AH634" s="201"/>
      <c r="AI634" s="201"/>
      <c r="AJ634" s="201"/>
      <c r="AK634" s="43"/>
      <c r="AL634" s="43"/>
      <c r="AM634" s="43"/>
      <c r="AN634" s="64"/>
      <c r="AO634" s="64"/>
      <c r="AP634" s="202"/>
      <c r="AQ634" s="202"/>
      <c r="AR634" s="64"/>
    </row>
    <row r="635" spans="1:44" ht="15.75" customHeight="1" x14ac:dyDescent="0.2">
      <c r="A635" s="43"/>
      <c r="B635" s="43"/>
      <c r="C635" s="43"/>
      <c r="D635" s="43"/>
      <c r="E635" s="43"/>
      <c r="F635" s="43"/>
      <c r="G635" s="194"/>
      <c r="H635" s="194"/>
      <c r="I635" s="195"/>
      <c r="J635" s="196"/>
      <c r="K635" s="196"/>
      <c r="L635" s="196"/>
      <c r="M635" s="196"/>
      <c r="N635" s="196"/>
      <c r="O635" s="197"/>
      <c r="P635" s="197"/>
      <c r="Q635" s="197"/>
      <c r="R635" s="197"/>
      <c r="S635" s="197"/>
      <c r="T635" s="197"/>
      <c r="U635" s="198"/>
      <c r="V635" s="199"/>
      <c r="W635" s="200"/>
      <c r="X635" s="200"/>
      <c r="Y635" s="43"/>
      <c r="Z635" s="199"/>
      <c r="AA635" s="199"/>
      <c r="AB635" s="199"/>
      <c r="AC635" s="199"/>
      <c r="AD635" s="199"/>
      <c r="AE635" s="199"/>
      <c r="AF635" s="199"/>
      <c r="AG635" s="196"/>
      <c r="AH635" s="201"/>
      <c r="AI635" s="201"/>
      <c r="AJ635" s="201"/>
      <c r="AK635" s="43"/>
      <c r="AL635" s="43"/>
      <c r="AM635" s="43"/>
      <c r="AN635" s="64"/>
      <c r="AO635" s="64"/>
      <c r="AP635" s="202"/>
      <c r="AQ635" s="202"/>
      <c r="AR635" s="64"/>
    </row>
    <row r="636" spans="1:44" ht="15.75" customHeight="1" x14ac:dyDescent="0.2">
      <c r="A636" s="43"/>
      <c r="B636" s="43"/>
      <c r="C636" s="43"/>
      <c r="D636" s="43"/>
      <c r="E636" s="43"/>
      <c r="F636" s="43"/>
      <c r="G636" s="194"/>
      <c r="H636" s="194"/>
      <c r="I636" s="195"/>
      <c r="J636" s="196"/>
      <c r="K636" s="196"/>
      <c r="L636" s="196"/>
      <c r="M636" s="196"/>
      <c r="N636" s="196"/>
      <c r="O636" s="197"/>
      <c r="P636" s="197"/>
      <c r="Q636" s="197"/>
      <c r="R636" s="197"/>
      <c r="S636" s="197"/>
      <c r="T636" s="197"/>
      <c r="U636" s="198"/>
      <c r="V636" s="199"/>
      <c r="W636" s="200"/>
      <c r="X636" s="200"/>
      <c r="Y636" s="43"/>
      <c r="Z636" s="199"/>
      <c r="AA636" s="199"/>
      <c r="AB636" s="199"/>
      <c r="AC636" s="199"/>
      <c r="AD636" s="199"/>
      <c r="AE636" s="199"/>
      <c r="AF636" s="199"/>
      <c r="AG636" s="196"/>
      <c r="AH636" s="201"/>
      <c r="AI636" s="201"/>
      <c r="AJ636" s="201"/>
      <c r="AK636" s="43"/>
      <c r="AL636" s="43"/>
      <c r="AM636" s="43"/>
      <c r="AN636" s="64"/>
      <c r="AO636" s="64"/>
      <c r="AP636" s="202"/>
      <c r="AQ636" s="202"/>
      <c r="AR636" s="64"/>
    </row>
    <row r="637" spans="1:44" ht="15.75" customHeight="1" x14ac:dyDescent="0.2">
      <c r="A637" s="43"/>
      <c r="B637" s="43"/>
      <c r="C637" s="43"/>
      <c r="D637" s="43"/>
      <c r="E637" s="43"/>
      <c r="F637" s="43"/>
      <c r="G637" s="194"/>
      <c r="H637" s="194"/>
      <c r="I637" s="195"/>
      <c r="J637" s="196"/>
      <c r="K637" s="196"/>
      <c r="L637" s="196"/>
      <c r="M637" s="196"/>
      <c r="N637" s="196"/>
      <c r="O637" s="197"/>
      <c r="P637" s="197"/>
      <c r="Q637" s="197"/>
      <c r="R637" s="197"/>
      <c r="S637" s="197"/>
      <c r="T637" s="197"/>
      <c r="U637" s="198"/>
      <c r="V637" s="199"/>
      <c r="W637" s="200"/>
      <c r="X637" s="200"/>
      <c r="Y637" s="43"/>
      <c r="Z637" s="199"/>
      <c r="AA637" s="199"/>
      <c r="AB637" s="199"/>
      <c r="AC637" s="199"/>
      <c r="AD637" s="199"/>
      <c r="AE637" s="199"/>
      <c r="AF637" s="199"/>
      <c r="AG637" s="196"/>
      <c r="AH637" s="201"/>
      <c r="AI637" s="201"/>
      <c r="AJ637" s="201"/>
      <c r="AK637" s="43"/>
      <c r="AL637" s="43"/>
      <c r="AM637" s="43"/>
      <c r="AN637" s="64"/>
      <c r="AO637" s="64"/>
      <c r="AP637" s="202"/>
      <c r="AQ637" s="202"/>
      <c r="AR637" s="64"/>
    </row>
    <row r="638" spans="1:44" ht="15.75" customHeight="1" x14ac:dyDescent="0.2">
      <c r="A638" s="43"/>
      <c r="B638" s="43"/>
      <c r="C638" s="43"/>
      <c r="D638" s="43"/>
      <c r="E638" s="43"/>
      <c r="F638" s="43"/>
      <c r="G638" s="194"/>
      <c r="H638" s="194"/>
      <c r="I638" s="195"/>
      <c r="J638" s="196"/>
      <c r="K638" s="196"/>
      <c r="L638" s="196"/>
      <c r="M638" s="196"/>
      <c r="N638" s="196"/>
      <c r="O638" s="197"/>
      <c r="P638" s="197"/>
      <c r="Q638" s="197"/>
      <c r="R638" s="197"/>
      <c r="S638" s="197"/>
      <c r="T638" s="197"/>
      <c r="U638" s="198"/>
      <c r="V638" s="199"/>
      <c r="W638" s="200"/>
      <c r="X638" s="200"/>
      <c r="Y638" s="43"/>
      <c r="Z638" s="199"/>
      <c r="AA638" s="199"/>
      <c r="AB638" s="199"/>
      <c r="AC638" s="199"/>
      <c r="AD638" s="199"/>
      <c r="AE638" s="199"/>
      <c r="AF638" s="199"/>
      <c r="AG638" s="196"/>
      <c r="AH638" s="201"/>
      <c r="AI638" s="201"/>
      <c r="AJ638" s="201"/>
      <c r="AK638" s="43"/>
      <c r="AL638" s="43"/>
      <c r="AM638" s="43"/>
      <c r="AN638" s="64"/>
      <c r="AO638" s="64"/>
      <c r="AP638" s="202"/>
      <c r="AQ638" s="202"/>
      <c r="AR638" s="64"/>
    </row>
    <row r="639" spans="1:44" ht="15.75" customHeight="1" x14ac:dyDescent="0.2">
      <c r="A639" s="43"/>
      <c r="B639" s="43"/>
      <c r="C639" s="43"/>
      <c r="D639" s="43"/>
      <c r="E639" s="43"/>
      <c r="F639" s="43"/>
      <c r="G639" s="194"/>
      <c r="H639" s="194"/>
      <c r="I639" s="195"/>
      <c r="J639" s="196"/>
      <c r="K639" s="196"/>
      <c r="L639" s="196"/>
      <c r="M639" s="196"/>
      <c r="N639" s="196"/>
      <c r="O639" s="197"/>
      <c r="P639" s="197"/>
      <c r="Q639" s="197"/>
      <c r="R639" s="197"/>
      <c r="S639" s="197"/>
      <c r="T639" s="197"/>
      <c r="U639" s="198"/>
      <c r="V639" s="199"/>
      <c r="W639" s="200"/>
      <c r="X639" s="200"/>
      <c r="Y639" s="43"/>
      <c r="Z639" s="199"/>
      <c r="AA639" s="199"/>
      <c r="AB639" s="199"/>
      <c r="AC639" s="199"/>
      <c r="AD639" s="199"/>
      <c r="AE639" s="199"/>
      <c r="AF639" s="199"/>
      <c r="AG639" s="196"/>
      <c r="AH639" s="201"/>
      <c r="AI639" s="201"/>
      <c r="AJ639" s="201"/>
      <c r="AK639" s="43"/>
      <c r="AL639" s="43"/>
      <c r="AM639" s="43"/>
      <c r="AN639" s="64"/>
      <c r="AO639" s="64"/>
      <c r="AP639" s="202"/>
      <c r="AQ639" s="202"/>
      <c r="AR639" s="64"/>
    </row>
    <row r="640" spans="1:44" ht="15.75" customHeight="1" x14ac:dyDescent="0.2">
      <c r="A640" s="43"/>
      <c r="B640" s="43"/>
      <c r="C640" s="43"/>
      <c r="D640" s="43"/>
      <c r="E640" s="43"/>
      <c r="F640" s="43"/>
      <c r="G640" s="194"/>
      <c r="H640" s="194"/>
      <c r="I640" s="195"/>
      <c r="J640" s="196"/>
      <c r="K640" s="196"/>
      <c r="L640" s="196"/>
      <c r="M640" s="196"/>
      <c r="N640" s="196"/>
      <c r="O640" s="197"/>
      <c r="P640" s="197"/>
      <c r="Q640" s="197"/>
      <c r="R640" s="197"/>
      <c r="S640" s="197"/>
      <c r="T640" s="197"/>
      <c r="U640" s="198"/>
      <c r="V640" s="199"/>
      <c r="W640" s="200"/>
      <c r="X640" s="200"/>
      <c r="Y640" s="43"/>
      <c r="Z640" s="199"/>
      <c r="AA640" s="199"/>
      <c r="AB640" s="199"/>
      <c r="AC640" s="199"/>
      <c r="AD640" s="199"/>
      <c r="AE640" s="199"/>
      <c r="AF640" s="199"/>
      <c r="AG640" s="196"/>
      <c r="AH640" s="201"/>
      <c r="AI640" s="201"/>
      <c r="AJ640" s="201"/>
      <c r="AK640" s="43"/>
      <c r="AL640" s="43"/>
      <c r="AM640" s="43"/>
      <c r="AN640" s="64"/>
      <c r="AO640" s="64"/>
      <c r="AP640" s="202"/>
      <c r="AQ640" s="202"/>
      <c r="AR640" s="64"/>
    </row>
    <row r="641" spans="1:44" ht="15.75" customHeight="1" x14ac:dyDescent="0.2">
      <c r="A641" s="43"/>
      <c r="B641" s="43"/>
      <c r="C641" s="43"/>
      <c r="D641" s="43"/>
      <c r="E641" s="43"/>
      <c r="F641" s="43"/>
      <c r="G641" s="194"/>
      <c r="H641" s="194"/>
      <c r="I641" s="195"/>
      <c r="J641" s="196"/>
      <c r="K641" s="196"/>
      <c r="L641" s="196"/>
      <c r="M641" s="196"/>
      <c r="N641" s="196"/>
      <c r="O641" s="197"/>
      <c r="P641" s="197"/>
      <c r="Q641" s="197"/>
      <c r="R641" s="197"/>
      <c r="S641" s="197"/>
      <c r="T641" s="197"/>
      <c r="U641" s="198"/>
      <c r="V641" s="199"/>
      <c r="W641" s="200"/>
      <c r="X641" s="200"/>
      <c r="Y641" s="43"/>
      <c r="Z641" s="199"/>
      <c r="AA641" s="199"/>
      <c r="AB641" s="199"/>
      <c r="AC641" s="199"/>
      <c r="AD641" s="199"/>
      <c r="AE641" s="199"/>
      <c r="AF641" s="199"/>
      <c r="AG641" s="196"/>
      <c r="AH641" s="201"/>
      <c r="AI641" s="201"/>
      <c r="AJ641" s="201"/>
      <c r="AK641" s="43"/>
      <c r="AL641" s="43"/>
      <c r="AM641" s="43"/>
      <c r="AN641" s="64"/>
      <c r="AO641" s="64"/>
      <c r="AP641" s="202"/>
      <c r="AQ641" s="202"/>
      <c r="AR641" s="64"/>
    </row>
    <row r="642" spans="1:44" ht="15.75" customHeight="1" x14ac:dyDescent="0.2">
      <c r="A642" s="43"/>
      <c r="B642" s="43"/>
      <c r="C642" s="43"/>
      <c r="D642" s="43"/>
      <c r="E642" s="43"/>
      <c r="F642" s="43"/>
      <c r="G642" s="194"/>
      <c r="H642" s="194"/>
      <c r="I642" s="195"/>
      <c r="J642" s="196"/>
      <c r="K642" s="196"/>
      <c r="L642" s="196"/>
      <c r="M642" s="196"/>
      <c r="N642" s="196"/>
      <c r="O642" s="197"/>
      <c r="P642" s="197"/>
      <c r="Q642" s="197"/>
      <c r="R642" s="197"/>
      <c r="S642" s="197"/>
      <c r="T642" s="197"/>
      <c r="U642" s="198"/>
      <c r="V642" s="199"/>
      <c r="W642" s="200"/>
      <c r="X642" s="200"/>
      <c r="Y642" s="43"/>
      <c r="Z642" s="199"/>
      <c r="AA642" s="199"/>
      <c r="AB642" s="199"/>
      <c r="AC642" s="199"/>
      <c r="AD642" s="199"/>
      <c r="AE642" s="199"/>
      <c r="AF642" s="199"/>
      <c r="AG642" s="196"/>
      <c r="AH642" s="201"/>
      <c r="AI642" s="201"/>
      <c r="AJ642" s="201"/>
      <c r="AK642" s="43"/>
      <c r="AL642" s="43"/>
      <c r="AM642" s="43"/>
      <c r="AN642" s="64"/>
      <c r="AO642" s="64"/>
      <c r="AP642" s="202"/>
      <c r="AQ642" s="202"/>
      <c r="AR642" s="64"/>
    </row>
    <row r="643" spans="1:44" ht="15.75" customHeight="1" x14ac:dyDescent="0.2">
      <c r="A643" s="43"/>
      <c r="B643" s="43"/>
      <c r="C643" s="43"/>
      <c r="D643" s="43"/>
      <c r="E643" s="43"/>
      <c r="F643" s="43"/>
      <c r="G643" s="194"/>
      <c r="H643" s="194"/>
      <c r="I643" s="195"/>
      <c r="J643" s="196"/>
      <c r="K643" s="196"/>
      <c r="L643" s="196"/>
      <c r="M643" s="196"/>
      <c r="N643" s="196"/>
      <c r="O643" s="197"/>
      <c r="P643" s="197"/>
      <c r="Q643" s="197"/>
      <c r="R643" s="197"/>
      <c r="S643" s="197"/>
      <c r="T643" s="197"/>
      <c r="U643" s="198"/>
      <c r="V643" s="199"/>
      <c r="W643" s="200"/>
      <c r="X643" s="200"/>
      <c r="Y643" s="43"/>
      <c r="Z643" s="199"/>
      <c r="AA643" s="199"/>
      <c r="AB643" s="199"/>
      <c r="AC643" s="199"/>
      <c r="AD643" s="199"/>
      <c r="AE643" s="199"/>
      <c r="AF643" s="199"/>
      <c r="AG643" s="196"/>
      <c r="AH643" s="201"/>
      <c r="AI643" s="201"/>
      <c r="AJ643" s="201"/>
      <c r="AK643" s="43"/>
      <c r="AL643" s="43"/>
      <c r="AM643" s="43"/>
      <c r="AN643" s="64"/>
      <c r="AO643" s="64"/>
      <c r="AP643" s="202"/>
      <c r="AQ643" s="202"/>
      <c r="AR643" s="64"/>
    </row>
    <row r="644" spans="1:44" ht="15.75" customHeight="1" x14ac:dyDescent="0.2">
      <c r="A644" s="43"/>
      <c r="B644" s="43"/>
      <c r="C644" s="43"/>
      <c r="D644" s="43"/>
      <c r="E644" s="43"/>
      <c r="F644" s="43"/>
      <c r="G644" s="194"/>
      <c r="H644" s="194"/>
      <c r="I644" s="195"/>
      <c r="J644" s="196"/>
      <c r="K644" s="196"/>
      <c r="L644" s="196"/>
      <c r="M644" s="196"/>
      <c r="N644" s="196"/>
      <c r="O644" s="197"/>
      <c r="P644" s="197"/>
      <c r="Q644" s="197"/>
      <c r="R644" s="197"/>
      <c r="S644" s="197"/>
      <c r="T644" s="197"/>
      <c r="U644" s="198"/>
      <c r="V644" s="199"/>
      <c r="W644" s="200"/>
      <c r="X644" s="200"/>
      <c r="Y644" s="43"/>
      <c r="Z644" s="199"/>
      <c r="AA644" s="199"/>
      <c r="AB644" s="199"/>
      <c r="AC644" s="199"/>
      <c r="AD644" s="199"/>
      <c r="AE644" s="199"/>
      <c r="AF644" s="199"/>
      <c r="AG644" s="196"/>
      <c r="AH644" s="201"/>
      <c r="AI644" s="201"/>
      <c r="AJ644" s="201"/>
      <c r="AK644" s="43"/>
      <c r="AL644" s="43"/>
      <c r="AM644" s="43"/>
      <c r="AN644" s="64"/>
      <c r="AO644" s="64"/>
      <c r="AP644" s="202"/>
      <c r="AQ644" s="202"/>
      <c r="AR644" s="64"/>
    </row>
    <row r="645" spans="1:44" ht="15.75" customHeight="1" x14ac:dyDescent="0.2">
      <c r="A645" s="43"/>
      <c r="B645" s="43"/>
      <c r="C645" s="43"/>
      <c r="D645" s="43"/>
      <c r="E645" s="43"/>
      <c r="F645" s="43"/>
      <c r="G645" s="194"/>
      <c r="H645" s="194"/>
      <c r="I645" s="195"/>
      <c r="J645" s="196"/>
      <c r="K645" s="196"/>
      <c r="L645" s="196"/>
      <c r="M645" s="196"/>
      <c r="N645" s="196"/>
      <c r="O645" s="197"/>
      <c r="P645" s="197"/>
      <c r="Q645" s="197"/>
      <c r="R645" s="197"/>
      <c r="S645" s="197"/>
      <c r="T645" s="197"/>
      <c r="U645" s="198"/>
      <c r="V645" s="199"/>
      <c r="W645" s="200"/>
      <c r="X645" s="200"/>
      <c r="Y645" s="43"/>
      <c r="Z645" s="199"/>
      <c r="AA645" s="199"/>
      <c r="AB645" s="199"/>
      <c r="AC645" s="199"/>
      <c r="AD645" s="199"/>
      <c r="AE645" s="199"/>
      <c r="AF645" s="199"/>
      <c r="AG645" s="196"/>
      <c r="AH645" s="201"/>
      <c r="AI645" s="201"/>
      <c r="AJ645" s="201"/>
      <c r="AK645" s="43"/>
      <c r="AL645" s="43"/>
      <c r="AM645" s="43"/>
      <c r="AN645" s="64"/>
      <c r="AO645" s="64"/>
      <c r="AP645" s="202"/>
      <c r="AQ645" s="202"/>
      <c r="AR645" s="64"/>
    </row>
    <row r="646" spans="1:44" ht="15.75" customHeight="1" x14ac:dyDescent="0.2">
      <c r="A646" s="43"/>
      <c r="B646" s="43"/>
      <c r="C646" s="43"/>
      <c r="D646" s="43"/>
      <c r="E646" s="43"/>
      <c r="F646" s="43"/>
      <c r="G646" s="194"/>
      <c r="H646" s="194"/>
      <c r="I646" s="195"/>
      <c r="J646" s="196"/>
      <c r="K646" s="196"/>
      <c r="L646" s="196"/>
      <c r="M646" s="196"/>
      <c r="N646" s="196"/>
      <c r="O646" s="197"/>
      <c r="P646" s="197"/>
      <c r="Q646" s="197"/>
      <c r="R646" s="197"/>
      <c r="S646" s="197"/>
      <c r="T646" s="197"/>
      <c r="U646" s="198"/>
      <c r="V646" s="199"/>
      <c r="W646" s="200"/>
      <c r="X646" s="200"/>
      <c r="Y646" s="43"/>
      <c r="Z646" s="199"/>
      <c r="AA646" s="199"/>
      <c r="AB646" s="199"/>
      <c r="AC646" s="199"/>
      <c r="AD646" s="199"/>
      <c r="AE646" s="199"/>
      <c r="AF646" s="199"/>
      <c r="AG646" s="196"/>
      <c r="AH646" s="201"/>
      <c r="AI646" s="201"/>
      <c r="AJ646" s="201"/>
      <c r="AK646" s="43"/>
      <c r="AL646" s="43"/>
      <c r="AM646" s="43"/>
      <c r="AN646" s="64"/>
      <c r="AO646" s="64"/>
      <c r="AP646" s="202"/>
      <c r="AQ646" s="202"/>
      <c r="AR646" s="64"/>
    </row>
    <row r="647" spans="1:44" ht="15.75" customHeight="1" x14ac:dyDescent="0.2">
      <c r="A647" s="43"/>
      <c r="B647" s="43"/>
      <c r="C647" s="43"/>
      <c r="D647" s="43"/>
      <c r="E647" s="43"/>
      <c r="F647" s="43"/>
      <c r="G647" s="194"/>
      <c r="H647" s="194"/>
      <c r="I647" s="195"/>
      <c r="J647" s="196"/>
      <c r="K647" s="196"/>
      <c r="L647" s="196"/>
      <c r="M647" s="196"/>
      <c r="N647" s="196"/>
      <c r="O647" s="197"/>
      <c r="P647" s="197"/>
      <c r="Q647" s="197"/>
      <c r="R647" s="197"/>
      <c r="S647" s="197"/>
      <c r="T647" s="197"/>
      <c r="U647" s="198"/>
      <c r="V647" s="199"/>
      <c r="W647" s="200"/>
      <c r="X647" s="200"/>
      <c r="Y647" s="43"/>
      <c r="Z647" s="199"/>
      <c r="AA647" s="199"/>
      <c r="AB647" s="199"/>
      <c r="AC647" s="199"/>
      <c r="AD647" s="199"/>
      <c r="AE647" s="199"/>
      <c r="AF647" s="199"/>
      <c r="AG647" s="196"/>
      <c r="AH647" s="201"/>
      <c r="AI647" s="201"/>
      <c r="AJ647" s="201"/>
      <c r="AK647" s="43"/>
      <c r="AL647" s="43"/>
      <c r="AM647" s="43"/>
      <c r="AN647" s="64"/>
      <c r="AO647" s="64"/>
      <c r="AP647" s="202"/>
      <c r="AQ647" s="202"/>
      <c r="AR647" s="64"/>
    </row>
    <row r="648" spans="1:44" ht="15.75" customHeight="1" x14ac:dyDescent="0.2">
      <c r="A648" s="43"/>
      <c r="B648" s="43"/>
      <c r="C648" s="43"/>
      <c r="D648" s="43"/>
      <c r="E648" s="43"/>
      <c r="F648" s="43"/>
      <c r="G648" s="194"/>
      <c r="H648" s="194"/>
      <c r="I648" s="195"/>
      <c r="J648" s="196"/>
      <c r="K648" s="196"/>
      <c r="L648" s="196"/>
      <c r="M648" s="196"/>
      <c r="N648" s="196"/>
      <c r="O648" s="197"/>
      <c r="P648" s="197"/>
      <c r="Q648" s="197"/>
      <c r="R648" s="197"/>
      <c r="S648" s="197"/>
      <c r="T648" s="197"/>
      <c r="U648" s="198"/>
      <c r="V648" s="199"/>
      <c r="W648" s="200"/>
      <c r="X648" s="200"/>
      <c r="Y648" s="43"/>
      <c r="Z648" s="199"/>
      <c r="AA648" s="199"/>
      <c r="AB648" s="199"/>
      <c r="AC648" s="199"/>
      <c r="AD648" s="199"/>
      <c r="AE648" s="199"/>
      <c r="AF648" s="199"/>
      <c r="AG648" s="196"/>
      <c r="AH648" s="201"/>
      <c r="AI648" s="201"/>
      <c r="AJ648" s="201"/>
      <c r="AK648" s="43"/>
      <c r="AL648" s="43"/>
      <c r="AM648" s="43"/>
      <c r="AN648" s="64"/>
      <c r="AO648" s="64"/>
      <c r="AP648" s="202"/>
      <c r="AQ648" s="202"/>
      <c r="AR648" s="64"/>
    </row>
    <row r="649" spans="1:44" ht="15.75" customHeight="1" x14ac:dyDescent="0.2">
      <c r="A649" s="43"/>
      <c r="B649" s="43"/>
      <c r="C649" s="43"/>
      <c r="D649" s="43"/>
      <c r="E649" s="43"/>
      <c r="F649" s="43"/>
      <c r="G649" s="194"/>
      <c r="H649" s="194"/>
      <c r="I649" s="195"/>
      <c r="J649" s="196"/>
      <c r="K649" s="196"/>
      <c r="L649" s="196"/>
      <c r="M649" s="196"/>
      <c r="N649" s="196"/>
      <c r="O649" s="197"/>
      <c r="P649" s="197"/>
      <c r="Q649" s="197"/>
      <c r="R649" s="197"/>
      <c r="S649" s="197"/>
      <c r="T649" s="197"/>
      <c r="U649" s="198"/>
      <c r="V649" s="199"/>
      <c r="W649" s="200"/>
      <c r="X649" s="200"/>
      <c r="Y649" s="43"/>
      <c r="Z649" s="199"/>
      <c r="AA649" s="199"/>
      <c r="AB649" s="199"/>
      <c r="AC649" s="199"/>
      <c r="AD649" s="199"/>
      <c r="AE649" s="199"/>
      <c r="AF649" s="199"/>
      <c r="AG649" s="196"/>
      <c r="AH649" s="201"/>
      <c r="AI649" s="201"/>
      <c r="AJ649" s="201"/>
      <c r="AK649" s="43"/>
      <c r="AL649" s="43"/>
      <c r="AM649" s="43"/>
      <c r="AN649" s="64"/>
      <c r="AO649" s="64"/>
      <c r="AP649" s="202"/>
      <c r="AQ649" s="202"/>
      <c r="AR649" s="64"/>
    </row>
    <row r="650" spans="1:44" ht="15.75" customHeight="1" x14ac:dyDescent="0.2">
      <c r="A650" s="43"/>
      <c r="B650" s="43"/>
      <c r="C650" s="43"/>
      <c r="D650" s="43"/>
      <c r="E650" s="43"/>
      <c r="F650" s="43"/>
      <c r="G650" s="194"/>
      <c r="H650" s="194"/>
      <c r="I650" s="195"/>
      <c r="J650" s="196"/>
      <c r="K650" s="196"/>
      <c r="L650" s="196"/>
      <c r="M650" s="196"/>
      <c r="N650" s="196"/>
      <c r="O650" s="197"/>
      <c r="P650" s="197"/>
      <c r="Q650" s="197"/>
      <c r="R650" s="197"/>
      <c r="S650" s="197"/>
      <c r="T650" s="197"/>
      <c r="U650" s="198"/>
      <c r="V650" s="199"/>
      <c r="W650" s="200"/>
      <c r="X650" s="200"/>
      <c r="Y650" s="43"/>
      <c r="Z650" s="199"/>
      <c r="AA650" s="199"/>
      <c r="AB650" s="199"/>
      <c r="AC650" s="199"/>
      <c r="AD650" s="199"/>
      <c r="AE650" s="199"/>
      <c r="AF650" s="199"/>
      <c r="AG650" s="196"/>
      <c r="AH650" s="201"/>
      <c r="AI650" s="201"/>
      <c r="AJ650" s="201"/>
      <c r="AK650" s="43"/>
      <c r="AL650" s="43"/>
      <c r="AM650" s="43"/>
      <c r="AN650" s="64"/>
      <c r="AO650" s="64"/>
      <c r="AP650" s="202"/>
      <c r="AQ650" s="202"/>
      <c r="AR650" s="64"/>
    </row>
    <row r="651" spans="1:44" ht="15.75" customHeight="1" x14ac:dyDescent="0.2">
      <c r="A651" s="43"/>
      <c r="B651" s="43"/>
      <c r="C651" s="43"/>
      <c r="D651" s="43"/>
      <c r="E651" s="43"/>
      <c r="F651" s="43"/>
      <c r="G651" s="194"/>
      <c r="H651" s="194"/>
      <c r="I651" s="195"/>
      <c r="J651" s="196"/>
      <c r="K651" s="196"/>
      <c r="L651" s="196"/>
      <c r="M651" s="196"/>
      <c r="N651" s="196"/>
      <c r="O651" s="197"/>
      <c r="P651" s="197"/>
      <c r="Q651" s="197"/>
      <c r="R651" s="197"/>
      <c r="S651" s="197"/>
      <c r="T651" s="197"/>
      <c r="U651" s="198"/>
      <c r="V651" s="199"/>
      <c r="W651" s="200"/>
      <c r="X651" s="200"/>
      <c r="Y651" s="43"/>
      <c r="Z651" s="199"/>
      <c r="AA651" s="199"/>
      <c r="AB651" s="199"/>
      <c r="AC651" s="199"/>
      <c r="AD651" s="199"/>
      <c r="AE651" s="199"/>
      <c r="AF651" s="199"/>
      <c r="AG651" s="196"/>
      <c r="AH651" s="201"/>
      <c r="AI651" s="201"/>
      <c r="AJ651" s="201"/>
      <c r="AK651" s="43"/>
      <c r="AL651" s="43"/>
      <c r="AM651" s="43"/>
      <c r="AN651" s="64"/>
      <c r="AO651" s="64"/>
      <c r="AP651" s="202"/>
      <c r="AQ651" s="202"/>
      <c r="AR651" s="64"/>
    </row>
    <row r="652" spans="1:44" ht="15.75" customHeight="1" x14ac:dyDescent="0.2">
      <c r="A652" s="43"/>
      <c r="B652" s="43"/>
      <c r="C652" s="43"/>
      <c r="D652" s="43"/>
      <c r="E652" s="43"/>
      <c r="F652" s="43"/>
      <c r="G652" s="194"/>
      <c r="H652" s="194"/>
      <c r="I652" s="195"/>
      <c r="J652" s="196"/>
      <c r="K652" s="196"/>
      <c r="L652" s="196"/>
      <c r="M652" s="196"/>
      <c r="N652" s="196"/>
      <c r="O652" s="197"/>
      <c r="P652" s="197"/>
      <c r="Q652" s="197"/>
      <c r="R652" s="197"/>
      <c r="S652" s="197"/>
      <c r="T652" s="197"/>
      <c r="U652" s="198"/>
      <c r="V652" s="199"/>
      <c r="W652" s="200"/>
      <c r="X652" s="200"/>
      <c r="Y652" s="43"/>
      <c r="Z652" s="199"/>
      <c r="AA652" s="199"/>
      <c r="AB652" s="199"/>
      <c r="AC652" s="199"/>
      <c r="AD652" s="199"/>
      <c r="AE652" s="199"/>
      <c r="AF652" s="199"/>
      <c r="AG652" s="196"/>
      <c r="AH652" s="201"/>
      <c r="AI652" s="201"/>
      <c r="AJ652" s="201"/>
      <c r="AK652" s="43"/>
      <c r="AL652" s="43"/>
      <c r="AM652" s="43"/>
      <c r="AN652" s="64"/>
      <c r="AO652" s="64"/>
      <c r="AP652" s="202"/>
      <c r="AQ652" s="202"/>
      <c r="AR652" s="64"/>
    </row>
    <row r="653" spans="1:44" ht="15.75" customHeight="1" x14ac:dyDescent="0.2">
      <c r="A653" s="43"/>
      <c r="B653" s="43"/>
      <c r="C653" s="43"/>
      <c r="D653" s="43"/>
      <c r="E653" s="43"/>
      <c r="F653" s="43"/>
      <c r="G653" s="194"/>
      <c r="H653" s="194"/>
      <c r="I653" s="195"/>
      <c r="J653" s="196"/>
      <c r="K653" s="196"/>
      <c r="L653" s="196"/>
      <c r="M653" s="196"/>
      <c r="N653" s="196"/>
      <c r="O653" s="197"/>
      <c r="P653" s="197"/>
      <c r="Q653" s="197"/>
      <c r="R653" s="197"/>
      <c r="S653" s="197"/>
      <c r="T653" s="197"/>
      <c r="U653" s="198"/>
      <c r="V653" s="199"/>
      <c r="W653" s="200"/>
      <c r="X653" s="200"/>
      <c r="Y653" s="43"/>
      <c r="Z653" s="199"/>
      <c r="AA653" s="199"/>
      <c r="AB653" s="199"/>
      <c r="AC653" s="199"/>
      <c r="AD653" s="199"/>
      <c r="AE653" s="199"/>
      <c r="AF653" s="199"/>
      <c r="AG653" s="196"/>
      <c r="AH653" s="201"/>
      <c r="AI653" s="201"/>
      <c r="AJ653" s="201"/>
      <c r="AK653" s="43"/>
      <c r="AL653" s="43"/>
      <c r="AM653" s="43"/>
      <c r="AN653" s="64"/>
      <c r="AO653" s="64"/>
      <c r="AP653" s="202"/>
      <c r="AQ653" s="202"/>
      <c r="AR653" s="64"/>
    </row>
    <row r="654" spans="1:44" ht="15.75" customHeight="1" x14ac:dyDescent="0.2">
      <c r="A654" s="43"/>
      <c r="B654" s="43"/>
      <c r="C654" s="43"/>
      <c r="D654" s="43"/>
      <c r="E654" s="43"/>
      <c r="F654" s="43"/>
      <c r="G654" s="194"/>
      <c r="H654" s="194"/>
      <c r="I654" s="195"/>
      <c r="J654" s="196"/>
      <c r="K654" s="196"/>
      <c r="L654" s="196"/>
      <c r="M654" s="196"/>
      <c r="N654" s="196"/>
      <c r="O654" s="197"/>
      <c r="P654" s="197"/>
      <c r="Q654" s="197"/>
      <c r="R654" s="197"/>
      <c r="S654" s="197"/>
      <c r="T654" s="197"/>
      <c r="U654" s="198"/>
      <c r="V654" s="199"/>
      <c r="W654" s="200"/>
      <c r="X654" s="200"/>
      <c r="Y654" s="43"/>
      <c r="Z654" s="199"/>
      <c r="AA654" s="199"/>
      <c r="AB654" s="199"/>
      <c r="AC654" s="199"/>
      <c r="AD654" s="199"/>
      <c r="AE654" s="199"/>
      <c r="AF654" s="199"/>
      <c r="AG654" s="196"/>
      <c r="AH654" s="201"/>
      <c r="AI654" s="201"/>
      <c r="AJ654" s="201"/>
      <c r="AK654" s="43"/>
      <c r="AL654" s="43"/>
      <c r="AM654" s="43"/>
      <c r="AN654" s="64"/>
      <c r="AO654" s="64"/>
      <c r="AP654" s="202"/>
      <c r="AQ654" s="202"/>
      <c r="AR654" s="64"/>
    </row>
    <row r="655" spans="1:44" ht="15.75" customHeight="1" x14ac:dyDescent="0.2">
      <c r="A655" s="43"/>
      <c r="B655" s="43"/>
      <c r="C655" s="43"/>
      <c r="D655" s="43"/>
      <c r="E655" s="43"/>
      <c r="F655" s="43"/>
      <c r="G655" s="194"/>
      <c r="H655" s="194"/>
      <c r="I655" s="195"/>
      <c r="J655" s="196"/>
      <c r="K655" s="196"/>
      <c r="L655" s="196"/>
      <c r="M655" s="196"/>
      <c r="N655" s="196"/>
      <c r="O655" s="197"/>
      <c r="P655" s="197"/>
      <c r="Q655" s="197"/>
      <c r="R655" s="197"/>
      <c r="S655" s="197"/>
      <c r="T655" s="197"/>
      <c r="U655" s="198"/>
      <c r="V655" s="199"/>
      <c r="W655" s="200"/>
      <c r="X655" s="200"/>
      <c r="Y655" s="43"/>
      <c r="Z655" s="199"/>
      <c r="AA655" s="199"/>
      <c r="AB655" s="199"/>
      <c r="AC655" s="199"/>
      <c r="AD655" s="199"/>
      <c r="AE655" s="199"/>
      <c r="AF655" s="199"/>
      <c r="AG655" s="196"/>
      <c r="AH655" s="201"/>
      <c r="AI655" s="201"/>
      <c r="AJ655" s="201"/>
      <c r="AK655" s="43"/>
      <c r="AL655" s="43"/>
      <c r="AM655" s="43"/>
      <c r="AN655" s="64"/>
      <c r="AO655" s="64"/>
      <c r="AP655" s="202"/>
      <c r="AQ655" s="202"/>
      <c r="AR655" s="64"/>
    </row>
    <row r="656" spans="1:44" ht="15.75" customHeight="1" x14ac:dyDescent="0.2">
      <c r="A656" s="43"/>
      <c r="B656" s="43"/>
      <c r="C656" s="43"/>
      <c r="D656" s="43"/>
      <c r="E656" s="43"/>
      <c r="F656" s="43"/>
      <c r="G656" s="194"/>
      <c r="H656" s="194"/>
      <c r="I656" s="195"/>
      <c r="J656" s="196"/>
      <c r="K656" s="196"/>
      <c r="L656" s="196"/>
      <c r="M656" s="196"/>
      <c r="N656" s="196"/>
      <c r="O656" s="197"/>
      <c r="P656" s="197"/>
      <c r="Q656" s="197"/>
      <c r="R656" s="197"/>
      <c r="S656" s="197"/>
      <c r="T656" s="197"/>
      <c r="U656" s="198"/>
      <c r="V656" s="199"/>
      <c r="W656" s="200"/>
      <c r="X656" s="200"/>
      <c r="Y656" s="43"/>
      <c r="Z656" s="199"/>
      <c r="AA656" s="199"/>
      <c r="AB656" s="199"/>
      <c r="AC656" s="199"/>
      <c r="AD656" s="199"/>
      <c r="AE656" s="199"/>
      <c r="AF656" s="199"/>
      <c r="AG656" s="196"/>
      <c r="AH656" s="201"/>
      <c r="AI656" s="201"/>
      <c r="AJ656" s="201"/>
      <c r="AK656" s="43"/>
      <c r="AL656" s="43"/>
      <c r="AM656" s="43"/>
      <c r="AN656" s="64"/>
      <c r="AO656" s="64"/>
      <c r="AP656" s="202"/>
      <c r="AQ656" s="202"/>
      <c r="AR656" s="64"/>
    </row>
    <row r="657" spans="1:44" ht="15.75" customHeight="1" x14ac:dyDescent="0.2">
      <c r="A657" s="43"/>
      <c r="B657" s="43"/>
      <c r="C657" s="43"/>
      <c r="D657" s="43"/>
      <c r="E657" s="43"/>
      <c r="F657" s="43"/>
      <c r="G657" s="194"/>
      <c r="H657" s="194"/>
      <c r="I657" s="195"/>
      <c r="J657" s="196"/>
      <c r="K657" s="196"/>
      <c r="L657" s="196"/>
      <c r="M657" s="196"/>
      <c r="N657" s="196"/>
      <c r="O657" s="197"/>
      <c r="P657" s="197"/>
      <c r="Q657" s="197"/>
      <c r="R657" s="197"/>
      <c r="S657" s="197"/>
      <c r="T657" s="197"/>
      <c r="U657" s="198"/>
      <c r="V657" s="199"/>
      <c r="W657" s="200"/>
      <c r="X657" s="200"/>
      <c r="Y657" s="43"/>
      <c r="Z657" s="199"/>
      <c r="AA657" s="199"/>
      <c r="AB657" s="199"/>
      <c r="AC657" s="199"/>
      <c r="AD657" s="199"/>
      <c r="AE657" s="199"/>
      <c r="AF657" s="199"/>
      <c r="AG657" s="196"/>
      <c r="AH657" s="201"/>
      <c r="AI657" s="201"/>
      <c r="AJ657" s="201"/>
      <c r="AK657" s="43"/>
      <c r="AL657" s="43"/>
      <c r="AM657" s="43"/>
      <c r="AN657" s="64"/>
      <c r="AO657" s="64"/>
      <c r="AP657" s="202"/>
      <c r="AQ657" s="202"/>
      <c r="AR657" s="64"/>
    </row>
    <row r="658" spans="1:44" ht="15.75" customHeight="1" x14ac:dyDescent="0.2">
      <c r="A658" s="43"/>
      <c r="B658" s="43"/>
      <c r="C658" s="43"/>
      <c r="D658" s="43"/>
      <c r="E658" s="43"/>
      <c r="F658" s="43"/>
      <c r="G658" s="194"/>
      <c r="H658" s="194"/>
      <c r="I658" s="195"/>
      <c r="J658" s="196"/>
      <c r="K658" s="196"/>
      <c r="L658" s="196"/>
      <c r="M658" s="196"/>
      <c r="N658" s="196"/>
      <c r="O658" s="197"/>
      <c r="P658" s="197"/>
      <c r="Q658" s="197"/>
      <c r="R658" s="197"/>
      <c r="S658" s="197"/>
      <c r="T658" s="197"/>
      <c r="U658" s="198"/>
      <c r="V658" s="199"/>
      <c r="W658" s="200"/>
      <c r="X658" s="200"/>
      <c r="Y658" s="43"/>
      <c r="Z658" s="199"/>
      <c r="AA658" s="199"/>
      <c r="AB658" s="199"/>
      <c r="AC658" s="199"/>
      <c r="AD658" s="199"/>
      <c r="AE658" s="199"/>
      <c r="AF658" s="199"/>
      <c r="AG658" s="196"/>
      <c r="AH658" s="201"/>
      <c r="AI658" s="201"/>
      <c r="AJ658" s="201"/>
      <c r="AK658" s="43"/>
      <c r="AL658" s="43"/>
      <c r="AM658" s="43"/>
      <c r="AN658" s="64"/>
      <c r="AO658" s="64"/>
      <c r="AP658" s="202"/>
      <c r="AQ658" s="202"/>
      <c r="AR658" s="64"/>
    </row>
    <row r="659" spans="1:44" ht="15.75" customHeight="1" x14ac:dyDescent="0.2">
      <c r="A659" s="43"/>
      <c r="B659" s="43"/>
      <c r="C659" s="43"/>
      <c r="D659" s="43"/>
      <c r="E659" s="43"/>
      <c r="F659" s="43"/>
      <c r="G659" s="194"/>
      <c r="H659" s="194"/>
      <c r="I659" s="195"/>
      <c r="J659" s="196"/>
      <c r="K659" s="196"/>
      <c r="L659" s="196"/>
      <c r="M659" s="196"/>
      <c r="N659" s="196"/>
      <c r="O659" s="197"/>
      <c r="P659" s="197"/>
      <c r="Q659" s="197"/>
      <c r="R659" s="197"/>
      <c r="S659" s="197"/>
      <c r="T659" s="197"/>
      <c r="U659" s="198"/>
      <c r="V659" s="199"/>
      <c r="W659" s="200"/>
      <c r="X659" s="200"/>
      <c r="Y659" s="43"/>
      <c r="Z659" s="199"/>
      <c r="AA659" s="199"/>
      <c r="AB659" s="199"/>
      <c r="AC659" s="199"/>
      <c r="AD659" s="199"/>
      <c r="AE659" s="199"/>
      <c r="AF659" s="199"/>
      <c r="AG659" s="196"/>
      <c r="AH659" s="201"/>
      <c r="AI659" s="201"/>
      <c r="AJ659" s="201"/>
      <c r="AK659" s="43"/>
      <c r="AL659" s="43"/>
      <c r="AM659" s="43"/>
      <c r="AN659" s="64"/>
      <c r="AO659" s="64"/>
      <c r="AP659" s="202"/>
      <c r="AQ659" s="202"/>
      <c r="AR659" s="64"/>
    </row>
    <row r="660" spans="1:44" ht="15.75" customHeight="1" x14ac:dyDescent="0.2">
      <c r="A660" s="43"/>
      <c r="B660" s="43"/>
      <c r="C660" s="43"/>
      <c r="D660" s="43"/>
      <c r="E660" s="43"/>
      <c r="F660" s="43"/>
      <c r="G660" s="194"/>
      <c r="H660" s="194"/>
      <c r="I660" s="195"/>
      <c r="J660" s="196"/>
      <c r="K660" s="196"/>
      <c r="L660" s="196"/>
      <c r="M660" s="196"/>
      <c r="N660" s="196"/>
      <c r="O660" s="197"/>
      <c r="P660" s="197"/>
      <c r="Q660" s="197"/>
      <c r="R660" s="197"/>
      <c r="S660" s="197"/>
      <c r="T660" s="197"/>
      <c r="U660" s="198"/>
      <c r="V660" s="199"/>
      <c r="W660" s="200"/>
      <c r="X660" s="200"/>
      <c r="Y660" s="43"/>
      <c r="Z660" s="199"/>
      <c r="AA660" s="199"/>
      <c r="AB660" s="199"/>
      <c r="AC660" s="199"/>
      <c r="AD660" s="199"/>
      <c r="AE660" s="199"/>
      <c r="AF660" s="199"/>
      <c r="AG660" s="196"/>
      <c r="AH660" s="201"/>
      <c r="AI660" s="201"/>
      <c r="AJ660" s="201"/>
      <c r="AK660" s="43"/>
      <c r="AL660" s="43"/>
      <c r="AM660" s="43"/>
      <c r="AN660" s="64"/>
      <c r="AO660" s="64"/>
      <c r="AP660" s="202"/>
      <c r="AQ660" s="202"/>
      <c r="AR660" s="64"/>
    </row>
    <row r="661" spans="1:44" ht="15.75" customHeight="1" x14ac:dyDescent="0.2">
      <c r="A661" s="43"/>
      <c r="B661" s="43"/>
      <c r="C661" s="43"/>
      <c r="D661" s="43"/>
      <c r="E661" s="43"/>
      <c r="F661" s="43"/>
      <c r="G661" s="194"/>
      <c r="H661" s="194"/>
      <c r="I661" s="195"/>
      <c r="J661" s="196"/>
      <c r="K661" s="196"/>
      <c r="L661" s="196"/>
      <c r="M661" s="196"/>
      <c r="N661" s="196"/>
      <c r="O661" s="197"/>
      <c r="P661" s="197"/>
      <c r="Q661" s="197"/>
      <c r="R661" s="197"/>
      <c r="S661" s="197"/>
      <c r="T661" s="197"/>
      <c r="U661" s="198"/>
      <c r="V661" s="199"/>
      <c r="W661" s="200"/>
      <c r="X661" s="200"/>
      <c r="Y661" s="43"/>
      <c r="Z661" s="199"/>
      <c r="AA661" s="199"/>
      <c r="AB661" s="199"/>
      <c r="AC661" s="199"/>
      <c r="AD661" s="199"/>
      <c r="AE661" s="199"/>
      <c r="AF661" s="199"/>
      <c r="AG661" s="196"/>
      <c r="AH661" s="201"/>
      <c r="AI661" s="201"/>
      <c r="AJ661" s="201"/>
      <c r="AK661" s="43"/>
      <c r="AL661" s="43"/>
      <c r="AM661" s="43"/>
      <c r="AN661" s="64"/>
      <c r="AO661" s="64"/>
      <c r="AP661" s="202"/>
      <c r="AQ661" s="202"/>
      <c r="AR661" s="64"/>
    </row>
    <row r="662" spans="1:44" ht="15.75" customHeight="1" x14ac:dyDescent="0.2">
      <c r="A662" s="43"/>
      <c r="B662" s="43"/>
      <c r="C662" s="43"/>
      <c r="D662" s="43"/>
      <c r="E662" s="43"/>
      <c r="F662" s="43"/>
      <c r="G662" s="194"/>
      <c r="H662" s="194"/>
      <c r="I662" s="195"/>
      <c r="J662" s="196"/>
      <c r="K662" s="196"/>
      <c r="L662" s="196"/>
      <c r="M662" s="196"/>
      <c r="N662" s="196"/>
      <c r="O662" s="197"/>
      <c r="P662" s="197"/>
      <c r="Q662" s="197"/>
      <c r="R662" s="197"/>
      <c r="S662" s="197"/>
      <c r="T662" s="197"/>
      <c r="U662" s="198"/>
      <c r="V662" s="199"/>
      <c r="W662" s="200"/>
      <c r="X662" s="200"/>
      <c r="Y662" s="43"/>
      <c r="Z662" s="199"/>
      <c r="AA662" s="199"/>
      <c r="AB662" s="199"/>
      <c r="AC662" s="199"/>
      <c r="AD662" s="199"/>
      <c r="AE662" s="199"/>
      <c r="AF662" s="199"/>
      <c r="AG662" s="196"/>
      <c r="AH662" s="201"/>
      <c r="AI662" s="201"/>
      <c r="AJ662" s="201"/>
      <c r="AK662" s="43"/>
      <c r="AL662" s="43"/>
      <c r="AM662" s="43"/>
      <c r="AN662" s="64"/>
      <c r="AO662" s="64"/>
      <c r="AP662" s="202"/>
      <c r="AQ662" s="202"/>
      <c r="AR662" s="64"/>
    </row>
    <row r="663" spans="1:44" ht="15.75" customHeight="1" x14ac:dyDescent="0.2">
      <c r="A663" s="43"/>
      <c r="B663" s="43"/>
      <c r="C663" s="43"/>
      <c r="D663" s="43"/>
      <c r="E663" s="43"/>
      <c r="F663" s="43"/>
      <c r="G663" s="194"/>
      <c r="H663" s="194"/>
      <c r="I663" s="195"/>
      <c r="J663" s="196"/>
      <c r="K663" s="196"/>
      <c r="L663" s="196"/>
      <c r="M663" s="196"/>
      <c r="N663" s="196"/>
      <c r="O663" s="197"/>
      <c r="P663" s="197"/>
      <c r="Q663" s="197"/>
      <c r="R663" s="197"/>
      <c r="S663" s="197"/>
      <c r="T663" s="197"/>
      <c r="U663" s="198"/>
      <c r="V663" s="199"/>
      <c r="W663" s="200"/>
      <c r="X663" s="200"/>
      <c r="Y663" s="43"/>
      <c r="Z663" s="199"/>
      <c r="AA663" s="199"/>
      <c r="AB663" s="199"/>
      <c r="AC663" s="199"/>
      <c r="AD663" s="199"/>
      <c r="AE663" s="199"/>
      <c r="AF663" s="199"/>
      <c r="AG663" s="196"/>
      <c r="AH663" s="201"/>
      <c r="AI663" s="201"/>
      <c r="AJ663" s="201"/>
      <c r="AK663" s="43"/>
      <c r="AL663" s="43"/>
      <c r="AM663" s="43"/>
      <c r="AN663" s="64"/>
      <c r="AO663" s="64"/>
      <c r="AP663" s="202"/>
      <c r="AQ663" s="202"/>
      <c r="AR663" s="64"/>
    </row>
    <row r="664" spans="1:44" ht="15.75" customHeight="1" x14ac:dyDescent="0.2">
      <c r="A664" s="43"/>
      <c r="B664" s="43"/>
      <c r="C664" s="43"/>
      <c r="D664" s="43"/>
      <c r="E664" s="43"/>
      <c r="F664" s="43"/>
      <c r="G664" s="194"/>
      <c r="H664" s="194"/>
      <c r="I664" s="195"/>
      <c r="J664" s="196"/>
      <c r="K664" s="196"/>
      <c r="L664" s="196"/>
      <c r="M664" s="196"/>
      <c r="N664" s="196"/>
      <c r="O664" s="197"/>
      <c r="P664" s="197"/>
      <c r="Q664" s="197"/>
      <c r="R664" s="197"/>
      <c r="S664" s="197"/>
      <c r="T664" s="197"/>
      <c r="U664" s="198"/>
      <c r="V664" s="199"/>
      <c r="W664" s="200"/>
      <c r="X664" s="200"/>
      <c r="Y664" s="43"/>
      <c r="Z664" s="199"/>
      <c r="AA664" s="199"/>
      <c r="AB664" s="199"/>
      <c r="AC664" s="199"/>
      <c r="AD664" s="199"/>
      <c r="AE664" s="199"/>
      <c r="AF664" s="199"/>
      <c r="AG664" s="196"/>
      <c r="AH664" s="201"/>
      <c r="AI664" s="201"/>
      <c r="AJ664" s="201"/>
      <c r="AK664" s="43"/>
      <c r="AL664" s="43"/>
      <c r="AM664" s="43"/>
      <c r="AN664" s="64"/>
      <c r="AO664" s="64"/>
      <c r="AP664" s="202"/>
      <c r="AQ664" s="202"/>
      <c r="AR664" s="64"/>
    </row>
    <row r="665" spans="1:44" ht="15.75" customHeight="1" x14ac:dyDescent="0.2">
      <c r="A665" s="43"/>
      <c r="B665" s="43"/>
      <c r="C665" s="43"/>
      <c r="D665" s="43"/>
      <c r="E665" s="43"/>
      <c r="F665" s="43"/>
      <c r="G665" s="194"/>
      <c r="H665" s="194"/>
      <c r="I665" s="195"/>
      <c r="J665" s="196"/>
      <c r="K665" s="196"/>
      <c r="L665" s="196"/>
      <c r="M665" s="196"/>
      <c r="N665" s="196"/>
      <c r="O665" s="197"/>
      <c r="P665" s="197"/>
      <c r="Q665" s="197"/>
      <c r="R665" s="197"/>
      <c r="S665" s="197"/>
      <c r="T665" s="197"/>
      <c r="U665" s="198"/>
      <c r="V665" s="199"/>
      <c r="W665" s="200"/>
      <c r="X665" s="200"/>
      <c r="Y665" s="43"/>
      <c r="Z665" s="199"/>
      <c r="AA665" s="199"/>
      <c r="AB665" s="199"/>
      <c r="AC665" s="199"/>
      <c r="AD665" s="199"/>
      <c r="AE665" s="199"/>
      <c r="AF665" s="199"/>
      <c r="AG665" s="196"/>
      <c r="AH665" s="201"/>
      <c r="AI665" s="201"/>
      <c r="AJ665" s="201"/>
      <c r="AK665" s="43"/>
      <c r="AL665" s="43"/>
      <c r="AM665" s="43"/>
      <c r="AN665" s="64"/>
      <c r="AO665" s="64"/>
      <c r="AP665" s="202"/>
      <c r="AQ665" s="202"/>
      <c r="AR665" s="64"/>
    </row>
    <row r="666" spans="1:44" ht="15.75" customHeight="1" x14ac:dyDescent="0.2">
      <c r="A666" s="43"/>
      <c r="B666" s="43"/>
      <c r="C666" s="43"/>
      <c r="D666" s="43"/>
      <c r="E666" s="43"/>
      <c r="F666" s="43"/>
      <c r="G666" s="194"/>
      <c r="H666" s="194"/>
      <c r="I666" s="195"/>
      <c r="J666" s="196"/>
      <c r="K666" s="196"/>
      <c r="L666" s="196"/>
      <c r="M666" s="196"/>
      <c r="N666" s="196"/>
      <c r="O666" s="197"/>
      <c r="P666" s="197"/>
      <c r="Q666" s="197"/>
      <c r="R666" s="197"/>
      <c r="S666" s="197"/>
      <c r="T666" s="197"/>
      <c r="U666" s="198"/>
      <c r="V666" s="199"/>
      <c r="W666" s="200"/>
      <c r="X666" s="200"/>
      <c r="Y666" s="43"/>
      <c r="Z666" s="199"/>
      <c r="AA666" s="199"/>
      <c r="AB666" s="199"/>
      <c r="AC666" s="199"/>
      <c r="AD666" s="199"/>
      <c r="AE666" s="199"/>
      <c r="AF666" s="199"/>
      <c r="AG666" s="196"/>
      <c r="AH666" s="201"/>
      <c r="AI666" s="201"/>
      <c r="AJ666" s="201"/>
      <c r="AK666" s="43"/>
      <c r="AL666" s="43"/>
      <c r="AM666" s="43"/>
      <c r="AN666" s="64"/>
      <c r="AO666" s="64"/>
      <c r="AP666" s="202"/>
      <c r="AQ666" s="202"/>
      <c r="AR666" s="64"/>
    </row>
    <row r="667" spans="1:44" ht="15.75" customHeight="1" x14ac:dyDescent="0.2">
      <c r="A667" s="43"/>
      <c r="B667" s="43"/>
      <c r="C667" s="43"/>
      <c r="D667" s="43"/>
      <c r="E667" s="43"/>
      <c r="F667" s="43"/>
      <c r="G667" s="194"/>
      <c r="H667" s="194"/>
      <c r="I667" s="195"/>
      <c r="J667" s="196"/>
      <c r="K667" s="196"/>
      <c r="L667" s="196"/>
      <c r="M667" s="196"/>
      <c r="N667" s="196"/>
      <c r="O667" s="197"/>
      <c r="P667" s="197"/>
      <c r="Q667" s="197"/>
      <c r="R667" s="197"/>
      <c r="S667" s="197"/>
      <c r="T667" s="197"/>
      <c r="U667" s="198"/>
      <c r="V667" s="199"/>
      <c r="W667" s="200"/>
      <c r="X667" s="200"/>
      <c r="Y667" s="43"/>
      <c r="Z667" s="199"/>
      <c r="AA667" s="199"/>
      <c r="AB667" s="199"/>
      <c r="AC667" s="199"/>
      <c r="AD667" s="199"/>
      <c r="AE667" s="199"/>
      <c r="AF667" s="199"/>
      <c r="AG667" s="196"/>
      <c r="AH667" s="201"/>
      <c r="AI667" s="201"/>
      <c r="AJ667" s="201"/>
      <c r="AK667" s="43"/>
      <c r="AL667" s="43"/>
      <c r="AM667" s="43"/>
      <c r="AN667" s="64"/>
      <c r="AO667" s="64"/>
      <c r="AP667" s="202"/>
      <c r="AQ667" s="202"/>
      <c r="AR667" s="64"/>
    </row>
    <row r="668" spans="1:44" ht="15.75" customHeight="1" x14ac:dyDescent="0.2">
      <c r="A668" s="43"/>
      <c r="B668" s="43"/>
      <c r="C668" s="43"/>
      <c r="D668" s="43"/>
      <c r="E668" s="43"/>
      <c r="F668" s="43"/>
      <c r="G668" s="194"/>
      <c r="H668" s="194"/>
      <c r="I668" s="195"/>
      <c r="J668" s="196"/>
      <c r="K668" s="196"/>
      <c r="L668" s="196"/>
      <c r="M668" s="196"/>
      <c r="N668" s="196"/>
      <c r="O668" s="197"/>
      <c r="P668" s="197"/>
      <c r="Q668" s="197"/>
      <c r="R668" s="197"/>
      <c r="S668" s="197"/>
      <c r="T668" s="197"/>
      <c r="U668" s="198"/>
      <c r="V668" s="199"/>
      <c r="W668" s="200"/>
      <c r="X668" s="200"/>
      <c r="Y668" s="43"/>
      <c r="Z668" s="199"/>
      <c r="AA668" s="199"/>
      <c r="AB668" s="199"/>
      <c r="AC668" s="199"/>
      <c r="AD668" s="199"/>
      <c r="AE668" s="199"/>
      <c r="AF668" s="199"/>
      <c r="AG668" s="196"/>
      <c r="AH668" s="201"/>
      <c r="AI668" s="201"/>
      <c r="AJ668" s="201"/>
      <c r="AK668" s="43"/>
      <c r="AL668" s="43"/>
      <c r="AM668" s="43"/>
      <c r="AN668" s="64"/>
      <c r="AO668" s="64"/>
      <c r="AP668" s="202"/>
      <c r="AQ668" s="202"/>
      <c r="AR668" s="64"/>
    </row>
    <row r="669" spans="1:44" ht="15.75" customHeight="1" x14ac:dyDescent="0.2">
      <c r="A669" s="43"/>
      <c r="B669" s="43"/>
      <c r="C669" s="43"/>
      <c r="D669" s="43"/>
      <c r="E669" s="43"/>
      <c r="F669" s="43"/>
      <c r="G669" s="194"/>
      <c r="H669" s="194"/>
      <c r="I669" s="195"/>
      <c r="J669" s="196"/>
      <c r="K669" s="196"/>
      <c r="L669" s="196"/>
      <c r="M669" s="196"/>
      <c r="N669" s="196"/>
      <c r="O669" s="197"/>
      <c r="P669" s="197"/>
      <c r="Q669" s="197"/>
      <c r="R669" s="197"/>
      <c r="S669" s="197"/>
      <c r="T669" s="197"/>
      <c r="U669" s="198"/>
      <c r="V669" s="199"/>
      <c r="W669" s="200"/>
      <c r="X669" s="200"/>
      <c r="Y669" s="43"/>
      <c r="Z669" s="199"/>
      <c r="AA669" s="199"/>
      <c r="AB669" s="199"/>
      <c r="AC669" s="199"/>
      <c r="AD669" s="199"/>
      <c r="AE669" s="199"/>
      <c r="AF669" s="199"/>
      <c r="AG669" s="196"/>
      <c r="AH669" s="201"/>
      <c r="AI669" s="201"/>
      <c r="AJ669" s="201"/>
      <c r="AK669" s="43"/>
      <c r="AL669" s="43"/>
      <c r="AM669" s="43"/>
      <c r="AN669" s="64"/>
      <c r="AO669" s="64"/>
      <c r="AP669" s="202"/>
      <c r="AQ669" s="202"/>
      <c r="AR669" s="64"/>
    </row>
    <row r="670" spans="1:44" ht="15.75" customHeight="1" x14ac:dyDescent="0.2">
      <c r="A670" s="43"/>
      <c r="B670" s="43"/>
      <c r="C670" s="43"/>
      <c r="D670" s="43"/>
      <c r="E670" s="43"/>
      <c r="F670" s="43"/>
      <c r="G670" s="194"/>
      <c r="H670" s="194"/>
      <c r="I670" s="195"/>
      <c r="J670" s="196"/>
      <c r="K670" s="196"/>
      <c r="L670" s="196"/>
      <c r="M670" s="196"/>
      <c r="N670" s="196"/>
      <c r="O670" s="197"/>
      <c r="P670" s="197"/>
      <c r="Q670" s="197"/>
      <c r="R670" s="197"/>
      <c r="S670" s="197"/>
      <c r="T670" s="197"/>
      <c r="U670" s="198"/>
      <c r="V670" s="199"/>
      <c r="W670" s="200"/>
      <c r="X670" s="200"/>
      <c r="Y670" s="43"/>
      <c r="Z670" s="199"/>
      <c r="AA670" s="199"/>
      <c r="AB670" s="199"/>
      <c r="AC670" s="199"/>
      <c r="AD670" s="199"/>
      <c r="AE670" s="199"/>
      <c r="AF670" s="199"/>
      <c r="AG670" s="196"/>
      <c r="AH670" s="201"/>
      <c r="AI670" s="201"/>
      <c r="AJ670" s="201"/>
      <c r="AK670" s="43"/>
      <c r="AL670" s="43"/>
      <c r="AM670" s="43"/>
      <c r="AN670" s="64"/>
      <c r="AO670" s="64"/>
      <c r="AP670" s="202"/>
      <c r="AQ670" s="202"/>
      <c r="AR670" s="64"/>
    </row>
    <row r="671" spans="1:44" ht="15.75" customHeight="1" x14ac:dyDescent="0.2">
      <c r="A671" s="43"/>
      <c r="B671" s="43"/>
      <c r="C671" s="43"/>
      <c r="D671" s="43"/>
      <c r="E671" s="43"/>
      <c r="F671" s="43"/>
      <c r="G671" s="194"/>
      <c r="H671" s="194"/>
      <c r="I671" s="195"/>
      <c r="J671" s="196"/>
      <c r="K671" s="196"/>
      <c r="L671" s="196"/>
      <c r="M671" s="196"/>
      <c r="N671" s="196"/>
      <c r="O671" s="197"/>
      <c r="P671" s="197"/>
      <c r="Q671" s="197"/>
      <c r="R671" s="197"/>
      <c r="S671" s="197"/>
      <c r="T671" s="197"/>
      <c r="U671" s="198"/>
      <c r="V671" s="199"/>
      <c r="W671" s="200"/>
      <c r="X671" s="200"/>
      <c r="Y671" s="43"/>
      <c r="Z671" s="199"/>
      <c r="AA671" s="199"/>
      <c r="AB671" s="199"/>
      <c r="AC671" s="199"/>
      <c r="AD671" s="199"/>
      <c r="AE671" s="199"/>
      <c r="AF671" s="199"/>
      <c r="AG671" s="196"/>
      <c r="AH671" s="201"/>
      <c r="AI671" s="201"/>
      <c r="AJ671" s="201"/>
      <c r="AK671" s="43"/>
      <c r="AL671" s="43"/>
      <c r="AM671" s="43"/>
      <c r="AN671" s="64"/>
      <c r="AO671" s="64"/>
      <c r="AP671" s="202"/>
      <c r="AQ671" s="202"/>
      <c r="AR671" s="64"/>
    </row>
    <row r="672" spans="1:44" ht="15.75" customHeight="1" x14ac:dyDescent="0.2">
      <c r="A672" s="43"/>
      <c r="B672" s="43"/>
      <c r="C672" s="43"/>
      <c r="D672" s="43"/>
      <c r="E672" s="43"/>
      <c r="F672" s="43"/>
      <c r="G672" s="194"/>
      <c r="H672" s="194"/>
      <c r="I672" s="195"/>
      <c r="J672" s="196"/>
      <c r="K672" s="196"/>
      <c r="L672" s="196"/>
      <c r="M672" s="196"/>
      <c r="N672" s="196"/>
      <c r="O672" s="197"/>
      <c r="P672" s="197"/>
      <c r="Q672" s="197"/>
      <c r="R672" s="197"/>
      <c r="S672" s="197"/>
      <c r="T672" s="197"/>
      <c r="U672" s="198"/>
      <c r="V672" s="199"/>
      <c r="W672" s="200"/>
      <c r="X672" s="200"/>
      <c r="Y672" s="43"/>
      <c r="Z672" s="199"/>
      <c r="AA672" s="199"/>
      <c r="AB672" s="199"/>
      <c r="AC672" s="199"/>
      <c r="AD672" s="199"/>
      <c r="AE672" s="199"/>
      <c r="AF672" s="199"/>
      <c r="AG672" s="196"/>
      <c r="AH672" s="201"/>
      <c r="AI672" s="201"/>
      <c r="AJ672" s="201"/>
      <c r="AK672" s="43"/>
      <c r="AL672" s="43"/>
      <c r="AM672" s="43"/>
      <c r="AN672" s="64"/>
      <c r="AO672" s="64"/>
      <c r="AP672" s="202"/>
      <c r="AQ672" s="202"/>
      <c r="AR672" s="64"/>
    </row>
    <row r="673" spans="1:44" ht="15.75" customHeight="1" x14ac:dyDescent="0.2">
      <c r="A673" s="43"/>
      <c r="B673" s="43"/>
      <c r="C673" s="43"/>
      <c r="D673" s="43"/>
      <c r="E673" s="43"/>
      <c r="F673" s="43"/>
      <c r="G673" s="194"/>
      <c r="H673" s="194"/>
      <c r="I673" s="195"/>
      <c r="J673" s="196"/>
      <c r="K673" s="196"/>
      <c r="L673" s="196"/>
      <c r="M673" s="196"/>
      <c r="N673" s="196"/>
      <c r="O673" s="197"/>
      <c r="P673" s="197"/>
      <c r="Q673" s="197"/>
      <c r="R673" s="197"/>
      <c r="S673" s="197"/>
      <c r="T673" s="197"/>
      <c r="U673" s="198"/>
      <c r="V673" s="199"/>
      <c r="W673" s="200"/>
      <c r="X673" s="200"/>
      <c r="Y673" s="43"/>
      <c r="Z673" s="199"/>
      <c r="AA673" s="199"/>
      <c r="AB673" s="199"/>
      <c r="AC673" s="199"/>
      <c r="AD673" s="199"/>
      <c r="AE673" s="199"/>
      <c r="AF673" s="199"/>
      <c r="AG673" s="196"/>
      <c r="AH673" s="201"/>
      <c r="AI673" s="201"/>
      <c r="AJ673" s="201"/>
      <c r="AK673" s="43"/>
      <c r="AL673" s="43"/>
      <c r="AM673" s="43"/>
      <c r="AN673" s="64"/>
      <c r="AO673" s="64"/>
      <c r="AP673" s="202"/>
      <c r="AQ673" s="202"/>
      <c r="AR673" s="64"/>
    </row>
    <row r="674" spans="1:44" ht="15.75" customHeight="1" x14ac:dyDescent="0.2">
      <c r="A674" s="43"/>
      <c r="B674" s="43"/>
      <c r="C674" s="43"/>
      <c r="D674" s="43"/>
      <c r="E674" s="43"/>
      <c r="F674" s="43"/>
      <c r="G674" s="194"/>
      <c r="H674" s="194"/>
      <c r="I674" s="195"/>
      <c r="J674" s="196"/>
      <c r="K674" s="196"/>
      <c r="L674" s="196"/>
      <c r="M674" s="196"/>
      <c r="N674" s="196"/>
      <c r="O674" s="197"/>
      <c r="P674" s="197"/>
      <c r="Q674" s="197"/>
      <c r="R674" s="197"/>
      <c r="S674" s="197"/>
      <c r="T674" s="197"/>
      <c r="U674" s="198"/>
      <c r="V674" s="199"/>
      <c r="W674" s="200"/>
      <c r="X674" s="200"/>
      <c r="Y674" s="43"/>
      <c r="Z674" s="199"/>
      <c r="AA674" s="199"/>
      <c r="AB674" s="199"/>
      <c r="AC674" s="199"/>
      <c r="AD674" s="199"/>
      <c r="AE674" s="199"/>
      <c r="AF674" s="199"/>
      <c r="AG674" s="196"/>
      <c r="AH674" s="201"/>
      <c r="AI674" s="201"/>
      <c r="AJ674" s="201"/>
      <c r="AK674" s="43"/>
      <c r="AL674" s="43"/>
      <c r="AM674" s="43"/>
      <c r="AN674" s="64"/>
      <c r="AO674" s="64"/>
      <c r="AP674" s="202"/>
      <c r="AQ674" s="202"/>
      <c r="AR674" s="64"/>
    </row>
    <row r="675" spans="1:44" ht="15.75" customHeight="1" x14ac:dyDescent="0.2">
      <c r="A675" s="43"/>
      <c r="B675" s="43"/>
      <c r="C675" s="43"/>
      <c r="D675" s="43"/>
      <c r="E675" s="43"/>
      <c r="F675" s="43"/>
      <c r="G675" s="194"/>
      <c r="H675" s="194"/>
      <c r="I675" s="195"/>
      <c r="J675" s="196"/>
      <c r="K675" s="196"/>
      <c r="L675" s="196"/>
      <c r="M675" s="196"/>
      <c r="N675" s="196"/>
      <c r="O675" s="197"/>
      <c r="P675" s="197"/>
      <c r="Q675" s="197"/>
      <c r="R675" s="197"/>
      <c r="S675" s="197"/>
      <c r="T675" s="197"/>
      <c r="U675" s="198"/>
      <c r="V675" s="199"/>
      <c r="W675" s="200"/>
      <c r="X675" s="200"/>
      <c r="Y675" s="43"/>
      <c r="Z675" s="199"/>
      <c r="AA675" s="199"/>
      <c r="AB675" s="199"/>
      <c r="AC675" s="199"/>
      <c r="AD675" s="199"/>
      <c r="AE675" s="199"/>
      <c r="AF675" s="199"/>
      <c r="AG675" s="196"/>
      <c r="AH675" s="201"/>
      <c r="AI675" s="201"/>
      <c r="AJ675" s="201"/>
      <c r="AK675" s="43"/>
      <c r="AL675" s="43"/>
      <c r="AM675" s="43"/>
      <c r="AN675" s="64"/>
      <c r="AO675" s="64"/>
      <c r="AP675" s="202"/>
      <c r="AQ675" s="202"/>
      <c r="AR675" s="64"/>
    </row>
    <row r="676" spans="1:44" ht="15.75" customHeight="1" x14ac:dyDescent="0.2">
      <c r="A676" s="43"/>
      <c r="B676" s="43"/>
      <c r="C676" s="43"/>
      <c r="D676" s="43"/>
      <c r="E676" s="43"/>
      <c r="F676" s="43"/>
      <c r="G676" s="194"/>
      <c r="H676" s="194"/>
      <c r="I676" s="195"/>
      <c r="J676" s="196"/>
      <c r="K676" s="196"/>
      <c r="L676" s="196"/>
      <c r="M676" s="196"/>
      <c r="N676" s="196"/>
      <c r="O676" s="197"/>
      <c r="P676" s="197"/>
      <c r="Q676" s="197"/>
      <c r="R676" s="197"/>
      <c r="S676" s="197"/>
      <c r="T676" s="197"/>
      <c r="U676" s="198"/>
      <c r="V676" s="199"/>
      <c r="W676" s="200"/>
      <c r="X676" s="200"/>
      <c r="Y676" s="43"/>
      <c r="Z676" s="199"/>
      <c r="AA676" s="199"/>
      <c r="AB676" s="199"/>
      <c r="AC676" s="199"/>
      <c r="AD676" s="199"/>
      <c r="AE676" s="199"/>
      <c r="AF676" s="199"/>
      <c r="AG676" s="196"/>
      <c r="AH676" s="201"/>
      <c r="AI676" s="201"/>
      <c r="AJ676" s="201"/>
      <c r="AK676" s="43"/>
      <c r="AL676" s="43"/>
      <c r="AM676" s="43"/>
      <c r="AN676" s="64"/>
      <c r="AO676" s="64"/>
      <c r="AP676" s="202"/>
      <c r="AQ676" s="202"/>
      <c r="AR676" s="64"/>
    </row>
    <row r="677" spans="1:44" ht="15.75" customHeight="1" x14ac:dyDescent="0.2">
      <c r="A677" s="43"/>
      <c r="B677" s="43"/>
      <c r="C677" s="43"/>
      <c r="D677" s="43"/>
      <c r="E677" s="43"/>
      <c r="F677" s="43"/>
      <c r="G677" s="194"/>
      <c r="H677" s="194"/>
      <c r="I677" s="195"/>
      <c r="J677" s="196"/>
      <c r="K677" s="196"/>
      <c r="L677" s="196"/>
      <c r="M677" s="196"/>
      <c r="N677" s="196"/>
      <c r="O677" s="197"/>
      <c r="P677" s="197"/>
      <c r="Q677" s="197"/>
      <c r="R677" s="197"/>
      <c r="S677" s="197"/>
      <c r="T677" s="197"/>
      <c r="U677" s="198"/>
      <c r="V677" s="199"/>
      <c r="W677" s="200"/>
      <c r="X677" s="200"/>
      <c r="Y677" s="43"/>
      <c r="Z677" s="199"/>
      <c r="AA677" s="199"/>
      <c r="AB677" s="199"/>
      <c r="AC677" s="199"/>
      <c r="AD677" s="199"/>
      <c r="AE677" s="199"/>
      <c r="AF677" s="199"/>
      <c r="AG677" s="196"/>
      <c r="AH677" s="201"/>
      <c r="AI677" s="201"/>
      <c r="AJ677" s="201"/>
      <c r="AK677" s="43"/>
      <c r="AL677" s="43"/>
      <c r="AM677" s="43"/>
      <c r="AN677" s="64"/>
      <c r="AO677" s="64"/>
      <c r="AP677" s="202"/>
      <c r="AQ677" s="202"/>
      <c r="AR677" s="64"/>
    </row>
    <row r="678" spans="1:44" ht="15.75" customHeight="1" x14ac:dyDescent="0.2">
      <c r="A678" s="43"/>
      <c r="B678" s="43"/>
      <c r="C678" s="43"/>
      <c r="D678" s="43"/>
      <c r="E678" s="43"/>
      <c r="F678" s="43"/>
      <c r="G678" s="194"/>
      <c r="H678" s="194"/>
      <c r="I678" s="195"/>
      <c r="J678" s="196"/>
      <c r="K678" s="196"/>
      <c r="L678" s="196"/>
      <c r="M678" s="196"/>
      <c r="N678" s="196"/>
      <c r="O678" s="197"/>
      <c r="P678" s="197"/>
      <c r="Q678" s="197"/>
      <c r="R678" s="197"/>
      <c r="S678" s="197"/>
      <c r="T678" s="197"/>
      <c r="U678" s="198"/>
      <c r="V678" s="199"/>
      <c r="W678" s="200"/>
      <c r="X678" s="200"/>
      <c r="Y678" s="43"/>
      <c r="Z678" s="199"/>
      <c r="AA678" s="199"/>
      <c r="AB678" s="199"/>
      <c r="AC678" s="199"/>
      <c r="AD678" s="199"/>
      <c r="AE678" s="199"/>
      <c r="AF678" s="199"/>
      <c r="AG678" s="196"/>
      <c r="AH678" s="201"/>
      <c r="AI678" s="201"/>
      <c r="AJ678" s="201"/>
      <c r="AK678" s="43"/>
      <c r="AL678" s="43"/>
      <c r="AM678" s="43"/>
      <c r="AN678" s="64"/>
      <c r="AO678" s="64"/>
      <c r="AP678" s="202"/>
      <c r="AQ678" s="202"/>
      <c r="AR678" s="64"/>
    </row>
    <row r="679" spans="1:44" ht="15.75" customHeight="1" x14ac:dyDescent="0.2">
      <c r="A679" s="43"/>
      <c r="B679" s="43"/>
      <c r="C679" s="43"/>
      <c r="D679" s="43"/>
      <c r="E679" s="43"/>
      <c r="F679" s="43"/>
      <c r="G679" s="194"/>
      <c r="H679" s="194"/>
      <c r="I679" s="195"/>
      <c r="J679" s="196"/>
      <c r="K679" s="196"/>
      <c r="L679" s="196"/>
      <c r="M679" s="196"/>
      <c r="N679" s="196"/>
      <c r="O679" s="197"/>
      <c r="P679" s="197"/>
      <c r="Q679" s="197"/>
      <c r="R679" s="197"/>
      <c r="S679" s="197"/>
      <c r="T679" s="197"/>
      <c r="U679" s="198"/>
      <c r="V679" s="199"/>
      <c r="W679" s="200"/>
      <c r="X679" s="200"/>
      <c r="Y679" s="43"/>
      <c r="Z679" s="199"/>
      <c r="AA679" s="199"/>
      <c r="AB679" s="199"/>
      <c r="AC679" s="199"/>
      <c r="AD679" s="199"/>
      <c r="AE679" s="199"/>
      <c r="AF679" s="199"/>
      <c r="AG679" s="196"/>
      <c r="AH679" s="201"/>
      <c r="AI679" s="201"/>
      <c r="AJ679" s="201"/>
      <c r="AK679" s="43"/>
      <c r="AL679" s="43"/>
      <c r="AM679" s="43"/>
      <c r="AN679" s="64"/>
      <c r="AO679" s="64"/>
      <c r="AP679" s="202"/>
      <c r="AQ679" s="202"/>
      <c r="AR679" s="64"/>
    </row>
    <row r="680" spans="1:44" ht="15.75" customHeight="1" x14ac:dyDescent="0.2">
      <c r="A680" s="43"/>
      <c r="B680" s="43"/>
      <c r="C680" s="43"/>
      <c r="D680" s="43"/>
      <c r="E680" s="43"/>
      <c r="F680" s="43"/>
      <c r="G680" s="194"/>
      <c r="H680" s="194"/>
      <c r="I680" s="195"/>
      <c r="J680" s="196"/>
      <c r="K680" s="196"/>
      <c r="L680" s="196"/>
      <c r="M680" s="196"/>
      <c r="N680" s="196"/>
      <c r="O680" s="197"/>
      <c r="P680" s="197"/>
      <c r="Q680" s="197"/>
      <c r="R680" s="197"/>
      <c r="S680" s="197"/>
      <c r="T680" s="197"/>
      <c r="U680" s="198"/>
      <c r="V680" s="199"/>
      <c r="W680" s="200"/>
      <c r="X680" s="200"/>
      <c r="Y680" s="43"/>
      <c r="Z680" s="199"/>
      <c r="AA680" s="199"/>
      <c r="AB680" s="199"/>
      <c r="AC680" s="199"/>
      <c r="AD680" s="199"/>
      <c r="AE680" s="199"/>
      <c r="AF680" s="199"/>
      <c r="AG680" s="196"/>
      <c r="AH680" s="201"/>
      <c r="AI680" s="201"/>
      <c r="AJ680" s="201"/>
      <c r="AK680" s="43"/>
      <c r="AL680" s="43"/>
      <c r="AM680" s="43"/>
      <c r="AN680" s="64"/>
      <c r="AO680" s="64"/>
      <c r="AP680" s="202"/>
      <c r="AQ680" s="202"/>
      <c r="AR680" s="64"/>
    </row>
    <row r="681" spans="1:44" ht="15.75" customHeight="1" x14ac:dyDescent="0.2">
      <c r="A681" s="43"/>
      <c r="B681" s="43"/>
      <c r="C681" s="43"/>
      <c r="D681" s="43"/>
      <c r="E681" s="43"/>
      <c r="F681" s="43"/>
      <c r="G681" s="194"/>
      <c r="H681" s="194"/>
      <c r="I681" s="195"/>
      <c r="J681" s="196"/>
      <c r="K681" s="196"/>
      <c r="L681" s="196"/>
      <c r="M681" s="196"/>
      <c r="N681" s="196"/>
      <c r="O681" s="197"/>
      <c r="P681" s="197"/>
      <c r="Q681" s="197"/>
      <c r="R681" s="197"/>
      <c r="S681" s="197"/>
      <c r="T681" s="197"/>
      <c r="U681" s="198"/>
      <c r="V681" s="199"/>
      <c r="W681" s="200"/>
      <c r="X681" s="200"/>
      <c r="Y681" s="43"/>
      <c r="Z681" s="199"/>
      <c r="AA681" s="199"/>
      <c r="AB681" s="199"/>
      <c r="AC681" s="199"/>
      <c r="AD681" s="199"/>
      <c r="AE681" s="199"/>
      <c r="AF681" s="199"/>
      <c r="AG681" s="196"/>
      <c r="AH681" s="201"/>
      <c r="AI681" s="201"/>
      <c r="AJ681" s="201"/>
      <c r="AK681" s="43"/>
      <c r="AL681" s="43"/>
      <c r="AM681" s="43"/>
      <c r="AN681" s="64"/>
      <c r="AO681" s="64"/>
      <c r="AP681" s="202"/>
      <c r="AQ681" s="202"/>
      <c r="AR681" s="64"/>
    </row>
    <row r="682" spans="1:44" ht="15.75" customHeight="1" x14ac:dyDescent="0.2">
      <c r="A682" s="43"/>
      <c r="B682" s="43"/>
      <c r="C682" s="43"/>
      <c r="D682" s="43"/>
      <c r="E682" s="43"/>
      <c r="F682" s="43"/>
      <c r="G682" s="194"/>
      <c r="H682" s="194"/>
      <c r="I682" s="195"/>
      <c r="J682" s="196"/>
      <c r="K682" s="196"/>
      <c r="L682" s="196"/>
      <c r="M682" s="196"/>
      <c r="N682" s="196"/>
      <c r="O682" s="197"/>
      <c r="P682" s="197"/>
      <c r="Q682" s="197"/>
      <c r="R682" s="197"/>
      <c r="S682" s="197"/>
      <c r="T682" s="197"/>
      <c r="U682" s="198"/>
      <c r="V682" s="199"/>
      <c r="W682" s="200"/>
      <c r="X682" s="200"/>
      <c r="Y682" s="43"/>
      <c r="Z682" s="199"/>
      <c r="AA682" s="199"/>
      <c r="AB682" s="199"/>
      <c r="AC682" s="199"/>
      <c r="AD682" s="199"/>
      <c r="AE682" s="199"/>
      <c r="AF682" s="199"/>
      <c r="AG682" s="196"/>
      <c r="AH682" s="201"/>
      <c r="AI682" s="201"/>
      <c r="AJ682" s="201"/>
      <c r="AK682" s="43"/>
      <c r="AL682" s="43"/>
      <c r="AM682" s="43"/>
      <c r="AN682" s="64"/>
      <c r="AO682" s="64"/>
      <c r="AP682" s="202"/>
      <c r="AQ682" s="202"/>
      <c r="AR682" s="64"/>
    </row>
    <row r="683" spans="1:44" ht="15.75" customHeight="1" x14ac:dyDescent="0.2">
      <c r="A683" s="43"/>
      <c r="B683" s="43"/>
      <c r="C683" s="43"/>
      <c r="D683" s="43"/>
      <c r="E683" s="43"/>
      <c r="F683" s="43"/>
      <c r="G683" s="194"/>
      <c r="H683" s="194"/>
      <c r="I683" s="195"/>
      <c r="J683" s="196"/>
      <c r="K683" s="196"/>
      <c r="L683" s="196"/>
      <c r="M683" s="196"/>
      <c r="N683" s="196"/>
      <c r="O683" s="197"/>
      <c r="P683" s="197"/>
      <c r="Q683" s="197"/>
      <c r="R683" s="197"/>
      <c r="S683" s="197"/>
      <c r="T683" s="197"/>
      <c r="U683" s="198"/>
      <c r="V683" s="199"/>
      <c r="W683" s="200"/>
      <c r="X683" s="200"/>
      <c r="Y683" s="43"/>
      <c r="Z683" s="199"/>
      <c r="AA683" s="199"/>
      <c r="AB683" s="199"/>
      <c r="AC683" s="199"/>
      <c r="AD683" s="199"/>
      <c r="AE683" s="199"/>
      <c r="AF683" s="199"/>
      <c r="AG683" s="196"/>
      <c r="AH683" s="201"/>
      <c r="AI683" s="201"/>
      <c r="AJ683" s="201"/>
      <c r="AK683" s="43"/>
      <c r="AL683" s="43"/>
      <c r="AM683" s="43"/>
      <c r="AN683" s="64"/>
      <c r="AO683" s="64"/>
      <c r="AP683" s="202"/>
      <c r="AQ683" s="202"/>
      <c r="AR683" s="64"/>
    </row>
    <row r="684" spans="1:44" ht="15.75" customHeight="1" x14ac:dyDescent="0.2">
      <c r="A684" s="43"/>
      <c r="B684" s="43"/>
      <c r="C684" s="43"/>
      <c r="D684" s="43"/>
      <c r="E684" s="43"/>
      <c r="F684" s="43"/>
      <c r="G684" s="194"/>
      <c r="H684" s="194"/>
      <c r="I684" s="195"/>
      <c r="J684" s="196"/>
      <c r="K684" s="196"/>
      <c r="L684" s="196"/>
      <c r="M684" s="196"/>
      <c r="N684" s="196"/>
      <c r="O684" s="197"/>
      <c r="P684" s="197"/>
      <c r="Q684" s="197"/>
      <c r="R684" s="197"/>
      <c r="S684" s="197"/>
      <c r="T684" s="197"/>
      <c r="U684" s="198"/>
      <c r="V684" s="199"/>
      <c r="W684" s="200"/>
      <c r="X684" s="200"/>
      <c r="Y684" s="43"/>
      <c r="Z684" s="199"/>
      <c r="AA684" s="199"/>
      <c r="AB684" s="199"/>
      <c r="AC684" s="199"/>
      <c r="AD684" s="199"/>
      <c r="AE684" s="199"/>
      <c r="AF684" s="199"/>
      <c r="AG684" s="196"/>
      <c r="AH684" s="201"/>
      <c r="AI684" s="201"/>
      <c r="AJ684" s="201"/>
      <c r="AK684" s="43"/>
      <c r="AL684" s="43"/>
      <c r="AM684" s="43"/>
      <c r="AN684" s="64"/>
      <c r="AO684" s="64"/>
      <c r="AP684" s="202"/>
      <c r="AQ684" s="202"/>
      <c r="AR684" s="64"/>
    </row>
    <row r="685" spans="1:44" ht="15.75" customHeight="1" x14ac:dyDescent="0.2">
      <c r="A685" s="43"/>
      <c r="B685" s="43"/>
      <c r="C685" s="43"/>
      <c r="D685" s="43"/>
      <c r="E685" s="43"/>
      <c r="F685" s="43"/>
      <c r="G685" s="194"/>
      <c r="H685" s="194"/>
      <c r="I685" s="195"/>
      <c r="J685" s="196"/>
      <c r="K685" s="196"/>
      <c r="L685" s="196"/>
      <c r="M685" s="196"/>
      <c r="N685" s="196"/>
      <c r="O685" s="197"/>
      <c r="P685" s="197"/>
      <c r="Q685" s="197"/>
      <c r="R685" s="197"/>
      <c r="S685" s="197"/>
      <c r="T685" s="197"/>
      <c r="U685" s="198"/>
      <c r="V685" s="199"/>
      <c r="W685" s="200"/>
      <c r="X685" s="200"/>
      <c r="Y685" s="43"/>
      <c r="Z685" s="199"/>
      <c r="AA685" s="199"/>
      <c r="AB685" s="199"/>
      <c r="AC685" s="199"/>
      <c r="AD685" s="199"/>
      <c r="AE685" s="199"/>
      <c r="AF685" s="199"/>
      <c r="AG685" s="196"/>
      <c r="AH685" s="201"/>
      <c r="AI685" s="201"/>
      <c r="AJ685" s="201"/>
      <c r="AK685" s="43"/>
      <c r="AL685" s="43"/>
      <c r="AM685" s="43"/>
      <c r="AN685" s="64"/>
      <c r="AO685" s="64"/>
      <c r="AP685" s="202"/>
      <c r="AQ685" s="202"/>
      <c r="AR685" s="64"/>
    </row>
    <row r="686" spans="1:44" ht="15.75" customHeight="1" x14ac:dyDescent="0.2">
      <c r="A686" s="43"/>
      <c r="B686" s="43"/>
      <c r="C686" s="43"/>
      <c r="D686" s="43"/>
      <c r="E686" s="43"/>
      <c r="F686" s="43"/>
      <c r="G686" s="194"/>
      <c r="H686" s="194"/>
      <c r="I686" s="195"/>
      <c r="J686" s="196"/>
      <c r="K686" s="196"/>
      <c r="L686" s="196"/>
      <c r="M686" s="196"/>
      <c r="N686" s="196"/>
      <c r="O686" s="197"/>
      <c r="P686" s="197"/>
      <c r="Q686" s="197"/>
      <c r="R686" s="197"/>
      <c r="S686" s="197"/>
      <c r="T686" s="197"/>
      <c r="U686" s="198"/>
      <c r="V686" s="199"/>
      <c r="W686" s="200"/>
      <c r="X686" s="200"/>
      <c r="Y686" s="43"/>
      <c r="Z686" s="199"/>
      <c r="AA686" s="199"/>
      <c r="AB686" s="199"/>
      <c r="AC686" s="199"/>
      <c r="AD686" s="199"/>
      <c r="AE686" s="199"/>
      <c r="AF686" s="199"/>
      <c r="AG686" s="196"/>
      <c r="AH686" s="201"/>
      <c r="AI686" s="201"/>
      <c r="AJ686" s="201"/>
      <c r="AK686" s="43"/>
      <c r="AL686" s="43"/>
      <c r="AM686" s="43"/>
      <c r="AN686" s="64"/>
      <c r="AO686" s="64"/>
      <c r="AP686" s="202"/>
      <c r="AQ686" s="202"/>
      <c r="AR686" s="64"/>
    </row>
    <row r="687" spans="1:44" ht="15.75" customHeight="1" x14ac:dyDescent="0.2">
      <c r="A687" s="43"/>
      <c r="B687" s="43"/>
      <c r="C687" s="43"/>
      <c r="D687" s="43"/>
      <c r="E687" s="43"/>
      <c r="F687" s="43"/>
      <c r="G687" s="194"/>
      <c r="H687" s="194"/>
      <c r="I687" s="195"/>
      <c r="J687" s="196"/>
      <c r="K687" s="196"/>
      <c r="L687" s="196"/>
      <c r="M687" s="196"/>
      <c r="N687" s="196"/>
      <c r="O687" s="197"/>
      <c r="P687" s="197"/>
      <c r="Q687" s="197"/>
      <c r="R687" s="197"/>
      <c r="S687" s="197"/>
      <c r="T687" s="197"/>
      <c r="U687" s="198"/>
      <c r="V687" s="199"/>
      <c r="W687" s="200"/>
      <c r="X687" s="200"/>
      <c r="Y687" s="43"/>
      <c r="Z687" s="199"/>
      <c r="AA687" s="199"/>
      <c r="AB687" s="199"/>
      <c r="AC687" s="199"/>
      <c r="AD687" s="199"/>
      <c r="AE687" s="199"/>
      <c r="AF687" s="199"/>
      <c r="AG687" s="196"/>
      <c r="AH687" s="201"/>
      <c r="AI687" s="201"/>
      <c r="AJ687" s="201"/>
      <c r="AK687" s="43"/>
      <c r="AL687" s="43"/>
      <c r="AM687" s="43"/>
      <c r="AN687" s="64"/>
      <c r="AO687" s="64"/>
      <c r="AP687" s="202"/>
      <c r="AQ687" s="202"/>
      <c r="AR687" s="64"/>
    </row>
    <row r="688" spans="1:44" ht="15.75" customHeight="1" x14ac:dyDescent="0.2">
      <c r="A688" s="43"/>
      <c r="B688" s="43"/>
      <c r="C688" s="43"/>
      <c r="D688" s="43"/>
      <c r="E688" s="43"/>
      <c r="F688" s="43"/>
      <c r="G688" s="194"/>
      <c r="H688" s="194"/>
      <c r="I688" s="195"/>
      <c r="J688" s="196"/>
      <c r="K688" s="196"/>
      <c r="L688" s="196"/>
      <c r="M688" s="196"/>
      <c r="N688" s="196"/>
      <c r="O688" s="197"/>
      <c r="P688" s="197"/>
      <c r="Q688" s="197"/>
      <c r="R688" s="197"/>
      <c r="S688" s="197"/>
      <c r="T688" s="197"/>
      <c r="U688" s="198"/>
      <c r="V688" s="199"/>
      <c r="W688" s="200"/>
      <c r="X688" s="200"/>
      <c r="Y688" s="43"/>
      <c r="Z688" s="199"/>
      <c r="AA688" s="199"/>
      <c r="AB688" s="199"/>
      <c r="AC688" s="199"/>
      <c r="AD688" s="199"/>
      <c r="AE688" s="199"/>
      <c r="AF688" s="199"/>
      <c r="AG688" s="196"/>
      <c r="AH688" s="201"/>
      <c r="AI688" s="201"/>
      <c r="AJ688" s="201"/>
      <c r="AK688" s="43"/>
      <c r="AL688" s="43"/>
      <c r="AM688" s="43"/>
      <c r="AN688" s="64"/>
      <c r="AO688" s="64"/>
      <c r="AP688" s="202"/>
      <c r="AQ688" s="202"/>
      <c r="AR688" s="64"/>
    </row>
    <row r="689" spans="1:44" ht="15.75" customHeight="1" x14ac:dyDescent="0.2">
      <c r="A689" s="43"/>
      <c r="B689" s="43"/>
      <c r="C689" s="43"/>
      <c r="D689" s="43"/>
      <c r="E689" s="43"/>
      <c r="F689" s="43"/>
      <c r="G689" s="194"/>
      <c r="H689" s="194"/>
      <c r="I689" s="195"/>
      <c r="J689" s="196"/>
      <c r="K689" s="196"/>
      <c r="L689" s="196"/>
      <c r="M689" s="196"/>
      <c r="N689" s="196"/>
      <c r="O689" s="197"/>
      <c r="P689" s="197"/>
      <c r="Q689" s="197"/>
      <c r="R689" s="197"/>
      <c r="S689" s="197"/>
      <c r="T689" s="197"/>
      <c r="U689" s="198"/>
      <c r="V689" s="199"/>
      <c r="W689" s="200"/>
      <c r="X689" s="200"/>
      <c r="Y689" s="43"/>
      <c r="Z689" s="199"/>
      <c r="AA689" s="199"/>
      <c r="AB689" s="199"/>
      <c r="AC689" s="199"/>
      <c r="AD689" s="199"/>
      <c r="AE689" s="199"/>
      <c r="AF689" s="199"/>
      <c r="AG689" s="196"/>
      <c r="AH689" s="201"/>
      <c r="AI689" s="201"/>
      <c r="AJ689" s="201"/>
      <c r="AK689" s="43"/>
      <c r="AL689" s="43"/>
      <c r="AM689" s="43"/>
      <c r="AN689" s="64"/>
      <c r="AO689" s="64"/>
      <c r="AP689" s="202"/>
      <c r="AQ689" s="202"/>
      <c r="AR689" s="64"/>
    </row>
    <row r="690" spans="1:44" ht="15.75" customHeight="1" x14ac:dyDescent="0.2">
      <c r="A690" s="43"/>
      <c r="B690" s="43"/>
      <c r="C690" s="43"/>
      <c r="D690" s="43"/>
      <c r="E690" s="43"/>
      <c r="F690" s="43"/>
      <c r="G690" s="194"/>
      <c r="H690" s="194"/>
      <c r="I690" s="195"/>
      <c r="J690" s="196"/>
      <c r="K690" s="196"/>
      <c r="L690" s="196"/>
      <c r="M690" s="196"/>
      <c r="N690" s="196"/>
      <c r="O690" s="197"/>
      <c r="P690" s="197"/>
      <c r="Q690" s="197"/>
      <c r="R690" s="197"/>
      <c r="S690" s="197"/>
      <c r="T690" s="197"/>
      <c r="U690" s="198"/>
      <c r="V690" s="199"/>
      <c r="W690" s="200"/>
      <c r="X690" s="200"/>
      <c r="Y690" s="43"/>
      <c r="Z690" s="199"/>
      <c r="AA690" s="199"/>
      <c r="AB690" s="199"/>
      <c r="AC690" s="199"/>
      <c r="AD690" s="199"/>
      <c r="AE690" s="199"/>
      <c r="AF690" s="199"/>
      <c r="AG690" s="196"/>
      <c r="AH690" s="201"/>
      <c r="AI690" s="201"/>
      <c r="AJ690" s="201"/>
      <c r="AK690" s="43"/>
      <c r="AL690" s="43"/>
      <c r="AM690" s="43"/>
      <c r="AN690" s="64"/>
      <c r="AO690" s="64"/>
      <c r="AP690" s="202"/>
      <c r="AQ690" s="202"/>
      <c r="AR690" s="64"/>
    </row>
    <row r="691" spans="1:44" ht="15.75" customHeight="1" x14ac:dyDescent="0.2">
      <c r="A691" s="43"/>
      <c r="B691" s="43"/>
      <c r="C691" s="43"/>
      <c r="D691" s="43"/>
      <c r="E691" s="43"/>
      <c r="F691" s="43"/>
      <c r="G691" s="194"/>
      <c r="H691" s="194"/>
      <c r="I691" s="195"/>
      <c r="J691" s="196"/>
      <c r="K691" s="196"/>
      <c r="L691" s="196"/>
      <c r="M691" s="196"/>
      <c r="N691" s="196"/>
      <c r="O691" s="197"/>
      <c r="P691" s="197"/>
      <c r="Q691" s="197"/>
      <c r="R691" s="197"/>
      <c r="S691" s="197"/>
      <c r="T691" s="197"/>
      <c r="U691" s="198"/>
      <c r="V691" s="199"/>
      <c r="W691" s="200"/>
      <c r="X691" s="200"/>
      <c r="Y691" s="43"/>
      <c r="Z691" s="199"/>
      <c r="AA691" s="199"/>
      <c r="AB691" s="199"/>
      <c r="AC691" s="199"/>
      <c r="AD691" s="199"/>
      <c r="AE691" s="199"/>
      <c r="AF691" s="199"/>
      <c r="AG691" s="196"/>
      <c r="AH691" s="201"/>
      <c r="AI691" s="201"/>
      <c r="AJ691" s="201"/>
      <c r="AK691" s="43"/>
      <c r="AL691" s="43"/>
      <c r="AM691" s="43"/>
      <c r="AN691" s="64"/>
      <c r="AO691" s="64"/>
      <c r="AP691" s="202"/>
      <c r="AQ691" s="202"/>
      <c r="AR691" s="64"/>
    </row>
    <row r="692" spans="1:44" ht="15.75" customHeight="1" x14ac:dyDescent="0.2">
      <c r="A692" s="43"/>
      <c r="B692" s="43"/>
      <c r="C692" s="43"/>
      <c r="D692" s="43"/>
      <c r="E692" s="43"/>
      <c r="F692" s="43"/>
      <c r="G692" s="194"/>
      <c r="H692" s="194"/>
      <c r="I692" s="195"/>
      <c r="J692" s="196"/>
      <c r="K692" s="196"/>
      <c r="L692" s="196"/>
      <c r="M692" s="196"/>
      <c r="N692" s="196"/>
      <c r="O692" s="197"/>
      <c r="P692" s="197"/>
      <c r="Q692" s="197"/>
      <c r="R692" s="197"/>
      <c r="S692" s="197"/>
      <c r="T692" s="197"/>
      <c r="U692" s="198"/>
      <c r="V692" s="199"/>
      <c r="W692" s="200"/>
      <c r="X692" s="200"/>
      <c r="Y692" s="43"/>
      <c r="Z692" s="199"/>
      <c r="AA692" s="199"/>
      <c r="AB692" s="199"/>
      <c r="AC692" s="199"/>
      <c r="AD692" s="199"/>
      <c r="AE692" s="199"/>
      <c r="AF692" s="199"/>
      <c r="AG692" s="196"/>
      <c r="AH692" s="201"/>
      <c r="AI692" s="201"/>
      <c r="AJ692" s="201"/>
      <c r="AK692" s="43"/>
      <c r="AL692" s="43"/>
      <c r="AM692" s="43"/>
      <c r="AN692" s="64"/>
      <c r="AO692" s="64"/>
      <c r="AP692" s="202"/>
      <c r="AQ692" s="202"/>
      <c r="AR692" s="64"/>
    </row>
    <row r="693" spans="1:44" ht="15.75" customHeight="1" x14ac:dyDescent="0.2">
      <c r="A693" s="43"/>
      <c r="B693" s="43"/>
      <c r="C693" s="43"/>
      <c r="D693" s="43"/>
      <c r="E693" s="43"/>
      <c r="F693" s="43"/>
      <c r="G693" s="194"/>
      <c r="H693" s="194"/>
      <c r="I693" s="195"/>
      <c r="J693" s="196"/>
      <c r="K693" s="196"/>
      <c r="L693" s="196"/>
      <c r="M693" s="196"/>
      <c r="N693" s="196"/>
      <c r="O693" s="197"/>
      <c r="P693" s="197"/>
      <c r="Q693" s="197"/>
      <c r="R693" s="197"/>
      <c r="S693" s="197"/>
      <c r="T693" s="197"/>
      <c r="U693" s="198"/>
      <c r="V693" s="199"/>
      <c r="W693" s="200"/>
      <c r="X693" s="200"/>
      <c r="Y693" s="43"/>
      <c r="Z693" s="199"/>
      <c r="AA693" s="199"/>
      <c r="AB693" s="199"/>
      <c r="AC693" s="199"/>
      <c r="AD693" s="199"/>
      <c r="AE693" s="199"/>
      <c r="AF693" s="199"/>
      <c r="AG693" s="196"/>
      <c r="AH693" s="201"/>
      <c r="AI693" s="201"/>
      <c r="AJ693" s="201"/>
      <c r="AK693" s="43"/>
      <c r="AL693" s="43"/>
      <c r="AM693" s="43"/>
      <c r="AN693" s="64"/>
      <c r="AO693" s="64"/>
      <c r="AP693" s="202"/>
      <c r="AQ693" s="202"/>
      <c r="AR693" s="64"/>
    </row>
    <row r="694" spans="1:44" ht="15.75" customHeight="1" x14ac:dyDescent="0.2">
      <c r="A694" s="43"/>
      <c r="B694" s="43"/>
      <c r="C694" s="43"/>
      <c r="D694" s="43"/>
      <c r="E694" s="43"/>
      <c r="F694" s="43"/>
      <c r="G694" s="194"/>
      <c r="H694" s="194"/>
      <c r="I694" s="195"/>
      <c r="J694" s="196"/>
      <c r="K694" s="196"/>
      <c r="L694" s="196"/>
      <c r="M694" s="196"/>
      <c r="N694" s="196"/>
      <c r="O694" s="197"/>
      <c r="P694" s="197"/>
      <c r="Q694" s="197"/>
      <c r="R694" s="197"/>
      <c r="S694" s="197"/>
      <c r="T694" s="197"/>
      <c r="U694" s="198"/>
      <c r="V694" s="199"/>
      <c r="W694" s="200"/>
      <c r="X694" s="200"/>
      <c r="Y694" s="43"/>
      <c r="Z694" s="199"/>
      <c r="AA694" s="199"/>
      <c r="AB694" s="199"/>
      <c r="AC694" s="199"/>
      <c r="AD694" s="199"/>
      <c r="AE694" s="199"/>
      <c r="AF694" s="199"/>
      <c r="AG694" s="196"/>
      <c r="AH694" s="201"/>
      <c r="AI694" s="201"/>
      <c r="AJ694" s="201"/>
      <c r="AK694" s="43"/>
      <c r="AL694" s="43"/>
      <c r="AM694" s="43"/>
      <c r="AN694" s="64"/>
      <c r="AO694" s="64"/>
      <c r="AP694" s="202"/>
      <c r="AQ694" s="202"/>
      <c r="AR694" s="64"/>
    </row>
    <row r="695" spans="1:44" ht="15.75" customHeight="1" x14ac:dyDescent="0.2">
      <c r="A695" s="43"/>
      <c r="B695" s="43"/>
      <c r="C695" s="43"/>
      <c r="D695" s="43"/>
      <c r="E695" s="43"/>
      <c r="F695" s="43"/>
      <c r="G695" s="194"/>
      <c r="H695" s="194"/>
      <c r="I695" s="195"/>
      <c r="J695" s="196"/>
      <c r="K695" s="196"/>
      <c r="L695" s="196"/>
      <c r="M695" s="196"/>
      <c r="N695" s="196"/>
      <c r="O695" s="197"/>
      <c r="P695" s="197"/>
      <c r="Q695" s="197"/>
      <c r="R695" s="197"/>
      <c r="S695" s="197"/>
      <c r="T695" s="197"/>
      <c r="U695" s="198"/>
      <c r="V695" s="199"/>
      <c r="W695" s="200"/>
      <c r="X695" s="200"/>
      <c r="Y695" s="43"/>
      <c r="Z695" s="199"/>
      <c r="AA695" s="199"/>
      <c r="AB695" s="199"/>
      <c r="AC695" s="199"/>
      <c r="AD695" s="199"/>
      <c r="AE695" s="199"/>
      <c r="AF695" s="199"/>
      <c r="AG695" s="196"/>
      <c r="AH695" s="201"/>
      <c r="AI695" s="201"/>
      <c r="AJ695" s="201"/>
      <c r="AK695" s="43"/>
      <c r="AL695" s="43"/>
      <c r="AM695" s="43"/>
      <c r="AN695" s="64"/>
      <c r="AO695" s="64"/>
      <c r="AP695" s="202"/>
      <c r="AQ695" s="202"/>
      <c r="AR695" s="64"/>
    </row>
    <row r="696" spans="1:44" ht="15.75" customHeight="1" x14ac:dyDescent="0.2">
      <c r="A696" s="43"/>
      <c r="B696" s="43"/>
      <c r="C696" s="43"/>
      <c r="D696" s="43"/>
      <c r="E696" s="43"/>
      <c r="F696" s="43"/>
      <c r="G696" s="194"/>
      <c r="H696" s="194"/>
      <c r="I696" s="195"/>
      <c r="J696" s="196"/>
      <c r="K696" s="196"/>
      <c r="L696" s="196"/>
      <c r="M696" s="196"/>
      <c r="N696" s="196"/>
      <c r="O696" s="197"/>
      <c r="P696" s="197"/>
      <c r="Q696" s="197"/>
      <c r="R696" s="197"/>
      <c r="S696" s="197"/>
      <c r="T696" s="197"/>
      <c r="U696" s="198"/>
      <c r="V696" s="199"/>
      <c r="W696" s="200"/>
      <c r="X696" s="200"/>
      <c r="Y696" s="43"/>
      <c r="Z696" s="199"/>
      <c r="AA696" s="199"/>
      <c r="AB696" s="199"/>
      <c r="AC696" s="199"/>
      <c r="AD696" s="199"/>
      <c r="AE696" s="199"/>
      <c r="AF696" s="199"/>
      <c r="AG696" s="196"/>
      <c r="AH696" s="201"/>
      <c r="AI696" s="201"/>
      <c r="AJ696" s="201"/>
      <c r="AK696" s="43"/>
      <c r="AL696" s="43"/>
      <c r="AM696" s="43"/>
      <c r="AN696" s="64"/>
      <c r="AO696" s="64"/>
      <c r="AP696" s="202"/>
      <c r="AQ696" s="202"/>
      <c r="AR696" s="64"/>
    </row>
    <row r="697" spans="1:44" ht="15.75" customHeight="1" x14ac:dyDescent="0.2">
      <c r="A697" s="43"/>
      <c r="B697" s="43"/>
      <c r="C697" s="43"/>
      <c r="D697" s="43"/>
      <c r="E697" s="43"/>
      <c r="F697" s="43"/>
      <c r="G697" s="194"/>
      <c r="H697" s="194"/>
      <c r="I697" s="195"/>
      <c r="J697" s="196"/>
      <c r="K697" s="196"/>
      <c r="L697" s="196"/>
      <c r="M697" s="196"/>
      <c r="N697" s="196"/>
      <c r="O697" s="197"/>
      <c r="P697" s="197"/>
      <c r="Q697" s="197"/>
      <c r="R697" s="197"/>
      <c r="S697" s="197"/>
      <c r="T697" s="197"/>
      <c r="U697" s="198"/>
      <c r="V697" s="199"/>
      <c r="W697" s="200"/>
      <c r="X697" s="200"/>
      <c r="Y697" s="43"/>
      <c r="Z697" s="199"/>
      <c r="AA697" s="199"/>
      <c r="AB697" s="199"/>
      <c r="AC697" s="199"/>
      <c r="AD697" s="199"/>
      <c r="AE697" s="199"/>
      <c r="AF697" s="199"/>
      <c r="AG697" s="196"/>
      <c r="AH697" s="201"/>
      <c r="AI697" s="201"/>
      <c r="AJ697" s="201"/>
      <c r="AK697" s="43"/>
      <c r="AL697" s="43"/>
      <c r="AM697" s="43"/>
      <c r="AN697" s="64"/>
      <c r="AO697" s="64"/>
      <c r="AP697" s="202"/>
      <c r="AQ697" s="202"/>
      <c r="AR697" s="64"/>
    </row>
    <row r="698" spans="1:44" ht="15.75" customHeight="1" x14ac:dyDescent="0.2">
      <c r="A698" s="43"/>
      <c r="B698" s="43"/>
      <c r="C698" s="43"/>
      <c r="D698" s="43"/>
      <c r="E698" s="43"/>
      <c r="F698" s="43"/>
      <c r="G698" s="194"/>
      <c r="H698" s="194"/>
      <c r="I698" s="195"/>
      <c r="J698" s="196"/>
      <c r="K698" s="196"/>
      <c r="L698" s="196"/>
      <c r="M698" s="196"/>
      <c r="N698" s="196"/>
      <c r="O698" s="197"/>
      <c r="P698" s="197"/>
      <c r="Q698" s="197"/>
      <c r="R698" s="197"/>
      <c r="S698" s="197"/>
      <c r="T698" s="197"/>
      <c r="U698" s="198"/>
      <c r="V698" s="199"/>
      <c r="W698" s="200"/>
      <c r="X698" s="200"/>
      <c r="Y698" s="43"/>
      <c r="Z698" s="199"/>
      <c r="AA698" s="199"/>
      <c r="AB698" s="199"/>
      <c r="AC698" s="199"/>
      <c r="AD698" s="199"/>
      <c r="AE698" s="199"/>
      <c r="AF698" s="199"/>
      <c r="AG698" s="196"/>
      <c r="AH698" s="201"/>
      <c r="AI698" s="201"/>
      <c r="AJ698" s="201"/>
      <c r="AK698" s="43"/>
      <c r="AL698" s="43"/>
      <c r="AM698" s="43"/>
      <c r="AN698" s="64"/>
      <c r="AO698" s="64"/>
      <c r="AP698" s="202"/>
      <c r="AQ698" s="202"/>
      <c r="AR698" s="64"/>
    </row>
    <row r="699" spans="1:44" ht="15.75" customHeight="1" x14ac:dyDescent="0.2">
      <c r="A699" s="43"/>
      <c r="B699" s="43"/>
      <c r="C699" s="43"/>
      <c r="D699" s="43"/>
      <c r="E699" s="43"/>
      <c r="F699" s="43"/>
      <c r="G699" s="194"/>
      <c r="H699" s="194"/>
      <c r="I699" s="195"/>
      <c r="J699" s="196"/>
      <c r="K699" s="196"/>
      <c r="L699" s="196"/>
      <c r="M699" s="196"/>
      <c r="N699" s="196"/>
      <c r="O699" s="197"/>
      <c r="P699" s="197"/>
      <c r="Q699" s="197"/>
      <c r="R699" s="197"/>
      <c r="S699" s="197"/>
      <c r="T699" s="197"/>
      <c r="U699" s="198"/>
      <c r="V699" s="199"/>
      <c r="W699" s="200"/>
      <c r="X699" s="200"/>
      <c r="Y699" s="43"/>
      <c r="Z699" s="199"/>
      <c r="AA699" s="199"/>
      <c r="AB699" s="199"/>
      <c r="AC699" s="199"/>
      <c r="AD699" s="199"/>
      <c r="AE699" s="199"/>
      <c r="AF699" s="199"/>
      <c r="AG699" s="196"/>
      <c r="AH699" s="201"/>
      <c r="AI699" s="201"/>
      <c r="AJ699" s="201"/>
      <c r="AK699" s="43"/>
      <c r="AL699" s="43"/>
      <c r="AM699" s="43"/>
      <c r="AN699" s="64"/>
      <c r="AO699" s="64"/>
      <c r="AP699" s="202"/>
      <c r="AQ699" s="202"/>
      <c r="AR699" s="64"/>
    </row>
    <row r="700" spans="1:44" ht="15.75" customHeight="1" x14ac:dyDescent="0.2">
      <c r="A700" s="43"/>
      <c r="B700" s="43"/>
      <c r="C700" s="43"/>
      <c r="D700" s="43"/>
      <c r="E700" s="43"/>
      <c r="F700" s="43"/>
      <c r="G700" s="194"/>
      <c r="H700" s="194"/>
      <c r="I700" s="195"/>
      <c r="J700" s="196"/>
      <c r="K700" s="196"/>
      <c r="L700" s="196"/>
      <c r="M700" s="196"/>
      <c r="N700" s="196"/>
      <c r="O700" s="197"/>
      <c r="P700" s="197"/>
      <c r="Q700" s="197"/>
      <c r="R700" s="197"/>
      <c r="S700" s="197"/>
      <c r="T700" s="197"/>
      <c r="U700" s="198"/>
      <c r="V700" s="199"/>
      <c r="W700" s="200"/>
      <c r="X700" s="200"/>
      <c r="Y700" s="43"/>
      <c r="Z700" s="199"/>
      <c r="AA700" s="199"/>
      <c r="AB700" s="199"/>
      <c r="AC700" s="199"/>
      <c r="AD700" s="199"/>
      <c r="AE700" s="199"/>
      <c r="AF700" s="199"/>
      <c r="AG700" s="196"/>
      <c r="AH700" s="201"/>
      <c r="AI700" s="201"/>
      <c r="AJ700" s="201"/>
      <c r="AK700" s="43"/>
      <c r="AL700" s="43"/>
      <c r="AM700" s="43"/>
      <c r="AN700" s="64"/>
      <c r="AO700" s="64"/>
      <c r="AP700" s="202"/>
      <c r="AQ700" s="202"/>
      <c r="AR700" s="64"/>
    </row>
    <row r="701" spans="1:44" ht="15.75" customHeight="1" x14ac:dyDescent="0.2">
      <c r="A701" s="43"/>
      <c r="B701" s="43"/>
      <c r="C701" s="43"/>
      <c r="D701" s="43"/>
      <c r="E701" s="43"/>
      <c r="F701" s="43"/>
      <c r="G701" s="194"/>
      <c r="H701" s="194"/>
      <c r="I701" s="195"/>
      <c r="J701" s="196"/>
      <c r="K701" s="196"/>
      <c r="L701" s="196"/>
      <c r="M701" s="196"/>
      <c r="N701" s="196"/>
      <c r="O701" s="197"/>
      <c r="P701" s="197"/>
      <c r="Q701" s="197"/>
      <c r="R701" s="197"/>
      <c r="S701" s="197"/>
      <c r="T701" s="197"/>
      <c r="U701" s="198"/>
      <c r="V701" s="199"/>
      <c r="W701" s="200"/>
      <c r="X701" s="200"/>
      <c r="Y701" s="43"/>
      <c r="Z701" s="199"/>
      <c r="AA701" s="199"/>
      <c r="AB701" s="199"/>
      <c r="AC701" s="199"/>
      <c r="AD701" s="199"/>
      <c r="AE701" s="199"/>
      <c r="AF701" s="199"/>
      <c r="AG701" s="196"/>
      <c r="AH701" s="201"/>
      <c r="AI701" s="201"/>
      <c r="AJ701" s="201"/>
      <c r="AK701" s="43"/>
      <c r="AL701" s="43"/>
      <c r="AM701" s="43"/>
      <c r="AN701" s="64"/>
      <c r="AO701" s="64"/>
      <c r="AP701" s="202"/>
      <c r="AQ701" s="202"/>
      <c r="AR701" s="64"/>
    </row>
    <row r="702" spans="1:44" ht="15.75" customHeight="1" x14ac:dyDescent="0.2">
      <c r="A702" s="43"/>
      <c r="B702" s="43"/>
      <c r="C702" s="43"/>
      <c r="D702" s="43"/>
      <c r="E702" s="43"/>
      <c r="F702" s="43"/>
      <c r="G702" s="194"/>
      <c r="H702" s="194"/>
      <c r="I702" s="195"/>
      <c r="J702" s="196"/>
      <c r="K702" s="196"/>
      <c r="L702" s="196"/>
      <c r="M702" s="196"/>
      <c r="N702" s="196"/>
      <c r="O702" s="197"/>
      <c r="P702" s="197"/>
      <c r="Q702" s="197"/>
      <c r="R702" s="197"/>
      <c r="S702" s="197"/>
      <c r="T702" s="197"/>
      <c r="U702" s="198"/>
      <c r="V702" s="199"/>
      <c r="W702" s="200"/>
      <c r="X702" s="200"/>
      <c r="Y702" s="43"/>
      <c r="Z702" s="199"/>
      <c r="AA702" s="199"/>
      <c r="AB702" s="199"/>
      <c r="AC702" s="199"/>
      <c r="AD702" s="199"/>
      <c r="AE702" s="199"/>
      <c r="AF702" s="199"/>
      <c r="AG702" s="196"/>
      <c r="AH702" s="201"/>
      <c r="AI702" s="201"/>
      <c r="AJ702" s="201"/>
      <c r="AK702" s="43"/>
      <c r="AL702" s="43"/>
      <c r="AM702" s="43"/>
      <c r="AN702" s="64"/>
      <c r="AO702" s="64"/>
      <c r="AP702" s="202"/>
      <c r="AQ702" s="202"/>
      <c r="AR702" s="64"/>
    </row>
    <row r="703" spans="1:44" ht="15.75" customHeight="1" x14ac:dyDescent="0.2">
      <c r="A703" s="43"/>
      <c r="B703" s="43"/>
      <c r="C703" s="43"/>
      <c r="D703" s="43"/>
      <c r="E703" s="43"/>
      <c r="F703" s="43"/>
      <c r="G703" s="194"/>
      <c r="H703" s="194"/>
      <c r="I703" s="195"/>
      <c r="J703" s="196"/>
      <c r="K703" s="196"/>
      <c r="L703" s="196"/>
      <c r="M703" s="196"/>
      <c r="N703" s="196"/>
      <c r="O703" s="197"/>
      <c r="P703" s="197"/>
      <c r="Q703" s="197"/>
      <c r="R703" s="197"/>
      <c r="S703" s="197"/>
      <c r="T703" s="197"/>
      <c r="U703" s="198"/>
      <c r="V703" s="199"/>
      <c r="W703" s="200"/>
      <c r="X703" s="200"/>
      <c r="Y703" s="43"/>
      <c r="Z703" s="199"/>
      <c r="AA703" s="199"/>
      <c r="AB703" s="199"/>
      <c r="AC703" s="199"/>
      <c r="AD703" s="199"/>
      <c r="AE703" s="199"/>
      <c r="AF703" s="199"/>
      <c r="AG703" s="196"/>
      <c r="AH703" s="201"/>
      <c r="AI703" s="201"/>
      <c r="AJ703" s="201"/>
      <c r="AK703" s="43"/>
      <c r="AL703" s="43"/>
      <c r="AM703" s="43"/>
      <c r="AN703" s="64"/>
      <c r="AO703" s="64"/>
      <c r="AP703" s="202"/>
      <c r="AQ703" s="202"/>
      <c r="AR703" s="64"/>
    </row>
    <row r="704" spans="1:44" ht="15.75" customHeight="1" x14ac:dyDescent="0.2">
      <c r="A704" s="43"/>
      <c r="B704" s="43"/>
      <c r="C704" s="43"/>
      <c r="D704" s="43"/>
      <c r="E704" s="43"/>
      <c r="F704" s="43"/>
      <c r="G704" s="194"/>
      <c r="H704" s="194"/>
      <c r="I704" s="195"/>
      <c r="J704" s="196"/>
      <c r="K704" s="196"/>
      <c r="L704" s="196"/>
      <c r="M704" s="196"/>
      <c r="N704" s="196"/>
      <c r="O704" s="197"/>
      <c r="P704" s="197"/>
      <c r="Q704" s="197"/>
      <c r="R704" s="197"/>
      <c r="S704" s="197"/>
      <c r="T704" s="197"/>
      <c r="U704" s="198"/>
      <c r="V704" s="199"/>
      <c r="W704" s="200"/>
      <c r="X704" s="200"/>
      <c r="Y704" s="43"/>
      <c r="Z704" s="199"/>
      <c r="AA704" s="199"/>
      <c r="AB704" s="199"/>
      <c r="AC704" s="199"/>
      <c r="AD704" s="199"/>
      <c r="AE704" s="199"/>
      <c r="AF704" s="199"/>
      <c r="AG704" s="196"/>
      <c r="AH704" s="201"/>
      <c r="AI704" s="201"/>
      <c r="AJ704" s="201"/>
      <c r="AK704" s="43"/>
      <c r="AL704" s="43"/>
      <c r="AM704" s="43"/>
      <c r="AN704" s="64"/>
      <c r="AO704" s="64"/>
      <c r="AP704" s="202"/>
      <c r="AQ704" s="202"/>
      <c r="AR704" s="64"/>
    </row>
    <row r="705" spans="1:44" ht="15.75" customHeight="1" x14ac:dyDescent="0.2">
      <c r="A705" s="43"/>
      <c r="B705" s="43"/>
      <c r="C705" s="43"/>
      <c r="D705" s="43"/>
      <c r="E705" s="43"/>
      <c r="F705" s="43"/>
      <c r="G705" s="194"/>
      <c r="H705" s="194"/>
      <c r="I705" s="195"/>
      <c r="J705" s="196"/>
      <c r="K705" s="196"/>
      <c r="L705" s="196"/>
      <c r="M705" s="196"/>
      <c r="N705" s="196"/>
      <c r="O705" s="197"/>
      <c r="P705" s="197"/>
      <c r="Q705" s="197"/>
      <c r="R705" s="197"/>
      <c r="S705" s="197"/>
      <c r="T705" s="197"/>
      <c r="U705" s="198"/>
      <c r="V705" s="199"/>
      <c r="W705" s="200"/>
      <c r="X705" s="200"/>
      <c r="Y705" s="43"/>
      <c r="Z705" s="199"/>
      <c r="AA705" s="199"/>
      <c r="AB705" s="199"/>
      <c r="AC705" s="199"/>
      <c r="AD705" s="199"/>
      <c r="AE705" s="199"/>
      <c r="AF705" s="199"/>
      <c r="AG705" s="196"/>
      <c r="AH705" s="201"/>
      <c r="AI705" s="201"/>
      <c r="AJ705" s="201"/>
      <c r="AK705" s="43"/>
      <c r="AL705" s="43"/>
      <c r="AM705" s="43"/>
      <c r="AN705" s="64"/>
      <c r="AO705" s="64"/>
      <c r="AP705" s="202"/>
      <c r="AQ705" s="202"/>
      <c r="AR705" s="64"/>
    </row>
    <row r="706" spans="1:44" ht="15.75" customHeight="1" x14ac:dyDescent="0.2">
      <c r="A706" s="43"/>
      <c r="B706" s="43"/>
      <c r="C706" s="43"/>
      <c r="D706" s="43"/>
      <c r="E706" s="43"/>
      <c r="F706" s="43"/>
      <c r="G706" s="194"/>
      <c r="H706" s="194"/>
      <c r="I706" s="195"/>
      <c r="J706" s="196"/>
      <c r="K706" s="196"/>
      <c r="L706" s="196"/>
      <c r="M706" s="196"/>
      <c r="N706" s="196"/>
      <c r="O706" s="197"/>
      <c r="P706" s="197"/>
      <c r="Q706" s="197"/>
      <c r="R706" s="197"/>
      <c r="S706" s="197"/>
      <c r="T706" s="197"/>
      <c r="U706" s="198"/>
      <c r="V706" s="199"/>
      <c r="W706" s="200"/>
      <c r="X706" s="200"/>
      <c r="Y706" s="43"/>
      <c r="Z706" s="199"/>
      <c r="AA706" s="199"/>
      <c r="AB706" s="199"/>
      <c r="AC706" s="199"/>
      <c r="AD706" s="199"/>
      <c r="AE706" s="199"/>
      <c r="AF706" s="199"/>
      <c r="AG706" s="196"/>
      <c r="AH706" s="201"/>
      <c r="AI706" s="201"/>
      <c r="AJ706" s="201"/>
      <c r="AK706" s="43"/>
      <c r="AL706" s="43"/>
      <c r="AM706" s="43"/>
      <c r="AN706" s="64"/>
      <c r="AO706" s="64"/>
      <c r="AP706" s="202"/>
      <c r="AQ706" s="202"/>
      <c r="AR706" s="64"/>
    </row>
    <row r="707" spans="1:44" ht="15.75" customHeight="1" x14ac:dyDescent="0.2">
      <c r="A707" s="43"/>
      <c r="B707" s="43"/>
      <c r="C707" s="43"/>
      <c r="D707" s="43"/>
      <c r="E707" s="43"/>
      <c r="F707" s="43"/>
      <c r="G707" s="194"/>
      <c r="H707" s="194"/>
      <c r="I707" s="195"/>
      <c r="J707" s="196"/>
      <c r="K707" s="196"/>
      <c r="L707" s="196"/>
      <c r="M707" s="196"/>
      <c r="N707" s="196"/>
      <c r="O707" s="197"/>
      <c r="P707" s="197"/>
      <c r="Q707" s="197"/>
      <c r="R707" s="197"/>
      <c r="S707" s="197"/>
      <c r="T707" s="197"/>
      <c r="U707" s="198"/>
      <c r="V707" s="199"/>
      <c r="W707" s="200"/>
      <c r="X707" s="200"/>
      <c r="Y707" s="43"/>
      <c r="Z707" s="199"/>
      <c r="AA707" s="199"/>
      <c r="AB707" s="199"/>
      <c r="AC707" s="199"/>
      <c r="AD707" s="199"/>
      <c r="AE707" s="199"/>
      <c r="AF707" s="199"/>
      <c r="AG707" s="196"/>
      <c r="AH707" s="201"/>
      <c r="AI707" s="201"/>
      <c r="AJ707" s="201"/>
      <c r="AK707" s="43"/>
      <c r="AL707" s="43"/>
      <c r="AM707" s="43"/>
      <c r="AN707" s="64"/>
      <c r="AO707" s="64"/>
      <c r="AP707" s="202"/>
      <c r="AQ707" s="202"/>
      <c r="AR707" s="64"/>
    </row>
    <row r="708" spans="1:44" ht="15.75" customHeight="1" x14ac:dyDescent="0.2">
      <c r="A708" s="43"/>
      <c r="B708" s="43"/>
      <c r="C708" s="43"/>
      <c r="D708" s="43"/>
      <c r="E708" s="43"/>
      <c r="F708" s="43"/>
      <c r="G708" s="194"/>
      <c r="H708" s="194"/>
      <c r="I708" s="195"/>
      <c r="J708" s="196"/>
      <c r="K708" s="196"/>
      <c r="L708" s="196"/>
      <c r="M708" s="196"/>
      <c r="N708" s="196"/>
      <c r="O708" s="197"/>
      <c r="P708" s="197"/>
      <c r="Q708" s="197"/>
      <c r="R708" s="197"/>
      <c r="S708" s="197"/>
      <c r="T708" s="197"/>
      <c r="U708" s="198"/>
      <c r="V708" s="199"/>
      <c r="W708" s="200"/>
      <c r="X708" s="200"/>
      <c r="Y708" s="43"/>
      <c r="Z708" s="199"/>
      <c r="AA708" s="199"/>
      <c r="AB708" s="199"/>
      <c r="AC708" s="199"/>
      <c r="AD708" s="199"/>
      <c r="AE708" s="199"/>
      <c r="AF708" s="199"/>
      <c r="AG708" s="196"/>
      <c r="AH708" s="201"/>
      <c r="AI708" s="201"/>
      <c r="AJ708" s="201"/>
      <c r="AK708" s="43"/>
      <c r="AL708" s="43"/>
      <c r="AM708" s="43"/>
      <c r="AN708" s="64"/>
      <c r="AO708" s="64"/>
      <c r="AP708" s="202"/>
      <c r="AQ708" s="202"/>
      <c r="AR708" s="64"/>
    </row>
    <row r="709" spans="1:44" ht="15.75" customHeight="1" x14ac:dyDescent="0.2">
      <c r="A709" s="43"/>
      <c r="B709" s="43"/>
      <c r="C709" s="43"/>
      <c r="D709" s="43"/>
      <c r="E709" s="43"/>
      <c r="F709" s="43"/>
      <c r="G709" s="194"/>
      <c r="H709" s="194"/>
      <c r="I709" s="195"/>
      <c r="J709" s="196"/>
      <c r="K709" s="196"/>
      <c r="L709" s="196"/>
      <c r="M709" s="196"/>
      <c r="N709" s="196"/>
      <c r="O709" s="197"/>
      <c r="P709" s="197"/>
      <c r="Q709" s="197"/>
      <c r="R709" s="197"/>
      <c r="S709" s="197"/>
      <c r="T709" s="197"/>
      <c r="U709" s="198"/>
      <c r="V709" s="199"/>
      <c r="W709" s="200"/>
      <c r="X709" s="200"/>
      <c r="Y709" s="43"/>
      <c r="Z709" s="199"/>
      <c r="AA709" s="199"/>
      <c r="AB709" s="199"/>
      <c r="AC709" s="199"/>
      <c r="AD709" s="199"/>
      <c r="AE709" s="199"/>
      <c r="AF709" s="199"/>
      <c r="AG709" s="196"/>
      <c r="AH709" s="201"/>
      <c r="AI709" s="201"/>
      <c r="AJ709" s="201"/>
      <c r="AK709" s="43"/>
      <c r="AL709" s="43"/>
      <c r="AM709" s="43"/>
      <c r="AN709" s="64"/>
      <c r="AO709" s="64"/>
      <c r="AP709" s="202"/>
      <c r="AQ709" s="202"/>
      <c r="AR709" s="64"/>
    </row>
    <row r="710" spans="1:44" ht="15.75" customHeight="1" x14ac:dyDescent="0.2">
      <c r="A710" s="43"/>
      <c r="B710" s="43"/>
      <c r="C710" s="43"/>
      <c r="D710" s="43"/>
      <c r="E710" s="43"/>
      <c r="F710" s="43"/>
      <c r="G710" s="194"/>
      <c r="H710" s="194"/>
      <c r="I710" s="195"/>
      <c r="J710" s="196"/>
      <c r="K710" s="196"/>
      <c r="L710" s="196"/>
      <c r="M710" s="196"/>
      <c r="N710" s="196"/>
      <c r="O710" s="197"/>
      <c r="P710" s="197"/>
      <c r="Q710" s="197"/>
      <c r="R710" s="197"/>
      <c r="S710" s="197"/>
      <c r="T710" s="197"/>
      <c r="U710" s="198"/>
      <c r="V710" s="199"/>
      <c r="W710" s="200"/>
      <c r="X710" s="200"/>
      <c r="Y710" s="43"/>
      <c r="Z710" s="199"/>
      <c r="AA710" s="199"/>
      <c r="AB710" s="199"/>
      <c r="AC710" s="199"/>
      <c r="AD710" s="199"/>
      <c r="AE710" s="199"/>
      <c r="AF710" s="199"/>
      <c r="AG710" s="196"/>
      <c r="AH710" s="201"/>
      <c r="AI710" s="201"/>
      <c r="AJ710" s="201"/>
      <c r="AK710" s="43"/>
      <c r="AL710" s="43"/>
      <c r="AM710" s="43"/>
      <c r="AN710" s="64"/>
      <c r="AO710" s="64"/>
      <c r="AP710" s="202"/>
      <c r="AQ710" s="202"/>
      <c r="AR710" s="64"/>
    </row>
    <row r="711" spans="1:44" ht="15.75" customHeight="1" x14ac:dyDescent="0.2">
      <c r="A711" s="43"/>
      <c r="B711" s="43"/>
      <c r="C711" s="43"/>
      <c r="D711" s="43"/>
      <c r="E711" s="43"/>
      <c r="F711" s="43"/>
      <c r="G711" s="194"/>
      <c r="H711" s="194"/>
      <c r="I711" s="195"/>
      <c r="J711" s="196"/>
      <c r="K711" s="196"/>
      <c r="L711" s="196"/>
      <c r="M711" s="196"/>
      <c r="N711" s="196"/>
      <c r="O711" s="197"/>
      <c r="P711" s="197"/>
      <c r="Q711" s="197"/>
      <c r="R711" s="197"/>
      <c r="S711" s="197"/>
      <c r="T711" s="197"/>
      <c r="U711" s="198"/>
      <c r="V711" s="199"/>
      <c r="W711" s="200"/>
      <c r="X711" s="200"/>
      <c r="Y711" s="43"/>
      <c r="Z711" s="199"/>
      <c r="AA711" s="199"/>
      <c r="AB711" s="199"/>
      <c r="AC711" s="199"/>
      <c r="AD711" s="199"/>
      <c r="AE711" s="199"/>
      <c r="AF711" s="199"/>
      <c r="AG711" s="196"/>
      <c r="AH711" s="201"/>
      <c r="AI711" s="201"/>
      <c r="AJ711" s="201"/>
      <c r="AK711" s="43"/>
      <c r="AL711" s="43"/>
      <c r="AM711" s="43"/>
      <c r="AN711" s="64"/>
      <c r="AO711" s="64"/>
      <c r="AP711" s="202"/>
      <c r="AQ711" s="202"/>
      <c r="AR711" s="64"/>
    </row>
    <row r="712" spans="1:44" ht="15.75" customHeight="1" x14ac:dyDescent="0.2">
      <c r="A712" s="43"/>
      <c r="B712" s="43"/>
      <c r="C712" s="43"/>
      <c r="D712" s="43"/>
      <c r="E712" s="43"/>
      <c r="F712" s="43"/>
      <c r="G712" s="194"/>
      <c r="H712" s="194"/>
      <c r="I712" s="195"/>
      <c r="J712" s="196"/>
      <c r="K712" s="196"/>
      <c r="L712" s="196"/>
      <c r="M712" s="196"/>
      <c r="N712" s="196"/>
      <c r="O712" s="197"/>
      <c r="P712" s="197"/>
      <c r="Q712" s="197"/>
      <c r="R712" s="197"/>
      <c r="S712" s="197"/>
      <c r="T712" s="197"/>
      <c r="U712" s="198"/>
      <c r="V712" s="199"/>
      <c r="W712" s="200"/>
      <c r="X712" s="200"/>
      <c r="Y712" s="43"/>
      <c r="Z712" s="199"/>
      <c r="AA712" s="199"/>
      <c r="AB712" s="199"/>
      <c r="AC712" s="199"/>
      <c r="AD712" s="199"/>
      <c r="AE712" s="199"/>
      <c r="AF712" s="199"/>
      <c r="AG712" s="196"/>
      <c r="AH712" s="201"/>
      <c r="AI712" s="201"/>
      <c r="AJ712" s="201"/>
      <c r="AK712" s="43"/>
      <c r="AL712" s="43"/>
      <c r="AM712" s="43"/>
      <c r="AN712" s="64"/>
      <c r="AO712" s="64"/>
      <c r="AP712" s="202"/>
      <c r="AQ712" s="202"/>
      <c r="AR712" s="64"/>
    </row>
    <row r="713" spans="1:44" ht="15.75" customHeight="1" x14ac:dyDescent="0.2">
      <c r="A713" s="43"/>
      <c r="B713" s="43"/>
      <c r="C713" s="43"/>
      <c r="D713" s="43"/>
      <c r="E713" s="43"/>
      <c r="F713" s="43"/>
      <c r="G713" s="194"/>
      <c r="H713" s="194"/>
      <c r="I713" s="195"/>
      <c r="J713" s="196"/>
      <c r="K713" s="196"/>
      <c r="L713" s="196"/>
      <c r="M713" s="196"/>
      <c r="N713" s="196"/>
      <c r="O713" s="197"/>
      <c r="P713" s="197"/>
      <c r="Q713" s="197"/>
      <c r="R713" s="197"/>
      <c r="S713" s="197"/>
      <c r="T713" s="197"/>
      <c r="U713" s="198"/>
      <c r="V713" s="199"/>
      <c r="W713" s="200"/>
      <c r="X713" s="200"/>
      <c r="Y713" s="43"/>
      <c r="Z713" s="199"/>
      <c r="AA713" s="199"/>
      <c r="AB713" s="199"/>
      <c r="AC713" s="199"/>
      <c r="AD713" s="199"/>
      <c r="AE713" s="199"/>
      <c r="AF713" s="199"/>
      <c r="AG713" s="196"/>
      <c r="AH713" s="201"/>
      <c r="AI713" s="201"/>
      <c r="AJ713" s="201"/>
      <c r="AK713" s="43"/>
      <c r="AL713" s="43"/>
      <c r="AM713" s="43"/>
      <c r="AN713" s="64"/>
      <c r="AO713" s="64"/>
      <c r="AP713" s="202"/>
      <c r="AQ713" s="202"/>
      <c r="AR713" s="64"/>
    </row>
    <row r="714" spans="1:44" ht="15.75" customHeight="1" x14ac:dyDescent="0.2">
      <c r="A714" s="43"/>
      <c r="B714" s="43"/>
      <c r="C714" s="43"/>
      <c r="D714" s="43"/>
      <c r="E714" s="43"/>
      <c r="F714" s="43"/>
      <c r="G714" s="194"/>
      <c r="H714" s="194"/>
      <c r="I714" s="195"/>
      <c r="J714" s="196"/>
      <c r="K714" s="196"/>
      <c r="L714" s="196"/>
      <c r="M714" s="196"/>
      <c r="N714" s="196"/>
      <c r="O714" s="197"/>
      <c r="P714" s="197"/>
      <c r="Q714" s="197"/>
      <c r="R714" s="197"/>
      <c r="S714" s="197"/>
      <c r="T714" s="197"/>
      <c r="U714" s="198"/>
      <c r="V714" s="199"/>
      <c r="W714" s="200"/>
      <c r="X714" s="200"/>
      <c r="Y714" s="43"/>
      <c r="Z714" s="199"/>
      <c r="AA714" s="199"/>
      <c r="AB714" s="199"/>
      <c r="AC714" s="199"/>
      <c r="AD714" s="199"/>
      <c r="AE714" s="199"/>
      <c r="AF714" s="199"/>
      <c r="AG714" s="196"/>
      <c r="AH714" s="201"/>
      <c r="AI714" s="201"/>
      <c r="AJ714" s="201"/>
      <c r="AK714" s="43"/>
      <c r="AL714" s="43"/>
      <c r="AM714" s="43"/>
      <c r="AN714" s="64"/>
      <c r="AO714" s="64"/>
      <c r="AP714" s="202"/>
      <c r="AQ714" s="202"/>
      <c r="AR714" s="64"/>
    </row>
    <row r="715" spans="1:44" ht="15.75" customHeight="1" x14ac:dyDescent="0.2">
      <c r="A715" s="43"/>
      <c r="B715" s="43"/>
      <c r="C715" s="43"/>
      <c r="D715" s="43"/>
      <c r="E715" s="43"/>
      <c r="F715" s="43"/>
      <c r="G715" s="194"/>
      <c r="H715" s="194"/>
      <c r="I715" s="195"/>
      <c r="J715" s="196"/>
      <c r="K715" s="196"/>
      <c r="L715" s="196"/>
      <c r="M715" s="196"/>
      <c r="N715" s="196"/>
      <c r="O715" s="197"/>
      <c r="P715" s="197"/>
      <c r="Q715" s="197"/>
      <c r="R715" s="197"/>
      <c r="S715" s="197"/>
      <c r="T715" s="197"/>
      <c r="U715" s="198"/>
      <c r="V715" s="199"/>
      <c r="W715" s="200"/>
      <c r="X715" s="200"/>
      <c r="Y715" s="43"/>
      <c r="Z715" s="199"/>
      <c r="AA715" s="199"/>
      <c r="AB715" s="199"/>
      <c r="AC715" s="199"/>
      <c r="AD715" s="199"/>
      <c r="AE715" s="199"/>
      <c r="AF715" s="199"/>
      <c r="AG715" s="196"/>
      <c r="AH715" s="201"/>
      <c r="AI715" s="201"/>
      <c r="AJ715" s="201"/>
      <c r="AK715" s="43"/>
      <c r="AL715" s="43"/>
      <c r="AM715" s="43"/>
      <c r="AN715" s="64"/>
      <c r="AO715" s="64"/>
      <c r="AP715" s="202"/>
      <c r="AQ715" s="202"/>
      <c r="AR715" s="64"/>
    </row>
    <row r="716" spans="1:44" ht="15.75" customHeight="1" x14ac:dyDescent="0.2">
      <c r="A716" s="43"/>
      <c r="B716" s="43"/>
      <c r="C716" s="43"/>
      <c r="D716" s="43"/>
      <c r="E716" s="43"/>
      <c r="F716" s="43"/>
      <c r="G716" s="194"/>
      <c r="H716" s="194"/>
      <c r="I716" s="195"/>
      <c r="J716" s="196"/>
      <c r="K716" s="196"/>
      <c r="L716" s="196"/>
      <c r="M716" s="196"/>
      <c r="N716" s="196"/>
      <c r="O716" s="197"/>
      <c r="P716" s="197"/>
      <c r="Q716" s="197"/>
      <c r="R716" s="197"/>
      <c r="S716" s="197"/>
      <c r="T716" s="197"/>
      <c r="U716" s="198"/>
      <c r="V716" s="199"/>
      <c r="W716" s="200"/>
      <c r="X716" s="200"/>
      <c r="Y716" s="43"/>
      <c r="Z716" s="199"/>
      <c r="AA716" s="199"/>
      <c r="AB716" s="199"/>
      <c r="AC716" s="199"/>
      <c r="AD716" s="199"/>
      <c r="AE716" s="199"/>
      <c r="AF716" s="199"/>
      <c r="AG716" s="196"/>
      <c r="AH716" s="201"/>
      <c r="AI716" s="201"/>
      <c r="AJ716" s="201"/>
      <c r="AK716" s="43"/>
      <c r="AL716" s="43"/>
      <c r="AM716" s="43"/>
      <c r="AN716" s="64"/>
      <c r="AO716" s="64"/>
      <c r="AP716" s="202"/>
      <c r="AQ716" s="202"/>
      <c r="AR716" s="64"/>
    </row>
    <row r="717" spans="1:44" ht="15.75" customHeight="1" x14ac:dyDescent="0.2">
      <c r="A717" s="43"/>
      <c r="B717" s="43"/>
      <c r="C717" s="43"/>
      <c r="D717" s="43"/>
      <c r="E717" s="43"/>
      <c r="F717" s="43"/>
      <c r="G717" s="194"/>
      <c r="H717" s="194"/>
      <c r="I717" s="195"/>
      <c r="J717" s="196"/>
      <c r="K717" s="196"/>
      <c r="L717" s="196"/>
      <c r="M717" s="196"/>
      <c r="N717" s="196"/>
      <c r="O717" s="197"/>
      <c r="P717" s="197"/>
      <c r="Q717" s="197"/>
      <c r="R717" s="197"/>
      <c r="S717" s="197"/>
      <c r="T717" s="197"/>
      <c r="U717" s="198"/>
      <c r="V717" s="199"/>
      <c r="W717" s="200"/>
      <c r="X717" s="200"/>
      <c r="Y717" s="43"/>
      <c r="Z717" s="199"/>
      <c r="AA717" s="199"/>
      <c r="AB717" s="199"/>
      <c r="AC717" s="199"/>
      <c r="AD717" s="199"/>
      <c r="AE717" s="199"/>
      <c r="AF717" s="199"/>
      <c r="AG717" s="196"/>
      <c r="AH717" s="201"/>
      <c r="AI717" s="201"/>
      <c r="AJ717" s="201"/>
      <c r="AK717" s="43"/>
      <c r="AL717" s="43"/>
      <c r="AM717" s="43"/>
      <c r="AN717" s="64"/>
      <c r="AO717" s="64"/>
      <c r="AP717" s="202"/>
      <c r="AQ717" s="202"/>
      <c r="AR717" s="64"/>
    </row>
    <row r="718" spans="1:44" ht="15.75" customHeight="1" x14ac:dyDescent="0.2">
      <c r="A718" s="43"/>
      <c r="B718" s="43"/>
      <c r="C718" s="43"/>
      <c r="D718" s="43"/>
      <c r="E718" s="43"/>
      <c r="F718" s="43"/>
      <c r="G718" s="194"/>
      <c r="H718" s="194"/>
      <c r="I718" s="195"/>
      <c r="J718" s="196"/>
      <c r="K718" s="196"/>
      <c r="L718" s="196"/>
      <c r="M718" s="196"/>
      <c r="N718" s="196"/>
      <c r="O718" s="197"/>
      <c r="P718" s="197"/>
      <c r="Q718" s="197"/>
      <c r="R718" s="197"/>
      <c r="S718" s="197"/>
      <c r="T718" s="197"/>
      <c r="U718" s="198"/>
      <c r="V718" s="199"/>
      <c r="W718" s="200"/>
      <c r="X718" s="200"/>
      <c r="Y718" s="43"/>
      <c r="Z718" s="199"/>
      <c r="AA718" s="199"/>
      <c r="AB718" s="199"/>
      <c r="AC718" s="199"/>
      <c r="AD718" s="199"/>
      <c r="AE718" s="199"/>
      <c r="AF718" s="199"/>
      <c r="AG718" s="196"/>
      <c r="AH718" s="201"/>
      <c r="AI718" s="201"/>
      <c r="AJ718" s="201"/>
      <c r="AK718" s="43"/>
      <c r="AL718" s="43"/>
      <c r="AM718" s="43"/>
      <c r="AN718" s="64"/>
      <c r="AO718" s="64"/>
      <c r="AP718" s="202"/>
      <c r="AQ718" s="202"/>
      <c r="AR718" s="64"/>
    </row>
    <row r="719" spans="1:44" ht="15.75" customHeight="1" x14ac:dyDescent="0.2">
      <c r="A719" s="43"/>
      <c r="B719" s="43"/>
      <c r="C719" s="43"/>
      <c r="D719" s="43"/>
      <c r="E719" s="43"/>
      <c r="F719" s="43"/>
      <c r="G719" s="194"/>
      <c r="H719" s="194"/>
      <c r="I719" s="195"/>
      <c r="J719" s="196"/>
      <c r="K719" s="196"/>
      <c r="L719" s="196"/>
      <c r="M719" s="196"/>
      <c r="N719" s="196"/>
      <c r="O719" s="197"/>
      <c r="P719" s="197"/>
      <c r="Q719" s="197"/>
      <c r="R719" s="197"/>
      <c r="S719" s="197"/>
      <c r="T719" s="197"/>
      <c r="U719" s="198"/>
      <c r="V719" s="199"/>
      <c r="W719" s="200"/>
      <c r="X719" s="200"/>
      <c r="Y719" s="43"/>
      <c r="Z719" s="199"/>
      <c r="AA719" s="199"/>
      <c r="AB719" s="199"/>
      <c r="AC719" s="199"/>
      <c r="AD719" s="199"/>
      <c r="AE719" s="199"/>
      <c r="AF719" s="199"/>
      <c r="AG719" s="196"/>
      <c r="AH719" s="201"/>
      <c r="AI719" s="201"/>
      <c r="AJ719" s="201"/>
      <c r="AK719" s="43"/>
      <c r="AL719" s="43"/>
      <c r="AM719" s="43"/>
      <c r="AN719" s="64"/>
      <c r="AO719" s="64"/>
      <c r="AP719" s="202"/>
      <c r="AQ719" s="202"/>
      <c r="AR719" s="64"/>
    </row>
    <row r="720" spans="1:44" ht="15.75" customHeight="1" x14ac:dyDescent="0.2">
      <c r="A720" s="43"/>
      <c r="B720" s="43"/>
      <c r="C720" s="43"/>
      <c r="D720" s="43"/>
      <c r="E720" s="43"/>
      <c r="F720" s="43"/>
      <c r="G720" s="194"/>
      <c r="H720" s="194"/>
      <c r="I720" s="195"/>
      <c r="J720" s="196"/>
      <c r="K720" s="196"/>
      <c r="L720" s="196"/>
      <c r="M720" s="196"/>
      <c r="N720" s="196"/>
      <c r="O720" s="197"/>
      <c r="P720" s="197"/>
      <c r="Q720" s="197"/>
      <c r="R720" s="197"/>
      <c r="S720" s="197"/>
      <c r="T720" s="197"/>
      <c r="U720" s="198"/>
      <c r="V720" s="199"/>
      <c r="W720" s="200"/>
      <c r="X720" s="200"/>
      <c r="Y720" s="43"/>
      <c r="Z720" s="199"/>
      <c r="AA720" s="199"/>
      <c r="AB720" s="199"/>
      <c r="AC720" s="199"/>
      <c r="AD720" s="199"/>
      <c r="AE720" s="199"/>
      <c r="AF720" s="199"/>
      <c r="AG720" s="196"/>
      <c r="AH720" s="201"/>
      <c r="AI720" s="201"/>
      <c r="AJ720" s="201"/>
      <c r="AK720" s="43"/>
      <c r="AL720" s="43"/>
      <c r="AM720" s="43"/>
      <c r="AN720" s="64"/>
      <c r="AO720" s="64"/>
      <c r="AP720" s="202"/>
      <c r="AQ720" s="202"/>
      <c r="AR720" s="64"/>
    </row>
    <row r="721" spans="1:44" ht="15.75" customHeight="1" x14ac:dyDescent="0.2">
      <c r="A721" s="43"/>
      <c r="B721" s="43"/>
      <c r="C721" s="43"/>
      <c r="D721" s="43"/>
      <c r="E721" s="43"/>
      <c r="F721" s="43"/>
      <c r="G721" s="194"/>
      <c r="H721" s="194"/>
      <c r="I721" s="195"/>
      <c r="J721" s="196"/>
      <c r="K721" s="196"/>
      <c r="L721" s="196"/>
      <c r="M721" s="196"/>
      <c r="N721" s="196"/>
      <c r="O721" s="197"/>
      <c r="P721" s="197"/>
      <c r="Q721" s="197"/>
      <c r="R721" s="197"/>
      <c r="S721" s="197"/>
      <c r="T721" s="197"/>
      <c r="U721" s="198"/>
      <c r="V721" s="199"/>
      <c r="W721" s="200"/>
      <c r="X721" s="200"/>
      <c r="Y721" s="43"/>
      <c r="Z721" s="199"/>
      <c r="AA721" s="199"/>
      <c r="AB721" s="199"/>
      <c r="AC721" s="199"/>
      <c r="AD721" s="199"/>
      <c r="AE721" s="199"/>
      <c r="AF721" s="199"/>
      <c r="AG721" s="196"/>
      <c r="AH721" s="201"/>
      <c r="AI721" s="201"/>
      <c r="AJ721" s="201"/>
      <c r="AK721" s="43"/>
      <c r="AL721" s="43"/>
      <c r="AM721" s="43"/>
      <c r="AN721" s="64"/>
      <c r="AO721" s="64"/>
      <c r="AP721" s="202"/>
      <c r="AQ721" s="202"/>
      <c r="AR721" s="64"/>
    </row>
    <row r="722" spans="1:44" ht="15.75" customHeight="1" x14ac:dyDescent="0.2">
      <c r="A722" s="43"/>
      <c r="B722" s="43"/>
      <c r="C722" s="43"/>
      <c r="D722" s="43"/>
      <c r="E722" s="43"/>
      <c r="F722" s="43"/>
      <c r="G722" s="194"/>
      <c r="H722" s="194"/>
      <c r="I722" s="195"/>
      <c r="J722" s="196"/>
      <c r="K722" s="196"/>
      <c r="L722" s="196"/>
      <c r="M722" s="196"/>
      <c r="N722" s="196"/>
      <c r="O722" s="197"/>
      <c r="P722" s="197"/>
      <c r="Q722" s="197"/>
      <c r="R722" s="197"/>
      <c r="S722" s="197"/>
      <c r="T722" s="197"/>
      <c r="U722" s="198"/>
      <c r="V722" s="199"/>
      <c r="W722" s="200"/>
      <c r="X722" s="200"/>
      <c r="Y722" s="43"/>
      <c r="Z722" s="199"/>
      <c r="AA722" s="199"/>
      <c r="AB722" s="199"/>
      <c r="AC722" s="199"/>
      <c r="AD722" s="199"/>
      <c r="AE722" s="199"/>
      <c r="AF722" s="199"/>
      <c r="AG722" s="196"/>
      <c r="AH722" s="201"/>
      <c r="AI722" s="201"/>
      <c r="AJ722" s="201"/>
      <c r="AK722" s="43"/>
      <c r="AL722" s="43"/>
      <c r="AM722" s="43"/>
      <c r="AN722" s="64"/>
      <c r="AO722" s="64"/>
      <c r="AP722" s="202"/>
      <c r="AQ722" s="202"/>
      <c r="AR722" s="64"/>
    </row>
    <row r="723" spans="1:44" ht="15.75" customHeight="1" x14ac:dyDescent="0.2">
      <c r="A723" s="43"/>
      <c r="B723" s="43"/>
      <c r="C723" s="43"/>
      <c r="D723" s="43"/>
      <c r="E723" s="43"/>
      <c r="F723" s="43"/>
      <c r="G723" s="194"/>
      <c r="H723" s="194"/>
      <c r="I723" s="195"/>
      <c r="J723" s="196"/>
      <c r="K723" s="196"/>
      <c r="L723" s="196"/>
      <c r="M723" s="196"/>
      <c r="N723" s="196"/>
      <c r="O723" s="197"/>
      <c r="P723" s="197"/>
      <c r="Q723" s="197"/>
      <c r="R723" s="197"/>
      <c r="S723" s="197"/>
      <c r="T723" s="197"/>
      <c r="U723" s="198"/>
      <c r="V723" s="199"/>
      <c r="W723" s="200"/>
      <c r="X723" s="200"/>
      <c r="Y723" s="43"/>
      <c r="Z723" s="199"/>
      <c r="AA723" s="199"/>
      <c r="AB723" s="199"/>
      <c r="AC723" s="199"/>
      <c r="AD723" s="199"/>
      <c r="AE723" s="199"/>
      <c r="AF723" s="199"/>
      <c r="AG723" s="196"/>
      <c r="AH723" s="201"/>
      <c r="AI723" s="201"/>
      <c r="AJ723" s="201"/>
      <c r="AK723" s="43"/>
      <c r="AL723" s="43"/>
      <c r="AM723" s="43"/>
      <c r="AN723" s="64"/>
      <c r="AO723" s="64"/>
      <c r="AP723" s="202"/>
      <c r="AQ723" s="202"/>
      <c r="AR723" s="64"/>
    </row>
    <row r="724" spans="1:44" ht="15.75" customHeight="1" x14ac:dyDescent="0.2">
      <c r="A724" s="43"/>
      <c r="B724" s="43"/>
      <c r="C724" s="43"/>
      <c r="D724" s="43"/>
      <c r="E724" s="43"/>
      <c r="F724" s="43"/>
      <c r="G724" s="194"/>
      <c r="H724" s="194"/>
      <c r="I724" s="195"/>
      <c r="J724" s="196"/>
      <c r="K724" s="196"/>
      <c r="L724" s="196"/>
      <c r="M724" s="196"/>
      <c r="N724" s="196"/>
      <c r="O724" s="197"/>
      <c r="P724" s="197"/>
      <c r="Q724" s="197"/>
      <c r="R724" s="197"/>
      <c r="S724" s="197"/>
      <c r="T724" s="197"/>
      <c r="U724" s="198"/>
      <c r="V724" s="199"/>
      <c r="W724" s="200"/>
      <c r="X724" s="200"/>
      <c r="Y724" s="43"/>
      <c r="Z724" s="199"/>
      <c r="AA724" s="199"/>
      <c r="AB724" s="199"/>
      <c r="AC724" s="199"/>
      <c r="AD724" s="199"/>
      <c r="AE724" s="199"/>
      <c r="AF724" s="199"/>
      <c r="AG724" s="196"/>
      <c r="AH724" s="201"/>
      <c r="AI724" s="201"/>
      <c r="AJ724" s="201"/>
      <c r="AK724" s="43"/>
      <c r="AL724" s="43"/>
      <c r="AM724" s="43"/>
      <c r="AN724" s="64"/>
      <c r="AO724" s="64"/>
      <c r="AP724" s="202"/>
      <c r="AQ724" s="202"/>
      <c r="AR724" s="64"/>
    </row>
    <row r="725" spans="1:44" ht="15.75" customHeight="1" x14ac:dyDescent="0.2">
      <c r="A725" s="43"/>
      <c r="B725" s="43"/>
      <c r="C725" s="43"/>
      <c r="D725" s="43"/>
      <c r="E725" s="43"/>
      <c r="F725" s="43"/>
      <c r="G725" s="194"/>
      <c r="H725" s="194"/>
      <c r="I725" s="195"/>
      <c r="J725" s="196"/>
      <c r="K725" s="196"/>
      <c r="L725" s="196"/>
      <c r="M725" s="196"/>
      <c r="N725" s="196"/>
      <c r="O725" s="197"/>
      <c r="P725" s="197"/>
      <c r="Q725" s="197"/>
      <c r="R725" s="197"/>
      <c r="S725" s="197"/>
      <c r="T725" s="197"/>
      <c r="U725" s="198"/>
      <c r="V725" s="199"/>
      <c r="W725" s="200"/>
      <c r="X725" s="200"/>
      <c r="Y725" s="43"/>
      <c r="Z725" s="199"/>
      <c r="AA725" s="199"/>
      <c r="AB725" s="199"/>
      <c r="AC725" s="199"/>
      <c r="AD725" s="199"/>
      <c r="AE725" s="199"/>
      <c r="AF725" s="199"/>
      <c r="AG725" s="196"/>
      <c r="AH725" s="201"/>
      <c r="AI725" s="201"/>
      <c r="AJ725" s="201"/>
      <c r="AK725" s="43"/>
      <c r="AL725" s="43"/>
      <c r="AM725" s="43"/>
      <c r="AN725" s="64"/>
      <c r="AO725" s="64"/>
      <c r="AP725" s="202"/>
      <c r="AQ725" s="202"/>
      <c r="AR725" s="64"/>
    </row>
    <row r="726" spans="1:44" ht="15.75" customHeight="1" x14ac:dyDescent="0.2">
      <c r="A726" s="43"/>
      <c r="B726" s="43"/>
      <c r="C726" s="43"/>
      <c r="D726" s="43"/>
      <c r="E726" s="43"/>
      <c r="F726" s="43"/>
      <c r="G726" s="194"/>
      <c r="H726" s="194"/>
      <c r="I726" s="195"/>
      <c r="J726" s="196"/>
      <c r="K726" s="196"/>
      <c r="L726" s="196"/>
      <c r="M726" s="196"/>
      <c r="N726" s="196"/>
      <c r="O726" s="197"/>
      <c r="P726" s="197"/>
      <c r="Q726" s="197"/>
      <c r="R726" s="197"/>
      <c r="S726" s="197"/>
      <c r="T726" s="197"/>
      <c r="U726" s="198"/>
      <c r="V726" s="199"/>
      <c r="W726" s="200"/>
      <c r="X726" s="200"/>
      <c r="Y726" s="43"/>
      <c r="Z726" s="199"/>
      <c r="AA726" s="199"/>
      <c r="AB726" s="199"/>
      <c r="AC726" s="199"/>
      <c r="AD726" s="199"/>
      <c r="AE726" s="199"/>
      <c r="AF726" s="199"/>
      <c r="AG726" s="196"/>
      <c r="AH726" s="201"/>
      <c r="AI726" s="201"/>
      <c r="AJ726" s="201"/>
      <c r="AK726" s="43"/>
      <c r="AL726" s="43"/>
      <c r="AM726" s="43"/>
      <c r="AN726" s="64"/>
      <c r="AO726" s="64"/>
      <c r="AP726" s="202"/>
      <c r="AQ726" s="202"/>
      <c r="AR726" s="64"/>
    </row>
    <row r="727" spans="1:44" ht="15.75" customHeight="1" x14ac:dyDescent="0.2">
      <c r="A727" s="43"/>
      <c r="B727" s="43"/>
      <c r="C727" s="43"/>
      <c r="D727" s="43"/>
      <c r="E727" s="43"/>
      <c r="F727" s="43"/>
      <c r="G727" s="194"/>
      <c r="H727" s="194"/>
      <c r="I727" s="195"/>
      <c r="J727" s="196"/>
      <c r="K727" s="196"/>
      <c r="L727" s="196"/>
      <c r="M727" s="196"/>
      <c r="N727" s="196"/>
      <c r="O727" s="197"/>
      <c r="P727" s="197"/>
      <c r="Q727" s="197"/>
      <c r="R727" s="197"/>
      <c r="S727" s="197"/>
      <c r="T727" s="197"/>
      <c r="U727" s="198"/>
      <c r="V727" s="199"/>
      <c r="W727" s="200"/>
      <c r="X727" s="200"/>
      <c r="Y727" s="43"/>
      <c r="Z727" s="199"/>
      <c r="AA727" s="199"/>
      <c r="AB727" s="199"/>
      <c r="AC727" s="199"/>
      <c r="AD727" s="199"/>
      <c r="AE727" s="199"/>
      <c r="AF727" s="199"/>
      <c r="AG727" s="196"/>
      <c r="AH727" s="201"/>
      <c r="AI727" s="201"/>
      <c r="AJ727" s="201"/>
      <c r="AK727" s="43"/>
      <c r="AL727" s="43"/>
      <c r="AM727" s="43"/>
      <c r="AN727" s="64"/>
      <c r="AO727" s="64"/>
      <c r="AP727" s="202"/>
      <c r="AQ727" s="202"/>
      <c r="AR727" s="64"/>
    </row>
    <row r="728" spans="1:44" ht="15.75" customHeight="1" x14ac:dyDescent="0.2">
      <c r="A728" s="43"/>
      <c r="B728" s="43"/>
      <c r="C728" s="43"/>
      <c r="D728" s="43"/>
      <c r="E728" s="43"/>
      <c r="F728" s="43"/>
      <c r="G728" s="194"/>
      <c r="H728" s="194"/>
      <c r="I728" s="195"/>
      <c r="J728" s="196"/>
      <c r="K728" s="196"/>
      <c r="L728" s="196"/>
      <c r="M728" s="196"/>
      <c r="N728" s="196"/>
      <c r="O728" s="197"/>
      <c r="P728" s="197"/>
      <c r="Q728" s="197"/>
      <c r="R728" s="197"/>
      <c r="S728" s="197"/>
      <c r="T728" s="197"/>
      <c r="U728" s="198"/>
      <c r="V728" s="199"/>
      <c r="W728" s="200"/>
      <c r="X728" s="200"/>
      <c r="Y728" s="43"/>
      <c r="Z728" s="199"/>
      <c r="AA728" s="199"/>
      <c r="AB728" s="199"/>
      <c r="AC728" s="199"/>
      <c r="AD728" s="199"/>
      <c r="AE728" s="199"/>
      <c r="AF728" s="199"/>
      <c r="AG728" s="196"/>
      <c r="AH728" s="201"/>
      <c r="AI728" s="201"/>
      <c r="AJ728" s="201"/>
      <c r="AK728" s="43"/>
      <c r="AL728" s="43"/>
      <c r="AM728" s="43"/>
      <c r="AN728" s="64"/>
      <c r="AO728" s="64"/>
      <c r="AP728" s="202"/>
      <c r="AQ728" s="202"/>
      <c r="AR728" s="64"/>
    </row>
    <row r="729" spans="1:44" ht="15.75" customHeight="1" x14ac:dyDescent="0.2">
      <c r="A729" s="43"/>
      <c r="B729" s="43"/>
      <c r="C729" s="43"/>
      <c r="D729" s="43"/>
      <c r="E729" s="43"/>
      <c r="F729" s="43"/>
      <c r="G729" s="194"/>
      <c r="H729" s="194"/>
      <c r="I729" s="195"/>
      <c r="J729" s="196"/>
      <c r="K729" s="196"/>
      <c r="L729" s="196"/>
      <c r="M729" s="196"/>
      <c r="N729" s="196"/>
      <c r="O729" s="197"/>
      <c r="P729" s="197"/>
      <c r="Q729" s="197"/>
      <c r="R729" s="197"/>
      <c r="S729" s="197"/>
      <c r="T729" s="197"/>
      <c r="U729" s="198"/>
      <c r="V729" s="199"/>
      <c r="W729" s="200"/>
      <c r="X729" s="200"/>
      <c r="Y729" s="43"/>
      <c r="Z729" s="199"/>
      <c r="AA729" s="199"/>
      <c r="AB729" s="199"/>
      <c r="AC729" s="199"/>
      <c r="AD729" s="199"/>
      <c r="AE729" s="199"/>
      <c r="AF729" s="199"/>
      <c r="AG729" s="196"/>
      <c r="AH729" s="201"/>
      <c r="AI729" s="201"/>
      <c r="AJ729" s="201"/>
      <c r="AK729" s="43"/>
      <c r="AL729" s="43"/>
      <c r="AM729" s="43"/>
      <c r="AN729" s="64"/>
      <c r="AO729" s="64"/>
      <c r="AP729" s="202"/>
      <c r="AQ729" s="202"/>
      <c r="AR729" s="64"/>
    </row>
    <row r="730" spans="1:44" ht="15.75" customHeight="1" x14ac:dyDescent="0.2">
      <c r="A730" s="43"/>
      <c r="B730" s="43"/>
      <c r="C730" s="43"/>
      <c r="D730" s="43"/>
      <c r="E730" s="43"/>
      <c r="F730" s="43"/>
      <c r="G730" s="194"/>
      <c r="H730" s="194"/>
      <c r="I730" s="195"/>
      <c r="J730" s="196"/>
      <c r="K730" s="196"/>
      <c r="L730" s="196"/>
      <c r="M730" s="196"/>
      <c r="N730" s="196"/>
      <c r="O730" s="197"/>
      <c r="P730" s="197"/>
      <c r="Q730" s="197"/>
      <c r="R730" s="197"/>
      <c r="S730" s="197"/>
      <c r="T730" s="197"/>
      <c r="U730" s="198"/>
      <c r="V730" s="199"/>
      <c r="W730" s="200"/>
      <c r="X730" s="200"/>
      <c r="Y730" s="43"/>
      <c r="Z730" s="199"/>
      <c r="AA730" s="199"/>
      <c r="AB730" s="199"/>
      <c r="AC730" s="199"/>
      <c r="AD730" s="199"/>
      <c r="AE730" s="199"/>
      <c r="AF730" s="199"/>
      <c r="AG730" s="196"/>
      <c r="AH730" s="201"/>
      <c r="AI730" s="201"/>
      <c r="AJ730" s="201"/>
      <c r="AK730" s="43"/>
      <c r="AL730" s="43"/>
      <c r="AM730" s="43"/>
      <c r="AN730" s="64"/>
      <c r="AO730" s="64"/>
      <c r="AP730" s="202"/>
      <c r="AQ730" s="202"/>
      <c r="AR730" s="64"/>
    </row>
    <row r="731" spans="1:44" ht="15.75" customHeight="1" x14ac:dyDescent="0.2">
      <c r="A731" s="43"/>
      <c r="B731" s="43"/>
      <c r="C731" s="43"/>
      <c r="D731" s="43"/>
      <c r="E731" s="43"/>
      <c r="F731" s="43"/>
      <c r="G731" s="194"/>
      <c r="H731" s="194"/>
      <c r="I731" s="195"/>
      <c r="J731" s="196"/>
      <c r="K731" s="196"/>
      <c r="L731" s="196"/>
      <c r="M731" s="196"/>
      <c r="N731" s="196"/>
      <c r="O731" s="197"/>
      <c r="P731" s="197"/>
      <c r="Q731" s="197"/>
      <c r="R731" s="197"/>
      <c r="S731" s="197"/>
      <c r="T731" s="197"/>
      <c r="U731" s="198"/>
      <c r="V731" s="199"/>
      <c r="W731" s="200"/>
      <c r="X731" s="200"/>
      <c r="Y731" s="43"/>
      <c r="Z731" s="199"/>
      <c r="AA731" s="199"/>
      <c r="AB731" s="199"/>
      <c r="AC731" s="199"/>
      <c r="AD731" s="199"/>
      <c r="AE731" s="199"/>
      <c r="AF731" s="199"/>
      <c r="AG731" s="196"/>
      <c r="AH731" s="201"/>
      <c r="AI731" s="201"/>
      <c r="AJ731" s="201"/>
      <c r="AK731" s="43"/>
      <c r="AL731" s="43"/>
      <c r="AM731" s="43"/>
      <c r="AN731" s="64"/>
      <c r="AO731" s="64"/>
      <c r="AP731" s="202"/>
      <c r="AQ731" s="202"/>
      <c r="AR731" s="64"/>
    </row>
    <row r="732" spans="1:44" ht="15.75" customHeight="1" x14ac:dyDescent="0.2">
      <c r="A732" s="43"/>
      <c r="B732" s="43"/>
      <c r="C732" s="43"/>
      <c r="D732" s="43"/>
      <c r="E732" s="43"/>
      <c r="F732" s="43"/>
      <c r="G732" s="194"/>
      <c r="H732" s="194"/>
      <c r="I732" s="195"/>
      <c r="J732" s="196"/>
      <c r="K732" s="196"/>
      <c r="L732" s="196"/>
      <c r="M732" s="196"/>
      <c r="N732" s="196"/>
      <c r="O732" s="197"/>
      <c r="P732" s="197"/>
      <c r="Q732" s="197"/>
      <c r="R732" s="197"/>
      <c r="S732" s="197"/>
      <c r="T732" s="197"/>
      <c r="U732" s="198"/>
      <c r="V732" s="199"/>
      <c r="W732" s="200"/>
      <c r="X732" s="200"/>
      <c r="Y732" s="43"/>
      <c r="Z732" s="199"/>
      <c r="AA732" s="199"/>
      <c r="AB732" s="199"/>
      <c r="AC732" s="199"/>
      <c r="AD732" s="199"/>
      <c r="AE732" s="199"/>
      <c r="AF732" s="199"/>
      <c r="AG732" s="196"/>
      <c r="AH732" s="201"/>
      <c r="AI732" s="201"/>
      <c r="AJ732" s="201"/>
      <c r="AK732" s="43"/>
      <c r="AL732" s="43"/>
      <c r="AM732" s="43"/>
      <c r="AN732" s="64"/>
      <c r="AO732" s="64"/>
      <c r="AP732" s="202"/>
      <c r="AQ732" s="202"/>
      <c r="AR732" s="64"/>
    </row>
    <row r="733" spans="1:44" ht="15.75" customHeight="1" x14ac:dyDescent="0.2">
      <c r="A733" s="43"/>
      <c r="B733" s="43"/>
      <c r="C733" s="43"/>
      <c r="D733" s="43"/>
      <c r="E733" s="43"/>
      <c r="F733" s="43"/>
      <c r="G733" s="194"/>
      <c r="H733" s="194"/>
      <c r="I733" s="195"/>
      <c r="J733" s="196"/>
      <c r="K733" s="196"/>
      <c r="L733" s="196"/>
      <c r="M733" s="196"/>
      <c r="N733" s="196"/>
      <c r="O733" s="197"/>
      <c r="P733" s="197"/>
      <c r="Q733" s="197"/>
      <c r="R733" s="197"/>
      <c r="S733" s="197"/>
      <c r="T733" s="197"/>
      <c r="U733" s="198"/>
      <c r="V733" s="199"/>
      <c r="W733" s="200"/>
      <c r="X733" s="200"/>
      <c r="Y733" s="43"/>
      <c r="Z733" s="199"/>
      <c r="AA733" s="199"/>
      <c r="AB733" s="199"/>
      <c r="AC733" s="199"/>
      <c r="AD733" s="199"/>
      <c r="AE733" s="199"/>
      <c r="AF733" s="199"/>
      <c r="AG733" s="196"/>
      <c r="AH733" s="201"/>
      <c r="AI733" s="201"/>
      <c r="AJ733" s="201"/>
      <c r="AK733" s="43"/>
      <c r="AL733" s="43"/>
      <c r="AM733" s="43"/>
      <c r="AN733" s="64"/>
      <c r="AO733" s="64"/>
      <c r="AP733" s="202"/>
      <c r="AQ733" s="202"/>
      <c r="AR733" s="64"/>
    </row>
    <row r="734" spans="1:44" ht="15.75" customHeight="1" x14ac:dyDescent="0.2">
      <c r="A734" s="43"/>
      <c r="B734" s="43"/>
      <c r="C734" s="43"/>
      <c r="D734" s="43"/>
      <c r="E734" s="43"/>
      <c r="F734" s="43"/>
      <c r="G734" s="194"/>
      <c r="H734" s="194"/>
      <c r="I734" s="195"/>
      <c r="J734" s="196"/>
      <c r="K734" s="196"/>
      <c r="L734" s="196"/>
      <c r="M734" s="196"/>
      <c r="N734" s="196"/>
      <c r="O734" s="197"/>
      <c r="P734" s="197"/>
      <c r="Q734" s="197"/>
      <c r="R734" s="197"/>
      <c r="S734" s="197"/>
      <c r="T734" s="197"/>
      <c r="U734" s="198"/>
      <c r="V734" s="199"/>
      <c r="W734" s="200"/>
      <c r="X734" s="200"/>
      <c r="Y734" s="43"/>
      <c r="Z734" s="199"/>
      <c r="AA734" s="199"/>
      <c r="AB734" s="199"/>
      <c r="AC734" s="199"/>
      <c r="AD734" s="199"/>
      <c r="AE734" s="199"/>
      <c r="AF734" s="199"/>
      <c r="AG734" s="196"/>
      <c r="AH734" s="201"/>
      <c r="AI734" s="201"/>
      <c r="AJ734" s="201"/>
      <c r="AK734" s="43"/>
      <c r="AL734" s="43"/>
      <c r="AM734" s="43"/>
      <c r="AN734" s="64"/>
      <c r="AO734" s="64"/>
      <c r="AP734" s="202"/>
      <c r="AQ734" s="202"/>
      <c r="AR734" s="64"/>
    </row>
    <row r="735" spans="1:44" ht="15.75" customHeight="1" x14ac:dyDescent="0.2">
      <c r="A735" s="43"/>
      <c r="B735" s="43"/>
      <c r="C735" s="43"/>
      <c r="D735" s="43"/>
      <c r="E735" s="43"/>
      <c r="F735" s="43"/>
      <c r="G735" s="194"/>
      <c r="H735" s="194"/>
      <c r="I735" s="195"/>
      <c r="J735" s="196"/>
      <c r="K735" s="196"/>
      <c r="L735" s="196"/>
      <c r="M735" s="196"/>
      <c r="N735" s="196"/>
      <c r="O735" s="197"/>
      <c r="P735" s="197"/>
      <c r="Q735" s="197"/>
      <c r="R735" s="197"/>
      <c r="S735" s="197"/>
      <c r="T735" s="197"/>
      <c r="U735" s="198"/>
      <c r="V735" s="199"/>
      <c r="W735" s="200"/>
      <c r="X735" s="200"/>
      <c r="Y735" s="43"/>
      <c r="Z735" s="199"/>
      <c r="AA735" s="199"/>
      <c r="AB735" s="199"/>
      <c r="AC735" s="199"/>
      <c r="AD735" s="199"/>
      <c r="AE735" s="199"/>
      <c r="AF735" s="199"/>
      <c r="AG735" s="196"/>
      <c r="AH735" s="201"/>
      <c r="AI735" s="201"/>
      <c r="AJ735" s="201"/>
      <c r="AK735" s="43"/>
      <c r="AL735" s="43"/>
      <c r="AM735" s="43"/>
      <c r="AN735" s="64"/>
      <c r="AO735" s="64"/>
      <c r="AP735" s="202"/>
      <c r="AQ735" s="202"/>
      <c r="AR735" s="64"/>
    </row>
    <row r="736" spans="1:44" ht="15.75" customHeight="1" x14ac:dyDescent="0.2">
      <c r="A736" s="43"/>
      <c r="B736" s="43"/>
      <c r="C736" s="43"/>
      <c r="D736" s="43"/>
      <c r="E736" s="43"/>
      <c r="F736" s="43"/>
      <c r="G736" s="194"/>
      <c r="H736" s="194"/>
      <c r="I736" s="195"/>
      <c r="J736" s="196"/>
      <c r="K736" s="196"/>
      <c r="L736" s="196"/>
      <c r="M736" s="196"/>
      <c r="N736" s="196"/>
      <c r="O736" s="197"/>
      <c r="P736" s="197"/>
      <c r="Q736" s="197"/>
      <c r="R736" s="197"/>
      <c r="S736" s="197"/>
      <c r="T736" s="197"/>
      <c r="U736" s="198"/>
      <c r="V736" s="199"/>
      <c r="W736" s="200"/>
      <c r="X736" s="200"/>
      <c r="Y736" s="43"/>
      <c r="Z736" s="199"/>
      <c r="AA736" s="199"/>
      <c r="AB736" s="199"/>
      <c r="AC736" s="199"/>
      <c r="AD736" s="199"/>
      <c r="AE736" s="199"/>
      <c r="AF736" s="199"/>
      <c r="AG736" s="196"/>
      <c r="AH736" s="201"/>
      <c r="AI736" s="201"/>
      <c r="AJ736" s="201"/>
      <c r="AK736" s="43"/>
      <c r="AL736" s="43"/>
      <c r="AM736" s="43"/>
      <c r="AN736" s="64"/>
      <c r="AO736" s="64"/>
      <c r="AP736" s="202"/>
      <c r="AQ736" s="202"/>
      <c r="AR736" s="64"/>
    </row>
    <row r="737" spans="1:44" ht="15.75" customHeight="1" x14ac:dyDescent="0.2">
      <c r="A737" s="43"/>
      <c r="B737" s="43"/>
      <c r="C737" s="43"/>
      <c r="D737" s="43"/>
      <c r="E737" s="43"/>
      <c r="F737" s="43"/>
      <c r="G737" s="194"/>
      <c r="H737" s="194"/>
      <c r="I737" s="195"/>
      <c r="J737" s="196"/>
      <c r="K737" s="196"/>
      <c r="L737" s="196"/>
      <c r="M737" s="196"/>
      <c r="N737" s="196"/>
      <c r="O737" s="197"/>
      <c r="P737" s="197"/>
      <c r="Q737" s="197"/>
      <c r="R737" s="197"/>
      <c r="S737" s="197"/>
      <c r="T737" s="197"/>
      <c r="U737" s="198"/>
      <c r="V737" s="199"/>
      <c r="W737" s="200"/>
      <c r="X737" s="200"/>
      <c r="Y737" s="43"/>
      <c r="Z737" s="199"/>
      <c r="AA737" s="199"/>
      <c r="AB737" s="199"/>
      <c r="AC737" s="199"/>
      <c r="AD737" s="199"/>
      <c r="AE737" s="199"/>
      <c r="AF737" s="199"/>
      <c r="AG737" s="196"/>
      <c r="AH737" s="201"/>
      <c r="AI737" s="201"/>
      <c r="AJ737" s="201"/>
      <c r="AK737" s="43"/>
      <c r="AL737" s="43"/>
      <c r="AM737" s="43"/>
      <c r="AN737" s="64"/>
      <c r="AO737" s="64"/>
      <c r="AP737" s="202"/>
      <c r="AQ737" s="202"/>
      <c r="AR737" s="64"/>
    </row>
    <row r="738" spans="1:44" ht="15.75" customHeight="1" x14ac:dyDescent="0.2">
      <c r="A738" s="43"/>
      <c r="B738" s="43"/>
      <c r="C738" s="43"/>
      <c r="D738" s="43"/>
      <c r="E738" s="43"/>
      <c r="F738" s="43"/>
      <c r="G738" s="194"/>
      <c r="H738" s="194"/>
      <c r="I738" s="195"/>
      <c r="J738" s="196"/>
      <c r="K738" s="196"/>
      <c r="L738" s="196"/>
      <c r="M738" s="196"/>
      <c r="N738" s="196"/>
      <c r="O738" s="197"/>
      <c r="P738" s="197"/>
      <c r="Q738" s="197"/>
      <c r="R738" s="197"/>
      <c r="S738" s="197"/>
      <c r="T738" s="197"/>
      <c r="U738" s="198"/>
      <c r="V738" s="199"/>
      <c r="W738" s="200"/>
      <c r="X738" s="200"/>
      <c r="Y738" s="43"/>
      <c r="Z738" s="199"/>
      <c r="AA738" s="199"/>
      <c r="AB738" s="199"/>
      <c r="AC738" s="199"/>
      <c r="AD738" s="199"/>
      <c r="AE738" s="199"/>
      <c r="AF738" s="199"/>
      <c r="AG738" s="196"/>
      <c r="AH738" s="201"/>
      <c r="AI738" s="201"/>
      <c r="AJ738" s="201"/>
      <c r="AK738" s="43"/>
      <c r="AL738" s="43"/>
      <c r="AM738" s="43"/>
      <c r="AN738" s="64"/>
      <c r="AO738" s="64"/>
      <c r="AP738" s="202"/>
      <c r="AQ738" s="202"/>
      <c r="AR738" s="64"/>
    </row>
    <row r="739" spans="1:44" ht="15.75" customHeight="1" x14ac:dyDescent="0.2">
      <c r="A739" s="43"/>
      <c r="B739" s="43"/>
      <c r="C739" s="43"/>
      <c r="D739" s="43"/>
      <c r="E739" s="43"/>
      <c r="F739" s="43"/>
      <c r="G739" s="194"/>
      <c r="H739" s="194"/>
      <c r="I739" s="195"/>
      <c r="J739" s="196"/>
      <c r="K739" s="196"/>
      <c r="L739" s="196"/>
      <c r="M739" s="196"/>
      <c r="N739" s="196"/>
      <c r="O739" s="197"/>
      <c r="P739" s="197"/>
      <c r="Q739" s="197"/>
      <c r="R739" s="197"/>
      <c r="S739" s="197"/>
      <c r="T739" s="197"/>
      <c r="U739" s="198"/>
      <c r="V739" s="199"/>
      <c r="W739" s="200"/>
      <c r="X739" s="200"/>
      <c r="Y739" s="43"/>
      <c r="Z739" s="199"/>
      <c r="AA739" s="199"/>
      <c r="AB739" s="199"/>
      <c r="AC739" s="199"/>
      <c r="AD739" s="199"/>
      <c r="AE739" s="199"/>
      <c r="AF739" s="199"/>
      <c r="AG739" s="196"/>
      <c r="AH739" s="201"/>
      <c r="AI739" s="201"/>
      <c r="AJ739" s="201"/>
      <c r="AK739" s="43"/>
      <c r="AL739" s="43"/>
      <c r="AM739" s="43"/>
      <c r="AN739" s="64"/>
      <c r="AO739" s="64"/>
      <c r="AP739" s="202"/>
      <c r="AQ739" s="202"/>
      <c r="AR739" s="64"/>
    </row>
    <row r="740" spans="1:44" ht="15.75" customHeight="1" x14ac:dyDescent="0.2">
      <c r="A740" s="43"/>
      <c r="B740" s="43"/>
      <c r="C740" s="43"/>
      <c r="D740" s="43"/>
      <c r="E740" s="43"/>
      <c r="F740" s="43"/>
      <c r="G740" s="194"/>
      <c r="H740" s="194"/>
      <c r="I740" s="195"/>
      <c r="J740" s="196"/>
      <c r="K740" s="196"/>
      <c r="L740" s="196"/>
      <c r="M740" s="196"/>
      <c r="N740" s="196"/>
      <c r="O740" s="197"/>
      <c r="P740" s="197"/>
      <c r="Q740" s="197"/>
      <c r="R740" s="197"/>
      <c r="S740" s="197"/>
      <c r="T740" s="197"/>
      <c r="U740" s="198"/>
      <c r="V740" s="199"/>
      <c r="W740" s="200"/>
      <c r="X740" s="200"/>
      <c r="Y740" s="43"/>
      <c r="Z740" s="199"/>
      <c r="AA740" s="199"/>
      <c r="AB740" s="199"/>
      <c r="AC740" s="199"/>
      <c r="AD740" s="199"/>
      <c r="AE740" s="199"/>
      <c r="AF740" s="199"/>
      <c r="AG740" s="196"/>
      <c r="AH740" s="201"/>
      <c r="AI740" s="201"/>
      <c r="AJ740" s="201"/>
      <c r="AK740" s="43"/>
      <c r="AL740" s="43"/>
      <c r="AM740" s="43"/>
      <c r="AN740" s="64"/>
      <c r="AO740" s="64"/>
      <c r="AP740" s="202"/>
      <c r="AQ740" s="202"/>
      <c r="AR740" s="64"/>
    </row>
    <row r="741" spans="1:44" ht="15.75" customHeight="1" x14ac:dyDescent="0.2">
      <c r="A741" s="43"/>
      <c r="B741" s="43"/>
      <c r="C741" s="43"/>
      <c r="D741" s="43"/>
      <c r="E741" s="43"/>
      <c r="F741" s="43"/>
      <c r="G741" s="194"/>
      <c r="H741" s="194"/>
      <c r="I741" s="195"/>
      <c r="J741" s="196"/>
      <c r="K741" s="196"/>
      <c r="L741" s="196"/>
      <c r="M741" s="196"/>
      <c r="N741" s="196"/>
      <c r="O741" s="197"/>
      <c r="P741" s="197"/>
      <c r="Q741" s="197"/>
      <c r="R741" s="197"/>
      <c r="S741" s="197"/>
      <c r="T741" s="197"/>
      <c r="U741" s="198"/>
      <c r="V741" s="199"/>
      <c r="W741" s="200"/>
      <c r="X741" s="200"/>
      <c r="Y741" s="43"/>
      <c r="Z741" s="199"/>
      <c r="AA741" s="199"/>
      <c r="AB741" s="199"/>
      <c r="AC741" s="199"/>
      <c r="AD741" s="199"/>
      <c r="AE741" s="199"/>
      <c r="AF741" s="199"/>
      <c r="AG741" s="196"/>
      <c r="AH741" s="201"/>
      <c r="AI741" s="201"/>
      <c r="AJ741" s="201"/>
      <c r="AK741" s="43"/>
      <c r="AL741" s="43"/>
      <c r="AM741" s="43"/>
      <c r="AN741" s="64"/>
      <c r="AO741" s="64"/>
      <c r="AP741" s="202"/>
      <c r="AQ741" s="202"/>
      <c r="AR741" s="64"/>
    </row>
    <row r="742" spans="1:44" ht="15.75" customHeight="1" x14ac:dyDescent="0.2">
      <c r="A742" s="43"/>
      <c r="B742" s="43"/>
      <c r="C742" s="43"/>
      <c r="D742" s="43"/>
      <c r="E742" s="43"/>
      <c r="F742" s="43"/>
      <c r="G742" s="194"/>
      <c r="H742" s="194"/>
      <c r="I742" s="195"/>
      <c r="J742" s="196"/>
      <c r="K742" s="196"/>
      <c r="L742" s="196"/>
      <c r="M742" s="196"/>
      <c r="N742" s="196"/>
      <c r="O742" s="197"/>
      <c r="P742" s="197"/>
      <c r="Q742" s="197"/>
      <c r="R742" s="197"/>
      <c r="S742" s="197"/>
      <c r="T742" s="197"/>
      <c r="U742" s="198"/>
      <c r="V742" s="199"/>
      <c r="W742" s="200"/>
      <c r="X742" s="200"/>
      <c r="Y742" s="43"/>
      <c r="Z742" s="199"/>
      <c r="AA742" s="199"/>
      <c r="AB742" s="199"/>
      <c r="AC742" s="199"/>
      <c r="AD742" s="199"/>
      <c r="AE742" s="199"/>
      <c r="AF742" s="199"/>
      <c r="AG742" s="196"/>
      <c r="AH742" s="201"/>
      <c r="AI742" s="201"/>
      <c r="AJ742" s="201"/>
      <c r="AK742" s="43"/>
      <c r="AL742" s="43"/>
      <c r="AM742" s="43"/>
      <c r="AN742" s="64"/>
      <c r="AO742" s="64"/>
      <c r="AP742" s="202"/>
      <c r="AQ742" s="202"/>
      <c r="AR742" s="64"/>
    </row>
    <row r="743" spans="1:44" ht="15.75" customHeight="1" x14ac:dyDescent="0.2">
      <c r="A743" s="43"/>
      <c r="B743" s="43"/>
      <c r="C743" s="43"/>
      <c r="D743" s="43"/>
      <c r="E743" s="43"/>
      <c r="F743" s="43"/>
      <c r="G743" s="194"/>
      <c r="H743" s="194"/>
      <c r="I743" s="195"/>
      <c r="J743" s="196"/>
      <c r="K743" s="196"/>
      <c r="L743" s="196"/>
      <c r="M743" s="196"/>
      <c r="N743" s="196"/>
      <c r="O743" s="197"/>
      <c r="P743" s="197"/>
      <c r="Q743" s="197"/>
      <c r="R743" s="197"/>
      <c r="S743" s="197"/>
      <c r="T743" s="197"/>
      <c r="U743" s="198"/>
      <c r="V743" s="199"/>
      <c r="W743" s="200"/>
      <c r="X743" s="200"/>
      <c r="Y743" s="43"/>
      <c r="Z743" s="199"/>
      <c r="AA743" s="199"/>
      <c r="AB743" s="199"/>
      <c r="AC743" s="199"/>
      <c r="AD743" s="199"/>
      <c r="AE743" s="199"/>
      <c r="AF743" s="199"/>
      <c r="AG743" s="196"/>
      <c r="AH743" s="201"/>
      <c r="AI743" s="201"/>
      <c r="AJ743" s="201"/>
      <c r="AK743" s="43"/>
      <c r="AL743" s="43"/>
      <c r="AM743" s="43"/>
      <c r="AN743" s="64"/>
      <c r="AO743" s="64"/>
      <c r="AP743" s="202"/>
      <c r="AQ743" s="202"/>
      <c r="AR743" s="64"/>
    </row>
    <row r="744" spans="1:44" ht="15.75" customHeight="1" x14ac:dyDescent="0.2">
      <c r="A744" s="43"/>
      <c r="B744" s="43"/>
      <c r="C744" s="43"/>
      <c r="D744" s="43"/>
      <c r="E744" s="43"/>
      <c r="F744" s="43"/>
      <c r="G744" s="194"/>
      <c r="H744" s="194"/>
      <c r="I744" s="195"/>
      <c r="J744" s="196"/>
      <c r="K744" s="196"/>
      <c r="L744" s="196"/>
      <c r="M744" s="196"/>
      <c r="N744" s="196"/>
      <c r="O744" s="197"/>
      <c r="P744" s="197"/>
      <c r="Q744" s="197"/>
      <c r="R744" s="197"/>
      <c r="S744" s="197"/>
      <c r="T744" s="197"/>
      <c r="U744" s="198"/>
      <c r="V744" s="199"/>
      <c r="W744" s="200"/>
      <c r="X744" s="200"/>
      <c r="Y744" s="43"/>
      <c r="Z744" s="199"/>
      <c r="AA744" s="199"/>
      <c r="AB744" s="199"/>
      <c r="AC744" s="199"/>
      <c r="AD744" s="199"/>
      <c r="AE744" s="199"/>
      <c r="AF744" s="199"/>
      <c r="AG744" s="196"/>
      <c r="AH744" s="201"/>
      <c r="AI744" s="201"/>
      <c r="AJ744" s="201"/>
      <c r="AK744" s="43"/>
      <c r="AL744" s="43"/>
      <c r="AM744" s="43"/>
      <c r="AN744" s="64"/>
      <c r="AO744" s="64"/>
      <c r="AP744" s="202"/>
      <c r="AQ744" s="202"/>
      <c r="AR744" s="64"/>
    </row>
    <row r="745" spans="1:44" ht="15.75" customHeight="1" x14ac:dyDescent="0.2">
      <c r="A745" s="43"/>
      <c r="B745" s="43"/>
      <c r="C745" s="43"/>
      <c r="D745" s="43"/>
      <c r="E745" s="43"/>
      <c r="F745" s="43"/>
      <c r="G745" s="194"/>
      <c r="H745" s="194"/>
      <c r="I745" s="195"/>
      <c r="J745" s="196"/>
      <c r="K745" s="196"/>
      <c r="L745" s="196"/>
      <c r="M745" s="196"/>
      <c r="N745" s="196"/>
      <c r="O745" s="197"/>
      <c r="P745" s="197"/>
      <c r="Q745" s="197"/>
      <c r="R745" s="197"/>
      <c r="S745" s="197"/>
      <c r="T745" s="197"/>
      <c r="U745" s="198"/>
      <c r="V745" s="199"/>
      <c r="W745" s="200"/>
      <c r="X745" s="200"/>
      <c r="Y745" s="43"/>
      <c r="Z745" s="199"/>
      <c r="AA745" s="199"/>
      <c r="AB745" s="199"/>
      <c r="AC745" s="199"/>
      <c r="AD745" s="199"/>
      <c r="AE745" s="199"/>
      <c r="AF745" s="199"/>
      <c r="AG745" s="196"/>
      <c r="AH745" s="201"/>
      <c r="AI745" s="201"/>
      <c r="AJ745" s="201"/>
      <c r="AK745" s="43"/>
      <c r="AL745" s="43"/>
      <c r="AM745" s="43"/>
      <c r="AN745" s="64"/>
      <c r="AO745" s="64"/>
      <c r="AP745" s="202"/>
      <c r="AQ745" s="202"/>
      <c r="AR745" s="64"/>
    </row>
    <row r="746" spans="1:44" ht="15.75" customHeight="1" x14ac:dyDescent="0.2">
      <c r="A746" s="43"/>
      <c r="B746" s="43"/>
      <c r="C746" s="43"/>
      <c r="D746" s="43"/>
      <c r="E746" s="43"/>
      <c r="F746" s="43"/>
      <c r="G746" s="194"/>
      <c r="H746" s="194"/>
      <c r="I746" s="195"/>
      <c r="J746" s="196"/>
      <c r="K746" s="196"/>
      <c r="L746" s="196"/>
      <c r="M746" s="196"/>
      <c r="N746" s="196"/>
      <c r="O746" s="197"/>
      <c r="P746" s="197"/>
      <c r="Q746" s="197"/>
      <c r="R746" s="197"/>
      <c r="S746" s="197"/>
      <c r="T746" s="197"/>
      <c r="U746" s="198"/>
      <c r="V746" s="199"/>
      <c r="W746" s="200"/>
      <c r="X746" s="200"/>
      <c r="Y746" s="43"/>
      <c r="Z746" s="199"/>
      <c r="AA746" s="199"/>
      <c r="AB746" s="199"/>
      <c r="AC746" s="199"/>
      <c r="AD746" s="199"/>
      <c r="AE746" s="199"/>
      <c r="AF746" s="199"/>
      <c r="AG746" s="196"/>
      <c r="AH746" s="201"/>
      <c r="AI746" s="201"/>
      <c r="AJ746" s="201"/>
      <c r="AK746" s="43"/>
      <c r="AL746" s="43"/>
      <c r="AM746" s="43"/>
      <c r="AN746" s="64"/>
      <c r="AO746" s="64"/>
      <c r="AP746" s="202"/>
      <c r="AQ746" s="202"/>
      <c r="AR746" s="64"/>
    </row>
    <row r="747" spans="1:44" ht="15.75" customHeight="1" x14ac:dyDescent="0.2">
      <c r="A747" s="43"/>
      <c r="B747" s="43"/>
      <c r="C747" s="43"/>
      <c r="D747" s="43"/>
      <c r="E747" s="43"/>
      <c r="F747" s="43"/>
      <c r="G747" s="194"/>
      <c r="H747" s="194"/>
      <c r="I747" s="195"/>
      <c r="J747" s="196"/>
      <c r="K747" s="196"/>
      <c r="L747" s="196"/>
      <c r="M747" s="196"/>
      <c r="N747" s="196"/>
      <c r="O747" s="197"/>
      <c r="P747" s="197"/>
      <c r="Q747" s="197"/>
      <c r="R747" s="197"/>
      <c r="S747" s="197"/>
      <c r="T747" s="197"/>
      <c r="U747" s="198"/>
      <c r="V747" s="199"/>
      <c r="W747" s="200"/>
      <c r="X747" s="200"/>
      <c r="Y747" s="43"/>
      <c r="Z747" s="199"/>
      <c r="AA747" s="199"/>
      <c r="AB747" s="199"/>
      <c r="AC747" s="199"/>
      <c r="AD747" s="199"/>
      <c r="AE747" s="199"/>
      <c r="AF747" s="199"/>
      <c r="AG747" s="196"/>
      <c r="AH747" s="201"/>
      <c r="AI747" s="201"/>
      <c r="AJ747" s="201"/>
      <c r="AK747" s="43"/>
      <c r="AL747" s="43"/>
      <c r="AM747" s="43"/>
      <c r="AN747" s="64"/>
      <c r="AO747" s="64"/>
      <c r="AP747" s="202"/>
      <c r="AQ747" s="202"/>
      <c r="AR747" s="64"/>
    </row>
    <row r="748" spans="1:44" ht="15.75" customHeight="1" x14ac:dyDescent="0.2">
      <c r="A748" s="43"/>
      <c r="B748" s="43"/>
      <c r="C748" s="43"/>
      <c r="D748" s="43"/>
      <c r="E748" s="43"/>
      <c r="F748" s="43"/>
      <c r="G748" s="194"/>
      <c r="H748" s="194"/>
      <c r="I748" s="195"/>
      <c r="J748" s="196"/>
      <c r="K748" s="196"/>
      <c r="L748" s="196"/>
      <c r="M748" s="196"/>
      <c r="N748" s="196"/>
      <c r="O748" s="197"/>
      <c r="P748" s="197"/>
      <c r="Q748" s="197"/>
      <c r="R748" s="197"/>
      <c r="S748" s="197"/>
      <c r="T748" s="197"/>
      <c r="U748" s="198"/>
      <c r="V748" s="199"/>
      <c r="W748" s="200"/>
      <c r="X748" s="200"/>
      <c r="Y748" s="43"/>
      <c r="Z748" s="199"/>
      <c r="AA748" s="199"/>
      <c r="AB748" s="199"/>
      <c r="AC748" s="199"/>
      <c r="AD748" s="199"/>
      <c r="AE748" s="199"/>
      <c r="AF748" s="199"/>
      <c r="AG748" s="196"/>
      <c r="AH748" s="201"/>
      <c r="AI748" s="201"/>
      <c r="AJ748" s="201"/>
      <c r="AK748" s="43"/>
      <c r="AL748" s="43"/>
      <c r="AM748" s="43"/>
      <c r="AN748" s="64"/>
      <c r="AO748" s="64"/>
      <c r="AP748" s="202"/>
      <c r="AQ748" s="202"/>
      <c r="AR748" s="64"/>
    </row>
    <row r="749" spans="1:44" ht="15.75" customHeight="1" x14ac:dyDescent="0.2">
      <c r="A749" s="43"/>
      <c r="B749" s="43"/>
      <c r="C749" s="43"/>
      <c r="D749" s="43"/>
      <c r="E749" s="43"/>
      <c r="F749" s="43"/>
      <c r="G749" s="194"/>
      <c r="H749" s="194"/>
      <c r="I749" s="195"/>
      <c r="J749" s="196"/>
      <c r="K749" s="196"/>
      <c r="L749" s="196"/>
      <c r="M749" s="196"/>
      <c r="N749" s="196"/>
      <c r="O749" s="197"/>
      <c r="P749" s="197"/>
      <c r="Q749" s="197"/>
      <c r="R749" s="197"/>
      <c r="S749" s="197"/>
      <c r="T749" s="197"/>
      <c r="U749" s="198"/>
      <c r="V749" s="199"/>
      <c r="W749" s="200"/>
      <c r="X749" s="200"/>
      <c r="Y749" s="43"/>
      <c r="Z749" s="199"/>
      <c r="AA749" s="199"/>
      <c r="AB749" s="199"/>
      <c r="AC749" s="199"/>
      <c r="AD749" s="199"/>
      <c r="AE749" s="199"/>
      <c r="AF749" s="199"/>
      <c r="AG749" s="196"/>
      <c r="AH749" s="201"/>
      <c r="AI749" s="201"/>
      <c r="AJ749" s="201"/>
      <c r="AK749" s="43"/>
      <c r="AL749" s="43"/>
      <c r="AM749" s="43"/>
      <c r="AN749" s="64"/>
      <c r="AO749" s="64"/>
      <c r="AP749" s="202"/>
      <c r="AQ749" s="202"/>
      <c r="AR749" s="64"/>
    </row>
    <row r="750" spans="1:44" ht="15.75" customHeight="1" x14ac:dyDescent="0.2">
      <c r="A750" s="43"/>
      <c r="B750" s="43"/>
      <c r="C750" s="43"/>
      <c r="D750" s="43"/>
      <c r="E750" s="43"/>
      <c r="F750" s="43"/>
      <c r="G750" s="194"/>
      <c r="H750" s="194"/>
      <c r="I750" s="195"/>
      <c r="J750" s="196"/>
      <c r="K750" s="196"/>
      <c r="L750" s="196"/>
      <c r="M750" s="196"/>
      <c r="N750" s="196"/>
      <c r="O750" s="197"/>
      <c r="P750" s="197"/>
      <c r="Q750" s="197"/>
      <c r="R750" s="197"/>
      <c r="S750" s="197"/>
      <c r="T750" s="197"/>
      <c r="U750" s="198"/>
      <c r="V750" s="199"/>
      <c r="W750" s="200"/>
      <c r="X750" s="200"/>
      <c r="Y750" s="43"/>
      <c r="Z750" s="199"/>
      <c r="AA750" s="199"/>
      <c r="AB750" s="199"/>
      <c r="AC750" s="199"/>
      <c r="AD750" s="199"/>
      <c r="AE750" s="199"/>
      <c r="AF750" s="199"/>
      <c r="AG750" s="196"/>
      <c r="AH750" s="201"/>
      <c r="AI750" s="201"/>
      <c r="AJ750" s="201"/>
      <c r="AK750" s="43"/>
      <c r="AL750" s="43"/>
      <c r="AM750" s="43"/>
      <c r="AN750" s="64"/>
      <c r="AO750" s="64"/>
      <c r="AP750" s="202"/>
      <c r="AQ750" s="202"/>
      <c r="AR750" s="64"/>
    </row>
    <row r="751" spans="1:44" ht="15.75" customHeight="1" x14ac:dyDescent="0.2">
      <c r="A751" s="43"/>
      <c r="B751" s="43"/>
      <c r="C751" s="43"/>
      <c r="D751" s="43"/>
      <c r="E751" s="43"/>
      <c r="F751" s="43"/>
      <c r="G751" s="194"/>
      <c r="H751" s="194"/>
      <c r="I751" s="195"/>
      <c r="J751" s="196"/>
      <c r="K751" s="196"/>
      <c r="L751" s="196"/>
      <c r="M751" s="196"/>
      <c r="N751" s="196"/>
      <c r="O751" s="197"/>
      <c r="P751" s="197"/>
      <c r="Q751" s="197"/>
      <c r="R751" s="197"/>
      <c r="S751" s="197"/>
      <c r="T751" s="197"/>
      <c r="U751" s="198"/>
      <c r="V751" s="199"/>
      <c r="W751" s="200"/>
      <c r="X751" s="200"/>
      <c r="Y751" s="43"/>
      <c r="Z751" s="199"/>
      <c r="AA751" s="199"/>
      <c r="AB751" s="199"/>
      <c r="AC751" s="199"/>
      <c r="AD751" s="199"/>
      <c r="AE751" s="199"/>
      <c r="AF751" s="199"/>
      <c r="AG751" s="196"/>
      <c r="AH751" s="201"/>
      <c r="AI751" s="201"/>
      <c r="AJ751" s="201"/>
      <c r="AK751" s="43"/>
      <c r="AL751" s="43"/>
      <c r="AM751" s="43"/>
      <c r="AN751" s="64"/>
      <c r="AO751" s="64"/>
      <c r="AP751" s="202"/>
      <c r="AQ751" s="202"/>
      <c r="AR751" s="64"/>
    </row>
    <row r="752" spans="1:44" ht="15.75" customHeight="1" x14ac:dyDescent="0.2">
      <c r="A752" s="43"/>
      <c r="B752" s="43"/>
      <c r="C752" s="43"/>
      <c r="D752" s="43"/>
      <c r="E752" s="43"/>
      <c r="F752" s="43"/>
      <c r="G752" s="194"/>
      <c r="H752" s="194"/>
      <c r="I752" s="195"/>
      <c r="J752" s="196"/>
      <c r="K752" s="196"/>
      <c r="L752" s="196"/>
      <c r="M752" s="196"/>
      <c r="N752" s="196"/>
      <c r="O752" s="197"/>
      <c r="P752" s="197"/>
      <c r="Q752" s="197"/>
      <c r="R752" s="197"/>
      <c r="S752" s="197"/>
      <c r="T752" s="197"/>
      <c r="U752" s="198"/>
      <c r="V752" s="199"/>
      <c r="W752" s="200"/>
      <c r="X752" s="200"/>
      <c r="Y752" s="43"/>
      <c r="Z752" s="199"/>
      <c r="AA752" s="199"/>
      <c r="AB752" s="199"/>
      <c r="AC752" s="199"/>
      <c r="AD752" s="199"/>
      <c r="AE752" s="199"/>
      <c r="AF752" s="199"/>
      <c r="AG752" s="196"/>
      <c r="AH752" s="201"/>
      <c r="AI752" s="201"/>
      <c r="AJ752" s="201"/>
      <c r="AK752" s="43"/>
      <c r="AL752" s="43"/>
      <c r="AM752" s="43"/>
      <c r="AN752" s="64"/>
      <c r="AO752" s="64"/>
      <c r="AP752" s="202"/>
      <c r="AQ752" s="202"/>
      <c r="AR752" s="64"/>
    </row>
    <row r="753" spans="1:44" ht="15.75" customHeight="1" x14ac:dyDescent="0.2">
      <c r="A753" s="43"/>
      <c r="B753" s="43"/>
      <c r="C753" s="43"/>
      <c r="D753" s="43"/>
      <c r="E753" s="43"/>
      <c r="F753" s="43"/>
      <c r="G753" s="194"/>
      <c r="H753" s="194"/>
      <c r="I753" s="195"/>
      <c r="J753" s="196"/>
      <c r="K753" s="196"/>
      <c r="L753" s="196"/>
      <c r="M753" s="196"/>
      <c r="N753" s="196"/>
      <c r="O753" s="197"/>
      <c r="P753" s="197"/>
      <c r="Q753" s="197"/>
      <c r="R753" s="197"/>
      <c r="S753" s="197"/>
      <c r="T753" s="197"/>
      <c r="U753" s="198"/>
      <c r="V753" s="199"/>
      <c r="W753" s="200"/>
      <c r="X753" s="200"/>
      <c r="Y753" s="43"/>
      <c r="Z753" s="199"/>
      <c r="AA753" s="199"/>
      <c r="AB753" s="199"/>
      <c r="AC753" s="199"/>
      <c r="AD753" s="199"/>
      <c r="AE753" s="199"/>
      <c r="AF753" s="199"/>
      <c r="AG753" s="196"/>
      <c r="AH753" s="201"/>
      <c r="AI753" s="201"/>
      <c r="AJ753" s="201"/>
      <c r="AK753" s="43"/>
      <c r="AL753" s="43"/>
      <c r="AM753" s="43"/>
      <c r="AN753" s="64"/>
      <c r="AO753" s="64"/>
      <c r="AP753" s="202"/>
      <c r="AQ753" s="202"/>
      <c r="AR753" s="64"/>
    </row>
    <row r="754" spans="1:44" ht="15.75" customHeight="1" x14ac:dyDescent="0.2">
      <c r="A754" s="43"/>
      <c r="B754" s="43"/>
      <c r="C754" s="43"/>
      <c r="D754" s="43"/>
      <c r="E754" s="43"/>
      <c r="F754" s="43"/>
      <c r="G754" s="194"/>
      <c r="H754" s="194"/>
      <c r="I754" s="195"/>
      <c r="J754" s="196"/>
      <c r="K754" s="196"/>
      <c r="L754" s="196"/>
      <c r="M754" s="196"/>
      <c r="N754" s="196"/>
      <c r="O754" s="197"/>
      <c r="P754" s="197"/>
      <c r="Q754" s="197"/>
      <c r="R754" s="197"/>
      <c r="S754" s="197"/>
      <c r="T754" s="197"/>
      <c r="U754" s="198"/>
      <c r="V754" s="199"/>
      <c r="W754" s="200"/>
      <c r="X754" s="200"/>
      <c r="Y754" s="43"/>
      <c r="Z754" s="199"/>
      <c r="AA754" s="199"/>
      <c r="AB754" s="199"/>
      <c r="AC754" s="199"/>
      <c r="AD754" s="199"/>
      <c r="AE754" s="199"/>
      <c r="AF754" s="199"/>
      <c r="AG754" s="196"/>
      <c r="AH754" s="201"/>
      <c r="AI754" s="201"/>
      <c r="AJ754" s="201"/>
      <c r="AK754" s="43"/>
      <c r="AL754" s="43"/>
      <c r="AM754" s="43"/>
      <c r="AN754" s="64"/>
      <c r="AO754" s="64"/>
      <c r="AP754" s="202"/>
      <c r="AQ754" s="202"/>
      <c r="AR754" s="64"/>
    </row>
    <row r="755" spans="1:44" ht="15.75" customHeight="1" x14ac:dyDescent="0.2">
      <c r="A755" s="43"/>
      <c r="B755" s="43"/>
      <c r="C755" s="43"/>
      <c r="D755" s="43"/>
      <c r="E755" s="43"/>
      <c r="F755" s="43"/>
      <c r="G755" s="194"/>
      <c r="H755" s="194"/>
      <c r="I755" s="195"/>
      <c r="J755" s="196"/>
      <c r="K755" s="196"/>
      <c r="L755" s="196"/>
      <c r="M755" s="196"/>
      <c r="N755" s="196"/>
      <c r="O755" s="197"/>
      <c r="P755" s="197"/>
      <c r="Q755" s="197"/>
      <c r="R755" s="197"/>
      <c r="S755" s="197"/>
      <c r="T755" s="197"/>
      <c r="U755" s="198"/>
      <c r="V755" s="199"/>
      <c r="W755" s="200"/>
      <c r="X755" s="200"/>
      <c r="Y755" s="43"/>
      <c r="Z755" s="199"/>
      <c r="AA755" s="199"/>
      <c r="AB755" s="199"/>
      <c r="AC755" s="199"/>
      <c r="AD755" s="199"/>
      <c r="AE755" s="199"/>
      <c r="AF755" s="199"/>
      <c r="AG755" s="196"/>
      <c r="AH755" s="201"/>
      <c r="AI755" s="201"/>
      <c r="AJ755" s="201"/>
      <c r="AK755" s="43"/>
      <c r="AL755" s="43"/>
      <c r="AM755" s="43"/>
      <c r="AN755" s="64"/>
      <c r="AO755" s="64"/>
      <c r="AP755" s="202"/>
      <c r="AQ755" s="202"/>
      <c r="AR755" s="64"/>
    </row>
    <row r="756" spans="1:44" ht="15.75" customHeight="1" x14ac:dyDescent="0.2">
      <c r="A756" s="43"/>
      <c r="B756" s="43"/>
      <c r="C756" s="43"/>
      <c r="D756" s="43"/>
      <c r="E756" s="43"/>
      <c r="F756" s="43"/>
      <c r="G756" s="194"/>
      <c r="H756" s="194"/>
      <c r="I756" s="195"/>
      <c r="J756" s="196"/>
      <c r="K756" s="196"/>
      <c r="L756" s="196"/>
      <c r="M756" s="196"/>
      <c r="N756" s="196"/>
      <c r="O756" s="197"/>
      <c r="P756" s="197"/>
      <c r="Q756" s="197"/>
      <c r="R756" s="197"/>
      <c r="S756" s="197"/>
      <c r="T756" s="197"/>
      <c r="U756" s="198"/>
      <c r="V756" s="199"/>
      <c r="W756" s="200"/>
      <c r="X756" s="200"/>
      <c r="Y756" s="43"/>
      <c r="Z756" s="199"/>
      <c r="AA756" s="199"/>
      <c r="AB756" s="199"/>
      <c r="AC756" s="199"/>
      <c r="AD756" s="199"/>
      <c r="AE756" s="199"/>
      <c r="AF756" s="199"/>
      <c r="AG756" s="196"/>
      <c r="AH756" s="201"/>
      <c r="AI756" s="201"/>
      <c r="AJ756" s="201"/>
      <c r="AK756" s="43"/>
      <c r="AL756" s="43"/>
      <c r="AM756" s="43"/>
      <c r="AN756" s="64"/>
      <c r="AO756" s="64"/>
      <c r="AP756" s="202"/>
      <c r="AQ756" s="202"/>
      <c r="AR756" s="64"/>
    </row>
    <row r="757" spans="1:44" ht="15.75" customHeight="1" x14ac:dyDescent="0.2">
      <c r="A757" s="43"/>
      <c r="B757" s="43"/>
      <c r="C757" s="43"/>
      <c r="D757" s="43"/>
      <c r="E757" s="43"/>
      <c r="F757" s="43"/>
      <c r="G757" s="194"/>
      <c r="H757" s="194"/>
      <c r="I757" s="195"/>
      <c r="J757" s="196"/>
      <c r="K757" s="196"/>
      <c r="L757" s="196"/>
      <c r="M757" s="196"/>
      <c r="N757" s="196"/>
      <c r="O757" s="197"/>
      <c r="P757" s="197"/>
      <c r="Q757" s="197"/>
      <c r="R757" s="197"/>
      <c r="S757" s="197"/>
      <c r="T757" s="197"/>
      <c r="U757" s="198"/>
      <c r="V757" s="199"/>
      <c r="W757" s="200"/>
      <c r="X757" s="200"/>
      <c r="Y757" s="43"/>
      <c r="Z757" s="199"/>
      <c r="AA757" s="199"/>
      <c r="AB757" s="199"/>
      <c r="AC757" s="199"/>
      <c r="AD757" s="199"/>
      <c r="AE757" s="199"/>
      <c r="AF757" s="199"/>
      <c r="AG757" s="196"/>
      <c r="AH757" s="201"/>
      <c r="AI757" s="201"/>
      <c r="AJ757" s="201"/>
      <c r="AK757" s="43"/>
      <c r="AL757" s="43"/>
      <c r="AM757" s="43"/>
      <c r="AN757" s="64"/>
      <c r="AO757" s="64"/>
      <c r="AP757" s="202"/>
      <c r="AQ757" s="202"/>
      <c r="AR757" s="64"/>
    </row>
    <row r="758" spans="1:44" ht="15.75" customHeight="1" x14ac:dyDescent="0.2">
      <c r="A758" s="43"/>
      <c r="B758" s="43"/>
      <c r="C758" s="43"/>
      <c r="D758" s="43"/>
      <c r="E758" s="43"/>
      <c r="F758" s="43"/>
      <c r="G758" s="194"/>
      <c r="H758" s="194"/>
      <c r="I758" s="195"/>
      <c r="J758" s="196"/>
      <c r="K758" s="196"/>
      <c r="L758" s="196"/>
      <c r="M758" s="196"/>
      <c r="N758" s="196"/>
      <c r="O758" s="197"/>
      <c r="P758" s="197"/>
      <c r="Q758" s="197"/>
      <c r="R758" s="197"/>
      <c r="S758" s="197"/>
      <c r="T758" s="197"/>
      <c r="U758" s="198"/>
      <c r="V758" s="199"/>
      <c r="W758" s="200"/>
      <c r="X758" s="200"/>
      <c r="Y758" s="43"/>
      <c r="Z758" s="199"/>
      <c r="AA758" s="199"/>
      <c r="AB758" s="199"/>
      <c r="AC758" s="199"/>
      <c r="AD758" s="199"/>
      <c r="AE758" s="199"/>
      <c r="AF758" s="199"/>
      <c r="AG758" s="196"/>
      <c r="AH758" s="201"/>
      <c r="AI758" s="201"/>
      <c r="AJ758" s="201"/>
      <c r="AK758" s="43"/>
      <c r="AL758" s="43"/>
      <c r="AM758" s="43"/>
      <c r="AN758" s="64"/>
      <c r="AO758" s="64"/>
      <c r="AP758" s="202"/>
      <c r="AQ758" s="202"/>
      <c r="AR758" s="64"/>
    </row>
    <row r="759" spans="1:44" ht="15.75" customHeight="1" x14ac:dyDescent="0.2">
      <c r="A759" s="43"/>
      <c r="B759" s="43"/>
      <c r="C759" s="43"/>
      <c r="D759" s="43"/>
      <c r="E759" s="43"/>
      <c r="F759" s="43"/>
      <c r="G759" s="194"/>
      <c r="H759" s="194"/>
      <c r="I759" s="195"/>
      <c r="J759" s="196"/>
      <c r="K759" s="196"/>
      <c r="L759" s="196"/>
      <c r="M759" s="196"/>
      <c r="N759" s="196"/>
      <c r="O759" s="197"/>
      <c r="P759" s="197"/>
      <c r="Q759" s="197"/>
      <c r="R759" s="197"/>
      <c r="S759" s="197"/>
      <c r="T759" s="197"/>
      <c r="U759" s="198"/>
      <c r="V759" s="199"/>
      <c r="W759" s="200"/>
      <c r="X759" s="200"/>
      <c r="Y759" s="43"/>
      <c r="Z759" s="199"/>
      <c r="AA759" s="199"/>
      <c r="AB759" s="199"/>
      <c r="AC759" s="199"/>
      <c r="AD759" s="199"/>
      <c r="AE759" s="199"/>
      <c r="AF759" s="199"/>
      <c r="AG759" s="196"/>
      <c r="AH759" s="201"/>
      <c r="AI759" s="201"/>
      <c r="AJ759" s="201"/>
      <c r="AK759" s="43"/>
      <c r="AL759" s="43"/>
      <c r="AM759" s="43"/>
      <c r="AN759" s="64"/>
      <c r="AO759" s="64"/>
      <c r="AP759" s="202"/>
      <c r="AQ759" s="202"/>
      <c r="AR759" s="64"/>
    </row>
    <row r="760" spans="1:44" ht="15.75" customHeight="1" x14ac:dyDescent="0.2">
      <c r="A760" s="43"/>
      <c r="B760" s="43"/>
      <c r="C760" s="43"/>
      <c r="D760" s="43"/>
      <c r="E760" s="43"/>
      <c r="F760" s="43"/>
      <c r="G760" s="194"/>
      <c r="H760" s="194"/>
      <c r="I760" s="195"/>
      <c r="J760" s="196"/>
      <c r="K760" s="196"/>
      <c r="L760" s="196"/>
      <c r="M760" s="196"/>
      <c r="N760" s="196"/>
      <c r="O760" s="197"/>
      <c r="P760" s="197"/>
      <c r="Q760" s="197"/>
      <c r="R760" s="197"/>
      <c r="S760" s="197"/>
      <c r="T760" s="197"/>
      <c r="U760" s="198"/>
      <c r="V760" s="199"/>
      <c r="W760" s="200"/>
      <c r="X760" s="200"/>
      <c r="Y760" s="43"/>
      <c r="Z760" s="199"/>
      <c r="AA760" s="199"/>
      <c r="AB760" s="199"/>
      <c r="AC760" s="199"/>
      <c r="AD760" s="199"/>
      <c r="AE760" s="199"/>
      <c r="AF760" s="199"/>
      <c r="AG760" s="196"/>
      <c r="AH760" s="201"/>
      <c r="AI760" s="201"/>
      <c r="AJ760" s="201"/>
      <c r="AK760" s="43"/>
      <c r="AL760" s="43"/>
      <c r="AM760" s="43"/>
      <c r="AN760" s="64"/>
      <c r="AO760" s="64"/>
      <c r="AP760" s="202"/>
      <c r="AQ760" s="202"/>
      <c r="AR760" s="64"/>
    </row>
    <row r="761" spans="1:44" ht="15.75" customHeight="1" x14ac:dyDescent="0.2">
      <c r="A761" s="43"/>
      <c r="B761" s="43"/>
      <c r="C761" s="43"/>
      <c r="D761" s="43"/>
      <c r="E761" s="43"/>
      <c r="F761" s="43"/>
      <c r="G761" s="194"/>
      <c r="H761" s="194"/>
      <c r="I761" s="195"/>
      <c r="J761" s="196"/>
      <c r="K761" s="196"/>
      <c r="L761" s="196"/>
      <c r="M761" s="196"/>
      <c r="N761" s="196"/>
      <c r="O761" s="197"/>
      <c r="P761" s="197"/>
      <c r="Q761" s="197"/>
      <c r="R761" s="197"/>
      <c r="S761" s="197"/>
      <c r="T761" s="197"/>
      <c r="U761" s="198"/>
      <c r="V761" s="199"/>
      <c r="W761" s="200"/>
      <c r="X761" s="200"/>
      <c r="Y761" s="43"/>
      <c r="Z761" s="199"/>
      <c r="AA761" s="199"/>
      <c r="AB761" s="199"/>
      <c r="AC761" s="199"/>
      <c r="AD761" s="199"/>
      <c r="AE761" s="199"/>
      <c r="AF761" s="199"/>
      <c r="AG761" s="196"/>
      <c r="AH761" s="201"/>
      <c r="AI761" s="201"/>
      <c r="AJ761" s="201"/>
      <c r="AK761" s="43"/>
      <c r="AL761" s="43"/>
      <c r="AM761" s="43"/>
      <c r="AN761" s="64"/>
      <c r="AO761" s="64"/>
      <c r="AP761" s="202"/>
      <c r="AQ761" s="202"/>
      <c r="AR761" s="64"/>
    </row>
    <row r="762" spans="1:44" ht="15.75" customHeight="1" x14ac:dyDescent="0.2">
      <c r="A762" s="43"/>
      <c r="B762" s="43"/>
      <c r="C762" s="43"/>
      <c r="D762" s="43"/>
      <c r="E762" s="43"/>
      <c r="F762" s="43"/>
      <c r="G762" s="194"/>
      <c r="H762" s="194"/>
      <c r="I762" s="195"/>
      <c r="J762" s="196"/>
      <c r="K762" s="196"/>
      <c r="L762" s="196"/>
      <c r="M762" s="196"/>
      <c r="N762" s="196"/>
      <c r="O762" s="197"/>
      <c r="P762" s="197"/>
      <c r="Q762" s="197"/>
      <c r="R762" s="197"/>
      <c r="S762" s="197"/>
      <c r="T762" s="197"/>
      <c r="U762" s="198"/>
      <c r="V762" s="199"/>
      <c r="W762" s="200"/>
      <c r="X762" s="200"/>
      <c r="Y762" s="43"/>
      <c r="Z762" s="199"/>
      <c r="AA762" s="199"/>
      <c r="AB762" s="199"/>
      <c r="AC762" s="199"/>
      <c r="AD762" s="199"/>
      <c r="AE762" s="199"/>
      <c r="AF762" s="199"/>
      <c r="AG762" s="196"/>
      <c r="AH762" s="201"/>
      <c r="AI762" s="201"/>
      <c r="AJ762" s="201"/>
      <c r="AK762" s="43"/>
      <c r="AL762" s="43"/>
      <c r="AM762" s="43"/>
      <c r="AN762" s="64"/>
      <c r="AO762" s="64"/>
      <c r="AP762" s="202"/>
      <c r="AQ762" s="202"/>
      <c r="AR762" s="64"/>
    </row>
    <row r="763" spans="1:44" ht="15.75" customHeight="1" x14ac:dyDescent="0.2">
      <c r="A763" s="43"/>
      <c r="B763" s="43"/>
      <c r="C763" s="43"/>
      <c r="D763" s="43"/>
      <c r="E763" s="43"/>
      <c r="F763" s="43"/>
      <c r="G763" s="194"/>
      <c r="H763" s="194"/>
      <c r="I763" s="195"/>
      <c r="J763" s="196"/>
      <c r="K763" s="196"/>
      <c r="L763" s="196"/>
      <c r="M763" s="196"/>
      <c r="N763" s="196"/>
      <c r="O763" s="197"/>
      <c r="P763" s="197"/>
      <c r="Q763" s="197"/>
      <c r="R763" s="197"/>
      <c r="S763" s="197"/>
      <c r="T763" s="197"/>
      <c r="U763" s="198"/>
      <c r="V763" s="199"/>
      <c r="W763" s="200"/>
      <c r="X763" s="200"/>
      <c r="Y763" s="43"/>
      <c r="Z763" s="199"/>
      <c r="AA763" s="199"/>
      <c r="AB763" s="199"/>
      <c r="AC763" s="199"/>
      <c r="AD763" s="199"/>
      <c r="AE763" s="199"/>
      <c r="AF763" s="199"/>
      <c r="AG763" s="196"/>
      <c r="AH763" s="201"/>
      <c r="AI763" s="201"/>
      <c r="AJ763" s="201"/>
      <c r="AK763" s="43"/>
      <c r="AL763" s="43"/>
      <c r="AM763" s="43"/>
      <c r="AN763" s="64"/>
      <c r="AO763" s="64"/>
      <c r="AP763" s="202"/>
      <c r="AQ763" s="202"/>
      <c r="AR763" s="64"/>
    </row>
    <row r="764" spans="1:44" ht="15.75" customHeight="1" x14ac:dyDescent="0.2">
      <c r="A764" s="43"/>
      <c r="B764" s="43"/>
      <c r="C764" s="43"/>
      <c r="D764" s="43"/>
      <c r="E764" s="43"/>
      <c r="F764" s="43"/>
      <c r="G764" s="194"/>
      <c r="H764" s="194"/>
      <c r="I764" s="195"/>
      <c r="J764" s="196"/>
      <c r="K764" s="196"/>
      <c r="L764" s="196"/>
      <c r="M764" s="196"/>
      <c r="N764" s="196"/>
      <c r="O764" s="197"/>
      <c r="P764" s="197"/>
      <c r="Q764" s="197"/>
      <c r="R764" s="197"/>
      <c r="S764" s="197"/>
      <c r="T764" s="197"/>
      <c r="U764" s="198"/>
      <c r="V764" s="199"/>
      <c r="W764" s="200"/>
      <c r="X764" s="200"/>
      <c r="Y764" s="43"/>
      <c r="Z764" s="199"/>
      <c r="AA764" s="199"/>
      <c r="AB764" s="199"/>
      <c r="AC764" s="199"/>
      <c r="AD764" s="199"/>
      <c r="AE764" s="199"/>
      <c r="AF764" s="199"/>
      <c r="AG764" s="196"/>
      <c r="AH764" s="201"/>
      <c r="AI764" s="201"/>
      <c r="AJ764" s="201"/>
      <c r="AK764" s="43"/>
      <c r="AL764" s="43"/>
      <c r="AM764" s="43"/>
      <c r="AN764" s="64"/>
      <c r="AO764" s="64"/>
      <c r="AP764" s="202"/>
      <c r="AQ764" s="202"/>
      <c r="AR764" s="64"/>
    </row>
    <row r="765" spans="1:44" ht="15.75" customHeight="1" x14ac:dyDescent="0.2">
      <c r="A765" s="43"/>
      <c r="B765" s="43"/>
      <c r="C765" s="43"/>
      <c r="D765" s="43"/>
      <c r="E765" s="43"/>
      <c r="F765" s="43"/>
      <c r="G765" s="194"/>
      <c r="H765" s="194"/>
      <c r="I765" s="195"/>
      <c r="J765" s="196"/>
      <c r="K765" s="196"/>
      <c r="L765" s="196"/>
      <c r="M765" s="196"/>
      <c r="N765" s="196"/>
      <c r="O765" s="197"/>
      <c r="P765" s="197"/>
      <c r="Q765" s="197"/>
      <c r="R765" s="197"/>
      <c r="S765" s="197"/>
      <c r="T765" s="197"/>
      <c r="U765" s="198"/>
      <c r="V765" s="199"/>
      <c r="W765" s="200"/>
      <c r="X765" s="200"/>
      <c r="Y765" s="43"/>
      <c r="Z765" s="199"/>
      <c r="AA765" s="199"/>
      <c r="AB765" s="199"/>
      <c r="AC765" s="199"/>
      <c r="AD765" s="199"/>
      <c r="AE765" s="199"/>
      <c r="AF765" s="199"/>
      <c r="AG765" s="196"/>
      <c r="AH765" s="201"/>
      <c r="AI765" s="201"/>
      <c r="AJ765" s="201"/>
      <c r="AK765" s="43"/>
      <c r="AL765" s="43"/>
      <c r="AM765" s="43"/>
      <c r="AN765" s="64"/>
      <c r="AO765" s="64"/>
      <c r="AP765" s="202"/>
      <c r="AQ765" s="202"/>
      <c r="AR765" s="64"/>
    </row>
    <row r="766" spans="1:44" ht="15.75" customHeight="1" x14ac:dyDescent="0.2">
      <c r="A766" s="43"/>
      <c r="B766" s="43"/>
      <c r="C766" s="43"/>
      <c r="D766" s="43"/>
      <c r="E766" s="43"/>
      <c r="F766" s="43"/>
      <c r="G766" s="194"/>
      <c r="H766" s="194"/>
      <c r="I766" s="195"/>
      <c r="J766" s="196"/>
      <c r="K766" s="196"/>
      <c r="L766" s="196"/>
      <c r="M766" s="196"/>
      <c r="N766" s="196"/>
      <c r="O766" s="197"/>
      <c r="P766" s="197"/>
      <c r="Q766" s="197"/>
      <c r="R766" s="197"/>
      <c r="S766" s="197"/>
      <c r="T766" s="197"/>
      <c r="U766" s="198"/>
      <c r="V766" s="199"/>
      <c r="W766" s="200"/>
      <c r="X766" s="200"/>
      <c r="Y766" s="43"/>
      <c r="Z766" s="199"/>
      <c r="AA766" s="199"/>
      <c r="AB766" s="199"/>
      <c r="AC766" s="199"/>
      <c r="AD766" s="199"/>
      <c r="AE766" s="199"/>
      <c r="AF766" s="199"/>
      <c r="AG766" s="196"/>
      <c r="AH766" s="201"/>
      <c r="AI766" s="201"/>
      <c r="AJ766" s="201"/>
      <c r="AK766" s="43"/>
      <c r="AL766" s="43"/>
      <c r="AM766" s="43"/>
      <c r="AN766" s="64"/>
      <c r="AO766" s="64"/>
      <c r="AP766" s="202"/>
      <c r="AQ766" s="202"/>
      <c r="AR766" s="64"/>
    </row>
    <row r="767" spans="1:44" ht="15.75" customHeight="1" x14ac:dyDescent="0.2">
      <c r="A767" s="43"/>
      <c r="B767" s="43"/>
      <c r="C767" s="43"/>
      <c r="D767" s="43"/>
      <c r="E767" s="43"/>
      <c r="F767" s="43"/>
      <c r="G767" s="194"/>
      <c r="H767" s="194"/>
      <c r="I767" s="195"/>
      <c r="J767" s="196"/>
      <c r="K767" s="196"/>
      <c r="L767" s="196"/>
      <c r="M767" s="196"/>
      <c r="N767" s="196"/>
      <c r="O767" s="197"/>
      <c r="P767" s="197"/>
      <c r="Q767" s="197"/>
      <c r="R767" s="197"/>
      <c r="S767" s="197"/>
      <c r="T767" s="197"/>
      <c r="U767" s="198"/>
      <c r="V767" s="199"/>
      <c r="W767" s="200"/>
      <c r="X767" s="200"/>
      <c r="Y767" s="43"/>
      <c r="Z767" s="199"/>
      <c r="AA767" s="199"/>
      <c r="AB767" s="199"/>
      <c r="AC767" s="199"/>
      <c r="AD767" s="199"/>
      <c r="AE767" s="199"/>
      <c r="AF767" s="199"/>
      <c r="AG767" s="196"/>
      <c r="AH767" s="201"/>
      <c r="AI767" s="201"/>
      <c r="AJ767" s="201"/>
      <c r="AK767" s="43"/>
      <c r="AL767" s="43"/>
      <c r="AM767" s="43"/>
      <c r="AN767" s="64"/>
      <c r="AO767" s="64"/>
      <c r="AP767" s="202"/>
      <c r="AQ767" s="202"/>
      <c r="AR767" s="64"/>
    </row>
    <row r="768" spans="1:44" ht="15.75" customHeight="1" x14ac:dyDescent="0.2">
      <c r="A768" s="43"/>
      <c r="B768" s="43"/>
      <c r="C768" s="43"/>
      <c r="D768" s="43"/>
      <c r="E768" s="43"/>
      <c r="F768" s="43"/>
      <c r="G768" s="194"/>
      <c r="H768" s="194"/>
      <c r="I768" s="195"/>
      <c r="J768" s="196"/>
      <c r="K768" s="196"/>
      <c r="L768" s="196"/>
      <c r="M768" s="196"/>
      <c r="N768" s="196"/>
      <c r="O768" s="197"/>
      <c r="P768" s="197"/>
      <c r="Q768" s="197"/>
      <c r="R768" s="197"/>
      <c r="S768" s="197"/>
      <c r="T768" s="197"/>
      <c r="U768" s="198"/>
      <c r="V768" s="199"/>
      <c r="W768" s="200"/>
      <c r="X768" s="200"/>
      <c r="Y768" s="43"/>
      <c r="Z768" s="199"/>
      <c r="AA768" s="199"/>
      <c r="AB768" s="199"/>
      <c r="AC768" s="199"/>
      <c r="AD768" s="199"/>
      <c r="AE768" s="199"/>
      <c r="AF768" s="199"/>
      <c r="AG768" s="196"/>
      <c r="AH768" s="201"/>
      <c r="AI768" s="201"/>
      <c r="AJ768" s="201"/>
      <c r="AK768" s="43"/>
      <c r="AL768" s="43"/>
      <c r="AM768" s="43"/>
      <c r="AN768" s="64"/>
      <c r="AO768" s="64"/>
      <c r="AP768" s="202"/>
      <c r="AQ768" s="202"/>
      <c r="AR768" s="64"/>
    </row>
    <row r="769" spans="1:44" ht="15.75" customHeight="1" x14ac:dyDescent="0.2">
      <c r="A769" s="43"/>
      <c r="B769" s="43"/>
      <c r="C769" s="43"/>
      <c r="D769" s="43"/>
      <c r="E769" s="43"/>
      <c r="F769" s="43"/>
      <c r="G769" s="194"/>
      <c r="H769" s="194"/>
      <c r="I769" s="195"/>
      <c r="J769" s="196"/>
      <c r="K769" s="196"/>
      <c r="L769" s="196"/>
      <c r="M769" s="196"/>
      <c r="N769" s="196"/>
      <c r="O769" s="197"/>
      <c r="P769" s="197"/>
      <c r="Q769" s="197"/>
      <c r="R769" s="197"/>
      <c r="S769" s="197"/>
      <c r="T769" s="197"/>
      <c r="U769" s="198"/>
      <c r="V769" s="199"/>
      <c r="W769" s="200"/>
      <c r="X769" s="200"/>
      <c r="Y769" s="43"/>
      <c r="Z769" s="199"/>
      <c r="AA769" s="199"/>
      <c r="AB769" s="199"/>
      <c r="AC769" s="199"/>
      <c r="AD769" s="199"/>
      <c r="AE769" s="199"/>
      <c r="AF769" s="199"/>
      <c r="AG769" s="196"/>
      <c r="AH769" s="201"/>
      <c r="AI769" s="201"/>
      <c r="AJ769" s="201"/>
      <c r="AK769" s="43"/>
      <c r="AL769" s="43"/>
      <c r="AM769" s="43"/>
      <c r="AN769" s="64"/>
      <c r="AO769" s="64"/>
      <c r="AP769" s="202"/>
      <c r="AQ769" s="202"/>
      <c r="AR769" s="64"/>
    </row>
    <row r="770" spans="1:44" ht="15.75" customHeight="1" x14ac:dyDescent="0.2">
      <c r="A770" s="43"/>
      <c r="B770" s="43"/>
      <c r="C770" s="43"/>
      <c r="D770" s="43"/>
      <c r="E770" s="43"/>
      <c r="F770" s="43"/>
      <c r="G770" s="194"/>
      <c r="H770" s="194"/>
      <c r="I770" s="195"/>
      <c r="J770" s="196"/>
      <c r="K770" s="196"/>
      <c r="L770" s="196"/>
      <c r="M770" s="196"/>
      <c r="N770" s="196"/>
      <c r="O770" s="197"/>
      <c r="P770" s="197"/>
      <c r="Q770" s="197"/>
      <c r="R770" s="197"/>
      <c r="S770" s="197"/>
      <c r="T770" s="197"/>
      <c r="U770" s="198"/>
      <c r="V770" s="199"/>
      <c r="W770" s="200"/>
      <c r="X770" s="200"/>
      <c r="Y770" s="43"/>
      <c r="Z770" s="199"/>
      <c r="AA770" s="199"/>
      <c r="AB770" s="199"/>
      <c r="AC770" s="199"/>
      <c r="AD770" s="199"/>
      <c r="AE770" s="199"/>
      <c r="AF770" s="199"/>
      <c r="AG770" s="196"/>
      <c r="AH770" s="201"/>
      <c r="AI770" s="201"/>
      <c r="AJ770" s="201"/>
      <c r="AK770" s="43"/>
      <c r="AL770" s="43"/>
      <c r="AM770" s="43"/>
      <c r="AN770" s="64"/>
      <c r="AO770" s="64"/>
      <c r="AP770" s="202"/>
      <c r="AQ770" s="202"/>
      <c r="AR770" s="64"/>
    </row>
    <row r="771" spans="1:44" ht="15.75" customHeight="1" x14ac:dyDescent="0.2">
      <c r="A771" s="43"/>
      <c r="B771" s="43"/>
      <c r="C771" s="43"/>
      <c r="D771" s="43"/>
      <c r="E771" s="43"/>
      <c r="F771" s="43"/>
      <c r="G771" s="194"/>
      <c r="H771" s="194"/>
      <c r="I771" s="195"/>
      <c r="J771" s="196"/>
      <c r="K771" s="196"/>
      <c r="L771" s="196"/>
      <c r="M771" s="196"/>
      <c r="N771" s="196"/>
      <c r="O771" s="197"/>
      <c r="P771" s="197"/>
      <c r="Q771" s="197"/>
      <c r="R771" s="197"/>
      <c r="S771" s="197"/>
      <c r="T771" s="197"/>
      <c r="U771" s="198"/>
      <c r="V771" s="199"/>
      <c r="W771" s="200"/>
      <c r="X771" s="200"/>
      <c r="Y771" s="43"/>
      <c r="Z771" s="199"/>
      <c r="AA771" s="199"/>
      <c r="AB771" s="199"/>
      <c r="AC771" s="199"/>
      <c r="AD771" s="199"/>
      <c r="AE771" s="199"/>
      <c r="AF771" s="199"/>
      <c r="AG771" s="196"/>
      <c r="AH771" s="201"/>
      <c r="AI771" s="201"/>
      <c r="AJ771" s="201"/>
      <c r="AK771" s="43"/>
      <c r="AL771" s="43"/>
      <c r="AM771" s="43"/>
      <c r="AN771" s="64"/>
      <c r="AO771" s="64"/>
      <c r="AP771" s="202"/>
      <c r="AQ771" s="202"/>
      <c r="AR771" s="64"/>
    </row>
    <row r="772" spans="1:44" ht="15.75" customHeight="1" x14ac:dyDescent="0.2">
      <c r="A772" s="43"/>
      <c r="B772" s="43"/>
      <c r="C772" s="43"/>
      <c r="D772" s="43"/>
      <c r="E772" s="43"/>
      <c r="F772" s="43"/>
      <c r="G772" s="194"/>
      <c r="H772" s="194"/>
      <c r="I772" s="195"/>
      <c r="J772" s="196"/>
      <c r="K772" s="196"/>
      <c r="L772" s="196"/>
      <c r="M772" s="196"/>
      <c r="N772" s="196"/>
      <c r="O772" s="197"/>
      <c r="P772" s="197"/>
      <c r="Q772" s="197"/>
      <c r="R772" s="197"/>
      <c r="S772" s="197"/>
      <c r="T772" s="197"/>
      <c r="U772" s="198"/>
      <c r="V772" s="199"/>
      <c r="W772" s="200"/>
      <c r="X772" s="200"/>
      <c r="Y772" s="43"/>
      <c r="Z772" s="199"/>
      <c r="AA772" s="199"/>
      <c r="AB772" s="199"/>
      <c r="AC772" s="199"/>
      <c r="AD772" s="199"/>
      <c r="AE772" s="199"/>
      <c r="AF772" s="199"/>
      <c r="AG772" s="196"/>
      <c r="AH772" s="201"/>
      <c r="AI772" s="201"/>
      <c r="AJ772" s="201"/>
      <c r="AK772" s="43"/>
      <c r="AL772" s="43"/>
      <c r="AM772" s="43"/>
      <c r="AN772" s="64"/>
      <c r="AO772" s="64"/>
      <c r="AP772" s="202"/>
      <c r="AQ772" s="202"/>
      <c r="AR772" s="64"/>
    </row>
    <row r="773" spans="1:44" ht="15.75" customHeight="1" x14ac:dyDescent="0.2">
      <c r="A773" s="43"/>
      <c r="B773" s="43"/>
      <c r="C773" s="43"/>
      <c r="D773" s="43"/>
      <c r="E773" s="43"/>
      <c r="F773" s="43"/>
      <c r="G773" s="194"/>
      <c r="H773" s="194"/>
      <c r="I773" s="195"/>
      <c r="J773" s="196"/>
      <c r="K773" s="196"/>
      <c r="L773" s="196"/>
      <c r="M773" s="196"/>
      <c r="N773" s="196"/>
      <c r="O773" s="197"/>
      <c r="P773" s="197"/>
      <c r="Q773" s="197"/>
      <c r="R773" s="197"/>
      <c r="S773" s="197"/>
      <c r="T773" s="197"/>
      <c r="U773" s="198"/>
      <c r="V773" s="199"/>
      <c r="W773" s="200"/>
      <c r="X773" s="200"/>
      <c r="Y773" s="43"/>
      <c r="Z773" s="199"/>
      <c r="AA773" s="199"/>
      <c r="AB773" s="199"/>
      <c r="AC773" s="199"/>
      <c r="AD773" s="199"/>
      <c r="AE773" s="199"/>
      <c r="AF773" s="199"/>
      <c r="AG773" s="196"/>
      <c r="AH773" s="201"/>
      <c r="AI773" s="201"/>
      <c r="AJ773" s="201"/>
      <c r="AK773" s="43"/>
      <c r="AL773" s="43"/>
      <c r="AM773" s="43"/>
      <c r="AN773" s="64"/>
      <c r="AO773" s="64"/>
      <c r="AP773" s="202"/>
      <c r="AQ773" s="202"/>
      <c r="AR773" s="64"/>
    </row>
    <row r="774" spans="1:44" ht="15.75" customHeight="1" x14ac:dyDescent="0.2">
      <c r="A774" s="43"/>
      <c r="B774" s="43"/>
      <c r="C774" s="43"/>
      <c r="D774" s="43"/>
      <c r="E774" s="43"/>
      <c r="F774" s="43"/>
      <c r="G774" s="194"/>
      <c r="H774" s="194"/>
      <c r="I774" s="195"/>
      <c r="J774" s="196"/>
      <c r="K774" s="196"/>
      <c r="L774" s="196"/>
      <c r="M774" s="196"/>
      <c r="N774" s="196"/>
      <c r="O774" s="197"/>
      <c r="P774" s="197"/>
      <c r="Q774" s="197"/>
      <c r="R774" s="197"/>
      <c r="S774" s="197"/>
      <c r="T774" s="197"/>
      <c r="U774" s="198"/>
      <c r="V774" s="199"/>
      <c r="W774" s="200"/>
      <c r="X774" s="200"/>
      <c r="Y774" s="43"/>
      <c r="Z774" s="199"/>
      <c r="AA774" s="199"/>
      <c r="AB774" s="199"/>
      <c r="AC774" s="199"/>
      <c r="AD774" s="199"/>
      <c r="AE774" s="199"/>
      <c r="AF774" s="199"/>
      <c r="AG774" s="196"/>
      <c r="AH774" s="201"/>
      <c r="AI774" s="201"/>
      <c r="AJ774" s="201"/>
      <c r="AK774" s="43"/>
      <c r="AL774" s="43"/>
      <c r="AM774" s="43"/>
      <c r="AN774" s="64"/>
      <c r="AO774" s="64"/>
      <c r="AP774" s="202"/>
      <c r="AQ774" s="202"/>
      <c r="AR774" s="64"/>
    </row>
    <row r="775" spans="1:44" ht="15.75" customHeight="1" x14ac:dyDescent="0.2">
      <c r="A775" s="43"/>
      <c r="B775" s="43"/>
      <c r="C775" s="43"/>
      <c r="D775" s="43"/>
      <c r="E775" s="43"/>
      <c r="F775" s="43"/>
      <c r="G775" s="194"/>
      <c r="H775" s="194"/>
      <c r="I775" s="195"/>
      <c r="J775" s="196"/>
      <c r="K775" s="196"/>
      <c r="L775" s="196"/>
      <c r="M775" s="196"/>
      <c r="N775" s="196"/>
      <c r="O775" s="197"/>
      <c r="P775" s="197"/>
      <c r="Q775" s="197"/>
      <c r="R775" s="197"/>
      <c r="S775" s="197"/>
      <c r="T775" s="197"/>
      <c r="U775" s="198"/>
      <c r="V775" s="199"/>
      <c r="W775" s="200"/>
      <c r="X775" s="200"/>
      <c r="Y775" s="43"/>
      <c r="Z775" s="199"/>
      <c r="AA775" s="199"/>
      <c r="AB775" s="199"/>
      <c r="AC775" s="199"/>
      <c r="AD775" s="199"/>
      <c r="AE775" s="199"/>
      <c r="AF775" s="199"/>
      <c r="AG775" s="196"/>
      <c r="AH775" s="201"/>
      <c r="AI775" s="201"/>
      <c r="AJ775" s="201"/>
      <c r="AK775" s="43"/>
      <c r="AL775" s="43"/>
      <c r="AM775" s="43"/>
      <c r="AN775" s="64"/>
      <c r="AO775" s="64"/>
      <c r="AP775" s="202"/>
      <c r="AQ775" s="202"/>
      <c r="AR775" s="64"/>
    </row>
    <row r="776" spans="1:44" ht="15.75" customHeight="1" x14ac:dyDescent="0.2">
      <c r="A776" s="43"/>
      <c r="B776" s="43"/>
      <c r="C776" s="43"/>
      <c r="D776" s="43"/>
      <c r="E776" s="43"/>
      <c r="F776" s="43"/>
      <c r="G776" s="194"/>
      <c r="H776" s="194"/>
      <c r="I776" s="195"/>
      <c r="J776" s="196"/>
      <c r="K776" s="196"/>
      <c r="L776" s="196"/>
      <c r="M776" s="196"/>
      <c r="N776" s="196"/>
      <c r="O776" s="197"/>
      <c r="P776" s="197"/>
      <c r="Q776" s="197"/>
      <c r="R776" s="197"/>
      <c r="S776" s="197"/>
      <c r="T776" s="197"/>
      <c r="U776" s="198"/>
      <c r="V776" s="199"/>
      <c r="W776" s="200"/>
      <c r="X776" s="200"/>
      <c r="Y776" s="43"/>
      <c r="Z776" s="199"/>
      <c r="AA776" s="199"/>
      <c r="AB776" s="199"/>
      <c r="AC776" s="199"/>
      <c r="AD776" s="199"/>
      <c r="AE776" s="199"/>
      <c r="AF776" s="199"/>
      <c r="AG776" s="196"/>
      <c r="AH776" s="201"/>
      <c r="AI776" s="201"/>
      <c r="AJ776" s="201"/>
      <c r="AK776" s="43"/>
      <c r="AL776" s="43"/>
      <c r="AM776" s="43"/>
      <c r="AN776" s="64"/>
      <c r="AO776" s="64"/>
      <c r="AP776" s="202"/>
      <c r="AQ776" s="202"/>
      <c r="AR776" s="64"/>
    </row>
    <row r="777" spans="1:44" ht="15.75" customHeight="1" x14ac:dyDescent="0.2">
      <c r="A777" s="43"/>
      <c r="B777" s="43"/>
      <c r="C777" s="43"/>
      <c r="D777" s="43"/>
      <c r="E777" s="43"/>
      <c r="F777" s="43"/>
      <c r="G777" s="194"/>
      <c r="H777" s="194"/>
      <c r="I777" s="195"/>
      <c r="J777" s="196"/>
      <c r="K777" s="196"/>
      <c r="L777" s="196"/>
      <c r="M777" s="196"/>
      <c r="N777" s="196"/>
      <c r="O777" s="197"/>
      <c r="P777" s="197"/>
      <c r="Q777" s="197"/>
      <c r="R777" s="197"/>
      <c r="S777" s="197"/>
      <c r="T777" s="197"/>
      <c r="U777" s="198"/>
      <c r="V777" s="199"/>
      <c r="W777" s="200"/>
      <c r="X777" s="200"/>
      <c r="Y777" s="43"/>
      <c r="Z777" s="199"/>
      <c r="AA777" s="199"/>
      <c r="AB777" s="199"/>
      <c r="AC777" s="199"/>
      <c r="AD777" s="199"/>
      <c r="AE777" s="199"/>
      <c r="AF777" s="199"/>
      <c r="AG777" s="196"/>
      <c r="AH777" s="201"/>
      <c r="AI777" s="201"/>
      <c r="AJ777" s="201"/>
      <c r="AK777" s="43"/>
      <c r="AL777" s="43"/>
      <c r="AM777" s="43"/>
      <c r="AN777" s="64"/>
      <c r="AO777" s="64"/>
      <c r="AP777" s="202"/>
      <c r="AQ777" s="202"/>
      <c r="AR777" s="64"/>
    </row>
    <row r="778" spans="1:44" ht="15.75" customHeight="1" x14ac:dyDescent="0.2">
      <c r="A778" s="43"/>
      <c r="B778" s="43"/>
      <c r="C778" s="43"/>
      <c r="D778" s="43"/>
      <c r="E778" s="43"/>
      <c r="F778" s="43"/>
      <c r="G778" s="194"/>
      <c r="H778" s="194"/>
      <c r="I778" s="195"/>
      <c r="J778" s="196"/>
      <c r="K778" s="196"/>
      <c r="L778" s="196"/>
      <c r="M778" s="196"/>
      <c r="N778" s="196"/>
      <c r="O778" s="197"/>
      <c r="P778" s="197"/>
      <c r="Q778" s="197"/>
      <c r="R778" s="197"/>
      <c r="S778" s="197"/>
      <c r="T778" s="197"/>
      <c r="U778" s="198"/>
      <c r="V778" s="199"/>
      <c r="W778" s="200"/>
      <c r="X778" s="200"/>
      <c r="Y778" s="43"/>
      <c r="Z778" s="199"/>
      <c r="AA778" s="199"/>
      <c r="AB778" s="199"/>
      <c r="AC778" s="199"/>
      <c r="AD778" s="199"/>
      <c r="AE778" s="199"/>
      <c r="AF778" s="199"/>
      <c r="AG778" s="196"/>
      <c r="AH778" s="201"/>
      <c r="AI778" s="201"/>
      <c r="AJ778" s="201"/>
      <c r="AK778" s="43"/>
      <c r="AL778" s="43"/>
      <c r="AM778" s="43"/>
      <c r="AN778" s="64"/>
      <c r="AO778" s="64"/>
      <c r="AP778" s="202"/>
      <c r="AQ778" s="202"/>
      <c r="AR778" s="64"/>
    </row>
    <row r="779" spans="1:44" ht="15.75" customHeight="1" x14ac:dyDescent="0.2">
      <c r="A779" s="43"/>
      <c r="B779" s="43"/>
      <c r="C779" s="43"/>
      <c r="D779" s="43"/>
      <c r="E779" s="43"/>
      <c r="F779" s="43"/>
      <c r="G779" s="194"/>
      <c r="H779" s="194"/>
      <c r="I779" s="195"/>
      <c r="J779" s="196"/>
      <c r="K779" s="196"/>
      <c r="L779" s="196"/>
      <c r="M779" s="196"/>
      <c r="N779" s="196"/>
      <c r="O779" s="197"/>
      <c r="P779" s="197"/>
      <c r="Q779" s="197"/>
      <c r="R779" s="197"/>
      <c r="S779" s="197"/>
      <c r="T779" s="197"/>
      <c r="U779" s="198"/>
      <c r="V779" s="199"/>
      <c r="W779" s="200"/>
      <c r="X779" s="200"/>
      <c r="Y779" s="43"/>
      <c r="Z779" s="199"/>
      <c r="AA779" s="199"/>
      <c r="AB779" s="199"/>
      <c r="AC779" s="199"/>
      <c r="AD779" s="199"/>
      <c r="AE779" s="199"/>
      <c r="AF779" s="199"/>
      <c r="AG779" s="196"/>
      <c r="AH779" s="201"/>
      <c r="AI779" s="201"/>
      <c r="AJ779" s="201"/>
      <c r="AK779" s="43"/>
      <c r="AL779" s="43"/>
      <c r="AM779" s="43"/>
      <c r="AN779" s="64"/>
      <c r="AO779" s="64"/>
      <c r="AP779" s="202"/>
      <c r="AQ779" s="202"/>
      <c r="AR779" s="64"/>
    </row>
    <row r="780" spans="1:44" ht="15.75" customHeight="1" x14ac:dyDescent="0.2">
      <c r="A780" s="43"/>
      <c r="B780" s="43"/>
      <c r="C780" s="43"/>
      <c r="D780" s="43"/>
      <c r="E780" s="43"/>
      <c r="F780" s="43"/>
      <c r="G780" s="194"/>
      <c r="H780" s="194"/>
      <c r="I780" s="195"/>
      <c r="J780" s="196"/>
      <c r="K780" s="196"/>
      <c r="L780" s="196"/>
      <c r="M780" s="196"/>
      <c r="N780" s="196"/>
      <c r="O780" s="197"/>
      <c r="P780" s="197"/>
      <c r="Q780" s="197"/>
      <c r="R780" s="197"/>
      <c r="S780" s="197"/>
      <c r="T780" s="197"/>
      <c r="U780" s="198"/>
      <c r="V780" s="199"/>
      <c r="W780" s="200"/>
      <c r="X780" s="200"/>
      <c r="Y780" s="43"/>
      <c r="Z780" s="199"/>
      <c r="AA780" s="199"/>
      <c r="AB780" s="199"/>
      <c r="AC780" s="199"/>
      <c r="AD780" s="199"/>
      <c r="AE780" s="199"/>
      <c r="AF780" s="199"/>
      <c r="AG780" s="196"/>
      <c r="AH780" s="201"/>
      <c r="AI780" s="201"/>
      <c r="AJ780" s="201"/>
      <c r="AK780" s="43"/>
      <c r="AL780" s="43"/>
      <c r="AM780" s="43"/>
      <c r="AN780" s="64"/>
      <c r="AO780" s="64"/>
      <c r="AP780" s="202"/>
      <c r="AQ780" s="202"/>
      <c r="AR780" s="64"/>
    </row>
    <row r="781" spans="1:44" ht="15.75" customHeight="1" x14ac:dyDescent="0.2">
      <c r="A781" s="43"/>
      <c r="B781" s="43"/>
      <c r="C781" s="43"/>
      <c r="D781" s="43"/>
      <c r="E781" s="43"/>
      <c r="F781" s="43"/>
      <c r="G781" s="194"/>
      <c r="H781" s="194"/>
      <c r="I781" s="195"/>
      <c r="J781" s="196"/>
      <c r="K781" s="196"/>
      <c r="L781" s="196"/>
      <c r="M781" s="196"/>
      <c r="N781" s="196"/>
      <c r="O781" s="197"/>
      <c r="P781" s="197"/>
      <c r="Q781" s="197"/>
      <c r="R781" s="197"/>
      <c r="S781" s="197"/>
      <c r="T781" s="197"/>
      <c r="U781" s="198"/>
      <c r="V781" s="199"/>
      <c r="W781" s="200"/>
      <c r="X781" s="200"/>
      <c r="Y781" s="43"/>
      <c r="Z781" s="199"/>
      <c r="AA781" s="199"/>
      <c r="AB781" s="199"/>
      <c r="AC781" s="199"/>
      <c r="AD781" s="199"/>
      <c r="AE781" s="199"/>
      <c r="AF781" s="199"/>
      <c r="AG781" s="196"/>
      <c r="AH781" s="201"/>
      <c r="AI781" s="201"/>
      <c r="AJ781" s="201"/>
      <c r="AK781" s="43"/>
      <c r="AL781" s="43"/>
      <c r="AM781" s="43"/>
      <c r="AN781" s="64"/>
      <c r="AO781" s="64"/>
      <c r="AP781" s="202"/>
      <c r="AQ781" s="202"/>
      <c r="AR781" s="64"/>
    </row>
    <row r="782" spans="1:44" ht="15.75" customHeight="1" x14ac:dyDescent="0.2">
      <c r="A782" s="43"/>
      <c r="B782" s="43"/>
      <c r="C782" s="43"/>
      <c r="D782" s="43"/>
      <c r="E782" s="43"/>
      <c r="F782" s="43"/>
      <c r="G782" s="194"/>
      <c r="H782" s="194"/>
      <c r="I782" s="195"/>
      <c r="J782" s="196"/>
      <c r="K782" s="196"/>
      <c r="L782" s="196"/>
      <c r="M782" s="196"/>
      <c r="N782" s="196"/>
      <c r="O782" s="197"/>
      <c r="P782" s="197"/>
      <c r="Q782" s="197"/>
      <c r="R782" s="197"/>
      <c r="S782" s="197"/>
      <c r="T782" s="197"/>
      <c r="U782" s="198"/>
      <c r="V782" s="199"/>
      <c r="W782" s="200"/>
      <c r="X782" s="200"/>
      <c r="Y782" s="43"/>
      <c r="Z782" s="199"/>
      <c r="AA782" s="199"/>
      <c r="AB782" s="199"/>
      <c r="AC782" s="199"/>
      <c r="AD782" s="199"/>
      <c r="AE782" s="199"/>
      <c r="AF782" s="199"/>
      <c r="AG782" s="196"/>
      <c r="AH782" s="201"/>
      <c r="AI782" s="201"/>
      <c r="AJ782" s="201"/>
      <c r="AK782" s="43"/>
      <c r="AL782" s="43"/>
      <c r="AM782" s="43"/>
      <c r="AN782" s="64"/>
      <c r="AO782" s="64"/>
      <c r="AP782" s="202"/>
      <c r="AQ782" s="202"/>
      <c r="AR782" s="64"/>
    </row>
    <row r="783" spans="1:44" ht="15.75" customHeight="1" x14ac:dyDescent="0.2">
      <c r="A783" s="43"/>
      <c r="B783" s="43"/>
      <c r="C783" s="43"/>
      <c r="D783" s="43"/>
      <c r="E783" s="43"/>
      <c r="F783" s="43"/>
      <c r="G783" s="194"/>
      <c r="H783" s="194"/>
      <c r="I783" s="195"/>
      <c r="J783" s="196"/>
      <c r="K783" s="196"/>
      <c r="L783" s="196"/>
      <c r="M783" s="196"/>
      <c r="N783" s="196"/>
      <c r="O783" s="197"/>
      <c r="P783" s="197"/>
      <c r="Q783" s="197"/>
      <c r="R783" s="197"/>
      <c r="S783" s="197"/>
      <c r="T783" s="197"/>
      <c r="U783" s="198"/>
      <c r="V783" s="199"/>
      <c r="W783" s="200"/>
      <c r="X783" s="200"/>
      <c r="Y783" s="43"/>
      <c r="Z783" s="199"/>
      <c r="AA783" s="199"/>
      <c r="AB783" s="199"/>
      <c r="AC783" s="199"/>
      <c r="AD783" s="199"/>
      <c r="AE783" s="199"/>
      <c r="AF783" s="199"/>
      <c r="AG783" s="196"/>
      <c r="AH783" s="201"/>
      <c r="AI783" s="201"/>
      <c r="AJ783" s="201"/>
      <c r="AK783" s="43"/>
      <c r="AL783" s="43"/>
      <c r="AM783" s="43"/>
      <c r="AN783" s="64"/>
      <c r="AO783" s="64"/>
      <c r="AP783" s="202"/>
      <c r="AQ783" s="202"/>
      <c r="AR783" s="64"/>
    </row>
    <row r="784" spans="1:44" ht="15.75" customHeight="1" x14ac:dyDescent="0.2">
      <c r="A784" s="43"/>
      <c r="B784" s="43"/>
      <c r="C784" s="43"/>
      <c r="D784" s="43"/>
      <c r="E784" s="43"/>
      <c r="F784" s="43"/>
      <c r="G784" s="194"/>
      <c r="H784" s="194"/>
      <c r="I784" s="195"/>
      <c r="J784" s="196"/>
      <c r="K784" s="196"/>
      <c r="L784" s="196"/>
      <c r="M784" s="196"/>
      <c r="N784" s="196"/>
      <c r="O784" s="197"/>
      <c r="P784" s="197"/>
      <c r="Q784" s="197"/>
      <c r="R784" s="197"/>
      <c r="S784" s="197"/>
      <c r="T784" s="197"/>
      <c r="U784" s="198"/>
      <c r="V784" s="199"/>
      <c r="W784" s="200"/>
      <c r="X784" s="200"/>
      <c r="Y784" s="43"/>
      <c r="Z784" s="199"/>
      <c r="AA784" s="199"/>
      <c r="AB784" s="199"/>
      <c r="AC784" s="199"/>
      <c r="AD784" s="199"/>
      <c r="AE784" s="199"/>
      <c r="AF784" s="199"/>
      <c r="AG784" s="196"/>
      <c r="AH784" s="201"/>
      <c r="AI784" s="201"/>
      <c r="AJ784" s="201"/>
      <c r="AK784" s="43"/>
      <c r="AL784" s="43"/>
      <c r="AM784" s="43"/>
      <c r="AN784" s="64"/>
      <c r="AO784" s="64"/>
      <c r="AP784" s="202"/>
      <c r="AQ784" s="202"/>
      <c r="AR784" s="64"/>
    </row>
    <row r="785" spans="1:44" ht="15.75" customHeight="1" x14ac:dyDescent="0.2">
      <c r="A785" s="43"/>
      <c r="B785" s="43"/>
      <c r="C785" s="43"/>
      <c r="D785" s="43"/>
      <c r="E785" s="43"/>
      <c r="F785" s="43"/>
      <c r="G785" s="194"/>
      <c r="H785" s="194"/>
      <c r="I785" s="195"/>
      <c r="J785" s="196"/>
      <c r="K785" s="196"/>
      <c r="L785" s="196"/>
      <c r="M785" s="196"/>
      <c r="N785" s="196"/>
      <c r="O785" s="197"/>
      <c r="P785" s="197"/>
      <c r="Q785" s="197"/>
      <c r="R785" s="197"/>
      <c r="S785" s="197"/>
      <c r="T785" s="197"/>
      <c r="U785" s="198"/>
      <c r="V785" s="199"/>
      <c r="W785" s="200"/>
      <c r="X785" s="200"/>
      <c r="Y785" s="43"/>
      <c r="Z785" s="199"/>
      <c r="AA785" s="199"/>
      <c r="AB785" s="199"/>
      <c r="AC785" s="199"/>
      <c r="AD785" s="199"/>
      <c r="AE785" s="199"/>
      <c r="AF785" s="199"/>
      <c r="AG785" s="196"/>
      <c r="AH785" s="201"/>
      <c r="AI785" s="201"/>
      <c r="AJ785" s="201"/>
      <c r="AK785" s="43"/>
      <c r="AL785" s="43"/>
      <c r="AM785" s="43"/>
      <c r="AN785" s="64"/>
      <c r="AO785" s="64"/>
      <c r="AP785" s="202"/>
      <c r="AQ785" s="202"/>
      <c r="AR785" s="64"/>
    </row>
    <row r="786" spans="1:44" ht="15.75" customHeight="1" x14ac:dyDescent="0.2">
      <c r="A786" s="43"/>
      <c r="B786" s="43"/>
      <c r="C786" s="43"/>
      <c r="D786" s="43"/>
      <c r="E786" s="43"/>
      <c r="F786" s="43"/>
      <c r="G786" s="194"/>
      <c r="H786" s="194"/>
      <c r="I786" s="195"/>
      <c r="J786" s="196"/>
      <c r="K786" s="196"/>
      <c r="L786" s="196"/>
      <c r="M786" s="196"/>
      <c r="N786" s="196"/>
      <c r="O786" s="197"/>
      <c r="P786" s="197"/>
      <c r="Q786" s="197"/>
      <c r="R786" s="197"/>
      <c r="S786" s="197"/>
      <c r="T786" s="197"/>
      <c r="U786" s="198"/>
      <c r="V786" s="199"/>
      <c r="W786" s="200"/>
      <c r="X786" s="200"/>
      <c r="Y786" s="43"/>
      <c r="Z786" s="199"/>
      <c r="AA786" s="199"/>
      <c r="AB786" s="199"/>
      <c r="AC786" s="199"/>
      <c r="AD786" s="199"/>
      <c r="AE786" s="199"/>
      <c r="AF786" s="199"/>
      <c r="AG786" s="196"/>
      <c r="AH786" s="201"/>
      <c r="AI786" s="201"/>
      <c r="AJ786" s="201"/>
      <c r="AK786" s="43"/>
      <c r="AL786" s="43"/>
      <c r="AM786" s="43"/>
      <c r="AN786" s="64"/>
      <c r="AO786" s="64"/>
      <c r="AP786" s="202"/>
      <c r="AQ786" s="202"/>
      <c r="AR786" s="64"/>
    </row>
    <row r="787" spans="1:44" ht="15.75" customHeight="1" x14ac:dyDescent="0.2">
      <c r="A787" s="43"/>
      <c r="B787" s="43"/>
      <c r="C787" s="43"/>
      <c r="D787" s="43"/>
      <c r="E787" s="43"/>
      <c r="F787" s="43"/>
      <c r="G787" s="194"/>
      <c r="H787" s="194"/>
      <c r="I787" s="195"/>
      <c r="J787" s="196"/>
      <c r="K787" s="196"/>
      <c r="L787" s="196"/>
      <c r="M787" s="196"/>
      <c r="N787" s="196"/>
      <c r="O787" s="197"/>
      <c r="P787" s="197"/>
      <c r="Q787" s="197"/>
      <c r="R787" s="197"/>
      <c r="S787" s="197"/>
      <c r="T787" s="197"/>
      <c r="U787" s="198"/>
      <c r="V787" s="199"/>
      <c r="W787" s="200"/>
      <c r="X787" s="200"/>
      <c r="Y787" s="43"/>
      <c r="Z787" s="199"/>
      <c r="AA787" s="199"/>
      <c r="AB787" s="199"/>
      <c r="AC787" s="199"/>
      <c r="AD787" s="199"/>
      <c r="AE787" s="199"/>
      <c r="AF787" s="199"/>
      <c r="AG787" s="196"/>
      <c r="AH787" s="201"/>
      <c r="AI787" s="201"/>
      <c r="AJ787" s="201"/>
      <c r="AK787" s="43"/>
      <c r="AL787" s="43"/>
      <c r="AM787" s="43"/>
      <c r="AN787" s="64"/>
      <c r="AO787" s="64"/>
      <c r="AP787" s="202"/>
      <c r="AQ787" s="202"/>
      <c r="AR787" s="64"/>
    </row>
    <row r="788" spans="1:44" ht="15.75" customHeight="1" x14ac:dyDescent="0.2">
      <c r="A788" s="43"/>
      <c r="B788" s="43"/>
      <c r="C788" s="43"/>
      <c r="D788" s="43"/>
      <c r="E788" s="43"/>
      <c r="F788" s="43"/>
      <c r="G788" s="194"/>
      <c r="H788" s="194"/>
      <c r="I788" s="195"/>
      <c r="J788" s="196"/>
      <c r="K788" s="196"/>
      <c r="L788" s="196"/>
      <c r="M788" s="196"/>
      <c r="N788" s="196"/>
      <c r="O788" s="197"/>
      <c r="P788" s="197"/>
      <c r="Q788" s="197"/>
      <c r="R788" s="197"/>
      <c r="S788" s="197"/>
      <c r="T788" s="197"/>
      <c r="U788" s="198"/>
      <c r="V788" s="199"/>
      <c r="W788" s="200"/>
      <c r="X788" s="200"/>
      <c r="Y788" s="43"/>
      <c r="Z788" s="199"/>
      <c r="AA788" s="199"/>
      <c r="AB788" s="199"/>
      <c r="AC788" s="199"/>
      <c r="AD788" s="199"/>
      <c r="AE788" s="199"/>
      <c r="AF788" s="199"/>
      <c r="AG788" s="196"/>
      <c r="AH788" s="201"/>
      <c r="AI788" s="201"/>
      <c r="AJ788" s="201"/>
      <c r="AK788" s="43"/>
      <c r="AL788" s="43"/>
      <c r="AM788" s="43"/>
      <c r="AN788" s="64"/>
      <c r="AO788" s="64"/>
      <c r="AP788" s="202"/>
      <c r="AQ788" s="202"/>
      <c r="AR788" s="64"/>
    </row>
    <row r="789" spans="1:44" ht="15.75" customHeight="1" x14ac:dyDescent="0.2">
      <c r="A789" s="43"/>
      <c r="B789" s="43"/>
      <c r="C789" s="43"/>
      <c r="D789" s="43"/>
      <c r="E789" s="43"/>
      <c r="F789" s="43"/>
      <c r="G789" s="194"/>
      <c r="H789" s="194"/>
      <c r="I789" s="195"/>
      <c r="J789" s="196"/>
      <c r="K789" s="196"/>
      <c r="L789" s="196"/>
      <c r="M789" s="196"/>
      <c r="N789" s="196"/>
      <c r="O789" s="197"/>
      <c r="P789" s="197"/>
      <c r="Q789" s="197"/>
      <c r="R789" s="197"/>
      <c r="S789" s="197"/>
      <c r="T789" s="197"/>
      <c r="U789" s="198"/>
      <c r="V789" s="199"/>
      <c r="W789" s="200"/>
      <c r="X789" s="200"/>
      <c r="Y789" s="43"/>
      <c r="Z789" s="199"/>
      <c r="AA789" s="199"/>
      <c r="AB789" s="199"/>
      <c r="AC789" s="199"/>
      <c r="AD789" s="199"/>
      <c r="AE789" s="199"/>
      <c r="AF789" s="199"/>
      <c r="AG789" s="196"/>
      <c r="AH789" s="201"/>
      <c r="AI789" s="201"/>
      <c r="AJ789" s="201"/>
      <c r="AK789" s="43"/>
      <c r="AL789" s="43"/>
      <c r="AM789" s="43"/>
      <c r="AN789" s="64"/>
      <c r="AO789" s="64"/>
      <c r="AP789" s="202"/>
      <c r="AQ789" s="202"/>
      <c r="AR789" s="64"/>
    </row>
    <row r="790" spans="1:44" ht="15.75" customHeight="1" x14ac:dyDescent="0.2">
      <c r="A790" s="43"/>
      <c r="B790" s="43"/>
      <c r="C790" s="43"/>
      <c r="D790" s="43"/>
      <c r="E790" s="43"/>
      <c r="F790" s="43"/>
      <c r="G790" s="194"/>
      <c r="H790" s="194"/>
      <c r="I790" s="195"/>
      <c r="J790" s="196"/>
      <c r="K790" s="196"/>
      <c r="L790" s="196"/>
      <c r="M790" s="196"/>
      <c r="N790" s="196"/>
      <c r="O790" s="197"/>
      <c r="P790" s="197"/>
      <c r="Q790" s="197"/>
      <c r="R790" s="197"/>
      <c r="S790" s="197"/>
      <c r="T790" s="197"/>
      <c r="U790" s="198"/>
      <c r="V790" s="199"/>
      <c r="W790" s="200"/>
      <c r="X790" s="200"/>
      <c r="Y790" s="43"/>
      <c r="Z790" s="199"/>
      <c r="AA790" s="199"/>
      <c r="AB790" s="199"/>
      <c r="AC790" s="199"/>
      <c r="AD790" s="199"/>
      <c r="AE790" s="199"/>
      <c r="AF790" s="199"/>
      <c r="AG790" s="196"/>
      <c r="AH790" s="201"/>
      <c r="AI790" s="201"/>
      <c r="AJ790" s="201"/>
      <c r="AK790" s="43"/>
      <c r="AL790" s="43"/>
      <c r="AM790" s="43"/>
      <c r="AN790" s="64"/>
      <c r="AO790" s="64"/>
      <c r="AP790" s="202"/>
      <c r="AQ790" s="202"/>
      <c r="AR790" s="64"/>
    </row>
    <row r="791" spans="1:44" ht="15.75" customHeight="1" x14ac:dyDescent="0.2">
      <c r="A791" s="43"/>
      <c r="B791" s="43"/>
      <c r="C791" s="43"/>
      <c r="D791" s="43"/>
      <c r="E791" s="43"/>
      <c r="F791" s="43"/>
      <c r="G791" s="194"/>
      <c r="H791" s="194"/>
      <c r="I791" s="195"/>
      <c r="J791" s="196"/>
      <c r="K791" s="196"/>
      <c r="L791" s="196"/>
      <c r="M791" s="196"/>
      <c r="N791" s="196"/>
      <c r="O791" s="197"/>
      <c r="P791" s="197"/>
      <c r="Q791" s="197"/>
      <c r="R791" s="197"/>
      <c r="S791" s="197"/>
      <c r="T791" s="197"/>
      <c r="U791" s="198"/>
      <c r="V791" s="199"/>
      <c r="W791" s="200"/>
      <c r="X791" s="200"/>
      <c r="Y791" s="43"/>
      <c r="Z791" s="199"/>
      <c r="AA791" s="199"/>
      <c r="AB791" s="199"/>
      <c r="AC791" s="199"/>
      <c r="AD791" s="199"/>
      <c r="AE791" s="199"/>
      <c r="AF791" s="199"/>
      <c r="AG791" s="196"/>
      <c r="AH791" s="201"/>
      <c r="AI791" s="201"/>
      <c r="AJ791" s="201"/>
      <c r="AK791" s="43"/>
      <c r="AL791" s="43"/>
      <c r="AM791" s="43"/>
      <c r="AN791" s="64"/>
      <c r="AO791" s="64"/>
      <c r="AP791" s="202"/>
      <c r="AQ791" s="202"/>
      <c r="AR791" s="64"/>
    </row>
    <row r="792" spans="1:44" ht="15.75" customHeight="1" x14ac:dyDescent="0.2">
      <c r="A792" s="43"/>
      <c r="B792" s="43"/>
      <c r="C792" s="43"/>
      <c r="D792" s="43"/>
      <c r="E792" s="43"/>
      <c r="F792" s="43"/>
      <c r="G792" s="194"/>
      <c r="H792" s="194"/>
      <c r="I792" s="195"/>
      <c r="J792" s="196"/>
      <c r="K792" s="196"/>
      <c r="L792" s="196"/>
      <c r="M792" s="196"/>
      <c r="N792" s="196"/>
      <c r="O792" s="197"/>
      <c r="P792" s="197"/>
      <c r="Q792" s="197"/>
      <c r="R792" s="197"/>
      <c r="S792" s="197"/>
      <c r="T792" s="197"/>
      <c r="U792" s="198"/>
      <c r="V792" s="199"/>
      <c r="W792" s="200"/>
      <c r="X792" s="200"/>
      <c r="Y792" s="43"/>
      <c r="Z792" s="199"/>
      <c r="AA792" s="199"/>
      <c r="AB792" s="199"/>
      <c r="AC792" s="199"/>
      <c r="AD792" s="199"/>
      <c r="AE792" s="199"/>
      <c r="AF792" s="199"/>
      <c r="AG792" s="196"/>
      <c r="AH792" s="201"/>
      <c r="AI792" s="201"/>
      <c r="AJ792" s="201"/>
      <c r="AK792" s="43"/>
      <c r="AL792" s="43"/>
      <c r="AM792" s="43"/>
      <c r="AN792" s="64"/>
      <c r="AO792" s="64"/>
      <c r="AP792" s="202"/>
      <c r="AQ792" s="202"/>
      <c r="AR792" s="64"/>
    </row>
    <row r="793" spans="1:44" ht="15.75" customHeight="1" x14ac:dyDescent="0.2">
      <c r="A793" s="43"/>
      <c r="B793" s="43"/>
      <c r="C793" s="43"/>
      <c r="D793" s="43"/>
      <c r="E793" s="43"/>
      <c r="F793" s="43"/>
      <c r="G793" s="194"/>
      <c r="H793" s="194"/>
      <c r="I793" s="195"/>
      <c r="J793" s="196"/>
      <c r="K793" s="196"/>
      <c r="L793" s="196"/>
      <c r="M793" s="196"/>
      <c r="N793" s="196"/>
      <c r="O793" s="197"/>
      <c r="P793" s="197"/>
      <c r="Q793" s="197"/>
      <c r="R793" s="197"/>
      <c r="S793" s="197"/>
      <c r="T793" s="197"/>
      <c r="U793" s="198"/>
      <c r="V793" s="199"/>
      <c r="W793" s="200"/>
      <c r="X793" s="200"/>
      <c r="Y793" s="43"/>
      <c r="Z793" s="199"/>
      <c r="AA793" s="199"/>
      <c r="AB793" s="199"/>
      <c r="AC793" s="199"/>
      <c r="AD793" s="199"/>
      <c r="AE793" s="199"/>
      <c r="AF793" s="199"/>
      <c r="AG793" s="196"/>
      <c r="AH793" s="201"/>
      <c r="AI793" s="201"/>
      <c r="AJ793" s="201"/>
      <c r="AK793" s="43"/>
      <c r="AL793" s="43"/>
      <c r="AM793" s="43"/>
      <c r="AN793" s="64"/>
      <c r="AO793" s="64"/>
      <c r="AP793" s="202"/>
      <c r="AQ793" s="202"/>
      <c r="AR793" s="64"/>
    </row>
    <row r="794" spans="1:44" ht="15.75" customHeight="1" x14ac:dyDescent="0.2">
      <c r="A794" s="43"/>
      <c r="B794" s="43"/>
      <c r="C794" s="43"/>
      <c r="D794" s="43"/>
      <c r="E794" s="43"/>
      <c r="F794" s="43"/>
      <c r="G794" s="194"/>
      <c r="H794" s="194"/>
      <c r="I794" s="195"/>
      <c r="J794" s="196"/>
      <c r="K794" s="196"/>
      <c r="L794" s="196"/>
      <c r="M794" s="196"/>
      <c r="N794" s="196"/>
      <c r="O794" s="197"/>
      <c r="P794" s="197"/>
      <c r="Q794" s="197"/>
      <c r="R794" s="197"/>
      <c r="S794" s="197"/>
      <c r="T794" s="197"/>
      <c r="U794" s="198"/>
      <c r="V794" s="199"/>
      <c r="W794" s="200"/>
      <c r="X794" s="200"/>
      <c r="Y794" s="43"/>
      <c r="Z794" s="199"/>
      <c r="AA794" s="199"/>
      <c r="AB794" s="199"/>
      <c r="AC794" s="199"/>
      <c r="AD794" s="199"/>
      <c r="AE794" s="199"/>
      <c r="AF794" s="199"/>
      <c r="AG794" s="196"/>
      <c r="AH794" s="201"/>
      <c r="AI794" s="201"/>
      <c r="AJ794" s="201"/>
      <c r="AK794" s="43"/>
      <c r="AL794" s="43"/>
      <c r="AM794" s="43"/>
      <c r="AN794" s="64"/>
      <c r="AO794" s="64"/>
      <c r="AP794" s="202"/>
      <c r="AQ794" s="202"/>
      <c r="AR794" s="64"/>
    </row>
    <row r="795" spans="1:44" ht="15.75" customHeight="1" x14ac:dyDescent="0.2">
      <c r="A795" s="43"/>
      <c r="B795" s="43"/>
      <c r="C795" s="43"/>
      <c r="D795" s="43"/>
      <c r="E795" s="43"/>
      <c r="F795" s="43"/>
      <c r="G795" s="194"/>
      <c r="H795" s="194"/>
      <c r="I795" s="195"/>
      <c r="J795" s="196"/>
      <c r="K795" s="196"/>
      <c r="L795" s="196"/>
      <c r="M795" s="196"/>
      <c r="N795" s="196"/>
      <c r="O795" s="197"/>
      <c r="P795" s="197"/>
      <c r="Q795" s="197"/>
      <c r="R795" s="197"/>
      <c r="S795" s="197"/>
      <c r="T795" s="197"/>
      <c r="U795" s="198"/>
      <c r="V795" s="199"/>
      <c r="W795" s="200"/>
      <c r="X795" s="200"/>
      <c r="Y795" s="43"/>
      <c r="Z795" s="199"/>
      <c r="AA795" s="199"/>
      <c r="AB795" s="199"/>
      <c r="AC795" s="199"/>
      <c r="AD795" s="199"/>
      <c r="AE795" s="199"/>
      <c r="AF795" s="199"/>
      <c r="AG795" s="196"/>
      <c r="AH795" s="201"/>
      <c r="AI795" s="201"/>
      <c r="AJ795" s="201"/>
      <c r="AK795" s="43"/>
      <c r="AL795" s="43"/>
      <c r="AM795" s="43"/>
      <c r="AN795" s="64"/>
      <c r="AO795" s="64"/>
      <c r="AP795" s="202"/>
      <c r="AQ795" s="202"/>
      <c r="AR795" s="64"/>
    </row>
    <row r="796" spans="1:44" ht="15.75" customHeight="1" x14ac:dyDescent="0.2">
      <c r="A796" s="43"/>
      <c r="B796" s="43"/>
      <c r="C796" s="43"/>
      <c r="D796" s="43"/>
      <c r="E796" s="43"/>
      <c r="F796" s="43"/>
      <c r="G796" s="194"/>
      <c r="H796" s="194"/>
      <c r="I796" s="195"/>
      <c r="J796" s="196"/>
      <c r="K796" s="196"/>
      <c r="L796" s="196"/>
      <c r="M796" s="196"/>
      <c r="N796" s="196"/>
      <c r="O796" s="197"/>
      <c r="P796" s="197"/>
      <c r="Q796" s="197"/>
      <c r="R796" s="197"/>
      <c r="S796" s="197"/>
      <c r="T796" s="197"/>
      <c r="U796" s="198"/>
      <c r="V796" s="199"/>
      <c r="W796" s="200"/>
      <c r="X796" s="200"/>
      <c r="Y796" s="43"/>
      <c r="Z796" s="199"/>
      <c r="AA796" s="199"/>
      <c r="AB796" s="199"/>
      <c r="AC796" s="199"/>
      <c r="AD796" s="199"/>
      <c r="AE796" s="199"/>
      <c r="AF796" s="199"/>
      <c r="AG796" s="196"/>
      <c r="AH796" s="201"/>
      <c r="AI796" s="201"/>
      <c r="AJ796" s="201"/>
      <c r="AK796" s="43"/>
      <c r="AL796" s="43"/>
      <c r="AM796" s="43"/>
      <c r="AN796" s="64"/>
      <c r="AO796" s="64"/>
      <c r="AP796" s="202"/>
      <c r="AQ796" s="202"/>
      <c r="AR796" s="64"/>
    </row>
    <row r="797" spans="1:44" ht="15.75" customHeight="1" x14ac:dyDescent="0.2">
      <c r="A797" s="43"/>
      <c r="B797" s="43"/>
      <c r="C797" s="43"/>
      <c r="D797" s="43"/>
      <c r="E797" s="43"/>
      <c r="F797" s="43"/>
      <c r="G797" s="194"/>
      <c r="H797" s="194"/>
      <c r="I797" s="195"/>
      <c r="J797" s="196"/>
      <c r="K797" s="196"/>
      <c r="L797" s="196"/>
      <c r="M797" s="196"/>
      <c r="N797" s="196"/>
      <c r="O797" s="197"/>
      <c r="P797" s="197"/>
      <c r="Q797" s="197"/>
      <c r="R797" s="197"/>
      <c r="S797" s="197"/>
      <c r="T797" s="197"/>
      <c r="U797" s="198"/>
      <c r="V797" s="199"/>
      <c r="W797" s="200"/>
      <c r="X797" s="200"/>
      <c r="Y797" s="43"/>
      <c r="Z797" s="199"/>
      <c r="AA797" s="199"/>
      <c r="AB797" s="199"/>
      <c r="AC797" s="199"/>
      <c r="AD797" s="199"/>
      <c r="AE797" s="199"/>
      <c r="AF797" s="199"/>
      <c r="AG797" s="196"/>
      <c r="AH797" s="201"/>
      <c r="AI797" s="201"/>
      <c r="AJ797" s="201"/>
      <c r="AK797" s="43"/>
      <c r="AL797" s="43"/>
      <c r="AM797" s="43"/>
      <c r="AN797" s="64"/>
      <c r="AO797" s="64"/>
      <c r="AP797" s="202"/>
      <c r="AQ797" s="202"/>
      <c r="AR797" s="64"/>
    </row>
    <row r="798" spans="1:44" ht="15.75" customHeight="1" x14ac:dyDescent="0.2">
      <c r="A798" s="43"/>
      <c r="B798" s="43"/>
      <c r="C798" s="43"/>
      <c r="D798" s="43"/>
      <c r="E798" s="43"/>
      <c r="F798" s="43"/>
      <c r="G798" s="194"/>
      <c r="H798" s="194"/>
      <c r="I798" s="195"/>
      <c r="J798" s="196"/>
      <c r="K798" s="196"/>
      <c r="L798" s="196"/>
      <c r="M798" s="196"/>
      <c r="N798" s="196"/>
      <c r="O798" s="197"/>
      <c r="P798" s="197"/>
      <c r="Q798" s="197"/>
      <c r="R798" s="197"/>
      <c r="S798" s="197"/>
      <c r="T798" s="197"/>
      <c r="U798" s="198"/>
      <c r="V798" s="199"/>
      <c r="W798" s="200"/>
      <c r="X798" s="200"/>
      <c r="Y798" s="43"/>
      <c r="Z798" s="199"/>
      <c r="AA798" s="199"/>
      <c r="AB798" s="199"/>
      <c r="AC798" s="199"/>
      <c r="AD798" s="199"/>
      <c r="AE798" s="199"/>
      <c r="AF798" s="199"/>
      <c r="AG798" s="196"/>
      <c r="AH798" s="201"/>
      <c r="AI798" s="201"/>
      <c r="AJ798" s="201"/>
      <c r="AK798" s="43"/>
      <c r="AL798" s="43"/>
      <c r="AM798" s="43"/>
      <c r="AN798" s="64"/>
      <c r="AO798" s="64"/>
      <c r="AP798" s="202"/>
      <c r="AQ798" s="202"/>
      <c r="AR798" s="64"/>
    </row>
    <row r="799" spans="1:44" ht="15.75" customHeight="1" x14ac:dyDescent="0.2">
      <c r="A799" s="43"/>
      <c r="B799" s="43"/>
      <c r="C799" s="43"/>
      <c r="D799" s="43"/>
      <c r="E799" s="43"/>
      <c r="F799" s="43"/>
      <c r="G799" s="194"/>
      <c r="H799" s="194"/>
      <c r="I799" s="195"/>
      <c r="J799" s="196"/>
      <c r="K799" s="196"/>
      <c r="L799" s="196"/>
      <c r="M799" s="196"/>
      <c r="N799" s="196"/>
      <c r="O799" s="197"/>
      <c r="P799" s="197"/>
      <c r="Q799" s="197"/>
      <c r="R799" s="197"/>
      <c r="S799" s="197"/>
      <c r="T799" s="197"/>
      <c r="U799" s="198"/>
      <c r="V799" s="199"/>
      <c r="W799" s="200"/>
      <c r="X799" s="200"/>
      <c r="Y799" s="43"/>
      <c r="Z799" s="199"/>
      <c r="AA799" s="199"/>
      <c r="AB799" s="199"/>
      <c r="AC799" s="199"/>
      <c r="AD799" s="199"/>
      <c r="AE799" s="199"/>
      <c r="AF799" s="199"/>
      <c r="AG799" s="196"/>
      <c r="AH799" s="201"/>
      <c r="AI799" s="201"/>
      <c r="AJ799" s="201"/>
      <c r="AK799" s="43"/>
      <c r="AL799" s="43"/>
      <c r="AM799" s="43"/>
      <c r="AN799" s="64"/>
      <c r="AO799" s="64"/>
      <c r="AP799" s="202"/>
      <c r="AQ799" s="202"/>
      <c r="AR799" s="64"/>
    </row>
    <row r="800" spans="1:44" ht="15.75" customHeight="1" x14ac:dyDescent="0.2">
      <c r="A800" s="43"/>
      <c r="B800" s="43"/>
      <c r="C800" s="43"/>
      <c r="D800" s="43"/>
      <c r="E800" s="43"/>
      <c r="F800" s="43"/>
      <c r="G800" s="194"/>
      <c r="H800" s="194"/>
      <c r="I800" s="195"/>
      <c r="J800" s="196"/>
      <c r="K800" s="196"/>
      <c r="L800" s="196"/>
      <c r="M800" s="196"/>
      <c r="N800" s="196"/>
      <c r="O800" s="197"/>
      <c r="P800" s="197"/>
      <c r="Q800" s="197"/>
      <c r="R800" s="197"/>
      <c r="S800" s="197"/>
      <c r="T800" s="197"/>
      <c r="U800" s="198"/>
      <c r="V800" s="199"/>
      <c r="W800" s="200"/>
      <c r="X800" s="200"/>
      <c r="Y800" s="43"/>
      <c r="Z800" s="199"/>
      <c r="AA800" s="199"/>
      <c r="AB800" s="199"/>
      <c r="AC800" s="199"/>
      <c r="AD800" s="199"/>
      <c r="AE800" s="199"/>
      <c r="AF800" s="199"/>
      <c r="AG800" s="196"/>
      <c r="AH800" s="201"/>
      <c r="AI800" s="201"/>
      <c r="AJ800" s="201"/>
      <c r="AK800" s="43"/>
      <c r="AL800" s="43"/>
      <c r="AM800" s="43"/>
      <c r="AN800" s="64"/>
      <c r="AO800" s="64"/>
      <c r="AP800" s="202"/>
      <c r="AQ800" s="202"/>
      <c r="AR800" s="64"/>
    </row>
    <row r="801" spans="1:44" ht="15.75" customHeight="1" x14ac:dyDescent="0.2">
      <c r="A801" s="43"/>
      <c r="B801" s="43"/>
      <c r="C801" s="43"/>
      <c r="D801" s="43"/>
      <c r="E801" s="43"/>
      <c r="F801" s="43"/>
      <c r="G801" s="194"/>
      <c r="H801" s="194"/>
      <c r="I801" s="195"/>
      <c r="J801" s="196"/>
      <c r="K801" s="196"/>
      <c r="L801" s="196"/>
      <c r="M801" s="196"/>
      <c r="N801" s="196"/>
      <c r="O801" s="197"/>
      <c r="P801" s="197"/>
      <c r="Q801" s="197"/>
      <c r="R801" s="197"/>
      <c r="S801" s="197"/>
      <c r="T801" s="197"/>
      <c r="U801" s="198"/>
      <c r="V801" s="199"/>
      <c r="W801" s="200"/>
      <c r="X801" s="200"/>
      <c r="Y801" s="43"/>
      <c r="Z801" s="199"/>
      <c r="AA801" s="199"/>
      <c r="AB801" s="199"/>
      <c r="AC801" s="199"/>
      <c r="AD801" s="199"/>
      <c r="AE801" s="199"/>
      <c r="AF801" s="199"/>
      <c r="AG801" s="196"/>
      <c r="AH801" s="201"/>
      <c r="AI801" s="201"/>
      <c r="AJ801" s="201"/>
      <c r="AK801" s="43"/>
      <c r="AL801" s="43"/>
      <c r="AM801" s="43"/>
      <c r="AN801" s="64"/>
      <c r="AO801" s="64"/>
      <c r="AP801" s="202"/>
      <c r="AQ801" s="202"/>
      <c r="AR801" s="64"/>
    </row>
    <row r="802" spans="1:44" ht="15.75" customHeight="1" x14ac:dyDescent="0.2">
      <c r="A802" s="43"/>
      <c r="B802" s="43"/>
      <c r="C802" s="43"/>
      <c r="D802" s="43"/>
      <c r="E802" s="43"/>
      <c r="F802" s="43"/>
      <c r="G802" s="194"/>
      <c r="H802" s="194"/>
      <c r="I802" s="195"/>
      <c r="J802" s="196"/>
      <c r="K802" s="196"/>
      <c r="L802" s="196"/>
      <c r="M802" s="196"/>
      <c r="N802" s="196"/>
      <c r="O802" s="197"/>
      <c r="P802" s="197"/>
      <c r="Q802" s="197"/>
      <c r="R802" s="197"/>
      <c r="S802" s="197"/>
      <c r="T802" s="197"/>
      <c r="U802" s="198"/>
      <c r="V802" s="199"/>
      <c r="W802" s="200"/>
      <c r="X802" s="200"/>
      <c r="Y802" s="43"/>
      <c r="Z802" s="199"/>
      <c r="AA802" s="199"/>
      <c r="AB802" s="199"/>
      <c r="AC802" s="199"/>
      <c r="AD802" s="199"/>
      <c r="AE802" s="199"/>
      <c r="AF802" s="199"/>
      <c r="AG802" s="196"/>
      <c r="AH802" s="201"/>
      <c r="AI802" s="201"/>
      <c r="AJ802" s="201"/>
      <c r="AK802" s="43"/>
      <c r="AL802" s="43"/>
      <c r="AM802" s="43"/>
      <c r="AN802" s="64"/>
      <c r="AO802" s="64"/>
      <c r="AP802" s="202"/>
      <c r="AQ802" s="202"/>
      <c r="AR802" s="64"/>
    </row>
    <row r="803" spans="1:44" ht="15.75" customHeight="1" x14ac:dyDescent="0.2">
      <c r="A803" s="43"/>
      <c r="B803" s="43"/>
      <c r="C803" s="43"/>
      <c r="D803" s="43"/>
      <c r="E803" s="43"/>
      <c r="F803" s="43"/>
      <c r="G803" s="194"/>
      <c r="H803" s="194"/>
      <c r="I803" s="195"/>
      <c r="J803" s="196"/>
      <c r="K803" s="196"/>
      <c r="L803" s="196"/>
      <c r="M803" s="196"/>
      <c r="N803" s="196"/>
      <c r="O803" s="197"/>
      <c r="P803" s="197"/>
      <c r="Q803" s="197"/>
      <c r="R803" s="197"/>
      <c r="S803" s="197"/>
      <c r="T803" s="197"/>
      <c r="U803" s="198"/>
      <c r="V803" s="199"/>
      <c r="W803" s="200"/>
      <c r="X803" s="200"/>
      <c r="Y803" s="43"/>
      <c r="Z803" s="199"/>
      <c r="AA803" s="199"/>
      <c r="AB803" s="199"/>
      <c r="AC803" s="199"/>
      <c r="AD803" s="199"/>
      <c r="AE803" s="199"/>
      <c r="AF803" s="199"/>
      <c r="AG803" s="196"/>
      <c r="AH803" s="201"/>
      <c r="AI803" s="201"/>
      <c r="AJ803" s="201"/>
      <c r="AK803" s="43"/>
      <c r="AL803" s="43"/>
      <c r="AM803" s="43"/>
      <c r="AN803" s="64"/>
      <c r="AO803" s="64"/>
      <c r="AP803" s="202"/>
      <c r="AQ803" s="202"/>
      <c r="AR803" s="64"/>
    </row>
    <row r="804" spans="1:44" ht="15.75" customHeight="1" x14ac:dyDescent="0.2">
      <c r="A804" s="43"/>
      <c r="B804" s="43"/>
      <c r="C804" s="43"/>
      <c r="D804" s="43"/>
      <c r="E804" s="43"/>
      <c r="F804" s="43"/>
      <c r="G804" s="194"/>
      <c r="H804" s="194"/>
      <c r="I804" s="195"/>
      <c r="J804" s="196"/>
      <c r="K804" s="196"/>
      <c r="L804" s="196"/>
      <c r="M804" s="196"/>
      <c r="N804" s="196"/>
      <c r="O804" s="197"/>
      <c r="P804" s="197"/>
      <c r="Q804" s="197"/>
      <c r="R804" s="197"/>
      <c r="S804" s="197"/>
      <c r="T804" s="197"/>
      <c r="U804" s="198"/>
      <c r="V804" s="199"/>
      <c r="W804" s="200"/>
      <c r="X804" s="200"/>
      <c r="Y804" s="43"/>
      <c r="Z804" s="199"/>
      <c r="AA804" s="199"/>
      <c r="AB804" s="199"/>
      <c r="AC804" s="199"/>
      <c r="AD804" s="199"/>
      <c r="AE804" s="199"/>
      <c r="AF804" s="199"/>
      <c r="AG804" s="196"/>
      <c r="AH804" s="201"/>
      <c r="AI804" s="201"/>
      <c r="AJ804" s="201"/>
      <c r="AK804" s="43"/>
      <c r="AL804" s="43"/>
      <c r="AM804" s="43"/>
      <c r="AN804" s="64"/>
      <c r="AO804" s="64"/>
      <c r="AP804" s="202"/>
      <c r="AQ804" s="202"/>
      <c r="AR804" s="64"/>
    </row>
    <row r="805" spans="1:44" ht="15.75" customHeight="1" x14ac:dyDescent="0.2">
      <c r="A805" s="43"/>
      <c r="B805" s="43"/>
      <c r="C805" s="43"/>
      <c r="D805" s="43"/>
      <c r="E805" s="43"/>
      <c r="F805" s="43"/>
      <c r="G805" s="194"/>
      <c r="H805" s="194"/>
      <c r="I805" s="195"/>
      <c r="J805" s="196"/>
      <c r="K805" s="196"/>
      <c r="L805" s="196"/>
      <c r="M805" s="196"/>
      <c r="N805" s="196"/>
      <c r="O805" s="197"/>
      <c r="P805" s="197"/>
      <c r="Q805" s="197"/>
      <c r="R805" s="197"/>
      <c r="S805" s="197"/>
      <c r="T805" s="197"/>
      <c r="U805" s="198"/>
      <c r="V805" s="199"/>
      <c r="W805" s="200"/>
      <c r="X805" s="200"/>
      <c r="Y805" s="43"/>
      <c r="Z805" s="199"/>
      <c r="AA805" s="199"/>
      <c r="AB805" s="199"/>
      <c r="AC805" s="199"/>
      <c r="AD805" s="199"/>
      <c r="AE805" s="199"/>
      <c r="AF805" s="199"/>
      <c r="AG805" s="196"/>
      <c r="AH805" s="201"/>
      <c r="AI805" s="201"/>
      <c r="AJ805" s="201"/>
      <c r="AK805" s="43"/>
      <c r="AL805" s="43"/>
      <c r="AM805" s="43"/>
      <c r="AN805" s="64"/>
      <c r="AO805" s="64"/>
      <c r="AP805" s="202"/>
      <c r="AQ805" s="202"/>
      <c r="AR805" s="64"/>
    </row>
    <row r="806" spans="1:44" ht="15.75" customHeight="1" x14ac:dyDescent="0.2">
      <c r="A806" s="43"/>
      <c r="B806" s="43"/>
      <c r="C806" s="43"/>
      <c r="D806" s="43"/>
      <c r="E806" s="43"/>
      <c r="F806" s="43"/>
      <c r="G806" s="194"/>
      <c r="H806" s="194"/>
      <c r="I806" s="195"/>
      <c r="J806" s="196"/>
      <c r="K806" s="196"/>
      <c r="L806" s="196"/>
      <c r="M806" s="196"/>
      <c r="N806" s="196"/>
      <c r="O806" s="197"/>
      <c r="P806" s="197"/>
      <c r="Q806" s="197"/>
      <c r="R806" s="197"/>
      <c r="S806" s="197"/>
      <c r="T806" s="197"/>
      <c r="U806" s="198"/>
      <c r="V806" s="199"/>
      <c r="W806" s="200"/>
      <c r="X806" s="200"/>
      <c r="Y806" s="43"/>
      <c r="Z806" s="199"/>
      <c r="AA806" s="199"/>
      <c r="AB806" s="199"/>
      <c r="AC806" s="199"/>
      <c r="AD806" s="199"/>
      <c r="AE806" s="199"/>
      <c r="AF806" s="199"/>
      <c r="AG806" s="196"/>
      <c r="AH806" s="201"/>
      <c r="AI806" s="201"/>
      <c r="AJ806" s="201"/>
      <c r="AK806" s="43"/>
      <c r="AL806" s="43"/>
      <c r="AM806" s="43"/>
      <c r="AN806" s="64"/>
      <c r="AO806" s="64"/>
      <c r="AP806" s="202"/>
      <c r="AQ806" s="202"/>
      <c r="AR806" s="64"/>
    </row>
    <row r="807" spans="1:44" ht="15.75" customHeight="1" x14ac:dyDescent="0.2">
      <c r="A807" s="43"/>
      <c r="B807" s="43"/>
      <c r="C807" s="43"/>
      <c r="D807" s="43"/>
      <c r="E807" s="43"/>
      <c r="F807" s="43"/>
      <c r="G807" s="194"/>
      <c r="H807" s="194"/>
      <c r="I807" s="195"/>
      <c r="J807" s="196"/>
      <c r="K807" s="196"/>
      <c r="L807" s="196"/>
      <c r="M807" s="196"/>
      <c r="N807" s="196"/>
      <c r="O807" s="197"/>
      <c r="P807" s="197"/>
      <c r="Q807" s="197"/>
      <c r="R807" s="197"/>
      <c r="S807" s="197"/>
      <c r="T807" s="197"/>
      <c r="U807" s="198"/>
      <c r="V807" s="199"/>
      <c r="W807" s="200"/>
      <c r="X807" s="200"/>
      <c r="Y807" s="43"/>
      <c r="Z807" s="199"/>
      <c r="AA807" s="199"/>
      <c r="AB807" s="199"/>
      <c r="AC807" s="199"/>
      <c r="AD807" s="199"/>
      <c r="AE807" s="199"/>
      <c r="AF807" s="199"/>
      <c r="AG807" s="196"/>
      <c r="AH807" s="201"/>
      <c r="AI807" s="201"/>
      <c r="AJ807" s="201"/>
      <c r="AK807" s="43"/>
      <c r="AL807" s="43"/>
      <c r="AM807" s="43"/>
      <c r="AN807" s="64"/>
      <c r="AO807" s="64"/>
      <c r="AP807" s="202"/>
      <c r="AQ807" s="202"/>
      <c r="AR807" s="64"/>
    </row>
    <row r="808" spans="1:44" ht="15.75" customHeight="1" x14ac:dyDescent="0.2">
      <c r="A808" s="43"/>
      <c r="B808" s="43"/>
      <c r="C808" s="43"/>
      <c r="D808" s="43"/>
      <c r="E808" s="43"/>
      <c r="F808" s="43"/>
      <c r="G808" s="194"/>
      <c r="H808" s="194"/>
      <c r="I808" s="195"/>
      <c r="J808" s="196"/>
      <c r="K808" s="196"/>
      <c r="L808" s="196"/>
      <c r="M808" s="196"/>
      <c r="N808" s="196"/>
      <c r="O808" s="197"/>
      <c r="P808" s="197"/>
      <c r="Q808" s="197"/>
      <c r="R808" s="197"/>
      <c r="S808" s="197"/>
      <c r="T808" s="197"/>
      <c r="U808" s="198"/>
      <c r="V808" s="199"/>
      <c r="W808" s="200"/>
      <c r="X808" s="200"/>
      <c r="Y808" s="43"/>
      <c r="Z808" s="199"/>
      <c r="AA808" s="199"/>
      <c r="AB808" s="199"/>
      <c r="AC808" s="199"/>
      <c r="AD808" s="199"/>
      <c r="AE808" s="199"/>
      <c r="AF808" s="199"/>
      <c r="AG808" s="196"/>
      <c r="AH808" s="201"/>
      <c r="AI808" s="201"/>
      <c r="AJ808" s="201"/>
      <c r="AK808" s="43"/>
      <c r="AL808" s="43"/>
      <c r="AM808" s="43"/>
      <c r="AN808" s="64"/>
      <c r="AO808" s="64"/>
      <c r="AP808" s="202"/>
      <c r="AQ808" s="202"/>
      <c r="AR808" s="64"/>
    </row>
    <row r="809" spans="1:44" ht="15.75" customHeight="1" x14ac:dyDescent="0.2">
      <c r="A809" s="43"/>
      <c r="B809" s="43"/>
      <c r="C809" s="43"/>
      <c r="D809" s="43"/>
      <c r="E809" s="43"/>
      <c r="F809" s="43"/>
      <c r="G809" s="194"/>
      <c r="H809" s="194"/>
      <c r="I809" s="195"/>
      <c r="J809" s="196"/>
      <c r="K809" s="196"/>
      <c r="L809" s="196"/>
      <c r="M809" s="196"/>
      <c r="N809" s="196"/>
      <c r="O809" s="197"/>
      <c r="P809" s="197"/>
      <c r="Q809" s="197"/>
      <c r="R809" s="197"/>
      <c r="S809" s="197"/>
      <c r="T809" s="197"/>
      <c r="U809" s="198"/>
      <c r="V809" s="199"/>
      <c r="W809" s="200"/>
      <c r="X809" s="200"/>
      <c r="Y809" s="43"/>
      <c r="Z809" s="199"/>
      <c r="AA809" s="199"/>
      <c r="AB809" s="199"/>
      <c r="AC809" s="199"/>
      <c r="AD809" s="199"/>
      <c r="AE809" s="199"/>
      <c r="AF809" s="199"/>
      <c r="AG809" s="196"/>
      <c r="AH809" s="201"/>
      <c r="AI809" s="201"/>
      <c r="AJ809" s="201"/>
      <c r="AK809" s="43"/>
      <c r="AL809" s="43"/>
      <c r="AM809" s="43"/>
      <c r="AN809" s="64"/>
      <c r="AO809" s="64"/>
      <c r="AP809" s="202"/>
      <c r="AQ809" s="202"/>
      <c r="AR809" s="64"/>
    </row>
    <row r="810" spans="1:44" ht="15.75" customHeight="1" x14ac:dyDescent="0.2">
      <c r="A810" s="43"/>
      <c r="B810" s="43"/>
      <c r="C810" s="43"/>
      <c r="D810" s="43"/>
      <c r="E810" s="43"/>
      <c r="F810" s="43"/>
      <c r="G810" s="194"/>
      <c r="H810" s="194"/>
      <c r="I810" s="195"/>
      <c r="J810" s="196"/>
      <c r="K810" s="196"/>
      <c r="L810" s="196"/>
      <c r="M810" s="196"/>
      <c r="N810" s="196"/>
      <c r="O810" s="197"/>
      <c r="P810" s="197"/>
      <c r="Q810" s="197"/>
      <c r="R810" s="197"/>
      <c r="S810" s="197"/>
      <c r="T810" s="197"/>
      <c r="U810" s="198"/>
      <c r="V810" s="199"/>
      <c r="W810" s="200"/>
      <c r="X810" s="200"/>
      <c r="Y810" s="43"/>
      <c r="Z810" s="199"/>
      <c r="AA810" s="199"/>
      <c r="AB810" s="199"/>
      <c r="AC810" s="199"/>
      <c r="AD810" s="199"/>
      <c r="AE810" s="199"/>
      <c r="AF810" s="199"/>
      <c r="AG810" s="196"/>
      <c r="AH810" s="201"/>
      <c r="AI810" s="201"/>
      <c r="AJ810" s="201"/>
      <c r="AK810" s="43"/>
      <c r="AL810" s="43"/>
      <c r="AM810" s="43"/>
      <c r="AN810" s="64"/>
      <c r="AO810" s="64"/>
      <c r="AP810" s="202"/>
      <c r="AQ810" s="202"/>
      <c r="AR810" s="64"/>
    </row>
    <row r="811" spans="1:44" ht="15.75" customHeight="1" x14ac:dyDescent="0.2">
      <c r="A811" s="43"/>
      <c r="B811" s="43"/>
      <c r="C811" s="43"/>
      <c r="D811" s="43"/>
      <c r="E811" s="43"/>
      <c r="F811" s="43"/>
      <c r="G811" s="194"/>
      <c r="H811" s="194"/>
      <c r="I811" s="195"/>
      <c r="J811" s="196"/>
      <c r="K811" s="196"/>
      <c r="L811" s="196"/>
      <c r="M811" s="196"/>
      <c r="N811" s="196"/>
      <c r="O811" s="197"/>
      <c r="P811" s="197"/>
      <c r="Q811" s="197"/>
      <c r="R811" s="197"/>
      <c r="S811" s="197"/>
      <c r="T811" s="197"/>
      <c r="U811" s="198"/>
      <c r="V811" s="199"/>
      <c r="W811" s="200"/>
      <c r="X811" s="200"/>
      <c r="Y811" s="43"/>
      <c r="Z811" s="199"/>
      <c r="AA811" s="199"/>
      <c r="AB811" s="199"/>
      <c r="AC811" s="199"/>
      <c r="AD811" s="199"/>
      <c r="AE811" s="199"/>
      <c r="AF811" s="199"/>
      <c r="AG811" s="196"/>
      <c r="AH811" s="201"/>
      <c r="AI811" s="201"/>
      <c r="AJ811" s="201"/>
      <c r="AK811" s="43"/>
      <c r="AL811" s="43"/>
      <c r="AM811" s="43"/>
      <c r="AN811" s="64"/>
      <c r="AO811" s="64"/>
      <c r="AP811" s="202"/>
      <c r="AQ811" s="202"/>
      <c r="AR811" s="64"/>
    </row>
    <row r="812" spans="1:44" ht="15.75" customHeight="1" x14ac:dyDescent="0.2">
      <c r="A812" s="43"/>
      <c r="B812" s="43"/>
      <c r="C812" s="43"/>
      <c r="D812" s="43"/>
      <c r="E812" s="43"/>
      <c r="F812" s="43"/>
      <c r="G812" s="194"/>
      <c r="H812" s="194"/>
      <c r="I812" s="195"/>
      <c r="J812" s="196"/>
      <c r="K812" s="196"/>
      <c r="L812" s="196"/>
      <c r="M812" s="196"/>
      <c r="N812" s="196"/>
      <c r="O812" s="197"/>
      <c r="P812" s="197"/>
      <c r="Q812" s="197"/>
      <c r="R812" s="197"/>
      <c r="S812" s="197"/>
      <c r="T812" s="197"/>
      <c r="U812" s="198"/>
      <c r="V812" s="199"/>
      <c r="W812" s="200"/>
      <c r="X812" s="200"/>
      <c r="Y812" s="43"/>
      <c r="Z812" s="199"/>
      <c r="AA812" s="199"/>
      <c r="AB812" s="199"/>
      <c r="AC812" s="199"/>
      <c r="AD812" s="199"/>
      <c r="AE812" s="199"/>
      <c r="AF812" s="199"/>
      <c r="AG812" s="196"/>
      <c r="AH812" s="201"/>
      <c r="AI812" s="201"/>
      <c r="AJ812" s="201"/>
      <c r="AK812" s="43"/>
      <c r="AL812" s="43"/>
      <c r="AM812" s="43"/>
      <c r="AN812" s="64"/>
      <c r="AO812" s="64"/>
      <c r="AP812" s="202"/>
      <c r="AQ812" s="202"/>
      <c r="AR812" s="64"/>
    </row>
    <row r="813" spans="1:44" ht="15.75" customHeight="1" x14ac:dyDescent="0.2">
      <c r="A813" s="43"/>
      <c r="B813" s="43"/>
      <c r="C813" s="43"/>
      <c r="D813" s="43"/>
      <c r="E813" s="43"/>
      <c r="F813" s="43"/>
      <c r="G813" s="194"/>
      <c r="H813" s="194"/>
      <c r="I813" s="195"/>
      <c r="J813" s="196"/>
      <c r="K813" s="196"/>
      <c r="L813" s="196"/>
      <c r="M813" s="196"/>
      <c r="N813" s="196"/>
      <c r="O813" s="197"/>
      <c r="P813" s="197"/>
      <c r="Q813" s="197"/>
      <c r="R813" s="197"/>
      <c r="S813" s="197"/>
      <c r="T813" s="197"/>
      <c r="U813" s="198"/>
      <c r="V813" s="199"/>
      <c r="W813" s="200"/>
      <c r="X813" s="200"/>
      <c r="Y813" s="43"/>
      <c r="Z813" s="199"/>
      <c r="AA813" s="199"/>
      <c r="AB813" s="199"/>
      <c r="AC813" s="199"/>
      <c r="AD813" s="199"/>
      <c r="AE813" s="199"/>
      <c r="AF813" s="199"/>
      <c r="AG813" s="196"/>
      <c r="AH813" s="201"/>
      <c r="AI813" s="201"/>
      <c r="AJ813" s="201"/>
      <c r="AK813" s="43"/>
      <c r="AL813" s="43"/>
      <c r="AM813" s="43"/>
      <c r="AN813" s="64"/>
      <c r="AO813" s="64"/>
      <c r="AP813" s="202"/>
      <c r="AQ813" s="202"/>
      <c r="AR813" s="64"/>
    </row>
    <row r="814" spans="1:44" ht="15.75" customHeight="1" x14ac:dyDescent="0.2">
      <c r="A814" s="43"/>
      <c r="B814" s="43"/>
      <c r="C814" s="43"/>
      <c r="D814" s="43"/>
      <c r="E814" s="43"/>
      <c r="F814" s="43"/>
      <c r="G814" s="194"/>
      <c r="H814" s="194"/>
      <c r="I814" s="195"/>
      <c r="J814" s="196"/>
      <c r="K814" s="196"/>
      <c r="L814" s="196"/>
      <c r="M814" s="196"/>
      <c r="N814" s="196"/>
      <c r="O814" s="197"/>
      <c r="P814" s="197"/>
      <c r="Q814" s="197"/>
      <c r="R814" s="197"/>
      <c r="S814" s="197"/>
      <c r="T814" s="197"/>
      <c r="U814" s="198"/>
      <c r="V814" s="199"/>
      <c r="W814" s="200"/>
      <c r="X814" s="200"/>
      <c r="Y814" s="43"/>
      <c r="Z814" s="199"/>
      <c r="AA814" s="199"/>
      <c r="AB814" s="199"/>
      <c r="AC814" s="199"/>
      <c r="AD814" s="199"/>
      <c r="AE814" s="199"/>
      <c r="AF814" s="199"/>
      <c r="AG814" s="196"/>
      <c r="AH814" s="201"/>
      <c r="AI814" s="201"/>
      <c r="AJ814" s="201"/>
      <c r="AK814" s="43"/>
      <c r="AL814" s="43"/>
      <c r="AM814" s="43"/>
      <c r="AN814" s="64"/>
      <c r="AO814" s="64"/>
      <c r="AP814" s="202"/>
      <c r="AQ814" s="202"/>
      <c r="AR814" s="64"/>
    </row>
    <row r="815" spans="1:44" ht="15.75" customHeight="1" x14ac:dyDescent="0.2">
      <c r="A815" s="43"/>
      <c r="B815" s="43"/>
      <c r="C815" s="43"/>
      <c r="D815" s="43"/>
      <c r="E815" s="43"/>
      <c r="F815" s="43"/>
      <c r="G815" s="194"/>
      <c r="H815" s="194"/>
      <c r="I815" s="195"/>
      <c r="J815" s="196"/>
      <c r="K815" s="196"/>
      <c r="L815" s="196"/>
      <c r="M815" s="196"/>
      <c r="N815" s="196"/>
      <c r="O815" s="197"/>
      <c r="P815" s="197"/>
      <c r="Q815" s="197"/>
      <c r="R815" s="197"/>
      <c r="S815" s="197"/>
      <c r="T815" s="197"/>
      <c r="U815" s="198"/>
      <c r="V815" s="199"/>
      <c r="W815" s="200"/>
      <c r="X815" s="200"/>
      <c r="Y815" s="43"/>
      <c r="Z815" s="199"/>
      <c r="AA815" s="199"/>
      <c r="AB815" s="199"/>
      <c r="AC815" s="199"/>
      <c r="AD815" s="199"/>
      <c r="AE815" s="199"/>
      <c r="AF815" s="199"/>
      <c r="AG815" s="196"/>
      <c r="AH815" s="201"/>
      <c r="AI815" s="201"/>
      <c r="AJ815" s="201"/>
      <c r="AK815" s="43"/>
      <c r="AL815" s="43"/>
      <c r="AM815" s="43"/>
      <c r="AN815" s="64"/>
      <c r="AO815" s="64"/>
      <c r="AP815" s="202"/>
      <c r="AQ815" s="202"/>
      <c r="AR815" s="64"/>
    </row>
    <row r="816" spans="1:44" ht="15.75" customHeight="1" x14ac:dyDescent="0.2">
      <c r="A816" s="43"/>
      <c r="B816" s="43"/>
      <c r="C816" s="43"/>
      <c r="D816" s="43"/>
      <c r="E816" s="43"/>
      <c r="F816" s="43"/>
      <c r="G816" s="194"/>
      <c r="H816" s="194"/>
      <c r="I816" s="195"/>
      <c r="J816" s="196"/>
      <c r="K816" s="196"/>
      <c r="L816" s="196"/>
      <c r="M816" s="196"/>
      <c r="N816" s="196"/>
      <c r="O816" s="197"/>
      <c r="P816" s="197"/>
      <c r="Q816" s="197"/>
      <c r="R816" s="197"/>
      <c r="S816" s="197"/>
      <c r="T816" s="197"/>
      <c r="U816" s="198"/>
      <c r="V816" s="199"/>
      <c r="W816" s="200"/>
      <c r="X816" s="200"/>
      <c r="Y816" s="43"/>
      <c r="Z816" s="199"/>
      <c r="AA816" s="199"/>
      <c r="AB816" s="199"/>
      <c r="AC816" s="199"/>
      <c r="AD816" s="199"/>
      <c r="AE816" s="199"/>
      <c r="AF816" s="199"/>
      <c r="AG816" s="196"/>
      <c r="AH816" s="201"/>
      <c r="AI816" s="201"/>
      <c r="AJ816" s="201"/>
      <c r="AK816" s="43"/>
      <c r="AL816" s="43"/>
      <c r="AM816" s="43"/>
      <c r="AN816" s="64"/>
      <c r="AO816" s="64"/>
      <c r="AP816" s="202"/>
      <c r="AQ816" s="202"/>
      <c r="AR816" s="64"/>
    </row>
    <row r="817" spans="1:44" ht="15.75" customHeight="1" x14ac:dyDescent="0.2">
      <c r="A817" s="43"/>
      <c r="B817" s="43"/>
      <c r="C817" s="43"/>
      <c r="D817" s="43"/>
      <c r="E817" s="43"/>
      <c r="F817" s="43"/>
      <c r="G817" s="194"/>
      <c r="H817" s="194"/>
      <c r="I817" s="195"/>
      <c r="J817" s="196"/>
      <c r="K817" s="196"/>
      <c r="L817" s="196"/>
      <c r="M817" s="196"/>
      <c r="N817" s="196"/>
      <c r="O817" s="197"/>
      <c r="P817" s="197"/>
      <c r="Q817" s="197"/>
      <c r="R817" s="197"/>
      <c r="S817" s="197"/>
      <c r="T817" s="197"/>
      <c r="U817" s="198"/>
      <c r="V817" s="199"/>
      <c r="W817" s="200"/>
      <c r="X817" s="200"/>
      <c r="Y817" s="43"/>
      <c r="Z817" s="199"/>
      <c r="AA817" s="199"/>
      <c r="AB817" s="199"/>
      <c r="AC817" s="199"/>
      <c r="AD817" s="199"/>
      <c r="AE817" s="199"/>
      <c r="AF817" s="199"/>
      <c r="AG817" s="196"/>
      <c r="AH817" s="201"/>
      <c r="AI817" s="201"/>
      <c r="AJ817" s="201"/>
      <c r="AK817" s="43"/>
      <c r="AL817" s="43"/>
      <c r="AM817" s="43"/>
      <c r="AN817" s="64"/>
      <c r="AO817" s="64"/>
      <c r="AP817" s="202"/>
      <c r="AQ817" s="202"/>
      <c r="AR817" s="64"/>
    </row>
    <row r="818" spans="1:44" ht="15.75" customHeight="1" x14ac:dyDescent="0.2">
      <c r="A818" s="43"/>
      <c r="B818" s="43"/>
      <c r="C818" s="43"/>
      <c r="D818" s="43"/>
      <c r="E818" s="43"/>
      <c r="F818" s="43"/>
      <c r="G818" s="194"/>
      <c r="H818" s="194"/>
      <c r="I818" s="195"/>
      <c r="J818" s="196"/>
      <c r="K818" s="196"/>
      <c r="L818" s="196"/>
      <c r="M818" s="196"/>
      <c r="N818" s="196"/>
      <c r="O818" s="197"/>
      <c r="P818" s="197"/>
      <c r="Q818" s="197"/>
      <c r="R818" s="197"/>
      <c r="S818" s="197"/>
      <c r="T818" s="197"/>
      <c r="U818" s="198"/>
      <c r="V818" s="199"/>
      <c r="W818" s="200"/>
      <c r="X818" s="200"/>
      <c r="Y818" s="43"/>
      <c r="Z818" s="199"/>
      <c r="AA818" s="199"/>
      <c r="AB818" s="199"/>
      <c r="AC818" s="199"/>
      <c r="AD818" s="199"/>
      <c r="AE818" s="199"/>
      <c r="AF818" s="199"/>
      <c r="AG818" s="196"/>
      <c r="AH818" s="201"/>
      <c r="AI818" s="201"/>
      <c r="AJ818" s="201"/>
      <c r="AK818" s="43"/>
      <c r="AL818" s="43"/>
      <c r="AM818" s="43"/>
      <c r="AN818" s="64"/>
      <c r="AO818" s="64"/>
      <c r="AP818" s="202"/>
      <c r="AQ818" s="202"/>
      <c r="AR818" s="64"/>
    </row>
    <row r="819" spans="1:44" ht="15.75" customHeight="1" x14ac:dyDescent="0.2">
      <c r="A819" s="43"/>
      <c r="B819" s="43"/>
      <c r="C819" s="43"/>
      <c r="D819" s="43"/>
      <c r="E819" s="43"/>
      <c r="F819" s="43"/>
      <c r="G819" s="194"/>
      <c r="H819" s="194"/>
      <c r="I819" s="195"/>
      <c r="J819" s="196"/>
      <c r="K819" s="196"/>
      <c r="L819" s="196"/>
      <c r="M819" s="196"/>
      <c r="N819" s="196"/>
      <c r="O819" s="197"/>
      <c r="P819" s="197"/>
      <c r="Q819" s="197"/>
      <c r="R819" s="197"/>
      <c r="S819" s="197"/>
      <c r="T819" s="197"/>
      <c r="U819" s="198"/>
      <c r="V819" s="199"/>
      <c r="W819" s="200"/>
      <c r="X819" s="200"/>
      <c r="Y819" s="43"/>
      <c r="Z819" s="199"/>
      <c r="AA819" s="199"/>
      <c r="AB819" s="199"/>
      <c r="AC819" s="199"/>
      <c r="AD819" s="199"/>
      <c r="AE819" s="199"/>
      <c r="AF819" s="199"/>
      <c r="AG819" s="196"/>
      <c r="AH819" s="201"/>
      <c r="AI819" s="201"/>
      <c r="AJ819" s="201"/>
      <c r="AK819" s="43"/>
      <c r="AL819" s="43"/>
      <c r="AM819" s="43"/>
      <c r="AN819" s="64"/>
      <c r="AO819" s="64"/>
      <c r="AP819" s="202"/>
      <c r="AQ819" s="202"/>
      <c r="AR819" s="64"/>
    </row>
    <row r="820" spans="1:44" ht="15.75" customHeight="1" x14ac:dyDescent="0.2">
      <c r="A820" s="43"/>
      <c r="B820" s="43"/>
      <c r="C820" s="43"/>
      <c r="D820" s="43"/>
      <c r="E820" s="43"/>
      <c r="F820" s="43"/>
      <c r="G820" s="194"/>
      <c r="H820" s="194"/>
      <c r="I820" s="195"/>
      <c r="J820" s="196"/>
      <c r="K820" s="196"/>
      <c r="L820" s="196"/>
      <c r="M820" s="196"/>
      <c r="N820" s="196"/>
      <c r="O820" s="197"/>
      <c r="P820" s="197"/>
      <c r="Q820" s="197"/>
      <c r="R820" s="197"/>
      <c r="S820" s="197"/>
      <c r="T820" s="197"/>
      <c r="U820" s="198"/>
      <c r="V820" s="199"/>
      <c r="W820" s="200"/>
      <c r="X820" s="200"/>
      <c r="Y820" s="43"/>
      <c r="Z820" s="199"/>
      <c r="AA820" s="199"/>
      <c r="AB820" s="199"/>
      <c r="AC820" s="199"/>
      <c r="AD820" s="199"/>
      <c r="AE820" s="199"/>
      <c r="AF820" s="199"/>
      <c r="AG820" s="196"/>
      <c r="AH820" s="201"/>
      <c r="AI820" s="201"/>
      <c r="AJ820" s="201"/>
      <c r="AK820" s="43"/>
      <c r="AL820" s="43"/>
      <c r="AM820" s="43"/>
      <c r="AN820" s="64"/>
      <c r="AO820" s="64"/>
      <c r="AP820" s="202"/>
      <c r="AQ820" s="202"/>
      <c r="AR820" s="64"/>
    </row>
    <row r="821" spans="1:44" ht="15.75" customHeight="1" x14ac:dyDescent="0.2">
      <c r="A821" s="43"/>
      <c r="B821" s="43"/>
      <c r="C821" s="43"/>
      <c r="D821" s="43"/>
      <c r="E821" s="43"/>
      <c r="F821" s="43"/>
      <c r="G821" s="194"/>
      <c r="H821" s="194"/>
      <c r="I821" s="195"/>
      <c r="J821" s="196"/>
      <c r="K821" s="196"/>
      <c r="L821" s="196"/>
      <c r="M821" s="196"/>
      <c r="N821" s="196"/>
      <c r="O821" s="197"/>
      <c r="P821" s="197"/>
      <c r="Q821" s="197"/>
      <c r="R821" s="197"/>
      <c r="S821" s="197"/>
      <c r="T821" s="197"/>
      <c r="U821" s="198"/>
      <c r="V821" s="199"/>
      <c r="W821" s="200"/>
      <c r="X821" s="200"/>
      <c r="Y821" s="43"/>
      <c r="Z821" s="199"/>
      <c r="AA821" s="199"/>
      <c r="AB821" s="199"/>
      <c r="AC821" s="199"/>
      <c r="AD821" s="199"/>
      <c r="AE821" s="199"/>
      <c r="AF821" s="199"/>
      <c r="AG821" s="196"/>
      <c r="AH821" s="201"/>
      <c r="AI821" s="201"/>
      <c r="AJ821" s="201"/>
      <c r="AK821" s="43"/>
      <c r="AL821" s="43"/>
      <c r="AM821" s="43"/>
      <c r="AN821" s="64"/>
      <c r="AO821" s="64"/>
      <c r="AP821" s="202"/>
      <c r="AQ821" s="202"/>
      <c r="AR821" s="64"/>
    </row>
    <row r="822" spans="1:44" ht="15.75" customHeight="1" x14ac:dyDescent="0.2">
      <c r="A822" s="43"/>
      <c r="B822" s="43"/>
      <c r="C822" s="43"/>
      <c r="D822" s="43"/>
      <c r="E822" s="43"/>
      <c r="F822" s="43"/>
      <c r="G822" s="194"/>
      <c r="H822" s="194"/>
      <c r="I822" s="195"/>
      <c r="J822" s="196"/>
      <c r="K822" s="196"/>
      <c r="L822" s="196"/>
      <c r="M822" s="196"/>
      <c r="N822" s="196"/>
      <c r="O822" s="197"/>
      <c r="P822" s="197"/>
      <c r="Q822" s="197"/>
      <c r="R822" s="197"/>
      <c r="S822" s="197"/>
      <c r="T822" s="197"/>
      <c r="U822" s="198"/>
      <c r="V822" s="199"/>
      <c r="W822" s="200"/>
      <c r="X822" s="200"/>
      <c r="Y822" s="43"/>
      <c r="Z822" s="199"/>
      <c r="AA822" s="199"/>
      <c r="AB822" s="199"/>
      <c r="AC822" s="199"/>
      <c r="AD822" s="199"/>
      <c r="AE822" s="199"/>
      <c r="AF822" s="199"/>
      <c r="AG822" s="196"/>
      <c r="AH822" s="201"/>
      <c r="AI822" s="201"/>
      <c r="AJ822" s="201"/>
      <c r="AK822" s="43"/>
      <c r="AL822" s="43"/>
      <c r="AM822" s="43"/>
      <c r="AN822" s="64"/>
      <c r="AO822" s="64"/>
      <c r="AP822" s="202"/>
      <c r="AQ822" s="202"/>
      <c r="AR822" s="64"/>
    </row>
    <row r="823" spans="1:44" ht="15.75" customHeight="1" x14ac:dyDescent="0.2">
      <c r="A823" s="43"/>
      <c r="B823" s="43"/>
      <c r="C823" s="43"/>
      <c r="D823" s="43"/>
      <c r="E823" s="43"/>
      <c r="F823" s="43"/>
      <c r="G823" s="194"/>
      <c r="H823" s="194"/>
      <c r="I823" s="195"/>
      <c r="J823" s="196"/>
      <c r="K823" s="196"/>
      <c r="L823" s="196"/>
      <c r="M823" s="196"/>
      <c r="N823" s="196"/>
      <c r="O823" s="197"/>
      <c r="P823" s="197"/>
      <c r="Q823" s="197"/>
      <c r="R823" s="197"/>
      <c r="S823" s="197"/>
      <c r="T823" s="197"/>
      <c r="U823" s="198"/>
      <c r="V823" s="199"/>
      <c r="W823" s="200"/>
      <c r="X823" s="200"/>
      <c r="Y823" s="43"/>
      <c r="Z823" s="199"/>
      <c r="AA823" s="199"/>
      <c r="AB823" s="199"/>
      <c r="AC823" s="199"/>
      <c r="AD823" s="199"/>
      <c r="AE823" s="199"/>
      <c r="AF823" s="199"/>
      <c r="AG823" s="196"/>
      <c r="AH823" s="201"/>
      <c r="AI823" s="201"/>
      <c r="AJ823" s="201"/>
      <c r="AK823" s="43"/>
      <c r="AL823" s="43"/>
      <c r="AM823" s="43"/>
      <c r="AN823" s="64"/>
      <c r="AO823" s="64"/>
      <c r="AP823" s="202"/>
      <c r="AQ823" s="202"/>
      <c r="AR823" s="64"/>
    </row>
    <row r="824" spans="1:44" ht="15.75" customHeight="1" x14ac:dyDescent="0.2">
      <c r="A824" s="43"/>
      <c r="B824" s="43"/>
      <c r="C824" s="43"/>
      <c r="D824" s="43"/>
      <c r="E824" s="43"/>
      <c r="F824" s="43"/>
      <c r="G824" s="194"/>
      <c r="H824" s="194"/>
      <c r="I824" s="195"/>
      <c r="J824" s="196"/>
      <c r="K824" s="196"/>
      <c r="L824" s="196"/>
      <c r="M824" s="196"/>
      <c r="N824" s="196"/>
      <c r="O824" s="197"/>
      <c r="P824" s="197"/>
      <c r="Q824" s="197"/>
      <c r="R824" s="197"/>
      <c r="S824" s="197"/>
      <c r="T824" s="197"/>
      <c r="U824" s="198"/>
      <c r="V824" s="199"/>
      <c r="W824" s="200"/>
      <c r="X824" s="200"/>
      <c r="Y824" s="43"/>
      <c r="Z824" s="199"/>
      <c r="AA824" s="199"/>
      <c r="AB824" s="199"/>
      <c r="AC824" s="199"/>
      <c r="AD824" s="199"/>
      <c r="AE824" s="199"/>
      <c r="AF824" s="199"/>
      <c r="AG824" s="196"/>
      <c r="AH824" s="201"/>
      <c r="AI824" s="201"/>
      <c r="AJ824" s="201"/>
      <c r="AK824" s="43"/>
      <c r="AL824" s="43"/>
      <c r="AM824" s="43"/>
      <c r="AN824" s="64"/>
      <c r="AO824" s="64"/>
      <c r="AP824" s="202"/>
      <c r="AQ824" s="202"/>
      <c r="AR824" s="64"/>
    </row>
    <row r="825" spans="1:44" ht="15.75" customHeight="1" x14ac:dyDescent="0.2">
      <c r="A825" s="43"/>
      <c r="B825" s="43"/>
      <c r="C825" s="43"/>
      <c r="D825" s="43"/>
      <c r="E825" s="43"/>
      <c r="F825" s="43"/>
      <c r="G825" s="194"/>
      <c r="H825" s="194"/>
      <c r="I825" s="195"/>
      <c r="J825" s="196"/>
      <c r="K825" s="196"/>
      <c r="L825" s="196"/>
      <c r="M825" s="196"/>
      <c r="N825" s="196"/>
      <c r="O825" s="197"/>
      <c r="P825" s="197"/>
      <c r="Q825" s="197"/>
      <c r="R825" s="197"/>
      <c r="S825" s="197"/>
      <c r="T825" s="197"/>
      <c r="U825" s="198"/>
      <c r="V825" s="199"/>
      <c r="W825" s="200"/>
      <c r="X825" s="200"/>
      <c r="Y825" s="43"/>
      <c r="Z825" s="199"/>
      <c r="AA825" s="199"/>
      <c r="AB825" s="199"/>
      <c r="AC825" s="199"/>
      <c r="AD825" s="199"/>
      <c r="AE825" s="199"/>
      <c r="AF825" s="199"/>
      <c r="AG825" s="196"/>
      <c r="AH825" s="201"/>
      <c r="AI825" s="201"/>
      <c r="AJ825" s="201"/>
      <c r="AK825" s="43"/>
      <c r="AL825" s="43"/>
      <c r="AM825" s="43"/>
      <c r="AN825" s="64"/>
      <c r="AO825" s="64"/>
      <c r="AP825" s="202"/>
      <c r="AQ825" s="202"/>
      <c r="AR825" s="64"/>
    </row>
    <row r="826" spans="1:44" ht="15.75" customHeight="1" x14ac:dyDescent="0.2">
      <c r="A826" s="43"/>
      <c r="B826" s="43"/>
      <c r="C826" s="43"/>
      <c r="D826" s="43"/>
      <c r="E826" s="43"/>
      <c r="F826" s="43"/>
      <c r="G826" s="194"/>
      <c r="H826" s="194"/>
      <c r="I826" s="195"/>
      <c r="J826" s="196"/>
      <c r="K826" s="196"/>
      <c r="L826" s="196"/>
      <c r="M826" s="196"/>
      <c r="N826" s="196"/>
      <c r="O826" s="197"/>
      <c r="P826" s="197"/>
      <c r="Q826" s="197"/>
      <c r="R826" s="197"/>
      <c r="S826" s="197"/>
      <c r="T826" s="197"/>
      <c r="U826" s="198"/>
      <c r="V826" s="199"/>
      <c r="W826" s="200"/>
      <c r="X826" s="200"/>
      <c r="Y826" s="43"/>
      <c r="Z826" s="199"/>
      <c r="AA826" s="199"/>
      <c r="AB826" s="199"/>
      <c r="AC826" s="199"/>
      <c r="AD826" s="199"/>
      <c r="AE826" s="199"/>
      <c r="AF826" s="199"/>
      <c r="AG826" s="196"/>
      <c r="AH826" s="201"/>
      <c r="AI826" s="201"/>
      <c r="AJ826" s="201"/>
      <c r="AK826" s="43"/>
      <c r="AL826" s="43"/>
      <c r="AM826" s="43"/>
      <c r="AN826" s="64"/>
      <c r="AO826" s="64"/>
      <c r="AP826" s="202"/>
      <c r="AQ826" s="202"/>
      <c r="AR826" s="64"/>
    </row>
    <row r="827" spans="1:44" ht="15.75" customHeight="1" x14ac:dyDescent="0.2">
      <c r="A827" s="43"/>
      <c r="B827" s="43"/>
      <c r="C827" s="43"/>
      <c r="D827" s="43"/>
      <c r="E827" s="43"/>
      <c r="F827" s="43"/>
      <c r="G827" s="194"/>
      <c r="H827" s="194"/>
      <c r="I827" s="195"/>
      <c r="J827" s="196"/>
      <c r="K827" s="196"/>
      <c r="L827" s="196"/>
      <c r="M827" s="196"/>
      <c r="N827" s="196"/>
      <c r="O827" s="197"/>
      <c r="P827" s="197"/>
      <c r="Q827" s="197"/>
      <c r="R827" s="197"/>
      <c r="S827" s="197"/>
      <c r="T827" s="197"/>
      <c r="U827" s="198"/>
      <c r="V827" s="199"/>
      <c r="W827" s="200"/>
      <c r="X827" s="200"/>
      <c r="Y827" s="43"/>
      <c r="Z827" s="199"/>
      <c r="AA827" s="199"/>
      <c r="AB827" s="199"/>
      <c r="AC827" s="199"/>
      <c r="AD827" s="199"/>
      <c r="AE827" s="199"/>
      <c r="AF827" s="199"/>
      <c r="AG827" s="196"/>
      <c r="AH827" s="201"/>
      <c r="AI827" s="201"/>
      <c r="AJ827" s="201"/>
      <c r="AK827" s="43"/>
      <c r="AL827" s="43"/>
      <c r="AM827" s="43"/>
      <c r="AN827" s="64"/>
      <c r="AO827" s="64"/>
      <c r="AP827" s="202"/>
      <c r="AQ827" s="202"/>
      <c r="AR827" s="64"/>
    </row>
    <row r="828" spans="1:44" ht="15.75" customHeight="1" x14ac:dyDescent="0.2">
      <c r="A828" s="43"/>
      <c r="B828" s="43"/>
      <c r="C828" s="43"/>
      <c r="D828" s="43"/>
      <c r="E828" s="43"/>
      <c r="F828" s="43"/>
      <c r="G828" s="194"/>
      <c r="H828" s="194"/>
      <c r="I828" s="195"/>
      <c r="J828" s="196"/>
      <c r="K828" s="196"/>
      <c r="L828" s="196"/>
      <c r="M828" s="196"/>
      <c r="N828" s="196"/>
      <c r="O828" s="197"/>
      <c r="P828" s="197"/>
      <c r="Q828" s="197"/>
      <c r="R828" s="197"/>
      <c r="S828" s="197"/>
      <c r="T828" s="197"/>
      <c r="U828" s="198"/>
      <c r="V828" s="199"/>
      <c r="W828" s="200"/>
      <c r="X828" s="200"/>
      <c r="Y828" s="43"/>
      <c r="Z828" s="199"/>
      <c r="AA828" s="199"/>
      <c r="AB828" s="199"/>
      <c r="AC828" s="199"/>
      <c r="AD828" s="199"/>
      <c r="AE828" s="199"/>
      <c r="AF828" s="199"/>
      <c r="AG828" s="196"/>
      <c r="AH828" s="201"/>
      <c r="AI828" s="201"/>
      <c r="AJ828" s="201"/>
      <c r="AK828" s="43"/>
      <c r="AL828" s="43"/>
      <c r="AM828" s="43"/>
      <c r="AN828" s="64"/>
      <c r="AO828" s="64"/>
      <c r="AP828" s="202"/>
      <c r="AQ828" s="202"/>
      <c r="AR828" s="64"/>
    </row>
    <row r="829" spans="1:44" ht="15.75" customHeight="1" x14ac:dyDescent="0.2">
      <c r="A829" s="43"/>
      <c r="B829" s="43"/>
      <c r="C829" s="43"/>
      <c r="D829" s="43"/>
      <c r="E829" s="43"/>
      <c r="F829" s="43"/>
      <c r="G829" s="194"/>
      <c r="H829" s="194"/>
      <c r="I829" s="195"/>
      <c r="J829" s="196"/>
      <c r="K829" s="196"/>
      <c r="L829" s="196"/>
      <c r="M829" s="196"/>
      <c r="N829" s="196"/>
      <c r="O829" s="197"/>
      <c r="P829" s="197"/>
      <c r="Q829" s="197"/>
      <c r="R829" s="197"/>
      <c r="S829" s="197"/>
      <c r="T829" s="197"/>
      <c r="U829" s="198"/>
      <c r="V829" s="199"/>
      <c r="W829" s="200"/>
      <c r="X829" s="200"/>
      <c r="Y829" s="43"/>
      <c r="Z829" s="199"/>
      <c r="AA829" s="199"/>
      <c r="AB829" s="199"/>
      <c r="AC829" s="199"/>
      <c r="AD829" s="199"/>
      <c r="AE829" s="199"/>
      <c r="AF829" s="199"/>
      <c r="AG829" s="196"/>
      <c r="AH829" s="201"/>
      <c r="AI829" s="201"/>
      <c r="AJ829" s="201"/>
      <c r="AK829" s="43"/>
      <c r="AL829" s="43"/>
      <c r="AM829" s="43"/>
      <c r="AN829" s="64"/>
      <c r="AO829" s="64"/>
      <c r="AP829" s="202"/>
      <c r="AQ829" s="202"/>
      <c r="AR829" s="64"/>
    </row>
    <row r="830" spans="1:44" ht="15.75" customHeight="1" x14ac:dyDescent="0.2">
      <c r="A830" s="43"/>
      <c r="B830" s="43"/>
      <c r="C830" s="43"/>
      <c r="D830" s="43"/>
      <c r="E830" s="43"/>
      <c r="F830" s="43"/>
      <c r="G830" s="194"/>
      <c r="H830" s="194"/>
      <c r="I830" s="195"/>
      <c r="J830" s="196"/>
      <c r="K830" s="196"/>
      <c r="L830" s="196"/>
      <c r="M830" s="196"/>
      <c r="N830" s="196"/>
      <c r="O830" s="197"/>
      <c r="P830" s="197"/>
      <c r="Q830" s="197"/>
      <c r="R830" s="197"/>
      <c r="S830" s="197"/>
      <c r="T830" s="197"/>
      <c r="U830" s="198"/>
      <c r="V830" s="199"/>
      <c r="W830" s="200"/>
      <c r="X830" s="200"/>
      <c r="Y830" s="43"/>
      <c r="Z830" s="199"/>
      <c r="AA830" s="199"/>
      <c r="AB830" s="199"/>
      <c r="AC830" s="199"/>
      <c r="AD830" s="199"/>
      <c r="AE830" s="199"/>
      <c r="AF830" s="199"/>
      <c r="AG830" s="196"/>
      <c r="AH830" s="201"/>
      <c r="AI830" s="201"/>
      <c r="AJ830" s="201"/>
      <c r="AK830" s="43"/>
      <c r="AL830" s="43"/>
      <c r="AM830" s="43"/>
      <c r="AN830" s="64"/>
      <c r="AO830" s="64"/>
      <c r="AP830" s="202"/>
      <c r="AQ830" s="202"/>
      <c r="AR830" s="64"/>
    </row>
    <row r="831" spans="1:44" ht="15.75" customHeight="1" x14ac:dyDescent="0.2">
      <c r="A831" s="43"/>
      <c r="B831" s="43"/>
      <c r="C831" s="43"/>
      <c r="D831" s="43"/>
      <c r="E831" s="43"/>
      <c r="F831" s="43"/>
      <c r="G831" s="194"/>
      <c r="H831" s="194"/>
      <c r="I831" s="195"/>
      <c r="J831" s="196"/>
      <c r="K831" s="196"/>
      <c r="L831" s="196"/>
      <c r="M831" s="196"/>
      <c r="N831" s="196"/>
      <c r="O831" s="197"/>
      <c r="P831" s="197"/>
      <c r="Q831" s="197"/>
      <c r="R831" s="197"/>
      <c r="S831" s="197"/>
      <c r="T831" s="197"/>
      <c r="U831" s="198"/>
      <c r="V831" s="199"/>
      <c r="W831" s="200"/>
      <c r="X831" s="200"/>
      <c r="Y831" s="43"/>
      <c r="Z831" s="199"/>
      <c r="AA831" s="199"/>
      <c r="AB831" s="199"/>
      <c r="AC831" s="199"/>
      <c r="AD831" s="199"/>
      <c r="AE831" s="199"/>
      <c r="AF831" s="199"/>
      <c r="AG831" s="196"/>
      <c r="AH831" s="201"/>
      <c r="AI831" s="201"/>
      <c r="AJ831" s="201"/>
      <c r="AK831" s="43"/>
      <c r="AL831" s="43"/>
      <c r="AM831" s="43"/>
      <c r="AN831" s="64"/>
      <c r="AO831" s="64"/>
      <c r="AP831" s="202"/>
      <c r="AQ831" s="202"/>
      <c r="AR831" s="64"/>
    </row>
    <row r="832" spans="1:44" ht="15.75" customHeight="1" x14ac:dyDescent="0.2">
      <c r="A832" s="43"/>
      <c r="B832" s="43"/>
      <c r="C832" s="43"/>
      <c r="D832" s="43"/>
      <c r="E832" s="43"/>
      <c r="F832" s="43"/>
      <c r="G832" s="194"/>
      <c r="H832" s="194"/>
      <c r="I832" s="195"/>
      <c r="J832" s="196"/>
      <c r="K832" s="196"/>
      <c r="L832" s="196"/>
      <c r="M832" s="196"/>
      <c r="N832" s="196"/>
      <c r="O832" s="197"/>
      <c r="P832" s="197"/>
      <c r="Q832" s="197"/>
      <c r="R832" s="197"/>
      <c r="S832" s="197"/>
      <c r="T832" s="197"/>
      <c r="U832" s="198"/>
      <c r="V832" s="199"/>
      <c r="W832" s="200"/>
      <c r="X832" s="200"/>
      <c r="Y832" s="43"/>
      <c r="Z832" s="199"/>
      <c r="AA832" s="199"/>
      <c r="AB832" s="199"/>
      <c r="AC832" s="199"/>
      <c r="AD832" s="199"/>
      <c r="AE832" s="199"/>
      <c r="AF832" s="199"/>
      <c r="AG832" s="196"/>
      <c r="AH832" s="201"/>
      <c r="AI832" s="201"/>
      <c r="AJ832" s="201"/>
      <c r="AK832" s="43"/>
      <c r="AL832" s="43"/>
      <c r="AM832" s="43"/>
      <c r="AN832" s="64"/>
      <c r="AO832" s="64"/>
      <c r="AP832" s="202"/>
      <c r="AQ832" s="202"/>
      <c r="AR832" s="64"/>
    </row>
    <row r="833" spans="1:44" ht="15.75" customHeight="1" x14ac:dyDescent="0.2">
      <c r="A833" s="43"/>
      <c r="B833" s="43"/>
      <c r="C833" s="43"/>
      <c r="D833" s="43"/>
      <c r="E833" s="43"/>
      <c r="F833" s="43"/>
      <c r="G833" s="194"/>
      <c r="H833" s="194"/>
      <c r="I833" s="195"/>
      <c r="J833" s="196"/>
      <c r="K833" s="196"/>
      <c r="L833" s="196"/>
      <c r="M833" s="196"/>
      <c r="N833" s="196"/>
      <c r="O833" s="197"/>
      <c r="P833" s="197"/>
      <c r="Q833" s="197"/>
      <c r="R833" s="197"/>
      <c r="S833" s="197"/>
      <c r="T833" s="197"/>
      <c r="U833" s="198"/>
      <c r="V833" s="199"/>
      <c r="W833" s="200"/>
      <c r="X833" s="200"/>
      <c r="Y833" s="43"/>
      <c r="Z833" s="199"/>
      <c r="AA833" s="199"/>
      <c r="AB833" s="199"/>
      <c r="AC833" s="199"/>
      <c r="AD833" s="199"/>
      <c r="AE833" s="199"/>
      <c r="AF833" s="199"/>
      <c r="AG833" s="196"/>
      <c r="AH833" s="201"/>
      <c r="AI833" s="201"/>
      <c r="AJ833" s="201"/>
      <c r="AK833" s="43"/>
      <c r="AL833" s="43"/>
      <c r="AM833" s="43"/>
      <c r="AN833" s="64"/>
      <c r="AO833" s="64"/>
      <c r="AP833" s="202"/>
      <c r="AQ833" s="202"/>
      <c r="AR833" s="64"/>
    </row>
    <row r="834" spans="1:44" ht="15.75" customHeight="1" x14ac:dyDescent="0.2">
      <c r="A834" s="43"/>
      <c r="B834" s="43"/>
      <c r="C834" s="43"/>
      <c r="D834" s="43"/>
      <c r="E834" s="43"/>
      <c r="F834" s="43"/>
      <c r="G834" s="194"/>
      <c r="H834" s="194"/>
      <c r="I834" s="195"/>
      <c r="J834" s="196"/>
      <c r="K834" s="196"/>
      <c r="L834" s="196"/>
      <c r="M834" s="196"/>
      <c r="N834" s="196"/>
      <c r="O834" s="197"/>
      <c r="P834" s="197"/>
      <c r="Q834" s="197"/>
      <c r="R834" s="197"/>
      <c r="S834" s="197"/>
      <c r="T834" s="197"/>
      <c r="U834" s="198"/>
      <c r="V834" s="199"/>
      <c r="W834" s="200"/>
      <c r="X834" s="200"/>
      <c r="Y834" s="43"/>
      <c r="Z834" s="199"/>
      <c r="AA834" s="199"/>
      <c r="AB834" s="199"/>
      <c r="AC834" s="199"/>
      <c r="AD834" s="199"/>
      <c r="AE834" s="199"/>
      <c r="AF834" s="199"/>
      <c r="AG834" s="196"/>
      <c r="AH834" s="201"/>
      <c r="AI834" s="201"/>
      <c r="AJ834" s="201"/>
      <c r="AK834" s="43"/>
      <c r="AL834" s="43"/>
      <c r="AM834" s="43"/>
      <c r="AN834" s="64"/>
      <c r="AO834" s="64"/>
      <c r="AP834" s="202"/>
      <c r="AQ834" s="202"/>
      <c r="AR834" s="64"/>
    </row>
    <row r="835" spans="1:44" ht="15.75" customHeight="1" x14ac:dyDescent="0.2">
      <c r="A835" s="43"/>
      <c r="B835" s="43"/>
      <c r="C835" s="43"/>
      <c r="D835" s="43"/>
      <c r="E835" s="43"/>
      <c r="F835" s="43"/>
      <c r="G835" s="194"/>
      <c r="H835" s="194"/>
      <c r="I835" s="195"/>
      <c r="J835" s="196"/>
      <c r="K835" s="196"/>
      <c r="L835" s="196"/>
      <c r="M835" s="196"/>
      <c r="N835" s="196"/>
      <c r="O835" s="197"/>
      <c r="P835" s="197"/>
      <c r="Q835" s="197"/>
      <c r="R835" s="197"/>
      <c r="S835" s="197"/>
      <c r="T835" s="197"/>
      <c r="U835" s="198"/>
      <c r="V835" s="199"/>
      <c r="W835" s="200"/>
      <c r="X835" s="200"/>
      <c r="Y835" s="43"/>
      <c r="Z835" s="199"/>
      <c r="AA835" s="199"/>
      <c r="AB835" s="199"/>
      <c r="AC835" s="199"/>
      <c r="AD835" s="199"/>
      <c r="AE835" s="199"/>
      <c r="AF835" s="199"/>
      <c r="AG835" s="196"/>
      <c r="AH835" s="201"/>
      <c r="AI835" s="201"/>
      <c r="AJ835" s="201"/>
      <c r="AK835" s="43"/>
      <c r="AL835" s="43"/>
      <c r="AM835" s="43"/>
      <c r="AN835" s="64"/>
      <c r="AO835" s="64"/>
      <c r="AP835" s="202"/>
      <c r="AQ835" s="202"/>
      <c r="AR835" s="64"/>
    </row>
    <row r="836" spans="1:44" ht="15.75" customHeight="1" x14ac:dyDescent="0.2">
      <c r="A836" s="43"/>
      <c r="B836" s="43"/>
      <c r="C836" s="43"/>
      <c r="D836" s="43"/>
      <c r="E836" s="43"/>
      <c r="F836" s="43"/>
      <c r="G836" s="194"/>
      <c r="H836" s="194"/>
      <c r="I836" s="195"/>
      <c r="J836" s="196"/>
      <c r="K836" s="196"/>
      <c r="L836" s="196"/>
      <c r="M836" s="196"/>
      <c r="N836" s="196"/>
      <c r="O836" s="197"/>
      <c r="P836" s="197"/>
      <c r="Q836" s="197"/>
      <c r="R836" s="197"/>
      <c r="S836" s="197"/>
      <c r="T836" s="197"/>
      <c r="U836" s="198"/>
      <c r="V836" s="199"/>
      <c r="W836" s="200"/>
      <c r="X836" s="200"/>
      <c r="Y836" s="43"/>
      <c r="Z836" s="199"/>
      <c r="AA836" s="199"/>
      <c r="AB836" s="199"/>
      <c r="AC836" s="199"/>
      <c r="AD836" s="199"/>
      <c r="AE836" s="199"/>
      <c r="AF836" s="199"/>
      <c r="AG836" s="196"/>
      <c r="AH836" s="201"/>
      <c r="AI836" s="201"/>
      <c r="AJ836" s="201"/>
      <c r="AK836" s="43"/>
      <c r="AL836" s="43"/>
      <c r="AM836" s="43"/>
      <c r="AN836" s="64"/>
      <c r="AO836" s="64"/>
      <c r="AP836" s="202"/>
      <c r="AQ836" s="202"/>
      <c r="AR836" s="64"/>
    </row>
    <row r="837" spans="1:44" ht="15.75" customHeight="1" x14ac:dyDescent="0.2">
      <c r="A837" s="43"/>
      <c r="B837" s="43"/>
      <c r="C837" s="43"/>
      <c r="D837" s="43"/>
      <c r="E837" s="43"/>
      <c r="F837" s="43"/>
      <c r="G837" s="194"/>
      <c r="H837" s="194"/>
      <c r="I837" s="195"/>
      <c r="J837" s="196"/>
      <c r="K837" s="196"/>
      <c r="L837" s="196"/>
      <c r="M837" s="196"/>
      <c r="N837" s="196"/>
      <c r="O837" s="197"/>
      <c r="P837" s="197"/>
      <c r="Q837" s="197"/>
      <c r="R837" s="197"/>
      <c r="S837" s="197"/>
      <c r="T837" s="197"/>
      <c r="U837" s="198"/>
      <c r="V837" s="199"/>
      <c r="W837" s="200"/>
      <c r="X837" s="200"/>
      <c r="Y837" s="43"/>
      <c r="Z837" s="199"/>
      <c r="AA837" s="199"/>
      <c r="AB837" s="199"/>
      <c r="AC837" s="199"/>
      <c r="AD837" s="199"/>
      <c r="AE837" s="199"/>
      <c r="AF837" s="199"/>
      <c r="AG837" s="196"/>
      <c r="AH837" s="201"/>
      <c r="AI837" s="201"/>
      <c r="AJ837" s="201"/>
      <c r="AK837" s="43"/>
      <c r="AL837" s="43"/>
      <c r="AM837" s="43"/>
      <c r="AN837" s="64"/>
      <c r="AO837" s="64"/>
      <c r="AP837" s="202"/>
      <c r="AQ837" s="202"/>
      <c r="AR837" s="64"/>
    </row>
    <row r="838" spans="1:44" ht="15.75" customHeight="1" x14ac:dyDescent="0.2">
      <c r="A838" s="43"/>
      <c r="B838" s="43"/>
      <c r="C838" s="43"/>
      <c r="D838" s="43"/>
      <c r="E838" s="43"/>
      <c r="F838" s="43"/>
      <c r="G838" s="194"/>
      <c r="H838" s="194"/>
      <c r="I838" s="195"/>
      <c r="J838" s="196"/>
      <c r="K838" s="196"/>
      <c r="L838" s="196"/>
      <c r="M838" s="196"/>
      <c r="N838" s="196"/>
      <c r="O838" s="197"/>
      <c r="P838" s="197"/>
      <c r="Q838" s="197"/>
      <c r="R838" s="197"/>
      <c r="S838" s="197"/>
      <c r="T838" s="197"/>
      <c r="U838" s="198"/>
      <c r="V838" s="199"/>
      <c r="W838" s="200"/>
      <c r="X838" s="200"/>
      <c r="Y838" s="43"/>
      <c r="Z838" s="199"/>
      <c r="AA838" s="199"/>
      <c r="AB838" s="199"/>
      <c r="AC838" s="199"/>
      <c r="AD838" s="199"/>
      <c r="AE838" s="199"/>
      <c r="AF838" s="199"/>
      <c r="AG838" s="196"/>
      <c r="AH838" s="201"/>
      <c r="AI838" s="201"/>
      <c r="AJ838" s="201"/>
      <c r="AK838" s="43"/>
      <c r="AL838" s="43"/>
      <c r="AM838" s="43"/>
      <c r="AN838" s="64"/>
      <c r="AO838" s="64"/>
      <c r="AP838" s="202"/>
      <c r="AQ838" s="202"/>
      <c r="AR838" s="64"/>
    </row>
    <row r="839" spans="1:44" ht="15.75" customHeight="1" x14ac:dyDescent="0.2">
      <c r="A839" s="43"/>
      <c r="B839" s="43"/>
      <c r="C839" s="43"/>
      <c r="D839" s="43"/>
      <c r="E839" s="43"/>
      <c r="F839" s="43"/>
      <c r="G839" s="194"/>
      <c r="H839" s="194"/>
      <c r="I839" s="195"/>
      <c r="J839" s="196"/>
      <c r="K839" s="196"/>
      <c r="L839" s="196"/>
      <c r="M839" s="196"/>
      <c r="N839" s="196"/>
      <c r="O839" s="197"/>
      <c r="P839" s="197"/>
      <c r="Q839" s="197"/>
      <c r="R839" s="197"/>
      <c r="S839" s="197"/>
      <c r="T839" s="197"/>
      <c r="U839" s="198"/>
      <c r="V839" s="199"/>
      <c r="W839" s="200"/>
      <c r="X839" s="200"/>
      <c r="Y839" s="43"/>
      <c r="Z839" s="199"/>
      <c r="AA839" s="199"/>
      <c r="AB839" s="199"/>
      <c r="AC839" s="199"/>
      <c r="AD839" s="199"/>
      <c r="AE839" s="199"/>
      <c r="AF839" s="199"/>
      <c r="AG839" s="196"/>
      <c r="AH839" s="201"/>
      <c r="AI839" s="201"/>
      <c r="AJ839" s="201"/>
      <c r="AK839" s="43"/>
      <c r="AL839" s="43"/>
      <c r="AM839" s="43"/>
      <c r="AN839" s="64"/>
      <c r="AO839" s="64"/>
      <c r="AP839" s="202"/>
      <c r="AQ839" s="202"/>
      <c r="AR839" s="64"/>
    </row>
    <row r="840" spans="1:44" ht="15.75" customHeight="1" x14ac:dyDescent="0.2">
      <c r="A840" s="43"/>
      <c r="B840" s="43"/>
      <c r="C840" s="43"/>
      <c r="D840" s="43"/>
      <c r="E840" s="43"/>
      <c r="F840" s="43"/>
      <c r="G840" s="194"/>
      <c r="H840" s="194"/>
      <c r="I840" s="195"/>
      <c r="J840" s="196"/>
      <c r="K840" s="196"/>
      <c r="L840" s="196"/>
      <c r="M840" s="196"/>
      <c r="N840" s="196"/>
      <c r="O840" s="197"/>
      <c r="P840" s="197"/>
      <c r="Q840" s="197"/>
      <c r="R840" s="197"/>
      <c r="S840" s="197"/>
      <c r="T840" s="197"/>
      <c r="U840" s="198"/>
      <c r="V840" s="199"/>
      <c r="W840" s="200"/>
      <c r="X840" s="200"/>
      <c r="Y840" s="43"/>
      <c r="Z840" s="199"/>
      <c r="AA840" s="199"/>
      <c r="AB840" s="199"/>
      <c r="AC840" s="199"/>
      <c r="AD840" s="199"/>
      <c r="AE840" s="199"/>
      <c r="AF840" s="199"/>
      <c r="AG840" s="196"/>
      <c r="AH840" s="201"/>
      <c r="AI840" s="201"/>
      <c r="AJ840" s="201"/>
      <c r="AK840" s="43"/>
      <c r="AL840" s="43"/>
      <c r="AM840" s="43"/>
      <c r="AN840" s="64"/>
      <c r="AO840" s="64"/>
      <c r="AP840" s="202"/>
      <c r="AQ840" s="202"/>
      <c r="AR840" s="64"/>
    </row>
    <row r="841" spans="1:44" ht="15.75" customHeight="1" x14ac:dyDescent="0.2">
      <c r="A841" s="43"/>
      <c r="B841" s="43"/>
      <c r="C841" s="43"/>
      <c r="D841" s="43"/>
      <c r="E841" s="43"/>
      <c r="F841" s="43"/>
      <c r="G841" s="194"/>
      <c r="H841" s="194"/>
      <c r="I841" s="195"/>
      <c r="J841" s="196"/>
      <c r="K841" s="196"/>
      <c r="L841" s="196"/>
      <c r="M841" s="196"/>
      <c r="N841" s="196"/>
      <c r="O841" s="197"/>
      <c r="P841" s="197"/>
      <c r="Q841" s="197"/>
      <c r="R841" s="197"/>
      <c r="S841" s="197"/>
      <c r="T841" s="197"/>
      <c r="U841" s="198"/>
      <c r="V841" s="199"/>
      <c r="W841" s="200"/>
      <c r="X841" s="200"/>
      <c r="Y841" s="43"/>
      <c r="Z841" s="199"/>
      <c r="AA841" s="199"/>
      <c r="AB841" s="199"/>
      <c r="AC841" s="199"/>
      <c r="AD841" s="199"/>
      <c r="AE841" s="199"/>
      <c r="AF841" s="199"/>
      <c r="AG841" s="196"/>
      <c r="AH841" s="201"/>
      <c r="AI841" s="201"/>
      <c r="AJ841" s="201"/>
      <c r="AK841" s="43"/>
      <c r="AL841" s="43"/>
      <c r="AM841" s="43"/>
      <c r="AN841" s="64"/>
      <c r="AO841" s="64"/>
      <c r="AP841" s="202"/>
      <c r="AQ841" s="202"/>
      <c r="AR841" s="64"/>
    </row>
    <row r="842" spans="1:44" ht="15.75" customHeight="1" x14ac:dyDescent="0.2">
      <c r="A842" s="43"/>
      <c r="B842" s="43"/>
      <c r="C842" s="43"/>
      <c r="D842" s="43"/>
      <c r="E842" s="43"/>
      <c r="F842" s="43"/>
      <c r="G842" s="194"/>
      <c r="H842" s="194"/>
      <c r="I842" s="195"/>
      <c r="J842" s="196"/>
      <c r="K842" s="196"/>
      <c r="L842" s="196"/>
      <c r="M842" s="196"/>
      <c r="N842" s="196"/>
      <c r="O842" s="197"/>
      <c r="P842" s="197"/>
      <c r="Q842" s="197"/>
      <c r="R842" s="197"/>
      <c r="S842" s="197"/>
      <c r="T842" s="197"/>
      <c r="U842" s="198"/>
      <c r="V842" s="199"/>
      <c r="W842" s="200"/>
      <c r="X842" s="200"/>
      <c r="Y842" s="43"/>
      <c r="Z842" s="199"/>
      <c r="AA842" s="199"/>
      <c r="AB842" s="199"/>
      <c r="AC842" s="199"/>
      <c r="AD842" s="199"/>
      <c r="AE842" s="199"/>
      <c r="AF842" s="199"/>
      <c r="AG842" s="196"/>
      <c r="AH842" s="201"/>
      <c r="AI842" s="201"/>
      <c r="AJ842" s="201"/>
      <c r="AK842" s="43"/>
      <c r="AL842" s="43"/>
      <c r="AM842" s="43"/>
      <c r="AN842" s="64"/>
      <c r="AO842" s="64"/>
      <c r="AP842" s="202"/>
      <c r="AQ842" s="202"/>
      <c r="AR842" s="64"/>
    </row>
    <row r="843" spans="1:44" ht="15.75" customHeight="1" x14ac:dyDescent="0.2">
      <c r="A843" s="43"/>
      <c r="B843" s="43"/>
      <c r="C843" s="43"/>
      <c r="D843" s="43"/>
      <c r="E843" s="43"/>
      <c r="F843" s="43"/>
      <c r="G843" s="194"/>
      <c r="H843" s="194"/>
      <c r="I843" s="195"/>
      <c r="J843" s="196"/>
      <c r="K843" s="196"/>
      <c r="L843" s="196"/>
      <c r="M843" s="196"/>
      <c r="N843" s="196"/>
      <c r="O843" s="197"/>
      <c r="P843" s="197"/>
      <c r="Q843" s="197"/>
      <c r="R843" s="197"/>
      <c r="S843" s="197"/>
      <c r="T843" s="197"/>
      <c r="U843" s="198"/>
      <c r="V843" s="199"/>
      <c r="W843" s="200"/>
      <c r="X843" s="200"/>
      <c r="Y843" s="43"/>
      <c r="Z843" s="199"/>
      <c r="AA843" s="199"/>
      <c r="AB843" s="199"/>
      <c r="AC843" s="199"/>
      <c r="AD843" s="199"/>
      <c r="AE843" s="199"/>
      <c r="AF843" s="199"/>
      <c r="AG843" s="196"/>
      <c r="AH843" s="201"/>
      <c r="AI843" s="201"/>
      <c r="AJ843" s="201"/>
      <c r="AK843" s="43"/>
      <c r="AL843" s="43"/>
      <c r="AM843" s="43"/>
      <c r="AN843" s="64"/>
      <c r="AO843" s="64"/>
      <c r="AP843" s="202"/>
      <c r="AQ843" s="202"/>
      <c r="AR843" s="64"/>
    </row>
    <row r="844" spans="1:44" ht="15.75" customHeight="1" x14ac:dyDescent="0.2">
      <c r="A844" s="43"/>
      <c r="B844" s="43"/>
      <c r="C844" s="43"/>
      <c r="D844" s="43"/>
      <c r="E844" s="43"/>
      <c r="F844" s="43"/>
      <c r="G844" s="194"/>
      <c r="H844" s="194"/>
      <c r="I844" s="195"/>
      <c r="J844" s="196"/>
      <c r="K844" s="196"/>
      <c r="L844" s="196"/>
      <c r="M844" s="196"/>
      <c r="N844" s="196"/>
      <c r="O844" s="197"/>
      <c r="P844" s="197"/>
      <c r="Q844" s="197"/>
      <c r="R844" s="197"/>
      <c r="S844" s="197"/>
      <c r="T844" s="197"/>
      <c r="U844" s="198"/>
      <c r="V844" s="199"/>
      <c r="W844" s="200"/>
      <c r="X844" s="200"/>
      <c r="Y844" s="43"/>
      <c r="Z844" s="199"/>
      <c r="AA844" s="199"/>
      <c r="AB844" s="199"/>
      <c r="AC844" s="199"/>
      <c r="AD844" s="199"/>
      <c r="AE844" s="199"/>
      <c r="AF844" s="199"/>
      <c r="AG844" s="196"/>
      <c r="AH844" s="201"/>
      <c r="AI844" s="201"/>
      <c r="AJ844" s="201"/>
      <c r="AK844" s="43"/>
      <c r="AL844" s="43"/>
      <c r="AM844" s="43"/>
      <c r="AN844" s="64"/>
      <c r="AO844" s="64"/>
      <c r="AP844" s="202"/>
      <c r="AQ844" s="202"/>
      <c r="AR844" s="64"/>
    </row>
    <row r="845" spans="1:44" ht="15.75" customHeight="1" x14ac:dyDescent="0.2">
      <c r="A845" s="43"/>
      <c r="B845" s="43"/>
      <c r="C845" s="43"/>
      <c r="D845" s="43"/>
      <c r="E845" s="43"/>
      <c r="F845" s="43"/>
      <c r="G845" s="194"/>
      <c r="H845" s="194"/>
      <c r="I845" s="195"/>
      <c r="J845" s="196"/>
      <c r="K845" s="196"/>
      <c r="L845" s="196"/>
      <c r="M845" s="196"/>
      <c r="N845" s="196"/>
      <c r="O845" s="197"/>
      <c r="P845" s="197"/>
      <c r="Q845" s="197"/>
      <c r="R845" s="197"/>
      <c r="S845" s="197"/>
      <c r="T845" s="197"/>
      <c r="U845" s="198"/>
      <c r="V845" s="199"/>
      <c r="W845" s="200"/>
      <c r="X845" s="200"/>
      <c r="Y845" s="43"/>
      <c r="Z845" s="199"/>
      <c r="AA845" s="199"/>
      <c r="AB845" s="199"/>
      <c r="AC845" s="199"/>
      <c r="AD845" s="199"/>
      <c r="AE845" s="199"/>
      <c r="AF845" s="199"/>
      <c r="AG845" s="196"/>
      <c r="AH845" s="201"/>
      <c r="AI845" s="201"/>
      <c r="AJ845" s="201"/>
      <c r="AK845" s="43"/>
      <c r="AL845" s="43"/>
      <c r="AM845" s="43"/>
      <c r="AN845" s="64"/>
      <c r="AO845" s="64"/>
      <c r="AP845" s="202"/>
      <c r="AQ845" s="202"/>
      <c r="AR845" s="64"/>
    </row>
    <row r="846" spans="1:44" ht="15.75" customHeight="1" x14ac:dyDescent="0.2">
      <c r="A846" s="43"/>
      <c r="B846" s="43"/>
      <c r="C846" s="43"/>
      <c r="D846" s="43"/>
      <c r="E846" s="43"/>
      <c r="F846" s="43"/>
      <c r="G846" s="194"/>
      <c r="H846" s="194"/>
      <c r="I846" s="195"/>
      <c r="J846" s="196"/>
      <c r="K846" s="196"/>
      <c r="L846" s="196"/>
      <c r="M846" s="196"/>
      <c r="N846" s="196"/>
      <c r="O846" s="197"/>
      <c r="P846" s="197"/>
      <c r="Q846" s="197"/>
      <c r="R846" s="197"/>
      <c r="S846" s="197"/>
      <c r="T846" s="197"/>
      <c r="U846" s="198"/>
      <c r="V846" s="199"/>
      <c r="W846" s="200"/>
      <c r="X846" s="200"/>
      <c r="Y846" s="43"/>
      <c r="Z846" s="199"/>
      <c r="AA846" s="199"/>
      <c r="AB846" s="199"/>
      <c r="AC846" s="199"/>
      <c r="AD846" s="199"/>
      <c r="AE846" s="199"/>
      <c r="AF846" s="199"/>
      <c r="AG846" s="196"/>
      <c r="AH846" s="201"/>
      <c r="AI846" s="201"/>
      <c r="AJ846" s="201"/>
      <c r="AK846" s="43"/>
      <c r="AL846" s="43"/>
      <c r="AM846" s="43"/>
      <c r="AN846" s="64"/>
      <c r="AO846" s="64"/>
      <c r="AP846" s="202"/>
      <c r="AQ846" s="202"/>
      <c r="AR846" s="64"/>
    </row>
    <row r="847" spans="1:44" ht="15.75" customHeight="1" x14ac:dyDescent="0.2">
      <c r="A847" s="43"/>
      <c r="B847" s="43"/>
      <c r="C847" s="43"/>
      <c r="D847" s="43"/>
      <c r="E847" s="43"/>
      <c r="F847" s="43"/>
      <c r="G847" s="194"/>
      <c r="H847" s="194"/>
      <c r="I847" s="195"/>
      <c r="J847" s="196"/>
      <c r="K847" s="196"/>
      <c r="L847" s="196"/>
      <c r="M847" s="196"/>
      <c r="N847" s="196"/>
      <c r="O847" s="197"/>
      <c r="P847" s="197"/>
      <c r="Q847" s="197"/>
      <c r="R847" s="197"/>
      <c r="S847" s="197"/>
      <c r="T847" s="197"/>
      <c r="U847" s="198"/>
      <c r="V847" s="199"/>
      <c r="W847" s="200"/>
      <c r="X847" s="200"/>
      <c r="Y847" s="43"/>
      <c r="Z847" s="199"/>
      <c r="AA847" s="199"/>
      <c r="AB847" s="199"/>
      <c r="AC847" s="199"/>
      <c r="AD847" s="199"/>
      <c r="AE847" s="199"/>
      <c r="AF847" s="199"/>
      <c r="AG847" s="196"/>
      <c r="AH847" s="201"/>
      <c r="AI847" s="201"/>
      <c r="AJ847" s="201"/>
      <c r="AK847" s="43"/>
      <c r="AL847" s="43"/>
      <c r="AM847" s="43"/>
      <c r="AN847" s="64"/>
      <c r="AO847" s="64"/>
      <c r="AP847" s="202"/>
      <c r="AQ847" s="202"/>
      <c r="AR847" s="64"/>
    </row>
    <row r="848" spans="1:44" ht="15.75" customHeight="1" x14ac:dyDescent="0.2">
      <c r="A848" s="43"/>
      <c r="B848" s="43"/>
      <c r="C848" s="43"/>
      <c r="D848" s="43"/>
      <c r="E848" s="43"/>
      <c r="F848" s="43"/>
      <c r="G848" s="194"/>
      <c r="H848" s="194"/>
      <c r="I848" s="195"/>
      <c r="J848" s="196"/>
      <c r="K848" s="196"/>
      <c r="L848" s="196"/>
      <c r="M848" s="196"/>
      <c r="N848" s="196"/>
      <c r="O848" s="197"/>
      <c r="P848" s="197"/>
      <c r="Q848" s="197"/>
      <c r="R848" s="197"/>
      <c r="S848" s="197"/>
      <c r="T848" s="197"/>
      <c r="U848" s="198"/>
      <c r="V848" s="199"/>
      <c r="W848" s="200"/>
      <c r="X848" s="200"/>
      <c r="Y848" s="43"/>
      <c r="Z848" s="199"/>
      <c r="AA848" s="199"/>
      <c r="AB848" s="199"/>
      <c r="AC848" s="199"/>
      <c r="AD848" s="199"/>
      <c r="AE848" s="199"/>
      <c r="AF848" s="199"/>
      <c r="AG848" s="196"/>
      <c r="AH848" s="201"/>
      <c r="AI848" s="201"/>
      <c r="AJ848" s="201"/>
      <c r="AK848" s="43"/>
      <c r="AL848" s="43"/>
      <c r="AM848" s="43"/>
      <c r="AN848" s="64"/>
      <c r="AO848" s="64"/>
      <c r="AP848" s="202"/>
      <c r="AQ848" s="202"/>
      <c r="AR848" s="64"/>
    </row>
    <row r="849" spans="1:44" ht="15.75" customHeight="1" x14ac:dyDescent="0.2">
      <c r="A849" s="43"/>
      <c r="B849" s="43"/>
      <c r="C849" s="43"/>
      <c r="D849" s="43"/>
      <c r="E849" s="43"/>
      <c r="F849" s="43"/>
      <c r="G849" s="194"/>
      <c r="H849" s="194"/>
      <c r="I849" s="195"/>
      <c r="J849" s="196"/>
      <c r="K849" s="196"/>
      <c r="L849" s="196"/>
      <c r="M849" s="196"/>
      <c r="N849" s="196"/>
      <c r="O849" s="197"/>
      <c r="P849" s="197"/>
      <c r="Q849" s="197"/>
      <c r="R849" s="197"/>
      <c r="S849" s="197"/>
      <c r="T849" s="197"/>
      <c r="U849" s="198"/>
      <c r="V849" s="199"/>
      <c r="W849" s="200"/>
      <c r="X849" s="200"/>
      <c r="Y849" s="43"/>
      <c r="Z849" s="199"/>
      <c r="AA849" s="199"/>
      <c r="AB849" s="199"/>
      <c r="AC849" s="199"/>
      <c r="AD849" s="199"/>
      <c r="AE849" s="199"/>
      <c r="AF849" s="199"/>
      <c r="AG849" s="196"/>
      <c r="AH849" s="201"/>
      <c r="AI849" s="201"/>
      <c r="AJ849" s="201"/>
      <c r="AK849" s="43"/>
      <c r="AL849" s="43"/>
      <c r="AM849" s="43"/>
      <c r="AN849" s="64"/>
      <c r="AO849" s="64"/>
      <c r="AP849" s="202"/>
      <c r="AQ849" s="202"/>
      <c r="AR849" s="64"/>
    </row>
    <row r="850" spans="1:44" ht="15.75" customHeight="1" x14ac:dyDescent="0.2">
      <c r="A850" s="43"/>
      <c r="B850" s="43"/>
      <c r="C850" s="43"/>
      <c r="D850" s="43"/>
      <c r="E850" s="43"/>
      <c r="F850" s="43"/>
      <c r="G850" s="194"/>
      <c r="H850" s="194"/>
      <c r="I850" s="195"/>
      <c r="J850" s="196"/>
      <c r="K850" s="196"/>
      <c r="L850" s="196"/>
      <c r="M850" s="196"/>
      <c r="N850" s="196"/>
      <c r="O850" s="197"/>
      <c r="P850" s="197"/>
      <c r="Q850" s="197"/>
      <c r="R850" s="197"/>
      <c r="S850" s="197"/>
      <c r="T850" s="197"/>
      <c r="U850" s="198"/>
      <c r="V850" s="199"/>
      <c r="W850" s="200"/>
      <c r="X850" s="200"/>
      <c r="Y850" s="43"/>
      <c r="Z850" s="199"/>
      <c r="AA850" s="199"/>
      <c r="AB850" s="199"/>
      <c r="AC850" s="199"/>
      <c r="AD850" s="199"/>
      <c r="AE850" s="199"/>
      <c r="AF850" s="199"/>
      <c r="AG850" s="196"/>
      <c r="AH850" s="201"/>
      <c r="AI850" s="201"/>
      <c r="AJ850" s="201"/>
      <c r="AK850" s="43"/>
      <c r="AL850" s="43"/>
      <c r="AM850" s="43"/>
      <c r="AN850" s="64"/>
      <c r="AO850" s="64"/>
      <c r="AP850" s="202"/>
      <c r="AQ850" s="202"/>
      <c r="AR850" s="64"/>
    </row>
    <row r="851" spans="1:44" ht="15.75" customHeight="1" x14ac:dyDescent="0.2">
      <c r="A851" s="43"/>
      <c r="B851" s="43"/>
      <c r="C851" s="43"/>
      <c r="D851" s="43"/>
      <c r="E851" s="43"/>
      <c r="F851" s="43"/>
      <c r="G851" s="194"/>
      <c r="H851" s="194"/>
      <c r="I851" s="195"/>
      <c r="J851" s="196"/>
      <c r="K851" s="196"/>
      <c r="L851" s="196"/>
      <c r="M851" s="196"/>
      <c r="N851" s="196"/>
      <c r="O851" s="197"/>
      <c r="P851" s="197"/>
      <c r="Q851" s="197"/>
      <c r="R851" s="197"/>
      <c r="S851" s="197"/>
      <c r="T851" s="197"/>
      <c r="U851" s="198"/>
      <c r="V851" s="199"/>
      <c r="W851" s="200"/>
      <c r="X851" s="200"/>
      <c r="Y851" s="43"/>
      <c r="Z851" s="199"/>
      <c r="AA851" s="199"/>
      <c r="AB851" s="199"/>
      <c r="AC851" s="199"/>
      <c r="AD851" s="199"/>
      <c r="AE851" s="199"/>
      <c r="AF851" s="199"/>
      <c r="AG851" s="196"/>
      <c r="AH851" s="201"/>
      <c r="AI851" s="201"/>
      <c r="AJ851" s="201"/>
      <c r="AK851" s="43"/>
      <c r="AL851" s="43"/>
      <c r="AM851" s="43"/>
      <c r="AN851" s="64"/>
      <c r="AO851" s="64"/>
      <c r="AP851" s="202"/>
      <c r="AQ851" s="202"/>
      <c r="AR851" s="64"/>
    </row>
    <row r="852" spans="1:44" ht="15.75" customHeight="1" x14ac:dyDescent="0.2">
      <c r="A852" s="43"/>
      <c r="B852" s="43"/>
      <c r="C852" s="43"/>
      <c r="D852" s="43"/>
      <c r="E852" s="43"/>
      <c r="F852" s="43"/>
      <c r="G852" s="194"/>
      <c r="H852" s="194"/>
      <c r="I852" s="195"/>
      <c r="J852" s="196"/>
      <c r="K852" s="196"/>
      <c r="L852" s="196"/>
      <c r="M852" s="196"/>
      <c r="N852" s="196"/>
      <c r="O852" s="197"/>
      <c r="P852" s="197"/>
      <c r="Q852" s="197"/>
      <c r="R852" s="197"/>
      <c r="S852" s="197"/>
      <c r="T852" s="197"/>
      <c r="U852" s="198"/>
      <c r="V852" s="199"/>
      <c r="W852" s="200"/>
      <c r="X852" s="200"/>
      <c r="Y852" s="43"/>
      <c r="Z852" s="199"/>
      <c r="AA852" s="199"/>
      <c r="AB852" s="199"/>
      <c r="AC852" s="199"/>
      <c r="AD852" s="199"/>
      <c r="AE852" s="199"/>
      <c r="AF852" s="199"/>
      <c r="AG852" s="196"/>
      <c r="AH852" s="201"/>
      <c r="AI852" s="201"/>
      <c r="AJ852" s="201"/>
      <c r="AK852" s="43"/>
      <c r="AL852" s="43"/>
      <c r="AM852" s="43"/>
      <c r="AN852" s="64"/>
      <c r="AO852" s="64"/>
      <c r="AP852" s="202"/>
      <c r="AQ852" s="202"/>
      <c r="AR852" s="64"/>
    </row>
    <row r="853" spans="1:44" ht="15.75" customHeight="1" x14ac:dyDescent="0.2">
      <c r="A853" s="43"/>
      <c r="B853" s="43"/>
      <c r="C853" s="43"/>
      <c r="D853" s="43"/>
      <c r="E853" s="43"/>
      <c r="F853" s="43"/>
      <c r="G853" s="194"/>
      <c r="H853" s="194"/>
      <c r="I853" s="195"/>
      <c r="J853" s="196"/>
      <c r="K853" s="196"/>
      <c r="L853" s="196"/>
      <c r="M853" s="196"/>
      <c r="N853" s="196"/>
      <c r="O853" s="197"/>
      <c r="P853" s="197"/>
      <c r="Q853" s="197"/>
      <c r="R853" s="197"/>
      <c r="S853" s="197"/>
      <c r="T853" s="197"/>
      <c r="U853" s="198"/>
      <c r="V853" s="199"/>
      <c r="W853" s="200"/>
      <c r="X853" s="200"/>
      <c r="Y853" s="43"/>
      <c r="Z853" s="199"/>
      <c r="AA853" s="199"/>
      <c r="AB853" s="199"/>
      <c r="AC853" s="199"/>
      <c r="AD853" s="199"/>
      <c r="AE853" s="199"/>
      <c r="AF853" s="199"/>
      <c r="AG853" s="196"/>
      <c r="AH853" s="201"/>
      <c r="AI853" s="201"/>
      <c r="AJ853" s="201"/>
      <c r="AK853" s="43"/>
      <c r="AL853" s="43"/>
      <c r="AM853" s="43"/>
      <c r="AN853" s="64"/>
      <c r="AO853" s="64"/>
      <c r="AP853" s="202"/>
      <c r="AQ853" s="202"/>
      <c r="AR853" s="64"/>
    </row>
    <row r="854" spans="1:44" ht="15.75" customHeight="1" x14ac:dyDescent="0.2">
      <c r="A854" s="43"/>
      <c r="B854" s="43"/>
      <c r="C854" s="43"/>
      <c r="D854" s="43"/>
      <c r="E854" s="43"/>
      <c r="F854" s="43"/>
      <c r="G854" s="194"/>
      <c r="H854" s="194"/>
      <c r="I854" s="195"/>
      <c r="J854" s="196"/>
      <c r="K854" s="196"/>
      <c r="L854" s="196"/>
      <c r="M854" s="196"/>
      <c r="N854" s="196"/>
      <c r="O854" s="197"/>
      <c r="P854" s="197"/>
      <c r="Q854" s="197"/>
      <c r="R854" s="197"/>
      <c r="S854" s="197"/>
      <c r="T854" s="197"/>
      <c r="U854" s="198"/>
      <c r="V854" s="199"/>
      <c r="W854" s="200"/>
      <c r="X854" s="200"/>
      <c r="Y854" s="43"/>
      <c r="Z854" s="199"/>
      <c r="AA854" s="199"/>
      <c r="AB854" s="199"/>
      <c r="AC854" s="199"/>
      <c r="AD854" s="199"/>
      <c r="AE854" s="199"/>
      <c r="AF854" s="199"/>
      <c r="AG854" s="196"/>
      <c r="AH854" s="201"/>
      <c r="AI854" s="201"/>
      <c r="AJ854" s="201"/>
      <c r="AK854" s="43"/>
      <c r="AL854" s="43"/>
      <c r="AM854" s="43"/>
      <c r="AN854" s="64"/>
      <c r="AO854" s="64"/>
      <c r="AP854" s="202"/>
      <c r="AQ854" s="202"/>
      <c r="AR854" s="64"/>
    </row>
    <row r="855" spans="1:44" ht="15.75" customHeight="1" x14ac:dyDescent="0.2">
      <c r="A855" s="43"/>
      <c r="B855" s="43"/>
      <c r="C855" s="43"/>
      <c r="D855" s="43"/>
      <c r="E855" s="43"/>
      <c r="F855" s="43"/>
      <c r="G855" s="194"/>
      <c r="H855" s="194"/>
      <c r="I855" s="195"/>
      <c r="J855" s="196"/>
      <c r="K855" s="196"/>
      <c r="L855" s="196"/>
      <c r="M855" s="196"/>
      <c r="N855" s="196"/>
      <c r="O855" s="197"/>
      <c r="P855" s="197"/>
      <c r="Q855" s="197"/>
      <c r="R855" s="197"/>
      <c r="S855" s="197"/>
      <c r="T855" s="197"/>
      <c r="U855" s="198"/>
      <c r="V855" s="199"/>
      <c r="W855" s="200"/>
      <c r="X855" s="200"/>
      <c r="Y855" s="43"/>
      <c r="Z855" s="199"/>
      <c r="AA855" s="199"/>
      <c r="AB855" s="199"/>
      <c r="AC855" s="199"/>
      <c r="AD855" s="199"/>
      <c r="AE855" s="199"/>
      <c r="AF855" s="199"/>
      <c r="AG855" s="196"/>
      <c r="AH855" s="201"/>
      <c r="AI855" s="201"/>
      <c r="AJ855" s="201"/>
      <c r="AK855" s="43"/>
      <c r="AL855" s="43"/>
      <c r="AM855" s="43"/>
      <c r="AN855" s="64"/>
      <c r="AO855" s="64"/>
      <c r="AP855" s="202"/>
      <c r="AQ855" s="202"/>
      <c r="AR855" s="64"/>
    </row>
    <row r="856" spans="1:44" ht="15.75" customHeight="1" x14ac:dyDescent="0.2">
      <c r="A856" s="43"/>
      <c r="B856" s="43"/>
      <c r="C856" s="43"/>
      <c r="D856" s="43"/>
      <c r="E856" s="43"/>
      <c r="F856" s="43"/>
      <c r="G856" s="194"/>
      <c r="H856" s="194"/>
      <c r="I856" s="195"/>
      <c r="J856" s="196"/>
      <c r="K856" s="196"/>
      <c r="L856" s="196"/>
      <c r="M856" s="196"/>
      <c r="N856" s="196"/>
      <c r="O856" s="197"/>
      <c r="P856" s="197"/>
      <c r="Q856" s="197"/>
      <c r="R856" s="197"/>
      <c r="S856" s="197"/>
      <c r="T856" s="197"/>
      <c r="U856" s="198"/>
      <c r="V856" s="199"/>
      <c r="W856" s="200"/>
      <c r="X856" s="200"/>
      <c r="Y856" s="43"/>
      <c r="Z856" s="199"/>
      <c r="AA856" s="199"/>
      <c r="AB856" s="199"/>
      <c r="AC856" s="199"/>
      <c r="AD856" s="199"/>
      <c r="AE856" s="199"/>
      <c r="AF856" s="199"/>
      <c r="AG856" s="196"/>
      <c r="AH856" s="201"/>
      <c r="AI856" s="201"/>
      <c r="AJ856" s="201"/>
      <c r="AK856" s="43"/>
      <c r="AL856" s="43"/>
      <c r="AM856" s="43"/>
      <c r="AN856" s="64"/>
      <c r="AO856" s="64"/>
      <c r="AP856" s="202"/>
      <c r="AQ856" s="202"/>
      <c r="AR856" s="64"/>
    </row>
    <row r="857" spans="1:44" ht="15.75" customHeight="1" x14ac:dyDescent="0.2">
      <c r="A857" s="43"/>
      <c r="B857" s="43"/>
      <c r="C857" s="43"/>
      <c r="D857" s="43"/>
      <c r="E857" s="43"/>
      <c r="F857" s="43"/>
      <c r="G857" s="194"/>
      <c r="H857" s="194"/>
      <c r="I857" s="195"/>
      <c r="J857" s="196"/>
      <c r="K857" s="196"/>
      <c r="L857" s="196"/>
      <c r="M857" s="196"/>
      <c r="N857" s="196"/>
      <c r="O857" s="197"/>
      <c r="P857" s="197"/>
      <c r="Q857" s="197"/>
      <c r="R857" s="197"/>
      <c r="S857" s="197"/>
      <c r="T857" s="197"/>
      <c r="U857" s="198"/>
      <c r="V857" s="199"/>
      <c r="W857" s="200"/>
      <c r="X857" s="200"/>
      <c r="Y857" s="43"/>
      <c r="Z857" s="199"/>
      <c r="AA857" s="199"/>
      <c r="AB857" s="199"/>
      <c r="AC857" s="199"/>
      <c r="AD857" s="199"/>
      <c r="AE857" s="199"/>
      <c r="AF857" s="199"/>
      <c r="AG857" s="196"/>
      <c r="AH857" s="201"/>
      <c r="AI857" s="201"/>
      <c r="AJ857" s="201"/>
      <c r="AK857" s="43"/>
      <c r="AL857" s="43"/>
      <c r="AM857" s="43"/>
      <c r="AN857" s="64"/>
      <c r="AO857" s="64"/>
      <c r="AP857" s="202"/>
      <c r="AQ857" s="202"/>
      <c r="AR857" s="64"/>
    </row>
    <row r="858" spans="1:44" ht="15.75" customHeight="1" x14ac:dyDescent="0.2">
      <c r="A858" s="43"/>
      <c r="B858" s="43"/>
      <c r="C858" s="43"/>
      <c r="D858" s="43"/>
      <c r="E858" s="43"/>
      <c r="F858" s="43"/>
      <c r="G858" s="194"/>
      <c r="H858" s="194"/>
      <c r="I858" s="195"/>
      <c r="J858" s="196"/>
      <c r="K858" s="196"/>
      <c r="L858" s="196"/>
      <c r="M858" s="196"/>
      <c r="N858" s="196"/>
      <c r="O858" s="197"/>
      <c r="P858" s="197"/>
      <c r="Q858" s="197"/>
      <c r="R858" s="197"/>
      <c r="S858" s="197"/>
      <c r="T858" s="197"/>
      <c r="U858" s="198"/>
      <c r="V858" s="199"/>
      <c r="W858" s="200"/>
      <c r="X858" s="200"/>
      <c r="Y858" s="43"/>
      <c r="Z858" s="199"/>
      <c r="AA858" s="199"/>
      <c r="AB858" s="199"/>
      <c r="AC858" s="199"/>
      <c r="AD858" s="199"/>
      <c r="AE858" s="199"/>
      <c r="AF858" s="199"/>
      <c r="AG858" s="196"/>
      <c r="AH858" s="201"/>
      <c r="AI858" s="201"/>
      <c r="AJ858" s="201"/>
      <c r="AK858" s="43"/>
      <c r="AL858" s="43"/>
      <c r="AM858" s="43"/>
      <c r="AN858" s="64"/>
      <c r="AO858" s="64"/>
      <c r="AP858" s="202"/>
      <c r="AQ858" s="202"/>
      <c r="AR858" s="64"/>
    </row>
    <row r="859" spans="1:44" ht="15.75" customHeight="1" x14ac:dyDescent="0.2">
      <c r="A859" s="43"/>
      <c r="B859" s="43"/>
      <c r="C859" s="43"/>
      <c r="D859" s="43"/>
      <c r="E859" s="43"/>
      <c r="F859" s="43"/>
      <c r="G859" s="194"/>
      <c r="H859" s="194"/>
      <c r="I859" s="195"/>
      <c r="J859" s="196"/>
      <c r="K859" s="196"/>
      <c r="L859" s="196"/>
      <c r="M859" s="196"/>
      <c r="N859" s="196"/>
      <c r="O859" s="197"/>
      <c r="P859" s="197"/>
      <c r="Q859" s="197"/>
      <c r="R859" s="197"/>
      <c r="S859" s="197"/>
      <c r="T859" s="197"/>
      <c r="U859" s="198"/>
      <c r="V859" s="199"/>
      <c r="W859" s="200"/>
      <c r="X859" s="200"/>
      <c r="Y859" s="43"/>
      <c r="Z859" s="199"/>
      <c r="AA859" s="199"/>
      <c r="AB859" s="199"/>
      <c r="AC859" s="199"/>
      <c r="AD859" s="199"/>
      <c r="AE859" s="199"/>
      <c r="AF859" s="199"/>
      <c r="AG859" s="196"/>
      <c r="AH859" s="201"/>
      <c r="AI859" s="201"/>
      <c r="AJ859" s="201"/>
      <c r="AK859" s="43"/>
      <c r="AL859" s="43"/>
      <c r="AM859" s="43"/>
      <c r="AN859" s="64"/>
      <c r="AO859" s="64"/>
      <c r="AP859" s="202"/>
      <c r="AQ859" s="202"/>
      <c r="AR859" s="64"/>
    </row>
    <row r="860" spans="1:44" ht="15.75" customHeight="1" x14ac:dyDescent="0.2">
      <c r="A860" s="43"/>
      <c r="B860" s="43"/>
      <c r="C860" s="43"/>
      <c r="D860" s="43"/>
      <c r="E860" s="43"/>
      <c r="F860" s="43"/>
      <c r="G860" s="194"/>
      <c r="H860" s="194"/>
      <c r="I860" s="195"/>
      <c r="J860" s="196"/>
      <c r="K860" s="196"/>
      <c r="L860" s="196"/>
      <c r="M860" s="196"/>
      <c r="N860" s="196"/>
      <c r="O860" s="197"/>
      <c r="P860" s="197"/>
      <c r="Q860" s="197"/>
      <c r="R860" s="197"/>
      <c r="S860" s="197"/>
      <c r="T860" s="197"/>
      <c r="U860" s="198"/>
      <c r="V860" s="199"/>
      <c r="W860" s="200"/>
      <c r="X860" s="200"/>
      <c r="Y860" s="43"/>
      <c r="Z860" s="199"/>
      <c r="AA860" s="199"/>
      <c r="AB860" s="199"/>
      <c r="AC860" s="199"/>
      <c r="AD860" s="199"/>
      <c r="AE860" s="199"/>
      <c r="AF860" s="199"/>
      <c r="AG860" s="196"/>
      <c r="AH860" s="201"/>
      <c r="AI860" s="201"/>
      <c r="AJ860" s="201"/>
      <c r="AK860" s="43"/>
      <c r="AL860" s="43"/>
      <c r="AM860" s="43"/>
      <c r="AN860" s="64"/>
      <c r="AO860" s="64"/>
      <c r="AP860" s="202"/>
      <c r="AQ860" s="202"/>
      <c r="AR860" s="64"/>
    </row>
    <row r="861" spans="1:44" ht="15.75" customHeight="1" x14ac:dyDescent="0.2">
      <c r="A861" s="43"/>
      <c r="B861" s="43"/>
      <c r="C861" s="43"/>
      <c r="D861" s="43"/>
      <c r="E861" s="43"/>
      <c r="F861" s="43"/>
      <c r="G861" s="194"/>
      <c r="H861" s="194"/>
      <c r="I861" s="195"/>
      <c r="J861" s="196"/>
      <c r="K861" s="196"/>
      <c r="L861" s="196"/>
      <c r="M861" s="196"/>
      <c r="N861" s="196"/>
      <c r="O861" s="197"/>
      <c r="P861" s="197"/>
      <c r="Q861" s="197"/>
      <c r="R861" s="197"/>
      <c r="S861" s="197"/>
      <c r="T861" s="197"/>
      <c r="U861" s="198"/>
      <c r="V861" s="199"/>
      <c r="W861" s="200"/>
      <c r="X861" s="200"/>
      <c r="Y861" s="43"/>
      <c r="Z861" s="199"/>
      <c r="AA861" s="199"/>
      <c r="AB861" s="199"/>
      <c r="AC861" s="199"/>
      <c r="AD861" s="199"/>
      <c r="AE861" s="199"/>
      <c r="AF861" s="199"/>
      <c r="AG861" s="196"/>
      <c r="AH861" s="201"/>
      <c r="AI861" s="201"/>
      <c r="AJ861" s="201"/>
      <c r="AK861" s="43"/>
      <c r="AL861" s="43"/>
      <c r="AM861" s="43"/>
      <c r="AN861" s="64"/>
      <c r="AO861" s="64"/>
      <c r="AP861" s="202"/>
      <c r="AQ861" s="202"/>
      <c r="AR861" s="64"/>
    </row>
    <row r="862" spans="1:44" ht="15.75" customHeight="1" x14ac:dyDescent="0.2">
      <c r="A862" s="43"/>
      <c r="B862" s="43"/>
      <c r="C862" s="43"/>
      <c r="D862" s="43"/>
      <c r="E862" s="43"/>
      <c r="F862" s="43"/>
      <c r="G862" s="194"/>
      <c r="H862" s="194"/>
      <c r="I862" s="195"/>
      <c r="J862" s="196"/>
      <c r="K862" s="196"/>
      <c r="L862" s="196"/>
      <c r="M862" s="196"/>
      <c r="N862" s="196"/>
      <c r="O862" s="197"/>
      <c r="P862" s="197"/>
      <c r="Q862" s="197"/>
      <c r="R862" s="197"/>
      <c r="S862" s="197"/>
      <c r="T862" s="197"/>
      <c r="U862" s="198"/>
      <c r="V862" s="199"/>
      <c r="W862" s="200"/>
      <c r="X862" s="200"/>
      <c r="Y862" s="43"/>
      <c r="Z862" s="199"/>
      <c r="AA862" s="199"/>
      <c r="AB862" s="199"/>
      <c r="AC862" s="199"/>
      <c r="AD862" s="199"/>
      <c r="AE862" s="199"/>
      <c r="AF862" s="199"/>
      <c r="AG862" s="196"/>
      <c r="AH862" s="201"/>
      <c r="AI862" s="201"/>
      <c r="AJ862" s="201"/>
      <c r="AK862" s="43"/>
      <c r="AL862" s="43"/>
      <c r="AM862" s="43"/>
      <c r="AN862" s="64"/>
      <c r="AO862" s="64"/>
      <c r="AP862" s="202"/>
      <c r="AQ862" s="202"/>
      <c r="AR862" s="64"/>
    </row>
    <row r="863" spans="1:44" ht="15.75" customHeight="1" x14ac:dyDescent="0.2">
      <c r="A863" s="43"/>
      <c r="B863" s="43"/>
      <c r="C863" s="43"/>
      <c r="D863" s="43"/>
      <c r="E863" s="43"/>
      <c r="F863" s="43"/>
      <c r="G863" s="194"/>
      <c r="H863" s="194"/>
      <c r="I863" s="195"/>
      <c r="J863" s="196"/>
      <c r="K863" s="196"/>
      <c r="L863" s="196"/>
      <c r="M863" s="196"/>
      <c r="N863" s="196"/>
      <c r="O863" s="197"/>
      <c r="P863" s="197"/>
      <c r="Q863" s="197"/>
      <c r="R863" s="197"/>
      <c r="S863" s="197"/>
      <c r="T863" s="197"/>
      <c r="U863" s="198"/>
      <c r="V863" s="199"/>
      <c r="W863" s="200"/>
      <c r="X863" s="200"/>
      <c r="Y863" s="43"/>
      <c r="Z863" s="199"/>
      <c r="AA863" s="199"/>
      <c r="AB863" s="199"/>
      <c r="AC863" s="199"/>
      <c r="AD863" s="199"/>
      <c r="AE863" s="199"/>
      <c r="AF863" s="199"/>
      <c r="AG863" s="196"/>
      <c r="AH863" s="201"/>
      <c r="AI863" s="201"/>
      <c r="AJ863" s="201"/>
      <c r="AK863" s="43"/>
      <c r="AL863" s="43"/>
      <c r="AM863" s="43"/>
      <c r="AN863" s="64"/>
      <c r="AO863" s="64"/>
      <c r="AP863" s="202"/>
      <c r="AQ863" s="202"/>
      <c r="AR863" s="64"/>
    </row>
    <row r="864" spans="1:44" ht="15.75" customHeight="1" x14ac:dyDescent="0.2">
      <c r="A864" s="43"/>
      <c r="B864" s="43"/>
      <c r="C864" s="43"/>
      <c r="D864" s="43"/>
      <c r="E864" s="43"/>
      <c r="F864" s="43"/>
      <c r="G864" s="194"/>
      <c r="H864" s="194"/>
      <c r="I864" s="195"/>
      <c r="J864" s="196"/>
      <c r="K864" s="196"/>
      <c r="L864" s="196"/>
      <c r="M864" s="196"/>
      <c r="N864" s="196"/>
      <c r="O864" s="197"/>
      <c r="P864" s="197"/>
      <c r="Q864" s="197"/>
      <c r="R864" s="197"/>
      <c r="S864" s="197"/>
      <c r="T864" s="197"/>
      <c r="U864" s="198"/>
      <c r="V864" s="199"/>
      <c r="W864" s="200"/>
      <c r="X864" s="200"/>
      <c r="Y864" s="43"/>
      <c r="Z864" s="199"/>
      <c r="AA864" s="199"/>
      <c r="AB864" s="199"/>
      <c r="AC864" s="199"/>
      <c r="AD864" s="199"/>
      <c r="AE864" s="199"/>
      <c r="AF864" s="199"/>
      <c r="AG864" s="196"/>
      <c r="AH864" s="201"/>
      <c r="AI864" s="201"/>
      <c r="AJ864" s="201"/>
      <c r="AK864" s="43"/>
      <c r="AL864" s="43"/>
      <c r="AM864" s="43"/>
      <c r="AN864" s="64"/>
      <c r="AO864" s="64"/>
      <c r="AP864" s="202"/>
      <c r="AQ864" s="202"/>
      <c r="AR864" s="64"/>
    </row>
    <row r="865" spans="1:44" ht="15.75" customHeight="1" x14ac:dyDescent="0.2">
      <c r="A865" s="43"/>
      <c r="B865" s="43"/>
      <c r="C865" s="43"/>
      <c r="D865" s="43"/>
      <c r="E865" s="43"/>
      <c r="F865" s="43"/>
      <c r="G865" s="194"/>
      <c r="H865" s="194"/>
      <c r="I865" s="195"/>
      <c r="J865" s="196"/>
      <c r="K865" s="196"/>
      <c r="L865" s="196"/>
      <c r="M865" s="196"/>
      <c r="N865" s="196"/>
      <c r="O865" s="197"/>
      <c r="P865" s="197"/>
      <c r="Q865" s="197"/>
      <c r="R865" s="197"/>
      <c r="S865" s="197"/>
      <c r="T865" s="197"/>
      <c r="U865" s="198"/>
      <c r="V865" s="199"/>
      <c r="W865" s="200"/>
      <c r="X865" s="200"/>
      <c r="Y865" s="43"/>
      <c r="Z865" s="199"/>
      <c r="AA865" s="199"/>
      <c r="AB865" s="199"/>
      <c r="AC865" s="199"/>
      <c r="AD865" s="199"/>
      <c r="AE865" s="199"/>
      <c r="AF865" s="199"/>
      <c r="AG865" s="196"/>
      <c r="AH865" s="201"/>
      <c r="AI865" s="201"/>
      <c r="AJ865" s="201"/>
      <c r="AK865" s="43"/>
      <c r="AL865" s="43"/>
      <c r="AM865" s="43"/>
      <c r="AN865" s="64"/>
      <c r="AO865" s="64"/>
      <c r="AP865" s="202"/>
      <c r="AQ865" s="202"/>
      <c r="AR865" s="64"/>
    </row>
    <row r="866" spans="1:44" ht="15.75" customHeight="1" x14ac:dyDescent="0.2">
      <c r="A866" s="43"/>
      <c r="B866" s="43"/>
      <c r="C866" s="43"/>
      <c r="D866" s="43"/>
      <c r="E866" s="43"/>
      <c r="F866" s="43"/>
      <c r="G866" s="194"/>
      <c r="H866" s="194"/>
      <c r="I866" s="195"/>
      <c r="J866" s="196"/>
      <c r="K866" s="196"/>
      <c r="L866" s="196"/>
      <c r="M866" s="196"/>
      <c r="N866" s="196"/>
      <c r="O866" s="197"/>
      <c r="P866" s="197"/>
      <c r="Q866" s="197"/>
      <c r="R866" s="197"/>
      <c r="S866" s="197"/>
      <c r="T866" s="197"/>
      <c r="U866" s="198"/>
      <c r="V866" s="199"/>
      <c r="W866" s="200"/>
      <c r="X866" s="200"/>
      <c r="Y866" s="43"/>
      <c r="Z866" s="199"/>
      <c r="AA866" s="199"/>
      <c r="AB866" s="199"/>
      <c r="AC866" s="199"/>
      <c r="AD866" s="199"/>
      <c r="AE866" s="199"/>
      <c r="AF866" s="199"/>
      <c r="AG866" s="196"/>
      <c r="AH866" s="201"/>
      <c r="AI866" s="201"/>
      <c r="AJ866" s="201"/>
      <c r="AK866" s="43"/>
      <c r="AL866" s="43"/>
      <c r="AM866" s="43"/>
      <c r="AN866" s="64"/>
      <c r="AO866" s="64"/>
      <c r="AP866" s="202"/>
      <c r="AQ866" s="202"/>
      <c r="AR866" s="64"/>
    </row>
    <row r="867" spans="1:44" ht="15.75" customHeight="1" x14ac:dyDescent="0.2">
      <c r="A867" s="43"/>
      <c r="B867" s="43"/>
      <c r="C867" s="43"/>
      <c r="D867" s="43"/>
      <c r="E867" s="43"/>
      <c r="F867" s="43"/>
      <c r="G867" s="194"/>
      <c r="H867" s="194"/>
      <c r="I867" s="195"/>
      <c r="J867" s="196"/>
      <c r="K867" s="196"/>
      <c r="L867" s="196"/>
      <c r="M867" s="196"/>
      <c r="N867" s="196"/>
      <c r="O867" s="197"/>
      <c r="P867" s="197"/>
      <c r="Q867" s="197"/>
      <c r="R867" s="197"/>
      <c r="S867" s="197"/>
      <c r="T867" s="197"/>
      <c r="U867" s="198"/>
      <c r="V867" s="199"/>
      <c r="W867" s="200"/>
      <c r="X867" s="200"/>
      <c r="Y867" s="43"/>
      <c r="Z867" s="199"/>
      <c r="AA867" s="199"/>
      <c r="AB867" s="199"/>
      <c r="AC867" s="199"/>
      <c r="AD867" s="199"/>
      <c r="AE867" s="199"/>
      <c r="AF867" s="199"/>
      <c r="AG867" s="196"/>
      <c r="AH867" s="201"/>
      <c r="AI867" s="201"/>
      <c r="AJ867" s="201"/>
      <c r="AK867" s="43"/>
      <c r="AL867" s="43"/>
      <c r="AM867" s="43"/>
      <c r="AN867" s="64"/>
      <c r="AO867" s="64"/>
      <c r="AP867" s="202"/>
      <c r="AQ867" s="202"/>
      <c r="AR867" s="64"/>
    </row>
    <row r="868" spans="1:44" ht="15.75" customHeight="1" x14ac:dyDescent="0.2">
      <c r="A868" s="43"/>
      <c r="B868" s="43"/>
      <c r="C868" s="43"/>
      <c r="D868" s="43"/>
      <c r="E868" s="43"/>
      <c r="F868" s="43"/>
      <c r="G868" s="194"/>
      <c r="H868" s="194"/>
      <c r="I868" s="195"/>
      <c r="J868" s="196"/>
      <c r="K868" s="196"/>
      <c r="L868" s="196"/>
      <c r="M868" s="196"/>
      <c r="N868" s="196"/>
      <c r="O868" s="197"/>
      <c r="P868" s="197"/>
      <c r="Q868" s="197"/>
      <c r="R868" s="197"/>
      <c r="S868" s="197"/>
      <c r="T868" s="197"/>
      <c r="U868" s="198"/>
      <c r="V868" s="199"/>
      <c r="W868" s="200"/>
      <c r="X868" s="200"/>
      <c r="Y868" s="43"/>
      <c r="Z868" s="199"/>
      <c r="AA868" s="199"/>
      <c r="AB868" s="199"/>
      <c r="AC868" s="199"/>
      <c r="AD868" s="199"/>
      <c r="AE868" s="199"/>
      <c r="AF868" s="199"/>
      <c r="AG868" s="196"/>
      <c r="AH868" s="201"/>
      <c r="AI868" s="201"/>
      <c r="AJ868" s="201"/>
      <c r="AK868" s="43"/>
      <c r="AL868" s="43"/>
      <c r="AM868" s="43"/>
      <c r="AN868" s="64"/>
      <c r="AO868" s="64"/>
      <c r="AP868" s="202"/>
      <c r="AQ868" s="202"/>
      <c r="AR868" s="64"/>
    </row>
    <row r="869" spans="1:44" ht="15.75" customHeight="1" x14ac:dyDescent="0.2">
      <c r="A869" s="43"/>
      <c r="B869" s="43"/>
      <c r="C869" s="43"/>
      <c r="D869" s="43"/>
      <c r="E869" s="43"/>
      <c r="F869" s="43"/>
      <c r="G869" s="194"/>
      <c r="H869" s="194"/>
      <c r="I869" s="195"/>
      <c r="J869" s="196"/>
      <c r="K869" s="196"/>
      <c r="L869" s="196"/>
      <c r="M869" s="196"/>
      <c r="N869" s="196"/>
      <c r="O869" s="197"/>
      <c r="P869" s="197"/>
      <c r="Q869" s="197"/>
      <c r="R869" s="197"/>
      <c r="S869" s="197"/>
      <c r="T869" s="197"/>
      <c r="U869" s="198"/>
      <c r="V869" s="199"/>
      <c r="W869" s="200"/>
      <c r="X869" s="200"/>
      <c r="Y869" s="43"/>
      <c r="Z869" s="199"/>
      <c r="AA869" s="199"/>
      <c r="AB869" s="199"/>
      <c r="AC869" s="199"/>
      <c r="AD869" s="199"/>
      <c r="AE869" s="199"/>
      <c r="AF869" s="199"/>
      <c r="AG869" s="196"/>
      <c r="AH869" s="201"/>
      <c r="AI869" s="201"/>
      <c r="AJ869" s="201"/>
      <c r="AK869" s="43"/>
      <c r="AL869" s="43"/>
      <c r="AM869" s="43"/>
      <c r="AN869" s="64"/>
      <c r="AO869" s="64"/>
      <c r="AP869" s="202"/>
      <c r="AQ869" s="202"/>
      <c r="AR869" s="64"/>
    </row>
    <row r="870" spans="1:44" ht="15.75" customHeight="1" x14ac:dyDescent="0.2">
      <c r="A870" s="43"/>
      <c r="B870" s="43"/>
      <c r="C870" s="43"/>
      <c r="D870" s="43"/>
      <c r="E870" s="43"/>
      <c r="F870" s="43"/>
      <c r="G870" s="194"/>
      <c r="H870" s="194"/>
      <c r="I870" s="195"/>
      <c r="J870" s="196"/>
      <c r="K870" s="196"/>
      <c r="L870" s="196"/>
      <c r="M870" s="196"/>
      <c r="N870" s="196"/>
      <c r="O870" s="197"/>
      <c r="P870" s="197"/>
      <c r="Q870" s="197"/>
      <c r="R870" s="197"/>
      <c r="S870" s="197"/>
      <c r="T870" s="197"/>
      <c r="U870" s="198"/>
      <c r="V870" s="199"/>
      <c r="W870" s="200"/>
      <c r="X870" s="200"/>
      <c r="Y870" s="43"/>
      <c r="Z870" s="199"/>
      <c r="AA870" s="199"/>
      <c r="AB870" s="199"/>
      <c r="AC870" s="199"/>
      <c r="AD870" s="199"/>
      <c r="AE870" s="199"/>
      <c r="AF870" s="199"/>
      <c r="AG870" s="196"/>
      <c r="AH870" s="201"/>
      <c r="AI870" s="201"/>
      <c r="AJ870" s="201"/>
      <c r="AK870" s="43"/>
      <c r="AL870" s="43"/>
      <c r="AM870" s="43"/>
      <c r="AN870" s="64"/>
      <c r="AO870" s="64"/>
      <c r="AP870" s="202"/>
      <c r="AQ870" s="202"/>
      <c r="AR870" s="64"/>
    </row>
    <row r="871" spans="1:44" ht="15.75" customHeight="1" x14ac:dyDescent="0.2">
      <c r="A871" s="43"/>
      <c r="B871" s="43"/>
      <c r="C871" s="43"/>
      <c r="D871" s="43"/>
      <c r="E871" s="43"/>
      <c r="F871" s="43"/>
      <c r="G871" s="194"/>
      <c r="H871" s="194"/>
      <c r="I871" s="195"/>
      <c r="J871" s="196"/>
      <c r="K871" s="196"/>
      <c r="L871" s="196"/>
      <c r="M871" s="196"/>
      <c r="N871" s="196"/>
      <c r="O871" s="197"/>
      <c r="P871" s="197"/>
      <c r="Q871" s="197"/>
      <c r="R871" s="197"/>
      <c r="S871" s="197"/>
      <c r="T871" s="197"/>
      <c r="U871" s="198"/>
      <c r="V871" s="199"/>
      <c r="W871" s="200"/>
      <c r="X871" s="200"/>
      <c r="Y871" s="43"/>
      <c r="Z871" s="199"/>
      <c r="AA871" s="199"/>
      <c r="AB871" s="199"/>
      <c r="AC871" s="199"/>
      <c r="AD871" s="199"/>
      <c r="AE871" s="199"/>
      <c r="AF871" s="199"/>
      <c r="AG871" s="196"/>
      <c r="AH871" s="201"/>
      <c r="AI871" s="201"/>
      <c r="AJ871" s="201"/>
      <c r="AK871" s="43"/>
      <c r="AL871" s="43"/>
      <c r="AM871" s="43"/>
      <c r="AN871" s="64"/>
      <c r="AO871" s="64"/>
      <c r="AP871" s="202"/>
      <c r="AQ871" s="202"/>
      <c r="AR871" s="64"/>
    </row>
    <row r="872" spans="1:44" ht="15.75" customHeight="1" x14ac:dyDescent="0.2">
      <c r="A872" s="43"/>
      <c r="B872" s="43"/>
      <c r="C872" s="43"/>
      <c r="D872" s="43"/>
      <c r="E872" s="43"/>
      <c r="F872" s="43"/>
      <c r="G872" s="194"/>
      <c r="H872" s="194"/>
      <c r="I872" s="195"/>
      <c r="J872" s="196"/>
      <c r="K872" s="196"/>
      <c r="L872" s="196"/>
      <c r="M872" s="196"/>
      <c r="N872" s="196"/>
      <c r="O872" s="197"/>
      <c r="P872" s="197"/>
      <c r="Q872" s="197"/>
      <c r="R872" s="197"/>
      <c r="S872" s="197"/>
      <c r="T872" s="197"/>
      <c r="U872" s="198"/>
      <c r="V872" s="199"/>
      <c r="W872" s="200"/>
      <c r="X872" s="200"/>
      <c r="Y872" s="43"/>
      <c r="Z872" s="199"/>
      <c r="AA872" s="199"/>
      <c r="AB872" s="199"/>
      <c r="AC872" s="199"/>
      <c r="AD872" s="199"/>
      <c r="AE872" s="199"/>
      <c r="AF872" s="199"/>
      <c r="AG872" s="196"/>
      <c r="AH872" s="201"/>
      <c r="AI872" s="201"/>
      <c r="AJ872" s="201"/>
      <c r="AK872" s="43"/>
      <c r="AL872" s="43"/>
      <c r="AM872" s="43"/>
      <c r="AN872" s="64"/>
      <c r="AO872" s="64"/>
      <c r="AP872" s="202"/>
      <c r="AQ872" s="202"/>
      <c r="AR872" s="64"/>
    </row>
    <row r="873" spans="1:44" ht="15.75" customHeight="1" x14ac:dyDescent="0.2">
      <c r="A873" s="43"/>
      <c r="B873" s="43"/>
      <c r="C873" s="43"/>
      <c r="D873" s="43"/>
      <c r="E873" s="43"/>
      <c r="F873" s="43"/>
      <c r="G873" s="194"/>
      <c r="H873" s="194"/>
      <c r="I873" s="195"/>
      <c r="J873" s="196"/>
      <c r="K873" s="196"/>
      <c r="L873" s="196"/>
      <c r="M873" s="196"/>
      <c r="N873" s="196"/>
      <c r="O873" s="197"/>
      <c r="P873" s="197"/>
      <c r="Q873" s="197"/>
      <c r="R873" s="197"/>
      <c r="S873" s="197"/>
      <c r="T873" s="197"/>
      <c r="U873" s="198"/>
      <c r="V873" s="199"/>
      <c r="W873" s="200"/>
      <c r="X873" s="200"/>
      <c r="Y873" s="43"/>
      <c r="Z873" s="199"/>
      <c r="AA873" s="199"/>
      <c r="AB873" s="199"/>
      <c r="AC873" s="199"/>
      <c r="AD873" s="199"/>
      <c r="AE873" s="199"/>
      <c r="AF873" s="199"/>
      <c r="AG873" s="196"/>
      <c r="AH873" s="201"/>
      <c r="AI873" s="201"/>
      <c r="AJ873" s="201"/>
      <c r="AK873" s="43"/>
      <c r="AL873" s="43"/>
      <c r="AM873" s="43"/>
      <c r="AN873" s="64"/>
      <c r="AO873" s="64"/>
      <c r="AP873" s="202"/>
      <c r="AQ873" s="202"/>
      <c r="AR873" s="64"/>
    </row>
    <row r="874" spans="1:44" ht="15.75" customHeight="1" x14ac:dyDescent="0.2">
      <c r="A874" s="43"/>
      <c r="B874" s="43"/>
      <c r="C874" s="43"/>
      <c r="D874" s="43"/>
      <c r="E874" s="43"/>
      <c r="F874" s="43"/>
      <c r="G874" s="194"/>
      <c r="H874" s="194"/>
      <c r="I874" s="195"/>
      <c r="J874" s="196"/>
      <c r="K874" s="196"/>
      <c r="L874" s="196"/>
      <c r="M874" s="196"/>
      <c r="N874" s="196"/>
      <c r="O874" s="197"/>
      <c r="P874" s="197"/>
      <c r="Q874" s="197"/>
      <c r="R874" s="197"/>
      <c r="S874" s="197"/>
      <c r="T874" s="197"/>
      <c r="U874" s="198"/>
      <c r="V874" s="199"/>
      <c r="W874" s="200"/>
      <c r="X874" s="200"/>
      <c r="Y874" s="43"/>
      <c r="Z874" s="199"/>
      <c r="AA874" s="199"/>
      <c r="AB874" s="199"/>
      <c r="AC874" s="199"/>
      <c r="AD874" s="199"/>
      <c r="AE874" s="199"/>
      <c r="AF874" s="199"/>
      <c r="AG874" s="196"/>
      <c r="AH874" s="201"/>
      <c r="AI874" s="201"/>
      <c r="AJ874" s="201"/>
      <c r="AK874" s="43"/>
      <c r="AL874" s="43"/>
      <c r="AM874" s="43"/>
      <c r="AN874" s="64"/>
      <c r="AO874" s="64"/>
      <c r="AP874" s="202"/>
      <c r="AQ874" s="202"/>
      <c r="AR874" s="64"/>
    </row>
    <row r="875" spans="1:44" ht="15.75" customHeight="1" x14ac:dyDescent="0.2">
      <c r="A875" s="43"/>
      <c r="B875" s="43"/>
      <c r="C875" s="43"/>
      <c r="D875" s="43"/>
      <c r="E875" s="43"/>
      <c r="F875" s="43"/>
      <c r="G875" s="194"/>
      <c r="H875" s="194"/>
      <c r="I875" s="195"/>
      <c r="J875" s="196"/>
      <c r="K875" s="196"/>
      <c r="L875" s="196"/>
      <c r="M875" s="196"/>
      <c r="N875" s="196"/>
      <c r="O875" s="197"/>
      <c r="P875" s="197"/>
      <c r="Q875" s="197"/>
      <c r="R875" s="197"/>
      <c r="S875" s="197"/>
      <c r="T875" s="197"/>
      <c r="U875" s="198"/>
      <c r="V875" s="199"/>
      <c r="W875" s="200"/>
      <c r="X875" s="200"/>
      <c r="Y875" s="43"/>
      <c r="Z875" s="199"/>
      <c r="AA875" s="199"/>
      <c r="AB875" s="199"/>
      <c r="AC875" s="199"/>
      <c r="AD875" s="199"/>
      <c r="AE875" s="199"/>
      <c r="AF875" s="199"/>
      <c r="AG875" s="196"/>
      <c r="AH875" s="201"/>
      <c r="AI875" s="201"/>
      <c r="AJ875" s="201"/>
      <c r="AK875" s="43"/>
      <c r="AL875" s="43"/>
      <c r="AM875" s="43"/>
      <c r="AN875" s="64"/>
      <c r="AO875" s="64"/>
      <c r="AP875" s="202"/>
      <c r="AQ875" s="202"/>
      <c r="AR875" s="64"/>
    </row>
    <row r="876" spans="1:44" ht="15.75" customHeight="1" x14ac:dyDescent="0.2">
      <c r="A876" s="43"/>
      <c r="B876" s="43"/>
      <c r="C876" s="43"/>
      <c r="D876" s="43"/>
      <c r="E876" s="43"/>
      <c r="F876" s="43"/>
      <c r="G876" s="194"/>
      <c r="H876" s="194"/>
      <c r="I876" s="195"/>
      <c r="J876" s="196"/>
      <c r="K876" s="196"/>
      <c r="L876" s="196"/>
      <c r="M876" s="196"/>
      <c r="N876" s="196"/>
      <c r="O876" s="197"/>
      <c r="P876" s="197"/>
      <c r="Q876" s="197"/>
      <c r="R876" s="197"/>
      <c r="S876" s="197"/>
      <c r="T876" s="197"/>
      <c r="U876" s="198"/>
      <c r="V876" s="199"/>
      <c r="W876" s="200"/>
      <c r="X876" s="200"/>
      <c r="Y876" s="43"/>
      <c r="Z876" s="199"/>
      <c r="AA876" s="199"/>
      <c r="AB876" s="199"/>
      <c r="AC876" s="199"/>
      <c r="AD876" s="199"/>
      <c r="AE876" s="199"/>
      <c r="AF876" s="199"/>
      <c r="AG876" s="196"/>
      <c r="AH876" s="201"/>
      <c r="AI876" s="201"/>
      <c r="AJ876" s="201"/>
      <c r="AK876" s="43"/>
      <c r="AL876" s="43"/>
      <c r="AM876" s="43"/>
      <c r="AN876" s="64"/>
      <c r="AO876" s="64"/>
      <c r="AP876" s="202"/>
      <c r="AQ876" s="202"/>
      <c r="AR876" s="64"/>
    </row>
    <row r="877" spans="1:44" ht="15.75" customHeight="1" x14ac:dyDescent="0.2">
      <c r="A877" s="43"/>
      <c r="B877" s="43"/>
      <c r="C877" s="43"/>
      <c r="D877" s="43"/>
      <c r="E877" s="43"/>
      <c r="F877" s="43"/>
      <c r="G877" s="194"/>
      <c r="H877" s="194"/>
      <c r="I877" s="195"/>
      <c r="J877" s="196"/>
      <c r="K877" s="196"/>
      <c r="L877" s="196"/>
      <c r="M877" s="196"/>
      <c r="N877" s="196"/>
      <c r="O877" s="197"/>
      <c r="P877" s="197"/>
      <c r="Q877" s="197"/>
      <c r="R877" s="197"/>
      <c r="S877" s="197"/>
      <c r="T877" s="197"/>
      <c r="U877" s="198"/>
      <c r="V877" s="199"/>
      <c r="W877" s="200"/>
      <c r="X877" s="200"/>
      <c r="Y877" s="43"/>
      <c r="Z877" s="199"/>
      <c r="AA877" s="199"/>
      <c r="AB877" s="199"/>
      <c r="AC877" s="199"/>
      <c r="AD877" s="199"/>
      <c r="AE877" s="199"/>
      <c r="AF877" s="199"/>
      <c r="AG877" s="196"/>
      <c r="AH877" s="201"/>
      <c r="AI877" s="201"/>
      <c r="AJ877" s="201"/>
      <c r="AK877" s="43"/>
      <c r="AL877" s="43"/>
      <c r="AM877" s="43"/>
      <c r="AN877" s="64"/>
      <c r="AO877" s="64"/>
      <c r="AP877" s="202"/>
      <c r="AQ877" s="202"/>
      <c r="AR877" s="64"/>
    </row>
    <row r="878" spans="1:44" ht="15.75" customHeight="1" x14ac:dyDescent="0.2">
      <c r="A878" s="43"/>
      <c r="B878" s="43"/>
      <c r="C878" s="43"/>
      <c r="D878" s="43"/>
      <c r="E878" s="43"/>
      <c r="F878" s="43"/>
      <c r="G878" s="194"/>
      <c r="H878" s="194"/>
      <c r="I878" s="195"/>
      <c r="J878" s="196"/>
      <c r="K878" s="196"/>
      <c r="L878" s="196"/>
      <c r="M878" s="196"/>
      <c r="N878" s="196"/>
      <c r="O878" s="197"/>
      <c r="P878" s="197"/>
      <c r="Q878" s="197"/>
      <c r="R878" s="197"/>
      <c r="S878" s="197"/>
      <c r="T878" s="197"/>
      <c r="U878" s="198"/>
      <c r="V878" s="199"/>
      <c r="W878" s="200"/>
      <c r="X878" s="200"/>
      <c r="Y878" s="43"/>
      <c r="Z878" s="199"/>
      <c r="AA878" s="199"/>
      <c r="AB878" s="199"/>
      <c r="AC878" s="199"/>
      <c r="AD878" s="199"/>
      <c r="AE878" s="199"/>
      <c r="AF878" s="199"/>
      <c r="AG878" s="196"/>
      <c r="AH878" s="201"/>
      <c r="AI878" s="201"/>
      <c r="AJ878" s="201"/>
      <c r="AK878" s="43"/>
      <c r="AL878" s="43"/>
      <c r="AM878" s="43"/>
      <c r="AN878" s="64"/>
      <c r="AO878" s="64"/>
      <c r="AP878" s="202"/>
      <c r="AQ878" s="202"/>
      <c r="AR878" s="64"/>
    </row>
    <row r="879" spans="1:44" ht="15.75" customHeight="1" x14ac:dyDescent="0.2">
      <c r="A879" s="43"/>
      <c r="B879" s="43"/>
      <c r="C879" s="43"/>
      <c r="D879" s="43"/>
      <c r="E879" s="43"/>
      <c r="F879" s="43"/>
      <c r="G879" s="194"/>
      <c r="H879" s="194"/>
      <c r="I879" s="195"/>
      <c r="J879" s="196"/>
      <c r="K879" s="196"/>
      <c r="L879" s="196"/>
      <c r="M879" s="196"/>
      <c r="N879" s="196"/>
      <c r="O879" s="197"/>
      <c r="P879" s="197"/>
      <c r="Q879" s="197"/>
      <c r="R879" s="197"/>
      <c r="S879" s="197"/>
      <c r="T879" s="197"/>
      <c r="U879" s="198"/>
      <c r="V879" s="199"/>
      <c r="W879" s="200"/>
      <c r="X879" s="200"/>
      <c r="Y879" s="43"/>
      <c r="Z879" s="199"/>
      <c r="AA879" s="199"/>
      <c r="AB879" s="199"/>
      <c r="AC879" s="199"/>
      <c r="AD879" s="199"/>
      <c r="AE879" s="199"/>
      <c r="AF879" s="199"/>
      <c r="AG879" s="196"/>
      <c r="AH879" s="201"/>
      <c r="AI879" s="201"/>
      <c r="AJ879" s="201"/>
      <c r="AK879" s="43"/>
      <c r="AL879" s="43"/>
      <c r="AM879" s="43"/>
      <c r="AN879" s="64"/>
      <c r="AO879" s="64"/>
      <c r="AP879" s="202"/>
      <c r="AQ879" s="202"/>
      <c r="AR879" s="64"/>
    </row>
    <row r="880" spans="1:44" ht="15.75" customHeight="1" x14ac:dyDescent="0.2">
      <c r="A880" s="43"/>
      <c r="B880" s="43"/>
      <c r="C880" s="43"/>
      <c r="D880" s="43"/>
      <c r="E880" s="43"/>
      <c r="F880" s="43"/>
      <c r="G880" s="194"/>
      <c r="H880" s="194"/>
      <c r="I880" s="195"/>
      <c r="J880" s="196"/>
      <c r="K880" s="196"/>
      <c r="L880" s="196"/>
      <c r="M880" s="196"/>
      <c r="N880" s="196"/>
      <c r="O880" s="197"/>
      <c r="P880" s="197"/>
      <c r="Q880" s="197"/>
      <c r="R880" s="197"/>
      <c r="S880" s="197"/>
      <c r="T880" s="197"/>
      <c r="U880" s="198"/>
      <c r="V880" s="199"/>
      <c r="W880" s="200"/>
      <c r="X880" s="200"/>
      <c r="Y880" s="43"/>
      <c r="Z880" s="199"/>
      <c r="AA880" s="199"/>
      <c r="AB880" s="199"/>
      <c r="AC880" s="199"/>
      <c r="AD880" s="199"/>
      <c r="AE880" s="199"/>
      <c r="AF880" s="199"/>
      <c r="AG880" s="196"/>
      <c r="AH880" s="201"/>
      <c r="AI880" s="201"/>
      <c r="AJ880" s="201"/>
      <c r="AK880" s="43"/>
      <c r="AL880" s="43"/>
      <c r="AM880" s="43"/>
      <c r="AN880" s="64"/>
      <c r="AO880" s="64"/>
      <c r="AP880" s="202"/>
      <c r="AQ880" s="202"/>
      <c r="AR880" s="64"/>
    </row>
    <row r="881" spans="1:44" ht="15.75" customHeight="1" x14ac:dyDescent="0.2">
      <c r="A881" s="43"/>
      <c r="B881" s="43"/>
      <c r="C881" s="43"/>
      <c r="D881" s="43"/>
      <c r="E881" s="43"/>
      <c r="F881" s="43"/>
      <c r="G881" s="194"/>
      <c r="H881" s="194"/>
      <c r="I881" s="195"/>
      <c r="J881" s="196"/>
      <c r="K881" s="196"/>
      <c r="L881" s="196"/>
      <c r="M881" s="196"/>
      <c r="N881" s="196"/>
      <c r="O881" s="197"/>
      <c r="P881" s="197"/>
      <c r="Q881" s="197"/>
      <c r="R881" s="197"/>
      <c r="S881" s="197"/>
      <c r="T881" s="197"/>
      <c r="U881" s="198"/>
      <c r="V881" s="199"/>
      <c r="W881" s="200"/>
      <c r="X881" s="200"/>
      <c r="Y881" s="43"/>
      <c r="Z881" s="199"/>
      <c r="AA881" s="199"/>
      <c r="AB881" s="199"/>
      <c r="AC881" s="199"/>
      <c r="AD881" s="199"/>
      <c r="AE881" s="199"/>
      <c r="AF881" s="199"/>
      <c r="AG881" s="196"/>
      <c r="AH881" s="201"/>
      <c r="AI881" s="201"/>
      <c r="AJ881" s="201"/>
      <c r="AK881" s="43"/>
      <c r="AL881" s="43"/>
      <c r="AM881" s="43"/>
      <c r="AN881" s="64"/>
      <c r="AO881" s="64"/>
      <c r="AP881" s="202"/>
      <c r="AQ881" s="202"/>
      <c r="AR881" s="64"/>
    </row>
    <row r="882" spans="1:44" ht="15.75" customHeight="1" x14ac:dyDescent="0.2">
      <c r="A882" s="43"/>
      <c r="B882" s="43"/>
      <c r="C882" s="43"/>
      <c r="D882" s="43"/>
      <c r="E882" s="43"/>
      <c r="F882" s="43"/>
      <c r="G882" s="194"/>
      <c r="H882" s="194"/>
      <c r="I882" s="195"/>
      <c r="J882" s="196"/>
      <c r="K882" s="196"/>
      <c r="L882" s="196"/>
      <c r="M882" s="196"/>
      <c r="N882" s="196"/>
      <c r="O882" s="197"/>
      <c r="P882" s="197"/>
      <c r="Q882" s="197"/>
      <c r="R882" s="197"/>
      <c r="S882" s="197"/>
      <c r="T882" s="197"/>
      <c r="U882" s="198"/>
      <c r="V882" s="199"/>
      <c r="W882" s="200"/>
      <c r="X882" s="200"/>
      <c r="Y882" s="43"/>
      <c r="Z882" s="199"/>
      <c r="AA882" s="199"/>
      <c r="AB882" s="199"/>
      <c r="AC882" s="199"/>
      <c r="AD882" s="199"/>
      <c r="AE882" s="199"/>
      <c r="AF882" s="199"/>
      <c r="AG882" s="196"/>
      <c r="AH882" s="201"/>
      <c r="AI882" s="201"/>
      <c r="AJ882" s="201"/>
      <c r="AK882" s="43"/>
      <c r="AL882" s="43"/>
      <c r="AM882" s="43"/>
      <c r="AN882" s="64"/>
      <c r="AO882" s="64"/>
      <c r="AP882" s="202"/>
      <c r="AQ882" s="202"/>
      <c r="AR882" s="64"/>
    </row>
    <row r="883" spans="1:44" ht="15.75" customHeight="1" x14ac:dyDescent="0.2">
      <c r="A883" s="43"/>
      <c r="B883" s="43"/>
      <c r="C883" s="43"/>
      <c r="D883" s="43"/>
      <c r="E883" s="43"/>
      <c r="F883" s="43"/>
      <c r="G883" s="194"/>
      <c r="H883" s="194"/>
      <c r="I883" s="195"/>
      <c r="J883" s="196"/>
      <c r="K883" s="196"/>
      <c r="L883" s="196"/>
      <c r="M883" s="196"/>
      <c r="N883" s="196"/>
      <c r="O883" s="197"/>
      <c r="P883" s="197"/>
      <c r="Q883" s="197"/>
      <c r="R883" s="197"/>
      <c r="S883" s="197"/>
      <c r="T883" s="197"/>
      <c r="U883" s="198"/>
      <c r="V883" s="199"/>
      <c r="W883" s="200"/>
      <c r="X883" s="200"/>
      <c r="Y883" s="43"/>
      <c r="Z883" s="199"/>
      <c r="AA883" s="199"/>
      <c r="AB883" s="199"/>
      <c r="AC883" s="199"/>
      <c r="AD883" s="199"/>
      <c r="AE883" s="199"/>
      <c r="AF883" s="199"/>
      <c r="AG883" s="196"/>
      <c r="AH883" s="201"/>
      <c r="AI883" s="201"/>
      <c r="AJ883" s="201"/>
      <c r="AK883" s="43"/>
      <c r="AL883" s="43"/>
      <c r="AM883" s="43"/>
      <c r="AN883" s="64"/>
      <c r="AO883" s="64"/>
      <c r="AP883" s="202"/>
      <c r="AQ883" s="202"/>
      <c r="AR883" s="64"/>
    </row>
    <row r="884" spans="1:44" ht="15.75" customHeight="1" x14ac:dyDescent="0.2">
      <c r="A884" s="43"/>
      <c r="B884" s="43"/>
      <c r="C884" s="43"/>
      <c r="D884" s="43"/>
      <c r="E884" s="43"/>
      <c r="F884" s="43"/>
      <c r="G884" s="194"/>
      <c r="H884" s="194"/>
      <c r="I884" s="195"/>
      <c r="J884" s="196"/>
      <c r="K884" s="196"/>
      <c r="L884" s="196"/>
      <c r="M884" s="196"/>
      <c r="N884" s="196"/>
      <c r="O884" s="197"/>
      <c r="P884" s="197"/>
      <c r="Q884" s="197"/>
      <c r="R884" s="197"/>
      <c r="S884" s="197"/>
      <c r="T884" s="197"/>
      <c r="U884" s="198"/>
      <c r="V884" s="199"/>
      <c r="W884" s="200"/>
      <c r="X884" s="200"/>
      <c r="Y884" s="43"/>
      <c r="Z884" s="199"/>
      <c r="AA884" s="199"/>
      <c r="AB884" s="199"/>
      <c r="AC884" s="199"/>
      <c r="AD884" s="199"/>
      <c r="AE884" s="199"/>
      <c r="AF884" s="199"/>
      <c r="AG884" s="196"/>
      <c r="AH884" s="201"/>
      <c r="AI884" s="201"/>
      <c r="AJ884" s="201"/>
      <c r="AK884" s="43"/>
      <c r="AL884" s="43"/>
      <c r="AM884" s="43"/>
      <c r="AN884" s="64"/>
      <c r="AO884" s="64"/>
      <c r="AP884" s="202"/>
      <c r="AQ884" s="202"/>
      <c r="AR884" s="64"/>
    </row>
    <row r="885" spans="1:44" ht="15.75" customHeight="1" x14ac:dyDescent="0.2">
      <c r="A885" s="43"/>
      <c r="B885" s="43"/>
      <c r="C885" s="43"/>
      <c r="D885" s="43"/>
      <c r="E885" s="43"/>
      <c r="F885" s="43"/>
      <c r="G885" s="194"/>
      <c r="H885" s="194"/>
      <c r="I885" s="195"/>
      <c r="J885" s="196"/>
      <c r="K885" s="196"/>
      <c r="L885" s="196"/>
      <c r="M885" s="196"/>
      <c r="N885" s="196"/>
      <c r="O885" s="197"/>
      <c r="P885" s="197"/>
      <c r="Q885" s="197"/>
      <c r="R885" s="197"/>
      <c r="S885" s="197"/>
      <c r="T885" s="197"/>
      <c r="U885" s="198"/>
      <c r="V885" s="199"/>
      <c r="W885" s="200"/>
      <c r="X885" s="200"/>
      <c r="Y885" s="43"/>
      <c r="Z885" s="199"/>
      <c r="AA885" s="199"/>
      <c r="AB885" s="199"/>
      <c r="AC885" s="199"/>
      <c r="AD885" s="199"/>
      <c r="AE885" s="199"/>
      <c r="AF885" s="199"/>
      <c r="AG885" s="196"/>
      <c r="AH885" s="201"/>
      <c r="AI885" s="201"/>
      <c r="AJ885" s="201"/>
      <c r="AK885" s="43"/>
      <c r="AL885" s="43"/>
      <c r="AM885" s="43"/>
      <c r="AN885" s="64"/>
      <c r="AO885" s="64"/>
      <c r="AP885" s="202"/>
      <c r="AQ885" s="202"/>
      <c r="AR885" s="64"/>
    </row>
    <row r="886" spans="1:44" ht="15.75" customHeight="1" x14ac:dyDescent="0.2">
      <c r="A886" s="43"/>
      <c r="B886" s="43"/>
      <c r="C886" s="43"/>
      <c r="D886" s="43"/>
      <c r="E886" s="43"/>
      <c r="F886" s="43"/>
      <c r="G886" s="194"/>
      <c r="H886" s="194"/>
      <c r="I886" s="195"/>
      <c r="J886" s="196"/>
      <c r="K886" s="196"/>
      <c r="L886" s="196"/>
      <c r="M886" s="196"/>
      <c r="N886" s="196"/>
      <c r="O886" s="197"/>
      <c r="P886" s="197"/>
      <c r="Q886" s="197"/>
      <c r="R886" s="197"/>
      <c r="S886" s="197"/>
      <c r="T886" s="197"/>
      <c r="U886" s="198"/>
      <c r="V886" s="199"/>
      <c r="W886" s="200"/>
      <c r="X886" s="200"/>
      <c r="Y886" s="43"/>
      <c r="Z886" s="199"/>
      <c r="AA886" s="199"/>
      <c r="AB886" s="199"/>
      <c r="AC886" s="199"/>
      <c r="AD886" s="199"/>
      <c r="AE886" s="199"/>
      <c r="AF886" s="199"/>
      <c r="AG886" s="196"/>
      <c r="AH886" s="201"/>
      <c r="AI886" s="201"/>
      <c r="AJ886" s="201"/>
      <c r="AK886" s="43"/>
      <c r="AL886" s="43"/>
      <c r="AM886" s="43"/>
      <c r="AN886" s="64"/>
      <c r="AO886" s="64"/>
      <c r="AP886" s="202"/>
      <c r="AQ886" s="202"/>
      <c r="AR886" s="64"/>
    </row>
    <row r="887" spans="1:44" ht="15.75" customHeight="1" x14ac:dyDescent="0.2">
      <c r="A887" s="43"/>
      <c r="B887" s="43"/>
      <c r="C887" s="43"/>
      <c r="D887" s="43"/>
      <c r="E887" s="43"/>
      <c r="F887" s="43"/>
      <c r="G887" s="194"/>
      <c r="H887" s="194"/>
      <c r="I887" s="195"/>
      <c r="J887" s="196"/>
      <c r="K887" s="196"/>
      <c r="L887" s="196"/>
      <c r="M887" s="196"/>
      <c r="N887" s="196"/>
      <c r="O887" s="197"/>
      <c r="P887" s="197"/>
      <c r="Q887" s="197"/>
      <c r="R887" s="197"/>
      <c r="S887" s="197"/>
      <c r="T887" s="197"/>
      <c r="U887" s="198"/>
      <c r="V887" s="199"/>
      <c r="W887" s="200"/>
      <c r="X887" s="200"/>
      <c r="Y887" s="43"/>
      <c r="Z887" s="199"/>
      <c r="AA887" s="199"/>
      <c r="AB887" s="199"/>
      <c r="AC887" s="199"/>
      <c r="AD887" s="199"/>
      <c r="AE887" s="199"/>
      <c r="AF887" s="199"/>
      <c r="AG887" s="196"/>
      <c r="AH887" s="201"/>
      <c r="AI887" s="201"/>
      <c r="AJ887" s="201"/>
      <c r="AK887" s="43"/>
      <c r="AL887" s="43"/>
      <c r="AM887" s="43"/>
      <c r="AN887" s="64"/>
      <c r="AO887" s="64"/>
      <c r="AP887" s="202"/>
      <c r="AQ887" s="202"/>
      <c r="AR887" s="64"/>
    </row>
    <row r="888" spans="1:44" ht="15.75" customHeight="1" x14ac:dyDescent="0.2">
      <c r="A888" s="43"/>
      <c r="B888" s="43"/>
      <c r="C888" s="43"/>
      <c r="D888" s="43"/>
      <c r="E888" s="43"/>
      <c r="F888" s="43"/>
      <c r="G888" s="194"/>
      <c r="H888" s="194"/>
      <c r="I888" s="195"/>
      <c r="J888" s="196"/>
      <c r="K888" s="196"/>
      <c r="L888" s="196"/>
      <c r="M888" s="196"/>
      <c r="N888" s="196"/>
      <c r="O888" s="197"/>
      <c r="P888" s="197"/>
      <c r="Q888" s="197"/>
      <c r="R888" s="197"/>
      <c r="S888" s="197"/>
      <c r="T888" s="197"/>
      <c r="U888" s="198"/>
      <c r="V888" s="199"/>
      <c r="W888" s="200"/>
      <c r="X888" s="200"/>
      <c r="Y888" s="43"/>
      <c r="Z888" s="199"/>
      <c r="AA888" s="199"/>
      <c r="AB888" s="199"/>
      <c r="AC888" s="199"/>
      <c r="AD888" s="199"/>
      <c r="AE888" s="199"/>
      <c r="AF888" s="199"/>
      <c r="AG888" s="196"/>
      <c r="AH888" s="201"/>
      <c r="AI888" s="201"/>
      <c r="AJ888" s="201"/>
      <c r="AK888" s="43"/>
      <c r="AL888" s="43"/>
      <c r="AM888" s="43"/>
      <c r="AN888" s="64"/>
      <c r="AO888" s="64"/>
      <c r="AP888" s="202"/>
      <c r="AQ888" s="202"/>
      <c r="AR888" s="64"/>
    </row>
    <row r="889" spans="1:44" ht="15.75" customHeight="1" x14ac:dyDescent="0.2">
      <c r="A889" s="43"/>
      <c r="B889" s="43"/>
      <c r="C889" s="43"/>
      <c r="D889" s="43"/>
      <c r="E889" s="43"/>
      <c r="F889" s="43"/>
      <c r="G889" s="194"/>
      <c r="H889" s="194"/>
      <c r="I889" s="195"/>
      <c r="J889" s="196"/>
      <c r="K889" s="196"/>
      <c r="L889" s="196"/>
      <c r="M889" s="196"/>
      <c r="N889" s="196"/>
      <c r="O889" s="197"/>
      <c r="P889" s="197"/>
      <c r="Q889" s="197"/>
      <c r="R889" s="197"/>
      <c r="S889" s="197"/>
      <c r="T889" s="197"/>
      <c r="U889" s="198"/>
      <c r="V889" s="199"/>
      <c r="W889" s="200"/>
      <c r="X889" s="200"/>
      <c r="Y889" s="43"/>
      <c r="Z889" s="199"/>
      <c r="AA889" s="199"/>
      <c r="AB889" s="199"/>
      <c r="AC889" s="199"/>
      <c r="AD889" s="199"/>
      <c r="AE889" s="199"/>
      <c r="AF889" s="199"/>
      <c r="AG889" s="196"/>
      <c r="AH889" s="201"/>
      <c r="AI889" s="201"/>
      <c r="AJ889" s="201"/>
      <c r="AK889" s="43"/>
      <c r="AL889" s="43"/>
      <c r="AM889" s="43"/>
      <c r="AN889" s="64"/>
      <c r="AO889" s="64"/>
      <c r="AP889" s="202"/>
      <c r="AQ889" s="202"/>
      <c r="AR889" s="64"/>
    </row>
    <row r="890" spans="1:44" ht="15.75" customHeight="1" x14ac:dyDescent="0.2">
      <c r="A890" s="43"/>
      <c r="B890" s="43"/>
      <c r="C890" s="43"/>
      <c r="D890" s="43"/>
      <c r="E890" s="43"/>
      <c r="F890" s="43"/>
      <c r="G890" s="194"/>
      <c r="H890" s="194"/>
      <c r="I890" s="195"/>
      <c r="J890" s="196"/>
      <c r="K890" s="196"/>
      <c r="L890" s="196"/>
      <c r="M890" s="196"/>
      <c r="N890" s="196"/>
      <c r="O890" s="197"/>
      <c r="P890" s="197"/>
      <c r="Q890" s="197"/>
      <c r="R890" s="197"/>
      <c r="S890" s="197"/>
      <c r="T890" s="197"/>
      <c r="U890" s="198"/>
      <c r="V890" s="199"/>
      <c r="W890" s="200"/>
      <c r="X890" s="200"/>
      <c r="Y890" s="43"/>
      <c r="Z890" s="199"/>
      <c r="AA890" s="199"/>
      <c r="AB890" s="199"/>
      <c r="AC890" s="199"/>
      <c r="AD890" s="199"/>
      <c r="AE890" s="199"/>
      <c r="AF890" s="199"/>
      <c r="AG890" s="196"/>
      <c r="AH890" s="201"/>
      <c r="AI890" s="201"/>
      <c r="AJ890" s="201"/>
      <c r="AK890" s="43"/>
      <c r="AL890" s="43"/>
      <c r="AM890" s="43"/>
      <c r="AN890" s="64"/>
      <c r="AO890" s="64"/>
      <c r="AP890" s="202"/>
      <c r="AQ890" s="202"/>
      <c r="AR890" s="64"/>
    </row>
    <row r="891" spans="1:44" ht="15.75" customHeight="1" x14ac:dyDescent="0.2">
      <c r="A891" s="43"/>
      <c r="B891" s="43"/>
      <c r="C891" s="43"/>
      <c r="D891" s="43"/>
      <c r="E891" s="43"/>
      <c r="F891" s="43"/>
      <c r="G891" s="194"/>
      <c r="H891" s="194"/>
      <c r="I891" s="195"/>
      <c r="J891" s="196"/>
      <c r="K891" s="196"/>
      <c r="L891" s="196"/>
      <c r="M891" s="196"/>
      <c r="N891" s="196"/>
      <c r="O891" s="197"/>
      <c r="P891" s="197"/>
      <c r="Q891" s="197"/>
      <c r="R891" s="197"/>
      <c r="S891" s="197"/>
      <c r="T891" s="197"/>
      <c r="U891" s="198"/>
      <c r="V891" s="199"/>
      <c r="W891" s="200"/>
      <c r="X891" s="200"/>
      <c r="Y891" s="43"/>
      <c r="Z891" s="199"/>
      <c r="AA891" s="199"/>
      <c r="AB891" s="199"/>
      <c r="AC891" s="199"/>
      <c r="AD891" s="199"/>
      <c r="AE891" s="199"/>
      <c r="AF891" s="199"/>
      <c r="AG891" s="196"/>
      <c r="AH891" s="201"/>
      <c r="AI891" s="201"/>
      <c r="AJ891" s="201"/>
      <c r="AK891" s="43"/>
      <c r="AL891" s="43"/>
      <c r="AM891" s="43"/>
      <c r="AN891" s="64"/>
      <c r="AO891" s="64"/>
      <c r="AP891" s="202"/>
      <c r="AQ891" s="202"/>
      <c r="AR891" s="64"/>
    </row>
    <row r="892" spans="1:44" ht="15.75" customHeight="1" x14ac:dyDescent="0.2">
      <c r="A892" s="43"/>
      <c r="B892" s="43"/>
      <c r="C892" s="43"/>
      <c r="D892" s="43"/>
      <c r="E892" s="43"/>
      <c r="F892" s="43"/>
      <c r="G892" s="194"/>
      <c r="H892" s="194"/>
      <c r="I892" s="195"/>
      <c r="J892" s="196"/>
      <c r="K892" s="196"/>
      <c r="L892" s="196"/>
      <c r="M892" s="196"/>
      <c r="N892" s="196"/>
      <c r="O892" s="197"/>
      <c r="P892" s="197"/>
      <c r="Q892" s="197"/>
      <c r="R892" s="197"/>
      <c r="S892" s="197"/>
      <c r="T892" s="197"/>
      <c r="U892" s="198"/>
      <c r="V892" s="199"/>
      <c r="W892" s="200"/>
      <c r="X892" s="200"/>
      <c r="Y892" s="43"/>
      <c r="Z892" s="199"/>
      <c r="AA892" s="199"/>
      <c r="AB892" s="199"/>
      <c r="AC892" s="199"/>
      <c r="AD892" s="199"/>
      <c r="AE892" s="199"/>
      <c r="AF892" s="199"/>
      <c r="AG892" s="196"/>
      <c r="AH892" s="201"/>
      <c r="AI892" s="201"/>
      <c r="AJ892" s="201"/>
      <c r="AK892" s="43"/>
      <c r="AL892" s="43"/>
      <c r="AM892" s="43"/>
      <c r="AN892" s="64"/>
      <c r="AO892" s="64"/>
      <c r="AP892" s="202"/>
      <c r="AQ892" s="202"/>
      <c r="AR892" s="64"/>
    </row>
    <row r="893" spans="1:44" ht="15.75" customHeight="1" x14ac:dyDescent="0.2">
      <c r="A893" s="43"/>
      <c r="B893" s="43"/>
      <c r="C893" s="43"/>
      <c r="D893" s="43"/>
      <c r="E893" s="43"/>
      <c r="F893" s="43"/>
      <c r="G893" s="194"/>
      <c r="H893" s="194"/>
      <c r="I893" s="195"/>
      <c r="J893" s="196"/>
      <c r="K893" s="196"/>
      <c r="L893" s="196"/>
      <c r="M893" s="196"/>
      <c r="N893" s="196"/>
      <c r="O893" s="197"/>
      <c r="P893" s="197"/>
      <c r="Q893" s="197"/>
      <c r="R893" s="197"/>
      <c r="S893" s="197"/>
      <c r="T893" s="197"/>
      <c r="U893" s="198"/>
      <c r="V893" s="199"/>
      <c r="W893" s="200"/>
      <c r="X893" s="200"/>
      <c r="Y893" s="43"/>
      <c r="Z893" s="199"/>
      <c r="AA893" s="199"/>
      <c r="AB893" s="199"/>
      <c r="AC893" s="199"/>
      <c r="AD893" s="199"/>
      <c r="AE893" s="199"/>
      <c r="AF893" s="199"/>
      <c r="AG893" s="196"/>
      <c r="AH893" s="201"/>
      <c r="AI893" s="201"/>
      <c r="AJ893" s="201"/>
      <c r="AK893" s="43"/>
      <c r="AL893" s="43"/>
      <c r="AM893" s="43"/>
      <c r="AN893" s="64"/>
      <c r="AO893" s="64"/>
      <c r="AP893" s="202"/>
      <c r="AQ893" s="202"/>
      <c r="AR893" s="64"/>
    </row>
    <row r="894" spans="1:44" ht="15.75" customHeight="1" x14ac:dyDescent="0.2">
      <c r="A894" s="43"/>
      <c r="B894" s="43"/>
      <c r="C894" s="43"/>
      <c r="D894" s="43"/>
      <c r="E894" s="43"/>
      <c r="F894" s="43"/>
      <c r="G894" s="194"/>
      <c r="H894" s="194"/>
      <c r="I894" s="195"/>
      <c r="J894" s="196"/>
      <c r="K894" s="196"/>
      <c r="L894" s="196"/>
      <c r="M894" s="196"/>
      <c r="N894" s="196"/>
      <c r="O894" s="197"/>
      <c r="P894" s="197"/>
      <c r="Q894" s="197"/>
      <c r="R894" s="197"/>
      <c r="S894" s="197"/>
      <c r="T894" s="197"/>
      <c r="U894" s="198"/>
      <c r="V894" s="199"/>
      <c r="W894" s="200"/>
      <c r="X894" s="200"/>
      <c r="Y894" s="43"/>
      <c r="Z894" s="199"/>
      <c r="AA894" s="199"/>
      <c r="AB894" s="199"/>
      <c r="AC894" s="199"/>
      <c r="AD894" s="199"/>
      <c r="AE894" s="199"/>
      <c r="AF894" s="199"/>
      <c r="AG894" s="196"/>
      <c r="AH894" s="201"/>
      <c r="AI894" s="201"/>
      <c r="AJ894" s="201"/>
      <c r="AK894" s="43"/>
      <c r="AL894" s="43"/>
      <c r="AM894" s="43"/>
      <c r="AN894" s="64"/>
      <c r="AO894" s="64"/>
      <c r="AP894" s="202"/>
      <c r="AQ894" s="202"/>
      <c r="AR894" s="64"/>
    </row>
    <row r="895" spans="1:44" ht="15.75" customHeight="1" x14ac:dyDescent="0.2">
      <c r="A895" s="43"/>
      <c r="B895" s="43"/>
      <c r="C895" s="43"/>
      <c r="D895" s="43"/>
      <c r="E895" s="43"/>
      <c r="F895" s="43"/>
      <c r="G895" s="194"/>
      <c r="H895" s="194"/>
      <c r="I895" s="195"/>
      <c r="J895" s="196"/>
      <c r="K895" s="196"/>
      <c r="L895" s="196"/>
      <c r="M895" s="196"/>
      <c r="N895" s="196"/>
      <c r="O895" s="197"/>
      <c r="P895" s="197"/>
      <c r="Q895" s="197"/>
      <c r="R895" s="197"/>
      <c r="S895" s="197"/>
      <c r="T895" s="197"/>
      <c r="U895" s="198"/>
      <c r="V895" s="199"/>
      <c r="W895" s="200"/>
      <c r="X895" s="200"/>
      <c r="Y895" s="43"/>
      <c r="Z895" s="199"/>
      <c r="AA895" s="199"/>
      <c r="AB895" s="199"/>
      <c r="AC895" s="199"/>
      <c r="AD895" s="199"/>
      <c r="AE895" s="199"/>
      <c r="AF895" s="199"/>
      <c r="AG895" s="196"/>
      <c r="AH895" s="201"/>
      <c r="AI895" s="201"/>
      <c r="AJ895" s="201"/>
      <c r="AK895" s="43"/>
      <c r="AL895" s="43"/>
      <c r="AM895" s="43"/>
      <c r="AN895" s="64"/>
      <c r="AO895" s="64"/>
      <c r="AP895" s="202"/>
      <c r="AQ895" s="202"/>
      <c r="AR895" s="64"/>
    </row>
    <row r="896" spans="1:44" ht="15.75" customHeight="1" x14ac:dyDescent="0.2">
      <c r="A896" s="43"/>
      <c r="B896" s="43"/>
      <c r="C896" s="43"/>
      <c r="D896" s="43"/>
      <c r="E896" s="43"/>
      <c r="F896" s="43"/>
      <c r="G896" s="194"/>
      <c r="H896" s="194"/>
      <c r="I896" s="195"/>
      <c r="J896" s="196"/>
      <c r="K896" s="196"/>
      <c r="L896" s="196"/>
      <c r="M896" s="196"/>
      <c r="N896" s="196"/>
      <c r="O896" s="197"/>
      <c r="P896" s="197"/>
      <c r="Q896" s="197"/>
      <c r="R896" s="197"/>
      <c r="S896" s="197"/>
      <c r="T896" s="197"/>
      <c r="U896" s="198"/>
      <c r="V896" s="199"/>
      <c r="W896" s="200"/>
      <c r="X896" s="200"/>
      <c r="Y896" s="43"/>
      <c r="Z896" s="199"/>
      <c r="AA896" s="199"/>
      <c r="AB896" s="199"/>
      <c r="AC896" s="199"/>
      <c r="AD896" s="199"/>
      <c r="AE896" s="199"/>
      <c r="AF896" s="199"/>
      <c r="AG896" s="196"/>
      <c r="AH896" s="201"/>
      <c r="AI896" s="201"/>
      <c r="AJ896" s="201"/>
      <c r="AK896" s="43"/>
      <c r="AL896" s="43"/>
      <c r="AM896" s="43"/>
      <c r="AN896" s="64"/>
      <c r="AO896" s="64"/>
      <c r="AP896" s="202"/>
      <c r="AQ896" s="202"/>
      <c r="AR896" s="64"/>
    </row>
    <row r="897" spans="1:44" ht="15.75" customHeight="1" x14ac:dyDescent="0.2">
      <c r="A897" s="43"/>
      <c r="B897" s="43"/>
      <c r="C897" s="43"/>
      <c r="D897" s="43"/>
      <c r="E897" s="43"/>
      <c r="F897" s="43"/>
      <c r="G897" s="194"/>
      <c r="H897" s="194"/>
      <c r="I897" s="195"/>
      <c r="J897" s="196"/>
      <c r="K897" s="196"/>
      <c r="L897" s="196"/>
      <c r="M897" s="196"/>
      <c r="N897" s="196"/>
      <c r="O897" s="197"/>
      <c r="P897" s="197"/>
      <c r="Q897" s="197"/>
      <c r="R897" s="197"/>
      <c r="S897" s="197"/>
      <c r="T897" s="197"/>
      <c r="U897" s="198"/>
      <c r="V897" s="199"/>
      <c r="W897" s="200"/>
      <c r="X897" s="200"/>
      <c r="Y897" s="43"/>
      <c r="Z897" s="199"/>
      <c r="AA897" s="199"/>
      <c r="AB897" s="199"/>
      <c r="AC897" s="199"/>
      <c r="AD897" s="199"/>
      <c r="AE897" s="199"/>
      <c r="AF897" s="199"/>
      <c r="AG897" s="196"/>
      <c r="AH897" s="201"/>
      <c r="AI897" s="201"/>
      <c r="AJ897" s="201"/>
      <c r="AK897" s="43"/>
      <c r="AL897" s="43"/>
      <c r="AM897" s="43"/>
      <c r="AN897" s="64"/>
      <c r="AO897" s="64"/>
      <c r="AP897" s="202"/>
      <c r="AQ897" s="202"/>
      <c r="AR897" s="64"/>
    </row>
    <row r="898" spans="1:44" ht="15.75" customHeight="1" x14ac:dyDescent="0.2">
      <c r="A898" s="43"/>
      <c r="B898" s="43"/>
      <c r="C898" s="43"/>
      <c r="D898" s="43"/>
      <c r="E898" s="43"/>
      <c r="F898" s="43"/>
      <c r="G898" s="194"/>
      <c r="H898" s="194"/>
      <c r="I898" s="195"/>
      <c r="J898" s="196"/>
      <c r="K898" s="196"/>
      <c r="L898" s="196"/>
      <c r="M898" s="196"/>
      <c r="N898" s="196"/>
      <c r="O898" s="197"/>
      <c r="P898" s="197"/>
      <c r="Q898" s="197"/>
      <c r="R898" s="197"/>
      <c r="S898" s="197"/>
      <c r="T898" s="197"/>
      <c r="U898" s="198"/>
      <c r="V898" s="199"/>
      <c r="W898" s="200"/>
      <c r="X898" s="200"/>
      <c r="Y898" s="43"/>
      <c r="Z898" s="199"/>
      <c r="AA898" s="199"/>
      <c r="AB898" s="199"/>
      <c r="AC898" s="199"/>
      <c r="AD898" s="199"/>
      <c r="AE898" s="199"/>
      <c r="AF898" s="199"/>
      <c r="AG898" s="196"/>
      <c r="AH898" s="201"/>
      <c r="AI898" s="201"/>
      <c r="AJ898" s="201"/>
      <c r="AK898" s="43"/>
      <c r="AL898" s="43"/>
      <c r="AM898" s="43"/>
      <c r="AN898" s="64"/>
      <c r="AO898" s="64"/>
      <c r="AP898" s="202"/>
      <c r="AQ898" s="202"/>
      <c r="AR898" s="64"/>
    </row>
    <row r="899" spans="1:44" ht="15.75" customHeight="1" x14ac:dyDescent="0.2">
      <c r="A899" s="43"/>
      <c r="B899" s="43"/>
      <c r="C899" s="43"/>
      <c r="D899" s="43"/>
      <c r="E899" s="43"/>
      <c r="F899" s="43"/>
      <c r="G899" s="194"/>
      <c r="H899" s="194"/>
      <c r="I899" s="195"/>
      <c r="J899" s="196"/>
      <c r="K899" s="196"/>
      <c r="L899" s="196"/>
      <c r="M899" s="196"/>
      <c r="N899" s="196"/>
      <c r="O899" s="197"/>
      <c r="P899" s="197"/>
      <c r="Q899" s="197"/>
      <c r="R899" s="197"/>
      <c r="S899" s="197"/>
      <c r="T899" s="197"/>
      <c r="U899" s="198"/>
      <c r="V899" s="199"/>
      <c r="W899" s="200"/>
      <c r="X899" s="200"/>
      <c r="Y899" s="43"/>
      <c r="Z899" s="199"/>
      <c r="AA899" s="199"/>
      <c r="AB899" s="199"/>
      <c r="AC899" s="199"/>
      <c r="AD899" s="199"/>
      <c r="AE899" s="199"/>
      <c r="AF899" s="199"/>
      <c r="AG899" s="196"/>
      <c r="AH899" s="201"/>
      <c r="AI899" s="201"/>
      <c r="AJ899" s="201"/>
      <c r="AK899" s="43"/>
      <c r="AL899" s="43"/>
      <c r="AM899" s="43"/>
      <c r="AN899" s="64"/>
      <c r="AO899" s="64"/>
      <c r="AP899" s="202"/>
      <c r="AQ899" s="202"/>
      <c r="AR899" s="64"/>
    </row>
    <row r="900" spans="1:44" ht="15.75" customHeight="1" x14ac:dyDescent="0.2">
      <c r="A900" s="43"/>
      <c r="B900" s="43"/>
      <c r="C900" s="43"/>
      <c r="D900" s="43"/>
      <c r="E900" s="43"/>
      <c r="F900" s="43"/>
      <c r="G900" s="194"/>
      <c r="H900" s="194"/>
      <c r="I900" s="195"/>
      <c r="J900" s="196"/>
      <c r="K900" s="196"/>
      <c r="L900" s="196"/>
      <c r="M900" s="196"/>
      <c r="N900" s="196"/>
      <c r="O900" s="197"/>
      <c r="P900" s="197"/>
      <c r="Q900" s="197"/>
      <c r="R900" s="197"/>
      <c r="S900" s="197"/>
      <c r="T900" s="197"/>
      <c r="U900" s="198"/>
      <c r="V900" s="199"/>
      <c r="W900" s="200"/>
      <c r="X900" s="200"/>
      <c r="Y900" s="43"/>
      <c r="Z900" s="199"/>
      <c r="AA900" s="199"/>
      <c r="AB900" s="199"/>
      <c r="AC900" s="199"/>
      <c r="AD900" s="199"/>
      <c r="AE900" s="199"/>
      <c r="AF900" s="199"/>
      <c r="AG900" s="196"/>
      <c r="AH900" s="201"/>
      <c r="AI900" s="201"/>
      <c r="AJ900" s="201"/>
      <c r="AK900" s="43"/>
      <c r="AL900" s="43"/>
      <c r="AM900" s="43"/>
      <c r="AN900" s="64"/>
      <c r="AO900" s="64"/>
      <c r="AP900" s="202"/>
      <c r="AQ900" s="202"/>
      <c r="AR900" s="64"/>
    </row>
    <row r="901" spans="1:44" ht="15.75" customHeight="1" x14ac:dyDescent="0.2">
      <c r="A901" s="43"/>
      <c r="B901" s="43"/>
      <c r="C901" s="43"/>
      <c r="D901" s="43"/>
      <c r="E901" s="43"/>
      <c r="F901" s="43"/>
      <c r="G901" s="194"/>
      <c r="H901" s="194"/>
      <c r="I901" s="195"/>
      <c r="J901" s="196"/>
      <c r="K901" s="196"/>
      <c r="L901" s="196"/>
      <c r="M901" s="196"/>
      <c r="N901" s="196"/>
      <c r="O901" s="197"/>
      <c r="P901" s="197"/>
      <c r="Q901" s="197"/>
      <c r="R901" s="197"/>
      <c r="S901" s="197"/>
      <c r="T901" s="197"/>
      <c r="U901" s="198"/>
      <c r="V901" s="199"/>
      <c r="W901" s="200"/>
      <c r="X901" s="200"/>
      <c r="Y901" s="43"/>
      <c r="Z901" s="199"/>
      <c r="AA901" s="199"/>
      <c r="AB901" s="199"/>
      <c r="AC901" s="199"/>
      <c r="AD901" s="199"/>
      <c r="AE901" s="199"/>
      <c r="AF901" s="199"/>
      <c r="AG901" s="196"/>
      <c r="AH901" s="201"/>
      <c r="AI901" s="201"/>
      <c r="AJ901" s="201"/>
      <c r="AK901" s="43"/>
      <c r="AL901" s="43"/>
      <c r="AM901" s="43"/>
      <c r="AN901" s="64"/>
      <c r="AO901" s="64"/>
      <c r="AP901" s="202"/>
      <c r="AQ901" s="202"/>
      <c r="AR901" s="64"/>
    </row>
    <row r="902" spans="1:44" ht="15.75" customHeight="1" x14ac:dyDescent="0.2">
      <c r="A902" s="43"/>
      <c r="B902" s="43"/>
      <c r="C902" s="43"/>
      <c r="D902" s="43"/>
      <c r="E902" s="43"/>
      <c r="F902" s="43"/>
      <c r="G902" s="194"/>
      <c r="H902" s="194"/>
      <c r="I902" s="195"/>
      <c r="J902" s="196"/>
      <c r="K902" s="196"/>
      <c r="L902" s="196"/>
      <c r="M902" s="196"/>
      <c r="N902" s="196"/>
      <c r="O902" s="197"/>
      <c r="P902" s="197"/>
      <c r="Q902" s="197"/>
      <c r="R902" s="197"/>
      <c r="S902" s="197"/>
      <c r="T902" s="197"/>
      <c r="U902" s="198"/>
      <c r="V902" s="199"/>
      <c r="W902" s="200"/>
      <c r="X902" s="200"/>
      <c r="Y902" s="43"/>
      <c r="Z902" s="199"/>
      <c r="AA902" s="199"/>
      <c r="AB902" s="199"/>
      <c r="AC902" s="199"/>
      <c r="AD902" s="199"/>
      <c r="AE902" s="199"/>
      <c r="AF902" s="199"/>
      <c r="AG902" s="196"/>
      <c r="AH902" s="201"/>
      <c r="AI902" s="201"/>
      <c r="AJ902" s="201"/>
      <c r="AK902" s="43"/>
      <c r="AL902" s="43"/>
      <c r="AM902" s="43"/>
      <c r="AN902" s="64"/>
      <c r="AO902" s="64"/>
      <c r="AP902" s="202"/>
      <c r="AQ902" s="202"/>
      <c r="AR902" s="64"/>
    </row>
    <row r="903" spans="1:44" ht="15.75" customHeight="1" x14ac:dyDescent="0.2">
      <c r="A903" s="43"/>
      <c r="B903" s="43"/>
      <c r="C903" s="43"/>
      <c r="D903" s="43"/>
      <c r="E903" s="43"/>
      <c r="F903" s="43"/>
      <c r="G903" s="194"/>
      <c r="H903" s="194"/>
      <c r="I903" s="195"/>
      <c r="J903" s="196"/>
      <c r="K903" s="196"/>
      <c r="L903" s="196"/>
      <c r="M903" s="196"/>
      <c r="N903" s="196"/>
      <c r="O903" s="197"/>
      <c r="P903" s="197"/>
      <c r="Q903" s="197"/>
      <c r="R903" s="197"/>
      <c r="S903" s="197"/>
      <c r="T903" s="197"/>
      <c r="U903" s="198"/>
      <c r="V903" s="199"/>
      <c r="W903" s="200"/>
      <c r="X903" s="200"/>
      <c r="Y903" s="43"/>
      <c r="Z903" s="199"/>
      <c r="AA903" s="199"/>
      <c r="AB903" s="199"/>
      <c r="AC903" s="199"/>
      <c r="AD903" s="199"/>
      <c r="AE903" s="199"/>
      <c r="AF903" s="199"/>
      <c r="AG903" s="196"/>
      <c r="AH903" s="201"/>
      <c r="AI903" s="201"/>
      <c r="AJ903" s="201"/>
      <c r="AK903" s="43"/>
      <c r="AL903" s="43"/>
      <c r="AM903" s="43"/>
      <c r="AN903" s="64"/>
      <c r="AO903" s="64"/>
      <c r="AP903" s="202"/>
      <c r="AQ903" s="202"/>
      <c r="AR903" s="64"/>
    </row>
    <row r="904" spans="1:44" ht="15.75" customHeight="1" x14ac:dyDescent="0.2">
      <c r="A904" s="43"/>
      <c r="B904" s="43"/>
      <c r="C904" s="43"/>
      <c r="D904" s="43"/>
      <c r="E904" s="43"/>
      <c r="F904" s="43"/>
      <c r="G904" s="194"/>
      <c r="H904" s="194"/>
      <c r="I904" s="195"/>
      <c r="J904" s="196"/>
      <c r="K904" s="196"/>
      <c r="L904" s="196"/>
      <c r="M904" s="196"/>
      <c r="N904" s="196"/>
      <c r="O904" s="197"/>
      <c r="P904" s="197"/>
      <c r="Q904" s="197"/>
      <c r="R904" s="197"/>
      <c r="S904" s="197"/>
      <c r="T904" s="197"/>
      <c r="U904" s="198"/>
      <c r="V904" s="199"/>
      <c r="W904" s="200"/>
      <c r="X904" s="200"/>
      <c r="Y904" s="43"/>
      <c r="Z904" s="199"/>
      <c r="AA904" s="199"/>
      <c r="AB904" s="199"/>
      <c r="AC904" s="199"/>
      <c r="AD904" s="199"/>
      <c r="AE904" s="199"/>
      <c r="AF904" s="199"/>
      <c r="AG904" s="196"/>
      <c r="AH904" s="201"/>
      <c r="AI904" s="201"/>
      <c r="AJ904" s="201"/>
      <c r="AK904" s="43"/>
      <c r="AL904" s="43"/>
      <c r="AM904" s="43"/>
      <c r="AN904" s="64"/>
      <c r="AO904" s="64"/>
      <c r="AP904" s="202"/>
      <c r="AQ904" s="202"/>
      <c r="AR904" s="64"/>
    </row>
    <row r="905" spans="1:44" ht="15.75" customHeight="1" x14ac:dyDescent="0.2">
      <c r="A905" s="43"/>
      <c r="B905" s="43"/>
      <c r="C905" s="43"/>
      <c r="D905" s="43"/>
      <c r="E905" s="43"/>
      <c r="F905" s="43"/>
      <c r="G905" s="194"/>
      <c r="H905" s="194"/>
      <c r="I905" s="195"/>
      <c r="J905" s="196"/>
      <c r="K905" s="196"/>
      <c r="L905" s="196"/>
      <c r="M905" s="196"/>
      <c r="N905" s="196"/>
      <c r="O905" s="197"/>
      <c r="P905" s="197"/>
      <c r="Q905" s="197"/>
      <c r="R905" s="197"/>
      <c r="S905" s="197"/>
      <c r="T905" s="197"/>
      <c r="U905" s="198"/>
      <c r="V905" s="199"/>
      <c r="W905" s="200"/>
      <c r="X905" s="200"/>
      <c r="Y905" s="43"/>
      <c r="Z905" s="199"/>
      <c r="AA905" s="199"/>
      <c r="AB905" s="199"/>
      <c r="AC905" s="199"/>
      <c r="AD905" s="199"/>
      <c r="AE905" s="199"/>
      <c r="AF905" s="199"/>
      <c r="AG905" s="196"/>
      <c r="AH905" s="201"/>
      <c r="AI905" s="201"/>
      <c r="AJ905" s="201"/>
      <c r="AK905" s="43"/>
      <c r="AL905" s="43"/>
      <c r="AM905" s="43"/>
      <c r="AN905" s="64"/>
      <c r="AO905" s="64"/>
      <c r="AP905" s="202"/>
      <c r="AQ905" s="202"/>
      <c r="AR905" s="64"/>
    </row>
    <row r="906" spans="1:44" ht="15.75" customHeight="1" x14ac:dyDescent="0.2">
      <c r="A906" s="43"/>
      <c r="B906" s="43"/>
      <c r="C906" s="43"/>
      <c r="D906" s="43"/>
      <c r="E906" s="43"/>
      <c r="F906" s="43"/>
      <c r="G906" s="194"/>
      <c r="H906" s="194"/>
      <c r="I906" s="195"/>
      <c r="J906" s="196"/>
      <c r="K906" s="196"/>
      <c r="L906" s="196"/>
      <c r="M906" s="196"/>
      <c r="N906" s="196"/>
      <c r="O906" s="197"/>
      <c r="P906" s="197"/>
      <c r="Q906" s="197"/>
      <c r="R906" s="197"/>
      <c r="S906" s="197"/>
      <c r="T906" s="197"/>
      <c r="U906" s="198"/>
      <c r="V906" s="199"/>
      <c r="W906" s="200"/>
      <c r="X906" s="200"/>
      <c r="Y906" s="43"/>
      <c r="Z906" s="199"/>
      <c r="AA906" s="199"/>
      <c r="AB906" s="199"/>
      <c r="AC906" s="199"/>
      <c r="AD906" s="199"/>
      <c r="AE906" s="199"/>
      <c r="AF906" s="199"/>
      <c r="AG906" s="196"/>
      <c r="AH906" s="201"/>
      <c r="AI906" s="201"/>
      <c r="AJ906" s="201"/>
      <c r="AK906" s="43"/>
      <c r="AL906" s="43"/>
      <c r="AM906" s="43"/>
      <c r="AN906" s="64"/>
      <c r="AO906" s="64"/>
      <c r="AP906" s="202"/>
      <c r="AQ906" s="202"/>
      <c r="AR906" s="64"/>
    </row>
    <row r="907" spans="1:44" ht="15.75" customHeight="1" x14ac:dyDescent="0.2">
      <c r="A907" s="43"/>
      <c r="B907" s="43"/>
      <c r="C907" s="43"/>
      <c r="D907" s="43"/>
      <c r="E907" s="43"/>
      <c r="F907" s="43"/>
      <c r="G907" s="194"/>
      <c r="H907" s="194"/>
      <c r="I907" s="195"/>
      <c r="J907" s="196"/>
      <c r="K907" s="196"/>
      <c r="L907" s="196"/>
      <c r="M907" s="196"/>
      <c r="N907" s="196"/>
      <c r="O907" s="197"/>
      <c r="P907" s="197"/>
      <c r="Q907" s="197"/>
      <c r="R907" s="197"/>
      <c r="S907" s="197"/>
      <c r="T907" s="197"/>
      <c r="U907" s="198"/>
      <c r="V907" s="199"/>
      <c r="W907" s="200"/>
      <c r="X907" s="200"/>
      <c r="Y907" s="43"/>
      <c r="Z907" s="199"/>
      <c r="AA907" s="199"/>
      <c r="AB907" s="199"/>
      <c r="AC907" s="199"/>
      <c r="AD907" s="199"/>
      <c r="AE907" s="199"/>
      <c r="AF907" s="199"/>
      <c r="AG907" s="196"/>
      <c r="AH907" s="201"/>
      <c r="AI907" s="201"/>
      <c r="AJ907" s="201"/>
      <c r="AK907" s="43"/>
      <c r="AL907" s="43"/>
      <c r="AM907" s="43"/>
      <c r="AN907" s="64"/>
      <c r="AO907" s="64"/>
      <c r="AP907" s="202"/>
      <c r="AQ907" s="202"/>
      <c r="AR907" s="64"/>
    </row>
    <row r="908" spans="1:44" ht="15.75" customHeight="1" x14ac:dyDescent="0.2">
      <c r="A908" s="43"/>
      <c r="B908" s="43"/>
      <c r="C908" s="43"/>
      <c r="D908" s="43"/>
      <c r="E908" s="43"/>
      <c r="F908" s="43"/>
      <c r="G908" s="194"/>
      <c r="H908" s="194"/>
      <c r="I908" s="195"/>
      <c r="J908" s="196"/>
      <c r="K908" s="196"/>
      <c r="L908" s="196"/>
      <c r="M908" s="196"/>
      <c r="N908" s="196"/>
      <c r="O908" s="197"/>
      <c r="P908" s="197"/>
      <c r="Q908" s="197"/>
      <c r="R908" s="197"/>
      <c r="S908" s="197"/>
      <c r="T908" s="197"/>
      <c r="U908" s="198"/>
      <c r="V908" s="199"/>
      <c r="W908" s="200"/>
      <c r="X908" s="200"/>
      <c r="Y908" s="43"/>
      <c r="Z908" s="199"/>
      <c r="AA908" s="199"/>
      <c r="AB908" s="199"/>
      <c r="AC908" s="199"/>
      <c r="AD908" s="199"/>
      <c r="AE908" s="199"/>
      <c r="AF908" s="199"/>
      <c r="AG908" s="196"/>
      <c r="AH908" s="201"/>
      <c r="AI908" s="201"/>
      <c r="AJ908" s="201"/>
      <c r="AK908" s="43"/>
      <c r="AL908" s="43"/>
      <c r="AM908" s="43"/>
      <c r="AN908" s="64"/>
      <c r="AO908" s="64"/>
      <c r="AP908" s="202"/>
      <c r="AQ908" s="202"/>
      <c r="AR908" s="64"/>
    </row>
    <row r="909" spans="1:44" ht="15.75" customHeight="1" x14ac:dyDescent="0.2">
      <c r="A909" s="43"/>
      <c r="B909" s="43"/>
      <c r="C909" s="43"/>
      <c r="D909" s="43"/>
      <c r="E909" s="43"/>
      <c r="F909" s="43"/>
      <c r="G909" s="194"/>
      <c r="H909" s="194"/>
      <c r="I909" s="195"/>
      <c r="J909" s="196"/>
      <c r="K909" s="196"/>
      <c r="L909" s="196"/>
      <c r="M909" s="196"/>
      <c r="N909" s="196"/>
      <c r="O909" s="197"/>
      <c r="P909" s="197"/>
      <c r="Q909" s="197"/>
      <c r="R909" s="197"/>
      <c r="S909" s="197"/>
      <c r="T909" s="197"/>
      <c r="U909" s="198"/>
      <c r="V909" s="199"/>
      <c r="W909" s="200"/>
      <c r="X909" s="200"/>
      <c r="Y909" s="43"/>
      <c r="Z909" s="199"/>
      <c r="AA909" s="199"/>
      <c r="AB909" s="199"/>
      <c r="AC909" s="199"/>
      <c r="AD909" s="199"/>
      <c r="AE909" s="199"/>
      <c r="AF909" s="199"/>
      <c r="AG909" s="196"/>
      <c r="AH909" s="201"/>
      <c r="AI909" s="201"/>
      <c r="AJ909" s="201"/>
      <c r="AK909" s="43"/>
      <c r="AL909" s="43"/>
      <c r="AM909" s="43"/>
      <c r="AN909" s="64"/>
      <c r="AO909" s="64"/>
      <c r="AP909" s="202"/>
      <c r="AQ909" s="202"/>
      <c r="AR909" s="64"/>
    </row>
    <row r="910" spans="1:44" ht="15.75" customHeight="1" x14ac:dyDescent="0.2">
      <c r="A910" s="43"/>
      <c r="B910" s="43"/>
      <c r="C910" s="43"/>
      <c r="D910" s="43"/>
      <c r="E910" s="43"/>
      <c r="F910" s="43"/>
      <c r="G910" s="194"/>
      <c r="H910" s="194"/>
      <c r="I910" s="195"/>
      <c r="J910" s="196"/>
      <c r="K910" s="196"/>
      <c r="L910" s="196"/>
      <c r="M910" s="196"/>
      <c r="N910" s="196"/>
      <c r="O910" s="197"/>
      <c r="P910" s="197"/>
      <c r="Q910" s="197"/>
      <c r="R910" s="197"/>
      <c r="S910" s="197"/>
      <c r="T910" s="197"/>
      <c r="U910" s="198"/>
      <c r="V910" s="199"/>
      <c r="W910" s="200"/>
      <c r="X910" s="200"/>
      <c r="Y910" s="43"/>
      <c r="Z910" s="199"/>
      <c r="AA910" s="199"/>
      <c r="AB910" s="199"/>
      <c r="AC910" s="199"/>
      <c r="AD910" s="199"/>
      <c r="AE910" s="199"/>
      <c r="AF910" s="199"/>
      <c r="AG910" s="196"/>
      <c r="AH910" s="201"/>
      <c r="AI910" s="201"/>
      <c r="AJ910" s="201"/>
      <c r="AK910" s="43"/>
      <c r="AL910" s="43"/>
      <c r="AM910" s="43"/>
      <c r="AN910" s="64"/>
      <c r="AO910" s="64"/>
      <c r="AP910" s="202"/>
      <c r="AQ910" s="202"/>
      <c r="AR910" s="64"/>
    </row>
    <row r="911" spans="1:44" ht="15.75" customHeight="1" x14ac:dyDescent="0.2">
      <c r="A911" s="43"/>
      <c r="B911" s="43"/>
      <c r="C911" s="43"/>
      <c r="D911" s="43"/>
      <c r="E911" s="43"/>
      <c r="F911" s="43"/>
      <c r="G911" s="194"/>
      <c r="H911" s="194"/>
      <c r="I911" s="195"/>
      <c r="J911" s="196"/>
      <c r="K911" s="196"/>
      <c r="L911" s="196"/>
      <c r="M911" s="196"/>
      <c r="N911" s="196"/>
      <c r="O911" s="197"/>
      <c r="P911" s="197"/>
      <c r="Q911" s="197"/>
      <c r="R911" s="197"/>
      <c r="S911" s="197"/>
      <c r="T911" s="197"/>
      <c r="U911" s="198"/>
      <c r="V911" s="199"/>
      <c r="W911" s="200"/>
      <c r="X911" s="200"/>
      <c r="Y911" s="43"/>
      <c r="Z911" s="199"/>
      <c r="AA911" s="199"/>
      <c r="AB911" s="199"/>
      <c r="AC911" s="199"/>
      <c r="AD911" s="199"/>
      <c r="AE911" s="199"/>
      <c r="AF911" s="199"/>
      <c r="AG911" s="196"/>
      <c r="AH911" s="201"/>
      <c r="AI911" s="201"/>
      <c r="AJ911" s="201"/>
      <c r="AK911" s="43"/>
      <c r="AL911" s="43"/>
      <c r="AM911" s="43"/>
      <c r="AN911" s="64"/>
      <c r="AO911" s="64"/>
      <c r="AP911" s="202"/>
      <c r="AQ911" s="202"/>
      <c r="AR911" s="64"/>
    </row>
    <row r="912" spans="1:44" ht="15.75" customHeight="1" x14ac:dyDescent="0.2">
      <c r="A912" s="43"/>
      <c r="B912" s="43"/>
      <c r="C912" s="43"/>
      <c r="D912" s="43"/>
      <c r="E912" s="43"/>
      <c r="F912" s="43"/>
      <c r="G912" s="194"/>
      <c r="H912" s="194"/>
      <c r="I912" s="195"/>
      <c r="J912" s="196"/>
      <c r="K912" s="196"/>
      <c r="L912" s="196"/>
      <c r="M912" s="196"/>
      <c r="N912" s="196"/>
      <c r="O912" s="197"/>
      <c r="P912" s="197"/>
      <c r="Q912" s="197"/>
      <c r="R912" s="197"/>
      <c r="S912" s="197"/>
      <c r="T912" s="197"/>
      <c r="U912" s="198"/>
      <c r="V912" s="199"/>
      <c r="W912" s="200"/>
      <c r="X912" s="200"/>
      <c r="Y912" s="43"/>
      <c r="Z912" s="199"/>
      <c r="AA912" s="199"/>
      <c r="AB912" s="199"/>
      <c r="AC912" s="199"/>
      <c r="AD912" s="199"/>
      <c r="AE912" s="199"/>
      <c r="AF912" s="199"/>
      <c r="AG912" s="196"/>
      <c r="AH912" s="201"/>
      <c r="AI912" s="201"/>
      <c r="AJ912" s="201"/>
      <c r="AK912" s="43"/>
      <c r="AL912" s="43"/>
      <c r="AM912" s="43"/>
      <c r="AN912" s="64"/>
      <c r="AO912" s="64"/>
      <c r="AP912" s="202"/>
      <c r="AQ912" s="202"/>
      <c r="AR912" s="64"/>
    </row>
    <row r="913" spans="1:44" ht="15.75" customHeight="1" x14ac:dyDescent="0.2">
      <c r="A913" s="43"/>
      <c r="B913" s="43"/>
      <c r="C913" s="43"/>
      <c r="D913" s="43"/>
      <c r="E913" s="43"/>
      <c r="F913" s="43"/>
      <c r="G913" s="194"/>
      <c r="H913" s="194"/>
      <c r="I913" s="195"/>
      <c r="J913" s="196"/>
      <c r="K913" s="196"/>
      <c r="L913" s="196"/>
      <c r="M913" s="196"/>
      <c r="N913" s="196"/>
      <c r="O913" s="197"/>
      <c r="P913" s="197"/>
      <c r="Q913" s="197"/>
      <c r="R913" s="197"/>
      <c r="S913" s="197"/>
      <c r="T913" s="197"/>
      <c r="U913" s="198"/>
      <c r="V913" s="199"/>
      <c r="W913" s="200"/>
      <c r="X913" s="200"/>
      <c r="Y913" s="43"/>
      <c r="Z913" s="199"/>
      <c r="AA913" s="199"/>
      <c r="AB913" s="199"/>
      <c r="AC913" s="199"/>
      <c r="AD913" s="199"/>
      <c r="AE913" s="199"/>
      <c r="AF913" s="199"/>
      <c r="AG913" s="196"/>
      <c r="AH913" s="201"/>
      <c r="AI913" s="201"/>
      <c r="AJ913" s="201"/>
      <c r="AK913" s="43"/>
      <c r="AL913" s="43"/>
      <c r="AM913" s="43"/>
      <c r="AN913" s="64"/>
      <c r="AO913" s="64"/>
      <c r="AP913" s="202"/>
      <c r="AQ913" s="202"/>
      <c r="AR913" s="64"/>
    </row>
    <row r="914" spans="1:44" ht="15.75" customHeight="1" x14ac:dyDescent="0.2">
      <c r="A914" s="43"/>
      <c r="B914" s="43"/>
      <c r="C914" s="43"/>
      <c r="D914" s="43"/>
      <c r="E914" s="43"/>
      <c r="F914" s="43"/>
      <c r="G914" s="194"/>
      <c r="H914" s="194"/>
      <c r="I914" s="195"/>
      <c r="J914" s="196"/>
      <c r="K914" s="196"/>
      <c r="L914" s="196"/>
      <c r="M914" s="196"/>
      <c r="N914" s="196"/>
      <c r="O914" s="197"/>
      <c r="P914" s="197"/>
      <c r="Q914" s="197"/>
      <c r="R914" s="197"/>
      <c r="S914" s="197"/>
      <c r="T914" s="197"/>
      <c r="U914" s="198"/>
      <c r="V914" s="199"/>
      <c r="W914" s="200"/>
      <c r="X914" s="200"/>
      <c r="Y914" s="43"/>
      <c r="Z914" s="199"/>
      <c r="AA914" s="199"/>
      <c r="AB914" s="199"/>
      <c r="AC914" s="199"/>
      <c r="AD914" s="199"/>
      <c r="AE914" s="199"/>
      <c r="AF914" s="199"/>
      <c r="AG914" s="196"/>
      <c r="AH914" s="201"/>
      <c r="AI914" s="201"/>
      <c r="AJ914" s="201"/>
      <c r="AK914" s="43"/>
      <c r="AL914" s="43"/>
      <c r="AM914" s="43"/>
      <c r="AN914" s="64"/>
      <c r="AO914" s="64"/>
      <c r="AP914" s="202"/>
      <c r="AQ914" s="202"/>
      <c r="AR914" s="64"/>
    </row>
    <row r="915" spans="1:44" ht="15.75" customHeight="1" x14ac:dyDescent="0.2">
      <c r="A915" s="43"/>
      <c r="B915" s="43"/>
      <c r="C915" s="43"/>
      <c r="D915" s="43"/>
      <c r="E915" s="43"/>
      <c r="F915" s="43"/>
      <c r="G915" s="194"/>
      <c r="H915" s="194"/>
      <c r="I915" s="195"/>
      <c r="J915" s="196"/>
      <c r="K915" s="196"/>
      <c r="L915" s="196"/>
      <c r="M915" s="196"/>
      <c r="N915" s="196"/>
      <c r="O915" s="197"/>
      <c r="P915" s="197"/>
      <c r="Q915" s="197"/>
      <c r="R915" s="197"/>
      <c r="S915" s="197"/>
      <c r="T915" s="197"/>
      <c r="U915" s="198"/>
      <c r="V915" s="199"/>
      <c r="W915" s="200"/>
      <c r="X915" s="200"/>
      <c r="Y915" s="43"/>
      <c r="Z915" s="199"/>
      <c r="AA915" s="199"/>
      <c r="AB915" s="199"/>
      <c r="AC915" s="199"/>
      <c r="AD915" s="199"/>
      <c r="AE915" s="199"/>
      <c r="AF915" s="199"/>
      <c r="AG915" s="196"/>
      <c r="AH915" s="201"/>
      <c r="AI915" s="201"/>
      <c r="AJ915" s="201"/>
      <c r="AK915" s="43"/>
      <c r="AL915" s="43"/>
      <c r="AM915" s="43"/>
      <c r="AN915" s="64"/>
      <c r="AO915" s="64"/>
      <c r="AP915" s="202"/>
      <c r="AQ915" s="202"/>
      <c r="AR915" s="64"/>
    </row>
    <row r="916" spans="1:44" ht="15.75" customHeight="1" x14ac:dyDescent="0.2">
      <c r="A916" s="43"/>
      <c r="B916" s="43"/>
      <c r="C916" s="43"/>
      <c r="D916" s="43"/>
      <c r="E916" s="43"/>
      <c r="F916" s="43"/>
      <c r="G916" s="194"/>
      <c r="H916" s="194"/>
      <c r="I916" s="195"/>
      <c r="J916" s="196"/>
      <c r="K916" s="196"/>
      <c r="L916" s="196"/>
      <c r="M916" s="196"/>
      <c r="N916" s="196"/>
      <c r="O916" s="197"/>
      <c r="P916" s="197"/>
      <c r="Q916" s="197"/>
      <c r="R916" s="197"/>
      <c r="S916" s="197"/>
      <c r="T916" s="197"/>
      <c r="U916" s="198"/>
      <c r="V916" s="199"/>
      <c r="W916" s="200"/>
      <c r="X916" s="200"/>
      <c r="Y916" s="43"/>
      <c r="Z916" s="199"/>
      <c r="AA916" s="199"/>
      <c r="AB916" s="199"/>
      <c r="AC916" s="199"/>
      <c r="AD916" s="199"/>
      <c r="AE916" s="199"/>
      <c r="AF916" s="199"/>
      <c r="AG916" s="196"/>
      <c r="AH916" s="201"/>
      <c r="AI916" s="201"/>
      <c r="AJ916" s="201"/>
      <c r="AK916" s="43"/>
      <c r="AL916" s="43"/>
      <c r="AM916" s="43"/>
      <c r="AN916" s="64"/>
      <c r="AO916" s="64"/>
      <c r="AP916" s="202"/>
      <c r="AQ916" s="202"/>
      <c r="AR916" s="64"/>
    </row>
    <row r="917" spans="1:44" ht="15.75" customHeight="1" x14ac:dyDescent="0.2">
      <c r="A917" s="43"/>
      <c r="B917" s="43"/>
      <c r="C917" s="43"/>
      <c r="D917" s="43"/>
      <c r="E917" s="43"/>
      <c r="F917" s="43"/>
      <c r="G917" s="194"/>
      <c r="H917" s="194"/>
      <c r="I917" s="195"/>
      <c r="J917" s="196"/>
      <c r="K917" s="196"/>
      <c r="L917" s="196"/>
      <c r="M917" s="196"/>
      <c r="N917" s="196"/>
      <c r="O917" s="197"/>
      <c r="P917" s="197"/>
      <c r="Q917" s="197"/>
      <c r="R917" s="197"/>
      <c r="S917" s="197"/>
      <c r="T917" s="197"/>
      <c r="U917" s="198"/>
      <c r="V917" s="199"/>
      <c r="W917" s="200"/>
      <c r="X917" s="200"/>
      <c r="Y917" s="43"/>
      <c r="Z917" s="199"/>
      <c r="AA917" s="199"/>
      <c r="AB917" s="199"/>
      <c r="AC917" s="199"/>
      <c r="AD917" s="199"/>
      <c r="AE917" s="199"/>
      <c r="AF917" s="199"/>
      <c r="AG917" s="196"/>
      <c r="AH917" s="201"/>
      <c r="AI917" s="201"/>
      <c r="AJ917" s="201"/>
      <c r="AK917" s="43"/>
      <c r="AL917" s="43"/>
      <c r="AM917" s="43"/>
      <c r="AN917" s="64"/>
      <c r="AO917" s="64"/>
      <c r="AP917" s="202"/>
      <c r="AQ917" s="202"/>
      <c r="AR917" s="64"/>
    </row>
    <row r="918" spans="1:44" ht="15.75" customHeight="1" x14ac:dyDescent="0.2">
      <c r="A918" s="43"/>
      <c r="B918" s="43"/>
      <c r="C918" s="43"/>
      <c r="D918" s="43"/>
      <c r="E918" s="43"/>
      <c r="F918" s="43"/>
      <c r="G918" s="194"/>
      <c r="H918" s="194"/>
      <c r="I918" s="195"/>
      <c r="J918" s="196"/>
      <c r="K918" s="196"/>
      <c r="L918" s="196"/>
      <c r="M918" s="196"/>
      <c r="N918" s="196"/>
      <c r="O918" s="197"/>
      <c r="P918" s="197"/>
      <c r="Q918" s="197"/>
      <c r="R918" s="197"/>
      <c r="S918" s="197"/>
      <c r="T918" s="197"/>
      <c r="U918" s="198"/>
      <c r="V918" s="199"/>
      <c r="W918" s="200"/>
      <c r="X918" s="200"/>
      <c r="Y918" s="43"/>
      <c r="Z918" s="199"/>
      <c r="AA918" s="199"/>
      <c r="AB918" s="199"/>
      <c r="AC918" s="199"/>
      <c r="AD918" s="199"/>
      <c r="AE918" s="199"/>
      <c r="AF918" s="199"/>
      <c r="AG918" s="196"/>
      <c r="AH918" s="201"/>
      <c r="AI918" s="201"/>
      <c r="AJ918" s="201"/>
      <c r="AK918" s="43"/>
      <c r="AL918" s="43"/>
      <c r="AM918" s="43"/>
      <c r="AN918" s="64"/>
      <c r="AO918" s="64"/>
      <c r="AP918" s="202"/>
      <c r="AQ918" s="202"/>
      <c r="AR918" s="64"/>
    </row>
    <row r="919" spans="1:44" ht="15.75" customHeight="1" x14ac:dyDescent="0.2">
      <c r="A919" s="43"/>
      <c r="B919" s="43"/>
      <c r="C919" s="43"/>
      <c r="D919" s="43"/>
      <c r="E919" s="43"/>
      <c r="F919" s="43"/>
      <c r="G919" s="194"/>
      <c r="H919" s="194"/>
      <c r="I919" s="195"/>
      <c r="J919" s="196"/>
      <c r="K919" s="196"/>
      <c r="L919" s="196"/>
      <c r="M919" s="196"/>
      <c r="N919" s="196"/>
      <c r="O919" s="197"/>
      <c r="P919" s="197"/>
      <c r="Q919" s="197"/>
      <c r="R919" s="197"/>
      <c r="S919" s="197"/>
      <c r="T919" s="197"/>
      <c r="U919" s="198"/>
      <c r="V919" s="199"/>
      <c r="W919" s="200"/>
      <c r="X919" s="200"/>
      <c r="Y919" s="43"/>
      <c r="Z919" s="199"/>
      <c r="AA919" s="199"/>
      <c r="AB919" s="199"/>
      <c r="AC919" s="199"/>
      <c r="AD919" s="199"/>
      <c r="AE919" s="199"/>
      <c r="AF919" s="199"/>
      <c r="AG919" s="196"/>
      <c r="AH919" s="201"/>
      <c r="AI919" s="201"/>
      <c r="AJ919" s="201"/>
      <c r="AK919" s="43"/>
      <c r="AL919" s="43"/>
      <c r="AM919" s="43"/>
      <c r="AN919" s="64"/>
      <c r="AO919" s="64"/>
      <c r="AP919" s="202"/>
      <c r="AQ919" s="202"/>
      <c r="AR919" s="64"/>
    </row>
    <row r="920" spans="1:44" ht="15.75" customHeight="1" x14ac:dyDescent="0.2">
      <c r="A920" s="43"/>
      <c r="B920" s="43"/>
      <c r="C920" s="43"/>
      <c r="D920" s="43"/>
      <c r="E920" s="43"/>
      <c r="F920" s="43"/>
      <c r="G920" s="194"/>
      <c r="H920" s="194"/>
      <c r="I920" s="195"/>
      <c r="J920" s="196"/>
      <c r="K920" s="196"/>
      <c r="L920" s="196"/>
      <c r="M920" s="196"/>
      <c r="N920" s="196"/>
      <c r="O920" s="197"/>
      <c r="P920" s="197"/>
      <c r="Q920" s="197"/>
      <c r="R920" s="197"/>
      <c r="S920" s="197"/>
      <c r="T920" s="197"/>
      <c r="U920" s="198"/>
      <c r="V920" s="199"/>
      <c r="W920" s="200"/>
      <c r="X920" s="200"/>
      <c r="Y920" s="43"/>
      <c r="Z920" s="199"/>
      <c r="AA920" s="199"/>
      <c r="AB920" s="199"/>
      <c r="AC920" s="199"/>
      <c r="AD920" s="199"/>
      <c r="AE920" s="199"/>
      <c r="AF920" s="199"/>
      <c r="AG920" s="196"/>
      <c r="AH920" s="201"/>
      <c r="AI920" s="201"/>
      <c r="AJ920" s="201"/>
      <c r="AK920" s="43"/>
      <c r="AL920" s="43"/>
      <c r="AM920" s="43"/>
      <c r="AN920" s="64"/>
      <c r="AO920" s="64"/>
      <c r="AP920" s="202"/>
      <c r="AQ920" s="202"/>
      <c r="AR920" s="64"/>
    </row>
    <row r="921" spans="1:44" ht="15.75" customHeight="1" x14ac:dyDescent="0.2">
      <c r="A921" s="43"/>
      <c r="B921" s="43"/>
      <c r="C921" s="43"/>
      <c r="D921" s="43"/>
      <c r="E921" s="43"/>
      <c r="F921" s="43"/>
      <c r="G921" s="194"/>
      <c r="H921" s="194"/>
      <c r="I921" s="195"/>
      <c r="J921" s="196"/>
      <c r="K921" s="196"/>
      <c r="L921" s="196"/>
      <c r="M921" s="196"/>
      <c r="N921" s="196"/>
      <c r="O921" s="197"/>
      <c r="P921" s="197"/>
      <c r="Q921" s="197"/>
      <c r="R921" s="197"/>
      <c r="S921" s="197"/>
      <c r="T921" s="197"/>
      <c r="U921" s="198"/>
      <c r="V921" s="199"/>
      <c r="W921" s="200"/>
      <c r="X921" s="200"/>
      <c r="Y921" s="43"/>
      <c r="Z921" s="199"/>
      <c r="AA921" s="199"/>
      <c r="AB921" s="199"/>
      <c r="AC921" s="199"/>
      <c r="AD921" s="199"/>
      <c r="AE921" s="199"/>
      <c r="AF921" s="199"/>
      <c r="AG921" s="196"/>
      <c r="AH921" s="201"/>
      <c r="AI921" s="201"/>
      <c r="AJ921" s="201"/>
      <c r="AK921" s="43"/>
      <c r="AL921" s="43"/>
      <c r="AM921" s="43"/>
      <c r="AN921" s="64"/>
      <c r="AO921" s="64"/>
      <c r="AP921" s="202"/>
      <c r="AQ921" s="202"/>
      <c r="AR921" s="64"/>
    </row>
    <row r="922" spans="1:44" ht="15.75" customHeight="1" x14ac:dyDescent="0.2">
      <c r="A922" s="43"/>
      <c r="B922" s="43"/>
      <c r="C922" s="43"/>
      <c r="D922" s="43"/>
      <c r="E922" s="43"/>
      <c r="F922" s="43"/>
      <c r="G922" s="194"/>
      <c r="H922" s="194"/>
      <c r="I922" s="195"/>
      <c r="J922" s="196"/>
      <c r="K922" s="196"/>
      <c r="L922" s="196"/>
      <c r="M922" s="196"/>
      <c r="N922" s="196"/>
      <c r="O922" s="197"/>
      <c r="P922" s="197"/>
      <c r="Q922" s="197"/>
      <c r="R922" s="197"/>
      <c r="S922" s="197"/>
      <c r="T922" s="197"/>
      <c r="U922" s="198"/>
      <c r="V922" s="199"/>
      <c r="W922" s="200"/>
      <c r="X922" s="200"/>
      <c r="Y922" s="43"/>
      <c r="Z922" s="199"/>
      <c r="AA922" s="199"/>
      <c r="AB922" s="199"/>
      <c r="AC922" s="199"/>
      <c r="AD922" s="199"/>
      <c r="AE922" s="199"/>
      <c r="AF922" s="199"/>
      <c r="AG922" s="196"/>
      <c r="AH922" s="201"/>
      <c r="AI922" s="201"/>
      <c r="AJ922" s="201"/>
      <c r="AK922" s="43"/>
      <c r="AL922" s="43"/>
      <c r="AM922" s="43"/>
      <c r="AN922" s="64"/>
      <c r="AO922" s="64"/>
      <c r="AP922" s="202"/>
      <c r="AQ922" s="202"/>
      <c r="AR922" s="64"/>
    </row>
    <row r="923" spans="1:44" ht="15.75" customHeight="1" x14ac:dyDescent="0.2">
      <c r="A923" s="43"/>
      <c r="B923" s="43"/>
      <c r="C923" s="43"/>
      <c r="D923" s="43"/>
      <c r="E923" s="43"/>
      <c r="F923" s="43"/>
      <c r="G923" s="194"/>
      <c r="H923" s="194"/>
      <c r="I923" s="195"/>
      <c r="J923" s="196"/>
      <c r="K923" s="196"/>
      <c r="L923" s="196"/>
      <c r="M923" s="196"/>
      <c r="N923" s="196"/>
      <c r="O923" s="197"/>
      <c r="P923" s="197"/>
      <c r="Q923" s="197"/>
      <c r="R923" s="197"/>
      <c r="S923" s="197"/>
      <c r="T923" s="197"/>
      <c r="U923" s="198"/>
      <c r="V923" s="199"/>
      <c r="W923" s="200"/>
      <c r="X923" s="200"/>
      <c r="Y923" s="43"/>
      <c r="Z923" s="199"/>
      <c r="AA923" s="199"/>
      <c r="AB923" s="199"/>
      <c r="AC923" s="199"/>
      <c r="AD923" s="199"/>
      <c r="AE923" s="199"/>
      <c r="AF923" s="199"/>
      <c r="AG923" s="196"/>
      <c r="AH923" s="201"/>
      <c r="AI923" s="201"/>
      <c r="AJ923" s="201"/>
      <c r="AK923" s="43"/>
      <c r="AL923" s="43"/>
      <c r="AM923" s="43"/>
      <c r="AN923" s="64"/>
      <c r="AO923" s="64"/>
      <c r="AP923" s="202"/>
      <c r="AQ923" s="202"/>
      <c r="AR923" s="64"/>
    </row>
    <row r="924" spans="1:44" ht="15.75" customHeight="1" x14ac:dyDescent="0.2">
      <c r="A924" s="43"/>
      <c r="B924" s="43"/>
      <c r="C924" s="43"/>
      <c r="D924" s="43"/>
      <c r="E924" s="43"/>
      <c r="F924" s="43"/>
      <c r="G924" s="194"/>
      <c r="H924" s="194"/>
      <c r="I924" s="195"/>
      <c r="J924" s="196"/>
      <c r="K924" s="196"/>
      <c r="L924" s="196"/>
      <c r="M924" s="196"/>
      <c r="N924" s="196"/>
      <c r="O924" s="197"/>
      <c r="P924" s="197"/>
      <c r="Q924" s="197"/>
      <c r="R924" s="197"/>
      <c r="S924" s="197"/>
      <c r="T924" s="197"/>
      <c r="U924" s="198"/>
      <c r="V924" s="199"/>
      <c r="W924" s="200"/>
      <c r="X924" s="200"/>
      <c r="Y924" s="43"/>
      <c r="Z924" s="199"/>
      <c r="AA924" s="199"/>
      <c r="AB924" s="199"/>
      <c r="AC924" s="199"/>
      <c r="AD924" s="199"/>
      <c r="AE924" s="199"/>
      <c r="AF924" s="199"/>
      <c r="AG924" s="196"/>
      <c r="AH924" s="201"/>
      <c r="AI924" s="201"/>
      <c r="AJ924" s="201"/>
      <c r="AK924" s="43"/>
      <c r="AL924" s="43"/>
      <c r="AM924" s="43"/>
      <c r="AN924" s="64"/>
      <c r="AO924" s="64"/>
      <c r="AP924" s="202"/>
      <c r="AQ924" s="202"/>
      <c r="AR924" s="64"/>
    </row>
    <row r="925" spans="1:44" ht="15.75" customHeight="1" x14ac:dyDescent="0.2">
      <c r="A925" s="43"/>
      <c r="B925" s="43"/>
      <c r="C925" s="43"/>
      <c r="D925" s="43"/>
      <c r="E925" s="43"/>
      <c r="F925" s="43"/>
      <c r="G925" s="194"/>
      <c r="H925" s="194"/>
      <c r="I925" s="195"/>
      <c r="J925" s="196"/>
      <c r="K925" s="196"/>
      <c r="L925" s="196"/>
      <c r="M925" s="196"/>
      <c r="N925" s="196"/>
      <c r="O925" s="197"/>
      <c r="P925" s="197"/>
      <c r="Q925" s="197"/>
      <c r="R925" s="197"/>
      <c r="S925" s="197"/>
      <c r="T925" s="197"/>
      <c r="U925" s="198"/>
      <c r="V925" s="199"/>
      <c r="W925" s="200"/>
      <c r="X925" s="200"/>
      <c r="Y925" s="43"/>
      <c r="Z925" s="199"/>
      <c r="AA925" s="199"/>
      <c r="AB925" s="199"/>
      <c r="AC925" s="199"/>
      <c r="AD925" s="199"/>
      <c r="AE925" s="199"/>
      <c r="AF925" s="199"/>
      <c r="AG925" s="196"/>
      <c r="AH925" s="201"/>
      <c r="AI925" s="201"/>
      <c r="AJ925" s="201"/>
      <c r="AK925" s="43"/>
      <c r="AL925" s="43"/>
      <c r="AM925" s="43"/>
      <c r="AN925" s="64"/>
      <c r="AO925" s="64"/>
      <c r="AP925" s="202"/>
      <c r="AQ925" s="202"/>
      <c r="AR925" s="64"/>
    </row>
    <row r="926" spans="1:44" ht="15.75" customHeight="1" x14ac:dyDescent="0.2">
      <c r="A926" s="43"/>
      <c r="B926" s="43"/>
      <c r="C926" s="43"/>
      <c r="D926" s="43"/>
      <c r="E926" s="43"/>
      <c r="F926" s="43"/>
      <c r="G926" s="194"/>
      <c r="H926" s="194"/>
      <c r="I926" s="195"/>
      <c r="J926" s="196"/>
      <c r="K926" s="196"/>
      <c r="L926" s="196"/>
      <c r="M926" s="196"/>
      <c r="N926" s="196"/>
      <c r="O926" s="197"/>
      <c r="P926" s="197"/>
      <c r="Q926" s="197"/>
      <c r="R926" s="197"/>
      <c r="S926" s="197"/>
      <c r="T926" s="197"/>
      <c r="U926" s="198"/>
      <c r="V926" s="199"/>
      <c r="W926" s="200"/>
      <c r="X926" s="200"/>
      <c r="Y926" s="43"/>
      <c r="Z926" s="199"/>
      <c r="AA926" s="199"/>
      <c r="AB926" s="199"/>
      <c r="AC926" s="199"/>
      <c r="AD926" s="199"/>
      <c r="AE926" s="199"/>
      <c r="AF926" s="199"/>
      <c r="AG926" s="196"/>
      <c r="AH926" s="201"/>
      <c r="AI926" s="201"/>
      <c r="AJ926" s="201"/>
      <c r="AK926" s="43"/>
      <c r="AL926" s="43"/>
      <c r="AM926" s="43"/>
      <c r="AN926" s="64"/>
      <c r="AO926" s="64"/>
      <c r="AP926" s="202"/>
      <c r="AQ926" s="202"/>
      <c r="AR926" s="64"/>
    </row>
    <row r="927" spans="1:44" ht="15.75" customHeight="1" x14ac:dyDescent="0.2">
      <c r="A927" s="43"/>
      <c r="B927" s="43"/>
      <c r="C927" s="43"/>
      <c r="D927" s="43"/>
      <c r="E927" s="43"/>
      <c r="F927" s="43"/>
      <c r="G927" s="194"/>
      <c r="H927" s="194"/>
      <c r="I927" s="195"/>
      <c r="J927" s="196"/>
      <c r="K927" s="196"/>
      <c r="L927" s="196"/>
      <c r="M927" s="196"/>
      <c r="N927" s="196"/>
      <c r="O927" s="197"/>
      <c r="P927" s="197"/>
      <c r="Q927" s="197"/>
      <c r="R927" s="197"/>
      <c r="S927" s="197"/>
      <c r="T927" s="197"/>
      <c r="U927" s="198"/>
      <c r="V927" s="199"/>
      <c r="W927" s="200"/>
      <c r="X927" s="200"/>
      <c r="Y927" s="43"/>
      <c r="Z927" s="199"/>
      <c r="AA927" s="199"/>
      <c r="AB927" s="199"/>
      <c r="AC927" s="199"/>
      <c r="AD927" s="199"/>
      <c r="AE927" s="199"/>
      <c r="AF927" s="199"/>
      <c r="AG927" s="196"/>
      <c r="AH927" s="201"/>
      <c r="AI927" s="201"/>
      <c r="AJ927" s="201"/>
      <c r="AK927" s="43"/>
      <c r="AL927" s="43"/>
      <c r="AM927" s="43"/>
      <c r="AN927" s="64"/>
      <c r="AO927" s="64"/>
      <c r="AP927" s="202"/>
      <c r="AQ927" s="202"/>
      <c r="AR927" s="64"/>
    </row>
    <row r="928" spans="1:44" ht="15.75" customHeight="1" x14ac:dyDescent="0.2">
      <c r="A928" s="43"/>
      <c r="B928" s="43"/>
      <c r="C928" s="43"/>
      <c r="D928" s="43"/>
      <c r="E928" s="43"/>
      <c r="F928" s="43"/>
      <c r="G928" s="194"/>
      <c r="H928" s="194"/>
      <c r="I928" s="195"/>
      <c r="J928" s="196"/>
      <c r="K928" s="196"/>
      <c r="L928" s="196"/>
      <c r="M928" s="196"/>
      <c r="N928" s="196"/>
      <c r="O928" s="197"/>
      <c r="P928" s="197"/>
      <c r="Q928" s="197"/>
      <c r="R928" s="197"/>
      <c r="S928" s="197"/>
      <c r="T928" s="197"/>
      <c r="U928" s="198"/>
      <c r="V928" s="199"/>
      <c r="W928" s="200"/>
      <c r="X928" s="200"/>
      <c r="Y928" s="43"/>
      <c r="Z928" s="199"/>
      <c r="AA928" s="199"/>
      <c r="AB928" s="199"/>
      <c r="AC928" s="199"/>
      <c r="AD928" s="199"/>
      <c r="AE928" s="199"/>
      <c r="AF928" s="199"/>
      <c r="AG928" s="196"/>
      <c r="AH928" s="201"/>
      <c r="AI928" s="201"/>
      <c r="AJ928" s="201"/>
      <c r="AK928" s="43"/>
      <c r="AL928" s="43"/>
      <c r="AM928" s="43"/>
      <c r="AN928" s="64"/>
      <c r="AO928" s="64"/>
      <c r="AP928" s="202"/>
      <c r="AQ928" s="202"/>
      <c r="AR928" s="64"/>
    </row>
    <row r="929" spans="1:44" ht="15.75" customHeight="1" x14ac:dyDescent="0.2">
      <c r="A929" s="43"/>
      <c r="B929" s="43"/>
      <c r="C929" s="43"/>
      <c r="D929" s="43"/>
      <c r="E929" s="43"/>
      <c r="F929" s="43"/>
      <c r="G929" s="194"/>
      <c r="H929" s="194"/>
      <c r="I929" s="195"/>
      <c r="J929" s="196"/>
      <c r="K929" s="196"/>
      <c r="L929" s="196"/>
      <c r="M929" s="196"/>
      <c r="N929" s="196"/>
      <c r="O929" s="197"/>
      <c r="P929" s="197"/>
      <c r="Q929" s="197"/>
      <c r="R929" s="197"/>
      <c r="S929" s="197"/>
      <c r="T929" s="197"/>
      <c r="U929" s="198"/>
      <c r="V929" s="199"/>
      <c r="W929" s="200"/>
      <c r="X929" s="200"/>
      <c r="Y929" s="43"/>
      <c r="Z929" s="199"/>
      <c r="AA929" s="199"/>
      <c r="AB929" s="199"/>
      <c r="AC929" s="199"/>
      <c r="AD929" s="199"/>
      <c r="AE929" s="199"/>
      <c r="AF929" s="199"/>
      <c r="AG929" s="196"/>
      <c r="AH929" s="201"/>
      <c r="AI929" s="201"/>
      <c r="AJ929" s="201"/>
      <c r="AK929" s="43"/>
      <c r="AL929" s="43"/>
      <c r="AM929" s="43"/>
      <c r="AN929" s="64"/>
      <c r="AO929" s="64"/>
      <c r="AP929" s="202"/>
      <c r="AQ929" s="202"/>
      <c r="AR929" s="64"/>
    </row>
    <row r="930" spans="1:44" ht="15.75" customHeight="1" x14ac:dyDescent="0.2">
      <c r="A930" s="43"/>
      <c r="B930" s="43"/>
      <c r="C930" s="43"/>
      <c r="D930" s="43"/>
      <c r="E930" s="43"/>
      <c r="F930" s="43"/>
      <c r="G930" s="194"/>
      <c r="H930" s="194"/>
      <c r="I930" s="195"/>
      <c r="J930" s="196"/>
      <c r="K930" s="196"/>
      <c r="L930" s="196"/>
      <c r="M930" s="196"/>
      <c r="N930" s="196"/>
      <c r="O930" s="197"/>
      <c r="P930" s="197"/>
      <c r="Q930" s="197"/>
      <c r="R930" s="197"/>
      <c r="S930" s="197"/>
      <c r="T930" s="197"/>
      <c r="U930" s="198"/>
      <c r="V930" s="199"/>
      <c r="W930" s="200"/>
      <c r="X930" s="200"/>
      <c r="Y930" s="43"/>
      <c r="Z930" s="199"/>
      <c r="AA930" s="199"/>
      <c r="AB930" s="199"/>
      <c r="AC930" s="199"/>
      <c r="AD930" s="199"/>
      <c r="AE930" s="199"/>
      <c r="AF930" s="199"/>
      <c r="AG930" s="196"/>
      <c r="AH930" s="201"/>
      <c r="AI930" s="201"/>
      <c r="AJ930" s="201"/>
      <c r="AK930" s="43"/>
      <c r="AL930" s="43"/>
      <c r="AM930" s="43"/>
      <c r="AN930" s="64"/>
      <c r="AO930" s="64"/>
      <c r="AP930" s="202"/>
      <c r="AQ930" s="202"/>
      <c r="AR930" s="64"/>
    </row>
    <row r="931" spans="1:44" ht="15.75" customHeight="1" x14ac:dyDescent="0.2">
      <c r="A931" s="43"/>
      <c r="B931" s="43"/>
      <c r="C931" s="43"/>
      <c r="D931" s="43"/>
      <c r="E931" s="43"/>
      <c r="F931" s="43"/>
      <c r="G931" s="194"/>
      <c r="H931" s="194"/>
      <c r="I931" s="195"/>
      <c r="J931" s="196"/>
      <c r="K931" s="196"/>
      <c r="L931" s="196"/>
      <c r="M931" s="196"/>
      <c r="N931" s="196"/>
      <c r="O931" s="197"/>
      <c r="P931" s="197"/>
      <c r="Q931" s="197"/>
      <c r="R931" s="197"/>
      <c r="S931" s="197"/>
      <c r="T931" s="197"/>
      <c r="U931" s="198"/>
      <c r="V931" s="199"/>
      <c r="W931" s="200"/>
      <c r="X931" s="200"/>
      <c r="Y931" s="43"/>
      <c r="Z931" s="199"/>
      <c r="AA931" s="199"/>
      <c r="AB931" s="199"/>
      <c r="AC931" s="199"/>
      <c r="AD931" s="199"/>
      <c r="AE931" s="199"/>
      <c r="AF931" s="199"/>
      <c r="AG931" s="196"/>
      <c r="AH931" s="201"/>
      <c r="AI931" s="201"/>
      <c r="AJ931" s="201"/>
      <c r="AK931" s="43"/>
      <c r="AL931" s="43"/>
      <c r="AM931" s="43"/>
      <c r="AN931" s="64"/>
      <c r="AO931" s="64"/>
      <c r="AP931" s="202"/>
      <c r="AQ931" s="202"/>
      <c r="AR931" s="64"/>
    </row>
    <row r="932" spans="1:44" ht="15.75" customHeight="1" x14ac:dyDescent="0.2">
      <c r="A932" s="43"/>
      <c r="B932" s="43"/>
      <c r="C932" s="43"/>
      <c r="D932" s="43"/>
      <c r="E932" s="43"/>
      <c r="F932" s="43"/>
      <c r="G932" s="194"/>
      <c r="H932" s="194"/>
      <c r="I932" s="195"/>
      <c r="J932" s="196"/>
      <c r="K932" s="196"/>
      <c r="L932" s="196"/>
      <c r="M932" s="196"/>
      <c r="N932" s="196"/>
      <c r="O932" s="197"/>
      <c r="P932" s="197"/>
      <c r="Q932" s="197"/>
      <c r="R932" s="197"/>
      <c r="S932" s="197"/>
      <c r="T932" s="197"/>
      <c r="U932" s="198"/>
      <c r="V932" s="199"/>
      <c r="W932" s="200"/>
      <c r="X932" s="200"/>
      <c r="Y932" s="43"/>
      <c r="Z932" s="199"/>
      <c r="AA932" s="199"/>
      <c r="AB932" s="199"/>
      <c r="AC932" s="199"/>
      <c r="AD932" s="199"/>
      <c r="AE932" s="199"/>
      <c r="AF932" s="199"/>
      <c r="AG932" s="196"/>
      <c r="AH932" s="201"/>
      <c r="AI932" s="201"/>
      <c r="AJ932" s="201"/>
      <c r="AK932" s="43"/>
      <c r="AL932" s="43"/>
      <c r="AM932" s="43"/>
      <c r="AN932" s="64"/>
      <c r="AO932" s="64"/>
      <c r="AP932" s="202"/>
      <c r="AQ932" s="202"/>
      <c r="AR932" s="64"/>
    </row>
    <row r="933" spans="1:44" ht="15.75" customHeight="1" x14ac:dyDescent="0.2">
      <c r="A933" s="43"/>
      <c r="B933" s="43"/>
      <c r="C933" s="43"/>
      <c r="D933" s="43"/>
      <c r="E933" s="43"/>
      <c r="F933" s="43"/>
      <c r="G933" s="194"/>
      <c r="H933" s="194"/>
      <c r="I933" s="195"/>
      <c r="J933" s="196"/>
      <c r="K933" s="196"/>
      <c r="L933" s="196"/>
      <c r="M933" s="196"/>
      <c r="N933" s="196"/>
      <c r="O933" s="197"/>
      <c r="P933" s="197"/>
      <c r="Q933" s="197"/>
      <c r="R933" s="197"/>
      <c r="S933" s="197"/>
      <c r="T933" s="197"/>
      <c r="U933" s="198"/>
      <c r="V933" s="199"/>
      <c r="W933" s="200"/>
      <c r="X933" s="200"/>
      <c r="Y933" s="43"/>
      <c r="Z933" s="199"/>
      <c r="AA933" s="199"/>
      <c r="AB933" s="199"/>
      <c r="AC933" s="199"/>
      <c r="AD933" s="199"/>
      <c r="AE933" s="199"/>
      <c r="AF933" s="199"/>
      <c r="AG933" s="196"/>
      <c r="AH933" s="201"/>
      <c r="AI933" s="201"/>
      <c r="AJ933" s="201"/>
      <c r="AK933" s="43"/>
      <c r="AL933" s="43"/>
      <c r="AM933" s="43"/>
      <c r="AN933" s="64"/>
      <c r="AO933" s="64"/>
      <c r="AP933" s="202"/>
      <c r="AQ933" s="202"/>
      <c r="AR933" s="64"/>
    </row>
    <row r="934" spans="1:44" ht="15.75" customHeight="1" x14ac:dyDescent="0.2">
      <c r="A934" s="43"/>
      <c r="B934" s="43"/>
      <c r="C934" s="43"/>
      <c r="D934" s="43"/>
      <c r="E934" s="43"/>
      <c r="F934" s="43"/>
      <c r="G934" s="194"/>
      <c r="H934" s="194"/>
      <c r="I934" s="195"/>
      <c r="J934" s="196"/>
      <c r="K934" s="196"/>
      <c r="L934" s="196"/>
      <c r="M934" s="196"/>
      <c r="N934" s="196"/>
      <c r="O934" s="197"/>
      <c r="P934" s="197"/>
      <c r="Q934" s="197"/>
      <c r="R934" s="197"/>
      <c r="S934" s="197"/>
      <c r="T934" s="197"/>
      <c r="U934" s="198"/>
      <c r="V934" s="199"/>
      <c r="W934" s="200"/>
      <c r="X934" s="200"/>
      <c r="Y934" s="43"/>
      <c r="Z934" s="199"/>
      <c r="AA934" s="199"/>
      <c r="AB934" s="199"/>
      <c r="AC934" s="199"/>
      <c r="AD934" s="199"/>
      <c r="AE934" s="199"/>
      <c r="AF934" s="199"/>
      <c r="AG934" s="196"/>
      <c r="AH934" s="201"/>
      <c r="AI934" s="201"/>
      <c r="AJ934" s="201"/>
      <c r="AK934" s="43"/>
      <c r="AL934" s="43"/>
      <c r="AM934" s="43"/>
      <c r="AN934" s="64"/>
      <c r="AO934" s="64"/>
      <c r="AP934" s="202"/>
      <c r="AQ934" s="202"/>
      <c r="AR934" s="64"/>
    </row>
    <row r="935" spans="1:44" ht="15.75" customHeight="1" x14ac:dyDescent="0.2">
      <c r="A935" s="43"/>
      <c r="B935" s="43"/>
      <c r="C935" s="43"/>
      <c r="D935" s="43"/>
      <c r="E935" s="43"/>
      <c r="F935" s="43"/>
      <c r="G935" s="194"/>
      <c r="H935" s="194"/>
      <c r="I935" s="195"/>
      <c r="J935" s="196"/>
      <c r="K935" s="196"/>
      <c r="L935" s="196"/>
      <c r="M935" s="196"/>
      <c r="N935" s="196"/>
      <c r="O935" s="197"/>
      <c r="P935" s="197"/>
      <c r="Q935" s="197"/>
      <c r="R935" s="197"/>
      <c r="S935" s="197"/>
      <c r="T935" s="197"/>
      <c r="U935" s="198"/>
      <c r="V935" s="199"/>
      <c r="W935" s="200"/>
      <c r="X935" s="200"/>
      <c r="Y935" s="43"/>
      <c r="Z935" s="199"/>
      <c r="AA935" s="199"/>
      <c r="AB935" s="199"/>
      <c r="AC935" s="199"/>
      <c r="AD935" s="199"/>
      <c r="AE935" s="199"/>
      <c r="AF935" s="199"/>
      <c r="AG935" s="196"/>
      <c r="AH935" s="201"/>
      <c r="AI935" s="201"/>
      <c r="AJ935" s="201"/>
      <c r="AK935" s="43"/>
      <c r="AL935" s="43"/>
      <c r="AM935" s="43"/>
      <c r="AN935" s="64"/>
      <c r="AO935" s="64"/>
      <c r="AP935" s="202"/>
      <c r="AQ935" s="202"/>
      <c r="AR935" s="64"/>
    </row>
    <row r="936" spans="1:44" ht="15.75" customHeight="1" x14ac:dyDescent="0.2">
      <c r="A936" s="43"/>
      <c r="B936" s="43"/>
      <c r="C936" s="43"/>
      <c r="D936" s="43"/>
      <c r="E936" s="43"/>
      <c r="F936" s="43"/>
      <c r="G936" s="194"/>
      <c r="H936" s="194"/>
      <c r="I936" s="195"/>
      <c r="J936" s="196"/>
      <c r="K936" s="196"/>
      <c r="L936" s="196"/>
      <c r="M936" s="196"/>
      <c r="N936" s="196"/>
      <c r="O936" s="197"/>
      <c r="P936" s="197"/>
      <c r="Q936" s="197"/>
      <c r="R936" s="197"/>
      <c r="S936" s="197"/>
      <c r="T936" s="197"/>
      <c r="U936" s="198"/>
      <c r="V936" s="199"/>
      <c r="W936" s="200"/>
      <c r="X936" s="200"/>
      <c r="Y936" s="43"/>
      <c r="Z936" s="199"/>
      <c r="AA936" s="199"/>
      <c r="AB936" s="199"/>
      <c r="AC936" s="199"/>
      <c r="AD936" s="199"/>
      <c r="AE936" s="199"/>
      <c r="AF936" s="199"/>
      <c r="AG936" s="196"/>
      <c r="AH936" s="201"/>
      <c r="AI936" s="201"/>
      <c r="AJ936" s="201"/>
      <c r="AK936" s="43"/>
      <c r="AL936" s="43"/>
      <c r="AM936" s="43"/>
      <c r="AN936" s="64"/>
      <c r="AO936" s="64"/>
      <c r="AP936" s="202"/>
      <c r="AQ936" s="202"/>
      <c r="AR936" s="64"/>
    </row>
    <row r="937" spans="1:44" ht="15.75" customHeight="1" x14ac:dyDescent="0.2">
      <c r="A937" s="43"/>
      <c r="B937" s="43"/>
      <c r="C937" s="43"/>
      <c r="D937" s="43"/>
      <c r="E937" s="43"/>
      <c r="F937" s="43"/>
      <c r="G937" s="194"/>
      <c r="H937" s="194"/>
      <c r="I937" s="195"/>
      <c r="J937" s="196"/>
      <c r="K937" s="196"/>
      <c r="L937" s="196"/>
      <c r="M937" s="196"/>
      <c r="N937" s="196"/>
      <c r="O937" s="197"/>
      <c r="P937" s="197"/>
      <c r="Q937" s="197"/>
      <c r="R937" s="197"/>
      <c r="S937" s="197"/>
      <c r="T937" s="197"/>
      <c r="U937" s="198"/>
      <c r="V937" s="199"/>
      <c r="W937" s="200"/>
      <c r="X937" s="200"/>
      <c r="Y937" s="43"/>
      <c r="Z937" s="199"/>
      <c r="AA937" s="199"/>
      <c r="AB937" s="199"/>
      <c r="AC937" s="199"/>
      <c r="AD937" s="199"/>
      <c r="AE937" s="199"/>
      <c r="AF937" s="199"/>
      <c r="AG937" s="196"/>
      <c r="AH937" s="201"/>
      <c r="AI937" s="201"/>
      <c r="AJ937" s="201"/>
      <c r="AK937" s="43"/>
      <c r="AL937" s="43"/>
      <c r="AM937" s="43"/>
      <c r="AN937" s="64"/>
      <c r="AO937" s="64"/>
      <c r="AP937" s="202"/>
      <c r="AQ937" s="202"/>
      <c r="AR937" s="64"/>
    </row>
    <row r="938" spans="1:44" ht="15.75" customHeight="1" x14ac:dyDescent="0.2">
      <c r="A938" s="43"/>
      <c r="B938" s="43"/>
      <c r="C938" s="43"/>
      <c r="D938" s="43"/>
      <c r="E938" s="43"/>
      <c r="F938" s="43"/>
      <c r="G938" s="194"/>
      <c r="H938" s="194"/>
      <c r="I938" s="195"/>
      <c r="J938" s="196"/>
      <c r="K938" s="196"/>
      <c r="L938" s="196"/>
      <c r="M938" s="196"/>
      <c r="N938" s="196"/>
      <c r="O938" s="197"/>
      <c r="P938" s="197"/>
      <c r="Q938" s="197"/>
      <c r="R938" s="197"/>
      <c r="S938" s="197"/>
      <c r="T938" s="197"/>
      <c r="U938" s="198"/>
      <c r="V938" s="199"/>
      <c r="W938" s="200"/>
      <c r="X938" s="200"/>
      <c r="Y938" s="43"/>
      <c r="Z938" s="199"/>
      <c r="AA938" s="199"/>
      <c r="AB938" s="199"/>
      <c r="AC938" s="199"/>
      <c r="AD938" s="199"/>
      <c r="AE938" s="199"/>
      <c r="AF938" s="199"/>
      <c r="AG938" s="196"/>
      <c r="AH938" s="201"/>
      <c r="AI938" s="201"/>
      <c r="AJ938" s="201"/>
      <c r="AK938" s="43"/>
      <c r="AL938" s="43"/>
      <c r="AM938" s="43"/>
      <c r="AN938" s="64"/>
      <c r="AO938" s="64"/>
      <c r="AP938" s="202"/>
      <c r="AQ938" s="202"/>
      <c r="AR938" s="64"/>
    </row>
    <row r="939" spans="1:44" ht="15.75" customHeight="1" x14ac:dyDescent="0.2">
      <c r="A939" s="43"/>
      <c r="B939" s="43"/>
      <c r="C939" s="43"/>
      <c r="D939" s="43"/>
      <c r="E939" s="43"/>
      <c r="F939" s="43"/>
      <c r="G939" s="194"/>
      <c r="H939" s="194"/>
      <c r="I939" s="195"/>
      <c r="J939" s="196"/>
      <c r="K939" s="196"/>
      <c r="L939" s="196"/>
      <c r="M939" s="196"/>
      <c r="N939" s="196"/>
      <c r="O939" s="197"/>
      <c r="P939" s="197"/>
      <c r="Q939" s="197"/>
      <c r="R939" s="197"/>
      <c r="S939" s="197"/>
      <c r="T939" s="197"/>
      <c r="U939" s="198"/>
      <c r="V939" s="199"/>
      <c r="W939" s="200"/>
      <c r="X939" s="200"/>
      <c r="Y939" s="43"/>
      <c r="Z939" s="199"/>
      <c r="AA939" s="199"/>
      <c r="AB939" s="199"/>
      <c r="AC939" s="199"/>
      <c r="AD939" s="199"/>
      <c r="AE939" s="199"/>
      <c r="AF939" s="199"/>
      <c r="AG939" s="196"/>
      <c r="AH939" s="201"/>
      <c r="AI939" s="201"/>
      <c r="AJ939" s="201"/>
      <c r="AK939" s="43"/>
      <c r="AL939" s="43"/>
      <c r="AM939" s="43"/>
      <c r="AN939" s="64"/>
      <c r="AO939" s="64"/>
      <c r="AP939" s="202"/>
      <c r="AQ939" s="202"/>
      <c r="AR939" s="64"/>
    </row>
    <row r="940" spans="1:44" ht="15.75" customHeight="1" x14ac:dyDescent="0.2">
      <c r="A940" s="43"/>
      <c r="B940" s="43"/>
      <c r="C940" s="43"/>
      <c r="D940" s="43"/>
      <c r="E940" s="43"/>
      <c r="F940" s="43"/>
      <c r="G940" s="194"/>
      <c r="H940" s="194"/>
      <c r="I940" s="195"/>
      <c r="J940" s="196"/>
      <c r="K940" s="196"/>
      <c r="L940" s="196"/>
      <c r="M940" s="196"/>
      <c r="N940" s="196"/>
      <c r="O940" s="197"/>
      <c r="P940" s="197"/>
      <c r="Q940" s="197"/>
      <c r="R940" s="197"/>
      <c r="S940" s="197"/>
      <c r="T940" s="197"/>
      <c r="U940" s="198"/>
      <c r="V940" s="199"/>
      <c r="W940" s="200"/>
      <c r="X940" s="200"/>
      <c r="Y940" s="43"/>
      <c r="Z940" s="199"/>
      <c r="AA940" s="199"/>
      <c r="AB940" s="199"/>
      <c r="AC940" s="199"/>
      <c r="AD940" s="199"/>
      <c r="AE940" s="199"/>
      <c r="AF940" s="199"/>
      <c r="AG940" s="196"/>
      <c r="AH940" s="201"/>
      <c r="AI940" s="201"/>
      <c r="AJ940" s="201"/>
      <c r="AK940" s="43"/>
      <c r="AL940" s="43"/>
      <c r="AM940" s="43"/>
      <c r="AN940" s="64"/>
      <c r="AO940" s="64"/>
      <c r="AP940" s="202"/>
      <c r="AQ940" s="202"/>
      <c r="AR940" s="64"/>
    </row>
    <row r="941" spans="1:44" ht="15.75" customHeight="1" x14ac:dyDescent="0.2">
      <c r="A941" s="43"/>
      <c r="B941" s="43"/>
      <c r="C941" s="43"/>
      <c r="D941" s="43"/>
      <c r="E941" s="43"/>
      <c r="F941" s="43"/>
      <c r="G941" s="194"/>
      <c r="H941" s="194"/>
      <c r="I941" s="195"/>
      <c r="J941" s="196"/>
      <c r="K941" s="196"/>
      <c r="L941" s="196"/>
      <c r="M941" s="196"/>
      <c r="N941" s="196"/>
      <c r="O941" s="197"/>
      <c r="P941" s="197"/>
      <c r="Q941" s="197"/>
      <c r="R941" s="197"/>
      <c r="S941" s="197"/>
      <c r="T941" s="197"/>
      <c r="U941" s="198"/>
      <c r="V941" s="199"/>
      <c r="W941" s="200"/>
      <c r="X941" s="200"/>
      <c r="Y941" s="43"/>
      <c r="Z941" s="199"/>
      <c r="AA941" s="199"/>
      <c r="AB941" s="199"/>
      <c r="AC941" s="199"/>
      <c r="AD941" s="199"/>
      <c r="AE941" s="199"/>
      <c r="AF941" s="199"/>
      <c r="AG941" s="196"/>
      <c r="AH941" s="201"/>
      <c r="AI941" s="201"/>
      <c r="AJ941" s="201"/>
      <c r="AK941" s="43"/>
      <c r="AL941" s="43"/>
      <c r="AM941" s="43"/>
      <c r="AN941" s="64"/>
      <c r="AO941" s="64"/>
      <c r="AP941" s="202"/>
      <c r="AQ941" s="202"/>
      <c r="AR941" s="64"/>
    </row>
    <row r="942" spans="1:44" ht="15.75" customHeight="1" x14ac:dyDescent="0.2">
      <c r="A942" s="43"/>
      <c r="B942" s="43"/>
      <c r="C942" s="43"/>
      <c r="D942" s="43"/>
      <c r="E942" s="43"/>
      <c r="F942" s="43"/>
      <c r="G942" s="194"/>
      <c r="H942" s="194"/>
      <c r="I942" s="195"/>
      <c r="J942" s="196"/>
      <c r="K942" s="196"/>
      <c r="L942" s="196"/>
      <c r="M942" s="196"/>
      <c r="N942" s="196"/>
      <c r="O942" s="197"/>
      <c r="P942" s="197"/>
      <c r="Q942" s="197"/>
      <c r="R942" s="197"/>
      <c r="S942" s="197"/>
      <c r="T942" s="197"/>
      <c r="U942" s="198"/>
      <c r="V942" s="199"/>
      <c r="W942" s="200"/>
      <c r="X942" s="200"/>
      <c r="Y942" s="43"/>
      <c r="Z942" s="199"/>
      <c r="AA942" s="199"/>
      <c r="AB942" s="199"/>
      <c r="AC942" s="199"/>
      <c r="AD942" s="199"/>
      <c r="AE942" s="199"/>
      <c r="AF942" s="199"/>
      <c r="AG942" s="196"/>
      <c r="AH942" s="201"/>
      <c r="AI942" s="201"/>
      <c r="AJ942" s="201"/>
      <c r="AK942" s="43"/>
      <c r="AL942" s="43"/>
      <c r="AM942" s="43"/>
      <c r="AN942" s="64"/>
      <c r="AO942" s="64"/>
      <c r="AP942" s="202"/>
      <c r="AQ942" s="202"/>
      <c r="AR942" s="64"/>
    </row>
    <row r="943" spans="1:44" ht="15.75" customHeight="1" x14ac:dyDescent="0.2">
      <c r="A943" s="43"/>
      <c r="B943" s="43"/>
      <c r="C943" s="43"/>
      <c r="D943" s="43"/>
      <c r="E943" s="43"/>
      <c r="F943" s="43"/>
      <c r="G943" s="194"/>
      <c r="H943" s="194"/>
      <c r="I943" s="195"/>
      <c r="J943" s="196"/>
      <c r="K943" s="196"/>
      <c r="L943" s="196"/>
      <c r="M943" s="196"/>
      <c r="N943" s="196"/>
      <c r="O943" s="197"/>
      <c r="P943" s="197"/>
      <c r="Q943" s="197"/>
      <c r="R943" s="197"/>
      <c r="S943" s="197"/>
      <c r="T943" s="197"/>
      <c r="U943" s="198"/>
      <c r="V943" s="199"/>
      <c r="W943" s="200"/>
      <c r="X943" s="200"/>
      <c r="Y943" s="43"/>
      <c r="Z943" s="199"/>
      <c r="AA943" s="199"/>
      <c r="AB943" s="199"/>
      <c r="AC943" s="199"/>
      <c r="AD943" s="199"/>
      <c r="AE943" s="199"/>
      <c r="AF943" s="199"/>
      <c r="AG943" s="196"/>
      <c r="AH943" s="201"/>
      <c r="AI943" s="201"/>
      <c r="AJ943" s="201"/>
      <c r="AK943" s="43"/>
      <c r="AL943" s="43"/>
      <c r="AM943" s="43"/>
      <c r="AN943" s="64"/>
      <c r="AO943" s="64"/>
      <c r="AP943" s="202"/>
      <c r="AQ943" s="202"/>
      <c r="AR943" s="64"/>
    </row>
    <row r="944" spans="1:44" ht="15.75" customHeight="1" x14ac:dyDescent="0.2">
      <c r="A944" s="43"/>
      <c r="B944" s="43"/>
      <c r="C944" s="43"/>
      <c r="D944" s="43"/>
      <c r="E944" s="43"/>
      <c r="F944" s="43"/>
      <c r="G944" s="194"/>
      <c r="H944" s="194"/>
      <c r="I944" s="195"/>
      <c r="J944" s="196"/>
      <c r="K944" s="196"/>
      <c r="L944" s="196"/>
      <c r="M944" s="196"/>
      <c r="N944" s="196"/>
      <c r="O944" s="197"/>
      <c r="P944" s="197"/>
      <c r="Q944" s="197"/>
      <c r="R944" s="197"/>
      <c r="S944" s="197"/>
      <c r="T944" s="197"/>
      <c r="U944" s="198"/>
      <c r="V944" s="199"/>
      <c r="W944" s="200"/>
      <c r="X944" s="200"/>
      <c r="Y944" s="43"/>
      <c r="Z944" s="199"/>
      <c r="AA944" s="199"/>
      <c r="AB944" s="199"/>
      <c r="AC944" s="199"/>
      <c r="AD944" s="199"/>
      <c r="AE944" s="199"/>
      <c r="AF944" s="199"/>
      <c r="AG944" s="196"/>
      <c r="AH944" s="201"/>
      <c r="AI944" s="201"/>
      <c r="AJ944" s="201"/>
      <c r="AK944" s="43"/>
      <c r="AL944" s="43"/>
      <c r="AM944" s="43"/>
      <c r="AN944" s="64"/>
      <c r="AO944" s="64"/>
      <c r="AP944" s="202"/>
      <c r="AQ944" s="202"/>
      <c r="AR944" s="64"/>
    </row>
    <row r="945" spans="1:44" ht="15.75" customHeight="1" x14ac:dyDescent="0.2">
      <c r="A945" s="43"/>
      <c r="B945" s="43"/>
      <c r="C945" s="43"/>
      <c r="D945" s="43"/>
      <c r="E945" s="43"/>
      <c r="F945" s="43"/>
      <c r="G945" s="194"/>
      <c r="H945" s="194"/>
      <c r="I945" s="195"/>
      <c r="J945" s="196"/>
      <c r="K945" s="196"/>
      <c r="L945" s="196"/>
      <c r="M945" s="196"/>
      <c r="N945" s="196"/>
      <c r="O945" s="197"/>
      <c r="P945" s="197"/>
      <c r="Q945" s="197"/>
      <c r="R945" s="197"/>
      <c r="S945" s="197"/>
      <c r="T945" s="197"/>
      <c r="U945" s="198"/>
      <c r="V945" s="199"/>
      <c r="W945" s="200"/>
      <c r="X945" s="200"/>
      <c r="Y945" s="43"/>
      <c r="Z945" s="199"/>
      <c r="AA945" s="199"/>
      <c r="AB945" s="199"/>
      <c r="AC945" s="199"/>
      <c r="AD945" s="199"/>
      <c r="AE945" s="199"/>
      <c r="AF945" s="199"/>
      <c r="AG945" s="196"/>
      <c r="AH945" s="201"/>
      <c r="AI945" s="201"/>
      <c r="AJ945" s="201"/>
      <c r="AK945" s="43"/>
      <c r="AL945" s="43"/>
      <c r="AM945" s="43"/>
      <c r="AN945" s="64"/>
      <c r="AO945" s="64"/>
      <c r="AP945" s="202"/>
      <c r="AQ945" s="202"/>
      <c r="AR945" s="64"/>
    </row>
    <row r="946" spans="1:44" ht="15.75" customHeight="1" x14ac:dyDescent="0.2">
      <c r="A946" s="43"/>
      <c r="B946" s="43"/>
      <c r="C946" s="43"/>
      <c r="D946" s="43"/>
      <c r="E946" s="43"/>
      <c r="F946" s="43"/>
      <c r="G946" s="194"/>
      <c r="H946" s="194"/>
      <c r="I946" s="195"/>
      <c r="J946" s="196"/>
      <c r="K946" s="196"/>
      <c r="L946" s="196"/>
      <c r="M946" s="196"/>
      <c r="N946" s="196"/>
      <c r="O946" s="197"/>
      <c r="P946" s="197"/>
      <c r="Q946" s="197"/>
      <c r="R946" s="197"/>
      <c r="S946" s="197"/>
      <c r="T946" s="197"/>
      <c r="U946" s="198"/>
      <c r="V946" s="199"/>
      <c r="W946" s="200"/>
      <c r="X946" s="200"/>
      <c r="Y946" s="43"/>
      <c r="Z946" s="199"/>
      <c r="AA946" s="199"/>
      <c r="AB946" s="199"/>
      <c r="AC946" s="199"/>
      <c r="AD946" s="199"/>
      <c r="AE946" s="199"/>
      <c r="AF946" s="199"/>
      <c r="AG946" s="196"/>
      <c r="AH946" s="201"/>
      <c r="AI946" s="201"/>
      <c r="AJ946" s="201"/>
      <c r="AK946" s="43"/>
      <c r="AL946" s="43"/>
      <c r="AM946" s="43"/>
      <c r="AN946" s="64"/>
      <c r="AO946" s="64"/>
      <c r="AP946" s="202"/>
      <c r="AQ946" s="202"/>
      <c r="AR946" s="64"/>
    </row>
    <row r="947" spans="1:44" ht="15.75" customHeight="1" x14ac:dyDescent="0.2">
      <c r="A947" s="43"/>
      <c r="B947" s="43"/>
      <c r="C947" s="43"/>
      <c r="D947" s="43"/>
      <c r="E947" s="43"/>
      <c r="F947" s="43"/>
      <c r="G947" s="194"/>
      <c r="H947" s="194"/>
      <c r="I947" s="195"/>
      <c r="J947" s="196"/>
      <c r="K947" s="196"/>
      <c r="L947" s="196"/>
      <c r="M947" s="196"/>
      <c r="N947" s="196"/>
      <c r="O947" s="197"/>
      <c r="P947" s="197"/>
      <c r="Q947" s="197"/>
      <c r="R947" s="197"/>
      <c r="S947" s="197"/>
      <c r="T947" s="197"/>
      <c r="U947" s="198"/>
      <c r="V947" s="199"/>
      <c r="W947" s="200"/>
      <c r="X947" s="200"/>
      <c r="Y947" s="43"/>
      <c r="Z947" s="199"/>
      <c r="AA947" s="199"/>
      <c r="AB947" s="199"/>
      <c r="AC947" s="199"/>
      <c r="AD947" s="199"/>
      <c r="AE947" s="199"/>
      <c r="AF947" s="199"/>
      <c r="AG947" s="196"/>
      <c r="AH947" s="201"/>
      <c r="AI947" s="201"/>
      <c r="AJ947" s="201"/>
      <c r="AK947" s="43"/>
      <c r="AL947" s="43"/>
      <c r="AM947" s="43"/>
      <c r="AN947" s="64"/>
      <c r="AO947" s="64"/>
      <c r="AP947" s="202"/>
      <c r="AQ947" s="202"/>
      <c r="AR947" s="64"/>
    </row>
    <row r="948" spans="1:44" ht="15.75" customHeight="1" x14ac:dyDescent="0.2">
      <c r="A948" s="43"/>
      <c r="B948" s="43"/>
      <c r="C948" s="43"/>
      <c r="D948" s="43"/>
      <c r="E948" s="43"/>
      <c r="F948" s="43"/>
      <c r="G948" s="194"/>
      <c r="H948" s="194"/>
      <c r="I948" s="195"/>
      <c r="J948" s="196"/>
      <c r="K948" s="196"/>
      <c r="L948" s="196"/>
      <c r="M948" s="196"/>
      <c r="N948" s="196"/>
      <c r="O948" s="197"/>
      <c r="P948" s="197"/>
      <c r="Q948" s="197"/>
      <c r="R948" s="197"/>
      <c r="S948" s="197"/>
      <c r="T948" s="197"/>
      <c r="U948" s="198"/>
      <c r="V948" s="199"/>
      <c r="W948" s="200"/>
      <c r="X948" s="200"/>
      <c r="Y948" s="43"/>
      <c r="Z948" s="199"/>
      <c r="AA948" s="199"/>
      <c r="AB948" s="199"/>
      <c r="AC948" s="199"/>
      <c r="AD948" s="199"/>
      <c r="AE948" s="199"/>
      <c r="AF948" s="199"/>
      <c r="AG948" s="196"/>
      <c r="AH948" s="201"/>
      <c r="AI948" s="201"/>
      <c r="AJ948" s="201"/>
      <c r="AK948" s="43"/>
      <c r="AL948" s="43"/>
      <c r="AM948" s="43"/>
      <c r="AN948" s="64"/>
      <c r="AO948" s="64"/>
      <c r="AP948" s="202"/>
      <c r="AQ948" s="202"/>
      <c r="AR948" s="64"/>
    </row>
    <row r="949" spans="1:44" ht="15.75" customHeight="1" x14ac:dyDescent="0.2">
      <c r="A949" s="43"/>
      <c r="B949" s="43"/>
      <c r="C949" s="43"/>
      <c r="D949" s="43"/>
      <c r="E949" s="43"/>
      <c r="F949" s="43"/>
      <c r="G949" s="194"/>
      <c r="H949" s="194"/>
      <c r="I949" s="195"/>
      <c r="J949" s="196"/>
      <c r="K949" s="196"/>
      <c r="L949" s="196"/>
      <c r="M949" s="196"/>
      <c r="N949" s="196"/>
      <c r="O949" s="197"/>
      <c r="P949" s="197"/>
      <c r="Q949" s="197"/>
      <c r="R949" s="197"/>
      <c r="S949" s="197"/>
      <c r="T949" s="197"/>
      <c r="U949" s="198"/>
      <c r="V949" s="199"/>
      <c r="W949" s="200"/>
      <c r="X949" s="200"/>
      <c r="Y949" s="43"/>
      <c r="Z949" s="199"/>
      <c r="AA949" s="199"/>
      <c r="AB949" s="199"/>
      <c r="AC949" s="199"/>
      <c r="AD949" s="199"/>
      <c r="AE949" s="199"/>
      <c r="AF949" s="199"/>
      <c r="AG949" s="196"/>
      <c r="AH949" s="201"/>
      <c r="AI949" s="201"/>
      <c r="AJ949" s="201"/>
      <c r="AK949" s="43"/>
      <c r="AL949" s="43"/>
      <c r="AM949" s="43"/>
      <c r="AN949" s="64"/>
      <c r="AO949" s="64"/>
      <c r="AP949" s="202"/>
      <c r="AQ949" s="202"/>
      <c r="AR949" s="64"/>
    </row>
    <row r="950" spans="1:44" ht="15.75" customHeight="1" x14ac:dyDescent="0.2">
      <c r="A950" s="43"/>
      <c r="B950" s="43"/>
      <c r="C950" s="43"/>
      <c r="D950" s="43"/>
      <c r="E950" s="43"/>
      <c r="F950" s="43"/>
      <c r="G950" s="194"/>
      <c r="H950" s="194"/>
      <c r="I950" s="195"/>
      <c r="J950" s="196"/>
      <c r="K950" s="196"/>
      <c r="L950" s="196"/>
      <c r="M950" s="196"/>
      <c r="N950" s="196"/>
      <c r="O950" s="197"/>
      <c r="P950" s="197"/>
      <c r="Q950" s="197"/>
      <c r="R950" s="197"/>
      <c r="S950" s="197"/>
      <c r="T950" s="197"/>
      <c r="U950" s="198"/>
      <c r="V950" s="199"/>
      <c r="W950" s="200"/>
      <c r="X950" s="200"/>
      <c r="Y950" s="43"/>
      <c r="Z950" s="199"/>
      <c r="AA950" s="199"/>
      <c r="AB950" s="199"/>
      <c r="AC950" s="199"/>
      <c r="AD950" s="199"/>
      <c r="AE950" s="199"/>
      <c r="AF950" s="199"/>
      <c r="AG950" s="196"/>
      <c r="AH950" s="201"/>
      <c r="AI950" s="201"/>
      <c r="AJ950" s="201"/>
      <c r="AK950" s="43"/>
      <c r="AL950" s="43"/>
      <c r="AM950" s="43"/>
      <c r="AN950" s="64"/>
      <c r="AO950" s="64"/>
      <c r="AP950" s="202"/>
      <c r="AQ950" s="202"/>
      <c r="AR950" s="64"/>
    </row>
    <row r="951" spans="1:44" ht="15.75" customHeight="1" x14ac:dyDescent="0.2">
      <c r="A951" s="43"/>
      <c r="B951" s="43"/>
      <c r="C951" s="43"/>
      <c r="D951" s="43"/>
      <c r="E951" s="43"/>
      <c r="F951" s="43"/>
      <c r="G951" s="194"/>
      <c r="H951" s="194"/>
      <c r="I951" s="195"/>
      <c r="J951" s="196"/>
      <c r="K951" s="196"/>
      <c r="L951" s="196"/>
      <c r="M951" s="196"/>
      <c r="N951" s="196"/>
      <c r="O951" s="197"/>
      <c r="P951" s="197"/>
      <c r="Q951" s="197"/>
      <c r="R951" s="197"/>
      <c r="S951" s="197"/>
      <c r="T951" s="197"/>
      <c r="U951" s="198"/>
      <c r="V951" s="199"/>
      <c r="W951" s="200"/>
      <c r="X951" s="200"/>
      <c r="Y951" s="43"/>
      <c r="Z951" s="199"/>
      <c r="AA951" s="199"/>
      <c r="AB951" s="199"/>
      <c r="AC951" s="199"/>
      <c r="AD951" s="199"/>
      <c r="AE951" s="199"/>
      <c r="AF951" s="199"/>
      <c r="AG951" s="196"/>
      <c r="AH951" s="201"/>
      <c r="AI951" s="201"/>
      <c r="AJ951" s="201"/>
      <c r="AK951" s="43"/>
      <c r="AL951" s="43"/>
      <c r="AM951" s="43"/>
      <c r="AN951" s="64"/>
      <c r="AO951" s="64"/>
      <c r="AP951" s="202"/>
      <c r="AQ951" s="202"/>
      <c r="AR951" s="64"/>
    </row>
    <row r="952" spans="1:44" ht="15.75" customHeight="1" x14ac:dyDescent="0.2">
      <c r="A952" s="43"/>
      <c r="B952" s="43"/>
      <c r="C952" s="43"/>
      <c r="D952" s="43"/>
      <c r="E952" s="43"/>
      <c r="F952" s="43"/>
      <c r="G952" s="194"/>
      <c r="H952" s="194"/>
      <c r="I952" s="195"/>
      <c r="J952" s="196"/>
      <c r="K952" s="196"/>
      <c r="L952" s="196"/>
      <c r="M952" s="196"/>
      <c r="N952" s="196"/>
      <c r="O952" s="197"/>
      <c r="P952" s="197"/>
      <c r="Q952" s="197"/>
      <c r="R952" s="197"/>
      <c r="S952" s="197"/>
      <c r="T952" s="197"/>
      <c r="U952" s="198"/>
      <c r="V952" s="199"/>
      <c r="W952" s="200"/>
      <c r="X952" s="200"/>
      <c r="Y952" s="43"/>
      <c r="Z952" s="199"/>
      <c r="AA952" s="199"/>
      <c r="AB952" s="199"/>
      <c r="AC952" s="199"/>
      <c r="AD952" s="199"/>
      <c r="AE952" s="199"/>
      <c r="AF952" s="199"/>
      <c r="AG952" s="196"/>
      <c r="AH952" s="201"/>
      <c r="AI952" s="201"/>
      <c r="AJ952" s="201"/>
      <c r="AK952" s="43"/>
      <c r="AL952" s="43"/>
      <c r="AM952" s="43"/>
      <c r="AN952" s="64"/>
      <c r="AO952" s="64"/>
      <c r="AP952" s="202"/>
      <c r="AQ952" s="202"/>
      <c r="AR952" s="64"/>
    </row>
    <row r="953" spans="1:44" ht="15.75" customHeight="1" x14ac:dyDescent="0.2">
      <c r="A953" s="43"/>
      <c r="B953" s="43"/>
      <c r="C953" s="43"/>
      <c r="D953" s="43"/>
      <c r="E953" s="43"/>
      <c r="F953" s="43"/>
      <c r="G953" s="194"/>
      <c r="H953" s="194"/>
      <c r="I953" s="195"/>
      <c r="J953" s="196"/>
      <c r="K953" s="196"/>
      <c r="L953" s="196"/>
      <c r="M953" s="196"/>
      <c r="N953" s="196"/>
      <c r="O953" s="197"/>
      <c r="P953" s="197"/>
      <c r="Q953" s="197"/>
      <c r="R953" s="197"/>
      <c r="S953" s="197"/>
      <c r="T953" s="197"/>
      <c r="U953" s="198"/>
      <c r="V953" s="199"/>
      <c r="W953" s="200"/>
      <c r="X953" s="200"/>
      <c r="Y953" s="43"/>
      <c r="Z953" s="199"/>
      <c r="AA953" s="199"/>
      <c r="AB953" s="199"/>
      <c r="AC953" s="199"/>
      <c r="AD953" s="199"/>
      <c r="AE953" s="199"/>
      <c r="AF953" s="199"/>
      <c r="AG953" s="196"/>
      <c r="AH953" s="201"/>
      <c r="AI953" s="201"/>
      <c r="AJ953" s="201"/>
      <c r="AK953" s="43"/>
      <c r="AL953" s="43"/>
      <c r="AM953" s="43"/>
      <c r="AN953" s="64"/>
      <c r="AO953" s="64"/>
      <c r="AP953" s="202"/>
      <c r="AQ953" s="202"/>
      <c r="AR953" s="64"/>
    </row>
    <row r="954" spans="1:44" ht="15.75" customHeight="1" x14ac:dyDescent="0.2">
      <c r="A954" s="43"/>
      <c r="B954" s="43"/>
      <c r="C954" s="43"/>
      <c r="D954" s="43"/>
      <c r="E954" s="43"/>
      <c r="F954" s="43"/>
      <c r="G954" s="194"/>
      <c r="H954" s="194"/>
      <c r="I954" s="195"/>
      <c r="J954" s="196"/>
      <c r="K954" s="196"/>
      <c r="L954" s="196"/>
      <c r="M954" s="196"/>
      <c r="N954" s="196"/>
      <c r="O954" s="197"/>
      <c r="P954" s="197"/>
      <c r="Q954" s="197"/>
      <c r="R954" s="197"/>
      <c r="S954" s="197"/>
      <c r="T954" s="197"/>
      <c r="U954" s="198"/>
      <c r="V954" s="199"/>
      <c r="W954" s="200"/>
      <c r="X954" s="200"/>
      <c r="Y954" s="43"/>
      <c r="Z954" s="199"/>
      <c r="AA954" s="199"/>
      <c r="AB954" s="199"/>
      <c r="AC954" s="199"/>
      <c r="AD954" s="199"/>
      <c r="AE954" s="199"/>
      <c r="AF954" s="199"/>
      <c r="AG954" s="196"/>
      <c r="AH954" s="201"/>
      <c r="AI954" s="201"/>
      <c r="AJ954" s="201"/>
      <c r="AK954" s="43"/>
      <c r="AL954" s="43"/>
      <c r="AM954" s="43"/>
      <c r="AN954" s="64"/>
      <c r="AO954" s="64"/>
      <c r="AP954" s="202"/>
      <c r="AQ954" s="202"/>
      <c r="AR954" s="64"/>
    </row>
    <row r="955" spans="1:44" ht="15.75" customHeight="1" x14ac:dyDescent="0.2">
      <c r="A955" s="43"/>
      <c r="B955" s="43"/>
      <c r="C955" s="43"/>
      <c r="D955" s="43"/>
      <c r="E955" s="43"/>
      <c r="F955" s="43"/>
      <c r="G955" s="194"/>
      <c r="H955" s="194"/>
      <c r="I955" s="195"/>
      <c r="J955" s="196"/>
      <c r="K955" s="196"/>
      <c r="L955" s="196"/>
      <c r="M955" s="196"/>
      <c r="N955" s="196"/>
      <c r="O955" s="197"/>
      <c r="P955" s="197"/>
      <c r="Q955" s="197"/>
      <c r="R955" s="197"/>
      <c r="S955" s="197"/>
      <c r="T955" s="197"/>
      <c r="U955" s="198"/>
      <c r="V955" s="199"/>
      <c r="W955" s="200"/>
      <c r="X955" s="200"/>
      <c r="Y955" s="43"/>
      <c r="Z955" s="199"/>
      <c r="AA955" s="199"/>
      <c r="AB955" s="199"/>
      <c r="AC955" s="199"/>
      <c r="AD955" s="199"/>
      <c r="AE955" s="199"/>
      <c r="AF955" s="199"/>
      <c r="AG955" s="196"/>
      <c r="AH955" s="201"/>
      <c r="AI955" s="201"/>
      <c r="AJ955" s="201"/>
      <c r="AK955" s="43"/>
      <c r="AL955" s="43"/>
      <c r="AM955" s="43"/>
      <c r="AN955" s="64"/>
      <c r="AO955" s="64"/>
      <c r="AP955" s="202"/>
      <c r="AQ955" s="202"/>
      <c r="AR955" s="64"/>
    </row>
    <row r="956" spans="1:44" ht="15.75" customHeight="1" x14ac:dyDescent="0.2">
      <c r="A956" s="43"/>
      <c r="B956" s="43"/>
      <c r="C956" s="43"/>
      <c r="D956" s="43"/>
      <c r="E956" s="43"/>
      <c r="F956" s="43"/>
      <c r="G956" s="194"/>
      <c r="H956" s="194"/>
      <c r="I956" s="195"/>
      <c r="J956" s="196"/>
      <c r="K956" s="196"/>
      <c r="L956" s="196"/>
      <c r="M956" s="196"/>
      <c r="N956" s="196"/>
      <c r="O956" s="197"/>
      <c r="P956" s="197"/>
      <c r="Q956" s="197"/>
      <c r="R956" s="197"/>
      <c r="S956" s="197"/>
      <c r="T956" s="197"/>
      <c r="U956" s="198"/>
      <c r="V956" s="199"/>
      <c r="W956" s="200"/>
      <c r="X956" s="200"/>
      <c r="Y956" s="43"/>
      <c r="Z956" s="199"/>
      <c r="AA956" s="199"/>
      <c r="AB956" s="199"/>
      <c r="AC956" s="199"/>
      <c r="AD956" s="199"/>
      <c r="AE956" s="199"/>
      <c r="AF956" s="199"/>
      <c r="AG956" s="196"/>
      <c r="AH956" s="201"/>
      <c r="AI956" s="201"/>
      <c r="AJ956" s="201"/>
      <c r="AK956" s="43"/>
      <c r="AL956" s="43"/>
      <c r="AM956" s="43"/>
      <c r="AN956" s="64"/>
      <c r="AO956" s="64"/>
      <c r="AP956" s="202"/>
      <c r="AQ956" s="202"/>
      <c r="AR956" s="64"/>
    </row>
    <row r="957" spans="1:44" ht="15.75" customHeight="1" x14ac:dyDescent="0.2">
      <c r="A957" s="43"/>
      <c r="B957" s="43"/>
      <c r="C957" s="43"/>
      <c r="D957" s="43"/>
      <c r="E957" s="43"/>
      <c r="F957" s="43"/>
      <c r="G957" s="194"/>
      <c r="H957" s="194"/>
      <c r="I957" s="195"/>
      <c r="J957" s="196"/>
      <c r="K957" s="196"/>
      <c r="L957" s="196"/>
      <c r="M957" s="196"/>
      <c r="N957" s="196"/>
      <c r="O957" s="197"/>
      <c r="P957" s="197"/>
      <c r="Q957" s="197"/>
      <c r="R957" s="197"/>
      <c r="S957" s="197"/>
      <c r="T957" s="197"/>
      <c r="U957" s="198"/>
      <c r="V957" s="199"/>
      <c r="W957" s="200"/>
      <c r="X957" s="200"/>
      <c r="Y957" s="43"/>
      <c r="Z957" s="199"/>
      <c r="AA957" s="199"/>
      <c r="AB957" s="199"/>
      <c r="AC957" s="199"/>
      <c r="AD957" s="199"/>
      <c r="AE957" s="199"/>
      <c r="AF957" s="199"/>
      <c r="AG957" s="196"/>
      <c r="AH957" s="201"/>
      <c r="AI957" s="201"/>
      <c r="AJ957" s="201"/>
      <c r="AK957" s="43"/>
      <c r="AL957" s="43"/>
      <c r="AM957" s="43"/>
      <c r="AN957" s="64"/>
      <c r="AO957" s="64"/>
      <c r="AP957" s="202"/>
      <c r="AQ957" s="202"/>
      <c r="AR957" s="64"/>
    </row>
    <row r="958" spans="1:44" ht="15.75" customHeight="1" x14ac:dyDescent="0.2">
      <c r="A958" s="43"/>
      <c r="B958" s="43"/>
      <c r="C958" s="43"/>
      <c r="D958" s="43"/>
      <c r="E958" s="43"/>
      <c r="F958" s="43"/>
      <c r="G958" s="194"/>
      <c r="H958" s="194"/>
      <c r="I958" s="195"/>
      <c r="J958" s="196"/>
      <c r="K958" s="196"/>
      <c r="L958" s="196"/>
      <c r="M958" s="196"/>
      <c r="N958" s="196"/>
      <c r="O958" s="197"/>
      <c r="P958" s="197"/>
      <c r="Q958" s="197"/>
      <c r="R958" s="197"/>
      <c r="S958" s="197"/>
      <c r="T958" s="197"/>
      <c r="U958" s="198"/>
      <c r="V958" s="199"/>
      <c r="W958" s="200"/>
      <c r="X958" s="200"/>
      <c r="Y958" s="43"/>
      <c r="Z958" s="199"/>
      <c r="AA958" s="199"/>
      <c r="AB958" s="199"/>
      <c r="AC958" s="199"/>
      <c r="AD958" s="199"/>
      <c r="AE958" s="199"/>
      <c r="AF958" s="199"/>
      <c r="AG958" s="196"/>
      <c r="AH958" s="201"/>
      <c r="AI958" s="201"/>
      <c r="AJ958" s="201"/>
      <c r="AK958" s="43"/>
      <c r="AL958" s="43"/>
      <c r="AM958" s="43"/>
      <c r="AN958" s="64"/>
      <c r="AO958" s="64"/>
      <c r="AP958" s="202"/>
      <c r="AQ958" s="202"/>
      <c r="AR958" s="64"/>
    </row>
    <row r="959" spans="1:44" ht="15.75" customHeight="1" x14ac:dyDescent="0.2">
      <c r="A959" s="43"/>
      <c r="B959" s="43"/>
      <c r="C959" s="43"/>
      <c r="D959" s="43"/>
      <c r="E959" s="43"/>
      <c r="F959" s="43"/>
      <c r="G959" s="194"/>
      <c r="H959" s="194"/>
      <c r="I959" s="195"/>
      <c r="J959" s="196"/>
      <c r="K959" s="196"/>
      <c r="L959" s="196"/>
      <c r="M959" s="196"/>
      <c r="N959" s="196"/>
      <c r="O959" s="197"/>
      <c r="P959" s="197"/>
      <c r="Q959" s="197"/>
      <c r="R959" s="197"/>
      <c r="S959" s="197"/>
      <c r="T959" s="197"/>
      <c r="U959" s="198"/>
      <c r="V959" s="199"/>
      <c r="W959" s="200"/>
      <c r="X959" s="200"/>
      <c r="Y959" s="43"/>
      <c r="Z959" s="199"/>
      <c r="AA959" s="199"/>
      <c r="AB959" s="199"/>
      <c r="AC959" s="199"/>
      <c r="AD959" s="199"/>
      <c r="AE959" s="199"/>
      <c r="AF959" s="199"/>
      <c r="AG959" s="196"/>
      <c r="AH959" s="201"/>
      <c r="AI959" s="201"/>
      <c r="AJ959" s="201"/>
      <c r="AK959" s="43"/>
      <c r="AL959" s="43"/>
      <c r="AM959" s="43"/>
      <c r="AN959" s="64"/>
      <c r="AO959" s="64"/>
      <c r="AP959" s="202"/>
      <c r="AQ959" s="202"/>
      <c r="AR959" s="64"/>
    </row>
    <row r="960" spans="1:44" ht="15.75" customHeight="1" x14ac:dyDescent="0.2">
      <c r="A960" s="43"/>
      <c r="B960" s="43"/>
      <c r="C960" s="43"/>
      <c r="D960" s="43"/>
      <c r="E960" s="43"/>
      <c r="F960" s="43"/>
      <c r="G960" s="194"/>
      <c r="H960" s="194"/>
      <c r="I960" s="195"/>
      <c r="J960" s="196"/>
      <c r="K960" s="196"/>
      <c r="L960" s="196"/>
      <c r="M960" s="196"/>
      <c r="N960" s="196"/>
      <c r="O960" s="197"/>
      <c r="P960" s="197"/>
      <c r="Q960" s="197"/>
      <c r="R960" s="197"/>
      <c r="S960" s="197"/>
      <c r="T960" s="197"/>
      <c r="U960" s="198"/>
      <c r="V960" s="199"/>
      <c r="W960" s="200"/>
      <c r="X960" s="200"/>
      <c r="Y960" s="43"/>
      <c r="Z960" s="199"/>
      <c r="AA960" s="199"/>
      <c r="AB960" s="199"/>
      <c r="AC960" s="199"/>
      <c r="AD960" s="199"/>
      <c r="AE960" s="199"/>
      <c r="AF960" s="199"/>
      <c r="AG960" s="196"/>
      <c r="AH960" s="201"/>
      <c r="AI960" s="201"/>
      <c r="AJ960" s="201"/>
      <c r="AK960" s="43"/>
      <c r="AL960" s="43"/>
      <c r="AM960" s="43"/>
      <c r="AN960" s="64"/>
      <c r="AO960" s="64"/>
      <c r="AP960" s="202"/>
      <c r="AQ960" s="202"/>
      <c r="AR960" s="64"/>
    </row>
    <row r="961" spans="1:44" ht="15.75" customHeight="1" x14ac:dyDescent="0.2">
      <c r="A961" s="43"/>
      <c r="B961" s="43"/>
      <c r="C961" s="43"/>
      <c r="D961" s="43"/>
      <c r="E961" s="43"/>
      <c r="F961" s="43"/>
      <c r="G961" s="194"/>
      <c r="H961" s="194"/>
      <c r="I961" s="195"/>
      <c r="J961" s="196"/>
      <c r="K961" s="196"/>
      <c r="L961" s="196"/>
      <c r="M961" s="196"/>
      <c r="N961" s="196"/>
      <c r="O961" s="197"/>
      <c r="P961" s="197"/>
      <c r="Q961" s="197"/>
      <c r="R961" s="197"/>
      <c r="S961" s="197"/>
      <c r="T961" s="197"/>
      <c r="U961" s="198"/>
      <c r="V961" s="199"/>
      <c r="W961" s="200"/>
      <c r="X961" s="200"/>
      <c r="Y961" s="43"/>
      <c r="Z961" s="199"/>
      <c r="AA961" s="199"/>
      <c r="AB961" s="199"/>
      <c r="AC961" s="199"/>
      <c r="AD961" s="199"/>
      <c r="AE961" s="199"/>
      <c r="AF961" s="199"/>
      <c r="AG961" s="196"/>
      <c r="AH961" s="201"/>
      <c r="AI961" s="201"/>
      <c r="AJ961" s="201"/>
      <c r="AK961" s="43"/>
      <c r="AL961" s="43"/>
      <c r="AM961" s="43"/>
      <c r="AN961" s="64"/>
      <c r="AO961" s="64"/>
      <c r="AP961" s="202"/>
      <c r="AQ961" s="202"/>
      <c r="AR961" s="64"/>
    </row>
    <row r="962" spans="1:44" ht="15.75" customHeight="1" x14ac:dyDescent="0.2">
      <c r="A962" s="43"/>
      <c r="B962" s="43"/>
      <c r="C962" s="43"/>
      <c r="D962" s="43"/>
      <c r="E962" s="43"/>
      <c r="F962" s="43"/>
      <c r="G962" s="194"/>
      <c r="H962" s="194"/>
      <c r="I962" s="195"/>
      <c r="J962" s="196"/>
      <c r="K962" s="196"/>
      <c r="L962" s="196"/>
      <c r="M962" s="196"/>
      <c r="N962" s="196"/>
      <c r="O962" s="197"/>
      <c r="P962" s="197"/>
      <c r="Q962" s="197"/>
      <c r="R962" s="197"/>
      <c r="S962" s="197"/>
      <c r="T962" s="197"/>
      <c r="U962" s="198"/>
      <c r="V962" s="199"/>
      <c r="W962" s="200"/>
      <c r="X962" s="200"/>
      <c r="Y962" s="43"/>
      <c r="Z962" s="199"/>
      <c r="AA962" s="199"/>
      <c r="AB962" s="199"/>
      <c r="AC962" s="199"/>
      <c r="AD962" s="199"/>
      <c r="AE962" s="199"/>
      <c r="AF962" s="199"/>
      <c r="AG962" s="196"/>
      <c r="AH962" s="201"/>
      <c r="AI962" s="201"/>
      <c r="AJ962" s="201"/>
      <c r="AK962" s="43"/>
      <c r="AL962" s="43"/>
      <c r="AM962" s="43"/>
      <c r="AN962" s="64"/>
      <c r="AO962" s="64"/>
      <c r="AP962" s="202"/>
      <c r="AQ962" s="202"/>
      <c r="AR962" s="64"/>
    </row>
    <row r="963" spans="1:44" ht="15.75" customHeight="1" x14ac:dyDescent="0.2">
      <c r="A963" s="43"/>
      <c r="B963" s="43"/>
      <c r="C963" s="43"/>
      <c r="D963" s="43"/>
      <c r="E963" s="43"/>
      <c r="F963" s="43"/>
      <c r="G963" s="194"/>
      <c r="H963" s="194"/>
      <c r="I963" s="195"/>
      <c r="J963" s="196"/>
      <c r="K963" s="196"/>
      <c r="L963" s="196"/>
      <c r="M963" s="196"/>
      <c r="N963" s="196"/>
      <c r="O963" s="197"/>
      <c r="P963" s="197"/>
      <c r="Q963" s="197"/>
      <c r="R963" s="197"/>
      <c r="S963" s="197"/>
      <c r="T963" s="197"/>
      <c r="U963" s="198"/>
      <c r="V963" s="199"/>
      <c r="W963" s="200"/>
      <c r="X963" s="200"/>
      <c r="Y963" s="43"/>
      <c r="Z963" s="199"/>
      <c r="AA963" s="199"/>
      <c r="AB963" s="199"/>
      <c r="AC963" s="199"/>
      <c r="AD963" s="199"/>
      <c r="AE963" s="199"/>
      <c r="AF963" s="199"/>
      <c r="AG963" s="196"/>
      <c r="AH963" s="201"/>
      <c r="AI963" s="201"/>
      <c r="AJ963" s="201"/>
      <c r="AK963" s="43"/>
      <c r="AL963" s="43"/>
      <c r="AM963" s="43"/>
      <c r="AN963" s="64"/>
      <c r="AO963" s="64"/>
      <c r="AP963" s="202"/>
      <c r="AQ963" s="202"/>
      <c r="AR963" s="64"/>
    </row>
    <row r="964" spans="1:44" ht="15.75" customHeight="1" x14ac:dyDescent="0.2">
      <c r="A964" s="43"/>
      <c r="B964" s="43"/>
      <c r="C964" s="43"/>
      <c r="D964" s="43"/>
      <c r="E964" s="43"/>
      <c r="F964" s="43"/>
      <c r="G964" s="194"/>
      <c r="H964" s="194"/>
      <c r="I964" s="195"/>
      <c r="J964" s="196"/>
      <c r="K964" s="196"/>
      <c r="L964" s="196"/>
      <c r="M964" s="196"/>
      <c r="N964" s="196"/>
      <c r="O964" s="197"/>
      <c r="P964" s="197"/>
      <c r="Q964" s="197"/>
      <c r="R964" s="197"/>
      <c r="S964" s="197"/>
      <c r="T964" s="197"/>
      <c r="U964" s="198"/>
      <c r="V964" s="199"/>
      <c r="W964" s="200"/>
      <c r="X964" s="200"/>
      <c r="Y964" s="43"/>
      <c r="Z964" s="199"/>
      <c r="AA964" s="199"/>
      <c r="AB964" s="199"/>
      <c r="AC964" s="199"/>
      <c r="AD964" s="199"/>
      <c r="AE964" s="199"/>
      <c r="AF964" s="199"/>
      <c r="AG964" s="196"/>
      <c r="AH964" s="201"/>
      <c r="AI964" s="201"/>
      <c r="AJ964" s="201"/>
      <c r="AK964" s="43"/>
      <c r="AL964" s="43"/>
      <c r="AM964" s="43"/>
      <c r="AN964" s="64"/>
      <c r="AO964" s="64"/>
      <c r="AP964" s="202"/>
      <c r="AQ964" s="202"/>
      <c r="AR964" s="64"/>
    </row>
    <row r="965" spans="1:44" ht="15.75" customHeight="1" x14ac:dyDescent="0.2">
      <c r="A965" s="43"/>
      <c r="B965" s="43"/>
      <c r="C965" s="43"/>
      <c r="D965" s="43"/>
      <c r="E965" s="43"/>
      <c r="F965" s="43"/>
      <c r="G965" s="194"/>
      <c r="H965" s="194"/>
      <c r="I965" s="195"/>
      <c r="J965" s="196"/>
      <c r="K965" s="196"/>
      <c r="L965" s="196"/>
      <c r="M965" s="196"/>
      <c r="N965" s="196"/>
      <c r="O965" s="197"/>
      <c r="P965" s="197"/>
      <c r="Q965" s="197"/>
      <c r="R965" s="197"/>
      <c r="S965" s="197"/>
      <c r="T965" s="197"/>
      <c r="U965" s="198"/>
      <c r="V965" s="199"/>
      <c r="W965" s="200"/>
      <c r="X965" s="200"/>
      <c r="Y965" s="43"/>
      <c r="Z965" s="199"/>
      <c r="AA965" s="199"/>
      <c r="AB965" s="199"/>
      <c r="AC965" s="199"/>
      <c r="AD965" s="199"/>
      <c r="AE965" s="199"/>
      <c r="AF965" s="199"/>
      <c r="AG965" s="196"/>
      <c r="AH965" s="201"/>
      <c r="AI965" s="201"/>
      <c r="AJ965" s="201"/>
      <c r="AK965" s="43"/>
      <c r="AL965" s="43"/>
      <c r="AM965" s="43"/>
      <c r="AN965" s="64"/>
      <c r="AO965" s="64"/>
      <c r="AP965" s="202"/>
      <c r="AQ965" s="202"/>
      <c r="AR965" s="64"/>
    </row>
    <row r="966" spans="1:44" ht="15.75" customHeight="1" x14ac:dyDescent="0.2">
      <c r="A966" s="43"/>
      <c r="B966" s="43"/>
      <c r="C966" s="43"/>
      <c r="D966" s="43"/>
      <c r="E966" s="43"/>
      <c r="F966" s="43"/>
      <c r="G966" s="194"/>
      <c r="H966" s="194"/>
      <c r="I966" s="195"/>
      <c r="J966" s="196"/>
      <c r="K966" s="196"/>
      <c r="L966" s="196"/>
      <c r="M966" s="196"/>
      <c r="N966" s="196"/>
      <c r="O966" s="197"/>
      <c r="P966" s="197"/>
      <c r="Q966" s="197"/>
      <c r="R966" s="197"/>
      <c r="S966" s="197"/>
      <c r="T966" s="197"/>
      <c r="U966" s="198"/>
      <c r="V966" s="199"/>
      <c r="W966" s="200"/>
      <c r="X966" s="200"/>
      <c r="Y966" s="43"/>
      <c r="Z966" s="199"/>
      <c r="AA966" s="199"/>
      <c r="AB966" s="199"/>
      <c r="AC966" s="199"/>
      <c r="AD966" s="199"/>
      <c r="AE966" s="199"/>
      <c r="AF966" s="199"/>
      <c r="AG966" s="196"/>
      <c r="AH966" s="201"/>
      <c r="AI966" s="201"/>
      <c r="AJ966" s="201"/>
      <c r="AK966" s="43"/>
      <c r="AL966" s="43"/>
      <c r="AM966" s="43"/>
      <c r="AN966" s="64"/>
      <c r="AO966" s="64"/>
      <c r="AP966" s="202"/>
      <c r="AQ966" s="202"/>
      <c r="AR966" s="64"/>
    </row>
    <row r="967" spans="1:44" ht="15.75" customHeight="1" x14ac:dyDescent="0.2">
      <c r="A967" s="43"/>
      <c r="B967" s="43"/>
      <c r="C967" s="43"/>
      <c r="D967" s="43"/>
      <c r="E967" s="43"/>
      <c r="F967" s="43"/>
      <c r="G967" s="194"/>
      <c r="H967" s="194"/>
      <c r="I967" s="195"/>
      <c r="J967" s="196"/>
      <c r="K967" s="196"/>
      <c r="L967" s="196"/>
      <c r="M967" s="196"/>
      <c r="N967" s="196"/>
      <c r="O967" s="197"/>
      <c r="P967" s="197"/>
      <c r="Q967" s="197"/>
      <c r="R967" s="197"/>
      <c r="S967" s="197"/>
      <c r="T967" s="197"/>
      <c r="U967" s="198"/>
      <c r="V967" s="199"/>
      <c r="W967" s="200"/>
      <c r="X967" s="200"/>
      <c r="Y967" s="43"/>
      <c r="Z967" s="199"/>
      <c r="AA967" s="199"/>
      <c r="AB967" s="199"/>
      <c r="AC967" s="199"/>
      <c r="AD967" s="199"/>
      <c r="AE967" s="199"/>
      <c r="AF967" s="199"/>
      <c r="AG967" s="196"/>
      <c r="AH967" s="201"/>
      <c r="AI967" s="201"/>
      <c r="AJ967" s="201"/>
      <c r="AK967" s="43"/>
      <c r="AL967" s="43"/>
      <c r="AM967" s="43"/>
      <c r="AN967" s="64"/>
      <c r="AO967" s="64"/>
      <c r="AP967" s="202"/>
      <c r="AQ967" s="202"/>
      <c r="AR967" s="64"/>
    </row>
    <row r="968" spans="1:44" ht="15.75" customHeight="1" x14ac:dyDescent="0.2">
      <c r="A968" s="43"/>
      <c r="B968" s="43"/>
      <c r="C968" s="43"/>
      <c r="D968" s="43"/>
      <c r="E968" s="43"/>
      <c r="F968" s="43"/>
      <c r="G968" s="194"/>
      <c r="H968" s="194"/>
      <c r="I968" s="195"/>
      <c r="J968" s="196"/>
      <c r="K968" s="196"/>
      <c r="L968" s="196"/>
      <c r="M968" s="196"/>
      <c r="N968" s="196"/>
      <c r="O968" s="197"/>
      <c r="P968" s="197"/>
      <c r="Q968" s="197"/>
      <c r="R968" s="197"/>
      <c r="S968" s="197"/>
      <c r="T968" s="197"/>
      <c r="U968" s="198"/>
      <c r="V968" s="199"/>
      <c r="W968" s="200"/>
      <c r="X968" s="200"/>
      <c r="Y968" s="43"/>
      <c r="Z968" s="199"/>
      <c r="AA968" s="199"/>
      <c r="AB968" s="199"/>
      <c r="AC968" s="199"/>
      <c r="AD968" s="199"/>
      <c r="AE968" s="199"/>
      <c r="AF968" s="199"/>
      <c r="AG968" s="196"/>
      <c r="AH968" s="201"/>
      <c r="AI968" s="201"/>
      <c r="AJ968" s="201"/>
      <c r="AK968" s="43"/>
      <c r="AL968" s="43"/>
      <c r="AM968" s="43"/>
      <c r="AN968" s="64"/>
      <c r="AO968" s="64"/>
      <c r="AP968" s="202"/>
      <c r="AQ968" s="202"/>
      <c r="AR968" s="64"/>
    </row>
    <row r="969" spans="1:44" ht="15.75" customHeight="1" x14ac:dyDescent="0.2">
      <c r="A969" s="43"/>
      <c r="B969" s="43"/>
      <c r="C969" s="43"/>
      <c r="D969" s="43"/>
      <c r="E969" s="43"/>
      <c r="F969" s="43"/>
      <c r="G969" s="194"/>
      <c r="H969" s="194"/>
      <c r="I969" s="195"/>
      <c r="J969" s="196"/>
      <c r="K969" s="196"/>
      <c r="L969" s="196"/>
      <c r="M969" s="196"/>
      <c r="N969" s="196"/>
      <c r="O969" s="197"/>
      <c r="P969" s="197"/>
      <c r="Q969" s="197"/>
      <c r="R969" s="197"/>
      <c r="S969" s="197"/>
      <c r="T969" s="197"/>
      <c r="U969" s="198"/>
      <c r="V969" s="199"/>
      <c r="W969" s="200"/>
      <c r="X969" s="200"/>
      <c r="Y969" s="43"/>
      <c r="Z969" s="199"/>
      <c r="AA969" s="199"/>
      <c r="AB969" s="199"/>
      <c r="AC969" s="199"/>
      <c r="AD969" s="199"/>
      <c r="AE969" s="199"/>
      <c r="AF969" s="199"/>
      <c r="AG969" s="196"/>
      <c r="AH969" s="201"/>
      <c r="AI969" s="201"/>
      <c r="AJ969" s="201"/>
      <c r="AK969" s="43"/>
      <c r="AL969" s="43"/>
      <c r="AM969" s="43"/>
      <c r="AN969" s="64"/>
      <c r="AO969" s="64"/>
      <c r="AP969" s="202"/>
      <c r="AQ969" s="202"/>
      <c r="AR969" s="64"/>
    </row>
    <row r="970" spans="1:44" ht="15.75" customHeight="1" x14ac:dyDescent="0.2">
      <c r="A970" s="43"/>
      <c r="B970" s="43"/>
      <c r="C970" s="43"/>
      <c r="D970" s="43"/>
      <c r="E970" s="43"/>
      <c r="F970" s="43"/>
      <c r="G970" s="194"/>
      <c r="H970" s="194"/>
      <c r="I970" s="195"/>
      <c r="J970" s="196"/>
      <c r="K970" s="196"/>
      <c r="L970" s="196"/>
      <c r="M970" s="196"/>
      <c r="N970" s="196"/>
      <c r="O970" s="197"/>
      <c r="P970" s="197"/>
      <c r="Q970" s="197"/>
      <c r="R970" s="197"/>
      <c r="S970" s="197"/>
      <c r="T970" s="197"/>
      <c r="U970" s="198"/>
      <c r="V970" s="199"/>
      <c r="W970" s="200"/>
      <c r="X970" s="200"/>
      <c r="Y970" s="43"/>
      <c r="Z970" s="199"/>
      <c r="AA970" s="199"/>
      <c r="AB970" s="199"/>
      <c r="AC970" s="199"/>
      <c r="AD970" s="199"/>
      <c r="AE970" s="199"/>
      <c r="AF970" s="199"/>
      <c r="AG970" s="196"/>
      <c r="AH970" s="201"/>
      <c r="AI970" s="201"/>
      <c r="AJ970" s="201"/>
      <c r="AK970" s="43"/>
      <c r="AL970" s="43"/>
      <c r="AM970" s="43"/>
      <c r="AN970" s="64"/>
      <c r="AO970" s="64"/>
      <c r="AP970" s="202"/>
      <c r="AQ970" s="202"/>
      <c r="AR970" s="64"/>
    </row>
    <row r="971" spans="1:44" ht="15.75" customHeight="1" x14ac:dyDescent="0.2">
      <c r="A971" s="43"/>
      <c r="B971" s="43"/>
      <c r="C971" s="43"/>
      <c r="D971" s="43"/>
      <c r="E971" s="43"/>
      <c r="F971" s="43"/>
      <c r="G971" s="194"/>
      <c r="H971" s="194"/>
      <c r="I971" s="195"/>
      <c r="J971" s="196"/>
      <c r="K971" s="196"/>
      <c r="L971" s="196"/>
      <c r="M971" s="196"/>
      <c r="N971" s="196"/>
      <c r="O971" s="197"/>
      <c r="P971" s="197"/>
      <c r="Q971" s="197"/>
      <c r="R971" s="197"/>
      <c r="S971" s="197"/>
      <c r="T971" s="197"/>
      <c r="U971" s="198"/>
      <c r="V971" s="199"/>
      <c r="W971" s="200"/>
      <c r="X971" s="200"/>
      <c r="Y971" s="43"/>
      <c r="Z971" s="199"/>
      <c r="AA971" s="199"/>
      <c r="AB971" s="199"/>
      <c r="AC971" s="199"/>
      <c r="AD971" s="199"/>
      <c r="AE971" s="199"/>
      <c r="AF971" s="199"/>
      <c r="AG971" s="196"/>
      <c r="AH971" s="201"/>
      <c r="AI971" s="201"/>
      <c r="AJ971" s="201"/>
      <c r="AK971" s="43"/>
      <c r="AL971" s="43"/>
      <c r="AM971" s="43"/>
      <c r="AN971" s="64"/>
      <c r="AO971" s="64"/>
      <c r="AP971" s="202"/>
      <c r="AQ971" s="202"/>
      <c r="AR971" s="64"/>
    </row>
    <row r="972" spans="1:44" ht="15.75" customHeight="1" x14ac:dyDescent="0.2">
      <c r="A972" s="43"/>
      <c r="B972" s="43"/>
      <c r="C972" s="43"/>
      <c r="D972" s="43"/>
      <c r="E972" s="43"/>
      <c r="F972" s="43"/>
      <c r="G972" s="194"/>
      <c r="H972" s="194"/>
      <c r="I972" s="195"/>
      <c r="J972" s="196"/>
      <c r="K972" s="196"/>
      <c r="L972" s="196"/>
      <c r="M972" s="196"/>
      <c r="N972" s="196"/>
      <c r="O972" s="197"/>
      <c r="P972" s="197"/>
      <c r="Q972" s="197"/>
      <c r="R972" s="197"/>
      <c r="S972" s="197"/>
      <c r="T972" s="197"/>
      <c r="U972" s="198"/>
      <c r="V972" s="199"/>
      <c r="W972" s="200"/>
      <c r="X972" s="200"/>
      <c r="Y972" s="43"/>
      <c r="Z972" s="199"/>
      <c r="AA972" s="199"/>
      <c r="AB972" s="199"/>
      <c r="AC972" s="199"/>
      <c r="AD972" s="199"/>
      <c r="AE972" s="199"/>
      <c r="AF972" s="199"/>
      <c r="AG972" s="196"/>
      <c r="AH972" s="201"/>
      <c r="AI972" s="201"/>
      <c r="AJ972" s="201"/>
      <c r="AK972" s="43"/>
      <c r="AL972" s="43"/>
      <c r="AM972" s="43"/>
      <c r="AN972" s="64"/>
      <c r="AO972" s="64"/>
      <c r="AP972" s="202"/>
      <c r="AQ972" s="202"/>
      <c r="AR972" s="64"/>
    </row>
    <row r="973" spans="1:44" ht="15.75" customHeight="1" x14ac:dyDescent="0.2">
      <c r="A973" s="43"/>
      <c r="B973" s="43"/>
      <c r="C973" s="43"/>
      <c r="D973" s="43"/>
      <c r="E973" s="43"/>
      <c r="F973" s="43"/>
      <c r="G973" s="194"/>
      <c r="H973" s="194"/>
      <c r="I973" s="195"/>
      <c r="J973" s="196"/>
      <c r="K973" s="196"/>
      <c r="L973" s="196"/>
      <c r="M973" s="196"/>
      <c r="N973" s="196"/>
      <c r="O973" s="197"/>
      <c r="P973" s="197"/>
      <c r="Q973" s="197"/>
      <c r="R973" s="197"/>
      <c r="S973" s="197"/>
      <c r="T973" s="197"/>
      <c r="U973" s="198"/>
      <c r="V973" s="199"/>
      <c r="W973" s="200"/>
      <c r="X973" s="200"/>
      <c r="Y973" s="43"/>
      <c r="Z973" s="199"/>
      <c r="AA973" s="199"/>
      <c r="AB973" s="199"/>
      <c r="AC973" s="199"/>
      <c r="AD973" s="199"/>
      <c r="AE973" s="199"/>
      <c r="AF973" s="199"/>
      <c r="AG973" s="196"/>
      <c r="AH973" s="201"/>
      <c r="AI973" s="201"/>
      <c r="AJ973" s="201"/>
      <c r="AK973" s="43"/>
      <c r="AL973" s="43"/>
      <c r="AM973" s="43"/>
      <c r="AN973" s="64"/>
      <c r="AO973" s="64"/>
      <c r="AP973" s="202"/>
      <c r="AQ973" s="202"/>
      <c r="AR973" s="64"/>
    </row>
    <row r="974" spans="1:44" ht="15.75" customHeight="1" x14ac:dyDescent="0.2">
      <c r="A974" s="43"/>
      <c r="B974" s="43"/>
      <c r="C974" s="43"/>
      <c r="D974" s="43"/>
      <c r="E974" s="43"/>
      <c r="F974" s="43"/>
      <c r="G974" s="194"/>
      <c r="H974" s="194"/>
      <c r="I974" s="195"/>
      <c r="J974" s="196"/>
      <c r="K974" s="196"/>
      <c r="L974" s="196"/>
      <c r="M974" s="196"/>
      <c r="N974" s="196"/>
      <c r="O974" s="197"/>
      <c r="P974" s="197"/>
      <c r="Q974" s="197"/>
      <c r="R974" s="197"/>
      <c r="S974" s="197"/>
      <c r="T974" s="197"/>
      <c r="U974" s="198"/>
      <c r="V974" s="199"/>
      <c r="W974" s="200"/>
      <c r="X974" s="200"/>
      <c r="Y974" s="43"/>
      <c r="Z974" s="199"/>
      <c r="AA974" s="199"/>
      <c r="AB974" s="199"/>
      <c r="AC974" s="199"/>
      <c r="AD974" s="199"/>
      <c r="AE974" s="199"/>
      <c r="AF974" s="199"/>
      <c r="AG974" s="196"/>
      <c r="AH974" s="201"/>
      <c r="AI974" s="201"/>
      <c r="AJ974" s="201"/>
      <c r="AK974" s="43"/>
      <c r="AL974" s="43"/>
      <c r="AM974" s="43"/>
      <c r="AN974" s="64"/>
      <c r="AO974" s="64"/>
      <c r="AP974" s="202"/>
      <c r="AQ974" s="202"/>
      <c r="AR974" s="64"/>
    </row>
    <row r="975" spans="1:44" ht="15.75" customHeight="1" x14ac:dyDescent="0.2">
      <c r="A975" s="43"/>
      <c r="B975" s="43"/>
      <c r="C975" s="43"/>
      <c r="D975" s="43"/>
      <c r="E975" s="43"/>
      <c r="F975" s="43"/>
      <c r="G975" s="194"/>
      <c r="H975" s="194"/>
      <c r="I975" s="195"/>
      <c r="J975" s="196"/>
      <c r="K975" s="196"/>
      <c r="L975" s="196"/>
      <c r="M975" s="196"/>
      <c r="N975" s="196"/>
      <c r="O975" s="197"/>
      <c r="P975" s="197"/>
      <c r="Q975" s="197"/>
      <c r="R975" s="197"/>
      <c r="S975" s="197"/>
      <c r="T975" s="197"/>
      <c r="U975" s="198"/>
      <c r="V975" s="199"/>
      <c r="W975" s="200"/>
      <c r="X975" s="200"/>
      <c r="Y975" s="43"/>
      <c r="Z975" s="199"/>
      <c r="AA975" s="199"/>
      <c r="AB975" s="199"/>
      <c r="AC975" s="199"/>
      <c r="AD975" s="199"/>
      <c r="AE975" s="199"/>
      <c r="AF975" s="199"/>
      <c r="AG975" s="196"/>
      <c r="AH975" s="201"/>
      <c r="AI975" s="201"/>
      <c r="AJ975" s="201"/>
      <c r="AK975" s="43"/>
      <c r="AL975" s="43"/>
      <c r="AM975" s="43"/>
      <c r="AN975" s="64"/>
      <c r="AO975" s="64"/>
      <c r="AP975" s="202"/>
      <c r="AQ975" s="202"/>
      <c r="AR975" s="64"/>
    </row>
    <row r="976" spans="1:44" ht="15.75" customHeight="1" x14ac:dyDescent="0.2">
      <c r="A976" s="43"/>
      <c r="B976" s="43"/>
      <c r="C976" s="43"/>
      <c r="D976" s="43"/>
      <c r="E976" s="43"/>
      <c r="F976" s="43"/>
      <c r="G976" s="194"/>
      <c r="H976" s="194"/>
      <c r="I976" s="195"/>
      <c r="J976" s="196"/>
      <c r="K976" s="196"/>
      <c r="L976" s="196"/>
      <c r="M976" s="196"/>
      <c r="N976" s="196"/>
      <c r="O976" s="197"/>
      <c r="P976" s="197"/>
      <c r="Q976" s="197"/>
      <c r="R976" s="197"/>
      <c r="S976" s="197"/>
      <c r="T976" s="197"/>
      <c r="U976" s="198"/>
      <c r="V976" s="199"/>
      <c r="W976" s="200"/>
      <c r="X976" s="200"/>
      <c r="Y976" s="43"/>
      <c r="Z976" s="199"/>
      <c r="AA976" s="199"/>
      <c r="AB976" s="199"/>
      <c r="AC976" s="199"/>
      <c r="AD976" s="199"/>
      <c r="AE976" s="199"/>
      <c r="AF976" s="199"/>
      <c r="AG976" s="196"/>
      <c r="AH976" s="201"/>
      <c r="AI976" s="201"/>
      <c r="AJ976" s="201"/>
      <c r="AK976" s="43"/>
      <c r="AL976" s="43"/>
      <c r="AM976" s="43"/>
      <c r="AN976" s="64"/>
      <c r="AO976" s="64"/>
      <c r="AP976" s="202"/>
      <c r="AQ976" s="202"/>
      <c r="AR976" s="64"/>
    </row>
    <row r="977" spans="1:44" ht="15.75" customHeight="1" x14ac:dyDescent="0.2">
      <c r="A977" s="43"/>
      <c r="B977" s="43"/>
      <c r="C977" s="43"/>
      <c r="D977" s="43"/>
      <c r="E977" s="43"/>
      <c r="F977" s="43"/>
      <c r="G977" s="194"/>
      <c r="H977" s="194"/>
      <c r="I977" s="195"/>
      <c r="J977" s="196"/>
      <c r="K977" s="196"/>
      <c r="L977" s="196"/>
      <c r="M977" s="196"/>
      <c r="N977" s="196"/>
      <c r="O977" s="197"/>
      <c r="P977" s="197"/>
      <c r="Q977" s="197"/>
      <c r="R977" s="197"/>
      <c r="S977" s="197"/>
      <c r="T977" s="197"/>
      <c r="U977" s="198"/>
      <c r="V977" s="199"/>
      <c r="W977" s="200"/>
      <c r="X977" s="200"/>
      <c r="Y977" s="43"/>
      <c r="Z977" s="199"/>
      <c r="AA977" s="199"/>
      <c r="AB977" s="199"/>
      <c r="AC977" s="199"/>
      <c r="AD977" s="199"/>
      <c r="AE977" s="199"/>
      <c r="AF977" s="199"/>
      <c r="AG977" s="196"/>
      <c r="AH977" s="201"/>
      <c r="AI977" s="201"/>
      <c r="AJ977" s="201"/>
      <c r="AK977" s="43"/>
      <c r="AL977" s="43"/>
      <c r="AM977" s="43"/>
      <c r="AN977" s="64"/>
      <c r="AO977" s="64"/>
      <c r="AP977" s="202"/>
      <c r="AQ977" s="202"/>
      <c r="AR977" s="64"/>
    </row>
    <row r="978" spans="1:44" ht="15.75" customHeight="1" x14ac:dyDescent="0.2">
      <c r="A978" s="43"/>
      <c r="B978" s="43"/>
      <c r="C978" s="43"/>
      <c r="D978" s="43"/>
      <c r="E978" s="43"/>
      <c r="F978" s="43"/>
      <c r="G978" s="194"/>
      <c r="H978" s="194"/>
      <c r="I978" s="195"/>
      <c r="J978" s="196"/>
      <c r="K978" s="196"/>
      <c r="L978" s="196"/>
      <c r="M978" s="196"/>
      <c r="N978" s="196"/>
      <c r="O978" s="197"/>
      <c r="P978" s="197"/>
      <c r="Q978" s="197"/>
      <c r="R978" s="197"/>
      <c r="S978" s="197"/>
      <c r="T978" s="197"/>
      <c r="U978" s="198"/>
      <c r="V978" s="199"/>
      <c r="W978" s="200"/>
      <c r="X978" s="200"/>
      <c r="Y978" s="43"/>
      <c r="Z978" s="199"/>
      <c r="AA978" s="199"/>
      <c r="AB978" s="199"/>
      <c r="AC978" s="199"/>
      <c r="AD978" s="199"/>
      <c r="AE978" s="199"/>
      <c r="AF978" s="199"/>
      <c r="AG978" s="196"/>
      <c r="AH978" s="201"/>
      <c r="AI978" s="201"/>
      <c r="AJ978" s="201"/>
      <c r="AK978" s="43"/>
      <c r="AL978" s="43"/>
      <c r="AM978" s="43"/>
      <c r="AN978" s="64"/>
      <c r="AO978" s="64"/>
      <c r="AP978" s="202"/>
      <c r="AQ978" s="202"/>
      <c r="AR978" s="64"/>
    </row>
    <row r="979" spans="1:44" ht="15.75" customHeight="1" x14ac:dyDescent="0.2">
      <c r="A979" s="43"/>
      <c r="B979" s="43"/>
      <c r="C979" s="43"/>
      <c r="D979" s="43"/>
      <c r="E979" s="43"/>
      <c r="F979" s="43"/>
      <c r="G979" s="194"/>
      <c r="H979" s="194"/>
      <c r="I979" s="195"/>
      <c r="J979" s="196"/>
      <c r="K979" s="196"/>
      <c r="L979" s="196"/>
      <c r="M979" s="196"/>
      <c r="N979" s="196"/>
      <c r="O979" s="197"/>
      <c r="P979" s="197"/>
      <c r="Q979" s="197"/>
      <c r="R979" s="197"/>
      <c r="S979" s="197"/>
      <c r="T979" s="197"/>
      <c r="U979" s="198"/>
      <c r="V979" s="199"/>
      <c r="W979" s="200"/>
      <c r="X979" s="200"/>
      <c r="Y979" s="43"/>
      <c r="Z979" s="199"/>
      <c r="AA979" s="199"/>
      <c r="AB979" s="199"/>
      <c r="AC979" s="199"/>
      <c r="AD979" s="199"/>
      <c r="AE979" s="199"/>
      <c r="AF979" s="199"/>
      <c r="AG979" s="196"/>
      <c r="AH979" s="201"/>
      <c r="AI979" s="201"/>
      <c r="AJ979" s="201"/>
      <c r="AK979" s="43"/>
      <c r="AL979" s="43"/>
      <c r="AM979" s="43"/>
      <c r="AN979" s="64"/>
      <c r="AO979" s="64"/>
      <c r="AP979" s="202"/>
      <c r="AQ979" s="202"/>
      <c r="AR979" s="64"/>
    </row>
    <row r="980" spans="1:44" ht="15.75" customHeight="1" x14ac:dyDescent="0.2">
      <c r="A980" s="43"/>
      <c r="B980" s="43"/>
      <c r="C980" s="43"/>
      <c r="D980" s="43"/>
      <c r="E980" s="43"/>
      <c r="F980" s="43"/>
      <c r="G980" s="194"/>
      <c r="H980" s="194"/>
      <c r="I980" s="195"/>
      <c r="J980" s="196"/>
      <c r="K980" s="196"/>
      <c r="L980" s="196"/>
      <c r="M980" s="196"/>
      <c r="N980" s="196"/>
      <c r="O980" s="197"/>
      <c r="P980" s="197"/>
      <c r="Q980" s="197"/>
      <c r="R980" s="197"/>
      <c r="S980" s="197"/>
      <c r="T980" s="197"/>
      <c r="U980" s="198"/>
      <c r="V980" s="199"/>
      <c r="W980" s="200"/>
      <c r="X980" s="200"/>
      <c r="Y980" s="43"/>
      <c r="Z980" s="199"/>
      <c r="AA980" s="199"/>
      <c r="AB980" s="199"/>
      <c r="AC980" s="199"/>
      <c r="AD980" s="199"/>
      <c r="AE980" s="199"/>
      <c r="AF980" s="199"/>
      <c r="AG980" s="196"/>
      <c r="AH980" s="201"/>
      <c r="AI980" s="201"/>
      <c r="AJ980" s="201"/>
      <c r="AK980" s="43"/>
      <c r="AL980" s="43"/>
      <c r="AM980" s="43"/>
      <c r="AN980" s="64"/>
      <c r="AO980" s="64"/>
      <c r="AP980" s="202"/>
      <c r="AQ980" s="202"/>
      <c r="AR980" s="64"/>
    </row>
    <row r="981" spans="1:44" ht="15.75" customHeight="1" x14ac:dyDescent="0.2">
      <c r="A981" s="43"/>
      <c r="B981" s="43"/>
      <c r="C981" s="43"/>
      <c r="D981" s="43"/>
      <c r="E981" s="43"/>
      <c r="F981" s="43"/>
      <c r="G981" s="194"/>
      <c r="H981" s="194"/>
      <c r="I981" s="195"/>
      <c r="J981" s="196"/>
      <c r="K981" s="196"/>
      <c r="L981" s="196"/>
      <c r="M981" s="196"/>
      <c r="N981" s="196"/>
      <c r="O981" s="197"/>
      <c r="P981" s="197"/>
      <c r="Q981" s="197"/>
      <c r="R981" s="197"/>
      <c r="S981" s="197"/>
      <c r="T981" s="197"/>
      <c r="U981" s="198"/>
      <c r="V981" s="199"/>
      <c r="W981" s="200"/>
      <c r="X981" s="200"/>
      <c r="Y981" s="43"/>
      <c r="Z981" s="199"/>
      <c r="AA981" s="199"/>
      <c r="AB981" s="199"/>
      <c r="AC981" s="199"/>
      <c r="AD981" s="199"/>
      <c r="AE981" s="199"/>
      <c r="AF981" s="199"/>
      <c r="AG981" s="196"/>
      <c r="AH981" s="201"/>
      <c r="AI981" s="201"/>
      <c r="AJ981" s="201"/>
      <c r="AK981" s="43"/>
      <c r="AL981" s="43"/>
      <c r="AM981" s="43"/>
      <c r="AN981" s="64"/>
      <c r="AO981" s="64"/>
      <c r="AP981" s="202"/>
      <c r="AQ981" s="202"/>
      <c r="AR981" s="64"/>
    </row>
    <row r="982" spans="1:44" ht="15.75" customHeight="1" x14ac:dyDescent="0.2">
      <c r="A982" s="43"/>
      <c r="B982" s="43"/>
      <c r="C982" s="43"/>
      <c r="D982" s="43"/>
      <c r="E982" s="43"/>
      <c r="F982" s="43"/>
      <c r="G982" s="194"/>
      <c r="H982" s="194"/>
      <c r="I982" s="195"/>
      <c r="J982" s="196"/>
      <c r="K982" s="196"/>
      <c r="L982" s="196"/>
      <c r="M982" s="196"/>
      <c r="N982" s="196"/>
      <c r="O982" s="197"/>
      <c r="P982" s="197"/>
      <c r="Q982" s="197"/>
      <c r="R982" s="197"/>
      <c r="S982" s="197"/>
      <c r="T982" s="197"/>
      <c r="U982" s="198"/>
      <c r="V982" s="199"/>
      <c r="W982" s="200"/>
      <c r="X982" s="200"/>
      <c r="Y982" s="43"/>
      <c r="Z982" s="199"/>
      <c r="AA982" s="199"/>
      <c r="AB982" s="199"/>
      <c r="AC982" s="199"/>
      <c r="AD982" s="199"/>
      <c r="AE982" s="199"/>
      <c r="AF982" s="199"/>
      <c r="AG982" s="196"/>
      <c r="AH982" s="201"/>
      <c r="AI982" s="201"/>
      <c r="AJ982" s="201"/>
      <c r="AK982" s="43"/>
      <c r="AL982" s="43"/>
      <c r="AM982" s="43"/>
      <c r="AN982" s="64"/>
      <c r="AO982" s="64"/>
      <c r="AP982" s="202"/>
      <c r="AQ982" s="202"/>
      <c r="AR982" s="64"/>
    </row>
    <row r="983" spans="1:44" ht="15.75" customHeight="1" x14ac:dyDescent="0.2">
      <c r="A983" s="43"/>
      <c r="B983" s="43"/>
      <c r="C983" s="43"/>
      <c r="D983" s="43"/>
      <c r="E983" s="43"/>
      <c r="F983" s="43"/>
      <c r="G983" s="194"/>
      <c r="H983" s="194"/>
      <c r="I983" s="195"/>
      <c r="J983" s="196"/>
      <c r="K983" s="196"/>
      <c r="L983" s="196"/>
      <c r="M983" s="196"/>
      <c r="N983" s="196"/>
      <c r="O983" s="197"/>
      <c r="P983" s="197"/>
      <c r="Q983" s="197"/>
      <c r="R983" s="197"/>
      <c r="S983" s="197"/>
      <c r="T983" s="197"/>
      <c r="U983" s="198"/>
      <c r="V983" s="199"/>
      <c r="W983" s="200"/>
      <c r="X983" s="200"/>
      <c r="Y983" s="43"/>
      <c r="Z983" s="199"/>
      <c r="AA983" s="199"/>
      <c r="AB983" s="199"/>
      <c r="AC983" s="199"/>
      <c r="AD983" s="199"/>
      <c r="AE983" s="199"/>
      <c r="AF983" s="199"/>
      <c r="AG983" s="196"/>
      <c r="AH983" s="201"/>
      <c r="AI983" s="201"/>
      <c r="AJ983" s="201"/>
      <c r="AK983" s="43"/>
      <c r="AL983" s="43"/>
      <c r="AM983" s="43"/>
      <c r="AN983" s="64"/>
      <c r="AO983" s="64"/>
      <c r="AP983" s="202"/>
      <c r="AQ983" s="202"/>
      <c r="AR983" s="64"/>
    </row>
    <row r="984" spans="1:44" ht="15.75" customHeight="1" x14ac:dyDescent="0.2">
      <c r="A984" s="43"/>
      <c r="B984" s="43"/>
      <c r="C984" s="43"/>
      <c r="D984" s="43"/>
      <c r="E984" s="43"/>
      <c r="F984" s="43"/>
      <c r="G984" s="194"/>
      <c r="H984" s="194"/>
      <c r="I984" s="195"/>
      <c r="J984" s="196"/>
      <c r="K984" s="196"/>
      <c r="L984" s="196"/>
      <c r="M984" s="196"/>
      <c r="N984" s="196"/>
      <c r="O984" s="197"/>
      <c r="P984" s="197"/>
      <c r="Q984" s="197"/>
      <c r="R984" s="197"/>
      <c r="S984" s="197"/>
      <c r="T984" s="197"/>
      <c r="U984" s="198"/>
      <c r="V984" s="199"/>
      <c r="W984" s="200"/>
      <c r="X984" s="200"/>
      <c r="Y984" s="43"/>
      <c r="Z984" s="199"/>
      <c r="AA984" s="199"/>
      <c r="AB984" s="199"/>
      <c r="AC984" s="199"/>
      <c r="AD984" s="199"/>
      <c r="AE984" s="199"/>
      <c r="AF984" s="199"/>
      <c r="AG984" s="196"/>
      <c r="AH984" s="201"/>
      <c r="AI984" s="201"/>
      <c r="AJ984" s="201"/>
      <c r="AK984" s="43"/>
      <c r="AL984" s="43"/>
      <c r="AM984" s="43"/>
      <c r="AN984" s="64"/>
      <c r="AO984" s="64"/>
      <c r="AP984" s="202"/>
      <c r="AQ984" s="202"/>
      <c r="AR984" s="64"/>
    </row>
    <row r="985" spans="1:44" ht="15.75" customHeight="1" x14ac:dyDescent="0.2">
      <c r="A985" s="43"/>
      <c r="B985" s="43"/>
      <c r="C985" s="43"/>
      <c r="D985" s="43"/>
      <c r="E985" s="43"/>
      <c r="F985" s="43"/>
      <c r="G985" s="194"/>
      <c r="H985" s="194"/>
      <c r="I985" s="195"/>
      <c r="J985" s="196"/>
      <c r="K985" s="196"/>
      <c r="L985" s="196"/>
      <c r="M985" s="196"/>
      <c r="N985" s="196"/>
      <c r="O985" s="197"/>
      <c r="P985" s="197"/>
      <c r="Q985" s="197"/>
      <c r="R985" s="197"/>
      <c r="S985" s="197"/>
      <c r="T985" s="197"/>
      <c r="U985" s="198"/>
      <c r="V985" s="199"/>
      <c r="W985" s="200"/>
      <c r="X985" s="200"/>
      <c r="Y985" s="43"/>
      <c r="Z985" s="199"/>
      <c r="AA985" s="199"/>
      <c r="AB985" s="199"/>
      <c r="AC985" s="199"/>
      <c r="AD985" s="199"/>
      <c r="AE985" s="199"/>
      <c r="AF985" s="199"/>
      <c r="AG985" s="196"/>
      <c r="AH985" s="201"/>
      <c r="AI985" s="201"/>
      <c r="AJ985" s="201"/>
      <c r="AK985" s="43"/>
      <c r="AL985" s="43"/>
      <c r="AM985" s="43"/>
      <c r="AN985" s="64"/>
      <c r="AO985" s="64"/>
      <c r="AP985" s="202"/>
      <c r="AQ985" s="202"/>
      <c r="AR985" s="64"/>
    </row>
    <row r="986" spans="1:44" ht="15.75" customHeight="1" x14ac:dyDescent="0.2">
      <c r="A986" s="43"/>
      <c r="B986" s="43"/>
      <c r="C986" s="43"/>
      <c r="D986" s="43"/>
      <c r="E986" s="43"/>
      <c r="F986" s="43"/>
      <c r="G986" s="194"/>
      <c r="H986" s="194"/>
      <c r="I986" s="195"/>
      <c r="J986" s="196"/>
      <c r="K986" s="196"/>
      <c r="L986" s="196"/>
      <c r="M986" s="196"/>
      <c r="N986" s="196"/>
      <c r="O986" s="197"/>
      <c r="P986" s="197"/>
      <c r="Q986" s="197"/>
      <c r="R986" s="197"/>
      <c r="S986" s="197"/>
      <c r="T986" s="197"/>
      <c r="U986" s="198"/>
      <c r="V986" s="199"/>
      <c r="W986" s="200"/>
      <c r="X986" s="200"/>
      <c r="Y986" s="43"/>
      <c r="Z986" s="199"/>
      <c r="AA986" s="199"/>
      <c r="AB986" s="199"/>
      <c r="AC986" s="199"/>
      <c r="AD986" s="199"/>
      <c r="AE986" s="199"/>
      <c r="AF986" s="199"/>
      <c r="AG986" s="196"/>
      <c r="AH986" s="201"/>
      <c r="AI986" s="201"/>
      <c r="AJ986" s="201"/>
      <c r="AK986" s="43"/>
      <c r="AL986" s="43"/>
      <c r="AM986" s="43"/>
      <c r="AN986" s="64"/>
      <c r="AO986" s="64"/>
      <c r="AP986" s="202"/>
      <c r="AQ986" s="202"/>
      <c r="AR986" s="64"/>
    </row>
    <row r="987" spans="1:44" ht="15.75" customHeight="1" x14ac:dyDescent="0.2">
      <c r="A987" s="43"/>
      <c r="B987" s="43"/>
      <c r="C987" s="43"/>
      <c r="D987" s="43"/>
      <c r="E987" s="43"/>
      <c r="F987" s="43"/>
      <c r="G987" s="194"/>
      <c r="H987" s="194"/>
      <c r="I987" s="195"/>
      <c r="J987" s="196"/>
      <c r="K987" s="196"/>
      <c r="L987" s="196"/>
      <c r="M987" s="196"/>
      <c r="N987" s="196"/>
      <c r="O987" s="197"/>
      <c r="P987" s="197"/>
      <c r="Q987" s="197"/>
      <c r="R987" s="197"/>
      <c r="S987" s="197"/>
      <c r="T987" s="197"/>
      <c r="U987" s="198"/>
      <c r="V987" s="199"/>
      <c r="W987" s="200"/>
      <c r="X987" s="200"/>
      <c r="Y987" s="43"/>
      <c r="Z987" s="199"/>
      <c r="AA987" s="199"/>
      <c r="AB987" s="199"/>
      <c r="AC987" s="199"/>
      <c r="AD987" s="199"/>
      <c r="AE987" s="199"/>
      <c r="AF987" s="199"/>
      <c r="AG987" s="196"/>
      <c r="AH987" s="201"/>
      <c r="AI987" s="201"/>
      <c r="AJ987" s="201"/>
      <c r="AK987" s="43"/>
      <c r="AL987" s="43"/>
      <c r="AM987" s="43"/>
      <c r="AN987" s="64"/>
      <c r="AO987" s="64"/>
      <c r="AP987" s="202"/>
      <c r="AQ987" s="202"/>
      <c r="AR987" s="64"/>
    </row>
    <row r="988" spans="1:44" ht="15.75" customHeight="1" x14ac:dyDescent="0.2">
      <c r="A988" s="43"/>
      <c r="B988" s="43"/>
      <c r="C988" s="43"/>
      <c r="D988" s="43"/>
      <c r="E988" s="43"/>
      <c r="F988" s="43"/>
      <c r="G988" s="194"/>
      <c r="H988" s="194"/>
      <c r="I988" s="195"/>
      <c r="J988" s="196"/>
      <c r="K988" s="196"/>
      <c r="L988" s="196"/>
      <c r="M988" s="196"/>
      <c r="N988" s="196"/>
      <c r="O988" s="197"/>
      <c r="P988" s="197"/>
      <c r="Q988" s="197"/>
      <c r="R988" s="197"/>
      <c r="S988" s="197"/>
      <c r="T988" s="197"/>
      <c r="U988" s="198"/>
      <c r="V988" s="199"/>
      <c r="W988" s="200"/>
      <c r="X988" s="200"/>
      <c r="Y988" s="43"/>
      <c r="Z988" s="199"/>
      <c r="AA988" s="199"/>
      <c r="AB988" s="199"/>
      <c r="AC988" s="199"/>
      <c r="AD988" s="199"/>
      <c r="AE988" s="199"/>
      <c r="AF988" s="199"/>
      <c r="AG988" s="196"/>
      <c r="AH988" s="201"/>
      <c r="AI988" s="201"/>
      <c r="AJ988" s="201"/>
      <c r="AK988" s="43"/>
      <c r="AL988" s="43"/>
      <c r="AM988" s="43"/>
      <c r="AN988" s="64"/>
      <c r="AO988" s="64"/>
      <c r="AP988" s="202"/>
      <c r="AQ988" s="202"/>
      <c r="AR988" s="64"/>
    </row>
    <row r="989" spans="1:44" ht="15.75" customHeight="1" x14ac:dyDescent="0.2">
      <c r="A989" s="43"/>
      <c r="B989" s="43"/>
      <c r="C989" s="43"/>
      <c r="D989" s="43"/>
      <c r="E989" s="43"/>
      <c r="F989" s="43"/>
      <c r="G989" s="194"/>
      <c r="H989" s="194"/>
      <c r="I989" s="195"/>
      <c r="J989" s="196"/>
      <c r="K989" s="196"/>
      <c r="L989" s="196"/>
      <c r="M989" s="196"/>
      <c r="N989" s="196"/>
      <c r="O989" s="197"/>
      <c r="P989" s="197"/>
      <c r="Q989" s="197"/>
      <c r="R989" s="197"/>
      <c r="S989" s="197"/>
      <c r="T989" s="197"/>
      <c r="U989" s="198"/>
      <c r="V989" s="199"/>
      <c r="W989" s="200"/>
      <c r="X989" s="200"/>
      <c r="Y989" s="43"/>
      <c r="Z989" s="199"/>
      <c r="AA989" s="199"/>
      <c r="AB989" s="199"/>
      <c r="AC989" s="199"/>
      <c r="AD989" s="199"/>
      <c r="AE989" s="199"/>
      <c r="AF989" s="199"/>
      <c r="AG989" s="196"/>
      <c r="AH989" s="201"/>
      <c r="AI989" s="201"/>
      <c r="AJ989" s="201"/>
      <c r="AK989" s="43"/>
      <c r="AL989" s="43"/>
      <c r="AM989" s="43"/>
      <c r="AN989" s="64"/>
      <c r="AO989" s="64"/>
      <c r="AP989" s="202"/>
      <c r="AQ989" s="202"/>
      <c r="AR989" s="64"/>
    </row>
    <row r="990" spans="1:44" ht="15.75" customHeight="1" x14ac:dyDescent="0.2">
      <c r="A990" s="43"/>
      <c r="B990" s="43"/>
      <c r="C990" s="43"/>
      <c r="D990" s="43"/>
      <c r="E990" s="43"/>
      <c r="F990" s="43"/>
      <c r="G990" s="194"/>
      <c r="H990" s="194"/>
      <c r="I990" s="195"/>
      <c r="J990" s="196"/>
      <c r="K990" s="196"/>
      <c r="L990" s="196"/>
      <c r="M990" s="196"/>
      <c r="N990" s="196"/>
      <c r="O990" s="197"/>
      <c r="P990" s="197"/>
      <c r="Q990" s="197"/>
      <c r="R990" s="197"/>
      <c r="S990" s="197"/>
      <c r="T990" s="197"/>
      <c r="U990" s="198"/>
      <c r="V990" s="199"/>
      <c r="W990" s="200"/>
      <c r="X990" s="200"/>
      <c r="Y990" s="43"/>
      <c r="Z990" s="199"/>
      <c r="AA990" s="199"/>
      <c r="AB990" s="199"/>
      <c r="AC990" s="199"/>
      <c r="AD990" s="199"/>
      <c r="AE990" s="199"/>
      <c r="AF990" s="199"/>
      <c r="AG990" s="196"/>
      <c r="AH990" s="201"/>
      <c r="AI990" s="201"/>
      <c r="AJ990" s="201"/>
      <c r="AK990" s="43"/>
      <c r="AL990" s="43"/>
      <c r="AM990" s="43"/>
      <c r="AN990" s="64"/>
      <c r="AO990" s="64"/>
      <c r="AP990" s="202"/>
      <c r="AQ990" s="202"/>
      <c r="AR990" s="64"/>
    </row>
    <row r="991" spans="1:44" ht="15.75" customHeight="1" x14ac:dyDescent="0.2">
      <c r="A991" s="43"/>
      <c r="B991" s="43"/>
      <c r="C991" s="43"/>
      <c r="D991" s="43"/>
      <c r="E991" s="43"/>
      <c r="F991" s="43"/>
      <c r="G991" s="194"/>
      <c r="H991" s="194"/>
      <c r="I991" s="195"/>
      <c r="J991" s="196"/>
      <c r="K991" s="196"/>
      <c r="L991" s="196"/>
      <c r="M991" s="196"/>
      <c r="N991" s="196"/>
      <c r="O991" s="197"/>
      <c r="P991" s="197"/>
      <c r="Q991" s="197"/>
      <c r="R991" s="197"/>
      <c r="S991" s="197"/>
      <c r="T991" s="197"/>
      <c r="U991" s="198"/>
      <c r="V991" s="199"/>
      <c r="W991" s="200"/>
      <c r="X991" s="200"/>
      <c r="Y991" s="43"/>
      <c r="Z991" s="199"/>
      <c r="AA991" s="199"/>
      <c r="AB991" s="199"/>
      <c r="AC991" s="199"/>
      <c r="AD991" s="199"/>
      <c r="AE991" s="199"/>
      <c r="AF991" s="199"/>
      <c r="AG991" s="196"/>
      <c r="AH991" s="201"/>
      <c r="AI991" s="201"/>
      <c r="AJ991" s="201"/>
      <c r="AK991" s="43"/>
      <c r="AL991" s="43"/>
      <c r="AM991" s="43"/>
      <c r="AN991" s="64"/>
      <c r="AO991" s="64"/>
      <c r="AP991" s="202"/>
      <c r="AQ991" s="202"/>
      <c r="AR991" s="64"/>
    </row>
    <row r="992" spans="1:44" ht="15.75" customHeight="1" x14ac:dyDescent="0.2">
      <c r="A992" s="43"/>
      <c r="B992" s="43"/>
      <c r="C992" s="43"/>
      <c r="D992" s="43"/>
      <c r="E992" s="43"/>
      <c r="F992" s="43"/>
      <c r="G992" s="194"/>
      <c r="H992" s="194"/>
      <c r="I992" s="195"/>
      <c r="J992" s="196"/>
      <c r="K992" s="196"/>
      <c r="L992" s="196"/>
      <c r="M992" s="196"/>
      <c r="N992" s="196"/>
      <c r="O992" s="197"/>
      <c r="P992" s="197"/>
      <c r="Q992" s="197"/>
      <c r="R992" s="197"/>
      <c r="S992" s="197"/>
      <c r="T992" s="197"/>
      <c r="U992" s="198"/>
      <c r="V992" s="199"/>
      <c r="W992" s="200"/>
      <c r="X992" s="200"/>
      <c r="Y992" s="43"/>
      <c r="Z992" s="199"/>
      <c r="AA992" s="199"/>
      <c r="AB992" s="199"/>
      <c r="AC992" s="199"/>
      <c r="AD992" s="199"/>
      <c r="AE992" s="199"/>
      <c r="AF992" s="199"/>
      <c r="AG992" s="196"/>
      <c r="AH992" s="201"/>
      <c r="AI992" s="201"/>
      <c r="AJ992" s="201"/>
      <c r="AK992" s="43"/>
      <c r="AL992" s="43"/>
      <c r="AM992" s="43"/>
      <c r="AN992" s="64"/>
      <c r="AO992" s="64"/>
      <c r="AP992" s="202"/>
      <c r="AQ992" s="202"/>
      <c r="AR992" s="64"/>
    </row>
    <row r="993" spans="1:44" ht="15.75" customHeight="1" x14ac:dyDescent="0.2">
      <c r="A993" s="43"/>
      <c r="B993" s="43"/>
      <c r="C993" s="43"/>
      <c r="D993" s="43"/>
      <c r="E993" s="43"/>
      <c r="F993" s="43"/>
      <c r="G993" s="194"/>
      <c r="H993" s="194"/>
      <c r="I993" s="195"/>
      <c r="J993" s="196"/>
      <c r="K993" s="196"/>
      <c r="L993" s="196"/>
      <c r="M993" s="196"/>
      <c r="N993" s="196"/>
      <c r="O993" s="197"/>
      <c r="P993" s="197"/>
      <c r="Q993" s="197"/>
      <c r="R993" s="197"/>
      <c r="S993" s="197"/>
      <c r="T993" s="197"/>
      <c r="U993" s="198"/>
      <c r="V993" s="199"/>
      <c r="W993" s="200"/>
      <c r="X993" s="200"/>
      <c r="Y993" s="43"/>
      <c r="Z993" s="199"/>
      <c r="AA993" s="199"/>
      <c r="AB993" s="199"/>
      <c r="AC993" s="199"/>
      <c r="AD993" s="199"/>
      <c r="AE993" s="199"/>
      <c r="AF993" s="199"/>
      <c r="AG993" s="196"/>
      <c r="AH993" s="201"/>
      <c r="AI993" s="201"/>
      <c r="AJ993" s="201"/>
      <c r="AK993" s="43"/>
      <c r="AL993" s="43"/>
      <c r="AM993" s="43"/>
      <c r="AN993" s="64"/>
      <c r="AO993" s="64"/>
      <c r="AP993" s="202"/>
      <c r="AQ993" s="202"/>
      <c r="AR993" s="64"/>
    </row>
    <row r="994" spans="1:44" ht="15.75" customHeight="1" x14ac:dyDescent="0.2">
      <c r="A994" s="43"/>
      <c r="B994" s="43"/>
      <c r="C994" s="43"/>
      <c r="D994" s="43"/>
      <c r="E994" s="43"/>
      <c r="F994" s="43"/>
      <c r="G994" s="194"/>
      <c r="H994" s="194"/>
      <c r="I994" s="195"/>
      <c r="J994" s="196"/>
      <c r="K994" s="196"/>
      <c r="L994" s="196"/>
      <c r="M994" s="196"/>
      <c r="N994" s="196"/>
      <c r="O994" s="197"/>
      <c r="P994" s="197"/>
      <c r="Q994" s="197"/>
      <c r="R994" s="197"/>
      <c r="S994" s="197"/>
      <c r="T994" s="197"/>
      <c r="U994" s="198"/>
      <c r="V994" s="199"/>
      <c r="W994" s="200"/>
      <c r="X994" s="200"/>
      <c r="Y994" s="43"/>
      <c r="Z994" s="199"/>
      <c r="AA994" s="199"/>
      <c r="AB994" s="199"/>
      <c r="AC994" s="199"/>
      <c r="AD994" s="199"/>
      <c r="AE994" s="199"/>
      <c r="AF994" s="199"/>
      <c r="AG994" s="196"/>
      <c r="AH994" s="201"/>
      <c r="AI994" s="201"/>
      <c r="AJ994" s="201"/>
      <c r="AK994" s="43"/>
      <c r="AL994" s="43"/>
      <c r="AM994" s="43"/>
      <c r="AN994" s="64"/>
      <c r="AO994" s="64"/>
      <c r="AP994" s="202"/>
      <c r="AQ994" s="202"/>
      <c r="AR994" s="64"/>
    </row>
    <row r="995" spans="1:44" ht="15.75" customHeight="1" x14ac:dyDescent="0.2">
      <c r="A995" s="43"/>
      <c r="B995" s="43"/>
      <c r="C995" s="43"/>
      <c r="D995" s="43"/>
      <c r="E995" s="43"/>
      <c r="F995" s="43"/>
      <c r="G995" s="194"/>
      <c r="H995" s="194"/>
      <c r="I995" s="195"/>
      <c r="J995" s="196"/>
      <c r="K995" s="196"/>
      <c r="L995" s="196"/>
      <c r="M995" s="196"/>
      <c r="N995" s="196"/>
      <c r="O995" s="197"/>
      <c r="P995" s="197"/>
      <c r="Q995" s="197"/>
      <c r="R995" s="197"/>
      <c r="S995" s="197"/>
      <c r="T995" s="197"/>
      <c r="U995" s="198"/>
      <c r="V995" s="199"/>
      <c r="W995" s="200"/>
      <c r="X995" s="200"/>
      <c r="Y995" s="43"/>
      <c r="Z995" s="199"/>
      <c r="AA995" s="199"/>
      <c r="AB995" s="199"/>
      <c r="AC995" s="199"/>
      <c r="AD995" s="199"/>
      <c r="AE995" s="199"/>
      <c r="AF995" s="199"/>
      <c r="AG995" s="196"/>
      <c r="AH995" s="201"/>
      <c r="AI995" s="201"/>
      <c r="AJ995" s="201"/>
      <c r="AK995" s="43"/>
      <c r="AL995" s="43"/>
      <c r="AM995" s="43"/>
      <c r="AN995" s="64"/>
      <c r="AO995" s="64"/>
      <c r="AP995" s="202"/>
      <c r="AQ995" s="202"/>
      <c r="AR995" s="64"/>
    </row>
    <row r="996" spans="1:44" ht="15.75" customHeight="1" x14ac:dyDescent="0.2">
      <c r="A996" s="43"/>
      <c r="B996" s="43"/>
      <c r="C996" s="43"/>
      <c r="D996" s="43"/>
      <c r="E996" s="43"/>
      <c r="F996" s="43"/>
      <c r="G996" s="194"/>
      <c r="H996" s="194"/>
      <c r="I996" s="195"/>
      <c r="J996" s="196"/>
      <c r="K996" s="196"/>
      <c r="L996" s="196"/>
      <c r="M996" s="196"/>
      <c r="N996" s="196"/>
      <c r="O996" s="197"/>
      <c r="P996" s="197"/>
      <c r="Q996" s="197"/>
      <c r="R996" s="197"/>
      <c r="S996" s="197"/>
      <c r="T996" s="197"/>
      <c r="U996" s="198"/>
      <c r="V996" s="199"/>
      <c r="W996" s="200"/>
      <c r="X996" s="200"/>
      <c r="Y996" s="43"/>
      <c r="Z996" s="199"/>
      <c r="AA996" s="199"/>
      <c r="AB996" s="199"/>
      <c r="AC996" s="199"/>
      <c r="AD996" s="199"/>
      <c r="AE996" s="199"/>
      <c r="AF996" s="199"/>
      <c r="AG996" s="196"/>
      <c r="AH996" s="201"/>
      <c r="AI996" s="201"/>
      <c r="AJ996" s="201"/>
      <c r="AK996" s="43"/>
      <c r="AL996" s="43"/>
      <c r="AM996" s="43"/>
      <c r="AN996" s="64"/>
      <c r="AO996" s="64"/>
      <c r="AP996" s="202"/>
      <c r="AQ996" s="202"/>
      <c r="AR996" s="64"/>
    </row>
    <row r="997" spans="1:44" ht="15.75" customHeight="1" x14ac:dyDescent="0.2">
      <c r="A997" s="43"/>
      <c r="B997" s="43"/>
      <c r="C997" s="43"/>
      <c r="D997" s="43"/>
      <c r="E997" s="43"/>
      <c r="F997" s="43"/>
      <c r="G997" s="194"/>
      <c r="H997" s="194"/>
      <c r="I997" s="195"/>
      <c r="J997" s="196"/>
      <c r="K997" s="196"/>
      <c r="L997" s="196"/>
      <c r="M997" s="196"/>
      <c r="N997" s="196"/>
      <c r="O997" s="197"/>
      <c r="P997" s="197"/>
      <c r="Q997" s="197"/>
      <c r="R997" s="197"/>
      <c r="S997" s="197"/>
      <c r="T997" s="197"/>
      <c r="U997" s="198"/>
      <c r="V997" s="199"/>
      <c r="W997" s="200"/>
      <c r="X997" s="200"/>
      <c r="Y997" s="43"/>
      <c r="Z997" s="199"/>
      <c r="AA997" s="199"/>
      <c r="AB997" s="199"/>
      <c r="AC997" s="199"/>
      <c r="AD997" s="199"/>
      <c r="AE997" s="199"/>
      <c r="AF997" s="199"/>
      <c r="AG997" s="196"/>
      <c r="AH997" s="201"/>
      <c r="AI997" s="201"/>
      <c r="AJ997" s="201"/>
      <c r="AK997" s="43"/>
      <c r="AL997" s="43"/>
      <c r="AM997" s="43"/>
      <c r="AN997" s="64"/>
      <c r="AO997" s="64"/>
      <c r="AP997" s="202"/>
      <c r="AQ997" s="202"/>
      <c r="AR997" s="64"/>
    </row>
    <row r="998" spans="1:44" ht="15.75" customHeight="1" x14ac:dyDescent="0.2">
      <c r="A998" s="43"/>
      <c r="B998" s="43"/>
      <c r="C998" s="43"/>
      <c r="D998" s="43"/>
      <c r="E998" s="43"/>
      <c r="F998" s="43"/>
      <c r="G998" s="194"/>
      <c r="H998" s="194"/>
      <c r="I998" s="195"/>
      <c r="J998" s="196"/>
      <c r="K998" s="196"/>
      <c r="L998" s="196"/>
      <c r="M998" s="196"/>
      <c r="N998" s="196"/>
      <c r="O998" s="197"/>
      <c r="P998" s="197"/>
      <c r="Q998" s="197"/>
      <c r="R998" s="197"/>
      <c r="S998" s="197"/>
      <c r="T998" s="197"/>
      <c r="U998" s="198"/>
      <c r="V998" s="199"/>
      <c r="W998" s="200"/>
      <c r="X998" s="200"/>
      <c r="Y998" s="43"/>
      <c r="Z998" s="199"/>
      <c r="AA998" s="199"/>
      <c r="AB998" s="199"/>
      <c r="AC998" s="199"/>
      <c r="AD998" s="199"/>
      <c r="AE998" s="199"/>
      <c r="AF998" s="199"/>
      <c r="AG998" s="196"/>
      <c r="AH998" s="201"/>
      <c r="AI998" s="201"/>
      <c r="AJ998" s="201"/>
      <c r="AK998" s="43"/>
      <c r="AL998" s="43"/>
      <c r="AM998" s="43"/>
      <c r="AN998" s="64"/>
      <c r="AO998" s="64"/>
      <c r="AP998" s="202"/>
      <c r="AQ998" s="202"/>
      <c r="AR998" s="64"/>
    </row>
    <row r="999" spans="1:44" ht="15.75" customHeight="1" x14ac:dyDescent="0.2">
      <c r="A999" s="43"/>
      <c r="B999" s="43"/>
      <c r="C999" s="43"/>
      <c r="D999" s="43"/>
      <c r="E999" s="43"/>
      <c r="F999" s="43"/>
      <c r="G999" s="194"/>
      <c r="H999" s="194"/>
      <c r="I999" s="195"/>
      <c r="J999" s="196"/>
      <c r="K999" s="196"/>
      <c r="L999" s="196"/>
      <c r="M999" s="196"/>
      <c r="N999" s="196"/>
      <c r="O999" s="197"/>
      <c r="P999" s="197"/>
      <c r="Q999" s="197"/>
      <c r="R999" s="197"/>
      <c r="S999" s="197"/>
      <c r="T999" s="197"/>
      <c r="U999" s="198"/>
      <c r="V999" s="199"/>
      <c r="W999" s="200"/>
      <c r="X999" s="200"/>
      <c r="Y999" s="43"/>
      <c r="Z999" s="199"/>
      <c r="AA999" s="199"/>
      <c r="AB999" s="199"/>
      <c r="AC999" s="199"/>
      <c r="AD999" s="199"/>
      <c r="AE999" s="199"/>
      <c r="AF999" s="199"/>
      <c r="AG999" s="196"/>
      <c r="AH999" s="201"/>
      <c r="AI999" s="201"/>
      <c r="AJ999" s="201"/>
      <c r="AK999" s="43"/>
      <c r="AL999" s="43"/>
      <c r="AM999" s="43"/>
      <c r="AN999" s="64"/>
      <c r="AO999" s="64"/>
      <c r="AP999" s="202"/>
      <c r="AQ999" s="202"/>
      <c r="AR999" s="64"/>
    </row>
    <row r="1000" spans="1:44" ht="15.75" customHeight="1" x14ac:dyDescent="0.2">
      <c r="A1000" s="43"/>
      <c r="B1000" s="43"/>
      <c r="C1000" s="43"/>
      <c r="D1000" s="43"/>
      <c r="E1000" s="43"/>
      <c r="F1000" s="43"/>
      <c r="G1000" s="194"/>
      <c r="H1000" s="194"/>
      <c r="I1000" s="195"/>
      <c r="J1000" s="196"/>
      <c r="K1000" s="196"/>
      <c r="L1000" s="196"/>
      <c r="M1000" s="196"/>
      <c r="N1000" s="196"/>
      <c r="O1000" s="197"/>
      <c r="P1000" s="197"/>
      <c r="Q1000" s="197"/>
      <c r="R1000" s="197"/>
      <c r="S1000" s="197"/>
      <c r="T1000" s="197"/>
      <c r="U1000" s="198"/>
      <c r="V1000" s="199"/>
      <c r="W1000" s="200"/>
      <c r="X1000" s="200"/>
      <c r="Y1000" s="43"/>
      <c r="Z1000" s="199"/>
      <c r="AA1000" s="199"/>
      <c r="AB1000" s="199"/>
      <c r="AC1000" s="199"/>
      <c r="AD1000" s="199"/>
      <c r="AE1000" s="199"/>
      <c r="AF1000" s="199"/>
      <c r="AG1000" s="196"/>
      <c r="AH1000" s="201"/>
      <c r="AI1000" s="201"/>
      <c r="AJ1000" s="201"/>
      <c r="AK1000" s="43"/>
      <c r="AL1000" s="43"/>
      <c r="AM1000" s="43"/>
      <c r="AN1000" s="64"/>
      <c r="AO1000" s="64"/>
      <c r="AP1000" s="202"/>
      <c r="AQ1000" s="202"/>
      <c r="AR1000" s="64"/>
    </row>
  </sheetData>
  <autoFilter ref="A2:AR203" xr:uid="{00000000-0009-0000-0000-000002000000}"/>
  <mergeCells count="119">
    <mergeCell ref="C171:C172"/>
    <mergeCell ref="A187:A201"/>
    <mergeCell ref="A202:A203"/>
    <mergeCell ref="A128:A137"/>
    <mergeCell ref="A138:A152"/>
    <mergeCell ref="A153:A154"/>
    <mergeCell ref="A155:A164"/>
    <mergeCell ref="A165:A173"/>
    <mergeCell ref="A174:A184"/>
    <mergeCell ref="A185:A186"/>
    <mergeCell ref="B202:B203"/>
    <mergeCell ref="C202:C203"/>
    <mergeCell ref="C124:C126"/>
    <mergeCell ref="C128:C129"/>
    <mergeCell ref="A114:A120"/>
    <mergeCell ref="A121:A127"/>
    <mergeCell ref="B121:B123"/>
    <mergeCell ref="C121:C122"/>
    <mergeCell ref="B124:B127"/>
    <mergeCell ref="B128:B135"/>
    <mergeCell ref="B136:B137"/>
    <mergeCell ref="C130:C131"/>
    <mergeCell ref="C133:C134"/>
    <mergeCell ref="C196:C198"/>
    <mergeCell ref="C199:C200"/>
    <mergeCell ref="B174:B179"/>
    <mergeCell ref="B180:B183"/>
    <mergeCell ref="B187:B195"/>
    <mergeCell ref="C187:C188"/>
    <mergeCell ref="C189:C190"/>
    <mergeCell ref="C192:C193"/>
    <mergeCell ref="B196:B200"/>
    <mergeCell ref="B138:B143"/>
    <mergeCell ref="B144:B147"/>
    <mergeCell ref="B148:B150"/>
    <mergeCell ref="B151:B152"/>
    <mergeCell ref="C151:C152"/>
    <mergeCell ref="B153:B154"/>
    <mergeCell ref="C153:C154"/>
    <mergeCell ref="B155:B157"/>
    <mergeCell ref="B158:B164"/>
    <mergeCell ref="C161:C162"/>
    <mergeCell ref="B165:B170"/>
    <mergeCell ref="C166:C169"/>
    <mergeCell ref="B171:B173"/>
    <mergeCell ref="C86:C87"/>
    <mergeCell ref="C88:C89"/>
    <mergeCell ref="C93:C94"/>
    <mergeCell ref="C96:C97"/>
    <mergeCell ref="C99:C100"/>
    <mergeCell ref="A56:A59"/>
    <mergeCell ref="B56:B59"/>
    <mergeCell ref="C57:C58"/>
    <mergeCell ref="A60:A65"/>
    <mergeCell ref="B60:B65"/>
    <mergeCell ref="C62:C63"/>
    <mergeCell ref="A66:A85"/>
    <mergeCell ref="A3:A11"/>
    <mergeCell ref="B3:B11"/>
    <mergeCell ref="C3:C5"/>
    <mergeCell ref="C7:C9"/>
    <mergeCell ref="C10:C11"/>
    <mergeCell ref="A12:A30"/>
    <mergeCell ref="A31:A42"/>
    <mergeCell ref="B66:B72"/>
    <mergeCell ref="C69:C70"/>
    <mergeCell ref="B111:B113"/>
    <mergeCell ref="B114:B117"/>
    <mergeCell ref="A105:A110"/>
    <mergeCell ref="B105:B106"/>
    <mergeCell ref="B107:B110"/>
    <mergeCell ref="C107:C108"/>
    <mergeCell ref="A111:A113"/>
    <mergeCell ref="C111:C112"/>
    <mergeCell ref="B118:B119"/>
    <mergeCell ref="B99:B102"/>
    <mergeCell ref="B103:B104"/>
    <mergeCell ref="A86:A92"/>
    <mergeCell ref="B86:B90"/>
    <mergeCell ref="B91:B92"/>
    <mergeCell ref="A93:A98"/>
    <mergeCell ref="B93:B95"/>
    <mergeCell ref="B96:B97"/>
    <mergeCell ref="A99:A104"/>
    <mergeCell ref="C43:C46"/>
    <mergeCell ref="C47:C48"/>
    <mergeCell ref="C50:C52"/>
    <mergeCell ref="C53:C55"/>
    <mergeCell ref="A43:A55"/>
    <mergeCell ref="B43:B46"/>
    <mergeCell ref="B47:B49"/>
    <mergeCell ref="B50:B55"/>
    <mergeCell ref="AR82:AR85"/>
    <mergeCell ref="B73:B80"/>
    <mergeCell ref="C73:C74"/>
    <mergeCell ref="C77:C78"/>
    <mergeCell ref="C79:C80"/>
    <mergeCell ref="B81:B85"/>
    <mergeCell ref="C81:C85"/>
    <mergeCell ref="C18:C20"/>
    <mergeCell ref="C21:C23"/>
    <mergeCell ref="C24:C26"/>
    <mergeCell ref="C27:C29"/>
    <mergeCell ref="C31:C34"/>
    <mergeCell ref="B35:B37"/>
    <mergeCell ref="C35:C37"/>
    <mergeCell ref="B38:B42"/>
    <mergeCell ref="C40:C41"/>
    <mergeCell ref="B12:B30"/>
    <mergeCell ref="B31:B34"/>
    <mergeCell ref="D1:F1"/>
    <mergeCell ref="G1:I1"/>
    <mergeCell ref="J1:O1"/>
    <mergeCell ref="R1:AJ1"/>
    <mergeCell ref="K2:M2"/>
    <mergeCell ref="AE2:AF2"/>
    <mergeCell ref="AI2:AJ2"/>
    <mergeCell ref="C12:C14"/>
    <mergeCell ref="C15:C17"/>
  </mergeCells>
  <dataValidations count="1">
    <dataValidation type="list" allowBlank="1" showErrorMessage="1" sqref="AP3:AP203" xr:uid="{00000000-0002-0000-02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1000"/>
  <sheetViews>
    <sheetView showGridLines="0" workbookViewId="0"/>
  </sheetViews>
  <sheetFormatPr baseColWidth="10" defaultColWidth="11.1640625" defaultRowHeight="15" customHeight="1" outlineLevelRow="1" outlineLevelCol="1" x14ac:dyDescent="0.2"/>
  <cols>
    <col min="1" max="6" width="20.83203125" customWidth="1"/>
    <col min="7" max="9" width="10.83203125" customWidth="1"/>
    <col min="10" max="17" width="20.83203125" customWidth="1"/>
    <col min="18" max="36" width="20.83203125" customWidth="1" outlineLevel="1"/>
    <col min="37" max="41" width="5.83203125" customWidth="1"/>
    <col min="42" max="44" width="20.83203125" customWidth="1"/>
  </cols>
  <sheetData>
    <row r="1" spans="1:44" ht="15.75" customHeight="1" x14ac:dyDescent="0.2">
      <c r="A1" s="92" t="s">
        <v>3417</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1769</v>
      </c>
      <c r="AL1" s="92" t="s">
        <v>1770</v>
      </c>
      <c r="AM1" s="92" t="s">
        <v>1771</v>
      </c>
      <c r="AN1" s="16"/>
      <c r="AO1" s="16"/>
      <c r="AP1" s="16" t="s">
        <v>1772</v>
      </c>
      <c r="AQ1" s="16" t="s">
        <v>1773</v>
      </c>
      <c r="AR1" s="11"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1798</v>
      </c>
      <c r="AJ2" s="479"/>
      <c r="AK2" s="92"/>
      <c r="AL2" s="92"/>
      <c r="AM2" s="92"/>
      <c r="AN2" s="16"/>
      <c r="AO2" s="16"/>
      <c r="AP2" s="16"/>
      <c r="AQ2" s="16"/>
      <c r="AR2" s="11"/>
    </row>
    <row r="3" spans="1:44" ht="15.75" customHeight="1" outlineLevel="1" x14ac:dyDescent="0.2">
      <c r="A3" s="502" t="s">
        <v>3418</v>
      </c>
      <c r="B3" s="502" t="s">
        <v>3419</v>
      </c>
      <c r="C3" s="502" t="s">
        <v>989</v>
      </c>
      <c r="D3" s="73" t="s">
        <v>3420</v>
      </c>
      <c r="E3" s="73" t="s">
        <v>3421</v>
      </c>
      <c r="F3" s="73" t="s">
        <v>3422</v>
      </c>
      <c r="G3" s="111">
        <v>1</v>
      </c>
      <c r="H3" s="100" t="s">
        <v>3423</v>
      </c>
      <c r="I3" s="100"/>
      <c r="J3" s="61" t="s">
        <v>3424</v>
      </c>
      <c r="K3" s="61" t="s">
        <v>3425</v>
      </c>
      <c r="L3" s="84" t="s">
        <v>3426</v>
      </c>
      <c r="M3" s="84" t="s">
        <v>3427</v>
      </c>
      <c r="N3" s="188" t="s">
        <v>3428</v>
      </c>
      <c r="O3" s="83" t="s">
        <v>1043</v>
      </c>
      <c r="P3" s="83" t="s">
        <v>3429</v>
      </c>
      <c r="Q3" s="83" t="str">
        <f t="shared" ref="Q3:Q7" si="0">E3</f>
        <v>Ch 1 Practice 1.1.1: Counting within 1000</v>
      </c>
      <c r="R3" s="83" t="s">
        <v>1812</v>
      </c>
      <c r="S3" s="102" t="s">
        <v>1041</v>
      </c>
      <c r="T3" s="102" t="s">
        <v>1042</v>
      </c>
      <c r="U3" s="102" t="s">
        <v>33</v>
      </c>
      <c r="V3" s="61" t="s">
        <v>3430</v>
      </c>
      <c r="W3" s="104">
        <v>9789814969383</v>
      </c>
      <c r="X3" s="102">
        <v>3</v>
      </c>
      <c r="Y3" s="61" t="s">
        <v>1814</v>
      </c>
      <c r="Z3" s="61" t="s">
        <v>3431</v>
      </c>
      <c r="AA3" s="61" t="s">
        <v>3432</v>
      </c>
      <c r="AB3" s="61" t="str">
        <f t="shared" ref="AB3:AB188" si="1">J3</f>
        <v>2.001 Counting within 1000 M2NS-Ia-1.2/M2NS-Ic-9.2</v>
      </c>
      <c r="AC3" s="61" t="str">
        <f t="shared" ref="AC3:AD3" si="2">Y3</f>
        <v>1. Numbers and Number Sense</v>
      </c>
      <c r="AD3" s="61" t="str">
        <f t="shared" si="2"/>
        <v>G2.1.01 Whole Numbers / Place Value</v>
      </c>
      <c r="AE3" s="105" t="str">
        <f t="shared" ref="AE3:AE188" si="3">K3</f>
        <v>M2NS-Ia-1.2/M2NS-Ic-9.2</v>
      </c>
      <c r="AF3" s="105" t="str">
        <f t="shared" ref="AF3:AG3" si="4">M3</f>
        <v>M2NS-Ia-1.2: Visualizes and represents numbers from 0 - 1000 with emphasis on numbers 101 - 1000 using a variety of materials.
M2NS-Ic-9.2: Reads and writes numbers up to 1000 in symbols and in words.</v>
      </c>
      <c r="AG3" s="84" t="str">
        <f t="shared" si="4"/>
        <v xml:space="preserve">2.001 Visualizes and represents numbers from 0 - 1000 with emphasis on numbers 101 - 1000 M2NS-Ia-1.2
2.002 Reads and writes numbers up to 1000 in symbols and in words M2NS-Ic-9.2 </v>
      </c>
      <c r="AH3" s="107">
        <v>1</v>
      </c>
      <c r="AI3" s="110" t="s">
        <v>3145</v>
      </c>
      <c r="AJ3" s="113" t="s">
        <v>3433</v>
      </c>
      <c r="AK3" s="208"/>
      <c r="AL3" s="208"/>
      <c r="AM3" s="208"/>
      <c r="AN3" s="209"/>
      <c r="AO3" s="209"/>
      <c r="AP3" s="103" t="s">
        <v>1818</v>
      </c>
      <c r="AQ3" s="103" t="str">
        <f t="shared" ref="AQ3:AQ4"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102"/>
    </row>
    <row r="4" spans="1:44" ht="15.75" customHeight="1" outlineLevel="1" x14ac:dyDescent="0.2">
      <c r="A4" s="487"/>
      <c r="B4" s="487"/>
      <c r="C4" s="487"/>
      <c r="D4" s="73" t="s">
        <v>3434</v>
      </c>
      <c r="E4" s="73" t="s">
        <v>1820</v>
      </c>
      <c r="F4" s="73" t="s">
        <v>3435</v>
      </c>
      <c r="G4" s="111">
        <v>2</v>
      </c>
      <c r="H4" s="100"/>
      <c r="I4" s="100" t="s">
        <v>1805</v>
      </c>
      <c r="J4" s="61" t="s">
        <v>3436</v>
      </c>
      <c r="K4" s="84" t="s">
        <v>3425</v>
      </c>
      <c r="L4" s="84" t="s">
        <v>3426</v>
      </c>
      <c r="M4" s="84" t="s">
        <v>3427</v>
      </c>
      <c r="N4" s="188" t="s">
        <v>3428</v>
      </c>
      <c r="O4" s="83" t="s">
        <v>1043</v>
      </c>
      <c r="P4" s="83" t="s">
        <v>3437</v>
      </c>
      <c r="Q4" s="83" t="str">
        <f t="shared" si="0"/>
        <v>Ch 1 Practice 1.1.2: Reading and writing numbers</v>
      </c>
      <c r="R4" s="83" t="s">
        <v>1812</v>
      </c>
      <c r="S4" s="102" t="s">
        <v>1041</v>
      </c>
      <c r="T4" s="102" t="s">
        <v>1042</v>
      </c>
      <c r="U4" s="102" t="s">
        <v>33</v>
      </c>
      <c r="V4" s="61" t="s">
        <v>3430</v>
      </c>
      <c r="W4" s="104">
        <v>9789814969383</v>
      </c>
      <c r="X4" s="102">
        <v>3</v>
      </c>
      <c r="Y4" s="61" t="s">
        <v>1814</v>
      </c>
      <c r="Z4" s="61" t="s">
        <v>3431</v>
      </c>
      <c r="AA4" s="61" t="s">
        <v>3432</v>
      </c>
      <c r="AB4" s="61" t="str">
        <f t="shared" si="1"/>
        <v>2.002 Read and write a 3-digit number and the corresponding number word M2NS-Ia-1.2/M2NS-Ic-9.2</v>
      </c>
      <c r="AC4" s="61" t="str">
        <f t="shared" ref="AC4:AD4" si="6">Y4</f>
        <v>1. Numbers and Number Sense</v>
      </c>
      <c r="AD4" s="61" t="str">
        <f t="shared" si="6"/>
        <v>G2.1.01 Whole Numbers / Place Value</v>
      </c>
      <c r="AE4" s="61" t="str">
        <f t="shared" si="3"/>
        <v>M2NS-Ia-1.2/M2NS-Ic-9.2</v>
      </c>
      <c r="AF4" s="105" t="str">
        <f t="shared" ref="AF4:AG4" si="7">M4</f>
        <v>M2NS-Ia-1.2: Visualizes and represents numbers from 0 - 1000 with emphasis on numbers 101 - 1000 using a variety of materials.
M2NS-Ic-9.2: Reads and writes numbers up to 1000 in symbols and in words.</v>
      </c>
      <c r="AG4" s="84" t="str">
        <f t="shared" si="7"/>
        <v xml:space="preserve">2.001 Visualizes and represents numbers from 0 - 1000 with emphasis on numbers 101 - 1000 M2NS-Ia-1.2
2.002 Reads and writes numbers up to 1000 in symbols and in words M2NS-Ic-9.2 </v>
      </c>
      <c r="AH4" s="107">
        <v>1</v>
      </c>
      <c r="AI4" s="110" t="s">
        <v>3438</v>
      </c>
      <c r="AJ4" s="113" t="s">
        <v>3439</v>
      </c>
      <c r="AK4" s="208"/>
      <c r="AL4" s="208"/>
      <c r="AM4" s="208"/>
      <c r="AN4" s="209"/>
      <c r="AO4" s="209"/>
      <c r="AP4" s="103" t="s">
        <v>1818</v>
      </c>
      <c r="AQ4" s="103" t="str">
        <f t="shared" si="5"/>
        <v>Completed</v>
      </c>
      <c r="AR4" s="103"/>
    </row>
    <row r="5" spans="1:44" ht="15.75" customHeight="1" outlineLevel="1" x14ac:dyDescent="0.2">
      <c r="A5" s="487"/>
      <c r="B5" s="487"/>
      <c r="C5" s="487"/>
      <c r="D5" s="210" t="s">
        <v>3440</v>
      </c>
      <c r="E5" s="210" t="s">
        <v>3441</v>
      </c>
      <c r="F5" s="210" t="s">
        <v>3442</v>
      </c>
      <c r="G5" s="211"/>
      <c r="H5" s="122"/>
      <c r="I5" s="122"/>
      <c r="J5" s="160" t="s">
        <v>3443</v>
      </c>
      <c r="K5" s="161" t="s">
        <v>3444</v>
      </c>
      <c r="L5" s="161" t="s">
        <v>3445</v>
      </c>
      <c r="M5" s="161" t="s">
        <v>3446</v>
      </c>
      <c r="N5" s="161" t="s">
        <v>3447</v>
      </c>
      <c r="O5" s="83" t="s">
        <v>1043</v>
      </c>
      <c r="P5" s="162"/>
      <c r="Q5" s="162" t="str">
        <f t="shared" si="0"/>
        <v>Ch 1 Practice 1.1.3:  Reading and writing numbers in tens</v>
      </c>
      <c r="R5" s="162" t="s">
        <v>1812</v>
      </c>
      <c r="S5" s="163" t="s">
        <v>1041</v>
      </c>
      <c r="T5" s="163" t="s">
        <v>1042</v>
      </c>
      <c r="U5" s="163" t="s">
        <v>33</v>
      </c>
      <c r="V5" s="61" t="s">
        <v>3430</v>
      </c>
      <c r="W5" s="165">
        <v>9789814969383</v>
      </c>
      <c r="X5" s="163">
        <v>10</v>
      </c>
      <c r="Y5" s="160" t="s">
        <v>1814</v>
      </c>
      <c r="Z5" s="160" t="s">
        <v>3431</v>
      </c>
      <c r="AA5" s="160" t="s">
        <v>3432</v>
      </c>
      <c r="AB5" s="160" t="str">
        <f t="shared" si="1"/>
        <v>2.003 Reading and writing numbers in tens M2NS-Ia-1.2</v>
      </c>
      <c r="AC5" s="160" t="str">
        <f t="shared" ref="AC5:AD5" si="8">Y5</f>
        <v>1. Numbers and Number Sense</v>
      </c>
      <c r="AD5" s="160" t="str">
        <f t="shared" si="8"/>
        <v>G2.1.01 Whole Numbers / Place Value</v>
      </c>
      <c r="AE5" s="160" t="str">
        <f t="shared" si="3"/>
        <v>M2NS-Ia-1.2</v>
      </c>
      <c r="AF5" s="167" t="str">
        <f t="shared" ref="AF5:AG5" si="9">M5</f>
        <v>M2NS-Ia-1.2    visualizes and represents numbers from 0-1000 with emphasis on numbers 101 – 1 000 using a variety of materials.</v>
      </c>
      <c r="AG5" s="161" t="str">
        <f t="shared" si="9"/>
        <v>2.001  visualizes and represents numbers from 0-1000 with emphasis on numbers 101 – 1 000 M2NS-Ia-1.2</v>
      </c>
      <c r="AH5" s="169">
        <v>1</v>
      </c>
      <c r="AI5" s="170"/>
      <c r="AJ5" s="171"/>
      <c r="AK5" s="160"/>
      <c r="AL5" s="160"/>
      <c r="AM5" s="160"/>
      <c r="AN5" s="170"/>
      <c r="AO5" s="170"/>
      <c r="AP5" s="103"/>
      <c r="AQ5" s="103"/>
      <c r="AR5" s="170"/>
    </row>
    <row r="6" spans="1:44" ht="15.75" customHeight="1" outlineLevel="1" x14ac:dyDescent="0.2">
      <c r="A6" s="487"/>
      <c r="B6" s="487"/>
      <c r="C6" s="471"/>
      <c r="D6" s="210" t="s">
        <v>3448</v>
      </c>
      <c r="E6" s="210" t="s">
        <v>3449</v>
      </c>
      <c r="F6" s="210" t="s">
        <v>3450</v>
      </c>
      <c r="G6" s="211"/>
      <c r="H6" s="122"/>
      <c r="I6" s="122"/>
      <c r="J6" s="160" t="s">
        <v>3451</v>
      </c>
      <c r="K6" s="161" t="s">
        <v>3444</v>
      </c>
      <c r="L6" s="161" t="s">
        <v>3445</v>
      </c>
      <c r="M6" s="161" t="s">
        <v>3446</v>
      </c>
      <c r="N6" s="161" t="s">
        <v>3452</v>
      </c>
      <c r="O6" s="83" t="s">
        <v>1043</v>
      </c>
      <c r="P6" s="162"/>
      <c r="Q6" s="162" t="str">
        <f t="shared" si="0"/>
        <v>Ch 1 Practice 1.1.4:  Expressing tens using place values</v>
      </c>
      <c r="R6" s="162" t="s">
        <v>1812</v>
      </c>
      <c r="S6" s="163" t="s">
        <v>1041</v>
      </c>
      <c r="T6" s="163" t="s">
        <v>1042</v>
      </c>
      <c r="U6" s="163" t="s">
        <v>33</v>
      </c>
      <c r="V6" s="61" t="s">
        <v>3430</v>
      </c>
      <c r="W6" s="165">
        <v>9789814969383</v>
      </c>
      <c r="X6" s="163">
        <v>10</v>
      </c>
      <c r="Y6" s="160" t="s">
        <v>1814</v>
      </c>
      <c r="Z6" s="160" t="s">
        <v>3431</v>
      </c>
      <c r="AA6" s="160" t="s">
        <v>3432</v>
      </c>
      <c r="AB6" s="160" t="str">
        <f t="shared" si="1"/>
        <v>2.004 Expressing tens using place values M2NS-Ia-1.2</v>
      </c>
      <c r="AC6" s="160" t="str">
        <f t="shared" ref="AC6:AD6" si="10">Y6</f>
        <v>1. Numbers and Number Sense</v>
      </c>
      <c r="AD6" s="160" t="str">
        <f t="shared" si="10"/>
        <v>G2.1.01 Whole Numbers / Place Value</v>
      </c>
      <c r="AE6" s="160" t="str">
        <f t="shared" si="3"/>
        <v>M2NS-Ia-1.2</v>
      </c>
      <c r="AF6" s="167" t="str">
        <f t="shared" ref="AF6:AG6" si="11">M6</f>
        <v>M2NS-Ia-1.2    visualizes and represents numbers from 0-1000 with emphasis on numbers 101 – 1 000 using a variety of materials.</v>
      </c>
      <c r="AG6" s="161" t="str">
        <f t="shared" si="11"/>
        <v>2.001  visualizes and represents numbers from 0-1000 with emphasis on numbers 101 – 1 000 using a variety of materials. M2NS-Ia-1.2</v>
      </c>
      <c r="AH6" s="169">
        <v>1</v>
      </c>
      <c r="AI6" s="170"/>
      <c r="AJ6" s="171"/>
      <c r="AK6" s="160"/>
      <c r="AL6" s="160"/>
      <c r="AM6" s="160"/>
      <c r="AN6" s="170"/>
      <c r="AO6" s="170"/>
      <c r="AP6" s="103"/>
      <c r="AQ6" s="103"/>
      <c r="AR6" s="170"/>
    </row>
    <row r="7" spans="1:44" ht="15.75" customHeight="1" outlineLevel="1" x14ac:dyDescent="0.2">
      <c r="A7" s="487"/>
      <c r="B7" s="487"/>
      <c r="C7" s="502" t="s">
        <v>3453</v>
      </c>
      <c r="D7" s="73" t="s">
        <v>3454</v>
      </c>
      <c r="E7" s="73" t="s">
        <v>3455</v>
      </c>
      <c r="F7" s="73" t="s">
        <v>3456</v>
      </c>
      <c r="G7" s="111">
        <v>3</v>
      </c>
      <c r="H7" s="100" t="s">
        <v>3457</v>
      </c>
      <c r="I7" s="100"/>
      <c r="J7" s="61" t="s">
        <v>3458</v>
      </c>
      <c r="K7" s="84" t="s">
        <v>3459</v>
      </c>
      <c r="L7" s="84" t="s">
        <v>3460</v>
      </c>
      <c r="M7" s="84" t="s">
        <v>3461</v>
      </c>
      <c r="N7" s="188" t="s">
        <v>3462</v>
      </c>
      <c r="O7" s="83" t="s">
        <v>1043</v>
      </c>
      <c r="P7" s="83" t="s">
        <v>3463</v>
      </c>
      <c r="Q7" s="83" t="str">
        <f t="shared" si="0"/>
        <v>Ch 1 Practice 1.2.1: Reading a number in hundreds, tens and ones</v>
      </c>
      <c r="R7" s="83" t="s">
        <v>1812</v>
      </c>
      <c r="S7" s="102" t="s">
        <v>1041</v>
      </c>
      <c r="T7" s="102" t="s">
        <v>1042</v>
      </c>
      <c r="U7" s="102" t="s">
        <v>33</v>
      </c>
      <c r="V7" s="61" t="s">
        <v>3430</v>
      </c>
      <c r="W7" s="104">
        <v>9789814969383</v>
      </c>
      <c r="X7" s="102">
        <v>6</v>
      </c>
      <c r="Y7" s="61" t="s">
        <v>1814</v>
      </c>
      <c r="Z7" s="61" t="s">
        <v>3431</v>
      </c>
      <c r="AA7" s="61" t="s">
        <v>3432</v>
      </c>
      <c r="AB7" s="61" t="str">
        <f t="shared" si="1"/>
        <v>2.005 Interpret a 3-digit number in terms of hundreds, tens and ones M2NS-Ib-10.2/M2NS-Ic-14</v>
      </c>
      <c r="AC7" s="61" t="str">
        <f t="shared" ref="AC7:AD7" si="12">Y7</f>
        <v>1. Numbers and Number Sense</v>
      </c>
      <c r="AD7" s="61" t="str">
        <f t="shared" si="12"/>
        <v>G2.1.01 Whole Numbers / Place Value</v>
      </c>
      <c r="AE7" s="61" t="str">
        <f t="shared" si="3"/>
        <v>M2NS-Ib-10.2/M2NS-Ic-14</v>
      </c>
      <c r="AF7" s="105" t="str">
        <f t="shared" ref="AF7:AG7" si="13">M7</f>
        <v>M2NS-Ib-10.2: Gives the place value and finds the value of a digit in three-digit numbers.
M2NS-Ic-14: Visualizes and writes three-digit numbers in expanded form.</v>
      </c>
      <c r="AG7" s="84" t="str">
        <f t="shared" si="13"/>
        <v>2.003 Gives the place value and finds the value of a digit in three-digit numbers M2NS-Ib-10.2
2.006 Visualizes and writes three-digit numbers in expanded form M2NS-Ic-14</v>
      </c>
      <c r="AH7" s="107">
        <v>1</v>
      </c>
      <c r="AI7" s="110" t="s">
        <v>3201</v>
      </c>
      <c r="AJ7" s="113" t="s">
        <v>3464</v>
      </c>
      <c r="AK7" s="208"/>
      <c r="AL7" s="208"/>
      <c r="AM7" s="208"/>
      <c r="AN7" s="209"/>
      <c r="AO7" s="209"/>
      <c r="AP7" s="103" t="s">
        <v>1818</v>
      </c>
      <c r="AQ7" s="103" t="str">
        <f t="shared" ref="AQ7:AQ9" si="14">IF($AP7="Raw Manuscript created","Editor to review",IF($AP7="Manuscript reviewed by Editor","Author to revise",IF($AP7="Manuscript revised by Author","Editor to review",IF($AP7="Manuscript finalised by Editor","Evonne to PFP",IF($AP7="Manuscript approved by Evonne","Evelyn to upload to Learnosity",IF($AP7="Manuscript uploaded to Learnosity","Prepress to create Activity",IF($AP7="Ready practice on Learnosity","Prepress to create Activity",IF($AP7="Activity created","Editor to conduct Learnosity review",IF($AP7="Published","Completed","")))))))))</f>
        <v>Completed</v>
      </c>
      <c r="AR7" s="103"/>
    </row>
    <row r="8" spans="1:44" ht="15.75" customHeight="1" outlineLevel="1" x14ac:dyDescent="0.2">
      <c r="A8" s="487"/>
      <c r="B8" s="487"/>
      <c r="C8" s="471"/>
      <c r="D8" s="212" t="s">
        <v>3465</v>
      </c>
      <c r="E8" s="212" t="s">
        <v>3466</v>
      </c>
      <c r="F8" s="212" t="s">
        <v>3467</v>
      </c>
      <c r="G8" s="111">
        <v>4</v>
      </c>
      <c r="H8" s="100"/>
      <c r="I8" s="100"/>
      <c r="J8" s="61" t="s">
        <v>3468</v>
      </c>
      <c r="K8" s="84" t="s">
        <v>3469</v>
      </c>
      <c r="L8" s="84" t="s">
        <v>3470</v>
      </c>
      <c r="M8" s="84" t="s">
        <v>3471</v>
      </c>
      <c r="N8" s="84" t="s">
        <v>3472</v>
      </c>
      <c r="O8" s="83" t="s">
        <v>1043</v>
      </c>
      <c r="P8" s="83" t="str">
        <f t="shared" ref="P8:Q8" si="15">D8</f>
        <v>PH_G2_C01_P1.2.2</v>
      </c>
      <c r="Q8" s="83" t="str">
        <f t="shared" si="15"/>
        <v>Ch 1 Practice 1.2.2: visualizes and counts numbers by 10s, 50s, and 100s</v>
      </c>
      <c r="R8" s="83" t="s">
        <v>1812</v>
      </c>
      <c r="S8" s="102" t="s">
        <v>1041</v>
      </c>
      <c r="T8" s="102" t="s">
        <v>1042</v>
      </c>
      <c r="U8" s="102" t="s">
        <v>33</v>
      </c>
      <c r="V8" s="61" t="s">
        <v>3430</v>
      </c>
      <c r="W8" s="104">
        <v>9789814969383</v>
      </c>
      <c r="X8" s="102">
        <v>6</v>
      </c>
      <c r="Y8" s="61" t="s">
        <v>1814</v>
      </c>
      <c r="Z8" s="61" t="s">
        <v>3431</v>
      </c>
      <c r="AA8" s="61" t="s">
        <v>3432</v>
      </c>
      <c r="AB8" s="61" t="str">
        <f t="shared" si="1"/>
        <v>2.006 Visualizes and counts numbers M2NS-Ib-8.2</v>
      </c>
      <c r="AC8" s="61" t="str">
        <f t="shared" ref="AC8:AD8" si="16">Y8</f>
        <v>1. Numbers and Number Sense</v>
      </c>
      <c r="AD8" s="61" t="str">
        <f t="shared" si="16"/>
        <v>G2.1.01 Whole Numbers / Place Value</v>
      </c>
      <c r="AE8" s="61" t="str">
        <f t="shared" si="3"/>
        <v>M2NS-Ib-8.2</v>
      </c>
      <c r="AF8" s="105" t="str">
        <f t="shared" ref="AF8:AG8" si="17">M8</f>
        <v>M2NS-Ib-8.2: Visualizes and counts numbers by 10s, 50s, and 100s.</v>
      </c>
      <c r="AG8" s="84" t="str">
        <f t="shared" si="17"/>
        <v>2.004 Visualizes and counts numbers by 10s, 50s, and 100s M2NS-Ib-8.2</v>
      </c>
      <c r="AH8" s="107">
        <v>1</v>
      </c>
      <c r="AI8" s="110" t="s">
        <v>3463</v>
      </c>
      <c r="AJ8" s="113" t="s">
        <v>3456</v>
      </c>
      <c r="AK8" s="208"/>
      <c r="AL8" s="208"/>
      <c r="AM8" s="208" t="s">
        <v>1818</v>
      </c>
      <c r="AN8" s="209"/>
      <c r="AO8" s="209"/>
      <c r="AP8" s="103" t="s">
        <v>1818</v>
      </c>
      <c r="AQ8" s="103" t="str">
        <f t="shared" si="14"/>
        <v>Completed</v>
      </c>
      <c r="AR8" s="213" t="s">
        <v>3473</v>
      </c>
    </row>
    <row r="9" spans="1:44" ht="15.75" customHeight="1" outlineLevel="1" x14ac:dyDescent="0.2">
      <c r="A9" s="487"/>
      <c r="B9" s="487"/>
      <c r="C9" s="502" t="s">
        <v>3474</v>
      </c>
      <c r="D9" s="65" t="s">
        <v>3475</v>
      </c>
      <c r="E9" s="65" t="s">
        <v>3476</v>
      </c>
      <c r="F9" s="65" t="s">
        <v>3477</v>
      </c>
      <c r="G9" s="111">
        <v>5</v>
      </c>
      <c r="H9" s="100"/>
      <c r="I9" s="100" t="s">
        <v>3478</v>
      </c>
      <c r="J9" s="61" t="s">
        <v>3479</v>
      </c>
      <c r="K9" s="84" t="s">
        <v>3444</v>
      </c>
      <c r="L9" s="84" t="s">
        <v>3445</v>
      </c>
      <c r="M9" s="84" t="s">
        <v>3480</v>
      </c>
      <c r="N9" s="84" t="s">
        <v>3481</v>
      </c>
      <c r="O9" s="83" t="s">
        <v>1043</v>
      </c>
      <c r="P9" s="83" t="s">
        <v>3482</v>
      </c>
      <c r="Q9" s="83" t="str">
        <f t="shared" ref="Q9:Q20" si="18">E9</f>
        <v>Ch 1 Practice 1.3.1:   Count and tell the amount of money in a group of bills and coins up to P1000</v>
      </c>
      <c r="R9" s="83" t="s">
        <v>1812</v>
      </c>
      <c r="S9" s="102" t="s">
        <v>1041</v>
      </c>
      <c r="T9" s="102" t="s">
        <v>1042</v>
      </c>
      <c r="U9" s="102" t="s">
        <v>33</v>
      </c>
      <c r="V9" s="61" t="s">
        <v>3430</v>
      </c>
      <c r="W9" s="104">
        <v>9789814969383</v>
      </c>
      <c r="X9" s="102">
        <v>7</v>
      </c>
      <c r="Y9" s="61" t="s">
        <v>1814</v>
      </c>
      <c r="Z9" s="61" t="s">
        <v>3431</v>
      </c>
      <c r="AA9" s="61" t="s">
        <v>3432</v>
      </c>
      <c r="AB9" s="61" t="str">
        <f t="shared" si="1"/>
        <v>2.007 Count and tell the amount of money in a group of bills and coins up to P1000 M2NS-Ia-1.2</v>
      </c>
      <c r="AC9" s="61" t="str">
        <f t="shared" ref="AC9:AD9" si="19">Y9</f>
        <v>1. Numbers and Number Sense</v>
      </c>
      <c r="AD9" s="61" t="str">
        <f t="shared" si="19"/>
        <v>G2.1.01 Whole Numbers / Place Value</v>
      </c>
      <c r="AE9" s="61" t="str">
        <f t="shared" si="3"/>
        <v>M2NS-Ia-1.2</v>
      </c>
      <c r="AF9" s="105" t="str">
        <f t="shared" ref="AF9:AG9" si="20">M9</f>
        <v>M2NS-Ia-1.2: Visualizes and represents numbers from 0 - 1000 with emphasis on numbers 101 - 1000 using a variety of materials.</v>
      </c>
      <c r="AG9" s="84" t="str">
        <f t="shared" si="20"/>
        <v xml:space="preserve">2.001 Visualizes and represents numbers from 0 - 1000 with emphasis on numbers 101 - 1000 M2NS-Ia-1.2
</v>
      </c>
      <c r="AH9" s="107">
        <v>1</v>
      </c>
      <c r="AI9" s="110" t="s">
        <v>3465</v>
      </c>
      <c r="AJ9" s="113" t="s">
        <v>3467</v>
      </c>
      <c r="AK9" s="208"/>
      <c r="AL9" s="208"/>
      <c r="AM9" s="208"/>
      <c r="AN9" s="209"/>
      <c r="AO9" s="209"/>
      <c r="AP9" s="103" t="s">
        <v>1818</v>
      </c>
      <c r="AQ9" s="103" t="str">
        <f t="shared" si="14"/>
        <v>Completed</v>
      </c>
      <c r="AR9" s="103"/>
    </row>
    <row r="10" spans="1:44" ht="15.75" customHeight="1" outlineLevel="1" x14ac:dyDescent="0.2">
      <c r="A10" s="487"/>
      <c r="B10" s="487"/>
      <c r="C10" s="487"/>
      <c r="D10" s="210" t="s">
        <v>3483</v>
      </c>
      <c r="E10" s="210" t="s">
        <v>3484</v>
      </c>
      <c r="F10" s="210" t="s">
        <v>3485</v>
      </c>
      <c r="G10" s="211"/>
      <c r="H10" s="122"/>
      <c r="I10" s="122"/>
      <c r="J10" s="160" t="s">
        <v>3486</v>
      </c>
      <c r="K10" s="161" t="s">
        <v>3444</v>
      </c>
      <c r="L10" s="161" t="s">
        <v>3445</v>
      </c>
      <c r="M10" s="161" t="s">
        <v>3446</v>
      </c>
      <c r="N10" s="161" t="s">
        <v>3452</v>
      </c>
      <c r="O10" s="83" t="s">
        <v>1043</v>
      </c>
      <c r="P10" s="162"/>
      <c r="Q10" s="162" t="str">
        <f t="shared" si="18"/>
        <v>Ch 1 Practice 1.3.2: Counting in tens and ones</v>
      </c>
      <c r="R10" s="162" t="s">
        <v>1812</v>
      </c>
      <c r="S10" s="163" t="s">
        <v>1041</v>
      </c>
      <c r="T10" s="163" t="s">
        <v>1042</v>
      </c>
      <c r="U10" s="163" t="s">
        <v>33</v>
      </c>
      <c r="V10" s="61" t="s">
        <v>3430</v>
      </c>
      <c r="W10" s="165">
        <v>9789814969383</v>
      </c>
      <c r="X10" s="163">
        <v>14</v>
      </c>
      <c r="Y10" s="160" t="s">
        <v>1814</v>
      </c>
      <c r="Z10" s="160" t="s">
        <v>3431</v>
      </c>
      <c r="AA10" s="160" t="s">
        <v>3432</v>
      </c>
      <c r="AB10" s="160" t="str">
        <f t="shared" si="1"/>
        <v>2.008 To count within 100 by making tens M2NS-Ia-1.2</v>
      </c>
      <c r="AC10" s="160" t="str">
        <f t="shared" ref="AC10:AD10" si="21">Y10</f>
        <v>1. Numbers and Number Sense</v>
      </c>
      <c r="AD10" s="160" t="str">
        <f t="shared" si="21"/>
        <v>G2.1.01 Whole Numbers / Place Value</v>
      </c>
      <c r="AE10" s="160" t="str">
        <f t="shared" si="3"/>
        <v>M2NS-Ia-1.2</v>
      </c>
      <c r="AF10" s="167" t="str">
        <f t="shared" ref="AF10:AG10" si="22">M10</f>
        <v>M2NS-Ia-1.2    visualizes and represents numbers from 0-1000 with emphasis on numbers 101 – 1 000 using a variety of materials.</v>
      </c>
      <c r="AG10" s="161" t="str">
        <f t="shared" si="22"/>
        <v>2.001  visualizes and represents numbers from 0-1000 with emphasis on numbers 101 – 1 000 using a variety of materials. M2NS-Ia-1.2</v>
      </c>
      <c r="AH10" s="169">
        <v>1</v>
      </c>
      <c r="AI10" s="170"/>
      <c r="AJ10" s="171"/>
      <c r="AK10" s="160"/>
      <c r="AL10" s="160"/>
      <c r="AM10" s="160"/>
      <c r="AN10" s="170"/>
      <c r="AO10" s="170"/>
      <c r="AP10" s="103"/>
      <c r="AQ10" s="103"/>
      <c r="AR10" s="170"/>
    </row>
    <row r="11" spans="1:44" ht="15.75" customHeight="1" outlineLevel="1" x14ac:dyDescent="0.2">
      <c r="A11" s="487"/>
      <c r="B11" s="487"/>
      <c r="C11" s="487"/>
      <c r="D11" s="210" t="s">
        <v>3487</v>
      </c>
      <c r="E11" s="210" t="s">
        <v>3488</v>
      </c>
      <c r="F11" s="210" t="s">
        <v>3489</v>
      </c>
      <c r="G11" s="211"/>
      <c r="H11" s="122"/>
      <c r="I11" s="122"/>
      <c r="J11" s="160" t="s">
        <v>3490</v>
      </c>
      <c r="K11" s="161" t="s">
        <v>3444</v>
      </c>
      <c r="L11" s="161" t="s">
        <v>3445</v>
      </c>
      <c r="M11" s="161" t="s">
        <v>3446</v>
      </c>
      <c r="N11" s="161" t="s">
        <v>3452</v>
      </c>
      <c r="O11" s="83" t="s">
        <v>1043</v>
      </c>
      <c r="P11" s="162"/>
      <c r="Q11" s="162" t="str">
        <f t="shared" si="18"/>
        <v>Ch 1 Practice 1.3.3: Reading and writing numbers</v>
      </c>
      <c r="R11" s="162" t="s">
        <v>1812</v>
      </c>
      <c r="S11" s="163" t="s">
        <v>1041</v>
      </c>
      <c r="T11" s="163" t="s">
        <v>1042</v>
      </c>
      <c r="U11" s="163" t="s">
        <v>33</v>
      </c>
      <c r="V11" s="61" t="s">
        <v>3430</v>
      </c>
      <c r="W11" s="165">
        <v>9789814969383</v>
      </c>
      <c r="X11" s="163">
        <v>14</v>
      </c>
      <c r="Y11" s="160" t="s">
        <v>1814</v>
      </c>
      <c r="Z11" s="160" t="s">
        <v>3431</v>
      </c>
      <c r="AA11" s="160" t="s">
        <v>3432</v>
      </c>
      <c r="AB11" s="160" t="str">
        <f t="shared" si="1"/>
        <v>2.009 To read and write a number from 1 to 100 M2NS-Ia-1.2</v>
      </c>
      <c r="AC11" s="160" t="str">
        <f t="shared" ref="AC11:AD11" si="23">Y11</f>
        <v>1. Numbers and Number Sense</v>
      </c>
      <c r="AD11" s="160" t="str">
        <f t="shared" si="23"/>
        <v>G2.1.01 Whole Numbers / Place Value</v>
      </c>
      <c r="AE11" s="160" t="str">
        <f t="shared" si="3"/>
        <v>M2NS-Ia-1.2</v>
      </c>
      <c r="AF11" s="167" t="str">
        <f t="shared" ref="AF11:AG11" si="24">M11</f>
        <v>M2NS-Ia-1.2    visualizes and represents numbers from 0-1000 with emphasis on numbers 101 – 1 000 using a variety of materials.</v>
      </c>
      <c r="AG11" s="161" t="str">
        <f t="shared" si="24"/>
        <v>2.001  visualizes and represents numbers from 0-1000 with emphasis on numbers 101 – 1 000 using a variety of materials. M2NS-Ia-1.2</v>
      </c>
      <c r="AH11" s="169">
        <v>1</v>
      </c>
      <c r="AI11" s="170"/>
      <c r="AJ11" s="171"/>
      <c r="AK11" s="160"/>
      <c r="AL11" s="160"/>
      <c r="AM11" s="160"/>
      <c r="AN11" s="170"/>
      <c r="AO11" s="170"/>
      <c r="AP11" s="103"/>
      <c r="AQ11" s="103"/>
      <c r="AR11" s="170"/>
    </row>
    <row r="12" spans="1:44" ht="15.75" customHeight="1" outlineLevel="1" x14ac:dyDescent="0.2">
      <c r="A12" s="487"/>
      <c r="B12" s="471"/>
      <c r="C12" s="471"/>
      <c r="D12" s="210" t="s">
        <v>3491</v>
      </c>
      <c r="E12" s="210" t="s">
        <v>3492</v>
      </c>
      <c r="F12" s="210" t="s">
        <v>2893</v>
      </c>
      <c r="G12" s="211"/>
      <c r="H12" s="122"/>
      <c r="I12" s="122"/>
      <c r="J12" s="160" t="s">
        <v>3493</v>
      </c>
      <c r="K12" s="161" t="s">
        <v>3494</v>
      </c>
      <c r="L12" s="161" t="s">
        <v>3495</v>
      </c>
      <c r="M12" s="161" t="s">
        <v>3496</v>
      </c>
      <c r="N12" s="161" t="s">
        <v>3497</v>
      </c>
      <c r="O12" s="83" t="s">
        <v>1043</v>
      </c>
      <c r="P12" s="162"/>
      <c r="Q12" s="162" t="str">
        <f t="shared" si="18"/>
        <v>Ch 1 Practice 1.3.4: Expressing numbers using place values</v>
      </c>
      <c r="R12" s="162" t="s">
        <v>1812</v>
      </c>
      <c r="S12" s="163" t="s">
        <v>1041</v>
      </c>
      <c r="T12" s="163" t="s">
        <v>1042</v>
      </c>
      <c r="U12" s="163" t="s">
        <v>33</v>
      </c>
      <c r="V12" s="61" t="s">
        <v>3430</v>
      </c>
      <c r="W12" s="165">
        <v>9789814969383</v>
      </c>
      <c r="X12" s="163">
        <v>14</v>
      </c>
      <c r="Y12" s="160" t="s">
        <v>1814</v>
      </c>
      <c r="Z12" s="160" t="s">
        <v>3431</v>
      </c>
      <c r="AA12" s="160" t="s">
        <v>3432</v>
      </c>
      <c r="AB12" s="160" t="str">
        <f t="shared" si="1"/>
        <v>2.010 To write a 2-digit number in tens and ones M2NS-Ic-14</v>
      </c>
      <c r="AC12" s="160" t="str">
        <f t="shared" ref="AC12:AD12" si="25">Y12</f>
        <v>1. Numbers and Number Sense</v>
      </c>
      <c r="AD12" s="160" t="str">
        <f t="shared" si="25"/>
        <v>G2.1.01 Whole Numbers / Place Value</v>
      </c>
      <c r="AE12" s="160" t="str">
        <f t="shared" si="3"/>
        <v>M2NS-Ic-14</v>
      </c>
      <c r="AF12" s="167" t="str">
        <f t="shared" ref="AF12:AG12" si="26">M12</f>
        <v>M2NS-Ic-14   visualizes and writes three-digit numbers in expanded form.</v>
      </c>
      <c r="AG12" s="161" t="str">
        <f t="shared" si="26"/>
        <v>2.006 visualizes and writes three-digit numbers in expanded form. M2NS-Ic-14</v>
      </c>
      <c r="AH12" s="169">
        <v>1</v>
      </c>
      <c r="AI12" s="170"/>
      <c r="AJ12" s="171"/>
      <c r="AK12" s="160"/>
      <c r="AL12" s="160"/>
      <c r="AM12" s="160"/>
      <c r="AN12" s="170"/>
      <c r="AO12" s="170"/>
      <c r="AP12" s="103"/>
      <c r="AQ12" s="103"/>
      <c r="AR12" s="170"/>
    </row>
    <row r="13" spans="1:44" ht="15.75" customHeight="1" outlineLevel="1" x14ac:dyDescent="0.2">
      <c r="A13" s="487"/>
      <c r="B13" s="502" t="s">
        <v>3498</v>
      </c>
      <c r="C13" s="502" t="s">
        <v>3499</v>
      </c>
      <c r="D13" s="73" t="s">
        <v>3500</v>
      </c>
      <c r="E13" s="73" t="s">
        <v>3501</v>
      </c>
      <c r="F13" s="73" t="s">
        <v>3502</v>
      </c>
      <c r="G13" s="111">
        <v>6</v>
      </c>
      <c r="H13" s="100" t="s">
        <v>3503</v>
      </c>
      <c r="I13" s="100"/>
      <c r="J13" s="61" t="s">
        <v>3504</v>
      </c>
      <c r="K13" s="84" t="s">
        <v>3505</v>
      </c>
      <c r="L13" s="84" t="s">
        <v>3506</v>
      </c>
      <c r="M13" s="84" t="s">
        <v>3507</v>
      </c>
      <c r="N13" s="188" t="s">
        <v>3508</v>
      </c>
      <c r="O13" s="83" t="s">
        <v>1043</v>
      </c>
      <c r="P13" s="83" t="s">
        <v>3509</v>
      </c>
      <c r="Q13" s="83" t="str">
        <f t="shared" si="18"/>
        <v>Ch 1 Practice 2.1.1: Comparing and ordering numbers</v>
      </c>
      <c r="R13" s="83" t="s">
        <v>1812</v>
      </c>
      <c r="S13" s="102" t="s">
        <v>1041</v>
      </c>
      <c r="T13" s="102" t="s">
        <v>1042</v>
      </c>
      <c r="U13" s="102" t="s">
        <v>33</v>
      </c>
      <c r="V13" s="61" t="s">
        <v>3430</v>
      </c>
      <c r="W13" s="104">
        <v>9789814969383</v>
      </c>
      <c r="X13" s="102">
        <v>11</v>
      </c>
      <c r="Y13" s="61" t="s">
        <v>1814</v>
      </c>
      <c r="Z13" s="61" t="s">
        <v>3431</v>
      </c>
      <c r="AA13" s="61" t="s">
        <v>2731</v>
      </c>
      <c r="AB13" s="61" t="str">
        <f t="shared" si="1"/>
        <v>2.011 Compare numbers within 1000 M2NS-Id-12.2/M2NS-Id-13.2</v>
      </c>
      <c r="AC13" s="61" t="str">
        <f t="shared" ref="AC13:AD13" si="27">Y13</f>
        <v>1. Numbers and Number Sense</v>
      </c>
      <c r="AD13" s="61" t="str">
        <f t="shared" si="27"/>
        <v>G2.1.01 Whole Numbers / Place Value</v>
      </c>
      <c r="AE13" s="61" t="str">
        <f t="shared" si="3"/>
        <v>M2NS-Id-12.2/M2NS-Id-13.2</v>
      </c>
      <c r="AF13" s="105" t="str">
        <f t="shared" ref="AF13:AG13" si="28">M13</f>
        <v>M2NS-Id-12.2: Visualizes and compares numbers up to 1000 using relation symbols.
M2NS-Id-13.2: Visualizes and orders numbers up to 1000 in increasing or decreasing order.</v>
      </c>
      <c r="AG13" s="84" t="str">
        <f t="shared" si="28"/>
        <v>2.007 Visualizes and compares numbers up to 1000 M2NS-Id-12.2
2.008 Visualizes and orders numbers up to 1000 in increasing or decreasing order M2NS-Id-13.2</v>
      </c>
      <c r="AH13" s="107">
        <v>1</v>
      </c>
      <c r="AI13" s="110" t="s">
        <v>3510</v>
      </c>
      <c r="AJ13" s="113" t="s">
        <v>3511</v>
      </c>
      <c r="AK13" s="208"/>
      <c r="AL13" s="208"/>
      <c r="AM13" s="208"/>
      <c r="AN13" s="209"/>
      <c r="AO13" s="209"/>
      <c r="AP13" s="103" t="s">
        <v>1818</v>
      </c>
      <c r="AQ13" s="103" t="str">
        <f t="shared" ref="AQ13:AQ15" si="29">IF($AP13="Raw Manuscript created","Editor to review",IF($AP13="Manuscript reviewed by Editor","Author to revise",IF($AP13="Manuscript revised by Author","Editor to review",IF($AP13="Manuscript finalised by Editor","Evonne to PFP",IF($AP13="Manuscript approved by Evonne","Evelyn to upload to Learnosity",IF($AP13="Manuscript uploaded to Learnosity","Prepress to create Activity",IF($AP13="Ready practice on Learnosity","Prepress to create Activity",IF($AP13="Activity created","Editor to conduct Learnosity review",IF($AP13="Published","Completed","")))))))))</f>
        <v>Completed</v>
      </c>
      <c r="AR13" s="103"/>
    </row>
    <row r="14" spans="1:44" ht="15.75" customHeight="1" outlineLevel="1" x14ac:dyDescent="0.2">
      <c r="A14" s="487"/>
      <c r="B14" s="487"/>
      <c r="C14" s="471"/>
      <c r="D14" s="73" t="s">
        <v>3512</v>
      </c>
      <c r="E14" s="73" t="s">
        <v>3513</v>
      </c>
      <c r="F14" s="73" t="s">
        <v>3514</v>
      </c>
      <c r="G14" s="111">
        <v>7</v>
      </c>
      <c r="H14" s="100" t="s">
        <v>3515</v>
      </c>
      <c r="I14" s="100" t="s">
        <v>1823</v>
      </c>
      <c r="J14" s="61" t="s">
        <v>3516</v>
      </c>
      <c r="K14" s="84" t="s">
        <v>3517</v>
      </c>
      <c r="L14" s="84" t="s">
        <v>3518</v>
      </c>
      <c r="M14" s="84" t="s">
        <v>3519</v>
      </c>
      <c r="N14" s="84" t="s">
        <v>3520</v>
      </c>
      <c r="O14" s="83" t="s">
        <v>1043</v>
      </c>
      <c r="P14" s="83" t="s">
        <v>3521</v>
      </c>
      <c r="Q14" s="83" t="str">
        <f t="shared" si="18"/>
        <v>Ch 1 Practice 2.1.2: Using  '&gt;’ and ‘&lt;’ symbols to compare numbers</v>
      </c>
      <c r="R14" s="83" t="s">
        <v>1812</v>
      </c>
      <c r="S14" s="102" t="s">
        <v>1041</v>
      </c>
      <c r="T14" s="102" t="s">
        <v>1042</v>
      </c>
      <c r="U14" s="102" t="s">
        <v>33</v>
      </c>
      <c r="V14" s="61" t="s">
        <v>3430</v>
      </c>
      <c r="W14" s="104">
        <v>9789814969383</v>
      </c>
      <c r="X14" s="102">
        <v>11</v>
      </c>
      <c r="Y14" s="61" t="s">
        <v>1814</v>
      </c>
      <c r="Z14" s="61" t="s">
        <v>3431</v>
      </c>
      <c r="AA14" s="61" t="s">
        <v>2731</v>
      </c>
      <c r="AB14" s="61" t="str">
        <f t="shared" si="1"/>
        <v>2.012 Use the symbols ‘&gt;’ and ‘&lt;’ to compare numbers M2NS-Id-12.2</v>
      </c>
      <c r="AC14" s="61" t="str">
        <f t="shared" ref="AC14:AD14" si="30">Y14</f>
        <v>1. Numbers and Number Sense</v>
      </c>
      <c r="AD14" s="61" t="str">
        <f t="shared" si="30"/>
        <v>G2.1.01 Whole Numbers / Place Value</v>
      </c>
      <c r="AE14" s="61" t="str">
        <f t="shared" si="3"/>
        <v>M2NS-Id-12.2</v>
      </c>
      <c r="AF14" s="105" t="str">
        <f t="shared" ref="AF14:AG14" si="31">M14</f>
        <v>M2NS-Id-12.2: Visualizes and compares numbers up to 1000 using relation symbols.</v>
      </c>
      <c r="AG14" s="84" t="str">
        <f t="shared" si="31"/>
        <v>2.007 Visualizes and compares numbers up to 1000 M2NS-Id-12.2</v>
      </c>
      <c r="AH14" s="107">
        <v>1</v>
      </c>
      <c r="AI14" s="110" t="s">
        <v>3522</v>
      </c>
      <c r="AJ14" s="113" t="s">
        <v>3523</v>
      </c>
      <c r="AK14" s="208"/>
      <c r="AL14" s="208"/>
      <c r="AM14" s="208"/>
      <c r="AN14" s="209"/>
      <c r="AO14" s="209"/>
      <c r="AP14" s="103" t="s">
        <v>1818</v>
      </c>
      <c r="AQ14" s="103" t="str">
        <f t="shared" si="29"/>
        <v>Completed</v>
      </c>
      <c r="AR14" s="103"/>
    </row>
    <row r="15" spans="1:44" ht="15.75" customHeight="1" outlineLevel="1" x14ac:dyDescent="0.2">
      <c r="A15" s="487"/>
      <c r="B15" s="487"/>
      <c r="C15" s="502" t="s">
        <v>3524</v>
      </c>
      <c r="D15" s="65" t="s">
        <v>3525</v>
      </c>
      <c r="E15" s="65" t="s">
        <v>3526</v>
      </c>
      <c r="F15" s="65" t="s">
        <v>3527</v>
      </c>
      <c r="G15" s="111">
        <v>8</v>
      </c>
      <c r="H15" s="100" t="s">
        <v>3528</v>
      </c>
      <c r="I15" s="100"/>
      <c r="J15" s="61" t="s">
        <v>3529</v>
      </c>
      <c r="K15" s="84" t="s">
        <v>3505</v>
      </c>
      <c r="L15" s="84" t="s">
        <v>3506</v>
      </c>
      <c r="M15" s="84" t="s">
        <v>3507</v>
      </c>
      <c r="N15" s="188" t="s">
        <v>3508</v>
      </c>
      <c r="O15" s="83" t="s">
        <v>1043</v>
      </c>
      <c r="P15" s="83" t="s">
        <v>3530</v>
      </c>
      <c r="Q15" s="83" t="str">
        <f t="shared" si="18"/>
        <v>Ch 1 Practice 2.2.1: Comparing and ordering numbers</v>
      </c>
      <c r="R15" s="83" t="s">
        <v>1812</v>
      </c>
      <c r="S15" s="102" t="s">
        <v>1041</v>
      </c>
      <c r="T15" s="102" t="s">
        <v>1042</v>
      </c>
      <c r="U15" s="102" t="s">
        <v>33</v>
      </c>
      <c r="V15" s="61" t="s">
        <v>3430</v>
      </c>
      <c r="W15" s="104">
        <v>9789814969383</v>
      </c>
      <c r="X15" s="102">
        <v>12</v>
      </c>
      <c r="Y15" s="61" t="s">
        <v>1814</v>
      </c>
      <c r="Z15" s="61" t="s">
        <v>3431</v>
      </c>
      <c r="AA15" s="61" t="s">
        <v>2731</v>
      </c>
      <c r="AB15" s="61" t="str">
        <f t="shared" si="1"/>
        <v>2.013 To compare and order numbers within 100 M2NS-Id-12.2/M2NS-Id-13.2</v>
      </c>
      <c r="AC15" s="61" t="str">
        <f t="shared" ref="AC15:AD15" si="32">Y15</f>
        <v>1. Numbers and Number Sense</v>
      </c>
      <c r="AD15" s="61" t="str">
        <f t="shared" si="32"/>
        <v>G2.1.01 Whole Numbers / Place Value</v>
      </c>
      <c r="AE15" s="61" t="str">
        <f t="shared" si="3"/>
        <v>M2NS-Id-12.2/M2NS-Id-13.2</v>
      </c>
      <c r="AF15" s="105" t="str">
        <f t="shared" ref="AF15:AG15" si="33">M15</f>
        <v>M2NS-Id-12.2: Visualizes and compares numbers up to 1000 using relation symbols.
M2NS-Id-13.2: Visualizes and orders numbers up to 1000 in increasing or decreasing order.</v>
      </c>
      <c r="AG15" s="84" t="str">
        <f t="shared" si="33"/>
        <v>2.007 Visualizes and compares numbers up to 1000 M2NS-Id-12.2
2.008 Visualizes and orders numbers up to 1000 in increasing or decreasing order M2NS-Id-13.2</v>
      </c>
      <c r="AH15" s="107">
        <v>1</v>
      </c>
      <c r="AI15" s="110" t="s">
        <v>3510</v>
      </c>
      <c r="AJ15" s="113" t="s">
        <v>3511</v>
      </c>
      <c r="AK15" s="61"/>
      <c r="AL15" s="61"/>
      <c r="AM15" s="61"/>
      <c r="AN15" s="110"/>
      <c r="AO15" s="110"/>
      <c r="AP15" s="103" t="s">
        <v>1818</v>
      </c>
      <c r="AQ15" s="103" t="str">
        <f t="shared" si="29"/>
        <v>Completed</v>
      </c>
      <c r="AR15" s="110"/>
    </row>
    <row r="16" spans="1:44" ht="15.75" customHeight="1" outlineLevel="1" x14ac:dyDescent="0.2">
      <c r="A16" s="487"/>
      <c r="B16" s="487"/>
      <c r="C16" s="471"/>
      <c r="D16" s="210" t="s">
        <v>3531</v>
      </c>
      <c r="E16" s="210" t="s">
        <v>3532</v>
      </c>
      <c r="F16" s="210" t="s">
        <v>3533</v>
      </c>
      <c r="G16" s="211"/>
      <c r="H16" s="122"/>
      <c r="I16" s="122"/>
      <c r="J16" s="160" t="s">
        <v>3534</v>
      </c>
      <c r="K16" s="161" t="s">
        <v>3517</v>
      </c>
      <c r="L16" s="161" t="s">
        <v>3518</v>
      </c>
      <c r="M16" s="161" t="s">
        <v>3535</v>
      </c>
      <c r="N16" s="161" t="s">
        <v>3536</v>
      </c>
      <c r="O16" s="83" t="s">
        <v>1043</v>
      </c>
      <c r="P16" s="162"/>
      <c r="Q16" s="162" t="str">
        <f t="shared" si="18"/>
        <v xml:space="preserve">Ch 1 Practice 2.2.2: Comparing numbers using ‘&gt;’ and ‘&lt;’ symbols </v>
      </c>
      <c r="R16" s="162" t="s">
        <v>1812</v>
      </c>
      <c r="S16" s="163" t="s">
        <v>1041</v>
      </c>
      <c r="T16" s="163" t="s">
        <v>1042</v>
      </c>
      <c r="U16" s="163" t="s">
        <v>33</v>
      </c>
      <c r="V16" s="61" t="s">
        <v>3430</v>
      </c>
      <c r="W16" s="165">
        <v>9789814969383</v>
      </c>
      <c r="X16" s="163">
        <v>19</v>
      </c>
      <c r="Y16" s="160" t="s">
        <v>1814</v>
      </c>
      <c r="Z16" s="160" t="s">
        <v>3431</v>
      </c>
      <c r="AA16" s="160" t="s">
        <v>2731</v>
      </c>
      <c r="AB16" s="160" t="str">
        <f t="shared" si="1"/>
        <v>2.014 To use the symbols ‘&gt;’ and ‘&lt;’ for comparison of numbers M2NS-Id-12.2</v>
      </c>
      <c r="AC16" s="160" t="str">
        <f t="shared" ref="AC16:AD16" si="34">Y16</f>
        <v>1. Numbers and Number Sense</v>
      </c>
      <c r="AD16" s="160" t="str">
        <f t="shared" si="34"/>
        <v>G2.1.01 Whole Numbers / Place Value</v>
      </c>
      <c r="AE16" s="160" t="str">
        <f t="shared" si="3"/>
        <v>M2NS-Id-12.2</v>
      </c>
      <c r="AF16" s="167" t="str">
        <f t="shared" ref="AF16:AG16" si="35">M16</f>
        <v>M2NS-Id-12.2   visualizes and compares numbers up to 1 000 using relation symbols.</v>
      </c>
      <c r="AG16" s="161" t="str">
        <f t="shared" si="35"/>
        <v>2.007 visualizes and compares numbers up to 1 000 using relation symbols. M2NS-Id-12.2</v>
      </c>
      <c r="AH16" s="169">
        <v>1</v>
      </c>
      <c r="AI16" s="170"/>
      <c r="AJ16" s="171"/>
      <c r="AK16" s="160"/>
      <c r="AL16" s="160"/>
      <c r="AM16" s="160"/>
      <c r="AN16" s="170"/>
      <c r="AO16" s="170"/>
      <c r="AP16" s="103"/>
      <c r="AQ16" s="103"/>
      <c r="AR16" s="170"/>
    </row>
    <row r="17" spans="1:44" ht="15.75" customHeight="1" outlineLevel="1" x14ac:dyDescent="0.2">
      <c r="A17" s="487"/>
      <c r="B17" s="487"/>
      <c r="C17" s="502" t="s">
        <v>3537</v>
      </c>
      <c r="D17" s="73" t="s">
        <v>3538</v>
      </c>
      <c r="E17" s="73" t="s">
        <v>3539</v>
      </c>
      <c r="F17" s="73" t="s">
        <v>3540</v>
      </c>
      <c r="G17" s="111">
        <v>9</v>
      </c>
      <c r="H17" s="100" t="s">
        <v>3541</v>
      </c>
      <c r="I17" s="100"/>
      <c r="J17" s="61" t="s">
        <v>3542</v>
      </c>
      <c r="K17" s="84" t="s">
        <v>3444</v>
      </c>
      <c r="L17" s="84" t="s">
        <v>3445</v>
      </c>
      <c r="M17" s="84" t="s">
        <v>3480</v>
      </c>
      <c r="N17" s="84" t="s">
        <v>3543</v>
      </c>
      <c r="O17" s="83" t="s">
        <v>1043</v>
      </c>
      <c r="P17" s="214" t="s">
        <v>3544</v>
      </c>
      <c r="Q17" s="83" t="str">
        <f t="shared" si="18"/>
        <v>Ch 1 Practice 2.3.1: Finding more than and less than</v>
      </c>
      <c r="R17" s="83" t="s">
        <v>1812</v>
      </c>
      <c r="S17" s="102" t="s">
        <v>1041</v>
      </c>
      <c r="T17" s="102" t="s">
        <v>1042</v>
      </c>
      <c r="U17" s="102" t="s">
        <v>33</v>
      </c>
      <c r="V17" s="61" t="s">
        <v>3430</v>
      </c>
      <c r="W17" s="104">
        <v>9789814969383</v>
      </c>
      <c r="X17" s="102">
        <v>15</v>
      </c>
      <c r="Y17" s="61" t="s">
        <v>1814</v>
      </c>
      <c r="Z17" s="61" t="s">
        <v>3431</v>
      </c>
      <c r="AA17" s="61" t="s">
        <v>2731</v>
      </c>
      <c r="AB17" s="61" t="str">
        <f t="shared" si="1"/>
        <v>2.015 To find the number which is 1, 2, 3, 4, 5 or 10 more than or less than a given number within 100 M2NS-Ia-1.2</v>
      </c>
      <c r="AC17" s="61" t="str">
        <f t="shared" ref="AC17:AD17" si="36">Y17</f>
        <v>1. Numbers and Number Sense</v>
      </c>
      <c r="AD17" s="61" t="str">
        <f t="shared" si="36"/>
        <v>G2.1.01 Whole Numbers / Place Value</v>
      </c>
      <c r="AE17" s="61" t="str">
        <f t="shared" si="3"/>
        <v>M2NS-Ia-1.2</v>
      </c>
      <c r="AF17" s="105" t="str">
        <f t="shared" ref="AF17:AG17" si="37">M17</f>
        <v>M2NS-Ia-1.2: Visualizes and represents numbers from 0 - 1000 with emphasis on numbers 101 - 1000 using a variety of materials.</v>
      </c>
      <c r="AG17" s="84" t="str">
        <f t="shared" si="37"/>
        <v>2.001 Visualizes and represents numbers from 0 - 1000 with emphasis on numbers 101 - 1000 M2NS-Ia-1.2</v>
      </c>
      <c r="AH17" s="107">
        <v>1</v>
      </c>
      <c r="AI17" s="110" t="s">
        <v>3530</v>
      </c>
      <c r="AJ17" s="113" t="s">
        <v>3527</v>
      </c>
      <c r="AK17" s="61"/>
      <c r="AL17" s="61"/>
      <c r="AM17" s="61"/>
      <c r="AN17" s="110"/>
      <c r="AO17" s="110"/>
      <c r="AP17" s="103" t="s">
        <v>1818</v>
      </c>
      <c r="AQ17" s="103" t="str">
        <f t="shared" ref="AQ17:AQ41" si="38">IF($AP17="Raw Manuscript created","Editor to review",IF($AP17="Manuscript reviewed by Editor","Author to revise",IF($AP17="Manuscript revised by Author","Editor to review",IF($AP17="Manuscript finalised by Editor","Evonne to PFP",IF($AP17="Manuscript approved by Evonne","Evelyn to upload to Learnosity",IF($AP17="Manuscript uploaded to Learnosity","Prepress to create Activity",IF($AP17="Ready practice on Learnosity","Prepress to create Activity",IF($AP17="Activity created","Editor to conduct Learnosity review",IF($AP17="Published","Completed","")))))))))</f>
        <v>Completed</v>
      </c>
      <c r="AR17" s="213" t="s">
        <v>3473</v>
      </c>
    </row>
    <row r="18" spans="1:44" ht="15.75" customHeight="1" outlineLevel="1" x14ac:dyDescent="0.2">
      <c r="A18" s="487"/>
      <c r="B18" s="487"/>
      <c r="C18" s="471"/>
      <c r="D18" s="73" t="s">
        <v>3545</v>
      </c>
      <c r="E18" s="73" t="s">
        <v>3546</v>
      </c>
      <c r="F18" s="73" t="s">
        <v>3547</v>
      </c>
      <c r="G18" s="111">
        <v>10</v>
      </c>
      <c r="H18" s="100"/>
      <c r="I18" s="100" t="s">
        <v>2108</v>
      </c>
      <c r="J18" s="61" t="s">
        <v>3548</v>
      </c>
      <c r="K18" s="84" t="s">
        <v>3444</v>
      </c>
      <c r="L18" s="84" t="s">
        <v>3445</v>
      </c>
      <c r="M18" s="84" t="s">
        <v>3480</v>
      </c>
      <c r="N18" s="84" t="s">
        <v>3543</v>
      </c>
      <c r="O18" s="83" t="s">
        <v>1043</v>
      </c>
      <c r="P18" s="214" t="s">
        <v>3549</v>
      </c>
      <c r="Q18" s="83" t="str">
        <f t="shared" si="18"/>
        <v>Ch 1 Practice 2.3.2: Finding more than and less than</v>
      </c>
      <c r="R18" s="83" t="s">
        <v>1812</v>
      </c>
      <c r="S18" s="102" t="s">
        <v>1041</v>
      </c>
      <c r="T18" s="102" t="s">
        <v>1042</v>
      </c>
      <c r="U18" s="102" t="s">
        <v>33</v>
      </c>
      <c r="V18" s="61" t="s">
        <v>3430</v>
      </c>
      <c r="W18" s="104">
        <v>9789814969383</v>
      </c>
      <c r="X18" s="102">
        <v>15</v>
      </c>
      <c r="Y18" s="61" t="s">
        <v>1814</v>
      </c>
      <c r="Z18" s="61" t="s">
        <v>3431</v>
      </c>
      <c r="AA18" s="61" t="s">
        <v>2731</v>
      </c>
      <c r="AB18" s="61" t="str">
        <f t="shared" si="1"/>
        <v>2.016 Find the number which is 1, 10 or 100 more than or less than a given number within 1000 M2NS-Ia-1.2</v>
      </c>
      <c r="AC18" s="61" t="str">
        <f t="shared" ref="AC18:AD18" si="39">Y18</f>
        <v>1. Numbers and Number Sense</v>
      </c>
      <c r="AD18" s="61" t="str">
        <f t="shared" si="39"/>
        <v>G2.1.01 Whole Numbers / Place Value</v>
      </c>
      <c r="AE18" s="61" t="str">
        <f t="shared" si="3"/>
        <v>M2NS-Ia-1.2</v>
      </c>
      <c r="AF18" s="105" t="str">
        <f t="shared" ref="AF18:AG18" si="40">M18</f>
        <v>M2NS-Ia-1.2: Visualizes and represents numbers from 0 - 1000 with emphasis on numbers 101 - 1000 using a variety of materials.</v>
      </c>
      <c r="AG18" s="84" t="str">
        <f t="shared" si="40"/>
        <v>2.001 Visualizes and represents numbers from 0 - 1000 with emphasis on numbers 101 - 1000 M2NS-Ia-1.2</v>
      </c>
      <c r="AH18" s="107">
        <v>1</v>
      </c>
      <c r="AI18" s="110" t="s">
        <v>3544</v>
      </c>
      <c r="AJ18" s="113" t="s">
        <v>3540</v>
      </c>
      <c r="AK18" s="208"/>
      <c r="AL18" s="208"/>
      <c r="AM18" s="208"/>
      <c r="AN18" s="209"/>
      <c r="AO18" s="209"/>
      <c r="AP18" s="103" t="s">
        <v>1818</v>
      </c>
      <c r="AQ18" s="103" t="str">
        <f t="shared" si="38"/>
        <v>Completed</v>
      </c>
      <c r="AR18" s="103"/>
    </row>
    <row r="19" spans="1:44" ht="15.75" customHeight="1" outlineLevel="1" x14ac:dyDescent="0.2">
      <c r="A19" s="487"/>
      <c r="B19" s="487"/>
      <c r="C19" s="502" t="s">
        <v>3550</v>
      </c>
      <c r="D19" s="73" t="s">
        <v>3551</v>
      </c>
      <c r="E19" s="73" t="s">
        <v>3552</v>
      </c>
      <c r="F19" s="73" t="s">
        <v>3553</v>
      </c>
      <c r="G19" s="111">
        <v>11</v>
      </c>
      <c r="H19" s="100"/>
      <c r="I19" s="100"/>
      <c r="J19" s="61" t="s">
        <v>3554</v>
      </c>
      <c r="K19" s="84" t="s">
        <v>3444</v>
      </c>
      <c r="L19" s="84" t="s">
        <v>3445</v>
      </c>
      <c r="M19" s="84" t="s">
        <v>3480</v>
      </c>
      <c r="N19" s="84" t="s">
        <v>3543</v>
      </c>
      <c r="O19" s="83" t="s">
        <v>1043</v>
      </c>
      <c r="P19" s="214" t="s">
        <v>3555</v>
      </c>
      <c r="Q19" s="83" t="str">
        <f t="shared" si="18"/>
        <v>Ch 1 Practice 2.4.1: Reading number lines</v>
      </c>
      <c r="R19" s="83" t="s">
        <v>1812</v>
      </c>
      <c r="S19" s="102" t="s">
        <v>1041</v>
      </c>
      <c r="T19" s="102" t="s">
        <v>1042</v>
      </c>
      <c r="U19" s="102" t="s">
        <v>33</v>
      </c>
      <c r="V19" s="61" t="s">
        <v>3430</v>
      </c>
      <c r="W19" s="104">
        <v>9789814969383</v>
      </c>
      <c r="X19" s="102">
        <v>18</v>
      </c>
      <c r="Y19" s="61" t="s">
        <v>1814</v>
      </c>
      <c r="Z19" s="61" t="s">
        <v>3431</v>
      </c>
      <c r="AA19" s="61" t="s">
        <v>2731</v>
      </c>
      <c r="AB19" s="61" t="str">
        <f t="shared" si="1"/>
        <v>2.017 To read and place whole numbers up to 100 on a number line M2NS-Ia-1.2</v>
      </c>
      <c r="AC19" s="61" t="str">
        <f t="shared" ref="AC19:AD19" si="41">Y19</f>
        <v>1. Numbers and Number Sense</v>
      </c>
      <c r="AD19" s="61" t="str">
        <f t="shared" si="41"/>
        <v>G2.1.01 Whole Numbers / Place Value</v>
      </c>
      <c r="AE19" s="61" t="str">
        <f t="shared" si="3"/>
        <v>M2NS-Ia-1.2</v>
      </c>
      <c r="AF19" s="105" t="str">
        <f t="shared" ref="AF19:AG19" si="42">M19</f>
        <v>M2NS-Ia-1.2: Visualizes and represents numbers from 0 - 1000 with emphasis on numbers 101 - 1000 using a variety of materials.</v>
      </c>
      <c r="AG19" s="84" t="str">
        <f t="shared" si="42"/>
        <v>2.001 Visualizes and represents numbers from 0 - 1000 with emphasis on numbers 101 - 1000 M2NS-Ia-1.2</v>
      </c>
      <c r="AH19" s="107">
        <v>1</v>
      </c>
      <c r="AI19" s="110" t="s">
        <v>3556</v>
      </c>
      <c r="AJ19" s="113" t="s">
        <v>3557</v>
      </c>
      <c r="AK19" s="61"/>
      <c r="AL19" s="61"/>
      <c r="AM19" s="61"/>
      <c r="AN19" s="110"/>
      <c r="AO19" s="110"/>
      <c r="AP19" s="103" t="s">
        <v>1818</v>
      </c>
      <c r="AQ19" s="103" t="str">
        <f t="shared" si="38"/>
        <v>Completed</v>
      </c>
      <c r="AR19" s="213" t="s">
        <v>3473</v>
      </c>
    </row>
    <row r="20" spans="1:44" ht="15.75" customHeight="1" outlineLevel="1" x14ac:dyDescent="0.2">
      <c r="A20" s="471"/>
      <c r="B20" s="471"/>
      <c r="C20" s="471"/>
      <c r="D20" s="73" t="s">
        <v>3558</v>
      </c>
      <c r="E20" s="73" t="s">
        <v>3559</v>
      </c>
      <c r="F20" s="73" t="s">
        <v>3560</v>
      </c>
      <c r="G20" s="111">
        <v>12</v>
      </c>
      <c r="H20" s="100"/>
      <c r="I20" s="100"/>
      <c r="J20" s="61" t="s">
        <v>3561</v>
      </c>
      <c r="K20" s="84" t="s">
        <v>3444</v>
      </c>
      <c r="L20" s="84" t="s">
        <v>3445</v>
      </c>
      <c r="M20" s="84" t="s">
        <v>3480</v>
      </c>
      <c r="N20" s="84" t="s">
        <v>3543</v>
      </c>
      <c r="O20" s="83" t="s">
        <v>1043</v>
      </c>
      <c r="P20" s="214" t="s">
        <v>3562</v>
      </c>
      <c r="Q20" s="83" t="str">
        <f t="shared" si="18"/>
        <v>Ch 1 Practice 2.4.2: Reading number lines</v>
      </c>
      <c r="R20" s="83" t="s">
        <v>1812</v>
      </c>
      <c r="S20" s="102" t="s">
        <v>1041</v>
      </c>
      <c r="T20" s="102" t="s">
        <v>1042</v>
      </c>
      <c r="U20" s="102" t="s">
        <v>33</v>
      </c>
      <c r="V20" s="61" t="s">
        <v>3430</v>
      </c>
      <c r="W20" s="104">
        <v>9789814969383</v>
      </c>
      <c r="X20" s="102">
        <v>18</v>
      </c>
      <c r="Y20" s="61" t="s">
        <v>1814</v>
      </c>
      <c r="Z20" s="61" t="s">
        <v>3431</v>
      </c>
      <c r="AA20" s="61" t="s">
        <v>2731</v>
      </c>
      <c r="AB20" s="61" t="str">
        <f t="shared" si="1"/>
        <v>2.018 Read whole numbers on number lines M2NS-Ia-1.2</v>
      </c>
      <c r="AC20" s="61" t="str">
        <f t="shared" ref="AC20:AD20" si="43">Y20</f>
        <v>1. Numbers and Number Sense</v>
      </c>
      <c r="AD20" s="61" t="str">
        <f t="shared" si="43"/>
        <v>G2.1.01 Whole Numbers / Place Value</v>
      </c>
      <c r="AE20" s="61" t="str">
        <f t="shared" si="3"/>
        <v>M2NS-Ia-1.2</v>
      </c>
      <c r="AF20" s="105" t="str">
        <f t="shared" ref="AF20:AG20" si="44">M20</f>
        <v>M2NS-Ia-1.2: Visualizes and represents numbers from 0 - 1000 with emphasis on numbers 101 - 1000 using a variety of materials.</v>
      </c>
      <c r="AG20" s="84" t="str">
        <f t="shared" si="44"/>
        <v>2.001 Visualizes and represents numbers from 0 - 1000 with emphasis on numbers 101 - 1000 M2NS-Ia-1.2</v>
      </c>
      <c r="AH20" s="107">
        <v>1</v>
      </c>
      <c r="AI20" s="110" t="s">
        <v>3563</v>
      </c>
      <c r="AJ20" s="113" t="s">
        <v>3564</v>
      </c>
      <c r="AK20" s="208"/>
      <c r="AL20" s="208"/>
      <c r="AM20" s="208"/>
      <c r="AN20" s="209"/>
      <c r="AO20" s="209"/>
      <c r="AP20" s="103" t="s">
        <v>1818</v>
      </c>
      <c r="AQ20" s="103" t="str">
        <f t="shared" si="38"/>
        <v>Completed</v>
      </c>
      <c r="AR20" s="103"/>
    </row>
    <row r="21" spans="1:44" ht="15.75" customHeight="1" outlineLevel="1" x14ac:dyDescent="0.2">
      <c r="A21" s="502" t="s">
        <v>3565</v>
      </c>
      <c r="B21" s="502" t="s">
        <v>3566</v>
      </c>
      <c r="C21" s="61" t="s">
        <v>3567</v>
      </c>
      <c r="D21" s="212" t="s">
        <v>3568</v>
      </c>
      <c r="E21" s="212" t="s">
        <v>3569</v>
      </c>
      <c r="F21" s="212" t="s">
        <v>3570</v>
      </c>
      <c r="G21" s="111">
        <v>1</v>
      </c>
      <c r="H21" s="100" t="s">
        <v>3571</v>
      </c>
      <c r="I21" s="100"/>
      <c r="J21" s="61" t="s">
        <v>3572</v>
      </c>
      <c r="K21" s="84" t="s">
        <v>3573</v>
      </c>
      <c r="L21" s="84" t="s">
        <v>3574</v>
      </c>
      <c r="M21" s="84" t="s">
        <v>3575</v>
      </c>
      <c r="N21" s="84" t="s">
        <v>3576</v>
      </c>
      <c r="O21" s="83" t="s">
        <v>1043</v>
      </c>
      <c r="P21" s="83" t="str">
        <f t="shared" ref="P21:Q21" si="45">D21</f>
        <v>PH_G2_C02_P1.1.1</v>
      </c>
      <c r="Q21" s="83" t="str">
        <f t="shared" si="45"/>
        <v>Ch 2 Practice 1.1.1:  Observe the identity property of addition</v>
      </c>
      <c r="R21" s="83" t="s">
        <v>1812</v>
      </c>
      <c r="S21" s="102" t="s">
        <v>1041</v>
      </c>
      <c r="T21" s="102" t="s">
        <v>1042</v>
      </c>
      <c r="U21" s="102" t="s">
        <v>33</v>
      </c>
      <c r="V21" s="61" t="s">
        <v>3577</v>
      </c>
      <c r="W21" s="104">
        <v>9789814969383</v>
      </c>
      <c r="X21" s="102">
        <v>21</v>
      </c>
      <c r="Y21" s="61" t="s">
        <v>1814</v>
      </c>
      <c r="Z21" s="61" t="s">
        <v>3578</v>
      </c>
      <c r="AA21" s="61" t="s">
        <v>3579</v>
      </c>
      <c r="AB21" s="61" t="str">
        <f t="shared" si="1"/>
        <v>2.019 Observe the identity property of addition M2NS-Ig-26.3</v>
      </c>
      <c r="AC21" s="61" t="str">
        <f t="shared" ref="AC21:AD21" si="46">Y21</f>
        <v>1. Numbers and Number Sense</v>
      </c>
      <c r="AD21" s="61" t="str">
        <f t="shared" si="46"/>
        <v>G2.1.02  Addition / Subtraction</v>
      </c>
      <c r="AE21" s="61" t="str">
        <f t="shared" si="3"/>
        <v>M2NS-Ig-26.3</v>
      </c>
      <c r="AF21" s="105" t="str">
        <f t="shared" ref="AF21:AG21" si="47">M21</f>
        <v>M2NS-Ig-26.3: Illustrates the properties of addition (commutative, associative, identity) and applies each in appropriate and relevant situations.</v>
      </c>
      <c r="AG21" s="84" t="str">
        <f t="shared" si="47"/>
        <v>2.015 Illustrates the properties of addition and applies each in appropriate and relevant situations M2NS-Ig-26.3</v>
      </c>
      <c r="AH21" s="107">
        <v>2</v>
      </c>
      <c r="AI21" s="110" t="s">
        <v>2023</v>
      </c>
      <c r="AJ21" s="113" t="s">
        <v>2016</v>
      </c>
      <c r="AK21" s="61"/>
      <c r="AL21" s="61"/>
      <c r="AM21" s="208" t="s">
        <v>1818</v>
      </c>
      <c r="AN21" s="110"/>
      <c r="AO21" s="110"/>
      <c r="AP21" s="103" t="s">
        <v>1818</v>
      </c>
      <c r="AQ21" s="103" t="str">
        <f t="shared" si="38"/>
        <v>Completed</v>
      </c>
      <c r="AR21" s="110"/>
    </row>
    <row r="22" spans="1:44" ht="15.75" customHeight="1" outlineLevel="1" x14ac:dyDescent="0.2">
      <c r="A22" s="487"/>
      <c r="B22" s="487"/>
      <c r="C22" s="502" t="s">
        <v>3580</v>
      </c>
      <c r="D22" s="65" t="s">
        <v>2014</v>
      </c>
      <c r="E22" s="65" t="s">
        <v>3581</v>
      </c>
      <c r="F22" s="65" t="s">
        <v>3582</v>
      </c>
      <c r="G22" s="111">
        <v>2</v>
      </c>
      <c r="H22" s="100"/>
      <c r="I22" s="100"/>
      <c r="J22" s="61" t="s">
        <v>3583</v>
      </c>
      <c r="K22" s="84" t="s">
        <v>3573</v>
      </c>
      <c r="L22" s="84" t="s">
        <v>3574</v>
      </c>
      <c r="M22" s="84" t="s">
        <v>3575</v>
      </c>
      <c r="N22" s="84" t="s">
        <v>3576</v>
      </c>
      <c r="O22" s="83" t="s">
        <v>1043</v>
      </c>
      <c r="P22" s="214" t="s">
        <v>3584</v>
      </c>
      <c r="Q22" s="83" t="str">
        <f t="shared" ref="Q22:Q54" si="48">E22</f>
        <v xml:space="preserve">Ch 2 Practice 1.2.1: Understanding the meaning of addition </v>
      </c>
      <c r="R22" s="83" t="s">
        <v>1812</v>
      </c>
      <c r="S22" s="102" t="s">
        <v>1041</v>
      </c>
      <c r="T22" s="102" t="s">
        <v>1042</v>
      </c>
      <c r="U22" s="102" t="s">
        <v>33</v>
      </c>
      <c r="V22" s="61" t="s">
        <v>3577</v>
      </c>
      <c r="W22" s="104">
        <v>9789814969383</v>
      </c>
      <c r="X22" s="102">
        <v>21</v>
      </c>
      <c r="Y22" s="61" t="s">
        <v>1814</v>
      </c>
      <c r="Z22" s="61" t="s">
        <v>3578</v>
      </c>
      <c r="AA22" s="61" t="s">
        <v>3579</v>
      </c>
      <c r="AB22" s="61" t="str">
        <f t="shared" si="1"/>
        <v>2.020 Observe the commutative property of addition M2NS-Ig-26.3</v>
      </c>
      <c r="AC22" s="61" t="str">
        <f t="shared" ref="AC22:AD22" si="49">Y22</f>
        <v>1. Numbers and Number Sense</v>
      </c>
      <c r="AD22" s="61" t="str">
        <f t="shared" si="49"/>
        <v>G2.1.02  Addition / Subtraction</v>
      </c>
      <c r="AE22" s="61" t="str">
        <f t="shared" si="3"/>
        <v>M2NS-Ig-26.3</v>
      </c>
      <c r="AF22" s="105" t="str">
        <f t="shared" ref="AF22:AG22" si="50">M22</f>
        <v>M2NS-Ig-26.3: Illustrates the properties of addition (commutative, associative, identity) and applies each in appropriate and relevant situations.</v>
      </c>
      <c r="AG22" s="84" t="str">
        <f t="shared" si="50"/>
        <v>2.015 Illustrates the properties of addition and applies each in appropriate and relevant situations M2NS-Ig-26.3</v>
      </c>
      <c r="AH22" s="107">
        <v>2</v>
      </c>
      <c r="AI22" s="110" t="s">
        <v>2023</v>
      </c>
      <c r="AJ22" s="113" t="s">
        <v>2016</v>
      </c>
      <c r="AK22" s="61"/>
      <c r="AL22" s="61"/>
      <c r="AM22" s="61"/>
      <c r="AN22" s="110"/>
      <c r="AO22" s="110"/>
      <c r="AP22" s="103" t="s">
        <v>1818</v>
      </c>
      <c r="AQ22" s="103" t="str">
        <f t="shared" si="38"/>
        <v>Completed</v>
      </c>
      <c r="AR22" s="110"/>
    </row>
    <row r="23" spans="1:44" ht="15.75" customHeight="1" outlineLevel="1" x14ac:dyDescent="0.2">
      <c r="A23" s="487"/>
      <c r="B23" s="487"/>
      <c r="C23" s="487"/>
      <c r="D23" s="65" t="s">
        <v>2047</v>
      </c>
      <c r="E23" s="65" t="s">
        <v>3585</v>
      </c>
      <c r="F23" s="65" t="s">
        <v>2049</v>
      </c>
      <c r="G23" s="111">
        <v>3</v>
      </c>
      <c r="H23" s="100" t="s">
        <v>3586</v>
      </c>
      <c r="I23" s="100"/>
      <c r="J23" s="61" t="s">
        <v>3587</v>
      </c>
      <c r="K23" s="61" t="s">
        <v>3573</v>
      </c>
      <c r="L23" s="84" t="s">
        <v>3574</v>
      </c>
      <c r="M23" s="84" t="s">
        <v>3575</v>
      </c>
      <c r="N23" s="61" t="s">
        <v>3576</v>
      </c>
      <c r="O23" s="83" t="s">
        <v>1043</v>
      </c>
      <c r="P23" s="214" t="s">
        <v>3588</v>
      </c>
      <c r="Q23" s="83" t="str">
        <f t="shared" si="48"/>
        <v>Ch 2 Practice 1.2.2: Writing addition sentences for number bonds</v>
      </c>
      <c r="R23" s="83" t="s">
        <v>1812</v>
      </c>
      <c r="S23" s="102" t="s">
        <v>1041</v>
      </c>
      <c r="T23" s="102" t="s">
        <v>1042</v>
      </c>
      <c r="U23" s="102" t="s">
        <v>33</v>
      </c>
      <c r="V23" s="61" t="s">
        <v>3577</v>
      </c>
      <c r="W23" s="104">
        <v>9789814969383</v>
      </c>
      <c r="X23" s="102">
        <v>21</v>
      </c>
      <c r="Y23" s="61" t="s">
        <v>1814</v>
      </c>
      <c r="Z23" s="61" t="s">
        <v>3578</v>
      </c>
      <c r="AA23" s="61" t="s">
        <v>3579</v>
      </c>
      <c r="AB23" s="61" t="str">
        <f t="shared" si="1"/>
        <v>2.021 To relate an addition fact within 10 to a number bond M2NS-Ig-26.3</v>
      </c>
      <c r="AC23" s="61" t="str">
        <f t="shared" ref="AC23:AD23" si="51">Y23</f>
        <v>1. Numbers and Number Sense</v>
      </c>
      <c r="AD23" s="61" t="str">
        <f t="shared" si="51"/>
        <v>G2.1.02  Addition / Subtraction</v>
      </c>
      <c r="AE23" s="61" t="str">
        <f t="shared" si="3"/>
        <v>M2NS-Ig-26.3</v>
      </c>
      <c r="AF23" s="105" t="str">
        <f t="shared" ref="AF23:AG23" si="52">M23</f>
        <v>M2NS-Ig-26.3: Illustrates the properties of addition (commutative, associative, identity) and applies each in appropriate and relevant situations.</v>
      </c>
      <c r="AG23" s="84" t="str">
        <f t="shared" si="52"/>
        <v>2.015 Illustrates the properties of addition and applies each in appropriate and relevant situations M2NS-Ig-26.3</v>
      </c>
      <c r="AH23" s="107">
        <v>2</v>
      </c>
      <c r="AI23" s="110" t="s">
        <v>2055</v>
      </c>
      <c r="AJ23" s="113" t="s">
        <v>2063</v>
      </c>
      <c r="AK23" s="61"/>
      <c r="AL23" s="61"/>
      <c r="AM23" s="61"/>
      <c r="AN23" s="110"/>
      <c r="AO23" s="110"/>
      <c r="AP23" s="103" t="s">
        <v>1818</v>
      </c>
      <c r="AQ23" s="103" t="str">
        <f t="shared" si="38"/>
        <v>Completed</v>
      </c>
      <c r="AR23" s="213" t="s">
        <v>3473</v>
      </c>
    </row>
    <row r="24" spans="1:44" ht="15.75" customHeight="1" outlineLevel="1" x14ac:dyDescent="0.2">
      <c r="A24" s="487"/>
      <c r="B24" s="487"/>
      <c r="C24" s="471"/>
      <c r="D24" s="65" t="s">
        <v>2057</v>
      </c>
      <c r="E24" s="65" t="s">
        <v>3589</v>
      </c>
      <c r="F24" s="65" t="s">
        <v>2059</v>
      </c>
      <c r="G24" s="111">
        <v>4</v>
      </c>
      <c r="H24" s="100"/>
      <c r="I24" s="100"/>
      <c r="J24" s="61" t="s">
        <v>3590</v>
      </c>
      <c r="K24" s="84" t="s">
        <v>3573</v>
      </c>
      <c r="L24" s="84" t="s">
        <v>3574</v>
      </c>
      <c r="M24" s="84" t="s">
        <v>3575</v>
      </c>
      <c r="N24" s="84" t="s">
        <v>3576</v>
      </c>
      <c r="O24" s="83" t="s">
        <v>1043</v>
      </c>
      <c r="P24" s="214" t="s">
        <v>3591</v>
      </c>
      <c r="Q24" s="83" t="str">
        <f t="shared" si="48"/>
        <v>Ch 2 Practice 1.2.3: Adding using number bonds</v>
      </c>
      <c r="R24" s="83" t="s">
        <v>1812</v>
      </c>
      <c r="S24" s="102" t="s">
        <v>1041</v>
      </c>
      <c r="T24" s="102" t="s">
        <v>1042</v>
      </c>
      <c r="U24" s="102" t="s">
        <v>33</v>
      </c>
      <c r="V24" s="61" t="s">
        <v>3577</v>
      </c>
      <c r="W24" s="104">
        <v>9789814969383</v>
      </c>
      <c r="X24" s="102">
        <v>21</v>
      </c>
      <c r="Y24" s="61" t="s">
        <v>1814</v>
      </c>
      <c r="Z24" s="61" t="s">
        <v>3578</v>
      </c>
      <c r="AA24" s="61" t="s">
        <v>3579</v>
      </c>
      <c r="AB24" s="61" t="str">
        <f t="shared" si="1"/>
        <v>2.022 To work out an addition fact within 10 by recalling the related number bond M2NS-Ig-26.3</v>
      </c>
      <c r="AC24" s="61" t="str">
        <f t="shared" ref="AC24:AD24" si="53">Y24</f>
        <v>1. Numbers and Number Sense</v>
      </c>
      <c r="AD24" s="61" t="str">
        <f t="shared" si="53"/>
        <v>G2.1.02  Addition / Subtraction</v>
      </c>
      <c r="AE24" s="61" t="str">
        <f t="shared" si="3"/>
        <v>M2NS-Ig-26.3</v>
      </c>
      <c r="AF24" s="105" t="str">
        <f t="shared" ref="AF24:AG24" si="54">M24</f>
        <v>M2NS-Ig-26.3: Illustrates the properties of addition (commutative, associative, identity) and applies each in appropriate and relevant situations.</v>
      </c>
      <c r="AG24" s="84" t="str">
        <f t="shared" si="54"/>
        <v>2.015 Illustrates the properties of addition and applies each in appropriate and relevant situations M2NS-Ig-26.3</v>
      </c>
      <c r="AH24" s="107">
        <v>2</v>
      </c>
      <c r="AI24" s="110" t="s">
        <v>2062</v>
      </c>
      <c r="AJ24" s="113" t="s">
        <v>2059</v>
      </c>
      <c r="AK24" s="61"/>
      <c r="AL24" s="61"/>
      <c r="AM24" s="61"/>
      <c r="AN24" s="110"/>
      <c r="AO24" s="110"/>
      <c r="AP24" s="103" t="s">
        <v>1818</v>
      </c>
      <c r="AQ24" s="103" t="str">
        <f t="shared" si="38"/>
        <v>Completed</v>
      </c>
      <c r="AR24" s="213" t="s">
        <v>3473</v>
      </c>
    </row>
    <row r="25" spans="1:44" ht="15.75" customHeight="1" outlineLevel="1" x14ac:dyDescent="0.2">
      <c r="A25" s="487"/>
      <c r="B25" s="471"/>
      <c r="C25" s="61" t="s">
        <v>3592</v>
      </c>
      <c r="D25" s="65" t="s">
        <v>2992</v>
      </c>
      <c r="E25" s="65" t="s">
        <v>3593</v>
      </c>
      <c r="F25" s="65" t="s">
        <v>3594</v>
      </c>
      <c r="G25" s="111">
        <v>1</v>
      </c>
      <c r="H25" s="100" t="s">
        <v>3595</v>
      </c>
      <c r="I25" s="100"/>
      <c r="J25" s="61" t="s">
        <v>3596</v>
      </c>
      <c r="K25" s="84" t="s">
        <v>3573</v>
      </c>
      <c r="L25" s="84" t="s">
        <v>3574</v>
      </c>
      <c r="M25" s="84" t="s">
        <v>3575</v>
      </c>
      <c r="N25" s="84" t="s">
        <v>3576</v>
      </c>
      <c r="O25" s="83" t="s">
        <v>1043</v>
      </c>
      <c r="P25" s="214" t="s">
        <v>3597</v>
      </c>
      <c r="Q25" s="83" t="str">
        <f t="shared" si="48"/>
        <v>Ch 2 Practice 1.3.1: Adding three 1-digit numbers by grouping</v>
      </c>
      <c r="R25" s="83" t="s">
        <v>1812</v>
      </c>
      <c r="S25" s="102" t="s">
        <v>1041</v>
      </c>
      <c r="T25" s="102" t="s">
        <v>1042</v>
      </c>
      <c r="U25" s="102" t="s">
        <v>33</v>
      </c>
      <c r="V25" s="61" t="s">
        <v>3577</v>
      </c>
      <c r="W25" s="104">
        <v>9789814969383</v>
      </c>
      <c r="X25" s="102">
        <v>21</v>
      </c>
      <c r="Y25" s="61" t="s">
        <v>1814</v>
      </c>
      <c r="Z25" s="61" t="s">
        <v>3578</v>
      </c>
      <c r="AA25" s="61" t="s">
        <v>3579</v>
      </c>
      <c r="AB25" s="61" t="str">
        <f t="shared" si="1"/>
        <v>2.023 To add three 1-digit numbers M2NS-Ig-26.3</v>
      </c>
      <c r="AC25" s="61" t="str">
        <f t="shared" ref="AC25:AD25" si="55">Y25</f>
        <v>1. Numbers and Number Sense</v>
      </c>
      <c r="AD25" s="61" t="str">
        <f t="shared" si="55"/>
        <v>G2.1.02  Addition / Subtraction</v>
      </c>
      <c r="AE25" s="61" t="str">
        <f t="shared" si="3"/>
        <v>M2NS-Ig-26.3</v>
      </c>
      <c r="AF25" s="105" t="str">
        <f t="shared" ref="AF25:AG25" si="56">M25</f>
        <v>M2NS-Ig-26.3: Illustrates the properties of addition (commutative, associative, identity) and applies each in appropriate and relevant situations.</v>
      </c>
      <c r="AG25" s="84" t="str">
        <f t="shared" si="56"/>
        <v>2.015 Illustrates the properties of addition and applies each in appropriate and relevant situations M2NS-Ig-26.3</v>
      </c>
      <c r="AH25" s="107">
        <v>2</v>
      </c>
      <c r="AI25" s="110" t="s">
        <v>3584</v>
      </c>
      <c r="AJ25" s="113" t="s">
        <v>3582</v>
      </c>
      <c r="AK25" s="61"/>
      <c r="AL25" s="61"/>
      <c r="AM25" s="61"/>
      <c r="AN25" s="110"/>
      <c r="AO25" s="110"/>
      <c r="AP25" s="103" t="s">
        <v>1818</v>
      </c>
      <c r="AQ25" s="103" t="str">
        <f t="shared" si="38"/>
        <v>Completed</v>
      </c>
      <c r="AR25" s="102"/>
    </row>
    <row r="26" spans="1:44" ht="15.75" customHeight="1" outlineLevel="1" x14ac:dyDescent="0.2">
      <c r="A26" s="487"/>
      <c r="B26" s="502" t="s">
        <v>3598</v>
      </c>
      <c r="C26" s="502" t="s">
        <v>3599</v>
      </c>
      <c r="D26" s="73" t="s">
        <v>3600</v>
      </c>
      <c r="E26" s="73" t="s">
        <v>3601</v>
      </c>
      <c r="F26" s="73" t="s">
        <v>3602</v>
      </c>
      <c r="G26" s="111">
        <v>5</v>
      </c>
      <c r="H26" s="100" t="s">
        <v>3603</v>
      </c>
      <c r="I26" s="100"/>
      <c r="J26" s="61" t="s">
        <v>3604</v>
      </c>
      <c r="K26" s="84" t="s">
        <v>3605</v>
      </c>
      <c r="L26" s="84" t="s">
        <v>3606</v>
      </c>
      <c r="M26" s="84" t="s">
        <v>3607</v>
      </c>
      <c r="N26" s="84" t="s">
        <v>3608</v>
      </c>
      <c r="O26" s="83" t="s">
        <v>1043</v>
      </c>
      <c r="P26" s="214" t="s">
        <v>3609</v>
      </c>
      <c r="Q26" s="83" t="str">
        <f t="shared" si="48"/>
        <v>Ch 2 Practice 2.1.1: Adding without regrouping</v>
      </c>
      <c r="R26" s="83" t="s">
        <v>1812</v>
      </c>
      <c r="S26" s="102" t="s">
        <v>1041</v>
      </c>
      <c r="T26" s="102" t="s">
        <v>1042</v>
      </c>
      <c r="U26" s="102" t="s">
        <v>33</v>
      </c>
      <c r="V26" s="61" t="s">
        <v>3577</v>
      </c>
      <c r="W26" s="104">
        <v>9789814969383</v>
      </c>
      <c r="X26" s="102">
        <v>25</v>
      </c>
      <c r="Y26" s="61" t="s">
        <v>1814</v>
      </c>
      <c r="Z26" s="61" t="s">
        <v>3578</v>
      </c>
      <c r="AA26" s="61" t="s">
        <v>3610</v>
      </c>
      <c r="AB26" s="61" t="str">
        <f t="shared" si="1"/>
        <v>2.024 To add within 1000 without regrouping M2NS-Ig-27.4</v>
      </c>
      <c r="AC26" s="61" t="str">
        <f t="shared" ref="AC26:AD26" si="57">Y26</f>
        <v>1. Numbers and Number Sense</v>
      </c>
      <c r="AD26" s="61" t="str">
        <f t="shared" si="57"/>
        <v>G2.1.02  Addition / Subtraction</v>
      </c>
      <c r="AE26" s="61" t="str">
        <f t="shared" si="3"/>
        <v>M2NS-Ig-27.4</v>
      </c>
      <c r="AF26" s="105" t="str">
        <f t="shared" ref="AF26:AG26" si="58">M26</f>
        <v>M2NS-Ig-27.4: Visualizes, represents, and adds 2-digit by 3-digit numbers with sums up to 1000 without and with regrouping.</v>
      </c>
      <c r="AG26" s="84" t="str">
        <f t="shared" si="58"/>
        <v xml:space="preserve">2.016 Visualizes, represents, and adds 2-digit by 3-digit numbers with sums up to 1000 without and with regrouping M2NS-Ig-27.4 </v>
      </c>
      <c r="AH26" s="107">
        <v>2</v>
      </c>
      <c r="AI26" s="110" t="s">
        <v>2031</v>
      </c>
      <c r="AJ26" s="113" t="s">
        <v>2038</v>
      </c>
      <c r="AK26" s="61"/>
      <c r="AL26" s="61"/>
      <c r="AM26" s="61"/>
      <c r="AN26" s="110"/>
      <c r="AO26" s="110"/>
      <c r="AP26" s="103" t="s">
        <v>1818</v>
      </c>
      <c r="AQ26" s="103" t="str">
        <f t="shared" si="38"/>
        <v>Completed</v>
      </c>
      <c r="AR26" s="110"/>
    </row>
    <row r="27" spans="1:44" ht="15.75" customHeight="1" outlineLevel="1" x14ac:dyDescent="0.2">
      <c r="A27" s="487"/>
      <c r="B27" s="487"/>
      <c r="C27" s="487"/>
      <c r="D27" s="73" t="s">
        <v>3611</v>
      </c>
      <c r="E27" s="73" t="s">
        <v>3612</v>
      </c>
      <c r="F27" s="73" t="s">
        <v>3613</v>
      </c>
      <c r="G27" s="111">
        <v>6</v>
      </c>
      <c r="H27" s="100"/>
      <c r="I27" s="100" t="s">
        <v>3614</v>
      </c>
      <c r="J27" s="61" t="s">
        <v>3615</v>
      </c>
      <c r="K27" s="84" t="s">
        <v>3605</v>
      </c>
      <c r="L27" s="84" t="s">
        <v>3606</v>
      </c>
      <c r="M27" s="84" t="s">
        <v>3607</v>
      </c>
      <c r="N27" s="84" t="s">
        <v>3616</v>
      </c>
      <c r="O27" s="83" t="s">
        <v>1043</v>
      </c>
      <c r="P27" s="214" t="s">
        <v>3617</v>
      </c>
      <c r="Q27" s="83" t="str">
        <f t="shared" si="48"/>
        <v>Ch 2 Practice 2.1.2: Adding a 1-digit number to a 2-digit number</v>
      </c>
      <c r="R27" s="83" t="s">
        <v>1812</v>
      </c>
      <c r="S27" s="102" t="s">
        <v>1041</v>
      </c>
      <c r="T27" s="102" t="s">
        <v>1042</v>
      </c>
      <c r="U27" s="102" t="s">
        <v>33</v>
      </c>
      <c r="V27" s="61" t="s">
        <v>3577</v>
      </c>
      <c r="W27" s="104">
        <v>9789814969383</v>
      </c>
      <c r="X27" s="102">
        <v>25</v>
      </c>
      <c r="Y27" s="61" t="s">
        <v>1814</v>
      </c>
      <c r="Z27" s="61" t="s">
        <v>3578</v>
      </c>
      <c r="AA27" s="61" t="s">
        <v>3610</v>
      </c>
      <c r="AB27" s="61" t="str">
        <f t="shared" si="1"/>
        <v>2.025 To add a 1-digit number and a 2-digit number without regrouping M2NS-Ig-27.4</v>
      </c>
      <c r="AC27" s="61" t="str">
        <f t="shared" ref="AC27:AD27" si="59">Y27</f>
        <v>1. Numbers and Number Sense</v>
      </c>
      <c r="AD27" s="61" t="str">
        <f t="shared" si="59"/>
        <v>G2.1.02  Addition / Subtraction</v>
      </c>
      <c r="AE27" s="61" t="str">
        <f t="shared" si="3"/>
        <v>M2NS-Ig-27.4</v>
      </c>
      <c r="AF27" s="105" t="str">
        <f t="shared" ref="AF27:AG27" si="60">M27</f>
        <v>M2NS-Ig-27.4: Visualizes, represents, and adds 2-digit by 3-digit numbers with sums up to 1000 without and with regrouping.</v>
      </c>
      <c r="AG27" s="84" t="str">
        <f t="shared" si="60"/>
        <v>2.016 Visualizes, represents, and adds 2-digit by 3-digit numbers with sums up to 1000 without and with regrouping M2NS-Ig-27.4</v>
      </c>
      <c r="AH27" s="107">
        <v>2</v>
      </c>
      <c r="AI27" s="110" t="s">
        <v>2339</v>
      </c>
      <c r="AJ27" s="113" t="s">
        <v>2336</v>
      </c>
      <c r="AK27" s="61"/>
      <c r="AL27" s="61"/>
      <c r="AM27" s="61"/>
      <c r="AN27" s="110"/>
      <c r="AO27" s="110"/>
      <c r="AP27" s="103" t="s">
        <v>1818</v>
      </c>
      <c r="AQ27" s="103" t="str">
        <f t="shared" si="38"/>
        <v>Completed</v>
      </c>
      <c r="AR27" s="213" t="s">
        <v>3473</v>
      </c>
    </row>
    <row r="28" spans="1:44" ht="15.75" customHeight="1" outlineLevel="1" x14ac:dyDescent="0.2">
      <c r="A28" s="487"/>
      <c r="B28" s="487"/>
      <c r="C28" s="487"/>
      <c r="D28" s="73" t="s">
        <v>3618</v>
      </c>
      <c r="E28" s="73" t="s">
        <v>3619</v>
      </c>
      <c r="F28" s="73" t="s">
        <v>3620</v>
      </c>
      <c r="G28" s="111">
        <v>7</v>
      </c>
      <c r="H28" s="100"/>
      <c r="I28" s="100"/>
      <c r="J28" s="61" t="s">
        <v>3621</v>
      </c>
      <c r="K28" s="84" t="s">
        <v>3605</v>
      </c>
      <c r="L28" s="84" t="s">
        <v>3606</v>
      </c>
      <c r="M28" s="84" t="s">
        <v>3607</v>
      </c>
      <c r="N28" s="84" t="s">
        <v>3608</v>
      </c>
      <c r="O28" s="83" t="s">
        <v>1043</v>
      </c>
      <c r="P28" s="102" t="s">
        <v>3622</v>
      </c>
      <c r="Q28" s="83" t="str">
        <f t="shared" si="48"/>
        <v>Ch 2 Practice 2.1.3: Checking answers</v>
      </c>
      <c r="R28" s="83" t="s">
        <v>1812</v>
      </c>
      <c r="S28" s="102" t="s">
        <v>1041</v>
      </c>
      <c r="T28" s="102" t="s">
        <v>1042</v>
      </c>
      <c r="U28" s="102" t="s">
        <v>33</v>
      </c>
      <c r="V28" s="61" t="s">
        <v>3577</v>
      </c>
      <c r="W28" s="104">
        <v>9789814969383</v>
      </c>
      <c r="X28" s="102">
        <v>25</v>
      </c>
      <c r="Y28" s="61" t="s">
        <v>1814</v>
      </c>
      <c r="Z28" s="61" t="s">
        <v>3578</v>
      </c>
      <c r="AA28" s="61" t="s">
        <v>3610</v>
      </c>
      <c r="AB28" s="61" t="str">
        <f t="shared" si="1"/>
        <v>2.026 To check the answer to an addition M2NS-Ig-27.4</v>
      </c>
      <c r="AC28" s="61" t="str">
        <f t="shared" ref="AC28:AD28" si="61">Y28</f>
        <v>1. Numbers and Number Sense</v>
      </c>
      <c r="AD28" s="61" t="str">
        <f t="shared" si="61"/>
        <v>G2.1.02  Addition / Subtraction</v>
      </c>
      <c r="AE28" s="61" t="str">
        <f t="shared" si="3"/>
        <v>M2NS-Ig-27.4</v>
      </c>
      <c r="AF28" s="105" t="str">
        <f t="shared" ref="AF28:AG28" si="62">M28</f>
        <v>M2NS-Ig-27.4: Visualizes, represents, and adds 2-digit by 3-digit numbers with sums up to 1000 without and with regrouping.</v>
      </c>
      <c r="AG28" s="84" t="str">
        <f t="shared" si="62"/>
        <v xml:space="preserve">2.016 Visualizes, represents, and adds 2-digit by 3-digit numbers with sums up to 1000 without and with regrouping M2NS-Ig-27.4 </v>
      </c>
      <c r="AH28" s="107">
        <v>2</v>
      </c>
      <c r="AI28" s="110" t="s">
        <v>3584</v>
      </c>
      <c r="AJ28" s="113" t="s">
        <v>3582</v>
      </c>
      <c r="AK28" s="61"/>
      <c r="AL28" s="61"/>
      <c r="AM28" s="61"/>
      <c r="AN28" s="110"/>
      <c r="AO28" s="110"/>
      <c r="AP28" s="103" t="s">
        <v>1818</v>
      </c>
      <c r="AQ28" s="103" t="str">
        <f t="shared" si="38"/>
        <v>Completed</v>
      </c>
      <c r="AR28" s="213" t="s">
        <v>3473</v>
      </c>
    </row>
    <row r="29" spans="1:44" ht="15.75" customHeight="1" outlineLevel="1" x14ac:dyDescent="0.2">
      <c r="A29" s="487"/>
      <c r="B29" s="487"/>
      <c r="C29" s="487"/>
      <c r="D29" s="73" t="s">
        <v>3623</v>
      </c>
      <c r="E29" s="73" t="s">
        <v>3624</v>
      </c>
      <c r="F29" s="73" t="s">
        <v>3625</v>
      </c>
      <c r="G29" s="111">
        <v>6</v>
      </c>
      <c r="H29" s="100"/>
      <c r="I29" s="100" t="s">
        <v>3626</v>
      </c>
      <c r="J29" s="61" t="s">
        <v>3627</v>
      </c>
      <c r="K29" s="84" t="s">
        <v>3605</v>
      </c>
      <c r="L29" s="84" t="s">
        <v>3606</v>
      </c>
      <c r="M29" s="84" t="s">
        <v>3607</v>
      </c>
      <c r="N29" s="84" t="s">
        <v>3616</v>
      </c>
      <c r="O29" s="83" t="s">
        <v>1043</v>
      </c>
      <c r="P29" s="214" t="s">
        <v>3628</v>
      </c>
      <c r="Q29" s="83" t="str">
        <f t="shared" si="48"/>
        <v>Ch 2 Practice 2.1.4: Adding tens to a 2-digit number</v>
      </c>
      <c r="R29" s="83" t="s">
        <v>1812</v>
      </c>
      <c r="S29" s="102" t="s">
        <v>1041</v>
      </c>
      <c r="T29" s="102" t="s">
        <v>1042</v>
      </c>
      <c r="U29" s="102" t="s">
        <v>33</v>
      </c>
      <c r="V29" s="61" t="s">
        <v>3577</v>
      </c>
      <c r="W29" s="104">
        <v>9789814969383</v>
      </c>
      <c r="X29" s="102">
        <v>25</v>
      </c>
      <c r="Y29" s="61" t="s">
        <v>1814</v>
      </c>
      <c r="Z29" s="61" t="s">
        <v>3578</v>
      </c>
      <c r="AA29" s="61" t="s">
        <v>3610</v>
      </c>
      <c r="AB29" s="61" t="str">
        <f t="shared" si="1"/>
        <v>2.027 To add tens and a 2-digit number without regrouping M2NS-Ig-27.4</v>
      </c>
      <c r="AC29" s="61" t="str">
        <f t="shared" ref="AC29:AD29" si="63">Y29</f>
        <v>1. Numbers and Number Sense</v>
      </c>
      <c r="AD29" s="61" t="str">
        <f t="shared" si="63"/>
        <v>G2.1.02  Addition / Subtraction</v>
      </c>
      <c r="AE29" s="61" t="str">
        <f t="shared" si="3"/>
        <v>M2NS-Ig-27.4</v>
      </c>
      <c r="AF29" s="105" t="str">
        <f t="shared" ref="AF29:AG29" si="64">M29</f>
        <v>M2NS-Ig-27.4: Visualizes, represents, and adds 2-digit by 3-digit numbers with sums up to 1000 without and with regrouping.</v>
      </c>
      <c r="AG29" s="84" t="str">
        <f t="shared" si="64"/>
        <v>2.016 Visualizes, represents, and adds 2-digit by 3-digit numbers with sums up to 1000 without and with regrouping M2NS-Ig-27.4</v>
      </c>
      <c r="AH29" s="107">
        <v>2</v>
      </c>
      <c r="AI29" s="110" t="s">
        <v>3617</v>
      </c>
      <c r="AJ29" s="113" t="s">
        <v>3613</v>
      </c>
      <c r="AK29" s="61"/>
      <c r="AL29" s="61"/>
      <c r="AM29" s="61"/>
      <c r="AN29" s="110"/>
      <c r="AO29" s="110"/>
      <c r="AP29" s="103" t="s">
        <v>1818</v>
      </c>
      <c r="AQ29" s="103" t="str">
        <f t="shared" si="38"/>
        <v>Completed</v>
      </c>
      <c r="AR29" s="213" t="s">
        <v>3473</v>
      </c>
    </row>
    <row r="30" spans="1:44" ht="15.75" customHeight="1" outlineLevel="1" x14ac:dyDescent="0.2">
      <c r="A30" s="487"/>
      <c r="B30" s="471"/>
      <c r="C30" s="471"/>
      <c r="D30" s="73" t="s">
        <v>3629</v>
      </c>
      <c r="E30" s="73" t="s">
        <v>3630</v>
      </c>
      <c r="F30" s="73" t="s">
        <v>3620</v>
      </c>
      <c r="G30" s="215" t="s">
        <v>3631</v>
      </c>
      <c r="H30" s="100"/>
      <c r="I30" s="100"/>
      <c r="J30" s="61" t="s">
        <v>3632</v>
      </c>
      <c r="K30" s="84" t="s">
        <v>3605</v>
      </c>
      <c r="L30" s="84" t="s">
        <v>3606</v>
      </c>
      <c r="M30" s="84" t="s">
        <v>3607</v>
      </c>
      <c r="N30" s="84" t="s">
        <v>3608</v>
      </c>
      <c r="O30" s="83" t="s">
        <v>1043</v>
      </c>
      <c r="P30" s="102" t="s">
        <v>3633</v>
      </c>
      <c r="Q30" s="83" t="str">
        <f t="shared" si="48"/>
        <v>Ch 2 Practice 2.1.5: Checking answers</v>
      </c>
      <c r="R30" s="83" t="s">
        <v>1812</v>
      </c>
      <c r="S30" s="102" t="s">
        <v>1041</v>
      </c>
      <c r="T30" s="102" t="s">
        <v>1042</v>
      </c>
      <c r="U30" s="102" t="s">
        <v>33</v>
      </c>
      <c r="V30" s="61" t="s">
        <v>3577</v>
      </c>
      <c r="W30" s="104">
        <v>9789814969383</v>
      </c>
      <c r="X30" s="102">
        <v>25</v>
      </c>
      <c r="Y30" s="61" t="s">
        <v>1814</v>
      </c>
      <c r="Z30" s="61" t="s">
        <v>3578</v>
      </c>
      <c r="AA30" s="61" t="s">
        <v>3610</v>
      </c>
      <c r="AB30" s="61" t="str">
        <f t="shared" si="1"/>
        <v>2.028 To check the answer to an addition M2NS-Ig-27.4</v>
      </c>
      <c r="AC30" s="61" t="str">
        <f t="shared" ref="AC30:AD30" si="65">Y30</f>
        <v>1. Numbers and Number Sense</v>
      </c>
      <c r="AD30" s="61" t="str">
        <f t="shared" si="65"/>
        <v>G2.1.02  Addition / Subtraction</v>
      </c>
      <c r="AE30" s="61" t="str">
        <f t="shared" si="3"/>
        <v>M2NS-Ig-27.4</v>
      </c>
      <c r="AF30" s="105" t="str">
        <f t="shared" ref="AF30:AG30" si="66">M30</f>
        <v>M2NS-Ig-27.4: Visualizes, represents, and adds 2-digit by 3-digit numbers with sums up to 1000 without and with regrouping.</v>
      </c>
      <c r="AG30" s="84" t="str">
        <f t="shared" si="66"/>
        <v xml:space="preserve">2.016 Visualizes, represents, and adds 2-digit by 3-digit numbers with sums up to 1000 without and with regrouping M2NS-Ig-27.4 </v>
      </c>
      <c r="AH30" s="107">
        <v>2</v>
      </c>
      <c r="AI30" s="110" t="s">
        <v>3584</v>
      </c>
      <c r="AJ30" s="113" t="s">
        <v>3582</v>
      </c>
      <c r="AK30" s="61"/>
      <c r="AL30" s="61"/>
      <c r="AM30" s="61"/>
      <c r="AN30" s="110"/>
      <c r="AO30" s="110"/>
      <c r="AP30" s="103" t="s">
        <v>1818</v>
      </c>
      <c r="AQ30" s="103" t="str">
        <f t="shared" si="38"/>
        <v>Completed</v>
      </c>
      <c r="AR30" s="213" t="s">
        <v>3473</v>
      </c>
    </row>
    <row r="31" spans="1:44" ht="15.75" customHeight="1" outlineLevel="1" x14ac:dyDescent="0.2">
      <c r="A31" s="487"/>
      <c r="B31" s="502" t="s">
        <v>3634</v>
      </c>
      <c r="C31" s="502" t="s">
        <v>3635</v>
      </c>
      <c r="D31" s="73" t="s">
        <v>3636</v>
      </c>
      <c r="E31" s="73" t="s">
        <v>3637</v>
      </c>
      <c r="F31" s="73" t="s">
        <v>3638</v>
      </c>
      <c r="G31" s="111">
        <v>8</v>
      </c>
      <c r="H31" s="100" t="s">
        <v>3639</v>
      </c>
      <c r="I31" s="100"/>
      <c r="J31" s="61" t="s">
        <v>3640</v>
      </c>
      <c r="K31" s="84" t="s">
        <v>3641</v>
      </c>
      <c r="L31" s="84" t="s">
        <v>3642</v>
      </c>
      <c r="M31" s="84" t="s">
        <v>3643</v>
      </c>
      <c r="N31" s="84" t="s">
        <v>3644</v>
      </c>
      <c r="O31" s="83" t="s">
        <v>1043</v>
      </c>
      <c r="P31" s="214" t="s">
        <v>3645</v>
      </c>
      <c r="Q31" s="83" t="str">
        <f t="shared" si="48"/>
        <v>Ch 2 Practice 3.1.1: Subtracting without regrouping</v>
      </c>
      <c r="R31" s="83" t="s">
        <v>1812</v>
      </c>
      <c r="S31" s="102" t="s">
        <v>1041</v>
      </c>
      <c r="T31" s="102" t="s">
        <v>1042</v>
      </c>
      <c r="U31" s="102" t="s">
        <v>33</v>
      </c>
      <c r="V31" s="61" t="s">
        <v>3577</v>
      </c>
      <c r="W31" s="104">
        <v>9789814969383</v>
      </c>
      <c r="X31" s="102">
        <v>29</v>
      </c>
      <c r="Y31" s="61" t="s">
        <v>1814</v>
      </c>
      <c r="Z31" s="61" t="s">
        <v>3578</v>
      </c>
      <c r="AA31" s="61" t="s">
        <v>3646</v>
      </c>
      <c r="AB31" s="61" t="str">
        <f t="shared" si="1"/>
        <v>2.029 To subtract within 1000 without regrouping M2NS-IIa-32.5</v>
      </c>
      <c r="AC31" s="61" t="str">
        <f t="shared" ref="AC31:AD31" si="67">Y31</f>
        <v>1. Numbers and Number Sense</v>
      </c>
      <c r="AD31" s="61" t="str">
        <f t="shared" si="67"/>
        <v>G2.1.02  Addition / Subtraction</v>
      </c>
      <c r="AE31" s="61" t="str">
        <f t="shared" si="3"/>
        <v>M2NS-IIa-32.5</v>
      </c>
      <c r="AF31" s="105" t="str">
        <f t="shared" ref="AF31:AG31" si="68">M31</f>
        <v>M2NS-IIa-32.5: Visualizes, represents, and subtracts 2- to 3-digit numbers with minuends up to 999 without and with regrouping.</v>
      </c>
      <c r="AG31" s="84" t="str">
        <f t="shared" si="68"/>
        <v>2.024 Visualizes, represents, and subtracts 2- to 3-digit numbers with minuends up to 999 without and with regrouping M2NS-IIa-32.5</v>
      </c>
      <c r="AH31" s="107">
        <v>2</v>
      </c>
      <c r="AI31" s="110" t="s">
        <v>2130</v>
      </c>
      <c r="AJ31" s="113" t="s">
        <v>2127</v>
      </c>
      <c r="AK31" s="61"/>
      <c r="AL31" s="61"/>
      <c r="AM31" s="61"/>
      <c r="AN31" s="110"/>
      <c r="AO31" s="110"/>
      <c r="AP31" s="103" t="s">
        <v>1818</v>
      </c>
      <c r="AQ31" s="103" t="str">
        <f t="shared" si="38"/>
        <v>Completed</v>
      </c>
      <c r="AR31" s="110"/>
    </row>
    <row r="32" spans="1:44" ht="15.75" customHeight="1" outlineLevel="1" x14ac:dyDescent="0.2">
      <c r="A32" s="487"/>
      <c r="B32" s="487"/>
      <c r="C32" s="487"/>
      <c r="D32" s="73" t="s">
        <v>3647</v>
      </c>
      <c r="E32" s="73" t="s">
        <v>3648</v>
      </c>
      <c r="F32" s="73" t="s">
        <v>3649</v>
      </c>
      <c r="G32" s="111">
        <v>9</v>
      </c>
      <c r="H32" s="100"/>
      <c r="I32" s="100"/>
      <c r="J32" s="61" t="s">
        <v>3650</v>
      </c>
      <c r="K32" s="84" t="s">
        <v>3641</v>
      </c>
      <c r="L32" s="84" t="s">
        <v>3642</v>
      </c>
      <c r="M32" s="84" t="s">
        <v>3643</v>
      </c>
      <c r="N32" s="84" t="s">
        <v>3644</v>
      </c>
      <c r="O32" s="83" t="s">
        <v>1043</v>
      </c>
      <c r="P32" s="214" t="s">
        <v>3651</v>
      </c>
      <c r="Q32" s="83" t="str">
        <f t="shared" si="48"/>
        <v>Ch 2 Practice 3.1.2: Checking answers</v>
      </c>
      <c r="R32" s="83" t="s">
        <v>1812</v>
      </c>
      <c r="S32" s="102" t="s">
        <v>1041</v>
      </c>
      <c r="T32" s="102" t="s">
        <v>1042</v>
      </c>
      <c r="U32" s="102" t="s">
        <v>33</v>
      </c>
      <c r="V32" s="61" t="s">
        <v>3577</v>
      </c>
      <c r="W32" s="104">
        <v>9789814969383</v>
      </c>
      <c r="X32" s="102">
        <v>29</v>
      </c>
      <c r="Y32" s="61" t="s">
        <v>1814</v>
      </c>
      <c r="Z32" s="61" t="s">
        <v>3578</v>
      </c>
      <c r="AA32" s="61" t="s">
        <v>3646</v>
      </c>
      <c r="AB32" s="61" t="str">
        <f t="shared" si="1"/>
        <v>2.030 To check the answer to a subtraction M2NS-IIa-32.5</v>
      </c>
      <c r="AC32" s="61" t="str">
        <f t="shared" ref="AC32:AD32" si="69">Y32</f>
        <v>1. Numbers and Number Sense</v>
      </c>
      <c r="AD32" s="61" t="str">
        <f t="shared" si="69"/>
        <v>G2.1.02  Addition / Subtraction</v>
      </c>
      <c r="AE32" s="61" t="str">
        <f t="shared" si="3"/>
        <v>M2NS-IIa-32.5</v>
      </c>
      <c r="AF32" s="105" t="str">
        <f t="shared" ref="AF32:AG32" si="70">M32</f>
        <v>M2NS-IIa-32.5: Visualizes, represents, and subtracts 2- to 3-digit numbers with minuends up to 999 without and with regrouping.</v>
      </c>
      <c r="AG32" s="84" t="str">
        <f t="shared" si="70"/>
        <v>2.024 Visualizes, represents, and subtracts 2- to 3-digit numbers with minuends up to 999 without and with regrouping M2NS-IIa-32.5</v>
      </c>
      <c r="AH32" s="107">
        <v>2</v>
      </c>
      <c r="AI32" s="110" t="s">
        <v>3609</v>
      </c>
      <c r="AJ32" s="113" t="s">
        <v>3602</v>
      </c>
      <c r="AK32" s="61"/>
      <c r="AL32" s="61"/>
      <c r="AM32" s="61"/>
      <c r="AN32" s="110"/>
      <c r="AO32" s="110"/>
      <c r="AP32" s="103" t="s">
        <v>1818</v>
      </c>
      <c r="AQ32" s="103" t="str">
        <f t="shared" si="38"/>
        <v>Completed</v>
      </c>
      <c r="AR32" s="213" t="s">
        <v>3473</v>
      </c>
    </row>
    <row r="33" spans="1:44" ht="15.75" customHeight="1" outlineLevel="1" x14ac:dyDescent="0.2">
      <c r="A33" s="487"/>
      <c r="B33" s="487"/>
      <c r="C33" s="487"/>
      <c r="D33" s="73" t="s">
        <v>3652</v>
      </c>
      <c r="E33" s="73" t="s">
        <v>3653</v>
      </c>
      <c r="F33" s="73" t="s">
        <v>3654</v>
      </c>
      <c r="G33" s="111">
        <v>10</v>
      </c>
      <c r="H33" s="100"/>
      <c r="I33" s="100"/>
      <c r="J33" s="61" t="s">
        <v>3655</v>
      </c>
      <c r="K33" s="84" t="s">
        <v>3641</v>
      </c>
      <c r="L33" s="84" t="s">
        <v>3642</v>
      </c>
      <c r="M33" s="84" t="s">
        <v>3643</v>
      </c>
      <c r="N33" s="84" t="s">
        <v>3644</v>
      </c>
      <c r="O33" s="83" t="s">
        <v>1043</v>
      </c>
      <c r="P33" s="214" t="s">
        <v>3656</v>
      </c>
      <c r="Q33" s="83" t="str">
        <f t="shared" si="48"/>
        <v>Ch 2 Practice 3.1.3: Subtracting a 1-digit number from a 2-digit number</v>
      </c>
      <c r="R33" s="83" t="s">
        <v>1812</v>
      </c>
      <c r="S33" s="102" t="s">
        <v>1041</v>
      </c>
      <c r="T33" s="102" t="s">
        <v>1042</v>
      </c>
      <c r="U33" s="102" t="s">
        <v>33</v>
      </c>
      <c r="V33" s="61" t="s">
        <v>3577</v>
      </c>
      <c r="W33" s="104">
        <v>9789814969383</v>
      </c>
      <c r="X33" s="102">
        <v>29</v>
      </c>
      <c r="Y33" s="61" t="s">
        <v>1814</v>
      </c>
      <c r="Z33" s="61" t="s">
        <v>3578</v>
      </c>
      <c r="AA33" s="61" t="s">
        <v>3646</v>
      </c>
      <c r="AB33" s="61" t="str">
        <f t="shared" si="1"/>
        <v>2.031 To subtract a 1-digit number from a 2-digit number without regrouping M2NS-IIa-32.5</v>
      </c>
      <c r="AC33" s="61" t="str">
        <f t="shared" ref="AC33:AD33" si="71">Y33</f>
        <v>1. Numbers and Number Sense</v>
      </c>
      <c r="AD33" s="61" t="str">
        <f t="shared" si="71"/>
        <v>G2.1.02  Addition / Subtraction</v>
      </c>
      <c r="AE33" s="61" t="str">
        <f t="shared" si="3"/>
        <v>M2NS-IIa-32.5</v>
      </c>
      <c r="AF33" s="105" t="str">
        <f t="shared" ref="AF33:AG33" si="72">M33</f>
        <v>M2NS-IIa-32.5: Visualizes, represents, and subtracts 2- to 3-digit numbers with minuends up to 999 without and with regrouping.</v>
      </c>
      <c r="AG33" s="84" t="str">
        <f t="shared" si="72"/>
        <v>2.024 Visualizes, represents, and subtracts 2- to 3-digit numbers with minuends up to 999 without and with regrouping M2NS-IIa-32.5</v>
      </c>
      <c r="AH33" s="107">
        <v>2</v>
      </c>
      <c r="AI33" s="110" t="s">
        <v>2385</v>
      </c>
      <c r="AJ33" s="113" t="s">
        <v>2382</v>
      </c>
      <c r="AK33" s="61"/>
      <c r="AL33" s="61"/>
      <c r="AM33" s="61"/>
      <c r="AN33" s="110"/>
      <c r="AO33" s="110"/>
      <c r="AP33" s="103" t="s">
        <v>1818</v>
      </c>
      <c r="AQ33" s="103" t="str">
        <f t="shared" si="38"/>
        <v>Completed</v>
      </c>
      <c r="AR33" s="213" t="s">
        <v>3473</v>
      </c>
    </row>
    <row r="34" spans="1:44" ht="15.75" customHeight="1" outlineLevel="1" x14ac:dyDescent="0.2">
      <c r="A34" s="487"/>
      <c r="B34" s="487"/>
      <c r="C34" s="487"/>
      <c r="D34" s="73" t="s">
        <v>3657</v>
      </c>
      <c r="E34" s="73" t="s">
        <v>3658</v>
      </c>
      <c r="F34" s="73" t="s">
        <v>3649</v>
      </c>
      <c r="G34" s="215" t="s">
        <v>3659</v>
      </c>
      <c r="H34" s="100"/>
      <c r="I34" s="100"/>
      <c r="J34" s="61" t="s">
        <v>3660</v>
      </c>
      <c r="K34" s="84" t="s">
        <v>3641</v>
      </c>
      <c r="L34" s="84" t="s">
        <v>3642</v>
      </c>
      <c r="M34" s="84" t="s">
        <v>3643</v>
      </c>
      <c r="N34" s="84" t="s">
        <v>3644</v>
      </c>
      <c r="O34" s="83" t="s">
        <v>1043</v>
      </c>
      <c r="P34" s="214" t="s">
        <v>3661</v>
      </c>
      <c r="Q34" s="83" t="str">
        <f t="shared" si="48"/>
        <v>Ch 2 Practice 3.1.4: Checking answers</v>
      </c>
      <c r="R34" s="83" t="s">
        <v>1812</v>
      </c>
      <c r="S34" s="102" t="s">
        <v>1041</v>
      </c>
      <c r="T34" s="102" t="s">
        <v>1042</v>
      </c>
      <c r="U34" s="102" t="s">
        <v>33</v>
      </c>
      <c r="V34" s="61" t="s">
        <v>3577</v>
      </c>
      <c r="W34" s="104">
        <v>9789814969383</v>
      </c>
      <c r="X34" s="102">
        <v>29</v>
      </c>
      <c r="Y34" s="61" t="s">
        <v>1814</v>
      </c>
      <c r="Z34" s="61" t="s">
        <v>3578</v>
      </c>
      <c r="AA34" s="61" t="s">
        <v>3646</v>
      </c>
      <c r="AB34" s="61" t="str">
        <f t="shared" si="1"/>
        <v>2.032 To check the answer to a subtraction M2NS-IIa-32.5</v>
      </c>
      <c r="AC34" s="61" t="str">
        <f t="shared" ref="AC34:AD34" si="73">Y34</f>
        <v>1. Numbers and Number Sense</v>
      </c>
      <c r="AD34" s="61" t="str">
        <f t="shared" si="73"/>
        <v>G2.1.02  Addition / Subtraction</v>
      </c>
      <c r="AE34" s="61" t="str">
        <f t="shared" si="3"/>
        <v>M2NS-IIa-32.5</v>
      </c>
      <c r="AF34" s="105" t="str">
        <f t="shared" ref="AF34:AG34" si="74">M34</f>
        <v>M2NS-IIa-32.5: Visualizes, represents, and subtracts 2- to 3-digit numbers with minuends up to 999 without and with regrouping.</v>
      </c>
      <c r="AG34" s="84" t="str">
        <f t="shared" si="74"/>
        <v>2.024 Visualizes, represents, and subtracts 2- to 3-digit numbers with minuends up to 999 without and with regrouping M2NS-IIa-32.5</v>
      </c>
      <c r="AH34" s="107">
        <v>2</v>
      </c>
      <c r="AI34" s="110" t="s">
        <v>3609</v>
      </c>
      <c r="AJ34" s="113" t="s">
        <v>3602</v>
      </c>
      <c r="AK34" s="61"/>
      <c r="AL34" s="61"/>
      <c r="AM34" s="61"/>
      <c r="AN34" s="110"/>
      <c r="AO34" s="110"/>
      <c r="AP34" s="103" t="s">
        <v>1818</v>
      </c>
      <c r="AQ34" s="103" t="str">
        <f t="shared" si="38"/>
        <v>Completed</v>
      </c>
      <c r="AR34" s="213" t="s">
        <v>3473</v>
      </c>
    </row>
    <row r="35" spans="1:44" ht="15.75" customHeight="1" outlineLevel="1" x14ac:dyDescent="0.2">
      <c r="A35" s="487"/>
      <c r="B35" s="487"/>
      <c r="C35" s="487"/>
      <c r="D35" s="73" t="s">
        <v>3662</v>
      </c>
      <c r="E35" s="73" t="s">
        <v>3663</v>
      </c>
      <c r="F35" s="73" t="s">
        <v>3664</v>
      </c>
      <c r="G35" s="111">
        <v>10</v>
      </c>
      <c r="H35" s="100"/>
      <c r="I35" s="100"/>
      <c r="J35" s="61" t="s">
        <v>3665</v>
      </c>
      <c r="K35" s="84" t="s">
        <v>3641</v>
      </c>
      <c r="L35" s="84" t="s">
        <v>3642</v>
      </c>
      <c r="M35" s="84" t="s">
        <v>3643</v>
      </c>
      <c r="N35" s="84" t="s">
        <v>3644</v>
      </c>
      <c r="O35" s="83" t="s">
        <v>1043</v>
      </c>
      <c r="P35" s="214" t="s">
        <v>3666</v>
      </c>
      <c r="Q35" s="83" t="str">
        <f t="shared" si="48"/>
        <v>Ch 2 Practice 3.1.5: Subtracting tens from a 2-digit number</v>
      </c>
      <c r="R35" s="83" t="s">
        <v>1812</v>
      </c>
      <c r="S35" s="102" t="s">
        <v>1041</v>
      </c>
      <c r="T35" s="102" t="s">
        <v>1042</v>
      </c>
      <c r="U35" s="102" t="s">
        <v>33</v>
      </c>
      <c r="V35" s="61" t="s">
        <v>3577</v>
      </c>
      <c r="W35" s="104">
        <v>9789814969383</v>
      </c>
      <c r="X35" s="102">
        <v>29</v>
      </c>
      <c r="Y35" s="61" t="s">
        <v>1814</v>
      </c>
      <c r="Z35" s="61" t="s">
        <v>3578</v>
      </c>
      <c r="AA35" s="61" t="s">
        <v>3646</v>
      </c>
      <c r="AB35" s="61" t="str">
        <f t="shared" si="1"/>
        <v>2.033 To subtract tens from a 2-digit number M2NS-IIa-32.5</v>
      </c>
      <c r="AC35" s="61" t="str">
        <f t="shared" ref="AC35:AD35" si="75">Y35</f>
        <v>1. Numbers and Number Sense</v>
      </c>
      <c r="AD35" s="61" t="str">
        <f t="shared" si="75"/>
        <v>G2.1.02  Addition / Subtraction</v>
      </c>
      <c r="AE35" s="61" t="str">
        <f t="shared" si="3"/>
        <v>M2NS-IIa-32.5</v>
      </c>
      <c r="AF35" s="105" t="str">
        <f t="shared" ref="AF35:AG35" si="76">M35</f>
        <v>M2NS-IIa-32.5: Visualizes, represents, and subtracts 2- to 3-digit numbers with minuends up to 999 without and with regrouping.</v>
      </c>
      <c r="AG35" s="84" t="str">
        <f t="shared" si="76"/>
        <v>2.024 Visualizes, represents, and subtracts 2- to 3-digit numbers with minuends up to 999 without and with regrouping M2NS-IIa-32.5</v>
      </c>
      <c r="AH35" s="107">
        <v>2</v>
      </c>
      <c r="AI35" s="110" t="s">
        <v>3656</v>
      </c>
      <c r="AJ35" s="113" t="s">
        <v>3654</v>
      </c>
      <c r="AK35" s="61"/>
      <c r="AL35" s="61"/>
      <c r="AM35" s="61"/>
      <c r="AN35" s="110"/>
      <c r="AO35" s="110"/>
      <c r="AP35" s="103" t="s">
        <v>1818</v>
      </c>
      <c r="AQ35" s="103" t="str">
        <f t="shared" si="38"/>
        <v>Completed</v>
      </c>
      <c r="AR35" s="213" t="s">
        <v>3473</v>
      </c>
    </row>
    <row r="36" spans="1:44" ht="15.75" customHeight="1" outlineLevel="1" x14ac:dyDescent="0.2">
      <c r="A36" s="487"/>
      <c r="B36" s="471"/>
      <c r="C36" s="471"/>
      <c r="D36" s="73" t="s">
        <v>3667</v>
      </c>
      <c r="E36" s="73" t="s">
        <v>3668</v>
      </c>
      <c r="F36" s="73" t="s">
        <v>3649</v>
      </c>
      <c r="G36" s="215" t="s">
        <v>3659</v>
      </c>
      <c r="H36" s="100"/>
      <c r="I36" s="100"/>
      <c r="J36" s="61" t="s">
        <v>3669</v>
      </c>
      <c r="K36" s="84" t="s">
        <v>3641</v>
      </c>
      <c r="L36" s="84" t="s">
        <v>3642</v>
      </c>
      <c r="M36" s="84" t="s">
        <v>3643</v>
      </c>
      <c r="N36" s="84" t="s">
        <v>3644</v>
      </c>
      <c r="O36" s="83" t="s">
        <v>1043</v>
      </c>
      <c r="P36" s="214" t="s">
        <v>3670</v>
      </c>
      <c r="Q36" s="83" t="str">
        <f t="shared" si="48"/>
        <v>Ch 2 Practice 3.1.6: Checking answers</v>
      </c>
      <c r="R36" s="83" t="s">
        <v>1812</v>
      </c>
      <c r="S36" s="102" t="s">
        <v>1041</v>
      </c>
      <c r="T36" s="102" t="s">
        <v>1042</v>
      </c>
      <c r="U36" s="102" t="s">
        <v>33</v>
      </c>
      <c r="V36" s="61" t="s">
        <v>3577</v>
      </c>
      <c r="W36" s="104">
        <v>9789814969383</v>
      </c>
      <c r="X36" s="102">
        <v>29</v>
      </c>
      <c r="Y36" s="61" t="s">
        <v>1814</v>
      </c>
      <c r="Z36" s="61" t="s">
        <v>3578</v>
      </c>
      <c r="AA36" s="61" t="s">
        <v>3646</v>
      </c>
      <c r="AB36" s="61" t="str">
        <f t="shared" si="1"/>
        <v>2.034 To check the answer to a subtraction M2NS-IIa-32.5</v>
      </c>
      <c r="AC36" s="61" t="str">
        <f t="shared" ref="AC36:AD36" si="77">Y36</f>
        <v>1. Numbers and Number Sense</v>
      </c>
      <c r="AD36" s="61" t="str">
        <f t="shared" si="77"/>
        <v>G2.1.02  Addition / Subtraction</v>
      </c>
      <c r="AE36" s="61" t="str">
        <f t="shared" si="3"/>
        <v>M2NS-IIa-32.5</v>
      </c>
      <c r="AF36" s="105" t="str">
        <f t="shared" ref="AF36:AG36" si="78">M36</f>
        <v>M2NS-IIa-32.5: Visualizes, represents, and subtracts 2- to 3-digit numbers with minuends up to 999 without and with regrouping.</v>
      </c>
      <c r="AG36" s="84" t="str">
        <f t="shared" si="78"/>
        <v>2.024 Visualizes, represents, and subtracts 2- to 3-digit numbers with minuends up to 999 without and with regrouping M2NS-IIa-32.5</v>
      </c>
      <c r="AH36" s="107">
        <v>2</v>
      </c>
      <c r="AI36" s="110" t="s">
        <v>3609</v>
      </c>
      <c r="AJ36" s="113" t="s">
        <v>3602</v>
      </c>
      <c r="AK36" s="61"/>
      <c r="AL36" s="61"/>
      <c r="AM36" s="61"/>
      <c r="AN36" s="110"/>
      <c r="AO36" s="110"/>
      <c r="AP36" s="103" t="s">
        <v>1818</v>
      </c>
      <c r="AQ36" s="103" t="str">
        <f t="shared" si="38"/>
        <v>Completed</v>
      </c>
      <c r="AR36" s="213" t="s">
        <v>3473</v>
      </c>
    </row>
    <row r="37" spans="1:44" ht="15.75" customHeight="1" outlineLevel="1" x14ac:dyDescent="0.2">
      <c r="A37" s="487"/>
      <c r="B37" s="502" t="s">
        <v>226</v>
      </c>
      <c r="C37" s="502" t="s">
        <v>227</v>
      </c>
      <c r="D37" s="73" t="s">
        <v>3671</v>
      </c>
      <c r="E37" s="73" t="s">
        <v>3672</v>
      </c>
      <c r="F37" s="73" t="s">
        <v>3673</v>
      </c>
      <c r="G37" s="111">
        <v>11</v>
      </c>
      <c r="H37" s="100" t="s">
        <v>3674</v>
      </c>
      <c r="I37" s="100"/>
      <c r="J37" s="61" t="s">
        <v>3675</v>
      </c>
      <c r="K37" s="84" t="s">
        <v>3676</v>
      </c>
      <c r="L37" s="84" t="s">
        <v>3677</v>
      </c>
      <c r="M37" s="84" t="s">
        <v>3678</v>
      </c>
      <c r="N37" s="188" t="s">
        <v>3679</v>
      </c>
      <c r="O37" s="83" t="s">
        <v>1043</v>
      </c>
      <c r="P37" s="214" t="s">
        <v>3680</v>
      </c>
      <c r="Q37" s="83" t="str">
        <f t="shared" si="48"/>
        <v>Ch 2 Practice 4.1.1: Using bar models</v>
      </c>
      <c r="R37" s="83" t="s">
        <v>1812</v>
      </c>
      <c r="S37" s="102" t="s">
        <v>1041</v>
      </c>
      <c r="T37" s="102" t="s">
        <v>1042</v>
      </c>
      <c r="U37" s="102" t="s">
        <v>33</v>
      </c>
      <c r="V37" s="61" t="s">
        <v>3577</v>
      </c>
      <c r="W37" s="104">
        <v>9789814969383</v>
      </c>
      <c r="X37" s="102">
        <v>35</v>
      </c>
      <c r="Y37" s="61" t="s">
        <v>1814</v>
      </c>
      <c r="Z37" s="61" t="s">
        <v>3578</v>
      </c>
      <c r="AA37" s="61" t="s">
        <v>2438</v>
      </c>
      <c r="AB37" s="61" t="str">
        <f t="shared" si="1"/>
        <v>2.035 To use a part-whole bar model or a comparison bar model to represent an addition or subtraction situation M2NS-Ij-29.2/M2NS-IIc-34.2</v>
      </c>
      <c r="AC37" s="61" t="str">
        <f t="shared" ref="AC37:AD37" si="79">Y37</f>
        <v>1. Numbers and Number Sense</v>
      </c>
      <c r="AD37" s="61" t="str">
        <f t="shared" si="79"/>
        <v>G2.1.02  Addition / Subtraction</v>
      </c>
      <c r="AE37" s="61" t="str">
        <f t="shared" si="3"/>
        <v>M2NS-Ij-29.2/M2NS-IIc-34.2</v>
      </c>
      <c r="AF37" s="105" t="str">
        <f t="shared" ref="AF37:AG37" si="80">M37</f>
        <v>M2NS-Ij-29.2: Visualizes and compares numbers up to 1000 using relation symbols.
M2NS-IIc-34.2: Solves routine and non-routine problems involving subtraction of whole numbers including money with minuends up to 1000 using appropriate problem solving.</v>
      </c>
      <c r="AG37" s="84" t="str">
        <f t="shared" si="80"/>
        <v>2.022 Visualizes and compares numbers up to 1000 M2NS-Ij-29.2 
2.023 Solves routine and non-routine problems involving subtraction of whole numbers M2NS-IIc-34.2</v>
      </c>
      <c r="AH37" s="107">
        <v>2</v>
      </c>
      <c r="AI37" s="41" t="s">
        <v>3681</v>
      </c>
      <c r="AJ37" s="113" t="s">
        <v>3682</v>
      </c>
      <c r="AK37" s="61"/>
      <c r="AL37" s="61"/>
      <c r="AM37" s="61"/>
      <c r="AN37" s="110"/>
      <c r="AO37" s="110"/>
      <c r="AP37" s="103" t="s">
        <v>1818</v>
      </c>
      <c r="AQ37" s="103" t="str">
        <f t="shared" si="38"/>
        <v>Completed</v>
      </c>
      <c r="AR37" s="110"/>
    </row>
    <row r="38" spans="1:44" ht="15.75" customHeight="1" outlineLevel="1" x14ac:dyDescent="0.2">
      <c r="A38" s="471"/>
      <c r="B38" s="471"/>
      <c r="C38" s="471"/>
      <c r="D38" s="73" t="s">
        <v>3683</v>
      </c>
      <c r="E38" s="73" t="s">
        <v>3684</v>
      </c>
      <c r="F38" s="73" t="s">
        <v>3685</v>
      </c>
      <c r="G38" s="111">
        <v>12</v>
      </c>
      <c r="H38" s="100" t="s">
        <v>3686</v>
      </c>
      <c r="I38" s="100" t="s">
        <v>2261</v>
      </c>
      <c r="J38" s="61" t="s">
        <v>3687</v>
      </c>
      <c r="K38" s="84" t="s">
        <v>3676</v>
      </c>
      <c r="L38" s="84" t="s">
        <v>3677</v>
      </c>
      <c r="M38" s="84" t="s">
        <v>3678</v>
      </c>
      <c r="N38" s="188" t="s">
        <v>3679</v>
      </c>
      <c r="O38" s="83" t="s">
        <v>1043</v>
      </c>
      <c r="P38" s="214" t="s">
        <v>3688</v>
      </c>
      <c r="Q38" s="83" t="str">
        <f t="shared" si="48"/>
        <v>Ch 2 Practice 4.1.2: Solving word problems</v>
      </c>
      <c r="R38" s="83" t="s">
        <v>1812</v>
      </c>
      <c r="S38" s="102" t="s">
        <v>1041</v>
      </c>
      <c r="T38" s="102" t="s">
        <v>1042</v>
      </c>
      <c r="U38" s="102" t="s">
        <v>33</v>
      </c>
      <c r="V38" s="61" t="s">
        <v>3577</v>
      </c>
      <c r="W38" s="104">
        <v>9789814969383</v>
      </c>
      <c r="X38" s="102">
        <v>35</v>
      </c>
      <c r="Y38" s="61" t="s">
        <v>1814</v>
      </c>
      <c r="Z38" s="61" t="s">
        <v>3578</v>
      </c>
      <c r="AA38" s="61" t="s">
        <v>2438</v>
      </c>
      <c r="AB38" s="61" t="str">
        <f t="shared" si="1"/>
        <v>2.036 To solve 1-step word problems involving addition or subtraction M2NS-Ij-29.2/M2NS-IIc-34.2</v>
      </c>
      <c r="AC38" s="61" t="str">
        <f t="shared" ref="AC38:AD38" si="81">Y38</f>
        <v>1. Numbers and Number Sense</v>
      </c>
      <c r="AD38" s="61" t="str">
        <f t="shared" si="81"/>
        <v>G2.1.02  Addition / Subtraction</v>
      </c>
      <c r="AE38" s="61" t="str">
        <f t="shared" si="3"/>
        <v>M2NS-Ij-29.2/M2NS-IIc-34.2</v>
      </c>
      <c r="AF38" s="105" t="str">
        <f t="shared" ref="AF38:AG38" si="82">M38</f>
        <v>M2NS-Ij-29.2: Visualizes and compares numbers up to 1000 using relation symbols.
M2NS-IIc-34.2: Solves routine and non-routine problems involving subtraction of whole numbers including money with minuends up to 1000 using appropriate problem solving.</v>
      </c>
      <c r="AG38" s="84" t="str">
        <f t="shared" si="82"/>
        <v>2.022 Visualizes and compares numbers up to 1000 M2NS-Ij-29.2 
2.023 Solves routine and non-routine problems involving subtraction of whole numbers M2NS-IIc-34.2</v>
      </c>
      <c r="AH38" s="107">
        <v>2</v>
      </c>
      <c r="AI38" s="41" t="s">
        <v>3689</v>
      </c>
      <c r="AJ38" s="113" t="s">
        <v>3690</v>
      </c>
      <c r="AK38" s="61"/>
      <c r="AL38" s="61"/>
      <c r="AM38" s="61"/>
      <c r="AN38" s="110"/>
      <c r="AO38" s="110"/>
      <c r="AP38" s="103" t="s">
        <v>1818</v>
      </c>
      <c r="AQ38" s="103" t="str">
        <f t="shared" si="38"/>
        <v>Completed</v>
      </c>
      <c r="AR38" s="115" t="s">
        <v>3691</v>
      </c>
    </row>
    <row r="39" spans="1:44" ht="15.75" customHeight="1" outlineLevel="1" x14ac:dyDescent="0.2">
      <c r="A39" s="502" t="s">
        <v>3692</v>
      </c>
      <c r="B39" s="502" t="s">
        <v>3693</v>
      </c>
      <c r="C39" s="61" t="s">
        <v>3694</v>
      </c>
      <c r="D39" s="73" t="s">
        <v>3695</v>
      </c>
      <c r="E39" s="73" t="s">
        <v>3696</v>
      </c>
      <c r="F39" s="73" t="s">
        <v>3697</v>
      </c>
      <c r="G39" s="111">
        <v>1</v>
      </c>
      <c r="H39" s="100" t="s">
        <v>3698</v>
      </c>
      <c r="I39" s="100"/>
      <c r="J39" s="61" t="s">
        <v>3699</v>
      </c>
      <c r="K39" s="84" t="s">
        <v>3605</v>
      </c>
      <c r="L39" s="84" t="s">
        <v>3606</v>
      </c>
      <c r="M39" s="84" t="s">
        <v>3607</v>
      </c>
      <c r="N39" s="84" t="s">
        <v>3608</v>
      </c>
      <c r="O39" s="83" t="s">
        <v>1043</v>
      </c>
      <c r="P39" s="214" t="s">
        <v>3700</v>
      </c>
      <c r="Q39" s="83" t="str">
        <f t="shared" si="48"/>
        <v>Ch 3 Practice 1.1.1: Adding with regrouping in ones</v>
      </c>
      <c r="R39" s="83" t="s">
        <v>1812</v>
      </c>
      <c r="S39" s="102" t="s">
        <v>1041</v>
      </c>
      <c r="T39" s="102" t="s">
        <v>1042</v>
      </c>
      <c r="U39" s="102" t="s">
        <v>33</v>
      </c>
      <c r="V39" s="61" t="s">
        <v>3701</v>
      </c>
      <c r="W39" s="104">
        <v>9789814969383</v>
      </c>
      <c r="X39" s="102">
        <v>37</v>
      </c>
      <c r="Y39" s="61" t="s">
        <v>1814</v>
      </c>
      <c r="Z39" s="61" t="s">
        <v>3578</v>
      </c>
      <c r="AA39" s="61" t="s">
        <v>3702</v>
      </c>
      <c r="AB39" s="61" t="str">
        <f t="shared" si="1"/>
        <v>2.037 To add within 1000 with regrouping in ones M2NS-Ig-27.4</v>
      </c>
      <c r="AC39" s="61" t="str">
        <f t="shared" ref="AC39:AD39" si="83">Y39</f>
        <v>1. Numbers and Number Sense</v>
      </c>
      <c r="AD39" s="61" t="str">
        <f t="shared" si="83"/>
        <v>G2.1.02  Addition / Subtraction</v>
      </c>
      <c r="AE39" s="61" t="str">
        <f t="shared" si="3"/>
        <v>M2NS-Ig-27.4</v>
      </c>
      <c r="AF39" s="105" t="str">
        <f t="shared" ref="AF39:AG39" si="84">M39</f>
        <v>M2NS-Ig-27.4: Visualizes, represents, and adds 2-digit by 3-digit numbers with sums up to 1000 without and with regrouping.</v>
      </c>
      <c r="AG39" s="84" t="str">
        <f t="shared" si="84"/>
        <v xml:space="preserve">2.016 Visualizes, represents, and adds 2-digit by 3-digit numbers with sums up to 1000 without and with regrouping M2NS-Ig-27.4 </v>
      </c>
      <c r="AH39" s="107">
        <v>3</v>
      </c>
      <c r="AI39" s="110" t="s">
        <v>2330</v>
      </c>
      <c r="AJ39" s="113" t="s">
        <v>2327</v>
      </c>
      <c r="AK39" s="61"/>
      <c r="AL39" s="61"/>
      <c r="AM39" s="61"/>
      <c r="AN39" s="110"/>
      <c r="AO39" s="110"/>
      <c r="AP39" s="103" t="s">
        <v>1818</v>
      </c>
      <c r="AQ39" s="103" t="str">
        <f t="shared" si="38"/>
        <v>Completed</v>
      </c>
      <c r="AR39" s="110"/>
    </row>
    <row r="40" spans="1:44" ht="15.75" customHeight="1" outlineLevel="1" x14ac:dyDescent="0.2">
      <c r="A40" s="487"/>
      <c r="B40" s="487"/>
      <c r="C40" s="61" t="s">
        <v>3703</v>
      </c>
      <c r="D40" s="73" t="s">
        <v>3704</v>
      </c>
      <c r="E40" s="73" t="s">
        <v>3705</v>
      </c>
      <c r="F40" s="73" t="s">
        <v>3706</v>
      </c>
      <c r="G40" s="111">
        <v>2</v>
      </c>
      <c r="H40" s="100" t="s">
        <v>3707</v>
      </c>
      <c r="I40" s="100" t="s">
        <v>3708</v>
      </c>
      <c r="J40" s="61" t="s">
        <v>3709</v>
      </c>
      <c r="K40" s="84" t="s">
        <v>3605</v>
      </c>
      <c r="L40" s="84" t="s">
        <v>3606</v>
      </c>
      <c r="M40" s="84" t="s">
        <v>3607</v>
      </c>
      <c r="N40" s="84" t="s">
        <v>3608</v>
      </c>
      <c r="O40" s="83" t="s">
        <v>1043</v>
      </c>
      <c r="P40" s="214" t="s">
        <v>3710</v>
      </c>
      <c r="Q40" s="83" t="str">
        <f t="shared" si="48"/>
        <v>Ch 3 Practice 1.2.1: Adding with regrouping in tens</v>
      </c>
      <c r="R40" s="83" t="s">
        <v>1812</v>
      </c>
      <c r="S40" s="102" t="s">
        <v>1041</v>
      </c>
      <c r="T40" s="102" t="s">
        <v>1042</v>
      </c>
      <c r="U40" s="102" t="s">
        <v>33</v>
      </c>
      <c r="V40" s="61" t="s">
        <v>3701</v>
      </c>
      <c r="W40" s="104">
        <v>9789814969383</v>
      </c>
      <c r="X40" s="102">
        <v>39</v>
      </c>
      <c r="Y40" s="61" t="s">
        <v>1814</v>
      </c>
      <c r="Z40" s="61" t="s">
        <v>3578</v>
      </c>
      <c r="AA40" s="61" t="s">
        <v>3702</v>
      </c>
      <c r="AB40" s="61" t="str">
        <f t="shared" si="1"/>
        <v>2.038 To add within 1000 with regrouping in tens M2NS-Ig-27.4</v>
      </c>
      <c r="AC40" s="61" t="str">
        <f t="shared" ref="AC40:AD40" si="85">Y40</f>
        <v>1. Numbers and Number Sense</v>
      </c>
      <c r="AD40" s="61" t="str">
        <f t="shared" si="85"/>
        <v>G2.1.02  Addition / Subtraction</v>
      </c>
      <c r="AE40" s="61" t="str">
        <f t="shared" si="3"/>
        <v>M2NS-Ig-27.4</v>
      </c>
      <c r="AF40" s="105" t="str">
        <f t="shared" ref="AF40:AG40" si="86">M40</f>
        <v>M2NS-Ig-27.4: Visualizes, represents, and adds 2-digit by 3-digit numbers with sums up to 1000 without and with regrouping.</v>
      </c>
      <c r="AG40" s="84" t="str">
        <f t="shared" si="86"/>
        <v xml:space="preserve">2.016 Visualizes, represents, and adds 2-digit by 3-digit numbers with sums up to 1000 without and with regrouping M2NS-Ig-27.4 </v>
      </c>
      <c r="AH40" s="107">
        <v>3</v>
      </c>
      <c r="AI40" s="110" t="s">
        <v>2330</v>
      </c>
      <c r="AJ40" s="113" t="s">
        <v>2327</v>
      </c>
      <c r="AK40" s="61"/>
      <c r="AL40" s="61"/>
      <c r="AM40" s="61"/>
      <c r="AN40" s="110"/>
      <c r="AO40" s="110"/>
      <c r="AP40" s="103" t="s">
        <v>1818</v>
      </c>
      <c r="AQ40" s="103" t="str">
        <f t="shared" si="38"/>
        <v>Completed</v>
      </c>
      <c r="AR40" s="110"/>
    </row>
    <row r="41" spans="1:44" ht="15.75" customHeight="1" outlineLevel="1" x14ac:dyDescent="0.2">
      <c r="A41" s="487"/>
      <c r="B41" s="487"/>
      <c r="C41" s="61" t="s">
        <v>3711</v>
      </c>
      <c r="D41" s="73" t="s">
        <v>3712</v>
      </c>
      <c r="E41" s="73" t="s">
        <v>3713</v>
      </c>
      <c r="F41" s="73" t="s">
        <v>3714</v>
      </c>
      <c r="G41" s="111">
        <v>3</v>
      </c>
      <c r="H41" s="100" t="s">
        <v>3715</v>
      </c>
      <c r="I41" s="100"/>
      <c r="J41" s="61" t="s">
        <v>3716</v>
      </c>
      <c r="K41" s="84" t="s">
        <v>3605</v>
      </c>
      <c r="L41" s="84" t="s">
        <v>3606</v>
      </c>
      <c r="M41" s="84" t="s">
        <v>3607</v>
      </c>
      <c r="N41" s="84" t="s">
        <v>3608</v>
      </c>
      <c r="O41" s="83" t="s">
        <v>1043</v>
      </c>
      <c r="P41" s="214" t="s">
        <v>3717</v>
      </c>
      <c r="Q41" s="83" t="str">
        <f t="shared" si="48"/>
        <v>Ch 3 Practice 1.3.1: Adding with regrouping in tens and ones</v>
      </c>
      <c r="R41" s="83" t="s">
        <v>1812</v>
      </c>
      <c r="S41" s="102" t="s">
        <v>1041</v>
      </c>
      <c r="T41" s="102" t="s">
        <v>1042</v>
      </c>
      <c r="U41" s="102" t="s">
        <v>33</v>
      </c>
      <c r="V41" s="61" t="s">
        <v>3701</v>
      </c>
      <c r="W41" s="104">
        <v>9789814969383</v>
      </c>
      <c r="X41" s="102">
        <v>42</v>
      </c>
      <c r="Y41" s="61" t="s">
        <v>1814</v>
      </c>
      <c r="Z41" s="61" t="s">
        <v>3578</v>
      </c>
      <c r="AA41" s="61" t="s">
        <v>3702</v>
      </c>
      <c r="AB41" s="61" t="str">
        <f t="shared" si="1"/>
        <v>2.039 To add within 1000 with regrouping in tens and ones M2NS-Ig-27.4</v>
      </c>
      <c r="AC41" s="61" t="str">
        <f t="shared" ref="AC41:AD41" si="87">Y41</f>
        <v>1. Numbers and Number Sense</v>
      </c>
      <c r="AD41" s="61" t="str">
        <f t="shared" si="87"/>
        <v>G2.1.02  Addition / Subtraction</v>
      </c>
      <c r="AE41" s="61" t="str">
        <f t="shared" si="3"/>
        <v>M2NS-Ig-27.4</v>
      </c>
      <c r="AF41" s="105" t="str">
        <f t="shared" ref="AF41:AG41" si="88">M41</f>
        <v>M2NS-Ig-27.4: Visualizes, represents, and adds 2-digit by 3-digit numbers with sums up to 1000 without and with regrouping.</v>
      </c>
      <c r="AG41" s="84" t="str">
        <f t="shared" si="88"/>
        <v xml:space="preserve">2.016 Visualizes, represents, and adds 2-digit by 3-digit numbers with sums up to 1000 without and with regrouping M2NS-Ig-27.4 </v>
      </c>
      <c r="AH41" s="107">
        <v>3</v>
      </c>
      <c r="AI41" s="41" t="s">
        <v>3718</v>
      </c>
      <c r="AJ41" s="113" t="s">
        <v>3719</v>
      </c>
      <c r="AK41" s="61"/>
      <c r="AL41" s="61"/>
      <c r="AM41" s="61"/>
      <c r="AN41" s="110"/>
      <c r="AO41" s="110"/>
      <c r="AP41" s="103" t="s">
        <v>1818</v>
      </c>
      <c r="AQ41" s="103" t="str">
        <f t="shared" si="38"/>
        <v>Completed</v>
      </c>
      <c r="AR41" s="110"/>
    </row>
    <row r="42" spans="1:44" ht="15.75" customHeight="1" outlineLevel="1" x14ac:dyDescent="0.2">
      <c r="A42" s="487"/>
      <c r="B42" s="471"/>
      <c r="C42" s="160"/>
      <c r="D42" s="185" t="s">
        <v>3720</v>
      </c>
      <c r="E42" s="185" t="s">
        <v>3721</v>
      </c>
      <c r="F42" s="185" t="s">
        <v>3722</v>
      </c>
      <c r="G42" s="211"/>
      <c r="H42" s="122"/>
      <c r="I42" s="122"/>
      <c r="J42" s="160" t="s">
        <v>3723</v>
      </c>
      <c r="K42" s="161" t="s">
        <v>3605</v>
      </c>
      <c r="L42" s="161" t="s">
        <v>3606</v>
      </c>
      <c r="M42" s="161" t="s">
        <v>3724</v>
      </c>
      <c r="N42" s="161" t="s">
        <v>3725</v>
      </c>
      <c r="O42" s="83" t="s">
        <v>1043</v>
      </c>
      <c r="P42" s="162"/>
      <c r="Q42" s="162" t="str">
        <f t="shared" si="48"/>
        <v>Ch 3 Practice 1.4.1: Adding two 2-digit numbers with regrouping</v>
      </c>
      <c r="R42" s="162" t="s">
        <v>1812</v>
      </c>
      <c r="S42" s="163" t="s">
        <v>1041</v>
      </c>
      <c r="T42" s="163" t="s">
        <v>1042</v>
      </c>
      <c r="U42" s="163" t="s">
        <v>33</v>
      </c>
      <c r="V42" s="160" t="s">
        <v>3701</v>
      </c>
      <c r="W42" s="165">
        <v>9789814969383</v>
      </c>
      <c r="X42" s="163">
        <v>51</v>
      </c>
      <c r="Y42" s="160" t="s">
        <v>1814</v>
      </c>
      <c r="Z42" s="160" t="s">
        <v>3578</v>
      </c>
      <c r="AA42" s="160" t="s">
        <v>3702</v>
      </c>
      <c r="AB42" s="160" t="str">
        <f t="shared" si="1"/>
        <v>2.040 To add two 2-digit numbers with regrouping using algorithm M2NS-Ig-27.4</v>
      </c>
      <c r="AC42" s="160" t="str">
        <f t="shared" ref="AC42:AD42" si="89">Y42</f>
        <v>1. Numbers and Number Sense</v>
      </c>
      <c r="AD42" s="160" t="str">
        <f t="shared" si="89"/>
        <v>G2.1.02  Addition / Subtraction</v>
      </c>
      <c r="AE42" s="160" t="str">
        <f t="shared" si="3"/>
        <v>M2NS-Ig-27.4</v>
      </c>
      <c r="AF42" s="167" t="str">
        <f t="shared" ref="AF42:AG42" si="90">M42</f>
        <v>M2NS-Ig-27.4  visualizes, represents, and adds 2-digit by 3-digit numbers with sums up to 1000 without and with regrouping .</v>
      </c>
      <c r="AG42" s="161" t="str">
        <f t="shared" si="90"/>
        <v>2.016 visualizes, represents, and adds 2-digit by 3-digit numbers M2NS-Ig-27.4</v>
      </c>
      <c r="AH42" s="169">
        <v>3</v>
      </c>
      <c r="AI42" s="172"/>
      <c r="AJ42" s="172"/>
      <c r="AK42" s="160" t="s">
        <v>3726</v>
      </c>
      <c r="AL42" s="160"/>
      <c r="AM42" s="160"/>
      <c r="AN42" s="170"/>
      <c r="AO42" s="170"/>
      <c r="AP42" s="103"/>
      <c r="AQ42" s="103"/>
      <c r="AR42" s="170"/>
    </row>
    <row r="43" spans="1:44" ht="15.75" customHeight="1" outlineLevel="1" x14ac:dyDescent="0.2">
      <c r="A43" s="487"/>
      <c r="B43" s="502" t="s">
        <v>3727</v>
      </c>
      <c r="C43" s="61" t="s">
        <v>3728</v>
      </c>
      <c r="D43" s="73" t="s">
        <v>3729</v>
      </c>
      <c r="E43" s="73" t="s">
        <v>3730</v>
      </c>
      <c r="F43" s="73" t="s">
        <v>3731</v>
      </c>
      <c r="G43" s="111">
        <v>4</v>
      </c>
      <c r="H43" s="100" t="s">
        <v>3732</v>
      </c>
      <c r="I43" s="100"/>
      <c r="J43" s="61" t="s">
        <v>3733</v>
      </c>
      <c r="K43" s="84" t="s">
        <v>3641</v>
      </c>
      <c r="L43" s="84" t="s">
        <v>3642</v>
      </c>
      <c r="M43" s="84" t="s">
        <v>3643</v>
      </c>
      <c r="N43" s="84" t="s">
        <v>3644</v>
      </c>
      <c r="O43" s="83" t="s">
        <v>1043</v>
      </c>
      <c r="P43" s="214" t="s">
        <v>3734</v>
      </c>
      <c r="Q43" s="83" t="str">
        <f t="shared" si="48"/>
        <v>Ch 3 Practice 2.1.1: Subtracting with regrouping in tens and ones</v>
      </c>
      <c r="R43" s="83" t="s">
        <v>1812</v>
      </c>
      <c r="S43" s="102" t="s">
        <v>1041</v>
      </c>
      <c r="T43" s="102" t="s">
        <v>1042</v>
      </c>
      <c r="U43" s="102" t="s">
        <v>33</v>
      </c>
      <c r="V43" s="61" t="s">
        <v>3701</v>
      </c>
      <c r="W43" s="104">
        <v>9789814969383</v>
      </c>
      <c r="X43" s="102">
        <v>46</v>
      </c>
      <c r="Y43" s="61" t="s">
        <v>1814</v>
      </c>
      <c r="Z43" s="61" t="s">
        <v>3578</v>
      </c>
      <c r="AA43" s="61" t="s">
        <v>3735</v>
      </c>
      <c r="AB43" s="61" t="str">
        <f t="shared" si="1"/>
        <v>2.041 To subtract within 1000 with regrouping in tens and ones M2NS-IIa-32.5</v>
      </c>
      <c r="AC43" s="61" t="str">
        <f t="shared" ref="AC43:AD43" si="91">Y43</f>
        <v>1. Numbers and Number Sense</v>
      </c>
      <c r="AD43" s="61" t="str">
        <f t="shared" si="91"/>
        <v>G2.1.02  Addition / Subtraction</v>
      </c>
      <c r="AE43" s="61" t="str">
        <f t="shared" si="3"/>
        <v>M2NS-IIa-32.5</v>
      </c>
      <c r="AF43" s="105" t="str">
        <f t="shared" ref="AF43:AG43" si="92">M43</f>
        <v>M2NS-IIa-32.5: Visualizes, represents, and subtracts 2- to 3-digit numbers with minuends up to 999 without and with regrouping.</v>
      </c>
      <c r="AG43" s="84" t="str">
        <f t="shared" si="92"/>
        <v>2.024 Visualizes, represents, and subtracts 2- to 3-digit numbers with minuends up to 999 without and with regrouping M2NS-IIa-32.5</v>
      </c>
      <c r="AH43" s="107">
        <v>3</v>
      </c>
      <c r="AI43" s="41" t="s">
        <v>2401</v>
      </c>
      <c r="AJ43" s="113" t="s">
        <v>2399</v>
      </c>
      <c r="AK43" s="61"/>
      <c r="AL43" s="61"/>
      <c r="AM43" s="61"/>
      <c r="AN43" s="110"/>
      <c r="AO43" s="110"/>
      <c r="AP43" s="103" t="s">
        <v>1818</v>
      </c>
      <c r="AQ43" s="103" t="str">
        <f t="shared" ref="AQ43:AQ51" si="93">IF($AP43="Raw Manuscript created","Editor to review",IF($AP43="Manuscript reviewed by Editor","Author to revise",IF($AP43="Manuscript revised by Author","Editor to review",IF($AP43="Manuscript finalised by Editor","Evonne to PFP",IF($AP43="Manuscript approved by Evonne","Evelyn to upload to Learnosity",IF($AP43="Manuscript uploaded to Learnosity","Prepress to create Activity",IF($AP43="Ready practice on Learnosity","Prepress to create Activity",IF($AP43="Activity created","Editor to conduct Learnosity review",IF($AP43="Published","Completed","")))))))))</f>
        <v>Completed</v>
      </c>
      <c r="AR43" s="110"/>
    </row>
    <row r="44" spans="1:44" ht="15.75" customHeight="1" outlineLevel="1" x14ac:dyDescent="0.2">
      <c r="A44" s="487"/>
      <c r="B44" s="487"/>
      <c r="C44" s="61" t="s">
        <v>3736</v>
      </c>
      <c r="D44" s="73" t="s">
        <v>3737</v>
      </c>
      <c r="E44" s="73" t="s">
        <v>3738</v>
      </c>
      <c r="F44" s="73" t="s">
        <v>3739</v>
      </c>
      <c r="G44" s="111">
        <v>5</v>
      </c>
      <c r="H44" s="100" t="s">
        <v>3740</v>
      </c>
      <c r="I44" s="100"/>
      <c r="J44" s="61" t="s">
        <v>3741</v>
      </c>
      <c r="K44" s="84" t="s">
        <v>3641</v>
      </c>
      <c r="L44" s="84" t="s">
        <v>3642</v>
      </c>
      <c r="M44" s="84" t="s">
        <v>3643</v>
      </c>
      <c r="N44" s="84" t="s">
        <v>3644</v>
      </c>
      <c r="O44" s="83" t="s">
        <v>1043</v>
      </c>
      <c r="P44" s="214" t="s">
        <v>3742</v>
      </c>
      <c r="Q44" s="83" t="str">
        <f t="shared" si="48"/>
        <v>Ch 3 Practice 2.2.1: Subtracting with regrouping in hundreds and tens</v>
      </c>
      <c r="R44" s="83" t="s">
        <v>1812</v>
      </c>
      <c r="S44" s="102" t="s">
        <v>1041</v>
      </c>
      <c r="T44" s="102" t="s">
        <v>1042</v>
      </c>
      <c r="U44" s="102" t="s">
        <v>33</v>
      </c>
      <c r="V44" s="61" t="s">
        <v>3701</v>
      </c>
      <c r="W44" s="104">
        <v>9789814969383</v>
      </c>
      <c r="X44" s="102">
        <v>48</v>
      </c>
      <c r="Y44" s="61" t="s">
        <v>1814</v>
      </c>
      <c r="Z44" s="61" t="s">
        <v>3578</v>
      </c>
      <c r="AA44" s="61" t="s">
        <v>3735</v>
      </c>
      <c r="AB44" s="61" t="str">
        <f t="shared" si="1"/>
        <v>2.042 To subtract within 1000 with regrouping in hundreds and tens M2NS-IIa-32.5</v>
      </c>
      <c r="AC44" s="61" t="str">
        <f t="shared" ref="AC44:AD44" si="94">Y44</f>
        <v>1. Numbers and Number Sense</v>
      </c>
      <c r="AD44" s="61" t="str">
        <f t="shared" si="94"/>
        <v>G2.1.02  Addition / Subtraction</v>
      </c>
      <c r="AE44" s="61" t="str">
        <f t="shared" si="3"/>
        <v>M2NS-IIa-32.5</v>
      </c>
      <c r="AF44" s="105" t="str">
        <f t="shared" ref="AF44:AG44" si="95">M44</f>
        <v>M2NS-IIa-32.5: Visualizes, represents, and subtracts 2- to 3-digit numbers with minuends up to 999 without and with regrouping.</v>
      </c>
      <c r="AG44" s="84" t="str">
        <f t="shared" si="95"/>
        <v>2.024 Visualizes, represents, and subtracts 2- to 3-digit numbers with minuends up to 999 without and with regrouping M2NS-IIa-32.5</v>
      </c>
      <c r="AH44" s="107">
        <v>3</v>
      </c>
      <c r="AI44" s="110" t="s">
        <v>3734</v>
      </c>
      <c r="AJ44" s="113" t="s">
        <v>3731</v>
      </c>
      <c r="AK44" s="61"/>
      <c r="AL44" s="61"/>
      <c r="AM44" s="61"/>
      <c r="AN44" s="110"/>
      <c r="AO44" s="110"/>
      <c r="AP44" s="103" t="s">
        <v>1818</v>
      </c>
      <c r="AQ44" s="103" t="str">
        <f t="shared" si="93"/>
        <v>Completed</v>
      </c>
      <c r="AR44" s="110"/>
    </row>
    <row r="45" spans="1:44" ht="15.75" customHeight="1" outlineLevel="1" x14ac:dyDescent="0.2">
      <c r="A45" s="487"/>
      <c r="B45" s="471"/>
      <c r="C45" s="61" t="s">
        <v>3743</v>
      </c>
      <c r="D45" s="73" t="s">
        <v>3744</v>
      </c>
      <c r="E45" s="73" t="s">
        <v>3745</v>
      </c>
      <c r="F45" s="73" t="s">
        <v>3746</v>
      </c>
      <c r="G45" s="111">
        <v>6</v>
      </c>
      <c r="H45" s="100"/>
      <c r="I45" s="100" t="s">
        <v>2185</v>
      </c>
      <c r="J45" s="61" t="s">
        <v>3747</v>
      </c>
      <c r="K45" s="84" t="s">
        <v>3641</v>
      </c>
      <c r="L45" s="84" t="s">
        <v>3642</v>
      </c>
      <c r="M45" s="84" t="s">
        <v>3643</v>
      </c>
      <c r="N45" s="84" t="s">
        <v>3644</v>
      </c>
      <c r="O45" s="83" t="s">
        <v>1043</v>
      </c>
      <c r="P45" s="214" t="s">
        <v>3748</v>
      </c>
      <c r="Q45" s="83" t="str">
        <f t="shared" si="48"/>
        <v>Ch 3 Practice 2.3.1: Subtracting with regrouping in hundreds, tens and ones</v>
      </c>
      <c r="R45" s="83" t="s">
        <v>1812</v>
      </c>
      <c r="S45" s="102" t="s">
        <v>1041</v>
      </c>
      <c r="T45" s="102" t="s">
        <v>1042</v>
      </c>
      <c r="U45" s="102" t="s">
        <v>33</v>
      </c>
      <c r="V45" s="61" t="s">
        <v>3701</v>
      </c>
      <c r="W45" s="104">
        <v>9789814969383</v>
      </c>
      <c r="X45" s="102">
        <v>52</v>
      </c>
      <c r="Y45" s="61" t="s">
        <v>1814</v>
      </c>
      <c r="Z45" s="61" t="s">
        <v>3578</v>
      </c>
      <c r="AA45" s="61" t="s">
        <v>3735</v>
      </c>
      <c r="AB45" s="61" t="str">
        <f t="shared" si="1"/>
        <v>2.043 To subtract within 1000 with regrouping in hundreds, tens and ones M2NS-IIa-32.5</v>
      </c>
      <c r="AC45" s="61" t="str">
        <f t="shared" ref="AC45:AD45" si="96">Y45</f>
        <v>1. Numbers and Number Sense</v>
      </c>
      <c r="AD45" s="61" t="str">
        <f t="shared" si="96"/>
        <v>G2.1.02  Addition / Subtraction</v>
      </c>
      <c r="AE45" s="61" t="str">
        <f t="shared" si="3"/>
        <v>M2NS-IIa-32.5</v>
      </c>
      <c r="AF45" s="105" t="str">
        <f t="shared" ref="AF45:AG45" si="97">M45</f>
        <v>M2NS-IIa-32.5: Visualizes, represents, and subtracts 2- to 3-digit numbers with minuends up to 999 without and with regrouping.</v>
      </c>
      <c r="AG45" s="84" t="str">
        <f t="shared" si="97"/>
        <v>2.024 Visualizes, represents, and subtracts 2- to 3-digit numbers with minuends up to 999 without and with regrouping M2NS-IIa-32.5</v>
      </c>
      <c r="AH45" s="107">
        <v>3</v>
      </c>
      <c r="AI45" s="110" t="s">
        <v>3742</v>
      </c>
      <c r="AJ45" s="113" t="s">
        <v>3739</v>
      </c>
      <c r="AK45" s="61"/>
      <c r="AL45" s="61"/>
      <c r="AM45" s="61"/>
      <c r="AN45" s="110"/>
      <c r="AO45" s="110"/>
      <c r="AP45" s="103" t="s">
        <v>1818</v>
      </c>
      <c r="AQ45" s="103" t="str">
        <f t="shared" si="93"/>
        <v>Completed</v>
      </c>
      <c r="AR45" s="110"/>
    </row>
    <row r="46" spans="1:44" ht="15.75" customHeight="1" outlineLevel="1" x14ac:dyDescent="0.2">
      <c r="A46" s="487"/>
      <c r="B46" s="502" t="s">
        <v>331</v>
      </c>
      <c r="C46" s="502" t="s">
        <v>3253</v>
      </c>
      <c r="D46" s="73" t="s">
        <v>3749</v>
      </c>
      <c r="E46" s="73" t="s">
        <v>3750</v>
      </c>
      <c r="F46" s="73" t="s">
        <v>3751</v>
      </c>
      <c r="G46" s="111">
        <v>7</v>
      </c>
      <c r="H46" s="100"/>
      <c r="I46" s="100"/>
      <c r="J46" s="61" t="s">
        <v>3752</v>
      </c>
      <c r="K46" s="84" t="s">
        <v>3753</v>
      </c>
      <c r="L46" s="84" t="s">
        <v>3506</v>
      </c>
      <c r="M46" s="84" t="s">
        <v>3754</v>
      </c>
      <c r="N46" s="84" t="s">
        <v>3755</v>
      </c>
      <c r="O46" s="83" t="s">
        <v>1043</v>
      </c>
      <c r="P46" s="214" t="s">
        <v>3756</v>
      </c>
      <c r="Q46" s="83" t="str">
        <f t="shared" si="48"/>
        <v>Ch 3 Practice 3.1.1: Using bar models</v>
      </c>
      <c r="R46" s="83" t="s">
        <v>1812</v>
      </c>
      <c r="S46" s="102" t="s">
        <v>1041</v>
      </c>
      <c r="T46" s="102" t="s">
        <v>1042</v>
      </c>
      <c r="U46" s="102" t="s">
        <v>33</v>
      </c>
      <c r="V46" s="61" t="s">
        <v>3701</v>
      </c>
      <c r="W46" s="104">
        <v>9789814969383</v>
      </c>
      <c r="X46" s="102">
        <v>55</v>
      </c>
      <c r="Y46" s="61" t="s">
        <v>1814</v>
      </c>
      <c r="Z46" s="61" t="s">
        <v>3578</v>
      </c>
      <c r="AA46" s="61" t="s">
        <v>2438</v>
      </c>
      <c r="AB46" s="61" t="str">
        <f t="shared" si="1"/>
        <v>2.044 To use a part-whole bar model or a comparison bar model to represent an addition situation M2NS-Ij-29.2</v>
      </c>
      <c r="AC46" s="61" t="str">
        <f t="shared" ref="AC46:AD46" si="98">Y46</f>
        <v>1. Numbers and Number Sense</v>
      </c>
      <c r="AD46" s="61" t="str">
        <f t="shared" si="98"/>
        <v>G2.1.02  Addition / Subtraction</v>
      </c>
      <c r="AE46" s="61" t="str">
        <f t="shared" si="3"/>
        <v>M2NS-Ij-29.2</v>
      </c>
      <c r="AF46" s="105" t="str">
        <f t="shared" ref="AF46:AG46" si="99">M46</f>
        <v>M2NS-Ij-29.2: Visualizes and compares numbers up to 1000 using relation symbols.</v>
      </c>
      <c r="AG46" s="84" t="str">
        <f t="shared" si="99"/>
        <v xml:space="preserve">2.022 Visualizes and compares numbers up to 1000 M2NS-Ij-29.2 </v>
      </c>
      <c r="AH46" s="107">
        <v>3</v>
      </c>
      <c r="AI46" s="110" t="s">
        <v>2037</v>
      </c>
      <c r="AJ46" s="113" t="s">
        <v>2034</v>
      </c>
      <c r="AK46" s="61"/>
      <c r="AL46" s="61"/>
      <c r="AM46" s="61"/>
      <c r="AN46" s="110"/>
      <c r="AO46" s="110"/>
      <c r="AP46" s="103" t="s">
        <v>1818</v>
      </c>
      <c r="AQ46" s="103" t="str">
        <f t="shared" si="93"/>
        <v>Completed</v>
      </c>
      <c r="AR46" s="102"/>
    </row>
    <row r="47" spans="1:44" ht="15.75" customHeight="1" outlineLevel="1" x14ac:dyDescent="0.2">
      <c r="A47" s="487"/>
      <c r="B47" s="487"/>
      <c r="C47" s="487"/>
      <c r="D47" s="73" t="s">
        <v>3757</v>
      </c>
      <c r="E47" s="73" t="s">
        <v>3758</v>
      </c>
      <c r="F47" s="73" t="s">
        <v>3759</v>
      </c>
      <c r="G47" s="111">
        <v>8</v>
      </c>
      <c r="H47" s="100" t="s">
        <v>3760</v>
      </c>
      <c r="I47" s="100"/>
      <c r="J47" s="61" t="s">
        <v>3761</v>
      </c>
      <c r="K47" s="61" t="s">
        <v>3753</v>
      </c>
      <c r="L47" s="84" t="s">
        <v>3506</v>
      </c>
      <c r="M47" s="84" t="s">
        <v>3754</v>
      </c>
      <c r="N47" s="61" t="s">
        <v>3755</v>
      </c>
      <c r="O47" s="83" t="s">
        <v>1043</v>
      </c>
      <c r="P47" s="214" t="s">
        <v>3762</v>
      </c>
      <c r="Q47" s="83" t="str">
        <f t="shared" si="48"/>
        <v>Ch 3 Practice 3.1.2: Solving word problems</v>
      </c>
      <c r="R47" s="83" t="s">
        <v>1812</v>
      </c>
      <c r="S47" s="102" t="s">
        <v>1041</v>
      </c>
      <c r="T47" s="102" t="s">
        <v>1042</v>
      </c>
      <c r="U47" s="102" t="s">
        <v>33</v>
      </c>
      <c r="V47" s="61" t="s">
        <v>3701</v>
      </c>
      <c r="W47" s="104">
        <v>9789814969383</v>
      </c>
      <c r="X47" s="102">
        <v>55</v>
      </c>
      <c r="Y47" s="61" t="s">
        <v>1814</v>
      </c>
      <c r="Z47" s="61" t="s">
        <v>3578</v>
      </c>
      <c r="AA47" s="61" t="s">
        <v>2438</v>
      </c>
      <c r="AB47" s="61" t="str">
        <f t="shared" si="1"/>
        <v>2.045 To solve 1-step word problems involving addition M2NS-Ij-29.2</v>
      </c>
      <c r="AC47" s="61" t="str">
        <f t="shared" ref="AC47:AD47" si="100">Y47</f>
        <v>1. Numbers and Number Sense</v>
      </c>
      <c r="AD47" s="61" t="str">
        <f t="shared" si="100"/>
        <v>G2.1.02  Addition / Subtraction</v>
      </c>
      <c r="AE47" s="61" t="str">
        <f t="shared" si="3"/>
        <v>M2NS-Ij-29.2</v>
      </c>
      <c r="AF47" s="105" t="str">
        <f t="shared" ref="AF47:AG47" si="101">M47</f>
        <v>M2NS-Ij-29.2: Visualizes and compares numbers up to 1000 using relation symbols.</v>
      </c>
      <c r="AG47" s="84" t="str">
        <f t="shared" si="101"/>
        <v xml:space="preserve">2.022 Visualizes and compares numbers up to 1000 M2NS-Ij-29.2 </v>
      </c>
      <c r="AH47" s="107">
        <v>3</v>
      </c>
      <c r="AI47" s="110" t="s">
        <v>3756</v>
      </c>
      <c r="AJ47" s="113" t="s">
        <v>3751</v>
      </c>
      <c r="AK47" s="61"/>
      <c r="AL47" s="61"/>
      <c r="AM47" s="61"/>
      <c r="AN47" s="110"/>
      <c r="AO47" s="110"/>
      <c r="AP47" s="103" t="s">
        <v>1818</v>
      </c>
      <c r="AQ47" s="103" t="str">
        <f t="shared" si="93"/>
        <v>Completed</v>
      </c>
      <c r="AR47" s="102"/>
    </row>
    <row r="48" spans="1:44" ht="15.75" customHeight="1" outlineLevel="1" x14ac:dyDescent="0.2">
      <c r="A48" s="487"/>
      <c r="B48" s="487"/>
      <c r="C48" s="487"/>
      <c r="D48" s="73" t="s">
        <v>3763</v>
      </c>
      <c r="E48" s="73" t="s">
        <v>3764</v>
      </c>
      <c r="F48" s="73" t="s">
        <v>3765</v>
      </c>
      <c r="G48" s="111">
        <v>9</v>
      </c>
      <c r="H48" s="100"/>
      <c r="I48" s="100"/>
      <c r="J48" s="61" t="s">
        <v>3766</v>
      </c>
      <c r="K48" s="84" t="s">
        <v>3767</v>
      </c>
      <c r="L48" s="84" t="s">
        <v>3768</v>
      </c>
      <c r="M48" s="84" t="s">
        <v>3769</v>
      </c>
      <c r="N48" s="84" t="s">
        <v>3770</v>
      </c>
      <c r="O48" s="83" t="s">
        <v>1043</v>
      </c>
      <c r="P48" s="214" t="s">
        <v>3771</v>
      </c>
      <c r="Q48" s="83" t="str">
        <f t="shared" si="48"/>
        <v>Ch 3 Practice 3.1.3: Using bar models</v>
      </c>
      <c r="R48" s="83" t="s">
        <v>1812</v>
      </c>
      <c r="S48" s="102" t="s">
        <v>1041</v>
      </c>
      <c r="T48" s="102" t="s">
        <v>1042</v>
      </c>
      <c r="U48" s="102" t="s">
        <v>33</v>
      </c>
      <c r="V48" s="61" t="s">
        <v>3701</v>
      </c>
      <c r="W48" s="104">
        <v>9789814969383</v>
      </c>
      <c r="X48" s="102">
        <v>60</v>
      </c>
      <c r="Y48" s="61" t="s">
        <v>1814</v>
      </c>
      <c r="Z48" s="61" t="s">
        <v>3578</v>
      </c>
      <c r="AA48" s="61" t="s">
        <v>2438</v>
      </c>
      <c r="AB48" s="61" t="str">
        <f t="shared" si="1"/>
        <v>2.046 To use a part-whole bar model or a comparison bar model to represent a subtraction situation M2NS-IIe-34.4</v>
      </c>
      <c r="AC48" s="61" t="str">
        <f t="shared" ref="AC48:AD48" si="102">Y48</f>
        <v>1. Numbers and Number Sense</v>
      </c>
      <c r="AD48" s="61" t="str">
        <f t="shared" si="102"/>
        <v>G2.1.02  Addition / Subtraction</v>
      </c>
      <c r="AE48" s="61" t="str">
        <f t="shared" si="3"/>
        <v>M2NS-IIe-34.4</v>
      </c>
      <c r="AF48" s="105" t="str">
        <f t="shared" ref="AF48:AG48" si="103">M48</f>
        <v>M2NS-IIe-34.4: Solves multi-step routine and non-routine problems involving addition and subtraction of 2- to 3-digit numbers including money using appropriate problem solving strategies and tools.</v>
      </c>
      <c r="AG48" s="84" t="str">
        <f t="shared" si="103"/>
        <v>2.030 Solves multi-step routine and non-routine problems involving addition and subtraction of 2- to 3-digit numbers including money M2NS-IIe-34.4</v>
      </c>
      <c r="AH48" s="107">
        <v>3</v>
      </c>
      <c r="AI48" s="110" t="s">
        <v>2136</v>
      </c>
      <c r="AJ48" s="113" t="s">
        <v>2133</v>
      </c>
      <c r="AK48" s="61"/>
      <c r="AL48" s="61"/>
      <c r="AM48" s="61"/>
      <c r="AN48" s="110"/>
      <c r="AO48" s="110"/>
      <c r="AP48" s="103" t="s">
        <v>1818</v>
      </c>
      <c r="AQ48" s="103" t="str">
        <f t="shared" si="93"/>
        <v>Completed</v>
      </c>
      <c r="AR48" s="41"/>
    </row>
    <row r="49" spans="1:44" ht="15.75" customHeight="1" outlineLevel="1" x14ac:dyDescent="0.2">
      <c r="A49" s="487"/>
      <c r="B49" s="487"/>
      <c r="C49" s="487"/>
      <c r="D49" s="73" t="s">
        <v>3772</v>
      </c>
      <c r="E49" s="73" t="s">
        <v>3773</v>
      </c>
      <c r="F49" s="73" t="s">
        <v>3774</v>
      </c>
      <c r="G49" s="111">
        <v>10</v>
      </c>
      <c r="H49" s="100" t="s">
        <v>3775</v>
      </c>
      <c r="I49" s="100"/>
      <c r="J49" s="61" t="s">
        <v>3776</v>
      </c>
      <c r="K49" s="84" t="s">
        <v>3767</v>
      </c>
      <c r="L49" s="84" t="s">
        <v>3768</v>
      </c>
      <c r="M49" s="84" t="s">
        <v>3769</v>
      </c>
      <c r="N49" s="84" t="s">
        <v>3770</v>
      </c>
      <c r="O49" s="83" t="s">
        <v>1043</v>
      </c>
      <c r="P49" s="102" t="s">
        <v>3777</v>
      </c>
      <c r="Q49" s="83" t="str">
        <f t="shared" si="48"/>
        <v>Ch 3 Practice 3.1.4: Solving word problems</v>
      </c>
      <c r="R49" s="83" t="s">
        <v>1812</v>
      </c>
      <c r="S49" s="102" t="s">
        <v>1041</v>
      </c>
      <c r="T49" s="102" t="s">
        <v>1042</v>
      </c>
      <c r="U49" s="102" t="s">
        <v>33</v>
      </c>
      <c r="V49" s="61" t="s">
        <v>3701</v>
      </c>
      <c r="W49" s="104">
        <v>9789814969383</v>
      </c>
      <c r="X49" s="102">
        <v>60</v>
      </c>
      <c r="Y49" s="61" t="s">
        <v>1814</v>
      </c>
      <c r="Z49" s="61" t="s">
        <v>3578</v>
      </c>
      <c r="AA49" s="61" t="s">
        <v>2438</v>
      </c>
      <c r="AB49" s="61" t="str">
        <f t="shared" si="1"/>
        <v>2.047 To solve 1-step word problems involving subtraction M2NS-IIe-34.4</v>
      </c>
      <c r="AC49" s="61" t="str">
        <f t="shared" ref="AC49:AD49" si="104">Y49</f>
        <v>1. Numbers and Number Sense</v>
      </c>
      <c r="AD49" s="61" t="str">
        <f t="shared" si="104"/>
        <v>G2.1.02  Addition / Subtraction</v>
      </c>
      <c r="AE49" s="61" t="str">
        <f t="shared" si="3"/>
        <v>M2NS-IIe-34.4</v>
      </c>
      <c r="AF49" s="105" t="str">
        <f t="shared" ref="AF49:AG49" si="105">M49</f>
        <v>M2NS-IIe-34.4: Solves multi-step routine and non-routine problems involving addition and subtraction of 2- to 3-digit numbers including money using appropriate problem solving strategies and tools.</v>
      </c>
      <c r="AG49" s="84" t="str">
        <f t="shared" si="105"/>
        <v>2.030 Solves multi-step routine and non-routine problems involving addition and subtraction of 2- to 3-digit numbers including money M2NS-IIe-34.4</v>
      </c>
      <c r="AH49" s="107">
        <v>3</v>
      </c>
      <c r="AI49" s="110" t="s">
        <v>3771</v>
      </c>
      <c r="AJ49" s="113" t="s">
        <v>3765</v>
      </c>
      <c r="AK49" s="61"/>
      <c r="AL49" s="61"/>
      <c r="AM49" s="61"/>
      <c r="AN49" s="110"/>
      <c r="AO49" s="110"/>
      <c r="AP49" s="103" t="s">
        <v>1818</v>
      </c>
      <c r="AQ49" s="103" t="str">
        <f t="shared" si="93"/>
        <v>Completed</v>
      </c>
      <c r="AR49" s="41"/>
    </row>
    <row r="50" spans="1:44" ht="15.75" customHeight="1" outlineLevel="1" x14ac:dyDescent="0.2">
      <c r="A50" s="487"/>
      <c r="B50" s="487"/>
      <c r="C50" s="487"/>
      <c r="D50" s="73" t="s">
        <v>3778</v>
      </c>
      <c r="E50" s="73" t="s">
        <v>3779</v>
      </c>
      <c r="F50" s="73" t="s">
        <v>3780</v>
      </c>
      <c r="G50" s="111">
        <v>11</v>
      </c>
      <c r="H50" s="100"/>
      <c r="I50" s="100"/>
      <c r="J50" s="61" t="s">
        <v>3781</v>
      </c>
      <c r="K50" s="84" t="s">
        <v>3676</v>
      </c>
      <c r="L50" s="84" t="s">
        <v>3782</v>
      </c>
      <c r="M50" s="84" t="s">
        <v>3678</v>
      </c>
      <c r="N50" s="188" t="s">
        <v>3679</v>
      </c>
      <c r="O50" s="83" t="s">
        <v>1043</v>
      </c>
      <c r="P50" s="102" t="s">
        <v>3783</v>
      </c>
      <c r="Q50" s="83" t="str">
        <f t="shared" si="48"/>
        <v>Ch 3 Practice 3.1.5: Using bar models</v>
      </c>
      <c r="R50" s="83" t="s">
        <v>1812</v>
      </c>
      <c r="S50" s="102" t="s">
        <v>1041</v>
      </c>
      <c r="T50" s="102" t="s">
        <v>1042</v>
      </c>
      <c r="U50" s="102" t="s">
        <v>33</v>
      </c>
      <c r="V50" s="61" t="s">
        <v>3701</v>
      </c>
      <c r="W50" s="104">
        <v>9789814969383</v>
      </c>
      <c r="X50" s="102">
        <v>60</v>
      </c>
      <c r="Y50" s="61" t="s">
        <v>1814</v>
      </c>
      <c r="Z50" s="61" t="s">
        <v>3578</v>
      </c>
      <c r="AA50" s="61" t="s">
        <v>2438</v>
      </c>
      <c r="AB50" s="61" t="str">
        <f t="shared" si="1"/>
        <v>2.048 To use a part-whole bar model or a comparison bar model to represent an addition or subtraction situation M2NS-Ij-29.2/M2NS-IIc-34.2</v>
      </c>
      <c r="AC50" s="61" t="str">
        <f t="shared" ref="AC50:AD50" si="106">Y50</f>
        <v>1. Numbers and Number Sense</v>
      </c>
      <c r="AD50" s="61" t="str">
        <f t="shared" si="106"/>
        <v>G2.1.02  Addition / Subtraction</v>
      </c>
      <c r="AE50" s="61" t="str">
        <f t="shared" si="3"/>
        <v>M2NS-Ij-29.2/M2NS-IIc-34.2</v>
      </c>
      <c r="AF50" s="105" t="str">
        <f t="shared" ref="AF50:AG50" si="107">M50</f>
        <v>M2NS-Ij-29.2: Visualizes and compares numbers up to 1000 using relation symbols.
M2NS-IIc-34.2: Solves routine and non-routine problems involving subtraction of whole numbers including money with minuends up to 1000 using appropriate problem solving.</v>
      </c>
      <c r="AG50" s="84" t="str">
        <f t="shared" si="107"/>
        <v>2.022 Visualizes and compares numbers up to 1000 M2NS-Ij-29.2 
2.023 Solves routine and non-routine problems involving subtraction of whole numbers M2NS-IIc-34.2</v>
      </c>
      <c r="AH50" s="107">
        <v>3</v>
      </c>
      <c r="AI50" s="41" t="s">
        <v>3681</v>
      </c>
      <c r="AJ50" s="113" t="s">
        <v>3784</v>
      </c>
      <c r="AK50" s="61"/>
      <c r="AL50" s="61"/>
      <c r="AM50" s="61"/>
      <c r="AN50" s="110"/>
      <c r="AO50" s="110"/>
      <c r="AP50" s="103" t="s">
        <v>1818</v>
      </c>
      <c r="AQ50" s="103" t="str">
        <f t="shared" si="93"/>
        <v>Completed</v>
      </c>
      <c r="AR50" s="110"/>
    </row>
    <row r="51" spans="1:44" ht="15.75" customHeight="1" outlineLevel="1" x14ac:dyDescent="0.2">
      <c r="A51" s="487"/>
      <c r="B51" s="487"/>
      <c r="C51" s="487"/>
      <c r="D51" s="73" t="s">
        <v>3785</v>
      </c>
      <c r="E51" s="73" t="s">
        <v>3786</v>
      </c>
      <c r="F51" s="73" t="s">
        <v>3787</v>
      </c>
      <c r="G51" s="111">
        <v>12</v>
      </c>
      <c r="H51" s="100" t="s">
        <v>3788</v>
      </c>
      <c r="I51" s="100" t="s">
        <v>1878</v>
      </c>
      <c r="J51" s="61" t="s">
        <v>3789</v>
      </c>
      <c r="K51" s="84" t="s">
        <v>3676</v>
      </c>
      <c r="L51" s="84" t="s">
        <v>3782</v>
      </c>
      <c r="M51" s="84" t="s">
        <v>3678</v>
      </c>
      <c r="N51" s="188" t="s">
        <v>3679</v>
      </c>
      <c r="O51" s="83" t="s">
        <v>1043</v>
      </c>
      <c r="P51" s="214" t="s">
        <v>3790</v>
      </c>
      <c r="Q51" s="83" t="str">
        <f t="shared" si="48"/>
        <v>Ch 3 Practice 3.1.6: Word problems</v>
      </c>
      <c r="R51" s="83" t="s">
        <v>1812</v>
      </c>
      <c r="S51" s="102" t="s">
        <v>1041</v>
      </c>
      <c r="T51" s="102" t="s">
        <v>1042</v>
      </c>
      <c r="U51" s="102" t="s">
        <v>33</v>
      </c>
      <c r="V51" s="61" t="s">
        <v>3701</v>
      </c>
      <c r="W51" s="104">
        <v>9789814969383</v>
      </c>
      <c r="X51" s="102">
        <v>60</v>
      </c>
      <c r="Y51" s="61" t="s">
        <v>1814</v>
      </c>
      <c r="Z51" s="61" t="s">
        <v>3578</v>
      </c>
      <c r="AA51" s="61" t="s">
        <v>2438</v>
      </c>
      <c r="AB51" s="61" t="str">
        <f t="shared" si="1"/>
        <v>2.049 To solve 2-step word problems involving addition and subtraction M2NS-Ij-29.2/M2NS-IIc-34.2</v>
      </c>
      <c r="AC51" s="61" t="str">
        <f t="shared" ref="AC51:AD51" si="108">Y51</f>
        <v>1. Numbers and Number Sense</v>
      </c>
      <c r="AD51" s="61" t="str">
        <f t="shared" si="108"/>
        <v>G2.1.02  Addition / Subtraction</v>
      </c>
      <c r="AE51" s="61" t="str">
        <f t="shared" si="3"/>
        <v>M2NS-Ij-29.2/M2NS-IIc-34.2</v>
      </c>
      <c r="AF51" s="105" t="str">
        <f t="shared" ref="AF51:AG51" si="109">M51</f>
        <v>M2NS-Ij-29.2: Visualizes and compares numbers up to 1000 using relation symbols.
M2NS-IIc-34.2: Solves routine and non-routine problems involving subtraction of whole numbers including money with minuends up to 1000 using appropriate problem solving.</v>
      </c>
      <c r="AG51" s="84" t="str">
        <f t="shared" si="109"/>
        <v>2.022 Visualizes and compares numbers up to 1000 M2NS-Ij-29.2 
2.023 Solves routine and non-routine problems involving subtraction of whole numbers M2NS-IIc-34.2</v>
      </c>
      <c r="AH51" s="107">
        <v>3</v>
      </c>
      <c r="AI51" s="110" t="s">
        <v>3783</v>
      </c>
      <c r="AJ51" s="113" t="s">
        <v>3780</v>
      </c>
      <c r="AK51" s="61"/>
      <c r="AL51" s="61"/>
      <c r="AM51" s="61"/>
      <c r="AN51" s="110"/>
      <c r="AO51" s="110"/>
      <c r="AP51" s="103" t="s">
        <v>1818</v>
      </c>
      <c r="AQ51" s="103" t="str">
        <f t="shared" si="93"/>
        <v>Completed</v>
      </c>
      <c r="AR51" s="110"/>
    </row>
    <row r="52" spans="1:44" ht="15.75" customHeight="1" outlineLevel="1" x14ac:dyDescent="0.2">
      <c r="A52" s="487"/>
      <c r="B52" s="487"/>
      <c r="C52" s="487"/>
      <c r="D52" s="185" t="s">
        <v>3791</v>
      </c>
      <c r="E52" s="185" t="s">
        <v>3792</v>
      </c>
      <c r="F52" s="185" t="s">
        <v>3793</v>
      </c>
      <c r="G52" s="211"/>
      <c r="H52" s="122"/>
      <c r="I52" s="122"/>
      <c r="J52" s="160" t="s">
        <v>3794</v>
      </c>
      <c r="K52" s="161" t="s">
        <v>3795</v>
      </c>
      <c r="L52" s="161" t="s">
        <v>3796</v>
      </c>
      <c r="M52" s="161" t="s">
        <v>3797</v>
      </c>
      <c r="N52" s="161" t="s">
        <v>3798</v>
      </c>
      <c r="O52" s="83" t="s">
        <v>1043</v>
      </c>
      <c r="P52" s="162"/>
      <c r="Q52" s="162" t="str">
        <f t="shared" si="48"/>
        <v>Ch 3 Practice 3.1.7:  Equal sharing, repeated subtraction, equal jumps on the number line, and formation of equal groups of objects</v>
      </c>
      <c r="R52" s="162" t="s">
        <v>1812</v>
      </c>
      <c r="S52" s="163" t="s">
        <v>1041</v>
      </c>
      <c r="T52" s="163" t="s">
        <v>1042</v>
      </c>
      <c r="U52" s="163" t="s">
        <v>33</v>
      </c>
      <c r="V52" s="160" t="s">
        <v>3701</v>
      </c>
      <c r="W52" s="165">
        <v>9789814969383</v>
      </c>
      <c r="X52" s="163">
        <v>69</v>
      </c>
      <c r="Y52" s="160" t="s">
        <v>1814</v>
      </c>
      <c r="Z52" s="160" t="s">
        <v>3578</v>
      </c>
      <c r="AA52" s="160" t="s">
        <v>2438</v>
      </c>
      <c r="AB52" s="160" t="str">
        <f t="shared" si="1"/>
        <v>2.050 To creates and writes a related equation M2NS-IIIa-50</v>
      </c>
      <c r="AC52" s="160" t="str">
        <f t="shared" ref="AC52:AD52" si="110">Y52</f>
        <v>1. Numbers and Number Sense</v>
      </c>
      <c r="AD52" s="160" t="str">
        <f t="shared" si="110"/>
        <v>G2.1.02  Addition / Subtraction</v>
      </c>
      <c r="AE52" s="160" t="str">
        <f t="shared" si="3"/>
        <v>M2NS-IIIa-50</v>
      </c>
      <c r="AF52" s="167" t="str">
        <f t="shared" ref="AF52:AG52" si="111">M52</f>
        <v>M2NS-IIIa-50  creates and writes a related equation for each type of situation: equal sharing, repeated subtraction, equal jumps on the number line, and formation of equal groups of objects.</v>
      </c>
      <c r="AG52" s="161" t="str">
        <f t="shared" si="111"/>
        <v>2.043 creates and writes a related equation  M2NS-IIIa-50</v>
      </c>
      <c r="AH52" s="169">
        <v>3</v>
      </c>
      <c r="AI52" s="170"/>
      <c r="AJ52" s="172"/>
      <c r="AK52" s="160" t="s">
        <v>3799</v>
      </c>
      <c r="AL52" s="160"/>
      <c r="AM52" s="160"/>
      <c r="AN52" s="170"/>
      <c r="AO52" s="170"/>
      <c r="AP52" s="103"/>
      <c r="AQ52" s="103"/>
      <c r="AR52" s="170"/>
    </row>
    <row r="53" spans="1:44" ht="15.75" customHeight="1" outlineLevel="1" x14ac:dyDescent="0.2">
      <c r="A53" s="471"/>
      <c r="B53" s="471"/>
      <c r="C53" s="471"/>
      <c r="D53" s="65" t="s">
        <v>3800</v>
      </c>
      <c r="E53" s="65" t="s">
        <v>3801</v>
      </c>
      <c r="F53" s="65" t="s">
        <v>3802</v>
      </c>
      <c r="G53" s="111">
        <v>13</v>
      </c>
      <c r="H53" s="100"/>
      <c r="I53" s="100" t="s">
        <v>3803</v>
      </c>
      <c r="J53" s="61" t="s">
        <v>3804</v>
      </c>
      <c r="K53" s="84" t="s">
        <v>3805</v>
      </c>
      <c r="L53" s="84" t="s">
        <v>3806</v>
      </c>
      <c r="M53" s="84" t="s">
        <v>3807</v>
      </c>
      <c r="N53" s="84" t="s">
        <v>3808</v>
      </c>
      <c r="O53" s="83" t="s">
        <v>1043</v>
      </c>
      <c r="P53" s="214" t="s">
        <v>3791</v>
      </c>
      <c r="Q53" s="83" t="str">
        <f t="shared" si="48"/>
        <v>Ch 3 Practice 3.1.7: Solving word problems</v>
      </c>
      <c r="R53" s="83" t="s">
        <v>1812</v>
      </c>
      <c r="S53" s="102" t="s">
        <v>1041</v>
      </c>
      <c r="T53" s="102" t="s">
        <v>1042</v>
      </c>
      <c r="U53" s="102" t="s">
        <v>33</v>
      </c>
      <c r="V53" s="61" t="s">
        <v>3701</v>
      </c>
      <c r="W53" s="104">
        <v>9789814969383</v>
      </c>
      <c r="X53" s="102">
        <v>60</v>
      </c>
      <c r="Y53" s="61" t="s">
        <v>1814</v>
      </c>
      <c r="Z53" s="61" t="s">
        <v>3578</v>
      </c>
      <c r="AA53" s="61" t="s">
        <v>2438</v>
      </c>
      <c r="AB53" s="61" t="str">
        <f t="shared" si="1"/>
        <v>2.051 To solve 1-step word problems involving addition or subtraction with regrouping M2NS-IIe-35.3</v>
      </c>
      <c r="AC53" s="61" t="str">
        <f t="shared" ref="AC53:AD53" si="112">Y53</f>
        <v>1. Numbers and Number Sense</v>
      </c>
      <c r="AD53" s="61" t="str">
        <f t="shared" si="112"/>
        <v>G2.1.02  Addition / Subtraction</v>
      </c>
      <c r="AE53" s="61" t="str">
        <f t="shared" si="3"/>
        <v>M2NS-IIe-35.3</v>
      </c>
      <c r="AF53" s="105" t="str">
        <f t="shared" ref="AF53:AG53" si="113">M53</f>
        <v>M2NS-IIe-35.3: Creates word problems involving addition and subtraction of whole numbers including money.</v>
      </c>
      <c r="AG53" s="84" t="str">
        <f t="shared" si="113"/>
        <v>2.031 Creates word problems involving addition and subtraction of whole numbers M2NS-IIe-35.3</v>
      </c>
      <c r="AH53" s="107">
        <v>3</v>
      </c>
      <c r="AI53" s="41" t="s">
        <v>3809</v>
      </c>
      <c r="AJ53" s="113" t="s">
        <v>3810</v>
      </c>
      <c r="AK53" s="61"/>
      <c r="AL53" s="61"/>
      <c r="AM53" s="61"/>
      <c r="AN53" s="110"/>
      <c r="AO53" s="110"/>
      <c r="AP53" s="103" t="s">
        <v>1818</v>
      </c>
      <c r="AQ53" s="103" t="str">
        <f t="shared" ref="AQ53:AQ57" si="114">IF($AP53="Raw Manuscript created","Editor to review",IF($AP53="Manuscript reviewed by Editor","Author to revise",IF($AP53="Manuscript revised by Author","Editor to review",IF($AP53="Manuscript finalised by Editor","Evonne to PFP",IF($AP53="Manuscript approved by Evonne","Evelyn to upload to Learnosity",IF($AP53="Manuscript uploaded to Learnosity","Prepress to create Activity",IF($AP53="Ready practice on Learnosity","Prepress to create Activity",IF($AP53="Activity created","Editor to conduct Learnosity review",IF($AP53="Published","Completed","")))))))))</f>
        <v>Completed</v>
      </c>
      <c r="AR53" s="110"/>
    </row>
    <row r="54" spans="1:44" ht="15.75" customHeight="1" outlineLevel="1" x14ac:dyDescent="0.2">
      <c r="A54" s="502" t="s">
        <v>3811</v>
      </c>
      <c r="B54" s="502" t="s">
        <v>3812</v>
      </c>
      <c r="C54" s="502" t="s">
        <v>3813</v>
      </c>
      <c r="D54" s="65" t="s">
        <v>3814</v>
      </c>
      <c r="E54" s="65" t="s">
        <v>3815</v>
      </c>
      <c r="F54" s="65" t="s">
        <v>3816</v>
      </c>
      <c r="G54" s="111" t="s">
        <v>2233</v>
      </c>
      <c r="H54" s="100" t="s">
        <v>3817</v>
      </c>
      <c r="I54" s="100" t="s">
        <v>2311</v>
      </c>
      <c r="J54" s="61" t="s">
        <v>3818</v>
      </c>
      <c r="K54" s="61" t="s">
        <v>3819</v>
      </c>
      <c r="L54" s="84" t="s">
        <v>3820</v>
      </c>
      <c r="M54" s="84" t="s">
        <v>3821</v>
      </c>
      <c r="N54" s="61" t="s">
        <v>3822</v>
      </c>
      <c r="O54" s="83" t="s">
        <v>1043</v>
      </c>
      <c r="P54" s="214" t="s">
        <v>3823</v>
      </c>
      <c r="Q54" s="83" t="str">
        <f t="shared" si="48"/>
        <v>Ch 4 Practice 1.1.1: To name a position using an ordinal number from 1st to 20th</v>
      </c>
      <c r="R54" s="83" t="s">
        <v>1812</v>
      </c>
      <c r="S54" s="102" t="s">
        <v>1041</v>
      </c>
      <c r="T54" s="102" t="s">
        <v>1042</v>
      </c>
      <c r="U54" s="102" t="s">
        <v>33</v>
      </c>
      <c r="V54" s="61" t="s">
        <v>3824</v>
      </c>
      <c r="W54" s="104">
        <v>9789814969383</v>
      </c>
      <c r="X54" s="102">
        <v>63</v>
      </c>
      <c r="Y54" s="61" t="s">
        <v>1814</v>
      </c>
      <c r="Z54" s="61" t="s">
        <v>3431</v>
      </c>
      <c r="AA54" s="61" t="s">
        <v>3825</v>
      </c>
      <c r="AB54" s="61" t="str">
        <f t="shared" si="1"/>
        <v>2.052 To name a position using an ordinal number from 1st to 100th M2NS-Ie-17.2</v>
      </c>
      <c r="AC54" s="61" t="str">
        <f t="shared" ref="AC54:AD54" si="115">Y54</f>
        <v>1. Numbers and Number Sense</v>
      </c>
      <c r="AD54" s="61" t="str">
        <f t="shared" si="115"/>
        <v>G2.1.01 Whole Numbers / Place Value</v>
      </c>
      <c r="AE54" s="61" t="str">
        <f t="shared" si="3"/>
        <v>M2NS-Ie-17.2</v>
      </c>
      <c r="AF54" s="105" t="str">
        <f t="shared" ref="AF54:AG54" si="116">M54</f>
        <v>M2NS-Ie-17.2: Reads and writes ordinal numbers from 1st through the 20th.</v>
      </c>
      <c r="AG54" s="84" t="str">
        <f t="shared" si="116"/>
        <v>2.010 Reads and writes ordinal numbers from 1st through the 20th M2NS-Ie-17.2</v>
      </c>
      <c r="AH54" s="107">
        <v>4</v>
      </c>
      <c r="AI54" s="110" t="s">
        <v>3186</v>
      </c>
      <c r="AJ54" s="113" t="s">
        <v>3826</v>
      </c>
      <c r="AK54" s="61"/>
      <c r="AL54" s="61"/>
      <c r="AM54" s="61"/>
      <c r="AN54" s="110"/>
      <c r="AO54" s="110"/>
      <c r="AP54" s="103" t="s">
        <v>1818</v>
      </c>
      <c r="AQ54" s="103" t="str">
        <f t="shared" si="114"/>
        <v>Completed</v>
      </c>
      <c r="AR54" s="110"/>
    </row>
    <row r="55" spans="1:44" ht="15.75" customHeight="1" outlineLevel="1" x14ac:dyDescent="0.2">
      <c r="A55" s="471"/>
      <c r="B55" s="471"/>
      <c r="C55" s="471"/>
      <c r="D55" s="212" t="s">
        <v>3827</v>
      </c>
      <c r="E55" s="212" t="s">
        <v>3828</v>
      </c>
      <c r="F55" s="212" t="s">
        <v>3829</v>
      </c>
      <c r="G55" s="111" t="s">
        <v>3830</v>
      </c>
      <c r="H55" s="100" t="s">
        <v>3831</v>
      </c>
      <c r="I55" s="100"/>
      <c r="J55" s="61" t="s">
        <v>3832</v>
      </c>
      <c r="K55" s="84" t="s">
        <v>3833</v>
      </c>
      <c r="L55" s="84" t="s">
        <v>3834</v>
      </c>
      <c r="M55" s="84" t="s">
        <v>3835</v>
      </c>
      <c r="N55" s="84" t="s">
        <v>3836</v>
      </c>
      <c r="O55" s="83" t="s">
        <v>1043</v>
      </c>
      <c r="P55" s="83" t="str">
        <f t="shared" ref="P55:Q55" si="117">D55</f>
        <v>PH_G2_C04_P1.1.2</v>
      </c>
      <c r="Q55" s="83" t="str">
        <f t="shared" si="117"/>
        <v>Ch 4 Practice 1.1.2: To identify and use the pattern of naming ordinal numbers from 1st to the 20th</v>
      </c>
      <c r="R55" s="83" t="s">
        <v>1812</v>
      </c>
      <c r="S55" s="102" t="s">
        <v>1041</v>
      </c>
      <c r="T55" s="102" t="s">
        <v>1042</v>
      </c>
      <c r="U55" s="102" t="s">
        <v>33</v>
      </c>
      <c r="V55" s="61" t="s">
        <v>3824</v>
      </c>
      <c r="W55" s="104">
        <v>9789814969383</v>
      </c>
      <c r="X55" s="102">
        <v>63</v>
      </c>
      <c r="Y55" s="61" t="s">
        <v>1814</v>
      </c>
      <c r="Z55" s="61" t="s">
        <v>3431</v>
      </c>
      <c r="AA55" s="61" t="s">
        <v>3825</v>
      </c>
      <c r="AB55" s="61" t="str">
        <f t="shared" si="1"/>
        <v>2.053 To identifies and uses the pattern of naming ordinal numbers from 1st to the 20th M2NS-Ie-18</v>
      </c>
      <c r="AC55" s="61" t="str">
        <f t="shared" ref="AC55:AD55" si="118">Y55</f>
        <v>1. Numbers and Number Sense</v>
      </c>
      <c r="AD55" s="61" t="str">
        <f t="shared" si="118"/>
        <v>G2.1.01 Whole Numbers / Place Value</v>
      </c>
      <c r="AE55" s="61" t="str">
        <f t="shared" si="3"/>
        <v>M2NS-Ie-18</v>
      </c>
      <c r="AF55" s="105" t="str">
        <f t="shared" ref="AF55:AG55" si="119">M55</f>
        <v>M2NS-Ie-18: Identifies and uses the pattern of naming ordinal numbers from 1st to the 20th.</v>
      </c>
      <c r="AG55" s="84" t="str">
        <f t="shared" si="119"/>
        <v>2.011 Identifies and uses the pattern of naming ordinal numbers from 1st to the 20th M2NS-Ie-18</v>
      </c>
      <c r="AH55" s="107">
        <v>4</v>
      </c>
      <c r="AI55" s="41" t="s">
        <v>3823</v>
      </c>
      <c r="AJ55" s="113" t="s">
        <v>3816</v>
      </c>
      <c r="AK55" s="61"/>
      <c r="AL55" s="61"/>
      <c r="AM55" s="208" t="s">
        <v>1818</v>
      </c>
      <c r="AN55" s="110"/>
      <c r="AO55" s="110"/>
      <c r="AP55" s="103" t="s">
        <v>1818</v>
      </c>
      <c r="AQ55" s="103" t="str">
        <f t="shared" si="114"/>
        <v>Completed</v>
      </c>
      <c r="AR55" s="213" t="s">
        <v>3473</v>
      </c>
    </row>
    <row r="56" spans="1:44" ht="15.75" customHeight="1" outlineLevel="1" x14ac:dyDescent="0.2">
      <c r="A56" s="502" t="s">
        <v>3837</v>
      </c>
      <c r="B56" s="502" t="s">
        <v>3838</v>
      </c>
      <c r="C56" s="502" t="s">
        <v>3839</v>
      </c>
      <c r="D56" s="61" t="s">
        <v>3840</v>
      </c>
      <c r="E56" s="61" t="s">
        <v>3841</v>
      </c>
      <c r="F56" s="61" t="s">
        <v>3842</v>
      </c>
      <c r="G56" s="111">
        <v>1</v>
      </c>
      <c r="H56" s="100"/>
      <c r="I56" s="100"/>
      <c r="J56" s="61" t="s">
        <v>3843</v>
      </c>
      <c r="K56" s="84" t="s">
        <v>3844</v>
      </c>
      <c r="L56" s="84" t="s">
        <v>3845</v>
      </c>
      <c r="M56" s="84" t="s">
        <v>3846</v>
      </c>
      <c r="N56" s="188" t="s">
        <v>3847</v>
      </c>
      <c r="O56" s="83" t="s">
        <v>1043</v>
      </c>
      <c r="P56" s="214" t="s">
        <v>3848</v>
      </c>
      <c r="Q56" s="83" t="str">
        <f t="shared" ref="Q56:Q125" si="120">E56</f>
        <v>Ch 5 Practice 1.1.1: Measuring and comparing lengths in meters</v>
      </c>
      <c r="R56" s="83" t="s">
        <v>1812</v>
      </c>
      <c r="S56" s="102" t="s">
        <v>1041</v>
      </c>
      <c r="T56" s="102" t="s">
        <v>1042</v>
      </c>
      <c r="U56" s="102" t="s">
        <v>33</v>
      </c>
      <c r="V56" s="61" t="s">
        <v>3849</v>
      </c>
      <c r="W56" s="104">
        <v>9789814969383</v>
      </c>
      <c r="X56" s="102">
        <v>65</v>
      </c>
      <c r="Y56" s="61" t="s">
        <v>2600</v>
      </c>
      <c r="Z56" s="61" t="s">
        <v>3850</v>
      </c>
      <c r="AA56" s="61" t="s">
        <v>3851</v>
      </c>
      <c r="AB56" s="61" t="str">
        <f t="shared" si="1"/>
        <v>2.054 To understand the need for standardized units of measurement of length M2ME-IVb-23/M2ME-IVb-24/M2ME-IVc-26</v>
      </c>
      <c r="AC56" s="61" t="str">
        <f t="shared" ref="AC56:AD56" si="121">Y56</f>
        <v>2. Measurement</v>
      </c>
      <c r="AD56" s="61" t="str">
        <f t="shared" si="121"/>
        <v>G2.2.01  Length</v>
      </c>
      <c r="AE56" s="61" t="str">
        <f t="shared" si="3"/>
        <v>M2ME-IVb-23/M2ME-IVb-24/M2ME-IVc-26</v>
      </c>
      <c r="AF56" s="105" t="str">
        <f t="shared" ref="AF56:AG56" si="122">M56</f>
        <v>M2ME-IVb-23: Compares length in meters or centimeters.
M2ME-IVb-24: Measures objects using appropriate measuring tools in m or cm.
M2ME-IVc-26: Estimates and measures length using meter or centimeter.</v>
      </c>
      <c r="AG56" s="84" t="str">
        <f t="shared" si="122"/>
        <v>2.072 Compares length in meters or centimeters M2ME-IVb-23
2.073 Measures objects M2ME-IVb-24 
2.075 Estimates and measures length M2ME-IVc-26</v>
      </c>
      <c r="AH56" s="107">
        <v>5</v>
      </c>
      <c r="AI56" s="61" t="s">
        <v>3852</v>
      </c>
      <c r="AJ56" s="117" t="s">
        <v>3853</v>
      </c>
      <c r="AK56" s="61"/>
      <c r="AL56" s="61"/>
      <c r="AM56" s="61"/>
      <c r="AN56" s="110"/>
      <c r="AO56" s="110"/>
      <c r="AP56" s="103" t="s">
        <v>1818</v>
      </c>
      <c r="AQ56" s="103" t="str">
        <f t="shared" si="114"/>
        <v>Completed</v>
      </c>
      <c r="AR56" s="110"/>
    </row>
    <row r="57" spans="1:44" ht="15.75" customHeight="1" outlineLevel="1" x14ac:dyDescent="0.2">
      <c r="A57" s="487"/>
      <c r="B57" s="487"/>
      <c r="C57" s="487"/>
      <c r="D57" s="65" t="s">
        <v>3854</v>
      </c>
      <c r="E57" s="65" t="s">
        <v>3855</v>
      </c>
      <c r="F57" s="65" t="s">
        <v>3856</v>
      </c>
      <c r="G57" s="111">
        <v>2</v>
      </c>
      <c r="H57" s="100"/>
      <c r="I57" s="100"/>
      <c r="J57" s="61" t="s">
        <v>3857</v>
      </c>
      <c r="K57" s="84" t="s">
        <v>3844</v>
      </c>
      <c r="L57" s="84" t="s">
        <v>3845</v>
      </c>
      <c r="M57" s="84" t="s">
        <v>3846</v>
      </c>
      <c r="N57" s="188" t="s">
        <v>3847</v>
      </c>
      <c r="O57" s="83" t="s">
        <v>1043</v>
      </c>
      <c r="P57" s="214" t="s">
        <v>3858</v>
      </c>
      <c r="Q57" s="83" t="str">
        <f t="shared" si="120"/>
        <v>Ch 5 Practice 1.1.2: Measuring and comparing lengths in inches</v>
      </c>
      <c r="R57" s="83" t="s">
        <v>1812</v>
      </c>
      <c r="S57" s="102" t="s">
        <v>1041</v>
      </c>
      <c r="T57" s="102" t="s">
        <v>1042</v>
      </c>
      <c r="U57" s="102" t="s">
        <v>33</v>
      </c>
      <c r="V57" s="61" t="s">
        <v>3849</v>
      </c>
      <c r="W57" s="104">
        <v>9789814969383</v>
      </c>
      <c r="X57" s="102">
        <v>65</v>
      </c>
      <c r="Y57" s="61" t="s">
        <v>2600</v>
      </c>
      <c r="Z57" s="61" t="s">
        <v>3850</v>
      </c>
      <c r="AA57" s="61" t="s">
        <v>3851</v>
      </c>
      <c r="AB57" s="61" t="str">
        <f t="shared" si="1"/>
        <v>2.055 Measure length and distance in meters M2ME-IVb-23/M2ME-IVb-24/M2ME-IVc-26</v>
      </c>
      <c r="AC57" s="61" t="str">
        <f t="shared" ref="AC57:AD57" si="123">Y57</f>
        <v>2. Measurement</v>
      </c>
      <c r="AD57" s="61" t="str">
        <f t="shared" si="123"/>
        <v>G2.2.01  Length</v>
      </c>
      <c r="AE57" s="61" t="str">
        <f t="shared" si="3"/>
        <v>M2ME-IVb-23/M2ME-IVb-24/M2ME-IVc-26</v>
      </c>
      <c r="AF57" s="105" t="str">
        <f t="shared" ref="AF57:AG57" si="124">M57</f>
        <v>M2ME-IVb-23: Compares length in meters or centimeters.
M2ME-IVb-24: Measures objects using appropriate measuring tools in m or cm.
M2ME-IVc-26: Estimates and measures length using meter or centimeter.</v>
      </c>
      <c r="AG57" s="84" t="str">
        <f t="shared" si="124"/>
        <v>2.072 Compares length in meters or centimeters M2ME-IVb-23
2.073 Measures objects M2ME-IVb-24 
2.075 Estimates and measures length M2ME-IVc-26</v>
      </c>
      <c r="AH57" s="107">
        <v>5</v>
      </c>
      <c r="AI57" s="89" t="s">
        <v>3848</v>
      </c>
      <c r="AJ57" s="61" t="s">
        <v>3859</v>
      </c>
      <c r="AK57" s="61"/>
      <c r="AL57" s="61"/>
      <c r="AM57" s="61"/>
      <c r="AN57" s="110"/>
      <c r="AO57" s="110"/>
      <c r="AP57" s="103" t="s">
        <v>1818</v>
      </c>
      <c r="AQ57" s="103" t="str">
        <f t="shared" si="114"/>
        <v>Completed</v>
      </c>
      <c r="AR57" s="213" t="s">
        <v>3473</v>
      </c>
    </row>
    <row r="58" spans="1:44" ht="15.75" customHeight="1" outlineLevel="1" x14ac:dyDescent="0.2">
      <c r="A58" s="487"/>
      <c r="B58" s="471"/>
      <c r="C58" s="471"/>
      <c r="D58" s="210" t="s">
        <v>3854</v>
      </c>
      <c r="E58" s="210" t="s">
        <v>3860</v>
      </c>
      <c r="F58" s="210" t="s">
        <v>3861</v>
      </c>
      <c r="G58" s="211"/>
      <c r="H58" s="122"/>
      <c r="I58" s="122"/>
      <c r="J58" s="160" t="s">
        <v>3862</v>
      </c>
      <c r="K58" s="161" t="s">
        <v>3844</v>
      </c>
      <c r="L58" s="161" t="s">
        <v>3845</v>
      </c>
      <c r="M58" s="161" t="s">
        <v>3846</v>
      </c>
      <c r="N58" s="216" t="s">
        <v>3847</v>
      </c>
      <c r="O58" s="162" t="s">
        <v>1043</v>
      </c>
      <c r="P58" s="217"/>
      <c r="Q58" s="162" t="str">
        <f t="shared" si="120"/>
        <v>Ch 5 Practice 1.1.3: Measuring and comparing lengths in inches</v>
      </c>
      <c r="R58" s="162" t="s">
        <v>1812</v>
      </c>
      <c r="S58" s="163" t="s">
        <v>1041</v>
      </c>
      <c r="T58" s="163" t="s">
        <v>1042</v>
      </c>
      <c r="U58" s="163" t="s">
        <v>33</v>
      </c>
      <c r="V58" s="160" t="s">
        <v>3849</v>
      </c>
      <c r="W58" s="165">
        <v>9789814969383</v>
      </c>
      <c r="X58" s="163">
        <v>65</v>
      </c>
      <c r="Y58" s="160" t="s">
        <v>2600</v>
      </c>
      <c r="Z58" s="160" t="s">
        <v>3850</v>
      </c>
      <c r="AA58" s="160" t="s">
        <v>3851</v>
      </c>
      <c r="AB58" s="160" t="str">
        <f t="shared" si="1"/>
        <v>2.056 Compare length and distance in meters M2ME-IVb-23/M2ME-IVb-24/M2ME-IVc-26</v>
      </c>
      <c r="AC58" s="160" t="str">
        <f t="shared" ref="AC58:AD58" si="125">Y58</f>
        <v>2. Measurement</v>
      </c>
      <c r="AD58" s="160" t="str">
        <f t="shared" si="125"/>
        <v>G2.2.01  Length</v>
      </c>
      <c r="AE58" s="160" t="str">
        <f t="shared" si="3"/>
        <v>M2ME-IVb-23/M2ME-IVb-24/M2ME-IVc-26</v>
      </c>
      <c r="AF58" s="167" t="str">
        <f t="shared" ref="AF58:AG58" si="126">M58</f>
        <v>M2ME-IVb-23: Compares length in meters or centimeters.
M2ME-IVb-24: Measures objects using appropriate measuring tools in m or cm.
M2ME-IVc-26: Estimates and measures length using meter or centimeter.</v>
      </c>
      <c r="AG58" s="161" t="str">
        <f t="shared" si="126"/>
        <v>2.072 Compares length in meters or centimeters M2ME-IVb-23
2.073 Measures objects M2ME-IVb-24 
2.075 Estimates and measures length M2ME-IVc-26</v>
      </c>
      <c r="AH58" s="169">
        <v>5</v>
      </c>
      <c r="AI58" s="89"/>
      <c r="AJ58" s="61"/>
      <c r="AK58" s="160"/>
      <c r="AL58" s="160"/>
      <c r="AM58" s="160"/>
      <c r="AN58" s="170"/>
      <c r="AO58" s="170"/>
      <c r="AP58" s="103"/>
      <c r="AQ58" s="103"/>
      <c r="AR58" s="213" t="s">
        <v>3473</v>
      </c>
    </row>
    <row r="59" spans="1:44" ht="15.75" customHeight="1" outlineLevel="1" x14ac:dyDescent="0.2">
      <c r="A59" s="487"/>
      <c r="B59" s="502" t="s">
        <v>3863</v>
      </c>
      <c r="C59" s="502" t="s">
        <v>3864</v>
      </c>
      <c r="D59" s="218" t="s">
        <v>3865</v>
      </c>
      <c r="E59" s="63" t="s">
        <v>3866</v>
      </c>
      <c r="F59" s="61" t="s">
        <v>3867</v>
      </c>
      <c r="G59" s="111">
        <v>3</v>
      </c>
      <c r="H59" s="100" t="s">
        <v>3868</v>
      </c>
      <c r="I59" s="100"/>
      <c r="J59" s="61" t="s">
        <v>3869</v>
      </c>
      <c r="K59" s="84" t="s">
        <v>3844</v>
      </c>
      <c r="L59" s="84" t="s">
        <v>3845</v>
      </c>
      <c r="M59" s="84" t="s">
        <v>3846</v>
      </c>
      <c r="N59" s="188" t="s">
        <v>3847</v>
      </c>
      <c r="O59" s="83" t="s">
        <v>1043</v>
      </c>
      <c r="P59" s="214" t="s">
        <v>3870</v>
      </c>
      <c r="Q59" s="83" t="str">
        <f t="shared" si="120"/>
        <v>Ch 5 Practice 2.1.1: Measuring and comparing lengths in centimeters</v>
      </c>
      <c r="R59" s="83" t="s">
        <v>1812</v>
      </c>
      <c r="S59" s="102" t="s">
        <v>1041</v>
      </c>
      <c r="T59" s="102" t="s">
        <v>1042</v>
      </c>
      <c r="U59" s="102" t="s">
        <v>33</v>
      </c>
      <c r="V59" s="61" t="s">
        <v>3849</v>
      </c>
      <c r="W59" s="104">
        <v>9789814969383</v>
      </c>
      <c r="X59" s="102">
        <v>70</v>
      </c>
      <c r="Y59" s="61" t="s">
        <v>2600</v>
      </c>
      <c r="Z59" s="61" t="s">
        <v>3850</v>
      </c>
      <c r="AA59" s="61" t="s">
        <v>3871</v>
      </c>
      <c r="AB59" s="61" t="str">
        <f t="shared" si="1"/>
        <v>2.057 To estimate, measure and compare length in centimeters M2ME-IVb-23/M2ME-IVb-24/M2ME-IVc-26</v>
      </c>
      <c r="AC59" s="61" t="str">
        <f t="shared" ref="AC59:AD59" si="127">Y59</f>
        <v>2. Measurement</v>
      </c>
      <c r="AD59" s="61" t="str">
        <f t="shared" si="127"/>
        <v>G2.2.01  Length</v>
      </c>
      <c r="AE59" s="61" t="str">
        <f t="shared" si="3"/>
        <v>M2ME-IVb-23/M2ME-IVb-24/M2ME-IVc-26</v>
      </c>
      <c r="AF59" s="105" t="str">
        <f t="shared" ref="AF59:AG59" si="128">M59</f>
        <v>M2ME-IVb-23: Compares length in meters or centimeters.
M2ME-IVb-24: Measures objects using appropriate measuring tools in m or cm.
M2ME-IVc-26: Estimates and measures length using meter or centimeter.</v>
      </c>
      <c r="AG59" s="84" t="str">
        <f t="shared" si="128"/>
        <v>2.072 Compares length in meters or centimeters M2ME-IVb-23
2.073 Measures objects M2ME-IVb-24 
2.075 Estimates and measures length M2ME-IVc-26</v>
      </c>
      <c r="AH59" s="107">
        <v>5</v>
      </c>
      <c r="AI59" s="89" t="s">
        <v>3872</v>
      </c>
      <c r="AJ59" s="117" t="s">
        <v>3873</v>
      </c>
      <c r="AK59" s="61"/>
      <c r="AL59" s="61"/>
      <c r="AM59" s="61"/>
      <c r="AN59" s="110"/>
      <c r="AO59" s="110"/>
      <c r="AP59" s="103" t="s">
        <v>1818</v>
      </c>
      <c r="AQ59" s="103" t="str">
        <f t="shared" ref="AQ59:AQ86" si="129">IF($AP59="Raw Manuscript created","Editor to review",IF($AP59="Manuscript reviewed by Editor","Author to revise",IF($AP59="Manuscript revised by Author","Editor to review",IF($AP59="Manuscript finalised by Editor","Evonne to PFP",IF($AP59="Manuscript approved by Evonne","Evelyn to upload to Learnosity",IF($AP59="Manuscript uploaded to Learnosity","Prepress to create Activity",IF($AP59="Ready practice on Learnosity","Prepress to create Activity",IF($AP59="Activity created","Editor to conduct Learnosity review",IF($AP59="Published","Completed","")))))))))</f>
        <v>Completed</v>
      </c>
      <c r="AR59" s="110"/>
    </row>
    <row r="60" spans="1:44" ht="15.75" customHeight="1" outlineLevel="1" x14ac:dyDescent="0.2">
      <c r="A60" s="487"/>
      <c r="B60" s="487"/>
      <c r="C60" s="471"/>
      <c r="D60" s="61" t="s">
        <v>3874</v>
      </c>
      <c r="E60" s="61" t="s">
        <v>3875</v>
      </c>
      <c r="F60" s="61" t="s">
        <v>3876</v>
      </c>
      <c r="G60" s="111">
        <v>4</v>
      </c>
      <c r="H60" s="100" t="s">
        <v>3877</v>
      </c>
      <c r="I60" s="100" t="s">
        <v>2429</v>
      </c>
      <c r="J60" s="61" t="s">
        <v>3878</v>
      </c>
      <c r="K60" s="84" t="s">
        <v>3879</v>
      </c>
      <c r="L60" s="84" t="s">
        <v>3880</v>
      </c>
      <c r="M60" s="84" t="s">
        <v>3881</v>
      </c>
      <c r="N60" s="61" t="s">
        <v>3882</v>
      </c>
      <c r="O60" s="83" t="s">
        <v>1043</v>
      </c>
      <c r="P60" s="214" t="s">
        <v>3883</v>
      </c>
      <c r="Q60" s="83" t="str">
        <f t="shared" si="120"/>
        <v>Ch 5 Practice 2.1.2: Ordering lengths in centimeters</v>
      </c>
      <c r="R60" s="83" t="s">
        <v>1812</v>
      </c>
      <c r="S60" s="102" t="s">
        <v>1041</v>
      </c>
      <c r="T60" s="102" t="s">
        <v>1042</v>
      </c>
      <c r="U60" s="102" t="s">
        <v>33</v>
      </c>
      <c r="V60" s="61" t="s">
        <v>3849</v>
      </c>
      <c r="W60" s="104">
        <v>9789814969383</v>
      </c>
      <c r="X60" s="102">
        <v>70</v>
      </c>
      <c r="Y60" s="61" t="s">
        <v>2600</v>
      </c>
      <c r="Z60" s="61" t="s">
        <v>3850</v>
      </c>
      <c r="AA60" s="61" t="s">
        <v>3871</v>
      </c>
      <c r="AB60" s="61" t="str">
        <f t="shared" si="1"/>
        <v>2.058 Compare the lengths of objects in centimeters M2ME-IVb-23</v>
      </c>
      <c r="AC60" s="61" t="str">
        <f t="shared" ref="AC60:AD60" si="130">Y60</f>
        <v>2. Measurement</v>
      </c>
      <c r="AD60" s="61" t="str">
        <f t="shared" si="130"/>
        <v>G2.2.01  Length</v>
      </c>
      <c r="AE60" s="61" t="str">
        <f t="shared" si="3"/>
        <v>M2ME-IVb-23</v>
      </c>
      <c r="AF60" s="105" t="str">
        <f t="shared" ref="AF60:AF188" si="131">M60</f>
        <v>M2ME-IVb-23: Compares length in meters or centimeters.</v>
      </c>
      <c r="AG60" s="84" t="str">
        <f t="shared" ref="AG60:AG63" si="132">N61</f>
        <v>2.072 Compares length in meters or centimeters M2ME-IVb-23
2.074 Measures objects using appropriate measuring tools in m or cm M2ME-IVb-25</v>
      </c>
      <c r="AH60" s="107">
        <v>5</v>
      </c>
      <c r="AI60" s="89" t="s">
        <v>3870</v>
      </c>
      <c r="AJ60" s="117" t="s">
        <v>3884</v>
      </c>
      <c r="AK60" s="61"/>
      <c r="AL60" s="61"/>
      <c r="AM60" s="61"/>
      <c r="AN60" s="110"/>
      <c r="AO60" s="110"/>
      <c r="AP60" s="103" t="s">
        <v>1818</v>
      </c>
      <c r="AQ60" s="103" t="str">
        <f t="shared" si="129"/>
        <v>Completed</v>
      </c>
      <c r="AR60" s="110"/>
    </row>
    <row r="61" spans="1:44" ht="15.75" customHeight="1" outlineLevel="1" x14ac:dyDescent="0.2">
      <c r="A61" s="487"/>
      <c r="B61" s="487"/>
      <c r="C61" s="502" t="s">
        <v>670</v>
      </c>
      <c r="D61" s="61" t="s">
        <v>3885</v>
      </c>
      <c r="E61" s="61" t="s">
        <v>3886</v>
      </c>
      <c r="F61" s="61" t="s">
        <v>3887</v>
      </c>
      <c r="G61" s="111">
        <v>5</v>
      </c>
      <c r="H61" s="100" t="s">
        <v>3888</v>
      </c>
      <c r="I61" s="100" t="s">
        <v>2074</v>
      </c>
      <c r="J61" s="61" t="s">
        <v>3889</v>
      </c>
      <c r="K61" s="61" t="s">
        <v>3890</v>
      </c>
      <c r="L61" s="84" t="s">
        <v>3891</v>
      </c>
      <c r="M61" s="84" t="s">
        <v>3892</v>
      </c>
      <c r="N61" s="188" t="s">
        <v>3893</v>
      </c>
      <c r="O61" s="83" t="s">
        <v>1043</v>
      </c>
      <c r="P61" s="214" t="s">
        <v>3894</v>
      </c>
      <c r="Q61" s="83" t="str">
        <f t="shared" si="120"/>
        <v>Ch 5 Practice 2.2.1: Choosing tools or units of measure</v>
      </c>
      <c r="R61" s="83" t="s">
        <v>1812</v>
      </c>
      <c r="S61" s="102" t="s">
        <v>1041</v>
      </c>
      <c r="T61" s="102" t="s">
        <v>1042</v>
      </c>
      <c r="U61" s="102" t="s">
        <v>33</v>
      </c>
      <c r="V61" s="61" t="s">
        <v>3849</v>
      </c>
      <c r="W61" s="104">
        <v>9789814969383</v>
      </c>
      <c r="X61" s="102">
        <v>76</v>
      </c>
      <c r="Y61" s="61" t="s">
        <v>2600</v>
      </c>
      <c r="Z61" s="61" t="s">
        <v>3850</v>
      </c>
      <c r="AA61" s="61" t="s">
        <v>3871</v>
      </c>
      <c r="AB61" s="61" t="str">
        <f t="shared" si="1"/>
        <v>2.059 To choose an appropriate unit of measure when measuring lengths and distances M2ME-IVb-23/M2ME-IVb-25</v>
      </c>
      <c r="AC61" s="61" t="str">
        <f t="shared" ref="AC61:AD61" si="133">Y61</f>
        <v>2. Measurement</v>
      </c>
      <c r="AD61" s="61" t="str">
        <f t="shared" si="133"/>
        <v>G2.2.01  Length</v>
      </c>
      <c r="AE61" s="61" t="str">
        <f t="shared" si="3"/>
        <v>M2ME-IVb-23/M2ME-IVb-25</v>
      </c>
      <c r="AF61" s="105" t="str">
        <f t="shared" si="131"/>
        <v>M2ME-IVb-23: Compares length in meters or centimeters.
M2ME-IVb-25: Measures objects using appropriate measuring tools in m or cm.</v>
      </c>
      <c r="AG61" s="84" t="str">
        <f t="shared" si="132"/>
        <v>2.075 Measure length in centimeters M2ME-IVc-26</v>
      </c>
      <c r="AH61" s="107">
        <v>5</v>
      </c>
      <c r="AI61" s="89" t="s">
        <v>3870</v>
      </c>
      <c r="AJ61" s="61" t="s">
        <v>3884</v>
      </c>
      <c r="AK61" s="61"/>
      <c r="AL61" s="61"/>
      <c r="AM61" s="61"/>
      <c r="AN61" s="110"/>
      <c r="AO61" s="110"/>
      <c r="AP61" s="103" t="s">
        <v>1818</v>
      </c>
      <c r="AQ61" s="103" t="str">
        <f t="shared" si="129"/>
        <v>Completed</v>
      </c>
      <c r="AR61" s="110"/>
    </row>
    <row r="62" spans="1:44" ht="15.75" customHeight="1" outlineLevel="1" x14ac:dyDescent="0.2">
      <c r="A62" s="487"/>
      <c r="B62" s="487"/>
      <c r="C62" s="487"/>
      <c r="D62" s="137" t="s">
        <v>3895</v>
      </c>
      <c r="E62" s="219" t="s">
        <v>3896</v>
      </c>
      <c r="F62" s="137" t="s">
        <v>3897</v>
      </c>
      <c r="G62" s="220">
        <v>6</v>
      </c>
      <c r="H62" s="100"/>
      <c r="I62" s="100"/>
      <c r="J62" s="137" t="s">
        <v>3898</v>
      </c>
      <c r="K62" s="139" t="s">
        <v>3899</v>
      </c>
      <c r="L62" s="139" t="s">
        <v>3900</v>
      </c>
      <c r="M62" s="139" t="s">
        <v>3901</v>
      </c>
      <c r="N62" s="137" t="s">
        <v>3902</v>
      </c>
      <c r="O62" s="140" t="s">
        <v>3903</v>
      </c>
      <c r="P62" s="221" t="s">
        <v>3895</v>
      </c>
      <c r="Q62" s="140" t="str">
        <f t="shared" si="120"/>
        <v>Ch 5 Practice 2.2.2: Estimate and mMeasure length in centimeters</v>
      </c>
      <c r="R62" s="140" t="s">
        <v>1812</v>
      </c>
      <c r="S62" s="141" t="s">
        <v>1041</v>
      </c>
      <c r="T62" s="141" t="s">
        <v>1042</v>
      </c>
      <c r="U62" s="141" t="s">
        <v>33</v>
      </c>
      <c r="V62" s="137" t="s">
        <v>3849</v>
      </c>
      <c r="W62" s="143">
        <v>9789814969383</v>
      </c>
      <c r="X62" s="141">
        <v>76</v>
      </c>
      <c r="Y62" s="137" t="s">
        <v>2600</v>
      </c>
      <c r="Z62" s="137" t="s">
        <v>3850</v>
      </c>
      <c r="AA62" s="137" t="s">
        <v>3871</v>
      </c>
      <c r="AB62" s="137" t="str">
        <f t="shared" si="1"/>
        <v>2.059a Measure length in centimeters M2ME-IVc-26</v>
      </c>
      <c r="AC62" s="137" t="str">
        <f t="shared" ref="AC62:AD62" si="134">Y62</f>
        <v>2. Measurement</v>
      </c>
      <c r="AD62" s="137" t="str">
        <f t="shared" si="134"/>
        <v>G2.2.01  Length</v>
      </c>
      <c r="AE62" s="137" t="str">
        <f t="shared" si="3"/>
        <v>M2ME-IVc-26</v>
      </c>
      <c r="AF62" s="144" t="str">
        <f t="shared" si="131"/>
        <v>M2ME-IVc-26: Estimates and measures length using meter or centimeter.</v>
      </c>
      <c r="AG62" s="139" t="str">
        <f t="shared" si="132"/>
        <v>2.074 Measures objects using appropriate measuring tools in m or cm M2ME-IVb-25</v>
      </c>
      <c r="AH62" s="146">
        <v>5</v>
      </c>
      <c r="AI62" s="147" t="s">
        <v>3883</v>
      </c>
      <c r="AJ62" s="147" t="s">
        <v>3876</v>
      </c>
      <c r="AK62" s="137"/>
      <c r="AL62" s="137"/>
      <c r="AM62" s="137"/>
      <c r="AN62" s="148"/>
      <c r="AO62" s="148"/>
      <c r="AP62" s="103" t="s">
        <v>1818</v>
      </c>
      <c r="AQ62" s="103" t="str">
        <f t="shared" si="129"/>
        <v>Completed</v>
      </c>
      <c r="AR62" s="41"/>
    </row>
    <row r="63" spans="1:44" ht="15.75" customHeight="1" outlineLevel="1" x14ac:dyDescent="0.2">
      <c r="A63" s="487"/>
      <c r="B63" s="471"/>
      <c r="C63" s="471"/>
      <c r="D63" s="222" t="s">
        <v>3904</v>
      </c>
      <c r="E63" s="219" t="s">
        <v>3905</v>
      </c>
      <c r="F63" s="137" t="s">
        <v>3906</v>
      </c>
      <c r="G63" s="220">
        <v>7</v>
      </c>
      <c r="H63" s="100"/>
      <c r="I63" s="100"/>
      <c r="J63" s="137" t="s">
        <v>3907</v>
      </c>
      <c r="K63" s="139" t="s">
        <v>3908</v>
      </c>
      <c r="L63" s="139" t="s">
        <v>3909</v>
      </c>
      <c r="M63" s="139" t="s">
        <v>3910</v>
      </c>
      <c r="N63" s="137" t="s">
        <v>3911</v>
      </c>
      <c r="O63" s="140" t="s">
        <v>3912</v>
      </c>
      <c r="P63" s="221" t="s">
        <v>3904</v>
      </c>
      <c r="Q63" s="140" t="str">
        <f t="shared" si="120"/>
        <v>Ch 5 Practice 2.2.3: Draw a line of a given length</v>
      </c>
      <c r="R63" s="140" t="s">
        <v>1812</v>
      </c>
      <c r="S63" s="141" t="s">
        <v>1041</v>
      </c>
      <c r="T63" s="141" t="s">
        <v>1042</v>
      </c>
      <c r="U63" s="141" t="s">
        <v>33</v>
      </c>
      <c r="V63" s="137" t="s">
        <v>3849</v>
      </c>
      <c r="W63" s="143">
        <v>9789814969383</v>
      </c>
      <c r="X63" s="141">
        <v>76</v>
      </c>
      <c r="Y63" s="137" t="s">
        <v>2600</v>
      </c>
      <c r="Z63" s="137" t="s">
        <v>3850</v>
      </c>
      <c r="AA63" s="137" t="s">
        <v>3871</v>
      </c>
      <c r="AB63" s="137" t="str">
        <f t="shared" si="1"/>
        <v>2.059b Draw a line of a given length M2ME-IVb-25</v>
      </c>
      <c r="AC63" s="137" t="str">
        <f t="shared" ref="AC63:AD63" si="135">Y63</f>
        <v>2. Measurement</v>
      </c>
      <c r="AD63" s="137" t="str">
        <f t="shared" si="135"/>
        <v>G2.2.01  Length</v>
      </c>
      <c r="AE63" s="137" t="str">
        <f t="shared" si="3"/>
        <v>M2ME-IVb-25</v>
      </c>
      <c r="AF63" s="144" t="str">
        <f t="shared" si="131"/>
        <v>M2ME-IVb-25: Measures objects using appropriate measuring tools in m or cm.</v>
      </c>
      <c r="AG63" s="139" t="str">
        <f t="shared" si="132"/>
        <v>2.076 Solves routine and non-routine problems involving length M2ME-IVc-27</v>
      </c>
      <c r="AH63" s="146">
        <v>5</v>
      </c>
      <c r="AI63" s="147" t="s">
        <v>3895</v>
      </c>
      <c r="AJ63" s="147" t="s">
        <v>3913</v>
      </c>
      <c r="AK63" s="137"/>
      <c r="AL63" s="137"/>
      <c r="AM63" s="137"/>
      <c r="AN63" s="148"/>
      <c r="AO63" s="148"/>
      <c r="AP63" s="103" t="s">
        <v>1818</v>
      </c>
      <c r="AQ63" s="103" t="str">
        <f t="shared" si="129"/>
        <v>Completed</v>
      </c>
      <c r="AR63" s="41"/>
    </row>
    <row r="64" spans="1:44" ht="15.75" customHeight="1" outlineLevel="1" x14ac:dyDescent="0.2">
      <c r="A64" s="487"/>
      <c r="B64" s="502" t="s">
        <v>331</v>
      </c>
      <c r="C64" s="61" t="s">
        <v>332</v>
      </c>
      <c r="D64" s="63" t="s">
        <v>3914</v>
      </c>
      <c r="E64" s="61" t="s">
        <v>3915</v>
      </c>
      <c r="F64" s="61" t="s">
        <v>3916</v>
      </c>
      <c r="G64" s="111"/>
      <c r="H64" s="100" t="s">
        <v>3917</v>
      </c>
      <c r="I64" s="100"/>
      <c r="J64" s="61" t="s">
        <v>3918</v>
      </c>
      <c r="K64" s="84" t="s">
        <v>3919</v>
      </c>
      <c r="L64" s="84" t="s">
        <v>3920</v>
      </c>
      <c r="M64" s="84" t="s">
        <v>3921</v>
      </c>
      <c r="N64" s="84" t="s">
        <v>3922</v>
      </c>
      <c r="O64" s="83" t="s">
        <v>1043</v>
      </c>
      <c r="P64" s="214" t="s">
        <v>3923</v>
      </c>
      <c r="Q64" s="83" t="str">
        <f t="shared" si="120"/>
        <v>Ch 5 Practice 3.1.1: Word problems</v>
      </c>
      <c r="R64" s="83" t="s">
        <v>1812</v>
      </c>
      <c r="S64" s="102" t="s">
        <v>1041</v>
      </c>
      <c r="T64" s="102" t="s">
        <v>1042</v>
      </c>
      <c r="U64" s="102" t="s">
        <v>33</v>
      </c>
      <c r="V64" s="61" t="s">
        <v>3849</v>
      </c>
      <c r="W64" s="104">
        <v>9789814969383</v>
      </c>
      <c r="X64" s="102">
        <v>81</v>
      </c>
      <c r="Y64" s="61" t="s">
        <v>2600</v>
      </c>
      <c r="Z64" s="61" t="s">
        <v>3850</v>
      </c>
      <c r="AA64" s="61" t="s">
        <v>2438</v>
      </c>
      <c r="AB64" s="61" t="str">
        <f t="shared" si="1"/>
        <v>2.060 To solve 1-step word problems on length M2ME-IVc-27</v>
      </c>
      <c r="AC64" s="61" t="str">
        <f t="shared" ref="AC64:AD64" si="136">Y64</f>
        <v>2. Measurement</v>
      </c>
      <c r="AD64" s="61" t="str">
        <f t="shared" si="136"/>
        <v>G2.2.01  Length</v>
      </c>
      <c r="AE64" s="61" t="str">
        <f t="shared" si="3"/>
        <v>M2ME-IVc-27</v>
      </c>
      <c r="AF64" s="105" t="str">
        <f t="shared" si="131"/>
        <v>M2ME-IVc-27: Solves routine and non-routine problems involving length.</v>
      </c>
      <c r="AG64" s="84" t="str">
        <f t="shared" ref="AG64:AG188" si="137">N64</f>
        <v>2.076 Solves routine and non-routine problems involving length M2ME-IVc-27</v>
      </c>
      <c r="AH64" s="107">
        <v>5</v>
      </c>
      <c r="AI64" s="89" t="s">
        <v>3783</v>
      </c>
      <c r="AJ64" s="117" t="s">
        <v>3780</v>
      </c>
      <c r="AK64" s="61"/>
      <c r="AL64" s="61"/>
      <c r="AM64" s="61"/>
      <c r="AN64" s="110"/>
      <c r="AO64" s="110"/>
      <c r="AP64" s="103" t="s">
        <v>1818</v>
      </c>
      <c r="AQ64" s="103" t="str">
        <f t="shared" si="129"/>
        <v>Completed</v>
      </c>
      <c r="AR64" s="110"/>
    </row>
    <row r="65" spans="1:44" ht="15.75" customHeight="1" outlineLevel="1" x14ac:dyDescent="0.2">
      <c r="A65" s="471"/>
      <c r="B65" s="471"/>
      <c r="C65" s="61" t="s">
        <v>3924</v>
      </c>
      <c r="D65" s="63" t="s">
        <v>3925</v>
      </c>
      <c r="E65" s="61" t="s">
        <v>3926</v>
      </c>
      <c r="F65" s="61" t="s">
        <v>3927</v>
      </c>
      <c r="G65" s="111"/>
      <c r="H65" s="100" t="s">
        <v>3928</v>
      </c>
      <c r="I65" s="100" t="s">
        <v>2172</v>
      </c>
      <c r="J65" s="61" t="s">
        <v>3929</v>
      </c>
      <c r="K65" s="84" t="s">
        <v>3930</v>
      </c>
      <c r="L65" s="84" t="s">
        <v>3931</v>
      </c>
      <c r="M65" s="84" t="s">
        <v>3932</v>
      </c>
      <c r="N65" s="84" t="s">
        <v>3933</v>
      </c>
      <c r="O65" s="83" t="s">
        <v>1043</v>
      </c>
      <c r="P65" s="214" t="s">
        <v>3934</v>
      </c>
      <c r="Q65" s="83" t="str">
        <f t="shared" si="120"/>
        <v>Ch 5 Practice 3.2.1: More word problems</v>
      </c>
      <c r="R65" s="83" t="s">
        <v>1812</v>
      </c>
      <c r="S65" s="102" t="s">
        <v>1041</v>
      </c>
      <c r="T65" s="102" t="s">
        <v>1042</v>
      </c>
      <c r="U65" s="102" t="s">
        <v>33</v>
      </c>
      <c r="V65" s="61" t="s">
        <v>3849</v>
      </c>
      <c r="W65" s="104">
        <v>9789814969383</v>
      </c>
      <c r="X65" s="102">
        <v>81</v>
      </c>
      <c r="Y65" s="61" t="s">
        <v>2600</v>
      </c>
      <c r="Z65" s="61" t="s">
        <v>3850</v>
      </c>
      <c r="AA65" s="61" t="s">
        <v>2438</v>
      </c>
      <c r="AB65" s="61" t="str">
        <f t="shared" si="1"/>
        <v>2.061 To solve 2-step word problems on length M2ME-IVf-34</v>
      </c>
      <c r="AC65" s="61" t="str">
        <f t="shared" ref="AC65:AD65" si="138">Y65</f>
        <v>2. Measurement</v>
      </c>
      <c r="AD65" s="61" t="str">
        <f t="shared" si="138"/>
        <v>G2.2.01  Length</v>
      </c>
      <c r="AE65" s="61" t="str">
        <f t="shared" si="3"/>
        <v>M2ME-IVf-34</v>
      </c>
      <c r="AF65" s="105" t="str">
        <f t="shared" si="131"/>
        <v>M2ME-IVf-34: Creates problems involving length, mass and capacity.</v>
      </c>
      <c r="AG65" s="84" t="str">
        <f t="shared" si="137"/>
        <v>2.083 Creates problems involving length, mass and capacity M2ME-IVf-34</v>
      </c>
      <c r="AH65" s="107">
        <v>5</v>
      </c>
      <c r="AI65" s="110" t="s">
        <v>3923</v>
      </c>
      <c r="AJ65" s="113" t="s">
        <v>3916</v>
      </c>
      <c r="AK65" s="61"/>
      <c r="AL65" s="61"/>
      <c r="AM65" s="61"/>
      <c r="AN65" s="110"/>
      <c r="AO65" s="110"/>
      <c r="AP65" s="103" t="s">
        <v>1818</v>
      </c>
      <c r="AQ65" s="103" t="str">
        <f t="shared" si="129"/>
        <v>Completed</v>
      </c>
      <c r="AR65" s="110"/>
    </row>
    <row r="66" spans="1:44" ht="15.75" customHeight="1" outlineLevel="1" x14ac:dyDescent="0.2">
      <c r="A66" s="502" t="s">
        <v>3935</v>
      </c>
      <c r="B66" s="502" t="s">
        <v>3936</v>
      </c>
      <c r="C66" s="502" t="s">
        <v>3937</v>
      </c>
      <c r="D66" s="61" t="s">
        <v>3938</v>
      </c>
      <c r="E66" s="61" t="s">
        <v>3939</v>
      </c>
      <c r="F66" s="63" t="s">
        <v>3940</v>
      </c>
      <c r="G66" s="111">
        <v>1</v>
      </c>
      <c r="H66" s="100"/>
      <c r="I66" s="100"/>
      <c r="J66" s="61" t="s">
        <v>3941</v>
      </c>
      <c r="K66" s="84" t="s">
        <v>3942</v>
      </c>
      <c r="L66" s="84" t="s">
        <v>3943</v>
      </c>
      <c r="M66" s="84" t="s">
        <v>3944</v>
      </c>
      <c r="N66" s="188" t="s">
        <v>3945</v>
      </c>
      <c r="O66" s="83" t="s">
        <v>1043</v>
      </c>
      <c r="P66" s="214" t="s">
        <v>3946</v>
      </c>
      <c r="Q66" s="83" t="str">
        <f t="shared" si="120"/>
        <v>Ch 6 Practice 1.1.1: Measuring and comparing masses in kilograms</v>
      </c>
      <c r="R66" s="83" t="s">
        <v>1812</v>
      </c>
      <c r="S66" s="102" t="s">
        <v>1041</v>
      </c>
      <c r="T66" s="102" t="s">
        <v>1042</v>
      </c>
      <c r="U66" s="102" t="s">
        <v>33</v>
      </c>
      <c r="V66" s="61" t="s">
        <v>3947</v>
      </c>
      <c r="W66" s="104">
        <v>9789814969383</v>
      </c>
      <c r="X66" s="102">
        <v>87</v>
      </c>
      <c r="Y66" s="61" t="s">
        <v>2600</v>
      </c>
      <c r="Z66" s="61" t="s">
        <v>3948</v>
      </c>
      <c r="AA66" s="61" t="s">
        <v>3949</v>
      </c>
      <c r="AB66" s="61" t="str">
        <f t="shared" si="1"/>
        <v>2.062 To measure and compare masses in kilograms M2ME-IVd-28/M2ME-IVd-29</v>
      </c>
      <c r="AC66" s="61" t="str">
        <f t="shared" ref="AC66:AD66" si="139">Y66</f>
        <v>2. Measurement</v>
      </c>
      <c r="AD66" s="61" t="str">
        <f t="shared" si="139"/>
        <v>G2.2.03  Mass</v>
      </c>
      <c r="AE66" s="61" t="str">
        <f t="shared" si="3"/>
        <v>M2ME-IVd-28/M2ME-IVd-29</v>
      </c>
      <c r="AF66" s="105" t="str">
        <f t="shared" si="131"/>
        <v>M2ME-IVd-28: Shows and uses the appropriate unit of weight and their abbreviations g and kg to measure a particular object.
M2ME-IVd-29: Compares mass in grams or kilograms.</v>
      </c>
      <c r="AG66" s="84" t="str">
        <f t="shared" si="137"/>
        <v xml:space="preserve">2.077 Shows and uses the appropriate unit of weight and their abbreviations g and kg to measure a particular object M2ME-IVd-28
2.078 Compares mass in grams or kilograms M2ME-IVd-29 </v>
      </c>
      <c r="AH66" s="107">
        <v>6</v>
      </c>
      <c r="AI66" s="41" t="s">
        <v>2662</v>
      </c>
      <c r="AJ66" s="113" t="s">
        <v>3950</v>
      </c>
      <c r="AK66" s="61"/>
      <c r="AL66" s="61"/>
      <c r="AM66" s="61"/>
      <c r="AN66" s="110"/>
      <c r="AO66" s="110"/>
      <c r="AP66" s="103" t="s">
        <v>1818</v>
      </c>
      <c r="AQ66" s="103" t="str">
        <f t="shared" si="129"/>
        <v>Completed</v>
      </c>
      <c r="AR66" s="102"/>
    </row>
    <row r="67" spans="1:44" ht="15.75" customHeight="1" outlineLevel="1" x14ac:dyDescent="0.2">
      <c r="A67" s="487"/>
      <c r="B67" s="471"/>
      <c r="C67" s="471"/>
      <c r="D67" s="63" t="s">
        <v>3951</v>
      </c>
      <c r="E67" s="63" t="s">
        <v>3952</v>
      </c>
      <c r="F67" s="63" t="s">
        <v>3953</v>
      </c>
      <c r="G67" s="111">
        <v>2</v>
      </c>
      <c r="H67" s="100" t="s">
        <v>3954</v>
      </c>
      <c r="I67" s="100"/>
      <c r="J67" s="61" t="s">
        <v>3955</v>
      </c>
      <c r="K67" s="84" t="s">
        <v>3956</v>
      </c>
      <c r="L67" s="84" t="s">
        <v>3957</v>
      </c>
      <c r="M67" s="84" t="s">
        <v>3958</v>
      </c>
      <c r="N67" s="84" t="s">
        <v>3959</v>
      </c>
      <c r="O67" s="83" t="s">
        <v>1043</v>
      </c>
      <c r="P67" s="214" t="s">
        <v>3960</v>
      </c>
      <c r="Q67" s="83" t="str">
        <f t="shared" si="120"/>
        <v>Ch 6 Practice 1.1.2: Ordering masses in kilograms</v>
      </c>
      <c r="R67" s="83" t="s">
        <v>1812</v>
      </c>
      <c r="S67" s="102" t="s">
        <v>1041</v>
      </c>
      <c r="T67" s="102" t="s">
        <v>1042</v>
      </c>
      <c r="U67" s="102" t="s">
        <v>33</v>
      </c>
      <c r="V67" s="61" t="s">
        <v>3947</v>
      </c>
      <c r="W67" s="104">
        <v>9789814969383</v>
      </c>
      <c r="X67" s="102">
        <v>87</v>
      </c>
      <c r="Y67" s="61" t="s">
        <v>2600</v>
      </c>
      <c r="Z67" s="61" t="s">
        <v>3948</v>
      </c>
      <c r="AA67" s="61" t="s">
        <v>3949</v>
      </c>
      <c r="AB67" s="61" t="str">
        <f t="shared" si="1"/>
        <v>2.063 Compare mass in kilograms M2ME-IVd-28</v>
      </c>
      <c r="AC67" s="61" t="str">
        <f t="shared" ref="AC67:AD67" si="140">Y67</f>
        <v>2. Measurement</v>
      </c>
      <c r="AD67" s="61" t="str">
        <f t="shared" si="140"/>
        <v>G2.2.03  Mass</v>
      </c>
      <c r="AE67" s="61" t="str">
        <f t="shared" si="3"/>
        <v>M2ME-IVd-28</v>
      </c>
      <c r="AF67" s="105" t="str">
        <f t="shared" si="131"/>
        <v>M2ME-IVd-28: Shows and uses the appropriate unit of weight and their abbreviations g and kg to measure a particular object.</v>
      </c>
      <c r="AG67" s="84" t="str">
        <f t="shared" si="137"/>
        <v>2.077 Shows and uses the appropriate unit of weight and their abbreviations g and kg to measure a particular object M2ME-IVd-28</v>
      </c>
      <c r="AH67" s="107">
        <v>6</v>
      </c>
      <c r="AI67" s="41" t="s">
        <v>3946</v>
      </c>
      <c r="AJ67" s="113" t="s">
        <v>3961</v>
      </c>
      <c r="AK67" s="61"/>
      <c r="AL67" s="61"/>
      <c r="AM67" s="61"/>
      <c r="AN67" s="110"/>
      <c r="AO67" s="110"/>
      <c r="AP67" s="103" t="s">
        <v>1818</v>
      </c>
      <c r="AQ67" s="103" t="str">
        <f t="shared" si="129"/>
        <v>Completed</v>
      </c>
      <c r="AR67" s="110"/>
    </row>
    <row r="68" spans="1:44" ht="15.75" customHeight="1" outlineLevel="1" x14ac:dyDescent="0.2">
      <c r="A68" s="487"/>
      <c r="B68" s="502" t="s">
        <v>3962</v>
      </c>
      <c r="C68" s="502" t="s">
        <v>3963</v>
      </c>
      <c r="D68" s="61" t="s">
        <v>3964</v>
      </c>
      <c r="E68" s="61" t="s">
        <v>3965</v>
      </c>
      <c r="F68" s="63" t="s">
        <v>3966</v>
      </c>
      <c r="G68" s="111">
        <v>3</v>
      </c>
      <c r="H68" s="100"/>
      <c r="I68" s="100"/>
      <c r="J68" s="61" t="s">
        <v>3967</v>
      </c>
      <c r="K68" s="84" t="s">
        <v>3968</v>
      </c>
      <c r="L68" s="84" t="s">
        <v>3943</v>
      </c>
      <c r="M68" s="84" t="s">
        <v>3969</v>
      </c>
      <c r="N68" s="188" t="s">
        <v>3970</v>
      </c>
      <c r="O68" s="83" t="s">
        <v>1043</v>
      </c>
      <c r="P68" s="214" t="s">
        <v>3971</v>
      </c>
      <c r="Q68" s="83" t="str">
        <f t="shared" si="120"/>
        <v>Ch 6 Practice 2.1.1: Measuring and comparing masses in grams</v>
      </c>
      <c r="R68" s="83" t="s">
        <v>1812</v>
      </c>
      <c r="S68" s="102" t="s">
        <v>1041</v>
      </c>
      <c r="T68" s="102" t="s">
        <v>1042</v>
      </c>
      <c r="U68" s="102" t="s">
        <v>33</v>
      </c>
      <c r="V68" s="61" t="s">
        <v>3947</v>
      </c>
      <c r="W68" s="104">
        <v>9789814969383</v>
      </c>
      <c r="X68" s="102">
        <v>92</v>
      </c>
      <c r="Y68" s="61" t="s">
        <v>2600</v>
      </c>
      <c r="Z68" s="61" t="s">
        <v>3948</v>
      </c>
      <c r="AA68" s="61" t="s">
        <v>3972</v>
      </c>
      <c r="AB68" s="61" t="str">
        <f t="shared" si="1"/>
        <v>2.064 To estimate, measure and compare masses in grams M2ME-IVd-28/M2ME-IVe-31</v>
      </c>
      <c r="AC68" s="61" t="str">
        <f t="shared" ref="AC68:AD68" si="141">Y68</f>
        <v>2. Measurement</v>
      </c>
      <c r="AD68" s="61" t="str">
        <f t="shared" si="141"/>
        <v>G2.2.03  Mass</v>
      </c>
      <c r="AE68" s="61" t="str">
        <f t="shared" si="3"/>
        <v>M2ME-IVd-28/M2ME-IVe-31</v>
      </c>
      <c r="AF68" s="105" t="str">
        <f t="shared" si="131"/>
        <v>M2ME-IVd-28: Shows and uses the appropriate unit of weight and their abbreviations g and kg to measure a particular object.
M2ME-IVe-31: Compares mass in grams or kilograms.</v>
      </c>
      <c r="AG68" s="84" t="str">
        <f t="shared" si="137"/>
        <v xml:space="preserve">2.077 Shows and uses the appropriate unit of weight and their abbreviations g and kg to measure a particular object M2ME-IVd-28
2.080 Estimates and measures mass M2ME-IVe-31  </v>
      </c>
      <c r="AH68" s="107">
        <v>6</v>
      </c>
      <c r="AI68" s="41" t="s">
        <v>2662</v>
      </c>
      <c r="AJ68" s="113" t="s">
        <v>3950</v>
      </c>
      <c r="AK68" s="61"/>
      <c r="AL68" s="61"/>
      <c r="AM68" s="61"/>
      <c r="AN68" s="110"/>
      <c r="AO68" s="110"/>
      <c r="AP68" s="103" t="s">
        <v>1818</v>
      </c>
      <c r="AQ68" s="103" t="str">
        <f t="shared" si="129"/>
        <v>Completed</v>
      </c>
      <c r="AR68" s="102"/>
    </row>
    <row r="69" spans="1:44" ht="15.75" customHeight="1" outlineLevel="1" x14ac:dyDescent="0.2">
      <c r="A69" s="487"/>
      <c r="B69" s="487"/>
      <c r="C69" s="471"/>
      <c r="D69" s="61" t="s">
        <v>3973</v>
      </c>
      <c r="E69" s="61" t="s">
        <v>3974</v>
      </c>
      <c r="F69" s="63" t="s">
        <v>3975</v>
      </c>
      <c r="G69" s="111">
        <v>4</v>
      </c>
      <c r="H69" s="100" t="s">
        <v>3976</v>
      </c>
      <c r="I69" s="100" t="s">
        <v>2511</v>
      </c>
      <c r="J69" s="61" t="s">
        <v>3977</v>
      </c>
      <c r="K69" s="61" t="s">
        <v>3956</v>
      </c>
      <c r="L69" s="84" t="s">
        <v>3957</v>
      </c>
      <c r="M69" s="84" t="s">
        <v>3958</v>
      </c>
      <c r="N69" s="61" t="s">
        <v>3959</v>
      </c>
      <c r="O69" s="83" t="s">
        <v>1043</v>
      </c>
      <c r="P69" s="214" t="s">
        <v>3978</v>
      </c>
      <c r="Q69" s="83" t="str">
        <f t="shared" si="120"/>
        <v>Ch 6 Practice 2.1.2: Ordering masses in grams</v>
      </c>
      <c r="R69" s="83" t="s">
        <v>1812</v>
      </c>
      <c r="S69" s="102" t="s">
        <v>1041</v>
      </c>
      <c r="T69" s="102" t="s">
        <v>1042</v>
      </c>
      <c r="U69" s="102" t="s">
        <v>33</v>
      </c>
      <c r="V69" s="61" t="s">
        <v>3947</v>
      </c>
      <c r="W69" s="104">
        <v>9789814969383</v>
      </c>
      <c r="X69" s="102">
        <v>92</v>
      </c>
      <c r="Y69" s="61" t="s">
        <v>2600</v>
      </c>
      <c r="Z69" s="61" t="s">
        <v>3948</v>
      </c>
      <c r="AA69" s="61" t="s">
        <v>3972</v>
      </c>
      <c r="AB69" s="61" t="str">
        <f t="shared" si="1"/>
        <v>2.065 Compare mass in grams M2ME-IVd-28</v>
      </c>
      <c r="AC69" s="61" t="str">
        <f t="shared" ref="AC69:AD69" si="142">Y69</f>
        <v>2. Measurement</v>
      </c>
      <c r="AD69" s="61" t="str">
        <f t="shared" si="142"/>
        <v>G2.2.03  Mass</v>
      </c>
      <c r="AE69" s="61" t="str">
        <f t="shared" si="3"/>
        <v>M2ME-IVd-28</v>
      </c>
      <c r="AF69" s="105" t="str">
        <f t="shared" si="131"/>
        <v>M2ME-IVd-28: Shows and uses the appropriate unit of weight and their abbreviations g and kg to measure a particular object.</v>
      </c>
      <c r="AG69" s="84" t="str">
        <f t="shared" si="137"/>
        <v>2.077 Shows and uses the appropriate unit of weight and their abbreviations g and kg to measure a particular object M2ME-IVd-28</v>
      </c>
      <c r="AH69" s="107">
        <v>6</v>
      </c>
      <c r="AI69" s="41" t="s">
        <v>3971</v>
      </c>
      <c r="AJ69" s="113" t="s">
        <v>3966</v>
      </c>
      <c r="AK69" s="61"/>
      <c r="AL69" s="61"/>
      <c r="AM69" s="61"/>
      <c r="AN69" s="110"/>
      <c r="AO69" s="110"/>
      <c r="AP69" s="103" t="s">
        <v>1818</v>
      </c>
      <c r="AQ69" s="103" t="str">
        <f t="shared" si="129"/>
        <v>Completed</v>
      </c>
      <c r="AR69" s="110"/>
    </row>
    <row r="70" spans="1:44" ht="15.75" customHeight="1" outlineLevel="1" x14ac:dyDescent="0.2">
      <c r="A70" s="487"/>
      <c r="B70" s="471"/>
      <c r="C70" s="61" t="s">
        <v>670</v>
      </c>
      <c r="D70" s="61" t="s">
        <v>3979</v>
      </c>
      <c r="E70" s="61" t="s">
        <v>3980</v>
      </c>
      <c r="F70" s="61" t="s">
        <v>3981</v>
      </c>
      <c r="G70" s="111">
        <v>5</v>
      </c>
      <c r="H70" s="100" t="s">
        <v>3982</v>
      </c>
      <c r="I70" s="100"/>
      <c r="J70" s="61" t="s">
        <v>3983</v>
      </c>
      <c r="K70" s="84" t="s">
        <v>3984</v>
      </c>
      <c r="L70" s="84" t="s">
        <v>3943</v>
      </c>
      <c r="M70" s="84" t="s">
        <v>3985</v>
      </c>
      <c r="N70" s="188" t="s">
        <v>3986</v>
      </c>
      <c r="O70" s="83" t="s">
        <v>1043</v>
      </c>
      <c r="P70" s="214" t="s">
        <v>3987</v>
      </c>
      <c r="Q70" s="83" t="str">
        <f t="shared" si="120"/>
        <v>Ch 6 Practice 2.2.1: Choosing units of measure</v>
      </c>
      <c r="R70" s="83" t="s">
        <v>1812</v>
      </c>
      <c r="S70" s="102" t="s">
        <v>1041</v>
      </c>
      <c r="T70" s="102" t="s">
        <v>1042</v>
      </c>
      <c r="U70" s="102" t="s">
        <v>33</v>
      </c>
      <c r="V70" s="61" t="s">
        <v>3947</v>
      </c>
      <c r="W70" s="104">
        <v>9789814969383</v>
      </c>
      <c r="X70" s="102">
        <v>92</v>
      </c>
      <c r="Y70" s="61" t="s">
        <v>2600</v>
      </c>
      <c r="Z70" s="61" t="s">
        <v>3948</v>
      </c>
      <c r="AA70" s="61" t="s">
        <v>3972</v>
      </c>
      <c r="AB70" s="61" t="str">
        <f t="shared" si="1"/>
        <v>2.066 To choose an appropriate unit of measure when measuring mass M2ME-IVd-28/M2ME-IVd-30</v>
      </c>
      <c r="AC70" s="61" t="str">
        <f t="shared" ref="AC70:AD70" si="143">Y70</f>
        <v>2. Measurement</v>
      </c>
      <c r="AD70" s="61" t="str">
        <f t="shared" si="143"/>
        <v>G2.2.03  Mass</v>
      </c>
      <c r="AE70" s="61" t="str">
        <f t="shared" si="3"/>
        <v>M2ME-IVd-28/M2ME-IVd-30</v>
      </c>
      <c r="AF70" s="105" t="str">
        <f t="shared" si="131"/>
        <v>M2ME-IVd-28: Shows and uses the appropriate unit of weight and their abbreviations g and kg to measure a particular object.
M2ME-IVd-30: Compares mass in grams or kilograms.</v>
      </c>
      <c r="AG70" s="84" t="str">
        <f t="shared" si="137"/>
        <v xml:space="preserve">2.077 Shows and uses the appropriate unit of weight and their abbreviations g and kg to measure a particular object M2ME-IVd-28
2.079 Measures objects M2ME-IVd-30 </v>
      </c>
      <c r="AH70" s="107">
        <v>6</v>
      </c>
      <c r="AI70" s="41" t="s">
        <v>3988</v>
      </c>
      <c r="AJ70" s="113" t="s">
        <v>3989</v>
      </c>
      <c r="AK70" s="61"/>
      <c r="AL70" s="61"/>
      <c r="AM70" s="61"/>
      <c r="AN70" s="110"/>
      <c r="AO70" s="110"/>
      <c r="AP70" s="103" t="s">
        <v>1818</v>
      </c>
      <c r="AQ70" s="103" t="str">
        <f t="shared" si="129"/>
        <v>Completed</v>
      </c>
      <c r="AR70" s="115" t="s">
        <v>3990</v>
      </c>
    </row>
    <row r="71" spans="1:44" ht="15.75" customHeight="1" outlineLevel="1" x14ac:dyDescent="0.2">
      <c r="A71" s="487"/>
      <c r="B71" s="502" t="s">
        <v>331</v>
      </c>
      <c r="C71" s="61" t="s">
        <v>332</v>
      </c>
      <c r="D71" s="61" t="s">
        <v>3991</v>
      </c>
      <c r="E71" s="61" t="s">
        <v>3992</v>
      </c>
      <c r="F71" s="61" t="s">
        <v>3993</v>
      </c>
      <c r="G71" s="111">
        <v>6</v>
      </c>
      <c r="H71" s="100" t="s">
        <v>3994</v>
      </c>
      <c r="I71" s="100"/>
      <c r="J71" s="61" t="s">
        <v>3995</v>
      </c>
      <c r="K71" s="61" t="s">
        <v>3996</v>
      </c>
      <c r="L71" s="84" t="s">
        <v>3997</v>
      </c>
      <c r="M71" s="84" t="s">
        <v>3998</v>
      </c>
      <c r="N71" s="61" t="s">
        <v>3999</v>
      </c>
      <c r="O71" s="83" t="s">
        <v>1043</v>
      </c>
      <c r="P71" s="214" t="s">
        <v>4000</v>
      </c>
      <c r="Q71" s="83" t="str">
        <f t="shared" si="120"/>
        <v>Ch 6 Practice 3.1.1: Word problems</v>
      </c>
      <c r="R71" s="83" t="s">
        <v>1812</v>
      </c>
      <c r="S71" s="102" t="s">
        <v>1041</v>
      </c>
      <c r="T71" s="102" t="s">
        <v>1042</v>
      </c>
      <c r="U71" s="102" t="s">
        <v>33</v>
      </c>
      <c r="V71" s="61" t="s">
        <v>3947</v>
      </c>
      <c r="W71" s="104">
        <v>9789814969383</v>
      </c>
      <c r="X71" s="102">
        <v>100</v>
      </c>
      <c r="Y71" s="61" t="s">
        <v>2600</v>
      </c>
      <c r="Z71" s="61" t="s">
        <v>3948</v>
      </c>
      <c r="AA71" s="61" t="s">
        <v>2438</v>
      </c>
      <c r="AB71" s="61" t="str">
        <f t="shared" si="1"/>
        <v>2.067 To solve 1-step word problems involving mass M2ME-IVe-32</v>
      </c>
      <c r="AC71" s="61" t="str">
        <f t="shared" ref="AC71:AD71" si="144">Y71</f>
        <v>2. Measurement</v>
      </c>
      <c r="AD71" s="61" t="str">
        <f t="shared" si="144"/>
        <v>G2.2.03  Mass</v>
      </c>
      <c r="AE71" s="61" t="str">
        <f t="shared" si="3"/>
        <v>M2ME-IVe-32</v>
      </c>
      <c r="AF71" s="105" t="str">
        <f t="shared" si="131"/>
        <v>M2ME-IVe-32: Solves routine and non-routine problems involving mass.</v>
      </c>
      <c r="AG71" s="84" t="str">
        <f t="shared" si="137"/>
        <v>2.081 Solves routine and non-routine problems involving mass M2ME-IVe-32</v>
      </c>
      <c r="AH71" s="107">
        <v>6</v>
      </c>
      <c r="AI71" s="110" t="s">
        <v>3783</v>
      </c>
      <c r="AJ71" s="113" t="s">
        <v>3780</v>
      </c>
      <c r="AK71" s="61"/>
      <c r="AL71" s="61"/>
      <c r="AM71" s="61"/>
      <c r="AN71" s="110"/>
      <c r="AO71" s="110"/>
      <c r="AP71" s="103" t="s">
        <v>1818</v>
      </c>
      <c r="AQ71" s="103" t="str">
        <f t="shared" si="129"/>
        <v>Completed</v>
      </c>
      <c r="AR71" s="110"/>
    </row>
    <row r="72" spans="1:44" ht="15.75" customHeight="1" outlineLevel="1" x14ac:dyDescent="0.2">
      <c r="A72" s="471"/>
      <c r="B72" s="471"/>
      <c r="C72" s="61" t="s">
        <v>3924</v>
      </c>
      <c r="D72" s="61" t="s">
        <v>4001</v>
      </c>
      <c r="E72" s="61" t="s">
        <v>4002</v>
      </c>
      <c r="F72" s="61" t="s">
        <v>4003</v>
      </c>
      <c r="G72" s="111">
        <v>7</v>
      </c>
      <c r="H72" s="100"/>
      <c r="I72" s="100" t="s">
        <v>2459</v>
      </c>
      <c r="J72" s="61" t="s">
        <v>4004</v>
      </c>
      <c r="K72" s="84" t="s">
        <v>3930</v>
      </c>
      <c r="L72" s="84" t="s">
        <v>3931</v>
      </c>
      <c r="M72" s="84" t="s">
        <v>3932</v>
      </c>
      <c r="N72" s="84" t="s">
        <v>3933</v>
      </c>
      <c r="O72" s="83" t="s">
        <v>1043</v>
      </c>
      <c r="P72" s="214" t="s">
        <v>4005</v>
      </c>
      <c r="Q72" s="83" t="str">
        <f t="shared" si="120"/>
        <v>Ch 6 Practice 3.2.1: More word problems</v>
      </c>
      <c r="R72" s="83" t="s">
        <v>1812</v>
      </c>
      <c r="S72" s="102" t="s">
        <v>1041</v>
      </c>
      <c r="T72" s="102" t="s">
        <v>1042</v>
      </c>
      <c r="U72" s="102" t="s">
        <v>33</v>
      </c>
      <c r="V72" s="61" t="s">
        <v>3947</v>
      </c>
      <c r="W72" s="104">
        <v>9789814969383</v>
      </c>
      <c r="X72" s="102">
        <v>100</v>
      </c>
      <c r="Y72" s="61" t="s">
        <v>2600</v>
      </c>
      <c r="Z72" s="61" t="s">
        <v>3948</v>
      </c>
      <c r="AA72" s="61" t="s">
        <v>2438</v>
      </c>
      <c r="AB72" s="61" t="str">
        <f t="shared" si="1"/>
        <v>2.068 To solve 2-step word problems involving mass M2ME-IVf-34</v>
      </c>
      <c r="AC72" s="61" t="str">
        <f t="shared" ref="AC72:AD72" si="145">Y72</f>
        <v>2. Measurement</v>
      </c>
      <c r="AD72" s="61" t="str">
        <f t="shared" si="145"/>
        <v>G2.2.03  Mass</v>
      </c>
      <c r="AE72" s="61" t="str">
        <f t="shared" si="3"/>
        <v>M2ME-IVf-34</v>
      </c>
      <c r="AF72" s="105" t="str">
        <f t="shared" si="131"/>
        <v>M2ME-IVf-34: Creates problems involving length, mass and capacity.</v>
      </c>
      <c r="AG72" s="84" t="str">
        <f t="shared" si="137"/>
        <v>2.083 Creates problems involving length, mass and capacity M2ME-IVf-34</v>
      </c>
      <c r="AH72" s="107">
        <v>6</v>
      </c>
      <c r="AI72" s="110" t="s">
        <v>4000</v>
      </c>
      <c r="AJ72" s="113" t="s">
        <v>3993</v>
      </c>
      <c r="AK72" s="61"/>
      <c r="AL72" s="61"/>
      <c r="AM72" s="61"/>
      <c r="AN72" s="110"/>
      <c r="AO72" s="110"/>
      <c r="AP72" s="103" t="s">
        <v>1818</v>
      </c>
      <c r="AQ72" s="103" t="str">
        <f t="shared" si="129"/>
        <v>Completed</v>
      </c>
      <c r="AR72" s="110"/>
    </row>
    <row r="73" spans="1:44" ht="15.75" customHeight="1" outlineLevel="1" x14ac:dyDescent="0.2">
      <c r="A73" s="502" t="s">
        <v>4006</v>
      </c>
      <c r="B73" s="502" t="s">
        <v>81</v>
      </c>
      <c r="C73" s="502" t="s">
        <v>82</v>
      </c>
      <c r="D73" s="61" t="s">
        <v>4007</v>
      </c>
      <c r="E73" s="61" t="s">
        <v>4008</v>
      </c>
      <c r="F73" s="61" t="s">
        <v>4009</v>
      </c>
      <c r="G73" s="111">
        <v>1</v>
      </c>
      <c r="H73" s="100"/>
      <c r="I73" s="100"/>
      <c r="J73" s="61" t="s">
        <v>4010</v>
      </c>
      <c r="K73" s="84" t="s">
        <v>4011</v>
      </c>
      <c r="L73" s="84" t="s">
        <v>4012</v>
      </c>
      <c r="M73" s="84" t="s">
        <v>4013</v>
      </c>
      <c r="N73" s="84" t="s">
        <v>4014</v>
      </c>
      <c r="O73" s="83" t="s">
        <v>1043</v>
      </c>
      <c r="P73" s="214" t="s">
        <v>4015</v>
      </c>
      <c r="Q73" s="83" t="str">
        <f t="shared" si="120"/>
        <v>Ch 7 Practice 1.1.1: Adding the same number</v>
      </c>
      <c r="R73" s="83" t="s">
        <v>1812</v>
      </c>
      <c r="S73" s="102" t="s">
        <v>1041</v>
      </c>
      <c r="T73" s="102" t="s">
        <v>1042</v>
      </c>
      <c r="U73" s="102" t="s">
        <v>33</v>
      </c>
      <c r="V73" s="61" t="s">
        <v>4016</v>
      </c>
      <c r="W73" s="104">
        <v>9789814969383</v>
      </c>
      <c r="X73" s="102">
        <v>103</v>
      </c>
      <c r="Y73" s="61" t="s">
        <v>1814</v>
      </c>
      <c r="Z73" s="61" t="s">
        <v>4017</v>
      </c>
      <c r="AA73" s="61" t="s">
        <v>4018</v>
      </c>
      <c r="AB73" s="61" t="str">
        <f t="shared" si="1"/>
        <v>2.069 To recognize equal groups and find the total number in the groups M2NS-IIf-38</v>
      </c>
      <c r="AC73" s="61" t="str">
        <f t="shared" ref="AC73:AD73" si="146">Y73</f>
        <v>1. Numbers and Number Sense</v>
      </c>
      <c r="AD73" s="61" t="str">
        <f t="shared" si="146"/>
        <v>G2.1.03  Multiplication / Division</v>
      </c>
      <c r="AE73" s="61" t="str">
        <f t="shared" si="3"/>
        <v>M2NS-IIf-38</v>
      </c>
      <c r="AF73" s="105" t="str">
        <f t="shared" si="131"/>
        <v>M2NS-IIf-38: Illustrates multiplication as repeated addition using
32.1 Groups of equal quantities
32.2 Arrays
32.3 Counting by multiples
32.4 Equal jumps on the number line</v>
      </c>
      <c r="AG73" s="84" t="str">
        <f t="shared" si="137"/>
        <v>2.032 Illustrates multiplication as repeated addition M2NS-IIf-38</v>
      </c>
      <c r="AH73" s="107">
        <v>7</v>
      </c>
      <c r="AI73" s="41" t="s">
        <v>4019</v>
      </c>
      <c r="AJ73" s="113" t="s">
        <v>4020</v>
      </c>
      <c r="AK73" s="61"/>
      <c r="AL73" s="61"/>
      <c r="AM73" s="61"/>
      <c r="AN73" s="110"/>
      <c r="AO73" s="110"/>
      <c r="AP73" s="103" t="s">
        <v>1818</v>
      </c>
      <c r="AQ73" s="103" t="str">
        <f t="shared" si="129"/>
        <v>Completed</v>
      </c>
      <c r="AR73" s="110"/>
    </row>
    <row r="74" spans="1:44" ht="15.75" customHeight="1" outlineLevel="1" x14ac:dyDescent="0.2">
      <c r="A74" s="487"/>
      <c r="B74" s="487"/>
      <c r="C74" s="471"/>
      <c r="D74" s="61" t="s">
        <v>87</v>
      </c>
      <c r="E74" s="61" t="s">
        <v>4021</v>
      </c>
      <c r="F74" s="61" t="s">
        <v>4022</v>
      </c>
      <c r="G74" s="111">
        <v>2</v>
      </c>
      <c r="H74" s="100" t="s">
        <v>4023</v>
      </c>
      <c r="I74" s="100"/>
      <c r="J74" s="61" t="s">
        <v>4024</v>
      </c>
      <c r="K74" s="61" t="s">
        <v>4011</v>
      </c>
      <c r="L74" s="84" t="s">
        <v>4012</v>
      </c>
      <c r="M74" s="84" t="s">
        <v>4013</v>
      </c>
      <c r="N74" s="61" t="s">
        <v>4014</v>
      </c>
      <c r="O74" s="83" t="s">
        <v>1043</v>
      </c>
      <c r="P74" s="214" t="s">
        <v>4025</v>
      </c>
      <c r="Q74" s="83" t="str">
        <f t="shared" si="120"/>
        <v>Ch 7 Practice 1.1.2: Describing equal groups</v>
      </c>
      <c r="R74" s="83" t="s">
        <v>1812</v>
      </c>
      <c r="S74" s="102" t="s">
        <v>1041</v>
      </c>
      <c r="T74" s="102" t="s">
        <v>1042</v>
      </c>
      <c r="U74" s="102" t="s">
        <v>33</v>
      </c>
      <c r="V74" s="61" t="s">
        <v>4016</v>
      </c>
      <c r="W74" s="104">
        <v>9789814969383</v>
      </c>
      <c r="X74" s="102">
        <v>103</v>
      </c>
      <c r="Y74" s="61" t="s">
        <v>1814</v>
      </c>
      <c r="Z74" s="61" t="s">
        <v>4017</v>
      </c>
      <c r="AA74" s="61" t="s">
        <v>4018</v>
      </c>
      <c r="AB74" s="61" t="str">
        <f t="shared" si="1"/>
        <v>2.070 To use mathematical language such as ‘4 threes’ to describe equal groups M2NS-IIf-38</v>
      </c>
      <c r="AC74" s="61" t="str">
        <f t="shared" ref="AC74:AD74" si="147">Y74</f>
        <v>1. Numbers and Number Sense</v>
      </c>
      <c r="AD74" s="61" t="str">
        <f t="shared" si="147"/>
        <v>G2.1.03  Multiplication / Division</v>
      </c>
      <c r="AE74" s="61" t="str">
        <f t="shared" si="3"/>
        <v>M2NS-IIf-38</v>
      </c>
      <c r="AF74" s="105" t="str">
        <f t="shared" si="131"/>
        <v>M2NS-IIf-38: Illustrates multiplication as repeated addition using
32.1 Groups of equal quantities
32.2 Arrays
32.3 Counting by multiples
32.4 Equal jumps on the number line</v>
      </c>
      <c r="AG74" s="84" t="str">
        <f t="shared" si="137"/>
        <v>2.032 Illustrates multiplication as repeated addition M2NS-IIf-38</v>
      </c>
      <c r="AH74" s="107">
        <v>7</v>
      </c>
      <c r="AI74" s="110" t="s">
        <v>4015</v>
      </c>
      <c r="AJ74" s="113" t="s">
        <v>4026</v>
      </c>
      <c r="AK74" s="61"/>
      <c r="AL74" s="61"/>
      <c r="AM74" s="61"/>
      <c r="AN74" s="110"/>
      <c r="AO74" s="110"/>
      <c r="AP74" s="103" t="s">
        <v>1818</v>
      </c>
      <c r="AQ74" s="103" t="str">
        <f t="shared" si="129"/>
        <v>Completed</v>
      </c>
      <c r="AR74" s="110"/>
    </row>
    <row r="75" spans="1:44" ht="15.75" customHeight="1" outlineLevel="1" x14ac:dyDescent="0.2">
      <c r="A75" s="487"/>
      <c r="B75" s="487"/>
      <c r="C75" s="160" t="s">
        <v>4027</v>
      </c>
      <c r="D75" s="223" t="s">
        <v>4007</v>
      </c>
      <c r="E75" s="223" t="s">
        <v>4028</v>
      </c>
      <c r="F75" s="223" t="s">
        <v>4029</v>
      </c>
      <c r="G75" s="111">
        <v>3</v>
      </c>
      <c r="H75" s="122"/>
      <c r="I75" s="122"/>
      <c r="J75" s="160" t="s">
        <v>4030</v>
      </c>
      <c r="K75" s="161" t="s">
        <v>4011</v>
      </c>
      <c r="L75" s="161" t="s">
        <v>4012</v>
      </c>
      <c r="M75" s="161" t="s">
        <v>4013</v>
      </c>
      <c r="N75" s="161" t="s">
        <v>4014</v>
      </c>
      <c r="O75" s="162" t="s">
        <v>1043</v>
      </c>
      <c r="P75" s="217" t="s">
        <v>4031</v>
      </c>
      <c r="Q75" s="162" t="str">
        <f t="shared" si="120"/>
        <v>Ch 7 Practice 1.2.1: Adding the same number</v>
      </c>
      <c r="R75" s="162" t="s">
        <v>1812</v>
      </c>
      <c r="S75" s="163" t="s">
        <v>1041</v>
      </c>
      <c r="T75" s="163" t="s">
        <v>1042</v>
      </c>
      <c r="U75" s="163" t="s">
        <v>33</v>
      </c>
      <c r="V75" s="160" t="s">
        <v>4016</v>
      </c>
      <c r="W75" s="165">
        <v>9789814969383</v>
      </c>
      <c r="X75" s="163">
        <v>103</v>
      </c>
      <c r="Y75" s="160" t="s">
        <v>1814</v>
      </c>
      <c r="Z75" s="160" t="s">
        <v>4017</v>
      </c>
      <c r="AA75" s="160" t="s">
        <v>4018</v>
      </c>
      <c r="AB75" s="160" t="str">
        <f t="shared" si="1"/>
        <v>2.071 Add equal groups using number lines M2NS-IIf-38</v>
      </c>
      <c r="AC75" s="160" t="str">
        <f t="shared" ref="AC75:AD75" si="148">Y75</f>
        <v>1. Numbers and Number Sense</v>
      </c>
      <c r="AD75" s="160" t="str">
        <f t="shared" si="148"/>
        <v>G2.1.03  Multiplication / Division</v>
      </c>
      <c r="AE75" s="160" t="str">
        <f t="shared" si="3"/>
        <v>M2NS-IIf-38</v>
      </c>
      <c r="AF75" s="167" t="str">
        <f t="shared" si="131"/>
        <v>M2NS-IIf-38: Illustrates multiplication as repeated addition using
32.1 Groups of equal quantities
32.2 Arrays
32.3 Counting by multiples
32.4 Equal jumps on the number line</v>
      </c>
      <c r="AG75" s="161" t="str">
        <f t="shared" si="137"/>
        <v>2.032 Illustrates multiplication as repeated addition M2NS-IIf-38</v>
      </c>
      <c r="AH75" s="169">
        <v>7</v>
      </c>
      <c r="AI75" s="170" t="s">
        <v>3562</v>
      </c>
      <c r="AJ75" s="171" t="s">
        <v>3560</v>
      </c>
      <c r="AK75" s="160"/>
      <c r="AL75" s="160"/>
      <c r="AM75" s="160"/>
      <c r="AN75" s="170"/>
      <c r="AO75" s="170"/>
      <c r="AP75" s="135" t="s">
        <v>1818</v>
      </c>
      <c r="AQ75" s="135" t="str">
        <f t="shared" si="129"/>
        <v>Completed</v>
      </c>
      <c r="AR75" s="61" t="s">
        <v>4032</v>
      </c>
    </row>
    <row r="76" spans="1:44" ht="15.75" customHeight="1" outlineLevel="1" x14ac:dyDescent="0.2">
      <c r="A76" s="487"/>
      <c r="B76" s="487"/>
      <c r="C76" s="502" t="s">
        <v>4033</v>
      </c>
      <c r="D76" s="61" t="s">
        <v>91</v>
      </c>
      <c r="E76" s="61" t="s">
        <v>4034</v>
      </c>
      <c r="F76" s="61" t="s">
        <v>4035</v>
      </c>
      <c r="G76" s="111">
        <v>4</v>
      </c>
      <c r="H76" s="100"/>
      <c r="I76" s="100" t="s">
        <v>2214</v>
      </c>
      <c r="J76" s="61" t="s">
        <v>4036</v>
      </c>
      <c r="K76" s="84" t="s">
        <v>4011</v>
      </c>
      <c r="L76" s="84" t="s">
        <v>4012</v>
      </c>
      <c r="M76" s="84" t="s">
        <v>4013</v>
      </c>
      <c r="N76" s="84" t="s">
        <v>4014</v>
      </c>
      <c r="O76" s="83" t="s">
        <v>1043</v>
      </c>
      <c r="P76" s="214" t="s">
        <v>4037</v>
      </c>
      <c r="Q76" s="83" t="str">
        <f t="shared" si="120"/>
        <v>Ch 7 Practice 1.3.1: Telling number stories</v>
      </c>
      <c r="R76" s="83" t="s">
        <v>1812</v>
      </c>
      <c r="S76" s="102" t="s">
        <v>1041</v>
      </c>
      <c r="T76" s="102" t="s">
        <v>1042</v>
      </c>
      <c r="U76" s="102" t="s">
        <v>33</v>
      </c>
      <c r="V76" s="61" t="s">
        <v>4016</v>
      </c>
      <c r="W76" s="104">
        <v>9789814969383</v>
      </c>
      <c r="X76" s="102">
        <v>106</v>
      </c>
      <c r="Y76" s="61" t="s">
        <v>1814</v>
      </c>
      <c r="Z76" s="61" t="s">
        <v>4017</v>
      </c>
      <c r="AA76" s="61" t="s">
        <v>4018</v>
      </c>
      <c r="AB76" s="61" t="str">
        <f t="shared" si="1"/>
        <v>2.072 To tell a number story by finding the total number in the groups M2NS-IIf-38</v>
      </c>
      <c r="AC76" s="61" t="str">
        <f t="shared" ref="AC76:AD76" si="149">Y76</f>
        <v>1. Numbers and Number Sense</v>
      </c>
      <c r="AD76" s="61" t="str">
        <f t="shared" si="149"/>
        <v>G2.1.03  Multiplication / Division</v>
      </c>
      <c r="AE76" s="61" t="str">
        <f t="shared" si="3"/>
        <v>M2NS-IIf-38</v>
      </c>
      <c r="AF76" s="105" t="str">
        <f t="shared" si="131"/>
        <v>M2NS-IIf-38: Illustrates multiplication as repeated addition using
32.1 Groups of equal quantities
32.2 Arrays
32.3 Counting by multiples
32.4 Equal jumps on the number line</v>
      </c>
      <c r="AG76" s="84" t="str">
        <f t="shared" si="137"/>
        <v>2.032 Illustrates multiplication as repeated addition M2NS-IIf-38</v>
      </c>
      <c r="AH76" s="107">
        <v>7</v>
      </c>
      <c r="AI76" s="110" t="s">
        <v>4015</v>
      </c>
      <c r="AJ76" s="113" t="s">
        <v>4038</v>
      </c>
      <c r="AK76" s="61"/>
      <c r="AL76" s="61"/>
      <c r="AM76" s="61"/>
      <c r="AN76" s="110"/>
      <c r="AO76" s="110"/>
      <c r="AP76" s="103" t="s">
        <v>1818</v>
      </c>
      <c r="AQ76" s="103" t="str">
        <f t="shared" si="129"/>
        <v>Completed</v>
      </c>
      <c r="AR76" s="41"/>
    </row>
    <row r="77" spans="1:44" ht="15.75" customHeight="1" outlineLevel="1" x14ac:dyDescent="0.2">
      <c r="A77" s="487"/>
      <c r="B77" s="471"/>
      <c r="C77" s="471"/>
      <c r="D77" s="61" t="s">
        <v>94</v>
      </c>
      <c r="E77" s="61" t="s">
        <v>4039</v>
      </c>
      <c r="F77" s="61" t="s">
        <v>4040</v>
      </c>
      <c r="G77" s="111">
        <v>5</v>
      </c>
      <c r="H77" s="100"/>
      <c r="I77" s="100" t="s">
        <v>4041</v>
      </c>
      <c r="J77" s="61" t="s">
        <v>4042</v>
      </c>
      <c r="K77" s="84" t="s">
        <v>4011</v>
      </c>
      <c r="L77" s="84" t="s">
        <v>4012</v>
      </c>
      <c r="M77" s="84" t="s">
        <v>4013</v>
      </c>
      <c r="N77" s="84" t="s">
        <v>4014</v>
      </c>
      <c r="O77" s="83" t="s">
        <v>1043</v>
      </c>
      <c r="P77" s="214" t="s">
        <v>4043</v>
      </c>
      <c r="Q77" s="83" t="str">
        <f t="shared" si="120"/>
        <v>Ch 7 Practice 1.3.2: Describing equal groups</v>
      </c>
      <c r="R77" s="83" t="s">
        <v>1812</v>
      </c>
      <c r="S77" s="102" t="s">
        <v>1041</v>
      </c>
      <c r="T77" s="102" t="s">
        <v>1042</v>
      </c>
      <c r="U77" s="102" t="s">
        <v>33</v>
      </c>
      <c r="V77" s="61" t="s">
        <v>4016</v>
      </c>
      <c r="W77" s="104">
        <v>9789814969383</v>
      </c>
      <c r="X77" s="102">
        <v>106</v>
      </c>
      <c r="Y77" s="61" t="s">
        <v>1814</v>
      </c>
      <c r="Z77" s="61" t="s">
        <v>4017</v>
      </c>
      <c r="AA77" s="61" t="s">
        <v>4018</v>
      </c>
      <c r="AB77" s="61" t="str">
        <f t="shared" si="1"/>
        <v>2.073 To use mathematical language such as ‘3 groups of 5’ to describe equal groups M2NS-IIf-38</v>
      </c>
      <c r="AC77" s="61" t="str">
        <f t="shared" ref="AC77:AD77" si="150">Y77</f>
        <v>1. Numbers and Number Sense</v>
      </c>
      <c r="AD77" s="61" t="str">
        <f t="shared" si="150"/>
        <v>G2.1.03  Multiplication / Division</v>
      </c>
      <c r="AE77" s="61" t="str">
        <f t="shared" si="3"/>
        <v>M2NS-IIf-38</v>
      </c>
      <c r="AF77" s="105" t="str">
        <f t="shared" si="131"/>
        <v>M2NS-IIf-38: Illustrates multiplication as repeated addition using
32.1 Groups of equal quantities
32.2 Arrays
32.3 Counting by multiples
32.4 Equal jumps on the number line</v>
      </c>
      <c r="AG77" s="84" t="str">
        <f t="shared" si="137"/>
        <v>2.032 Illustrates multiplication as repeated addition M2NS-IIf-38</v>
      </c>
      <c r="AH77" s="107">
        <v>7</v>
      </c>
      <c r="AI77" s="110" t="s">
        <v>4025</v>
      </c>
      <c r="AJ77" s="113" t="s">
        <v>4022</v>
      </c>
      <c r="AK77" s="61"/>
      <c r="AL77" s="61"/>
      <c r="AM77" s="61"/>
      <c r="AN77" s="110"/>
      <c r="AO77" s="110"/>
      <c r="AP77" s="103" t="s">
        <v>1818</v>
      </c>
      <c r="AQ77" s="103" t="str">
        <f t="shared" si="129"/>
        <v>Completed</v>
      </c>
      <c r="AR77" s="110"/>
    </row>
    <row r="78" spans="1:44" ht="15.75" customHeight="1" outlineLevel="1" x14ac:dyDescent="0.2">
      <c r="A78" s="487"/>
      <c r="B78" s="502" t="s">
        <v>97</v>
      </c>
      <c r="C78" s="502" t="s">
        <v>98</v>
      </c>
      <c r="D78" s="216" t="s">
        <v>99</v>
      </c>
      <c r="E78" s="216" t="s">
        <v>4044</v>
      </c>
      <c r="F78" s="216" t="s">
        <v>4045</v>
      </c>
      <c r="G78" s="224">
        <v>6</v>
      </c>
      <c r="H78" s="122"/>
      <c r="I78" s="122"/>
      <c r="J78" s="216" t="s">
        <v>4046</v>
      </c>
      <c r="K78" s="225" t="s">
        <v>4047</v>
      </c>
      <c r="L78" s="225" t="s">
        <v>4048</v>
      </c>
      <c r="M78" s="225" t="s">
        <v>4049</v>
      </c>
      <c r="N78" s="225" t="s">
        <v>4050</v>
      </c>
      <c r="O78" s="226" t="s">
        <v>1043</v>
      </c>
      <c r="P78" s="227"/>
      <c r="Q78" s="226" t="str">
        <f t="shared" si="120"/>
        <v>Ch 7 Practice 2.1.1: Illustrating the meaning of multiplication</v>
      </c>
      <c r="R78" s="226" t="s">
        <v>1812</v>
      </c>
      <c r="S78" s="228" t="s">
        <v>1041</v>
      </c>
      <c r="T78" s="228" t="s">
        <v>1042</v>
      </c>
      <c r="U78" s="228" t="s">
        <v>33</v>
      </c>
      <c r="V78" s="216" t="s">
        <v>4016</v>
      </c>
      <c r="W78" s="229">
        <v>9789814969383</v>
      </c>
      <c r="X78" s="228">
        <v>108</v>
      </c>
      <c r="Y78" s="216" t="s">
        <v>1814</v>
      </c>
      <c r="Z78" s="216" t="s">
        <v>4017</v>
      </c>
      <c r="AA78" s="216" t="s">
        <v>4051</v>
      </c>
      <c r="AB78" s="216" t="str">
        <f t="shared" si="1"/>
        <v>2.074 To use manipulatives to illustrate the meaning of multiplication M2NS-IIf-39</v>
      </c>
      <c r="AC78" s="216" t="str">
        <f t="shared" ref="AC78:AD78" si="151">Y78</f>
        <v>1. Numbers and Number Sense</v>
      </c>
      <c r="AD78" s="216" t="str">
        <f t="shared" si="151"/>
        <v>G2.1.03  Multiplication / Division</v>
      </c>
      <c r="AE78" s="216" t="str">
        <f t="shared" si="3"/>
        <v>M2NS-IIf-39</v>
      </c>
      <c r="AF78" s="230" t="str">
        <f t="shared" si="131"/>
        <v>M2NS-IIf-39: Writes a related equation for each type of multiplication: repeated addition, array, counting by multiples, and equal jumps on the number line.</v>
      </c>
      <c r="AG78" s="225" t="str">
        <f t="shared" si="137"/>
        <v>2.033 Writes a related equation for each type of multiplication M2NS-IIf-39</v>
      </c>
      <c r="AH78" s="231">
        <v>7</v>
      </c>
      <c r="AI78" s="232" t="s">
        <v>4043</v>
      </c>
      <c r="AJ78" s="233" t="s">
        <v>4052</v>
      </c>
      <c r="AK78" s="216"/>
      <c r="AL78" s="216"/>
      <c r="AM78" s="216"/>
      <c r="AN78" s="232"/>
      <c r="AO78" s="232"/>
      <c r="AP78" s="103" t="s">
        <v>1818</v>
      </c>
      <c r="AQ78" s="103" t="str">
        <f t="shared" si="129"/>
        <v>Completed</v>
      </c>
      <c r="AR78" s="42"/>
    </row>
    <row r="79" spans="1:44" ht="15.75" customHeight="1" outlineLevel="1" x14ac:dyDescent="0.2">
      <c r="A79" s="487"/>
      <c r="B79" s="487"/>
      <c r="C79" s="487"/>
      <c r="D79" s="61" t="s">
        <v>102</v>
      </c>
      <c r="E79" s="61" t="s">
        <v>4053</v>
      </c>
      <c r="F79" s="61" t="s">
        <v>4054</v>
      </c>
      <c r="G79" s="111">
        <v>7</v>
      </c>
      <c r="H79" s="100"/>
      <c r="I79" s="100"/>
      <c r="J79" s="61" t="s">
        <v>4055</v>
      </c>
      <c r="K79" s="84" t="s">
        <v>4047</v>
      </c>
      <c r="L79" s="84" t="s">
        <v>4048</v>
      </c>
      <c r="M79" s="84" t="s">
        <v>4049</v>
      </c>
      <c r="N79" s="84" t="s">
        <v>4050</v>
      </c>
      <c r="O79" s="83" t="s">
        <v>1043</v>
      </c>
      <c r="P79" s="214" t="s">
        <v>4056</v>
      </c>
      <c r="Q79" s="83" t="str">
        <f t="shared" si="120"/>
        <v>Ch 7 Practice 2.1.1: Making multiplication stories</v>
      </c>
      <c r="R79" s="83" t="s">
        <v>1812</v>
      </c>
      <c r="S79" s="102" t="s">
        <v>1041</v>
      </c>
      <c r="T79" s="102" t="s">
        <v>1042</v>
      </c>
      <c r="U79" s="102" t="s">
        <v>33</v>
      </c>
      <c r="V79" s="61" t="s">
        <v>4016</v>
      </c>
      <c r="W79" s="104">
        <v>9789814969383</v>
      </c>
      <c r="X79" s="102">
        <v>108</v>
      </c>
      <c r="Y79" s="61" t="s">
        <v>1814</v>
      </c>
      <c r="Z79" s="61" t="s">
        <v>4017</v>
      </c>
      <c r="AA79" s="61" t="s">
        <v>4051</v>
      </c>
      <c r="AB79" s="61" t="str">
        <f t="shared" si="1"/>
        <v>2.075 To make a number story for a given multiplication sentence M2NS-IIf-39</v>
      </c>
      <c r="AC79" s="61" t="str">
        <f t="shared" ref="AC79:AD79" si="152">Y79</f>
        <v>1. Numbers and Number Sense</v>
      </c>
      <c r="AD79" s="61" t="str">
        <f t="shared" si="152"/>
        <v>G2.1.03  Multiplication / Division</v>
      </c>
      <c r="AE79" s="61" t="str">
        <f t="shared" si="3"/>
        <v>M2NS-IIf-39</v>
      </c>
      <c r="AF79" s="105" t="str">
        <f t="shared" si="131"/>
        <v>M2NS-IIf-39: Writes a related equation for each type of multiplication: repeated addition, array, counting by multiples, and equal jumps on the number line.</v>
      </c>
      <c r="AG79" s="84" t="str">
        <f t="shared" si="137"/>
        <v>2.033 Writes a related equation for each type of multiplication M2NS-IIf-39</v>
      </c>
      <c r="AH79" s="107">
        <v>7</v>
      </c>
      <c r="AI79" s="110" t="s">
        <v>4056</v>
      </c>
      <c r="AJ79" s="113" t="s">
        <v>4045</v>
      </c>
      <c r="AK79" s="61"/>
      <c r="AL79" s="61"/>
      <c r="AM79" s="61"/>
      <c r="AN79" s="110"/>
      <c r="AO79" s="110"/>
      <c r="AP79" s="103" t="s">
        <v>1818</v>
      </c>
      <c r="AQ79" s="103" t="str">
        <f t="shared" si="129"/>
        <v>Completed</v>
      </c>
      <c r="AR79" s="110"/>
    </row>
    <row r="80" spans="1:44" ht="15.75" customHeight="1" outlineLevel="1" x14ac:dyDescent="0.2">
      <c r="A80" s="487"/>
      <c r="B80" s="487"/>
      <c r="C80" s="487"/>
      <c r="D80" s="69" t="s">
        <v>105</v>
      </c>
      <c r="E80" s="69" t="s">
        <v>4057</v>
      </c>
      <c r="F80" s="69" t="s">
        <v>4058</v>
      </c>
      <c r="G80" s="234">
        <v>8</v>
      </c>
      <c r="H80" s="100" t="s">
        <v>4059</v>
      </c>
      <c r="I80" s="100" t="s">
        <v>4060</v>
      </c>
      <c r="J80" s="69" t="s">
        <v>4061</v>
      </c>
      <c r="K80" s="235" t="s">
        <v>4047</v>
      </c>
      <c r="L80" s="235" t="s">
        <v>4048</v>
      </c>
      <c r="M80" s="236" t="s">
        <v>4049</v>
      </c>
      <c r="N80" s="235" t="s">
        <v>4050</v>
      </c>
      <c r="O80" s="237" t="s">
        <v>1043</v>
      </c>
      <c r="P80" s="238" t="s">
        <v>4062</v>
      </c>
      <c r="Q80" s="237" t="str">
        <f t="shared" si="120"/>
        <v>Ch 7 Practice 2.1.2: Writing multiplication sentences</v>
      </c>
      <c r="R80" s="237" t="s">
        <v>1812</v>
      </c>
      <c r="S80" s="153" t="s">
        <v>1041</v>
      </c>
      <c r="T80" s="153" t="s">
        <v>1042</v>
      </c>
      <c r="U80" s="153" t="s">
        <v>33</v>
      </c>
      <c r="V80" s="69" t="s">
        <v>4016</v>
      </c>
      <c r="W80" s="155">
        <v>9789814969383</v>
      </c>
      <c r="X80" s="153">
        <v>108</v>
      </c>
      <c r="Y80" s="69" t="s">
        <v>1814</v>
      </c>
      <c r="Z80" s="69" t="s">
        <v>4017</v>
      </c>
      <c r="AA80" s="69" t="s">
        <v>4051</v>
      </c>
      <c r="AB80" s="69" t="str">
        <f t="shared" si="1"/>
        <v>2.076 To write a number sentence for a given situation involving multiplication M2NS-IIf-39</v>
      </c>
      <c r="AC80" s="69" t="str">
        <f t="shared" ref="AC80:AD80" si="153">Y80</f>
        <v>1. Numbers and Number Sense</v>
      </c>
      <c r="AD80" s="69" t="str">
        <f t="shared" si="153"/>
        <v>G2.1.03  Multiplication / Division</v>
      </c>
      <c r="AE80" s="69" t="str">
        <f t="shared" si="3"/>
        <v>M2NS-IIf-39</v>
      </c>
      <c r="AF80" s="239" t="str">
        <f t="shared" si="131"/>
        <v>M2NS-IIf-39: Writes a related equation for each type of multiplication: repeated addition, array, counting by multiples, and equal jumps on the number line.</v>
      </c>
      <c r="AG80" s="235" t="str">
        <f t="shared" si="137"/>
        <v>2.033 Writes a related equation for each type of multiplication M2NS-IIf-39</v>
      </c>
      <c r="AH80" s="240">
        <v>7</v>
      </c>
      <c r="AI80" s="158" t="s">
        <v>4062</v>
      </c>
      <c r="AJ80" s="241" t="s">
        <v>4054</v>
      </c>
      <c r="AK80" s="69"/>
      <c r="AL80" s="69"/>
      <c r="AM80" s="69"/>
      <c r="AN80" s="64"/>
      <c r="AO80" s="64"/>
      <c r="AP80" s="103" t="s">
        <v>1818</v>
      </c>
      <c r="AQ80" s="103" t="str">
        <f t="shared" si="129"/>
        <v>Completed</v>
      </c>
      <c r="AR80" s="110"/>
    </row>
    <row r="81" spans="1:44" ht="15.75" customHeight="1" outlineLevel="1" x14ac:dyDescent="0.2">
      <c r="A81" s="487"/>
      <c r="B81" s="487"/>
      <c r="C81" s="487"/>
      <c r="D81" s="61" t="s">
        <v>108</v>
      </c>
      <c r="E81" s="61" t="s">
        <v>4063</v>
      </c>
      <c r="F81" s="61" t="s">
        <v>4064</v>
      </c>
      <c r="G81" s="111">
        <v>9</v>
      </c>
      <c r="H81" s="100"/>
      <c r="I81" s="100"/>
      <c r="J81" s="61" t="s">
        <v>4065</v>
      </c>
      <c r="K81" s="84" t="s">
        <v>4066</v>
      </c>
      <c r="L81" s="84" t="s">
        <v>4067</v>
      </c>
      <c r="M81" s="236" t="s">
        <v>4068</v>
      </c>
      <c r="N81" s="84" t="s">
        <v>4069</v>
      </c>
      <c r="O81" s="83" t="s">
        <v>1043</v>
      </c>
      <c r="P81" s="214" t="s">
        <v>4070</v>
      </c>
      <c r="Q81" s="83" t="str">
        <f t="shared" si="120"/>
        <v>Ch 7 Practice 2.1.3: Using array to show multiplication sentences</v>
      </c>
      <c r="R81" s="83" t="s">
        <v>1812</v>
      </c>
      <c r="S81" s="102" t="s">
        <v>1041</v>
      </c>
      <c r="T81" s="102" t="s">
        <v>1042</v>
      </c>
      <c r="U81" s="102" t="s">
        <v>33</v>
      </c>
      <c r="V81" s="61" t="s">
        <v>4016</v>
      </c>
      <c r="W81" s="104">
        <v>9789814969383</v>
      </c>
      <c r="X81" s="102">
        <v>108</v>
      </c>
      <c r="Y81" s="61" t="s">
        <v>1814</v>
      </c>
      <c r="Z81" s="61" t="s">
        <v>4017</v>
      </c>
      <c r="AA81" s="61" t="s">
        <v>4051</v>
      </c>
      <c r="AB81" s="61" t="str">
        <f t="shared" si="1"/>
        <v>2.077 To understand multiplication as describing an array M2NS-IIIc-53</v>
      </c>
      <c r="AC81" s="61" t="str">
        <f t="shared" ref="AC81:AD81" si="154">Y81</f>
        <v>1. Numbers and Number Sense</v>
      </c>
      <c r="AD81" s="61" t="str">
        <f t="shared" si="154"/>
        <v>G2.1.03  Multiplication / Division</v>
      </c>
      <c r="AE81" s="61" t="str">
        <f t="shared" si="3"/>
        <v>M2NS-IIIc-53</v>
      </c>
      <c r="AF81" s="242" t="str">
        <f t="shared" si="131"/>
        <v>M2NS-IIIc-53: Illustrates that multiplication and division are inverse operations.</v>
      </c>
      <c r="AG81" s="84" t="str">
        <f t="shared" si="137"/>
        <v>2.046 Illustrates that multiplication and division are inverse operations M2NS-IIIc-53</v>
      </c>
      <c r="AH81" s="107">
        <v>7</v>
      </c>
      <c r="AI81" s="110" t="s">
        <v>4056</v>
      </c>
      <c r="AJ81" s="113" t="s">
        <v>4045</v>
      </c>
      <c r="AK81" s="61"/>
      <c r="AL81" s="61"/>
      <c r="AM81" s="61"/>
      <c r="AN81" s="64"/>
      <c r="AO81" s="64"/>
      <c r="AP81" s="103" t="s">
        <v>1818</v>
      </c>
      <c r="AQ81" s="103" t="str">
        <f t="shared" si="129"/>
        <v>Completed</v>
      </c>
      <c r="AR81" s="115" t="s">
        <v>3473</v>
      </c>
    </row>
    <row r="82" spans="1:44" ht="15.75" customHeight="1" outlineLevel="1" x14ac:dyDescent="0.2">
      <c r="A82" s="487"/>
      <c r="B82" s="471"/>
      <c r="C82" s="471"/>
      <c r="D82" s="61" t="s">
        <v>111</v>
      </c>
      <c r="E82" s="61" t="s">
        <v>4071</v>
      </c>
      <c r="F82" s="61" t="s">
        <v>4072</v>
      </c>
      <c r="G82" s="111">
        <v>10</v>
      </c>
      <c r="H82" s="100"/>
      <c r="I82" s="100"/>
      <c r="J82" s="61" t="s">
        <v>4073</v>
      </c>
      <c r="K82" s="84" t="s">
        <v>4047</v>
      </c>
      <c r="L82" s="84" t="s">
        <v>4048</v>
      </c>
      <c r="M82" s="236" t="s">
        <v>4049</v>
      </c>
      <c r="N82" s="84" t="s">
        <v>4050</v>
      </c>
      <c r="O82" s="83" t="s">
        <v>1043</v>
      </c>
      <c r="P82" s="214" t="s">
        <v>4074</v>
      </c>
      <c r="Q82" s="83" t="str">
        <f t="shared" si="120"/>
        <v>Ch 7 Practice 2.1.4: Understanding the meaning of product</v>
      </c>
      <c r="R82" s="83" t="s">
        <v>1812</v>
      </c>
      <c r="S82" s="102" t="s">
        <v>1041</v>
      </c>
      <c r="T82" s="102" t="s">
        <v>1042</v>
      </c>
      <c r="U82" s="102" t="s">
        <v>33</v>
      </c>
      <c r="V82" s="61" t="s">
        <v>4016</v>
      </c>
      <c r="W82" s="104">
        <v>9789814969383</v>
      </c>
      <c r="X82" s="102">
        <v>108</v>
      </c>
      <c r="Y82" s="61" t="s">
        <v>1814</v>
      </c>
      <c r="Z82" s="61" t="s">
        <v>4017</v>
      </c>
      <c r="AA82" s="61" t="s">
        <v>4051</v>
      </c>
      <c r="AB82" s="61" t="str">
        <f t="shared" si="1"/>
        <v>2.078 To understand the meaning of product M2NS-IIf-39</v>
      </c>
      <c r="AC82" s="61" t="str">
        <f t="shared" ref="AC82:AD82" si="155">Y82</f>
        <v>1. Numbers and Number Sense</v>
      </c>
      <c r="AD82" s="61" t="str">
        <f t="shared" si="155"/>
        <v>G2.1.03  Multiplication / Division</v>
      </c>
      <c r="AE82" s="61" t="str">
        <f t="shared" si="3"/>
        <v>M2NS-IIf-39</v>
      </c>
      <c r="AF82" s="242" t="str">
        <f t="shared" si="131"/>
        <v>M2NS-IIf-39: Writes a related equation for each type of multiplication: repeated addition, array, counting by multiples, and equal jumps on the number line.</v>
      </c>
      <c r="AG82" s="84" t="str">
        <f t="shared" si="137"/>
        <v>2.033 Writes a related equation for each type of multiplication M2NS-IIf-39</v>
      </c>
      <c r="AH82" s="107">
        <v>7</v>
      </c>
      <c r="AI82" s="110" t="s">
        <v>4070</v>
      </c>
      <c r="AJ82" s="113" t="s">
        <v>4075</v>
      </c>
      <c r="AK82" s="61"/>
      <c r="AL82" s="61"/>
      <c r="AM82" s="61"/>
      <c r="AN82" s="64"/>
      <c r="AO82" s="64"/>
      <c r="AP82" s="103" t="s">
        <v>1818</v>
      </c>
      <c r="AQ82" s="103" t="str">
        <f t="shared" si="129"/>
        <v>Completed</v>
      </c>
      <c r="AR82" s="115" t="s">
        <v>3473</v>
      </c>
    </row>
    <row r="83" spans="1:44" ht="15.75" customHeight="1" outlineLevel="1" x14ac:dyDescent="0.2">
      <c r="A83" s="487"/>
      <c r="B83" s="502" t="s">
        <v>4076</v>
      </c>
      <c r="C83" s="61" t="s">
        <v>4077</v>
      </c>
      <c r="D83" s="61" t="s">
        <v>4078</v>
      </c>
      <c r="E83" s="61" t="s">
        <v>4079</v>
      </c>
      <c r="F83" s="176" t="s">
        <v>4080</v>
      </c>
      <c r="G83" s="111">
        <v>11</v>
      </c>
      <c r="H83" s="100"/>
      <c r="I83" s="100"/>
      <c r="J83" s="61" t="s">
        <v>4081</v>
      </c>
      <c r="K83" s="84" t="s">
        <v>4011</v>
      </c>
      <c r="L83" s="84" t="s">
        <v>4012</v>
      </c>
      <c r="M83" s="236" t="s">
        <v>4013</v>
      </c>
      <c r="N83" s="84" t="s">
        <v>4014</v>
      </c>
      <c r="O83" s="83" t="s">
        <v>1043</v>
      </c>
      <c r="P83" s="214" t="s">
        <v>4082</v>
      </c>
      <c r="Q83" s="83" t="str">
        <f t="shared" si="120"/>
        <v>Ch 7 Practice 3.1.1: Completing multiplication sentences</v>
      </c>
      <c r="R83" s="83" t="s">
        <v>1812</v>
      </c>
      <c r="S83" s="102" t="s">
        <v>1041</v>
      </c>
      <c r="T83" s="102" t="s">
        <v>1042</v>
      </c>
      <c r="U83" s="102" t="s">
        <v>33</v>
      </c>
      <c r="V83" s="61" t="s">
        <v>4016</v>
      </c>
      <c r="W83" s="104">
        <v>9789814969383</v>
      </c>
      <c r="X83" s="102">
        <v>111</v>
      </c>
      <c r="Y83" s="61" t="s">
        <v>1814</v>
      </c>
      <c r="Z83" s="61" t="s">
        <v>4017</v>
      </c>
      <c r="AA83" s="61" t="s">
        <v>4083</v>
      </c>
      <c r="AB83" s="61" t="str">
        <f t="shared" si="1"/>
        <v>2.079 To work out a multiplication fact within 40 by repeated addition M2NS-IIf-38</v>
      </c>
      <c r="AC83" s="61" t="str">
        <f t="shared" ref="AC83:AD83" si="156">Y83</f>
        <v>1. Numbers and Number Sense</v>
      </c>
      <c r="AD83" s="61" t="str">
        <f t="shared" si="156"/>
        <v>G2.1.03  Multiplication / Division</v>
      </c>
      <c r="AE83" s="61" t="str">
        <f t="shared" si="3"/>
        <v>M2NS-IIf-38</v>
      </c>
      <c r="AF83" s="242" t="str">
        <f t="shared" si="131"/>
        <v>M2NS-IIf-38: Illustrates multiplication as repeated addition using
32.1 Groups of equal quantities
32.2 Arrays
32.3 Counting by multiples
32.4 Equal jumps on the number line</v>
      </c>
      <c r="AG83" s="84" t="str">
        <f t="shared" si="137"/>
        <v>2.032 Illustrates multiplication as repeated addition M2NS-IIf-38</v>
      </c>
      <c r="AH83" s="107">
        <v>7</v>
      </c>
      <c r="AI83" s="110" t="s">
        <v>4015</v>
      </c>
      <c r="AJ83" s="113" t="s">
        <v>4038</v>
      </c>
      <c r="AK83" s="61"/>
      <c r="AL83" s="61"/>
      <c r="AM83" s="61"/>
      <c r="AN83" s="64"/>
      <c r="AO83" s="64"/>
      <c r="AP83" s="103" t="s">
        <v>1818</v>
      </c>
      <c r="AQ83" s="103" t="str">
        <f t="shared" si="129"/>
        <v>Completed</v>
      </c>
      <c r="AR83" s="110"/>
    </row>
    <row r="84" spans="1:44" ht="15.75" customHeight="1" outlineLevel="1" x14ac:dyDescent="0.2">
      <c r="A84" s="487"/>
      <c r="B84" s="487"/>
      <c r="C84" s="61" t="s">
        <v>4084</v>
      </c>
      <c r="D84" s="61" t="s">
        <v>4085</v>
      </c>
      <c r="E84" s="61" t="s">
        <v>4086</v>
      </c>
      <c r="F84" s="176" t="s">
        <v>4087</v>
      </c>
      <c r="G84" s="111">
        <v>12</v>
      </c>
      <c r="H84" s="100"/>
      <c r="I84" s="100" t="s">
        <v>2583</v>
      </c>
      <c r="J84" s="61" t="s">
        <v>4088</v>
      </c>
      <c r="K84" s="84" t="s">
        <v>4089</v>
      </c>
      <c r="L84" s="84" t="s">
        <v>4090</v>
      </c>
      <c r="M84" s="236" t="s">
        <v>4091</v>
      </c>
      <c r="N84" s="84" t="s">
        <v>4092</v>
      </c>
      <c r="O84" s="83" t="s">
        <v>1043</v>
      </c>
      <c r="P84" s="214" t="s">
        <v>4093</v>
      </c>
      <c r="Q84" s="83" t="str">
        <f t="shared" si="120"/>
        <v>Ch 7 Practice 3.2.1: Related multiplication facts</v>
      </c>
      <c r="R84" s="83" t="s">
        <v>1812</v>
      </c>
      <c r="S84" s="102" t="s">
        <v>1041</v>
      </c>
      <c r="T84" s="102" t="s">
        <v>1042</v>
      </c>
      <c r="U84" s="102" t="s">
        <v>33</v>
      </c>
      <c r="V84" s="61" t="s">
        <v>4016</v>
      </c>
      <c r="W84" s="104">
        <v>9789814969383</v>
      </c>
      <c r="X84" s="102">
        <v>113</v>
      </c>
      <c r="Y84" s="61" t="s">
        <v>1814</v>
      </c>
      <c r="Z84" s="61" t="s">
        <v>4017</v>
      </c>
      <c r="AA84" s="61" t="s">
        <v>4083</v>
      </c>
      <c r="AB84" s="61" t="str">
        <f t="shared" si="1"/>
        <v>2.080 To observe the commutative property of multiplication M2NS-IIg-40.3</v>
      </c>
      <c r="AC84" s="61" t="str">
        <f t="shared" ref="AC84:AD84" si="157">Y84</f>
        <v>1. Numbers and Number Sense</v>
      </c>
      <c r="AD84" s="61" t="str">
        <f t="shared" si="157"/>
        <v>G2.1.03  Multiplication / Division</v>
      </c>
      <c r="AE84" s="61" t="str">
        <f t="shared" si="3"/>
        <v>M2NS-IIg-40.3</v>
      </c>
      <c r="AF84" s="242" t="str">
        <f t="shared" si="131"/>
        <v>M2NS-IIg-40.3: Illustrates the commutative property of multiplication.</v>
      </c>
      <c r="AG84" s="84" t="str">
        <f t="shared" si="137"/>
        <v>2.036 Illustrates the commutative property of multiplication M2NS-IIg-40.3</v>
      </c>
      <c r="AH84" s="107">
        <v>7</v>
      </c>
      <c r="AI84" s="110" t="s">
        <v>4074</v>
      </c>
      <c r="AJ84" s="113" t="s">
        <v>4064</v>
      </c>
      <c r="AK84" s="61"/>
      <c r="AL84" s="61"/>
      <c r="AM84" s="61"/>
      <c r="AN84" s="64"/>
      <c r="AO84" s="64"/>
      <c r="AP84" s="103" t="s">
        <v>1818</v>
      </c>
      <c r="AQ84" s="103" t="str">
        <f t="shared" si="129"/>
        <v>Completed</v>
      </c>
      <c r="AR84" s="110"/>
    </row>
    <row r="85" spans="1:44" ht="15.75" customHeight="1" outlineLevel="1" x14ac:dyDescent="0.2">
      <c r="A85" s="487"/>
      <c r="B85" s="487"/>
      <c r="C85" s="61" t="s">
        <v>4094</v>
      </c>
      <c r="D85" s="73" t="s">
        <v>4095</v>
      </c>
      <c r="E85" s="73" t="s">
        <v>4096</v>
      </c>
      <c r="F85" s="183" t="s">
        <v>4097</v>
      </c>
      <c r="G85" s="111">
        <v>13</v>
      </c>
      <c r="H85" s="100" t="s">
        <v>4098</v>
      </c>
      <c r="I85" s="100"/>
      <c r="J85" s="61" t="s">
        <v>4099</v>
      </c>
      <c r="K85" s="61" t="s">
        <v>4100</v>
      </c>
      <c r="L85" s="84" t="s">
        <v>4101</v>
      </c>
      <c r="M85" s="84" t="s">
        <v>4102</v>
      </c>
      <c r="N85" s="243" t="s">
        <v>4103</v>
      </c>
      <c r="O85" s="83" t="s">
        <v>1043</v>
      </c>
      <c r="P85" s="214" t="s">
        <v>4104</v>
      </c>
      <c r="Q85" s="83" t="str">
        <f t="shared" si="120"/>
        <v>Ch 7 Practice 3.3.1: Multiplying by 0 or 1</v>
      </c>
      <c r="R85" s="83" t="s">
        <v>1812</v>
      </c>
      <c r="S85" s="102" t="s">
        <v>1041</v>
      </c>
      <c r="T85" s="102" t="s">
        <v>1042</v>
      </c>
      <c r="U85" s="102" t="s">
        <v>33</v>
      </c>
      <c r="V85" s="61" t="s">
        <v>4016</v>
      </c>
      <c r="W85" s="104">
        <v>9789814969383</v>
      </c>
      <c r="X85" s="102">
        <v>113</v>
      </c>
      <c r="Y85" s="61" t="s">
        <v>1814</v>
      </c>
      <c r="Z85" s="61" t="s">
        <v>4017</v>
      </c>
      <c r="AA85" s="61" t="s">
        <v>4083</v>
      </c>
      <c r="AB85" s="61" t="str">
        <f t="shared" si="1"/>
        <v>2.081 To multiply a number by 0 or 1 M2NS-IIg-40.1/M2NS-IIg-40.2</v>
      </c>
      <c r="AC85" s="61" t="str">
        <f t="shared" ref="AC85:AD85" si="158">Y85</f>
        <v>1. Numbers and Number Sense</v>
      </c>
      <c r="AD85" s="61" t="str">
        <f t="shared" si="158"/>
        <v>G2.1.03  Multiplication / Division</v>
      </c>
      <c r="AE85" s="61" t="str">
        <f t="shared" si="3"/>
        <v>M2NS-IIg-40.1/M2NS-IIg-40.2</v>
      </c>
      <c r="AF85" s="242" t="str">
        <f t="shared" si="131"/>
        <v>M2NS-IIg-40.1: Illustrates the property of multiplication that any number multiplied by one (1) is the same number.
M2NS-IIg-40.2: Illustrates the property of multiplication that zero multiplied by any number is zero.</v>
      </c>
      <c r="AG85" s="84" t="str">
        <f t="shared" si="137"/>
        <v xml:space="preserve">2.034 Illustrates the property of multiplication that any number multiplied by one (1) is the same number M2NS-IIg-40.1
2.035 Illustrates the property of multiplication that zero multiplied by any number is zero M2NS-IIg-40.2 </v>
      </c>
      <c r="AH85" s="107">
        <v>7</v>
      </c>
      <c r="AI85" s="110" t="s">
        <v>4056</v>
      </c>
      <c r="AJ85" s="113" t="s">
        <v>4045</v>
      </c>
      <c r="AK85" s="61"/>
      <c r="AL85" s="61"/>
      <c r="AM85" s="61"/>
      <c r="AN85" s="64"/>
      <c r="AO85" s="64"/>
      <c r="AP85" s="103" t="s">
        <v>1818</v>
      </c>
      <c r="AQ85" s="103" t="str">
        <f t="shared" si="129"/>
        <v>Completed</v>
      </c>
      <c r="AR85" s="115" t="s">
        <v>3473</v>
      </c>
    </row>
    <row r="86" spans="1:44" ht="15.75" customHeight="1" outlineLevel="1" x14ac:dyDescent="0.2">
      <c r="A86" s="487"/>
      <c r="B86" s="487"/>
      <c r="C86" s="502" t="s">
        <v>4105</v>
      </c>
      <c r="D86" s="61" t="s">
        <v>4106</v>
      </c>
      <c r="E86" s="61" t="s">
        <v>4107</v>
      </c>
      <c r="F86" s="176" t="s">
        <v>4108</v>
      </c>
      <c r="G86" s="111">
        <v>14</v>
      </c>
      <c r="H86" s="100" t="s">
        <v>4109</v>
      </c>
      <c r="I86" s="100"/>
      <c r="J86" s="61" t="s">
        <v>4110</v>
      </c>
      <c r="K86" s="61" t="s">
        <v>4111</v>
      </c>
      <c r="L86" s="84" t="s">
        <v>4112</v>
      </c>
      <c r="M86" s="236" t="s">
        <v>4113</v>
      </c>
      <c r="N86" s="61" t="s">
        <v>4114</v>
      </c>
      <c r="O86" s="83" t="s">
        <v>1043</v>
      </c>
      <c r="P86" s="214" t="s">
        <v>4115</v>
      </c>
      <c r="Q86" s="83" t="str">
        <f t="shared" si="120"/>
        <v>Ch 7 Practice 3.4.1: Solving multiplication problems</v>
      </c>
      <c r="R86" s="83" t="s">
        <v>1812</v>
      </c>
      <c r="S86" s="102" t="s">
        <v>1041</v>
      </c>
      <c r="T86" s="102" t="s">
        <v>1042</v>
      </c>
      <c r="U86" s="102" t="s">
        <v>33</v>
      </c>
      <c r="V86" s="61" t="s">
        <v>4016</v>
      </c>
      <c r="W86" s="104">
        <v>9789814969383</v>
      </c>
      <c r="X86" s="102">
        <v>115</v>
      </c>
      <c r="Y86" s="61" t="s">
        <v>1814</v>
      </c>
      <c r="Z86" s="61" t="s">
        <v>4017</v>
      </c>
      <c r="AA86" s="61" t="s">
        <v>4083</v>
      </c>
      <c r="AB86" s="61" t="str">
        <f t="shared" si="1"/>
        <v>2.082 To solve 1-step picture problems involving multiplication M2NS-IIj-45.2</v>
      </c>
      <c r="AC86" s="61" t="str">
        <f t="shared" ref="AC86:AD86" si="159">Y86</f>
        <v>1. Numbers and Number Sense</v>
      </c>
      <c r="AD86" s="61" t="str">
        <f t="shared" si="159"/>
        <v>G2.1.03  Multiplication / Division</v>
      </c>
      <c r="AE86" s="61" t="str">
        <f t="shared" si="3"/>
        <v>M2NS-IIj-45.2</v>
      </c>
      <c r="AF86" s="242" t="str">
        <f t="shared" si="131"/>
        <v>M2NS-IIj-45.2: Solves routine and non-routine problems involving multiplication and addition or subtraction of whole numbers including money using appropriate problem solving strategies and tools.</v>
      </c>
      <c r="AG86" s="84" t="str">
        <f t="shared" si="137"/>
        <v>2.040 Solves routine and non-routine problems involving multiplication and addition or subtraction of whole numbers M2NS-IIj-45.2</v>
      </c>
      <c r="AH86" s="107">
        <v>7</v>
      </c>
      <c r="AI86" s="110" t="s">
        <v>4070</v>
      </c>
      <c r="AJ86" s="113" t="s">
        <v>4075</v>
      </c>
      <c r="AK86" s="61"/>
      <c r="AL86" s="61"/>
      <c r="AM86" s="61"/>
      <c r="AN86" s="64"/>
      <c r="AO86" s="64"/>
      <c r="AP86" s="103" t="s">
        <v>1818</v>
      </c>
      <c r="AQ86" s="103" t="str">
        <f t="shared" si="129"/>
        <v>Completed</v>
      </c>
      <c r="AR86" s="110"/>
    </row>
    <row r="87" spans="1:44" ht="15.75" customHeight="1" outlineLevel="1" x14ac:dyDescent="0.2">
      <c r="A87" s="471"/>
      <c r="B87" s="471"/>
      <c r="C87" s="471"/>
      <c r="D87" s="185" t="s">
        <v>4116</v>
      </c>
      <c r="E87" s="185" t="s">
        <v>4117</v>
      </c>
      <c r="F87" s="186" t="s">
        <v>4118</v>
      </c>
      <c r="G87" s="211"/>
      <c r="H87" s="122"/>
      <c r="I87" s="122"/>
      <c r="J87" s="160" t="s">
        <v>4119</v>
      </c>
      <c r="K87" s="161" t="s">
        <v>4120</v>
      </c>
      <c r="L87" s="161" t="s">
        <v>4121</v>
      </c>
      <c r="M87" s="244" t="s">
        <v>4122</v>
      </c>
      <c r="N87" s="161" t="s">
        <v>4123</v>
      </c>
      <c r="O87" s="83" t="s">
        <v>1043</v>
      </c>
      <c r="P87" s="162"/>
      <c r="Q87" s="162" t="str">
        <f t="shared" si="120"/>
        <v>Ch 7 Practice 3.4.2: creates problems involving multiplication only and multiplication with addition or subtraction of whole numbers including money with reasonable answers</v>
      </c>
      <c r="R87" s="162" t="s">
        <v>1812</v>
      </c>
      <c r="S87" s="163" t="s">
        <v>1041</v>
      </c>
      <c r="T87" s="163" t="s">
        <v>1042</v>
      </c>
      <c r="U87" s="163" t="s">
        <v>33</v>
      </c>
      <c r="V87" s="160" t="s">
        <v>4016</v>
      </c>
      <c r="W87" s="165">
        <v>9789814969383</v>
      </c>
      <c r="X87" s="163">
        <v>135</v>
      </c>
      <c r="Y87" s="160" t="s">
        <v>1814</v>
      </c>
      <c r="Z87" s="160" t="s">
        <v>4017</v>
      </c>
      <c r="AA87" s="160" t="s">
        <v>4083</v>
      </c>
      <c r="AB87" s="160" t="str">
        <f t="shared" si="1"/>
        <v>2.083 To creates problems involving multiplication only and multiplication M2NS-IIj-46.1</v>
      </c>
      <c r="AC87" s="160" t="str">
        <f t="shared" ref="AC87:AD87" si="160">Y87</f>
        <v>1. Numbers and Number Sense</v>
      </c>
      <c r="AD87" s="160" t="str">
        <f t="shared" si="160"/>
        <v>G2.1.03  Multiplication / Division</v>
      </c>
      <c r="AE87" s="160" t="str">
        <f t="shared" si="3"/>
        <v>M2NS-IIj-46.1</v>
      </c>
      <c r="AF87" s="245" t="str">
        <f t="shared" si="131"/>
        <v>M2NS-IIj-46.1  creates problems involving multiplication only and multiplication with addition or subtraction of whole numbers including money with reasonable answers.</v>
      </c>
      <c r="AG87" s="161" t="str">
        <f t="shared" si="137"/>
        <v>2.041 creates problems M2NS-IIj-46.1</v>
      </c>
      <c r="AH87" s="169">
        <v>7</v>
      </c>
      <c r="AI87" s="170"/>
      <c r="AJ87" s="170"/>
      <c r="AK87" s="160" t="s">
        <v>3799</v>
      </c>
      <c r="AL87" s="160"/>
      <c r="AM87" s="160"/>
      <c r="AN87" s="246"/>
      <c r="AO87" s="246"/>
      <c r="AP87" s="103"/>
      <c r="AQ87" s="103"/>
      <c r="AR87" s="170"/>
    </row>
    <row r="88" spans="1:44" ht="15.75" customHeight="1" x14ac:dyDescent="0.2">
      <c r="A88" s="502" t="s">
        <v>4124</v>
      </c>
      <c r="B88" s="502" t="s">
        <v>115</v>
      </c>
      <c r="C88" s="61" t="s">
        <v>116</v>
      </c>
      <c r="D88" s="61" t="s">
        <v>117</v>
      </c>
      <c r="E88" s="61" t="s">
        <v>4125</v>
      </c>
      <c r="F88" s="176" t="s">
        <v>4126</v>
      </c>
      <c r="G88" s="100">
        <v>1</v>
      </c>
      <c r="H88" s="100"/>
      <c r="I88" s="101"/>
      <c r="J88" s="61" t="s">
        <v>4127</v>
      </c>
      <c r="K88" s="84" t="s">
        <v>4128</v>
      </c>
      <c r="L88" s="84" t="s">
        <v>4129</v>
      </c>
      <c r="M88" s="236" t="s">
        <v>4130</v>
      </c>
      <c r="N88" s="236" t="s">
        <v>4131</v>
      </c>
      <c r="O88" s="83" t="s">
        <v>1043</v>
      </c>
      <c r="P88" s="102" t="s">
        <v>4132</v>
      </c>
      <c r="Q88" s="83" t="str">
        <f t="shared" si="120"/>
        <v>Ch 8 Practice 1.1.1: Finding the number of objects in each group</v>
      </c>
      <c r="R88" s="83" t="s">
        <v>1812</v>
      </c>
      <c r="S88" s="102" t="s">
        <v>1041</v>
      </c>
      <c r="T88" s="102" t="s">
        <v>1042</v>
      </c>
      <c r="U88" s="102" t="s">
        <v>33</v>
      </c>
      <c r="V88" s="61" t="s">
        <v>4133</v>
      </c>
      <c r="W88" s="104">
        <v>9789814969383</v>
      </c>
      <c r="X88" s="102">
        <v>120</v>
      </c>
      <c r="Y88" s="61" t="s">
        <v>1814</v>
      </c>
      <c r="Z88" s="61" t="s">
        <v>4017</v>
      </c>
      <c r="AA88" s="61" t="s">
        <v>4134</v>
      </c>
      <c r="AB88" s="61" t="str">
        <f t="shared" si="1"/>
        <v>2.084 Use objects and manipulatives to illustrate the sharing concept of division M2NS-IIIa-49</v>
      </c>
      <c r="AC88" s="61" t="str">
        <f t="shared" ref="AC88:AD88" si="161">Y88</f>
        <v>1. Numbers and Number Sense</v>
      </c>
      <c r="AD88" s="61" t="str">
        <f t="shared" si="161"/>
        <v>G2.1.03  Multiplication / Division</v>
      </c>
      <c r="AE88" s="61" t="str">
        <f t="shared" si="3"/>
        <v>M2NS-IIIa-49</v>
      </c>
      <c r="AF88" s="242" t="str">
        <f t="shared" si="131"/>
        <v>M2NS-IIIa-49: Visualizes and represents division as equal sharing, repeated subtraction, equal jumps on the number line and using formation of equal groups of objects.</v>
      </c>
      <c r="AG88" s="84" t="str">
        <f t="shared" si="137"/>
        <v>2.042 Visualizes and represents division as equal sharing, repeated subtraction, equal jumps on the number line M2NS-IIIa-49</v>
      </c>
      <c r="AH88" s="107">
        <v>8</v>
      </c>
      <c r="AI88" s="117" t="s">
        <v>4015</v>
      </c>
      <c r="AJ88" s="61" t="s">
        <v>4009</v>
      </c>
      <c r="AK88" s="61"/>
      <c r="AL88" s="61"/>
      <c r="AM88" s="61"/>
      <c r="AN88" s="64"/>
      <c r="AO88" s="64"/>
      <c r="AP88" s="103" t="s">
        <v>1818</v>
      </c>
      <c r="AQ88" s="103" t="str">
        <f t="shared" ref="AQ88:AQ188" si="162">IF($AP88="Raw Manuscript created","Editor to review",IF($AP88="Manuscript reviewed by Editor","Author to revise",IF($AP88="Manuscript revised by Author","Editor to review",IF($AP88="Manuscript finalised by Editor","Evonne to PFP",IF($AP88="Manuscript approved by Evonne","Evelyn to upload to Learnosity",IF($AP88="Manuscript uploaded to Learnosity","Prepress to create Activity",IF($AP88="Ready practice on Learnosity","Prepress to create Activity",IF($AP88="Activity created","Editor to conduct Learnosity review",IF($AP88="Published","Completed","")))))))))</f>
        <v>Completed</v>
      </c>
      <c r="AR88" s="110"/>
    </row>
    <row r="89" spans="1:44" ht="15.75" customHeight="1" x14ac:dyDescent="0.2">
      <c r="A89" s="487"/>
      <c r="B89" s="487"/>
      <c r="C89" s="502" t="s">
        <v>125</v>
      </c>
      <c r="D89" s="61" t="s">
        <v>126</v>
      </c>
      <c r="E89" s="61" t="s">
        <v>4135</v>
      </c>
      <c r="F89" s="176" t="s">
        <v>4136</v>
      </c>
      <c r="G89" s="100">
        <v>2</v>
      </c>
      <c r="H89" s="100"/>
      <c r="I89" s="101"/>
      <c r="J89" s="61" t="s">
        <v>4137</v>
      </c>
      <c r="K89" s="84" t="s">
        <v>4128</v>
      </c>
      <c r="L89" s="84" t="s">
        <v>4129</v>
      </c>
      <c r="M89" s="236" t="s">
        <v>4130</v>
      </c>
      <c r="N89" s="236" t="s">
        <v>4131</v>
      </c>
      <c r="O89" s="83" t="s">
        <v>1043</v>
      </c>
      <c r="P89" s="102" t="s">
        <v>4138</v>
      </c>
      <c r="Q89" s="102" t="str">
        <f t="shared" si="120"/>
        <v>Ch 8 Practice 1.2.1: Finding the number of equal groups</v>
      </c>
      <c r="R89" s="83" t="s">
        <v>1812</v>
      </c>
      <c r="S89" s="102" t="s">
        <v>1041</v>
      </c>
      <c r="T89" s="102" t="s">
        <v>1042</v>
      </c>
      <c r="U89" s="102" t="s">
        <v>33</v>
      </c>
      <c r="V89" s="61" t="s">
        <v>4133</v>
      </c>
      <c r="W89" s="104">
        <v>9789814969383</v>
      </c>
      <c r="X89" s="102">
        <v>125</v>
      </c>
      <c r="Y89" s="61" t="s">
        <v>1814</v>
      </c>
      <c r="Z89" s="61" t="s">
        <v>4017</v>
      </c>
      <c r="AA89" s="61" t="s">
        <v>4134</v>
      </c>
      <c r="AB89" s="61" t="str">
        <f t="shared" si="1"/>
        <v>2.085 Use objects and manipulatives to illustrate the grouping concept of division M2NS-IIIa-49</v>
      </c>
      <c r="AC89" s="61" t="str">
        <f t="shared" ref="AC89:AD89" si="163">Y89</f>
        <v>1. Numbers and Number Sense</v>
      </c>
      <c r="AD89" s="61" t="str">
        <f t="shared" si="163"/>
        <v>G2.1.03  Multiplication / Division</v>
      </c>
      <c r="AE89" s="61" t="str">
        <f t="shared" si="3"/>
        <v>M2NS-IIIa-49</v>
      </c>
      <c r="AF89" s="242" t="str">
        <f t="shared" si="131"/>
        <v>M2NS-IIIa-49: Visualizes and represents division as equal sharing, repeated subtraction, equal jumps on the number line and using formation of equal groups of objects.</v>
      </c>
      <c r="AG89" s="84" t="str">
        <f t="shared" si="137"/>
        <v>2.042 Visualizes and represents division as equal sharing, repeated subtraction, equal jumps on the number line M2NS-IIIa-49</v>
      </c>
      <c r="AH89" s="107">
        <v>8</v>
      </c>
      <c r="AI89" s="117" t="s">
        <v>4139</v>
      </c>
      <c r="AJ89" s="117" t="s">
        <v>4140</v>
      </c>
      <c r="AK89" s="61"/>
      <c r="AL89" s="61"/>
      <c r="AM89" s="61"/>
      <c r="AN89" s="64"/>
      <c r="AO89" s="64"/>
      <c r="AP89" s="103" t="s">
        <v>1818</v>
      </c>
      <c r="AQ89" s="103" t="str">
        <f t="shared" si="162"/>
        <v>Completed</v>
      </c>
      <c r="AR89" s="110"/>
    </row>
    <row r="90" spans="1:44" ht="15.75" customHeight="1" x14ac:dyDescent="0.2">
      <c r="A90" s="487"/>
      <c r="B90" s="487"/>
      <c r="C90" s="471"/>
      <c r="D90" s="73" t="s">
        <v>126</v>
      </c>
      <c r="E90" s="73" t="s">
        <v>4135</v>
      </c>
      <c r="F90" s="183" t="s">
        <v>4141</v>
      </c>
      <c r="G90" s="100">
        <v>3</v>
      </c>
      <c r="H90" s="100" t="s">
        <v>4142</v>
      </c>
      <c r="I90" s="101"/>
      <c r="J90" s="61" t="s">
        <v>4143</v>
      </c>
      <c r="K90" s="84" t="s">
        <v>4128</v>
      </c>
      <c r="L90" s="84" t="s">
        <v>4129</v>
      </c>
      <c r="M90" s="236" t="s">
        <v>4130</v>
      </c>
      <c r="N90" s="236" t="s">
        <v>4131</v>
      </c>
      <c r="O90" s="83" t="s">
        <v>1043</v>
      </c>
      <c r="P90" s="102" t="s">
        <v>4144</v>
      </c>
      <c r="Q90" s="102" t="str">
        <f t="shared" si="120"/>
        <v>Ch 8 Practice 1.2.1: Finding the number of equal groups</v>
      </c>
      <c r="R90" s="83" t="s">
        <v>1812</v>
      </c>
      <c r="S90" s="102" t="s">
        <v>1041</v>
      </c>
      <c r="T90" s="102" t="s">
        <v>1042</v>
      </c>
      <c r="U90" s="102" t="s">
        <v>33</v>
      </c>
      <c r="V90" s="61" t="s">
        <v>4133</v>
      </c>
      <c r="W90" s="104">
        <v>9789814969383</v>
      </c>
      <c r="X90" s="102">
        <v>125</v>
      </c>
      <c r="Y90" s="61" t="s">
        <v>1814</v>
      </c>
      <c r="Z90" s="61" t="s">
        <v>4017</v>
      </c>
      <c r="AA90" s="61" t="s">
        <v>4134</v>
      </c>
      <c r="AB90" s="61" t="str">
        <f t="shared" si="1"/>
        <v>2.086 Find the number of equal groups using number lines M2NS-IIIa-49</v>
      </c>
      <c r="AC90" s="61" t="str">
        <f t="shared" ref="AC90:AD90" si="164">Y90</f>
        <v>1. Numbers and Number Sense</v>
      </c>
      <c r="AD90" s="61" t="str">
        <f t="shared" si="164"/>
        <v>G2.1.03  Multiplication / Division</v>
      </c>
      <c r="AE90" s="61" t="str">
        <f t="shared" si="3"/>
        <v>M2NS-IIIa-49</v>
      </c>
      <c r="AF90" s="242" t="str">
        <f t="shared" si="131"/>
        <v>M2NS-IIIa-49: Visualizes and represents division as equal sharing, repeated subtraction, equal jumps on the number line and using formation of equal groups of objects.</v>
      </c>
      <c r="AG90" s="84" t="str">
        <f t="shared" si="137"/>
        <v>2.042 Visualizes and represents division as equal sharing, repeated subtraction, equal jumps on the number line M2NS-IIIa-49</v>
      </c>
      <c r="AH90" s="107">
        <v>8</v>
      </c>
      <c r="AI90" s="117" t="s">
        <v>4031</v>
      </c>
      <c r="AJ90" s="117" t="s">
        <v>4029</v>
      </c>
      <c r="AK90" s="61"/>
      <c r="AL90" s="61"/>
      <c r="AM90" s="61"/>
      <c r="AN90" s="64"/>
      <c r="AO90" s="64"/>
      <c r="AP90" s="103" t="s">
        <v>1818</v>
      </c>
      <c r="AQ90" s="103" t="str">
        <f t="shared" si="162"/>
        <v>Completed</v>
      </c>
      <c r="AR90" s="61"/>
    </row>
    <row r="91" spans="1:44" ht="15.75" customHeight="1" x14ac:dyDescent="0.2">
      <c r="A91" s="487"/>
      <c r="B91" s="471"/>
      <c r="C91" s="61" t="s">
        <v>131</v>
      </c>
      <c r="D91" s="61" t="s">
        <v>132</v>
      </c>
      <c r="E91" s="61" t="s">
        <v>4145</v>
      </c>
      <c r="F91" s="176" t="s">
        <v>4146</v>
      </c>
      <c r="G91" s="100">
        <v>4</v>
      </c>
      <c r="H91" s="100"/>
      <c r="I91" s="101" t="s">
        <v>4147</v>
      </c>
      <c r="J91" s="61" t="s">
        <v>4148</v>
      </c>
      <c r="K91" s="84" t="s">
        <v>4128</v>
      </c>
      <c r="L91" s="84" t="s">
        <v>4129</v>
      </c>
      <c r="M91" s="236" t="s">
        <v>4130</v>
      </c>
      <c r="N91" s="236" t="s">
        <v>4131</v>
      </c>
      <c r="O91" s="83" t="s">
        <v>1043</v>
      </c>
      <c r="P91" s="102" t="s">
        <v>4149</v>
      </c>
      <c r="Q91" s="102" t="str">
        <f t="shared" si="120"/>
        <v>Ch 8 Practice 1.3.1: Telling division stories</v>
      </c>
      <c r="R91" s="83" t="s">
        <v>1812</v>
      </c>
      <c r="S91" s="102" t="s">
        <v>1041</v>
      </c>
      <c r="T91" s="102" t="s">
        <v>1042</v>
      </c>
      <c r="U91" s="102" t="s">
        <v>33</v>
      </c>
      <c r="V91" s="61" t="s">
        <v>4133</v>
      </c>
      <c r="W91" s="104">
        <v>9789814969383</v>
      </c>
      <c r="X91" s="102">
        <v>125</v>
      </c>
      <c r="Y91" s="61" t="s">
        <v>1814</v>
      </c>
      <c r="Z91" s="61" t="s">
        <v>4017</v>
      </c>
      <c r="AA91" s="61" t="s">
        <v>4134</v>
      </c>
      <c r="AB91" s="61" t="str">
        <f t="shared" si="1"/>
        <v>2.087 Make a division story for given pictures M2NS-IIIa-49</v>
      </c>
      <c r="AC91" s="61" t="str">
        <f t="shared" ref="AC91:AD91" si="165">Y91</f>
        <v>1. Numbers and Number Sense</v>
      </c>
      <c r="AD91" s="61" t="str">
        <f t="shared" si="165"/>
        <v>G2.1.03  Multiplication / Division</v>
      </c>
      <c r="AE91" s="61" t="str">
        <f t="shared" si="3"/>
        <v>M2NS-IIIa-49</v>
      </c>
      <c r="AF91" s="242" t="str">
        <f t="shared" si="131"/>
        <v>M2NS-IIIa-49: Visualizes and represents division as equal sharing, repeated subtraction, equal jumps on the number line and using formation of equal groups of objects.</v>
      </c>
      <c r="AG91" s="84" t="str">
        <f t="shared" si="137"/>
        <v>2.042 Visualizes and represents division as equal sharing, repeated subtraction, equal jumps on the number line M2NS-IIIa-49</v>
      </c>
      <c r="AH91" s="107">
        <v>8</v>
      </c>
      <c r="AI91" s="117" t="s">
        <v>4056</v>
      </c>
      <c r="AJ91" s="61" t="s">
        <v>4054</v>
      </c>
      <c r="AK91" s="61"/>
      <c r="AL91" s="61"/>
      <c r="AM91" s="61"/>
      <c r="AN91" s="64"/>
      <c r="AO91" s="64"/>
      <c r="AP91" s="103" t="s">
        <v>1818</v>
      </c>
      <c r="AQ91" s="103" t="str">
        <f t="shared" si="162"/>
        <v>Completed</v>
      </c>
      <c r="AR91" s="110"/>
    </row>
    <row r="92" spans="1:44" ht="15.75" customHeight="1" x14ac:dyDescent="0.2">
      <c r="A92" s="487"/>
      <c r="B92" s="502" t="s">
        <v>4150</v>
      </c>
      <c r="C92" s="502" t="s">
        <v>4151</v>
      </c>
      <c r="D92" s="61" t="s">
        <v>4152</v>
      </c>
      <c r="E92" s="61" t="s">
        <v>4153</v>
      </c>
      <c r="F92" s="176" t="s">
        <v>4154</v>
      </c>
      <c r="G92" s="100">
        <v>5</v>
      </c>
      <c r="H92" s="100" t="s">
        <v>4155</v>
      </c>
      <c r="I92" s="101"/>
      <c r="J92" s="61" t="s">
        <v>4156</v>
      </c>
      <c r="K92" s="61" t="s">
        <v>3795</v>
      </c>
      <c r="L92" s="61" t="s">
        <v>4157</v>
      </c>
      <c r="M92" s="247" t="s">
        <v>4158</v>
      </c>
      <c r="N92" s="247" t="s">
        <v>4159</v>
      </c>
      <c r="O92" s="83" t="s">
        <v>1043</v>
      </c>
      <c r="P92" s="102" t="s">
        <v>4160</v>
      </c>
      <c r="Q92" s="102" t="str">
        <f t="shared" si="120"/>
        <v>Ch 8 Practice 2.1.1: Finding the number of objects in each group</v>
      </c>
      <c r="R92" s="83" t="s">
        <v>1812</v>
      </c>
      <c r="S92" s="102" t="s">
        <v>1041</v>
      </c>
      <c r="T92" s="102" t="s">
        <v>1042</v>
      </c>
      <c r="U92" s="102" t="s">
        <v>33</v>
      </c>
      <c r="V92" s="61" t="s">
        <v>4133</v>
      </c>
      <c r="W92" s="104">
        <v>9789814969383</v>
      </c>
      <c r="X92" s="102">
        <v>128</v>
      </c>
      <c r="Y92" s="61" t="s">
        <v>1814</v>
      </c>
      <c r="Z92" s="61" t="s">
        <v>4017</v>
      </c>
      <c r="AA92" s="61" t="s">
        <v>4161</v>
      </c>
      <c r="AB92" s="61" t="str">
        <f t="shared" si="1"/>
        <v>2.088 Write a number sentence for a given situation involving division by sharing M2NS-IIIa-50</v>
      </c>
      <c r="AC92" s="61" t="str">
        <f t="shared" ref="AC92:AD92" si="166">Y92</f>
        <v>1. Numbers and Number Sense</v>
      </c>
      <c r="AD92" s="61" t="str">
        <f t="shared" si="166"/>
        <v>G2.1.03  Multiplication / Division</v>
      </c>
      <c r="AE92" s="61" t="str">
        <f t="shared" si="3"/>
        <v>M2NS-IIIa-50</v>
      </c>
      <c r="AF92" s="242" t="str">
        <f t="shared" si="131"/>
        <v>M2NS-IIIa-50: Creates and writes a related equation for each type of situation: equal sharing, repeated subtraction, equal jumps on the number line, and formation of equal groups of objects.</v>
      </c>
      <c r="AG92" s="84" t="str">
        <f t="shared" si="137"/>
        <v>2.043 Creates and writes a related equation for each type of situation M2NS-IIIa-50</v>
      </c>
      <c r="AH92" s="107">
        <v>8</v>
      </c>
      <c r="AI92" s="61" t="s">
        <v>4149</v>
      </c>
      <c r="AJ92" s="61" t="s">
        <v>4146</v>
      </c>
      <c r="AK92" s="61"/>
      <c r="AL92" s="61"/>
      <c r="AM92" s="61"/>
      <c r="AN92" s="64"/>
      <c r="AO92" s="64"/>
      <c r="AP92" s="103" t="s">
        <v>1818</v>
      </c>
      <c r="AQ92" s="103" t="str">
        <f t="shared" si="162"/>
        <v>Completed</v>
      </c>
      <c r="AR92" s="110"/>
    </row>
    <row r="93" spans="1:44" ht="15.75" customHeight="1" x14ac:dyDescent="0.2">
      <c r="A93" s="487"/>
      <c r="B93" s="487"/>
      <c r="C93" s="471"/>
      <c r="D93" s="63" t="s">
        <v>4162</v>
      </c>
      <c r="E93" s="63" t="s">
        <v>4163</v>
      </c>
      <c r="F93" s="176" t="s">
        <v>4164</v>
      </c>
      <c r="G93" s="100">
        <v>6</v>
      </c>
      <c r="H93" s="100"/>
      <c r="I93" s="101"/>
      <c r="J93" s="61" t="s">
        <v>4165</v>
      </c>
      <c r="K93" s="61" t="s">
        <v>4166</v>
      </c>
      <c r="L93" s="61" t="s">
        <v>4167</v>
      </c>
      <c r="M93" s="247" t="s">
        <v>4168</v>
      </c>
      <c r="N93" s="247" t="s">
        <v>4169</v>
      </c>
      <c r="O93" s="83" t="s">
        <v>1043</v>
      </c>
      <c r="P93" s="119" t="s">
        <v>4170</v>
      </c>
      <c r="Q93" s="83" t="str">
        <f t="shared" si="120"/>
        <v>Ch 8 Practice 2.1.2: Solving word problems</v>
      </c>
      <c r="R93" s="83" t="s">
        <v>1812</v>
      </c>
      <c r="S93" s="102" t="s">
        <v>1041</v>
      </c>
      <c r="T93" s="102" t="s">
        <v>1042</v>
      </c>
      <c r="U93" s="102" t="s">
        <v>33</v>
      </c>
      <c r="V93" s="61" t="s">
        <v>4133</v>
      </c>
      <c r="W93" s="104">
        <v>9789814969383</v>
      </c>
      <c r="X93" s="102">
        <v>128</v>
      </c>
      <c r="Y93" s="61" t="s">
        <v>1814</v>
      </c>
      <c r="Z93" s="61" t="s">
        <v>4017</v>
      </c>
      <c r="AA93" s="61" t="s">
        <v>4161</v>
      </c>
      <c r="AB93" s="61" t="str">
        <f t="shared" si="1"/>
        <v>2.089 Solve a 1-step picture problem involving division by sharing M2NS-IIIc-56.1</v>
      </c>
      <c r="AC93" s="61" t="str">
        <f t="shared" ref="AC93:AD93" si="167">Y93</f>
        <v>1. Numbers and Number Sense</v>
      </c>
      <c r="AD93" s="61" t="str">
        <f t="shared" si="167"/>
        <v>G2.1.03  Multiplication / Division</v>
      </c>
      <c r="AE93" s="61" t="str">
        <f t="shared" si="3"/>
        <v>M2NS-IIIc-56.1</v>
      </c>
      <c r="AF93" s="242" t="str">
        <f t="shared" si="131"/>
        <v>M2NS-IIIc-56.1: Solves routine and non-routine problems involving division of numbers by 2,3,4,5 and 10 and with any of the other operations of whole numbers including money using appropriate problem solving strategies and tools.</v>
      </c>
      <c r="AG93" s="84" t="str">
        <f t="shared" si="137"/>
        <v>2.047 Solves routine and non-routine problems involving division of numbers M2NS-IIIc-56.1</v>
      </c>
      <c r="AH93" s="107">
        <v>8</v>
      </c>
      <c r="AI93" s="61" t="s">
        <v>4160</v>
      </c>
      <c r="AJ93" s="61" t="s">
        <v>4154</v>
      </c>
      <c r="AK93" s="61"/>
      <c r="AL93" s="61"/>
      <c r="AM93" s="61"/>
      <c r="AN93" s="64"/>
      <c r="AO93" s="64"/>
      <c r="AP93" s="103" t="s">
        <v>1818</v>
      </c>
      <c r="AQ93" s="103" t="str">
        <f t="shared" si="162"/>
        <v>Completed</v>
      </c>
      <c r="AR93" s="110"/>
    </row>
    <row r="94" spans="1:44" ht="15.75" customHeight="1" x14ac:dyDescent="0.2">
      <c r="A94" s="487"/>
      <c r="B94" s="487"/>
      <c r="C94" s="502" t="s">
        <v>4171</v>
      </c>
      <c r="D94" s="61" t="s">
        <v>4172</v>
      </c>
      <c r="E94" s="61" t="s">
        <v>4173</v>
      </c>
      <c r="F94" s="176" t="s">
        <v>4174</v>
      </c>
      <c r="G94" s="100">
        <v>7</v>
      </c>
      <c r="H94" s="100" t="s">
        <v>4175</v>
      </c>
      <c r="I94" s="101"/>
      <c r="J94" s="61" t="s">
        <v>4176</v>
      </c>
      <c r="K94" s="61" t="s">
        <v>3795</v>
      </c>
      <c r="L94" s="61" t="s">
        <v>4157</v>
      </c>
      <c r="M94" s="247" t="s">
        <v>4158</v>
      </c>
      <c r="N94" s="247" t="s">
        <v>4159</v>
      </c>
      <c r="O94" s="83" t="s">
        <v>1043</v>
      </c>
      <c r="P94" s="102" t="s">
        <v>4177</v>
      </c>
      <c r="Q94" s="83" t="str">
        <f t="shared" si="120"/>
        <v>Ch 8 Practice 2.2.1: Finding the number of equal groups</v>
      </c>
      <c r="R94" s="83" t="s">
        <v>1812</v>
      </c>
      <c r="S94" s="102" t="s">
        <v>1041</v>
      </c>
      <c r="T94" s="102" t="s">
        <v>1042</v>
      </c>
      <c r="U94" s="102" t="s">
        <v>33</v>
      </c>
      <c r="V94" s="61" t="s">
        <v>4133</v>
      </c>
      <c r="W94" s="104">
        <v>9789814969383</v>
      </c>
      <c r="X94" s="102">
        <v>132</v>
      </c>
      <c r="Y94" s="61" t="s">
        <v>1814</v>
      </c>
      <c r="Z94" s="61" t="s">
        <v>4017</v>
      </c>
      <c r="AA94" s="61" t="s">
        <v>4161</v>
      </c>
      <c r="AB94" s="61" t="str">
        <f t="shared" si="1"/>
        <v>2.090 Write a number sentence for a given situation involving division by grouping M2NS-IIIa-50</v>
      </c>
      <c r="AC94" s="61" t="str">
        <f t="shared" ref="AC94:AD94" si="168">Y94</f>
        <v>1. Numbers and Number Sense</v>
      </c>
      <c r="AD94" s="61" t="str">
        <f t="shared" si="168"/>
        <v>G2.1.03  Multiplication / Division</v>
      </c>
      <c r="AE94" s="61" t="str">
        <f t="shared" si="3"/>
        <v>M2NS-IIIa-50</v>
      </c>
      <c r="AF94" s="242" t="str">
        <f t="shared" si="131"/>
        <v>M2NS-IIIa-50: Creates and writes a related equation for each type of situation: equal sharing, repeated subtraction, equal jumps on the number line, and formation of equal groups of objects.</v>
      </c>
      <c r="AG94" s="84" t="str">
        <f t="shared" si="137"/>
        <v>2.043 Creates and writes a related equation for each type of situation M2NS-IIIa-50</v>
      </c>
      <c r="AH94" s="107">
        <v>8</v>
      </c>
      <c r="AI94" s="61" t="s">
        <v>4138</v>
      </c>
      <c r="AJ94" s="61" t="s">
        <v>4136</v>
      </c>
      <c r="AK94" s="61"/>
      <c r="AL94" s="61"/>
      <c r="AM94" s="61"/>
      <c r="AN94" s="64"/>
      <c r="AO94" s="64"/>
      <c r="AP94" s="103" t="s">
        <v>1818</v>
      </c>
      <c r="AQ94" s="103" t="str">
        <f t="shared" si="162"/>
        <v>Completed</v>
      </c>
      <c r="AR94" s="110"/>
    </row>
    <row r="95" spans="1:44" ht="15.75" customHeight="1" x14ac:dyDescent="0.2">
      <c r="A95" s="487"/>
      <c r="B95" s="487"/>
      <c r="C95" s="471"/>
      <c r="D95" s="63" t="s">
        <v>4178</v>
      </c>
      <c r="E95" s="63" t="s">
        <v>4179</v>
      </c>
      <c r="F95" s="176" t="s">
        <v>4180</v>
      </c>
      <c r="G95" s="100">
        <v>8</v>
      </c>
      <c r="H95" s="100"/>
      <c r="I95" s="101" t="s">
        <v>2639</v>
      </c>
      <c r="J95" s="61" t="s">
        <v>4181</v>
      </c>
      <c r="K95" s="61" t="s">
        <v>4166</v>
      </c>
      <c r="L95" s="61" t="s">
        <v>4167</v>
      </c>
      <c r="M95" s="247" t="s">
        <v>4168</v>
      </c>
      <c r="N95" s="247" t="s">
        <v>4169</v>
      </c>
      <c r="O95" s="83" t="s">
        <v>1043</v>
      </c>
      <c r="P95" s="119" t="s">
        <v>4182</v>
      </c>
      <c r="Q95" s="83" t="str">
        <f t="shared" si="120"/>
        <v>Ch 8 Practice 2.2.2: Solving word problems</v>
      </c>
      <c r="R95" s="83" t="s">
        <v>1812</v>
      </c>
      <c r="S95" s="102" t="s">
        <v>1041</v>
      </c>
      <c r="T95" s="102" t="s">
        <v>1042</v>
      </c>
      <c r="U95" s="102" t="s">
        <v>33</v>
      </c>
      <c r="V95" s="61" t="s">
        <v>4133</v>
      </c>
      <c r="W95" s="104">
        <v>9789814969383</v>
      </c>
      <c r="X95" s="102">
        <v>132</v>
      </c>
      <c r="Y95" s="61" t="s">
        <v>1814</v>
      </c>
      <c r="Z95" s="61" t="s">
        <v>4017</v>
      </c>
      <c r="AA95" s="61" t="s">
        <v>4161</v>
      </c>
      <c r="AB95" s="61" t="str">
        <f t="shared" si="1"/>
        <v>2.091 Solve a 1-step picture problem involving division by grouping M2NS-IIIc-56.1</v>
      </c>
      <c r="AC95" s="61" t="str">
        <f t="shared" ref="AC95:AD95" si="169">Y95</f>
        <v>1. Numbers and Number Sense</v>
      </c>
      <c r="AD95" s="61" t="str">
        <f t="shared" si="169"/>
        <v>G2.1.03  Multiplication / Division</v>
      </c>
      <c r="AE95" s="61" t="str">
        <f t="shared" si="3"/>
        <v>M2NS-IIIc-56.1</v>
      </c>
      <c r="AF95" s="242" t="str">
        <f t="shared" si="131"/>
        <v>M2NS-IIIc-56.1: Solves routine and non-routine problems involving division of numbers by 2,3,4,5 and 10 and with any of the other operations of whole numbers including money using appropriate problem solving strategies and tools.</v>
      </c>
      <c r="AG95" s="84" t="str">
        <f t="shared" si="137"/>
        <v>2.047 Solves routine and non-routine problems involving division of numbers M2NS-IIIc-56.1</v>
      </c>
      <c r="AH95" s="107">
        <v>8</v>
      </c>
      <c r="AI95" s="61" t="s">
        <v>4177</v>
      </c>
      <c r="AJ95" s="61" t="s">
        <v>4174</v>
      </c>
      <c r="AK95" s="61"/>
      <c r="AL95" s="61"/>
      <c r="AM95" s="61"/>
      <c r="AN95" s="64"/>
      <c r="AO95" s="64"/>
      <c r="AP95" s="103" t="s">
        <v>1818</v>
      </c>
      <c r="AQ95" s="103" t="str">
        <f t="shared" si="162"/>
        <v>Completed</v>
      </c>
      <c r="AR95" s="110"/>
    </row>
    <row r="96" spans="1:44" ht="15.75" customHeight="1" x14ac:dyDescent="0.2">
      <c r="A96" s="487"/>
      <c r="B96" s="487"/>
      <c r="C96" s="61" t="s">
        <v>4183</v>
      </c>
      <c r="D96" s="61" t="s">
        <v>4184</v>
      </c>
      <c r="E96" s="61" t="s">
        <v>4185</v>
      </c>
      <c r="F96" s="176" t="s">
        <v>4186</v>
      </c>
      <c r="G96" s="100">
        <v>9</v>
      </c>
      <c r="H96" s="100" t="s">
        <v>4187</v>
      </c>
      <c r="I96" s="101"/>
      <c r="J96" s="61" t="s">
        <v>4188</v>
      </c>
      <c r="K96" s="61" t="s">
        <v>3795</v>
      </c>
      <c r="L96" s="61" t="s">
        <v>4157</v>
      </c>
      <c r="M96" s="247" t="s">
        <v>4158</v>
      </c>
      <c r="N96" s="247" t="s">
        <v>4159</v>
      </c>
      <c r="O96" s="83" t="s">
        <v>1043</v>
      </c>
      <c r="P96" s="102" t="s">
        <v>4189</v>
      </c>
      <c r="Q96" s="83" t="str">
        <f t="shared" si="120"/>
        <v>Ch 8 Practice 2.3.1: Related division facts</v>
      </c>
      <c r="R96" s="83" t="s">
        <v>1812</v>
      </c>
      <c r="S96" s="102" t="s">
        <v>1041</v>
      </c>
      <c r="T96" s="102" t="s">
        <v>1042</v>
      </c>
      <c r="U96" s="102" t="s">
        <v>33</v>
      </c>
      <c r="V96" s="61" t="s">
        <v>4133</v>
      </c>
      <c r="W96" s="104">
        <v>9789814969383</v>
      </c>
      <c r="X96" s="102">
        <v>135</v>
      </c>
      <c r="Y96" s="61" t="s">
        <v>1814</v>
      </c>
      <c r="Z96" s="61" t="s">
        <v>4017</v>
      </c>
      <c r="AA96" s="61" t="s">
        <v>4161</v>
      </c>
      <c r="AB96" s="61" t="str">
        <f t="shared" si="1"/>
        <v>2.092 Write two related division facts M2NS-IIIa-50</v>
      </c>
      <c r="AC96" s="61" t="str">
        <f t="shared" ref="AC96:AD96" si="170">Y96</f>
        <v>1. Numbers and Number Sense</v>
      </c>
      <c r="AD96" s="61" t="str">
        <f t="shared" si="170"/>
        <v>G2.1.03  Multiplication / Division</v>
      </c>
      <c r="AE96" s="61" t="str">
        <f t="shared" si="3"/>
        <v>M2NS-IIIa-50</v>
      </c>
      <c r="AF96" s="242" t="str">
        <f t="shared" si="131"/>
        <v>M2NS-IIIa-50: Creates and writes a related equation for each type of situation: equal sharing, repeated subtraction, equal jumps on the number line, and formation of equal groups of objects.</v>
      </c>
      <c r="AG96" s="84" t="str">
        <f t="shared" si="137"/>
        <v>2.043 Creates and writes a related equation for each type of situation M2NS-IIIa-50</v>
      </c>
      <c r="AH96" s="107">
        <v>8</v>
      </c>
      <c r="AI96" s="61" t="s">
        <v>4177</v>
      </c>
      <c r="AJ96" s="61" t="s">
        <v>4174</v>
      </c>
      <c r="AK96" s="61"/>
      <c r="AL96" s="61"/>
      <c r="AM96" s="61"/>
      <c r="AN96" s="64"/>
      <c r="AO96" s="64"/>
      <c r="AP96" s="103" t="s">
        <v>1818</v>
      </c>
      <c r="AQ96" s="103" t="str">
        <f t="shared" si="162"/>
        <v>Completed</v>
      </c>
      <c r="AR96" s="110"/>
    </row>
    <row r="97" spans="1:44" ht="15.75" customHeight="1" x14ac:dyDescent="0.2">
      <c r="A97" s="471"/>
      <c r="B97" s="471"/>
      <c r="C97" s="61" t="s">
        <v>4190</v>
      </c>
      <c r="D97" s="61" t="s">
        <v>4191</v>
      </c>
      <c r="E97" s="61" t="s">
        <v>4192</v>
      </c>
      <c r="F97" s="176" t="s">
        <v>4193</v>
      </c>
      <c r="G97" s="100">
        <v>10</v>
      </c>
      <c r="H97" s="100"/>
      <c r="I97" s="101" t="s">
        <v>2319</v>
      </c>
      <c r="J97" s="61" t="s">
        <v>4194</v>
      </c>
      <c r="K97" s="61" t="s">
        <v>4066</v>
      </c>
      <c r="L97" s="61" t="s">
        <v>4067</v>
      </c>
      <c r="M97" s="247" t="s">
        <v>4068</v>
      </c>
      <c r="N97" s="247" t="s">
        <v>4069</v>
      </c>
      <c r="O97" s="83" t="s">
        <v>1043</v>
      </c>
      <c r="P97" s="102" t="s">
        <v>4195</v>
      </c>
      <c r="Q97" s="83" t="str">
        <f t="shared" si="120"/>
        <v>Ch 8 Practice 2.4.1: Writing a fact family</v>
      </c>
      <c r="R97" s="83" t="s">
        <v>1812</v>
      </c>
      <c r="S97" s="102" t="s">
        <v>1041</v>
      </c>
      <c r="T97" s="102" t="s">
        <v>1042</v>
      </c>
      <c r="U97" s="102" t="s">
        <v>33</v>
      </c>
      <c r="V97" s="61" t="s">
        <v>4133</v>
      </c>
      <c r="W97" s="104">
        <v>9789814969383</v>
      </c>
      <c r="X97" s="102">
        <v>137</v>
      </c>
      <c r="Y97" s="61" t="s">
        <v>1814</v>
      </c>
      <c r="Z97" s="61" t="s">
        <v>4017</v>
      </c>
      <c r="AA97" s="61" t="s">
        <v>4161</v>
      </c>
      <c r="AB97" s="61" t="str">
        <f t="shared" si="1"/>
        <v>2.093 Write a family of two multiplication facts and two division facts M2NS-IIIc-53</v>
      </c>
      <c r="AC97" s="61" t="str">
        <f t="shared" ref="AC97:AD97" si="171">Y97</f>
        <v>1. Numbers and Number Sense</v>
      </c>
      <c r="AD97" s="61" t="str">
        <f t="shared" si="171"/>
        <v>G2.1.03  Multiplication / Division</v>
      </c>
      <c r="AE97" s="61" t="str">
        <f t="shared" si="3"/>
        <v>M2NS-IIIc-53</v>
      </c>
      <c r="AF97" s="242" t="str">
        <f t="shared" si="131"/>
        <v>M2NS-IIIc-53: Illustrates that multiplication and division are inverse operations.</v>
      </c>
      <c r="AG97" s="84" t="str">
        <f t="shared" si="137"/>
        <v>2.046 Illustrates that multiplication and division are inverse operations M2NS-IIIc-53</v>
      </c>
      <c r="AH97" s="107">
        <v>8</v>
      </c>
      <c r="AI97" s="61" t="s">
        <v>4189</v>
      </c>
      <c r="AJ97" s="61" t="s">
        <v>4186</v>
      </c>
      <c r="AK97" s="61"/>
      <c r="AL97" s="61"/>
      <c r="AM97" s="61"/>
      <c r="AN97" s="64"/>
      <c r="AO97" s="64"/>
      <c r="AP97" s="103" t="s">
        <v>1818</v>
      </c>
      <c r="AQ97" s="103" t="str">
        <f t="shared" si="162"/>
        <v>Completed</v>
      </c>
      <c r="AR97" s="110"/>
    </row>
    <row r="98" spans="1:44" ht="15.75" customHeight="1" x14ac:dyDescent="0.2">
      <c r="A98" s="502" t="s">
        <v>4196</v>
      </c>
      <c r="B98" s="503" t="s">
        <v>4197</v>
      </c>
      <c r="C98" s="502" t="s">
        <v>4198</v>
      </c>
      <c r="D98" s="61" t="s">
        <v>4199</v>
      </c>
      <c r="E98" s="61" t="s">
        <v>4200</v>
      </c>
      <c r="F98" s="176" t="s">
        <v>4201</v>
      </c>
      <c r="G98" s="100">
        <v>1</v>
      </c>
      <c r="H98" s="100" t="s">
        <v>4202</v>
      </c>
      <c r="I98" s="101"/>
      <c r="J98" s="61" t="s">
        <v>4203</v>
      </c>
      <c r="K98" s="84" t="s">
        <v>4204</v>
      </c>
      <c r="L98" s="84" t="s">
        <v>4205</v>
      </c>
      <c r="M98" s="236" t="s">
        <v>4206</v>
      </c>
      <c r="N98" s="236" t="s">
        <v>4207</v>
      </c>
      <c r="O98" s="83" t="s">
        <v>1043</v>
      </c>
      <c r="P98" s="102" t="s">
        <v>4208</v>
      </c>
      <c r="Q98" s="83" t="str">
        <f t="shared" si="120"/>
        <v>Ch 9 Practice 1.1.1: Counting by twos</v>
      </c>
      <c r="R98" s="83" t="s">
        <v>1812</v>
      </c>
      <c r="S98" s="102" t="s">
        <v>1041</v>
      </c>
      <c r="T98" s="102" t="s">
        <v>1042</v>
      </c>
      <c r="U98" s="102" t="s">
        <v>33</v>
      </c>
      <c r="V98" s="61" t="s">
        <v>4209</v>
      </c>
      <c r="W98" s="104">
        <v>9789814969383</v>
      </c>
      <c r="X98" s="102">
        <v>141</v>
      </c>
      <c r="Y98" s="61" t="s">
        <v>1814</v>
      </c>
      <c r="Z98" s="61" t="s">
        <v>4017</v>
      </c>
      <c r="AA98" s="61" t="s">
        <v>4210</v>
      </c>
      <c r="AB98" s="61" t="str">
        <f t="shared" si="1"/>
        <v>2.094 Count by twos M2NS-IIh-41.1</v>
      </c>
      <c r="AC98" s="61" t="str">
        <f t="shared" ref="AC98:AD98" si="172">Y98</f>
        <v>1. Numbers and Number Sense</v>
      </c>
      <c r="AD98" s="61" t="str">
        <f t="shared" si="172"/>
        <v>G2.1.03  Multiplication / Division</v>
      </c>
      <c r="AE98" s="61" t="str">
        <f t="shared" si="3"/>
        <v>M2NS-IIh-41.1</v>
      </c>
      <c r="AF98" s="242" t="str">
        <f t="shared" si="131"/>
        <v>M2NS-IIh-41.1: Visualizes multiplication of numbers 1 to 10 by 2,3,4,5 and10.</v>
      </c>
      <c r="AG98" s="84" t="str">
        <f t="shared" si="137"/>
        <v>2.037 Visualizes multiplication of numbers 1 to 10 by 2,3,4,5 and10 M2NS-IIh-41.1</v>
      </c>
      <c r="AH98" s="107">
        <v>9</v>
      </c>
      <c r="AI98" s="117" t="s">
        <v>4015</v>
      </c>
      <c r="AJ98" s="61" t="s">
        <v>4009</v>
      </c>
      <c r="AK98" s="61"/>
      <c r="AL98" s="61"/>
      <c r="AM98" s="61"/>
      <c r="AN98" s="64"/>
      <c r="AO98" s="64"/>
      <c r="AP98" s="103" t="s">
        <v>1818</v>
      </c>
      <c r="AQ98" s="103" t="str">
        <f t="shared" si="162"/>
        <v>Completed</v>
      </c>
      <c r="AR98" s="110"/>
    </row>
    <row r="99" spans="1:44" ht="15.75" customHeight="1" x14ac:dyDescent="0.2">
      <c r="A99" s="487"/>
      <c r="B99" s="487"/>
      <c r="C99" s="471"/>
      <c r="D99" s="61" t="s">
        <v>4211</v>
      </c>
      <c r="E99" s="61" t="s">
        <v>4212</v>
      </c>
      <c r="F99" s="176" t="s">
        <v>4213</v>
      </c>
      <c r="G99" s="100">
        <v>2</v>
      </c>
      <c r="H99" s="100"/>
      <c r="I99" s="101"/>
      <c r="J99" s="61" t="s">
        <v>4214</v>
      </c>
      <c r="K99" s="84" t="s">
        <v>4204</v>
      </c>
      <c r="L99" s="84" t="s">
        <v>4205</v>
      </c>
      <c r="M99" s="236" t="s">
        <v>4206</v>
      </c>
      <c r="N99" s="236" t="s">
        <v>4207</v>
      </c>
      <c r="O99" s="83" t="s">
        <v>1043</v>
      </c>
      <c r="P99" s="102" t="s">
        <v>4215</v>
      </c>
      <c r="Q99" s="83" t="str">
        <f t="shared" si="120"/>
        <v>Ch 9 Practice 1.1.2: Multiplying within multiplication table of 2</v>
      </c>
      <c r="R99" s="83" t="s">
        <v>1812</v>
      </c>
      <c r="S99" s="102" t="s">
        <v>1041</v>
      </c>
      <c r="T99" s="102" t="s">
        <v>1042</v>
      </c>
      <c r="U99" s="102" t="s">
        <v>33</v>
      </c>
      <c r="V99" s="61" t="s">
        <v>4209</v>
      </c>
      <c r="W99" s="104">
        <v>9789814969383</v>
      </c>
      <c r="X99" s="102">
        <v>141</v>
      </c>
      <c r="Y99" s="61" t="s">
        <v>1814</v>
      </c>
      <c r="Z99" s="61" t="s">
        <v>4017</v>
      </c>
      <c r="AA99" s="61" t="s">
        <v>4210</v>
      </c>
      <c r="AB99" s="61" t="str">
        <f t="shared" si="1"/>
        <v>2.095 Multiply numbers within the multiplication table of 2 M2NS-IIh-41.1</v>
      </c>
      <c r="AC99" s="61" t="str">
        <f t="shared" ref="AC99:AD99" si="173">Y99</f>
        <v>1. Numbers and Number Sense</v>
      </c>
      <c r="AD99" s="61" t="str">
        <f t="shared" si="173"/>
        <v>G2.1.03  Multiplication / Division</v>
      </c>
      <c r="AE99" s="61" t="str">
        <f t="shared" si="3"/>
        <v>M2NS-IIh-41.1</v>
      </c>
      <c r="AF99" s="242" t="str">
        <f t="shared" si="131"/>
        <v>M2NS-IIh-41.1: Visualizes multiplication of numbers 1 to 10 by 2,3,4,5 and10.</v>
      </c>
      <c r="AG99" s="84" t="str">
        <f t="shared" si="137"/>
        <v>2.037 Visualizes multiplication of numbers 1 to 10 by 2,3,4,5 and10 M2NS-IIh-41.1</v>
      </c>
      <c r="AH99" s="107">
        <v>9</v>
      </c>
      <c r="AI99" s="117" t="s">
        <v>4037</v>
      </c>
      <c r="AJ99" s="61" t="s">
        <v>4035</v>
      </c>
      <c r="AK99" s="61"/>
      <c r="AL99" s="61"/>
      <c r="AM99" s="61"/>
      <c r="AN99" s="64"/>
      <c r="AO99" s="64"/>
      <c r="AP99" s="103" t="s">
        <v>1818</v>
      </c>
      <c r="AQ99" s="103" t="str">
        <f t="shared" si="162"/>
        <v>Completed</v>
      </c>
      <c r="AR99" s="110"/>
    </row>
    <row r="100" spans="1:44" ht="15.75" customHeight="1" x14ac:dyDescent="0.2">
      <c r="A100" s="487"/>
      <c r="B100" s="487"/>
      <c r="C100" s="61" t="s">
        <v>4216</v>
      </c>
      <c r="D100" s="63" t="s">
        <v>4217</v>
      </c>
      <c r="E100" s="63" t="s">
        <v>4218</v>
      </c>
      <c r="F100" s="176" t="s">
        <v>4219</v>
      </c>
      <c r="G100" s="100">
        <v>3</v>
      </c>
      <c r="H100" s="100" t="s">
        <v>4220</v>
      </c>
      <c r="I100" s="101"/>
      <c r="J100" s="61" t="s">
        <v>4221</v>
      </c>
      <c r="K100" s="61" t="s">
        <v>4047</v>
      </c>
      <c r="L100" s="84" t="s">
        <v>4048</v>
      </c>
      <c r="M100" s="236" t="s">
        <v>4049</v>
      </c>
      <c r="N100" s="61" t="s">
        <v>4050</v>
      </c>
      <c r="O100" s="83" t="s">
        <v>1043</v>
      </c>
      <c r="P100" s="119" t="s">
        <v>4222</v>
      </c>
      <c r="Q100" s="83" t="str">
        <f t="shared" si="120"/>
        <v>Ch 9 Practice 1.2.1: Relating doubling and multiplying by 2</v>
      </c>
      <c r="R100" s="83" t="s">
        <v>1812</v>
      </c>
      <c r="S100" s="102" t="s">
        <v>1041</v>
      </c>
      <c r="T100" s="102" t="s">
        <v>1042</v>
      </c>
      <c r="U100" s="102" t="s">
        <v>33</v>
      </c>
      <c r="V100" s="61" t="s">
        <v>4223</v>
      </c>
      <c r="W100" s="104">
        <v>9789814969383</v>
      </c>
      <c r="X100" s="102">
        <v>144</v>
      </c>
      <c r="Y100" s="61" t="s">
        <v>1814</v>
      </c>
      <c r="Z100" s="61" t="s">
        <v>4017</v>
      </c>
      <c r="AA100" s="61" t="s">
        <v>4210</v>
      </c>
      <c r="AB100" s="61" t="str">
        <f t="shared" si="1"/>
        <v>2.096 Write an addition double as a multiplication fact M2NS-IIf-39</v>
      </c>
      <c r="AC100" s="61" t="str">
        <f t="shared" ref="AC100:AD100" si="174">Y100</f>
        <v>1. Numbers and Number Sense</v>
      </c>
      <c r="AD100" s="61" t="str">
        <f t="shared" si="174"/>
        <v>G2.1.03  Multiplication / Division</v>
      </c>
      <c r="AE100" s="61" t="str">
        <f t="shared" si="3"/>
        <v>M2NS-IIf-39</v>
      </c>
      <c r="AF100" s="242" t="str">
        <f t="shared" si="131"/>
        <v>M2NS-IIf-39: Writes a related equation for each type of multiplication: repeated addition, array, counting by multiples, and equal jumps on the number line.</v>
      </c>
      <c r="AG100" s="84" t="str">
        <f t="shared" si="137"/>
        <v>2.033 Writes a related equation for each type of multiplication M2NS-IIf-39</v>
      </c>
      <c r="AH100" s="107">
        <v>9</v>
      </c>
      <c r="AI100" s="117" t="s">
        <v>4082</v>
      </c>
      <c r="AJ100" s="61" t="s">
        <v>4080</v>
      </c>
      <c r="AK100" s="61"/>
      <c r="AL100" s="61"/>
      <c r="AM100" s="61"/>
      <c r="AN100" s="64"/>
      <c r="AO100" s="64"/>
      <c r="AP100" s="103" t="s">
        <v>1818</v>
      </c>
      <c r="AQ100" s="103" t="str">
        <f t="shared" si="162"/>
        <v>Completed</v>
      </c>
      <c r="AR100" s="110"/>
    </row>
    <row r="101" spans="1:44" ht="15.75" customHeight="1" x14ac:dyDescent="0.2">
      <c r="A101" s="487"/>
      <c r="B101" s="487"/>
      <c r="C101" s="502" t="s">
        <v>4224</v>
      </c>
      <c r="D101" s="63" t="s">
        <v>4225</v>
      </c>
      <c r="E101" s="63" t="s">
        <v>4226</v>
      </c>
      <c r="F101" s="176" t="s">
        <v>4227</v>
      </c>
      <c r="G101" s="100">
        <v>3</v>
      </c>
      <c r="H101" s="100"/>
      <c r="I101" s="101"/>
      <c r="J101" s="61" t="s">
        <v>4228</v>
      </c>
      <c r="K101" s="84" t="s">
        <v>4089</v>
      </c>
      <c r="L101" s="84" t="s">
        <v>4229</v>
      </c>
      <c r="M101" s="236" t="s">
        <v>4091</v>
      </c>
      <c r="N101" s="236" t="s">
        <v>4092</v>
      </c>
      <c r="O101" s="83" t="s">
        <v>1043</v>
      </c>
      <c r="P101" s="119" t="s">
        <v>4230</v>
      </c>
      <c r="Q101" s="83" t="str">
        <f t="shared" si="120"/>
        <v>Ch 9 Practice 1.3.1: Multiplying numbers in any order</v>
      </c>
      <c r="R101" s="83" t="s">
        <v>1812</v>
      </c>
      <c r="S101" s="102" t="s">
        <v>1041</v>
      </c>
      <c r="T101" s="102" t="s">
        <v>1042</v>
      </c>
      <c r="U101" s="102" t="s">
        <v>33</v>
      </c>
      <c r="V101" s="61" t="s">
        <v>4223</v>
      </c>
      <c r="W101" s="104">
        <v>9789814969383</v>
      </c>
      <c r="X101" s="102">
        <v>144</v>
      </c>
      <c r="Y101" s="61" t="s">
        <v>1814</v>
      </c>
      <c r="Z101" s="61" t="s">
        <v>4017</v>
      </c>
      <c r="AA101" s="61" t="s">
        <v>4210</v>
      </c>
      <c r="AB101" s="61" t="str">
        <f t="shared" si="1"/>
        <v>2.097 Observe the commutative and distributive properties of multiplication M2NS-IIg-40.3</v>
      </c>
      <c r="AC101" s="61" t="str">
        <f t="shared" ref="AC101:AD101" si="175">Y101</f>
        <v>1. Numbers and Number Sense</v>
      </c>
      <c r="AD101" s="61" t="str">
        <f t="shared" si="175"/>
        <v>G2.1.03  Multiplication / Division</v>
      </c>
      <c r="AE101" s="61" t="str">
        <f t="shared" si="3"/>
        <v>M2NS-IIg-40.3</v>
      </c>
      <c r="AF101" s="242" t="str">
        <f t="shared" si="131"/>
        <v>M2NS-IIg-40.3: Illustrates the commutative property of multiplication.</v>
      </c>
      <c r="AG101" s="84" t="str">
        <f t="shared" si="137"/>
        <v>2.036 Illustrates the commutative property of multiplication M2NS-IIg-40.3</v>
      </c>
      <c r="AH101" s="107">
        <v>9</v>
      </c>
      <c r="AI101" s="117" t="s">
        <v>4093</v>
      </c>
      <c r="AJ101" s="61" t="s">
        <v>4087</v>
      </c>
      <c r="AK101" s="61"/>
      <c r="AL101" s="61"/>
      <c r="AM101" s="61"/>
      <c r="AN101" s="64"/>
      <c r="AO101" s="64"/>
      <c r="AP101" s="103" t="s">
        <v>1818</v>
      </c>
      <c r="AQ101" s="103" t="str">
        <f t="shared" si="162"/>
        <v>Completed</v>
      </c>
      <c r="AR101" s="110"/>
    </row>
    <row r="102" spans="1:44" ht="15.75" customHeight="1" x14ac:dyDescent="0.2">
      <c r="A102" s="487"/>
      <c r="B102" s="471"/>
      <c r="C102" s="471"/>
      <c r="D102" s="63" t="s">
        <v>4231</v>
      </c>
      <c r="E102" s="63" t="s">
        <v>4232</v>
      </c>
      <c r="F102" s="176" t="s">
        <v>4233</v>
      </c>
      <c r="G102" s="100">
        <v>3</v>
      </c>
      <c r="H102" s="100"/>
      <c r="I102" s="101"/>
      <c r="J102" s="61" t="s">
        <v>4234</v>
      </c>
      <c r="K102" s="61" t="s">
        <v>4235</v>
      </c>
      <c r="L102" s="61" t="s">
        <v>4236</v>
      </c>
      <c r="M102" s="61" t="s">
        <v>4237</v>
      </c>
      <c r="N102" s="61" t="s">
        <v>4238</v>
      </c>
      <c r="O102" s="102" t="s">
        <v>1043</v>
      </c>
      <c r="P102" s="119" t="s">
        <v>4239</v>
      </c>
      <c r="Q102" s="102" t="str">
        <f t="shared" si="120"/>
        <v>Ch 9 Practice 1.3.2: Multiplication table of 2</v>
      </c>
      <c r="R102" s="102" t="s">
        <v>1812</v>
      </c>
      <c r="S102" s="102" t="s">
        <v>1041</v>
      </c>
      <c r="T102" s="102" t="s">
        <v>1042</v>
      </c>
      <c r="U102" s="102" t="s">
        <v>33</v>
      </c>
      <c r="V102" s="61" t="s">
        <v>4223</v>
      </c>
      <c r="W102" s="104">
        <v>9789814969383</v>
      </c>
      <c r="X102" s="102">
        <v>144</v>
      </c>
      <c r="Y102" s="61" t="s">
        <v>1814</v>
      </c>
      <c r="Z102" s="61" t="s">
        <v>4017</v>
      </c>
      <c r="AA102" s="61" t="s">
        <v>4210</v>
      </c>
      <c r="AB102" s="61" t="str">
        <f t="shared" si="1"/>
        <v xml:space="preserve">2.098 Build up the multiplication table of 2 and commit the multiplication facts to memory M2NS-IIi-42.1
</v>
      </c>
      <c r="AC102" s="61" t="str">
        <f t="shared" ref="AC102:AD102" si="176">Y102</f>
        <v>1. Numbers and Number Sense</v>
      </c>
      <c r="AD102" s="61" t="str">
        <f t="shared" si="176"/>
        <v>G2.1.03  Multiplication / Division</v>
      </c>
      <c r="AE102" s="61" t="str">
        <f t="shared" si="3"/>
        <v>M2NS-IIi-42.1</v>
      </c>
      <c r="AF102" s="242" t="str">
        <f t="shared" si="131"/>
        <v>M2NS-IIi-42.1: Multiplies mentally 2,3,4,5 and 10 using appropriate strategies.</v>
      </c>
      <c r="AG102" s="61" t="str">
        <f t="shared" si="137"/>
        <v>2.038 Multiplies mentally 2,3,4,5 and 10 M2NS-IIi-42.1</v>
      </c>
      <c r="AH102" s="175">
        <v>9</v>
      </c>
      <c r="AI102" s="117" t="s">
        <v>4082</v>
      </c>
      <c r="AJ102" s="61" t="s">
        <v>4080</v>
      </c>
      <c r="AK102" s="61"/>
      <c r="AL102" s="61"/>
      <c r="AM102" s="61"/>
      <c r="AN102" s="64"/>
      <c r="AO102" s="64"/>
      <c r="AP102" s="103" t="s">
        <v>1818</v>
      </c>
      <c r="AQ102" s="103" t="str">
        <f t="shared" si="162"/>
        <v>Completed</v>
      </c>
      <c r="AR102" s="110"/>
    </row>
    <row r="103" spans="1:44" ht="15.75" customHeight="1" x14ac:dyDescent="0.2">
      <c r="A103" s="487"/>
      <c r="B103" s="502" t="s">
        <v>4240</v>
      </c>
      <c r="C103" s="502" t="s">
        <v>4241</v>
      </c>
      <c r="D103" s="61" t="s">
        <v>4242</v>
      </c>
      <c r="E103" s="61" t="s">
        <v>4243</v>
      </c>
      <c r="F103" s="176" t="s">
        <v>4244</v>
      </c>
      <c r="G103" s="100">
        <v>4</v>
      </c>
      <c r="H103" s="100" t="s">
        <v>4245</v>
      </c>
      <c r="I103" s="101"/>
      <c r="J103" s="61" t="s">
        <v>4246</v>
      </c>
      <c r="K103" s="84" t="s">
        <v>4204</v>
      </c>
      <c r="L103" s="84" t="s">
        <v>4205</v>
      </c>
      <c r="M103" s="236" t="s">
        <v>4206</v>
      </c>
      <c r="N103" s="236" t="s">
        <v>4207</v>
      </c>
      <c r="O103" s="83" t="s">
        <v>1043</v>
      </c>
      <c r="P103" s="102" t="s">
        <v>4247</v>
      </c>
      <c r="Q103" s="83" t="str">
        <f t="shared" si="120"/>
        <v>Ch 9 Practice 2.1.1: Counting by fives</v>
      </c>
      <c r="R103" s="83" t="s">
        <v>1812</v>
      </c>
      <c r="S103" s="102" t="s">
        <v>1041</v>
      </c>
      <c r="T103" s="102" t="s">
        <v>1042</v>
      </c>
      <c r="U103" s="102" t="s">
        <v>33</v>
      </c>
      <c r="V103" s="61" t="s">
        <v>4223</v>
      </c>
      <c r="W103" s="104">
        <v>9789814969383</v>
      </c>
      <c r="X103" s="102">
        <v>147</v>
      </c>
      <c r="Y103" s="61" t="s">
        <v>1814</v>
      </c>
      <c r="Z103" s="61" t="s">
        <v>4017</v>
      </c>
      <c r="AA103" s="61" t="s">
        <v>4248</v>
      </c>
      <c r="AB103" s="61" t="str">
        <f t="shared" si="1"/>
        <v>2.099 Count by fives M2NS-IIh-41.1</v>
      </c>
      <c r="AC103" s="61" t="str">
        <f t="shared" ref="AC103:AD103" si="177">Y103</f>
        <v>1. Numbers and Number Sense</v>
      </c>
      <c r="AD103" s="61" t="str">
        <f t="shared" si="177"/>
        <v>G2.1.03  Multiplication / Division</v>
      </c>
      <c r="AE103" s="61" t="str">
        <f t="shared" si="3"/>
        <v>M2NS-IIh-41.1</v>
      </c>
      <c r="AF103" s="242" t="str">
        <f t="shared" si="131"/>
        <v>M2NS-IIh-41.1: Visualizes multiplication of numbers 1 to 10 by 2,3,4,5 and10.</v>
      </c>
      <c r="AG103" s="84" t="str">
        <f t="shared" si="137"/>
        <v>2.037 Visualizes multiplication of numbers 1 to 10 by 2,3,4,5 and10 M2NS-IIh-41.1</v>
      </c>
      <c r="AH103" s="107">
        <v>9</v>
      </c>
      <c r="AI103" s="61" t="s">
        <v>4208</v>
      </c>
      <c r="AJ103" s="61" t="s">
        <v>4201</v>
      </c>
      <c r="AK103" s="61"/>
      <c r="AL103" s="61"/>
      <c r="AM103" s="61"/>
      <c r="AN103" s="64"/>
      <c r="AO103" s="64"/>
      <c r="AP103" s="103" t="s">
        <v>1818</v>
      </c>
      <c r="AQ103" s="103" t="str">
        <f t="shared" si="162"/>
        <v>Completed</v>
      </c>
      <c r="AR103" s="110"/>
    </row>
    <row r="104" spans="1:44" ht="15.75" customHeight="1" x14ac:dyDescent="0.2">
      <c r="A104" s="487"/>
      <c r="B104" s="487"/>
      <c r="C104" s="471"/>
      <c r="D104" s="61" t="s">
        <v>4249</v>
      </c>
      <c r="E104" s="61" t="s">
        <v>4250</v>
      </c>
      <c r="F104" s="176" t="s">
        <v>4251</v>
      </c>
      <c r="G104" s="100">
        <v>5</v>
      </c>
      <c r="H104" s="100" t="s">
        <v>4252</v>
      </c>
      <c r="I104" s="101"/>
      <c r="J104" s="61" t="s">
        <v>4253</v>
      </c>
      <c r="K104" s="61" t="s">
        <v>4204</v>
      </c>
      <c r="L104" s="84" t="s">
        <v>4205</v>
      </c>
      <c r="M104" s="236" t="s">
        <v>4206</v>
      </c>
      <c r="N104" s="247" t="s">
        <v>4207</v>
      </c>
      <c r="O104" s="83" t="s">
        <v>1043</v>
      </c>
      <c r="P104" s="102" t="s">
        <v>4254</v>
      </c>
      <c r="Q104" s="83" t="str">
        <f t="shared" si="120"/>
        <v>Ch 9 Practice 2.1.2: Multiplying within multiplication table of 5</v>
      </c>
      <c r="R104" s="83" t="s">
        <v>1812</v>
      </c>
      <c r="S104" s="102" t="s">
        <v>1041</v>
      </c>
      <c r="T104" s="102" t="s">
        <v>1042</v>
      </c>
      <c r="U104" s="102" t="s">
        <v>33</v>
      </c>
      <c r="V104" s="61" t="s">
        <v>4223</v>
      </c>
      <c r="W104" s="104">
        <v>9789814969383</v>
      </c>
      <c r="X104" s="102">
        <v>147</v>
      </c>
      <c r="Y104" s="61" t="s">
        <v>1814</v>
      </c>
      <c r="Z104" s="61" t="s">
        <v>4017</v>
      </c>
      <c r="AA104" s="61" t="s">
        <v>4248</v>
      </c>
      <c r="AB104" s="61" t="str">
        <f t="shared" si="1"/>
        <v>2.100 Multiply numbers within the multiplication table of 5 M2NS-IIh-41.1</v>
      </c>
      <c r="AC104" s="61" t="str">
        <f t="shared" ref="AC104:AD104" si="178">Y104</f>
        <v>1. Numbers and Number Sense</v>
      </c>
      <c r="AD104" s="61" t="str">
        <f t="shared" si="178"/>
        <v>G2.1.03  Multiplication / Division</v>
      </c>
      <c r="AE104" s="61" t="str">
        <f t="shared" si="3"/>
        <v>M2NS-IIh-41.1</v>
      </c>
      <c r="AF104" s="242" t="str">
        <f t="shared" si="131"/>
        <v>M2NS-IIh-41.1: Visualizes multiplication of numbers 1 to 10 by 2,3,4,5 and10.</v>
      </c>
      <c r="AG104" s="84" t="str">
        <f t="shared" si="137"/>
        <v>2.037 Visualizes multiplication of numbers 1 to 10 by 2,3,4,5 and10 M2NS-IIh-41.1</v>
      </c>
      <c r="AH104" s="107">
        <v>9</v>
      </c>
      <c r="AI104" s="61" t="s">
        <v>4215</v>
      </c>
      <c r="AJ104" s="61" t="s">
        <v>4213</v>
      </c>
      <c r="AK104" s="61"/>
      <c r="AL104" s="61"/>
      <c r="AM104" s="61"/>
      <c r="AN104" s="64"/>
      <c r="AO104" s="64"/>
      <c r="AP104" s="103" t="s">
        <v>1818</v>
      </c>
      <c r="AQ104" s="103" t="str">
        <f t="shared" si="162"/>
        <v>Completed</v>
      </c>
      <c r="AR104" s="110"/>
    </row>
    <row r="105" spans="1:44" ht="15.75" customHeight="1" x14ac:dyDescent="0.2">
      <c r="A105" s="487"/>
      <c r="B105" s="487"/>
      <c r="C105" s="502" t="s">
        <v>4255</v>
      </c>
      <c r="D105" s="63" t="s">
        <v>4256</v>
      </c>
      <c r="E105" s="63" t="s">
        <v>4257</v>
      </c>
      <c r="F105" s="176" t="s">
        <v>4227</v>
      </c>
      <c r="G105" s="100">
        <v>6</v>
      </c>
      <c r="H105" s="100"/>
      <c r="I105" s="101"/>
      <c r="J105" s="61" t="s">
        <v>4258</v>
      </c>
      <c r="K105" s="84" t="s">
        <v>4089</v>
      </c>
      <c r="L105" s="84" t="s">
        <v>4229</v>
      </c>
      <c r="M105" s="236" t="s">
        <v>4091</v>
      </c>
      <c r="N105" s="236" t="s">
        <v>4092</v>
      </c>
      <c r="O105" s="83" t="s">
        <v>1043</v>
      </c>
      <c r="P105" s="119" t="s">
        <v>4259</v>
      </c>
      <c r="Q105" s="83" t="str">
        <f t="shared" si="120"/>
        <v>Ch 9 Practice 2.2.1: Multiplying numbers in any order</v>
      </c>
      <c r="R105" s="83" t="s">
        <v>1812</v>
      </c>
      <c r="S105" s="102" t="s">
        <v>1041</v>
      </c>
      <c r="T105" s="102" t="s">
        <v>1042</v>
      </c>
      <c r="U105" s="102" t="s">
        <v>33</v>
      </c>
      <c r="V105" s="61" t="s">
        <v>4223</v>
      </c>
      <c r="W105" s="104">
        <v>9789814969383</v>
      </c>
      <c r="X105" s="102">
        <v>149</v>
      </c>
      <c r="Y105" s="61" t="s">
        <v>1814</v>
      </c>
      <c r="Z105" s="61" t="s">
        <v>4017</v>
      </c>
      <c r="AA105" s="61" t="s">
        <v>4248</v>
      </c>
      <c r="AB105" s="61" t="str">
        <f t="shared" si="1"/>
        <v>2.101 Observe the commutative and distributive properties of multiplication M2NS-IIg-40.3</v>
      </c>
      <c r="AC105" s="61" t="str">
        <f t="shared" ref="AC105:AD105" si="179">Y105</f>
        <v>1. Numbers and Number Sense</v>
      </c>
      <c r="AD105" s="61" t="str">
        <f t="shared" si="179"/>
        <v>G2.1.03  Multiplication / Division</v>
      </c>
      <c r="AE105" s="61" t="str">
        <f t="shared" si="3"/>
        <v>M2NS-IIg-40.3</v>
      </c>
      <c r="AF105" s="242" t="str">
        <f t="shared" si="131"/>
        <v>M2NS-IIg-40.3: Illustrates the commutative property of multiplication.</v>
      </c>
      <c r="AG105" s="84" t="str">
        <f t="shared" si="137"/>
        <v>2.036 Illustrates the commutative property of multiplication M2NS-IIg-40.3</v>
      </c>
      <c r="AH105" s="107">
        <v>9</v>
      </c>
      <c r="AI105" s="61" t="s">
        <v>4230</v>
      </c>
      <c r="AJ105" s="61" t="s">
        <v>4227</v>
      </c>
      <c r="AK105" s="61"/>
      <c r="AL105" s="61"/>
      <c r="AM105" s="61"/>
      <c r="AN105" s="64"/>
      <c r="AO105" s="64"/>
      <c r="AP105" s="103" t="s">
        <v>1818</v>
      </c>
      <c r="AQ105" s="103" t="str">
        <f t="shared" si="162"/>
        <v>Completed</v>
      </c>
      <c r="AR105" s="110"/>
    </row>
    <row r="106" spans="1:44" ht="15.75" customHeight="1" x14ac:dyDescent="0.2">
      <c r="A106" s="487"/>
      <c r="B106" s="471"/>
      <c r="C106" s="471"/>
      <c r="D106" s="63" t="s">
        <v>4260</v>
      </c>
      <c r="E106" s="63" t="s">
        <v>4261</v>
      </c>
      <c r="F106" s="176" t="s">
        <v>4262</v>
      </c>
      <c r="G106" s="100">
        <v>6</v>
      </c>
      <c r="H106" s="100"/>
      <c r="I106" s="101"/>
      <c r="J106" s="61" t="s">
        <v>4263</v>
      </c>
      <c r="K106" s="84" t="s">
        <v>4235</v>
      </c>
      <c r="L106" s="84" t="s">
        <v>4236</v>
      </c>
      <c r="M106" s="236" t="s">
        <v>4237</v>
      </c>
      <c r="N106" s="236" t="s">
        <v>4238</v>
      </c>
      <c r="O106" s="83" t="s">
        <v>1043</v>
      </c>
      <c r="P106" s="119" t="s">
        <v>4264</v>
      </c>
      <c r="Q106" s="83" t="str">
        <f t="shared" si="120"/>
        <v>Ch 9 Practice 2.2.2: Multiplication table of 5</v>
      </c>
      <c r="R106" s="83" t="s">
        <v>1812</v>
      </c>
      <c r="S106" s="102" t="s">
        <v>1041</v>
      </c>
      <c r="T106" s="102" t="s">
        <v>1042</v>
      </c>
      <c r="U106" s="102" t="s">
        <v>33</v>
      </c>
      <c r="V106" s="61" t="s">
        <v>4223</v>
      </c>
      <c r="W106" s="104">
        <v>9789814969383</v>
      </c>
      <c r="X106" s="102">
        <v>149</v>
      </c>
      <c r="Y106" s="61" t="s">
        <v>1814</v>
      </c>
      <c r="Z106" s="61" t="s">
        <v>4017</v>
      </c>
      <c r="AA106" s="61" t="s">
        <v>4248</v>
      </c>
      <c r="AB106" s="61" t="str">
        <f t="shared" si="1"/>
        <v xml:space="preserve">2.102 Build up the multiplication table of 5 and commit the multiplication facts to memory M2NS-IIi-42.1
</v>
      </c>
      <c r="AC106" s="61" t="str">
        <f t="shared" ref="AC106:AD106" si="180">Y106</f>
        <v>1. Numbers and Number Sense</v>
      </c>
      <c r="AD106" s="61" t="str">
        <f t="shared" si="180"/>
        <v>G2.1.03  Multiplication / Division</v>
      </c>
      <c r="AE106" s="61" t="str">
        <f t="shared" si="3"/>
        <v>M2NS-IIi-42.1</v>
      </c>
      <c r="AF106" s="242" t="str">
        <f t="shared" si="131"/>
        <v>M2NS-IIi-42.1: Multiplies mentally 2,3,4,5 and 10 using appropriate strategies.</v>
      </c>
      <c r="AG106" s="84" t="str">
        <f t="shared" si="137"/>
        <v>2.038 Multiplies mentally 2,3,4,5 and 10 M2NS-IIi-42.1</v>
      </c>
      <c r="AH106" s="107">
        <v>9</v>
      </c>
      <c r="AI106" s="61" t="s">
        <v>4239</v>
      </c>
      <c r="AJ106" s="61" t="s">
        <v>4233</v>
      </c>
      <c r="AK106" s="61"/>
      <c r="AL106" s="61"/>
      <c r="AM106" s="61"/>
      <c r="AN106" s="64"/>
      <c r="AO106" s="64"/>
      <c r="AP106" s="103" t="s">
        <v>1818</v>
      </c>
      <c r="AQ106" s="103" t="str">
        <f t="shared" si="162"/>
        <v>Completed</v>
      </c>
      <c r="AR106" s="110"/>
    </row>
    <row r="107" spans="1:44" ht="15.75" customHeight="1" x14ac:dyDescent="0.2">
      <c r="A107" s="487"/>
      <c r="B107" s="502" t="s">
        <v>4265</v>
      </c>
      <c r="C107" s="502" t="s">
        <v>4266</v>
      </c>
      <c r="D107" s="61" t="s">
        <v>4267</v>
      </c>
      <c r="E107" s="61" t="s">
        <v>4268</v>
      </c>
      <c r="F107" s="176" t="s">
        <v>4269</v>
      </c>
      <c r="G107" s="100">
        <v>7</v>
      </c>
      <c r="H107" s="100" t="s">
        <v>4270</v>
      </c>
      <c r="I107" s="101"/>
      <c r="J107" s="61" t="s">
        <v>4271</v>
      </c>
      <c r="K107" s="84" t="s">
        <v>4204</v>
      </c>
      <c r="L107" s="84" t="s">
        <v>4205</v>
      </c>
      <c r="M107" s="236" t="s">
        <v>4206</v>
      </c>
      <c r="N107" s="236" t="s">
        <v>4207</v>
      </c>
      <c r="O107" s="83" t="s">
        <v>1043</v>
      </c>
      <c r="P107" s="102" t="s">
        <v>4272</v>
      </c>
      <c r="Q107" s="83" t="str">
        <f t="shared" si="120"/>
        <v>Ch 9 Practice 3.1.1: Counting by tens</v>
      </c>
      <c r="R107" s="83" t="s">
        <v>1812</v>
      </c>
      <c r="S107" s="102" t="s">
        <v>1041</v>
      </c>
      <c r="T107" s="102" t="s">
        <v>1042</v>
      </c>
      <c r="U107" s="102" t="s">
        <v>33</v>
      </c>
      <c r="V107" s="61" t="s">
        <v>4223</v>
      </c>
      <c r="W107" s="104">
        <v>9789814969383</v>
      </c>
      <c r="X107" s="102">
        <v>151</v>
      </c>
      <c r="Y107" s="61" t="s">
        <v>1814</v>
      </c>
      <c r="Z107" s="61" t="s">
        <v>4017</v>
      </c>
      <c r="AA107" s="61" t="s">
        <v>4273</v>
      </c>
      <c r="AB107" s="61" t="str">
        <f t="shared" si="1"/>
        <v>2.103 Count by tens M2NS-IIh-41.1</v>
      </c>
      <c r="AC107" s="61" t="str">
        <f t="shared" ref="AC107:AD107" si="181">Y107</f>
        <v>1. Numbers and Number Sense</v>
      </c>
      <c r="AD107" s="61" t="str">
        <f t="shared" si="181"/>
        <v>G2.1.03  Multiplication / Division</v>
      </c>
      <c r="AE107" s="61" t="str">
        <f t="shared" si="3"/>
        <v>M2NS-IIh-41.1</v>
      </c>
      <c r="AF107" s="242" t="str">
        <f t="shared" si="131"/>
        <v>M2NS-IIh-41.1: Visualizes multiplication of numbers 1 to 10 by 2,3,4,5 and10.</v>
      </c>
      <c r="AG107" s="84" t="str">
        <f t="shared" si="137"/>
        <v>2.037 Visualizes multiplication of numbers 1 to 10 by 2,3,4,5 and10 M2NS-IIh-41.1</v>
      </c>
      <c r="AH107" s="107">
        <v>9</v>
      </c>
      <c r="AI107" s="61" t="s">
        <v>4247</v>
      </c>
      <c r="AJ107" s="61" t="s">
        <v>4244</v>
      </c>
      <c r="AK107" s="61"/>
      <c r="AL107" s="61"/>
      <c r="AM107" s="61"/>
      <c r="AN107" s="64"/>
      <c r="AO107" s="64"/>
      <c r="AP107" s="103" t="s">
        <v>1818</v>
      </c>
      <c r="AQ107" s="103" t="str">
        <f t="shared" si="162"/>
        <v>Completed</v>
      </c>
      <c r="AR107" s="110"/>
    </row>
    <row r="108" spans="1:44" ht="15.75" customHeight="1" x14ac:dyDescent="0.2">
      <c r="A108" s="487"/>
      <c r="B108" s="487"/>
      <c r="C108" s="471"/>
      <c r="D108" s="61" t="s">
        <v>4274</v>
      </c>
      <c r="E108" s="61" t="s">
        <v>4275</v>
      </c>
      <c r="F108" s="176" t="s">
        <v>4276</v>
      </c>
      <c r="G108" s="100">
        <v>8</v>
      </c>
      <c r="H108" s="100" t="s">
        <v>4277</v>
      </c>
      <c r="I108" s="101"/>
      <c r="J108" s="61" t="s">
        <v>4278</v>
      </c>
      <c r="K108" s="61" t="s">
        <v>4204</v>
      </c>
      <c r="L108" s="84" t="s">
        <v>4205</v>
      </c>
      <c r="M108" s="236" t="s">
        <v>4206</v>
      </c>
      <c r="N108" s="247" t="s">
        <v>4207</v>
      </c>
      <c r="O108" s="83" t="s">
        <v>1043</v>
      </c>
      <c r="P108" s="102" t="s">
        <v>4279</v>
      </c>
      <c r="Q108" s="83" t="str">
        <f t="shared" si="120"/>
        <v>Ch 9 Practice 3.1.2: Multiplying within multiplication table of 10</v>
      </c>
      <c r="R108" s="83" t="s">
        <v>1812</v>
      </c>
      <c r="S108" s="102" t="s">
        <v>1041</v>
      </c>
      <c r="T108" s="102" t="s">
        <v>1042</v>
      </c>
      <c r="U108" s="102" t="s">
        <v>33</v>
      </c>
      <c r="V108" s="61" t="s">
        <v>4223</v>
      </c>
      <c r="W108" s="104">
        <v>9789814969383</v>
      </c>
      <c r="X108" s="102">
        <v>151</v>
      </c>
      <c r="Y108" s="61" t="s">
        <v>1814</v>
      </c>
      <c r="Z108" s="61" t="s">
        <v>4017</v>
      </c>
      <c r="AA108" s="61" t="s">
        <v>4273</v>
      </c>
      <c r="AB108" s="61" t="str">
        <f t="shared" si="1"/>
        <v>2.104 Multiply numbers within the multiplication table of 10 M2NS-IIh-41.1</v>
      </c>
      <c r="AC108" s="61" t="str">
        <f t="shared" ref="AC108:AD108" si="182">Y108</f>
        <v>1. Numbers and Number Sense</v>
      </c>
      <c r="AD108" s="61" t="str">
        <f t="shared" si="182"/>
        <v>G2.1.03  Multiplication / Division</v>
      </c>
      <c r="AE108" s="61" t="str">
        <f t="shared" si="3"/>
        <v>M2NS-IIh-41.1</v>
      </c>
      <c r="AF108" s="242" t="str">
        <f t="shared" si="131"/>
        <v>M2NS-IIh-41.1: Visualizes multiplication of numbers 1 to 10 by 2,3,4,5 and10.</v>
      </c>
      <c r="AG108" s="84" t="str">
        <f t="shared" si="137"/>
        <v>2.037 Visualizes multiplication of numbers 1 to 10 by 2,3,4,5 and10 M2NS-IIh-41.1</v>
      </c>
      <c r="AH108" s="107">
        <v>9</v>
      </c>
      <c r="AI108" s="61" t="s">
        <v>4254</v>
      </c>
      <c r="AJ108" s="61" t="s">
        <v>4251</v>
      </c>
      <c r="AK108" s="61"/>
      <c r="AL108" s="61"/>
      <c r="AM108" s="61"/>
      <c r="AN108" s="64"/>
      <c r="AO108" s="64"/>
      <c r="AP108" s="103" t="s">
        <v>1818</v>
      </c>
      <c r="AQ108" s="103" t="str">
        <f t="shared" si="162"/>
        <v>Completed</v>
      </c>
      <c r="AR108" s="110"/>
    </row>
    <row r="109" spans="1:44" ht="15.75" customHeight="1" x14ac:dyDescent="0.2">
      <c r="A109" s="487"/>
      <c r="B109" s="487"/>
      <c r="C109" s="502" t="s">
        <v>4280</v>
      </c>
      <c r="D109" s="63" t="s">
        <v>4281</v>
      </c>
      <c r="E109" s="63" t="s">
        <v>4282</v>
      </c>
      <c r="F109" s="176" t="s">
        <v>4227</v>
      </c>
      <c r="G109" s="100">
        <v>9</v>
      </c>
      <c r="H109" s="100"/>
      <c r="I109" s="101"/>
      <c r="J109" s="61" t="s">
        <v>4283</v>
      </c>
      <c r="K109" s="84" t="s">
        <v>4089</v>
      </c>
      <c r="L109" s="84" t="s">
        <v>4229</v>
      </c>
      <c r="M109" s="236" t="s">
        <v>4091</v>
      </c>
      <c r="N109" s="236" t="s">
        <v>4092</v>
      </c>
      <c r="O109" s="83" t="s">
        <v>1043</v>
      </c>
      <c r="P109" s="119" t="s">
        <v>4284</v>
      </c>
      <c r="Q109" s="83" t="str">
        <f t="shared" si="120"/>
        <v>Ch 9 Practice 3.2.1: Multiplying numbers in any order</v>
      </c>
      <c r="R109" s="83" t="s">
        <v>1812</v>
      </c>
      <c r="S109" s="102" t="s">
        <v>1041</v>
      </c>
      <c r="T109" s="102" t="s">
        <v>1042</v>
      </c>
      <c r="U109" s="102" t="s">
        <v>33</v>
      </c>
      <c r="V109" s="61" t="s">
        <v>4223</v>
      </c>
      <c r="W109" s="104">
        <v>9789814969383</v>
      </c>
      <c r="X109" s="102">
        <v>153</v>
      </c>
      <c r="Y109" s="61" t="s">
        <v>1814</v>
      </c>
      <c r="Z109" s="61" t="s">
        <v>4017</v>
      </c>
      <c r="AA109" s="61" t="s">
        <v>4273</v>
      </c>
      <c r="AB109" s="61" t="str">
        <f t="shared" si="1"/>
        <v>2.105 Observe the commutative and distributive properties of multiplication M2NS-IIg-40.3</v>
      </c>
      <c r="AC109" s="61" t="str">
        <f t="shared" ref="AC109:AD109" si="183">Y109</f>
        <v>1. Numbers and Number Sense</v>
      </c>
      <c r="AD109" s="61" t="str">
        <f t="shared" si="183"/>
        <v>G2.1.03  Multiplication / Division</v>
      </c>
      <c r="AE109" s="61" t="str">
        <f t="shared" si="3"/>
        <v>M2NS-IIg-40.3</v>
      </c>
      <c r="AF109" s="242" t="str">
        <f t="shared" si="131"/>
        <v>M2NS-IIg-40.3: Illustrates the commutative property of multiplication.</v>
      </c>
      <c r="AG109" s="84" t="str">
        <f t="shared" si="137"/>
        <v>2.036 Illustrates the commutative property of multiplication M2NS-IIg-40.3</v>
      </c>
      <c r="AH109" s="107">
        <v>9</v>
      </c>
      <c r="AI109" s="61" t="s">
        <v>4259</v>
      </c>
      <c r="AJ109" s="61" t="s">
        <v>4227</v>
      </c>
      <c r="AK109" s="61"/>
      <c r="AL109" s="61"/>
      <c r="AM109" s="61"/>
      <c r="AN109" s="64"/>
      <c r="AO109" s="64"/>
      <c r="AP109" s="103" t="s">
        <v>1818</v>
      </c>
      <c r="AQ109" s="103" t="str">
        <f t="shared" si="162"/>
        <v>Completed</v>
      </c>
      <c r="AR109" s="110"/>
    </row>
    <row r="110" spans="1:44" ht="15.75" customHeight="1" x14ac:dyDescent="0.2">
      <c r="A110" s="487"/>
      <c r="B110" s="471"/>
      <c r="C110" s="471"/>
      <c r="D110" s="63" t="s">
        <v>4285</v>
      </c>
      <c r="E110" s="63" t="s">
        <v>4286</v>
      </c>
      <c r="F110" s="176" t="s">
        <v>4287</v>
      </c>
      <c r="G110" s="100">
        <v>9</v>
      </c>
      <c r="H110" s="100"/>
      <c r="I110" s="101"/>
      <c r="J110" s="61" t="s">
        <v>4288</v>
      </c>
      <c r="K110" s="84" t="s">
        <v>4235</v>
      </c>
      <c r="L110" s="84" t="s">
        <v>4236</v>
      </c>
      <c r="M110" s="236" t="s">
        <v>4237</v>
      </c>
      <c r="N110" s="236" t="s">
        <v>4238</v>
      </c>
      <c r="O110" s="83" t="s">
        <v>1043</v>
      </c>
      <c r="P110" s="119" t="s">
        <v>4289</v>
      </c>
      <c r="Q110" s="83" t="str">
        <f t="shared" si="120"/>
        <v>Ch 9 Practice 3.2.2: Multiplication table of 10</v>
      </c>
      <c r="R110" s="83" t="s">
        <v>1812</v>
      </c>
      <c r="S110" s="102" t="s">
        <v>1041</v>
      </c>
      <c r="T110" s="102" t="s">
        <v>1042</v>
      </c>
      <c r="U110" s="102" t="s">
        <v>33</v>
      </c>
      <c r="V110" s="61" t="s">
        <v>4223</v>
      </c>
      <c r="W110" s="104">
        <v>9789814969383</v>
      </c>
      <c r="X110" s="102">
        <v>153</v>
      </c>
      <c r="Y110" s="61" t="s">
        <v>1814</v>
      </c>
      <c r="Z110" s="61" t="s">
        <v>4017</v>
      </c>
      <c r="AA110" s="61" t="s">
        <v>4273</v>
      </c>
      <c r="AB110" s="61" t="str">
        <f t="shared" si="1"/>
        <v xml:space="preserve">2.106 Build up the multiplication table of 10 and commit the multiplication facts to memory M2NS-IIi-42.1
</v>
      </c>
      <c r="AC110" s="61" t="str">
        <f t="shared" ref="AC110:AD110" si="184">Y110</f>
        <v>1. Numbers and Number Sense</v>
      </c>
      <c r="AD110" s="61" t="str">
        <f t="shared" si="184"/>
        <v>G2.1.03  Multiplication / Division</v>
      </c>
      <c r="AE110" s="61" t="str">
        <f t="shared" si="3"/>
        <v>M2NS-IIi-42.1</v>
      </c>
      <c r="AF110" s="242" t="str">
        <f t="shared" si="131"/>
        <v>M2NS-IIi-42.1: Multiplies mentally 2,3,4,5 and 10 using appropriate strategies.</v>
      </c>
      <c r="AG110" s="84" t="str">
        <f t="shared" si="137"/>
        <v>2.038 Multiplies mentally 2,3,4,5 and 10 M2NS-IIi-42.1</v>
      </c>
      <c r="AH110" s="107">
        <v>9</v>
      </c>
      <c r="AI110" s="61" t="s">
        <v>4264</v>
      </c>
      <c r="AJ110" s="61" t="s">
        <v>4262</v>
      </c>
      <c r="AK110" s="61"/>
      <c r="AL110" s="61"/>
      <c r="AM110" s="61"/>
      <c r="AN110" s="64"/>
      <c r="AO110" s="64"/>
      <c r="AP110" s="103" t="s">
        <v>1818</v>
      </c>
      <c r="AQ110" s="103" t="str">
        <f t="shared" si="162"/>
        <v>Completed</v>
      </c>
      <c r="AR110" s="110"/>
    </row>
    <row r="111" spans="1:44" ht="15.75" customHeight="1" x14ac:dyDescent="0.2">
      <c r="A111" s="487"/>
      <c r="B111" s="41" t="s">
        <v>4290</v>
      </c>
      <c r="C111" s="61" t="s">
        <v>4291</v>
      </c>
      <c r="D111" s="63" t="s">
        <v>4292</v>
      </c>
      <c r="E111" s="63" t="s">
        <v>4293</v>
      </c>
      <c r="F111" s="182" t="s">
        <v>4294</v>
      </c>
      <c r="G111" s="100">
        <v>10</v>
      </c>
      <c r="H111" s="100" t="s">
        <v>4295</v>
      </c>
      <c r="I111" s="101"/>
      <c r="J111" s="61" t="s">
        <v>4296</v>
      </c>
      <c r="K111" s="61" t="s">
        <v>4297</v>
      </c>
      <c r="L111" s="84" t="s">
        <v>4298</v>
      </c>
      <c r="M111" s="236" t="s">
        <v>4299</v>
      </c>
      <c r="N111" s="247" t="s">
        <v>4300</v>
      </c>
      <c r="O111" s="83" t="s">
        <v>1043</v>
      </c>
      <c r="P111" s="119" t="s">
        <v>4301</v>
      </c>
      <c r="Q111" s="83" t="str">
        <f t="shared" si="120"/>
        <v>Ch 9 Practice 4.1.2: Relating halving and dividing by 2</v>
      </c>
      <c r="R111" s="83" t="s">
        <v>1812</v>
      </c>
      <c r="S111" s="102" t="s">
        <v>1041</v>
      </c>
      <c r="T111" s="102" t="s">
        <v>1042</v>
      </c>
      <c r="U111" s="102" t="s">
        <v>33</v>
      </c>
      <c r="V111" s="61" t="s">
        <v>4223</v>
      </c>
      <c r="W111" s="104">
        <v>9789814969383</v>
      </c>
      <c r="X111" s="102">
        <v>155</v>
      </c>
      <c r="Y111" s="61" t="s">
        <v>1814</v>
      </c>
      <c r="Z111" s="61" t="s">
        <v>4017</v>
      </c>
      <c r="AA111" s="61" t="s">
        <v>4302</v>
      </c>
      <c r="AB111" s="61" t="str">
        <f t="shared" si="1"/>
        <v>2.108 Divide a number within the multiplication table of 2 M2NS-IIIb-51.1</v>
      </c>
      <c r="AC111" s="61" t="str">
        <f t="shared" ref="AC111:AD111" si="185">Y111</f>
        <v>1. Numbers and Number Sense</v>
      </c>
      <c r="AD111" s="61" t="str">
        <f t="shared" si="185"/>
        <v>G2.1.03  Multiplication / Division</v>
      </c>
      <c r="AE111" s="61" t="str">
        <f t="shared" si="3"/>
        <v>M2NS-IIIb-51.1</v>
      </c>
      <c r="AF111" s="242" t="str">
        <f t="shared" si="131"/>
        <v>M2NS-IIIb-51.1: Visualizes division of numbers up to 100 by 2,3,4,5, and 10
(multiplication table of 2, 3, 4, 5
and 10).</v>
      </c>
      <c r="AG111" s="84" t="str">
        <f t="shared" si="137"/>
        <v>2.044 Visualizes division of numbers up to 100 by 2,3,4,5, and 10
(multiplication table of 2, 3, 4, 5
and 10) M2NS-IIIb-51.1</v>
      </c>
      <c r="AH111" s="107">
        <v>9</v>
      </c>
      <c r="AI111" s="61" t="s">
        <v>4239</v>
      </c>
      <c r="AJ111" s="61" t="s">
        <v>4233</v>
      </c>
      <c r="AK111" s="61"/>
      <c r="AL111" s="61"/>
      <c r="AM111" s="61"/>
      <c r="AN111" s="64"/>
      <c r="AO111" s="64"/>
      <c r="AP111" s="103" t="s">
        <v>1818</v>
      </c>
      <c r="AQ111" s="103" t="str">
        <f t="shared" si="162"/>
        <v>Completed</v>
      </c>
      <c r="AR111" s="110"/>
    </row>
    <row r="112" spans="1:44" ht="15.75" customHeight="1" x14ac:dyDescent="0.2">
      <c r="A112" s="487"/>
      <c r="B112" s="61" t="s">
        <v>4303</v>
      </c>
      <c r="C112" s="66" t="s">
        <v>4304</v>
      </c>
      <c r="D112" s="61" t="s">
        <v>4305</v>
      </c>
      <c r="E112" s="61" t="s">
        <v>4306</v>
      </c>
      <c r="F112" s="176" t="s">
        <v>4307</v>
      </c>
      <c r="G112" s="100">
        <v>11</v>
      </c>
      <c r="H112" s="100"/>
      <c r="I112" s="101" t="s">
        <v>4308</v>
      </c>
      <c r="J112" s="61" t="s">
        <v>4309</v>
      </c>
      <c r="K112" s="84" t="s">
        <v>4297</v>
      </c>
      <c r="L112" s="84" t="s">
        <v>4298</v>
      </c>
      <c r="M112" s="236" t="s">
        <v>4299</v>
      </c>
      <c r="N112" s="236" t="s">
        <v>4300</v>
      </c>
      <c r="O112" s="83" t="s">
        <v>1043</v>
      </c>
      <c r="P112" s="102" t="s">
        <v>4310</v>
      </c>
      <c r="Q112" s="83" t="str">
        <f t="shared" si="120"/>
        <v>Ch 9 Practice 5.1.1: Dividing by 5</v>
      </c>
      <c r="R112" s="83" t="s">
        <v>1812</v>
      </c>
      <c r="S112" s="102" t="s">
        <v>1041</v>
      </c>
      <c r="T112" s="102" t="s">
        <v>1042</v>
      </c>
      <c r="U112" s="102" t="s">
        <v>33</v>
      </c>
      <c r="V112" s="61" t="s">
        <v>4223</v>
      </c>
      <c r="W112" s="104">
        <v>9789814969383</v>
      </c>
      <c r="X112" s="102">
        <v>157</v>
      </c>
      <c r="Y112" s="61" t="s">
        <v>1814</v>
      </c>
      <c r="Z112" s="61" t="s">
        <v>4017</v>
      </c>
      <c r="AA112" s="61" t="s">
        <v>4311</v>
      </c>
      <c r="AB112" s="61" t="str">
        <f t="shared" si="1"/>
        <v>2.109 Divide a number within the multiplication table of 5 M2NS-IIIb-51.1</v>
      </c>
      <c r="AC112" s="61" t="str">
        <f t="shared" ref="AC112:AD112" si="186">Y112</f>
        <v>1. Numbers and Number Sense</v>
      </c>
      <c r="AD112" s="61" t="str">
        <f t="shared" si="186"/>
        <v>G2.1.03  Multiplication / Division</v>
      </c>
      <c r="AE112" s="61" t="str">
        <f t="shared" si="3"/>
        <v>M2NS-IIIb-51.1</v>
      </c>
      <c r="AF112" s="242" t="str">
        <f t="shared" si="131"/>
        <v>M2NS-IIIb-51.1: Visualizes division of numbers up to 100 by 2,3,4,5, and 10
(multiplication table of 2, 3, 4, 5
and 10).</v>
      </c>
      <c r="AG112" s="84" t="str">
        <f t="shared" si="137"/>
        <v>2.044 Visualizes division of numbers up to 100 by 2,3,4,5, and 10
(multiplication table of 2, 3, 4, 5
and 10) M2NS-IIIb-51.1</v>
      </c>
      <c r="AH112" s="107">
        <v>9</v>
      </c>
      <c r="AI112" s="61" t="s">
        <v>4264</v>
      </c>
      <c r="AJ112" s="61" t="s">
        <v>4262</v>
      </c>
      <c r="AK112" s="61"/>
      <c r="AL112" s="61"/>
      <c r="AM112" s="61"/>
      <c r="AN112" s="64"/>
      <c r="AO112" s="64"/>
      <c r="AP112" s="103" t="s">
        <v>1818</v>
      </c>
      <c r="AQ112" s="103" t="str">
        <f t="shared" si="162"/>
        <v>Completed</v>
      </c>
      <c r="AR112" s="110"/>
    </row>
    <row r="113" spans="1:44" ht="15.75" customHeight="1" x14ac:dyDescent="0.2">
      <c r="A113" s="487"/>
      <c r="B113" s="61" t="s">
        <v>4312</v>
      </c>
      <c r="C113" s="61" t="s">
        <v>4313</v>
      </c>
      <c r="D113" s="61" t="s">
        <v>4314</v>
      </c>
      <c r="E113" s="61" t="s">
        <v>4315</v>
      </c>
      <c r="F113" s="176" t="s">
        <v>4316</v>
      </c>
      <c r="G113" s="100">
        <v>12</v>
      </c>
      <c r="H113" s="100" t="s">
        <v>4317</v>
      </c>
      <c r="I113" s="101"/>
      <c r="J113" s="61" t="s">
        <v>4318</v>
      </c>
      <c r="K113" s="61" t="s">
        <v>4297</v>
      </c>
      <c r="L113" s="61" t="s">
        <v>4298</v>
      </c>
      <c r="M113" s="247" t="s">
        <v>4299</v>
      </c>
      <c r="N113" s="247" t="s">
        <v>4300</v>
      </c>
      <c r="O113" s="102" t="s">
        <v>1043</v>
      </c>
      <c r="P113" s="102" t="s">
        <v>4319</v>
      </c>
      <c r="Q113" s="102" t="str">
        <f t="shared" si="120"/>
        <v>Ch 9 Practice 6.1.1: Dividing by 10</v>
      </c>
      <c r="R113" s="102" t="s">
        <v>1812</v>
      </c>
      <c r="S113" s="102" t="s">
        <v>1041</v>
      </c>
      <c r="T113" s="102" t="s">
        <v>1042</v>
      </c>
      <c r="U113" s="102" t="s">
        <v>33</v>
      </c>
      <c r="V113" s="61" t="s">
        <v>4223</v>
      </c>
      <c r="W113" s="104">
        <v>9789814969383</v>
      </c>
      <c r="X113" s="102">
        <v>159</v>
      </c>
      <c r="Y113" s="61" t="s">
        <v>1814</v>
      </c>
      <c r="Z113" s="61" t="s">
        <v>4017</v>
      </c>
      <c r="AA113" s="61" t="s">
        <v>4320</v>
      </c>
      <c r="AB113" s="61" t="str">
        <f t="shared" si="1"/>
        <v>2.110 Divide a number within the multiplication table of 10 M2NS-IIIb-51.1</v>
      </c>
      <c r="AC113" s="61" t="str">
        <f t="shared" ref="AC113:AD113" si="187">Y113</f>
        <v>1. Numbers and Number Sense</v>
      </c>
      <c r="AD113" s="61" t="str">
        <f t="shared" si="187"/>
        <v>G2.1.03  Multiplication / Division</v>
      </c>
      <c r="AE113" s="61" t="str">
        <f t="shared" si="3"/>
        <v>M2NS-IIIb-51.1</v>
      </c>
      <c r="AF113" s="242" t="str">
        <f t="shared" si="131"/>
        <v>M2NS-IIIb-51.1: Visualizes division of numbers up to 100 by 2,3,4,5, and 10
(multiplication table of 2, 3, 4, 5
and 10).</v>
      </c>
      <c r="AG113" s="61" t="str">
        <f t="shared" si="137"/>
        <v>2.044 Visualizes division of numbers up to 100 by 2,3,4,5, and 10
(multiplication table of 2, 3, 4, 5
and 10) M2NS-IIIb-51.1</v>
      </c>
      <c r="AH113" s="175">
        <v>9</v>
      </c>
      <c r="AI113" s="61" t="s">
        <v>4289</v>
      </c>
      <c r="AJ113" s="61" t="s">
        <v>4287</v>
      </c>
      <c r="AK113" s="61"/>
      <c r="AL113" s="61"/>
      <c r="AM113" s="61"/>
      <c r="AN113" s="64"/>
      <c r="AO113" s="64"/>
      <c r="AP113" s="103" t="s">
        <v>1818</v>
      </c>
      <c r="AQ113" s="103" t="str">
        <f t="shared" si="162"/>
        <v>Completed</v>
      </c>
      <c r="AR113" s="110"/>
    </row>
    <row r="114" spans="1:44" ht="15.75" customHeight="1" x14ac:dyDescent="0.2">
      <c r="A114" s="487"/>
      <c r="B114" s="502" t="s">
        <v>4321</v>
      </c>
      <c r="C114" s="61" t="s">
        <v>4322</v>
      </c>
      <c r="D114" s="61" t="s">
        <v>4323</v>
      </c>
      <c r="E114" s="61" t="s">
        <v>4324</v>
      </c>
      <c r="F114" s="176" t="s">
        <v>4325</v>
      </c>
      <c r="G114" s="100">
        <v>13</v>
      </c>
      <c r="H114" s="100" t="s">
        <v>4326</v>
      </c>
      <c r="I114" s="101" t="s">
        <v>2148</v>
      </c>
      <c r="J114" s="61" t="s">
        <v>4327</v>
      </c>
      <c r="K114" s="61" t="s">
        <v>4328</v>
      </c>
      <c r="L114" s="84" t="s">
        <v>4329</v>
      </c>
      <c r="M114" s="236" t="s">
        <v>4330</v>
      </c>
      <c r="N114" s="247" t="s">
        <v>4331</v>
      </c>
      <c r="O114" s="83" t="s">
        <v>1043</v>
      </c>
      <c r="P114" s="102" t="s">
        <v>4332</v>
      </c>
      <c r="Q114" s="83" t="str">
        <f t="shared" si="120"/>
        <v>Ch 9 Practice 7.1.1: Word problems involving multiplication</v>
      </c>
      <c r="R114" s="83" t="s">
        <v>1812</v>
      </c>
      <c r="S114" s="102" t="s">
        <v>1041</v>
      </c>
      <c r="T114" s="102" t="s">
        <v>1042</v>
      </c>
      <c r="U114" s="102" t="s">
        <v>33</v>
      </c>
      <c r="V114" s="61" t="s">
        <v>4223</v>
      </c>
      <c r="W114" s="104">
        <v>9789814969383</v>
      </c>
      <c r="X114" s="102">
        <v>164</v>
      </c>
      <c r="Y114" s="61" t="s">
        <v>1814</v>
      </c>
      <c r="Z114" s="61" t="s">
        <v>4017</v>
      </c>
      <c r="AA114" s="61" t="s">
        <v>2438</v>
      </c>
      <c r="AB114" s="61" t="str">
        <f t="shared" si="1"/>
        <v>2.111 Solve a 1-step word problem on multiplication M2NS-IIi-45.1</v>
      </c>
      <c r="AC114" s="61" t="str">
        <f t="shared" ref="AC114:AD114" si="188">Y114</f>
        <v>1. Numbers and Number Sense</v>
      </c>
      <c r="AD114" s="61" t="str">
        <f t="shared" si="188"/>
        <v>G2.1.03  Multiplication / Division</v>
      </c>
      <c r="AE114" s="61" t="str">
        <f t="shared" si="3"/>
        <v>M2NS-IIi-45.1</v>
      </c>
      <c r="AF114" s="242" t="str">
        <f t="shared" si="131"/>
        <v>M2NS-IIi-45.1: Solves routine and non-routine problems involving multiplication of whole numbers including money using appropriate problem solving strategies and tools.</v>
      </c>
      <c r="AG114" s="84" t="str">
        <f t="shared" si="137"/>
        <v>2.039 Solves routine and non-routine problems involving multiplication of whole numbers including money M2NS-IIi-45.1</v>
      </c>
      <c r="AH114" s="107">
        <v>9</v>
      </c>
      <c r="AI114" s="117" t="s">
        <v>4115</v>
      </c>
      <c r="AJ114" s="61" t="s">
        <v>4108</v>
      </c>
      <c r="AK114" s="61"/>
      <c r="AL114" s="61"/>
      <c r="AM114" s="61"/>
      <c r="AN114" s="64"/>
      <c r="AO114" s="64"/>
      <c r="AP114" s="103" t="s">
        <v>1818</v>
      </c>
      <c r="AQ114" s="103" t="str">
        <f t="shared" si="162"/>
        <v>Completed</v>
      </c>
      <c r="AR114" s="110"/>
    </row>
    <row r="115" spans="1:44" ht="15.75" customHeight="1" x14ac:dyDescent="0.2">
      <c r="A115" s="487"/>
      <c r="B115" s="487"/>
      <c r="C115" s="502" t="s">
        <v>4333</v>
      </c>
      <c r="D115" s="61" t="s">
        <v>4334</v>
      </c>
      <c r="E115" s="61" t="s">
        <v>4335</v>
      </c>
      <c r="F115" s="176" t="s">
        <v>4336</v>
      </c>
      <c r="G115" s="100">
        <v>14</v>
      </c>
      <c r="H115" s="100" t="s">
        <v>4337</v>
      </c>
      <c r="I115" s="101" t="s">
        <v>4338</v>
      </c>
      <c r="J115" s="61" t="s">
        <v>4339</v>
      </c>
      <c r="K115" s="61" t="s">
        <v>4166</v>
      </c>
      <c r="L115" s="84" t="s">
        <v>4167</v>
      </c>
      <c r="M115" s="236" t="s">
        <v>4168</v>
      </c>
      <c r="N115" s="247" t="s">
        <v>4169</v>
      </c>
      <c r="O115" s="83" t="s">
        <v>1043</v>
      </c>
      <c r="P115" s="102" t="s">
        <v>4340</v>
      </c>
      <c r="Q115" s="102" t="str">
        <f t="shared" si="120"/>
        <v>Ch 9 Practice 7.2.1: Word problems involving division</v>
      </c>
      <c r="R115" s="83" t="s">
        <v>1812</v>
      </c>
      <c r="S115" s="102" t="s">
        <v>1041</v>
      </c>
      <c r="T115" s="102" t="s">
        <v>1042</v>
      </c>
      <c r="U115" s="102" t="s">
        <v>33</v>
      </c>
      <c r="V115" s="61" t="s">
        <v>4223</v>
      </c>
      <c r="W115" s="104">
        <v>9789814969383</v>
      </c>
      <c r="X115" s="102">
        <v>169</v>
      </c>
      <c r="Y115" s="61" t="s">
        <v>1814</v>
      </c>
      <c r="Z115" s="61" t="s">
        <v>4017</v>
      </c>
      <c r="AA115" s="61" t="s">
        <v>2438</v>
      </c>
      <c r="AB115" s="61" t="str">
        <f t="shared" si="1"/>
        <v>2.112 Solve a 1-step word problem on division M2NS-IIIc-56.1</v>
      </c>
      <c r="AC115" s="61" t="str">
        <f t="shared" ref="AC115:AD115" si="189">Y115</f>
        <v>1. Numbers and Number Sense</v>
      </c>
      <c r="AD115" s="61" t="str">
        <f t="shared" si="189"/>
        <v>G2.1.03  Multiplication / Division</v>
      </c>
      <c r="AE115" s="61" t="str">
        <f t="shared" si="3"/>
        <v>M2NS-IIIc-56.1</v>
      </c>
      <c r="AF115" s="242" t="str">
        <f t="shared" si="131"/>
        <v>M2NS-IIIc-56.1: Solves routine and non-routine problems involving division of numbers by 2,3,4,5 and 10 and with any of the other operations of whole numbers including money using appropriate problem solving strategies and tools.</v>
      </c>
      <c r="AG115" s="84" t="str">
        <f t="shared" si="137"/>
        <v>2.047 Solves routine and non-routine problems involving division of numbers M2NS-IIIc-56.1</v>
      </c>
      <c r="AH115" s="107">
        <v>9</v>
      </c>
      <c r="AI115" s="61" t="s">
        <v>4182</v>
      </c>
      <c r="AJ115" s="61" t="s">
        <v>4180</v>
      </c>
      <c r="AK115" s="61"/>
      <c r="AL115" s="61"/>
      <c r="AM115" s="61"/>
      <c r="AN115" s="64"/>
      <c r="AO115" s="64"/>
      <c r="AP115" s="103" t="s">
        <v>1818</v>
      </c>
      <c r="AQ115" s="103" t="str">
        <f t="shared" si="162"/>
        <v>Completed</v>
      </c>
      <c r="AR115" s="110"/>
    </row>
    <row r="116" spans="1:44" ht="15.75" customHeight="1" x14ac:dyDescent="0.2">
      <c r="A116" s="471"/>
      <c r="B116" s="471"/>
      <c r="C116" s="471"/>
      <c r="D116" s="177" t="s">
        <v>4341</v>
      </c>
      <c r="E116" s="177" t="s">
        <v>4342</v>
      </c>
      <c r="F116" s="178" t="s">
        <v>4343</v>
      </c>
      <c r="G116" s="100">
        <v>15</v>
      </c>
      <c r="H116" s="100" t="s">
        <v>4344</v>
      </c>
      <c r="I116" s="101"/>
      <c r="J116" s="61" t="s">
        <v>4345</v>
      </c>
      <c r="K116" s="61" t="s">
        <v>4166</v>
      </c>
      <c r="L116" s="61" t="s">
        <v>4167</v>
      </c>
      <c r="M116" s="247" t="s">
        <v>4168</v>
      </c>
      <c r="N116" s="247" t="s">
        <v>4169</v>
      </c>
      <c r="O116" s="83" t="s">
        <v>1043</v>
      </c>
      <c r="P116" s="102" t="s">
        <v>4341</v>
      </c>
      <c r="Q116" s="102" t="str">
        <f t="shared" si="120"/>
        <v>Ch 9 Practice 7.2.2: Solve a 2-step word problem on multiplication or division and addition or subtraction</v>
      </c>
      <c r="R116" s="83" t="s">
        <v>1812</v>
      </c>
      <c r="S116" s="102" t="s">
        <v>1041</v>
      </c>
      <c r="T116" s="102" t="s">
        <v>1042</v>
      </c>
      <c r="U116" s="102" t="s">
        <v>33</v>
      </c>
      <c r="V116" s="61" t="s">
        <v>4223</v>
      </c>
      <c r="W116" s="104">
        <v>9789814969383</v>
      </c>
      <c r="X116" s="102">
        <v>172</v>
      </c>
      <c r="Y116" s="61" t="s">
        <v>1814</v>
      </c>
      <c r="Z116" s="61" t="s">
        <v>4017</v>
      </c>
      <c r="AA116" s="61" t="s">
        <v>2438</v>
      </c>
      <c r="AB116" s="61" t="str">
        <f t="shared" si="1"/>
        <v>2.112a Solve a 2-step word problem on multiplication or division and addition or subtraction M2NS-IIIc-56.1</v>
      </c>
      <c r="AC116" s="61" t="str">
        <f t="shared" ref="AC116:AD116" si="190">Y116</f>
        <v>1. Numbers and Number Sense</v>
      </c>
      <c r="AD116" s="61" t="str">
        <f t="shared" si="190"/>
        <v>G2.1.03  Multiplication / Division</v>
      </c>
      <c r="AE116" s="61" t="str">
        <f t="shared" si="3"/>
        <v>M2NS-IIIc-56.1</v>
      </c>
      <c r="AF116" s="242" t="str">
        <f t="shared" si="131"/>
        <v>M2NS-IIIc-56.1: Solves routine and non-routine problems involving division of numbers by 2,3,4,5 and 10 and with any of the other operations of whole numbers including money using appropriate problem solving strategies and tools.</v>
      </c>
      <c r="AG116" s="84" t="str">
        <f t="shared" si="137"/>
        <v>2.047 Solves routine and non-routine problems involving division of numbers M2NS-IIIc-56.1</v>
      </c>
      <c r="AH116" s="107">
        <v>9</v>
      </c>
      <c r="AI116" s="61" t="s">
        <v>4340</v>
      </c>
      <c r="AJ116" s="61" t="s">
        <v>4336</v>
      </c>
      <c r="AK116" s="61"/>
      <c r="AL116" s="61"/>
      <c r="AM116" s="61"/>
      <c r="AN116" s="64"/>
      <c r="AO116" s="64"/>
      <c r="AP116" s="103" t="s">
        <v>1818</v>
      </c>
      <c r="AQ116" s="103" t="str">
        <f t="shared" si="162"/>
        <v>Completed</v>
      </c>
      <c r="AR116" s="248"/>
    </row>
    <row r="117" spans="1:44" ht="15.75" customHeight="1" x14ac:dyDescent="0.2">
      <c r="A117" s="502" t="s">
        <v>4346</v>
      </c>
      <c r="B117" s="502" t="s">
        <v>4347</v>
      </c>
      <c r="C117" s="61" t="s">
        <v>4348</v>
      </c>
      <c r="D117" s="65" t="s">
        <v>71</v>
      </c>
      <c r="E117" s="65" t="s">
        <v>4349</v>
      </c>
      <c r="F117" s="193" t="s">
        <v>4350</v>
      </c>
      <c r="G117" s="100">
        <v>1</v>
      </c>
      <c r="H117" s="100" t="s">
        <v>4351</v>
      </c>
      <c r="I117" s="101"/>
      <c r="J117" s="61" t="s">
        <v>4352</v>
      </c>
      <c r="K117" s="89" t="s">
        <v>4353</v>
      </c>
      <c r="L117" s="61" t="s">
        <v>4354</v>
      </c>
      <c r="M117" s="247" t="s">
        <v>4355</v>
      </c>
      <c r="N117" s="247" t="s">
        <v>4356</v>
      </c>
      <c r="O117" s="83" t="s">
        <v>1043</v>
      </c>
      <c r="P117" s="102" t="s">
        <v>4357</v>
      </c>
      <c r="Q117" s="83" t="str">
        <f t="shared" si="120"/>
        <v>Ch 10 Practice 1.1.1: Finding the missing part in an addition sentence</v>
      </c>
      <c r="R117" s="83" t="s">
        <v>1812</v>
      </c>
      <c r="S117" s="102" t="s">
        <v>1041</v>
      </c>
      <c r="T117" s="102" t="s">
        <v>1042</v>
      </c>
      <c r="U117" s="102" t="s">
        <v>33</v>
      </c>
      <c r="V117" s="61" t="s">
        <v>4358</v>
      </c>
      <c r="W117" s="104">
        <v>9789814969390</v>
      </c>
      <c r="X117" s="102">
        <v>5</v>
      </c>
      <c r="Y117" s="61" t="s">
        <v>1814</v>
      </c>
      <c r="Z117" s="61" t="s">
        <v>3578</v>
      </c>
      <c r="AA117" s="61" t="s">
        <v>4359</v>
      </c>
      <c r="AB117" s="61" t="str">
        <f t="shared" si="1"/>
        <v>2.113 Find the missing number in an addition sentence M2NS-Ih-28.3</v>
      </c>
      <c r="AC117" s="61" t="str">
        <f t="shared" ref="AC117:AD117" si="191">Y117</f>
        <v>1. Numbers and Number Sense</v>
      </c>
      <c r="AD117" s="61" t="str">
        <f t="shared" si="191"/>
        <v>G2.1.02  Addition / Subtraction</v>
      </c>
      <c r="AE117" s="61" t="str">
        <f t="shared" si="3"/>
        <v>M2NS-Ih-28.3</v>
      </c>
      <c r="AF117" s="242" t="str">
        <f t="shared" si="131"/>
        <v>M2NS-Ih-28.3: Adds mentally 1- to 2-digit numbers with sums up to 50 using appropriate strategies.</v>
      </c>
      <c r="AG117" s="84" t="str">
        <f t="shared" si="137"/>
        <v>2.018 Adds mentally 1- to 2-digit numbers with sums up to 50 M2NS-Ih-28.3</v>
      </c>
      <c r="AH117" s="107">
        <v>10</v>
      </c>
      <c r="AI117" s="107"/>
      <c r="AJ117" s="107"/>
      <c r="AK117" s="61"/>
      <c r="AL117" s="61"/>
      <c r="AM117" s="61"/>
      <c r="AN117" s="64"/>
      <c r="AO117" s="64"/>
      <c r="AP117" s="103" t="s">
        <v>1818</v>
      </c>
      <c r="AQ117" s="103" t="str">
        <f t="shared" si="162"/>
        <v>Completed</v>
      </c>
      <c r="AR117" s="110"/>
    </row>
    <row r="118" spans="1:44" ht="15.75" customHeight="1" x14ac:dyDescent="0.2">
      <c r="A118" s="487"/>
      <c r="B118" s="487"/>
      <c r="C118" s="61" t="s">
        <v>4360</v>
      </c>
      <c r="D118" s="65" t="s">
        <v>74</v>
      </c>
      <c r="E118" s="65" t="s">
        <v>4361</v>
      </c>
      <c r="F118" s="193" t="s">
        <v>4362</v>
      </c>
      <c r="G118" s="100">
        <v>2</v>
      </c>
      <c r="H118" s="100" t="s">
        <v>4363</v>
      </c>
      <c r="I118" s="101"/>
      <c r="J118" s="61" t="s">
        <v>4364</v>
      </c>
      <c r="K118" s="88" t="s">
        <v>4365</v>
      </c>
      <c r="L118" s="84" t="s">
        <v>4366</v>
      </c>
      <c r="M118" s="236" t="s">
        <v>4367</v>
      </c>
      <c r="N118" s="236" t="s">
        <v>4368</v>
      </c>
      <c r="O118" s="83" t="s">
        <v>1043</v>
      </c>
      <c r="P118" s="102" t="s">
        <v>4369</v>
      </c>
      <c r="Q118" s="83" t="str">
        <f t="shared" si="120"/>
        <v>Ch 10 Practice 1.2.1: Find the missing number in a subtraction sentence</v>
      </c>
      <c r="R118" s="83" t="s">
        <v>1812</v>
      </c>
      <c r="S118" s="102" t="s">
        <v>1041</v>
      </c>
      <c r="T118" s="102" t="s">
        <v>1042</v>
      </c>
      <c r="U118" s="102" t="s">
        <v>33</v>
      </c>
      <c r="V118" s="61" t="s">
        <v>4358</v>
      </c>
      <c r="W118" s="104">
        <v>9789814969390</v>
      </c>
      <c r="X118" s="102">
        <v>5</v>
      </c>
      <c r="Y118" s="61" t="s">
        <v>1814</v>
      </c>
      <c r="Z118" s="61" t="s">
        <v>3578</v>
      </c>
      <c r="AA118" s="61" t="s">
        <v>4359</v>
      </c>
      <c r="AB118" s="61" t="str">
        <f t="shared" si="1"/>
        <v>2.114 Find the missing number in a subtraction sentence M2NS-IIb-33.2</v>
      </c>
      <c r="AC118" s="61" t="str">
        <f t="shared" ref="AC118:AD118" si="192">Y118</f>
        <v>1. Numbers and Number Sense</v>
      </c>
      <c r="AD118" s="61" t="str">
        <f t="shared" si="192"/>
        <v>G2.1.02  Addition / Subtraction</v>
      </c>
      <c r="AE118" s="61" t="str">
        <f t="shared" si="3"/>
        <v>M2NS-IIb-33.2</v>
      </c>
      <c r="AF118" s="242" t="str">
        <f t="shared" si="131"/>
        <v>M2NS-IIb-33.2: Subtracts mentally 1-digit numbers from 1- to 3-digit numbers without regrouping using appropriate strategies.</v>
      </c>
      <c r="AG118" s="84" t="str">
        <f t="shared" si="137"/>
        <v>2.025 Subtracts mentally 1-digit numbers from 1- to 3-digit numbers without regrouping M2NS-IIb-33.2</v>
      </c>
      <c r="AH118" s="107">
        <v>10</v>
      </c>
      <c r="AI118" s="107"/>
      <c r="AJ118" s="107"/>
      <c r="AK118" s="61"/>
      <c r="AL118" s="61"/>
      <c r="AM118" s="61"/>
      <c r="AN118" s="64"/>
      <c r="AO118" s="64"/>
      <c r="AP118" s="103" t="s">
        <v>1818</v>
      </c>
      <c r="AQ118" s="103" t="str">
        <f t="shared" si="162"/>
        <v>Completed</v>
      </c>
      <c r="AR118" s="41"/>
    </row>
    <row r="119" spans="1:44" ht="15.75" customHeight="1" x14ac:dyDescent="0.2">
      <c r="A119" s="487"/>
      <c r="B119" s="487"/>
      <c r="C119" s="61" t="s">
        <v>4370</v>
      </c>
      <c r="D119" s="65" t="s">
        <v>4371</v>
      </c>
      <c r="E119" s="65" t="s">
        <v>4372</v>
      </c>
      <c r="F119" s="193" t="s">
        <v>4373</v>
      </c>
      <c r="G119" s="100">
        <v>3</v>
      </c>
      <c r="H119" s="100"/>
      <c r="I119" s="101"/>
      <c r="J119" s="61" t="s">
        <v>4374</v>
      </c>
      <c r="K119" s="88" t="s">
        <v>4365</v>
      </c>
      <c r="L119" s="84" t="s">
        <v>4366</v>
      </c>
      <c r="M119" s="236" t="s">
        <v>4367</v>
      </c>
      <c r="N119" s="236" t="s">
        <v>4368</v>
      </c>
      <c r="O119" s="83" t="s">
        <v>1043</v>
      </c>
      <c r="P119" s="102" t="s">
        <v>4375</v>
      </c>
      <c r="Q119" s="83" t="str">
        <f t="shared" si="120"/>
        <v>Ch 10 Practice 1.3.1: Find the missing whole in a subtraction sentence</v>
      </c>
      <c r="R119" s="83" t="s">
        <v>1812</v>
      </c>
      <c r="S119" s="102" t="s">
        <v>1041</v>
      </c>
      <c r="T119" s="102" t="s">
        <v>1042</v>
      </c>
      <c r="U119" s="102" t="s">
        <v>33</v>
      </c>
      <c r="V119" s="61" t="s">
        <v>4358</v>
      </c>
      <c r="W119" s="104">
        <v>9789814969390</v>
      </c>
      <c r="X119" s="102">
        <v>5</v>
      </c>
      <c r="Y119" s="61" t="s">
        <v>1814</v>
      </c>
      <c r="Z119" s="61" t="s">
        <v>3578</v>
      </c>
      <c r="AA119" s="61" t="s">
        <v>4359</v>
      </c>
      <c r="AB119" s="61" t="str">
        <f t="shared" si="1"/>
        <v>2.115 Find the missing whole in a subtraction sentence M2NS-IIb-33.2</v>
      </c>
      <c r="AC119" s="61" t="str">
        <f t="shared" ref="AC119:AD119" si="193">Y119</f>
        <v>1. Numbers and Number Sense</v>
      </c>
      <c r="AD119" s="61" t="str">
        <f t="shared" si="193"/>
        <v>G2.1.02  Addition / Subtraction</v>
      </c>
      <c r="AE119" s="61" t="str">
        <f t="shared" si="3"/>
        <v>M2NS-IIb-33.2</v>
      </c>
      <c r="AF119" s="242" t="str">
        <f t="shared" si="131"/>
        <v>M2NS-IIb-33.2: Subtracts mentally 1-digit numbers from 1- to 3-digit numbers without regrouping using appropriate strategies.</v>
      </c>
      <c r="AG119" s="84" t="str">
        <f t="shared" si="137"/>
        <v>2.025 Subtracts mentally 1-digit numbers from 1- to 3-digit numbers without regrouping M2NS-IIb-33.2</v>
      </c>
      <c r="AH119" s="107">
        <v>10</v>
      </c>
      <c r="AI119" s="107"/>
      <c r="AJ119" s="107"/>
      <c r="AK119" s="61"/>
      <c r="AL119" s="61"/>
      <c r="AM119" s="61"/>
      <c r="AN119" s="64"/>
      <c r="AO119" s="64"/>
      <c r="AP119" s="103" t="s">
        <v>1818</v>
      </c>
      <c r="AQ119" s="103" t="str">
        <f t="shared" si="162"/>
        <v>Completed</v>
      </c>
      <c r="AR119" s="41"/>
    </row>
    <row r="120" spans="1:44" ht="15.75" customHeight="1" x14ac:dyDescent="0.2">
      <c r="A120" s="487"/>
      <c r="B120" s="487"/>
      <c r="C120" s="61" t="s">
        <v>4376</v>
      </c>
      <c r="D120" s="73" t="s">
        <v>4377</v>
      </c>
      <c r="E120" s="73" t="s">
        <v>4378</v>
      </c>
      <c r="F120" s="183" t="s">
        <v>4379</v>
      </c>
      <c r="G120" s="100">
        <v>4</v>
      </c>
      <c r="H120" s="100"/>
      <c r="I120" s="101"/>
      <c r="J120" s="61" t="s">
        <v>4380</v>
      </c>
      <c r="K120" s="89" t="s">
        <v>4381</v>
      </c>
      <c r="L120" s="61" t="s">
        <v>4382</v>
      </c>
      <c r="M120" s="69" t="s">
        <v>4383</v>
      </c>
      <c r="N120" s="69" t="s">
        <v>4384</v>
      </c>
      <c r="O120" s="83" t="s">
        <v>1043</v>
      </c>
      <c r="P120" s="102" t="s">
        <v>4385</v>
      </c>
      <c r="Q120" s="83" t="str">
        <f t="shared" si="120"/>
        <v>Ch 10 Practice 1.4.1: Making 100 by counting on</v>
      </c>
      <c r="R120" s="83" t="s">
        <v>1812</v>
      </c>
      <c r="S120" s="102" t="s">
        <v>1041</v>
      </c>
      <c r="T120" s="102" t="s">
        <v>1042</v>
      </c>
      <c r="U120" s="102" t="s">
        <v>33</v>
      </c>
      <c r="V120" s="61" t="s">
        <v>4358</v>
      </c>
      <c r="W120" s="104">
        <v>9789814969390</v>
      </c>
      <c r="X120" s="102">
        <v>7</v>
      </c>
      <c r="Y120" s="61" t="s">
        <v>1814</v>
      </c>
      <c r="Z120" s="61" t="s">
        <v>3578</v>
      </c>
      <c r="AA120" s="61" t="s">
        <v>4359</v>
      </c>
      <c r="AB120" s="61" t="str">
        <f t="shared" si="1"/>
        <v>2.116 Making 100 by counting on M3NS-Ie-28.7</v>
      </c>
      <c r="AC120" s="61" t="str">
        <f t="shared" ref="AC120:AD120" si="194">Y120</f>
        <v>1. Numbers and Number Sense</v>
      </c>
      <c r="AD120" s="61" t="str">
        <f t="shared" si="194"/>
        <v>G2.1.02  Addition / Subtraction</v>
      </c>
      <c r="AE120" s="61" t="str">
        <f t="shared" si="3"/>
        <v>M3NS-Ie-28.7</v>
      </c>
      <c r="AF120" s="242" t="str">
        <f t="shared" si="131"/>
        <v>M3NS-Ie-28.7 Adds mentally 2-digit and 1-digit numbers without or with regrouping using appropriate strategies.</v>
      </c>
      <c r="AG120" s="84" t="str">
        <f t="shared" si="137"/>
        <v>3.013 Adds mentally 2-digit and 1-digit numbers without or with regrouping M3NS-Ie-28.7</v>
      </c>
      <c r="AH120" s="107">
        <v>10</v>
      </c>
      <c r="AI120" s="107"/>
      <c r="AJ120" s="107"/>
      <c r="AK120" s="61"/>
      <c r="AL120" s="61"/>
      <c r="AM120" s="61"/>
      <c r="AN120" s="64"/>
      <c r="AO120" s="64"/>
      <c r="AP120" s="103" t="s">
        <v>1818</v>
      </c>
      <c r="AQ120" s="103" t="str">
        <f t="shared" si="162"/>
        <v>Completed</v>
      </c>
      <c r="AR120" s="41"/>
    </row>
    <row r="121" spans="1:44" ht="15.75" customHeight="1" x14ac:dyDescent="0.2">
      <c r="A121" s="487"/>
      <c r="B121" s="471"/>
      <c r="C121" s="61" t="s">
        <v>4386</v>
      </c>
      <c r="D121" s="73" t="s">
        <v>4387</v>
      </c>
      <c r="E121" s="73" t="s">
        <v>4388</v>
      </c>
      <c r="F121" s="183" t="s">
        <v>4389</v>
      </c>
      <c r="G121" s="100">
        <v>5</v>
      </c>
      <c r="H121" s="100"/>
      <c r="I121" s="101"/>
      <c r="J121" s="61" t="s">
        <v>4390</v>
      </c>
      <c r="K121" s="89" t="s">
        <v>4381</v>
      </c>
      <c r="L121" s="61" t="s">
        <v>4382</v>
      </c>
      <c r="M121" s="69" t="s">
        <v>4383</v>
      </c>
      <c r="N121" s="69" t="s">
        <v>4384</v>
      </c>
      <c r="O121" s="83" t="s">
        <v>1043</v>
      </c>
      <c r="P121" s="102" t="s">
        <v>4391</v>
      </c>
      <c r="Q121" s="83" t="str">
        <f t="shared" si="120"/>
        <v>Ch 10 Practice 1.5.1: Making 100 using place value</v>
      </c>
      <c r="R121" s="83" t="s">
        <v>1812</v>
      </c>
      <c r="S121" s="102" t="s">
        <v>1041</v>
      </c>
      <c r="T121" s="102" t="s">
        <v>1042</v>
      </c>
      <c r="U121" s="102" t="s">
        <v>33</v>
      </c>
      <c r="V121" s="61" t="s">
        <v>4358</v>
      </c>
      <c r="W121" s="104">
        <v>9789814969390</v>
      </c>
      <c r="X121" s="102">
        <v>7</v>
      </c>
      <c r="Y121" s="61" t="s">
        <v>1814</v>
      </c>
      <c r="Z121" s="61" t="s">
        <v>3578</v>
      </c>
      <c r="AA121" s="61" t="s">
        <v>4359</v>
      </c>
      <c r="AB121" s="61" t="str">
        <f t="shared" si="1"/>
        <v>2.117 Making 100 using place value M3NS-Ie-28.7</v>
      </c>
      <c r="AC121" s="61" t="str">
        <f t="shared" ref="AC121:AD121" si="195">Y121</f>
        <v>1. Numbers and Number Sense</v>
      </c>
      <c r="AD121" s="61" t="str">
        <f t="shared" si="195"/>
        <v>G2.1.02  Addition / Subtraction</v>
      </c>
      <c r="AE121" s="61" t="str">
        <f t="shared" si="3"/>
        <v>M3NS-Ie-28.7</v>
      </c>
      <c r="AF121" s="242" t="str">
        <f t="shared" si="131"/>
        <v>M3NS-Ie-28.7 Adds mentally 2-digit and 1-digit numbers without or with regrouping using appropriate strategies.</v>
      </c>
      <c r="AG121" s="84" t="str">
        <f t="shared" si="137"/>
        <v>3.013 Adds mentally 2-digit and 1-digit numbers without or with regrouping M3NS-Ie-28.7</v>
      </c>
      <c r="AH121" s="107">
        <v>10</v>
      </c>
      <c r="AI121" s="107"/>
      <c r="AJ121" s="107"/>
      <c r="AK121" s="61"/>
      <c r="AL121" s="61"/>
      <c r="AM121" s="61"/>
      <c r="AN121" s="64"/>
      <c r="AO121" s="64"/>
      <c r="AP121" s="103" t="s">
        <v>1818</v>
      </c>
      <c r="AQ121" s="103" t="str">
        <f t="shared" si="162"/>
        <v>Completed</v>
      </c>
      <c r="AR121" s="41"/>
    </row>
    <row r="122" spans="1:44" ht="15.75" customHeight="1" x14ac:dyDescent="0.2">
      <c r="A122" s="487"/>
      <c r="B122" s="502" t="s">
        <v>483</v>
      </c>
      <c r="C122" s="61" t="s">
        <v>4392</v>
      </c>
      <c r="D122" s="73" t="s">
        <v>4393</v>
      </c>
      <c r="E122" s="73" t="s">
        <v>4394</v>
      </c>
      <c r="F122" s="183" t="s">
        <v>4395</v>
      </c>
      <c r="G122" s="100">
        <v>6</v>
      </c>
      <c r="H122" s="100" t="s">
        <v>4396</v>
      </c>
      <c r="I122" s="101"/>
      <c r="J122" s="61" t="s">
        <v>4397</v>
      </c>
      <c r="K122" s="89" t="s">
        <v>4381</v>
      </c>
      <c r="L122" s="61" t="s">
        <v>4382</v>
      </c>
      <c r="M122" s="69" t="s">
        <v>4383</v>
      </c>
      <c r="N122" s="69" t="s">
        <v>4384</v>
      </c>
      <c r="O122" s="83" t="s">
        <v>1043</v>
      </c>
      <c r="P122" s="102" t="s">
        <v>4398</v>
      </c>
      <c r="Q122" s="83" t="str">
        <f t="shared" si="120"/>
        <v>Ch 10 Practice 2.1.1: Mentally add a 1-digit number to a 2-digit number with regrouping</v>
      </c>
      <c r="R122" s="83" t="s">
        <v>1812</v>
      </c>
      <c r="S122" s="102" t="s">
        <v>1041</v>
      </c>
      <c r="T122" s="102" t="s">
        <v>1042</v>
      </c>
      <c r="U122" s="102" t="s">
        <v>33</v>
      </c>
      <c r="V122" s="61" t="s">
        <v>4358</v>
      </c>
      <c r="W122" s="104">
        <v>9789814969390</v>
      </c>
      <c r="X122" s="102">
        <v>9</v>
      </c>
      <c r="Y122" s="61" t="s">
        <v>1814</v>
      </c>
      <c r="Z122" s="61" t="s">
        <v>3578</v>
      </c>
      <c r="AA122" s="61" t="s">
        <v>4399</v>
      </c>
      <c r="AB122" s="61" t="str">
        <f t="shared" si="1"/>
        <v>2.118 Mentally add a 1-digit number to a 2-digit number with regrouping M3NS-Ie-28.7</v>
      </c>
      <c r="AC122" s="61" t="str">
        <f t="shared" ref="AC122:AD122" si="196">Y122</f>
        <v>1. Numbers and Number Sense</v>
      </c>
      <c r="AD122" s="61" t="str">
        <f t="shared" si="196"/>
        <v>G2.1.02  Addition / Subtraction</v>
      </c>
      <c r="AE122" s="61" t="str">
        <f t="shared" si="3"/>
        <v>M3NS-Ie-28.7</v>
      </c>
      <c r="AF122" s="242" t="str">
        <f t="shared" si="131"/>
        <v>M3NS-Ie-28.7 Adds mentally 2-digit and 1-digit numbers without or with regrouping using appropriate strategies.</v>
      </c>
      <c r="AG122" s="84" t="str">
        <f t="shared" si="137"/>
        <v>3.013 Adds mentally 2-digit and 1-digit numbers without or with regrouping M3NS-Ie-28.7</v>
      </c>
      <c r="AH122" s="107">
        <v>10</v>
      </c>
      <c r="AI122" s="107"/>
      <c r="AJ122" s="107"/>
      <c r="AK122" s="61"/>
      <c r="AL122" s="61"/>
      <c r="AM122" s="61"/>
      <c r="AN122" s="64"/>
      <c r="AO122" s="64"/>
      <c r="AP122" s="103" t="s">
        <v>1818</v>
      </c>
      <c r="AQ122" s="103" t="str">
        <f t="shared" si="162"/>
        <v>Completed</v>
      </c>
      <c r="AR122" s="110"/>
    </row>
    <row r="123" spans="1:44" ht="15.75" customHeight="1" x14ac:dyDescent="0.2">
      <c r="A123" s="487"/>
      <c r="B123" s="487"/>
      <c r="C123" s="61" t="s">
        <v>4400</v>
      </c>
      <c r="D123" s="73" t="s">
        <v>4401</v>
      </c>
      <c r="E123" s="73" t="s">
        <v>4402</v>
      </c>
      <c r="F123" s="183" t="s">
        <v>4403</v>
      </c>
      <c r="G123" s="100">
        <v>7</v>
      </c>
      <c r="H123" s="100"/>
      <c r="I123" s="101"/>
      <c r="J123" s="61" t="s">
        <v>4404</v>
      </c>
      <c r="K123" s="89" t="s">
        <v>4381</v>
      </c>
      <c r="L123" s="61" t="s">
        <v>4382</v>
      </c>
      <c r="M123" s="69" t="s">
        <v>4383</v>
      </c>
      <c r="N123" s="69" t="s">
        <v>4384</v>
      </c>
      <c r="O123" s="83" t="s">
        <v>1043</v>
      </c>
      <c r="P123" s="102" t="s">
        <v>4405</v>
      </c>
      <c r="Q123" s="83" t="str">
        <f t="shared" si="120"/>
        <v>Ch 10 Practice 2.2.1: Mentally add two 2-digit numbers without regrouping</v>
      </c>
      <c r="R123" s="83" t="s">
        <v>1812</v>
      </c>
      <c r="S123" s="102" t="s">
        <v>1041</v>
      </c>
      <c r="T123" s="102" t="s">
        <v>1042</v>
      </c>
      <c r="U123" s="102" t="s">
        <v>33</v>
      </c>
      <c r="V123" s="61" t="s">
        <v>4358</v>
      </c>
      <c r="W123" s="104">
        <v>9789814969390</v>
      </c>
      <c r="X123" s="102">
        <v>9</v>
      </c>
      <c r="Y123" s="61" t="s">
        <v>1814</v>
      </c>
      <c r="Z123" s="61" t="s">
        <v>3578</v>
      </c>
      <c r="AA123" s="61" t="s">
        <v>4399</v>
      </c>
      <c r="AB123" s="61" t="str">
        <f t="shared" si="1"/>
        <v>2.119 Mentally add two 2-digit numbers without regrouping M3NS-Ie-28.7</v>
      </c>
      <c r="AC123" s="61" t="str">
        <f t="shared" ref="AC123:AD123" si="197">Y123</f>
        <v>1. Numbers and Number Sense</v>
      </c>
      <c r="AD123" s="61" t="str">
        <f t="shared" si="197"/>
        <v>G2.1.02  Addition / Subtraction</v>
      </c>
      <c r="AE123" s="61" t="str">
        <f t="shared" si="3"/>
        <v>M3NS-Ie-28.7</v>
      </c>
      <c r="AF123" s="242" t="str">
        <f t="shared" si="131"/>
        <v>M3NS-Ie-28.7 Adds mentally 2-digit and 1-digit numbers without or with regrouping using appropriate strategies.</v>
      </c>
      <c r="AG123" s="84" t="str">
        <f t="shared" si="137"/>
        <v>3.013 Adds mentally 2-digit and 1-digit numbers without or with regrouping M3NS-Ie-28.7</v>
      </c>
      <c r="AH123" s="107">
        <v>10</v>
      </c>
      <c r="AI123" s="107"/>
      <c r="AJ123" s="107"/>
      <c r="AK123" s="61"/>
      <c r="AL123" s="61"/>
      <c r="AM123" s="61"/>
      <c r="AN123" s="64"/>
      <c r="AO123" s="64"/>
      <c r="AP123" s="103" t="s">
        <v>1818</v>
      </c>
      <c r="AQ123" s="103" t="str">
        <f t="shared" si="162"/>
        <v>Completed</v>
      </c>
      <c r="AR123" s="110"/>
    </row>
    <row r="124" spans="1:44" ht="15.75" customHeight="1" x14ac:dyDescent="0.2">
      <c r="A124" s="487"/>
      <c r="B124" s="487"/>
      <c r="C124" s="61" t="s">
        <v>4406</v>
      </c>
      <c r="D124" s="73" t="s">
        <v>4407</v>
      </c>
      <c r="E124" s="73" t="s">
        <v>4408</v>
      </c>
      <c r="F124" s="183" t="s">
        <v>4409</v>
      </c>
      <c r="G124" s="100">
        <v>8</v>
      </c>
      <c r="H124" s="100"/>
      <c r="I124" s="101"/>
      <c r="J124" s="61" t="s">
        <v>4410</v>
      </c>
      <c r="K124" s="89" t="s">
        <v>4411</v>
      </c>
      <c r="L124" s="247" t="s">
        <v>4412</v>
      </c>
      <c r="M124" s="247" t="s">
        <v>4413</v>
      </c>
      <c r="N124" s="247" t="s">
        <v>4414</v>
      </c>
      <c r="O124" s="83" t="s">
        <v>1043</v>
      </c>
      <c r="P124" s="119" t="s">
        <v>4415</v>
      </c>
      <c r="Q124" s="83" t="str">
        <f t="shared" si="120"/>
        <v>Ch 10 Practice 2.3.1: Mentally add ones, tens or hundreds to a 3-digit number without regrouping</v>
      </c>
      <c r="R124" s="83" t="s">
        <v>1812</v>
      </c>
      <c r="S124" s="102" t="s">
        <v>1041</v>
      </c>
      <c r="T124" s="102" t="s">
        <v>1042</v>
      </c>
      <c r="U124" s="102" t="s">
        <v>33</v>
      </c>
      <c r="V124" s="61" t="s">
        <v>4358</v>
      </c>
      <c r="W124" s="104">
        <v>9789814969390</v>
      </c>
      <c r="X124" s="102">
        <v>11</v>
      </c>
      <c r="Y124" s="61" t="s">
        <v>1814</v>
      </c>
      <c r="Z124" s="61" t="s">
        <v>3578</v>
      </c>
      <c r="AA124" s="61" t="s">
        <v>4399</v>
      </c>
      <c r="AB124" s="61" t="str">
        <f t="shared" si="1"/>
        <v>2.120 Mentally add ones, tens or hundreds to a 3-digit number without regrouping M2NS-Ii-28.4/M2NS-Ii-28.5/M2NS-Ii-28.6</v>
      </c>
      <c r="AC124" s="61" t="str">
        <f t="shared" ref="AC124:AD124" si="198">Y124</f>
        <v>1. Numbers and Number Sense</v>
      </c>
      <c r="AD124" s="61" t="str">
        <f t="shared" si="198"/>
        <v>G2.1.02  Addition / Subtraction</v>
      </c>
      <c r="AE124" s="61" t="str">
        <f t="shared" si="3"/>
        <v>M2NS-Ii-28.4/M2NS-Ii-28.5/M2NS-Ii-28.6</v>
      </c>
      <c r="AF124" s="242" t="str">
        <f t="shared" si="131"/>
        <v>M2NS-Ii-28.4: Adds mentally 3-digit numbers and 1-digit numbers using appropriate strategies.
M2NS-Ii-28.5: Adds mentally three -digit numbers and tens (multiples of 10 up to 90) using appropriate strategies.
M2NS-Ii-28.6: Adds mentally 3-digit numbers and hundreds (multiples of 100 up to 900) using appropriate strategies.</v>
      </c>
      <c r="AG124" s="84" t="str">
        <f t="shared" si="137"/>
        <v>2.019 Adds mentally 3-digit numbers and 1-digit numbers M2NS-Ii-28.4
2.020 Adds mentally three -digit numbers and tens M2NS-Ii-28.5
2.021 Adds mentally 3-digit numbers and hundreds M2NS-Ii-28.6</v>
      </c>
      <c r="AH124" s="107">
        <v>10</v>
      </c>
      <c r="AI124" s="107"/>
      <c r="AJ124" s="107"/>
      <c r="AK124" s="61"/>
      <c r="AL124" s="61"/>
      <c r="AM124" s="61"/>
      <c r="AN124" s="64"/>
      <c r="AO124" s="64"/>
      <c r="AP124" s="103" t="s">
        <v>1818</v>
      </c>
      <c r="AQ124" s="103" t="str">
        <f t="shared" si="162"/>
        <v>Completed</v>
      </c>
      <c r="AR124" s="110"/>
    </row>
    <row r="125" spans="1:44" ht="15.75" customHeight="1" x14ac:dyDescent="0.2">
      <c r="A125" s="487"/>
      <c r="B125" s="487"/>
      <c r="C125" s="61" t="s">
        <v>4416</v>
      </c>
      <c r="D125" s="73" t="s">
        <v>4393</v>
      </c>
      <c r="E125" s="73" t="s">
        <v>4417</v>
      </c>
      <c r="F125" s="183" t="s">
        <v>4418</v>
      </c>
      <c r="G125" s="100">
        <v>9</v>
      </c>
      <c r="H125" s="100"/>
      <c r="I125" s="101"/>
      <c r="J125" s="61" t="s">
        <v>4419</v>
      </c>
      <c r="K125" s="89" t="s">
        <v>4420</v>
      </c>
      <c r="L125" s="247" t="s">
        <v>4421</v>
      </c>
      <c r="M125" s="247" t="s">
        <v>4422</v>
      </c>
      <c r="N125" s="247" t="s">
        <v>4423</v>
      </c>
      <c r="O125" s="83" t="s">
        <v>1043</v>
      </c>
      <c r="P125" s="119" t="s">
        <v>4424</v>
      </c>
      <c r="Q125" s="83" t="str">
        <f t="shared" si="120"/>
        <v>Ch 10 Practice 2.4.1: Mentally add ones or tens to a 3-digit number with regrouping</v>
      </c>
      <c r="R125" s="83" t="s">
        <v>1812</v>
      </c>
      <c r="S125" s="102" t="s">
        <v>1041</v>
      </c>
      <c r="T125" s="102" t="s">
        <v>1042</v>
      </c>
      <c r="U125" s="102" t="s">
        <v>33</v>
      </c>
      <c r="V125" s="61" t="s">
        <v>4358</v>
      </c>
      <c r="W125" s="104">
        <v>9789814969390</v>
      </c>
      <c r="X125" s="102">
        <v>12</v>
      </c>
      <c r="Y125" s="61" t="s">
        <v>1814</v>
      </c>
      <c r="Z125" s="61" t="s">
        <v>3578</v>
      </c>
      <c r="AA125" s="61" t="s">
        <v>4399</v>
      </c>
      <c r="AB125" s="61" t="str">
        <f t="shared" si="1"/>
        <v>2.121 Mentally add ones or tens to a 3-digit number with regrouping M2NS-Ii-28.4/M2NS-Ii-28.5</v>
      </c>
      <c r="AC125" s="61" t="str">
        <f t="shared" ref="AC125:AD125" si="199">Y125</f>
        <v>1. Numbers and Number Sense</v>
      </c>
      <c r="AD125" s="61" t="str">
        <f t="shared" si="199"/>
        <v>G2.1.02  Addition / Subtraction</v>
      </c>
      <c r="AE125" s="61" t="str">
        <f t="shared" si="3"/>
        <v>M2NS-Ii-28.4/M2NS-Ii-28.5</v>
      </c>
      <c r="AF125" s="242" t="str">
        <f t="shared" si="131"/>
        <v>M2NS-Ii-28.4: Adds mentally 3-digit numbers and 1-digit numbers using appropriate strategies.
M2NS-Ii-28.5: Adds mentally three -digit numbers and tens (multiples of 10 up to 90) using appropriate strategies.</v>
      </c>
      <c r="AG125" s="84" t="str">
        <f t="shared" si="137"/>
        <v>2.019 Adds mentally 3-digit numbers and 1-digit numbers M2NS-Ii-28.4
2.020 Adds mentally three -digit numbers and tens M2NS-Ii-28.5</v>
      </c>
      <c r="AH125" s="107">
        <v>10</v>
      </c>
      <c r="AI125" s="107"/>
      <c r="AJ125" s="107"/>
      <c r="AK125" s="61"/>
      <c r="AL125" s="61"/>
      <c r="AM125" s="61"/>
      <c r="AN125" s="64"/>
      <c r="AO125" s="64"/>
      <c r="AP125" s="103" t="s">
        <v>1818</v>
      </c>
      <c r="AQ125" s="103" t="str">
        <f t="shared" si="162"/>
        <v>Completed</v>
      </c>
      <c r="AR125" s="110"/>
    </row>
    <row r="126" spans="1:44" ht="15.75" customHeight="1" x14ac:dyDescent="0.2">
      <c r="A126" s="487"/>
      <c r="B126" s="471"/>
      <c r="C126" s="61" t="s">
        <v>4425</v>
      </c>
      <c r="D126" s="212" t="s">
        <v>4426</v>
      </c>
      <c r="E126" s="212" t="s">
        <v>4427</v>
      </c>
      <c r="F126" s="249" t="s">
        <v>4428</v>
      </c>
      <c r="G126" s="100">
        <v>10</v>
      </c>
      <c r="H126" s="100"/>
      <c r="I126" s="101"/>
      <c r="J126" s="61" t="s">
        <v>4429</v>
      </c>
      <c r="K126" s="89" t="s">
        <v>4430</v>
      </c>
      <c r="L126" s="61" t="s">
        <v>4431</v>
      </c>
      <c r="M126" s="247" t="s">
        <v>4432</v>
      </c>
      <c r="N126" s="247" t="s">
        <v>4433</v>
      </c>
      <c r="O126" s="83" t="s">
        <v>1043</v>
      </c>
      <c r="P126" s="83" t="str">
        <f t="shared" ref="P126:Q126" si="200">D126</f>
        <v>PH_G2_C10_P2.5.1</v>
      </c>
      <c r="Q126" s="83" t="str">
        <f t="shared" si="200"/>
        <v>Ch 10 Practice 2.5.1:  Mentally add 98 or 99 to a 1-digit number, 2-digit or 3-digit number</v>
      </c>
      <c r="R126" s="83" t="s">
        <v>1812</v>
      </c>
      <c r="S126" s="102" t="s">
        <v>1041</v>
      </c>
      <c r="T126" s="102" t="s">
        <v>1042</v>
      </c>
      <c r="U126" s="102" t="s">
        <v>33</v>
      </c>
      <c r="V126" s="61" t="s">
        <v>4358</v>
      </c>
      <c r="W126" s="104">
        <v>9789814969390</v>
      </c>
      <c r="X126" s="102">
        <v>13</v>
      </c>
      <c r="Y126" s="61" t="s">
        <v>1814</v>
      </c>
      <c r="Z126" s="61" t="s">
        <v>3578</v>
      </c>
      <c r="AA126" s="61" t="s">
        <v>4399</v>
      </c>
      <c r="AB126" s="61" t="str">
        <f t="shared" si="1"/>
        <v>2.122 Mentally add 98 or 99 to a 1-digit number, 2-digit or 3-digit number M2NS-Ii-28.6</v>
      </c>
      <c r="AC126" s="61" t="str">
        <f t="shared" ref="AC126:AD126" si="201">Y126</f>
        <v>1. Numbers and Number Sense</v>
      </c>
      <c r="AD126" s="61" t="str">
        <f t="shared" si="201"/>
        <v>G2.1.02  Addition / Subtraction</v>
      </c>
      <c r="AE126" s="61" t="str">
        <f t="shared" si="3"/>
        <v>M2NS-Ii-28.6</v>
      </c>
      <c r="AF126" s="242" t="str">
        <f t="shared" si="131"/>
        <v>M2NS-Ii-28.6: Adds mentally 3-digit numbers and hundreds (multiples of 100 up to 900) using appropriate strategies.</v>
      </c>
      <c r="AG126" s="84" t="str">
        <f t="shared" si="137"/>
        <v>2.021 Adds mentally 3-digit numbers and hundreds M2NS-Ii-28.6</v>
      </c>
      <c r="AH126" s="107">
        <v>10</v>
      </c>
      <c r="AI126" s="107"/>
      <c r="AJ126" s="107"/>
      <c r="AK126" s="61"/>
      <c r="AL126" s="61"/>
      <c r="AM126" s="61"/>
      <c r="AN126" s="64"/>
      <c r="AO126" s="64"/>
      <c r="AP126" s="103" t="s">
        <v>1818</v>
      </c>
      <c r="AQ126" s="103" t="str">
        <f t="shared" si="162"/>
        <v>Completed</v>
      </c>
      <c r="AR126" s="110"/>
    </row>
    <row r="127" spans="1:44" ht="15.75" customHeight="1" x14ac:dyDescent="0.2">
      <c r="A127" s="487"/>
      <c r="B127" s="502" t="s">
        <v>506</v>
      </c>
      <c r="C127" s="61" t="s">
        <v>4434</v>
      </c>
      <c r="D127" s="73" t="s">
        <v>4435</v>
      </c>
      <c r="E127" s="73" t="s">
        <v>4436</v>
      </c>
      <c r="F127" s="183" t="s">
        <v>4437</v>
      </c>
      <c r="G127" s="100">
        <v>11</v>
      </c>
      <c r="H127" s="100" t="s">
        <v>4438</v>
      </c>
      <c r="I127" s="101"/>
      <c r="J127" s="61" t="s">
        <v>4439</v>
      </c>
      <c r="K127" s="88" t="s">
        <v>4365</v>
      </c>
      <c r="L127" s="84" t="s">
        <v>4366</v>
      </c>
      <c r="M127" s="236" t="s">
        <v>4367</v>
      </c>
      <c r="N127" s="236" t="s">
        <v>4368</v>
      </c>
      <c r="O127" s="83" t="s">
        <v>1043</v>
      </c>
      <c r="P127" s="119" t="s">
        <v>4440</v>
      </c>
      <c r="Q127" s="83" t="str">
        <f t="shared" ref="Q127:Q130" si="202">E127</f>
        <v>Ch 10 Practice 3.1.1:  Mentally subtract a 1-digit number from a 2-digit number with regrouping</v>
      </c>
      <c r="R127" s="83" t="s">
        <v>1812</v>
      </c>
      <c r="S127" s="102" t="s">
        <v>1041</v>
      </c>
      <c r="T127" s="102" t="s">
        <v>1042</v>
      </c>
      <c r="U127" s="102" t="s">
        <v>33</v>
      </c>
      <c r="V127" s="61" t="s">
        <v>4358</v>
      </c>
      <c r="W127" s="104">
        <v>9789814969390</v>
      </c>
      <c r="X127" s="102">
        <v>15</v>
      </c>
      <c r="Y127" s="61" t="s">
        <v>1814</v>
      </c>
      <c r="Z127" s="61" t="s">
        <v>3578</v>
      </c>
      <c r="AA127" s="61" t="s">
        <v>4441</v>
      </c>
      <c r="AB127" s="61" t="str">
        <f t="shared" si="1"/>
        <v>2.123 Mentally subtract a 1-digit number from a 2-digit number with regrouping M2NS-IIb-33.2</v>
      </c>
      <c r="AC127" s="61" t="str">
        <f t="shared" ref="AC127:AD127" si="203">Y127</f>
        <v>1. Numbers and Number Sense</v>
      </c>
      <c r="AD127" s="61" t="str">
        <f t="shared" si="203"/>
        <v>G2.1.02  Addition / Subtraction</v>
      </c>
      <c r="AE127" s="61" t="str">
        <f t="shared" si="3"/>
        <v>M2NS-IIb-33.2</v>
      </c>
      <c r="AF127" s="242" t="str">
        <f t="shared" si="131"/>
        <v>M2NS-IIb-33.2: Subtracts mentally 1-digit numbers from 1- to 3-digit numbers without regrouping using appropriate strategies.</v>
      </c>
      <c r="AG127" s="84" t="str">
        <f t="shared" si="137"/>
        <v>2.025 Subtracts mentally 1-digit numbers from 1- to 3-digit numbers without regrouping M2NS-IIb-33.2</v>
      </c>
      <c r="AH127" s="107">
        <v>10</v>
      </c>
      <c r="AI127" s="107"/>
      <c r="AJ127" s="107"/>
      <c r="AK127" s="61"/>
      <c r="AL127" s="61"/>
      <c r="AM127" s="61"/>
      <c r="AN127" s="64"/>
      <c r="AO127" s="64"/>
      <c r="AP127" s="103" t="s">
        <v>1818</v>
      </c>
      <c r="AQ127" s="103" t="str">
        <f t="shared" si="162"/>
        <v>Completed</v>
      </c>
      <c r="AR127" s="110"/>
    </row>
    <row r="128" spans="1:44" ht="15.75" customHeight="1" x14ac:dyDescent="0.2">
      <c r="A128" s="487"/>
      <c r="B128" s="487"/>
      <c r="C128" s="61" t="s">
        <v>4442</v>
      </c>
      <c r="D128" s="73" t="s">
        <v>4443</v>
      </c>
      <c r="E128" s="73" t="s">
        <v>4444</v>
      </c>
      <c r="F128" s="183" t="s">
        <v>4445</v>
      </c>
      <c r="G128" s="100">
        <v>12</v>
      </c>
      <c r="H128" s="100"/>
      <c r="I128" s="101"/>
      <c r="J128" s="61" t="s">
        <v>4446</v>
      </c>
      <c r="K128" s="89" t="s">
        <v>4447</v>
      </c>
      <c r="L128" s="61" t="s">
        <v>4448</v>
      </c>
      <c r="M128" s="69" t="s">
        <v>4449</v>
      </c>
      <c r="N128" s="69" t="s">
        <v>4450</v>
      </c>
      <c r="O128" s="83" t="s">
        <v>1043</v>
      </c>
      <c r="P128" s="119" t="s">
        <v>4451</v>
      </c>
      <c r="Q128" s="83" t="str">
        <f t="shared" si="202"/>
        <v>Ch 10 Practice 3.2.1:  Mentally subtract a 2-digit number from another 2-digit number without regrouping</v>
      </c>
      <c r="R128" s="83" t="s">
        <v>1812</v>
      </c>
      <c r="S128" s="102" t="s">
        <v>1041</v>
      </c>
      <c r="T128" s="102" t="s">
        <v>1042</v>
      </c>
      <c r="U128" s="102" t="s">
        <v>33</v>
      </c>
      <c r="V128" s="61" t="s">
        <v>4358</v>
      </c>
      <c r="W128" s="104">
        <v>9789814969390</v>
      </c>
      <c r="X128" s="102">
        <v>15</v>
      </c>
      <c r="Y128" s="61" t="s">
        <v>1814</v>
      </c>
      <c r="Z128" s="61" t="s">
        <v>3578</v>
      </c>
      <c r="AA128" s="61" t="s">
        <v>4441</v>
      </c>
      <c r="AB128" s="61" t="str">
        <f t="shared" si="1"/>
        <v>2.124 Mentally subtract a 2-digit number from another 2-digit number without regrouping M3NS-Ih-33.5</v>
      </c>
      <c r="AC128" s="61" t="str">
        <f t="shared" ref="AC128:AD128" si="204">Y128</f>
        <v>1. Numbers and Number Sense</v>
      </c>
      <c r="AD128" s="61" t="str">
        <f t="shared" si="204"/>
        <v>G2.1.02  Addition / Subtraction</v>
      </c>
      <c r="AE128" s="61" t="str">
        <f t="shared" si="3"/>
        <v>M3NS-Ih-33.5</v>
      </c>
      <c r="AF128" s="242" t="str">
        <f t="shared" si="131"/>
        <v>M3NS-Ih-33.5: Subtracts mentally 1- to 2-digit numbers without and with regrouping using appropriate strategies.</v>
      </c>
      <c r="AG128" s="84" t="str">
        <f t="shared" si="137"/>
        <v>3.019 Subtracts mentally 1- to 2-digit numbers without and with regrouping M3NS-Ih-33.5</v>
      </c>
      <c r="AH128" s="107">
        <v>10</v>
      </c>
      <c r="AI128" s="107"/>
      <c r="AJ128" s="107"/>
      <c r="AK128" s="61"/>
      <c r="AL128" s="61"/>
      <c r="AM128" s="61"/>
      <c r="AN128" s="64"/>
      <c r="AO128" s="64"/>
      <c r="AP128" s="103" t="s">
        <v>1818</v>
      </c>
      <c r="AQ128" s="103" t="str">
        <f t="shared" si="162"/>
        <v>Completed</v>
      </c>
      <c r="AR128" s="110"/>
    </row>
    <row r="129" spans="1:44" ht="15.75" customHeight="1" x14ac:dyDescent="0.2">
      <c r="A129" s="487"/>
      <c r="B129" s="487"/>
      <c r="C129" s="61" t="s">
        <v>4452</v>
      </c>
      <c r="D129" s="73" t="s">
        <v>4435</v>
      </c>
      <c r="E129" s="73" t="s">
        <v>4453</v>
      </c>
      <c r="F129" s="183" t="s">
        <v>4454</v>
      </c>
      <c r="G129" s="100">
        <v>13</v>
      </c>
      <c r="H129" s="100"/>
      <c r="I129" s="101"/>
      <c r="J129" s="61" t="s">
        <v>4455</v>
      </c>
      <c r="K129" s="88" t="s">
        <v>4456</v>
      </c>
      <c r="L129" s="84" t="s">
        <v>4457</v>
      </c>
      <c r="M129" s="236" t="s">
        <v>4458</v>
      </c>
      <c r="N129" s="236" t="s">
        <v>4459</v>
      </c>
      <c r="O129" s="83" t="s">
        <v>1043</v>
      </c>
      <c r="P129" s="119" t="s">
        <v>4460</v>
      </c>
      <c r="Q129" s="83" t="str">
        <f t="shared" si="202"/>
        <v>Ch 10 Practice 3.3.1:  Mentally subtract ones, tens or hundreds from a 3-digit number without regrouping</v>
      </c>
      <c r="R129" s="83" t="s">
        <v>1812</v>
      </c>
      <c r="S129" s="102" t="s">
        <v>1041</v>
      </c>
      <c r="T129" s="102" t="s">
        <v>1042</v>
      </c>
      <c r="U129" s="102" t="s">
        <v>33</v>
      </c>
      <c r="V129" s="61" t="s">
        <v>4358</v>
      </c>
      <c r="W129" s="104">
        <v>9789814969390</v>
      </c>
      <c r="X129" s="102">
        <v>17</v>
      </c>
      <c r="Y129" s="61" t="s">
        <v>1814</v>
      </c>
      <c r="Z129" s="61" t="s">
        <v>3578</v>
      </c>
      <c r="AA129" s="61" t="s">
        <v>4441</v>
      </c>
      <c r="AB129" s="61" t="str">
        <f t="shared" si="1"/>
        <v>2.125 Mentally subtract ones, tens or hundreds from a 3-digit number without regrouping M2NS-IIb-33.3</v>
      </c>
      <c r="AC129" s="61" t="str">
        <f t="shared" ref="AC129:AD129" si="205">Y129</f>
        <v>1. Numbers and Number Sense</v>
      </c>
      <c r="AD129" s="61" t="str">
        <f t="shared" si="205"/>
        <v>G2.1.02  Addition / Subtraction</v>
      </c>
      <c r="AE129" s="61" t="str">
        <f t="shared" si="3"/>
        <v>M2NS-IIb-33.3</v>
      </c>
      <c r="AF129" s="242" t="str">
        <f t="shared" si="131"/>
        <v>M2NS-IIb-33.3: Subtracts mentally 3-digit numbers by tens and by hundreds without regrouping
using appropriate strategies.</v>
      </c>
      <c r="AG129" s="84" t="str">
        <f t="shared" si="137"/>
        <v>2.026 Subtracts mentally 3-digit numbers by tens and by hundreds without regrouping M2NS-IIb-33.3</v>
      </c>
      <c r="AH129" s="107">
        <v>10</v>
      </c>
      <c r="AI129" s="107"/>
      <c r="AJ129" s="107"/>
      <c r="AK129" s="61"/>
      <c r="AL129" s="61"/>
      <c r="AM129" s="61"/>
      <c r="AN129" s="64"/>
      <c r="AO129" s="64"/>
      <c r="AP129" s="103" t="s">
        <v>1818</v>
      </c>
      <c r="AQ129" s="103" t="str">
        <f t="shared" si="162"/>
        <v>Completed</v>
      </c>
      <c r="AR129" s="110"/>
    </row>
    <row r="130" spans="1:44" ht="15.75" customHeight="1" x14ac:dyDescent="0.2">
      <c r="A130" s="487"/>
      <c r="B130" s="487"/>
      <c r="C130" s="61" t="s">
        <v>4461</v>
      </c>
      <c r="D130" s="73" t="s">
        <v>4443</v>
      </c>
      <c r="E130" s="73" t="s">
        <v>4462</v>
      </c>
      <c r="F130" s="183" t="s">
        <v>4463</v>
      </c>
      <c r="G130" s="100">
        <v>14</v>
      </c>
      <c r="H130" s="100"/>
      <c r="I130" s="101"/>
      <c r="J130" s="61" t="s">
        <v>4464</v>
      </c>
      <c r="K130" s="88" t="s">
        <v>4456</v>
      </c>
      <c r="L130" s="84" t="s">
        <v>4457</v>
      </c>
      <c r="M130" s="236" t="s">
        <v>4458</v>
      </c>
      <c r="N130" s="236" t="s">
        <v>4459</v>
      </c>
      <c r="O130" s="83" t="s">
        <v>1043</v>
      </c>
      <c r="P130" s="119" t="s">
        <v>4465</v>
      </c>
      <c r="Q130" s="83" t="str">
        <f t="shared" si="202"/>
        <v>Ch 10 Practice 3.4.1:  Mentally subtract ones or tens from a 3-digit number with regrouping</v>
      </c>
      <c r="R130" s="83" t="s">
        <v>1812</v>
      </c>
      <c r="S130" s="102" t="s">
        <v>1041</v>
      </c>
      <c r="T130" s="102" t="s">
        <v>1042</v>
      </c>
      <c r="U130" s="102" t="s">
        <v>33</v>
      </c>
      <c r="V130" s="61" t="s">
        <v>4358</v>
      </c>
      <c r="W130" s="104">
        <v>9789814969390</v>
      </c>
      <c r="X130" s="102">
        <v>18</v>
      </c>
      <c r="Y130" s="61" t="s">
        <v>1814</v>
      </c>
      <c r="Z130" s="61" t="s">
        <v>3578</v>
      </c>
      <c r="AA130" s="61" t="s">
        <v>4441</v>
      </c>
      <c r="AB130" s="61" t="str">
        <f t="shared" si="1"/>
        <v>2.126 Mentally subtract ones or tens from a 3-digit number with regrouping M2NS-IIb-33.3</v>
      </c>
      <c r="AC130" s="61" t="str">
        <f t="shared" ref="AC130:AD130" si="206">Y130</f>
        <v>1. Numbers and Number Sense</v>
      </c>
      <c r="AD130" s="61" t="str">
        <f t="shared" si="206"/>
        <v>G2.1.02  Addition / Subtraction</v>
      </c>
      <c r="AE130" s="61" t="str">
        <f t="shared" si="3"/>
        <v>M2NS-IIb-33.3</v>
      </c>
      <c r="AF130" s="242" t="str">
        <f t="shared" si="131"/>
        <v>M2NS-IIb-33.3: Subtracts mentally 3-digit numbers by tens and by hundreds without regrouping
using appropriate strategies.</v>
      </c>
      <c r="AG130" s="84" t="str">
        <f t="shared" si="137"/>
        <v>2.026 Subtracts mentally 3-digit numbers by tens and by hundreds without regrouping M2NS-IIb-33.3</v>
      </c>
      <c r="AH130" s="107">
        <v>10</v>
      </c>
      <c r="AI130" s="107"/>
      <c r="AJ130" s="107"/>
      <c r="AK130" s="61"/>
      <c r="AL130" s="61"/>
      <c r="AM130" s="61"/>
      <c r="AN130" s="64"/>
      <c r="AO130" s="64"/>
      <c r="AP130" s="103" t="s">
        <v>1818</v>
      </c>
      <c r="AQ130" s="103" t="str">
        <f t="shared" si="162"/>
        <v>Completed</v>
      </c>
      <c r="AR130" s="110"/>
    </row>
    <row r="131" spans="1:44" ht="15.75" customHeight="1" x14ac:dyDescent="0.2">
      <c r="A131" s="487"/>
      <c r="B131" s="471"/>
      <c r="C131" s="61" t="s">
        <v>4466</v>
      </c>
      <c r="D131" s="212" t="s">
        <v>4467</v>
      </c>
      <c r="E131" s="212" t="s">
        <v>4468</v>
      </c>
      <c r="F131" s="249" t="s">
        <v>4469</v>
      </c>
      <c r="G131" s="100">
        <v>15</v>
      </c>
      <c r="H131" s="100" t="s">
        <v>4470</v>
      </c>
      <c r="I131" s="101"/>
      <c r="J131" s="61" t="s">
        <v>4471</v>
      </c>
      <c r="K131" s="88" t="s">
        <v>4456</v>
      </c>
      <c r="L131" s="84" t="s">
        <v>4457</v>
      </c>
      <c r="M131" s="236" t="s">
        <v>4458</v>
      </c>
      <c r="N131" s="236" t="s">
        <v>4459</v>
      </c>
      <c r="O131" s="83" t="s">
        <v>1043</v>
      </c>
      <c r="P131" s="83" t="str">
        <f t="shared" ref="P131:Q131" si="207">D131</f>
        <v>PH_G2_C10_P3.5.1</v>
      </c>
      <c r="Q131" s="83" t="str">
        <f t="shared" si="207"/>
        <v>Ch 10 Practice 3.5.1: Mentally subtract 98 or 99 from hundreds or a 3-digit number</v>
      </c>
      <c r="R131" s="83" t="s">
        <v>1812</v>
      </c>
      <c r="S131" s="102" t="s">
        <v>1041</v>
      </c>
      <c r="T131" s="102" t="s">
        <v>1042</v>
      </c>
      <c r="U131" s="102" t="s">
        <v>33</v>
      </c>
      <c r="V131" s="61" t="s">
        <v>4358</v>
      </c>
      <c r="W131" s="104">
        <v>9789814969390</v>
      </c>
      <c r="X131" s="102">
        <v>19</v>
      </c>
      <c r="Y131" s="61" t="s">
        <v>1814</v>
      </c>
      <c r="Z131" s="61" t="s">
        <v>3578</v>
      </c>
      <c r="AA131" s="61" t="s">
        <v>4441</v>
      </c>
      <c r="AB131" s="61" t="str">
        <f t="shared" si="1"/>
        <v>2.127 Mentally subtract 98 or 99 from hundreds or a 3-digit number M2NS-IIb-33.3</v>
      </c>
      <c r="AC131" s="61" t="str">
        <f t="shared" ref="AC131:AD131" si="208">Y131</f>
        <v>1. Numbers and Number Sense</v>
      </c>
      <c r="AD131" s="61" t="str">
        <f t="shared" si="208"/>
        <v>G2.1.02  Addition / Subtraction</v>
      </c>
      <c r="AE131" s="61" t="str">
        <f t="shared" si="3"/>
        <v>M2NS-IIb-33.3</v>
      </c>
      <c r="AF131" s="242" t="str">
        <f t="shared" si="131"/>
        <v>M2NS-IIb-33.3: Subtracts mentally 3-digit numbers by tens and by hundreds without regrouping
using appropriate strategies.</v>
      </c>
      <c r="AG131" s="84" t="str">
        <f t="shared" si="137"/>
        <v>2.026 Subtracts mentally 3-digit numbers by tens and by hundreds without regrouping M2NS-IIb-33.3</v>
      </c>
      <c r="AH131" s="107">
        <v>10</v>
      </c>
      <c r="AI131" s="107"/>
      <c r="AJ131" s="107"/>
      <c r="AK131" s="61"/>
      <c r="AL131" s="61"/>
      <c r="AM131" s="61"/>
      <c r="AN131" s="64"/>
      <c r="AO131" s="64"/>
      <c r="AP131" s="103" t="s">
        <v>1818</v>
      </c>
      <c r="AQ131" s="103" t="str">
        <f t="shared" si="162"/>
        <v>Completed</v>
      </c>
      <c r="AR131" s="110"/>
    </row>
    <row r="132" spans="1:44" ht="15.75" customHeight="1" x14ac:dyDescent="0.2">
      <c r="A132" s="502" t="s">
        <v>4472</v>
      </c>
      <c r="B132" s="502" t="s">
        <v>4473</v>
      </c>
      <c r="C132" s="61" t="s">
        <v>4474</v>
      </c>
      <c r="D132" s="61" t="s">
        <v>4475</v>
      </c>
      <c r="E132" s="61" t="s">
        <v>4476</v>
      </c>
      <c r="F132" s="176" t="s">
        <v>4477</v>
      </c>
      <c r="G132" s="100">
        <v>1</v>
      </c>
      <c r="H132" s="100" t="s">
        <v>4478</v>
      </c>
      <c r="I132" s="101"/>
      <c r="J132" s="61" t="s">
        <v>4479</v>
      </c>
      <c r="K132" s="84" t="s">
        <v>4204</v>
      </c>
      <c r="L132" s="84" t="s">
        <v>4205</v>
      </c>
      <c r="M132" s="236" t="s">
        <v>4206</v>
      </c>
      <c r="N132" s="236" t="s">
        <v>4207</v>
      </c>
      <c r="O132" s="83" t="s">
        <v>1043</v>
      </c>
      <c r="P132" s="102" t="s">
        <v>4480</v>
      </c>
      <c r="Q132" s="83" t="str">
        <f t="shared" ref="Q132:Q167" si="209">E132</f>
        <v>Ch 11 Practice 1.1.1: Counting by threes</v>
      </c>
      <c r="R132" s="83" t="s">
        <v>1812</v>
      </c>
      <c r="S132" s="102" t="s">
        <v>1041</v>
      </c>
      <c r="T132" s="102" t="s">
        <v>1042</v>
      </c>
      <c r="U132" s="102" t="s">
        <v>33</v>
      </c>
      <c r="V132" s="61" t="s">
        <v>4481</v>
      </c>
      <c r="W132" s="104">
        <v>9789814969390</v>
      </c>
      <c r="X132" s="102">
        <v>23</v>
      </c>
      <c r="Y132" s="61" t="s">
        <v>1814</v>
      </c>
      <c r="Z132" s="61" t="s">
        <v>4017</v>
      </c>
      <c r="AA132" s="61" t="s">
        <v>4482</v>
      </c>
      <c r="AB132" s="61" t="str">
        <f t="shared" si="1"/>
        <v>2.129 Count by threes M2NS-IIh-41.1</v>
      </c>
      <c r="AC132" s="61" t="str">
        <f t="shared" ref="AC132:AD132" si="210">Y132</f>
        <v>1. Numbers and Number Sense</v>
      </c>
      <c r="AD132" s="61" t="str">
        <f t="shared" si="210"/>
        <v>G2.1.03  Multiplication / Division</v>
      </c>
      <c r="AE132" s="61" t="str">
        <f t="shared" si="3"/>
        <v>M2NS-IIh-41.1</v>
      </c>
      <c r="AF132" s="242" t="str">
        <f t="shared" si="131"/>
        <v>M2NS-IIh-41.1: Visualizes multiplication of numbers 1 to 10 by 2,3,4,5 and10.</v>
      </c>
      <c r="AG132" s="84" t="str">
        <f t="shared" si="137"/>
        <v>2.037 Visualizes multiplication of numbers 1 to 10 by 2,3,4,5 and10 M2NS-IIh-41.1</v>
      </c>
      <c r="AH132" s="107">
        <v>11</v>
      </c>
      <c r="AI132" s="107"/>
      <c r="AJ132" s="107"/>
      <c r="AK132" s="61"/>
      <c r="AL132" s="61"/>
      <c r="AM132" s="61"/>
      <c r="AN132" s="64"/>
      <c r="AO132" s="64"/>
      <c r="AP132" s="103" t="s">
        <v>1818</v>
      </c>
      <c r="AQ132" s="103" t="str">
        <f t="shared" si="162"/>
        <v>Completed</v>
      </c>
      <c r="AR132" s="110"/>
    </row>
    <row r="133" spans="1:44" ht="15.75" customHeight="1" x14ac:dyDescent="0.2">
      <c r="A133" s="487"/>
      <c r="B133" s="487"/>
      <c r="C133" s="502" t="s">
        <v>4483</v>
      </c>
      <c r="D133" s="63" t="s">
        <v>4484</v>
      </c>
      <c r="E133" s="63" t="s">
        <v>4485</v>
      </c>
      <c r="F133" s="176" t="s">
        <v>4227</v>
      </c>
      <c r="G133" s="100">
        <v>2</v>
      </c>
      <c r="H133" s="100"/>
      <c r="I133" s="101"/>
      <c r="J133" s="61" t="s">
        <v>4486</v>
      </c>
      <c r="K133" s="84" t="s">
        <v>4089</v>
      </c>
      <c r="L133" s="84" t="s">
        <v>4229</v>
      </c>
      <c r="M133" s="236" t="s">
        <v>4091</v>
      </c>
      <c r="N133" s="236" t="s">
        <v>4092</v>
      </c>
      <c r="O133" s="83" t="s">
        <v>1043</v>
      </c>
      <c r="P133" s="119" t="s">
        <v>4487</v>
      </c>
      <c r="Q133" s="83" t="str">
        <f t="shared" si="209"/>
        <v>Ch 11 Practice 1.2.1: Multiplying numbers in any order</v>
      </c>
      <c r="R133" s="83" t="s">
        <v>1812</v>
      </c>
      <c r="S133" s="102" t="s">
        <v>1041</v>
      </c>
      <c r="T133" s="102" t="s">
        <v>1042</v>
      </c>
      <c r="U133" s="102" t="s">
        <v>33</v>
      </c>
      <c r="V133" s="61" t="s">
        <v>4488</v>
      </c>
      <c r="W133" s="104">
        <v>9789814969390</v>
      </c>
      <c r="X133" s="102">
        <v>26</v>
      </c>
      <c r="Y133" s="61" t="s">
        <v>1814</v>
      </c>
      <c r="Z133" s="61" t="s">
        <v>4017</v>
      </c>
      <c r="AA133" s="61" t="s">
        <v>4482</v>
      </c>
      <c r="AB133" s="61" t="str">
        <f t="shared" si="1"/>
        <v>2.130 Observe the commutative and distributive properties of multiplication M2NS-IIg-40.3</v>
      </c>
      <c r="AC133" s="61" t="str">
        <f t="shared" ref="AC133:AD133" si="211">Y133</f>
        <v>1. Numbers and Number Sense</v>
      </c>
      <c r="AD133" s="61" t="str">
        <f t="shared" si="211"/>
        <v>G2.1.03  Multiplication / Division</v>
      </c>
      <c r="AE133" s="61" t="str">
        <f t="shared" si="3"/>
        <v>M2NS-IIg-40.3</v>
      </c>
      <c r="AF133" s="242" t="str">
        <f t="shared" si="131"/>
        <v>M2NS-IIg-40.3: Illustrates the commutative property of multiplication.</v>
      </c>
      <c r="AG133" s="84" t="str">
        <f t="shared" si="137"/>
        <v>2.036 Illustrates the commutative property of multiplication M2NS-IIg-40.3</v>
      </c>
      <c r="AH133" s="107">
        <v>11</v>
      </c>
      <c r="AI133" s="107"/>
      <c r="AJ133" s="107"/>
      <c r="AK133" s="61"/>
      <c r="AL133" s="61"/>
      <c r="AM133" s="61"/>
      <c r="AN133" s="64"/>
      <c r="AO133" s="64"/>
      <c r="AP133" s="103" t="s">
        <v>1818</v>
      </c>
      <c r="AQ133" s="103" t="str">
        <f t="shared" si="162"/>
        <v>Completed</v>
      </c>
      <c r="AR133" s="110"/>
    </row>
    <row r="134" spans="1:44" ht="15.75" customHeight="1" x14ac:dyDescent="0.2">
      <c r="A134" s="487"/>
      <c r="B134" s="487"/>
      <c r="C134" s="487"/>
      <c r="D134" s="61" t="s">
        <v>4489</v>
      </c>
      <c r="E134" s="61" t="s">
        <v>4490</v>
      </c>
      <c r="F134" s="176" t="s">
        <v>4491</v>
      </c>
      <c r="G134" s="100">
        <v>3</v>
      </c>
      <c r="H134" s="100"/>
      <c r="I134" s="101"/>
      <c r="J134" s="61" t="s">
        <v>4492</v>
      </c>
      <c r="K134" s="61" t="s">
        <v>4204</v>
      </c>
      <c r="L134" s="84" t="s">
        <v>4205</v>
      </c>
      <c r="M134" s="236" t="s">
        <v>4206</v>
      </c>
      <c r="N134" s="236" t="s">
        <v>4207</v>
      </c>
      <c r="O134" s="83" t="s">
        <v>1043</v>
      </c>
      <c r="P134" s="102" t="s">
        <v>4493</v>
      </c>
      <c r="Q134" s="83" t="str">
        <f t="shared" si="209"/>
        <v>Ch 11 Practice 1.2.2: Multiplying within multiplication table of 3</v>
      </c>
      <c r="R134" s="83" t="s">
        <v>1812</v>
      </c>
      <c r="S134" s="102" t="s">
        <v>1041</v>
      </c>
      <c r="T134" s="102" t="s">
        <v>1042</v>
      </c>
      <c r="U134" s="102" t="s">
        <v>33</v>
      </c>
      <c r="V134" s="61" t="s">
        <v>4494</v>
      </c>
      <c r="W134" s="104">
        <v>9789814969390</v>
      </c>
      <c r="X134" s="102">
        <v>26</v>
      </c>
      <c r="Y134" s="61" t="s">
        <v>1814</v>
      </c>
      <c r="Z134" s="61" t="s">
        <v>4017</v>
      </c>
      <c r="AA134" s="61" t="s">
        <v>4482</v>
      </c>
      <c r="AB134" s="61" t="str">
        <f t="shared" si="1"/>
        <v>2.131 Multiply numbers within the multiplication table of 3 M2NS-IIh-41.1</v>
      </c>
      <c r="AC134" s="61" t="str">
        <f t="shared" ref="AC134:AD134" si="212">Y134</f>
        <v>1. Numbers and Number Sense</v>
      </c>
      <c r="AD134" s="61" t="str">
        <f t="shared" si="212"/>
        <v>G2.1.03  Multiplication / Division</v>
      </c>
      <c r="AE134" s="61" t="str">
        <f t="shared" si="3"/>
        <v>M2NS-IIh-41.1</v>
      </c>
      <c r="AF134" s="242" t="str">
        <f t="shared" si="131"/>
        <v>M2NS-IIh-41.1: Visualizes multiplication of numbers 1 to 10 by 2,3,4,5 and10.</v>
      </c>
      <c r="AG134" s="84" t="str">
        <f t="shared" si="137"/>
        <v>2.037 Visualizes multiplication of numbers 1 to 10 by 2,3,4,5 and10 M2NS-IIh-41.1</v>
      </c>
      <c r="AH134" s="107">
        <v>11</v>
      </c>
      <c r="AI134" s="107"/>
      <c r="AJ134" s="107"/>
      <c r="AK134" s="61"/>
      <c r="AL134" s="61"/>
      <c r="AM134" s="61"/>
      <c r="AN134" s="64"/>
      <c r="AO134" s="64"/>
      <c r="AP134" s="103" t="s">
        <v>1818</v>
      </c>
      <c r="AQ134" s="103" t="str">
        <f t="shared" si="162"/>
        <v>Completed</v>
      </c>
      <c r="AR134" s="110"/>
    </row>
    <row r="135" spans="1:44" ht="15.75" customHeight="1" x14ac:dyDescent="0.2">
      <c r="A135" s="487"/>
      <c r="B135" s="471"/>
      <c r="C135" s="471"/>
      <c r="D135" s="63" t="s">
        <v>4495</v>
      </c>
      <c r="E135" s="63" t="s">
        <v>4496</v>
      </c>
      <c r="F135" s="176" t="s">
        <v>4497</v>
      </c>
      <c r="G135" s="100">
        <v>4</v>
      </c>
      <c r="H135" s="100" t="s">
        <v>4498</v>
      </c>
      <c r="I135" s="101"/>
      <c r="J135" s="61" t="s">
        <v>4499</v>
      </c>
      <c r="K135" s="61" t="s">
        <v>4204</v>
      </c>
      <c r="L135" s="84" t="s">
        <v>4205</v>
      </c>
      <c r="M135" s="236" t="s">
        <v>4206</v>
      </c>
      <c r="N135" s="236" t="s">
        <v>4207</v>
      </c>
      <c r="O135" s="83" t="s">
        <v>1043</v>
      </c>
      <c r="P135" s="119" t="s">
        <v>4500</v>
      </c>
      <c r="Q135" s="83" t="str">
        <f t="shared" si="209"/>
        <v>Ch 11 Practice 1.2.3: Multiplication table of 3</v>
      </c>
      <c r="R135" s="83" t="s">
        <v>1812</v>
      </c>
      <c r="S135" s="102" t="s">
        <v>1041</v>
      </c>
      <c r="T135" s="102" t="s">
        <v>1042</v>
      </c>
      <c r="U135" s="102" t="s">
        <v>33</v>
      </c>
      <c r="V135" s="61" t="s">
        <v>4501</v>
      </c>
      <c r="W135" s="104">
        <v>9789814969390</v>
      </c>
      <c r="X135" s="102">
        <v>26</v>
      </c>
      <c r="Y135" s="61" t="s">
        <v>1814</v>
      </c>
      <c r="Z135" s="61" t="s">
        <v>4017</v>
      </c>
      <c r="AA135" s="61" t="s">
        <v>4482</v>
      </c>
      <c r="AB135" s="61" t="str">
        <f t="shared" si="1"/>
        <v xml:space="preserve">2.132 Relate two multiplication facts by ‘3 more’ or ‘3 less’ M2NS-IIh-41.1
</v>
      </c>
      <c r="AC135" s="61" t="str">
        <f t="shared" ref="AC135:AD135" si="213">Y135</f>
        <v>1. Numbers and Number Sense</v>
      </c>
      <c r="AD135" s="61" t="str">
        <f t="shared" si="213"/>
        <v>G2.1.03  Multiplication / Division</v>
      </c>
      <c r="AE135" s="61" t="str">
        <f t="shared" si="3"/>
        <v>M2NS-IIh-41.1</v>
      </c>
      <c r="AF135" s="242" t="str">
        <f t="shared" si="131"/>
        <v>M2NS-IIh-41.1: Visualizes multiplication of numbers 1 to 10 by 2,3,4,5 and10.</v>
      </c>
      <c r="AG135" s="84" t="str">
        <f t="shared" si="137"/>
        <v>2.037 Visualizes multiplication of numbers 1 to 10 by 2,3,4,5 and10 M2NS-IIh-41.1</v>
      </c>
      <c r="AH135" s="107">
        <v>11</v>
      </c>
      <c r="AI135" s="107"/>
      <c r="AJ135" s="107"/>
      <c r="AK135" s="61"/>
      <c r="AL135" s="61"/>
      <c r="AM135" s="61"/>
      <c r="AN135" s="64"/>
      <c r="AO135" s="64"/>
      <c r="AP135" s="103" t="s">
        <v>1818</v>
      </c>
      <c r="AQ135" s="103" t="str">
        <f t="shared" si="162"/>
        <v>Completed</v>
      </c>
      <c r="AR135" s="110"/>
    </row>
    <row r="136" spans="1:44" ht="15.75" customHeight="1" x14ac:dyDescent="0.2">
      <c r="A136" s="487"/>
      <c r="B136" s="502" t="s">
        <v>4502</v>
      </c>
      <c r="C136" s="61" t="s">
        <v>4503</v>
      </c>
      <c r="D136" s="61" t="s">
        <v>4504</v>
      </c>
      <c r="E136" s="61" t="s">
        <v>4505</v>
      </c>
      <c r="F136" s="176" t="s">
        <v>4506</v>
      </c>
      <c r="G136" s="100">
        <v>5</v>
      </c>
      <c r="H136" s="100"/>
      <c r="I136" s="101"/>
      <c r="J136" s="61" t="s">
        <v>4507</v>
      </c>
      <c r="K136" s="84" t="s">
        <v>4204</v>
      </c>
      <c r="L136" s="84" t="s">
        <v>4205</v>
      </c>
      <c r="M136" s="236" t="s">
        <v>4206</v>
      </c>
      <c r="N136" s="236" t="s">
        <v>4207</v>
      </c>
      <c r="O136" s="83" t="s">
        <v>1043</v>
      </c>
      <c r="P136" s="102" t="s">
        <v>4508</v>
      </c>
      <c r="Q136" s="83" t="str">
        <f t="shared" si="209"/>
        <v>Ch 11 Practice 2.1.1: Counting by fours</v>
      </c>
      <c r="R136" s="83" t="s">
        <v>1812</v>
      </c>
      <c r="S136" s="102" t="s">
        <v>1041</v>
      </c>
      <c r="T136" s="102" t="s">
        <v>1042</v>
      </c>
      <c r="U136" s="102" t="s">
        <v>33</v>
      </c>
      <c r="V136" s="61" t="s">
        <v>4509</v>
      </c>
      <c r="W136" s="104">
        <v>9789814969390</v>
      </c>
      <c r="X136" s="102">
        <v>30</v>
      </c>
      <c r="Y136" s="61" t="s">
        <v>1814</v>
      </c>
      <c r="Z136" s="61" t="s">
        <v>4017</v>
      </c>
      <c r="AA136" s="61" t="s">
        <v>4510</v>
      </c>
      <c r="AB136" s="61" t="str">
        <f t="shared" si="1"/>
        <v>2.133 Count by fours M2NS-IIh-41.1</v>
      </c>
      <c r="AC136" s="61" t="str">
        <f t="shared" ref="AC136:AD136" si="214">Y136</f>
        <v>1. Numbers and Number Sense</v>
      </c>
      <c r="AD136" s="61" t="str">
        <f t="shared" si="214"/>
        <v>G2.1.03  Multiplication / Division</v>
      </c>
      <c r="AE136" s="61" t="str">
        <f t="shared" si="3"/>
        <v>M2NS-IIh-41.1</v>
      </c>
      <c r="AF136" s="242" t="str">
        <f t="shared" si="131"/>
        <v>M2NS-IIh-41.1: Visualizes multiplication of numbers 1 to 10 by 2,3,4,5 and10.</v>
      </c>
      <c r="AG136" s="84" t="str">
        <f t="shared" si="137"/>
        <v>2.037 Visualizes multiplication of numbers 1 to 10 by 2,3,4,5 and10 M2NS-IIh-41.1</v>
      </c>
      <c r="AH136" s="107">
        <v>11</v>
      </c>
      <c r="AI136" s="107"/>
      <c r="AJ136" s="107"/>
      <c r="AK136" s="61"/>
      <c r="AL136" s="61"/>
      <c r="AM136" s="61"/>
      <c r="AN136" s="64"/>
      <c r="AO136" s="64"/>
      <c r="AP136" s="103" t="s">
        <v>1818</v>
      </c>
      <c r="AQ136" s="103" t="str">
        <f t="shared" si="162"/>
        <v>Completed</v>
      </c>
      <c r="AR136" s="110"/>
    </row>
    <row r="137" spans="1:44" ht="15.75" customHeight="1" x14ac:dyDescent="0.2">
      <c r="A137" s="487"/>
      <c r="B137" s="487"/>
      <c r="C137" s="502" t="s">
        <v>4255</v>
      </c>
      <c r="D137" s="63" t="s">
        <v>4511</v>
      </c>
      <c r="E137" s="63" t="s">
        <v>4512</v>
      </c>
      <c r="F137" s="176" t="s">
        <v>4227</v>
      </c>
      <c r="G137" s="100">
        <v>6</v>
      </c>
      <c r="H137" s="100"/>
      <c r="I137" s="101"/>
      <c r="J137" s="61" t="s">
        <v>4513</v>
      </c>
      <c r="K137" s="84" t="s">
        <v>4089</v>
      </c>
      <c r="L137" s="84" t="s">
        <v>4229</v>
      </c>
      <c r="M137" s="236" t="s">
        <v>4091</v>
      </c>
      <c r="N137" s="236" t="s">
        <v>4092</v>
      </c>
      <c r="O137" s="83" t="s">
        <v>1043</v>
      </c>
      <c r="P137" s="119" t="s">
        <v>4514</v>
      </c>
      <c r="Q137" s="83" t="str">
        <f t="shared" si="209"/>
        <v>Ch 11 Practice 2.2.1: Multiplying numbers in any order</v>
      </c>
      <c r="R137" s="83" t="s">
        <v>1812</v>
      </c>
      <c r="S137" s="102" t="s">
        <v>1041</v>
      </c>
      <c r="T137" s="102" t="s">
        <v>1042</v>
      </c>
      <c r="U137" s="102" t="s">
        <v>33</v>
      </c>
      <c r="V137" s="61" t="s">
        <v>4515</v>
      </c>
      <c r="W137" s="104">
        <v>9789814969390</v>
      </c>
      <c r="X137" s="102">
        <v>33</v>
      </c>
      <c r="Y137" s="61" t="s">
        <v>1814</v>
      </c>
      <c r="Z137" s="61" t="s">
        <v>4017</v>
      </c>
      <c r="AA137" s="61" t="s">
        <v>4510</v>
      </c>
      <c r="AB137" s="61" t="str">
        <f t="shared" si="1"/>
        <v>2.134 Observe the commutative and distributive properties of multiplication M2NS-IIg-40.3</v>
      </c>
      <c r="AC137" s="61" t="str">
        <f t="shared" ref="AC137:AD137" si="215">Y137</f>
        <v>1. Numbers and Number Sense</v>
      </c>
      <c r="AD137" s="61" t="str">
        <f t="shared" si="215"/>
        <v>G2.1.03  Multiplication / Division</v>
      </c>
      <c r="AE137" s="61" t="str">
        <f t="shared" si="3"/>
        <v>M2NS-IIg-40.3</v>
      </c>
      <c r="AF137" s="242" t="str">
        <f t="shared" si="131"/>
        <v>M2NS-IIg-40.3: Illustrates the commutative property of multiplication.</v>
      </c>
      <c r="AG137" s="84" t="str">
        <f t="shared" si="137"/>
        <v>2.036 Illustrates the commutative property of multiplication M2NS-IIg-40.3</v>
      </c>
      <c r="AH137" s="107">
        <v>11</v>
      </c>
      <c r="AI137" s="107"/>
      <c r="AJ137" s="107"/>
      <c r="AK137" s="61"/>
      <c r="AL137" s="61"/>
      <c r="AM137" s="61"/>
      <c r="AN137" s="64"/>
      <c r="AO137" s="64"/>
      <c r="AP137" s="103" t="s">
        <v>1818</v>
      </c>
      <c r="AQ137" s="103" t="str">
        <f t="shared" si="162"/>
        <v>Completed</v>
      </c>
      <c r="AR137" s="110"/>
    </row>
    <row r="138" spans="1:44" ht="15.75" customHeight="1" x14ac:dyDescent="0.2">
      <c r="A138" s="487"/>
      <c r="B138" s="487"/>
      <c r="C138" s="487"/>
      <c r="D138" s="61" t="s">
        <v>4516</v>
      </c>
      <c r="E138" s="61" t="s">
        <v>4517</v>
      </c>
      <c r="F138" s="176" t="s">
        <v>4518</v>
      </c>
      <c r="G138" s="100">
        <v>7</v>
      </c>
      <c r="H138" s="100" t="s">
        <v>4519</v>
      </c>
      <c r="I138" s="101"/>
      <c r="J138" s="61" t="s">
        <v>4520</v>
      </c>
      <c r="K138" s="84" t="s">
        <v>4204</v>
      </c>
      <c r="L138" s="84" t="s">
        <v>4205</v>
      </c>
      <c r="M138" s="236" t="s">
        <v>4206</v>
      </c>
      <c r="N138" s="236" t="s">
        <v>4207</v>
      </c>
      <c r="O138" s="83" t="s">
        <v>1043</v>
      </c>
      <c r="P138" s="102" t="s">
        <v>4521</v>
      </c>
      <c r="Q138" s="83" t="str">
        <f t="shared" si="209"/>
        <v>Ch 11 Practice 2.2.2: Multiplying within multiplication table of 4</v>
      </c>
      <c r="R138" s="83" t="s">
        <v>1812</v>
      </c>
      <c r="S138" s="102" t="s">
        <v>1041</v>
      </c>
      <c r="T138" s="102" t="s">
        <v>1042</v>
      </c>
      <c r="U138" s="102" t="s">
        <v>33</v>
      </c>
      <c r="V138" s="61" t="s">
        <v>4522</v>
      </c>
      <c r="W138" s="104">
        <v>9789814969390</v>
      </c>
      <c r="X138" s="102">
        <v>33</v>
      </c>
      <c r="Y138" s="61" t="s">
        <v>1814</v>
      </c>
      <c r="Z138" s="61" t="s">
        <v>4017</v>
      </c>
      <c r="AA138" s="61" t="s">
        <v>4510</v>
      </c>
      <c r="AB138" s="61" t="str">
        <f t="shared" si="1"/>
        <v>2.135 Multiply numbers within the multiplication table of 4 M2NS-IIh-41.1</v>
      </c>
      <c r="AC138" s="61" t="str">
        <f t="shared" ref="AC138:AD138" si="216">Y138</f>
        <v>1. Numbers and Number Sense</v>
      </c>
      <c r="AD138" s="61" t="str">
        <f t="shared" si="216"/>
        <v>G2.1.03  Multiplication / Division</v>
      </c>
      <c r="AE138" s="61" t="str">
        <f t="shared" si="3"/>
        <v>M2NS-IIh-41.1</v>
      </c>
      <c r="AF138" s="242" t="str">
        <f t="shared" si="131"/>
        <v>M2NS-IIh-41.1: Visualizes multiplication of numbers 1 to 10 by 2,3,4,5 and10.</v>
      </c>
      <c r="AG138" s="84" t="str">
        <f t="shared" si="137"/>
        <v>2.037 Visualizes multiplication of numbers 1 to 10 by 2,3,4,5 and10 M2NS-IIh-41.1</v>
      </c>
      <c r="AH138" s="107">
        <v>11</v>
      </c>
      <c r="AI138" s="107"/>
      <c r="AJ138" s="107"/>
      <c r="AK138" s="61"/>
      <c r="AL138" s="61"/>
      <c r="AM138" s="61"/>
      <c r="AN138" s="64"/>
      <c r="AO138" s="64"/>
      <c r="AP138" s="103" t="s">
        <v>1818</v>
      </c>
      <c r="AQ138" s="103" t="str">
        <f t="shared" si="162"/>
        <v>Completed</v>
      </c>
      <c r="AR138" s="110"/>
    </row>
    <row r="139" spans="1:44" ht="15.75" customHeight="1" x14ac:dyDescent="0.2">
      <c r="A139" s="487"/>
      <c r="B139" s="471"/>
      <c r="C139" s="471"/>
      <c r="D139" s="63" t="s">
        <v>4523</v>
      </c>
      <c r="E139" s="63" t="s">
        <v>4524</v>
      </c>
      <c r="F139" s="176" t="s">
        <v>4525</v>
      </c>
      <c r="G139" s="100">
        <v>8</v>
      </c>
      <c r="H139" s="100"/>
      <c r="I139" s="101"/>
      <c r="J139" s="61" t="s">
        <v>4526</v>
      </c>
      <c r="K139" s="61" t="s">
        <v>4204</v>
      </c>
      <c r="L139" s="84" t="s">
        <v>4205</v>
      </c>
      <c r="M139" s="236" t="s">
        <v>4206</v>
      </c>
      <c r="N139" s="236" t="s">
        <v>4207</v>
      </c>
      <c r="O139" s="83" t="s">
        <v>1043</v>
      </c>
      <c r="P139" s="119" t="s">
        <v>4527</v>
      </c>
      <c r="Q139" s="83" t="str">
        <f t="shared" si="209"/>
        <v>Ch 11 Practice 2.2.3: Multiplication table of 4</v>
      </c>
      <c r="R139" s="83" t="s">
        <v>1812</v>
      </c>
      <c r="S139" s="102" t="s">
        <v>1041</v>
      </c>
      <c r="T139" s="102" t="s">
        <v>1042</v>
      </c>
      <c r="U139" s="102" t="s">
        <v>33</v>
      </c>
      <c r="V139" s="61" t="s">
        <v>4528</v>
      </c>
      <c r="W139" s="104">
        <v>9789814969390</v>
      </c>
      <c r="X139" s="102">
        <v>33</v>
      </c>
      <c r="Y139" s="61" t="s">
        <v>1814</v>
      </c>
      <c r="Z139" s="61" t="s">
        <v>4017</v>
      </c>
      <c r="AA139" s="61" t="s">
        <v>4510</v>
      </c>
      <c r="AB139" s="61" t="str">
        <f t="shared" si="1"/>
        <v xml:space="preserve">2.136 Relate two multiplication facts by ‘4 more’ or ‘4 less’ M2NS-IIh-41.1
</v>
      </c>
      <c r="AC139" s="61" t="str">
        <f t="shared" ref="AC139:AD139" si="217">Y139</f>
        <v>1. Numbers and Number Sense</v>
      </c>
      <c r="AD139" s="61" t="str">
        <f t="shared" si="217"/>
        <v>G2.1.03  Multiplication / Division</v>
      </c>
      <c r="AE139" s="61" t="str">
        <f t="shared" si="3"/>
        <v>M2NS-IIh-41.1</v>
      </c>
      <c r="AF139" s="242" t="str">
        <f t="shared" si="131"/>
        <v>M2NS-IIh-41.1: Visualizes multiplication of numbers 1 to 10 by 2,3,4,5 and10.</v>
      </c>
      <c r="AG139" s="84" t="str">
        <f t="shared" si="137"/>
        <v>2.037 Visualizes multiplication of numbers 1 to 10 by 2,3,4,5 and10 M2NS-IIh-41.1</v>
      </c>
      <c r="AH139" s="107">
        <v>11</v>
      </c>
      <c r="AI139" s="107"/>
      <c r="AJ139" s="107"/>
      <c r="AK139" s="61"/>
      <c r="AL139" s="61"/>
      <c r="AM139" s="61"/>
      <c r="AN139" s="64"/>
      <c r="AO139" s="64"/>
      <c r="AP139" s="103" t="s">
        <v>1818</v>
      </c>
      <c r="AQ139" s="103" t="str">
        <f t="shared" si="162"/>
        <v>Completed</v>
      </c>
      <c r="AR139" s="110"/>
    </row>
    <row r="140" spans="1:44" ht="15.75" customHeight="1" x14ac:dyDescent="0.2">
      <c r="A140" s="487"/>
      <c r="B140" s="61" t="s">
        <v>4529</v>
      </c>
      <c r="C140" s="61" t="s">
        <v>4530</v>
      </c>
      <c r="D140" s="63" t="s">
        <v>4531</v>
      </c>
      <c r="E140" s="61" t="s">
        <v>4532</v>
      </c>
      <c r="F140" s="176" t="s">
        <v>4533</v>
      </c>
      <c r="G140" s="100">
        <v>9</v>
      </c>
      <c r="H140" s="100" t="s">
        <v>4534</v>
      </c>
      <c r="I140" s="101"/>
      <c r="J140" s="61" t="s">
        <v>4535</v>
      </c>
      <c r="K140" s="84" t="s">
        <v>4297</v>
      </c>
      <c r="L140" s="84" t="s">
        <v>4298</v>
      </c>
      <c r="M140" s="236" t="s">
        <v>4299</v>
      </c>
      <c r="N140" s="236" t="s">
        <v>4536</v>
      </c>
      <c r="O140" s="83" t="s">
        <v>1043</v>
      </c>
      <c r="P140" s="119" t="s">
        <v>4537</v>
      </c>
      <c r="Q140" s="83" t="str">
        <f t="shared" si="209"/>
        <v>Ch 11 Practice 3.1.1: Dividing by 3</v>
      </c>
      <c r="R140" s="83" t="s">
        <v>1812</v>
      </c>
      <c r="S140" s="102" t="s">
        <v>1041</v>
      </c>
      <c r="T140" s="102" t="s">
        <v>1042</v>
      </c>
      <c r="U140" s="102" t="s">
        <v>33</v>
      </c>
      <c r="V140" s="61" t="s">
        <v>4538</v>
      </c>
      <c r="W140" s="104">
        <v>9789814969390</v>
      </c>
      <c r="X140" s="102">
        <v>36</v>
      </c>
      <c r="Y140" s="61" t="s">
        <v>1814</v>
      </c>
      <c r="Z140" s="61" t="s">
        <v>4017</v>
      </c>
      <c r="AA140" s="61" t="s">
        <v>4539</v>
      </c>
      <c r="AB140" s="61" t="str">
        <f t="shared" si="1"/>
        <v>2.137 Divide numbers using the multiplication table of 3 M2NS-IIIb-51.1</v>
      </c>
      <c r="AC140" s="61" t="str">
        <f t="shared" ref="AC140:AD140" si="218">Y140</f>
        <v>1. Numbers and Number Sense</v>
      </c>
      <c r="AD140" s="61" t="str">
        <f t="shared" si="218"/>
        <v>G2.1.03  Multiplication / Division</v>
      </c>
      <c r="AE140" s="61" t="str">
        <f t="shared" si="3"/>
        <v>M2NS-IIIb-51.1</v>
      </c>
      <c r="AF140" s="242" t="str">
        <f t="shared" si="131"/>
        <v>M2NS-IIIb-51.1: Visualizes division of numbers up to 100 by 2,3,4,5, and 10
(multiplication table of 2, 3, 4, 5
and 10).</v>
      </c>
      <c r="AG140" s="84" t="str">
        <f t="shared" si="137"/>
        <v>2.044 Visualizes division of numbers up to 100 by 2,3,4,5, and 10 M2NS-IIIb-51.1</v>
      </c>
      <c r="AH140" s="107">
        <v>11</v>
      </c>
      <c r="AI140" s="107"/>
      <c r="AJ140" s="107"/>
      <c r="AK140" s="61"/>
      <c r="AL140" s="61"/>
      <c r="AM140" s="61"/>
      <c r="AN140" s="64"/>
      <c r="AO140" s="64"/>
      <c r="AP140" s="103" t="s">
        <v>1818</v>
      </c>
      <c r="AQ140" s="103" t="str">
        <f t="shared" si="162"/>
        <v>Completed</v>
      </c>
      <c r="AR140" s="110"/>
    </row>
    <row r="141" spans="1:44" ht="15.75" customHeight="1" x14ac:dyDescent="0.2">
      <c r="A141" s="487"/>
      <c r="B141" s="61" t="s">
        <v>4540</v>
      </c>
      <c r="C141" s="61" t="s">
        <v>4541</v>
      </c>
      <c r="D141" s="63" t="s">
        <v>4542</v>
      </c>
      <c r="E141" s="61" t="s">
        <v>4543</v>
      </c>
      <c r="F141" s="176" t="s">
        <v>4544</v>
      </c>
      <c r="G141" s="100">
        <v>10</v>
      </c>
      <c r="H141" s="100" t="s">
        <v>4545</v>
      </c>
      <c r="I141" s="101"/>
      <c r="J141" s="61" t="s">
        <v>4546</v>
      </c>
      <c r="K141" s="84" t="s">
        <v>4297</v>
      </c>
      <c r="L141" s="84" t="s">
        <v>4298</v>
      </c>
      <c r="M141" s="236" t="s">
        <v>4299</v>
      </c>
      <c r="N141" s="236" t="s">
        <v>4536</v>
      </c>
      <c r="O141" s="83" t="s">
        <v>1043</v>
      </c>
      <c r="P141" s="119" t="s">
        <v>4547</v>
      </c>
      <c r="Q141" s="83" t="str">
        <f t="shared" si="209"/>
        <v>Ch 11 Practice 4.1.1: Dividing by 4</v>
      </c>
      <c r="R141" s="83" t="s">
        <v>1812</v>
      </c>
      <c r="S141" s="102" t="s">
        <v>1041</v>
      </c>
      <c r="T141" s="102" t="s">
        <v>1042</v>
      </c>
      <c r="U141" s="102" t="s">
        <v>33</v>
      </c>
      <c r="V141" s="61" t="s">
        <v>4548</v>
      </c>
      <c r="W141" s="104">
        <v>9789814969390</v>
      </c>
      <c r="X141" s="102">
        <v>39</v>
      </c>
      <c r="Y141" s="61" t="s">
        <v>1814</v>
      </c>
      <c r="Z141" s="61" t="s">
        <v>4017</v>
      </c>
      <c r="AA141" s="61" t="s">
        <v>4549</v>
      </c>
      <c r="AB141" s="61" t="str">
        <f t="shared" si="1"/>
        <v>2.138 Divide numbers using the multiplication table of 4 M2NS-IIIb-51.1</v>
      </c>
      <c r="AC141" s="61" t="str">
        <f t="shared" ref="AC141:AD141" si="219">Y141</f>
        <v>1. Numbers and Number Sense</v>
      </c>
      <c r="AD141" s="61" t="str">
        <f t="shared" si="219"/>
        <v>G2.1.03  Multiplication / Division</v>
      </c>
      <c r="AE141" s="61" t="str">
        <f t="shared" si="3"/>
        <v>M2NS-IIIb-51.1</v>
      </c>
      <c r="AF141" s="242" t="str">
        <f t="shared" si="131"/>
        <v>M2NS-IIIb-51.1: Visualizes division of numbers up to 100 by 2,3,4,5, and 10
(multiplication table of 2, 3, 4, 5
and 10).</v>
      </c>
      <c r="AG141" s="84" t="str">
        <f t="shared" si="137"/>
        <v>2.044 Visualizes division of numbers up to 100 by 2,3,4,5, and 10 M2NS-IIIb-51.1</v>
      </c>
      <c r="AH141" s="107">
        <v>11</v>
      </c>
      <c r="AI141" s="107"/>
      <c r="AJ141" s="107"/>
      <c r="AK141" s="61"/>
      <c r="AL141" s="61"/>
      <c r="AM141" s="61"/>
      <c r="AN141" s="64"/>
      <c r="AO141" s="64"/>
      <c r="AP141" s="103" t="s">
        <v>1818</v>
      </c>
      <c r="AQ141" s="103" t="str">
        <f t="shared" si="162"/>
        <v>Completed</v>
      </c>
      <c r="AR141" s="110"/>
    </row>
    <row r="142" spans="1:44" ht="15.75" customHeight="1" x14ac:dyDescent="0.2">
      <c r="A142" s="487"/>
      <c r="B142" s="502" t="s">
        <v>4550</v>
      </c>
      <c r="C142" s="502" t="s">
        <v>4551</v>
      </c>
      <c r="D142" s="63" t="s">
        <v>4552</v>
      </c>
      <c r="E142" s="61" t="s">
        <v>4553</v>
      </c>
      <c r="F142" s="176" t="s">
        <v>4325</v>
      </c>
      <c r="G142" s="100">
        <v>11</v>
      </c>
      <c r="H142" s="100" t="s">
        <v>4554</v>
      </c>
      <c r="I142" s="101"/>
      <c r="J142" s="61" t="s">
        <v>4555</v>
      </c>
      <c r="K142" s="84" t="s">
        <v>4111</v>
      </c>
      <c r="L142" s="84" t="s">
        <v>4556</v>
      </c>
      <c r="M142" s="236" t="s">
        <v>4113</v>
      </c>
      <c r="N142" s="236" t="s">
        <v>4557</v>
      </c>
      <c r="O142" s="83" t="s">
        <v>1043</v>
      </c>
      <c r="P142" s="119" t="s">
        <v>4558</v>
      </c>
      <c r="Q142" s="83" t="str">
        <f t="shared" si="209"/>
        <v>Ch 11 Practice 5.1.1: Word problems involving multiplication</v>
      </c>
      <c r="R142" s="83" t="s">
        <v>1812</v>
      </c>
      <c r="S142" s="102" t="s">
        <v>1041</v>
      </c>
      <c r="T142" s="102" t="s">
        <v>1042</v>
      </c>
      <c r="U142" s="102" t="s">
        <v>33</v>
      </c>
      <c r="V142" s="61" t="s">
        <v>4559</v>
      </c>
      <c r="W142" s="104">
        <v>9789814969390</v>
      </c>
      <c r="X142" s="102">
        <v>44</v>
      </c>
      <c r="Y142" s="61" t="s">
        <v>1814</v>
      </c>
      <c r="Z142" s="61" t="s">
        <v>4017</v>
      </c>
      <c r="AA142" s="61" t="s">
        <v>2438</v>
      </c>
      <c r="AB142" s="61" t="str">
        <f t="shared" si="1"/>
        <v>2.139 Solve a 1-step word problem on multiplication M2NS-IIj-45.2</v>
      </c>
      <c r="AC142" s="61" t="str">
        <f t="shared" ref="AC142:AD142" si="220">Y142</f>
        <v>1. Numbers and Number Sense</v>
      </c>
      <c r="AD142" s="61" t="str">
        <f t="shared" si="220"/>
        <v>G2.1.03  Multiplication / Division</v>
      </c>
      <c r="AE142" s="61" t="str">
        <f t="shared" si="3"/>
        <v>M2NS-IIj-45.2</v>
      </c>
      <c r="AF142" s="242" t="str">
        <f t="shared" si="131"/>
        <v>M2NS-IIj-45.2: Solves routine and non-routine problems involving multiplication and addition or subtraction of whole numbers including money using appropriate problem solving strategies and tools.</v>
      </c>
      <c r="AG142" s="84" t="str">
        <f t="shared" si="137"/>
        <v>2.040 Solves routine and non-routine problems involving multiplication and addition or subtraction of whole numbers including money M2NS-IIj-45.2</v>
      </c>
      <c r="AH142" s="107">
        <v>11</v>
      </c>
      <c r="AI142" s="107"/>
      <c r="AJ142" s="107"/>
      <c r="AK142" s="61"/>
      <c r="AL142" s="61"/>
      <c r="AM142" s="61"/>
      <c r="AN142" s="64"/>
      <c r="AO142" s="64"/>
      <c r="AP142" s="103" t="s">
        <v>1818</v>
      </c>
      <c r="AQ142" s="103" t="str">
        <f t="shared" si="162"/>
        <v>Completed</v>
      </c>
      <c r="AR142" s="110"/>
    </row>
    <row r="143" spans="1:44" ht="15.75" customHeight="1" x14ac:dyDescent="0.2">
      <c r="A143" s="487"/>
      <c r="B143" s="487"/>
      <c r="C143" s="487"/>
      <c r="D143" s="63" t="s">
        <v>4560</v>
      </c>
      <c r="E143" s="61" t="s">
        <v>4561</v>
      </c>
      <c r="F143" s="176" t="s">
        <v>4336</v>
      </c>
      <c r="G143" s="100">
        <v>12</v>
      </c>
      <c r="H143" s="100" t="s">
        <v>4562</v>
      </c>
      <c r="I143" s="101"/>
      <c r="J143" s="61" t="s">
        <v>4563</v>
      </c>
      <c r="K143" s="84" t="s">
        <v>4166</v>
      </c>
      <c r="L143" s="84" t="s">
        <v>4167</v>
      </c>
      <c r="M143" s="236" t="s">
        <v>4168</v>
      </c>
      <c r="N143" s="236" t="s">
        <v>4169</v>
      </c>
      <c r="O143" s="83" t="s">
        <v>1043</v>
      </c>
      <c r="P143" s="119" t="s">
        <v>4564</v>
      </c>
      <c r="Q143" s="83" t="str">
        <f t="shared" si="209"/>
        <v>Ch 11 Practice 5.1.2: Word problems involving division</v>
      </c>
      <c r="R143" s="83" t="s">
        <v>1812</v>
      </c>
      <c r="S143" s="102" t="s">
        <v>1041</v>
      </c>
      <c r="T143" s="102" t="s">
        <v>1042</v>
      </c>
      <c r="U143" s="102" t="s">
        <v>33</v>
      </c>
      <c r="V143" s="61" t="s">
        <v>4565</v>
      </c>
      <c r="W143" s="104">
        <v>9789814969390</v>
      </c>
      <c r="X143" s="102">
        <v>44</v>
      </c>
      <c r="Y143" s="61" t="s">
        <v>1814</v>
      </c>
      <c r="Z143" s="61" t="s">
        <v>4017</v>
      </c>
      <c r="AA143" s="61" t="s">
        <v>2438</v>
      </c>
      <c r="AB143" s="61" t="str">
        <f t="shared" si="1"/>
        <v>2.140 Solve a 1-step word problem on division M2NS-IIIc-56.1</v>
      </c>
      <c r="AC143" s="61" t="str">
        <f t="shared" ref="AC143:AD143" si="221">Y143</f>
        <v>1. Numbers and Number Sense</v>
      </c>
      <c r="AD143" s="61" t="str">
        <f t="shared" si="221"/>
        <v>G2.1.03  Multiplication / Division</v>
      </c>
      <c r="AE143" s="61" t="str">
        <f t="shared" si="3"/>
        <v>M2NS-IIIc-56.1</v>
      </c>
      <c r="AF143" s="242" t="str">
        <f t="shared" si="131"/>
        <v>M2NS-IIIc-56.1: Solves routine and non-routine problems involving division of numbers by 2,3,4,5 and 10 and with any of the other operations of whole numbers including money using appropriate problem solving strategies and tools.</v>
      </c>
      <c r="AG143" s="84" t="str">
        <f t="shared" si="137"/>
        <v>2.047 Solves routine and non-routine problems involving division of numbers M2NS-IIIc-56.1</v>
      </c>
      <c r="AH143" s="107">
        <v>11</v>
      </c>
      <c r="AI143" s="107"/>
      <c r="AJ143" s="107"/>
      <c r="AK143" s="61"/>
      <c r="AL143" s="61"/>
      <c r="AM143" s="61"/>
      <c r="AN143" s="64"/>
      <c r="AO143" s="64"/>
      <c r="AP143" s="103" t="s">
        <v>1818</v>
      </c>
      <c r="AQ143" s="103" t="str">
        <f t="shared" si="162"/>
        <v>Completed</v>
      </c>
      <c r="AR143" s="110"/>
    </row>
    <row r="144" spans="1:44" ht="15.75" customHeight="1" x14ac:dyDescent="0.2">
      <c r="A144" s="487"/>
      <c r="B144" s="487"/>
      <c r="C144" s="487"/>
      <c r="D144" s="63" t="s">
        <v>4566</v>
      </c>
      <c r="E144" s="63" t="s">
        <v>4567</v>
      </c>
      <c r="F144" s="43" t="s">
        <v>4568</v>
      </c>
      <c r="G144" s="100">
        <v>13</v>
      </c>
      <c r="H144" s="100"/>
      <c r="I144" s="101"/>
      <c r="J144" s="61" t="s">
        <v>4569</v>
      </c>
      <c r="K144" s="84" t="s">
        <v>4111</v>
      </c>
      <c r="L144" s="84" t="s">
        <v>4556</v>
      </c>
      <c r="M144" s="236" t="s">
        <v>4113</v>
      </c>
      <c r="N144" s="236" t="s">
        <v>4557</v>
      </c>
      <c r="O144" s="83" t="s">
        <v>1043</v>
      </c>
      <c r="P144" s="119" t="s">
        <v>4570</v>
      </c>
      <c r="Q144" s="83" t="str">
        <f t="shared" si="209"/>
        <v>Ch 11 Practice 5.1.3: Using part-whole bar models</v>
      </c>
      <c r="R144" s="83" t="s">
        <v>1812</v>
      </c>
      <c r="S144" s="102" t="s">
        <v>1041</v>
      </c>
      <c r="T144" s="102" t="s">
        <v>1042</v>
      </c>
      <c r="U144" s="102" t="s">
        <v>33</v>
      </c>
      <c r="V144" s="61" t="s">
        <v>4571</v>
      </c>
      <c r="W144" s="104">
        <v>9789814969390</v>
      </c>
      <c r="X144" s="102">
        <v>44</v>
      </c>
      <c r="Y144" s="61" t="s">
        <v>1814</v>
      </c>
      <c r="Z144" s="61" t="s">
        <v>4017</v>
      </c>
      <c r="AA144" s="61" t="s">
        <v>2438</v>
      </c>
      <c r="AB144" s="61" t="str">
        <f t="shared" si="1"/>
        <v>2.141 Use a part-whole bar model to represent a multiplication situation M2NS-IIj-45.2</v>
      </c>
      <c r="AC144" s="61" t="str">
        <f t="shared" ref="AC144:AD144" si="222">Y144</f>
        <v>1. Numbers and Number Sense</v>
      </c>
      <c r="AD144" s="61" t="str">
        <f t="shared" si="222"/>
        <v>G2.1.03  Multiplication / Division</v>
      </c>
      <c r="AE144" s="61" t="str">
        <f t="shared" si="3"/>
        <v>M2NS-IIj-45.2</v>
      </c>
      <c r="AF144" s="242" t="str">
        <f t="shared" si="131"/>
        <v>M2NS-IIj-45.2: Solves routine and non-routine problems involving multiplication and addition or subtraction of whole numbers including money using appropriate problem solving strategies and tools.</v>
      </c>
      <c r="AG144" s="84" t="str">
        <f t="shared" si="137"/>
        <v>2.040 Solves routine and non-routine problems involving multiplication and addition or subtraction of whole numbers including money M2NS-IIj-45.2</v>
      </c>
      <c r="AH144" s="107">
        <v>11</v>
      </c>
      <c r="AI144" s="107"/>
      <c r="AJ144" s="107"/>
      <c r="AK144" s="61"/>
      <c r="AL144" s="61"/>
      <c r="AM144" s="61"/>
      <c r="AN144" s="64"/>
      <c r="AO144" s="64"/>
      <c r="AP144" s="103" t="s">
        <v>1818</v>
      </c>
      <c r="AQ144" s="103" t="str">
        <f t="shared" si="162"/>
        <v>Completed</v>
      </c>
      <c r="AR144" s="110"/>
    </row>
    <row r="145" spans="1:44" ht="15.75" customHeight="1" x14ac:dyDescent="0.2">
      <c r="A145" s="487"/>
      <c r="B145" s="487"/>
      <c r="C145" s="487"/>
      <c r="D145" s="63" t="s">
        <v>4572</v>
      </c>
      <c r="E145" s="61" t="s">
        <v>4573</v>
      </c>
      <c r="F145" s="176" t="s">
        <v>4574</v>
      </c>
      <c r="G145" s="100">
        <v>14</v>
      </c>
      <c r="H145" s="100"/>
      <c r="I145" s="101"/>
      <c r="J145" s="61" t="s">
        <v>4575</v>
      </c>
      <c r="K145" s="84" t="s">
        <v>4166</v>
      </c>
      <c r="L145" s="84" t="s">
        <v>4167</v>
      </c>
      <c r="M145" s="236" t="s">
        <v>4168</v>
      </c>
      <c r="N145" s="236" t="s">
        <v>4169</v>
      </c>
      <c r="O145" s="83" t="s">
        <v>1043</v>
      </c>
      <c r="P145" s="119" t="s">
        <v>4576</v>
      </c>
      <c r="Q145" s="83" t="str">
        <f t="shared" si="209"/>
        <v>Ch 11 Practice 5.1.4: Using part-whole bar models</v>
      </c>
      <c r="R145" s="83" t="s">
        <v>1812</v>
      </c>
      <c r="S145" s="102" t="s">
        <v>1041</v>
      </c>
      <c r="T145" s="102" t="s">
        <v>1042</v>
      </c>
      <c r="U145" s="102" t="s">
        <v>33</v>
      </c>
      <c r="V145" s="61" t="s">
        <v>4577</v>
      </c>
      <c r="W145" s="104">
        <v>9789814969390</v>
      </c>
      <c r="X145" s="102">
        <v>44</v>
      </c>
      <c r="Y145" s="61" t="s">
        <v>1814</v>
      </c>
      <c r="Z145" s="61" t="s">
        <v>4017</v>
      </c>
      <c r="AA145" s="61" t="s">
        <v>2438</v>
      </c>
      <c r="AB145" s="61" t="str">
        <f t="shared" si="1"/>
        <v>2.142 Use a part-whole bar model to represent a division situation M2NS-IIIc-56.1</v>
      </c>
      <c r="AC145" s="61" t="str">
        <f t="shared" ref="AC145:AD145" si="223">Y145</f>
        <v>1. Numbers and Number Sense</v>
      </c>
      <c r="AD145" s="61" t="str">
        <f t="shared" si="223"/>
        <v>G2.1.03  Multiplication / Division</v>
      </c>
      <c r="AE145" s="61" t="str">
        <f t="shared" si="3"/>
        <v>M2NS-IIIc-56.1</v>
      </c>
      <c r="AF145" s="242" t="str">
        <f t="shared" si="131"/>
        <v>M2NS-IIIc-56.1: Solves routine and non-routine problems involving division of numbers by 2,3,4,5 and 10 and with any of the other operations of whole numbers including money using appropriate problem solving strategies and tools.</v>
      </c>
      <c r="AG145" s="84" t="str">
        <f t="shared" si="137"/>
        <v>2.047 Solves routine and non-routine problems involving division of numbers M2NS-IIIc-56.1</v>
      </c>
      <c r="AH145" s="107">
        <v>11</v>
      </c>
      <c r="AI145" s="107"/>
      <c r="AJ145" s="107"/>
      <c r="AK145" s="61"/>
      <c r="AL145" s="61"/>
      <c r="AM145" s="61"/>
      <c r="AN145" s="64"/>
      <c r="AO145" s="64"/>
      <c r="AP145" s="103" t="s">
        <v>1818</v>
      </c>
      <c r="AQ145" s="103" t="str">
        <f t="shared" si="162"/>
        <v>Completed</v>
      </c>
      <c r="AR145" s="110"/>
    </row>
    <row r="146" spans="1:44" ht="15.75" customHeight="1" x14ac:dyDescent="0.2">
      <c r="A146" s="471"/>
      <c r="B146" s="471"/>
      <c r="C146" s="471"/>
      <c r="D146" s="177" t="s">
        <v>4578</v>
      </c>
      <c r="E146" s="177" t="s">
        <v>4579</v>
      </c>
      <c r="F146" s="178" t="s">
        <v>4343</v>
      </c>
      <c r="G146" s="100">
        <v>15</v>
      </c>
      <c r="H146" s="100" t="s">
        <v>4580</v>
      </c>
      <c r="I146" s="101"/>
      <c r="J146" s="61" t="s">
        <v>4581</v>
      </c>
      <c r="K146" s="84" t="s">
        <v>4582</v>
      </c>
      <c r="L146" s="61" t="s">
        <v>4583</v>
      </c>
      <c r="M146" s="247" t="s">
        <v>4584</v>
      </c>
      <c r="N146" s="243" t="s">
        <v>4585</v>
      </c>
      <c r="O146" s="83" t="s">
        <v>1043</v>
      </c>
      <c r="P146" s="119" t="s">
        <v>4578</v>
      </c>
      <c r="Q146" s="83" t="str">
        <f t="shared" si="209"/>
        <v>Ch 11 Practice 5.1.5: Solve a 2-step word problem on multiplication or division and addition or subtraction</v>
      </c>
      <c r="R146" s="83" t="s">
        <v>1812</v>
      </c>
      <c r="S146" s="102" t="s">
        <v>1041</v>
      </c>
      <c r="T146" s="102" t="s">
        <v>1042</v>
      </c>
      <c r="U146" s="102" t="s">
        <v>33</v>
      </c>
      <c r="V146" s="61" t="s">
        <v>4577</v>
      </c>
      <c r="W146" s="104">
        <v>9789814969390</v>
      </c>
      <c r="X146" s="102">
        <v>49</v>
      </c>
      <c r="Y146" s="61" t="s">
        <v>1814</v>
      </c>
      <c r="Z146" s="61" t="s">
        <v>4017</v>
      </c>
      <c r="AA146" s="61" t="s">
        <v>2438</v>
      </c>
      <c r="AB146" s="61" t="str">
        <f t="shared" si="1"/>
        <v>2.142a Solve a 2-step word problem on multiplication or division and addition or subtraction M2NS-IIj-45.2/M2NS-IIIc-56.1</v>
      </c>
      <c r="AC146" s="61" t="str">
        <f t="shared" ref="AC146:AD146" si="224">Y146</f>
        <v>1. Numbers and Number Sense</v>
      </c>
      <c r="AD146" s="61" t="str">
        <f t="shared" si="224"/>
        <v>G2.1.03  Multiplication / Division</v>
      </c>
      <c r="AE146" s="61" t="str">
        <f t="shared" si="3"/>
        <v>M2NS-IIj-45.2/M2NS-IIIc-56.1</v>
      </c>
      <c r="AF146" s="242" t="str">
        <f t="shared" si="131"/>
        <v>M2NS-IIj-45.2: Solves routine and non-routine problems involving multiplication and addition or subtraction of whole numbers including money using appropriate problem solving strategies and tools.
M2NS-IIIc-56.1: Solves routine and non-routine problems involving division of numbers by 2,3,4,5 and 10 and with any of the other operations of whole numbers including money using appropriate problem solving strategies and tools.</v>
      </c>
      <c r="AG146" s="61" t="str">
        <f t="shared" si="137"/>
        <v>2.040 Solves routine and non-routine problems involving multiplication and addition or subtraction of whole numbers including money M2NS-IIj-45.2
2.047 Solves routine and non-routine problems involving division of numbers M2NS-IIIc-56.1</v>
      </c>
      <c r="AH146" s="175">
        <v>11</v>
      </c>
      <c r="AI146" s="175"/>
      <c r="AJ146" s="175"/>
      <c r="AK146" s="61"/>
      <c r="AL146" s="61"/>
      <c r="AM146" s="61"/>
      <c r="AN146" s="64"/>
      <c r="AO146" s="64"/>
      <c r="AP146" s="103" t="s">
        <v>1818</v>
      </c>
      <c r="AQ146" s="103" t="str">
        <f t="shared" si="162"/>
        <v>Completed</v>
      </c>
      <c r="AR146" s="110"/>
    </row>
    <row r="147" spans="1:44" ht="15.75" customHeight="1" x14ac:dyDescent="0.2">
      <c r="A147" s="502" t="s">
        <v>4586</v>
      </c>
      <c r="B147" s="502" t="s">
        <v>4587</v>
      </c>
      <c r="C147" s="61" t="s">
        <v>4588</v>
      </c>
      <c r="D147" s="73" t="s">
        <v>4589</v>
      </c>
      <c r="E147" s="73" t="s">
        <v>4590</v>
      </c>
      <c r="F147" s="183" t="s">
        <v>4591</v>
      </c>
      <c r="G147" s="100">
        <v>1</v>
      </c>
      <c r="H147" s="100"/>
      <c r="I147" s="101"/>
      <c r="J147" s="61" t="s">
        <v>4592</v>
      </c>
      <c r="K147" s="61" t="s">
        <v>4593</v>
      </c>
      <c r="L147" s="61" t="s">
        <v>4594</v>
      </c>
      <c r="M147" s="69" t="s">
        <v>4595</v>
      </c>
      <c r="N147" s="69" t="s">
        <v>4596</v>
      </c>
      <c r="O147" s="83" t="s">
        <v>1043</v>
      </c>
      <c r="P147" s="102" t="s">
        <v>4597</v>
      </c>
      <c r="Q147" s="83" t="str">
        <f t="shared" si="209"/>
        <v>Ch 12 Practice 1.1.1: Naming notes</v>
      </c>
      <c r="R147" s="83" t="s">
        <v>1812</v>
      </c>
      <c r="S147" s="102" t="s">
        <v>1041</v>
      </c>
      <c r="T147" s="102" t="s">
        <v>1042</v>
      </c>
      <c r="U147" s="102" t="s">
        <v>33</v>
      </c>
      <c r="V147" s="61" t="s">
        <v>4598</v>
      </c>
      <c r="W147" s="104">
        <v>9789814969390</v>
      </c>
      <c r="X147" s="102">
        <v>52</v>
      </c>
      <c r="Y147" s="61" t="s">
        <v>2600</v>
      </c>
      <c r="Z147" s="61" t="s">
        <v>4599</v>
      </c>
      <c r="AA147" s="61" t="s">
        <v>4600</v>
      </c>
      <c r="AB147" s="61" t="str">
        <f t="shared" si="1"/>
        <v>2.143 Recognize and name the two-hundred-peso and five-hundred-peso bills M3NS-Ic-19.2</v>
      </c>
      <c r="AC147" s="61" t="str">
        <f t="shared" ref="AC147:AD147" si="225">Y147</f>
        <v>2. Measurement</v>
      </c>
      <c r="AD147" s="61" t="str">
        <f t="shared" si="225"/>
        <v>G2.2.06  Money</v>
      </c>
      <c r="AE147" s="61" t="str">
        <f t="shared" si="3"/>
        <v>M3NS-Ic-19.2</v>
      </c>
      <c r="AF147" s="242" t="str">
        <f t="shared" si="131"/>
        <v>M3NS-Ic-19.2: Recognizes coins and bills up to PhP1000.</v>
      </c>
      <c r="AG147" s="84" t="str">
        <f t="shared" si="137"/>
        <v>3.008 Recognizes coins and bills up to PhP1000 M3NS-Ic-19.2</v>
      </c>
      <c r="AH147" s="107">
        <v>12</v>
      </c>
      <c r="AI147" s="107"/>
      <c r="AJ147" s="107"/>
      <c r="AK147" s="61"/>
      <c r="AL147" s="61"/>
      <c r="AM147" s="61"/>
      <c r="AN147" s="64"/>
      <c r="AO147" s="64"/>
      <c r="AP147" s="103" t="s">
        <v>1818</v>
      </c>
      <c r="AQ147" s="103" t="str">
        <f t="shared" si="162"/>
        <v>Completed</v>
      </c>
      <c r="AR147" s="110"/>
    </row>
    <row r="148" spans="1:44" ht="15.75" customHeight="1" x14ac:dyDescent="0.2">
      <c r="A148" s="487"/>
      <c r="B148" s="487"/>
      <c r="C148" s="61" t="s">
        <v>4601</v>
      </c>
      <c r="D148" s="73" t="s">
        <v>4602</v>
      </c>
      <c r="E148" s="73" t="s">
        <v>4603</v>
      </c>
      <c r="F148" s="183" t="s">
        <v>4604</v>
      </c>
      <c r="G148" s="100">
        <v>2</v>
      </c>
      <c r="H148" s="100"/>
      <c r="I148" s="101"/>
      <c r="J148" s="61" t="s">
        <v>4605</v>
      </c>
      <c r="K148" s="61" t="s">
        <v>4606</v>
      </c>
      <c r="L148" s="61" t="s">
        <v>4607</v>
      </c>
      <c r="M148" s="69" t="s">
        <v>4608</v>
      </c>
      <c r="N148" s="69" t="s">
        <v>4609</v>
      </c>
      <c r="O148" s="83" t="s">
        <v>1043</v>
      </c>
      <c r="P148" s="102" t="s">
        <v>4610</v>
      </c>
      <c r="Q148" s="83" t="str">
        <f t="shared" si="209"/>
        <v>Ch 12 Practice 1.2.1: Counting money</v>
      </c>
      <c r="R148" s="83" t="s">
        <v>1812</v>
      </c>
      <c r="S148" s="102" t="s">
        <v>1041</v>
      </c>
      <c r="T148" s="102" t="s">
        <v>1042</v>
      </c>
      <c r="U148" s="102" t="s">
        <v>33</v>
      </c>
      <c r="V148" s="61" t="s">
        <v>4598</v>
      </c>
      <c r="W148" s="104">
        <v>9789814969390</v>
      </c>
      <c r="X148" s="102">
        <v>52</v>
      </c>
      <c r="Y148" s="61" t="s">
        <v>2600</v>
      </c>
      <c r="Z148" s="61" t="s">
        <v>4599</v>
      </c>
      <c r="AA148" s="61" t="s">
        <v>4600</v>
      </c>
      <c r="AB148" s="61" t="str">
        <f t="shared" si="1"/>
        <v>2.144 Count, read and write the amount of money in a group of bills and coins up to ₱1000 (compound units and decimal notation) M3NS-Ic-20.2</v>
      </c>
      <c r="AC148" s="61" t="str">
        <f t="shared" ref="AC148:AD148" si="226">Y148</f>
        <v>2. Measurement</v>
      </c>
      <c r="AD148" s="61" t="str">
        <f t="shared" si="226"/>
        <v>G2.2.06  Money</v>
      </c>
      <c r="AE148" s="61" t="str">
        <f t="shared" si="3"/>
        <v>M3NS-Ic-20.2</v>
      </c>
      <c r="AF148" s="242" t="str">
        <f t="shared" si="131"/>
        <v>M3NS-Ic-20.2: Reads and writes money in symbols and in words through PhP 1000 in pesos and centavos.</v>
      </c>
      <c r="AG148" s="84" t="str">
        <f t="shared" si="137"/>
        <v>3.009 Reads and writes money in symbols and in words through PhP1000 in pesos and centavos M3NS-Ic-20.2</v>
      </c>
      <c r="AH148" s="107">
        <v>12</v>
      </c>
      <c r="AI148" s="107"/>
      <c r="AJ148" s="107"/>
      <c r="AK148" s="61"/>
      <c r="AL148" s="61"/>
      <c r="AM148" s="61"/>
      <c r="AN148" s="64"/>
      <c r="AO148" s="64"/>
      <c r="AP148" s="103" t="s">
        <v>1818</v>
      </c>
      <c r="AQ148" s="103" t="str">
        <f t="shared" si="162"/>
        <v>Completed</v>
      </c>
      <c r="AR148" s="110"/>
    </row>
    <row r="149" spans="1:44" ht="15.75" customHeight="1" x14ac:dyDescent="0.2">
      <c r="A149" s="487"/>
      <c r="B149" s="487"/>
      <c r="C149" s="61" t="s">
        <v>4611</v>
      </c>
      <c r="D149" s="73" t="s">
        <v>4612</v>
      </c>
      <c r="E149" s="73" t="s">
        <v>4613</v>
      </c>
      <c r="F149" s="183" t="s">
        <v>4614</v>
      </c>
      <c r="G149" s="100">
        <v>3</v>
      </c>
      <c r="H149" s="100" t="s">
        <v>4615</v>
      </c>
      <c r="I149" s="101"/>
      <c r="J149" s="61" t="s">
        <v>4616</v>
      </c>
      <c r="K149" s="84" t="s">
        <v>4617</v>
      </c>
      <c r="L149" s="84" t="s">
        <v>4618</v>
      </c>
      <c r="M149" s="236" t="s">
        <v>4619</v>
      </c>
      <c r="N149" s="236" t="s">
        <v>4620</v>
      </c>
      <c r="O149" s="83" t="s">
        <v>1043</v>
      </c>
      <c r="P149" s="102" t="s">
        <v>4621</v>
      </c>
      <c r="Q149" s="83" t="str">
        <f t="shared" si="209"/>
        <v>Ch 12 Practice 1.3.1: Exchanging money</v>
      </c>
      <c r="R149" s="83" t="s">
        <v>1812</v>
      </c>
      <c r="S149" s="102" t="s">
        <v>1041</v>
      </c>
      <c r="T149" s="102" t="s">
        <v>1042</v>
      </c>
      <c r="U149" s="102" t="s">
        <v>33</v>
      </c>
      <c r="V149" s="61" t="s">
        <v>4598</v>
      </c>
      <c r="W149" s="104">
        <v>9789814969390</v>
      </c>
      <c r="X149" s="102">
        <v>54</v>
      </c>
      <c r="Y149" s="61" t="s">
        <v>2600</v>
      </c>
      <c r="Z149" s="61" t="s">
        <v>4599</v>
      </c>
      <c r="AA149" s="61" t="s">
        <v>4600</v>
      </c>
      <c r="AB149" s="61" t="str">
        <f t="shared" si="1"/>
        <v>2.145 Change pesos and centavos to centavos, and vice versa M2NS-If-21</v>
      </c>
      <c r="AC149" s="61" t="str">
        <f t="shared" ref="AC149:AD149" si="227">Y149</f>
        <v>2. Measurement</v>
      </c>
      <c r="AD149" s="61" t="str">
        <f t="shared" si="227"/>
        <v>G2.2.06  Money</v>
      </c>
      <c r="AE149" s="61" t="str">
        <f t="shared" si="3"/>
        <v>M2NS-If-21</v>
      </c>
      <c r="AF149" s="242" t="str">
        <f t="shared" si="131"/>
        <v>M2NS-If-21: Counts the value of a set of bills or a set of coins through PhP100 (peso-coins only; centavo-coins only; peso-bills only and combined peso-coins and peso- bills).</v>
      </c>
      <c r="AG149" s="84" t="str">
        <f t="shared" si="137"/>
        <v>2.013 Counts the value of a set of bills or a set of coins through PhP100 M2NS-If-21</v>
      </c>
      <c r="AH149" s="107">
        <v>12</v>
      </c>
      <c r="AI149" s="107"/>
      <c r="AJ149" s="107"/>
      <c r="AK149" s="61"/>
      <c r="AL149" s="61"/>
      <c r="AM149" s="61"/>
      <c r="AN149" s="64"/>
      <c r="AO149" s="64"/>
      <c r="AP149" s="103" t="s">
        <v>1818</v>
      </c>
      <c r="AQ149" s="103" t="str">
        <f t="shared" si="162"/>
        <v>Completed</v>
      </c>
      <c r="AR149" s="110"/>
    </row>
    <row r="150" spans="1:44" ht="15.75" customHeight="1" x14ac:dyDescent="0.2">
      <c r="A150" s="487"/>
      <c r="B150" s="487"/>
      <c r="C150" s="61" t="s">
        <v>4622</v>
      </c>
      <c r="D150" s="73" t="s">
        <v>4623</v>
      </c>
      <c r="E150" s="73" t="s">
        <v>4624</v>
      </c>
      <c r="F150" s="183" t="s">
        <v>4625</v>
      </c>
      <c r="G150" s="100">
        <v>4</v>
      </c>
      <c r="H150" s="100" t="s">
        <v>4626</v>
      </c>
      <c r="I150" s="101"/>
      <c r="J150" s="61" t="s">
        <v>4627</v>
      </c>
      <c r="K150" s="84" t="s">
        <v>4628</v>
      </c>
      <c r="L150" s="84" t="s">
        <v>4629</v>
      </c>
      <c r="M150" s="236" t="s">
        <v>4630</v>
      </c>
      <c r="N150" s="236" t="s">
        <v>4631</v>
      </c>
      <c r="O150" s="83" t="s">
        <v>1043</v>
      </c>
      <c r="P150" s="102" t="s">
        <v>4632</v>
      </c>
      <c r="Q150" s="83" t="str">
        <f t="shared" si="209"/>
        <v>Ch 12 Practice 1.4.1: Comparing amounts of money</v>
      </c>
      <c r="R150" s="83" t="s">
        <v>1812</v>
      </c>
      <c r="S150" s="102" t="s">
        <v>1041</v>
      </c>
      <c r="T150" s="102" t="s">
        <v>1042</v>
      </c>
      <c r="U150" s="102" t="s">
        <v>33</v>
      </c>
      <c r="V150" s="61" t="s">
        <v>4598</v>
      </c>
      <c r="W150" s="104">
        <v>9789814969390</v>
      </c>
      <c r="X150" s="102">
        <v>57</v>
      </c>
      <c r="Y150" s="61" t="s">
        <v>2600</v>
      </c>
      <c r="Z150" s="61" t="s">
        <v>4599</v>
      </c>
      <c r="AA150" s="61" t="s">
        <v>4600</v>
      </c>
      <c r="AB150" s="61" t="str">
        <f t="shared" si="1"/>
        <v>2.146 Compare two or three amounts of money in pesos and centavos M2NS-If-22.1</v>
      </c>
      <c r="AC150" s="61" t="str">
        <f t="shared" ref="AC150:AD150" si="228">Y150</f>
        <v>2. Measurement</v>
      </c>
      <c r="AD150" s="61" t="str">
        <f t="shared" si="228"/>
        <v>G2.2.06  Money</v>
      </c>
      <c r="AE150" s="61" t="str">
        <f t="shared" si="3"/>
        <v>M2NS-If-22.1</v>
      </c>
      <c r="AF150" s="242" t="str">
        <f t="shared" si="131"/>
        <v>M2NS-If-22.1: Compares values of different denominations of coins and paper bills through PhP100 using relation symbols.</v>
      </c>
      <c r="AG150" s="84" t="str">
        <f t="shared" si="137"/>
        <v>2.014 Compares values of different denominations of coins and paper bills through PhP100 M2NS-If-22.1</v>
      </c>
      <c r="AH150" s="107">
        <v>12</v>
      </c>
      <c r="AI150" s="107"/>
      <c r="AJ150" s="107"/>
      <c r="AK150" s="61"/>
      <c r="AL150" s="61"/>
      <c r="AM150" s="61"/>
      <c r="AN150" s="64"/>
      <c r="AO150" s="64"/>
      <c r="AP150" s="103" t="s">
        <v>1818</v>
      </c>
      <c r="AQ150" s="103" t="str">
        <f t="shared" si="162"/>
        <v>Completed</v>
      </c>
      <c r="AR150" s="110"/>
    </row>
    <row r="151" spans="1:44" ht="15.75" customHeight="1" x14ac:dyDescent="0.2">
      <c r="A151" s="487"/>
      <c r="B151" s="487"/>
      <c r="C151" s="61" t="s">
        <v>4633</v>
      </c>
      <c r="D151" s="73" t="s">
        <v>4634</v>
      </c>
      <c r="E151" s="73" t="s">
        <v>4635</v>
      </c>
      <c r="F151" s="183" t="s">
        <v>3321</v>
      </c>
      <c r="G151" s="100">
        <v>5</v>
      </c>
      <c r="H151" s="100" t="s">
        <v>4636</v>
      </c>
      <c r="I151" s="101"/>
      <c r="J151" s="61" t="s">
        <v>4637</v>
      </c>
      <c r="K151" s="61" t="s">
        <v>4606</v>
      </c>
      <c r="L151" s="61" t="s">
        <v>4607</v>
      </c>
      <c r="M151" s="69" t="s">
        <v>4608</v>
      </c>
      <c r="N151" s="69" t="s">
        <v>4609</v>
      </c>
      <c r="O151" s="83" t="s">
        <v>1043</v>
      </c>
      <c r="P151" s="102" t="s">
        <v>4638</v>
      </c>
      <c r="Q151" s="83" t="str">
        <f t="shared" si="209"/>
        <v>Ch 12 Practice 1.5.1: Exchanging money in more ways</v>
      </c>
      <c r="R151" s="83" t="s">
        <v>1812</v>
      </c>
      <c r="S151" s="102" t="s">
        <v>1041</v>
      </c>
      <c r="T151" s="102" t="s">
        <v>1042</v>
      </c>
      <c r="U151" s="102" t="s">
        <v>33</v>
      </c>
      <c r="V151" s="61" t="s">
        <v>4598</v>
      </c>
      <c r="W151" s="104">
        <v>9789814969390</v>
      </c>
      <c r="X151" s="102">
        <v>61</v>
      </c>
      <c r="Y151" s="61" t="s">
        <v>2600</v>
      </c>
      <c r="Z151" s="61" t="s">
        <v>4599</v>
      </c>
      <c r="AA151" s="61" t="s">
        <v>4600</v>
      </c>
      <c r="AB151" s="61" t="str">
        <f t="shared" si="1"/>
        <v>2.147 Exchange money M3NS-Ic-20.2</v>
      </c>
      <c r="AC151" s="61" t="str">
        <f t="shared" ref="AC151:AD151" si="229">Y151</f>
        <v>2. Measurement</v>
      </c>
      <c r="AD151" s="61" t="str">
        <f t="shared" si="229"/>
        <v>G2.2.06  Money</v>
      </c>
      <c r="AE151" s="61" t="str">
        <f t="shared" si="3"/>
        <v>M3NS-Ic-20.2</v>
      </c>
      <c r="AF151" s="242" t="str">
        <f t="shared" si="131"/>
        <v>M3NS-Ic-20.2: Reads and writes money in symbols and in words through PhP 1000 in pesos and centavos.</v>
      </c>
      <c r="AG151" s="84" t="str">
        <f t="shared" si="137"/>
        <v>3.009 Reads and writes money in symbols and in words through PhP1000 in pesos and centavos M3NS-Ic-20.2</v>
      </c>
      <c r="AH151" s="107">
        <v>12</v>
      </c>
      <c r="AI151" s="107"/>
      <c r="AJ151" s="107"/>
      <c r="AK151" s="61"/>
      <c r="AL151" s="61"/>
      <c r="AM151" s="61"/>
      <c r="AN151" s="64"/>
      <c r="AO151" s="64"/>
      <c r="AP151" s="103" t="s">
        <v>1818</v>
      </c>
      <c r="AQ151" s="103" t="str">
        <f t="shared" si="162"/>
        <v>Completed</v>
      </c>
      <c r="AR151" s="110"/>
    </row>
    <row r="152" spans="1:44" ht="15.75" customHeight="1" x14ac:dyDescent="0.2">
      <c r="A152" s="487"/>
      <c r="B152" s="471"/>
      <c r="C152" s="61" t="s">
        <v>4639</v>
      </c>
      <c r="D152" s="73" t="s">
        <v>4640</v>
      </c>
      <c r="E152" s="73" t="s">
        <v>4641</v>
      </c>
      <c r="F152" s="183" t="s">
        <v>4642</v>
      </c>
      <c r="G152" s="100">
        <v>6</v>
      </c>
      <c r="H152" s="100" t="s">
        <v>4643</v>
      </c>
      <c r="I152" s="101"/>
      <c r="J152" s="61" t="s">
        <v>4644</v>
      </c>
      <c r="K152" s="84" t="s">
        <v>4617</v>
      </c>
      <c r="L152" s="84" t="s">
        <v>4618</v>
      </c>
      <c r="M152" s="236" t="s">
        <v>4619</v>
      </c>
      <c r="N152" s="236" t="s">
        <v>4620</v>
      </c>
      <c r="O152" s="83" t="s">
        <v>1043</v>
      </c>
      <c r="P152" s="102" t="s">
        <v>4645</v>
      </c>
      <c r="Q152" s="83" t="str">
        <f t="shared" si="209"/>
        <v>Ch 12 Practice 1.6.1: Counting money in different denominations</v>
      </c>
      <c r="R152" s="83" t="s">
        <v>1812</v>
      </c>
      <c r="S152" s="102" t="s">
        <v>1041</v>
      </c>
      <c r="T152" s="102" t="s">
        <v>1042</v>
      </c>
      <c r="U152" s="102" t="s">
        <v>33</v>
      </c>
      <c r="V152" s="61" t="s">
        <v>4598</v>
      </c>
      <c r="W152" s="104">
        <v>9789814969390</v>
      </c>
      <c r="X152" s="102">
        <v>62</v>
      </c>
      <c r="Y152" s="61" t="s">
        <v>2600</v>
      </c>
      <c r="Z152" s="61" t="s">
        <v>4599</v>
      </c>
      <c r="AA152" s="61" t="s">
        <v>4600</v>
      </c>
      <c r="AB152" s="61" t="str">
        <f t="shared" si="1"/>
        <v>2.148 Make ₱1
Give change for a purchase paid with ₱1 M2NS-If-21</v>
      </c>
      <c r="AC152" s="61" t="str">
        <f t="shared" ref="AC152:AD152" si="230">Y152</f>
        <v>2. Measurement</v>
      </c>
      <c r="AD152" s="61" t="str">
        <f t="shared" si="230"/>
        <v>G2.2.06  Money</v>
      </c>
      <c r="AE152" s="61" t="str">
        <f t="shared" si="3"/>
        <v>M2NS-If-21</v>
      </c>
      <c r="AF152" s="242" t="str">
        <f t="shared" si="131"/>
        <v>M2NS-If-21: Counts the value of a set of bills or a set of coins through PhP100 (peso-coins only; centavo-coins only; peso-bills only and combined peso-coins and peso- bills).</v>
      </c>
      <c r="AG152" s="84" t="str">
        <f t="shared" si="137"/>
        <v>2.013 Counts the value of a set of bills or a set of coins through PhP100 M2NS-If-21</v>
      </c>
      <c r="AH152" s="107">
        <v>12</v>
      </c>
      <c r="AI152" s="107"/>
      <c r="AJ152" s="107"/>
      <c r="AK152" s="61"/>
      <c r="AL152" s="61"/>
      <c r="AM152" s="61"/>
      <c r="AN152" s="64"/>
      <c r="AO152" s="64"/>
      <c r="AP152" s="103" t="s">
        <v>1818</v>
      </c>
      <c r="AQ152" s="103" t="str">
        <f t="shared" si="162"/>
        <v>Completed</v>
      </c>
      <c r="AR152" s="110"/>
    </row>
    <row r="153" spans="1:44" ht="15.75" customHeight="1" x14ac:dyDescent="0.2">
      <c r="A153" s="471"/>
      <c r="B153" s="61" t="s">
        <v>4646</v>
      </c>
      <c r="C153" s="61" t="s">
        <v>192</v>
      </c>
      <c r="D153" s="73" t="s">
        <v>4647</v>
      </c>
      <c r="E153" s="73" t="s">
        <v>4648</v>
      </c>
      <c r="F153" s="183" t="s">
        <v>4649</v>
      </c>
      <c r="G153" s="100">
        <v>7</v>
      </c>
      <c r="H153" s="100"/>
      <c r="I153" s="101"/>
      <c r="J153" s="61" t="s">
        <v>4650</v>
      </c>
      <c r="K153" s="61" t="s">
        <v>3676</v>
      </c>
      <c r="L153" s="84" t="s">
        <v>3782</v>
      </c>
      <c r="M153" s="84" t="s">
        <v>3678</v>
      </c>
      <c r="N153" s="243" t="s">
        <v>3679</v>
      </c>
      <c r="O153" s="83" t="s">
        <v>1043</v>
      </c>
      <c r="P153" s="102" t="s">
        <v>4651</v>
      </c>
      <c r="Q153" s="83" t="str">
        <f t="shared" si="209"/>
        <v>Ch 12 Practice 2.1.1: Making up an amount of money</v>
      </c>
      <c r="R153" s="83" t="s">
        <v>1812</v>
      </c>
      <c r="S153" s="102" t="s">
        <v>1041</v>
      </c>
      <c r="T153" s="102" t="s">
        <v>1042</v>
      </c>
      <c r="U153" s="102" t="s">
        <v>33</v>
      </c>
      <c r="V153" s="61" t="s">
        <v>4598</v>
      </c>
      <c r="W153" s="104">
        <v>9789814969390</v>
      </c>
      <c r="X153" s="102">
        <v>67</v>
      </c>
      <c r="Y153" s="61" t="s">
        <v>2600</v>
      </c>
      <c r="Z153" s="61" t="s">
        <v>4599</v>
      </c>
      <c r="AA153" s="61" t="s">
        <v>4652</v>
      </c>
      <c r="AB153" s="61" t="str">
        <f t="shared" si="1"/>
        <v>2.149 Solve a 1-step word problem on money using a comparison bar model or part-whole bar model M2NS-Ij-29.2/M2NS-IIc-34.2</v>
      </c>
      <c r="AC153" s="61" t="str">
        <f t="shared" ref="AC153:AD153" si="231">Y153</f>
        <v>2. Measurement</v>
      </c>
      <c r="AD153" s="61" t="str">
        <f t="shared" si="231"/>
        <v>G2.2.06  Money</v>
      </c>
      <c r="AE153" s="61" t="str">
        <f t="shared" si="3"/>
        <v>M2NS-Ij-29.2/M2NS-IIc-34.2</v>
      </c>
      <c r="AF153" s="242" t="str">
        <f t="shared" si="131"/>
        <v>M2NS-Ij-29.2: Visualizes and compares numbers up to 1000 using relation symbols.
M2NS-IIc-34.2: Solves routine and non-routine problems involving subtraction of whole numbers including money with minuends up to 1000 using appropriate problem solving.</v>
      </c>
      <c r="AG153" s="84" t="str">
        <f t="shared" si="137"/>
        <v>2.022 Visualizes and compares numbers up to 1000 M2NS-Ij-29.2 
2.023 Solves routine and non-routine problems involving subtraction of whole numbers M2NS-IIc-34.2</v>
      </c>
      <c r="AH153" s="107">
        <v>12</v>
      </c>
      <c r="AI153" s="107"/>
      <c r="AJ153" s="107"/>
      <c r="AK153" s="61"/>
      <c r="AL153" s="61"/>
      <c r="AM153" s="61"/>
      <c r="AN153" s="64"/>
      <c r="AO153" s="64"/>
      <c r="AP153" s="103" t="s">
        <v>1818</v>
      </c>
      <c r="AQ153" s="103" t="str">
        <f t="shared" si="162"/>
        <v>Completed</v>
      </c>
      <c r="AR153" s="110"/>
    </row>
    <row r="154" spans="1:44" ht="15.75" customHeight="1" x14ac:dyDescent="0.2">
      <c r="A154" s="502" t="s">
        <v>4653</v>
      </c>
      <c r="B154" s="61" t="s">
        <v>3034</v>
      </c>
      <c r="C154" s="61" t="s">
        <v>4654</v>
      </c>
      <c r="D154" s="65" t="s">
        <v>4655</v>
      </c>
      <c r="E154" s="65" t="s">
        <v>4656</v>
      </c>
      <c r="F154" s="193" t="s">
        <v>4657</v>
      </c>
      <c r="G154" s="100">
        <v>1</v>
      </c>
      <c r="H154" s="100"/>
      <c r="I154" s="101" t="s">
        <v>4658</v>
      </c>
      <c r="J154" s="61" t="s">
        <v>4659</v>
      </c>
      <c r="K154" s="61" t="s">
        <v>4660</v>
      </c>
      <c r="L154" s="61" t="s">
        <v>4661</v>
      </c>
      <c r="M154" s="247" t="s">
        <v>4662</v>
      </c>
      <c r="N154" s="247" t="s">
        <v>4663</v>
      </c>
      <c r="O154" s="83" t="s">
        <v>1043</v>
      </c>
      <c r="P154" s="102" t="s">
        <v>4664</v>
      </c>
      <c r="Q154" s="83" t="str">
        <f t="shared" si="209"/>
        <v>Ch 13 Practice 1.1.1: Recognizing and naming one half, one third and one quarter of a whole</v>
      </c>
      <c r="R154" s="83" t="s">
        <v>1812</v>
      </c>
      <c r="S154" s="102" t="s">
        <v>1041</v>
      </c>
      <c r="T154" s="102" t="s">
        <v>1042</v>
      </c>
      <c r="U154" s="102" t="s">
        <v>33</v>
      </c>
      <c r="V154" s="61" t="s">
        <v>4665</v>
      </c>
      <c r="W154" s="104">
        <v>9789814969390</v>
      </c>
      <c r="X154" s="102">
        <v>70</v>
      </c>
      <c r="Y154" s="61" t="s">
        <v>1814</v>
      </c>
      <c r="Z154" s="61" t="s">
        <v>4666</v>
      </c>
      <c r="AA154" s="61" t="s">
        <v>3048</v>
      </c>
      <c r="AB154" s="61" t="str">
        <f t="shared" si="1"/>
        <v>2.150 Recognize the fractions 1/2 and 1/4 M1NS-IIIc-73</v>
      </c>
      <c r="AC154" s="61" t="str">
        <f t="shared" ref="AC154:AD154" si="232">Y154</f>
        <v>1. Numbers and Number Sense</v>
      </c>
      <c r="AD154" s="61" t="str">
        <f t="shared" si="232"/>
        <v>G2.1.04  Fractions / Concepts</v>
      </c>
      <c r="AE154" s="61" t="str">
        <f t="shared" si="3"/>
        <v>M1NS-IIIc-73</v>
      </c>
      <c r="AF154" s="242" t="str">
        <f t="shared" si="131"/>
        <v>M1NS-IIIc-73: Visualizes, represents, and divides a whole into halves and fourths.</v>
      </c>
      <c r="AG154" s="84" t="str">
        <f t="shared" si="137"/>
        <v>1.040 Visualizes, represents, and divides a whole into halves and fourths M1NS-IIIc-73</v>
      </c>
      <c r="AH154" s="107">
        <v>13</v>
      </c>
      <c r="AI154" s="107"/>
      <c r="AJ154" s="107"/>
      <c r="AK154" s="61"/>
      <c r="AL154" s="61"/>
      <c r="AM154" s="61"/>
      <c r="AN154" s="64"/>
      <c r="AO154" s="64"/>
      <c r="AP154" s="103" t="s">
        <v>1818</v>
      </c>
      <c r="AQ154" s="103" t="str">
        <f t="shared" si="162"/>
        <v>Completed</v>
      </c>
      <c r="AR154" s="110"/>
    </row>
    <row r="155" spans="1:44" ht="15.75" customHeight="1" x14ac:dyDescent="0.2">
      <c r="A155" s="487"/>
      <c r="B155" s="502" t="s">
        <v>4667</v>
      </c>
      <c r="C155" s="61" t="s">
        <v>4668</v>
      </c>
      <c r="D155" s="73" t="s">
        <v>4669</v>
      </c>
      <c r="E155" s="73" t="s">
        <v>4670</v>
      </c>
      <c r="F155" s="183" t="s">
        <v>4671</v>
      </c>
      <c r="G155" s="100">
        <v>2</v>
      </c>
      <c r="H155" s="100"/>
      <c r="I155" s="101" t="s">
        <v>4672</v>
      </c>
      <c r="J155" s="61" t="s">
        <v>4673</v>
      </c>
      <c r="K155" s="61" t="s">
        <v>4674</v>
      </c>
      <c r="L155" s="61" t="s">
        <v>4675</v>
      </c>
      <c r="M155" s="247" t="s">
        <v>4676</v>
      </c>
      <c r="N155" s="247" t="s">
        <v>4677</v>
      </c>
      <c r="O155" s="83" t="s">
        <v>1043</v>
      </c>
      <c r="P155" s="102" t="s">
        <v>4678</v>
      </c>
      <c r="Q155" s="83" t="str">
        <f t="shared" si="209"/>
        <v>Ch 13 Practice 2.1.1: Recognizing and naming unit fractions</v>
      </c>
      <c r="R155" s="83" t="s">
        <v>1812</v>
      </c>
      <c r="S155" s="102" t="s">
        <v>1041</v>
      </c>
      <c r="T155" s="102" t="s">
        <v>1042</v>
      </c>
      <c r="U155" s="102" t="s">
        <v>33</v>
      </c>
      <c r="V155" s="61" t="s">
        <v>4665</v>
      </c>
      <c r="W155" s="104">
        <v>9789814969390</v>
      </c>
      <c r="X155" s="102">
        <v>73</v>
      </c>
      <c r="Y155" s="61" t="s">
        <v>1814</v>
      </c>
      <c r="Z155" s="61" t="s">
        <v>4666</v>
      </c>
      <c r="AA155" s="61" t="s">
        <v>4679</v>
      </c>
      <c r="AB155" s="61" t="str">
        <f t="shared" si="1"/>
        <v>2.151 Recognize and name a unit fraction up to 1/12 M2NS-IIId-72.2/M2NS-IIId-76.1</v>
      </c>
      <c r="AC155" s="61" t="str">
        <f t="shared" ref="AC155:AD155" si="233">Y155</f>
        <v>1. Numbers and Number Sense</v>
      </c>
      <c r="AD155" s="61" t="str">
        <f t="shared" si="233"/>
        <v>G2.1.04  Fractions / Concepts</v>
      </c>
      <c r="AE155" s="61" t="str">
        <f t="shared" si="3"/>
        <v>M2NS-IIId-72.2/M2NS-IIId-76.1</v>
      </c>
      <c r="AF155" s="242" t="str">
        <f t="shared" si="131"/>
        <v>M2NS-IIId-72.2: Visualizes, represents and identifies unit fractions with denominators of 10 and below.
M2NS-IIId-76.1: Reads and writes unit fractions.</v>
      </c>
      <c r="AG155" s="84" t="str">
        <f t="shared" si="137"/>
        <v>2.049 Visualizes, represents and identifies unit fractions with denominators of 10 and below M2NS-IIId-72.2
2.050 Reads and writes unit fractions M2NS-IIId-76.1</v>
      </c>
      <c r="AH155" s="107">
        <v>13</v>
      </c>
      <c r="AI155" s="107"/>
      <c r="AJ155" s="107"/>
      <c r="AK155" s="61"/>
      <c r="AL155" s="61"/>
      <c r="AM155" s="61"/>
      <c r="AN155" s="64"/>
      <c r="AO155" s="64"/>
      <c r="AP155" s="103" t="s">
        <v>1818</v>
      </c>
      <c r="AQ155" s="103" t="str">
        <f t="shared" si="162"/>
        <v>Completed</v>
      </c>
      <c r="AR155" s="110"/>
    </row>
    <row r="156" spans="1:44" ht="15.75" customHeight="1" x14ac:dyDescent="0.2">
      <c r="A156" s="487"/>
      <c r="B156" s="487"/>
      <c r="C156" s="56" t="s">
        <v>4680</v>
      </c>
      <c r="D156" s="73" t="s">
        <v>4681</v>
      </c>
      <c r="E156" s="73" t="s">
        <v>4682</v>
      </c>
      <c r="F156" s="183" t="s">
        <v>4683</v>
      </c>
      <c r="G156" s="100">
        <v>3</v>
      </c>
      <c r="H156" s="100"/>
      <c r="I156" s="101" t="s">
        <v>4684</v>
      </c>
      <c r="J156" s="61" t="s">
        <v>4685</v>
      </c>
      <c r="K156" s="61" t="s">
        <v>4686</v>
      </c>
      <c r="L156" s="61" t="s">
        <v>4687</v>
      </c>
      <c r="M156" s="247" t="s">
        <v>4688</v>
      </c>
      <c r="N156" s="247" t="s">
        <v>4689</v>
      </c>
      <c r="O156" s="83" t="s">
        <v>1043</v>
      </c>
      <c r="P156" s="102" t="s">
        <v>4690</v>
      </c>
      <c r="Q156" s="83" t="str">
        <f t="shared" si="209"/>
        <v>Ch 13 Practice 2.2.1: Recognizing and naming other fractions</v>
      </c>
      <c r="R156" s="83" t="s">
        <v>1812</v>
      </c>
      <c r="S156" s="102" t="s">
        <v>1041</v>
      </c>
      <c r="T156" s="102" t="s">
        <v>1042</v>
      </c>
      <c r="U156" s="102" t="s">
        <v>33</v>
      </c>
      <c r="V156" s="61" t="s">
        <v>4665</v>
      </c>
      <c r="W156" s="104">
        <v>9789814969390</v>
      </c>
      <c r="X156" s="102">
        <v>76</v>
      </c>
      <c r="Y156" s="61" t="s">
        <v>1814</v>
      </c>
      <c r="Z156" s="61" t="s">
        <v>4666</v>
      </c>
      <c r="AA156" s="61" t="s">
        <v>4679</v>
      </c>
      <c r="AB156" s="61" t="str">
        <f t="shared" si="1"/>
        <v>2.152 Recognize and name a fraction of a whole which is divided into equal parts M2NS-IIIe-79.1</v>
      </c>
      <c r="AC156" s="61" t="str">
        <f t="shared" ref="AC156:AD156" si="234">Y156</f>
        <v>1. Numbers and Number Sense</v>
      </c>
      <c r="AD156" s="61" t="str">
        <f t="shared" si="234"/>
        <v>G2.1.04  Fractions / Concepts</v>
      </c>
      <c r="AE156" s="61" t="str">
        <f t="shared" si="3"/>
        <v>M2NS-IIIe-79.1</v>
      </c>
      <c r="AF156" s="242" t="str">
        <f t="shared" si="131"/>
        <v>M2NS-IIIe-79.1: Identifies other fractions less than one with denominators 10 and below.</v>
      </c>
      <c r="AG156" s="84" t="str">
        <f t="shared" si="137"/>
        <v>2.049 Identifies other fractions less than one with denominators 10 and below M2NS-IIIe-79.1</v>
      </c>
      <c r="AH156" s="107">
        <v>13</v>
      </c>
      <c r="AI156" s="107"/>
      <c r="AJ156" s="107"/>
      <c r="AK156" s="61"/>
      <c r="AL156" s="61"/>
      <c r="AM156" s="61"/>
      <c r="AN156" s="64"/>
      <c r="AO156" s="64"/>
      <c r="AP156" s="103" t="s">
        <v>1818</v>
      </c>
      <c r="AQ156" s="103" t="str">
        <f t="shared" si="162"/>
        <v>Completed</v>
      </c>
      <c r="AR156" s="110"/>
    </row>
    <row r="157" spans="1:44" ht="15.75" customHeight="1" x14ac:dyDescent="0.2">
      <c r="A157" s="487"/>
      <c r="B157" s="487"/>
      <c r="C157" s="61" t="s">
        <v>4691</v>
      </c>
      <c r="D157" s="73" t="s">
        <v>4692</v>
      </c>
      <c r="E157" s="73" t="s">
        <v>4693</v>
      </c>
      <c r="F157" s="183" t="s">
        <v>4694</v>
      </c>
      <c r="G157" s="100">
        <v>4</v>
      </c>
      <c r="H157" s="100" t="s">
        <v>4695</v>
      </c>
      <c r="I157" s="101"/>
      <c r="J157" s="61" t="s">
        <v>4696</v>
      </c>
      <c r="K157" s="84" t="s">
        <v>4697</v>
      </c>
      <c r="L157" s="84" t="s">
        <v>4698</v>
      </c>
      <c r="M157" s="236" t="s">
        <v>4699</v>
      </c>
      <c r="N157" s="236" t="s">
        <v>4700</v>
      </c>
      <c r="O157" s="83" t="s">
        <v>1043</v>
      </c>
      <c r="P157" s="102" t="s">
        <v>4701</v>
      </c>
      <c r="Q157" s="83" t="str">
        <f t="shared" si="209"/>
        <v>Ch 13 Practice 2.3.1: Making a whole</v>
      </c>
      <c r="R157" s="83" t="s">
        <v>1812</v>
      </c>
      <c r="S157" s="102" t="s">
        <v>1041</v>
      </c>
      <c r="T157" s="102" t="s">
        <v>1042</v>
      </c>
      <c r="U157" s="102" t="s">
        <v>33</v>
      </c>
      <c r="V157" s="61" t="s">
        <v>4665</v>
      </c>
      <c r="W157" s="104">
        <v>9789814969390</v>
      </c>
      <c r="X157" s="102">
        <v>78</v>
      </c>
      <c r="Y157" s="61" t="s">
        <v>1814</v>
      </c>
      <c r="Z157" s="61" t="s">
        <v>4666</v>
      </c>
      <c r="AA157" s="61" t="s">
        <v>4679</v>
      </c>
      <c r="AB157" s="61" t="str">
        <f t="shared" si="1"/>
        <v>2.153 Find the fraction that must be added to a given fraction to make a whole M2NS-IIIf-72.3</v>
      </c>
      <c r="AC157" s="61" t="str">
        <f t="shared" ref="AC157:AD157" si="235">Y157</f>
        <v>1. Numbers and Number Sense</v>
      </c>
      <c r="AD157" s="61" t="str">
        <f t="shared" si="235"/>
        <v>G2.1.04  Fractions / Concepts</v>
      </c>
      <c r="AE157" s="61" t="str">
        <f t="shared" si="3"/>
        <v>M2NS-IIIf-72.3</v>
      </c>
      <c r="AF157" s="242" t="str">
        <f t="shared" si="131"/>
        <v>M2NS-IIIf-72.3: Visualizes similar fractions (using group of objects and number line).</v>
      </c>
      <c r="AG157" s="84" t="str">
        <f t="shared" si="137"/>
        <v>2.054 Visualizes similar fractions M2NS-IIIf-72.3</v>
      </c>
      <c r="AH157" s="107">
        <v>13</v>
      </c>
      <c r="AI157" s="107"/>
      <c r="AJ157" s="107"/>
      <c r="AK157" s="61"/>
      <c r="AL157" s="61"/>
      <c r="AM157" s="61"/>
      <c r="AN157" s="64"/>
      <c r="AO157" s="64"/>
      <c r="AP157" s="103" t="s">
        <v>1818</v>
      </c>
      <c r="AQ157" s="103" t="str">
        <f t="shared" si="162"/>
        <v>Completed</v>
      </c>
      <c r="AR157" s="110"/>
    </row>
    <row r="158" spans="1:44" ht="15.75" customHeight="1" x14ac:dyDescent="0.2">
      <c r="A158" s="487"/>
      <c r="B158" s="471"/>
      <c r="C158" s="56" t="s">
        <v>4702</v>
      </c>
      <c r="D158" s="73" t="s">
        <v>4703</v>
      </c>
      <c r="E158" s="73" t="s">
        <v>4704</v>
      </c>
      <c r="F158" s="183" t="s">
        <v>4705</v>
      </c>
      <c r="G158" s="100">
        <v>5</v>
      </c>
      <c r="H158" s="100" t="s">
        <v>4706</v>
      </c>
      <c r="I158" s="101"/>
      <c r="J158" s="61" t="s">
        <v>4707</v>
      </c>
      <c r="K158" s="84" t="s">
        <v>4708</v>
      </c>
      <c r="L158" s="84" t="s">
        <v>4709</v>
      </c>
      <c r="M158" s="236" t="s">
        <v>4710</v>
      </c>
      <c r="N158" s="250" t="s">
        <v>4711</v>
      </c>
      <c r="O158" s="83" t="s">
        <v>1043</v>
      </c>
      <c r="P158" s="102" t="s">
        <v>4712</v>
      </c>
      <c r="Q158" s="83" t="str">
        <f t="shared" si="209"/>
        <v>Ch 13 Practice 2.4.1: Comparing fractions with the same numerator or denominator</v>
      </c>
      <c r="R158" s="83" t="s">
        <v>1812</v>
      </c>
      <c r="S158" s="102" t="s">
        <v>1041</v>
      </c>
      <c r="T158" s="102" t="s">
        <v>1042</v>
      </c>
      <c r="U158" s="102" t="s">
        <v>33</v>
      </c>
      <c r="V158" s="61" t="s">
        <v>4665</v>
      </c>
      <c r="W158" s="104">
        <v>9789814969390</v>
      </c>
      <c r="X158" s="102">
        <v>81</v>
      </c>
      <c r="Y158" s="61" t="s">
        <v>1814</v>
      </c>
      <c r="Z158" s="61" t="s">
        <v>4666</v>
      </c>
      <c r="AA158" s="61" t="s">
        <v>4679</v>
      </c>
      <c r="AB158" s="61" t="str">
        <f t="shared" si="1"/>
        <v>2.154 Compare and order unit fractions M2NS-IIIe-77.1/M2NS-IIIe-78.1</v>
      </c>
      <c r="AC158" s="61" t="str">
        <f t="shared" ref="AC158:AD158" si="236">Y158</f>
        <v>1. Numbers and Number Sense</v>
      </c>
      <c r="AD158" s="61" t="str">
        <f t="shared" si="236"/>
        <v>G2.1.04  Fractions / Concepts</v>
      </c>
      <c r="AE158" s="61" t="str">
        <f t="shared" si="3"/>
        <v>M2NS-IIIe-77.1/M2NS-IIIe-78.1</v>
      </c>
      <c r="AF158" s="242" t="str">
        <f t="shared" si="131"/>
        <v>M2NS-IIIe-77.1: Compares unit fractions using relation symbols.
M2NS-IIIe-78.1: Arranges unit fractions in increasing or decreasing order.</v>
      </c>
      <c r="AG158" s="84" t="str">
        <f t="shared" si="137"/>
        <v>2.051 Compares unit fractions M2NS-IIIe-77.1
2.052 Arranges unit fractions in increasing or decreasing order M2NS-IIIe-78.1</v>
      </c>
      <c r="AH158" s="107">
        <v>13</v>
      </c>
      <c r="AI158" s="107"/>
      <c r="AJ158" s="107"/>
      <c r="AK158" s="61"/>
      <c r="AL158" s="61"/>
      <c r="AM158" s="61"/>
      <c r="AN158" s="64"/>
      <c r="AO158" s="64"/>
      <c r="AP158" s="103" t="s">
        <v>1818</v>
      </c>
      <c r="AQ158" s="103" t="str">
        <f t="shared" si="162"/>
        <v>Completed</v>
      </c>
      <c r="AR158" s="110"/>
    </row>
    <row r="159" spans="1:44" ht="15.75" customHeight="1" x14ac:dyDescent="0.2">
      <c r="A159" s="502" t="s">
        <v>4713</v>
      </c>
      <c r="B159" s="502" t="s">
        <v>4714</v>
      </c>
      <c r="C159" s="502" t="s">
        <v>4715</v>
      </c>
      <c r="D159" s="61" t="s">
        <v>4716</v>
      </c>
      <c r="E159" s="61" t="s">
        <v>4717</v>
      </c>
      <c r="F159" s="176" t="s">
        <v>4718</v>
      </c>
      <c r="G159" s="100">
        <v>1</v>
      </c>
      <c r="H159" s="100"/>
      <c r="I159" s="101" t="s">
        <v>4719</v>
      </c>
      <c r="J159" s="61" t="s">
        <v>4720</v>
      </c>
      <c r="K159" s="84" t="s">
        <v>4721</v>
      </c>
      <c r="L159" s="84" t="s">
        <v>4722</v>
      </c>
      <c r="M159" s="236" t="s">
        <v>4723</v>
      </c>
      <c r="N159" s="236" t="s">
        <v>4724</v>
      </c>
      <c r="O159" s="83" t="s">
        <v>1043</v>
      </c>
      <c r="P159" s="102" t="s">
        <v>4725</v>
      </c>
      <c r="Q159" s="83" t="str">
        <f t="shared" si="209"/>
        <v>Ch 14 Practice 1.1.1: Telling time by 5-minute intervals</v>
      </c>
      <c r="R159" s="83" t="s">
        <v>1812</v>
      </c>
      <c r="S159" s="102" t="s">
        <v>1041</v>
      </c>
      <c r="T159" s="102" t="s">
        <v>1042</v>
      </c>
      <c r="U159" s="102" t="s">
        <v>33</v>
      </c>
      <c r="V159" s="61" t="s">
        <v>4726</v>
      </c>
      <c r="W159" s="104">
        <v>9789814969390</v>
      </c>
      <c r="X159" s="102">
        <v>90</v>
      </c>
      <c r="Y159" s="61" t="s">
        <v>2600</v>
      </c>
      <c r="Z159" s="61" t="s">
        <v>4727</v>
      </c>
      <c r="AA159" s="61" t="s">
        <v>3100</v>
      </c>
      <c r="AB159" s="61" t="str">
        <f t="shared" si="1"/>
        <v>2.155 Tell time by 5-minute intervals after the hour M2ME-IVa-5</v>
      </c>
      <c r="AC159" s="61" t="str">
        <f t="shared" ref="AC159:AD159" si="237">Y159</f>
        <v>2. Measurement</v>
      </c>
      <c r="AD159" s="61" t="str">
        <f t="shared" si="237"/>
        <v>G2.2.05  Time: Clock</v>
      </c>
      <c r="AE159" s="61" t="str">
        <f t="shared" si="3"/>
        <v>M2ME-IVa-5</v>
      </c>
      <c r="AF159" s="242" t="str">
        <f t="shared" si="131"/>
        <v>M2ME-IVa-5: Tells and writes time in minutes including am and pm using analog and digital clocks.</v>
      </c>
      <c r="AG159" s="84" t="str">
        <f t="shared" si="137"/>
        <v>2.069 Tells and writes time in minutes including am and pm M2ME-IVa-5</v>
      </c>
      <c r="AH159" s="107">
        <v>14</v>
      </c>
      <c r="AI159" s="107"/>
      <c r="AJ159" s="107"/>
      <c r="AK159" s="61"/>
      <c r="AL159" s="61"/>
      <c r="AM159" s="61"/>
      <c r="AN159" s="64"/>
      <c r="AO159" s="64"/>
      <c r="AP159" s="103" t="s">
        <v>1818</v>
      </c>
      <c r="AQ159" s="103" t="str">
        <f t="shared" si="162"/>
        <v>Completed</v>
      </c>
      <c r="AR159" s="110"/>
    </row>
    <row r="160" spans="1:44" ht="15.75" customHeight="1" x14ac:dyDescent="0.2">
      <c r="A160" s="487"/>
      <c r="B160" s="487"/>
      <c r="C160" s="471"/>
      <c r="D160" s="63" t="s">
        <v>4728</v>
      </c>
      <c r="E160" s="63" t="s">
        <v>4729</v>
      </c>
      <c r="F160" s="176" t="s">
        <v>3118</v>
      </c>
      <c r="G160" s="100">
        <v>2</v>
      </c>
      <c r="H160" s="100"/>
      <c r="I160" s="101"/>
      <c r="J160" s="63" t="s">
        <v>4730</v>
      </c>
      <c r="K160" s="63" t="s">
        <v>4721</v>
      </c>
      <c r="L160" s="63" t="s">
        <v>4722</v>
      </c>
      <c r="M160" s="251" t="s">
        <v>4723</v>
      </c>
      <c r="N160" s="251" t="s">
        <v>4724</v>
      </c>
      <c r="O160" s="102" t="s">
        <v>1043</v>
      </c>
      <c r="P160" s="102" t="s">
        <v>4731</v>
      </c>
      <c r="Q160" s="102" t="str">
        <f t="shared" si="209"/>
        <v>Ch 14 Practice 1.1.2: Relating time to events of a day</v>
      </c>
      <c r="R160" s="102" t="s">
        <v>1812</v>
      </c>
      <c r="S160" s="102" t="s">
        <v>1041</v>
      </c>
      <c r="T160" s="102" t="s">
        <v>1042</v>
      </c>
      <c r="U160" s="102" t="s">
        <v>33</v>
      </c>
      <c r="V160" s="61" t="s">
        <v>4726</v>
      </c>
      <c r="W160" s="104">
        <v>9789814969390</v>
      </c>
      <c r="X160" s="102">
        <v>90</v>
      </c>
      <c r="Y160" s="61" t="s">
        <v>2600</v>
      </c>
      <c r="Z160" s="61" t="s">
        <v>4727</v>
      </c>
      <c r="AA160" s="61" t="s">
        <v>3100</v>
      </c>
      <c r="AB160" s="61" t="str">
        <f t="shared" si="1"/>
        <v>2.156 Relate time to events of a day M2ME-IVa-5</v>
      </c>
      <c r="AC160" s="61" t="str">
        <f t="shared" ref="AC160:AD160" si="238">Y160</f>
        <v>2. Measurement</v>
      </c>
      <c r="AD160" s="61" t="str">
        <f t="shared" si="238"/>
        <v>G2.2.05  Time: Clock</v>
      </c>
      <c r="AE160" s="61" t="str">
        <f t="shared" si="3"/>
        <v>M2ME-IVa-5</v>
      </c>
      <c r="AF160" s="242" t="str">
        <f t="shared" si="131"/>
        <v>M2ME-IVa-5: Tells and writes time in minutes including am and pm using analog and digital clocks.</v>
      </c>
      <c r="AG160" s="61" t="str">
        <f t="shared" si="137"/>
        <v>2.069 Tells and writes time in minutes including am and pm M2ME-IVa-5</v>
      </c>
      <c r="AH160" s="175">
        <v>14</v>
      </c>
      <c r="AI160" s="175"/>
      <c r="AJ160" s="175"/>
      <c r="AK160" s="61"/>
      <c r="AL160" s="61"/>
      <c r="AM160" s="61"/>
      <c r="AN160" s="64"/>
      <c r="AO160" s="64"/>
      <c r="AP160" s="103" t="s">
        <v>1818</v>
      </c>
      <c r="AQ160" s="103" t="str">
        <f t="shared" si="162"/>
        <v>Completed</v>
      </c>
      <c r="AR160" s="110"/>
    </row>
    <row r="161" spans="1:44" ht="15.75" customHeight="1" x14ac:dyDescent="0.2">
      <c r="A161" s="487"/>
      <c r="B161" s="471"/>
      <c r="C161" s="61" t="s">
        <v>4732</v>
      </c>
      <c r="D161" s="181" t="s">
        <v>4733</v>
      </c>
      <c r="E161" s="181" t="s">
        <v>4734</v>
      </c>
      <c r="F161" s="184" t="s">
        <v>4735</v>
      </c>
      <c r="G161" s="100">
        <v>3</v>
      </c>
      <c r="H161" s="100"/>
      <c r="I161" s="101"/>
      <c r="J161" s="61" t="s">
        <v>4736</v>
      </c>
      <c r="K161" s="84" t="s">
        <v>4721</v>
      </c>
      <c r="L161" s="84" t="s">
        <v>4722</v>
      </c>
      <c r="M161" s="236" t="s">
        <v>4723</v>
      </c>
      <c r="N161" s="236" t="s">
        <v>4724</v>
      </c>
      <c r="O161" s="83" t="s">
        <v>1043</v>
      </c>
      <c r="P161" s="102" t="s">
        <v>4733</v>
      </c>
      <c r="Q161" s="83" t="str">
        <f t="shared" si="209"/>
        <v>Ch 14 Practice 1.2.1: Tell time by 5-minute intervals before the hour</v>
      </c>
      <c r="R161" s="83" t="s">
        <v>1812</v>
      </c>
      <c r="S161" s="102" t="s">
        <v>1041</v>
      </c>
      <c r="T161" s="102" t="s">
        <v>1042</v>
      </c>
      <c r="U161" s="102" t="s">
        <v>33</v>
      </c>
      <c r="V161" s="61" t="s">
        <v>4726</v>
      </c>
      <c r="W161" s="104">
        <v>9789814969390</v>
      </c>
      <c r="X161" s="102">
        <v>90</v>
      </c>
      <c r="Y161" s="61" t="s">
        <v>2600</v>
      </c>
      <c r="Z161" s="61" t="s">
        <v>4727</v>
      </c>
      <c r="AA161" s="61" t="s">
        <v>3100</v>
      </c>
      <c r="AB161" s="61" t="str">
        <f t="shared" si="1"/>
        <v xml:space="preserve">2.157 Tell time by 5-minute intervals before the hour </v>
      </c>
      <c r="AC161" s="61" t="str">
        <f t="shared" ref="AC161:AD161" si="239">Y161</f>
        <v>2. Measurement</v>
      </c>
      <c r="AD161" s="61" t="str">
        <f t="shared" si="239"/>
        <v>G2.2.05  Time: Clock</v>
      </c>
      <c r="AE161" s="61" t="str">
        <f t="shared" si="3"/>
        <v>M2ME-IVa-5</v>
      </c>
      <c r="AF161" s="242" t="str">
        <f t="shared" si="131"/>
        <v>M2ME-IVa-5: Tells and writes time in minutes including am and pm using analog and digital clocks.</v>
      </c>
      <c r="AG161" s="84" t="str">
        <f t="shared" si="137"/>
        <v>2.069 Tells and writes time in minutes including am and pm M2ME-IVa-5</v>
      </c>
      <c r="AH161" s="107">
        <v>14</v>
      </c>
      <c r="AI161" s="107"/>
      <c r="AJ161" s="107"/>
      <c r="AK161" s="61"/>
      <c r="AL161" s="61"/>
      <c r="AM161" s="61"/>
      <c r="AN161" s="64"/>
      <c r="AO161" s="64"/>
      <c r="AP161" s="103" t="s">
        <v>1818</v>
      </c>
      <c r="AQ161" s="103" t="str">
        <f t="shared" si="162"/>
        <v>Completed</v>
      </c>
      <c r="AR161" s="110"/>
    </row>
    <row r="162" spans="1:44" ht="15.75" customHeight="1" x14ac:dyDescent="0.2">
      <c r="A162" s="487"/>
      <c r="B162" s="502" t="s">
        <v>4737</v>
      </c>
      <c r="C162" s="61" t="s">
        <v>4738</v>
      </c>
      <c r="D162" s="61" t="s">
        <v>4739</v>
      </c>
      <c r="E162" s="61" t="s">
        <v>4740</v>
      </c>
      <c r="F162" s="176" t="s">
        <v>4741</v>
      </c>
      <c r="G162" s="100">
        <v>4</v>
      </c>
      <c r="H162" s="100" t="s">
        <v>4742</v>
      </c>
      <c r="I162" s="101"/>
      <c r="J162" s="61" t="s">
        <v>4743</v>
      </c>
      <c r="K162" s="84" t="s">
        <v>4721</v>
      </c>
      <c r="L162" s="84" t="s">
        <v>4722</v>
      </c>
      <c r="M162" s="236" t="s">
        <v>4723</v>
      </c>
      <c r="N162" s="236" t="s">
        <v>4724</v>
      </c>
      <c r="O162" s="83" t="s">
        <v>1043</v>
      </c>
      <c r="P162" s="102" t="s">
        <v>4744</v>
      </c>
      <c r="Q162" s="83" t="str">
        <f t="shared" si="209"/>
        <v>Ch 14 Practice 2.1.1: Telling time using a.m. and p.m.</v>
      </c>
      <c r="R162" s="83" t="s">
        <v>1812</v>
      </c>
      <c r="S162" s="102" t="s">
        <v>1041</v>
      </c>
      <c r="T162" s="102" t="s">
        <v>1042</v>
      </c>
      <c r="U162" s="102" t="s">
        <v>33</v>
      </c>
      <c r="V162" s="61" t="s">
        <v>4726</v>
      </c>
      <c r="W162" s="104">
        <v>9789814969390</v>
      </c>
      <c r="X162" s="102">
        <v>97</v>
      </c>
      <c r="Y162" s="61" t="s">
        <v>2600</v>
      </c>
      <c r="Z162" s="61" t="s">
        <v>4727</v>
      </c>
      <c r="AA162" s="61" t="s">
        <v>4745</v>
      </c>
      <c r="AB162" s="61" t="str">
        <f t="shared" si="1"/>
        <v>2.158 Use a.m. and p.m. to tell time M2ME-IVa-5</v>
      </c>
      <c r="AC162" s="61" t="str">
        <f t="shared" ref="AC162:AD162" si="240">Y162</f>
        <v>2. Measurement</v>
      </c>
      <c r="AD162" s="61" t="str">
        <f t="shared" si="240"/>
        <v>G2.2.05  Time: Clock</v>
      </c>
      <c r="AE162" s="61" t="str">
        <f t="shared" si="3"/>
        <v>M2ME-IVa-5</v>
      </c>
      <c r="AF162" s="242" t="str">
        <f t="shared" si="131"/>
        <v>M2ME-IVa-5: Tells and writes time in minutes including am and pm using analog and digital clocks.</v>
      </c>
      <c r="AG162" s="84" t="str">
        <f t="shared" si="137"/>
        <v>2.069 Tells and writes time in minutes including am and pm M2ME-IVa-5</v>
      </c>
      <c r="AH162" s="107">
        <v>14</v>
      </c>
      <c r="AI162" s="107"/>
      <c r="AJ162" s="107"/>
      <c r="AK162" s="61"/>
      <c r="AL162" s="61"/>
      <c r="AM162" s="61"/>
      <c r="AN162" s="64"/>
      <c r="AO162" s="64"/>
      <c r="AP162" s="103" t="s">
        <v>1818</v>
      </c>
      <c r="AQ162" s="103" t="str">
        <f t="shared" si="162"/>
        <v>Completed</v>
      </c>
      <c r="AR162" s="110"/>
    </row>
    <row r="163" spans="1:44" ht="15.75" customHeight="1" x14ac:dyDescent="0.2">
      <c r="A163" s="487"/>
      <c r="B163" s="487"/>
      <c r="C163" s="502" t="s">
        <v>4746</v>
      </c>
      <c r="D163" s="61" t="s">
        <v>4747</v>
      </c>
      <c r="E163" s="61" t="s">
        <v>4748</v>
      </c>
      <c r="F163" s="176" t="s">
        <v>4749</v>
      </c>
      <c r="G163" s="100">
        <v>5</v>
      </c>
      <c r="H163" s="100"/>
      <c r="I163" s="101"/>
      <c r="J163" s="61" t="s">
        <v>4750</v>
      </c>
      <c r="K163" s="84" t="s">
        <v>4751</v>
      </c>
      <c r="L163" s="84" t="s">
        <v>4752</v>
      </c>
      <c r="M163" s="236" t="s">
        <v>4753</v>
      </c>
      <c r="N163" s="236" t="s">
        <v>4754</v>
      </c>
      <c r="O163" s="83" t="s">
        <v>1043</v>
      </c>
      <c r="P163" s="119" t="s">
        <v>4755</v>
      </c>
      <c r="Q163" s="83" t="str">
        <f t="shared" si="209"/>
        <v>Ch 14 Practice 2.2.1: Duration of time from the hour</v>
      </c>
      <c r="R163" s="83" t="s">
        <v>1812</v>
      </c>
      <c r="S163" s="102" t="s">
        <v>1041</v>
      </c>
      <c r="T163" s="102" t="s">
        <v>1042</v>
      </c>
      <c r="U163" s="102" t="s">
        <v>33</v>
      </c>
      <c r="V163" s="61" t="s">
        <v>4726</v>
      </c>
      <c r="W163" s="104">
        <v>9789814969390</v>
      </c>
      <c r="X163" s="102">
        <v>97</v>
      </c>
      <c r="Y163" s="61" t="s">
        <v>2600</v>
      </c>
      <c r="Z163" s="61" t="s">
        <v>4727</v>
      </c>
      <c r="AA163" s="61" t="s">
        <v>4745</v>
      </c>
      <c r="AB163" s="61" t="str">
        <f t="shared" si="1"/>
        <v>2.159 Find the duration of a time interval from the hour using a clock face M2ME-IVa-7</v>
      </c>
      <c r="AC163" s="61" t="str">
        <f t="shared" ref="AC163:AD163" si="241">Y163</f>
        <v>2. Measurement</v>
      </c>
      <c r="AD163" s="61" t="str">
        <f t="shared" si="241"/>
        <v>G2.2.05  Time: Clock</v>
      </c>
      <c r="AE163" s="61" t="str">
        <f t="shared" si="3"/>
        <v>M2ME-IVa-7</v>
      </c>
      <c r="AF163" s="242" t="str">
        <f t="shared" si="131"/>
        <v>M2ME-IVa-7: Visualizes, represents, and solves problems involving time (minutes including am and pm and elapsed time in days).</v>
      </c>
      <c r="AG163" s="84" t="str">
        <f t="shared" si="137"/>
        <v>2.071 Visualizes, represents, and solves problems involving time M2ME-IVa-7</v>
      </c>
      <c r="AH163" s="107">
        <v>14</v>
      </c>
      <c r="AI163" s="107"/>
      <c r="AJ163" s="107"/>
      <c r="AK163" s="61"/>
      <c r="AL163" s="61"/>
      <c r="AM163" s="61"/>
      <c r="AN163" s="64"/>
      <c r="AO163" s="64"/>
      <c r="AP163" s="103" t="s">
        <v>1818</v>
      </c>
      <c r="AQ163" s="103" t="str">
        <f t="shared" si="162"/>
        <v>Completed</v>
      </c>
      <c r="AR163" s="110"/>
    </row>
    <row r="164" spans="1:44" ht="15.75" customHeight="1" x14ac:dyDescent="0.2">
      <c r="A164" s="487"/>
      <c r="B164" s="487"/>
      <c r="C164" s="471"/>
      <c r="D164" s="63" t="s">
        <v>4756</v>
      </c>
      <c r="E164" s="63" t="s">
        <v>4757</v>
      </c>
      <c r="F164" s="176" t="s">
        <v>4758</v>
      </c>
      <c r="G164" s="100">
        <v>6</v>
      </c>
      <c r="H164" s="100"/>
      <c r="I164" s="101"/>
      <c r="J164" s="61" t="s">
        <v>4759</v>
      </c>
      <c r="K164" s="84" t="s">
        <v>4751</v>
      </c>
      <c r="L164" s="84" t="s">
        <v>4752</v>
      </c>
      <c r="M164" s="236" t="s">
        <v>4753</v>
      </c>
      <c r="N164" s="236" t="s">
        <v>4754</v>
      </c>
      <c r="O164" s="83" t="s">
        <v>1043</v>
      </c>
      <c r="P164" s="119" t="s">
        <v>4760</v>
      </c>
      <c r="Q164" s="83" t="str">
        <f t="shared" si="209"/>
        <v>Ch 14 Practice 2.2.2: Knowing how long daily activities take</v>
      </c>
      <c r="R164" s="83" t="s">
        <v>1812</v>
      </c>
      <c r="S164" s="102" t="s">
        <v>1041</v>
      </c>
      <c r="T164" s="102" t="s">
        <v>1042</v>
      </c>
      <c r="U164" s="102" t="s">
        <v>33</v>
      </c>
      <c r="V164" s="61" t="s">
        <v>4726</v>
      </c>
      <c r="W164" s="104">
        <v>9789814969390</v>
      </c>
      <c r="X164" s="102">
        <v>97</v>
      </c>
      <c r="Y164" s="61" t="s">
        <v>2600</v>
      </c>
      <c r="Z164" s="61" t="s">
        <v>4727</v>
      </c>
      <c r="AA164" s="61" t="s">
        <v>4745</v>
      </c>
      <c r="AB164" s="61" t="str">
        <f t="shared" si="1"/>
        <v>2.160 Develop a sense of the duration of daily activities M2ME-IVa-7</v>
      </c>
      <c r="AC164" s="61" t="str">
        <f t="shared" ref="AC164:AD164" si="242">Y164</f>
        <v>2. Measurement</v>
      </c>
      <c r="AD164" s="61" t="str">
        <f t="shared" si="242"/>
        <v>G2.2.05  Time: Clock</v>
      </c>
      <c r="AE164" s="61" t="str">
        <f t="shared" si="3"/>
        <v>M2ME-IVa-7</v>
      </c>
      <c r="AF164" s="242" t="str">
        <f t="shared" si="131"/>
        <v>M2ME-IVa-7: Visualizes, represents, and solves problems involving time (minutes including am and pm and elapsed time in days).</v>
      </c>
      <c r="AG164" s="84" t="str">
        <f t="shared" si="137"/>
        <v>2.071 Visualizes, represents, and solves problems involving time M2ME-IVa-7</v>
      </c>
      <c r="AH164" s="107">
        <v>14</v>
      </c>
      <c r="AI164" s="107"/>
      <c r="AJ164" s="107"/>
      <c r="AK164" s="61"/>
      <c r="AL164" s="61"/>
      <c r="AM164" s="61"/>
      <c r="AN164" s="64"/>
      <c r="AO164" s="64"/>
      <c r="AP164" s="103" t="s">
        <v>1818</v>
      </c>
      <c r="AQ164" s="103" t="str">
        <f t="shared" si="162"/>
        <v>Completed</v>
      </c>
      <c r="AR164" s="110"/>
    </row>
    <row r="165" spans="1:44" ht="15.75" customHeight="1" x14ac:dyDescent="0.2">
      <c r="A165" s="487"/>
      <c r="B165" s="487"/>
      <c r="C165" s="502" t="s">
        <v>4761</v>
      </c>
      <c r="D165" s="61" t="s">
        <v>4762</v>
      </c>
      <c r="E165" s="61" t="s">
        <v>4763</v>
      </c>
      <c r="F165" s="176" t="s">
        <v>4764</v>
      </c>
      <c r="G165" s="100">
        <v>7</v>
      </c>
      <c r="H165" s="100"/>
      <c r="I165" s="101"/>
      <c r="J165" s="61" t="s">
        <v>4765</v>
      </c>
      <c r="K165" s="84" t="s">
        <v>4751</v>
      </c>
      <c r="L165" s="84" t="s">
        <v>4752</v>
      </c>
      <c r="M165" s="236" t="s">
        <v>4753</v>
      </c>
      <c r="N165" s="236" t="s">
        <v>4754</v>
      </c>
      <c r="O165" s="83" t="s">
        <v>1043</v>
      </c>
      <c r="P165" s="119" t="s">
        <v>4766</v>
      </c>
      <c r="Q165" s="83" t="str">
        <f t="shared" si="209"/>
        <v xml:space="preserve">Ch 14 Practice 2.3.1: Finding duration </v>
      </c>
      <c r="R165" s="83" t="s">
        <v>1812</v>
      </c>
      <c r="S165" s="102" t="s">
        <v>1041</v>
      </c>
      <c r="T165" s="102" t="s">
        <v>1042</v>
      </c>
      <c r="U165" s="102" t="s">
        <v>33</v>
      </c>
      <c r="V165" s="61" t="s">
        <v>4726</v>
      </c>
      <c r="W165" s="104">
        <v>9789814969390</v>
      </c>
      <c r="X165" s="102">
        <v>101</v>
      </c>
      <c r="Y165" s="61" t="s">
        <v>2600</v>
      </c>
      <c r="Z165" s="61" t="s">
        <v>4727</v>
      </c>
      <c r="AA165" s="61" t="s">
        <v>4745</v>
      </c>
      <c r="AB165" s="61" t="str">
        <f t="shared" si="1"/>
        <v>2.161 Find the duration of a time interval using a clock face M2ME-IVa-7</v>
      </c>
      <c r="AC165" s="61" t="str">
        <f t="shared" ref="AC165:AD165" si="243">Y165</f>
        <v>2. Measurement</v>
      </c>
      <c r="AD165" s="61" t="str">
        <f t="shared" si="243"/>
        <v>G2.2.05  Time: Clock</v>
      </c>
      <c r="AE165" s="61" t="str">
        <f t="shared" si="3"/>
        <v>M2ME-IVa-7</v>
      </c>
      <c r="AF165" s="242" t="str">
        <f t="shared" si="131"/>
        <v>M2ME-IVa-7: Visualizes, represents, and solves problems involving time (minutes including am and pm and elapsed time in days).</v>
      </c>
      <c r="AG165" s="84" t="str">
        <f t="shared" si="137"/>
        <v>2.071 Visualizes, represents, and solves problems involving time M2ME-IVa-7</v>
      </c>
      <c r="AH165" s="107">
        <v>14</v>
      </c>
      <c r="AI165" s="107"/>
      <c r="AJ165" s="107"/>
      <c r="AK165" s="61"/>
      <c r="AL165" s="61"/>
      <c r="AM165" s="61"/>
      <c r="AN165" s="64"/>
      <c r="AO165" s="64"/>
      <c r="AP165" s="103" t="s">
        <v>1818</v>
      </c>
      <c r="AQ165" s="103" t="str">
        <f t="shared" si="162"/>
        <v>Completed</v>
      </c>
      <c r="AR165" s="110"/>
    </row>
    <row r="166" spans="1:44" ht="15.75" customHeight="1" x14ac:dyDescent="0.2">
      <c r="A166" s="487"/>
      <c r="B166" s="471"/>
      <c r="C166" s="471"/>
      <c r="D166" s="65" t="s">
        <v>4767</v>
      </c>
      <c r="E166" s="65" t="s">
        <v>4768</v>
      </c>
      <c r="F166" s="65" t="s">
        <v>4758</v>
      </c>
      <c r="G166" s="100">
        <v>8</v>
      </c>
      <c r="H166" s="100"/>
      <c r="I166" s="101"/>
      <c r="J166" s="61" t="s">
        <v>4769</v>
      </c>
      <c r="K166" s="84" t="s">
        <v>4751</v>
      </c>
      <c r="L166" s="84" t="s">
        <v>4752</v>
      </c>
      <c r="M166" s="236" t="s">
        <v>4753</v>
      </c>
      <c r="N166" s="236" t="s">
        <v>4754</v>
      </c>
      <c r="O166" s="83" t="s">
        <v>1043</v>
      </c>
      <c r="P166" s="119" t="s">
        <v>4767</v>
      </c>
      <c r="Q166" s="83" t="str">
        <f t="shared" si="209"/>
        <v>Ch 14 Practice 2.3.2: Develop a sense of the duration of daily activities</v>
      </c>
      <c r="R166" s="83" t="s">
        <v>1812</v>
      </c>
      <c r="S166" s="102" t="s">
        <v>1041</v>
      </c>
      <c r="T166" s="102" t="s">
        <v>1042</v>
      </c>
      <c r="U166" s="102" t="s">
        <v>33</v>
      </c>
      <c r="V166" s="61" t="s">
        <v>4726</v>
      </c>
      <c r="W166" s="104">
        <v>9789814969390</v>
      </c>
      <c r="X166" s="102">
        <v>101</v>
      </c>
      <c r="Y166" s="61" t="s">
        <v>2600</v>
      </c>
      <c r="Z166" s="61" t="s">
        <v>4727</v>
      </c>
      <c r="AA166" s="61" t="s">
        <v>4745</v>
      </c>
      <c r="AB166" s="61" t="str">
        <f t="shared" si="1"/>
        <v>2.162 Develop a sense of the duration of daily activities M2ME-IVa-7</v>
      </c>
      <c r="AC166" s="61" t="str">
        <f t="shared" ref="AC166:AD166" si="244">Y166</f>
        <v>2. Measurement</v>
      </c>
      <c r="AD166" s="61" t="str">
        <f t="shared" si="244"/>
        <v>G2.2.05  Time: Clock</v>
      </c>
      <c r="AE166" s="61" t="str">
        <f t="shared" si="3"/>
        <v>M2ME-IVa-7</v>
      </c>
      <c r="AF166" s="242" t="str">
        <f t="shared" si="131"/>
        <v>M2ME-IVa-7: Visualizes, represents, and solves problems involving time (minutes including am and pm and elapsed time in days).</v>
      </c>
      <c r="AG166" s="84" t="str">
        <f t="shared" si="137"/>
        <v>2.071 Visualizes, represents, and solves problems involving time M2ME-IVa-7</v>
      </c>
      <c r="AH166" s="107">
        <v>14</v>
      </c>
      <c r="AI166" s="107"/>
      <c r="AJ166" s="107"/>
      <c r="AK166" s="61"/>
      <c r="AL166" s="61"/>
      <c r="AM166" s="61"/>
      <c r="AN166" s="64"/>
      <c r="AO166" s="64"/>
      <c r="AP166" s="103" t="s">
        <v>1818</v>
      </c>
      <c r="AQ166" s="103" t="str">
        <f t="shared" si="162"/>
        <v>Completed</v>
      </c>
      <c r="AR166" s="110"/>
    </row>
    <row r="167" spans="1:44" ht="15.75" customHeight="1" x14ac:dyDescent="0.2">
      <c r="A167" s="487"/>
      <c r="B167" s="56" t="s">
        <v>4770</v>
      </c>
      <c r="C167" s="56" t="s">
        <v>4771</v>
      </c>
      <c r="D167" s="61" t="s">
        <v>4772</v>
      </c>
      <c r="E167" s="61" t="s">
        <v>4773</v>
      </c>
      <c r="F167" s="176" t="s">
        <v>4774</v>
      </c>
      <c r="G167" s="100">
        <v>9</v>
      </c>
      <c r="H167" s="100" t="s">
        <v>4775</v>
      </c>
      <c r="I167" s="101"/>
      <c r="J167" s="61" t="s">
        <v>4776</v>
      </c>
      <c r="K167" s="61" t="s">
        <v>4777</v>
      </c>
      <c r="L167" s="252" t="s">
        <v>4778</v>
      </c>
      <c r="M167" s="253" t="s">
        <v>4779</v>
      </c>
      <c r="N167" s="253" t="s">
        <v>4780</v>
      </c>
      <c r="O167" s="83" t="s">
        <v>1043</v>
      </c>
      <c r="P167" s="119" t="s">
        <v>4781</v>
      </c>
      <c r="Q167" s="83" t="str">
        <f t="shared" si="209"/>
        <v>Ch 14 Practice 3.1.1: Understanding the relationship between units of time</v>
      </c>
      <c r="R167" s="83" t="s">
        <v>1812</v>
      </c>
      <c r="S167" s="102" t="s">
        <v>1041</v>
      </c>
      <c r="T167" s="102" t="s">
        <v>1042</v>
      </c>
      <c r="U167" s="102" t="s">
        <v>33</v>
      </c>
      <c r="V167" s="61" t="s">
        <v>4726</v>
      </c>
      <c r="W167" s="104">
        <v>9789814969390</v>
      </c>
      <c r="X167" s="102">
        <v>106</v>
      </c>
      <c r="Y167" s="61" t="s">
        <v>2600</v>
      </c>
      <c r="Z167" s="61" t="s">
        <v>4782</v>
      </c>
      <c r="AA167" s="61" t="s">
        <v>4783</v>
      </c>
      <c r="AB167" s="61" t="str">
        <f t="shared" si="1"/>
        <v>2.163 Know the number of days in a month and in a year M3ME-IVa-9</v>
      </c>
      <c r="AC167" s="61" t="str">
        <f t="shared" ref="AC167:AD167" si="245">Y167</f>
        <v>2. Measurement</v>
      </c>
      <c r="AD167" s="61" t="str">
        <f t="shared" si="245"/>
        <v>G2.2.04  Time: Calendar</v>
      </c>
      <c r="AE167" s="61" t="str">
        <f t="shared" si="3"/>
        <v>M3ME-IVa-9</v>
      </c>
      <c r="AF167" s="242" t="str">
        <f t="shared" si="131"/>
        <v>M3ME-IVa-9: Visualizes, and represents, and converts time measure 641 days to week, month and year and vice versa642 weeks to months and year and vice versa643 months to year and vice versa.</v>
      </c>
      <c r="AG167" s="84" t="str">
        <f t="shared" si="137"/>
        <v>3.064 Visualizes, and represents, and converts time measure 641 days to week, month and year and vice versa642 weeks to months and year and vice versa643 months to year and vice versa M3ME-IVa-9</v>
      </c>
      <c r="AH167" s="107">
        <v>14</v>
      </c>
      <c r="AI167" s="107"/>
      <c r="AJ167" s="107"/>
      <c r="AK167" s="61"/>
      <c r="AL167" s="61"/>
      <c r="AM167" s="61"/>
      <c r="AN167" s="64"/>
      <c r="AO167" s="64"/>
      <c r="AP167" s="103" t="s">
        <v>1818</v>
      </c>
      <c r="AQ167" s="103" t="str">
        <f t="shared" si="162"/>
        <v>Completed</v>
      </c>
      <c r="AR167" s="110"/>
    </row>
    <row r="168" spans="1:44" ht="15.75" customHeight="1" x14ac:dyDescent="0.2">
      <c r="A168" s="487"/>
      <c r="B168" s="502" t="s">
        <v>4784</v>
      </c>
      <c r="C168" s="521" t="s">
        <v>4785</v>
      </c>
      <c r="D168" s="212" t="s">
        <v>4786</v>
      </c>
      <c r="E168" s="212" t="s">
        <v>4787</v>
      </c>
      <c r="F168" s="249" t="s">
        <v>4788</v>
      </c>
      <c r="G168" s="100">
        <v>10</v>
      </c>
      <c r="H168" s="100"/>
      <c r="I168" s="101"/>
      <c r="J168" s="61" t="s">
        <v>4789</v>
      </c>
      <c r="K168" s="84" t="s">
        <v>4790</v>
      </c>
      <c r="L168" s="84" t="s">
        <v>4791</v>
      </c>
      <c r="M168" s="236" t="s">
        <v>4792</v>
      </c>
      <c r="N168" s="236" t="s">
        <v>4793</v>
      </c>
      <c r="O168" s="83" t="s">
        <v>1043</v>
      </c>
      <c r="P168" s="102" t="str">
        <f t="shared" ref="P168:Q168" si="246">D168</f>
        <v>PH_G2_C14_P4.1.1</v>
      </c>
      <c r="Q168" s="83" t="str">
        <f t="shared" si="246"/>
        <v>Ch 14 Practice 4.1.1: Find the duration of a time interval in days</v>
      </c>
      <c r="R168" s="83" t="s">
        <v>1812</v>
      </c>
      <c r="S168" s="102" t="s">
        <v>1041</v>
      </c>
      <c r="T168" s="102" t="s">
        <v>1042</v>
      </c>
      <c r="U168" s="102" t="s">
        <v>33</v>
      </c>
      <c r="V168" s="61" t="s">
        <v>4726</v>
      </c>
      <c r="W168" s="104">
        <v>9789814969390</v>
      </c>
      <c r="X168" s="102">
        <v>109</v>
      </c>
      <c r="Y168" s="61" t="s">
        <v>2600</v>
      </c>
      <c r="Z168" s="61" t="s">
        <v>4782</v>
      </c>
      <c r="AA168" s="61" t="s">
        <v>4794</v>
      </c>
      <c r="AB168" s="61" t="str">
        <f t="shared" si="1"/>
        <v>2.164 Find the duration of a time interval in days M2ME-IVa-6</v>
      </c>
      <c r="AC168" s="61" t="str">
        <f t="shared" ref="AC168:AD168" si="247">Y168</f>
        <v>2. Measurement</v>
      </c>
      <c r="AD168" s="61" t="str">
        <f t="shared" si="247"/>
        <v>G2.2.04  Time: Calendar</v>
      </c>
      <c r="AE168" s="61" t="str">
        <f t="shared" si="3"/>
        <v>M2ME-IVa-6</v>
      </c>
      <c r="AF168" s="242" t="str">
        <f t="shared" si="131"/>
        <v>M2ME-IVa-6: Visualizes and finds the elapsed time in days.</v>
      </c>
      <c r="AG168" s="84" t="str">
        <f t="shared" si="137"/>
        <v>2.070 Visualizes and finds the elapsed time in days M2ME-IVa-6</v>
      </c>
      <c r="AH168" s="107">
        <v>14</v>
      </c>
      <c r="AI168" s="107"/>
      <c r="AJ168" s="107"/>
      <c r="AK168" s="61"/>
      <c r="AL168" s="61"/>
      <c r="AM168" s="61"/>
      <c r="AN168" s="64"/>
      <c r="AO168" s="64"/>
      <c r="AP168" s="103" t="s">
        <v>1818</v>
      </c>
      <c r="AQ168" s="103" t="str">
        <f t="shared" si="162"/>
        <v>Completed</v>
      </c>
      <c r="AR168" s="110"/>
    </row>
    <row r="169" spans="1:44" ht="15.75" customHeight="1" x14ac:dyDescent="0.2">
      <c r="A169" s="487"/>
      <c r="B169" s="471"/>
      <c r="C169" s="522"/>
      <c r="D169" s="254" t="s">
        <v>4756</v>
      </c>
      <c r="E169" s="63" t="s">
        <v>4795</v>
      </c>
      <c r="F169" s="182" t="s">
        <v>4796</v>
      </c>
      <c r="G169" s="100">
        <v>11</v>
      </c>
      <c r="H169" s="100"/>
      <c r="I169" s="101" t="s">
        <v>4797</v>
      </c>
      <c r="J169" s="61" t="s">
        <v>4798</v>
      </c>
      <c r="K169" s="61" t="s">
        <v>4790</v>
      </c>
      <c r="L169" s="61" t="s">
        <v>4791</v>
      </c>
      <c r="M169" s="247" t="s">
        <v>4792</v>
      </c>
      <c r="N169" s="247" t="s">
        <v>4793</v>
      </c>
      <c r="O169" s="83" t="s">
        <v>1043</v>
      </c>
      <c r="P169" s="119" t="s">
        <v>4799</v>
      </c>
      <c r="Q169" s="83" t="str">
        <f t="shared" ref="Q169:Q176" si="248">E169</f>
        <v>Ch 14 Practice 4.1.2: Develop a sense of the duration of activities that span days</v>
      </c>
      <c r="R169" s="83" t="s">
        <v>1812</v>
      </c>
      <c r="S169" s="102" t="s">
        <v>1041</v>
      </c>
      <c r="T169" s="102" t="s">
        <v>1042</v>
      </c>
      <c r="U169" s="102" t="s">
        <v>33</v>
      </c>
      <c r="V169" s="61" t="s">
        <v>4726</v>
      </c>
      <c r="W169" s="104">
        <v>9789814969390</v>
      </c>
      <c r="X169" s="102">
        <v>109</v>
      </c>
      <c r="Y169" s="61" t="s">
        <v>2600</v>
      </c>
      <c r="Z169" s="61" t="s">
        <v>4782</v>
      </c>
      <c r="AA169" s="61" t="s">
        <v>4794</v>
      </c>
      <c r="AB169" s="61" t="str">
        <f t="shared" si="1"/>
        <v>2.164a Develop a sense of the duration of activities that span days M2ME-IVa-6</v>
      </c>
      <c r="AC169" s="61" t="str">
        <f t="shared" ref="AC169:AD169" si="249">Y169</f>
        <v>2. Measurement</v>
      </c>
      <c r="AD169" s="61" t="str">
        <f t="shared" si="249"/>
        <v>G2.2.04  Time: Calendar</v>
      </c>
      <c r="AE169" s="61" t="str">
        <f t="shared" si="3"/>
        <v>M2ME-IVa-6</v>
      </c>
      <c r="AF169" s="242" t="str">
        <f t="shared" si="131"/>
        <v>M2ME-IVa-6: Visualizes and finds the elapsed time in days.</v>
      </c>
      <c r="AG169" s="84" t="str">
        <f t="shared" si="137"/>
        <v>2.070 Visualizes and finds the elapsed time in days M2ME-IVa-6</v>
      </c>
      <c r="AH169" s="107">
        <v>14</v>
      </c>
      <c r="AI169" s="175"/>
      <c r="AJ169" s="175"/>
      <c r="AK169" s="61"/>
      <c r="AL169" s="61"/>
      <c r="AM169" s="61"/>
      <c r="AN169" s="64"/>
      <c r="AO169" s="64"/>
      <c r="AP169" s="103" t="s">
        <v>1818</v>
      </c>
      <c r="AQ169" s="103" t="str">
        <f t="shared" si="162"/>
        <v>Completed</v>
      </c>
      <c r="AR169" s="110"/>
    </row>
    <row r="170" spans="1:44" ht="15.75" customHeight="1" x14ac:dyDescent="0.2">
      <c r="A170" s="487"/>
      <c r="B170" s="502" t="s">
        <v>4550</v>
      </c>
      <c r="C170" s="502" t="s">
        <v>1697</v>
      </c>
      <c r="D170" s="61" t="s">
        <v>4800</v>
      </c>
      <c r="E170" s="61" t="s">
        <v>4801</v>
      </c>
      <c r="F170" s="176" t="s">
        <v>4802</v>
      </c>
      <c r="G170" s="100">
        <v>12</v>
      </c>
      <c r="H170" s="100" t="s">
        <v>4803</v>
      </c>
      <c r="I170" s="101"/>
      <c r="J170" s="61" t="s">
        <v>4804</v>
      </c>
      <c r="K170" s="61" t="s">
        <v>4751</v>
      </c>
      <c r="L170" s="61" t="s">
        <v>4752</v>
      </c>
      <c r="M170" s="247" t="s">
        <v>4753</v>
      </c>
      <c r="N170" s="247" t="s">
        <v>4754</v>
      </c>
      <c r="O170" s="83" t="s">
        <v>1043</v>
      </c>
      <c r="P170" s="119" t="s">
        <v>4805</v>
      </c>
      <c r="Q170" s="83" t="str">
        <f t="shared" si="248"/>
        <v>Ch 14 Practice 5.1.1: Word problems</v>
      </c>
      <c r="R170" s="83" t="s">
        <v>1812</v>
      </c>
      <c r="S170" s="102" t="s">
        <v>1041</v>
      </c>
      <c r="T170" s="102" t="s">
        <v>1042</v>
      </c>
      <c r="U170" s="102" t="s">
        <v>33</v>
      </c>
      <c r="V170" s="61" t="s">
        <v>4726</v>
      </c>
      <c r="W170" s="104">
        <v>9789814969390</v>
      </c>
      <c r="X170" s="102">
        <v>114</v>
      </c>
      <c r="Y170" s="61" t="s">
        <v>2600</v>
      </c>
      <c r="Z170" s="61" t="s">
        <v>4782</v>
      </c>
      <c r="AA170" s="61" t="s">
        <v>2438</v>
      </c>
      <c r="AB170" s="61" t="str">
        <f t="shared" si="1"/>
        <v>2.165 Solve a word problem involving time M2ME-IVa-7</v>
      </c>
      <c r="AC170" s="61" t="str">
        <f t="shared" ref="AC170:AD170" si="250">Y170</f>
        <v>2. Measurement</v>
      </c>
      <c r="AD170" s="61" t="str">
        <f t="shared" si="250"/>
        <v>G2.2.04  Time: Calendar</v>
      </c>
      <c r="AE170" s="61" t="str">
        <f t="shared" si="3"/>
        <v>M2ME-IVa-7</v>
      </c>
      <c r="AF170" s="242" t="str">
        <f t="shared" si="131"/>
        <v>M2ME-IVa-7: Visualizes, represents, and solves problems involving time (minutes including am and pm and elapsed time in days).</v>
      </c>
      <c r="AG170" s="84" t="str">
        <f t="shared" si="137"/>
        <v>2.071 Visualizes, represents, and solves problems involving time M2ME-IVa-7</v>
      </c>
      <c r="AH170" s="107">
        <v>14</v>
      </c>
      <c r="AI170" s="107"/>
      <c r="AJ170" s="107"/>
      <c r="AK170" s="61"/>
      <c r="AL170" s="61"/>
      <c r="AM170" s="61"/>
      <c r="AN170" s="64"/>
      <c r="AO170" s="64"/>
      <c r="AP170" s="103" t="s">
        <v>1818</v>
      </c>
      <c r="AQ170" s="103" t="str">
        <f t="shared" si="162"/>
        <v>Completed</v>
      </c>
      <c r="AR170" s="110"/>
    </row>
    <row r="171" spans="1:44" ht="15.75" customHeight="1" x14ac:dyDescent="0.2">
      <c r="A171" s="471"/>
      <c r="B171" s="471"/>
      <c r="C171" s="471"/>
      <c r="D171" s="181" t="s">
        <v>4806</v>
      </c>
      <c r="E171" s="181" t="s">
        <v>4807</v>
      </c>
      <c r="F171" s="184" t="s">
        <v>4808</v>
      </c>
      <c r="G171" s="100">
        <v>13</v>
      </c>
      <c r="H171" s="100" t="s">
        <v>4809</v>
      </c>
      <c r="I171" s="101"/>
      <c r="J171" s="61" t="s">
        <v>4810</v>
      </c>
      <c r="K171" s="61" t="s">
        <v>4751</v>
      </c>
      <c r="L171" s="61" t="s">
        <v>4752</v>
      </c>
      <c r="M171" s="247" t="s">
        <v>4753</v>
      </c>
      <c r="N171" s="247" t="s">
        <v>4754</v>
      </c>
      <c r="O171" s="83" t="s">
        <v>1043</v>
      </c>
      <c r="P171" s="119" t="s">
        <v>4806</v>
      </c>
      <c r="Q171" s="83" t="str">
        <f t="shared" si="248"/>
        <v>Ch 14 Practice 5.1.2: Solve a word problem involving elapsed time in days</v>
      </c>
      <c r="R171" s="83" t="s">
        <v>1812</v>
      </c>
      <c r="S171" s="102" t="s">
        <v>1041</v>
      </c>
      <c r="T171" s="102" t="s">
        <v>1042</v>
      </c>
      <c r="U171" s="102" t="s">
        <v>33</v>
      </c>
      <c r="V171" s="61" t="s">
        <v>4726</v>
      </c>
      <c r="W171" s="104">
        <v>9789814969390</v>
      </c>
      <c r="X171" s="102">
        <v>118</v>
      </c>
      <c r="Y171" s="61" t="s">
        <v>2600</v>
      </c>
      <c r="Z171" s="61" t="s">
        <v>4782</v>
      </c>
      <c r="AA171" s="61" t="s">
        <v>2438</v>
      </c>
      <c r="AB171" s="61" t="str">
        <f t="shared" si="1"/>
        <v>2.165a Solve a word problem involving elapsed time in days M2ME-IVa-7</v>
      </c>
      <c r="AC171" s="61" t="str">
        <f t="shared" ref="AC171:AD171" si="251">Y171</f>
        <v>2. Measurement</v>
      </c>
      <c r="AD171" s="61" t="str">
        <f t="shared" si="251"/>
        <v>G2.2.04  Time: Calendar</v>
      </c>
      <c r="AE171" s="61" t="str">
        <f t="shared" si="3"/>
        <v>M2ME-IVa-7</v>
      </c>
      <c r="AF171" s="242" t="str">
        <f t="shared" si="131"/>
        <v>M2ME-IVa-7: Visualizes, represents, and solves problems involving time (minutes including am and pm and elapsed time in days).</v>
      </c>
      <c r="AG171" s="84" t="str">
        <f t="shared" si="137"/>
        <v>2.071 Visualizes, represents, and solves problems involving time M2ME-IVa-7</v>
      </c>
      <c r="AH171" s="107">
        <v>14</v>
      </c>
      <c r="AI171" s="175"/>
      <c r="AJ171" s="175"/>
      <c r="AK171" s="61"/>
      <c r="AL171" s="61"/>
      <c r="AM171" s="61"/>
      <c r="AN171" s="64"/>
      <c r="AO171" s="64"/>
      <c r="AP171" s="103" t="s">
        <v>1818</v>
      </c>
      <c r="AQ171" s="103" t="str">
        <f t="shared" si="162"/>
        <v>Completed</v>
      </c>
      <c r="AR171" s="110"/>
    </row>
    <row r="172" spans="1:44" ht="15.75" customHeight="1" x14ac:dyDescent="0.2">
      <c r="A172" s="502" t="s">
        <v>4811</v>
      </c>
      <c r="B172" s="502" t="s">
        <v>4812</v>
      </c>
      <c r="C172" s="502" t="s">
        <v>4813</v>
      </c>
      <c r="D172" s="61" t="s">
        <v>4814</v>
      </c>
      <c r="E172" s="61" t="s">
        <v>4815</v>
      </c>
      <c r="F172" s="176" t="s">
        <v>4816</v>
      </c>
      <c r="G172" s="100">
        <v>1</v>
      </c>
      <c r="H172" s="100"/>
      <c r="I172" s="101"/>
      <c r="J172" s="61" t="s">
        <v>4817</v>
      </c>
      <c r="K172" s="61" t="s">
        <v>4818</v>
      </c>
      <c r="L172" s="61" t="s">
        <v>4819</v>
      </c>
      <c r="M172" s="247" t="s">
        <v>4820</v>
      </c>
      <c r="N172" s="247" t="s">
        <v>4821</v>
      </c>
      <c r="O172" s="83" t="s">
        <v>1043</v>
      </c>
      <c r="P172" s="102" t="s">
        <v>4822</v>
      </c>
      <c r="Q172" s="83" t="str">
        <f t="shared" si="248"/>
        <v>Ch 15 Practice 1.1.1: Making pictograms</v>
      </c>
      <c r="R172" s="83" t="s">
        <v>1812</v>
      </c>
      <c r="S172" s="102" t="s">
        <v>1041</v>
      </c>
      <c r="T172" s="102" t="s">
        <v>1042</v>
      </c>
      <c r="U172" s="102" t="s">
        <v>33</v>
      </c>
      <c r="V172" s="61" t="s">
        <v>4823</v>
      </c>
      <c r="W172" s="104">
        <v>9789814969390</v>
      </c>
      <c r="X172" s="102">
        <v>123</v>
      </c>
      <c r="Y172" s="61" t="s">
        <v>2786</v>
      </c>
      <c r="Z172" s="61" t="s">
        <v>4824</v>
      </c>
      <c r="AA172" s="61" t="s">
        <v>2810</v>
      </c>
      <c r="AB172" s="61" t="str">
        <f t="shared" si="1"/>
        <v>2.166 Collect data on one variable and record it in tally chart M2SP-IVh-1.2/M2SP-IVi-2.2</v>
      </c>
      <c r="AC172" s="61" t="str">
        <f t="shared" ref="AC172:AD172" si="252">Y172</f>
        <v>4. Statistics and Probability</v>
      </c>
      <c r="AD172" s="61" t="str">
        <f t="shared" si="252"/>
        <v>G2.4.02  Graphs</v>
      </c>
      <c r="AE172" s="61" t="str">
        <f t="shared" si="3"/>
        <v>M2SP-IVh-1.2/M2SP-IVi-2.2</v>
      </c>
      <c r="AF172" s="242" t="str">
        <f t="shared" si="131"/>
        <v>M2SP-IVh-1.2: Collects data on one variable using a questionnaire.
M2SP-IVi-2.2: Sorts, classifies, and organizes data in tabular form and presents this into a pictograph without and with scales.</v>
      </c>
      <c r="AG172" s="84" t="str">
        <f t="shared" si="137"/>
        <v>2.088 Collects data on one variable M2SP-IVh-1.2
2.089 Sorts, classifies, and organizes data in tabular form and presents this into a pictograph without and with scales M2SP-IVi-2.2</v>
      </c>
      <c r="AH172" s="107">
        <v>15</v>
      </c>
      <c r="AI172" s="107"/>
      <c r="AJ172" s="107"/>
      <c r="AK172" s="61"/>
      <c r="AL172" s="61"/>
      <c r="AM172" s="61"/>
      <c r="AN172" s="64"/>
      <c r="AO172" s="64"/>
      <c r="AP172" s="103" t="s">
        <v>1818</v>
      </c>
      <c r="AQ172" s="103" t="str">
        <f t="shared" si="162"/>
        <v>Completed</v>
      </c>
      <c r="AR172" s="110"/>
    </row>
    <row r="173" spans="1:44" ht="15.75" customHeight="1" x14ac:dyDescent="0.2">
      <c r="A173" s="487"/>
      <c r="B173" s="487"/>
      <c r="C173" s="471"/>
      <c r="D173" s="61" t="s">
        <v>4825</v>
      </c>
      <c r="E173" s="61" t="s">
        <v>4826</v>
      </c>
      <c r="F173" s="176" t="s">
        <v>4827</v>
      </c>
      <c r="G173" s="100">
        <v>2</v>
      </c>
      <c r="H173" s="100"/>
      <c r="I173" s="101"/>
      <c r="J173" s="61" t="s">
        <v>4828</v>
      </c>
      <c r="K173" s="61" t="s">
        <v>4829</v>
      </c>
      <c r="L173" s="61" t="s">
        <v>4830</v>
      </c>
      <c r="M173" s="247" t="s">
        <v>4831</v>
      </c>
      <c r="N173" s="247" t="s">
        <v>4832</v>
      </c>
      <c r="O173" s="83" t="s">
        <v>1043</v>
      </c>
      <c r="P173" s="102" t="s">
        <v>4833</v>
      </c>
      <c r="Q173" s="83" t="str">
        <f t="shared" si="248"/>
        <v>Ch 15 Practice 1.1.2: Reading and interpreting pictograms</v>
      </c>
      <c r="R173" s="83" t="s">
        <v>1812</v>
      </c>
      <c r="S173" s="102" t="s">
        <v>1041</v>
      </c>
      <c r="T173" s="102" t="s">
        <v>1042</v>
      </c>
      <c r="U173" s="102" t="s">
        <v>33</v>
      </c>
      <c r="V173" s="61" t="s">
        <v>4823</v>
      </c>
      <c r="W173" s="104">
        <v>9789814969390</v>
      </c>
      <c r="X173" s="102">
        <v>123</v>
      </c>
      <c r="Y173" s="61" t="s">
        <v>2786</v>
      </c>
      <c r="Z173" s="61" t="s">
        <v>4824</v>
      </c>
      <c r="AA173" s="61" t="s">
        <v>2810</v>
      </c>
      <c r="AB173" s="61" t="str">
        <f t="shared" si="1"/>
        <v>2.167 Use a tally chart to gather data and represent data in a picture graph M2SP-IVi-2.2</v>
      </c>
      <c r="AC173" s="61" t="str">
        <f t="shared" ref="AC173:AD173" si="253">Y173</f>
        <v>4. Statistics and Probability</v>
      </c>
      <c r="AD173" s="61" t="str">
        <f t="shared" si="253"/>
        <v>G2.4.02  Graphs</v>
      </c>
      <c r="AE173" s="61" t="str">
        <f t="shared" si="3"/>
        <v>M2SP-IVi-2.2</v>
      </c>
      <c r="AF173" s="242" t="str">
        <f t="shared" si="131"/>
        <v>M2SP-IVi-2.2: Sorts, classifies, and organizes data in tabular form and presents this into a pictograph without and with scales.</v>
      </c>
      <c r="AG173" s="84" t="str">
        <f t="shared" si="137"/>
        <v>2.089 Sorts, classifies, and organizes data in tabular form and presents this into a pictograph without and with scales M2SP-IVi-2.2</v>
      </c>
      <c r="AH173" s="107">
        <v>15</v>
      </c>
      <c r="AI173" s="107"/>
      <c r="AJ173" s="107"/>
      <c r="AK173" s="61"/>
      <c r="AL173" s="61"/>
      <c r="AM173" s="61"/>
      <c r="AN173" s="64"/>
      <c r="AO173" s="64"/>
      <c r="AP173" s="103" t="s">
        <v>1818</v>
      </c>
      <c r="AQ173" s="103" t="str">
        <f t="shared" si="162"/>
        <v>Completed</v>
      </c>
      <c r="AR173" s="110"/>
    </row>
    <row r="174" spans="1:44" ht="15.75" customHeight="1" x14ac:dyDescent="0.2">
      <c r="A174" s="487"/>
      <c r="B174" s="487"/>
      <c r="C174" s="61" t="s">
        <v>4834</v>
      </c>
      <c r="D174" s="73" t="s">
        <v>4835</v>
      </c>
      <c r="E174" s="73" t="s">
        <v>4836</v>
      </c>
      <c r="F174" s="183" t="s">
        <v>4837</v>
      </c>
      <c r="G174" s="100">
        <v>3</v>
      </c>
      <c r="H174" s="100"/>
      <c r="I174" s="101"/>
      <c r="J174" s="61" t="s">
        <v>4838</v>
      </c>
      <c r="K174" s="61" t="s">
        <v>4839</v>
      </c>
      <c r="L174" s="61" t="s">
        <v>4840</v>
      </c>
      <c r="M174" s="247" t="s">
        <v>4841</v>
      </c>
      <c r="N174" s="247" t="s">
        <v>4842</v>
      </c>
      <c r="O174" s="83" t="s">
        <v>1043</v>
      </c>
      <c r="P174" s="102" t="s">
        <v>4843</v>
      </c>
      <c r="Q174" s="83" t="str">
        <f t="shared" si="248"/>
        <v>Ch 15 Practice 1.2.1: Making and reading a picture graph with scale</v>
      </c>
      <c r="R174" s="83" t="s">
        <v>1812</v>
      </c>
      <c r="S174" s="102" t="s">
        <v>1041</v>
      </c>
      <c r="T174" s="102" t="s">
        <v>1042</v>
      </c>
      <c r="U174" s="102" t="s">
        <v>33</v>
      </c>
      <c r="V174" s="61" t="s">
        <v>4823</v>
      </c>
      <c r="W174" s="104">
        <v>9789814969390</v>
      </c>
      <c r="X174" s="102">
        <v>127</v>
      </c>
      <c r="Y174" s="61" t="s">
        <v>2786</v>
      </c>
      <c r="Z174" s="61" t="s">
        <v>4824</v>
      </c>
      <c r="AA174" s="61" t="s">
        <v>2810</v>
      </c>
      <c r="AB174" s="61" t="str">
        <f t="shared" si="1"/>
        <v>2.168 Make and read a picture graph with scale M2SP-IVi-2.2/M2SP-IVi-3.2</v>
      </c>
      <c r="AC174" s="61" t="str">
        <f t="shared" ref="AC174:AD174" si="254">Y174</f>
        <v>4. Statistics and Probability</v>
      </c>
      <c r="AD174" s="61" t="str">
        <f t="shared" si="254"/>
        <v>G2.4.02  Graphs</v>
      </c>
      <c r="AE174" s="61" t="str">
        <f t="shared" si="3"/>
        <v>M2SP-IVi-2.2/M2SP-IVi-3.2</v>
      </c>
      <c r="AF174" s="242" t="str">
        <f t="shared" si="131"/>
        <v>M2SP-IVi-2.2: Sorts, classifies, and organizes data in tabular form and presents this into a pictograph without and with scales.
M2SP-IVi-3.2: Infers and interprets data presented in a pictograph without and with scales.</v>
      </c>
      <c r="AG174" s="84" t="str">
        <f t="shared" si="137"/>
        <v>2.089 Sorts, classifies, and organizes data in tabular form and presents this into a pictograph without and with scales M2SP-IVi-2.2
2.090 Infers and interprets data presented in a pictograph without and with scales M2SP-IVi-3.2</v>
      </c>
      <c r="AH174" s="107">
        <v>15</v>
      </c>
      <c r="AI174" s="107"/>
      <c r="AJ174" s="107"/>
      <c r="AK174" s="61"/>
      <c r="AL174" s="61"/>
      <c r="AM174" s="61"/>
      <c r="AN174" s="64"/>
      <c r="AO174" s="64"/>
      <c r="AP174" s="103" t="s">
        <v>1818</v>
      </c>
      <c r="AQ174" s="103" t="str">
        <f t="shared" si="162"/>
        <v>Completed</v>
      </c>
      <c r="AR174" s="110"/>
    </row>
    <row r="175" spans="1:44" ht="15.75" customHeight="1" x14ac:dyDescent="0.2">
      <c r="A175" s="471"/>
      <c r="B175" s="471"/>
      <c r="C175" s="61" t="s">
        <v>4844</v>
      </c>
      <c r="D175" s="73" t="s">
        <v>4835</v>
      </c>
      <c r="E175" s="73" t="s">
        <v>4845</v>
      </c>
      <c r="F175" s="183" t="s">
        <v>4846</v>
      </c>
      <c r="G175" s="100" t="s">
        <v>4847</v>
      </c>
      <c r="H175" s="100" t="s">
        <v>4848</v>
      </c>
      <c r="I175" s="101"/>
      <c r="J175" s="61" t="s">
        <v>4849</v>
      </c>
      <c r="K175" s="61" t="s">
        <v>4850</v>
      </c>
      <c r="L175" s="61" t="s">
        <v>4851</v>
      </c>
      <c r="M175" s="247" t="s">
        <v>4852</v>
      </c>
      <c r="N175" s="247" t="s">
        <v>4853</v>
      </c>
      <c r="O175" s="83" t="s">
        <v>1043</v>
      </c>
      <c r="P175" s="102" t="s">
        <v>4854</v>
      </c>
      <c r="Q175" s="83" t="str">
        <f t="shared" si="248"/>
        <v>Ch 15 Practice 1.3.1: Reading and interpreting pictograms with scale</v>
      </c>
      <c r="R175" s="83" t="s">
        <v>1812</v>
      </c>
      <c r="S175" s="102" t="s">
        <v>1041</v>
      </c>
      <c r="T175" s="102" t="s">
        <v>1042</v>
      </c>
      <c r="U175" s="102" t="s">
        <v>33</v>
      </c>
      <c r="V175" s="61" t="s">
        <v>4823</v>
      </c>
      <c r="W175" s="104">
        <v>9789814969390</v>
      </c>
      <c r="X175" s="102">
        <v>131</v>
      </c>
      <c r="Y175" s="61" t="s">
        <v>2786</v>
      </c>
      <c r="Z175" s="61" t="s">
        <v>4824</v>
      </c>
      <c r="AA175" s="61" t="s">
        <v>2810</v>
      </c>
      <c r="AB175" s="61" t="str">
        <f t="shared" si="1"/>
        <v>2.169 Read and interpret a picture graph with scale M2SP-IVi-3.2</v>
      </c>
      <c r="AC175" s="61" t="str">
        <f t="shared" ref="AC175:AD175" si="255">Y175</f>
        <v>4. Statistics and Probability</v>
      </c>
      <c r="AD175" s="61" t="str">
        <f t="shared" si="255"/>
        <v>G2.4.02  Graphs</v>
      </c>
      <c r="AE175" s="61" t="str">
        <f t="shared" si="3"/>
        <v>M2SP-IVi-3.2</v>
      </c>
      <c r="AF175" s="242" t="str">
        <f t="shared" si="131"/>
        <v>M2SP-IVi-3.2: Infers and interprets data presented in a pictograph without and with scales.</v>
      </c>
      <c r="AG175" s="84" t="str">
        <f t="shared" si="137"/>
        <v>2.090 Infers and interprets data presented in a pictograph without and with scales M2SP-IVi-3.2</v>
      </c>
      <c r="AH175" s="107">
        <v>15</v>
      </c>
      <c r="AI175" s="107"/>
      <c r="AJ175" s="107"/>
      <c r="AK175" s="61"/>
      <c r="AL175" s="61"/>
      <c r="AM175" s="61"/>
      <c r="AN175" s="64"/>
      <c r="AO175" s="64"/>
      <c r="AP175" s="103" t="s">
        <v>1818</v>
      </c>
      <c r="AQ175" s="103" t="str">
        <f t="shared" si="162"/>
        <v>Completed</v>
      </c>
      <c r="AR175" s="110"/>
    </row>
    <row r="176" spans="1:44" ht="15.75" customHeight="1" x14ac:dyDescent="0.2">
      <c r="A176" s="56" t="s">
        <v>4855</v>
      </c>
      <c r="B176" s="61" t="s">
        <v>4856</v>
      </c>
      <c r="C176" s="61" t="s">
        <v>4857</v>
      </c>
      <c r="D176" s="61" t="s">
        <v>4858</v>
      </c>
      <c r="E176" s="61" t="s">
        <v>4859</v>
      </c>
      <c r="F176" s="43" t="s">
        <v>4860</v>
      </c>
      <c r="G176" s="100">
        <v>1</v>
      </c>
      <c r="H176" s="100"/>
      <c r="I176" s="101" t="s">
        <v>4861</v>
      </c>
      <c r="J176" s="61" t="s">
        <v>4862</v>
      </c>
      <c r="K176" s="61" t="s">
        <v>4863</v>
      </c>
      <c r="L176" s="61" t="s">
        <v>4864</v>
      </c>
      <c r="M176" s="247" t="s">
        <v>4865</v>
      </c>
      <c r="N176" s="247" t="s">
        <v>4866</v>
      </c>
      <c r="O176" s="83" t="s">
        <v>1043</v>
      </c>
      <c r="P176" s="102" t="s">
        <v>4867</v>
      </c>
      <c r="Q176" s="83" t="str">
        <f t="shared" si="248"/>
        <v>Ch 16 Practice 1.1.1: Identifying line segments and curves</v>
      </c>
      <c r="R176" s="83" t="s">
        <v>1812</v>
      </c>
      <c r="S176" s="102" t="s">
        <v>1041</v>
      </c>
      <c r="T176" s="102" t="s">
        <v>1042</v>
      </c>
      <c r="U176" s="102" t="s">
        <v>33</v>
      </c>
      <c r="V176" s="61" t="s">
        <v>4868</v>
      </c>
      <c r="W176" s="104">
        <v>9789814969390</v>
      </c>
      <c r="X176" s="102">
        <v>134</v>
      </c>
      <c r="Y176" s="61" t="s">
        <v>2481</v>
      </c>
      <c r="Z176" s="61" t="s">
        <v>4869</v>
      </c>
      <c r="AA176" s="61" t="s">
        <v>4870</v>
      </c>
      <c r="AB176" s="61" t="str">
        <f t="shared" si="1"/>
        <v>2.170 Identify a line segment and a curve M2GE-IIIi-10</v>
      </c>
      <c r="AC176" s="61" t="str">
        <f t="shared" ref="AC176:AD176" si="256">Y176</f>
        <v>3. Geometry</v>
      </c>
      <c r="AD176" s="61" t="str">
        <f t="shared" si="256"/>
        <v>G2.3.03  Line Segments</v>
      </c>
      <c r="AE176" s="61" t="str">
        <f t="shared" si="3"/>
        <v>M2GE-IIIi-10</v>
      </c>
      <c r="AF176" s="242" t="str">
        <f t="shared" si="131"/>
        <v>M2GE-IIIi-10: Explains the differences between straight lines and curved lines, flat surfaces and curved surfaces</v>
      </c>
      <c r="AG176" s="84" t="str">
        <f t="shared" si="137"/>
        <v>2.066 Explains the differences between straight lines and curved lines, flat surfaces and curved surfaces M2GE-IIIi-10</v>
      </c>
      <c r="AH176" s="107">
        <v>16</v>
      </c>
      <c r="AI176" s="107"/>
      <c r="AJ176" s="107"/>
      <c r="AK176" s="61"/>
      <c r="AL176" s="61"/>
      <c r="AM176" s="61"/>
      <c r="AN176" s="64"/>
      <c r="AO176" s="64"/>
      <c r="AP176" s="103" t="s">
        <v>1818</v>
      </c>
      <c r="AQ176" s="103" t="str">
        <f t="shared" si="162"/>
        <v>Completed</v>
      </c>
      <c r="AR176" s="110"/>
    </row>
    <row r="177" spans="1:44" ht="15.75" customHeight="1" x14ac:dyDescent="0.2">
      <c r="A177" s="255"/>
      <c r="B177" s="502" t="s">
        <v>4871</v>
      </c>
      <c r="C177" s="61" t="s">
        <v>4872</v>
      </c>
      <c r="D177" s="212" t="s">
        <v>4873</v>
      </c>
      <c r="E177" s="212" t="s">
        <v>4874</v>
      </c>
      <c r="F177" s="249" t="s">
        <v>4875</v>
      </c>
      <c r="G177" s="100">
        <v>2</v>
      </c>
      <c r="H177" s="100"/>
      <c r="I177" s="101" t="s">
        <v>4876</v>
      </c>
      <c r="J177" s="61" t="s">
        <v>4877</v>
      </c>
      <c r="K177" s="61" t="s">
        <v>4878</v>
      </c>
      <c r="L177" s="61" t="s">
        <v>4879</v>
      </c>
      <c r="M177" s="247" t="s">
        <v>4880</v>
      </c>
      <c r="N177" s="247" t="s">
        <v>4881</v>
      </c>
      <c r="O177" s="83" t="s">
        <v>1043</v>
      </c>
      <c r="P177" s="83" t="str">
        <f t="shared" ref="P177:Q177" si="257">D177</f>
        <v>PH_G2_C16_P2.1.1</v>
      </c>
      <c r="Q177" s="83" t="str">
        <f t="shared" si="257"/>
        <v>Ch 16 Practice 2.1.1: Identify classifies and describes semicircles and quarter circles</v>
      </c>
      <c r="R177" s="83" t="s">
        <v>1812</v>
      </c>
      <c r="S177" s="102" t="s">
        <v>1041</v>
      </c>
      <c r="T177" s="102" t="s">
        <v>1042</v>
      </c>
      <c r="U177" s="102" t="s">
        <v>33</v>
      </c>
      <c r="V177" s="61" t="s">
        <v>4868</v>
      </c>
      <c r="W177" s="104">
        <v>9789814969390</v>
      </c>
      <c r="X177" s="102">
        <v>138</v>
      </c>
      <c r="Y177" s="61" t="s">
        <v>2481</v>
      </c>
      <c r="Z177" s="61" t="s">
        <v>4882</v>
      </c>
      <c r="AA177" s="61" t="s">
        <v>4883</v>
      </c>
      <c r="AB177" s="61" t="str">
        <f t="shared" si="1"/>
        <v>2.171 Identify a semicircle and a quarter circle M2GE-IIIg-5</v>
      </c>
      <c r="AC177" s="61" t="str">
        <f t="shared" ref="AC177:AD177" si="258">Y177</f>
        <v>3. Geometry</v>
      </c>
      <c r="AD177" s="61" t="str">
        <f t="shared" si="258"/>
        <v>G2.3.01  Plane Shapes</v>
      </c>
      <c r="AE177" s="61" t="str">
        <f t="shared" si="3"/>
        <v>M2GE-IIIg-5</v>
      </c>
      <c r="AF177" s="242" t="str">
        <f t="shared" si="131"/>
        <v>M2GE-IIIg-5: Visualizes, identifies, classifies
and describes half circles and quarter circles.</v>
      </c>
      <c r="AG177" s="84" t="str">
        <f t="shared" si="137"/>
        <v>2.058 Visualizes, identifies, classifies
and describes half circles and quarter circles M2GE-IIIg-5</v>
      </c>
      <c r="AH177" s="107">
        <v>16</v>
      </c>
      <c r="AI177" s="107"/>
      <c r="AJ177" s="107"/>
      <c r="AK177" s="61"/>
      <c r="AL177" s="61"/>
      <c r="AM177" s="61"/>
      <c r="AN177" s="64"/>
      <c r="AO177" s="64"/>
      <c r="AP177" s="103" t="s">
        <v>1818</v>
      </c>
      <c r="AQ177" s="103" t="str">
        <f t="shared" si="162"/>
        <v>Completed</v>
      </c>
      <c r="AR177" s="110"/>
    </row>
    <row r="178" spans="1:44" ht="15.75" customHeight="1" x14ac:dyDescent="0.2">
      <c r="A178" s="25"/>
      <c r="B178" s="487"/>
      <c r="C178" s="502" t="s">
        <v>4884</v>
      </c>
      <c r="D178" s="61" t="s">
        <v>4885</v>
      </c>
      <c r="E178" s="61" t="s">
        <v>4886</v>
      </c>
      <c r="F178" s="176" t="s">
        <v>4887</v>
      </c>
      <c r="G178" s="100">
        <v>3</v>
      </c>
      <c r="H178" s="100"/>
      <c r="I178" s="101" t="s">
        <v>4888</v>
      </c>
      <c r="J178" s="61" t="s">
        <v>4889</v>
      </c>
      <c r="K178" s="61" t="s">
        <v>4890</v>
      </c>
      <c r="L178" s="61" t="s">
        <v>4891</v>
      </c>
      <c r="M178" s="247" t="s">
        <v>4892</v>
      </c>
      <c r="N178" s="247" t="s">
        <v>4893</v>
      </c>
      <c r="O178" s="83" t="s">
        <v>1043</v>
      </c>
      <c r="P178" s="102" t="s">
        <v>4894</v>
      </c>
      <c r="Q178" s="83" t="str">
        <f t="shared" ref="Q178:Q183" si="259">E178</f>
        <v>Ch 16 Practice 2.2.1:  Naming basic shapes that make up a new shape</v>
      </c>
      <c r="R178" s="83" t="s">
        <v>1812</v>
      </c>
      <c r="S178" s="102" t="s">
        <v>1041</v>
      </c>
      <c r="T178" s="102" t="s">
        <v>1042</v>
      </c>
      <c r="U178" s="102" t="s">
        <v>33</v>
      </c>
      <c r="V178" s="61" t="s">
        <v>4868</v>
      </c>
      <c r="W178" s="104">
        <v>9789814969390</v>
      </c>
      <c r="X178" s="102">
        <v>138</v>
      </c>
      <c r="Y178" s="61" t="s">
        <v>2481</v>
      </c>
      <c r="Z178" s="61" t="s">
        <v>4882</v>
      </c>
      <c r="AA178" s="61" t="s">
        <v>4883</v>
      </c>
      <c r="AB178" s="61" t="str">
        <f t="shared" si="1"/>
        <v>2.172 Identify and name basic shapes that make up a new shape M2GE-IIIg-6</v>
      </c>
      <c r="AC178" s="61" t="str">
        <f t="shared" ref="AC178:AD178" si="260">Y178</f>
        <v>3. Geometry</v>
      </c>
      <c r="AD178" s="61" t="str">
        <f t="shared" si="260"/>
        <v>G2.3.01  Plane Shapes</v>
      </c>
      <c r="AE178" s="61" t="str">
        <f t="shared" si="3"/>
        <v>M2GE-IIIg-6</v>
      </c>
      <c r="AF178" s="242" t="str">
        <f t="shared" si="131"/>
        <v>M2GE-IIIg-6: Constructs squares, rectangles, triangles, circles, half-circles, and quarter circles using cut- outs and square grids.</v>
      </c>
      <c r="AG178" s="84" t="str">
        <f t="shared" si="137"/>
        <v>2.059 Constructs squares, rectangles, triangles, circles, half-circles, and quarter circles M2GE-IIIg-6</v>
      </c>
      <c r="AH178" s="107">
        <v>16</v>
      </c>
      <c r="AI178" s="107"/>
      <c r="AJ178" s="107"/>
      <c r="AK178" s="61"/>
      <c r="AL178" s="61"/>
      <c r="AM178" s="61"/>
      <c r="AN178" s="64"/>
      <c r="AO178" s="64"/>
      <c r="AP178" s="103" t="s">
        <v>1818</v>
      </c>
      <c r="AQ178" s="103" t="str">
        <f t="shared" si="162"/>
        <v>Completed</v>
      </c>
      <c r="AR178" s="110"/>
    </row>
    <row r="179" spans="1:44" ht="15.75" customHeight="1" x14ac:dyDescent="0.2">
      <c r="A179" s="255"/>
      <c r="B179" s="487"/>
      <c r="C179" s="471"/>
      <c r="D179" s="61" t="s">
        <v>4895</v>
      </c>
      <c r="E179" s="61" t="s">
        <v>4896</v>
      </c>
      <c r="F179" s="176" t="s">
        <v>4897</v>
      </c>
      <c r="G179" s="100">
        <v>4</v>
      </c>
      <c r="H179" s="100"/>
      <c r="I179" s="101"/>
      <c r="J179" s="61" t="s">
        <v>4898</v>
      </c>
      <c r="K179" s="61" t="s">
        <v>4890</v>
      </c>
      <c r="L179" s="61" t="s">
        <v>4891</v>
      </c>
      <c r="M179" s="247" t="s">
        <v>4892</v>
      </c>
      <c r="N179" s="247" t="s">
        <v>4893</v>
      </c>
      <c r="O179" s="83" t="s">
        <v>1043</v>
      </c>
      <c r="P179" s="102" t="s">
        <v>4899</v>
      </c>
      <c r="Q179" s="83" t="str">
        <f t="shared" si="259"/>
        <v>Ch 16 Practice 2.2.2:  Combining shapes to make a new shape</v>
      </c>
      <c r="R179" s="83" t="s">
        <v>1812</v>
      </c>
      <c r="S179" s="102" t="s">
        <v>1041</v>
      </c>
      <c r="T179" s="102" t="s">
        <v>1042</v>
      </c>
      <c r="U179" s="102" t="s">
        <v>33</v>
      </c>
      <c r="V179" s="61" t="s">
        <v>4868</v>
      </c>
      <c r="W179" s="104">
        <v>9789814969390</v>
      </c>
      <c r="X179" s="102">
        <v>138</v>
      </c>
      <c r="Y179" s="61" t="s">
        <v>2481</v>
      </c>
      <c r="Z179" s="61" t="s">
        <v>4882</v>
      </c>
      <c r="AA179" s="61" t="s">
        <v>4883</v>
      </c>
      <c r="AB179" s="61" t="str">
        <f t="shared" si="1"/>
        <v>2.173 Fit cutouts of shapes together to make a new shape M2GE-IIIg-6</v>
      </c>
      <c r="AC179" s="61" t="str">
        <f t="shared" ref="AC179:AD179" si="261">Y179</f>
        <v>3. Geometry</v>
      </c>
      <c r="AD179" s="61" t="str">
        <f t="shared" si="261"/>
        <v>G2.3.01  Plane Shapes</v>
      </c>
      <c r="AE179" s="61" t="str">
        <f t="shared" si="3"/>
        <v>M2GE-IIIg-6</v>
      </c>
      <c r="AF179" s="242" t="str">
        <f t="shared" si="131"/>
        <v>M2GE-IIIg-6: Constructs squares, rectangles, triangles, circles, half-circles, and quarter circles using cut- outs and square grids.</v>
      </c>
      <c r="AG179" s="84" t="str">
        <f t="shared" si="137"/>
        <v>2.059 Constructs squares, rectangles, triangles, circles, half-circles, and quarter circles M2GE-IIIg-6</v>
      </c>
      <c r="AH179" s="107">
        <v>16</v>
      </c>
      <c r="AI179" s="107"/>
      <c r="AJ179" s="107"/>
      <c r="AK179" s="61"/>
      <c r="AL179" s="61"/>
      <c r="AM179" s="61"/>
      <c r="AN179" s="64"/>
      <c r="AO179" s="64"/>
      <c r="AP179" s="103" t="s">
        <v>1818</v>
      </c>
      <c r="AQ179" s="103" t="str">
        <f t="shared" si="162"/>
        <v>Completed</v>
      </c>
      <c r="AR179" s="110"/>
    </row>
    <row r="180" spans="1:44" ht="15.75" customHeight="1" x14ac:dyDescent="0.2">
      <c r="A180" s="255"/>
      <c r="B180" s="471"/>
      <c r="C180" s="61" t="s">
        <v>4900</v>
      </c>
      <c r="D180" s="61" t="s">
        <v>4901</v>
      </c>
      <c r="E180" s="61" t="s">
        <v>4902</v>
      </c>
      <c r="F180" s="176" t="s">
        <v>4903</v>
      </c>
      <c r="G180" s="100">
        <v>5</v>
      </c>
      <c r="H180" s="100"/>
      <c r="I180" s="101" t="s">
        <v>4904</v>
      </c>
      <c r="J180" s="61" t="s">
        <v>4905</v>
      </c>
      <c r="K180" s="84" t="s">
        <v>4890</v>
      </c>
      <c r="L180" s="84" t="s">
        <v>4891</v>
      </c>
      <c r="M180" s="236" t="s">
        <v>4892</v>
      </c>
      <c r="N180" s="236" t="s">
        <v>4893</v>
      </c>
      <c r="O180" s="83" t="s">
        <v>1043</v>
      </c>
      <c r="P180" s="102" t="s">
        <v>4906</v>
      </c>
      <c r="Q180" s="83" t="str">
        <f t="shared" si="259"/>
        <v>Ch 16 Practice 2.3.1:  Copying shapes on grids</v>
      </c>
      <c r="R180" s="83" t="s">
        <v>1812</v>
      </c>
      <c r="S180" s="102" t="s">
        <v>1041</v>
      </c>
      <c r="T180" s="102" t="s">
        <v>1042</v>
      </c>
      <c r="U180" s="102" t="s">
        <v>33</v>
      </c>
      <c r="V180" s="61" t="s">
        <v>4868</v>
      </c>
      <c r="W180" s="104">
        <v>9789814969390</v>
      </c>
      <c r="X180" s="102">
        <v>141</v>
      </c>
      <c r="Y180" s="61" t="s">
        <v>2481</v>
      </c>
      <c r="Z180" s="61" t="s">
        <v>4882</v>
      </c>
      <c r="AA180" s="61" t="s">
        <v>4883</v>
      </c>
      <c r="AB180" s="61" t="str">
        <f t="shared" si="1"/>
        <v>2.174 Copy a shape on a dot grid or square grid M2GE-IIIg-6</v>
      </c>
      <c r="AC180" s="61" t="str">
        <f t="shared" ref="AC180:AD180" si="262">Y180</f>
        <v>3. Geometry</v>
      </c>
      <c r="AD180" s="61" t="str">
        <f t="shared" si="262"/>
        <v>G2.3.01  Plane Shapes</v>
      </c>
      <c r="AE180" s="61" t="str">
        <f t="shared" si="3"/>
        <v>M2GE-IIIg-6</v>
      </c>
      <c r="AF180" s="242" t="str">
        <f t="shared" si="131"/>
        <v>M2GE-IIIg-6: Constructs squares, rectangles, triangles, circles, half-circles, and quarter circles using cut- outs and square grids.</v>
      </c>
      <c r="AG180" s="84" t="str">
        <f t="shared" si="137"/>
        <v>2.059 Constructs squares, rectangles, triangles, circles, half-circles, and quarter circles M2GE-IIIg-6</v>
      </c>
      <c r="AH180" s="107">
        <v>16</v>
      </c>
      <c r="AI180" s="107"/>
      <c r="AJ180" s="107"/>
      <c r="AK180" s="61"/>
      <c r="AL180" s="61"/>
      <c r="AM180" s="61"/>
      <c r="AN180" s="64"/>
      <c r="AO180" s="64"/>
      <c r="AP180" s="103" t="s">
        <v>1818</v>
      </c>
      <c r="AQ180" s="103" t="str">
        <f t="shared" si="162"/>
        <v>Completed</v>
      </c>
      <c r="AR180" s="110"/>
    </row>
    <row r="181" spans="1:44" ht="15.75" customHeight="1" x14ac:dyDescent="0.2">
      <c r="A181" s="256"/>
      <c r="B181" s="61" t="s">
        <v>4907</v>
      </c>
      <c r="C181" s="61" t="s">
        <v>4908</v>
      </c>
      <c r="D181" s="61" t="s">
        <v>4909</v>
      </c>
      <c r="E181" s="61" t="s">
        <v>4910</v>
      </c>
      <c r="F181" s="176" t="s">
        <v>4911</v>
      </c>
      <c r="G181" s="100">
        <v>6</v>
      </c>
      <c r="H181" s="100" t="s">
        <v>4912</v>
      </c>
      <c r="I181" s="101"/>
      <c r="J181" s="61" t="s">
        <v>4913</v>
      </c>
      <c r="K181" s="84" t="s">
        <v>4914</v>
      </c>
      <c r="L181" s="84" t="s">
        <v>4915</v>
      </c>
      <c r="M181" s="236" t="s">
        <v>4916</v>
      </c>
      <c r="N181" s="236" t="s">
        <v>4917</v>
      </c>
      <c r="O181" s="83" t="s">
        <v>1043</v>
      </c>
      <c r="P181" s="102" t="s">
        <v>4918</v>
      </c>
      <c r="Q181" s="83" t="str">
        <f t="shared" si="259"/>
        <v>Ch 16 Practice 3.1.1:  Continuing patterns</v>
      </c>
      <c r="R181" s="83" t="s">
        <v>1812</v>
      </c>
      <c r="S181" s="102" t="s">
        <v>1041</v>
      </c>
      <c r="T181" s="102" t="s">
        <v>1042</v>
      </c>
      <c r="U181" s="102" t="s">
        <v>33</v>
      </c>
      <c r="V181" s="61" t="s">
        <v>4868</v>
      </c>
      <c r="W181" s="104">
        <v>9789814969390</v>
      </c>
      <c r="X181" s="102">
        <v>144</v>
      </c>
      <c r="Y181" s="61" t="s">
        <v>2375</v>
      </c>
      <c r="Z181" s="61" t="s">
        <v>4919</v>
      </c>
      <c r="AA181" s="61" t="s">
        <v>4920</v>
      </c>
      <c r="AB181" s="61" t="str">
        <f t="shared" si="1"/>
        <v>2.175 Continue a pattern of plane shapes according to one or two of the following attributes: size, shape, color or orientation M2AL-IIIj-3</v>
      </c>
      <c r="AC181" s="61" t="str">
        <f t="shared" ref="AC181:AD181" si="263">Y181</f>
        <v>5. Patterns and Algebra</v>
      </c>
      <c r="AD181" s="61" t="str">
        <f t="shared" si="263"/>
        <v>G2.5.01  Patterns</v>
      </c>
      <c r="AE181" s="61" t="str">
        <f t="shared" si="3"/>
        <v>M2AL-IIIj-3</v>
      </c>
      <c r="AF181" s="242" t="str">
        <f t="shared" si="131"/>
        <v>M2AL-IIIj-3: Determines the missing term/s in a given continuous pattern using two attributes (any two of the following: figures, numbers, colors, sizes, and orientations, etc)
eg 1, A, 2,B,3,C,   ,    1 , 2 , 3 , 4     .</v>
      </c>
      <c r="AG181" s="84" t="str">
        <f t="shared" si="137"/>
        <v>2.067 Determines the missing term/s in a given continuous pattern M2AL-IIIj-3</v>
      </c>
      <c r="AH181" s="107">
        <v>16</v>
      </c>
      <c r="AI181" s="107"/>
      <c r="AJ181" s="107"/>
      <c r="AK181" s="61"/>
      <c r="AL181" s="61"/>
      <c r="AM181" s="61"/>
      <c r="AN181" s="64"/>
      <c r="AO181" s="64"/>
      <c r="AP181" s="103" t="s">
        <v>1818</v>
      </c>
      <c r="AQ181" s="103" t="str">
        <f t="shared" si="162"/>
        <v>Completed</v>
      </c>
      <c r="AR181" s="110"/>
    </row>
    <row r="182" spans="1:44" ht="15.75" customHeight="1" x14ac:dyDescent="0.2">
      <c r="A182" s="502" t="s">
        <v>4921</v>
      </c>
      <c r="B182" s="502" t="s">
        <v>4922</v>
      </c>
      <c r="C182" s="61" t="s">
        <v>4923</v>
      </c>
      <c r="D182" s="61" t="s">
        <v>4924</v>
      </c>
      <c r="E182" s="61" t="s">
        <v>4925</v>
      </c>
      <c r="F182" s="176" t="s">
        <v>4926</v>
      </c>
      <c r="G182" s="100">
        <v>1</v>
      </c>
      <c r="H182" s="100" t="s">
        <v>4927</v>
      </c>
      <c r="I182" s="101"/>
      <c r="J182" s="61" t="s">
        <v>4928</v>
      </c>
      <c r="K182" s="84" t="s">
        <v>4929</v>
      </c>
      <c r="L182" s="84" t="s">
        <v>4930</v>
      </c>
      <c r="M182" s="236" t="s">
        <v>4931</v>
      </c>
      <c r="N182" s="236" t="s">
        <v>4932</v>
      </c>
      <c r="O182" s="83" t="s">
        <v>1043</v>
      </c>
      <c r="P182" s="119" t="s">
        <v>4933</v>
      </c>
      <c r="Q182" s="83" t="str">
        <f t="shared" si="259"/>
        <v>Ch 17 Practice 1.1.1: Identifying flat and curved surfaces</v>
      </c>
      <c r="R182" s="83" t="s">
        <v>1812</v>
      </c>
      <c r="S182" s="102" t="s">
        <v>1041</v>
      </c>
      <c r="T182" s="102" t="s">
        <v>1042</v>
      </c>
      <c r="U182" s="102" t="s">
        <v>33</v>
      </c>
      <c r="V182" s="61" t="s">
        <v>4934</v>
      </c>
      <c r="W182" s="104">
        <v>9789814969390</v>
      </c>
      <c r="X182" s="102">
        <v>148</v>
      </c>
      <c r="Y182" s="61" t="s">
        <v>2481</v>
      </c>
      <c r="Z182" s="61" t="s">
        <v>4935</v>
      </c>
      <c r="AA182" s="61" t="s">
        <v>4936</v>
      </c>
      <c r="AB182" s="61" t="str">
        <f t="shared" si="1"/>
        <v>2.176 Identify the flat and curved surfaces of a solid object in the shape of a cube, cuboid, cone, cylinder or sphere M2GE-IIIi-9</v>
      </c>
      <c r="AC182" s="61" t="str">
        <f t="shared" ref="AC182:AD182" si="264">Y182</f>
        <v>3. Geometry</v>
      </c>
      <c r="AD182" s="61" t="str">
        <f t="shared" si="264"/>
        <v>G2.3.02  Solid Shapes</v>
      </c>
      <c r="AE182" s="61" t="str">
        <f t="shared" si="3"/>
        <v>M2GE-IIIi-9</v>
      </c>
      <c r="AF182" s="242" t="str">
        <f t="shared" si="131"/>
        <v>M2GE-IIIi-9: Identifies straight lines and curves, flat and curved surfaces in a 3-dimensional object.</v>
      </c>
      <c r="AG182" s="84" t="str">
        <f t="shared" si="137"/>
        <v>2.065 Identifies straight lines and curves, flat and curved surfaces in a 3-dimensional object M2GE-IIIi-9</v>
      </c>
      <c r="AH182" s="107">
        <v>17</v>
      </c>
      <c r="AI182" s="107"/>
      <c r="AJ182" s="107"/>
      <c r="AK182" s="61"/>
      <c r="AL182" s="61"/>
      <c r="AM182" s="61"/>
      <c r="AN182" s="64"/>
      <c r="AO182" s="64"/>
      <c r="AP182" s="103" t="s">
        <v>1818</v>
      </c>
      <c r="AQ182" s="103" t="str">
        <f t="shared" si="162"/>
        <v>Completed</v>
      </c>
      <c r="AR182" s="110"/>
    </row>
    <row r="183" spans="1:44" ht="15.75" customHeight="1" x14ac:dyDescent="0.2">
      <c r="A183" s="487"/>
      <c r="B183" s="471"/>
      <c r="C183" s="61" t="s">
        <v>4937</v>
      </c>
      <c r="D183" s="61" t="s">
        <v>4938</v>
      </c>
      <c r="E183" s="61" t="s">
        <v>4939</v>
      </c>
      <c r="F183" s="176" t="s">
        <v>4940</v>
      </c>
      <c r="G183" s="100">
        <v>2</v>
      </c>
      <c r="H183" s="100"/>
      <c r="I183" s="101" t="s">
        <v>4941</v>
      </c>
      <c r="J183" s="61" t="s">
        <v>4942</v>
      </c>
      <c r="K183" s="61" t="s">
        <v>4929</v>
      </c>
      <c r="L183" s="84" t="s">
        <v>4930</v>
      </c>
      <c r="M183" s="236" t="s">
        <v>4931</v>
      </c>
      <c r="N183" s="236" t="s">
        <v>4932</v>
      </c>
      <c r="O183" s="83" t="s">
        <v>1043</v>
      </c>
      <c r="P183" s="119" t="s">
        <v>4943</v>
      </c>
      <c r="Q183" s="83" t="str">
        <f t="shared" si="259"/>
        <v>Ch 17 Practice 1.2.1: Identifying faces, edges and vertices</v>
      </c>
      <c r="R183" s="83" t="s">
        <v>1812</v>
      </c>
      <c r="S183" s="102" t="s">
        <v>1041</v>
      </c>
      <c r="T183" s="102" t="s">
        <v>1042</v>
      </c>
      <c r="U183" s="102" t="s">
        <v>33</v>
      </c>
      <c r="V183" s="61" t="s">
        <v>4934</v>
      </c>
      <c r="W183" s="104">
        <v>9789814969390</v>
      </c>
      <c r="X183" s="102">
        <v>151</v>
      </c>
      <c r="Y183" s="61" t="s">
        <v>2481</v>
      </c>
      <c r="Z183" s="61" t="s">
        <v>4935</v>
      </c>
      <c r="AA183" s="61" t="s">
        <v>4936</v>
      </c>
      <c r="AB183" s="61" t="str">
        <f t="shared" si="1"/>
        <v>2.177 Identify the faces, edges and vertices of a solid object in the shape of a cube, cuboid, cone, cylinder or sphere M2GE-IIIi-9</v>
      </c>
      <c r="AC183" s="61" t="str">
        <f t="shared" ref="AC183:AD183" si="265">Y183</f>
        <v>3. Geometry</v>
      </c>
      <c r="AD183" s="61" t="str">
        <f t="shared" si="265"/>
        <v>G2.3.02  Solid Shapes</v>
      </c>
      <c r="AE183" s="61" t="str">
        <f t="shared" si="3"/>
        <v>M2GE-IIIi-9</v>
      </c>
      <c r="AF183" s="242" t="str">
        <f t="shared" si="131"/>
        <v>M2GE-IIIi-9: Identifies straight lines and curves, flat and curved surfaces in a 3-dimensional object.</v>
      </c>
      <c r="AG183" s="84" t="str">
        <f t="shared" si="137"/>
        <v>2.065 Identifies straight lines and curves, flat and curved surfaces in a 3-dimensional object M2GE-IIIi-9</v>
      </c>
      <c r="AH183" s="107">
        <v>17</v>
      </c>
      <c r="AI183" s="107"/>
      <c r="AJ183" s="107"/>
      <c r="AK183" s="61"/>
      <c r="AL183" s="61"/>
      <c r="AM183" s="61"/>
      <c r="AN183" s="64"/>
      <c r="AO183" s="64"/>
      <c r="AP183" s="103" t="s">
        <v>1818</v>
      </c>
      <c r="AQ183" s="103" t="str">
        <f t="shared" si="162"/>
        <v>Completed</v>
      </c>
      <c r="AR183" s="110"/>
    </row>
    <row r="184" spans="1:44" ht="15.75" customHeight="1" x14ac:dyDescent="0.2">
      <c r="A184" s="487"/>
      <c r="B184" s="61" t="s">
        <v>4944</v>
      </c>
      <c r="C184" s="61" t="s">
        <v>4945</v>
      </c>
      <c r="D184" s="212" t="s">
        <v>4946</v>
      </c>
      <c r="E184" s="212" t="s">
        <v>4947</v>
      </c>
      <c r="F184" s="249" t="s">
        <v>4948</v>
      </c>
      <c r="G184" s="100">
        <v>3</v>
      </c>
      <c r="H184" s="100"/>
      <c r="I184" s="101"/>
      <c r="J184" s="61" t="s">
        <v>4949</v>
      </c>
      <c r="K184" s="84" t="s">
        <v>4929</v>
      </c>
      <c r="L184" s="84" t="s">
        <v>4930</v>
      </c>
      <c r="M184" s="236" t="s">
        <v>4931</v>
      </c>
      <c r="N184" s="236" t="s">
        <v>4932</v>
      </c>
      <c r="O184" s="83" t="s">
        <v>1043</v>
      </c>
      <c r="P184" s="83" t="str">
        <f t="shared" ref="P184:Q184" si="266">D184</f>
        <v>PH_G2_C17_P2.1.1</v>
      </c>
      <c r="Q184" s="83" t="str">
        <f t="shared" si="266"/>
        <v xml:space="preserve">Ch 17 Practice 2.1.1: Use solid shapes to form different solid figure Identifies straight lines and curves, flat and curved surfaces in a 3-dimensional object. </v>
      </c>
      <c r="R184" s="83" t="s">
        <v>1812</v>
      </c>
      <c r="S184" s="102" t="s">
        <v>1041</v>
      </c>
      <c r="T184" s="102" t="s">
        <v>1042</v>
      </c>
      <c r="U184" s="102" t="s">
        <v>33</v>
      </c>
      <c r="V184" s="61" t="s">
        <v>4934</v>
      </c>
      <c r="W184" s="104">
        <v>9789814969390</v>
      </c>
      <c r="X184" s="102">
        <v>155</v>
      </c>
      <c r="Y184" s="61" t="s">
        <v>2481</v>
      </c>
      <c r="Z184" s="61" t="s">
        <v>4935</v>
      </c>
      <c r="AA184" s="61" t="s">
        <v>4950</v>
      </c>
      <c r="AB184" s="61" t="str">
        <f t="shared" si="1"/>
        <v>2.178 Use solid shapes to form different solid figure Identifies straight lines and curves, flat and curved surfaces in a 3-dimensional object M2GE-IIIi-9</v>
      </c>
      <c r="AC184" s="61" t="str">
        <f t="shared" ref="AC184:AD184" si="267">Y184</f>
        <v>3. Geometry</v>
      </c>
      <c r="AD184" s="61" t="str">
        <f t="shared" si="267"/>
        <v>G2.3.02  Solid Shapes</v>
      </c>
      <c r="AE184" s="61" t="str">
        <f t="shared" si="3"/>
        <v>M2GE-IIIi-9</v>
      </c>
      <c r="AF184" s="242" t="str">
        <f t="shared" si="131"/>
        <v>M2GE-IIIi-9: Identifies straight lines and curves, flat and curved surfaces in a 3-dimensional object.</v>
      </c>
      <c r="AG184" s="84" t="str">
        <f t="shared" si="137"/>
        <v>2.065 Identifies straight lines and curves, flat and curved surfaces in a 3-dimensional object M2GE-IIIi-9</v>
      </c>
      <c r="AH184" s="107">
        <v>17</v>
      </c>
      <c r="AI184" s="107"/>
      <c r="AJ184" s="107"/>
      <c r="AK184" s="61"/>
      <c r="AL184" s="61"/>
      <c r="AM184" s="61"/>
      <c r="AN184" s="64"/>
      <c r="AO184" s="64"/>
      <c r="AP184" s="103" t="s">
        <v>1818</v>
      </c>
      <c r="AQ184" s="103" t="str">
        <f t="shared" si="162"/>
        <v>Completed</v>
      </c>
      <c r="AR184" s="110"/>
    </row>
    <row r="185" spans="1:44" ht="15.75" customHeight="1" x14ac:dyDescent="0.2">
      <c r="A185" s="471"/>
      <c r="B185" s="61" t="s">
        <v>4951</v>
      </c>
      <c r="C185" s="61" t="s">
        <v>4908</v>
      </c>
      <c r="D185" s="212" t="s">
        <v>4952</v>
      </c>
      <c r="E185" s="212" t="s">
        <v>4953</v>
      </c>
      <c r="F185" s="249" t="s">
        <v>4954</v>
      </c>
      <c r="G185" s="100" t="s">
        <v>4847</v>
      </c>
      <c r="H185" s="100" t="s">
        <v>4955</v>
      </c>
      <c r="I185" s="101"/>
      <c r="J185" s="61" t="s">
        <v>4956</v>
      </c>
      <c r="K185" s="84" t="s">
        <v>4914</v>
      </c>
      <c r="L185" s="84" t="s">
        <v>4915</v>
      </c>
      <c r="M185" s="236" t="s">
        <v>4916</v>
      </c>
      <c r="N185" s="236" t="s">
        <v>4917</v>
      </c>
      <c r="O185" s="83" t="s">
        <v>1043</v>
      </c>
      <c r="P185" s="83" t="str">
        <f t="shared" ref="P185:Q185" si="268">D185</f>
        <v>PH_G2_C17_P3.1.1</v>
      </c>
      <c r="Q185" s="83" t="str">
        <f t="shared" si="268"/>
        <v>Ch 17 Practice 3.1.1: Continue a pattern of solid shapes according to one or two of the following attributes: shape, size, color or orientation</v>
      </c>
      <c r="R185" s="83" t="s">
        <v>1812</v>
      </c>
      <c r="S185" s="102" t="s">
        <v>1041</v>
      </c>
      <c r="T185" s="102" t="s">
        <v>1042</v>
      </c>
      <c r="U185" s="102" t="s">
        <v>33</v>
      </c>
      <c r="V185" s="61" t="s">
        <v>4934</v>
      </c>
      <c r="W185" s="104">
        <v>9789814969390</v>
      </c>
      <c r="X185" s="102">
        <v>158</v>
      </c>
      <c r="Y185" s="61" t="s">
        <v>2375</v>
      </c>
      <c r="Z185" s="61" t="s">
        <v>4919</v>
      </c>
      <c r="AA185" s="61" t="s">
        <v>2586</v>
      </c>
      <c r="AB185" s="61" t="str">
        <f t="shared" si="1"/>
        <v>2.179 Continue a pattern of solid shapes according to one or two of the following attributes: shape, size, color or orientation M2AL-IIIj-3</v>
      </c>
      <c r="AC185" s="61" t="str">
        <f t="shared" ref="AC185:AD185" si="269">Y185</f>
        <v>5. Patterns and Algebra</v>
      </c>
      <c r="AD185" s="61" t="str">
        <f t="shared" si="269"/>
        <v>G2.5.01  Patterns</v>
      </c>
      <c r="AE185" s="61" t="str">
        <f t="shared" si="3"/>
        <v>M2AL-IIIj-3</v>
      </c>
      <c r="AF185" s="242" t="str">
        <f t="shared" si="131"/>
        <v>M2AL-IIIj-3: Determines the missing term/s in a given continuous pattern using two attributes (any two of the following: figures, numbers, colors, sizes, and orientations, etc)
eg 1, A, 2,B,3,C,   ,    1 , 2 , 3 , 4     .</v>
      </c>
      <c r="AG185" s="84" t="str">
        <f t="shared" si="137"/>
        <v>2.067 Determines the missing term/s in a given continuous pattern M2AL-IIIj-3</v>
      </c>
      <c r="AH185" s="107">
        <v>17</v>
      </c>
      <c r="AI185" s="107"/>
      <c r="AJ185" s="107"/>
      <c r="AK185" s="61"/>
      <c r="AL185" s="61"/>
      <c r="AM185" s="61"/>
      <c r="AN185" s="64"/>
      <c r="AO185" s="64"/>
      <c r="AP185" s="103" t="s">
        <v>1818</v>
      </c>
      <c r="AQ185" s="103" t="str">
        <f t="shared" si="162"/>
        <v>Completed</v>
      </c>
      <c r="AR185" s="110"/>
    </row>
    <row r="186" spans="1:44" ht="15.75" customHeight="1" x14ac:dyDescent="0.2">
      <c r="A186" s="61" t="s">
        <v>4957</v>
      </c>
      <c r="B186" s="61" t="s">
        <v>4958</v>
      </c>
      <c r="C186" s="61" t="s">
        <v>4959</v>
      </c>
      <c r="D186" s="61" t="s">
        <v>4960</v>
      </c>
      <c r="E186" s="61" t="s">
        <v>4961</v>
      </c>
      <c r="F186" s="176" t="s">
        <v>4962</v>
      </c>
      <c r="G186" s="100" t="s">
        <v>4963</v>
      </c>
      <c r="H186" s="100" t="s">
        <v>4964</v>
      </c>
      <c r="I186" s="101" t="s">
        <v>4965</v>
      </c>
      <c r="J186" s="61" t="s">
        <v>4966</v>
      </c>
      <c r="K186" s="84" t="s">
        <v>4914</v>
      </c>
      <c r="L186" s="84" t="s">
        <v>4915</v>
      </c>
      <c r="M186" s="236" t="s">
        <v>4916</v>
      </c>
      <c r="N186" s="236" t="s">
        <v>4917</v>
      </c>
      <c r="O186" s="83" t="s">
        <v>1043</v>
      </c>
      <c r="P186" s="119" t="s">
        <v>4967</v>
      </c>
      <c r="Q186" s="83" t="str">
        <f>E186</f>
        <v>Ch 18 Practice 1.1.1: Continuing patterns</v>
      </c>
      <c r="R186" s="83" t="s">
        <v>1812</v>
      </c>
      <c r="S186" s="102" t="s">
        <v>1041</v>
      </c>
      <c r="T186" s="102" t="s">
        <v>1042</v>
      </c>
      <c r="U186" s="102" t="s">
        <v>33</v>
      </c>
      <c r="V186" s="61" t="s">
        <v>4968</v>
      </c>
      <c r="W186" s="104">
        <v>9789814969390</v>
      </c>
      <c r="X186" s="102">
        <v>160</v>
      </c>
      <c r="Y186" s="61" t="s">
        <v>2375</v>
      </c>
      <c r="Z186" s="61" t="s">
        <v>4919</v>
      </c>
      <c r="AA186" s="61" t="s">
        <v>4969</v>
      </c>
      <c r="AB186" s="61" t="str">
        <f t="shared" si="1"/>
        <v>2.180 Determine the missing term(s) in a continuous pattern M2AL-IIIj-3</v>
      </c>
      <c r="AC186" s="61" t="str">
        <f t="shared" ref="AC186:AD186" si="270">Y186</f>
        <v>5. Patterns and Algebra</v>
      </c>
      <c r="AD186" s="61" t="str">
        <f t="shared" si="270"/>
        <v>G2.5.01  Patterns</v>
      </c>
      <c r="AE186" s="61" t="str">
        <f t="shared" si="3"/>
        <v>M2AL-IIIj-3</v>
      </c>
      <c r="AF186" s="242" t="str">
        <f t="shared" si="131"/>
        <v>M2AL-IIIj-3: Determines the missing term/s in a given continuous pattern using two attributes (any two of the following: figures, numbers, colors, sizes, and orientations, etc)
eg 1, A, 2,B,3,C,   ,    1 , 2 , 3 , 4     .</v>
      </c>
      <c r="AG186" s="84" t="str">
        <f t="shared" si="137"/>
        <v>2.067 Determines the missing term/s in a given continuous pattern M2AL-IIIj-3</v>
      </c>
      <c r="AH186" s="107">
        <v>18</v>
      </c>
      <c r="AI186" s="107"/>
      <c r="AJ186" s="107"/>
      <c r="AK186" s="61"/>
      <c r="AL186" s="61"/>
      <c r="AM186" s="61"/>
      <c r="AN186" s="64"/>
      <c r="AO186" s="64"/>
      <c r="AP186" s="103" t="s">
        <v>1818</v>
      </c>
      <c r="AQ186" s="103" t="str">
        <f t="shared" si="162"/>
        <v>Completed</v>
      </c>
      <c r="AR186" s="110"/>
    </row>
    <row r="187" spans="1:44" ht="15.75" customHeight="1" x14ac:dyDescent="0.2">
      <c r="A187" s="502" t="s">
        <v>4970</v>
      </c>
      <c r="B187" s="502" t="s">
        <v>4971</v>
      </c>
      <c r="C187" s="502" t="s">
        <v>4972</v>
      </c>
      <c r="D187" s="212" t="s">
        <v>4973</v>
      </c>
      <c r="E187" s="212" t="s">
        <v>4974</v>
      </c>
      <c r="F187" s="249" t="s">
        <v>4975</v>
      </c>
      <c r="G187" s="191">
        <v>44928</v>
      </c>
      <c r="H187" s="100" t="s">
        <v>4976</v>
      </c>
      <c r="I187" s="101"/>
      <c r="J187" s="61" t="s">
        <v>4977</v>
      </c>
      <c r="K187" s="84" t="s">
        <v>4978</v>
      </c>
      <c r="L187" s="84" t="s">
        <v>4979</v>
      </c>
      <c r="M187" s="236" t="s">
        <v>4980</v>
      </c>
      <c r="N187" s="236" t="s">
        <v>4981</v>
      </c>
      <c r="O187" s="83" t="s">
        <v>1043</v>
      </c>
      <c r="P187" s="83" t="str">
        <f t="shared" ref="P187:Q187" si="271">D187</f>
        <v>PH_G2_C19_P1.1.1</v>
      </c>
      <c r="Q187" s="83" t="str">
        <f t="shared" si="271"/>
        <v>Ch 19 Practice 1.1.1: Tell whether an event is likely, equally likely or unlikely to happen</v>
      </c>
      <c r="R187" s="83" t="s">
        <v>1812</v>
      </c>
      <c r="S187" s="102" t="s">
        <v>1041</v>
      </c>
      <c r="T187" s="102" t="s">
        <v>1042</v>
      </c>
      <c r="U187" s="102" t="s">
        <v>33</v>
      </c>
      <c r="V187" s="61" t="s">
        <v>4982</v>
      </c>
      <c r="W187" s="104">
        <v>9789814969390</v>
      </c>
      <c r="X187" s="102">
        <v>163</v>
      </c>
      <c r="Y187" s="61" t="s">
        <v>2786</v>
      </c>
      <c r="Z187" s="61" t="s">
        <v>4983</v>
      </c>
      <c r="AA187" s="61" t="s">
        <v>4984</v>
      </c>
      <c r="AB187" s="61" t="str">
        <f t="shared" si="1"/>
        <v>2.181 Tell whether an event is likely, equally likely or unlikely to happen M2SP-IVj-7.2
 M2SP-IVj-7.2</v>
      </c>
      <c r="AC187" s="61" t="str">
        <f t="shared" ref="AC187:AD187" si="272">Y187</f>
        <v>4. Statistics and Probability</v>
      </c>
      <c r="AD187" s="61" t="str">
        <f t="shared" si="272"/>
        <v>G2.4.03  Probability</v>
      </c>
      <c r="AE187" s="61" t="str">
        <f t="shared" si="3"/>
        <v>M2SP-IVj-7.2</v>
      </c>
      <c r="AF187" s="242" t="str">
        <f t="shared" si="131"/>
        <v>M2SP-IVj-7.2: Tells whether an event is likely, equally likely, unlikely to happen.</v>
      </c>
      <c r="AG187" s="84" t="str">
        <f t="shared" si="137"/>
        <v>2.092 Tells whether an event is likely, equally likely, unlikely to happen M2SP-IVj-7.2</v>
      </c>
      <c r="AH187" s="107">
        <v>19</v>
      </c>
      <c r="AI187" s="107"/>
      <c r="AJ187" s="107"/>
      <c r="AK187" s="61"/>
      <c r="AL187" s="61"/>
      <c r="AM187" s="61"/>
      <c r="AN187" s="64"/>
      <c r="AO187" s="64"/>
      <c r="AP187" s="103" t="s">
        <v>1818</v>
      </c>
      <c r="AQ187" s="103" t="str">
        <f t="shared" si="162"/>
        <v>Completed</v>
      </c>
      <c r="AR187" s="110"/>
    </row>
    <row r="188" spans="1:44" ht="15.75" customHeight="1" x14ac:dyDescent="0.2">
      <c r="A188" s="471"/>
      <c r="B188" s="471"/>
      <c r="C188" s="471"/>
      <c r="D188" s="212" t="s">
        <v>4985</v>
      </c>
      <c r="E188" s="212" t="s">
        <v>4986</v>
      </c>
      <c r="F188" s="249" t="s">
        <v>4987</v>
      </c>
      <c r="G188" s="100" t="s">
        <v>44</v>
      </c>
      <c r="H188" s="100"/>
      <c r="I188" s="101" t="s">
        <v>4988</v>
      </c>
      <c r="J188" s="61" t="s">
        <v>4989</v>
      </c>
      <c r="K188" s="61" t="s">
        <v>4990</v>
      </c>
      <c r="L188" s="61" t="s">
        <v>4991</v>
      </c>
      <c r="M188" s="247" t="s">
        <v>4992</v>
      </c>
      <c r="N188" s="247" t="s">
        <v>4993</v>
      </c>
      <c r="O188" s="83" t="s">
        <v>1043</v>
      </c>
      <c r="P188" s="83" t="str">
        <f t="shared" ref="P188:Q188" si="273">D188</f>
        <v>PH_G2_C19_P1.1.2</v>
      </c>
      <c r="Q188" s="83" t="str">
        <f t="shared" si="273"/>
        <v>Ch 19 Practice 1.1.2: Describe real-life situations using ‘likely’, ‘equally likely’ and ‘unlikely’</v>
      </c>
      <c r="R188" s="83" t="s">
        <v>1812</v>
      </c>
      <c r="S188" s="102" t="s">
        <v>1041</v>
      </c>
      <c r="T188" s="102" t="s">
        <v>1042</v>
      </c>
      <c r="U188" s="102" t="s">
        <v>33</v>
      </c>
      <c r="V188" s="61" t="s">
        <v>4982</v>
      </c>
      <c r="W188" s="104">
        <v>9789814969390</v>
      </c>
      <c r="X188" s="102">
        <v>163</v>
      </c>
      <c r="Y188" s="61" t="s">
        <v>2786</v>
      </c>
      <c r="Z188" s="61" t="s">
        <v>4983</v>
      </c>
      <c r="AA188" s="61" t="s">
        <v>4984</v>
      </c>
      <c r="AB188" s="61" t="str">
        <f t="shared" si="1"/>
        <v>2.182 Describe real-life situations using ‘likely’, ‘equally likely’ and ‘unlikely’ M2SP-IVj-8.2</v>
      </c>
      <c r="AC188" s="61" t="str">
        <f t="shared" ref="AC188:AD188" si="274">Y188</f>
        <v>4. Statistics and Probability</v>
      </c>
      <c r="AD188" s="61" t="str">
        <f t="shared" si="274"/>
        <v>G2.4.03  Probability</v>
      </c>
      <c r="AE188" s="61" t="str">
        <f t="shared" si="3"/>
        <v>M2SP-IVj-8.2</v>
      </c>
      <c r="AF188" s="242" t="str">
        <f t="shared" si="131"/>
        <v>M2SP-IVj-8.2: Describe events in real-life situations using the phrases “ likely to happen” or “unlikely to happen” or “equally likely to happen”.</v>
      </c>
      <c r="AG188" s="84" t="str">
        <f t="shared" si="137"/>
        <v>2.093 Describe events in real-life situations using the phrases “likely to happen” or “unlikely to happen” or “equally likely to happen” M2SP-IVj-8.2</v>
      </c>
      <c r="AH188" s="107">
        <v>19</v>
      </c>
      <c r="AI188" s="107"/>
      <c r="AJ188" s="107"/>
      <c r="AK188" s="61"/>
      <c r="AL188" s="61"/>
      <c r="AM188" s="61"/>
      <c r="AN188" s="64"/>
      <c r="AO188" s="64"/>
      <c r="AP188" s="103" t="s">
        <v>1818</v>
      </c>
      <c r="AQ188" s="103" t="str">
        <f t="shared" si="162"/>
        <v>Completed</v>
      </c>
      <c r="AR188" s="110"/>
    </row>
    <row r="189" spans="1:44" ht="15.75" customHeight="1" x14ac:dyDescent="0.2">
      <c r="A189" s="43"/>
      <c r="B189" s="43"/>
      <c r="C189" s="43"/>
      <c r="D189" s="43"/>
      <c r="E189" s="43"/>
      <c r="F189" s="43"/>
      <c r="G189" s="194"/>
      <c r="H189" s="194"/>
      <c r="I189" s="194"/>
      <c r="J189" s="196"/>
      <c r="K189" s="196"/>
      <c r="L189" s="196"/>
      <c r="M189" s="196"/>
      <c r="N189" s="196"/>
      <c r="O189" s="197"/>
      <c r="P189" s="197"/>
      <c r="Q189" s="197"/>
      <c r="R189" s="197"/>
      <c r="S189" s="197"/>
      <c r="T189" s="197"/>
      <c r="U189" s="198"/>
      <c r="V189" s="257"/>
      <c r="W189" s="258"/>
      <c r="X189" s="200"/>
      <c r="Y189" s="43"/>
      <c r="Z189" s="199"/>
      <c r="AA189" s="199"/>
      <c r="AB189" s="199"/>
      <c r="AC189" s="199"/>
      <c r="AD189" s="199"/>
      <c r="AE189" s="43"/>
      <c r="AF189" s="199"/>
      <c r="AG189" s="196"/>
      <c r="AH189" s="201"/>
      <c r="AI189" s="201"/>
      <c r="AJ189" s="201"/>
      <c r="AK189" s="43"/>
      <c r="AL189" s="43"/>
      <c r="AM189" s="43"/>
      <c r="AN189" s="64"/>
      <c r="AO189" s="64"/>
      <c r="AP189" s="202"/>
      <c r="AQ189" s="202"/>
      <c r="AR189" s="64"/>
    </row>
    <row r="190" spans="1:44" ht="15.75" customHeight="1" x14ac:dyDescent="0.2">
      <c r="A190" s="43"/>
      <c r="B190" s="43"/>
      <c r="C190" s="43"/>
      <c r="D190" s="43"/>
      <c r="E190" s="43"/>
      <c r="F190" s="43"/>
      <c r="G190" s="194"/>
      <c r="H190" s="194"/>
      <c r="I190" s="194"/>
      <c r="J190" s="196"/>
      <c r="K190" s="196"/>
      <c r="L190" s="196"/>
      <c r="M190" s="196"/>
      <c r="N190" s="196"/>
      <c r="O190" s="197"/>
      <c r="P190" s="197"/>
      <c r="Q190" s="197"/>
      <c r="R190" s="197"/>
      <c r="S190" s="197"/>
      <c r="T190" s="197"/>
      <c r="U190" s="198"/>
      <c r="V190" s="257"/>
      <c r="W190" s="258"/>
      <c r="X190" s="200"/>
      <c r="Y190" s="43"/>
      <c r="Z190" s="199"/>
      <c r="AA190" s="199"/>
      <c r="AB190" s="199"/>
      <c r="AC190" s="199"/>
      <c r="AD190" s="199"/>
      <c r="AE190" s="43"/>
      <c r="AF190" s="199"/>
      <c r="AG190" s="196"/>
      <c r="AH190" s="201"/>
      <c r="AI190" s="201"/>
      <c r="AJ190" s="201"/>
      <c r="AK190" s="43"/>
      <c r="AL190" s="43"/>
      <c r="AM190" s="43"/>
      <c r="AN190" s="64"/>
      <c r="AO190" s="64"/>
      <c r="AP190" s="202"/>
      <c r="AQ190" s="202"/>
      <c r="AR190" s="64"/>
    </row>
    <row r="191" spans="1:44" ht="15.75" customHeight="1" x14ac:dyDescent="0.2">
      <c r="A191" s="43" t="s">
        <v>3410</v>
      </c>
      <c r="B191" s="40" t="s">
        <v>3411</v>
      </c>
      <c r="C191" s="43"/>
      <c r="D191" s="43"/>
      <c r="E191" s="43"/>
      <c r="F191" s="43"/>
      <c r="G191" s="194"/>
      <c r="H191" s="194"/>
      <c r="I191" s="194"/>
      <c r="J191" s="196"/>
      <c r="K191" s="196"/>
      <c r="L191" s="196"/>
      <c r="M191" s="196"/>
      <c r="N191" s="196"/>
      <c r="O191" s="197"/>
      <c r="P191" s="197"/>
      <c r="Q191" s="197"/>
      <c r="R191" s="197"/>
      <c r="S191" s="197"/>
      <c r="T191" s="197"/>
      <c r="U191" s="198"/>
      <c r="V191" s="257"/>
      <c r="W191" s="258"/>
      <c r="X191" s="200"/>
      <c r="Y191" s="43"/>
      <c r="Z191" s="199"/>
      <c r="AA191" s="199"/>
      <c r="AB191" s="199"/>
      <c r="AC191" s="199"/>
      <c r="AD191" s="199"/>
      <c r="AE191" s="43"/>
      <c r="AF191" s="199"/>
      <c r="AG191" s="196"/>
      <c r="AH191" s="201"/>
      <c r="AI191" s="201"/>
      <c r="AJ191" s="201"/>
      <c r="AK191" s="43"/>
      <c r="AL191" s="43"/>
      <c r="AM191" s="43"/>
      <c r="AN191" s="64"/>
      <c r="AO191" s="64"/>
      <c r="AP191" s="202"/>
      <c r="AQ191" s="202"/>
      <c r="AR191" s="64"/>
    </row>
    <row r="192" spans="1:44" ht="15.75" customHeight="1" x14ac:dyDescent="0.2">
      <c r="A192" s="203" t="s">
        <v>3410</v>
      </c>
      <c r="B192" s="40" t="s">
        <v>3412</v>
      </c>
      <c r="C192" s="43"/>
      <c r="D192" s="43"/>
      <c r="E192" s="43"/>
      <c r="F192" s="43"/>
      <c r="G192" s="194"/>
      <c r="H192" s="194"/>
      <c r="I192" s="194"/>
      <c r="J192" s="259"/>
      <c r="K192" s="259"/>
      <c r="L192" s="259"/>
      <c r="M192" s="259"/>
      <c r="N192" s="259"/>
      <c r="O192" s="197"/>
      <c r="P192" s="197"/>
      <c r="Q192" s="197"/>
      <c r="R192" s="197"/>
      <c r="S192" s="197"/>
      <c r="T192" s="197"/>
      <c r="U192" s="198"/>
      <c r="V192" s="25"/>
      <c r="W192" s="260"/>
      <c r="X192" s="202"/>
      <c r="Y192" s="25"/>
      <c r="Z192" s="25"/>
      <c r="AA192" s="25"/>
      <c r="AB192" s="25"/>
      <c r="AC192" s="25"/>
      <c r="AD192" s="25"/>
      <c r="AE192" s="25"/>
      <c r="AF192" s="25"/>
      <c r="AG192" s="196"/>
      <c r="AH192" s="201"/>
      <c r="AI192" s="201"/>
      <c r="AJ192" s="201"/>
      <c r="AK192" s="43"/>
      <c r="AL192" s="43"/>
      <c r="AM192" s="43"/>
      <c r="AN192" s="64"/>
      <c r="AO192" s="64"/>
      <c r="AP192" s="202"/>
      <c r="AQ192" s="202"/>
      <c r="AR192" s="64"/>
    </row>
    <row r="193" spans="1:44" ht="15.75" customHeight="1" x14ac:dyDescent="0.2">
      <c r="A193" s="204" t="s">
        <v>3410</v>
      </c>
      <c r="B193" s="40" t="s">
        <v>3413</v>
      </c>
      <c r="C193" s="43"/>
      <c r="D193" s="43"/>
      <c r="E193" s="43"/>
      <c r="F193" s="43"/>
      <c r="G193" s="194"/>
      <c r="H193" s="194"/>
      <c r="I193" s="194"/>
      <c r="J193" s="259"/>
      <c r="K193" s="259"/>
      <c r="L193" s="259"/>
      <c r="M193" s="259"/>
      <c r="N193" s="259"/>
      <c r="O193" s="197"/>
      <c r="P193" s="197"/>
      <c r="Q193" s="197"/>
      <c r="R193" s="197"/>
      <c r="S193" s="197"/>
      <c r="T193" s="197"/>
      <c r="U193" s="198"/>
      <c r="V193" s="25"/>
      <c r="W193" s="260"/>
      <c r="X193" s="202"/>
      <c r="Y193" s="25"/>
      <c r="Z193" s="25"/>
      <c r="AA193" s="25"/>
      <c r="AB193" s="25"/>
      <c r="AC193" s="25"/>
      <c r="AD193" s="25"/>
      <c r="AE193" s="25"/>
      <c r="AF193" s="25"/>
      <c r="AG193" s="196"/>
      <c r="AH193" s="201"/>
      <c r="AI193" s="201"/>
      <c r="AJ193" s="201"/>
      <c r="AK193" s="43"/>
      <c r="AL193" s="43"/>
      <c r="AM193" s="43"/>
      <c r="AN193" s="64"/>
      <c r="AO193" s="64"/>
      <c r="AP193" s="202"/>
      <c r="AQ193" s="202"/>
      <c r="AR193" s="64"/>
    </row>
    <row r="194" spans="1:44" ht="15.75" customHeight="1" x14ac:dyDescent="0.2">
      <c r="A194" s="205" t="s">
        <v>3410</v>
      </c>
      <c r="B194" s="40" t="s">
        <v>3414</v>
      </c>
      <c r="C194" s="43"/>
      <c r="D194" s="43"/>
      <c r="E194" s="43"/>
      <c r="F194" s="43"/>
      <c r="G194" s="194"/>
      <c r="H194" s="194"/>
      <c r="I194" s="194"/>
      <c r="J194" s="259"/>
      <c r="K194" s="259"/>
      <c r="L194" s="259"/>
      <c r="M194" s="259"/>
      <c r="N194" s="259"/>
      <c r="O194" s="197"/>
      <c r="P194" s="197"/>
      <c r="Q194" s="197"/>
      <c r="R194" s="197"/>
      <c r="S194" s="197"/>
      <c r="T194" s="197"/>
      <c r="U194" s="198"/>
      <c r="V194" s="25"/>
      <c r="W194" s="260"/>
      <c r="X194" s="202"/>
      <c r="Y194" s="25"/>
      <c r="Z194" s="25"/>
      <c r="AA194" s="25"/>
      <c r="AB194" s="25"/>
      <c r="AC194" s="25"/>
      <c r="AD194" s="25"/>
      <c r="AE194" s="25"/>
      <c r="AF194" s="25"/>
      <c r="AG194" s="196"/>
      <c r="AH194" s="201"/>
      <c r="AI194" s="201"/>
      <c r="AJ194" s="201"/>
      <c r="AK194" s="43"/>
      <c r="AL194" s="43"/>
      <c r="AM194" s="43"/>
      <c r="AN194" s="64"/>
      <c r="AO194" s="64"/>
      <c r="AP194" s="202"/>
      <c r="AQ194" s="202"/>
      <c r="AR194" s="64"/>
    </row>
    <row r="195" spans="1:44" ht="15.75" customHeight="1" x14ac:dyDescent="0.2">
      <c r="A195" s="206" t="s">
        <v>3410</v>
      </c>
      <c r="B195" s="40" t="s">
        <v>3415</v>
      </c>
      <c r="C195" s="43"/>
      <c r="D195" s="43"/>
      <c r="E195" s="43"/>
      <c r="F195" s="43"/>
      <c r="G195" s="194"/>
      <c r="H195" s="194"/>
      <c r="I195" s="194"/>
      <c r="J195" s="259"/>
      <c r="K195" s="259"/>
      <c r="L195" s="259"/>
      <c r="M195" s="259"/>
      <c r="N195" s="259"/>
      <c r="O195" s="197"/>
      <c r="P195" s="197"/>
      <c r="Q195" s="197"/>
      <c r="R195" s="197"/>
      <c r="S195" s="197"/>
      <c r="T195" s="197"/>
      <c r="U195" s="198"/>
      <c r="V195" s="25"/>
      <c r="W195" s="260"/>
      <c r="X195" s="202"/>
      <c r="Y195" s="25"/>
      <c r="Z195" s="25"/>
      <c r="AA195" s="25"/>
      <c r="AB195" s="25"/>
      <c r="AC195" s="25"/>
      <c r="AD195" s="25"/>
      <c r="AE195" s="25"/>
      <c r="AF195" s="25"/>
      <c r="AG195" s="196"/>
      <c r="AH195" s="201"/>
      <c r="AI195" s="201"/>
      <c r="AJ195" s="201"/>
      <c r="AK195" s="43"/>
      <c r="AL195" s="43"/>
      <c r="AM195" s="43"/>
      <c r="AN195" s="64"/>
      <c r="AO195" s="64"/>
      <c r="AP195" s="202"/>
      <c r="AQ195" s="202"/>
      <c r="AR195" s="64"/>
    </row>
    <row r="196" spans="1:44" ht="15.75" customHeight="1" x14ac:dyDescent="0.2">
      <c r="A196" s="207" t="s">
        <v>3410</v>
      </c>
      <c r="B196" s="40" t="s">
        <v>3416</v>
      </c>
      <c r="C196" s="43"/>
      <c r="D196" s="43"/>
      <c r="E196" s="43"/>
      <c r="F196" s="43"/>
      <c r="G196" s="194"/>
      <c r="H196" s="194"/>
      <c r="I196" s="194"/>
      <c r="J196" s="259"/>
      <c r="K196" s="259"/>
      <c r="L196" s="259"/>
      <c r="M196" s="259"/>
      <c r="N196" s="259"/>
      <c r="O196" s="197"/>
      <c r="P196" s="197"/>
      <c r="Q196" s="197"/>
      <c r="R196" s="197"/>
      <c r="S196" s="197"/>
      <c r="T196" s="197"/>
      <c r="U196" s="198"/>
      <c r="V196" s="25"/>
      <c r="W196" s="260"/>
      <c r="X196" s="202"/>
      <c r="Y196" s="25"/>
      <c r="Z196" s="25"/>
      <c r="AA196" s="25"/>
      <c r="AB196" s="25"/>
      <c r="AC196" s="25"/>
      <c r="AD196" s="25"/>
      <c r="AE196" s="25"/>
      <c r="AF196" s="25"/>
      <c r="AG196" s="196"/>
      <c r="AH196" s="201"/>
      <c r="AI196" s="201"/>
      <c r="AJ196" s="201"/>
      <c r="AK196" s="43"/>
      <c r="AL196" s="43"/>
      <c r="AM196" s="43"/>
      <c r="AN196" s="64"/>
      <c r="AO196" s="64"/>
      <c r="AP196" s="202"/>
      <c r="AQ196" s="202"/>
      <c r="AR196" s="64"/>
    </row>
    <row r="197" spans="1:44" ht="15.75" customHeight="1" x14ac:dyDescent="0.2">
      <c r="A197" s="43"/>
      <c r="B197" s="43"/>
      <c r="C197" s="43"/>
      <c r="D197" s="43"/>
      <c r="E197" s="43"/>
      <c r="F197" s="43"/>
      <c r="G197" s="194"/>
      <c r="H197" s="194"/>
      <c r="I197" s="194"/>
      <c r="J197" s="196"/>
      <c r="K197" s="196"/>
      <c r="L197" s="196"/>
      <c r="M197" s="196"/>
      <c r="N197" s="196"/>
      <c r="O197" s="197"/>
      <c r="P197" s="197"/>
      <c r="Q197" s="197"/>
      <c r="R197" s="197"/>
      <c r="S197" s="197"/>
      <c r="T197" s="197"/>
      <c r="U197" s="198"/>
      <c r="V197" s="257"/>
      <c r="W197" s="258"/>
      <c r="X197" s="200"/>
      <c r="Y197" s="43"/>
      <c r="Z197" s="199"/>
      <c r="AA197" s="199"/>
      <c r="AB197" s="199"/>
      <c r="AC197" s="199"/>
      <c r="AD197" s="199"/>
      <c r="AE197" s="43"/>
      <c r="AF197" s="199"/>
      <c r="AG197" s="196"/>
      <c r="AH197" s="201"/>
      <c r="AI197" s="201"/>
      <c r="AJ197" s="201"/>
      <c r="AK197" s="43"/>
      <c r="AL197" s="43"/>
      <c r="AM197" s="43"/>
      <c r="AN197" s="64"/>
      <c r="AO197" s="64"/>
      <c r="AP197" s="202"/>
      <c r="AQ197" s="202"/>
      <c r="AR197" s="64"/>
    </row>
    <row r="198" spans="1:44" ht="15.75" customHeight="1" x14ac:dyDescent="0.2">
      <c r="A198" s="43"/>
      <c r="B198" s="43"/>
      <c r="C198" s="43"/>
      <c r="D198" s="43"/>
      <c r="E198" s="43"/>
      <c r="F198" s="43"/>
      <c r="G198" s="194"/>
      <c r="H198" s="194"/>
      <c r="I198" s="194"/>
      <c r="J198" s="196"/>
      <c r="K198" s="196"/>
      <c r="L198" s="196"/>
      <c r="M198" s="196"/>
      <c r="N198" s="196"/>
      <c r="O198" s="197"/>
      <c r="P198" s="197"/>
      <c r="Q198" s="197"/>
      <c r="R198" s="197"/>
      <c r="S198" s="197"/>
      <c r="T198" s="197"/>
      <c r="U198" s="198"/>
      <c r="V198" s="257"/>
      <c r="W198" s="258"/>
      <c r="X198" s="200"/>
      <c r="Y198" s="43"/>
      <c r="Z198" s="199"/>
      <c r="AA198" s="199"/>
      <c r="AB198" s="199"/>
      <c r="AC198" s="199"/>
      <c r="AD198" s="199"/>
      <c r="AE198" s="43"/>
      <c r="AF198" s="199"/>
      <c r="AG198" s="196"/>
      <c r="AH198" s="201"/>
      <c r="AI198" s="201"/>
      <c r="AJ198" s="201"/>
      <c r="AK198" s="43"/>
      <c r="AL198" s="43"/>
      <c r="AM198" s="43"/>
      <c r="AN198" s="64"/>
      <c r="AO198" s="64"/>
      <c r="AP198" s="202"/>
      <c r="AQ198" s="202"/>
      <c r="AR198" s="64"/>
    </row>
    <row r="199" spans="1:44" ht="15.75" customHeight="1" x14ac:dyDescent="0.2">
      <c r="A199" s="43"/>
      <c r="B199" s="43"/>
      <c r="C199" s="43"/>
      <c r="D199" s="43"/>
      <c r="E199" s="43"/>
      <c r="F199" s="43"/>
      <c r="G199" s="194"/>
      <c r="H199" s="194"/>
      <c r="I199" s="194"/>
      <c r="J199" s="196"/>
      <c r="K199" s="196"/>
      <c r="L199" s="196"/>
      <c r="M199" s="196"/>
      <c r="N199" s="196"/>
      <c r="O199" s="197"/>
      <c r="P199" s="197"/>
      <c r="Q199" s="197"/>
      <c r="R199" s="197"/>
      <c r="S199" s="197"/>
      <c r="T199" s="197"/>
      <c r="U199" s="198"/>
      <c r="V199" s="257"/>
      <c r="W199" s="258"/>
      <c r="X199" s="200"/>
      <c r="Y199" s="43"/>
      <c r="Z199" s="199"/>
      <c r="AA199" s="199"/>
      <c r="AB199" s="199"/>
      <c r="AC199" s="199"/>
      <c r="AD199" s="199"/>
      <c r="AE199" s="43"/>
      <c r="AF199" s="199"/>
      <c r="AG199" s="196"/>
      <c r="AH199" s="201"/>
      <c r="AI199" s="201"/>
      <c r="AJ199" s="201"/>
      <c r="AK199" s="43"/>
      <c r="AL199" s="43"/>
      <c r="AM199" s="43"/>
      <c r="AN199" s="64"/>
      <c r="AO199" s="64"/>
      <c r="AP199" s="202"/>
      <c r="AQ199" s="202"/>
      <c r="AR199" s="64"/>
    </row>
    <row r="200" spans="1:44" ht="15.75" customHeight="1" x14ac:dyDescent="0.2">
      <c r="A200" s="43"/>
      <c r="B200" s="43"/>
      <c r="C200" s="43"/>
      <c r="D200" s="43"/>
      <c r="E200" s="43"/>
      <c r="F200" s="43"/>
      <c r="G200" s="194"/>
      <c r="H200" s="194"/>
      <c r="I200" s="194"/>
      <c r="J200" s="196"/>
      <c r="K200" s="196"/>
      <c r="L200" s="196"/>
      <c r="M200" s="196"/>
      <c r="N200" s="196"/>
      <c r="O200" s="197"/>
      <c r="P200" s="197"/>
      <c r="Q200" s="197"/>
      <c r="R200" s="197"/>
      <c r="S200" s="197"/>
      <c r="T200" s="197"/>
      <c r="U200" s="198"/>
      <c r="V200" s="257"/>
      <c r="W200" s="258"/>
      <c r="X200" s="200"/>
      <c r="Y200" s="43"/>
      <c r="Z200" s="199"/>
      <c r="AA200" s="199"/>
      <c r="AB200" s="199"/>
      <c r="AC200" s="199"/>
      <c r="AD200" s="199"/>
      <c r="AE200" s="43"/>
      <c r="AF200" s="199"/>
      <c r="AG200" s="196"/>
      <c r="AH200" s="201"/>
      <c r="AI200" s="201"/>
      <c r="AJ200" s="201"/>
      <c r="AK200" s="43"/>
      <c r="AL200" s="43"/>
      <c r="AM200" s="43"/>
      <c r="AN200" s="64"/>
      <c r="AO200" s="64"/>
      <c r="AP200" s="202"/>
      <c r="AQ200" s="202"/>
      <c r="AR200" s="64"/>
    </row>
    <row r="201" spans="1:44" ht="15.75" customHeight="1" x14ac:dyDescent="0.2">
      <c r="A201" s="43"/>
      <c r="B201" s="43"/>
      <c r="C201" s="43"/>
      <c r="D201" s="43"/>
      <c r="E201" s="43"/>
      <c r="F201" s="43"/>
      <c r="G201" s="194"/>
      <c r="H201" s="194"/>
      <c r="I201" s="194"/>
      <c r="J201" s="196"/>
      <c r="K201" s="196"/>
      <c r="L201" s="196"/>
      <c r="M201" s="196"/>
      <c r="N201" s="196"/>
      <c r="O201" s="197"/>
      <c r="P201" s="197"/>
      <c r="Q201" s="197"/>
      <c r="R201" s="197"/>
      <c r="S201" s="197"/>
      <c r="T201" s="197"/>
      <c r="U201" s="198"/>
      <c r="V201" s="257"/>
      <c r="W201" s="258"/>
      <c r="X201" s="200"/>
      <c r="Y201" s="43"/>
      <c r="Z201" s="199"/>
      <c r="AA201" s="199"/>
      <c r="AB201" s="199"/>
      <c r="AC201" s="199"/>
      <c r="AD201" s="199"/>
      <c r="AE201" s="43"/>
      <c r="AF201" s="199"/>
      <c r="AG201" s="196"/>
      <c r="AH201" s="201"/>
      <c r="AI201" s="201"/>
      <c r="AJ201" s="201"/>
      <c r="AK201" s="43"/>
      <c r="AL201" s="43"/>
      <c r="AM201" s="43"/>
      <c r="AN201" s="64"/>
      <c r="AO201" s="64"/>
      <c r="AP201" s="202"/>
      <c r="AQ201" s="202"/>
      <c r="AR201" s="64"/>
    </row>
    <row r="202" spans="1:44" ht="15.75" customHeight="1" x14ac:dyDescent="0.2">
      <c r="A202" s="43"/>
      <c r="B202" s="43"/>
      <c r="C202" s="43"/>
      <c r="D202" s="43"/>
      <c r="E202" s="43"/>
      <c r="F202" s="43"/>
      <c r="G202" s="194"/>
      <c r="H202" s="194"/>
      <c r="I202" s="194"/>
      <c r="J202" s="196"/>
      <c r="K202" s="196"/>
      <c r="L202" s="196"/>
      <c r="M202" s="196"/>
      <c r="N202" s="196"/>
      <c r="O202" s="197"/>
      <c r="P202" s="197"/>
      <c r="Q202" s="197"/>
      <c r="R202" s="197"/>
      <c r="S202" s="197"/>
      <c r="T202" s="197"/>
      <c r="U202" s="198"/>
      <c r="V202" s="257"/>
      <c r="W202" s="258"/>
      <c r="X202" s="200"/>
      <c r="Y202" s="43"/>
      <c r="Z202" s="199"/>
      <c r="AA202" s="199"/>
      <c r="AB202" s="199"/>
      <c r="AC202" s="199"/>
      <c r="AD202" s="199"/>
      <c r="AE202" s="43"/>
      <c r="AF202" s="199"/>
      <c r="AG202" s="196"/>
      <c r="AH202" s="201"/>
      <c r="AI202" s="201"/>
      <c r="AJ202" s="201"/>
      <c r="AK202" s="43"/>
      <c r="AL202" s="43"/>
      <c r="AM202" s="43"/>
      <c r="AN202" s="64"/>
      <c r="AO202" s="64"/>
      <c r="AP202" s="202"/>
      <c r="AQ202" s="202"/>
      <c r="AR202" s="64"/>
    </row>
    <row r="203" spans="1:44" ht="15.75" customHeight="1" x14ac:dyDescent="0.2">
      <c r="A203" s="43"/>
      <c r="B203" s="43"/>
      <c r="C203" s="43"/>
      <c r="D203" s="43"/>
      <c r="E203" s="43"/>
      <c r="F203" s="43"/>
      <c r="G203" s="194"/>
      <c r="H203" s="194"/>
      <c r="I203" s="194"/>
      <c r="J203" s="196"/>
      <c r="K203" s="196"/>
      <c r="L203" s="196"/>
      <c r="M203" s="196"/>
      <c r="N203" s="196"/>
      <c r="O203" s="197"/>
      <c r="P203" s="197"/>
      <c r="Q203" s="197"/>
      <c r="R203" s="197"/>
      <c r="S203" s="197"/>
      <c r="T203" s="197"/>
      <c r="U203" s="198"/>
      <c r="V203" s="257"/>
      <c r="W203" s="258"/>
      <c r="X203" s="200"/>
      <c r="Y203" s="43"/>
      <c r="Z203" s="199"/>
      <c r="AA203" s="199"/>
      <c r="AB203" s="199"/>
      <c r="AC203" s="199"/>
      <c r="AD203" s="199"/>
      <c r="AE203" s="43"/>
      <c r="AF203" s="199"/>
      <c r="AG203" s="196"/>
      <c r="AH203" s="201"/>
      <c r="AI203" s="201"/>
      <c r="AJ203" s="201"/>
      <c r="AK203" s="43"/>
      <c r="AL203" s="43"/>
      <c r="AM203" s="43"/>
      <c r="AN203" s="64"/>
      <c r="AO203" s="64"/>
      <c r="AP203" s="202"/>
      <c r="AQ203" s="202"/>
      <c r="AR203" s="64"/>
    </row>
    <row r="204" spans="1:44" ht="15.75" customHeight="1" x14ac:dyDescent="0.2">
      <c r="A204" s="43"/>
      <c r="B204" s="43"/>
      <c r="C204" s="43"/>
      <c r="D204" s="43"/>
      <c r="E204" s="43"/>
      <c r="F204" s="43"/>
      <c r="G204" s="194"/>
      <c r="H204" s="194"/>
      <c r="I204" s="194"/>
      <c r="J204" s="196"/>
      <c r="K204" s="196"/>
      <c r="L204" s="196"/>
      <c r="M204" s="196"/>
      <c r="N204" s="196"/>
      <c r="O204" s="197"/>
      <c r="P204" s="197"/>
      <c r="Q204" s="197"/>
      <c r="R204" s="197"/>
      <c r="S204" s="197"/>
      <c r="T204" s="197"/>
      <c r="U204" s="198"/>
      <c r="V204" s="257"/>
      <c r="W204" s="258"/>
      <c r="X204" s="200"/>
      <c r="Y204" s="43"/>
      <c r="Z204" s="199"/>
      <c r="AA204" s="199"/>
      <c r="AB204" s="199"/>
      <c r="AC204" s="199"/>
      <c r="AD204" s="199"/>
      <c r="AE204" s="43"/>
      <c r="AF204" s="199"/>
      <c r="AG204" s="196"/>
      <c r="AH204" s="201"/>
      <c r="AI204" s="201"/>
      <c r="AJ204" s="201"/>
      <c r="AK204" s="43"/>
      <c r="AL204" s="43"/>
      <c r="AM204" s="43"/>
      <c r="AN204" s="64"/>
      <c r="AO204" s="64"/>
      <c r="AP204" s="202"/>
      <c r="AQ204" s="202"/>
      <c r="AR204" s="64"/>
    </row>
    <row r="205" spans="1:44" ht="15.75" customHeight="1" x14ac:dyDescent="0.2">
      <c r="A205" s="43"/>
      <c r="B205" s="43"/>
      <c r="C205" s="43"/>
      <c r="D205" s="43"/>
      <c r="E205" s="43"/>
      <c r="F205" s="43"/>
      <c r="G205" s="194"/>
      <c r="H205" s="194"/>
      <c r="I205" s="194"/>
      <c r="J205" s="196"/>
      <c r="K205" s="196"/>
      <c r="L205" s="196"/>
      <c r="M205" s="196"/>
      <c r="N205" s="196"/>
      <c r="O205" s="197"/>
      <c r="P205" s="197"/>
      <c r="Q205" s="197"/>
      <c r="R205" s="197"/>
      <c r="S205" s="197"/>
      <c r="T205" s="197"/>
      <c r="U205" s="198"/>
      <c r="V205" s="257"/>
      <c r="W205" s="258"/>
      <c r="X205" s="200"/>
      <c r="Y205" s="43"/>
      <c r="Z205" s="199"/>
      <c r="AA205" s="199"/>
      <c r="AB205" s="199"/>
      <c r="AC205" s="199"/>
      <c r="AD205" s="199"/>
      <c r="AE205" s="43"/>
      <c r="AF205" s="199"/>
      <c r="AG205" s="196"/>
      <c r="AH205" s="201"/>
      <c r="AI205" s="201"/>
      <c r="AJ205" s="201"/>
      <c r="AK205" s="43"/>
      <c r="AL205" s="43"/>
      <c r="AM205" s="43"/>
      <c r="AN205" s="64"/>
      <c r="AO205" s="64"/>
      <c r="AP205" s="202"/>
      <c r="AQ205" s="202"/>
      <c r="AR205" s="64"/>
    </row>
    <row r="206" spans="1:44" ht="15.75" customHeight="1" x14ac:dyDescent="0.2">
      <c r="A206" s="43"/>
      <c r="B206" s="43"/>
      <c r="C206" s="43"/>
      <c r="D206" s="43"/>
      <c r="E206" s="43"/>
      <c r="F206" s="43"/>
      <c r="G206" s="194"/>
      <c r="H206" s="194"/>
      <c r="I206" s="194"/>
      <c r="J206" s="196"/>
      <c r="K206" s="196"/>
      <c r="L206" s="196"/>
      <c r="M206" s="196"/>
      <c r="N206" s="196"/>
      <c r="O206" s="197"/>
      <c r="P206" s="197"/>
      <c r="Q206" s="197"/>
      <c r="R206" s="197"/>
      <c r="S206" s="197"/>
      <c r="T206" s="197"/>
      <c r="U206" s="198"/>
      <c r="V206" s="257"/>
      <c r="W206" s="258"/>
      <c r="X206" s="200"/>
      <c r="Y206" s="43"/>
      <c r="Z206" s="199"/>
      <c r="AA206" s="199"/>
      <c r="AB206" s="199"/>
      <c r="AC206" s="199"/>
      <c r="AD206" s="199"/>
      <c r="AE206" s="43"/>
      <c r="AF206" s="199"/>
      <c r="AG206" s="196"/>
      <c r="AH206" s="201"/>
      <c r="AI206" s="201"/>
      <c r="AJ206" s="201"/>
      <c r="AK206" s="43"/>
      <c r="AL206" s="43"/>
      <c r="AM206" s="43"/>
      <c r="AN206" s="64"/>
      <c r="AO206" s="64"/>
      <c r="AP206" s="202"/>
      <c r="AQ206" s="202"/>
      <c r="AR206" s="64"/>
    </row>
    <row r="207" spans="1:44" ht="15.75" customHeight="1" x14ac:dyDescent="0.2">
      <c r="A207" s="43"/>
      <c r="B207" s="43"/>
      <c r="C207" s="43"/>
      <c r="D207" s="43"/>
      <c r="E207" s="43"/>
      <c r="F207" s="43"/>
      <c r="G207" s="194"/>
      <c r="H207" s="194"/>
      <c r="I207" s="194"/>
      <c r="J207" s="196"/>
      <c r="K207" s="196"/>
      <c r="L207" s="196"/>
      <c r="M207" s="196"/>
      <c r="N207" s="196"/>
      <c r="O207" s="197"/>
      <c r="P207" s="197"/>
      <c r="Q207" s="197"/>
      <c r="R207" s="197"/>
      <c r="S207" s="197"/>
      <c r="T207" s="197"/>
      <c r="U207" s="198"/>
      <c r="V207" s="257"/>
      <c r="W207" s="258"/>
      <c r="X207" s="200"/>
      <c r="Y207" s="43"/>
      <c r="Z207" s="199"/>
      <c r="AA207" s="199"/>
      <c r="AB207" s="199"/>
      <c r="AC207" s="199"/>
      <c r="AD207" s="199"/>
      <c r="AE207" s="43"/>
      <c r="AF207" s="199"/>
      <c r="AG207" s="196"/>
      <c r="AH207" s="201"/>
      <c r="AI207" s="201"/>
      <c r="AJ207" s="201"/>
      <c r="AK207" s="43"/>
      <c r="AL207" s="43"/>
      <c r="AM207" s="43"/>
      <c r="AN207" s="64"/>
      <c r="AO207" s="64"/>
      <c r="AP207" s="202"/>
      <c r="AQ207" s="202"/>
      <c r="AR207" s="64"/>
    </row>
    <row r="208" spans="1:44" ht="15.75" customHeight="1" x14ac:dyDescent="0.2">
      <c r="A208" s="43"/>
      <c r="B208" s="43"/>
      <c r="C208" s="43"/>
      <c r="D208" s="43"/>
      <c r="E208" s="43"/>
      <c r="F208" s="43"/>
      <c r="G208" s="194"/>
      <c r="H208" s="194"/>
      <c r="I208" s="194"/>
      <c r="J208" s="196"/>
      <c r="K208" s="196"/>
      <c r="L208" s="196"/>
      <c r="M208" s="196"/>
      <c r="N208" s="196"/>
      <c r="O208" s="197"/>
      <c r="P208" s="197"/>
      <c r="Q208" s="197"/>
      <c r="R208" s="197"/>
      <c r="S208" s="197"/>
      <c r="T208" s="197"/>
      <c r="U208" s="198"/>
      <c r="V208" s="257"/>
      <c r="W208" s="258"/>
      <c r="X208" s="200"/>
      <c r="Y208" s="43"/>
      <c r="Z208" s="199"/>
      <c r="AA208" s="199"/>
      <c r="AB208" s="199"/>
      <c r="AC208" s="199"/>
      <c r="AD208" s="199"/>
      <c r="AE208" s="43"/>
      <c r="AF208" s="199"/>
      <c r="AG208" s="196"/>
      <c r="AH208" s="201"/>
      <c r="AI208" s="201"/>
      <c r="AJ208" s="201"/>
      <c r="AK208" s="43"/>
      <c r="AL208" s="43"/>
      <c r="AM208" s="43"/>
      <c r="AN208" s="64"/>
      <c r="AO208" s="64"/>
      <c r="AP208" s="202"/>
      <c r="AQ208" s="202"/>
      <c r="AR208" s="64"/>
    </row>
    <row r="209" spans="1:44" ht="15.75" customHeight="1" x14ac:dyDescent="0.2">
      <c r="A209" s="43"/>
      <c r="B209" s="43"/>
      <c r="C209" s="43"/>
      <c r="D209" s="43"/>
      <c r="E209" s="43"/>
      <c r="F209" s="43"/>
      <c r="G209" s="194"/>
      <c r="H209" s="194"/>
      <c r="I209" s="194"/>
      <c r="J209" s="196"/>
      <c r="K209" s="196"/>
      <c r="L209" s="196"/>
      <c r="M209" s="196"/>
      <c r="N209" s="196"/>
      <c r="O209" s="197"/>
      <c r="P209" s="197"/>
      <c r="Q209" s="197"/>
      <c r="R209" s="197"/>
      <c r="S209" s="197"/>
      <c r="T209" s="197"/>
      <c r="U209" s="198"/>
      <c r="V209" s="257"/>
      <c r="W209" s="258"/>
      <c r="X209" s="200"/>
      <c r="Y209" s="43"/>
      <c r="Z209" s="199"/>
      <c r="AA209" s="199"/>
      <c r="AB209" s="199"/>
      <c r="AC209" s="199"/>
      <c r="AD209" s="199"/>
      <c r="AE209" s="43"/>
      <c r="AF209" s="199"/>
      <c r="AG209" s="196"/>
      <c r="AH209" s="201"/>
      <c r="AI209" s="201"/>
      <c r="AJ209" s="201"/>
      <c r="AK209" s="43"/>
      <c r="AL209" s="43"/>
      <c r="AM209" s="43"/>
      <c r="AN209" s="64"/>
      <c r="AO209" s="64"/>
      <c r="AP209" s="202"/>
      <c r="AQ209" s="202"/>
      <c r="AR209" s="64"/>
    </row>
    <row r="210" spans="1:44" ht="15.75" customHeight="1" x14ac:dyDescent="0.2">
      <c r="A210" s="43"/>
      <c r="B210" s="43"/>
      <c r="C210" s="43"/>
      <c r="D210" s="43"/>
      <c r="E210" s="43"/>
      <c r="F210" s="43"/>
      <c r="G210" s="194"/>
      <c r="H210" s="194"/>
      <c r="I210" s="194"/>
      <c r="J210" s="196"/>
      <c r="K210" s="196"/>
      <c r="L210" s="196"/>
      <c r="M210" s="196"/>
      <c r="N210" s="196"/>
      <c r="O210" s="197"/>
      <c r="P210" s="197"/>
      <c r="Q210" s="197"/>
      <c r="R210" s="197"/>
      <c r="S210" s="197"/>
      <c r="T210" s="197"/>
      <c r="U210" s="198"/>
      <c r="V210" s="257"/>
      <c r="W210" s="258"/>
      <c r="X210" s="200"/>
      <c r="Y210" s="43"/>
      <c r="Z210" s="199"/>
      <c r="AA210" s="199"/>
      <c r="AB210" s="199"/>
      <c r="AC210" s="199"/>
      <c r="AD210" s="199"/>
      <c r="AE210" s="43"/>
      <c r="AF210" s="199"/>
      <c r="AG210" s="196"/>
      <c r="AH210" s="201"/>
      <c r="AI210" s="201"/>
      <c r="AJ210" s="201"/>
      <c r="AK210" s="43"/>
      <c r="AL210" s="43"/>
      <c r="AM210" s="43"/>
      <c r="AN210" s="64"/>
      <c r="AO210" s="64"/>
      <c r="AP210" s="202"/>
      <c r="AQ210" s="202"/>
      <c r="AR210" s="64"/>
    </row>
    <row r="211" spans="1:44" ht="15.75" customHeight="1" x14ac:dyDescent="0.2">
      <c r="A211" s="43"/>
      <c r="B211" s="43"/>
      <c r="C211" s="43"/>
      <c r="D211" s="43"/>
      <c r="E211" s="43"/>
      <c r="F211" s="43"/>
      <c r="G211" s="194"/>
      <c r="H211" s="194"/>
      <c r="I211" s="194"/>
      <c r="J211" s="196"/>
      <c r="K211" s="196"/>
      <c r="L211" s="196"/>
      <c r="M211" s="196"/>
      <c r="N211" s="196"/>
      <c r="O211" s="197"/>
      <c r="P211" s="197"/>
      <c r="Q211" s="197"/>
      <c r="R211" s="197"/>
      <c r="S211" s="197"/>
      <c r="T211" s="197"/>
      <c r="U211" s="198"/>
      <c r="V211" s="257"/>
      <c r="W211" s="258"/>
      <c r="X211" s="200"/>
      <c r="Y211" s="43"/>
      <c r="Z211" s="199"/>
      <c r="AA211" s="199"/>
      <c r="AB211" s="199"/>
      <c r="AC211" s="199"/>
      <c r="AD211" s="199"/>
      <c r="AE211" s="43"/>
      <c r="AF211" s="199"/>
      <c r="AG211" s="196"/>
      <c r="AH211" s="201"/>
      <c r="AI211" s="201"/>
      <c r="AJ211" s="201"/>
      <c r="AK211" s="43"/>
      <c r="AL211" s="43"/>
      <c r="AM211" s="43"/>
      <c r="AN211" s="64"/>
      <c r="AO211" s="64"/>
      <c r="AP211" s="202"/>
      <c r="AQ211" s="202"/>
      <c r="AR211" s="64"/>
    </row>
    <row r="212" spans="1:44" ht="15.75" customHeight="1" x14ac:dyDescent="0.2">
      <c r="A212" s="43"/>
      <c r="B212" s="43"/>
      <c r="C212" s="43"/>
      <c r="D212" s="43"/>
      <c r="E212" s="43"/>
      <c r="F212" s="43"/>
      <c r="G212" s="194"/>
      <c r="H212" s="194"/>
      <c r="I212" s="194"/>
      <c r="J212" s="196"/>
      <c r="K212" s="196"/>
      <c r="L212" s="196"/>
      <c r="M212" s="196"/>
      <c r="N212" s="196"/>
      <c r="O212" s="197"/>
      <c r="P212" s="197"/>
      <c r="Q212" s="197"/>
      <c r="R212" s="197"/>
      <c r="S212" s="197"/>
      <c r="T212" s="197"/>
      <c r="U212" s="198"/>
      <c r="V212" s="257"/>
      <c r="W212" s="258"/>
      <c r="X212" s="200"/>
      <c r="Y212" s="43"/>
      <c r="Z212" s="199"/>
      <c r="AA212" s="199"/>
      <c r="AB212" s="199"/>
      <c r="AC212" s="199"/>
      <c r="AD212" s="199"/>
      <c r="AE212" s="43"/>
      <c r="AF212" s="199"/>
      <c r="AG212" s="196"/>
      <c r="AH212" s="201"/>
      <c r="AI212" s="201"/>
      <c r="AJ212" s="201"/>
      <c r="AK212" s="43"/>
      <c r="AL212" s="43"/>
      <c r="AM212" s="43"/>
      <c r="AN212" s="64"/>
      <c r="AO212" s="64"/>
      <c r="AP212" s="202"/>
      <c r="AQ212" s="202"/>
      <c r="AR212" s="64"/>
    </row>
    <row r="213" spans="1:44" ht="15.75" customHeight="1" x14ac:dyDescent="0.2">
      <c r="A213" s="43"/>
      <c r="B213" s="43"/>
      <c r="C213" s="43"/>
      <c r="D213" s="43"/>
      <c r="E213" s="43"/>
      <c r="F213" s="43"/>
      <c r="G213" s="194"/>
      <c r="H213" s="194"/>
      <c r="I213" s="194"/>
      <c r="J213" s="196"/>
      <c r="K213" s="196"/>
      <c r="L213" s="196"/>
      <c r="M213" s="196"/>
      <c r="N213" s="196"/>
      <c r="O213" s="197"/>
      <c r="P213" s="197"/>
      <c r="Q213" s="197"/>
      <c r="R213" s="197"/>
      <c r="S213" s="197"/>
      <c r="T213" s="197"/>
      <c r="U213" s="198"/>
      <c r="V213" s="257"/>
      <c r="W213" s="258"/>
      <c r="X213" s="200"/>
      <c r="Y213" s="43"/>
      <c r="Z213" s="199"/>
      <c r="AA213" s="199"/>
      <c r="AB213" s="199"/>
      <c r="AC213" s="199"/>
      <c r="AD213" s="199"/>
      <c r="AE213" s="43"/>
      <c r="AF213" s="199"/>
      <c r="AG213" s="196"/>
      <c r="AH213" s="201"/>
      <c r="AI213" s="201"/>
      <c r="AJ213" s="201"/>
      <c r="AK213" s="43"/>
      <c r="AL213" s="43"/>
      <c r="AM213" s="43"/>
      <c r="AN213" s="64"/>
      <c r="AO213" s="64"/>
      <c r="AP213" s="202"/>
      <c r="AQ213" s="202"/>
      <c r="AR213" s="64"/>
    </row>
    <row r="214" spans="1:44" ht="15.75" customHeight="1" x14ac:dyDescent="0.2">
      <c r="A214" s="43"/>
      <c r="B214" s="43"/>
      <c r="C214" s="43"/>
      <c r="D214" s="43"/>
      <c r="E214" s="43"/>
      <c r="F214" s="43"/>
      <c r="G214" s="194"/>
      <c r="H214" s="194"/>
      <c r="I214" s="194"/>
      <c r="J214" s="196"/>
      <c r="K214" s="196"/>
      <c r="L214" s="196"/>
      <c r="M214" s="196"/>
      <c r="N214" s="196"/>
      <c r="O214" s="197"/>
      <c r="P214" s="197"/>
      <c r="Q214" s="197"/>
      <c r="R214" s="197"/>
      <c r="S214" s="197"/>
      <c r="T214" s="197"/>
      <c r="U214" s="198"/>
      <c r="V214" s="257"/>
      <c r="W214" s="258"/>
      <c r="X214" s="200"/>
      <c r="Y214" s="43"/>
      <c r="Z214" s="199"/>
      <c r="AA214" s="199"/>
      <c r="AB214" s="199"/>
      <c r="AC214" s="199"/>
      <c r="AD214" s="199"/>
      <c r="AE214" s="43"/>
      <c r="AF214" s="199"/>
      <c r="AG214" s="196"/>
      <c r="AH214" s="201"/>
      <c r="AI214" s="201"/>
      <c r="AJ214" s="201"/>
      <c r="AK214" s="43"/>
      <c r="AL214" s="43"/>
      <c r="AM214" s="43"/>
      <c r="AN214" s="64"/>
      <c r="AO214" s="64"/>
      <c r="AP214" s="202"/>
      <c r="AQ214" s="202"/>
      <c r="AR214" s="64"/>
    </row>
    <row r="215" spans="1:44" ht="15.75" customHeight="1" x14ac:dyDescent="0.2">
      <c r="A215" s="43"/>
      <c r="B215" s="43"/>
      <c r="C215" s="43"/>
      <c r="D215" s="43"/>
      <c r="E215" s="43"/>
      <c r="F215" s="43"/>
      <c r="G215" s="194"/>
      <c r="H215" s="194"/>
      <c r="I215" s="194"/>
      <c r="J215" s="196"/>
      <c r="K215" s="196"/>
      <c r="L215" s="196"/>
      <c r="M215" s="196"/>
      <c r="N215" s="196"/>
      <c r="O215" s="197"/>
      <c r="P215" s="197"/>
      <c r="Q215" s="197"/>
      <c r="R215" s="197"/>
      <c r="S215" s="197"/>
      <c r="T215" s="197"/>
      <c r="U215" s="198"/>
      <c r="V215" s="257"/>
      <c r="W215" s="258"/>
      <c r="X215" s="200"/>
      <c r="Y215" s="43"/>
      <c r="Z215" s="199"/>
      <c r="AA215" s="199"/>
      <c r="AB215" s="199"/>
      <c r="AC215" s="199"/>
      <c r="AD215" s="199"/>
      <c r="AE215" s="43"/>
      <c r="AF215" s="199"/>
      <c r="AG215" s="196"/>
      <c r="AH215" s="201"/>
      <c r="AI215" s="201"/>
      <c r="AJ215" s="201"/>
      <c r="AK215" s="43"/>
      <c r="AL215" s="43"/>
      <c r="AM215" s="43"/>
      <c r="AN215" s="64"/>
      <c r="AO215" s="64"/>
      <c r="AP215" s="202"/>
      <c r="AQ215" s="202"/>
      <c r="AR215" s="64"/>
    </row>
    <row r="216" spans="1:44" ht="15.75" customHeight="1" x14ac:dyDescent="0.2">
      <c r="A216" s="43"/>
      <c r="B216" s="43"/>
      <c r="C216" s="43"/>
      <c r="D216" s="43"/>
      <c r="E216" s="43"/>
      <c r="F216" s="43"/>
      <c r="G216" s="194"/>
      <c r="H216" s="194"/>
      <c r="I216" s="194"/>
      <c r="J216" s="196"/>
      <c r="K216" s="196"/>
      <c r="L216" s="196"/>
      <c r="M216" s="196"/>
      <c r="N216" s="196"/>
      <c r="O216" s="197"/>
      <c r="P216" s="197"/>
      <c r="Q216" s="197"/>
      <c r="R216" s="197"/>
      <c r="S216" s="197"/>
      <c r="T216" s="197"/>
      <c r="U216" s="198"/>
      <c r="V216" s="257"/>
      <c r="W216" s="258"/>
      <c r="X216" s="200"/>
      <c r="Y216" s="43"/>
      <c r="Z216" s="199"/>
      <c r="AA216" s="199"/>
      <c r="AB216" s="199"/>
      <c r="AC216" s="199"/>
      <c r="AD216" s="199"/>
      <c r="AE216" s="43"/>
      <c r="AF216" s="199"/>
      <c r="AG216" s="196"/>
      <c r="AH216" s="201"/>
      <c r="AI216" s="201"/>
      <c r="AJ216" s="201"/>
      <c r="AK216" s="43"/>
      <c r="AL216" s="43"/>
      <c r="AM216" s="43"/>
      <c r="AN216" s="64"/>
      <c r="AO216" s="64"/>
      <c r="AP216" s="202"/>
      <c r="AQ216" s="202"/>
      <c r="AR216" s="64"/>
    </row>
    <row r="217" spans="1:44" ht="15.75" customHeight="1" x14ac:dyDescent="0.2">
      <c r="A217" s="43"/>
      <c r="B217" s="43"/>
      <c r="C217" s="43"/>
      <c r="D217" s="43"/>
      <c r="E217" s="43"/>
      <c r="F217" s="43"/>
      <c r="G217" s="194"/>
      <c r="H217" s="194"/>
      <c r="I217" s="194"/>
      <c r="J217" s="196"/>
      <c r="K217" s="196"/>
      <c r="L217" s="196"/>
      <c r="M217" s="196"/>
      <c r="N217" s="196"/>
      <c r="O217" s="197"/>
      <c r="P217" s="197"/>
      <c r="Q217" s="197"/>
      <c r="R217" s="197"/>
      <c r="S217" s="197"/>
      <c r="T217" s="197"/>
      <c r="U217" s="198"/>
      <c r="V217" s="257"/>
      <c r="W217" s="258"/>
      <c r="X217" s="200"/>
      <c r="Y217" s="43"/>
      <c r="Z217" s="199"/>
      <c r="AA217" s="199"/>
      <c r="AB217" s="199"/>
      <c r="AC217" s="199"/>
      <c r="AD217" s="199"/>
      <c r="AE217" s="43"/>
      <c r="AF217" s="199"/>
      <c r="AG217" s="196"/>
      <c r="AH217" s="201"/>
      <c r="AI217" s="201"/>
      <c r="AJ217" s="201"/>
      <c r="AK217" s="43"/>
      <c r="AL217" s="43"/>
      <c r="AM217" s="43"/>
      <c r="AN217" s="64"/>
      <c r="AO217" s="64"/>
      <c r="AP217" s="202"/>
      <c r="AQ217" s="202"/>
      <c r="AR217" s="64"/>
    </row>
    <row r="218" spans="1:44" ht="15.75" customHeight="1" x14ac:dyDescent="0.2">
      <c r="A218" s="43"/>
      <c r="B218" s="43"/>
      <c r="C218" s="43"/>
      <c r="D218" s="43"/>
      <c r="E218" s="43"/>
      <c r="F218" s="43"/>
      <c r="G218" s="194"/>
      <c r="H218" s="194"/>
      <c r="I218" s="194"/>
      <c r="J218" s="196"/>
      <c r="K218" s="196"/>
      <c r="L218" s="196"/>
      <c r="M218" s="196"/>
      <c r="N218" s="196"/>
      <c r="O218" s="197"/>
      <c r="P218" s="197"/>
      <c r="Q218" s="197"/>
      <c r="R218" s="197"/>
      <c r="S218" s="197"/>
      <c r="T218" s="197"/>
      <c r="U218" s="198"/>
      <c r="V218" s="257"/>
      <c r="W218" s="258"/>
      <c r="X218" s="200"/>
      <c r="Y218" s="43"/>
      <c r="Z218" s="199"/>
      <c r="AA218" s="199"/>
      <c r="AB218" s="199"/>
      <c r="AC218" s="199"/>
      <c r="AD218" s="199"/>
      <c r="AE218" s="43"/>
      <c r="AF218" s="199"/>
      <c r="AG218" s="196"/>
      <c r="AH218" s="201"/>
      <c r="AI218" s="201"/>
      <c r="AJ218" s="201"/>
      <c r="AK218" s="43"/>
      <c r="AL218" s="43"/>
      <c r="AM218" s="43"/>
      <c r="AN218" s="64"/>
      <c r="AO218" s="64"/>
      <c r="AP218" s="202"/>
      <c r="AQ218" s="202"/>
      <c r="AR218" s="64"/>
    </row>
    <row r="219" spans="1:44" ht="15.75" customHeight="1" x14ac:dyDescent="0.2">
      <c r="A219" s="43"/>
      <c r="B219" s="43"/>
      <c r="C219" s="43"/>
      <c r="D219" s="43"/>
      <c r="E219" s="43"/>
      <c r="F219" s="43"/>
      <c r="G219" s="194"/>
      <c r="H219" s="194"/>
      <c r="I219" s="194"/>
      <c r="J219" s="196"/>
      <c r="K219" s="196"/>
      <c r="L219" s="196"/>
      <c r="M219" s="196"/>
      <c r="N219" s="196"/>
      <c r="O219" s="197"/>
      <c r="P219" s="197"/>
      <c r="Q219" s="197"/>
      <c r="R219" s="197"/>
      <c r="S219" s="197"/>
      <c r="T219" s="197"/>
      <c r="U219" s="198"/>
      <c r="V219" s="257"/>
      <c r="W219" s="258"/>
      <c r="X219" s="200"/>
      <c r="Y219" s="43"/>
      <c r="Z219" s="199"/>
      <c r="AA219" s="199"/>
      <c r="AB219" s="199"/>
      <c r="AC219" s="199"/>
      <c r="AD219" s="199"/>
      <c r="AE219" s="43"/>
      <c r="AF219" s="199"/>
      <c r="AG219" s="196"/>
      <c r="AH219" s="201"/>
      <c r="AI219" s="201"/>
      <c r="AJ219" s="201"/>
      <c r="AK219" s="43"/>
      <c r="AL219" s="43"/>
      <c r="AM219" s="43"/>
      <c r="AN219" s="64"/>
      <c r="AO219" s="64"/>
      <c r="AP219" s="202"/>
      <c r="AQ219" s="202"/>
      <c r="AR219" s="64"/>
    </row>
    <row r="220" spans="1:44" ht="15.75" customHeight="1" x14ac:dyDescent="0.2">
      <c r="A220" s="43"/>
      <c r="B220" s="43"/>
      <c r="C220" s="43"/>
      <c r="D220" s="43"/>
      <c r="E220" s="43"/>
      <c r="F220" s="43"/>
      <c r="G220" s="194"/>
      <c r="H220" s="194"/>
      <c r="I220" s="194"/>
      <c r="J220" s="196"/>
      <c r="K220" s="196"/>
      <c r="L220" s="196"/>
      <c r="M220" s="196"/>
      <c r="N220" s="196"/>
      <c r="O220" s="197"/>
      <c r="P220" s="197"/>
      <c r="Q220" s="197"/>
      <c r="R220" s="197"/>
      <c r="S220" s="197"/>
      <c r="T220" s="197"/>
      <c r="U220" s="198"/>
      <c r="V220" s="257"/>
      <c r="W220" s="258"/>
      <c r="X220" s="200"/>
      <c r="Y220" s="43"/>
      <c r="Z220" s="199"/>
      <c r="AA220" s="199"/>
      <c r="AB220" s="199"/>
      <c r="AC220" s="199"/>
      <c r="AD220" s="199"/>
      <c r="AE220" s="43"/>
      <c r="AF220" s="199"/>
      <c r="AG220" s="196"/>
      <c r="AH220" s="201"/>
      <c r="AI220" s="201"/>
      <c r="AJ220" s="201"/>
      <c r="AK220" s="43"/>
      <c r="AL220" s="43"/>
      <c r="AM220" s="43"/>
      <c r="AN220" s="64"/>
      <c r="AO220" s="64"/>
      <c r="AP220" s="202"/>
      <c r="AQ220" s="202"/>
      <c r="AR220" s="64"/>
    </row>
    <row r="221" spans="1:44" ht="15.75" customHeight="1" x14ac:dyDescent="0.2">
      <c r="A221" s="43"/>
      <c r="B221" s="43"/>
      <c r="C221" s="43"/>
      <c r="D221" s="43"/>
      <c r="E221" s="43"/>
      <c r="F221" s="43"/>
      <c r="G221" s="194"/>
      <c r="H221" s="194"/>
      <c r="I221" s="194"/>
      <c r="J221" s="196"/>
      <c r="K221" s="196"/>
      <c r="L221" s="196"/>
      <c r="M221" s="196"/>
      <c r="N221" s="196"/>
      <c r="O221" s="197"/>
      <c r="P221" s="197"/>
      <c r="Q221" s="197"/>
      <c r="R221" s="197"/>
      <c r="S221" s="197"/>
      <c r="T221" s="197"/>
      <c r="U221" s="198"/>
      <c r="V221" s="257"/>
      <c r="W221" s="258"/>
      <c r="X221" s="200"/>
      <c r="Y221" s="43"/>
      <c r="Z221" s="199"/>
      <c r="AA221" s="199"/>
      <c r="AB221" s="199"/>
      <c r="AC221" s="199"/>
      <c r="AD221" s="199"/>
      <c r="AE221" s="43"/>
      <c r="AF221" s="199"/>
      <c r="AG221" s="196"/>
      <c r="AH221" s="201"/>
      <c r="AI221" s="201"/>
      <c r="AJ221" s="201"/>
      <c r="AK221" s="43"/>
      <c r="AL221" s="43"/>
      <c r="AM221" s="43"/>
      <c r="AN221" s="64"/>
      <c r="AO221" s="64"/>
      <c r="AP221" s="202"/>
      <c r="AQ221" s="202"/>
      <c r="AR221" s="64"/>
    </row>
    <row r="222" spans="1:44" ht="15.75" customHeight="1" x14ac:dyDescent="0.2">
      <c r="A222" s="43"/>
      <c r="B222" s="43"/>
      <c r="C222" s="43"/>
      <c r="D222" s="43"/>
      <c r="E222" s="43"/>
      <c r="F222" s="43"/>
      <c r="G222" s="194"/>
      <c r="H222" s="194"/>
      <c r="I222" s="194"/>
      <c r="J222" s="196"/>
      <c r="K222" s="196"/>
      <c r="L222" s="196"/>
      <c r="M222" s="196"/>
      <c r="N222" s="196"/>
      <c r="O222" s="197"/>
      <c r="P222" s="197"/>
      <c r="Q222" s="197"/>
      <c r="R222" s="197"/>
      <c r="S222" s="197"/>
      <c r="T222" s="197"/>
      <c r="U222" s="198"/>
      <c r="V222" s="257"/>
      <c r="W222" s="258"/>
      <c r="X222" s="200"/>
      <c r="Y222" s="43"/>
      <c r="Z222" s="199"/>
      <c r="AA222" s="199"/>
      <c r="AB222" s="199"/>
      <c r="AC222" s="199"/>
      <c r="AD222" s="199"/>
      <c r="AE222" s="43"/>
      <c r="AF222" s="199"/>
      <c r="AG222" s="196"/>
      <c r="AH222" s="201"/>
      <c r="AI222" s="201"/>
      <c r="AJ222" s="201"/>
      <c r="AK222" s="43"/>
      <c r="AL222" s="43"/>
      <c r="AM222" s="43"/>
      <c r="AN222" s="64"/>
      <c r="AO222" s="64"/>
      <c r="AP222" s="202"/>
      <c r="AQ222" s="202"/>
      <c r="AR222" s="64"/>
    </row>
    <row r="223" spans="1:44" ht="15.75" customHeight="1" x14ac:dyDescent="0.2">
      <c r="A223" s="43"/>
      <c r="B223" s="43"/>
      <c r="C223" s="43"/>
      <c r="D223" s="43"/>
      <c r="E223" s="43"/>
      <c r="F223" s="43"/>
      <c r="G223" s="194"/>
      <c r="H223" s="194"/>
      <c r="I223" s="194"/>
      <c r="J223" s="196"/>
      <c r="K223" s="196"/>
      <c r="L223" s="196"/>
      <c r="M223" s="196"/>
      <c r="N223" s="196"/>
      <c r="O223" s="197"/>
      <c r="P223" s="197"/>
      <c r="Q223" s="197"/>
      <c r="R223" s="197"/>
      <c r="S223" s="197"/>
      <c r="T223" s="197"/>
      <c r="U223" s="198"/>
      <c r="V223" s="257"/>
      <c r="W223" s="258"/>
      <c r="X223" s="200"/>
      <c r="Y223" s="43"/>
      <c r="Z223" s="199"/>
      <c r="AA223" s="199"/>
      <c r="AB223" s="199"/>
      <c r="AC223" s="199"/>
      <c r="AD223" s="199"/>
      <c r="AE223" s="43"/>
      <c r="AF223" s="199"/>
      <c r="AG223" s="196"/>
      <c r="AH223" s="201"/>
      <c r="AI223" s="201"/>
      <c r="AJ223" s="201"/>
      <c r="AK223" s="43"/>
      <c r="AL223" s="43"/>
      <c r="AM223" s="43"/>
      <c r="AN223" s="64"/>
      <c r="AO223" s="64"/>
      <c r="AP223" s="202"/>
      <c r="AQ223" s="202"/>
      <c r="AR223" s="64"/>
    </row>
    <row r="224" spans="1:44" ht="15.75" customHeight="1" x14ac:dyDescent="0.2">
      <c r="A224" s="43"/>
      <c r="B224" s="43"/>
      <c r="C224" s="43"/>
      <c r="D224" s="43"/>
      <c r="E224" s="43"/>
      <c r="F224" s="43"/>
      <c r="G224" s="194"/>
      <c r="H224" s="194"/>
      <c r="I224" s="194"/>
      <c r="J224" s="196"/>
      <c r="K224" s="196"/>
      <c r="L224" s="196"/>
      <c r="M224" s="196"/>
      <c r="N224" s="196"/>
      <c r="O224" s="197"/>
      <c r="P224" s="197"/>
      <c r="Q224" s="197"/>
      <c r="R224" s="197"/>
      <c r="S224" s="197"/>
      <c r="T224" s="197"/>
      <c r="U224" s="198"/>
      <c r="V224" s="257"/>
      <c r="W224" s="258"/>
      <c r="X224" s="200"/>
      <c r="Y224" s="43"/>
      <c r="Z224" s="199"/>
      <c r="AA224" s="199"/>
      <c r="AB224" s="199"/>
      <c r="AC224" s="199"/>
      <c r="AD224" s="199"/>
      <c r="AE224" s="43"/>
      <c r="AF224" s="199"/>
      <c r="AG224" s="196"/>
      <c r="AH224" s="201"/>
      <c r="AI224" s="201"/>
      <c r="AJ224" s="201"/>
      <c r="AK224" s="43"/>
      <c r="AL224" s="43"/>
      <c r="AM224" s="43"/>
      <c r="AN224" s="64"/>
      <c r="AO224" s="64"/>
      <c r="AP224" s="202"/>
      <c r="AQ224" s="202"/>
      <c r="AR224" s="64"/>
    </row>
    <row r="225" spans="1:44" ht="15.75" customHeight="1" x14ac:dyDescent="0.2">
      <c r="A225" s="43"/>
      <c r="B225" s="43"/>
      <c r="C225" s="43"/>
      <c r="D225" s="43"/>
      <c r="E225" s="43"/>
      <c r="F225" s="43"/>
      <c r="G225" s="194"/>
      <c r="H225" s="194"/>
      <c r="I225" s="194"/>
      <c r="J225" s="196"/>
      <c r="K225" s="196"/>
      <c r="L225" s="196"/>
      <c r="M225" s="196"/>
      <c r="N225" s="196"/>
      <c r="O225" s="197"/>
      <c r="P225" s="197"/>
      <c r="Q225" s="197"/>
      <c r="R225" s="197"/>
      <c r="S225" s="197"/>
      <c r="T225" s="197"/>
      <c r="U225" s="198"/>
      <c r="V225" s="257"/>
      <c r="W225" s="258"/>
      <c r="X225" s="200"/>
      <c r="Y225" s="43"/>
      <c r="Z225" s="199"/>
      <c r="AA225" s="199"/>
      <c r="AB225" s="199"/>
      <c r="AC225" s="199"/>
      <c r="AD225" s="199"/>
      <c r="AE225" s="43"/>
      <c r="AF225" s="199"/>
      <c r="AG225" s="196"/>
      <c r="AH225" s="201"/>
      <c r="AI225" s="201"/>
      <c r="AJ225" s="201"/>
      <c r="AK225" s="43"/>
      <c r="AL225" s="43"/>
      <c r="AM225" s="43"/>
      <c r="AN225" s="64"/>
      <c r="AO225" s="64"/>
      <c r="AP225" s="202"/>
      <c r="AQ225" s="202"/>
      <c r="AR225" s="64"/>
    </row>
    <row r="226" spans="1:44" ht="15.75" customHeight="1" x14ac:dyDescent="0.2">
      <c r="A226" s="43"/>
      <c r="B226" s="43"/>
      <c r="C226" s="43"/>
      <c r="D226" s="43"/>
      <c r="E226" s="43"/>
      <c r="F226" s="43"/>
      <c r="G226" s="194"/>
      <c r="H226" s="194"/>
      <c r="I226" s="194"/>
      <c r="J226" s="196"/>
      <c r="K226" s="196"/>
      <c r="L226" s="196"/>
      <c r="M226" s="196"/>
      <c r="N226" s="196"/>
      <c r="O226" s="197"/>
      <c r="P226" s="197"/>
      <c r="Q226" s="197"/>
      <c r="R226" s="197"/>
      <c r="S226" s="197"/>
      <c r="T226" s="197"/>
      <c r="U226" s="198"/>
      <c r="V226" s="257"/>
      <c r="W226" s="258"/>
      <c r="X226" s="200"/>
      <c r="Y226" s="43"/>
      <c r="Z226" s="199"/>
      <c r="AA226" s="199"/>
      <c r="AB226" s="199"/>
      <c r="AC226" s="199"/>
      <c r="AD226" s="199"/>
      <c r="AE226" s="43"/>
      <c r="AF226" s="199"/>
      <c r="AG226" s="196"/>
      <c r="AH226" s="201"/>
      <c r="AI226" s="201"/>
      <c r="AJ226" s="201"/>
      <c r="AK226" s="43"/>
      <c r="AL226" s="43"/>
      <c r="AM226" s="43"/>
      <c r="AN226" s="64"/>
      <c r="AO226" s="64"/>
      <c r="AP226" s="202"/>
      <c r="AQ226" s="202"/>
      <c r="AR226" s="64"/>
    </row>
    <row r="227" spans="1:44" ht="15.75" customHeight="1" x14ac:dyDescent="0.2">
      <c r="A227" s="43"/>
      <c r="B227" s="43"/>
      <c r="C227" s="43"/>
      <c r="D227" s="43"/>
      <c r="E227" s="43"/>
      <c r="F227" s="43"/>
      <c r="G227" s="194"/>
      <c r="H227" s="194"/>
      <c r="I227" s="194"/>
      <c r="J227" s="196"/>
      <c r="K227" s="196"/>
      <c r="L227" s="196"/>
      <c r="M227" s="196"/>
      <c r="N227" s="196"/>
      <c r="O227" s="197"/>
      <c r="P227" s="197"/>
      <c r="Q227" s="197"/>
      <c r="R227" s="197"/>
      <c r="S227" s="197"/>
      <c r="T227" s="197"/>
      <c r="U227" s="198"/>
      <c r="V227" s="257"/>
      <c r="W227" s="258"/>
      <c r="X227" s="200"/>
      <c r="Y227" s="43"/>
      <c r="Z227" s="199"/>
      <c r="AA227" s="199"/>
      <c r="AB227" s="199"/>
      <c r="AC227" s="199"/>
      <c r="AD227" s="199"/>
      <c r="AE227" s="43"/>
      <c r="AF227" s="199"/>
      <c r="AG227" s="196"/>
      <c r="AH227" s="201"/>
      <c r="AI227" s="201"/>
      <c r="AJ227" s="201"/>
      <c r="AK227" s="43"/>
      <c r="AL227" s="43"/>
      <c r="AM227" s="43"/>
      <c r="AN227" s="64"/>
      <c r="AO227" s="64"/>
      <c r="AP227" s="202"/>
      <c r="AQ227" s="202"/>
      <c r="AR227" s="64"/>
    </row>
    <row r="228" spans="1:44" ht="15.75" customHeight="1" x14ac:dyDescent="0.2">
      <c r="A228" s="43"/>
      <c r="B228" s="43"/>
      <c r="C228" s="43"/>
      <c r="D228" s="43"/>
      <c r="E228" s="43"/>
      <c r="F228" s="43"/>
      <c r="G228" s="194"/>
      <c r="H228" s="194"/>
      <c r="I228" s="194"/>
      <c r="J228" s="196"/>
      <c r="K228" s="196"/>
      <c r="L228" s="196"/>
      <c r="M228" s="196"/>
      <c r="N228" s="196"/>
      <c r="O228" s="197"/>
      <c r="P228" s="197"/>
      <c r="Q228" s="197"/>
      <c r="R228" s="197"/>
      <c r="S228" s="197"/>
      <c r="T228" s="197"/>
      <c r="U228" s="198"/>
      <c r="V228" s="257"/>
      <c r="W228" s="258"/>
      <c r="X228" s="200"/>
      <c r="Y228" s="43"/>
      <c r="Z228" s="199"/>
      <c r="AA228" s="199"/>
      <c r="AB228" s="199"/>
      <c r="AC228" s="199"/>
      <c r="AD228" s="199"/>
      <c r="AE228" s="43"/>
      <c r="AF228" s="199"/>
      <c r="AG228" s="196"/>
      <c r="AH228" s="201"/>
      <c r="AI228" s="201"/>
      <c r="AJ228" s="201"/>
      <c r="AK228" s="43"/>
      <c r="AL228" s="43"/>
      <c r="AM228" s="43"/>
      <c r="AN228" s="64"/>
      <c r="AO228" s="64"/>
      <c r="AP228" s="202"/>
      <c r="AQ228" s="202"/>
      <c r="AR228" s="64"/>
    </row>
    <row r="229" spans="1:44" ht="15.75" customHeight="1" x14ac:dyDescent="0.2">
      <c r="A229" s="43"/>
      <c r="B229" s="43"/>
      <c r="C229" s="43"/>
      <c r="D229" s="43"/>
      <c r="E229" s="43"/>
      <c r="F229" s="43"/>
      <c r="G229" s="194"/>
      <c r="H229" s="194"/>
      <c r="I229" s="194"/>
      <c r="J229" s="196"/>
      <c r="K229" s="196"/>
      <c r="L229" s="196"/>
      <c r="M229" s="196"/>
      <c r="N229" s="196"/>
      <c r="O229" s="197"/>
      <c r="P229" s="197"/>
      <c r="Q229" s="197"/>
      <c r="R229" s="197"/>
      <c r="S229" s="197"/>
      <c r="T229" s="197"/>
      <c r="U229" s="198"/>
      <c r="V229" s="257"/>
      <c r="W229" s="258"/>
      <c r="X229" s="200"/>
      <c r="Y229" s="43"/>
      <c r="Z229" s="199"/>
      <c r="AA229" s="199"/>
      <c r="AB229" s="199"/>
      <c r="AC229" s="199"/>
      <c r="AD229" s="199"/>
      <c r="AE229" s="43"/>
      <c r="AF229" s="199"/>
      <c r="AG229" s="196"/>
      <c r="AH229" s="201"/>
      <c r="AI229" s="201"/>
      <c r="AJ229" s="201"/>
      <c r="AK229" s="43"/>
      <c r="AL229" s="43"/>
      <c r="AM229" s="43"/>
      <c r="AN229" s="64"/>
      <c r="AO229" s="64"/>
      <c r="AP229" s="202"/>
      <c r="AQ229" s="202"/>
      <c r="AR229" s="64"/>
    </row>
    <row r="230" spans="1:44" ht="15.75" customHeight="1" x14ac:dyDescent="0.2">
      <c r="A230" s="43"/>
      <c r="B230" s="43"/>
      <c r="C230" s="43"/>
      <c r="D230" s="43"/>
      <c r="E230" s="43"/>
      <c r="F230" s="43"/>
      <c r="G230" s="194"/>
      <c r="H230" s="194"/>
      <c r="I230" s="194"/>
      <c r="J230" s="196"/>
      <c r="K230" s="196"/>
      <c r="L230" s="196"/>
      <c r="M230" s="196"/>
      <c r="N230" s="196"/>
      <c r="O230" s="197"/>
      <c r="P230" s="197"/>
      <c r="Q230" s="197"/>
      <c r="R230" s="197"/>
      <c r="S230" s="197"/>
      <c r="T230" s="197"/>
      <c r="U230" s="198"/>
      <c r="V230" s="257"/>
      <c r="W230" s="258"/>
      <c r="X230" s="200"/>
      <c r="Y230" s="43"/>
      <c r="Z230" s="199"/>
      <c r="AA230" s="199"/>
      <c r="AB230" s="199"/>
      <c r="AC230" s="199"/>
      <c r="AD230" s="199"/>
      <c r="AE230" s="43"/>
      <c r="AF230" s="199"/>
      <c r="AG230" s="196"/>
      <c r="AH230" s="201"/>
      <c r="AI230" s="201"/>
      <c r="AJ230" s="201"/>
      <c r="AK230" s="43"/>
      <c r="AL230" s="43"/>
      <c r="AM230" s="43"/>
      <c r="AN230" s="64"/>
      <c r="AO230" s="64"/>
      <c r="AP230" s="202"/>
      <c r="AQ230" s="202"/>
      <c r="AR230" s="64"/>
    </row>
    <row r="231" spans="1:44" ht="15.75" customHeight="1" x14ac:dyDescent="0.2">
      <c r="A231" s="43"/>
      <c r="B231" s="43"/>
      <c r="C231" s="43"/>
      <c r="D231" s="43"/>
      <c r="E231" s="43"/>
      <c r="F231" s="43"/>
      <c r="G231" s="194"/>
      <c r="H231" s="194"/>
      <c r="I231" s="194"/>
      <c r="J231" s="196"/>
      <c r="K231" s="196"/>
      <c r="L231" s="196"/>
      <c r="M231" s="196"/>
      <c r="N231" s="196"/>
      <c r="O231" s="197"/>
      <c r="P231" s="197"/>
      <c r="Q231" s="197"/>
      <c r="R231" s="197"/>
      <c r="S231" s="197"/>
      <c r="T231" s="197"/>
      <c r="U231" s="198"/>
      <c r="V231" s="257"/>
      <c r="W231" s="258"/>
      <c r="X231" s="200"/>
      <c r="Y231" s="43"/>
      <c r="Z231" s="199"/>
      <c r="AA231" s="199"/>
      <c r="AB231" s="199"/>
      <c r="AC231" s="199"/>
      <c r="AD231" s="199"/>
      <c r="AE231" s="43"/>
      <c r="AF231" s="199"/>
      <c r="AG231" s="196"/>
      <c r="AH231" s="201"/>
      <c r="AI231" s="201"/>
      <c r="AJ231" s="201"/>
      <c r="AK231" s="43"/>
      <c r="AL231" s="43"/>
      <c r="AM231" s="43"/>
      <c r="AN231" s="64"/>
      <c r="AO231" s="64"/>
      <c r="AP231" s="202"/>
      <c r="AQ231" s="202"/>
      <c r="AR231" s="64"/>
    </row>
    <row r="232" spans="1:44" ht="15.75" customHeight="1" x14ac:dyDescent="0.2">
      <c r="A232" s="43"/>
      <c r="B232" s="43"/>
      <c r="C232" s="43"/>
      <c r="D232" s="43"/>
      <c r="E232" s="43"/>
      <c r="F232" s="43"/>
      <c r="G232" s="194"/>
      <c r="H232" s="194"/>
      <c r="I232" s="194"/>
      <c r="J232" s="196"/>
      <c r="K232" s="196"/>
      <c r="L232" s="196"/>
      <c r="M232" s="196"/>
      <c r="N232" s="196"/>
      <c r="O232" s="197"/>
      <c r="P232" s="197"/>
      <c r="Q232" s="197"/>
      <c r="R232" s="197"/>
      <c r="S232" s="197"/>
      <c r="T232" s="197"/>
      <c r="U232" s="198"/>
      <c r="V232" s="257"/>
      <c r="W232" s="258"/>
      <c r="X232" s="200"/>
      <c r="Y232" s="43"/>
      <c r="Z232" s="199"/>
      <c r="AA232" s="199"/>
      <c r="AB232" s="199"/>
      <c r="AC232" s="199"/>
      <c r="AD232" s="199"/>
      <c r="AE232" s="43"/>
      <c r="AF232" s="199"/>
      <c r="AG232" s="196"/>
      <c r="AH232" s="201"/>
      <c r="AI232" s="201"/>
      <c r="AJ232" s="201"/>
      <c r="AK232" s="43"/>
      <c r="AL232" s="43"/>
      <c r="AM232" s="43"/>
      <c r="AN232" s="64"/>
      <c r="AO232" s="64"/>
      <c r="AP232" s="202"/>
      <c r="AQ232" s="202"/>
      <c r="AR232" s="64"/>
    </row>
    <row r="233" spans="1:44" ht="15.75" customHeight="1" x14ac:dyDescent="0.2">
      <c r="A233" s="43"/>
      <c r="B233" s="43"/>
      <c r="C233" s="43"/>
      <c r="D233" s="43"/>
      <c r="E233" s="43"/>
      <c r="F233" s="43"/>
      <c r="G233" s="194"/>
      <c r="H233" s="194"/>
      <c r="I233" s="194"/>
      <c r="J233" s="196"/>
      <c r="K233" s="196"/>
      <c r="L233" s="196"/>
      <c r="M233" s="196"/>
      <c r="N233" s="196"/>
      <c r="O233" s="197"/>
      <c r="P233" s="197"/>
      <c r="Q233" s="197"/>
      <c r="R233" s="197"/>
      <c r="S233" s="197"/>
      <c r="T233" s="197"/>
      <c r="U233" s="198"/>
      <c r="V233" s="257"/>
      <c r="W233" s="258"/>
      <c r="X233" s="200"/>
      <c r="Y233" s="43"/>
      <c r="Z233" s="199"/>
      <c r="AA233" s="199"/>
      <c r="AB233" s="199"/>
      <c r="AC233" s="199"/>
      <c r="AD233" s="199"/>
      <c r="AE233" s="43"/>
      <c r="AF233" s="199"/>
      <c r="AG233" s="196"/>
      <c r="AH233" s="201"/>
      <c r="AI233" s="201"/>
      <c r="AJ233" s="201"/>
      <c r="AK233" s="43"/>
      <c r="AL233" s="43"/>
      <c r="AM233" s="43"/>
      <c r="AN233" s="64"/>
      <c r="AO233" s="64"/>
      <c r="AP233" s="202"/>
      <c r="AQ233" s="202"/>
      <c r="AR233" s="64"/>
    </row>
    <row r="234" spans="1:44" ht="15.75" customHeight="1" x14ac:dyDescent="0.2">
      <c r="A234" s="43"/>
      <c r="B234" s="43"/>
      <c r="C234" s="43"/>
      <c r="D234" s="43"/>
      <c r="E234" s="43"/>
      <c r="F234" s="43"/>
      <c r="G234" s="194"/>
      <c r="H234" s="194"/>
      <c r="I234" s="194"/>
      <c r="J234" s="196"/>
      <c r="K234" s="196"/>
      <c r="L234" s="196"/>
      <c r="M234" s="196"/>
      <c r="N234" s="196"/>
      <c r="O234" s="197"/>
      <c r="P234" s="197"/>
      <c r="Q234" s="197"/>
      <c r="R234" s="197"/>
      <c r="S234" s="197"/>
      <c r="T234" s="197"/>
      <c r="U234" s="198"/>
      <c r="V234" s="257"/>
      <c r="W234" s="258"/>
      <c r="X234" s="200"/>
      <c r="Y234" s="43"/>
      <c r="Z234" s="199"/>
      <c r="AA234" s="199"/>
      <c r="AB234" s="199"/>
      <c r="AC234" s="199"/>
      <c r="AD234" s="199"/>
      <c r="AE234" s="43"/>
      <c r="AF234" s="199"/>
      <c r="AG234" s="196"/>
      <c r="AH234" s="201"/>
      <c r="AI234" s="201"/>
      <c r="AJ234" s="201"/>
      <c r="AK234" s="43"/>
      <c r="AL234" s="43"/>
      <c r="AM234" s="43"/>
      <c r="AN234" s="64"/>
      <c r="AO234" s="64"/>
      <c r="AP234" s="202"/>
      <c r="AQ234" s="202"/>
      <c r="AR234" s="64"/>
    </row>
    <row r="235" spans="1:44" ht="15.75" customHeight="1" x14ac:dyDescent="0.2">
      <c r="A235" s="43"/>
      <c r="B235" s="43"/>
      <c r="C235" s="43"/>
      <c r="D235" s="43"/>
      <c r="E235" s="43"/>
      <c r="F235" s="43"/>
      <c r="G235" s="194"/>
      <c r="H235" s="194"/>
      <c r="I235" s="194"/>
      <c r="J235" s="196"/>
      <c r="K235" s="196"/>
      <c r="L235" s="196"/>
      <c r="M235" s="196"/>
      <c r="N235" s="196"/>
      <c r="O235" s="197"/>
      <c r="P235" s="197"/>
      <c r="Q235" s="197"/>
      <c r="R235" s="197"/>
      <c r="S235" s="197"/>
      <c r="T235" s="197"/>
      <c r="U235" s="198"/>
      <c r="V235" s="257"/>
      <c r="W235" s="258"/>
      <c r="X235" s="200"/>
      <c r="Y235" s="43"/>
      <c r="Z235" s="199"/>
      <c r="AA235" s="199"/>
      <c r="AB235" s="199"/>
      <c r="AC235" s="199"/>
      <c r="AD235" s="199"/>
      <c r="AE235" s="43"/>
      <c r="AF235" s="199"/>
      <c r="AG235" s="196"/>
      <c r="AH235" s="201"/>
      <c r="AI235" s="201"/>
      <c r="AJ235" s="201"/>
      <c r="AK235" s="43"/>
      <c r="AL235" s="43"/>
      <c r="AM235" s="43"/>
      <c r="AN235" s="64"/>
      <c r="AO235" s="64"/>
      <c r="AP235" s="202"/>
      <c r="AQ235" s="202"/>
      <c r="AR235" s="64"/>
    </row>
    <row r="236" spans="1:44" ht="15.75" customHeight="1" x14ac:dyDescent="0.2">
      <c r="A236" s="43"/>
      <c r="B236" s="43"/>
      <c r="C236" s="43"/>
      <c r="D236" s="43"/>
      <c r="E236" s="43"/>
      <c r="F236" s="43"/>
      <c r="G236" s="194"/>
      <c r="H236" s="194"/>
      <c r="I236" s="194"/>
      <c r="J236" s="196"/>
      <c r="K236" s="196"/>
      <c r="L236" s="196"/>
      <c r="M236" s="196"/>
      <c r="N236" s="196"/>
      <c r="O236" s="197"/>
      <c r="P236" s="197"/>
      <c r="Q236" s="197"/>
      <c r="R236" s="197"/>
      <c r="S236" s="197"/>
      <c r="T236" s="197"/>
      <c r="U236" s="198"/>
      <c r="V236" s="257"/>
      <c r="W236" s="258"/>
      <c r="X236" s="200"/>
      <c r="Y236" s="43"/>
      <c r="Z236" s="199"/>
      <c r="AA236" s="199"/>
      <c r="AB236" s="199"/>
      <c r="AC236" s="199"/>
      <c r="AD236" s="199"/>
      <c r="AE236" s="43"/>
      <c r="AF236" s="199"/>
      <c r="AG236" s="196"/>
      <c r="AH236" s="201"/>
      <c r="AI236" s="201"/>
      <c r="AJ236" s="201"/>
      <c r="AK236" s="43"/>
      <c r="AL236" s="43"/>
      <c r="AM236" s="43"/>
      <c r="AN236" s="64"/>
      <c r="AO236" s="64"/>
      <c r="AP236" s="202"/>
      <c r="AQ236" s="202"/>
      <c r="AR236" s="64"/>
    </row>
    <row r="237" spans="1:44" ht="15.75" customHeight="1" x14ac:dyDescent="0.2">
      <c r="A237" s="43"/>
      <c r="B237" s="43"/>
      <c r="C237" s="43"/>
      <c r="D237" s="43"/>
      <c r="E237" s="43"/>
      <c r="F237" s="43"/>
      <c r="G237" s="194"/>
      <c r="H237" s="194"/>
      <c r="I237" s="194"/>
      <c r="J237" s="196"/>
      <c r="K237" s="196"/>
      <c r="L237" s="196"/>
      <c r="M237" s="196"/>
      <c r="N237" s="196"/>
      <c r="O237" s="197"/>
      <c r="P237" s="197"/>
      <c r="Q237" s="197"/>
      <c r="R237" s="197"/>
      <c r="S237" s="197"/>
      <c r="T237" s="197"/>
      <c r="U237" s="198"/>
      <c r="V237" s="257"/>
      <c r="W237" s="258"/>
      <c r="X237" s="200"/>
      <c r="Y237" s="43"/>
      <c r="Z237" s="199"/>
      <c r="AA237" s="199"/>
      <c r="AB237" s="199"/>
      <c r="AC237" s="199"/>
      <c r="AD237" s="199"/>
      <c r="AE237" s="43"/>
      <c r="AF237" s="199"/>
      <c r="AG237" s="196"/>
      <c r="AH237" s="201"/>
      <c r="AI237" s="201"/>
      <c r="AJ237" s="201"/>
      <c r="AK237" s="43"/>
      <c r="AL237" s="43"/>
      <c r="AM237" s="43"/>
      <c r="AN237" s="64"/>
      <c r="AO237" s="64"/>
      <c r="AP237" s="202"/>
      <c r="AQ237" s="202"/>
      <c r="AR237" s="64"/>
    </row>
    <row r="238" spans="1:44" ht="15.75" customHeight="1" x14ac:dyDescent="0.2">
      <c r="A238" s="43"/>
      <c r="B238" s="43"/>
      <c r="C238" s="43"/>
      <c r="D238" s="43"/>
      <c r="E238" s="43"/>
      <c r="F238" s="43"/>
      <c r="G238" s="194"/>
      <c r="H238" s="194"/>
      <c r="I238" s="194"/>
      <c r="J238" s="196"/>
      <c r="K238" s="196"/>
      <c r="L238" s="196"/>
      <c r="M238" s="196"/>
      <c r="N238" s="196"/>
      <c r="O238" s="197"/>
      <c r="P238" s="197"/>
      <c r="Q238" s="197"/>
      <c r="R238" s="197"/>
      <c r="S238" s="197"/>
      <c r="T238" s="197"/>
      <c r="U238" s="198"/>
      <c r="V238" s="257"/>
      <c r="W238" s="258"/>
      <c r="X238" s="200"/>
      <c r="Y238" s="43"/>
      <c r="Z238" s="199"/>
      <c r="AA238" s="199"/>
      <c r="AB238" s="199"/>
      <c r="AC238" s="199"/>
      <c r="AD238" s="199"/>
      <c r="AE238" s="43"/>
      <c r="AF238" s="199"/>
      <c r="AG238" s="196"/>
      <c r="AH238" s="201"/>
      <c r="AI238" s="201"/>
      <c r="AJ238" s="201"/>
      <c r="AK238" s="43"/>
      <c r="AL238" s="43"/>
      <c r="AM238" s="43"/>
      <c r="AN238" s="64"/>
      <c r="AO238" s="64"/>
      <c r="AP238" s="202"/>
      <c r="AQ238" s="202"/>
      <c r="AR238" s="64"/>
    </row>
    <row r="239" spans="1:44" ht="15.75" customHeight="1" x14ac:dyDescent="0.2">
      <c r="A239" s="43"/>
      <c r="B239" s="43"/>
      <c r="C239" s="43"/>
      <c r="D239" s="43"/>
      <c r="E239" s="43"/>
      <c r="F239" s="43"/>
      <c r="G239" s="194"/>
      <c r="H239" s="194"/>
      <c r="I239" s="194"/>
      <c r="J239" s="196"/>
      <c r="K239" s="196"/>
      <c r="L239" s="196"/>
      <c r="M239" s="196"/>
      <c r="N239" s="196"/>
      <c r="O239" s="197"/>
      <c r="P239" s="197"/>
      <c r="Q239" s="197"/>
      <c r="R239" s="197"/>
      <c r="S239" s="197"/>
      <c r="T239" s="197"/>
      <c r="U239" s="198"/>
      <c r="V239" s="257"/>
      <c r="W239" s="258"/>
      <c r="X239" s="200"/>
      <c r="Y239" s="43"/>
      <c r="Z239" s="199"/>
      <c r="AA239" s="199"/>
      <c r="AB239" s="199"/>
      <c r="AC239" s="199"/>
      <c r="AD239" s="199"/>
      <c r="AE239" s="43"/>
      <c r="AF239" s="199"/>
      <c r="AG239" s="196"/>
      <c r="AH239" s="201"/>
      <c r="AI239" s="201"/>
      <c r="AJ239" s="201"/>
      <c r="AK239" s="43"/>
      <c r="AL239" s="43"/>
      <c r="AM239" s="43"/>
      <c r="AN239" s="64"/>
      <c r="AO239" s="64"/>
      <c r="AP239" s="202"/>
      <c r="AQ239" s="202"/>
      <c r="AR239" s="64"/>
    </row>
    <row r="240" spans="1:44" ht="15.75" customHeight="1" x14ac:dyDescent="0.2">
      <c r="A240" s="43"/>
      <c r="B240" s="43"/>
      <c r="C240" s="43"/>
      <c r="D240" s="43"/>
      <c r="E240" s="43"/>
      <c r="F240" s="43"/>
      <c r="G240" s="194"/>
      <c r="H240" s="194"/>
      <c r="I240" s="194"/>
      <c r="J240" s="196"/>
      <c r="K240" s="196"/>
      <c r="L240" s="196"/>
      <c r="M240" s="196"/>
      <c r="N240" s="196"/>
      <c r="O240" s="197"/>
      <c r="P240" s="197"/>
      <c r="Q240" s="197"/>
      <c r="R240" s="197"/>
      <c r="S240" s="197"/>
      <c r="T240" s="197"/>
      <c r="U240" s="198"/>
      <c r="V240" s="257"/>
      <c r="W240" s="258"/>
      <c r="X240" s="200"/>
      <c r="Y240" s="43"/>
      <c r="Z240" s="199"/>
      <c r="AA240" s="199"/>
      <c r="AB240" s="199"/>
      <c r="AC240" s="199"/>
      <c r="AD240" s="199"/>
      <c r="AE240" s="43"/>
      <c r="AF240" s="199"/>
      <c r="AG240" s="196"/>
      <c r="AH240" s="201"/>
      <c r="AI240" s="201"/>
      <c r="AJ240" s="201"/>
      <c r="AK240" s="43"/>
      <c r="AL240" s="43"/>
      <c r="AM240" s="43"/>
      <c r="AN240" s="64"/>
      <c r="AO240" s="64"/>
      <c r="AP240" s="202"/>
      <c r="AQ240" s="202"/>
      <c r="AR240" s="64"/>
    </row>
    <row r="241" spans="1:44" ht="15.75" customHeight="1" x14ac:dyDescent="0.2">
      <c r="A241" s="43"/>
      <c r="B241" s="43"/>
      <c r="C241" s="43"/>
      <c r="D241" s="43"/>
      <c r="E241" s="43"/>
      <c r="F241" s="43"/>
      <c r="G241" s="194"/>
      <c r="H241" s="194"/>
      <c r="I241" s="194"/>
      <c r="J241" s="196"/>
      <c r="K241" s="196"/>
      <c r="L241" s="196"/>
      <c r="M241" s="196"/>
      <c r="N241" s="196"/>
      <c r="O241" s="197"/>
      <c r="P241" s="197"/>
      <c r="Q241" s="197"/>
      <c r="R241" s="197"/>
      <c r="S241" s="197"/>
      <c r="T241" s="197"/>
      <c r="U241" s="198"/>
      <c r="V241" s="257"/>
      <c r="W241" s="258"/>
      <c r="X241" s="200"/>
      <c r="Y241" s="43"/>
      <c r="Z241" s="199"/>
      <c r="AA241" s="199"/>
      <c r="AB241" s="199"/>
      <c r="AC241" s="199"/>
      <c r="AD241" s="199"/>
      <c r="AE241" s="43"/>
      <c r="AF241" s="199"/>
      <c r="AG241" s="196"/>
      <c r="AH241" s="201"/>
      <c r="AI241" s="201"/>
      <c r="AJ241" s="201"/>
      <c r="AK241" s="43"/>
      <c r="AL241" s="43"/>
      <c r="AM241" s="43"/>
      <c r="AN241" s="64"/>
      <c r="AO241" s="64"/>
      <c r="AP241" s="202"/>
      <c r="AQ241" s="202"/>
      <c r="AR241" s="64"/>
    </row>
    <row r="242" spans="1:44" ht="15.75" customHeight="1" x14ac:dyDescent="0.2">
      <c r="A242" s="43"/>
      <c r="B242" s="43"/>
      <c r="C242" s="43"/>
      <c r="D242" s="43"/>
      <c r="E242" s="43"/>
      <c r="F242" s="43"/>
      <c r="G242" s="194"/>
      <c r="H242" s="194"/>
      <c r="I242" s="194"/>
      <c r="J242" s="196"/>
      <c r="K242" s="196"/>
      <c r="L242" s="196"/>
      <c r="M242" s="196"/>
      <c r="N242" s="196"/>
      <c r="O242" s="197"/>
      <c r="P242" s="197"/>
      <c r="Q242" s="197"/>
      <c r="R242" s="197"/>
      <c r="S242" s="197"/>
      <c r="T242" s="197"/>
      <c r="U242" s="198"/>
      <c r="V242" s="257"/>
      <c r="W242" s="258"/>
      <c r="X242" s="200"/>
      <c r="Y242" s="43"/>
      <c r="Z242" s="199"/>
      <c r="AA242" s="199"/>
      <c r="AB242" s="199"/>
      <c r="AC242" s="199"/>
      <c r="AD242" s="199"/>
      <c r="AE242" s="43"/>
      <c r="AF242" s="199"/>
      <c r="AG242" s="196"/>
      <c r="AH242" s="201"/>
      <c r="AI242" s="201"/>
      <c r="AJ242" s="201"/>
      <c r="AK242" s="43"/>
      <c r="AL242" s="43"/>
      <c r="AM242" s="43"/>
      <c r="AN242" s="64"/>
      <c r="AO242" s="64"/>
      <c r="AP242" s="202"/>
      <c r="AQ242" s="202"/>
      <c r="AR242" s="64"/>
    </row>
    <row r="243" spans="1:44" ht="15.75" customHeight="1" x14ac:dyDescent="0.2">
      <c r="A243" s="43"/>
      <c r="B243" s="43"/>
      <c r="C243" s="43"/>
      <c r="D243" s="43"/>
      <c r="E243" s="43"/>
      <c r="F243" s="43"/>
      <c r="G243" s="194"/>
      <c r="H243" s="194"/>
      <c r="I243" s="194"/>
      <c r="J243" s="196"/>
      <c r="K243" s="196"/>
      <c r="L243" s="196"/>
      <c r="M243" s="196"/>
      <c r="N243" s="196"/>
      <c r="O243" s="197"/>
      <c r="P243" s="197"/>
      <c r="Q243" s="197"/>
      <c r="R243" s="197"/>
      <c r="S243" s="197"/>
      <c r="T243" s="197"/>
      <c r="U243" s="198"/>
      <c r="V243" s="257"/>
      <c r="W243" s="258"/>
      <c r="X243" s="200"/>
      <c r="Y243" s="43"/>
      <c r="Z243" s="199"/>
      <c r="AA243" s="199"/>
      <c r="AB243" s="199"/>
      <c r="AC243" s="199"/>
      <c r="AD243" s="199"/>
      <c r="AE243" s="43"/>
      <c r="AF243" s="199"/>
      <c r="AG243" s="196"/>
      <c r="AH243" s="201"/>
      <c r="AI243" s="201"/>
      <c r="AJ243" s="201"/>
      <c r="AK243" s="43"/>
      <c r="AL243" s="43"/>
      <c r="AM243" s="43"/>
      <c r="AN243" s="64"/>
      <c r="AO243" s="64"/>
      <c r="AP243" s="202"/>
      <c r="AQ243" s="202"/>
      <c r="AR243" s="64"/>
    </row>
    <row r="244" spans="1:44" ht="15.75" customHeight="1" x14ac:dyDescent="0.2">
      <c r="A244" s="43"/>
      <c r="B244" s="43"/>
      <c r="C244" s="43"/>
      <c r="D244" s="43"/>
      <c r="E244" s="43"/>
      <c r="F244" s="43"/>
      <c r="G244" s="194"/>
      <c r="H244" s="194"/>
      <c r="I244" s="194"/>
      <c r="J244" s="196"/>
      <c r="K244" s="196"/>
      <c r="L244" s="196"/>
      <c r="M244" s="196"/>
      <c r="N244" s="196"/>
      <c r="O244" s="197"/>
      <c r="P244" s="197"/>
      <c r="Q244" s="197"/>
      <c r="R244" s="197"/>
      <c r="S244" s="197"/>
      <c r="T244" s="197"/>
      <c r="U244" s="198"/>
      <c r="V244" s="257"/>
      <c r="W244" s="258"/>
      <c r="X244" s="200"/>
      <c r="Y244" s="43"/>
      <c r="Z244" s="199"/>
      <c r="AA244" s="199"/>
      <c r="AB244" s="199"/>
      <c r="AC244" s="199"/>
      <c r="AD244" s="199"/>
      <c r="AE244" s="43"/>
      <c r="AF244" s="199"/>
      <c r="AG244" s="196"/>
      <c r="AH244" s="201"/>
      <c r="AI244" s="201"/>
      <c r="AJ244" s="201"/>
      <c r="AK244" s="43"/>
      <c r="AL244" s="43"/>
      <c r="AM244" s="43"/>
      <c r="AN244" s="64"/>
      <c r="AO244" s="64"/>
      <c r="AP244" s="202"/>
      <c r="AQ244" s="202"/>
      <c r="AR244" s="64"/>
    </row>
    <row r="245" spans="1:44" ht="15.75" customHeight="1" x14ac:dyDescent="0.2">
      <c r="A245" s="43"/>
      <c r="B245" s="43"/>
      <c r="C245" s="43"/>
      <c r="D245" s="43"/>
      <c r="E245" s="43"/>
      <c r="F245" s="43"/>
      <c r="G245" s="194"/>
      <c r="H245" s="194"/>
      <c r="I245" s="194"/>
      <c r="J245" s="196"/>
      <c r="K245" s="196"/>
      <c r="L245" s="196"/>
      <c r="M245" s="196"/>
      <c r="N245" s="196"/>
      <c r="O245" s="197"/>
      <c r="P245" s="197"/>
      <c r="Q245" s="197"/>
      <c r="R245" s="197"/>
      <c r="S245" s="197"/>
      <c r="T245" s="197"/>
      <c r="U245" s="198"/>
      <c r="V245" s="257"/>
      <c r="W245" s="258"/>
      <c r="X245" s="200"/>
      <c r="Y245" s="43"/>
      <c r="Z245" s="199"/>
      <c r="AA245" s="199"/>
      <c r="AB245" s="199"/>
      <c r="AC245" s="199"/>
      <c r="AD245" s="199"/>
      <c r="AE245" s="43"/>
      <c r="AF245" s="199"/>
      <c r="AG245" s="196"/>
      <c r="AH245" s="201"/>
      <c r="AI245" s="201"/>
      <c r="AJ245" s="201"/>
      <c r="AK245" s="43"/>
      <c r="AL245" s="43"/>
      <c r="AM245" s="43"/>
      <c r="AN245" s="64"/>
      <c r="AO245" s="64"/>
      <c r="AP245" s="202"/>
      <c r="AQ245" s="202"/>
      <c r="AR245" s="64"/>
    </row>
    <row r="246" spans="1:44" ht="15.75" customHeight="1" x14ac:dyDescent="0.2">
      <c r="A246" s="43"/>
      <c r="B246" s="43"/>
      <c r="C246" s="43"/>
      <c r="D246" s="43"/>
      <c r="E246" s="43"/>
      <c r="F246" s="43"/>
      <c r="G246" s="194"/>
      <c r="H246" s="194"/>
      <c r="I246" s="194"/>
      <c r="J246" s="196"/>
      <c r="K246" s="196"/>
      <c r="L246" s="196"/>
      <c r="M246" s="196"/>
      <c r="N246" s="196"/>
      <c r="O246" s="197"/>
      <c r="P246" s="197"/>
      <c r="Q246" s="197"/>
      <c r="R246" s="197"/>
      <c r="S246" s="197"/>
      <c r="T246" s="197"/>
      <c r="U246" s="198"/>
      <c r="V246" s="257"/>
      <c r="W246" s="258"/>
      <c r="X246" s="200"/>
      <c r="Y246" s="43"/>
      <c r="Z246" s="199"/>
      <c r="AA246" s="199"/>
      <c r="AB246" s="199"/>
      <c r="AC246" s="199"/>
      <c r="AD246" s="199"/>
      <c r="AE246" s="43"/>
      <c r="AF246" s="199"/>
      <c r="AG246" s="196"/>
      <c r="AH246" s="201"/>
      <c r="AI246" s="201"/>
      <c r="AJ246" s="201"/>
      <c r="AK246" s="43"/>
      <c r="AL246" s="43"/>
      <c r="AM246" s="43"/>
      <c r="AN246" s="64"/>
      <c r="AO246" s="64"/>
      <c r="AP246" s="202"/>
      <c r="AQ246" s="202"/>
      <c r="AR246" s="64"/>
    </row>
    <row r="247" spans="1:44" ht="15.75" customHeight="1" x14ac:dyDescent="0.2">
      <c r="A247" s="43"/>
      <c r="B247" s="43"/>
      <c r="C247" s="43"/>
      <c r="D247" s="43"/>
      <c r="E247" s="43"/>
      <c r="F247" s="43"/>
      <c r="G247" s="194"/>
      <c r="H247" s="194"/>
      <c r="I247" s="194"/>
      <c r="J247" s="196"/>
      <c r="K247" s="196"/>
      <c r="L247" s="196"/>
      <c r="M247" s="196"/>
      <c r="N247" s="196"/>
      <c r="O247" s="197"/>
      <c r="P247" s="197"/>
      <c r="Q247" s="197"/>
      <c r="R247" s="197"/>
      <c r="S247" s="197"/>
      <c r="T247" s="197"/>
      <c r="U247" s="198"/>
      <c r="V247" s="257"/>
      <c r="W247" s="258"/>
      <c r="X247" s="200"/>
      <c r="Y247" s="43"/>
      <c r="Z247" s="199"/>
      <c r="AA247" s="199"/>
      <c r="AB247" s="199"/>
      <c r="AC247" s="199"/>
      <c r="AD247" s="199"/>
      <c r="AE247" s="43"/>
      <c r="AF247" s="199"/>
      <c r="AG247" s="196"/>
      <c r="AH247" s="201"/>
      <c r="AI247" s="201"/>
      <c r="AJ247" s="201"/>
      <c r="AK247" s="43"/>
      <c r="AL247" s="43"/>
      <c r="AM247" s="43"/>
      <c r="AN247" s="64"/>
      <c r="AO247" s="64"/>
      <c r="AP247" s="202"/>
      <c r="AQ247" s="202"/>
      <c r="AR247" s="64"/>
    </row>
    <row r="248" spans="1:44" ht="15.75" customHeight="1" x14ac:dyDescent="0.2">
      <c r="A248" s="43"/>
      <c r="B248" s="43"/>
      <c r="C248" s="43"/>
      <c r="D248" s="43"/>
      <c r="E248" s="43"/>
      <c r="F248" s="43"/>
      <c r="G248" s="194"/>
      <c r="H248" s="194"/>
      <c r="I248" s="194"/>
      <c r="J248" s="196"/>
      <c r="K248" s="196"/>
      <c r="L248" s="196"/>
      <c r="M248" s="196"/>
      <c r="N248" s="196"/>
      <c r="O248" s="197"/>
      <c r="P248" s="197"/>
      <c r="Q248" s="197"/>
      <c r="R248" s="197"/>
      <c r="S248" s="197"/>
      <c r="T248" s="197"/>
      <c r="U248" s="198"/>
      <c r="V248" s="257"/>
      <c r="W248" s="258"/>
      <c r="X248" s="200"/>
      <c r="Y248" s="43"/>
      <c r="Z248" s="199"/>
      <c r="AA248" s="199"/>
      <c r="AB248" s="199"/>
      <c r="AC248" s="199"/>
      <c r="AD248" s="199"/>
      <c r="AE248" s="43"/>
      <c r="AF248" s="199"/>
      <c r="AG248" s="196"/>
      <c r="AH248" s="201"/>
      <c r="AI248" s="201"/>
      <c r="AJ248" s="201"/>
      <c r="AK248" s="43"/>
      <c r="AL248" s="43"/>
      <c r="AM248" s="43"/>
      <c r="AN248" s="64"/>
      <c r="AO248" s="64"/>
      <c r="AP248" s="202"/>
      <c r="AQ248" s="202"/>
      <c r="AR248" s="64"/>
    </row>
    <row r="249" spans="1:44" ht="15.75" customHeight="1" x14ac:dyDescent="0.2">
      <c r="A249" s="43"/>
      <c r="B249" s="43"/>
      <c r="C249" s="43"/>
      <c r="D249" s="43"/>
      <c r="E249" s="43"/>
      <c r="F249" s="43"/>
      <c r="G249" s="194"/>
      <c r="H249" s="194"/>
      <c r="I249" s="194"/>
      <c r="J249" s="196"/>
      <c r="K249" s="196"/>
      <c r="L249" s="196"/>
      <c r="M249" s="196"/>
      <c r="N249" s="196"/>
      <c r="O249" s="197"/>
      <c r="P249" s="197"/>
      <c r="Q249" s="197"/>
      <c r="R249" s="197"/>
      <c r="S249" s="197"/>
      <c r="T249" s="197"/>
      <c r="U249" s="198"/>
      <c r="V249" s="257"/>
      <c r="W249" s="258"/>
      <c r="X249" s="200"/>
      <c r="Y249" s="43"/>
      <c r="Z249" s="199"/>
      <c r="AA249" s="199"/>
      <c r="AB249" s="199"/>
      <c r="AC249" s="199"/>
      <c r="AD249" s="199"/>
      <c r="AE249" s="43"/>
      <c r="AF249" s="199"/>
      <c r="AG249" s="196"/>
      <c r="AH249" s="201"/>
      <c r="AI249" s="201"/>
      <c r="AJ249" s="201"/>
      <c r="AK249" s="43"/>
      <c r="AL249" s="43"/>
      <c r="AM249" s="43"/>
      <c r="AN249" s="64"/>
      <c r="AO249" s="64"/>
      <c r="AP249" s="202"/>
      <c r="AQ249" s="202"/>
      <c r="AR249" s="64"/>
    </row>
    <row r="250" spans="1:44" ht="15.75" customHeight="1" x14ac:dyDescent="0.2">
      <c r="A250" s="43"/>
      <c r="B250" s="43"/>
      <c r="C250" s="43"/>
      <c r="D250" s="43"/>
      <c r="E250" s="43"/>
      <c r="F250" s="43"/>
      <c r="G250" s="194"/>
      <c r="H250" s="194"/>
      <c r="I250" s="194"/>
      <c r="J250" s="196"/>
      <c r="K250" s="196"/>
      <c r="L250" s="196"/>
      <c r="M250" s="196"/>
      <c r="N250" s="196"/>
      <c r="O250" s="197"/>
      <c r="P250" s="197"/>
      <c r="Q250" s="197"/>
      <c r="R250" s="197"/>
      <c r="S250" s="197"/>
      <c r="T250" s="197"/>
      <c r="U250" s="198"/>
      <c r="V250" s="257"/>
      <c r="W250" s="258"/>
      <c r="X250" s="200"/>
      <c r="Y250" s="43"/>
      <c r="Z250" s="199"/>
      <c r="AA250" s="199"/>
      <c r="AB250" s="199"/>
      <c r="AC250" s="199"/>
      <c r="AD250" s="199"/>
      <c r="AE250" s="43"/>
      <c r="AF250" s="199"/>
      <c r="AG250" s="196"/>
      <c r="AH250" s="201"/>
      <c r="AI250" s="201"/>
      <c r="AJ250" s="201"/>
      <c r="AK250" s="43"/>
      <c r="AL250" s="43"/>
      <c r="AM250" s="43"/>
      <c r="AN250" s="64"/>
      <c r="AO250" s="64"/>
      <c r="AP250" s="202"/>
      <c r="AQ250" s="202"/>
      <c r="AR250" s="64"/>
    </row>
    <row r="251" spans="1:44" ht="15.75" customHeight="1" x14ac:dyDescent="0.2">
      <c r="A251" s="43"/>
      <c r="B251" s="43"/>
      <c r="C251" s="43"/>
      <c r="D251" s="43"/>
      <c r="E251" s="43"/>
      <c r="F251" s="43"/>
      <c r="G251" s="194"/>
      <c r="H251" s="194"/>
      <c r="I251" s="194"/>
      <c r="J251" s="196"/>
      <c r="K251" s="196"/>
      <c r="L251" s="196"/>
      <c r="M251" s="196"/>
      <c r="N251" s="196"/>
      <c r="O251" s="197"/>
      <c r="P251" s="197"/>
      <c r="Q251" s="197"/>
      <c r="R251" s="197"/>
      <c r="S251" s="197"/>
      <c r="T251" s="197"/>
      <c r="U251" s="198"/>
      <c r="V251" s="257"/>
      <c r="W251" s="258"/>
      <c r="X251" s="200"/>
      <c r="Y251" s="43"/>
      <c r="Z251" s="199"/>
      <c r="AA251" s="199"/>
      <c r="AB251" s="199"/>
      <c r="AC251" s="199"/>
      <c r="AD251" s="199"/>
      <c r="AE251" s="43"/>
      <c r="AF251" s="199"/>
      <c r="AG251" s="196"/>
      <c r="AH251" s="201"/>
      <c r="AI251" s="201"/>
      <c r="AJ251" s="201"/>
      <c r="AK251" s="43"/>
      <c r="AL251" s="43"/>
      <c r="AM251" s="43"/>
      <c r="AN251" s="64"/>
      <c r="AO251" s="64"/>
      <c r="AP251" s="202"/>
      <c r="AQ251" s="202"/>
      <c r="AR251" s="64"/>
    </row>
    <row r="252" spans="1:44" ht="15.75" customHeight="1" x14ac:dyDescent="0.2">
      <c r="A252" s="43"/>
      <c r="B252" s="43"/>
      <c r="C252" s="43"/>
      <c r="D252" s="43"/>
      <c r="E252" s="43"/>
      <c r="F252" s="43"/>
      <c r="G252" s="194"/>
      <c r="H252" s="194"/>
      <c r="I252" s="194"/>
      <c r="J252" s="196"/>
      <c r="K252" s="196"/>
      <c r="L252" s="196"/>
      <c r="M252" s="196"/>
      <c r="N252" s="196"/>
      <c r="O252" s="197"/>
      <c r="P252" s="197"/>
      <c r="Q252" s="197"/>
      <c r="R252" s="197"/>
      <c r="S252" s="197"/>
      <c r="T252" s="197"/>
      <c r="U252" s="198"/>
      <c r="V252" s="257"/>
      <c r="W252" s="258"/>
      <c r="X252" s="200"/>
      <c r="Y252" s="43"/>
      <c r="Z252" s="199"/>
      <c r="AA252" s="199"/>
      <c r="AB252" s="199"/>
      <c r="AC252" s="199"/>
      <c r="AD252" s="199"/>
      <c r="AE252" s="43"/>
      <c r="AF252" s="199"/>
      <c r="AG252" s="196"/>
      <c r="AH252" s="201"/>
      <c r="AI252" s="201"/>
      <c r="AJ252" s="201"/>
      <c r="AK252" s="43"/>
      <c r="AL252" s="43"/>
      <c r="AM252" s="43"/>
      <c r="AN252" s="64"/>
      <c r="AO252" s="64"/>
      <c r="AP252" s="202"/>
      <c r="AQ252" s="202"/>
      <c r="AR252" s="64"/>
    </row>
    <row r="253" spans="1:44" ht="15.75" customHeight="1" x14ac:dyDescent="0.2">
      <c r="A253" s="43"/>
      <c r="B253" s="43"/>
      <c r="C253" s="43"/>
      <c r="D253" s="43"/>
      <c r="E253" s="43"/>
      <c r="F253" s="43"/>
      <c r="G253" s="194"/>
      <c r="H253" s="194"/>
      <c r="I253" s="194"/>
      <c r="J253" s="196"/>
      <c r="K253" s="196"/>
      <c r="L253" s="196"/>
      <c r="M253" s="196"/>
      <c r="N253" s="196"/>
      <c r="O253" s="197"/>
      <c r="P253" s="197"/>
      <c r="Q253" s="197"/>
      <c r="R253" s="197"/>
      <c r="S253" s="197"/>
      <c r="T253" s="197"/>
      <c r="U253" s="198"/>
      <c r="V253" s="257"/>
      <c r="W253" s="258"/>
      <c r="X253" s="200"/>
      <c r="Y253" s="43"/>
      <c r="Z253" s="199"/>
      <c r="AA253" s="199"/>
      <c r="AB253" s="199"/>
      <c r="AC253" s="199"/>
      <c r="AD253" s="199"/>
      <c r="AE253" s="43"/>
      <c r="AF253" s="199"/>
      <c r="AG253" s="196"/>
      <c r="AH253" s="201"/>
      <c r="AI253" s="201"/>
      <c r="AJ253" s="201"/>
      <c r="AK253" s="43"/>
      <c r="AL253" s="43"/>
      <c r="AM253" s="43"/>
      <c r="AN253" s="64"/>
      <c r="AO253" s="64"/>
      <c r="AP253" s="202"/>
      <c r="AQ253" s="202"/>
      <c r="AR253" s="64"/>
    </row>
    <row r="254" spans="1:44" ht="15.75" customHeight="1" x14ac:dyDescent="0.2">
      <c r="A254" s="43"/>
      <c r="B254" s="43"/>
      <c r="C254" s="43"/>
      <c r="D254" s="43"/>
      <c r="E254" s="43"/>
      <c r="F254" s="43"/>
      <c r="G254" s="194"/>
      <c r="H254" s="194"/>
      <c r="I254" s="194"/>
      <c r="J254" s="196"/>
      <c r="K254" s="196"/>
      <c r="L254" s="196"/>
      <c r="M254" s="196"/>
      <c r="N254" s="196"/>
      <c r="O254" s="197"/>
      <c r="P254" s="197"/>
      <c r="Q254" s="197"/>
      <c r="R254" s="197"/>
      <c r="S254" s="197"/>
      <c r="T254" s="197"/>
      <c r="U254" s="198"/>
      <c r="V254" s="257"/>
      <c r="W254" s="258"/>
      <c r="X254" s="200"/>
      <c r="Y254" s="43"/>
      <c r="Z254" s="199"/>
      <c r="AA254" s="199"/>
      <c r="AB254" s="199"/>
      <c r="AC254" s="199"/>
      <c r="AD254" s="199"/>
      <c r="AE254" s="43"/>
      <c r="AF254" s="199"/>
      <c r="AG254" s="196"/>
      <c r="AH254" s="201"/>
      <c r="AI254" s="201"/>
      <c r="AJ254" s="201"/>
      <c r="AK254" s="43"/>
      <c r="AL254" s="43"/>
      <c r="AM254" s="43"/>
      <c r="AN254" s="64"/>
      <c r="AO254" s="64"/>
      <c r="AP254" s="202"/>
      <c r="AQ254" s="202"/>
      <c r="AR254" s="64"/>
    </row>
    <row r="255" spans="1:44" ht="15.75" customHeight="1" x14ac:dyDescent="0.2">
      <c r="A255" s="43"/>
      <c r="B255" s="43"/>
      <c r="C255" s="43"/>
      <c r="D255" s="43"/>
      <c r="E255" s="43"/>
      <c r="F255" s="43"/>
      <c r="G255" s="194"/>
      <c r="H255" s="194"/>
      <c r="I255" s="194"/>
      <c r="J255" s="196"/>
      <c r="K255" s="196"/>
      <c r="L255" s="196"/>
      <c r="M255" s="196"/>
      <c r="N255" s="196"/>
      <c r="O255" s="197"/>
      <c r="P255" s="197"/>
      <c r="Q255" s="197"/>
      <c r="R255" s="197"/>
      <c r="S255" s="197"/>
      <c r="T255" s="197"/>
      <c r="U255" s="198"/>
      <c r="V255" s="257"/>
      <c r="W255" s="258"/>
      <c r="X255" s="200"/>
      <c r="Y255" s="43"/>
      <c r="Z255" s="199"/>
      <c r="AA255" s="199"/>
      <c r="AB255" s="199"/>
      <c r="AC255" s="199"/>
      <c r="AD255" s="199"/>
      <c r="AE255" s="43"/>
      <c r="AF255" s="199"/>
      <c r="AG255" s="196"/>
      <c r="AH255" s="201"/>
      <c r="AI255" s="201"/>
      <c r="AJ255" s="201"/>
      <c r="AK255" s="43"/>
      <c r="AL255" s="43"/>
      <c r="AM255" s="43"/>
      <c r="AN255" s="64"/>
      <c r="AO255" s="64"/>
      <c r="AP255" s="202"/>
      <c r="AQ255" s="202"/>
      <c r="AR255" s="64"/>
    </row>
    <row r="256" spans="1:44" ht="15.75" customHeight="1" x14ac:dyDescent="0.2">
      <c r="A256" s="43"/>
      <c r="B256" s="43"/>
      <c r="C256" s="43"/>
      <c r="D256" s="43"/>
      <c r="E256" s="43"/>
      <c r="F256" s="43"/>
      <c r="G256" s="194"/>
      <c r="H256" s="194"/>
      <c r="I256" s="194"/>
      <c r="J256" s="196"/>
      <c r="K256" s="196"/>
      <c r="L256" s="196"/>
      <c r="M256" s="196"/>
      <c r="N256" s="196"/>
      <c r="O256" s="197"/>
      <c r="P256" s="197"/>
      <c r="Q256" s="197"/>
      <c r="R256" s="197"/>
      <c r="S256" s="197"/>
      <c r="T256" s="197"/>
      <c r="U256" s="198"/>
      <c r="V256" s="257"/>
      <c r="W256" s="258"/>
      <c r="X256" s="200"/>
      <c r="Y256" s="43"/>
      <c r="Z256" s="199"/>
      <c r="AA256" s="199"/>
      <c r="AB256" s="199"/>
      <c r="AC256" s="199"/>
      <c r="AD256" s="199"/>
      <c r="AE256" s="43"/>
      <c r="AF256" s="199"/>
      <c r="AG256" s="196"/>
      <c r="AH256" s="201"/>
      <c r="AI256" s="201"/>
      <c r="AJ256" s="201"/>
      <c r="AK256" s="43"/>
      <c r="AL256" s="43"/>
      <c r="AM256" s="43"/>
      <c r="AN256" s="64"/>
      <c r="AO256" s="64"/>
      <c r="AP256" s="202"/>
      <c r="AQ256" s="202"/>
      <c r="AR256" s="64"/>
    </row>
    <row r="257" spans="1:44" ht="15.75" customHeight="1" x14ac:dyDescent="0.2">
      <c r="A257" s="43"/>
      <c r="B257" s="43"/>
      <c r="C257" s="43"/>
      <c r="D257" s="43"/>
      <c r="E257" s="43"/>
      <c r="F257" s="43"/>
      <c r="G257" s="194"/>
      <c r="H257" s="194"/>
      <c r="I257" s="194"/>
      <c r="J257" s="196"/>
      <c r="K257" s="196"/>
      <c r="L257" s="196"/>
      <c r="M257" s="196"/>
      <c r="N257" s="196"/>
      <c r="O257" s="197"/>
      <c r="P257" s="197"/>
      <c r="Q257" s="197"/>
      <c r="R257" s="197"/>
      <c r="S257" s="197"/>
      <c r="T257" s="197"/>
      <c r="U257" s="198"/>
      <c r="V257" s="257"/>
      <c r="W257" s="258"/>
      <c r="X257" s="200"/>
      <c r="Y257" s="43"/>
      <c r="Z257" s="199"/>
      <c r="AA257" s="199"/>
      <c r="AB257" s="199"/>
      <c r="AC257" s="199"/>
      <c r="AD257" s="199"/>
      <c r="AE257" s="43"/>
      <c r="AF257" s="199"/>
      <c r="AG257" s="196"/>
      <c r="AH257" s="201"/>
      <c r="AI257" s="201"/>
      <c r="AJ257" s="201"/>
      <c r="AK257" s="43"/>
      <c r="AL257" s="43"/>
      <c r="AM257" s="43"/>
      <c r="AN257" s="64"/>
      <c r="AO257" s="64"/>
      <c r="AP257" s="202"/>
      <c r="AQ257" s="202"/>
      <c r="AR257" s="64"/>
    </row>
    <row r="258" spans="1:44" ht="15.75" customHeight="1" x14ac:dyDescent="0.2">
      <c r="A258" s="43"/>
      <c r="B258" s="43"/>
      <c r="C258" s="43"/>
      <c r="D258" s="43"/>
      <c r="E258" s="43"/>
      <c r="F258" s="43"/>
      <c r="G258" s="194"/>
      <c r="H258" s="194"/>
      <c r="I258" s="194"/>
      <c r="J258" s="196"/>
      <c r="K258" s="196"/>
      <c r="L258" s="196"/>
      <c r="M258" s="196"/>
      <c r="N258" s="196"/>
      <c r="O258" s="197"/>
      <c r="P258" s="197"/>
      <c r="Q258" s="197"/>
      <c r="R258" s="197"/>
      <c r="S258" s="197"/>
      <c r="T258" s="197"/>
      <c r="U258" s="198"/>
      <c r="V258" s="257"/>
      <c r="W258" s="258"/>
      <c r="X258" s="200"/>
      <c r="Y258" s="43"/>
      <c r="Z258" s="199"/>
      <c r="AA258" s="199"/>
      <c r="AB258" s="199"/>
      <c r="AC258" s="199"/>
      <c r="AD258" s="199"/>
      <c r="AE258" s="43"/>
      <c r="AF258" s="199"/>
      <c r="AG258" s="196"/>
      <c r="AH258" s="201"/>
      <c r="AI258" s="201"/>
      <c r="AJ258" s="201"/>
      <c r="AK258" s="43"/>
      <c r="AL258" s="43"/>
      <c r="AM258" s="43"/>
      <c r="AN258" s="64"/>
      <c r="AO258" s="64"/>
      <c r="AP258" s="202"/>
      <c r="AQ258" s="202"/>
      <c r="AR258" s="64"/>
    </row>
    <row r="259" spans="1:44" ht="15.75" customHeight="1" x14ac:dyDescent="0.2">
      <c r="A259" s="43"/>
      <c r="B259" s="43"/>
      <c r="C259" s="43"/>
      <c r="D259" s="43"/>
      <c r="E259" s="43"/>
      <c r="F259" s="43"/>
      <c r="G259" s="194"/>
      <c r="H259" s="194"/>
      <c r="I259" s="194"/>
      <c r="J259" s="196"/>
      <c r="K259" s="196"/>
      <c r="L259" s="196"/>
      <c r="M259" s="196"/>
      <c r="N259" s="196"/>
      <c r="O259" s="197"/>
      <c r="P259" s="197"/>
      <c r="Q259" s="197"/>
      <c r="R259" s="197"/>
      <c r="S259" s="197"/>
      <c r="T259" s="197"/>
      <c r="U259" s="198"/>
      <c r="V259" s="257"/>
      <c r="W259" s="258"/>
      <c r="X259" s="200"/>
      <c r="Y259" s="43"/>
      <c r="Z259" s="199"/>
      <c r="AA259" s="199"/>
      <c r="AB259" s="199"/>
      <c r="AC259" s="199"/>
      <c r="AD259" s="199"/>
      <c r="AE259" s="43"/>
      <c r="AF259" s="199"/>
      <c r="AG259" s="196"/>
      <c r="AH259" s="201"/>
      <c r="AI259" s="201"/>
      <c r="AJ259" s="201"/>
      <c r="AK259" s="43"/>
      <c r="AL259" s="43"/>
      <c r="AM259" s="43"/>
      <c r="AN259" s="64"/>
      <c r="AO259" s="64"/>
      <c r="AP259" s="202"/>
      <c r="AQ259" s="202"/>
      <c r="AR259" s="64"/>
    </row>
    <row r="260" spans="1:44" ht="15.75" customHeight="1" x14ac:dyDescent="0.2">
      <c r="A260" s="43"/>
      <c r="B260" s="43"/>
      <c r="C260" s="43"/>
      <c r="D260" s="43"/>
      <c r="E260" s="43"/>
      <c r="F260" s="43"/>
      <c r="G260" s="194"/>
      <c r="H260" s="194"/>
      <c r="I260" s="194"/>
      <c r="J260" s="196"/>
      <c r="K260" s="196"/>
      <c r="L260" s="196"/>
      <c r="M260" s="196"/>
      <c r="N260" s="196"/>
      <c r="O260" s="197"/>
      <c r="P260" s="197"/>
      <c r="Q260" s="197"/>
      <c r="R260" s="197"/>
      <c r="S260" s="197"/>
      <c r="T260" s="197"/>
      <c r="U260" s="198"/>
      <c r="V260" s="257"/>
      <c r="W260" s="258"/>
      <c r="X260" s="200"/>
      <c r="Y260" s="43"/>
      <c r="Z260" s="199"/>
      <c r="AA260" s="199"/>
      <c r="AB260" s="199"/>
      <c r="AC260" s="199"/>
      <c r="AD260" s="199"/>
      <c r="AE260" s="43"/>
      <c r="AF260" s="199"/>
      <c r="AG260" s="196"/>
      <c r="AH260" s="201"/>
      <c r="AI260" s="201"/>
      <c r="AJ260" s="201"/>
      <c r="AK260" s="43"/>
      <c r="AL260" s="43"/>
      <c r="AM260" s="43"/>
      <c r="AN260" s="64"/>
      <c r="AO260" s="64"/>
      <c r="AP260" s="202"/>
      <c r="AQ260" s="202"/>
      <c r="AR260" s="64"/>
    </row>
    <row r="261" spans="1:44" ht="15.75" customHeight="1" x14ac:dyDescent="0.2">
      <c r="A261" s="43"/>
      <c r="B261" s="43"/>
      <c r="C261" s="43"/>
      <c r="D261" s="43"/>
      <c r="E261" s="43"/>
      <c r="F261" s="43"/>
      <c r="G261" s="194"/>
      <c r="H261" s="194"/>
      <c r="I261" s="194"/>
      <c r="J261" s="196"/>
      <c r="K261" s="196"/>
      <c r="L261" s="196"/>
      <c r="M261" s="196"/>
      <c r="N261" s="196"/>
      <c r="O261" s="197"/>
      <c r="P261" s="197"/>
      <c r="Q261" s="197"/>
      <c r="R261" s="197"/>
      <c r="S261" s="197"/>
      <c r="T261" s="197"/>
      <c r="U261" s="198"/>
      <c r="V261" s="257"/>
      <c r="W261" s="258"/>
      <c r="X261" s="200"/>
      <c r="Y261" s="43"/>
      <c r="Z261" s="199"/>
      <c r="AA261" s="199"/>
      <c r="AB261" s="199"/>
      <c r="AC261" s="199"/>
      <c r="AD261" s="199"/>
      <c r="AE261" s="43"/>
      <c r="AF261" s="199"/>
      <c r="AG261" s="196"/>
      <c r="AH261" s="201"/>
      <c r="AI261" s="201"/>
      <c r="AJ261" s="201"/>
      <c r="AK261" s="43"/>
      <c r="AL261" s="43"/>
      <c r="AM261" s="43"/>
      <c r="AN261" s="64"/>
      <c r="AO261" s="64"/>
      <c r="AP261" s="202"/>
      <c r="AQ261" s="202"/>
      <c r="AR261" s="64"/>
    </row>
    <row r="262" spans="1:44" ht="15.75" customHeight="1" x14ac:dyDescent="0.2">
      <c r="A262" s="43"/>
      <c r="B262" s="43"/>
      <c r="C262" s="43"/>
      <c r="D262" s="43"/>
      <c r="E262" s="43"/>
      <c r="F262" s="43"/>
      <c r="G262" s="194"/>
      <c r="H262" s="194"/>
      <c r="I262" s="194"/>
      <c r="J262" s="196"/>
      <c r="K262" s="196"/>
      <c r="L262" s="196"/>
      <c r="M262" s="196"/>
      <c r="N262" s="196"/>
      <c r="O262" s="197"/>
      <c r="P262" s="197"/>
      <c r="Q262" s="197"/>
      <c r="R262" s="197"/>
      <c r="S262" s="197"/>
      <c r="T262" s="197"/>
      <c r="U262" s="198"/>
      <c r="V262" s="257"/>
      <c r="W262" s="258"/>
      <c r="X262" s="200"/>
      <c r="Y262" s="43"/>
      <c r="Z262" s="199"/>
      <c r="AA262" s="199"/>
      <c r="AB262" s="199"/>
      <c r="AC262" s="199"/>
      <c r="AD262" s="199"/>
      <c r="AE262" s="43"/>
      <c r="AF262" s="199"/>
      <c r="AG262" s="196"/>
      <c r="AH262" s="201"/>
      <c r="AI262" s="201"/>
      <c r="AJ262" s="201"/>
      <c r="AK262" s="43"/>
      <c r="AL262" s="43"/>
      <c r="AM262" s="43"/>
      <c r="AN262" s="64"/>
      <c r="AO262" s="64"/>
      <c r="AP262" s="202"/>
      <c r="AQ262" s="202"/>
      <c r="AR262" s="64"/>
    </row>
    <row r="263" spans="1:44" ht="15.75" customHeight="1" x14ac:dyDescent="0.2">
      <c r="A263" s="43"/>
      <c r="B263" s="43"/>
      <c r="C263" s="43"/>
      <c r="D263" s="43"/>
      <c r="E263" s="43"/>
      <c r="F263" s="43"/>
      <c r="G263" s="194"/>
      <c r="H263" s="194"/>
      <c r="I263" s="194"/>
      <c r="J263" s="196"/>
      <c r="K263" s="196"/>
      <c r="L263" s="196"/>
      <c r="M263" s="196"/>
      <c r="N263" s="196"/>
      <c r="O263" s="197"/>
      <c r="P263" s="197"/>
      <c r="Q263" s="197"/>
      <c r="R263" s="197"/>
      <c r="S263" s="197"/>
      <c r="T263" s="197"/>
      <c r="U263" s="198"/>
      <c r="V263" s="257"/>
      <c r="W263" s="258"/>
      <c r="X263" s="200"/>
      <c r="Y263" s="43"/>
      <c r="Z263" s="199"/>
      <c r="AA263" s="199"/>
      <c r="AB263" s="199"/>
      <c r="AC263" s="199"/>
      <c r="AD263" s="199"/>
      <c r="AE263" s="43"/>
      <c r="AF263" s="199"/>
      <c r="AG263" s="196"/>
      <c r="AH263" s="201"/>
      <c r="AI263" s="201"/>
      <c r="AJ263" s="201"/>
      <c r="AK263" s="43"/>
      <c r="AL263" s="43"/>
      <c r="AM263" s="43"/>
      <c r="AN263" s="64"/>
      <c r="AO263" s="64"/>
      <c r="AP263" s="202"/>
      <c r="AQ263" s="202"/>
      <c r="AR263" s="64"/>
    </row>
    <row r="264" spans="1:44" ht="15.75" customHeight="1" x14ac:dyDescent="0.2">
      <c r="A264" s="43"/>
      <c r="B264" s="43"/>
      <c r="C264" s="43"/>
      <c r="D264" s="43"/>
      <c r="E264" s="43"/>
      <c r="F264" s="43"/>
      <c r="G264" s="194"/>
      <c r="H264" s="194"/>
      <c r="I264" s="194"/>
      <c r="J264" s="196"/>
      <c r="K264" s="196"/>
      <c r="L264" s="196"/>
      <c r="M264" s="196"/>
      <c r="N264" s="196"/>
      <c r="O264" s="197"/>
      <c r="P264" s="197"/>
      <c r="Q264" s="197"/>
      <c r="R264" s="197"/>
      <c r="S264" s="197"/>
      <c r="T264" s="197"/>
      <c r="U264" s="198"/>
      <c r="V264" s="257"/>
      <c r="W264" s="258"/>
      <c r="X264" s="200"/>
      <c r="Y264" s="43"/>
      <c r="Z264" s="199"/>
      <c r="AA264" s="199"/>
      <c r="AB264" s="199"/>
      <c r="AC264" s="199"/>
      <c r="AD264" s="199"/>
      <c r="AE264" s="43"/>
      <c r="AF264" s="199"/>
      <c r="AG264" s="196"/>
      <c r="AH264" s="201"/>
      <c r="AI264" s="201"/>
      <c r="AJ264" s="201"/>
      <c r="AK264" s="43"/>
      <c r="AL264" s="43"/>
      <c r="AM264" s="43"/>
      <c r="AN264" s="64"/>
      <c r="AO264" s="64"/>
      <c r="AP264" s="202"/>
      <c r="AQ264" s="202"/>
      <c r="AR264" s="64"/>
    </row>
    <row r="265" spans="1:44" ht="15.75" customHeight="1" x14ac:dyDescent="0.2">
      <c r="A265" s="43"/>
      <c r="B265" s="43"/>
      <c r="C265" s="43"/>
      <c r="D265" s="43"/>
      <c r="E265" s="43"/>
      <c r="F265" s="43"/>
      <c r="G265" s="194"/>
      <c r="H265" s="194"/>
      <c r="I265" s="194"/>
      <c r="J265" s="196"/>
      <c r="K265" s="196"/>
      <c r="L265" s="196"/>
      <c r="M265" s="196"/>
      <c r="N265" s="196"/>
      <c r="O265" s="197"/>
      <c r="P265" s="197"/>
      <c r="Q265" s="197"/>
      <c r="R265" s="197"/>
      <c r="S265" s="197"/>
      <c r="T265" s="197"/>
      <c r="U265" s="198"/>
      <c r="V265" s="257"/>
      <c r="W265" s="258"/>
      <c r="X265" s="200"/>
      <c r="Y265" s="43"/>
      <c r="Z265" s="199"/>
      <c r="AA265" s="199"/>
      <c r="AB265" s="199"/>
      <c r="AC265" s="199"/>
      <c r="AD265" s="199"/>
      <c r="AE265" s="43"/>
      <c r="AF265" s="199"/>
      <c r="AG265" s="196"/>
      <c r="AH265" s="201"/>
      <c r="AI265" s="201"/>
      <c r="AJ265" s="201"/>
      <c r="AK265" s="43"/>
      <c r="AL265" s="43"/>
      <c r="AM265" s="43"/>
      <c r="AN265" s="64"/>
      <c r="AO265" s="64"/>
      <c r="AP265" s="202"/>
      <c r="AQ265" s="202"/>
      <c r="AR265" s="64"/>
    </row>
    <row r="266" spans="1:44" ht="15.75" customHeight="1" x14ac:dyDescent="0.2">
      <c r="A266" s="43"/>
      <c r="B266" s="43"/>
      <c r="C266" s="43"/>
      <c r="D266" s="43"/>
      <c r="E266" s="43"/>
      <c r="F266" s="43"/>
      <c r="G266" s="194"/>
      <c r="H266" s="194"/>
      <c r="I266" s="194"/>
      <c r="J266" s="196"/>
      <c r="K266" s="196"/>
      <c r="L266" s="196"/>
      <c r="M266" s="196"/>
      <c r="N266" s="196"/>
      <c r="O266" s="197"/>
      <c r="P266" s="197"/>
      <c r="Q266" s="197"/>
      <c r="R266" s="197"/>
      <c r="S266" s="197"/>
      <c r="T266" s="197"/>
      <c r="U266" s="198"/>
      <c r="V266" s="257"/>
      <c r="W266" s="258"/>
      <c r="X266" s="200"/>
      <c r="Y266" s="43"/>
      <c r="Z266" s="199"/>
      <c r="AA266" s="199"/>
      <c r="AB266" s="199"/>
      <c r="AC266" s="199"/>
      <c r="AD266" s="199"/>
      <c r="AE266" s="43"/>
      <c r="AF266" s="199"/>
      <c r="AG266" s="196"/>
      <c r="AH266" s="201"/>
      <c r="AI266" s="201"/>
      <c r="AJ266" s="201"/>
      <c r="AK266" s="43"/>
      <c r="AL266" s="43"/>
      <c r="AM266" s="43"/>
      <c r="AN266" s="64"/>
      <c r="AO266" s="64"/>
      <c r="AP266" s="202"/>
      <c r="AQ266" s="202"/>
      <c r="AR266" s="64"/>
    </row>
    <row r="267" spans="1:44" ht="15.75" customHeight="1" x14ac:dyDescent="0.2">
      <c r="A267" s="43"/>
      <c r="B267" s="43"/>
      <c r="C267" s="43"/>
      <c r="D267" s="43"/>
      <c r="E267" s="43"/>
      <c r="F267" s="43"/>
      <c r="G267" s="194"/>
      <c r="H267" s="194"/>
      <c r="I267" s="194"/>
      <c r="J267" s="196"/>
      <c r="K267" s="196"/>
      <c r="L267" s="196"/>
      <c r="M267" s="196"/>
      <c r="N267" s="196"/>
      <c r="O267" s="197"/>
      <c r="P267" s="197"/>
      <c r="Q267" s="197"/>
      <c r="R267" s="197"/>
      <c r="S267" s="197"/>
      <c r="T267" s="197"/>
      <c r="U267" s="198"/>
      <c r="V267" s="257"/>
      <c r="W267" s="258"/>
      <c r="X267" s="200"/>
      <c r="Y267" s="43"/>
      <c r="Z267" s="199"/>
      <c r="AA267" s="199"/>
      <c r="AB267" s="199"/>
      <c r="AC267" s="199"/>
      <c r="AD267" s="199"/>
      <c r="AE267" s="43"/>
      <c r="AF267" s="199"/>
      <c r="AG267" s="196"/>
      <c r="AH267" s="201"/>
      <c r="AI267" s="201"/>
      <c r="AJ267" s="201"/>
      <c r="AK267" s="43"/>
      <c r="AL267" s="43"/>
      <c r="AM267" s="43"/>
      <c r="AN267" s="64"/>
      <c r="AO267" s="64"/>
      <c r="AP267" s="202"/>
      <c r="AQ267" s="202"/>
      <c r="AR267" s="64"/>
    </row>
    <row r="268" spans="1:44" ht="15.75" customHeight="1" x14ac:dyDescent="0.2">
      <c r="A268" s="43"/>
      <c r="B268" s="43"/>
      <c r="C268" s="43"/>
      <c r="D268" s="43"/>
      <c r="E268" s="43"/>
      <c r="F268" s="43"/>
      <c r="G268" s="194"/>
      <c r="H268" s="194"/>
      <c r="I268" s="194"/>
      <c r="J268" s="196"/>
      <c r="K268" s="196"/>
      <c r="L268" s="196"/>
      <c r="M268" s="196"/>
      <c r="N268" s="196"/>
      <c r="O268" s="197"/>
      <c r="P268" s="197"/>
      <c r="Q268" s="197"/>
      <c r="R268" s="197"/>
      <c r="S268" s="197"/>
      <c r="T268" s="197"/>
      <c r="U268" s="198"/>
      <c r="V268" s="257"/>
      <c r="W268" s="258"/>
      <c r="X268" s="200"/>
      <c r="Y268" s="43"/>
      <c r="Z268" s="199"/>
      <c r="AA268" s="199"/>
      <c r="AB268" s="199"/>
      <c r="AC268" s="199"/>
      <c r="AD268" s="199"/>
      <c r="AE268" s="43"/>
      <c r="AF268" s="199"/>
      <c r="AG268" s="196"/>
      <c r="AH268" s="201"/>
      <c r="AI268" s="201"/>
      <c r="AJ268" s="201"/>
      <c r="AK268" s="43"/>
      <c r="AL268" s="43"/>
      <c r="AM268" s="43"/>
      <c r="AN268" s="64"/>
      <c r="AO268" s="64"/>
      <c r="AP268" s="202"/>
      <c r="AQ268" s="202"/>
      <c r="AR268" s="64"/>
    </row>
    <row r="269" spans="1:44" ht="15.75" customHeight="1" x14ac:dyDescent="0.2">
      <c r="A269" s="43"/>
      <c r="B269" s="43"/>
      <c r="C269" s="43"/>
      <c r="D269" s="43"/>
      <c r="E269" s="43"/>
      <c r="F269" s="43"/>
      <c r="G269" s="194"/>
      <c r="H269" s="194"/>
      <c r="I269" s="194"/>
      <c r="J269" s="196"/>
      <c r="K269" s="196"/>
      <c r="L269" s="196"/>
      <c r="M269" s="196"/>
      <c r="N269" s="196"/>
      <c r="O269" s="197"/>
      <c r="P269" s="197"/>
      <c r="Q269" s="197"/>
      <c r="R269" s="197"/>
      <c r="S269" s="197"/>
      <c r="T269" s="197"/>
      <c r="U269" s="198"/>
      <c r="V269" s="257"/>
      <c r="W269" s="258"/>
      <c r="X269" s="200"/>
      <c r="Y269" s="43"/>
      <c r="Z269" s="199"/>
      <c r="AA269" s="199"/>
      <c r="AB269" s="199"/>
      <c r="AC269" s="199"/>
      <c r="AD269" s="199"/>
      <c r="AE269" s="43"/>
      <c r="AF269" s="199"/>
      <c r="AG269" s="196"/>
      <c r="AH269" s="201"/>
      <c r="AI269" s="201"/>
      <c r="AJ269" s="201"/>
      <c r="AK269" s="43"/>
      <c r="AL269" s="43"/>
      <c r="AM269" s="43"/>
      <c r="AN269" s="64"/>
      <c r="AO269" s="64"/>
      <c r="AP269" s="202"/>
      <c r="AQ269" s="202"/>
      <c r="AR269" s="64"/>
    </row>
    <row r="270" spans="1:44" ht="15.75" customHeight="1" x14ac:dyDescent="0.2">
      <c r="A270" s="43"/>
      <c r="B270" s="43"/>
      <c r="C270" s="43"/>
      <c r="D270" s="43"/>
      <c r="E270" s="43"/>
      <c r="F270" s="43"/>
      <c r="G270" s="194"/>
      <c r="H270" s="194"/>
      <c r="I270" s="194"/>
      <c r="J270" s="196"/>
      <c r="K270" s="196"/>
      <c r="L270" s="196"/>
      <c r="M270" s="196"/>
      <c r="N270" s="196"/>
      <c r="O270" s="197"/>
      <c r="P270" s="197"/>
      <c r="Q270" s="197"/>
      <c r="R270" s="197"/>
      <c r="S270" s="197"/>
      <c r="T270" s="197"/>
      <c r="U270" s="198"/>
      <c r="V270" s="257"/>
      <c r="W270" s="258"/>
      <c r="X270" s="200"/>
      <c r="Y270" s="43"/>
      <c r="Z270" s="199"/>
      <c r="AA270" s="199"/>
      <c r="AB270" s="199"/>
      <c r="AC270" s="199"/>
      <c r="AD270" s="199"/>
      <c r="AE270" s="43"/>
      <c r="AF270" s="199"/>
      <c r="AG270" s="196"/>
      <c r="AH270" s="201"/>
      <c r="AI270" s="201"/>
      <c r="AJ270" s="201"/>
      <c r="AK270" s="43"/>
      <c r="AL270" s="43"/>
      <c r="AM270" s="43"/>
      <c r="AN270" s="64"/>
      <c r="AO270" s="64"/>
      <c r="AP270" s="202"/>
      <c r="AQ270" s="202"/>
      <c r="AR270" s="64"/>
    </row>
    <row r="271" spans="1:44" ht="15.75" customHeight="1" x14ac:dyDescent="0.2">
      <c r="A271" s="43"/>
      <c r="B271" s="43"/>
      <c r="C271" s="43"/>
      <c r="D271" s="43"/>
      <c r="E271" s="43"/>
      <c r="F271" s="43"/>
      <c r="G271" s="194"/>
      <c r="H271" s="194"/>
      <c r="I271" s="194"/>
      <c r="J271" s="196"/>
      <c r="K271" s="196"/>
      <c r="L271" s="196"/>
      <c r="M271" s="196"/>
      <c r="N271" s="196"/>
      <c r="O271" s="197"/>
      <c r="P271" s="197"/>
      <c r="Q271" s="197"/>
      <c r="R271" s="197"/>
      <c r="S271" s="197"/>
      <c r="T271" s="197"/>
      <c r="U271" s="198"/>
      <c r="V271" s="257"/>
      <c r="W271" s="258"/>
      <c r="X271" s="200"/>
      <c r="Y271" s="43"/>
      <c r="Z271" s="199"/>
      <c r="AA271" s="199"/>
      <c r="AB271" s="199"/>
      <c r="AC271" s="199"/>
      <c r="AD271" s="199"/>
      <c r="AE271" s="43"/>
      <c r="AF271" s="199"/>
      <c r="AG271" s="196"/>
      <c r="AH271" s="201"/>
      <c r="AI271" s="201"/>
      <c r="AJ271" s="201"/>
      <c r="AK271" s="43"/>
      <c r="AL271" s="43"/>
      <c r="AM271" s="43"/>
      <c r="AN271" s="64"/>
      <c r="AO271" s="64"/>
      <c r="AP271" s="202"/>
      <c r="AQ271" s="202"/>
      <c r="AR271" s="64"/>
    </row>
    <row r="272" spans="1:44" ht="15.75" customHeight="1" x14ac:dyDescent="0.2">
      <c r="A272" s="43"/>
      <c r="B272" s="43"/>
      <c r="C272" s="43"/>
      <c r="D272" s="43"/>
      <c r="E272" s="43"/>
      <c r="F272" s="43"/>
      <c r="G272" s="194"/>
      <c r="H272" s="194"/>
      <c r="I272" s="194"/>
      <c r="J272" s="196"/>
      <c r="K272" s="196"/>
      <c r="L272" s="196"/>
      <c r="M272" s="196"/>
      <c r="N272" s="196"/>
      <c r="O272" s="197"/>
      <c r="P272" s="197"/>
      <c r="Q272" s="197"/>
      <c r="R272" s="197"/>
      <c r="S272" s="197"/>
      <c r="T272" s="197"/>
      <c r="U272" s="198"/>
      <c r="V272" s="257"/>
      <c r="W272" s="258"/>
      <c r="X272" s="200"/>
      <c r="Y272" s="43"/>
      <c r="Z272" s="199"/>
      <c r="AA272" s="199"/>
      <c r="AB272" s="199"/>
      <c r="AC272" s="199"/>
      <c r="AD272" s="199"/>
      <c r="AE272" s="43"/>
      <c r="AF272" s="199"/>
      <c r="AG272" s="196"/>
      <c r="AH272" s="201"/>
      <c r="AI272" s="201"/>
      <c r="AJ272" s="201"/>
      <c r="AK272" s="43"/>
      <c r="AL272" s="43"/>
      <c r="AM272" s="43"/>
      <c r="AN272" s="64"/>
      <c r="AO272" s="64"/>
      <c r="AP272" s="202"/>
      <c r="AQ272" s="202"/>
      <c r="AR272" s="64"/>
    </row>
    <row r="273" spans="1:44" ht="15.75" customHeight="1" x14ac:dyDescent="0.2">
      <c r="A273" s="43"/>
      <c r="B273" s="43"/>
      <c r="C273" s="43"/>
      <c r="D273" s="43"/>
      <c r="E273" s="43"/>
      <c r="F273" s="43"/>
      <c r="G273" s="194"/>
      <c r="H273" s="194"/>
      <c r="I273" s="194"/>
      <c r="J273" s="196"/>
      <c r="K273" s="196"/>
      <c r="L273" s="196"/>
      <c r="M273" s="196"/>
      <c r="N273" s="196"/>
      <c r="O273" s="197"/>
      <c r="P273" s="197"/>
      <c r="Q273" s="197"/>
      <c r="R273" s="197"/>
      <c r="S273" s="197"/>
      <c r="T273" s="197"/>
      <c r="U273" s="198"/>
      <c r="V273" s="257"/>
      <c r="W273" s="258"/>
      <c r="X273" s="200"/>
      <c r="Y273" s="43"/>
      <c r="Z273" s="199"/>
      <c r="AA273" s="199"/>
      <c r="AB273" s="199"/>
      <c r="AC273" s="199"/>
      <c r="AD273" s="199"/>
      <c r="AE273" s="43"/>
      <c r="AF273" s="199"/>
      <c r="AG273" s="196"/>
      <c r="AH273" s="201"/>
      <c r="AI273" s="201"/>
      <c r="AJ273" s="201"/>
      <c r="AK273" s="43"/>
      <c r="AL273" s="43"/>
      <c r="AM273" s="43"/>
      <c r="AN273" s="64"/>
      <c r="AO273" s="64"/>
      <c r="AP273" s="202"/>
      <c r="AQ273" s="202"/>
      <c r="AR273" s="64"/>
    </row>
    <row r="274" spans="1:44" ht="15.75" customHeight="1" x14ac:dyDescent="0.2">
      <c r="A274" s="43"/>
      <c r="B274" s="43"/>
      <c r="C274" s="43"/>
      <c r="D274" s="43"/>
      <c r="E274" s="43"/>
      <c r="F274" s="43"/>
      <c r="G274" s="194"/>
      <c r="H274" s="194"/>
      <c r="I274" s="194"/>
      <c r="J274" s="196"/>
      <c r="K274" s="196"/>
      <c r="L274" s="196"/>
      <c r="M274" s="196"/>
      <c r="N274" s="196"/>
      <c r="O274" s="197"/>
      <c r="P274" s="197"/>
      <c r="Q274" s="197"/>
      <c r="R274" s="197"/>
      <c r="S274" s="197"/>
      <c r="T274" s="197"/>
      <c r="U274" s="198"/>
      <c r="V274" s="257"/>
      <c r="W274" s="258"/>
      <c r="X274" s="200"/>
      <c r="Y274" s="43"/>
      <c r="Z274" s="199"/>
      <c r="AA274" s="199"/>
      <c r="AB274" s="199"/>
      <c r="AC274" s="199"/>
      <c r="AD274" s="199"/>
      <c r="AE274" s="43"/>
      <c r="AF274" s="199"/>
      <c r="AG274" s="196"/>
      <c r="AH274" s="201"/>
      <c r="AI274" s="201"/>
      <c r="AJ274" s="201"/>
      <c r="AK274" s="43"/>
      <c r="AL274" s="43"/>
      <c r="AM274" s="43"/>
      <c r="AN274" s="64"/>
      <c r="AO274" s="64"/>
      <c r="AP274" s="202"/>
      <c r="AQ274" s="202"/>
      <c r="AR274" s="64"/>
    </row>
    <row r="275" spans="1:44" ht="15.75" customHeight="1" x14ac:dyDescent="0.2">
      <c r="A275" s="43"/>
      <c r="B275" s="43"/>
      <c r="C275" s="43"/>
      <c r="D275" s="43"/>
      <c r="E275" s="43"/>
      <c r="F275" s="43"/>
      <c r="G275" s="194"/>
      <c r="H275" s="194"/>
      <c r="I275" s="194"/>
      <c r="J275" s="196"/>
      <c r="K275" s="196"/>
      <c r="L275" s="196"/>
      <c r="M275" s="196"/>
      <c r="N275" s="196"/>
      <c r="O275" s="197"/>
      <c r="P275" s="197"/>
      <c r="Q275" s="197"/>
      <c r="R275" s="197"/>
      <c r="S275" s="197"/>
      <c r="T275" s="197"/>
      <c r="U275" s="198"/>
      <c r="V275" s="257"/>
      <c r="W275" s="258"/>
      <c r="X275" s="200"/>
      <c r="Y275" s="43"/>
      <c r="Z275" s="199"/>
      <c r="AA275" s="199"/>
      <c r="AB275" s="199"/>
      <c r="AC275" s="199"/>
      <c r="AD275" s="199"/>
      <c r="AE275" s="43"/>
      <c r="AF275" s="199"/>
      <c r="AG275" s="196"/>
      <c r="AH275" s="201"/>
      <c r="AI275" s="201"/>
      <c r="AJ275" s="201"/>
      <c r="AK275" s="43"/>
      <c r="AL275" s="43"/>
      <c r="AM275" s="43"/>
      <c r="AN275" s="64"/>
      <c r="AO275" s="64"/>
      <c r="AP275" s="202"/>
      <c r="AQ275" s="202"/>
      <c r="AR275" s="64"/>
    </row>
    <row r="276" spans="1:44" ht="15.75" customHeight="1" x14ac:dyDescent="0.2">
      <c r="A276" s="43"/>
      <c r="B276" s="43"/>
      <c r="C276" s="43"/>
      <c r="D276" s="43"/>
      <c r="E276" s="43"/>
      <c r="F276" s="43"/>
      <c r="G276" s="194"/>
      <c r="H276" s="194"/>
      <c r="I276" s="194"/>
      <c r="J276" s="196"/>
      <c r="K276" s="196"/>
      <c r="L276" s="196"/>
      <c r="M276" s="196"/>
      <c r="N276" s="196"/>
      <c r="O276" s="197"/>
      <c r="P276" s="197"/>
      <c r="Q276" s="197"/>
      <c r="R276" s="197"/>
      <c r="S276" s="197"/>
      <c r="T276" s="197"/>
      <c r="U276" s="198"/>
      <c r="V276" s="257"/>
      <c r="W276" s="258"/>
      <c r="X276" s="200"/>
      <c r="Y276" s="43"/>
      <c r="Z276" s="199"/>
      <c r="AA276" s="199"/>
      <c r="AB276" s="199"/>
      <c r="AC276" s="199"/>
      <c r="AD276" s="199"/>
      <c r="AE276" s="43"/>
      <c r="AF276" s="199"/>
      <c r="AG276" s="196"/>
      <c r="AH276" s="201"/>
      <c r="AI276" s="201"/>
      <c r="AJ276" s="201"/>
      <c r="AK276" s="43"/>
      <c r="AL276" s="43"/>
      <c r="AM276" s="43"/>
      <c r="AN276" s="64"/>
      <c r="AO276" s="64"/>
      <c r="AP276" s="202"/>
      <c r="AQ276" s="202"/>
      <c r="AR276" s="64"/>
    </row>
    <row r="277" spans="1:44" ht="15.75" customHeight="1" x14ac:dyDescent="0.2">
      <c r="A277" s="43"/>
      <c r="B277" s="43"/>
      <c r="C277" s="43"/>
      <c r="D277" s="43"/>
      <c r="E277" s="43"/>
      <c r="F277" s="43"/>
      <c r="G277" s="194"/>
      <c r="H277" s="194"/>
      <c r="I277" s="194"/>
      <c r="J277" s="196"/>
      <c r="K277" s="196"/>
      <c r="L277" s="196"/>
      <c r="M277" s="196"/>
      <c r="N277" s="196"/>
      <c r="O277" s="197"/>
      <c r="P277" s="197"/>
      <c r="Q277" s="197"/>
      <c r="R277" s="197"/>
      <c r="S277" s="197"/>
      <c r="T277" s="197"/>
      <c r="U277" s="198"/>
      <c r="V277" s="257"/>
      <c r="W277" s="258"/>
      <c r="X277" s="200"/>
      <c r="Y277" s="43"/>
      <c r="Z277" s="199"/>
      <c r="AA277" s="199"/>
      <c r="AB277" s="199"/>
      <c r="AC277" s="199"/>
      <c r="AD277" s="199"/>
      <c r="AE277" s="43"/>
      <c r="AF277" s="199"/>
      <c r="AG277" s="196"/>
      <c r="AH277" s="201"/>
      <c r="AI277" s="201"/>
      <c r="AJ277" s="201"/>
      <c r="AK277" s="43"/>
      <c r="AL277" s="43"/>
      <c r="AM277" s="43"/>
      <c r="AN277" s="64"/>
      <c r="AO277" s="64"/>
      <c r="AP277" s="202"/>
      <c r="AQ277" s="202"/>
      <c r="AR277" s="64"/>
    </row>
    <row r="278" spans="1:44" ht="15.75" customHeight="1" x14ac:dyDescent="0.2">
      <c r="A278" s="43"/>
      <c r="B278" s="43"/>
      <c r="C278" s="43"/>
      <c r="D278" s="43"/>
      <c r="E278" s="43"/>
      <c r="F278" s="43"/>
      <c r="G278" s="194"/>
      <c r="H278" s="194"/>
      <c r="I278" s="194"/>
      <c r="J278" s="196"/>
      <c r="K278" s="196"/>
      <c r="L278" s="196"/>
      <c r="M278" s="196"/>
      <c r="N278" s="196"/>
      <c r="O278" s="197"/>
      <c r="P278" s="197"/>
      <c r="Q278" s="197"/>
      <c r="R278" s="197"/>
      <c r="S278" s="197"/>
      <c r="T278" s="197"/>
      <c r="U278" s="198"/>
      <c r="V278" s="257"/>
      <c r="W278" s="258"/>
      <c r="X278" s="200"/>
      <c r="Y278" s="43"/>
      <c r="Z278" s="199"/>
      <c r="AA278" s="199"/>
      <c r="AB278" s="199"/>
      <c r="AC278" s="199"/>
      <c r="AD278" s="199"/>
      <c r="AE278" s="43"/>
      <c r="AF278" s="199"/>
      <c r="AG278" s="196"/>
      <c r="AH278" s="201"/>
      <c r="AI278" s="201"/>
      <c r="AJ278" s="201"/>
      <c r="AK278" s="43"/>
      <c r="AL278" s="43"/>
      <c r="AM278" s="43"/>
      <c r="AN278" s="64"/>
      <c r="AO278" s="64"/>
      <c r="AP278" s="202"/>
      <c r="AQ278" s="202"/>
      <c r="AR278" s="64"/>
    </row>
    <row r="279" spans="1:44" ht="15.75" customHeight="1" x14ac:dyDescent="0.2">
      <c r="A279" s="43"/>
      <c r="B279" s="43"/>
      <c r="C279" s="43"/>
      <c r="D279" s="43"/>
      <c r="E279" s="43"/>
      <c r="F279" s="43"/>
      <c r="G279" s="194"/>
      <c r="H279" s="194"/>
      <c r="I279" s="194"/>
      <c r="J279" s="196"/>
      <c r="K279" s="196"/>
      <c r="L279" s="196"/>
      <c r="M279" s="196"/>
      <c r="N279" s="196"/>
      <c r="O279" s="197"/>
      <c r="P279" s="197"/>
      <c r="Q279" s="197"/>
      <c r="R279" s="197"/>
      <c r="S279" s="197"/>
      <c r="T279" s="197"/>
      <c r="U279" s="198"/>
      <c r="V279" s="257"/>
      <c r="W279" s="258"/>
      <c r="X279" s="200"/>
      <c r="Y279" s="43"/>
      <c r="Z279" s="199"/>
      <c r="AA279" s="199"/>
      <c r="AB279" s="199"/>
      <c r="AC279" s="199"/>
      <c r="AD279" s="199"/>
      <c r="AE279" s="43"/>
      <c r="AF279" s="199"/>
      <c r="AG279" s="196"/>
      <c r="AH279" s="201"/>
      <c r="AI279" s="201"/>
      <c r="AJ279" s="201"/>
      <c r="AK279" s="43"/>
      <c r="AL279" s="43"/>
      <c r="AM279" s="43"/>
      <c r="AN279" s="64"/>
      <c r="AO279" s="64"/>
      <c r="AP279" s="202"/>
      <c r="AQ279" s="202"/>
      <c r="AR279" s="64"/>
    </row>
    <row r="280" spans="1:44" ht="15.75" customHeight="1" x14ac:dyDescent="0.2">
      <c r="A280" s="43"/>
      <c r="B280" s="43"/>
      <c r="C280" s="43"/>
      <c r="D280" s="43"/>
      <c r="E280" s="43"/>
      <c r="F280" s="43"/>
      <c r="G280" s="194"/>
      <c r="H280" s="194"/>
      <c r="I280" s="194"/>
      <c r="J280" s="196"/>
      <c r="K280" s="196"/>
      <c r="L280" s="196"/>
      <c r="M280" s="196"/>
      <c r="N280" s="196"/>
      <c r="O280" s="197"/>
      <c r="P280" s="197"/>
      <c r="Q280" s="197"/>
      <c r="R280" s="197"/>
      <c r="S280" s="197"/>
      <c r="T280" s="197"/>
      <c r="U280" s="198"/>
      <c r="V280" s="257"/>
      <c r="W280" s="258"/>
      <c r="X280" s="200"/>
      <c r="Y280" s="43"/>
      <c r="Z280" s="199"/>
      <c r="AA280" s="199"/>
      <c r="AB280" s="199"/>
      <c r="AC280" s="199"/>
      <c r="AD280" s="199"/>
      <c r="AE280" s="43"/>
      <c r="AF280" s="199"/>
      <c r="AG280" s="196"/>
      <c r="AH280" s="201"/>
      <c r="AI280" s="201"/>
      <c r="AJ280" s="201"/>
      <c r="AK280" s="43"/>
      <c r="AL280" s="43"/>
      <c r="AM280" s="43"/>
      <c r="AN280" s="64"/>
      <c r="AO280" s="64"/>
      <c r="AP280" s="202"/>
      <c r="AQ280" s="202"/>
      <c r="AR280" s="64"/>
    </row>
    <row r="281" spans="1:44" ht="15.75" customHeight="1" x14ac:dyDescent="0.2">
      <c r="A281" s="43"/>
      <c r="B281" s="43"/>
      <c r="C281" s="43"/>
      <c r="D281" s="43"/>
      <c r="E281" s="43"/>
      <c r="F281" s="43"/>
      <c r="G281" s="194"/>
      <c r="H281" s="194"/>
      <c r="I281" s="194"/>
      <c r="J281" s="196"/>
      <c r="K281" s="196"/>
      <c r="L281" s="196"/>
      <c r="M281" s="196"/>
      <c r="N281" s="196"/>
      <c r="O281" s="197"/>
      <c r="P281" s="197"/>
      <c r="Q281" s="197"/>
      <c r="R281" s="197"/>
      <c r="S281" s="197"/>
      <c r="T281" s="197"/>
      <c r="U281" s="198"/>
      <c r="V281" s="257"/>
      <c r="W281" s="258"/>
      <c r="X281" s="200"/>
      <c r="Y281" s="43"/>
      <c r="Z281" s="199"/>
      <c r="AA281" s="199"/>
      <c r="AB281" s="199"/>
      <c r="AC281" s="199"/>
      <c r="AD281" s="199"/>
      <c r="AE281" s="43"/>
      <c r="AF281" s="199"/>
      <c r="AG281" s="196"/>
      <c r="AH281" s="201"/>
      <c r="AI281" s="201"/>
      <c r="AJ281" s="201"/>
      <c r="AK281" s="43"/>
      <c r="AL281" s="43"/>
      <c r="AM281" s="43"/>
      <c r="AN281" s="64"/>
      <c r="AO281" s="64"/>
      <c r="AP281" s="202"/>
      <c r="AQ281" s="202"/>
      <c r="AR281" s="64"/>
    </row>
    <row r="282" spans="1:44" ht="15.75" customHeight="1" x14ac:dyDescent="0.2">
      <c r="A282" s="43"/>
      <c r="B282" s="43"/>
      <c r="C282" s="43"/>
      <c r="D282" s="43"/>
      <c r="E282" s="43"/>
      <c r="F282" s="43"/>
      <c r="G282" s="194"/>
      <c r="H282" s="194"/>
      <c r="I282" s="194"/>
      <c r="J282" s="196"/>
      <c r="K282" s="196"/>
      <c r="L282" s="196"/>
      <c r="M282" s="196"/>
      <c r="N282" s="196"/>
      <c r="O282" s="197"/>
      <c r="P282" s="197"/>
      <c r="Q282" s="197"/>
      <c r="R282" s="197"/>
      <c r="S282" s="197"/>
      <c r="T282" s="197"/>
      <c r="U282" s="198"/>
      <c r="V282" s="257"/>
      <c r="W282" s="258"/>
      <c r="X282" s="200"/>
      <c r="Y282" s="43"/>
      <c r="Z282" s="199"/>
      <c r="AA282" s="199"/>
      <c r="AB282" s="199"/>
      <c r="AC282" s="199"/>
      <c r="AD282" s="199"/>
      <c r="AE282" s="43"/>
      <c r="AF282" s="199"/>
      <c r="AG282" s="196"/>
      <c r="AH282" s="201"/>
      <c r="AI282" s="201"/>
      <c r="AJ282" s="201"/>
      <c r="AK282" s="43"/>
      <c r="AL282" s="43"/>
      <c r="AM282" s="43"/>
      <c r="AN282" s="64"/>
      <c r="AO282" s="64"/>
      <c r="AP282" s="202"/>
      <c r="AQ282" s="202"/>
      <c r="AR282" s="64"/>
    </row>
    <row r="283" spans="1:44" ht="15.75" customHeight="1" x14ac:dyDescent="0.2">
      <c r="A283" s="43"/>
      <c r="B283" s="43"/>
      <c r="C283" s="43"/>
      <c r="D283" s="43"/>
      <c r="E283" s="43"/>
      <c r="F283" s="43"/>
      <c r="G283" s="194"/>
      <c r="H283" s="194"/>
      <c r="I283" s="194"/>
      <c r="J283" s="196"/>
      <c r="K283" s="196"/>
      <c r="L283" s="196"/>
      <c r="M283" s="196"/>
      <c r="N283" s="196"/>
      <c r="O283" s="197"/>
      <c r="P283" s="197"/>
      <c r="Q283" s="197"/>
      <c r="R283" s="197"/>
      <c r="S283" s="197"/>
      <c r="T283" s="197"/>
      <c r="U283" s="198"/>
      <c r="V283" s="257"/>
      <c r="W283" s="258"/>
      <c r="X283" s="200"/>
      <c r="Y283" s="43"/>
      <c r="Z283" s="199"/>
      <c r="AA283" s="199"/>
      <c r="AB283" s="199"/>
      <c r="AC283" s="199"/>
      <c r="AD283" s="199"/>
      <c r="AE283" s="43"/>
      <c r="AF283" s="199"/>
      <c r="AG283" s="196"/>
      <c r="AH283" s="201"/>
      <c r="AI283" s="201"/>
      <c r="AJ283" s="201"/>
      <c r="AK283" s="43"/>
      <c r="AL283" s="43"/>
      <c r="AM283" s="43"/>
      <c r="AN283" s="64"/>
      <c r="AO283" s="64"/>
      <c r="AP283" s="202"/>
      <c r="AQ283" s="202"/>
      <c r="AR283" s="64"/>
    </row>
    <row r="284" spans="1:44" ht="15.75" customHeight="1" x14ac:dyDescent="0.2">
      <c r="A284" s="43"/>
      <c r="B284" s="43"/>
      <c r="C284" s="43"/>
      <c r="D284" s="43"/>
      <c r="E284" s="43"/>
      <c r="F284" s="43"/>
      <c r="G284" s="194"/>
      <c r="H284" s="194"/>
      <c r="I284" s="194"/>
      <c r="J284" s="196"/>
      <c r="K284" s="196"/>
      <c r="L284" s="196"/>
      <c r="M284" s="196"/>
      <c r="N284" s="196"/>
      <c r="O284" s="197"/>
      <c r="P284" s="197"/>
      <c r="Q284" s="197"/>
      <c r="R284" s="197"/>
      <c r="S284" s="197"/>
      <c r="T284" s="197"/>
      <c r="U284" s="198"/>
      <c r="V284" s="257"/>
      <c r="W284" s="258"/>
      <c r="X284" s="200"/>
      <c r="Y284" s="43"/>
      <c r="Z284" s="199"/>
      <c r="AA284" s="199"/>
      <c r="AB284" s="199"/>
      <c r="AC284" s="199"/>
      <c r="AD284" s="199"/>
      <c r="AE284" s="43"/>
      <c r="AF284" s="199"/>
      <c r="AG284" s="196"/>
      <c r="AH284" s="201"/>
      <c r="AI284" s="201"/>
      <c r="AJ284" s="201"/>
      <c r="AK284" s="43"/>
      <c r="AL284" s="43"/>
      <c r="AM284" s="43"/>
      <c r="AN284" s="64"/>
      <c r="AO284" s="64"/>
      <c r="AP284" s="202"/>
      <c r="AQ284" s="202"/>
      <c r="AR284" s="64"/>
    </row>
    <row r="285" spans="1:44" ht="15.75" customHeight="1" x14ac:dyDescent="0.2">
      <c r="A285" s="43"/>
      <c r="B285" s="43"/>
      <c r="C285" s="43"/>
      <c r="D285" s="43"/>
      <c r="E285" s="43"/>
      <c r="F285" s="43"/>
      <c r="G285" s="194"/>
      <c r="H285" s="194"/>
      <c r="I285" s="194"/>
      <c r="J285" s="196"/>
      <c r="K285" s="196"/>
      <c r="L285" s="196"/>
      <c r="M285" s="196"/>
      <c r="N285" s="196"/>
      <c r="O285" s="197"/>
      <c r="P285" s="197"/>
      <c r="Q285" s="197"/>
      <c r="R285" s="197"/>
      <c r="S285" s="197"/>
      <c r="T285" s="197"/>
      <c r="U285" s="198"/>
      <c r="V285" s="257"/>
      <c r="W285" s="258"/>
      <c r="X285" s="200"/>
      <c r="Y285" s="43"/>
      <c r="Z285" s="199"/>
      <c r="AA285" s="199"/>
      <c r="AB285" s="199"/>
      <c r="AC285" s="199"/>
      <c r="AD285" s="199"/>
      <c r="AE285" s="43"/>
      <c r="AF285" s="199"/>
      <c r="AG285" s="196"/>
      <c r="AH285" s="201"/>
      <c r="AI285" s="201"/>
      <c r="AJ285" s="201"/>
      <c r="AK285" s="43"/>
      <c r="AL285" s="43"/>
      <c r="AM285" s="43"/>
      <c r="AN285" s="64"/>
      <c r="AO285" s="64"/>
      <c r="AP285" s="202"/>
      <c r="AQ285" s="202"/>
      <c r="AR285" s="64"/>
    </row>
    <row r="286" spans="1:44" ht="15.75" customHeight="1" x14ac:dyDescent="0.2">
      <c r="A286" s="43"/>
      <c r="B286" s="43"/>
      <c r="C286" s="43"/>
      <c r="D286" s="43"/>
      <c r="E286" s="43"/>
      <c r="F286" s="43"/>
      <c r="G286" s="194"/>
      <c r="H286" s="194"/>
      <c r="I286" s="194"/>
      <c r="J286" s="196"/>
      <c r="K286" s="196"/>
      <c r="L286" s="196"/>
      <c r="M286" s="196"/>
      <c r="N286" s="196"/>
      <c r="O286" s="197"/>
      <c r="P286" s="197"/>
      <c r="Q286" s="197"/>
      <c r="R286" s="197"/>
      <c r="S286" s="197"/>
      <c r="T286" s="197"/>
      <c r="U286" s="198"/>
      <c r="V286" s="257"/>
      <c r="W286" s="258"/>
      <c r="X286" s="200"/>
      <c r="Y286" s="43"/>
      <c r="Z286" s="199"/>
      <c r="AA286" s="199"/>
      <c r="AB286" s="199"/>
      <c r="AC286" s="199"/>
      <c r="AD286" s="199"/>
      <c r="AE286" s="43"/>
      <c r="AF286" s="199"/>
      <c r="AG286" s="196"/>
      <c r="AH286" s="201"/>
      <c r="AI286" s="201"/>
      <c r="AJ286" s="201"/>
      <c r="AK286" s="43"/>
      <c r="AL286" s="43"/>
      <c r="AM286" s="43"/>
      <c r="AN286" s="64"/>
      <c r="AO286" s="64"/>
      <c r="AP286" s="202"/>
      <c r="AQ286" s="202"/>
      <c r="AR286" s="64"/>
    </row>
    <row r="287" spans="1:44" ht="15.75" customHeight="1" x14ac:dyDescent="0.2">
      <c r="A287" s="43"/>
      <c r="B287" s="43"/>
      <c r="C287" s="43"/>
      <c r="D287" s="43"/>
      <c r="E287" s="43"/>
      <c r="F287" s="43"/>
      <c r="G287" s="194"/>
      <c r="H287" s="194"/>
      <c r="I287" s="194"/>
      <c r="J287" s="196"/>
      <c r="K287" s="196"/>
      <c r="L287" s="196"/>
      <c r="M287" s="196"/>
      <c r="N287" s="196"/>
      <c r="O287" s="197"/>
      <c r="P287" s="197"/>
      <c r="Q287" s="197"/>
      <c r="R287" s="197"/>
      <c r="S287" s="197"/>
      <c r="T287" s="197"/>
      <c r="U287" s="198"/>
      <c r="V287" s="257"/>
      <c r="W287" s="258"/>
      <c r="X287" s="200"/>
      <c r="Y287" s="43"/>
      <c r="Z287" s="199"/>
      <c r="AA287" s="199"/>
      <c r="AB287" s="199"/>
      <c r="AC287" s="199"/>
      <c r="AD287" s="199"/>
      <c r="AE287" s="43"/>
      <c r="AF287" s="199"/>
      <c r="AG287" s="196"/>
      <c r="AH287" s="201"/>
      <c r="AI287" s="201"/>
      <c r="AJ287" s="201"/>
      <c r="AK287" s="43"/>
      <c r="AL287" s="43"/>
      <c r="AM287" s="43"/>
      <c r="AN287" s="64"/>
      <c r="AO287" s="64"/>
      <c r="AP287" s="202"/>
      <c r="AQ287" s="202"/>
      <c r="AR287" s="64"/>
    </row>
    <row r="288" spans="1:44" ht="15.75" customHeight="1" x14ac:dyDescent="0.2">
      <c r="A288" s="43"/>
      <c r="B288" s="43"/>
      <c r="C288" s="43"/>
      <c r="D288" s="43"/>
      <c r="E288" s="43"/>
      <c r="F288" s="43"/>
      <c r="G288" s="194"/>
      <c r="H288" s="194"/>
      <c r="I288" s="194"/>
      <c r="J288" s="196"/>
      <c r="K288" s="196"/>
      <c r="L288" s="196"/>
      <c r="M288" s="196"/>
      <c r="N288" s="196"/>
      <c r="O288" s="197"/>
      <c r="P288" s="197"/>
      <c r="Q288" s="197"/>
      <c r="R288" s="197"/>
      <c r="S288" s="197"/>
      <c r="T288" s="197"/>
      <c r="U288" s="198"/>
      <c r="V288" s="257"/>
      <c r="W288" s="258"/>
      <c r="X288" s="200"/>
      <c r="Y288" s="43"/>
      <c r="Z288" s="199"/>
      <c r="AA288" s="199"/>
      <c r="AB288" s="199"/>
      <c r="AC288" s="199"/>
      <c r="AD288" s="199"/>
      <c r="AE288" s="43"/>
      <c r="AF288" s="199"/>
      <c r="AG288" s="196"/>
      <c r="AH288" s="201"/>
      <c r="AI288" s="201"/>
      <c r="AJ288" s="201"/>
      <c r="AK288" s="43"/>
      <c r="AL288" s="43"/>
      <c r="AM288" s="43"/>
      <c r="AN288" s="64"/>
      <c r="AO288" s="64"/>
      <c r="AP288" s="202"/>
      <c r="AQ288" s="202"/>
      <c r="AR288" s="64"/>
    </row>
    <row r="289" spans="1:44" ht="15.75" customHeight="1" x14ac:dyDescent="0.2">
      <c r="A289" s="43"/>
      <c r="B289" s="43"/>
      <c r="C289" s="43"/>
      <c r="D289" s="43"/>
      <c r="E289" s="43"/>
      <c r="F289" s="43"/>
      <c r="G289" s="194"/>
      <c r="H289" s="194"/>
      <c r="I289" s="194"/>
      <c r="J289" s="196"/>
      <c r="K289" s="196"/>
      <c r="L289" s="196"/>
      <c r="M289" s="196"/>
      <c r="N289" s="196"/>
      <c r="O289" s="197"/>
      <c r="P289" s="197"/>
      <c r="Q289" s="197"/>
      <c r="R289" s="197"/>
      <c r="S289" s="197"/>
      <c r="T289" s="197"/>
      <c r="U289" s="198"/>
      <c r="V289" s="257"/>
      <c r="W289" s="258"/>
      <c r="X289" s="200"/>
      <c r="Y289" s="43"/>
      <c r="Z289" s="199"/>
      <c r="AA289" s="199"/>
      <c r="AB289" s="199"/>
      <c r="AC289" s="199"/>
      <c r="AD289" s="199"/>
      <c r="AE289" s="43"/>
      <c r="AF289" s="199"/>
      <c r="AG289" s="196"/>
      <c r="AH289" s="201"/>
      <c r="AI289" s="201"/>
      <c r="AJ289" s="201"/>
      <c r="AK289" s="43"/>
      <c r="AL289" s="43"/>
      <c r="AM289" s="43"/>
      <c r="AN289" s="64"/>
      <c r="AO289" s="64"/>
      <c r="AP289" s="202"/>
      <c r="AQ289" s="202"/>
      <c r="AR289" s="64"/>
    </row>
    <row r="290" spans="1:44" ht="15.75" customHeight="1" x14ac:dyDescent="0.2">
      <c r="A290" s="43"/>
      <c r="B290" s="43"/>
      <c r="C290" s="43"/>
      <c r="D290" s="43"/>
      <c r="E290" s="43"/>
      <c r="F290" s="43"/>
      <c r="G290" s="194"/>
      <c r="H290" s="194"/>
      <c r="I290" s="194"/>
      <c r="J290" s="196"/>
      <c r="K290" s="196"/>
      <c r="L290" s="196"/>
      <c r="M290" s="196"/>
      <c r="N290" s="196"/>
      <c r="O290" s="197"/>
      <c r="P290" s="197"/>
      <c r="Q290" s="197"/>
      <c r="R290" s="197"/>
      <c r="S290" s="197"/>
      <c r="T290" s="197"/>
      <c r="U290" s="198"/>
      <c r="V290" s="257"/>
      <c r="W290" s="258"/>
      <c r="X290" s="200"/>
      <c r="Y290" s="43"/>
      <c r="Z290" s="199"/>
      <c r="AA290" s="199"/>
      <c r="AB290" s="199"/>
      <c r="AC290" s="199"/>
      <c r="AD290" s="199"/>
      <c r="AE290" s="43"/>
      <c r="AF290" s="199"/>
      <c r="AG290" s="196"/>
      <c r="AH290" s="201"/>
      <c r="AI290" s="201"/>
      <c r="AJ290" s="201"/>
      <c r="AK290" s="43"/>
      <c r="AL290" s="43"/>
      <c r="AM290" s="43"/>
      <c r="AN290" s="64"/>
      <c r="AO290" s="64"/>
      <c r="AP290" s="202"/>
      <c r="AQ290" s="202"/>
      <c r="AR290" s="64"/>
    </row>
    <row r="291" spans="1:44" ht="15.75" customHeight="1" x14ac:dyDescent="0.2">
      <c r="A291" s="43"/>
      <c r="B291" s="43"/>
      <c r="C291" s="43"/>
      <c r="D291" s="43"/>
      <c r="E291" s="43"/>
      <c r="F291" s="43"/>
      <c r="G291" s="194"/>
      <c r="H291" s="194"/>
      <c r="I291" s="194"/>
      <c r="J291" s="196"/>
      <c r="K291" s="196"/>
      <c r="L291" s="196"/>
      <c r="M291" s="196"/>
      <c r="N291" s="196"/>
      <c r="O291" s="197"/>
      <c r="P291" s="197"/>
      <c r="Q291" s="197"/>
      <c r="R291" s="197"/>
      <c r="S291" s="197"/>
      <c r="T291" s="197"/>
      <c r="U291" s="198"/>
      <c r="V291" s="257"/>
      <c r="W291" s="258"/>
      <c r="X291" s="200"/>
      <c r="Y291" s="43"/>
      <c r="Z291" s="199"/>
      <c r="AA291" s="199"/>
      <c r="AB291" s="199"/>
      <c r="AC291" s="199"/>
      <c r="AD291" s="199"/>
      <c r="AE291" s="43"/>
      <c r="AF291" s="199"/>
      <c r="AG291" s="196"/>
      <c r="AH291" s="201"/>
      <c r="AI291" s="201"/>
      <c r="AJ291" s="201"/>
      <c r="AK291" s="43"/>
      <c r="AL291" s="43"/>
      <c r="AM291" s="43"/>
      <c r="AN291" s="64"/>
      <c r="AO291" s="64"/>
      <c r="AP291" s="202"/>
      <c r="AQ291" s="202"/>
      <c r="AR291" s="64"/>
    </row>
    <row r="292" spans="1:44" ht="15.75" customHeight="1" x14ac:dyDescent="0.2">
      <c r="A292" s="43"/>
      <c r="B292" s="43"/>
      <c r="C292" s="43"/>
      <c r="D292" s="43"/>
      <c r="E292" s="43"/>
      <c r="F292" s="43"/>
      <c r="G292" s="194"/>
      <c r="H292" s="194"/>
      <c r="I292" s="194"/>
      <c r="J292" s="196"/>
      <c r="K292" s="196"/>
      <c r="L292" s="196"/>
      <c r="M292" s="196"/>
      <c r="N292" s="196"/>
      <c r="O292" s="197"/>
      <c r="P292" s="197"/>
      <c r="Q292" s="197"/>
      <c r="R292" s="197"/>
      <c r="S292" s="197"/>
      <c r="T292" s="197"/>
      <c r="U292" s="198"/>
      <c r="V292" s="257"/>
      <c r="W292" s="258"/>
      <c r="X292" s="200"/>
      <c r="Y292" s="43"/>
      <c r="Z292" s="199"/>
      <c r="AA292" s="199"/>
      <c r="AB292" s="199"/>
      <c r="AC292" s="199"/>
      <c r="AD292" s="199"/>
      <c r="AE292" s="43"/>
      <c r="AF292" s="199"/>
      <c r="AG292" s="196"/>
      <c r="AH292" s="201"/>
      <c r="AI292" s="201"/>
      <c r="AJ292" s="201"/>
      <c r="AK292" s="43"/>
      <c r="AL292" s="43"/>
      <c r="AM292" s="43"/>
      <c r="AN292" s="64"/>
      <c r="AO292" s="64"/>
      <c r="AP292" s="202"/>
      <c r="AQ292" s="202"/>
      <c r="AR292" s="64"/>
    </row>
    <row r="293" spans="1:44" ht="15.75" customHeight="1" x14ac:dyDescent="0.2">
      <c r="A293" s="43"/>
      <c r="B293" s="43"/>
      <c r="C293" s="43"/>
      <c r="D293" s="43"/>
      <c r="E293" s="43"/>
      <c r="F293" s="43"/>
      <c r="G293" s="194"/>
      <c r="H293" s="194"/>
      <c r="I293" s="194"/>
      <c r="J293" s="196"/>
      <c r="K293" s="196"/>
      <c r="L293" s="196"/>
      <c r="M293" s="196"/>
      <c r="N293" s="196"/>
      <c r="O293" s="197"/>
      <c r="P293" s="197"/>
      <c r="Q293" s="197"/>
      <c r="R293" s="197"/>
      <c r="S293" s="197"/>
      <c r="T293" s="197"/>
      <c r="U293" s="198"/>
      <c r="V293" s="257"/>
      <c r="W293" s="258"/>
      <c r="X293" s="200"/>
      <c r="Y293" s="43"/>
      <c r="Z293" s="199"/>
      <c r="AA293" s="199"/>
      <c r="AB293" s="199"/>
      <c r="AC293" s="199"/>
      <c r="AD293" s="199"/>
      <c r="AE293" s="43"/>
      <c r="AF293" s="199"/>
      <c r="AG293" s="196"/>
      <c r="AH293" s="201"/>
      <c r="AI293" s="201"/>
      <c r="AJ293" s="201"/>
      <c r="AK293" s="43"/>
      <c r="AL293" s="43"/>
      <c r="AM293" s="43"/>
      <c r="AN293" s="64"/>
      <c r="AO293" s="64"/>
      <c r="AP293" s="202"/>
      <c r="AQ293" s="202"/>
      <c r="AR293" s="64"/>
    </row>
    <row r="294" spans="1:44" ht="15.75" customHeight="1" x14ac:dyDescent="0.2">
      <c r="A294" s="43"/>
      <c r="B294" s="43"/>
      <c r="C294" s="43"/>
      <c r="D294" s="43"/>
      <c r="E294" s="43"/>
      <c r="F294" s="43"/>
      <c r="G294" s="194"/>
      <c r="H294" s="194"/>
      <c r="I294" s="194"/>
      <c r="J294" s="196"/>
      <c r="K294" s="196"/>
      <c r="L294" s="196"/>
      <c r="M294" s="196"/>
      <c r="N294" s="196"/>
      <c r="O294" s="197"/>
      <c r="P294" s="197"/>
      <c r="Q294" s="197"/>
      <c r="R294" s="197"/>
      <c r="S294" s="197"/>
      <c r="T294" s="197"/>
      <c r="U294" s="198"/>
      <c r="V294" s="257"/>
      <c r="W294" s="258"/>
      <c r="X294" s="200"/>
      <c r="Y294" s="43"/>
      <c r="Z294" s="199"/>
      <c r="AA294" s="199"/>
      <c r="AB294" s="199"/>
      <c r="AC294" s="199"/>
      <c r="AD294" s="199"/>
      <c r="AE294" s="43"/>
      <c r="AF294" s="199"/>
      <c r="AG294" s="196"/>
      <c r="AH294" s="201"/>
      <c r="AI294" s="201"/>
      <c r="AJ294" s="201"/>
      <c r="AK294" s="43"/>
      <c r="AL294" s="43"/>
      <c r="AM294" s="43"/>
      <c r="AN294" s="64"/>
      <c r="AO294" s="64"/>
      <c r="AP294" s="202"/>
      <c r="AQ294" s="202"/>
      <c r="AR294" s="64"/>
    </row>
    <row r="295" spans="1:44" ht="15.75" customHeight="1" x14ac:dyDescent="0.2">
      <c r="A295" s="43"/>
      <c r="B295" s="43"/>
      <c r="C295" s="43"/>
      <c r="D295" s="43"/>
      <c r="E295" s="43"/>
      <c r="F295" s="43"/>
      <c r="G295" s="194"/>
      <c r="H295" s="194"/>
      <c r="I295" s="194"/>
      <c r="J295" s="196"/>
      <c r="K295" s="196"/>
      <c r="L295" s="196"/>
      <c r="M295" s="196"/>
      <c r="N295" s="196"/>
      <c r="O295" s="197"/>
      <c r="P295" s="197"/>
      <c r="Q295" s="197"/>
      <c r="R295" s="197"/>
      <c r="S295" s="197"/>
      <c r="T295" s="197"/>
      <c r="U295" s="198"/>
      <c r="V295" s="257"/>
      <c r="W295" s="258"/>
      <c r="X295" s="200"/>
      <c r="Y295" s="43"/>
      <c r="Z295" s="199"/>
      <c r="AA295" s="199"/>
      <c r="AB295" s="199"/>
      <c r="AC295" s="199"/>
      <c r="AD295" s="199"/>
      <c r="AE295" s="43"/>
      <c r="AF295" s="199"/>
      <c r="AG295" s="196"/>
      <c r="AH295" s="201"/>
      <c r="AI295" s="201"/>
      <c r="AJ295" s="201"/>
      <c r="AK295" s="43"/>
      <c r="AL295" s="43"/>
      <c r="AM295" s="43"/>
      <c r="AN295" s="64"/>
      <c r="AO295" s="64"/>
      <c r="AP295" s="202"/>
      <c r="AQ295" s="202"/>
      <c r="AR295" s="64"/>
    </row>
    <row r="296" spans="1:44" ht="15.75" customHeight="1" x14ac:dyDescent="0.2">
      <c r="A296" s="43"/>
      <c r="B296" s="43"/>
      <c r="C296" s="43"/>
      <c r="D296" s="43"/>
      <c r="E296" s="43"/>
      <c r="F296" s="43"/>
      <c r="G296" s="194"/>
      <c r="H296" s="194"/>
      <c r="I296" s="194"/>
      <c r="J296" s="196"/>
      <c r="K296" s="196"/>
      <c r="L296" s="196"/>
      <c r="M296" s="196"/>
      <c r="N296" s="196"/>
      <c r="O296" s="197"/>
      <c r="P296" s="197"/>
      <c r="Q296" s="197"/>
      <c r="R296" s="197"/>
      <c r="S296" s="197"/>
      <c r="T296" s="197"/>
      <c r="U296" s="198"/>
      <c r="V296" s="257"/>
      <c r="W296" s="258"/>
      <c r="X296" s="200"/>
      <c r="Y296" s="43"/>
      <c r="Z296" s="199"/>
      <c r="AA296" s="199"/>
      <c r="AB296" s="199"/>
      <c r="AC296" s="199"/>
      <c r="AD296" s="199"/>
      <c r="AE296" s="43"/>
      <c r="AF296" s="199"/>
      <c r="AG296" s="196"/>
      <c r="AH296" s="201"/>
      <c r="AI296" s="201"/>
      <c r="AJ296" s="201"/>
      <c r="AK296" s="43"/>
      <c r="AL296" s="43"/>
      <c r="AM296" s="43"/>
      <c r="AN296" s="64"/>
      <c r="AO296" s="64"/>
      <c r="AP296" s="202"/>
      <c r="AQ296" s="202"/>
      <c r="AR296" s="64"/>
    </row>
    <row r="297" spans="1:44" ht="15.75" customHeight="1" x14ac:dyDescent="0.2">
      <c r="A297" s="43"/>
      <c r="B297" s="43"/>
      <c r="C297" s="43"/>
      <c r="D297" s="43"/>
      <c r="E297" s="43"/>
      <c r="F297" s="43"/>
      <c r="G297" s="194"/>
      <c r="H297" s="194"/>
      <c r="I297" s="194"/>
      <c r="J297" s="196"/>
      <c r="K297" s="196"/>
      <c r="L297" s="196"/>
      <c r="M297" s="196"/>
      <c r="N297" s="196"/>
      <c r="O297" s="197"/>
      <c r="P297" s="197"/>
      <c r="Q297" s="197"/>
      <c r="R297" s="197"/>
      <c r="S297" s="197"/>
      <c r="T297" s="197"/>
      <c r="U297" s="198"/>
      <c r="V297" s="257"/>
      <c r="W297" s="258"/>
      <c r="X297" s="200"/>
      <c r="Y297" s="43"/>
      <c r="Z297" s="199"/>
      <c r="AA297" s="199"/>
      <c r="AB297" s="199"/>
      <c r="AC297" s="199"/>
      <c r="AD297" s="199"/>
      <c r="AE297" s="43"/>
      <c r="AF297" s="199"/>
      <c r="AG297" s="196"/>
      <c r="AH297" s="201"/>
      <c r="AI297" s="201"/>
      <c r="AJ297" s="201"/>
      <c r="AK297" s="43"/>
      <c r="AL297" s="43"/>
      <c r="AM297" s="43"/>
      <c r="AN297" s="64"/>
      <c r="AO297" s="64"/>
      <c r="AP297" s="202"/>
      <c r="AQ297" s="202"/>
      <c r="AR297" s="64"/>
    </row>
    <row r="298" spans="1:44" ht="15.75" customHeight="1" x14ac:dyDescent="0.2">
      <c r="A298" s="43"/>
      <c r="B298" s="43"/>
      <c r="C298" s="43"/>
      <c r="D298" s="43"/>
      <c r="E298" s="43"/>
      <c r="F298" s="43"/>
      <c r="G298" s="194"/>
      <c r="H298" s="194"/>
      <c r="I298" s="194"/>
      <c r="J298" s="196"/>
      <c r="K298" s="196"/>
      <c r="L298" s="196"/>
      <c r="M298" s="196"/>
      <c r="N298" s="196"/>
      <c r="O298" s="197"/>
      <c r="P298" s="197"/>
      <c r="Q298" s="197"/>
      <c r="R298" s="197"/>
      <c r="S298" s="197"/>
      <c r="T298" s="197"/>
      <c r="U298" s="198"/>
      <c r="V298" s="257"/>
      <c r="W298" s="258"/>
      <c r="X298" s="200"/>
      <c r="Y298" s="43"/>
      <c r="Z298" s="199"/>
      <c r="AA298" s="199"/>
      <c r="AB298" s="199"/>
      <c r="AC298" s="199"/>
      <c r="AD298" s="199"/>
      <c r="AE298" s="43"/>
      <c r="AF298" s="199"/>
      <c r="AG298" s="196"/>
      <c r="AH298" s="201"/>
      <c r="AI298" s="201"/>
      <c r="AJ298" s="201"/>
      <c r="AK298" s="43"/>
      <c r="AL298" s="43"/>
      <c r="AM298" s="43"/>
      <c r="AN298" s="64"/>
      <c r="AO298" s="64"/>
      <c r="AP298" s="202"/>
      <c r="AQ298" s="202"/>
      <c r="AR298" s="64"/>
    </row>
    <row r="299" spans="1:44" ht="15.75" customHeight="1" x14ac:dyDescent="0.2">
      <c r="A299" s="43"/>
      <c r="B299" s="43"/>
      <c r="C299" s="43"/>
      <c r="D299" s="43"/>
      <c r="E299" s="43"/>
      <c r="F299" s="43"/>
      <c r="G299" s="194"/>
      <c r="H299" s="194"/>
      <c r="I299" s="194"/>
      <c r="J299" s="196"/>
      <c r="K299" s="196"/>
      <c r="L299" s="196"/>
      <c r="M299" s="196"/>
      <c r="N299" s="196"/>
      <c r="O299" s="197"/>
      <c r="P299" s="197"/>
      <c r="Q299" s="197"/>
      <c r="R299" s="197"/>
      <c r="S299" s="197"/>
      <c r="T299" s="197"/>
      <c r="U299" s="198"/>
      <c r="V299" s="257"/>
      <c r="W299" s="258"/>
      <c r="X299" s="200"/>
      <c r="Y299" s="43"/>
      <c r="Z299" s="199"/>
      <c r="AA299" s="199"/>
      <c r="AB299" s="199"/>
      <c r="AC299" s="199"/>
      <c r="AD299" s="199"/>
      <c r="AE299" s="43"/>
      <c r="AF299" s="199"/>
      <c r="AG299" s="196"/>
      <c r="AH299" s="201"/>
      <c r="AI299" s="201"/>
      <c r="AJ299" s="201"/>
      <c r="AK299" s="43"/>
      <c r="AL299" s="43"/>
      <c r="AM299" s="43"/>
      <c r="AN299" s="64"/>
      <c r="AO299" s="64"/>
      <c r="AP299" s="202"/>
      <c r="AQ299" s="202"/>
      <c r="AR299" s="64"/>
    </row>
    <row r="300" spans="1:44" ht="15.75" customHeight="1" x14ac:dyDescent="0.2">
      <c r="A300" s="43"/>
      <c r="B300" s="43"/>
      <c r="C300" s="43"/>
      <c r="D300" s="43"/>
      <c r="E300" s="43"/>
      <c r="F300" s="43"/>
      <c r="G300" s="194"/>
      <c r="H300" s="194"/>
      <c r="I300" s="194"/>
      <c r="J300" s="196"/>
      <c r="K300" s="196"/>
      <c r="L300" s="196"/>
      <c r="M300" s="196"/>
      <c r="N300" s="196"/>
      <c r="O300" s="197"/>
      <c r="P300" s="197"/>
      <c r="Q300" s="197"/>
      <c r="R300" s="197"/>
      <c r="S300" s="197"/>
      <c r="T300" s="197"/>
      <c r="U300" s="198"/>
      <c r="V300" s="257"/>
      <c r="W300" s="258"/>
      <c r="X300" s="200"/>
      <c r="Y300" s="43"/>
      <c r="Z300" s="199"/>
      <c r="AA300" s="199"/>
      <c r="AB300" s="199"/>
      <c r="AC300" s="199"/>
      <c r="AD300" s="199"/>
      <c r="AE300" s="43"/>
      <c r="AF300" s="199"/>
      <c r="AG300" s="196"/>
      <c r="AH300" s="201"/>
      <c r="AI300" s="201"/>
      <c r="AJ300" s="201"/>
      <c r="AK300" s="43"/>
      <c r="AL300" s="43"/>
      <c r="AM300" s="43"/>
      <c r="AN300" s="64"/>
      <c r="AO300" s="64"/>
      <c r="AP300" s="202"/>
      <c r="AQ300" s="202"/>
      <c r="AR300" s="64"/>
    </row>
    <row r="301" spans="1:44" ht="15.75" customHeight="1" x14ac:dyDescent="0.2">
      <c r="A301" s="43"/>
      <c r="B301" s="43"/>
      <c r="C301" s="43"/>
      <c r="D301" s="43"/>
      <c r="E301" s="43"/>
      <c r="F301" s="43"/>
      <c r="G301" s="194"/>
      <c r="H301" s="194"/>
      <c r="I301" s="194"/>
      <c r="J301" s="196"/>
      <c r="K301" s="196"/>
      <c r="L301" s="196"/>
      <c r="M301" s="196"/>
      <c r="N301" s="196"/>
      <c r="O301" s="197"/>
      <c r="P301" s="197"/>
      <c r="Q301" s="197"/>
      <c r="R301" s="197"/>
      <c r="S301" s="197"/>
      <c r="T301" s="197"/>
      <c r="U301" s="198"/>
      <c r="V301" s="257"/>
      <c r="W301" s="258"/>
      <c r="X301" s="200"/>
      <c r="Y301" s="43"/>
      <c r="Z301" s="199"/>
      <c r="AA301" s="199"/>
      <c r="AB301" s="199"/>
      <c r="AC301" s="199"/>
      <c r="AD301" s="199"/>
      <c r="AE301" s="43"/>
      <c r="AF301" s="199"/>
      <c r="AG301" s="196"/>
      <c r="AH301" s="201"/>
      <c r="AI301" s="201"/>
      <c r="AJ301" s="201"/>
      <c r="AK301" s="43"/>
      <c r="AL301" s="43"/>
      <c r="AM301" s="43"/>
      <c r="AN301" s="64"/>
      <c r="AO301" s="64"/>
      <c r="AP301" s="202"/>
      <c r="AQ301" s="202"/>
      <c r="AR301" s="64"/>
    </row>
    <row r="302" spans="1:44" ht="15.75" customHeight="1" x14ac:dyDescent="0.2">
      <c r="A302" s="43"/>
      <c r="B302" s="43"/>
      <c r="C302" s="43"/>
      <c r="D302" s="43"/>
      <c r="E302" s="43"/>
      <c r="F302" s="43"/>
      <c r="G302" s="194"/>
      <c r="H302" s="194"/>
      <c r="I302" s="194"/>
      <c r="J302" s="196"/>
      <c r="K302" s="196"/>
      <c r="L302" s="196"/>
      <c r="M302" s="196"/>
      <c r="N302" s="196"/>
      <c r="O302" s="197"/>
      <c r="P302" s="197"/>
      <c r="Q302" s="197"/>
      <c r="R302" s="197"/>
      <c r="S302" s="197"/>
      <c r="T302" s="197"/>
      <c r="U302" s="198"/>
      <c r="V302" s="257"/>
      <c r="W302" s="258"/>
      <c r="X302" s="200"/>
      <c r="Y302" s="43"/>
      <c r="Z302" s="199"/>
      <c r="AA302" s="199"/>
      <c r="AB302" s="199"/>
      <c r="AC302" s="199"/>
      <c r="AD302" s="199"/>
      <c r="AE302" s="43"/>
      <c r="AF302" s="199"/>
      <c r="AG302" s="196"/>
      <c r="AH302" s="201"/>
      <c r="AI302" s="201"/>
      <c r="AJ302" s="201"/>
      <c r="AK302" s="43"/>
      <c r="AL302" s="43"/>
      <c r="AM302" s="43"/>
      <c r="AN302" s="64"/>
      <c r="AO302" s="64"/>
      <c r="AP302" s="202"/>
      <c r="AQ302" s="202"/>
      <c r="AR302" s="64"/>
    </row>
    <row r="303" spans="1:44" ht="15.75" customHeight="1" x14ac:dyDescent="0.2">
      <c r="A303" s="43"/>
      <c r="B303" s="43"/>
      <c r="C303" s="43"/>
      <c r="D303" s="43"/>
      <c r="E303" s="43"/>
      <c r="F303" s="43"/>
      <c r="G303" s="194"/>
      <c r="H303" s="194"/>
      <c r="I303" s="194"/>
      <c r="J303" s="196"/>
      <c r="K303" s="196"/>
      <c r="L303" s="196"/>
      <c r="M303" s="196"/>
      <c r="N303" s="196"/>
      <c r="O303" s="197"/>
      <c r="P303" s="197"/>
      <c r="Q303" s="197"/>
      <c r="R303" s="197"/>
      <c r="S303" s="197"/>
      <c r="T303" s="197"/>
      <c r="U303" s="198"/>
      <c r="V303" s="257"/>
      <c r="W303" s="258"/>
      <c r="X303" s="200"/>
      <c r="Y303" s="43"/>
      <c r="Z303" s="199"/>
      <c r="AA303" s="199"/>
      <c r="AB303" s="199"/>
      <c r="AC303" s="199"/>
      <c r="AD303" s="199"/>
      <c r="AE303" s="43"/>
      <c r="AF303" s="199"/>
      <c r="AG303" s="196"/>
      <c r="AH303" s="201"/>
      <c r="AI303" s="201"/>
      <c r="AJ303" s="201"/>
      <c r="AK303" s="43"/>
      <c r="AL303" s="43"/>
      <c r="AM303" s="43"/>
      <c r="AN303" s="64"/>
      <c r="AO303" s="64"/>
      <c r="AP303" s="202"/>
      <c r="AQ303" s="202"/>
      <c r="AR303" s="64"/>
    </row>
    <row r="304" spans="1:44" ht="15.75" customHeight="1" x14ac:dyDescent="0.2">
      <c r="A304" s="43"/>
      <c r="B304" s="43"/>
      <c r="C304" s="43"/>
      <c r="D304" s="43"/>
      <c r="E304" s="43"/>
      <c r="F304" s="43"/>
      <c r="G304" s="194"/>
      <c r="H304" s="194"/>
      <c r="I304" s="194"/>
      <c r="J304" s="196"/>
      <c r="K304" s="196"/>
      <c r="L304" s="196"/>
      <c r="M304" s="196"/>
      <c r="N304" s="196"/>
      <c r="O304" s="197"/>
      <c r="P304" s="197"/>
      <c r="Q304" s="197"/>
      <c r="R304" s="197"/>
      <c r="S304" s="197"/>
      <c r="T304" s="197"/>
      <c r="U304" s="198"/>
      <c r="V304" s="257"/>
      <c r="W304" s="258"/>
      <c r="X304" s="200"/>
      <c r="Y304" s="43"/>
      <c r="Z304" s="199"/>
      <c r="AA304" s="199"/>
      <c r="AB304" s="199"/>
      <c r="AC304" s="199"/>
      <c r="AD304" s="199"/>
      <c r="AE304" s="43"/>
      <c r="AF304" s="199"/>
      <c r="AG304" s="196"/>
      <c r="AH304" s="201"/>
      <c r="AI304" s="201"/>
      <c r="AJ304" s="201"/>
      <c r="AK304" s="43"/>
      <c r="AL304" s="43"/>
      <c r="AM304" s="43"/>
      <c r="AN304" s="64"/>
      <c r="AO304" s="64"/>
      <c r="AP304" s="202"/>
      <c r="AQ304" s="202"/>
      <c r="AR304" s="64"/>
    </row>
    <row r="305" spans="1:44" ht="15.75" customHeight="1" x14ac:dyDescent="0.2">
      <c r="A305" s="43"/>
      <c r="B305" s="43"/>
      <c r="C305" s="43"/>
      <c r="D305" s="43"/>
      <c r="E305" s="43"/>
      <c r="F305" s="43"/>
      <c r="G305" s="194"/>
      <c r="H305" s="194"/>
      <c r="I305" s="194"/>
      <c r="J305" s="196"/>
      <c r="K305" s="196"/>
      <c r="L305" s="196"/>
      <c r="M305" s="196"/>
      <c r="N305" s="196"/>
      <c r="O305" s="197"/>
      <c r="P305" s="197"/>
      <c r="Q305" s="197"/>
      <c r="R305" s="197"/>
      <c r="S305" s="197"/>
      <c r="T305" s="197"/>
      <c r="U305" s="198"/>
      <c r="V305" s="257"/>
      <c r="W305" s="258"/>
      <c r="X305" s="200"/>
      <c r="Y305" s="43"/>
      <c r="Z305" s="199"/>
      <c r="AA305" s="199"/>
      <c r="AB305" s="199"/>
      <c r="AC305" s="199"/>
      <c r="AD305" s="199"/>
      <c r="AE305" s="43"/>
      <c r="AF305" s="199"/>
      <c r="AG305" s="196"/>
      <c r="AH305" s="201"/>
      <c r="AI305" s="201"/>
      <c r="AJ305" s="201"/>
      <c r="AK305" s="43"/>
      <c r="AL305" s="43"/>
      <c r="AM305" s="43"/>
      <c r="AN305" s="64"/>
      <c r="AO305" s="64"/>
      <c r="AP305" s="202"/>
      <c r="AQ305" s="202"/>
      <c r="AR305" s="64"/>
    </row>
    <row r="306" spans="1:44" ht="15.75" customHeight="1" x14ac:dyDescent="0.2">
      <c r="A306" s="43"/>
      <c r="B306" s="43"/>
      <c r="C306" s="43"/>
      <c r="D306" s="43"/>
      <c r="E306" s="43"/>
      <c r="F306" s="43"/>
      <c r="G306" s="194"/>
      <c r="H306" s="194"/>
      <c r="I306" s="194"/>
      <c r="J306" s="196"/>
      <c r="K306" s="196"/>
      <c r="L306" s="196"/>
      <c r="M306" s="196"/>
      <c r="N306" s="196"/>
      <c r="O306" s="197"/>
      <c r="P306" s="197"/>
      <c r="Q306" s="197"/>
      <c r="R306" s="197"/>
      <c r="S306" s="197"/>
      <c r="T306" s="197"/>
      <c r="U306" s="198"/>
      <c r="V306" s="257"/>
      <c r="W306" s="258"/>
      <c r="X306" s="200"/>
      <c r="Y306" s="43"/>
      <c r="Z306" s="199"/>
      <c r="AA306" s="199"/>
      <c r="AB306" s="199"/>
      <c r="AC306" s="199"/>
      <c r="AD306" s="199"/>
      <c r="AE306" s="43"/>
      <c r="AF306" s="199"/>
      <c r="AG306" s="196"/>
      <c r="AH306" s="201"/>
      <c r="AI306" s="201"/>
      <c r="AJ306" s="201"/>
      <c r="AK306" s="43"/>
      <c r="AL306" s="43"/>
      <c r="AM306" s="43"/>
      <c r="AN306" s="64"/>
      <c r="AO306" s="64"/>
      <c r="AP306" s="202"/>
      <c r="AQ306" s="202"/>
      <c r="AR306" s="64"/>
    </row>
    <row r="307" spans="1:44" ht="15.75" customHeight="1" x14ac:dyDescent="0.2">
      <c r="A307" s="43"/>
      <c r="B307" s="43"/>
      <c r="C307" s="43"/>
      <c r="D307" s="43"/>
      <c r="E307" s="43"/>
      <c r="F307" s="43"/>
      <c r="G307" s="194"/>
      <c r="H307" s="194"/>
      <c r="I307" s="194"/>
      <c r="J307" s="196"/>
      <c r="K307" s="196"/>
      <c r="L307" s="196"/>
      <c r="M307" s="196"/>
      <c r="N307" s="196"/>
      <c r="O307" s="197"/>
      <c r="P307" s="197"/>
      <c r="Q307" s="197"/>
      <c r="R307" s="197"/>
      <c r="S307" s="197"/>
      <c r="T307" s="197"/>
      <c r="U307" s="198"/>
      <c r="V307" s="257"/>
      <c r="W307" s="258"/>
      <c r="X307" s="200"/>
      <c r="Y307" s="43"/>
      <c r="Z307" s="199"/>
      <c r="AA307" s="199"/>
      <c r="AB307" s="199"/>
      <c r="AC307" s="199"/>
      <c r="AD307" s="199"/>
      <c r="AE307" s="43"/>
      <c r="AF307" s="199"/>
      <c r="AG307" s="196"/>
      <c r="AH307" s="201"/>
      <c r="AI307" s="201"/>
      <c r="AJ307" s="201"/>
      <c r="AK307" s="43"/>
      <c r="AL307" s="43"/>
      <c r="AM307" s="43"/>
      <c r="AN307" s="64"/>
      <c r="AO307" s="64"/>
      <c r="AP307" s="202"/>
      <c r="AQ307" s="202"/>
      <c r="AR307" s="64"/>
    </row>
    <row r="308" spans="1:44" ht="15.75" customHeight="1" x14ac:dyDescent="0.2">
      <c r="A308" s="43"/>
      <c r="B308" s="43"/>
      <c r="C308" s="43"/>
      <c r="D308" s="43"/>
      <c r="E308" s="43"/>
      <c r="F308" s="43"/>
      <c r="G308" s="194"/>
      <c r="H308" s="194"/>
      <c r="I308" s="194"/>
      <c r="J308" s="196"/>
      <c r="K308" s="196"/>
      <c r="L308" s="196"/>
      <c r="M308" s="196"/>
      <c r="N308" s="196"/>
      <c r="O308" s="197"/>
      <c r="P308" s="197"/>
      <c r="Q308" s="197"/>
      <c r="R308" s="197"/>
      <c r="S308" s="197"/>
      <c r="T308" s="197"/>
      <c r="U308" s="198"/>
      <c r="V308" s="257"/>
      <c r="W308" s="258"/>
      <c r="X308" s="200"/>
      <c r="Y308" s="43"/>
      <c r="Z308" s="199"/>
      <c r="AA308" s="199"/>
      <c r="AB308" s="199"/>
      <c r="AC308" s="199"/>
      <c r="AD308" s="199"/>
      <c r="AE308" s="43"/>
      <c r="AF308" s="199"/>
      <c r="AG308" s="196"/>
      <c r="AH308" s="201"/>
      <c r="AI308" s="201"/>
      <c r="AJ308" s="201"/>
      <c r="AK308" s="43"/>
      <c r="AL308" s="43"/>
      <c r="AM308" s="43"/>
      <c r="AN308" s="64"/>
      <c r="AO308" s="64"/>
      <c r="AP308" s="202"/>
      <c r="AQ308" s="202"/>
      <c r="AR308" s="64"/>
    </row>
    <row r="309" spans="1:44" ht="15.75" customHeight="1" x14ac:dyDescent="0.2">
      <c r="A309" s="43"/>
      <c r="B309" s="43"/>
      <c r="C309" s="43"/>
      <c r="D309" s="43"/>
      <c r="E309" s="43"/>
      <c r="F309" s="43"/>
      <c r="G309" s="194"/>
      <c r="H309" s="194"/>
      <c r="I309" s="194"/>
      <c r="J309" s="196"/>
      <c r="K309" s="196"/>
      <c r="L309" s="196"/>
      <c r="M309" s="196"/>
      <c r="N309" s="196"/>
      <c r="O309" s="197"/>
      <c r="P309" s="197"/>
      <c r="Q309" s="197"/>
      <c r="R309" s="197"/>
      <c r="S309" s="197"/>
      <c r="T309" s="197"/>
      <c r="U309" s="198"/>
      <c r="V309" s="257"/>
      <c r="W309" s="258"/>
      <c r="X309" s="200"/>
      <c r="Y309" s="43"/>
      <c r="Z309" s="199"/>
      <c r="AA309" s="199"/>
      <c r="AB309" s="199"/>
      <c r="AC309" s="199"/>
      <c r="AD309" s="199"/>
      <c r="AE309" s="43"/>
      <c r="AF309" s="199"/>
      <c r="AG309" s="196"/>
      <c r="AH309" s="201"/>
      <c r="AI309" s="201"/>
      <c r="AJ309" s="201"/>
      <c r="AK309" s="43"/>
      <c r="AL309" s="43"/>
      <c r="AM309" s="43"/>
      <c r="AN309" s="64"/>
      <c r="AO309" s="64"/>
      <c r="AP309" s="202"/>
      <c r="AQ309" s="202"/>
      <c r="AR309" s="64"/>
    </row>
    <row r="310" spans="1:44" ht="15.75" customHeight="1" x14ac:dyDescent="0.2">
      <c r="A310" s="43"/>
      <c r="B310" s="43"/>
      <c r="C310" s="43"/>
      <c r="D310" s="43"/>
      <c r="E310" s="43"/>
      <c r="F310" s="43"/>
      <c r="G310" s="194"/>
      <c r="H310" s="194"/>
      <c r="I310" s="194"/>
      <c r="J310" s="196"/>
      <c r="K310" s="196"/>
      <c r="L310" s="196"/>
      <c r="M310" s="196"/>
      <c r="N310" s="196"/>
      <c r="O310" s="197"/>
      <c r="P310" s="197"/>
      <c r="Q310" s="197"/>
      <c r="R310" s="197"/>
      <c r="S310" s="197"/>
      <c r="T310" s="197"/>
      <c r="U310" s="198"/>
      <c r="V310" s="257"/>
      <c r="W310" s="258"/>
      <c r="X310" s="200"/>
      <c r="Y310" s="43"/>
      <c r="Z310" s="199"/>
      <c r="AA310" s="199"/>
      <c r="AB310" s="199"/>
      <c r="AC310" s="199"/>
      <c r="AD310" s="199"/>
      <c r="AE310" s="43"/>
      <c r="AF310" s="199"/>
      <c r="AG310" s="196"/>
      <c r="AH310" s="201"/>
      <c r="AI310" s="201"/>
      <c r="AJ310" s="201"/>
      <c r="AK310" s="43"/>
      <c r="AL310" s="43"/>
      <c r="AM310" s="43"/>
      <c r="AN310" s="64"/>
      <c r="AO310" s="64"/>
      <c r="AP310" s="202"/>
      <c r="AQ310" s="202"/>
      <c r="AR310" s="64"/>
    </row>
    <row r="311" spans="1:44" ht="15.75" customHeight="1" x14ac:dyDescent="0.2">
      <c r="A311" s="43"/>
      <c r="B311" s="43"/>
      <c r="C311" s="43"/>
      <c r="D311" s="43"/>
      <c r="E311" s="43"/>
      <c r="F311" s="43"/>
      <c r="G311" s="194"/>
      <c r="H311" s="194"/>
      <c r="I311" s="194"/>
      <c r="J311" s="196"/>
      <c r="K311" s="196"/>
      <c r="L311" s="196"/>
      <c r="M311" s="196"/>
      <c r="N311" s="196"/>
      <c r="O311" s="197"/>
      <c r="P311" s="197"/>
      <c r="Q311" s="197"/>
      <c r="R311" s="197"/>
      <c r="S311" s="197"/>
      <c r="T311" s="197"/>
      <c r="U311" s="198"/>
      <c r="V311" s="257"/>
      <c r="W311" s="258"/>
      <c r="X311" s="200"/>
      <c r="Y311" s="43"/>
      <c r="Z311" s="199"/>
      <c r="AA311" s="199"/>
      <c r="AB311" s="199"/>
      <c r="AC311" s="199"/>
      <c r="AD311" s="199"/>
      <c r="AE311" s="43"/>
      <c r="AF311" s="199"/>
      <c r="AG311" s="196"/>
      <c r="AH311" s="201"/>
      <c r="AI311" s="201"/>
      <c r="AJ311" s="201"/>
      <c r="AK311" s="43"/>
      <c r="AL311" s="43"/>
      <c r="AM311" s="43"/>
      <c r="AN311" s="64"/>
      <c r="AO311" s="64"/>
      <c r="AP311" s="202"/>
      <c r="AQ311" s="202"/>
      <c r="AR311" s="64"/>
    </row>
    <row r="312" spans="1:44" ht="15.75" customHeight="1" x14ac:dyDescent="0.2">
      <c r="A312" s="43"/>
      <c r="B312" s="43"/>
      <c r="C312" s="43"/>
      <c r="D312" s="43"/>
      <c r="E312" s="43"/>
      <c r="F312" s="43"/>
      <c r="G312" s="194"/>
      <c r="H312" s="194"/>
      <c r="I312" s="194"/>
      <c r="J312" s="196"/>
      <c r="K312" s="196"/>
      <c r="L312" s="196"/>
      <c r="M312" s="196"/>
      <c r="N312" s="196"/>
      <c r="O312" s="197"/>
      <c r="P312" s="197"/>
      <c r="Q312" s="197"/>
      <c r="R312" s="197"/>
      <c r="S312" s="197"/>
      <c r="T312" s="197"/>
      <c r="U312" s="198"/>
      <c r="V312" s="257"/>
      <c r="W312" s="258"/>
      <c r="X312" s="200"/>
      <c r="Y312" s="43"/>
      <c r="Z312" s="199"/>
      <c r="AA312" s="199"/>
      <c r="AB312" s="199"/>
      <c r="AC312" s="199"/>
      <c r="AD312" s="199"/>
      <c r="AE312" s="43"/>
      <c r="AF312" s="199"/>
      <c r="AG312" s="196"/>
      <c r="AH312" s="201"/>
      <c r="AI312" s="201"/>
      <c r="AJ312" s="201"/>
      <c r="AK312" s="43"/>
      <c r="AL312" s="43"/>
      <c r="AM312" s="43"/>
      <c r="AN312" s="64"/>
      <c r="AO312" s="64"/>
      <c r="AP312" s="202"/>
      <c r="AQ312" s="202"/>
      <c r="AR312" s="64"/>
    </row>
    <row r="313" spans="1:44" ht="15.75" customHeight="1" x14ac:dyDescent="0.2">
      <c r="A313" s="43"/>
      <c r="B313" s="43"/>
      <c r="C313" s="43"/>
      <c r="D313" s="43"/>
      <c r="E313" s="43"/>
      <c r="F313" s="43"/>
      <c r="G313" s="194"/>
      <c r="H313" s="194"/>
      <c r="I313" s="194"/>
      <c r="J313" s="196"/>
      <c r="K313" s="196"/>
      <c r="L313" s="196"/>
      <c r="M313" s="196"/>
      <c r="N313" s="196"/>
      <c r="O313" s="197"/>
      <c r="P313" s="197"/>
      <c r="Q313" s="197"/>
      <c r="R313" s="197"/>
      <c r="S313" s="197"/>
      <c r="T313" s="197"/>
      <c r="U313" s="198"/>
      <c r="V313" s="257"/>
      <c r="W313" s="258"/>
      <c r="X313" s="200"/>
      <c r="Y313" s="43"/>
      <c r="Z313" s="199"/>
      <c r="AA313" s="199"/>
      <c r="AB313" s="199"/>
      <c r="AC313" s="199"/>
      <c r="AD313" s="199"/>
      <c r="AE313" s="43"/>
      <c r="AF313" s="199"/>
      <c r="AG313" s="196"/>
      <c r="AH313" s="201"/>
      <c r="AI313" s="201"/>
      <c r="AJ313" s="201"/>
      <c r="AK313" s="43"/>
      <c r="AL313" s="43"/>
      <c r="AM313" s="43"/>
      <c r="AN313" s="64"/>
      <c r="AO313" s="64"/>
      <c r="AP313" s="202"/>
      <c r="AQ313" s="202"/>
      <c r="AR313" s="64"/>
    </row>
    <row r="314" spans="1:44" ht="15.75" customHeight="1" x14ac:dyDescent="0.2">
      <c r="A314" s="43"/>
      <c r="B314" s="43"/>
      <c r="C314" s="43"/>
      <c r="D314" s="43"/>
      <c r="E314" s="43"/>
      <c r="F314" s="43"/>
      <c r="G314" s="194"/>
      <c r="H314" s="194"/>
      <c r="I314" s="194"/>
      <c r="J314" s="196"/>
      <c r="K314" s="196"/>
      <c r="L314" s="196"/>
      <c r="M314" s="196"/>
      <c r="N314" s="196"/>
      <c r="O314" s="197"/>
      <c r="P314" s="197"/>
      <c r="Q314" s="197"/>
      <c r="R314" s="197"/>
      <c r="S314" s="197"/>
      <c r="T314" s="197"/>
      <c r="U314" s="198"/>
      <c r="V314" s="257"/>
      <c r="W314" s="258"/>
      <c r="X314" s="200"/>
      <c r="Y314" s="43"/>
      <c r="Z314" s="199"/>
      <c r="AA314" s="199"/>
      <c r="AB314" s="199"/>
      <c r="AC314" s="199"/>
      <c r="AD314" s="199"/>
      <c r="AE314" s="43"/>
      <c r="AF314" s="199"/>
      <c r="AG314" s="196"/>
      <c r="AH314" s="201"/>
      <c r="AI314" s="201"/>
      <c r="AJ314" s="201"/>
      <c r="AK314" s="43"/>
      <c r="AL314" s="43"/>
      <c r="AM314" s="43"/>
      <c r="AN314" s="64"/>
      <c r="AO314" s="64"/>
      <c r="AP314" s="202"/>
      <c r="AQ314" s="202"/>
      <c r="AR314" s="64"/>
    </row>
    <row r="315" spans="1:44" ht="15.75" customHeight="1" x14ac:dyDescent="0.2">
      <c r="A315" s="43"/>
      <c r="B315" s="43"/>
      <c r="C315" s="43"/>
      <c r="D315" s="43"/>
      <c r="E315" s="43"/>
      <c r="F315" s="43"/>
      <c r="G315" s="194"/>
      <c r="H315" s="194"/>
      <c r="I315" s="194"/>
      <c r="J315" s="196"/>
      <c r="K315" s="196"/>
      <c r="L315" s="196"/>
      <c r="M315" s="196"/>
      <c r="N315" s="196"/>
      <c r="O315" s="197"/>
      <c r="P315" s="197"/>
      <c r="Q315" s="197"/>
      <c r="R315" s="197"/>
      <c r="S315" s="197"/>
      <c r="T315" s="197"/>
      <c r="U315" s="198"/>
      <c r="V315" s="257"/>
      <c r="W315" s="258"/>
      <c r="X315" s="200"/>
      <c r="Y315" s="43"/>
      <c r="Z315" s="199"/>
      <c r="AA315" s="199"/>
      <c r="AB315" s="199"/>
      <c r="AC315" s="199"/>
      <c r="AD315" s="199"/>
      <c r="AE315" s="43"/>
      <c r="AF315" s="199"/>
      <c r="AG315" s="196"/>
      <c r="AH315" s="201"/>
      <c r="AI315" s="201"/>
      <c r="AJ315" s="201"/>
      <c r="AK315" s="43"/>
      <c r="AL315" s="43"/>
      <c r="AM315" s="43"/>
      <c r="AN315" s="64"/>
      <c r="AO315" s="64"/>
      <c r="AP315" s="202"/>
      <c r="AQ315" s="202"/>
      <c r="AR315" s="64"/>
    </row>
    <row r="316" spans="1:44" ht="15.75" customHeight="1" x14ac:dyDescent="0.2">
      <c r="A316" s="43"/>
      <c r="B316" s="43"/>
      <c r="C316" s="43"/>
      <c r="D316" s="43"/>
      <c r="E316" s="43"/>
      <c r="F316" s="43"/>
      <c r="G316" s="194"/>
      <c r="H316" s="194"/>
      <c r="I316" s="194"/>
      <c r="J316" s="196"/>
      <c r="K316" s="196"/>
      <c r="L316" s="196"/>
      <c r="M316" s="196"/>
      <c r="N316" s="196"/>
      <c r="O316" s="197"/>
      <c r="P316" s="197"/>
      <c r="Q316" s="197"/>
      <c r="R316" s="197"/>
      <c r="S316" s="197"/>
      <c r="T316" s="197"/>
      <c r="U316" s="198"/>
      <c r="V316" s="257"/>
      <c r="W316" s="258"/>
      <c r="X316" s="200"/>
      <c r="Y316" s="43"/>
      <c r="Z316" s="199"/>
      <c r="AA316" s="199"/>
      <c r="AB316" s="199"/>
      <c r="AC316" s="199"/>
      <c r="AD316" s="199"/>
      <c r="AE316" s="43"/>
      <c r="AF316" s="199"/>
      <c r="AG316" s="196"/>
      <c r="AH316" s="201"/>
      <c r="AI316" s="201"/>
      <c r="AJ316" s="201"/>
      <c r="AK316" s="43"/>
      <c r="AL316" s="43"/>
      <c r="AM316" s="43"/>
      <c r="AN316" s="64"/>
      <c r="AO316" s="64"/>
      <c r="AP316" s="202"/>
      <c r="AQ316" s="202"/>
      <c r="AR316" s="64"/>
    </row>
    <row r="317" spans="1:44" ht="15.75" customHeight="1" x14ac:dyDescent="0.2">
      <c r="A317" s="43"/>
      <c r="B317" s="43"/>
      <c r="C317" s="43"/>
      <c r="D317" s="43"/>
      <c r="E317" s="43"/>
      <c r="F317" s="43"/>
      <c r="G317" s="194"/>
      <c r="H317" s="194"/>
      <c r="I317" s="194"/>
      <c r="J317" s="196"/>
      <c r="K317" s="196"/>
      <c r="L317" s="196"/>
      <c r="M317" s="196"/>
      <c r="N317" s="196"/>
      <c r="O317" s="197"/>
      <c r="P317" s="197"/>
      <c r="Q317" s="197"/>
      <c r="R317" s="197"/>
      <c r="S317" s="197"/>
      <c r="T317" s="197"/>
      <c r="U317" s="198"/>
      <c r="V317" s="257"/>
      <c r="W317" s="258"/>
      <c r="X317" s="200"/>
      <c r="Y317" s="43"/>
      <c r="Z317" s="199"/>
      <c r="AA317" s="199"/>
      <c r="AB317" s="199"/>
      <c r="AC317" s="199"/>
      <c r="AD317" s="199"/>
      <c r="AE317" s="43"/>
      <c r="AF317" s="199"/>
      <c r="AG317" s="196"/>
      <c r="AH317" s="201"/>
      <c r="AI317" s="201"/>
      <c r="AJ317" s="201"/>
      <c r="AK317" s="43"/>
      <c r="AL317" s="43"/>
      <c r="AM317" s="43"/>
      <c r="AN317" s="64"/>
      <c r="AO317" s="64"/>
      <c r="AP317" s="202"/>
      <c r="AQ317" s="202"/>
      <c r="AR317" s="64"/>
    </row>
    <row r="318" spans="1:44" ht="15.75" customHeight="1" x14ac:dyDescent="0.2">
      <c r="A318" s="43"/>
      <c r="B318" s="43"/>
      <c r="C318" s="43"/>
      <c r="D318" s="43"/>
      <c r="E318" s="43"/>
      <c r="F318" s="43"/>
      <c r="G318" s="194"/>
      <c r="H318" s="194"/>
      <c r="I318" s="194"/>
      <c r="J318" s="196"/>
      <c r="K318" s="196"/>
      <c r="L318" s="196"/>
      <c r="M318" s="196"/>
      <c r="N318" s="196"/>
      <c r="O318" s="197"/>
      <c r="P318" s="197"/>
      <c r="Q318" s="197"/>
      <c r="R318" s="197"/>
      <c r="S318" s="197"/>
      <c r="T318" s="197"/>
      <c r="U318" s="198"/>
      <c r="V318" s="257"/>
      <c r="W318" s="258"/>
      <c r="X318" s="200"/>
      <c r="Y318" s="43"/>
      <c r="Z318" s="199"/>
      <c r="AA318" s="199"/>
      <c r="AB318" s="199"/>
      <c r="AC318" s="199"/>
      <c r="AD318" s="199"/>
      <c r="AE318" s="43"/>
      <c r="AF318" s="199"/>
      <c r="AG318" s="196"/>
      <c r="AH318" s="201"/>
      <c r="AI318" s="201"/>
      <c r="AJ318" s="201"/>
      <c r="AK318" s="43"/>
      <c r="AL318" s="43"/>
      <c r="AM318" s="43"/>
      <c r="AN318" s="64"/>
      <c r="AO318" s="64"/>
      <c r="AP318" s="202"/>
      <c r="AQ318" s="202"/>
      <c r="AR318" s="64"/>
    </row>
    <row r="319" spans="1:44" ht="15.75" customHeight="1" x14ac:dyDescent="0.2">
      <c r="A319" s="43"/>
      <c r="B319" s="43"/>
      <c r="C319" s="43"/>
      <c r="D319" s="43"/>
      <c r="E319" s="43"/>
      <c r="F319" s="43"/>
      <c r="G319" s="194"/>
      <c r="H319" s="194"/>
      <c r="I319" s="194"/>
      <c r="J319" s="196"/>
      <c r="K319" s="196"/>
      <c r="L319" s="196"/>
      <c r="M319" s="196"/>
      <c r="N319" s="196"/>
      <c r="O319" s="197"/>
      <c r="P319" s="197"/>
      <c r="Q319" s="197"/>
      <c r="R319" s="197"/>
      <c r="S319" s="197"/>
      <c r="T319" s="197"/>
      <c r="U319" s="198"/>
      <c r="V319" s="257"/>
      <c r="W319" s="258"/>
      <c r="X319" s="200"/>
      <c r="Y319" s="43"/>
      <c r="Z319" s="199"/>
      <c r="AA319" s="199"/>
      <c r="AB319" s="199"/>
      <c r="AC319" s="199"/>
      <c r="AD319" s="199"/>
      <c r="AE319" s="43"/>
      <c r="AF319" s="199"/>
      <c r="AG319" s="196"/>
      <c r="AH319" s="201"/>
      <c r="AI319" s="201"/>
      <c r="AJ319" s="201"/>
      <c r="AK319" s="43"/>
      <c r="AL319" s="43"/>
      <c r="AM319" s="43"/>
      <c r="AN319" s="64"/>
      <c r="AO319" s="64"/>
      <c r="AP319" s="202"/>
      <c r="AQ319" s="202"/>
      <c r="AR319" s="64"/>
    </row>
    <row r="320" spans="1:44" ht="15.75" customHeight="1" x14ac:dyDescent="0.2">
      <c r="A320" s="43"/>
      <c r="B320" s="43"/>
      <c r="C320" s="43"/>
      <c r="D320" s="43"/>
      <c r="E320" s="43"/>
      <c r="F320" s="43"/>
      <c r="G320" s="194"/>
      <c r="H320" s="194"/>
      <c r="I320" s="194"/>
      <c r="J320" s="196"/>
      <c r="K320" s="196"/>
      <c r="L320" s="196"/>
      <c r="M320" s="196"/>
      <c r="N320" s="196"/>
      <c r="O320" s="197"/>
      <c r="P320" s="197"/>
      <c r="Q320" s="197"/>
      <c r="R320" s="197"/>
      <c r="S320" s="197"/>
      <c r="T320" s="197"/>
      <c r="U320" s="198"/>
      <c r="V320" s="257"/>
      <c r="W320" s="258"/>
      <c r="X320" s="200"/>
      <c r="Y320" s="43"/>
      <c r="Z320" s="199"/>
      <c r="AA320" s="199"/>
      <c r="AB320" s="199"/>
      <c r="AC320" s="199"/>
      <c r="AD320" s="199"/>
      <c r="AE320" s="43"/>
      <c r="AF320" s="199"/>
      <c r="AG320" s="196"/>
      <c r="AH320" s="201"/>
      <c r="AI320" s="201"/>
      <c r="AJ320" s="201"/>
      <c r="AK320" s="43"/>
      <c r="AL320" s="43"/>
      <c r="AM320" s="43"/>
      <c r="AN320" s="64"/>
      <c r="AO320" s="64"/>
      <c r="AP320" s="202"/>
      <c r="AQ320" s="202"/>
      <c r="AR320" s="64"/>
    </row>
    <row r="321" spans="1:44" ht="15.75" customHeight="1" x14ac:dyDescent="0.2">
      <c r="A321" s="43"/>
      <c r="B321" s="43"/>
      <c r="C321" s="43"/>
      <c r="D321" s="43"/>
      <c r="E321" s="43"/>
      <c r="F321" s="43"/>
      <c r="G321" s="194"/>
      <c r="H321" s="194"/>
      <c r="I321" s="194"/>
      <c r="J321" s="196"/>
      <c r="K321" s="196"/>
      <c r="L321" s="196"/>
      <c r="M321" s="196"/>
      <c r="N321" s="196"/>
      <c r="O321" s="197"/>
      <c r="P321" s="197"/>
      <c r="Q321" s="197"/>
      <c r="R321" s="197"/>
      <c r="S321" s="197"/>
      <c r="T321" s="197"/>
      <c r="U321" s="198"/>
      <c r="V321" s="257"/>
      <c r="W321" s="258"/>
      <c r="X321" s="200"/>
      <c r="Y321" s="43"/>
      <c r="Z321" s="199"/>
      <c r="AA321" s="199"/>
      <c r="AB321" s="199"/>
      <c r="AC321" s="199"/>
      <c r="AD321" s="199"/>
      <c r="AE321" s="43"/>
      <c r="AF321" s="199"/>
      <c r="AG321" s="196"/>
      <c r="AH321" s="201"/>
      <c r="AI321" s="201"/>
      <c r="AJ321" s="201"/>
      <c r="AK321" s="43"/>
      <c r="AL321" s="43"/>
      <c r="AM321" s="43"/>
      <c r="AN321" s="64"/>
      <c r="AO321" s="64"/>
      <c r="AP321" s="202"/>
      <c r="AQ321" s="202"/>
      <c r="AR321" s="64"/>
    </row>
    <row r="322" spans="1:44" ht="15.75" customHeight="1" x14ac:dyDescent="0.2">
      <c r="A322" s="43"/>
      <c r="B322" s="43"/>
      <c r="C322" s="43"/>
      <c r="D322" s="43"/>
      <c r="E322" s="43"/>
      <c r="F322" s="43"/>
      <c r="G322" s="194"/>
      <c r="H322" s="194"/>
      <c r="I322" s="194"/>
      <c r="J322" s="196"/>
      <c r="K322" s="196"/>
      <c r="L322" s="196"/>
      <c r="M322" s="196"/>
      <c r="N322" s="196"/>
      <c r="O322" s="197"/>
      <c r="P322" s="197"/>
      <c r="Q322" s="197"/>
      <c r="R322" s="197"/>
      <c r="S322" s="197"/>
      <c r="T322" s="197"/>
      <c r="U322" s="198"/>
      <c r="V322" s="257"/>
      <c r="W322" s="258"/>
      <c r="X322" s="200"/>
      <c r="Y322" s="43"/>
      <c r="Z322" s="199"/>
      <c r="AA322" s="199"/>
      <c r="AB322" s="199"/>
      <c r="AC322" s="199"/>
      <c r="AD322" s="199"/>
      <c r="AE322" s="43"/>
      <c r="AF322" s="199"/>
      <c r="AG322" s="196"/>
      <c r="AH322" s="201"/>
      <c r="AI322" s="201"/>
      <c r="AJ322" s="201"/>
      <c r="AK322" s="43"/>
      <c r="AL322" s="43"/>
      <c r="AM322" s="43"/>
      <c r="AN322" s="64"/>
      <c r="AO322" s="64"/>
      <c r="AP322" s="202"/>
      <c r="AQ322" s="202"/>
      <c r="AR322" s="64"/>
    </row>
    <row r="323" spans="1:44" ht="15.75" customHeight="1" x14ac:dyDescent="0.2">
      <c r="A323" s="43"/>
      <c r="B323" s="43"/>
      <c r="C323" s="43"/>
      <c r="D323" s="43"/>
      <c r="E323" s="43"/>
      <c r="F323" s="43"/>
      <c r="G323" s="194"/>
      <c r="H323" s="194"/>
      <c r="I323" s="194"/>
      <c r="J323" s="196"/>
      <c r="K323" s="196"/>
      <c r="L323" s="196"/>
      <c r="M323" s="196"/>
      <c r="N323" s="196"/>
      <c r="O323" s="197"/>
      <c r="P323" s="197"/>
      <c r="Q323" s="197"/>
      <c r="R323" s="197"/>
      <c r="S323" s="197"/>
      <c r="T323" s="197"/>
      <c r="U323" s="198"/>
      <c r="V323" s="257"/>
      <c r="W323" s="258"/>
      <c r="X323" s="200"/>
      <c r="Y323" s="43"/>
      <c r="Z323" s="199"/>
      <c r="AA323" s="199"/>
      <c r="AB323" s="199"/>
      <c r="AC323" s="199"/>
      <c r="AD323" s="199"/>
      <c r="AE323" s="43"/>
      <c r="AF323" s="199"/>
      <c r="AG323" s="196"/>
      <c r="AH323" s="201"/>
      <c r="AI323" s="201"/>
      <c r="AJ323" s="201"/>
      <c r="AK323" s="43"/>
      <c r="AL323" s="43"/>
      <c r="AM323" s="43"/>
      <c r="AN323" s="64"/>
      <c r="AO323" s="64"/>
      <c r="AP323" s="202"/>
      <c r="AQ323" s="202"/>
      <c r="AR323" s="64"/>
    </row>
    <row r="324" spans="1:44" ht="15.75" customHeight="1" x14ac:dyDescent="0.2">
      <c r="A324" s="43"/>
      <c r="B324" s="43"/>
      <c r="C324" s="43"/>
      <c r="D324" s="43"/>
      <c r="E324" s="43"/>
      <c r="F324" s="43"/>
      <c r="G324" s="194"/>
      <c r="H324" s="194"/>
      <c r="I324" s="194"/>
      <c r="J324" s="196"/>
      <c r="K324" s="196"/>
      <c r="L324" s="196"/>
      <c r="M324" s="196"/>
      <c r="N324" s="196"/>
      <c r="O324" s="197"/>
      <c r="P324" s="197"/>
      <c r="Q324" s="197"/>
      <c r="R324" s="197"/>
      <c r="S324" s="197"/>
      <c r="T324" s="197"/>
      <c r="U324" s="198"/>
      <c r="V324" s="257"/>
      <c r="W324" s="258"/>
      <c r="X324" s="200"/>
      <c r="Y324" s="43"/>
      <c r="Z324" s="199"/>
      <c r="AA324" s="199"/>
      <c r="AB324" s="199"/>
      <c r="AC324" s="199"/>
      <c r="AD324" s="199"/>
      <c r="AE324" s="43"/>
      <c r="AF324" s="199"/>
      <c r="AG324" s="196"/>
      <c r="AH324" s="201"/>
      <c r="AI324" s="201"/>
      <c r="AJ324" s="201"/>
      <c r="AK324" s="43"/>
      <c r="AL324" s="43"/>
      <c r="AM324" s="43"/>
      <c r="AN324" s="64"/>
      <c r="AO324" s="64"/>
      <c r="AP324" s="202"/>
      <c r="AQ324" s="202"/>
      <c r="AR324" s="64"/>
    </row>
    <row r="325" spans="1:44" ht="15.75" customHeight="1" x14ac:dyDescent="0.2">
      <c r="A325" s="43"/>
      <c r="B325" s="43"/>
      <c r="C325" s="43"/>
      <c r="D325" s="43"/>
      <c r="E325" s="43"/>
      <c r="F325" s="43"/>
      <c r="G325" s="194"/>
      <c r="H325" s="194"/>
      <c r="I325" s="194"/>
      <c r="J325" s="196"/>
      <c r="K325" s="196"/>
      <c r="L325" s="196"/>
      <c r="M325" s="196"/>
      <c r="N325" s="196"/>
      <c r="O325" s="197"/>
      <c r="P325" s="197"/>
      <c r="Q325" s="197"/>
      <c r="R325" s="197"/>
      <c r="S325" s="197"/>
      <c r="T325" s="197"/>
      <c r="U325" s="198"/>
      <c r="V325" s="257"/>
      <c r="W325" s="258"/>
      <c r="X325" s="200"/>
      <c r="Y325" s="43"/>
      <c r="Z325" s="199"/>
      <c r="AA325" s="199"/>
      <c r="AB325" s="199"/>
      <c r="AC325" s="199"/>
      <c r="AD325" s="199"/>
      <c r="AE325" s="43"/>
      <c r="AF325" s="199"/>
      <c r="AG325" s="196"/>
      <c r="AH325" s="201"/>
      <c r="AI325" s="201"/>
      <c r="AJ325" s="201"/>
      <c r="AK325" s="43"/>
      <c r="AL325" s="43"/>
      <c r="AM325" s="43"/>
      <c r="AN325" s="64"/>
      <c r="AO325" s="64"/>
      <c r="AP325" s="202"/>
      <c r="AQ325" s="202"/>
      <c r="AR325" s="64"/>
    </row>
    <row r="326" spans="1:44" ht="15.75" customHeight="1" x14ac:dyDescent="0.2">
      <c r="A326" s="43"/>
      <c r="B326" s="43"/>
      <c r="C326" s="43"/>
      <c r="D326" s="43"/>
      <c r="E326" s="43"/>
      <c r="F326" s="43"/>
      <c r="G326" s="194"/>
      <c r="H326" s="194"/>
      <c r="I326" s="194"/>
      <c r="J326" s="196"/>
      <c r="K326" s="196"/>
      <c r="L326" s="196"/>
      <c r="M326" s="196"/>
      <c r="N326" s="196"/>
      <c r="O326" s="197"/>
      <c r="P326" s="197"/>
      <c r="Q326" s="197"/>
      <c r="R326" s="197"/>
      <c r="S326" s="197"/>
      <c r="T326" s="197"/>
      <c r="U326" s="198"/>
      <c r="V326" s="257"/>
      <c r="W326" s="258"/>
      <c r="X326" s="200"/>
      <c r="Y326" s="43"/>
      <c r="Z326" s="199"/>
      <c r="AA326" s="199"/>
      <c r="AB326" s="199"/>
      <c r="AC326" s="199"/>
      <c r="AD326" s="199"/>
      <c r="AE326" s="43"/>
      <c r="AF326" s="199"/>
      <c r="AG326" s="196"/>
      <c r="AH326" s="201"/>
      <c r="AI326" s="201"/>
      <c r="AJ326" s="201"/>
      <c r="AK326" s="43"/>
      <c r="AL326" s="43"/>
      <c r="AM326" s="43"/>
      <c r="AN326" s="64"/>
      <c r="AO326" s="64"/>
      <c r="AP326" s="202"/>
      <c r="AQ326" s="202"/>
      <c r="AR326" s="64"/>
    </row>
    <row r="327" spans="1:44" ht="15.75" customHeight="1" x14ac:dyDescent="0.2">
      <c r="A327" s="43"/>
      <c r="B327" s="43"/>
      <c r="C327" s="43"/>
      <c r="D327" s="43"/>
      <c r="E327" s="43"/>
      <c r="F327" s="43"/>
      <c r="G327" s="194"/>
      <c r="H327" s="194"/>
      <c r="I327" s="194"/>
      <c r="J327" s="196"/>
      <c r="K327" s="196"/>
      <c r="L327" s="196"/>
      <c r="M327" s="196"/>
      <c r="N327" s="196"/>
      <c r="O327" s="197"/>
      <c r="P327" s="197"/>
      <c r="Q327" s="197"/>
      <c r="R327" s="197"/>
      <c r="S327" s="197"/>
      <c r="T327" s="197"/>
      <c r="U327" s="198"/>
      <c r="V327" s="257"/>
      <c r="W327" s="258"/>
      <c r="X327" s="200"/>
      <c r="Y327" s="43"/>
      <c r="Z327" s="199"/>
      <c r="AA327" s="199"/>
      <c r="AB327" s="199"/>
      <c r="AC327" s="199"/>
      <c r="AD327" s="199"/>
      <c r="AE327" s="43"/>
      <c r="AF327" s="199"/>
      <c r="AG327" s="196"/>
      <c r="AH327" s="201"/>
      <c r="AI327" s="201"/>
      <c r="AJ327" s="201"/>
      <c r="AK327" s="43"/>
      <c r="AL327" s="43"/>
      <c r="AM327" s="43"/>
      <c r="AN327" s="64"/>
      <c r="AO327" s="64"/>
      <c r="AP327" s="202"/>
      <c r="AQ327" s="202"/>
      <c r="AR327" s="64"/>
    </row>
    <row r="328" spans="1:44" ht="15.75" customHeight="1" x14ac:dyDescent="0.2">
      <c r="A328" s="43"/>
      <c r="B328" s="43"/>
      <c r="C328" s="43"/>
      <c r="D328" s="43"/>
      <c r="E328" s="43"/>
      <c r="F328" s="43"/>
      <c r="G328" s="194"/>
      <c r="H328" s="194"/>
      <c r="I328" s="194"/>
      <c r="J328" s="196"/>
      <c r="K328" s="196"/>
      <c r="L328" s="196"/>
      <c r="M328" s="196"/>
      <c r="N328" s="196"/>
      <c r="O328" s="197"/>
      <c r="P328" s="197"/>
      <c r="Q328" s="197"/>
      <c r="R328" s="197"/>
      <c r="S328" s="197"/>
      <c r="T328" s="197"/>
      <c r="U328" s="198"/>
      <c r="V328" s="257"/>
      <c r="W328" s="258"/>
      <c r="X328" s="200"/>
      <c r="Y328" s="43"/>
      <c r="Z328" s="199"/>
      <c r="AA328" s="199"/>
      <c r="AB328" s="199"/>
      <c r="AC328" s="199"/>
      <c r="AD328" s="199"/>
      <c r="AE328" s="43"/>
      <c r="AF328" s="199"/>
      <c r="AG328" s="196"/>
      <c r="AH328" s="201"/>
      <c r="AI328" s="201"/>
      <c r="AJ328" s="201"/>
      <c r="AK328" s="43"/>
      <c r="AL328" s="43"/>
      <c r="AM328" s="43"/>
      <c r="AN328" s="64"/>
      <c r="AO328" s="64"/>
      <c r="AP328" s="202"/>
      <c r="AQ328" s="202"/>
      <c r="AR328" s="64"/>
    </row>
    <row r="329" spans="1:44" ht="15.75" customHeight="1" x14ac:dyDescent="0.2">
      <c r="A329" s="43"/>
      <c r="B329" s="43"/>
      <c r="C329" s="43"/>
      <c r="D329" s="43"/>
      <c r="E329" s="43"/>
      <c r="F329" s="43"/>
      <c r="G329" s="194"/>
      <c r="H329" s="194"/>
      <c r="I329" s="194"/>
      <c r="J329" s="196"/>
      <c r="K329" s="196"/>
      <c r="L329" s="196"/>
      <c r="M329" s="196"/>
      <c r="N329" s="196"/>
      <c r="O329" s="197"/>
      <c r="P329" s="197"/>
      <c r="Q329" s="197"/>
      <c r="R329" s="197"/>
      <c r="S329" s="197"/>
      <c r="T329" s="197"/>
      <c r="U329" s="198"/>
      <c r="V329" s="257"/>
      <c r="W329" s="258"/>
      <c r="X329" s="200"/>
      <c r="Y329" s="43"/>
      <c r="Z329" s="199"/>
      <c r="AA329" s="199"/>
      <c r="AB329" s="199"/>
      <c r="AC329" s="199"/>
      <c r="AD329" s="199"/>
      <c r="AE329" s="43"/>
      <c r="AF329" s="199"/>
      <c r="AG329" s="196"/>
      <c r="AH329" s="201"/>
      <c r="AI329" s="201"/>
      <c r="AJ329" s="201"/>
      <c r="AK329" s="43"/>
      <c r="AL329" s="43"/>
      <c r="AM329" s="43"/>
      <c r="AN329" s="64"/>
      <c r="AO329" s="64"/>
      <c r="AP329" s="202"/>
      <c r="AQ329" s="202"/>
      <c r="AR329" s="64"/>
    </row>
    <row r="330" spans="1:44" ht="15.75" customHeight="1" x14ac:dyDescent="0.2">
      <c r="A330" s="43"/>
      <c r="B330" s="43"/>
      <c r="C330" s="43"/>
      <c r="D330" s="43"/>
      <c r="E330" s="43"/>
      <c r="F330" s="43"/>
      <c r="G330" s="194"/>
      <c r="H330" s="194"/>
      <c r="I330" s="194"/>
      <c r="J330" s="196"/>
      <c r="K330" s="196"/>
      <c r="L330" s="196"/>
      <c r="M330" s="196"/>
      <c r="N330" s="196"/>
      <c r="O330" s="197"/>
      <c r="P330" s="197"/>
      <c r="Q330" s="197"/>
      <c r="R330" s="197"/>
      <c r="S330" s="197"/>
      <c r="T330" s="197"/>
      <c r="U330" s="198"/>
      <c r="V330" s="257"/>
      <c r="W330" s="258"/>
      <c r="X330" s="200"/>
      <c r="Y330" s="43"/>
      <c r="Z330" s="199"/>
      <c r="AA330" s="199"/>
      <c r="AB330" s="199"/>
      <c r="AC330" s="199"/>
      <c r="AD330" s="199"/>
      <c r="AE330" s="43"/>
      <c r="AF330" s="199"/>
      <c r="AG330" s="196"/>
      <c r="AH330" s="201"/>
      <c r="AI330" s="201"/>
      <c r="AJ330" s="201"/>
      <c r="AK330" s="43"/>
      <c r="AL330" s="43"/>
      <c r="AM330" s="43"/>
      <c r="AN330" s="64"/>
      <c r="AO330" s="64"/>
      <c r="AP330" s="202"/>
      <c r="AQ330" s="202"/>
      <c r="AR330" s="64"/>
    </row>
    <row r="331" spans="1:44" ht="15.75" customHeight="1" x14ac:dyDescent="0.2">
      <c r="A331" s="43"/>
      <c r="B331" s="43"/>
      <c r="C331" s="43"/>
      <c r="D331" s="43"/>
      <c r="E331" s="43"/>
      <c r="F331" s="43"/>
      <c r="G331" s="194"/>
      <c r="H331" s="194"/>
      <c r="I331" s="194"/>
      <c r="J331" s="196"/>
      <c r="K331" s="196"/>
      <c r="L331" s="196"/>
      <c r="M331" s="196"/>
      <c r="N331" s="196"/>
      <c r="O331" s="197"/>
      <c r="P331" s="197"/>
      <c r="Q331" s="197"/>
      <c r="R331" s="197"/>
      <c r="S331" s="197"/>
      <c r="T331" s="197"/>
      <c r="U331" s="198"/>
      <c r="V331" s="257"/>
      <c r="W331" s="258"/>
      <c r="X331" s="200"/>
      <c r="Y331" s="43"/>
      <c r="Z331" s="199"/>
      <c r="AA331" s="199"/>
      <c r="AB331" s="199"/>
      <c r="AC331" s="199"/>
      <c r="AD331" s="199"/>
      <c r="AE331" s="43"/>
      <c r="AF331" s="199"/>
      <c r="AG331" s="196"/>
      <c r="AH331" s="201"/>
      <c r="AI331" s="201"/>
      <c r="AJ331" s="201"/>
      <c r="AK331" s="43"/>
      <c r="AL331" s="43"/>
      <c r="AM331" s="43"/>
      <c r="AN331" s="64"/>
      <c r="AO331" s="64"/>
      <c r="AP331" s="202"/>
      <c r="AQ331" s="202"/>
      <c r="AR331" s="64"/>
    </row>
    <row r="332" spans="1:44" ht="15.75" customHeight="1" x14ac:dyDescent="0.2">
      <c r="A332" s="43"/>
      <c r="B332" s="43"/>
      <c r="C332" s="43"/>
      <c r="D332" s="43"/>
      <c r="E332" s="43"/>
      <c r="F332" s="43"/>
      <c r="G332" s="194"/>
      <c r="H332" s="194"/>
      <c r="I332" s="194"/>
      <c r="J332" s="196"/>
      <c r="K332" s="196"/>
      <c r="L332" s="196"/>
      <c r="M332" s="196"/>
      <c r="N332" s="196"/>
      <c r="O332" s="197"/>
      <c r="P332" s="197"/>
      <c r="Q332" s="197"/>
      <c r="R332" s="197"/>
      <c r="S332" s="197"/>
      <c r="T332" s="197"/>
      <c r="U332" s="198"/>
      <c r="V332" s="257"/>
      <c r="W332" s="258"/>
      <c r="X332" s="200"/>
      <c r="Y332" s="43"/>
      <c r="Z332" s="199"/>
      <c r="AA332" s="199"/>
      <c r="AB332" s="199"/>
      <c r="AC332" s="199"/>
      <c r="AD332" s="199"/>
      <c r="AE332" s="43"/>
      <c r="AF332" s="199"/>
      <c r="AG332" s="196"/>
      <c r="AH332" s="201"/>
      <c r="AI332" s="201"/>
      <c r="AJ332" s="201"/>
      <c r="AK332" s="43"/>
      <c r="AL332" s="43"/>
      <c r="AM332" s="43"/>
      <c r="AN332" s="64"/>
      <c r="AO332" s="64"/>
      <c r="AP332" s="202"/>
      <c r="AQ332" s="202"/>
      <c r="AR332" s="64"/>
    </row>
    <row r="333" spans="1:44" ht="15.75" customHeight="1" x14ac:dyDescent="0.2">
      <c r="A333" s="43"/>
      <c r="B333" s="43"/>
      <c r="C333" s="43"/>
      <c r="D333" s="43"/>
      <c r="E333" s="43"/>
      <c r="F333" s="43"/>
      <c r="G333" s="194"/>
      <c r="H333" s="194"/>
      <c r="I333" s="194"/>
      <c r="J333" s="196"/>
      <c r="K333" s="196"/>
      <c r="L333" s="196"/>
      <c r="M333" s="196"/>
      <c r="N333" s="196"/>
      <c r="O333" s="197"/>
      <c r="P333" s="197"/>
      <c r="Q333" s="197"/>
      <c r="R333" s="197"/>
      <c r="S333" s="197"/>
      <c r="T333" s="197"/>
      <c r="U333" s="198"/>
      <c r="V333" s="257"/>
      <c r="W333" s="258"/>
      <c r="X333" s="200"/>
      <c r="Y333" s="43"/>
      <c r="Z333" s="199"/>
      <c r="AA333" s="199"/>
      <c r="AB333" s="199"/>
      <c r="AC333" s="199"/>
      <c r="AD333" s="199"/>
      <c r="AE333" s="43"/>
      <c r="AF333" s="199"/>
      <c r="AG333" s="196"/>
      <c r="AH333" s="201"/>
      <c r="AI333" s="201"/>
      <c r="AJ333" s="201"/>
      <c r="AK333" s="43"/>
      <c r="AL333" s="43"/>
      <c r="AM333" s="43"/>
      <c r="AN333" s="64"/>
      <c r="AO333" s="64"/>
      <c r="AP333" s="202"/>
      <c r="AQ333" s="202"/>
      <c r="AR333" s="64"/>
    </row>
    <row r="334" spans="1:44" ht="15.75" customHeight="1" x14ac:dyDescent="0.2">
      <c r="A334" s="43"/>
      <c r="B334" s="43"/>
      <c r="C334" s="43"/>
      <c r="D334" s="43"/>
      <c r="E334" s="43"/>
      <c r="F334" s="43"/>
      <c r="G334" s="194"/>
      <c r="H334" s="194"/>
      <c r="I334" s="194"/>
      <c r="J334" s="196"/>
      <c r="K334" s="196"/>
      <c r="L334" s="196"/>
      <c r="M334" s="196"/>
      <c r="N334" s="196"/>
      <c r="O334" s="197"/>
      <c r="P334" s="197"/>
      <c r="Q334" s="197"/>
      <c r="R334" s="197"/>
      <c r="S334" s="197"/>
      <c r="T334" s="197"/>
      <c r="U334" s="198"/>
      <c r="V334" s="257"/>
      <c r="W334" s="258"/>
      <c r="X334" s="200"/>
      <c r="Y334" s="43"/>
      <c r="Z334" s="199"/>
      <c r="AA334" s="199"/>
      <c r="AB334" s="199"/>
      <c r="AC334" s="199"/>
      <c r="AD334" s="199"/>
      <c r="AE334" s="43"/>
      <c r="AF334" s="199"/>
      <c r="AG334" s="196"/>
      <c r="AH334" s="201"/>
      <c r="AI334" s="201"/>
      <c r="AJ334" s="201"/>
      <c r="AK334" s="43"/>
      <c r="AL334" s="43"/>
      <c r="AM334" s="43"/>
      <c r="AN334" s="64"/>
      <c r="AO334" s="64"/>
      <c r="AP334" s="202"/>
      <c r="AQ334" s="202"/>
      <c r="AR334" s="64"/>
    </row>
    <row r="335" spans="1:44" ht="15.75" customHeight="1" x14ac:dyDescent="0.2">
      <c r="A335" s="43"/>
      <c r="B335" s="43"/>
      <c r="C335" s="43"/>
      <c r="D335" s="43"/>
      <c r="E335" s="43"/>
      <c r="F335" s="43"/>
      <c r="G335" s="194"/>
      <c r="H335" s="194"/>
      <c r="I335" s="194"/>
      <c r="J335" s="196"/>
      <c r="K335" s="196"/>
      <c r="L335" s="196"/>
      <c r="M335" s="196"/>
      <c r="N335" s="196"/>
      <c r="O335" s="197"/>
      <c r="P335" s="197"/>
      <c r="Q335" s="197"/>
      <c r="R335" s="197"/>
      <c r="S335" s="197"/>
      <c r="T335" s="197"/>
      <c r="U335" s="198"/>
      <c r="V335" s="257"/>
      <c r="W335" s="258"/>
      <c r="X335" s="200"/>
      <c r="Y335" s="43"/>
      <c r="Z335" s="199"/>
      <c r="AA335" s="199"/>
      <c r="AB335" s="199"/>
      <c r="AC335" s="199"/>
      <c r="AD335" s="199"/>
      <c r="AE335" s="43"/>
      <c r="AF335" s="199"/>
      <c r="AG335" s="196"/>
      <c r="AH335" s="201"/>
      <c r="AI335" s="201"/>
      <c r="AJ335" s="201"/>
      <c r="AK335" s="43"/>
      <c r="AL335" s="43"/>
      <c r="AM335" s="43"/>
      <c r="AN335" s="64"/>
      <c r="AO335" s="64"/>
      <c r="AP335" s="202"/>
      <c r="AQ335" s="202"/>
      <c r="AR335" s="64"/>
    </row>
    <row r="336" spans="1:44" ht="15.75" customHeight="1" x14ac:dyDescent="0.2">
      <c r="A336" s="43"/>
      <c r="B336" s="43"/>
      <c r="C336" s="43"/>
      <c r="D336" s="43"/>
      <c r="E336" s="43"/>
      <c r="F336" s="43"/>
      <c r="G336" s="194"/>
      <c r="H336" s="194"/>
      <c r="I336" s="194"/>
      <c r="J336" s="196"/>
      <c r="K336" s="196"/>
      <c r="L336" s="196"/>
      <c r="M336" s="196"/>
      <c r="N336" s="196"/>
      <c r="O336" s="197"/>
      <c r="P336" s="197"/>
      <c r="Q336" s="197"/>
      <c r="R336" s="197"/>
      <c r="S336" s="197"/>
      <c r="T336" s="197"/>
      <c r="U336" s="198"/>
      <c r="V336" s="257"/>
      <c r="W336" s="258"/>
      <c r="X336" s="200"/>
      <c r="Y336" s="43"/>
      <c r="Z336" s="199"/>
      <c r="AA336" s="199"/>
      <c r="AB336" s="199"/>
      <c r="AC336" s="199"/>
      <c r="AD336" s="199"/>
      <c r="AE336" s="43"/>
      <c r="AF336" s="199"/>
      <c r="AG336" s="196"/>
      <c r="AH336" s="201"/>
      <c r="AI336" s="201"/>
      <c r="AJ336" s="201"/>
      <c r="AK336" s="43"/>
      <c r="AL336" s="43"/>
      <c r="AM336" s="43"/>
      <c r="AN336" s="64"/>
      <c r="AO336" s="64"/>
      <c r="AP336" s="202"/>
      <c r="AQ336" s="202"/>
      <c r="AR336" s="64"/>
    </row>
    <row r="337" spans="1:44" ht="15.75" customHeight="1" x14ac:dyDescent="0.2">
      <c r="A337" s="43"/>
      <c r="B337" s="43"/>
      <c r="C337" s="43"/>
      <c r="D337" s="43"/>
      <c r="E337" s="43"/>
      <c r="F337" s="43"/>
      <c r="G337" s="194"/>
      <c r="H337" s="194"/>
      <c r="I337" s="194"/>
      <c r="J337" s="196"/>
      <c r="K337" s="196"/>
      <c r="L337" s="196"/>
      <c r="M337" s="196"/>
      <c r="N337" s="196"/>
      <c r="O337" s="197"/>
      <c r="P337" s="197"/>
      <c r="Q337" s="197"/>
      <c r="R337" s="197"/>
      <c r="S337" s="197"/>
      <c r="T337" s="197"/>
      <c r="U337" s="198"/>
      <c r="V337" s="257"/>
      <c r="W337" s="258"/>
      <c r="X337" s="200"/>
      <c r="Y337" s="43"/>
      <c r="Z337" s="199"/>
      <c r="AA337" s="199"/>
      <c r="AB337" s="199"/>
      <c r="AC337" s="199"/>
      <c r="AD337" s="199"/>
      <c r="AE337" s="43"/>
      <c r="AF337" s="199"/>
      <c r="AG337" s="196"/>
      <c r="AH337" s="201"/>
      <c r="AI337" s="201"/>
      <c r="AJ337" s="201"/>
      <c r="AK337" s="43"/>
      <c r="AL337" s="43"/>
      <c r="AM337" s="43"/>
      <c r="AN337" s="64"/>
      <c r="AO337" s="64"/>
      <c r="AP337" s="202"/>
      <c r="AQ337" s="202"/>
      <c r="AR337" s="64"/>
    </row>
    <row r="338" spans="1:44" ht="15.75" customHeight="1" x14ac:dyDescent="0.2">
      <c r="A338" s="43"/>
      <c r="B338" s="43"/>
      <c r="C338" s="43"/>
      <c r="D338" s="43"/>
      <c r="E338" s="43"/>
      <c r="F338" s="43"/>
      <c r="G338" s="194"/>
      <c r="H338" s="194"/>
      <c r="I338" s="194"/>
      <c r="J338" s="196"/>
      <c r="K338" s="196"/>
      <c r="L338" s="196"/>
      <c r="M338" s="196"/>
      <c r="N338" s="196"/>
      <c r="O338" s="197"/>
      <c r="P338" s="197"/>
      <c r="Q338" s="197"/>
      <c r="R338" s="197"/>
      <c r="S338" s="197"/>
      <c r="T338" s="197"/>
      <c r="U338" s="198"/>
      <c r="V338" s="257"/>
      <c r="W338" s="258"/>
      <c r="X338" s="200"/>
      <c r="Y338" s="43"/>
      <c r="Z338" s="199"/>
      <c r="AA338" s="199"/>
      <c r="AB338" s="199"/>
      <c r="AC338" s="199"/>
      <c r="AD338" s="199"/>
      <c r="AE338" s="43"/>
      <c r="AF338" s="199"/>
      <c r="AG338" s="196"/>
      <c r="AH338" s="201"/>
      <c r="AI338" s="201"/>
      <c r="AJ338" s="201"/>
      <c r="AK338" s="43"/>
      <c r="AL338" s="43"/>
      <c r="AM338" s="43"/>
      <c r="AN338" s="64"/>
      <c r="AO338" s="64"/>
      <c r="AP338" s="202"/>
      <c r="AQ338" s="202"/>
      <c r="AR338" s="64"/>
    </row>
    <row r="339" spans="1:44" ht="15.75" customHeight="1" x14ac:dyDescent="0.2">
      <c r="A339" s="43"/>
      <c r="B339" s="43"/>
      <c r="C339" s="43"/>
      <c r="D339" s="43"/>
      <c r="E339" s="43"/>
      <c r="F339" s="43"/>
      <c r="G339" s="194"/>
      <c r="H339" s="194"/>
      <c r="I339" s="194"/>
      <c r="J339" s="196"/>
      <c r="K339" s="196"/>
      <c r="L339" s="196"/>
      <c r="M339" s="196"/>
      <c r="N339" s="196"/>
      <c r="O339" s="197"/>
      <c r="P339" s="197"/>
      <c r="Q339" s="197"/>
      <c r="R339" s="197"/>
      <c r="S339" s="197"/>
      <c r="T339" s="197"/>
      <c r="U339" s="198"/>
      <c r="V339" s="257"/>
      <c r="W339" s="258"/>
      <c r="X339" s="200"/>
      <c r="Y339" s="43"/>
      <c r="Z339" s="199"/>
      <c r="AA339" s="199"/>
      <c r="AB339" s="199"/>
      <c r="AC339" s="199"/>
      <c r="AD339" s="199"/>
      <c r="AE339" s="43"/>
      <c r="AF339" s="199"/>
      <c r="AG339" s="196"/>
      <c r="AH339" s="201"/>
      <c r="AI339" s="201"/>
      <c r="AJ339" s="201"/>
      <c r="AK339" s="43"/>
      <c r="AL339" s="43"/>
      <c r="AM339" s="43"/>
      <c r="AN339" s="64"/>
      <c r="AO339" s="64"/>
      <c r="AP339" s="202"/>
      <c r="AQ339" s="202"/>
      <c r="AR339" s="64"/>
    </row>
    <row r="340" spans="1:44" ht="15.75" customHeight="1" x14ac:dyDescent="0.2">
      <c r="A340" s="43"/>
      <c r="B340" s="43"/>
      <c r="C340" s="43"/>
      <c r="D340" s="43"/>
      <c r="E340" s="43"/>
      <c r="F340" s="43"/>
      <c r="G340" s="194"/>
      <c r="H340" s="194"/>
      <c r="I340" s="194"/>
      <c r="J340" s="196"/>
      <c r="K340" s="196"/>
      <c r="L340" s="196"/>
      <c r="M340" s="196"/>
      <c r="N340" s="196"/>
      <c r="O340" s="197"/>
      <c r="P340" s="197"/>
      <c r="Q340" s="197"/>
      <c r="R340" s="197"/>
      <c r="S340" s="197"/>
      <c r="T340" s="197"/>
      <c r="U340" s="198"/>
      <c r="V340" s="257"/>
      <c r="W340" s="258"/>
      <c r="X340" s="200"/>
      <c r="Y340" s="43"/>
      <c r="Z340" s="199"/>
      <c r="AA340" s="199"/>
      <c r="AB340" s="199"/>
      <c r="AC340" s="199"/>
      <c r="AD340" s="199"/>
      <c r="AE340" s="43"/>
      <c r="AF340" s="199"/>
      <c r="AG340" s="196"/>
      <c r="AH340" s="201"/>
      <c r="AI340" s="201"/>
      <c r="AJ340" s="201"/>
      <c r="AK340" s="43"/>
      <c r="AL340" s="43"/>
      <c r="AM340" s="43"/>
      <c r="AN340" s="64"/>
      <c r="AO340" s="64"/>
      <c r="AP340" s="202"/>
      <c r="AQ340" s="202"/>
      <c r="AR340" s="64"/>
    </row>
    <row r="341" spans="1:44" ht="15.75" customHeight="1" x14ac:dyDescent="0.2">
      <c r="A341" s="43"/>
      <c r="B341" s="43"/>
      <c r="C341" s="43"/>
      <c r="D341" s="43"/>
      <c r="E341" s="43"/>
      <c r="F341" s="43"/>
      <c r="G341" s="194"/>
      <c r="H341" s="194"/>
      <c r="I341" s="194"/>
      <c r="J341" s="196"/>
      <c r="K341" s="196"/>
      <c r="L341" s="196"/>
      <c r="M341" s="196"/>
      <c r="N341" s="196"/>
      <c r="O341" s="197"/>
      <c r="P341" s="197"/>
      <c r="Q341" s="197"/>
      <c r="R341" s="197"/>
      <c r="S341" s="197"/>
      <c r="T341" s="197"/>
      <c r="U341" s="198"/>
      <c r="V341" s="257"/>
      <c r="W341" s="258"/>
      <c r="X341" s="200"/>
      <c r="Y341" s="43"/>
      <c r="Z341" s="199"/>
      <c r="AA341" s="199"/>
      <c r="AB341" s="199"/>
      <c r="AC341" s="199"/>
      <c r="AD341" s="199"/>
      <c r="AE341" s="43"/>
      <c r="AF341" s="199"/>
      <c r="AG341" s="196"/>
      <c r="AH341" s="201"/>
      <c r="AI341" s="201"/>
      <c r="AJ341" s="201"/>
      <c r="AK341" s="43"/>
      <c r="AL341" s="43"/>
      <c r="AM341" s="43"/>
      <c r="AN341" s="64"/>
      <c r="AO341" s="64"/>
      <c r="AP341" s="202"/>
      <c r="AQ341" s="202"/>
      <c r="AR341" s="64"/>
    </row>
    <row r="342" spans="1:44" ht="15.75" customHeight="1" x14ac:dyDescent="0.2">
      <c r="A342" s="43"/>
      <c r="B342" s="43"/>
      <c r="C342" s="43"/>
      <c r="D342" s="43"/>
      <c r="E342" s="43"/>
      <c r="F342" s="43"/>
      <c r="G342" s="194"/>
      <c r="H342" s="194"/>
      <c r="I342" s="194"/>
      <c r="J342" s="196"/>
      <c r="K342" s="196"/>
      <c r="L342" s="196"/>
      <c r="M342" s="196"/>
      <c r="N342" s="196"/>
      <c r="O342" s="197"/>
      <c r="P342" s="197"/>
      <c r="Q342" s="197"/>
      <c r="R342" s="197"/>
      <c r="S342" s="197"/>
      <c r="T342" s="197"/>
      <c r="U342" s="198"/>
      <c r="V342" s="257"/>
      <c r="W342" s="258"/>
      <c r="X342" s="200"/>
      <c r="Y342" s="43"/>
      <c r="Z342" s="199"/>
      <c r="AA342" s="199"/>
      <c r="AB342" s="199"/>
      <c r="AC342" s="199"/>
      <c r="AD342" s="199"/>
      <c r="AE342" s="43"/>
      <c r="AF342" s="199"/>
      <c r="AG342" s="196"/>
      <c r="AH342" s="201"/>
      <c r="AI342" s="201"/>
      <c r="AJ342" s="201"/>
      <c r="AK342" s="43"/>
      <c r="AL342" s="43"/>
      <c r="AM342" s="43"/>
      <c r="AN342" s="64"/>
      <c r="AO342" s="64"/>
      <c r="AP342" s="202"/>
      <c r="AQ342" s="202"/>
      <c r="AR342" s="64"/>
    </row>
    <row r="343" spans="1:44" ht="15.75" customHeight="1" x14ac:dyDescent="0.2">
      <c r="A343" s="43"/>
      <c r="B343" s="43"/>
      <c r="C343" s="43"/>
      <c r="D343" s="43"/>
      <c r="E343" s="43"/>
      <c r="F343" s="43"/>
      <c r="G343" s="194"/>
      <c r="H343" s="194"/>
      <c r="I343" s="194"/>
      <c r="J343" s="196"/>
      <c r="K343" s="196"/>
      <c r="L343" s="196"/>
      <c r="M343" s="196"/>
      <c r="N343" s="196"/>
      <c r="O343" s="197"/>
      <c r="P343" s="197"/>
      <c r="Q343" s="197"/>
      <c r="R343" s="197"/>
      <c r="S343" s="197"/>
      <c r="T343" s="197"/>
      <c r="U343" s="198"/>
      <c r="V343" s="257"/>
      <c r="W343" s="258"/>
      <c r="X343" s="200"/>
      <c r="Y343" s="43"/>
      <c r="Z343" s="199"/>
      <c r="AA343" s="199"/>
      <c r="AB343" s="199"/>
      <c r="AC343" s="199"/>
      <c r="AD343" s="199"/>
      <c r="AE343" s="43"/>
      <c r="AF343" s="199"/>
      <c r="AG343" s="196"/>
      <c r="AH343" s="201"/>
      <c r="AI343" s="201"/>
      <c r="AJ343" s="201"/>
      <c r="AK343" s="43"/>
      <c r="AL343" s="43"/>
      <c r="AM343" s="43"/>
      <c r="AN343" s="64"/>
      <c r="AO343" s="64"/>
      <c r="AP343" s="202"/>
      <c r="AQ343" s="202"/>
      <c r="AR343" s="64"/>
    </row>
    <row r="344" spans="1:44" ht="15.75" customHeight="1" x14ac:dyDescent="0.2">
      <c r="A344" s="43"/>
      <c r="B344" s="43"/>
      <c r="C344" s="43"/>
      <c r="D344" s="43"/>
      <c r="E344" s="43"/>
      <c r="F344" s="43"/>
      <c r="G344" s="194"/>
      <c r="H344" s="194"/>
      <c r="I344" s="194"/>
      <c r="J344" s="196"/>
      <c r="K344" s="196"/>
      <c r="L344" s="196"/>
      <c r="M344" s="196"/>
      <c r="N344" s="196"/>
      <c r="O344" s="197"/>
      <c r="P344" s="197"/>
      <c r="Q344" s="197"/>
      <c r="R344" s="197"/>
      <c r="S344" s="197"/>
      <c r="T344" s="197"/>
      <c r="U344" s="198"/>
      <c r="V344" s="257"/>
      <c r="W344" s="258"/>
      <c r="X344" s="200"/>
      <c r="Y344" s="43"/>
      <c r="Z344" s="199"/>
      <c r="AA344" s="199"/>
      <c r="AB344" s="199"/>
      <c r="AC344" s="199"/>
      <c r="AD344" s="199"/>
      <c r="AE344" s="43"/>
      <c r="AF344" s="199"/>
      <c r="AG344" s="196"/>
      <c r="AH344" s="201"/>
      <c r="AI344" s="201"/>
      <c r="AJ344" s="201"/>
      <c r="AK344" s="43"/>
      <c r="AL344" s="43"/>
      <c r="AM344" s="43"/>
      <c r="AN344" s="64"/>
      <c r="AO344" s="64"/>
      <c r="AP344" s="202"/>
      <c r="AQ344" s="202"/>
      <c r="AR344" s="64"/>
    </row>
    <row r="345" spans="1:44" ht="15.75" customHeight="1" x14ac:dyDescent="0.2">
      <c r="A345" s="43"/>
      <c r="B345" s="43"/>
      <c r="C345" s="43"/>
      <c r="D345" s="43"/>
      <c r="E345" s="43"/>
      <c r="F345" s="43"/>
      <c r="G345" s="194"/>
      <c r="H345" s="194"/>
      <c r="I345" s="194"/>
      <c r="J345" s="196"/>
      <c r="K345" s="196"/>
      <c r="L345" s="196"/>
      <c r="M345" s="196"/>
      <c r="N345" s="196"/>
      <c r="O345" s="197"/>
      <c r="P345" s="197"/>
      <c r="Q345" s="197"/>
      <c r="R345" s="197"/>
      <c r="S345" s="197"/>
      <c r="T345" s="197"/>
      <c r="U345" s="198"/>
      <c r="V345" s="257"/>
      <c r="W345" s="258"/>
      <c r="X345" s="200"/>
      <c r="Y345" s="43"/>
      <c r="Z345" s="199"/>
      <c r="AA345" s="199"/>
      <c r="AB345" s="199"/>
      <c r="AC345" s="199"/>
      <c r="AD345" s="199"/>
      <c r="AE345" s="43"/>
      <c r="AF345" s="199"/>
      <c r="AG345" s="196"/>
      <c r="AH345" s="201"/>
      <c r="AI345" s="201"/>
      <c r="AJ345" s="201"/>
      <c r="AK345" s="43"/>
      <c r="AL345" s="43"/>
      <c r="AM345" s="43"/>
      <c r="AN345" s="64"/>
      <c r="AO345" s="64"/>
      <c r="AP345" s="202"/>
      <c r="AQ345" s="202"/>
      <c r="AR345" s="64"/>
    </row>
    <row r="346" spans="1:44" ht="15.75" customHeight="1" x14ac:dyDescent="0.2">
      <c r="A346" s="43"/>
      <c r="B346" s="43"/>
      <c r="C346" s="43"/>
      <c r="D346" s="43"/>
      <c r="E346" s="43"/>
      <c r="F346" s="43"/>
      <c r="G346" s="194"/>
      <c r="H346" s="194"/>
      <c r="I346" s="194"/>
      <c r="J346" s="196"/>
      <c r="K346" s="196"/>
      <c r="L346" s="196"/>
      <c r="M346" s="196"/>
      <c r="N346" s="196"/>
      <c r="O346" s="197"/>
      <c r="P346" s="197"/>
      <c r="Q346" s="197"/>
      <c r="R346" s="197"/>
      <c r="S346" s="197"/>
      <c r="T346" s="197"/>
      <c r="U346" s="198"/>
      <c r="V346" s="257"/>
      <c r="W346" s="258"/>
      <c r="X346" s="200"/>
      <c r="Y346" s="43"/>
      <c r="Z346" s="199"/>
      <c r="AA346" s="199"/>
      <c r="AB346" s="199"/>
      <c r="AC346" s="199"/>
      <c r="AD346" s="199"/>
      <c r="AE346" s="43"/>
      <c r="AF346" s="199"/>
      <c r="AG346" s="196"/>
      <c r="AH346" s="201"/>
      <c r="AI346" s="201"/>
      <c r="AJ346" s="201"/>
      <c r="AK346" s="43"/>
      <c r="AL346" s="43"/>
      <c r="AM346" s="43"/>
      <c r="AN346" s="64"/>
      <c r="AO346" s="64"/>
      <c r="AP346" s="202"/>
      <c r="AQ346" s="202"/>
      <c r="AR346" s="64"/>
    </row>
    <row r="347" spans="1:44" ht="15.75" customHeight="1" x14ac:dyDescent="0.2">
      <c r="A347" s="43"/>
      <c r="B347" s="43"/>
      <c r="C347" s="43"/>
      <c r="D347" s="43"/>
      <c r="E347" s="43"/>
      <c r="F347" s="43"/>
      <c r="G347" s="194"/>
      <c r="H347" s="194"/>
      <c r="I347" s="194"/>
      <c r="J347" s="196"/>
      <c r="K347" s="196"/>
      <c r="L347" s="196"/>
      <c r="M347" s="196"/>
      <c r="N347" s="196"/>
      <c r="O347" s="197"/>
      <c r="P347" s="197"/>
      <c r="Q347" s="197"/>
      <c r="R347" s="197"/>
      <c r="S347" s="197"/>
      <c r="T347" s="197"/>
      <c r="U347" s="198"/>
      <c r="V347" s="257"/>
      <c r="W347" s="258"/>
      <c r="X347" s="200"/>
      <c r="Y347" s="43"/>
      <c r="Z347" s="199"/>
      <c r="AA347" s="199"/>
      <c r="AB347" s="199"/>
      <c r="AC347" s="199"/>
      <c r="AD347" s="199"/>
      <c r="AE347" s="43"/>
      <c r="AF347" s="199"/>
      <c r="AG347" s="196"/>
      <c r="AH347" s="201"/>
      <c r="AI347" s="201"/>
      <c r="AJ347" s="201"/>
      <c r="AK347" s="43"/>
      <c r="AL347" s="43"/>
      <c r="AM347" s="43"/>
      <c r="AN347" s="64"/>
      <c r="AO347" s="64"/>
      <c r="AP347" s="202"/>
      <c r="AQ347" s="202"/>
      <c r="AR347" s="64"/>
    </row>
    <row r="348" spans="1:44" ht="15.75" customHeight="1" x14ac:dyDescent="0.2">
      <c r="A348" s="43"/>
      <c r="B348" s="43"/>
      <c r="C348" s="43"/>
      <c r="D348" s="43"/>
      <c r="E348" s="43"/>
      <c r="F348" s="43"/>
      <c r="G348" s="194"/>
      <c r="H348" s="194"/>
      <c r="I348" s="194"/>
      <c r="J348" s="196"/>
      <c r="K348" s="196"/>
      <c r="L348" s="196"/>
      <c r="M348" s="196"/>
      <c r="N348" s="196"/>
      <c r="O348" s="197"/>
      <c r="P348" s="197"/>
      <c r="Q348" s="197"/>
      <c r="R348" s="197"/>
      <c r="S348" s="197"/>
      <c r="T348" s="197"/>
      <c r="U348" s="198"/>
      <c r="V348" s="257"/>
      <c r="W348" s="258"/>
      <c r="X348" s="200"/>
      <c r="Y348" s="43"/>
      <c r="Z348" s="199"/>
      <c r="AA348" s="199"/>
      <c r="AB348" s="199"/>
      <c r="AC348" s="199"/>
      <c r="AD348" s="199"/>
      <c r="AE348" s="43"/>
      <c r="AF348" s="199"/>
      <c r="AG348" s="196"/>
      <c r="AH348" s="201"/>
      <c r="AI348" s="201"/>
      <c r="AJ348" s="201"/>
      <c r="AK348" s="43"/>
      <c r="AL348" s="43"/>
      <c r="AM348" s="43"/>
      <c r="AN348" s="64"/>
      <c r="AO348" s="64"/>
      <c r="AP348" s="202"/>
      <c r="AQ348" s="202"/>
      <c r="AR348" s="64"/>
    </row>
    <row r="349" spans="1:44" ht="15.75" customHeight="1" x14ac:dyDescent="0.2">
      <c r="A349" s="43"/>
      <c r="B349" s="43"/>
      <c r="C349" s="43"/>
      <c r="D349" s="43"/>
      <c r="E349" s="43"/>
      <c r="F349" s="43"/>
      <c r="G349" s="194"/>
      <c r="H349" s="194"/>
      <c r="I349" s="194"/>
      <c r="J349" s="196"/>
      <c r="K349" s="196"/>
      <c r="L349" s="196"/>
      <c r="M349" s="196"/>
      <c r="N349" s="196"/>
      <c r="O349" s="197"/>
      <c r="P349" s="197"/>
      <c r="Q349" s="197"/>
      <c r="R349" s="197"/>
      <c r="S349" s="197"/>
      <c r="T349" s="197"/>
      <c r="U349" s="198"/>
      <c r="V349" s="257"/>
      <c r="W349" s="258"/>
      <c r="X349" s="200"/>
      <c r="Y349" s="43"/>
      <c r="Z349" s="199"/>
      <c r="AA349" s="199"/>
      <c r="AB349" s="199"/>
      <c r="AC349" s="199"/>
      <c r="AD349" s="199"/>
      <c r="AE349" s="43"/>
      <c r="AF349" s="199"/>
      <c r="AG349" s="196"/>
      <c r="AH349" s="201"/>
      <c r="AI349" s="201"/>
      <c r="AJ349" s="201"/>
      <c r="AK349" s="43"/>
      <c r="AL349" s="43"/>
      <c r="AM349" s="43"/>
      <c r="AN349" s="64"/>
      <c r="AO349" s="64"/>
      <c r="AP349" s="202"/>
      <c r="AQ349" s="202"/>
      <c r="AR349" s="64"/>
    </row>
    <row r="350" spans="1:44" ht="15.75" customHeight="1" x14ac:dyDescent="0.2">
      <c r="A350" s="43"/>
      <c r="B350" s="43"/>
      <c r="C350" s="43"/>
      <c r="D350" s="43"/>
      <c r="E350" s="43"/>
      <c r="F350" s="43"/>
      <c r="G350" s="194"/>
      <c r="H350" s="194"/>
      <c r="I350" s="194"/>
      <c r="J350" s="196"/>
      <c r="K350" s="196"/>
      <c r="L350" s="196"/>
      <c r="M350" s="196"/>
      <c r="N350" s="196"/>
      <c r="O350" s="197"/>
      <c r="P350" s="197"/>
      <c r="Q350" s="197"/>
      <c r="R350" s="197"/>
      <c r="S350" s="197"/>
      <c r="T350" s="197"/>
      <c r="U350" s="198"/>
      <c r="V350" s="257"/>
      <c r="W350" s="258"/>
      <c r="X350" s="200"/>
      <c r="Y350" s="43"/>
      <c r="Z350" s="199"/>
      <c r="AA350" s="199"/>
      <c r="AB350" s="199"/>
      <c r="AC350" s="199"/>
      <c r="AD350" s="199"/>
      <c r="AE350" s="43"/>
      <c r="AF350" s="199"/>
      <c r="AG350" s="196"/>
      <c r="AH350" s="201"/>
      <c r="AI350" s="201"/>
      <c r="AJ350" s="201"/>
      <c r="AK350" s="43"/>
      <c r="AL350" s="43"/>
      <c r="AM350" s="43"/>
      <c r="AN350" s="64"/>
      <c r="AO350" s="64"/>
      <c r="AP350" s="202"/>
      <c r="AQ350" s="202"/>
      <c r="AR350" s="64"/>
    </row>
    <row r="351" spans="1:44" ht="15.75" customHeight="1" x14ac:dyDescent="0.2">
      <c r="A351" s="43"/>
      <c r="B351" s="43"/>
      <c r="C351" s="43"/>
      <c r="D351" s="43"/>
      <c r="E351" s="43"/>
      <c r="F351" s="43"/>
      <c r="G351" s="194"/>
      <c r="H351" s="194"/>
      <c r="I351" s="194"/>
      <c r="J351" s="196"/>
      <c r="K351" s="196"/>
      <c r="L351" s="196"/>
      <c r="M351" s="196"/>
      <c r="N351" s="196"/>
      <c r="O351" s="197"/>
      <c r="P351" s="197"/>
      <c r="Q351" s="197"/>
      <c r="R351" s="197"/>
      <c r="S351" s="197"/>
      <c r="T351" s="197"/>
      <c r="U351" s="198"/>
      <c r="V351" s="257"/>
      <c r="W351" s="258"/>
      <c r="X351" s="200"/>
      <c r="Y351" s="43"/>
      <c r="Z351" s="199"/>
      <c r="AA351" s="199"/>
      <c r="AB351" s="199"/>
      <c r="AC351" s="199"/>
      <c r="AD351" s="199"/>
      <c r="AE351" s="43"/>
      <c r="AF351" s="199"/>
      <c r="AG351" s="196"/>
      <c r="AH351" s="201"/>
      <c r="AI351" s="201"/>
      <c r="AJ351" s="201"/>
      <c r="AK351" s="43"/>
      <c r="AL351" s="43"/>
      <c r="AM351" s="43"/>
      <c r="AN351" s="64"/>
      <c r="AO351" s="64"/>
      <c r="AP351" s="202"/>
      <c r="AQ351" s="202"/>
      <c r="AR351" s="64"/>
    </row>
    <row r="352" spans="1:44" ht="15.75" customHeight="1" x14ac:dyDescent="0.2">
      <c r="A352" s="43"/>
      <c r="B352" s="43"/>
      <c r="C352" s="43"/>
      <c r="D352" s="43"/>
      <c r="E352" s="43"/>
      <c r="F352" s="43"/>
      <c r="G352" s="194"/>
      <c r="H352" s="194"/>
      <c r="I352" s="194"/>
      <c r="J352" s="196"/>
      <c r="K352" s="196"/>
      <c r="L352" s="196"/>
      <c r="M352" s="196"/>
      <c r="N352" s="196"/>
      <c r="O352" s="197"/>
      <c r="P352" s="197"/>
      <c r="Q352" s="197"/>
      <c r="R352" s="197"/>
      <c r="S352" s="197"/>
      <c r="T352" s="197"/>
      <c r="U352" s="198"/>
      <c r="V352" s="257"/>
      <c r="W352" s="258"/>
      <c r="X352" s="200"/>
      <c r="Y352" s="43"/>
      <c r="Z352" s="199"/>
      <c r="AA352" s="199"/>
      <c r="AB352" s="199"/>
      <c r="AC352" s="199"/>
      <c r="AD352" s="199"/>
      <c r="AE352" s="43"/>
      <c r="AF352" s="199"/>
      <c r="AG352" s="196"/>
      <c r="AH352" s="201"/>
      <c r="AI352" s="201"/>
      <c r="AJ352" s="201"/>
      <c r="AK352" s="43"/>
      <c r="AL352" s="43"/>
      <c r="AM352" s="43"/>
      <c r="AN352" s="64"/>
      <c r="AO352" s="64"/>
      <c r="AP352" s="202"/>
      <c r="AQ352" s="202"/>
      <c r="AR352" s="64"/>
    </row>
    <row r="353" spans="1:44" ht="15.75" customHeight="1" x14ac:dyDescent="0.2">
      <c r="A353" s="43"/>
      <c r="B353" s="43"/>
      <c r="C353" s="43"/>
      <c r="D353" s="43"/>
      <c r="E353" s="43"/>
      <c r="F353" s="43"/>
      <c r="G353" s="194"/>
      <c r="H353" s="194"/>
      <c r="I353" s="194"/>
      <c r="J353" s="196"/>
      <c r="K353" s="196"/>
      <c r="L353" s="196"/>
      <c r="M353" s="196"/>
      <c r="N353" s="196"/>
      <c r="O353" s="197"/>
      <c r="P353" s="197"/>
      <c r="Q353" s="197"/>
      <c r="R353" s="197"/>
      <c r="S353" s="197"/>
      <c r="T353" s="197"/>
      <c r="U353" s="198"/>
      <c r="V353" s="257"/>
      <c r="W353" s="258"/>
      <c r="X353" s="200"/>
      <c r="Y353" s="43"/>
      <c r="Z353" s="199"/>
      <c r="AA353" s="199"/>
      <c r="AB353" s="199"/>
      <c r="AC353" s="199"/>
      <c r="AD353" s="199"/>
      <c r="AE353" s="43"/>
      <c r="AF353" s="199"/>
      <c r="AG353" s="196"/>
      <c r="AH353" s="201"/>
      <c r="AI353" s="201"/>
      <c r="AJ353" s="201"/>
      <c r="AK353" s="43"/>
      <c r="AL353" s="43"/>
      <c r="AM353" s="43"/>
      <c r="AN353" s="64"/>
      <c r="AO353" s="64"/>
      <c r="AP353" s="202"/>
      <c r="AQ353" s="202"/>
      <c r="AR353" s="64"/>
    </row>
    <row r="354" spans="1:44" ht="15.75" customHeight="1" x14ac:dyDescent="0.2">
      <c r="A354" s="43"/>
      <c r="B354" s="43"/>
      <c r="C354" s="43"/>
      <c r="D354" s="43"/>
      <c r="E354" s="43"/>
      <c r="F354" s="43"/>
      <c r="G354" s="194"/>
      <c r="H354" s="194"/>
      <c r="I354" s="194"/>
      <c r="J354" s="196"/>
      <c r="K354" s="196"/>
      <c r="L354" s="196"/>
      <c r="M354" s="196"/>
      <c r="N354" s="196"/>
      <c r="O354" s="197"/>
      <c r="P354" s="197"/>
      <c r="Q354" s="197"/>
      <c r="R354" s="197"/>
      <c r="S354" s="197"/>
      <c r="T354" s="197"/>
      <c r="U354" s="198"/>
      <c r="V354" s="257"/>
      <c r="W354" s="258"/>
      <c r="X354" s="200"/>
      <c r="Y354" s="43"/>
      <c r="Z354" s="199"/>
      <c r="AA354" s="199"/>
      <c r="AB354" s="199"/>
      <c r="AC354" s="199"/>
      <c r="AD354" s="199"/>
      <c r="AE354" s="43"/>
      <c r="AF354" s="199"/>
      <c r="AG354" s="196"/>
      <c r="AH354" s="201"/>
      <c r="AI354" s="201"/>
      <c r="AJ354" s="201"/>
      <c r="AK354" s="43"/>
      <c r="AL354" s="43"/>
      <c r="AM354" s="43"/>
      <c r="AN354" s="64"/>
      <c r="AO354" s="64"/>
      <c r="AP354" s="202"/>
      <c r="AQ354" s="202"/>
      <c r="AR354" s="64"/>
    </row>
    <row r="355" spans="1:44" ht="15.75" customHeight="1" x14ac:dyDescent="0.2">
      <c r="A355" s="43"/>
      <c r="B355" s="43"/>
      <c r="C355" s="43"/>
      <c r="D355" s="43"/>
      <c r="E355" s="43"/>
      <c r="F355" s="43"/>
      <c r="G355" s="194"/>
      <c r="H355" s="194"/>
      <c r="I355" s="194"/>
      <c r="J355" s="196"/>
      <c r="K355" s="196"/>
      <c r="L355" s="196"/>
      <c r="M355" s="196"/>
      <c r="N355" s="196"/>
      <c r="O355" s="197"/>
      <c r="P355" s="197"/>
      <c r="Q355" s="197"/>
      <c r="R355" s="197"/>
      <c r="S355" s="197"/>
      <c r="T355" s="197"/>
      <c r="U355" s="198"/>
      <c r="V355" s="257"/>
      <c r="W355" s="258"/>
      <c r="X355" s="200"/>
      <c r="Y355" s="43"/>
      <c r="Z355" s="199"/>
      <c r="AA355" s="199"/>
      <c r="AB355" s="199"/>
      <c r="AC355" s="199"/>
      <c r="AD355" s="199"/>
      <c r="AE355" s="43"/>
      <c r="AF355" s="199"/>
      <c r="AG355" s="196"/>
      <c r="AH355" s="201"/>
      <c r="AI355" s="201"/>
      <c r="AJ355" s="201"/>
      <c r="AK355" s="43"/>
      <c r="AL355" s="43"/>
      <c r="AM355" s="43"/>
      <c r="AN355" s="64"/>
      <c r="AO355" s="64"/>
      <c r="AP355" s="202"/>
      <c r="AQ355" s="202"/>
      <c r="AR355" s="64"/>
    </row>
    <row r="356" spans="1:44" ht="15.75" customHeight="1" x14ac:dyDescent="0.2">
      <c r="A356" s="43"/>
      <c r="B356" s="43"/>
      <c r="C356" s="43"/>
      <c r="D356" s="43"/>
      <c r="E356" s="43"/>
      <c r="F356" s="43"/>
      <c r="G356" s="194"/>
      <c r="H356" s="194"/>
      <c r="I356" s="194"/>
      <c r="J356" s="196"/>
      <c r="K356" s="196"/>
      <c r="L356" s="196"/>
      <c r="M356" s="196"/>
      <c r="N356" s="196"/>
      <c r="O356" s="197"/>
      <c r="P356" s="197"/>
      <c r="Q356" s="197"/>
      <c r="R356" s="197"/>
      <c r="S356" s="197"/>
      <c r="T356" s="197"/>
      <c r="U356" s="198"/>
      <c r="V356" s="257"/>
      <c r="W356" s="258"/>
      <c r="X356" s="200"/>
      <c r="Y356" s="43"/>
      <c r="Z356" s="199"/>
      <c r="AA356" s="199"/>
      <c r="AB356" s="199"/>
      <c r="AC356" s="199"/>
      <c r="AD356" s="199"/>
      <c r="AE356" s="43"/>
      <c r="AF356" s="199"/>
      <c r="AG356" s="196"/>
      <c r="AH356" s="201"/>
      <c r="AI356" s="201"/>
      <c r="AJ356" s="201"/>
      <c r="AK356" s="43"/>
      <c r="AL356" s="43"/>
      <c r="AM356" s="43"/>
      <c r="AN356" s="64"/>
      <c r="AO356" s="64"/>
      <c r="AP356" s="202"/>
      <c r="AQ356" s="202"/>
      <c r="AR356" s="64"/>
    </row>
    <row r="357" spans="1:44" ht="15.75" customHeight="1" x14ac:dyDescent="0.2">
      <c r="A357" s="43"/>
      <c r="B357" s="43"/>
      <c r="C357" s="43"/>
      <c r="D357" s="43"/>
      <c r="E357" s="43"/>
      <c r="F357" s="43"/>
      <c r="G357" s="194"/>
      <c r="H357" s="194"/>
      <c r="I357" s="194"/>
      <c r="J357" s="196"/>
      <c r="K357" s="196"/>
      <c r="L357" s="196"/>
      <c r="M357" s="196"/>
      <c r="N357" s="196"/>
      <c r="O357" s="197"/>
      <c r="P357" s="197"/>
      <c r="Q357" s="197"/>
      <c r="R357" s="197"/>
      <c r="S357" s="197"/>
      <c r="T357" s="197"/>
      <c r="U357" s="198"/>
      <c r="V357" s="257"/>
      <c r="W357" s="258"/>
      <c r="X357" s="200"/>
      <c r="Y357" s="43"/>
      <c r="Z357" s="199"/>
      <c r="AA357" s="199"/>
      <c r="AB357" s="199"/>
      <c r="AC357" s="199"/>
      <c r="AD357" s="199"/>
      <c r="AE357" s="43"/>
      <c r="AF357" s="199"/>
      <c r="AG357" s="196"/>
      <c r="AH357" s="201"/>
      <c r="AI357" s="201"/>
      <c r="AJ357" s="201"/>
      <c r="AK357" s="43"/>
      <c r="AL357" s="43"/>
      <c r="AM357" s="43"/>
      <c r="AN357" s="64"/>
      <c r="AO357" s="64"/>
      <c r="AP357" s="202"/>
      <c r="AQ357" s="202"/>
      <c r="AR357" s="64"/>
    </row>
    <row r="358" spans="1:44" ht="15.75" customHeight="1" x14ac:dyDescent="0.2">
      <c r="A358" s="43"/>
      <c r="B358" s="43"/>
      <c r="C358" s="43"/>
      <c r="D358" s="43"/>
      <c r="E358" s="43"/>
      <c r="F358" s="43"/>
      <c r="G358" s="194"/>
      <c r="H358" s="194"/>
      <c r="I358" s="194"/>
      <c r="J358" s="196"/>
      <c r="K358" s="196"/>
      <c r="L358" s="196"/>
      <c r="M358" s="196"/>
      <c r="N358" s="196"/>
      <c r="O358" s="197"/>
      <c r="P358" s="197"/>
      <c r="Q358" s="197"/>
      <c r="R358" s="197"/>
      <c r="S358" s="197"/>
      <c r="T358" s="197"/>
      <c r="U358" s="198"/>
      <c r="V358" s="257"/>
      <c r="W358" s="258"/>
      <c r="X358" s="200"/>
      <c r="Y358" s="43"/>
      <c r="Z358" s="199"/>
      <c r="AA358" s="199"/>
      <c r="AB358" s="199"/>
      <c r="AC358" s="199"/>
      <c r="AD358" s="199"/>
      <c r="AE358" s="43"/>
      <c r="AF358" s="199"/>
      <c r="AG358" s="196"/>
      <c r="AH358" s="201"/>
      <c r="AI358" s="201"/>
      <c r="AJ358" s="201"/>
      <c r="AK358" s="43"/>
      <c r="AL358" s="43"/>
      <c r="AM358" s="43"/>
      <c r="AN358" s="64"/>
      <c r="AO358" s="64"/>
      <c r="AP358" s="202"/>
      <c r="AQ358" s="202"/>
      <c r="AR358" s="64"/>
    </row>
    <row r="359" spans="1:44" ht="15.75" customHeight="1" x14ac:dyDescent="0.2">
      <c r="A359" s="43"/>
      <c r="B359" s="43"/>
      <c r="C359" s="43"/>
      <c r="D359" s="43"/>
      <c r="E359" s="43"/>
      <c r="F359" s="43"/>
      <c r="G359" s="194"/>
      <c r="H359" s="194"/>
      <c r="I359" s="194"/>
      <c r="J359" s="196"/>
      <c r="K359" s="196"/>
      <c r="L359" s="196"/>
      <c r="M359" s="196"/>
      <c r="N359" s="196"/>
      <c r="O359" s="197"/>
      <c r="P359" s="197"/>
      <c r="Q359" s="197"/>
      <c r="R359" s="197"/>
      <c r="S359" s="197"/>
      <c r="T359" s="197"/>
      <c r="U359" s="198"/>
      <c r="V359" s="257"/>
      <c r="W359" s="258"/>
      <c r="X359" s="200"/>
      <c r="Y359" s="43"/>
      <c r="Z359" s="199"/>
      <c r="AA359" s="199"/>
      <c r="AB359" s="199"/>
      <c r="AC359" s="199"/>
      <c r="AD359" s="199"/>
      <c r="AE359" s="43"/>
      <c r="AF359" s="199"/>
      <c r="AG359" s="196"/>
      <c r="AH359" s="201"/>
      <c r="AI359" s="201"/>
      <c r="AJ359" s="201"/>
      <c r="AK359" s="43"/>
      <c r="AL359" s="43"/>
      <c r="AM359" s="43"/>
      <c r="AN359" s="64"/>
      <c r="AO359" s="64"/>
      <c r="AP359" s="202"/>
      <c r="AQ359" s="202"/>
      <c r="AR359" s="64"/>
    </row>
    <row r="360" spans="1:44" ht="15.75" customHeight="1" x14ac:dyDescent="0.2">
      <c r="A360" s="43"/>
      <c r="B360" s="43"/>
      <c r="C360" s="43"/>
      <c r="D360" s="43"/>
      <c r="E360" s="43"/>
      <c r="F360" s="43"/>
      <c r="G360" s="194"/>
      <c r="H360" s="194"/>
      <c r="I360" s="194"/>
      <c r="J360" s="196"/>
      <c r="K360" s="196"/>
      <c r="L360" s="196"/>
      <c r="M360" s="196"/>
      <c r="N360" s="196"/>
      <c r="O360" s="197"/>
      <c r="P360" s="197"/>
      <c r="Q360" s="197"/>
      <c r="R360" s="197"/>
      <c r="S360" s="197"/>
      <c r="T360" s="197"/>
      <c r="U360" s="198"/>
      <c r="V360" s="257"/>
      <c r="W360" s="258"/>
      <c r="X360" s="200"/>
      <c r="Y360" s="43"/>
      <c r="Z360" s="199"/>
      <c r="AA360" s="199"/>
      <c r="AB360" s="199"/>
      <c r="AC360" s="199"/>
      <c r="AD360" s="199"/>
      <c r="AE360" s="43"/>
      <c r="AF360" s="199"/>
      <c r="AG360" s="196"/>
      <c r="AH360" s="201"/>
      <c r="AI360" s="201"/>
      <c r="AJ360" s="201"/>
      <c r="AK360" s="43"/>
      <c r="AL360" s="43"/>
      <c r="AM360" s="43"/>
      <c r="AN360" s="64"/>
      <c r="AO360" s="64"/>
      <c r="AP360" s="202"/>
      <c r="AQ360" s="202"/>
      <c r="AR360" s="64"/>
    </row>
    <row r="361" spans="1:44" ht="15.75" customHeight="1" x14ac:dyDescent="0.2">
      <c r="A361" s="43"/>
      <c r="B361" s="43"/>
      <c r="C361" s="43"/>
      <c r="D361" s="43"/>
      <c r="E361" s="43"/>
      <c r="F361" s="43"/>
      <c r="G361" s="194"/>
      <c r="H361" s="194"/>
      <c r="I361" s="194"/>
      <c r="J361" s="196"/>
      <c r="K361" s="196"/>
      <c r="L361" s="196"/>
      <c r="M361" s="196"/>
      <c r="N361" s="196"/>
      <c r="O361" s="197"/>
      <c r="P361" s="197"/>
      <c r="Q361" s="197"/>
      <c r="R361" s="197"/>
      <c r="S361" s="197"/>
      <c r="T361" s="197"/>
      <c r="U361" s="198"/>
      <c r="V361" s="257"/>
      <c r="W361" s="258"/>
      <c r="X361" s="200"/>
      <c r="Y361" s="43"/>
      <c r="Z361" s="199"/>
      <c r="AA361" s="199"/>
      <c r="AB361" s="199"/>
      <c r="AC361" s="199"/>
      <c r="AD361" s="199"/>
      <c r="AE361" s="43"/>
      <c r="AF361" s="199"/>
      <c r="AG361" s="196"/>
      <c r="AH361" s="201"/>
      <c r="AI361" s="201"/>
      <c r="AJ361" s="201"/>
      <c r="AK361" s="43"/>
      <c r="AL361" s="43"/>
      <c r="AM361" s="43"/>
      <c r="AN361" s="64"/>
      <c r="AO361" s="64"/>
      <c r="AP361" s="202"/>
      <c r="AQ361" s="202"/>
      <c r="AR361" s="64"/>
    </row>
    <row r="362" spans="1:44" ht="15.75" customHeight="1" x14ac:dyDescent="0.2">
      <c r="A362" s="43"/>
      <c r="B362" s="43"/>
      <c r="C362" s="43"/>
      <c r="D362" s="43"/>
      <c r="E362" s="43"/>
      <c r="F362" s="43"/>
      <c r="G362" s="194"/>
      <c r="H362" s="194"/>
      <c r="I362" s="194"/>
      <c r="J362" s="196"/>
      <c r="K362" s="196"/>
      <c r="L362" s="196"/>
      <c r="M362" s="196"/>
      <c r="N362" s="196"/>
      <c r="O362" s="197"/>
      <c r="P362" s="197"/>
      <c r="Q362" s="197"/>
      <c r="R362" s="197"/>
      <c r="S362" s="197"/>
      <c r="T362" s="197"/>
      <c r="U362" s="198"/>
      <c r="V362" s="257"/>
      <c r="W362" s="258"/>
      <c r="X362" s="200"/>
      <c r="Y362" s="43"/>
      <c r="Z362" s="199"/>
      <c r="AA362" s="199"/>
      <c r="AB362" s="199"/>
      <c r="AC362" s="199"/>
      <c r="AD362" s="199"/>
      <c r="AE362" s="43"/>
      <c r="AF362" s="199"/>
      <c r="AG362" s="196"/>
      <c r="AH362" s="201"/>
      <c r="AI362" s="201"/>
      <c r="AJ362" s="201"/>
      <c r="AK362" s="43"/>
      <c r="AL362" s="43"/>
      <c r="AM362" s="43"/>
      <c r="AN362" s="64"/>
      <c r="AO362" s="64"/>
      <c r="AP362" s="202"/>
      <c r="AQ362" s="202"/>
      <c r="AR362" s="64"/>
    </row>
    <row r="363" spans="1:44" ht="15.75" customHeight="1" x14ac:dyDescent="0.2">
      <c r="A363" s="43"/>
      <c r="B363" s="43"/>
      <c r="C363" s="43"/>
      <c r="D363" s="43"/>
      <c r="E363" s="43"/>
      <c r="F363" s="43"/>
      <c r="G363" s="194"/>
      <c r="H363" s="194"/>
      <c r="I363" s="194"/>
      <c r="J363" s="196"/>
      <c r="K363" s="196"/>
      <c r="L363" s="196"/>
      <c r="M363" s="196"/>
      <c r="N363" s="196"/>
      <c r="O363" s="197"/>
      <c r="P363" s="197"/>
      <c r="Q363" s="197"/>
      <c r="R363" s="197"/>
      <c r="S363" s="197"/>
      <c r="T363" s="197"/>
      <c r="U363" s="198"/>
      <c r="V363" s="257"/>
      <c r="W363" s="258"/>
      <c r="X363" s="200"/>
      <c r="Y363" s="43"/>
      <c r="Z363" s="199"/>
      <c r="AA363" s="199"/>
      <c r="AB363" s="199"/>
      <c r="AC363" s="199"/>
      <c r="AD363" s="199"/>
      <c r="AE363" s="43"/>
      <c r="AF363" s="199"/>
      <c r="AG363" s="196"/>
      <c r="AH363" s="201"/>
      <c r="AI363" s="201"/>
      <c r="AJ363" s="201"/>
      <c r="AK363" s="43"/>
      <c r="AL363" s="43"/>
      <c r="AM363" s="43"/>
      <c r="AN363" s="64"/>
      <c r="AO363" s="64"/>
      <c r="AP363" s="202"/>
      <c r="AQ363" s="202"/>
      <c r="AR363" s="64"/>
    </row>
    <row r="364" spans="1:44" ht="15.75" customHeight="1" x14ac:dyDescent="0.2">
      <c r="A364" s="43"/>
      <c r="B364" s="43"/>
      <c r="C364" s="43"/>
      <c r="D364" s="43"/>
      <c r="E364" s="43"/>
      <c r="F364" s="43"/>
      <c r="G364" s="194"/>
      <c r="H364" s="194"/>
      <c r="I364" s="194"/>
      <c r="J364" s="196"/>
      <c r="K364" s="196"/>
      <c r="L364" s="196"/>
      <c r="M364" s="196"/>
      <c r="N364" s="196"/>
      <c r="O364" s="197"/>
      <c r="P364" s="197"/>
      <c r="Q364" s="197"/>
      <c r="R364" s="197"/>
      <c r="S364" s="197"/>
      <c r="T364" s="197"/>
      <c r="U364" s="198"/>
      <c r="V364" s="257"/>
      <c r="W364" s="258"/>
      <c r="X364" s="200"/>
      <c r="Y364" s="43"/>
      <c r="Z364" s="199"/>
      <c r="AA364" s="199"/>
      <c r="AB364" s="199"/>
      <c r="AC364" s="199"/>
      <c r="AD364" s="199"/>
      <c r="AE364" s="43"/>
      <c r="AF364" s="199"/>
      <c r="AG364" s="196"/>
      <c r="AH364" s="201"/>
      <c r="AI364" s="201"/>
      <c r="AJ364" s="201"/>
      <c r="AK364" s="43"/>
      <c r="AL364" s="43"/>
      <c r="AM364" s="43"/>
      <c r="AN364" s="64"/>
      <c r="AO364" s="64"/>
      <c r="AP364" s="202"/>
      <c r="AQ364" s="202"/>
      <c r="AR364" s="64"/>
    </row>
    <row r="365" spans="1:44" ht="15.75" customHeight="1" x14ac:dyDescent="0.2">
      <c r="A365" s="43"/>
      <c r="B365" s="43"/>
      <c r="C365" s="43"/>
      <c r="D365" s="43"/>
      <c r="E365" s="43"/>
      <c r="F365" s="43"/>
      <c r="G365" s="194"/>
      <c r="H365" s="194"/>
      <c r="I365" s="194"/>
      <c r="J365" s="196"/>
      <c r="K365" s="196"/>
      <c r="L365" s="196"/>
      <c r="M365" s="196"/>
      <c r="N365" s="196"/>
      <c r="O365" s="197"/>
      <c r="P365" s="197"/>
      <c r="Q365" s="197"/>
      <c r="R365" s="197"/>
      <c r="S365" s="197"/>
      <c r="T365" s="197"/>
      <c r="U365" s="198"/>
      <c r="V365" s="257"/>
      <c r="W365" s="258"/>
      <c r="X365" s="200"/>
      <c r="Y365" s="43"/>
      <c r="Z365" s="199"/>
      <c r="AA365" s="199"/>
      <c r="AB365" s="199"/>
      <c r="AC365" s="199"/>
      <c r="AD365" s="199"/>
      <c r="AE365" s="43"/>
      <c r="AF365" s="199"/>
      <c r="AG365" s="196"/>
      <c r="AH365" s="201"/>
      <c r="AI365" s="201"/>
      <c r="AJ365" s="201"/>
      <c r="AK365" s="43"/>
      <c r="AL365" s="43"/>
      <c r="AM365" s="43"/>
      <c r="AN365" s="64"/>
      <c r="AO365" s="64"/>
      <c r="AP365" s="202"/>
      <c r="AQ365" s="202"/>
      <c r="AR365" s="64"/>
    </row>
    <row r="366" spans="1:44" ht="15.75" customHeight="1" x14ac:dyDescent="0.2">
      <c r="A366" s="43"/>
      <c r="B366" s="43"/>
      <c r="C366" s="43"/>
      <c r="D366" s="43"/>
      <c r="E366" s="43"/>
      <c r="F366" s="43"/>
      <c r="G366" s="194"/>
      <c r="H366" s="194"/>
      <c r="I366" s="194"/>
      <c r="J366" s="196"/>
      <c r="K366" s="196"/>
      <c r="L366" s="196"/>
      <c r="M366" s="196"/>
      <c r="N366" s="196"/>
      <c r="O366" s="197"/>
      <c r="P366" s="197"/>
      <c r="Q366" s="197"/>
      <c r="R366" s="197"/>
      <c r="S366" s="197"/>
      <c r="T366" s="197"/>
      <c r="U366" s="198"/>
      <c r="V366" s="257"/>
      <c r="W366" s="258"/>
      <c r="X366" s="200"/>
      <c r="Y366" s="43"/>
      <c r="Z366" s="199"/>
      <c r="AA366" s="199"/>
      <c r="AB366" s="199"/>
      <c r="AC366" s="199"/>
      <c r="AD366" s="199"/>
      <c r="AE366" s="43"/>
      <c r="AF366" s="199"/>
      <c r="AG366" s="196"/>
      <c r="AH366" s="201"/>
      <c r="AI366" s="201"/>
      <c r="AJ366" s="201"/>
      <c r="AK366" s="43"/>
      <c r="AL366" s="43"/>
      <c r="AM366" s="43"/>
      <c r="AN366" s="64"/>
      <c r="AO366" s="64"/>
      <c r="AP366" s="202"/>
      <c r="AQ366" s="202"/>
      <c r="AR366" s="64"/>
    </row>
    <row r="367" spans="1:44" ht="15.75" customHeight="1" x14ac:dyDescent="0.2">
      <c r="A367" s="43"/>
      <c r="B367" s="43"/>
      <c r="C367" s="43"/>
      <c r="D367" s="43"/>
      <c r="E367" s="43"/>
      <c r="F367" s="43"/>
      <c r="G367" s="194"/>
      <c r="H367" s="194"/>
      <c r="I367" s="194"/>
      <c r="J367" s="196"/>
      <c r="K367" s="196"/>
      <c r="L367" s="196"/>
      <c r="M367" s="196"/>
      <c r="N367" s="196"/>
      <c r="O367" s="197"/>
      <c r="P367" s="197"/>
      <c r="Q367" s="197"/>
      <c r="R367" s="197"/>
      <c r="S367" s="197"/>
      <c r="T367" s="197"/>
      <c r="U367" s="198"/>
      <c r="V367" s="257"/>
      <c r="W367" s="258"/>
      <c r="X367" s="200"/>
      <c r="Y367" s="43"/>
      <c r="Z367" s="199"/>
      <c r="AA367" s="199"/>
      <c r="AB367" s="199"/>
      <c r="AC367" s="199"/>
      <c r="AD367" s="199"/>
      <c r="AE367" s="43"/>
      <c r="AF367" s="199"/>
      <c r="AG367" s="196"/>
      <c r="AH367" s="201"/>
      <c r="AI367" s="201"/>
      <c r="AJ367" s="201"/>
      <c r="AK367" s="43"/>
      <c r="AL367" s="43"/>
      <c r="AM367" s="43"/>
      <c r="AN367" s="64"/>
      <c r="AO367" s="64"/>
      <c r="AP367" s="202"/>
      <c r="AQ367" s="202"/>
      <c r="AR367" s="64"/>
    </row>
    <row r="368" spans="1:44" ht="15.75" customHeight="1" x14ac:dyDescent="0.2">
      <c r="A368" s="43"/>
      <c r="B368" s="43"/>
      <c r="C368" s="43"/>
      <c r="D368" s="43"/>
      <c r="E368" s="43"/>
      <c r="F368" s="43"/>
      <c r="G368" s="194"/>
      <c r="H368" s="194"/>
      <c r="I368" s="194"/>
      <c r="J368" s="196"/>
      <c r="K368" s="196"/>
      <c r="L368" s="196"/>
      <c r="M368" s="196"/>
      <c r="N368" s="196"/>
      <c r="O368" s="197"/>
      <c r="P368" s="197"/>
      <c r="Q368" s="197"/>
      <c r="R368" s="197"/>
      <c r="S368" s="197"/>
      <c r="T368" s="197"/>
      <c r="U368" s="198"/>
      <c r="V368" s="257"/>
      <c r="W368" s="258"/>
      <c r="X368" s="200"/>
      <c r="Y368" s="43"/>
      <c r="Z368" s="199"/>
      <c r="AA368" s="199"/>
      <c r="AB368" s="199"/>
      <c r="AC368" s="199"/>
      <c r="AD368" s="199"/>
      <c r="AE368" s="43"/>
      <c r="AF368" s="199"/>
      <c r="AG368" s="196"/>
      <c r="AH368" s="201"/>
      <c r="AI368" s="201"/>
      <c r="AJ368" s="201"/>
      <c r="AK368" s="43"/>
      <c r="AL368" s="43"/>
      <c r="AM368" s="43"/>
      <c r="AN368" s="64"/>
      <c r="AO368" s="64"/>
      <c r="AP368" s="202"/>
      <c r="AQ368" s="202"/>
      <c r="AR368" s="64"/>
    </row>
    <row r="369" spans="1:44" ht="15.75" customHeight="1" x14ac:dyDescent="0.2">
      <c r="A369" s="43"/>
      <c r="B369" s="43"/>
      <c r="C369" s="43"/>
      <c r="D369" s="43"/>
      <c r="E369" s="43"/>
      <c r="F369" s="43"/>
      <c r="G369" s="194"/>
      <c r="H369" s="194"/>
      <c r="I369" s="194"/>
      <c r="J369" s="196"/>
      <c r="K369" s="196"/>
      <c r="L369" s="196"/>
      <c r="M369" s="196"/>
      <c r="N369" s="196"/>
      <c r="O369" s="197"/>
      <c r="P369" s="197"/>
      <c r="Q369" s="197"/>
      <c r="R369" s="197"/>
      <c r="S369" s="197"/>
      <c r="T369" s="197"/>
      <c r="U369" s="198"/>
      <c r="V369" s="257"/>
      <c r="W369" s="258"/>
      <c r="X369" s="200"/>
      <c r="Y369" s="43"/>
      <c r="Z369" s="199"/>
      <c r="AA369" s="199"/>
      <c r="AB369" s="199"/>
      <c r="AC369" s="199"/>
      <c r="AD369" s="199"/>
      <c r="AE369" s="43"/>
      <c r="AF369" s="199"/>
      <c r="AG369" s="196"/>
      <c r="AH369" s="201"/>
      <c r="AI369" s="201"/>
      <c r="AJ369" s="201"/>
      <c r="AK369" s="43"/>
      <c r="AL369" s="43"/>
      <c r="AM369" s="43"/>
      <c r="AN369" s="64"/>
      <c r="AO369" s="64"/>
      <c r="AP369" s="202"/>
      <c r="AQ369" s="202"/>
      <c r="AR369" s="64"/>
    </row>
    <row r="370" spans="1:44" ht="15.75" customHeight="1" x14ac:dyDescent="0.2">
      <c r="A370" s="43"/>
      <c r="B370" s="43"/>
      <c r="C370" s="43"/>
      <c r="D370" s="43"/>
      <c r="E370" s="43"/>
      <c r="F370" s="43"/>
      <c r="G370" s="194"/>
      <c r="H370" s="194"/>
      <c r="I370" s="194"/>
      <c r="J370" s="196"/>
      <c r="K370" s="196"/>
      <c r="L370" s="196"/>
      <c r="M370" s="196"/>
      <c r="N370" s="196"/>
      <c r="O370" s="197"/>
      <c r="P370" s="197"/>
      <c r="Q370" s="197"/>
      <c r="R370" s="197"/>
      <c r="S370" s="197"/>
      <c r="T370" s="197"/>
      <c r="U370" s="198"/>
      <c r="V370" s="257"/>
      <c r="W370" s="258"/>
      <c r="X370" s="200"/>
      <c r="Y370" s="43"/>
      <c r="Z370" s="199"/>
      <c r="AA370" s="199"/>
      <c r="AB370" s="199"/>
      <c r="AC370" s="199"/>
      <c r="AD370" s="199"/>
      <c r="AE370" s="43"/>
      <c r="AF370" s="199"/>
      <c r="AG370" s="196"/>
      <c r="AH370" s="201"/>
      <c r="AI370" s="201"/>
      <c r="AJ370" s="201"/>
      <c r="AK370" s="43"/>
      <c r="AL370" s="43"/>
      <c r="AM370" s="43"/>
      <c r="AN370" s="64"/>
      <c r="AO370" s="64"/>
      <c r="AP370" s="202"/>
      <c r="AQ370" s="202"/>
      <c r="AR370" s="64"/>
    </row>
    <row r="371" spans="1:44" ht="15.75" customHeight="1" x14ac:dyDescent="0.2">
      <c r="A371" s="43"/>
      <c r="B371" s="43"/>
      <c r="C371" s="43"/>
      <c r="D371" s="43"/>
      <c r="E371" s="43"/>
      <c r="F371" s="43"/>
      <c r="G371" s="194"/>
      <c r="H371" s="194"/>
      <c r="I371" s="194"/>
      <c r="J371" s="196"/>
      <c r="K371" s="196"/>
      <c r="L371" s="196"/>
      <c r="M371" s="196"/>
      <c r="N371" s="196"/>
      <c r="O371" s="197"/>
      <c r="P371" s="197"/>
      <c r="Q371" s="197"/>
      <c r="R371" s="197"/>
      <c r="S371" s="197"/>
      <c r="T371" s="197"/>
      <c r="U371" s="198"/>
      <c r="V371" s="257"/>
      <c r="W371" s="258"/>
      <c r="X371" s="200"/>
      <c r="Y371" s="43"/>
      <c r="Z371" s="199"/>
      <c r="AA371" s="199"/>
      <c r="AB371" s="199"/>
      <c r="AC371" s="199"/>
      <c r="AD371" s="199"/>
      <c r="AE371" s="43"/>
      <c r="AF371" s="199"/>
      <c r="AG371" s="196"/>
      <c r="AH371" s="201"/>
      <c r="AI371" s="201"/>
      <c r="AJ371" s="201"/>
      <c r="AK371" s="43"/>
      <c r="AL371" s="43"/>
      <c r="AM371" s="43"/>
      <c r="AN371" s="64"/>
      <c r="AO371" s="64"/>
      <c r="AP371" s="202"/>
      <c r="AQ371" s="202"/>
      <c r="AR371" s="64"/>
    </row>
    <row r="372" spans="1:44" ht="15.75" customHeight="1" x14ac:dyDescent="0.2">
      <c r="A372" s="43"/>
      <c r="B372" s="43"/>
      <c r="C372" s="43"/>
      <c r="D372" s="43"/>
      <c r="E372" s="43"/>
      <c r="F372" s="43"/>
      <c r="G372" s="194"/>
      <c r="H372" s="194"/>
      <c r="I372" s="194"/>
      <c r="J372" s="196"/>
      <c r="K372" s="196"/>
      <c r="L372" s="196"/>
      <c r="M372" s="196"/>
      <c r="N372" s="196"/>
      <c r="O372" s="197"/>
      <c r="P372" s="197"/>
      <c r="Q372" s="197"/>
      <c r="R372" s="197"/>
      <c r="S372" s="197"/>
      <c r="T372" s="197"/>
      <c r="U372" s="198"/>
      <c r="V372" s="257"/>
      <c r="W372" s="258"/>
      <c r="X372" s="200"/>
      <c r="Y372" s="43"/>
      <c r="Z372" s="199"/>
      <c r="AA372" s="199"/>
      <c r="AB372" s="199"/>
      <c r="AC372" s="199"/>
      <c r="AD372" s="199"/>
      <c r="AE372" s="43"/>
      <c r="AF372" s="199"/>
      <c r="AG372" s="196"/>
      <c r="AH372" s="201"/>
      <c r="AI372" s="201"/>
      <c r="AJ372" s="201"/>
      <c r="AK372" s="43"/>
      <c r="AL372" s="43"/>
      <c r="AM372" s="43"/>
      <c r="AN372" s="64"/>
      <c r="AO372" s="64"/>
      <c r="AP372" s="202"/>
      <c r="AQ372" s="202"/>
      <c r="AR372" s="64"/>
    </row>
    <row r="373" spans="1:44" ht="15.75" customHeight="1" x14ac:dyDescent="0.2">
      <c r="A373" s="43"/>
      <c r="B373" s="43"/>
      <c r="C373" s="43"/>
      <c r="D373" s="43"/>
      <c r="E373" s="43"/>
      <c r="F373" s="43"/>
      <c r="G373" s="194"/>
      <c r="H373" s="194"/>
      <c r="I373" s="194"/>
      <c r="J373" s="196"/>
      <c r="K373" s="196"/>
      <c r="L373" s="196"/>
      <c r="M373" s="196"/>
      <c r="N373" s="196"/>
      <c r="O373" s="197"/>
      <c r="P373" s="197"/>
      <c r="Q373" s="197"/>
      <c r="R373" s="197"/>
      <c r="S373" s="197"/>
      <c r="T373" s="197"/>
      <c r="U373" s="198"/>
      <c r="V373" s="257"/>
      <c r="W373" s="258"/>
      <c r="X373" s="200"/>
      <c r="Y373" s="43"/>
      <c r="Z373" s="199"/>
      <c r="AA373" s="199"/>
      <c r="AB373" s="199"/>
      <c r="AC373" s="199"/>
      <c r="AD373" s="199"/>
      <c r="AE373" s="43"/>
      <c r="AF373" s="199"/>
      <c r="AG373" s="196"/>
      <c r="AH373" s="201"/>
      <c r="AI373" s="201"/>
      <c r="AJ373" s="201"/>
      <c r="AK373" s="43"/>
      <c r="AL373" s="43"/>
      <c r="AM373" s="43"/>
      <c r="AN373" s="64"/>
      <c r="AO373" s="64"/>
      <c r="AP373" s="202"/>
      <c r="AQ373" s="202"/>
      <c r="AR373" s="64"/>
    </row>
    <row r="374" spans="1:44" ht="15.75" customHeight="1" x14ac:dyDescent="0.2">
      <c r="A374" s="43"/>
      <c r="B374" s="43"/>
      <c r="C374" s="43"/>
      <c r="D374" s="43"/>
      <c r="E374" s="43"/>
      <c r="F374" s="43"/>
      <c r="G374" s="194"/>
      <c r="H374" s="194"/>
      <c r="I374" s="194"/>
      <c r="J374" s="196"/>
      <c r="K374" s="196"/>
      <c r="L374" s="196"/>
      <c r="M374" s="196"/>
      <c r="N374" s="196"/>
      <c r="O374" s="197"/>
      <c r="P374" s="197"/>
      <c r="Q374" s="197"/>
      <c r="R374" s="197"/>
      <c r="S374" s="197"/>
      <c r="T374" s="197"/>
      <c r="U374" s="198"/>
      <c r="V374" s="257"/>
      <c r="W374" s="258"/>
      <c r="X374" s="200"/>
      <c r="Y374" s="43"/>
      <c r="Z374" s="199"/>
      <c r="AA374" s="199"/>
      <c r="AB374" s="199"/>
      <c r="AC374" s="199"/>
      <c r="AD374" s="199"/>
      <c r="AE374" s="43"/>
      <c r="AF374" s="199"/>
      <c r="AG374" s="196"/>
      <c r="AH374" s="201"/>
      <c r="AI374" s="201"/>
      <c r="AJ374" s="201"/>
      <c r="AK374" s="43"/>
      <c r="AL374" s="43"/>
      <c r="AM374" s="43"/>
      <c r="AN374" s="64"/>
      <c r="AO374" s="64"/>
      <c r="AP374" s="202"/>
      <c r="AQ374" s="202"/>
      <c r="AR374" s="64"/>
    </row>
    <row r="375" spans="1:44" ht="15.75" customHeight="1" x14ac:dyDescent="0.2">
      <c r="A375" s="43"/>
      <c r="B375" s="43"/>
      <c r="C375" s="43"/>
      <c r="D375" s="43"/>
      <c r="E375" s="43"/>
      <c r="F375" s="43"/>
      <c r="G375" s="194"/>
      <c r="H375" s="194"/>
      <c r="I375" s="194"/>
      <c r="J375" s="196"/>
      <c r="K375" s="196"/>
      <c r="L375" s="196"/>
      <c r="M375" s="196"/>
      <c r="N375" s="196"/>
      <c r="O375" s="197"/>
      <c r="P375" s="197"/>
      <c r="Q375" s="197"/>
      <c r="R375" s="197"/>
      <c r="S375" s="197"/>
      <c r="T375" s="197"/>
      <c r="U375" s="198"/>
      <c r="V375" s="257"/>
      <c r="W375" s="258"/>
      <c r="X375" s="200"/>
      <c r="Y375" s="43"/>
      <c r="Z375" s="199"/>
      <c r="AA375" s="199"/>
      <c r="AB375" s="199"/>
      <c r="AC375" s="199"/>
      <c r="AD375" s="199"/>
      <c r="AE375" s="43"/>
      <c r="AF375" s="199"/>
      <c r="AG375" s="196"/>
      <c r="AH375" s="201"/>
      <c r="AI375" s="201"/>
      <c r="AJ375" s="201"/>
      <c r="AK375" s="43"/>
      <c r="AL375" s="43"/>
      <c r="AM375" s="43"/>
      <c r="AN375" s="64"/>
      <c r="AO375" s="64"/>
      <c r="AP375" s="202"/>
      <c r="AQ375" s="202"/>
      <c r="AR375" s="64"/>
    </row>
    <row r="376" spans="1:44" ht="15.75" customHeight="1" x14ac:dyDescent="0.2">
      <c r="A376" s="43"/>
      <c r="B376" s="43"/>
      <c r="C376" s="43"/>
      <c r="D376" s="43"/>
      <c r="E376" s="43"/>
      <c r="F376" s="43"/>
      <c r="G376" s="194"/>
      <c r="H376" s="194"/>
      <c r="I376" s="194"/>
      <c r="J376" s="196"/>
      <c r="K376" s="196"/>
      <c r="L376" s="196"/>
      <c r="M376" s="196"/>
      <c r="N376" s="196"/>
      <c r="O376" s="197"/>
      <c r="P376" s="197"/>
      <c r="Q376" s="197"/>
      <c r="R376" s="197"/>
      <c r="S376" s="197"/>
      <c r="T376" s="197"/>
      <c r="U376" s="198"/>
      <c r="V376" s="257"/>
      <c r="W376" s="258"/>
      <c r="X376" s="200"/>
      <c r="Y376" s="43"/>
      <c r="Z376" s="199"/>
      <c r="AA376" s="199"/>
      <c r="AB376" s="199"/>
      <c r="AC376" s="199"/>
      <c r="AD376" s="199"/>
      <c r="AE376" s="43"/>
      <c r="AF376" s="199"/>
      <c r="AG376" s="196"/>
      <c r="AH376" s="201"/>
      <c r="AI376" s="201"/>
      <c r="AJ376" s="201"/>
      <c r="AK376" s="43"/>
      <c r="AL376" s="43"/>
      <c r="AM376" s="43"/>
      <c r="AN376" s="64"/>
      <c r="AO376" s="64"/>
      <c r="AP376" s="202"/>
      <c r="AQ376" s="202"/>
      <c r="AR376" s="64"/>
    </row>
    <row r="377" spans="1:44" ht="15.75" customHeight="1" x14ac:dyDescent="0.2">
      <c r="A377" s="43"/>
      <c r="B377" s="43"/>
      <c r="C377" s="43"/>
      <c r="D377" s="43"/>
      <c r="E377" s="43"/>
      <c r="F377" s="43"/>
      <c r="G377" s="194"/>
      <c r="H377" s="194"/>
      <c r="I377" s="194"/>
      <c r="J377" s="196"/>
      <c r="K377" s="196"/>
      <c r="L377" s="196"/>
      <c r="M377" s="196"/>
      <c r="N377" s="196"/>
      <c r="O377" s="197"/>
      <c r="P377" s="197"/>
      <c r="Q377" s="197"/>
      <c r="R377" s="197"/>
      <c r="S377" s="197"/>
      <c r="T377" s="197"/>
      <c r="U377" s="198"/>
      <c r="V377" s="257"/>
      <c r="W377" s="258"/>
      <c r="X377" s="200"/>
      <c r="Y377" s="43"/>
      <c r="Z377" s="199"/>
      <c r="AA377" s="199"/>
      <c r="AB377" s="199"/>
      <c r="AC377" s="199"/>
      <c r="AD377" s="199"/>
      <c r="AE377" s="43"/>
      <c r="AF377" s="199"/>
      <c r="AG377" s="196"/>
      <c r="AH377" s="201"/>
      <c r="AI377" s="201"/>
      <c r="AJ377" s="201"/>
      <c r="AK377" s="43"/>
      <c r="AL377" s="43"/>
      <c r="AM377" s="43"/>
      <c r="AN377" s="64"/>
      <c r="AO377" s="64"/>
      <c r="AP377" s="202"/>
      <c r="AQ377" s="202"/>
      <c r="AR377" s="64"/>
    </row>
    <row r="378" spans="1:44" ht="15.75" customHeight="1" x14ac:dyDescent="0.2">
      <c r="A378" s="43"/>
      <c r="B378" s="43"/>
      <c r="C378" s="43"/>
      <c r="D378" s="43"/>
      <c r="E378" s="43"/>
      <c r="F378" s="43"/>
      <c r="G378" s="194"/>
      <c r="H378" s="194"/>
      <c r="I378" s="194"/>
      <c r="J378" s="196"/>
      <c r="K378" s="196"/>
      <c r="L378" s="196"/>
      <c r="M378" s="196"/>
      <c r="N378" s="196"/>
      <c r="O378" s="197"/>
      <c r="P378" s="197"/>
      <c r="Q378" s="197"/>
      <c r="R378" s="197"/>
      <c r="S378" s="197"/>
      <c r="T378" s="197"/>
      <c r="U378" s="198"/>
      <c r="V378" s="257"/>
      <c r="W378" s="258"/>
      <c r="X378" s="200"/>
      <c r="Y378" s="43"/>
      <c r="Z378" s="199"/>
      <c r="AA378" s="199"/>
      <c r="AB378" s="199"/>
      <c r="AC378" s="199"/>
      <c r="AD378" s="199"/>
      <c r="AE378" s="43"/>
      <c r="AF378" s="199"/>
      <c r="AG378" s="196"/>
      <c r="AH378" s="201"/>
      <c r="AI378" s="201"/>
      <c r="AJ378" s="201"/>
      <c r="AK378" s="43"/>
      <c r="AL378" s="43"/>
      <c r="AM378" s="43"/>
      <c r="AN378" s="64"/>
      <c r="AO378" s="64"/>
      <c r="AP378" s="202"/>
      <c r="AQ378" s="202"/>
      <c r="AR378" s="64"/>
    </row>
    <row r="379" spans="1:44" ht="15.75" customHeight="1" x14ac:dyDescent="0.2">
      <c r="A379" s="43"/>
      <c r="B379" s="43"/>
      <c r="C379" s="43"/>
      <c r="D379" s="43"/>
      <c r="E379" s="43"/>
      <c r="F379" s="43"/>
      <c r="G379" s="194"/>
      <c r="H379" s="194"/>
      <c r="I379" s="194"/>
      <c r="J379" s="196"/>
      <c r="K379" s="196"/>
      <c r="L379" s="196"/>
      <c r="M379" s="196"/>
      <c r="N379" s="196"/>
      <c r="O379" s="197"/>
      <c r="P379" s="197"/>
      <c r="Q379" s="197"/>
      <c r="R379" s="197"/>
      <c r="S379" s="197"/>
      <c r="T379" s="197"/>
      <c r="U379" s="198"/>
      <c r="V379" s="257"/>
      <c r="W379" s="258"/>
      <c r="X379" s="200"/>
      <c r="Y379" s="43"/>
      <c r="Z379" s="199"/>
      <c r="AA379" s="199"/>
      <c r="AB379" s="199"/>
      <c r="AC379" s="199"/>
      <c r="AD379" s="199"/>
      <c r="AE379" s="43"/>
      <c r="AF379" s="199"/>
      <c r="AG379" s="196"/>
      <c r="AH379" s="201"/>
      <c r="AI379" s="201"/>
      <c r="AJ379" s="201"/>
      <c r="AK379" s="43"/>
      <c r="AL379" s="43"/>
      <c r="AM379" s="43"/>
      <c r="AN379" s="64"/>
      <c r="AO379" s="64"/>
      <c r="AP379" s="202"/>
      <c r="AQ379" s="202"/>
      <c r="AR379" s="64"/>
    </row>
    <row r="380" spans="1:44" ht="15.75" customHeight="1" x14ac:dyDescent="0.2">
      <c r="A380" s="43"/>
      <c r="B380" s="43"/>
      <c r="C380" s="43"/>
      <c r="D380" s="43"/>
      <c r="E380" s="43"/>
      <c r="F380" s="43"/>
      <c r="G380" s="194"/>
      <c r="H380" s="194"/>
      <c r="I380" s="194"/>
      <c r="J380" s="196"/>
      <c r="K380" s="196"/>
      <c r="L380" s="196"/>
      <c r="M380" s="196"/>
      <c r="N380" s="196"/>
      <c r="O380" s="197"/>
      <c r="P380" s="197"/>
      <c r="Q380" s="197"/>
      <c r="R380" s="197"/>
      <c r="S380" s="197"/>
      <c r="T380" s="197"/>
      <c r="U380" s="198"/>
      <c r="V380" s="257"/>
      <c r="W380" s="258"/>
      <c r="X380" s="200"/>
      <c r="Y380" s="43"/>
      <c r="Z380" s="199"/>
      <c r="AA380" s="199"/>
      <c r="AB380" s="199"/>
      <c r="AC380" s="199"/>
      <c r="AD380" s="199"/>
      <c r="AE380" s="43"/>
      <c r="AF380" s="199"/>
      <c r="AG380" s="196"/>
      <c r="AH380" s="201"/>
      <c r="AI380" s="201"/>
      <c r="AJ380" s="201"/>
      <c r="AK380" s="43"/>
      <c r="AL380" s="43"/>
      <c r="AM380" s="43"/>
      <c r="AN380" s="64"/>
      <c r="AO380" s="64"/>
      <c r="AP380" s="202"/>
      <c r="AQ380" s="202"/>
      <c r="AR380" s="64"/>
    </row>
    <row r="381" spans="1:44" ht="15.75" customHeight="1" x14ac:dyDescent="0.2">
      <c r="A381" s="43"/>
      <c r="B381" s="43"/>
      <c r="C381" s="43"/>
      <c r="D381" s="43"/>
      <c r="E381" s="43"/>
      <c r="F381" s="43"/>
      <c r="G381" s="194"/>
      <c r="H381" s="194"/>
      <c r="I381" s="194"/>
      <c r="J381" s="196"/>
      <c r="K381" s="196"/>
      <c r="L381" s="196"/>
      <c r="M381" s="196"/>
      <c r="N381" s="196"/>
      <c r="O381" s="197"/>
      <c r="P381" s="197"/>
      <c r="Q381" s="197"/>
      <c r="R381" s="197"/>
      <c r="S381" s="197"/>
      <c r="T381" s="197"/>
      <c r="U381" s="198"/>
      <c r="V381" s="257"/>
      <c r="W381" s="258"/>
      <c r="X381" s="200"/>
      <c r="Y381" s="43"/>
      <c r="Z381" s="199"/>
      <c r="AA381" s="199"/>
      <c r="AB381" s="199"/>
      <c r="AC381" s="199"/>
      <c r="AD381" s="199"/>
      <c r="AE381" s="43"/>
      <c r="AF381" s="199"/>
      <c r="AG381" s="196"/>
      <c r="AH381" s="201"/>
      <c r="AI381" s="201"/>
      <c r="AJ381" s="201"/>
      <c r="AK381" s="43"/>
      <c r="AL381" s="43"/>
      <c r="AM381" s="43"/>
      <c r="AN381" s="64"/>
      <c r="AO381" s="64"/>
      <c r="AP381" s="202"/>
      <c r="AQ381" s="202"/>
      <c r="AR381" s="64"/>
    </row>
    <row r="382" spans="1:44" ht="15.75" customHeight="1" x14ac:dyDescent="0.2">
      <c r="A382" s="43"/>
      <c r="B382" s="43"/>
      <c r="C382" s="43"/>
      <c r="D382" s="43"/>
      <c r="E382" s="43"/>
      <c r="F382" s="43"/>
      <c r="G382" s="194"/>
      <c r="H382" s="194"/>
      <c r="I382" s="194"/>
      <c r="J382" s="196"/>
      <c r="K382" s="196"/>
      <c r="L382" s="196"/>
      <c r="M382" s="196"/>
      <c r="N382" s="196"/>
      <c r="O382" s="197"/>
      <c r="P382" s="197"/>
      <c r="Q382" s="197"/>
      <c r="R382" s="197"/>
      <c r="S382" s="197"/>
      <c r="T382" s="197"/>
      <c r="U382" s="198"/>
      <c r="V382" s="257"/>
      <c r="W382" s="258"/>
      <c r="X382" s="200"/>
      <c r="Y382" s="43"/>
      <c r="Z382" s="199"/>
      <c r="AA382" s="199"/>
      <c r="AB382" s="199"/>
      <c r="AC382" s="199"/>
      <c r="AD382" s="199"/>
      <c r="AE382" s="43"/>
      <c r="AF382" s="199"/>
      <c r="AG382" s="196"/>
      <c r="AH382" s="201"/>
      <c r="AI382" s="201"/>
      <c r="AJ382" s="201"/>
      <c r="AK382" s="43"/>
      <c r="AL382" s="43"/>
      <c r="AM382" s="43"/>
      <c r="AN382" s="64"/>
      <c r="AO382" s="64"/>
      <c r="AP382" s="202"/>
      <c r="AQ382" s="202"/>
      <c r="AR382" s="64"/>
    </row>
    <row r="383" spans="1:44" ht="15.75" customHeight="1" x14ac:dyDescent="0.2">
      <c r="A383" s="43"/>
      <c r="B383" s="43"/>
      <c r="C383" s="43"/>
      <c r="D383" s="43"/>
      <c r="E383" s="43"/>
      <c r="F383" s="43"/>
      <c r="G383" s="194"/>
      <c r="H383" s="194"/>
      <c r="I383" s="194"/>
      <c r="J383" s="196"/>
      <c r="K383" s="196"/>
      <c r="L383" s="196"/>
      <c r="M383" s="196"/>
      <c r="N383" s="196"/>
      <c r="O383" s="197"/>
      <c r="P383" s="197"/>
      <c r="Q383" s="197"/>
      <c r="R383" s="197"/>
      <c r="S383" s="197"/>
      <c r="T383" s="197"/>
      <c r="U383" s="198"/>
      <c r="V383" s="257"/>
      <c r="W383" s="258"/>
      <c r="X383" s="200"/>
      <c r="Y383" s="43"/>
      <c r="Z383" s="199"/>
      <c r="AA383" s="199"/>
      <c r="AB383" s="199"/>
      <c r="AC383" s="199"/>
      <c r="AD383" s="199"/>
      <c r="AE383" s="43"/>
      <c r="AF383" s="199"/>
      <c r="AG383" s="196"/>
      <c r="AH383" s="201"/>
      <c r="AI383" s="201"/>
      <c r="AJ383" s="201"/>
      <c r="AK383" s="43"/>
      <c r="AL383" s="43"/>
      <c r="AM383" s="43"/>
      <c r="AN383" s="64"/>
      <c r="AO383" s="64"/>
      <c r="AP383" s="202"/>
      <c r="AQ383" s="202"/>
      <c r="AR383" s="64"/>
    </row>
    <row r="384" spans="1:44" ht="15.75" customHeight="1" x14ac:dyDescent="0.2">
      <c r="A384" s="43"/>
      <c r="B384" s="43"/>
      <c r="C384" s="43"/>
      <c r="D384" s="43"/>
      <c r="E384" s="43"/>
      <c r="F384" s="43"/>
      <c r="G384" s="194"/>
      <c r="H384" s="194"/>
      <c r="I384" s="194"/>
      <c r="J384" s="196"/>
      <c r="K384" s="196"/>
      <c r="L384" s="196"/>
      <c r="M384" s="196"/>
      <c r="N384" s="196"/>
      <c r="O384" s="197"/>
      <c r="P384" s="197"/>
      <c r="Q384" s="197"/>
      <c r="R384" s="197"/>
      <c r="S384" s="197"/>
      <c r="T384" s="197"/>
      <c r="U384" s="198"/>
      <c r="V384" s="257"/>
      <c r="W384" s="258"/>
      <c r="X384" s="200"/>
      <c r="Y384" s="43"/>
      <c r="Z384" s="199"/>
      <c r="AA384" s="199"/>
      <c r="AB384" s="199"/>
      <c r="AC384" s="199"/>
      <c r="AD384" s="199"/>
      <c r="AE384" s="43"/>
      <c r="AF384" s="199"/>
      <c r="AG384" s="196"/>
      <c r="AH384" s="201"/>
      <c r="AI384" s="201"/>
      <c r="AJ384" s="201"/>
      <c r="AK384" s="43"/>
      <c r="AL384" s="43"/>
      <c r="AM384" s="43"/>
      <c r="AN384" s="64"/>
      <c r="AO384" s="64"/>
      <c r="AP384" s="202"/>
      <c r="AQ384" s="202"/>
      <c r="AR384" s="64"/>
    </row>
    <row r="385" spans="1:44" ht="15.75" customHeight="1" x14ac:dyDescent="0.2">
      <c r="A385" s="43"/>
      <c r="B385" s="43"/>
      <c r="C385" s="43"/>
      <c r="D385" s="43"/>
      <c r="E385" s="43"/>
      <c r="F385" s="43"/>
      <c r="G385" s="194"/>
      <c r="H385" s="194"/>
      <c r="I385" s="194"/>
      <c r="J385" s="196"/>
      <c r="K385" s="196"/>
      <c r="L385" s="196"/>
      <c r="M385" s="196"/>
      <c r="N385" s="196"/>
      <c r="O385" s="197"/>
      <c r="P385" s="197"/>
      <c r="Q385" s="197"/>
      <c r="R385" s="197"/>
      <c r="S385" s="197"/>
      <c r="T385" s="197"/>
      <c r="U385" s="198"/>
      <c r="V385" s="257"/>
      <c r="W385" s="258"/>
      <c r="X385" s="200"/>
      <c r="Y385" s="43"/>
      <c r="Z385" s="199"/>
      <c r="AA385" s="199"/>
      <c r="AB385" s="199"/>
      <c r="AC385" s="199"/>
      <c r="AD385" s="199"/>
      <c r="AE385" s="43"/>
      <c r="AF385" s="199"/>
      <c r="AG385" s="196"/>
      <c r="AH385" s="201"/>
      <c r="AI385" s="201"/>
      <c r="AJ385" s="201"/>
      <c r="AK385" s="43"/>
      <c r="AL385" s="43"/>
      <c r="AM385" s="43"/>
      <c r="AN385" s="64"/>
      <c r="AO385" s="64"/>
      <c r="AP385" s="202"/>
      <c r="AQ385" s="202"/>
      <c r="AR385" s="64"/>
    </row>
    <row r="386" spans="1:44" ht="15.75" customHeight="1" x14ac:dyDescent="0.2">
      <c r="A386" s="43"/>
      <c r="B386" s="43"/>
      <c r="C386" s="43"/>
      <c r="D386" s="43"/>
      <c r="E386" s="43"/>
      <c r="F386" s="43"/>
      <c r="G386" s="194"/>
      <c r="H386" s="194"/>
      <c r="I386" s="194"/>
      <c r="J386" s="196"/>
      <c r="K386" s="196"/>
      <c r="L386" s="196"/>
      <c r="M386" s="196"/>
      <c r="N386" s="196"/>
      <c r="O386" s="197"/>
      <c r="P386" s="197"/>
      <c r="Q386" s="197"/>
      <c r="R386" s="197"/>
      <c r="S386" s="197"/>
      <c r="T386" s="197"/>
      <c r="U386" s="198"/>
      <c r="V386" s="257"/>
      <c r="W386" s="258"/>
      <c r="X386" s="200"/>
      <c r="Y386" s="43"/>
      <c r="Z386" s="199"/>
      <c r="AA386" s="199"/>
      <c r="AB386" s="199"/>
      <c r="AC386" s="199"/>
      <c r="AD386" s="199"/>
      <c r="AE386" s="43"/>
      <c r="AF386" s="199"/>
      <c r="AG386" s="196"/>
      <c r="AH386" s="201"/>
      <c r="AI386" s="201"/>
      <c r="AJ386" s="201"/>
      <c r="AK386" s="43"/>
      <c r="AL386" s="43"/>
      <c r="AM386" s="43"/>
      <c r="AN386" s="64"/>
      <c r="AO386" s="64"/>
      <c r="AP386" s="202"/>
      <c r="AQ386" s="202"/>
      <c r="AR386" s="64"/>
    </row>
    <row r="387" spans="1:44" ht="15.75" customHeight="1" x14ac:dyDescent="0.2">
      <c r="A387" s="43"/>
      <c r="B387" s="43"/>
      <c r="C387" s="43"/>
      <c r="D387" s="43"/>
      <c r="E387" s="43"/>
      <c r="F387" s="43"/>
      <c r="G387" s="194"/>
      <c r="H387" s="194"/>
      <c r="I387" s="194"/>
      <c r="J387" s="196"/>
      <c r="K387" s="196"/>
      <c r="L387" s="196"/>
      <c r="M387" s="196"/>
      <c r="N387" s="196"/>
      <c r="O387" s="197"/>
      <c r="P387" s="197"/>
      <c r="Q387" s="197"/>
      <c r="R387" s="197"/>
      <c r="S387" s="197"/>
      <c r="T387" s="197"/>
      <c r="U387" s="198"/>
      <c r="V387" s="257"/>
      <c r="W387" s="258"/>
      <c r="X387" s="200"/>
      <c r="Y387" s="43"/>
      <c r="Z387" s="199"/>
      <c r="AA387" s="199"/>
      <c r="AB387" s="199"/>
      <c r="AC387" s="199"/>
      <c r="AD387" s="199"/>
      <c r="AE387" s="43"/>
      <c r="AF387" s="199"/>
      <c r="AG387" s="196"/>
      <c r="AH387" s="201"/>
      <c r="AI387" s="201"/>
      <c r="AJ387" s="201"/>
      <c r="AK387" s="43"/>
      <c r="AL387" s="43"/>
      <c r="AM387" s="43"/>
      <c r="AN387" s="64"/>
      <c r="AO387" s="64"/>
      <c r="AP387" s="202"/>
      <c r="AQ387" s="202"/>
      <c r="AR387" s="64"/>
    </row>
    <row r="388" spans="1:44" ht="15.75" customHeight="1" x14ac:dyDescent="0.2">
      <c r="A388" s="43"/>
      <c r="B388" s="43"/>
      <c r="C388" s="43"/>
      <c r="D388" s="43"/>
      <c r="E388" s="43"/>
      <c r="F388" s="43"/>
      <c r="G388" s="194"/>
      <c r="H388" s="194"/>
      <c r="I388" s="194"/>
      <c r="J388" s="196"/>
      <c r="K388" s="196"/>
      <c r="L388" s="196"/>
      <c r="M388" s="196"/>
      <c r="N388" s="196"/>
      <c r="O388" s="197"/>
      <c r="P388" s="197"/>
      <c r="Q388" s="197"/>
      <c r="R388" s="197"/>
      <c r="S388" s="197"/>
      <c r="T388" s="197"/>
      <c r="U388" s="198"/>
      <c r="V388" s="257"/>
      <c r="W388" s="258"/>
      <c r="X388" s="200"/>
      <c r="Y388" s="43"/>
      <c r="Z388" s="199"/>
      <c r="AA388" s="199"/>
      <c r="AB388" s="199"/>
      <c r="AC388" s="199"/>
      <c r="AD388" s="199"/>
      <c r="AE388" s="43"/>
      <c r="AF388" s="199"/>
      <c r="AG388" s="196"/>
      <c r="AH388" s="201"/>
      <c r="AI388" s="201"/>
      <c r="AJ388" s="201"/>
      <c r="AK388" s="43"/>
      <c r="AL388" s="43"/>
      <c r="AM388" s="43"/>
      <c r="AN388" s="64"/>
      <c r="AO388" s="64"/>
      <c r="AP388" s="202"/>
      <c r="AQ388" s="202"/>
      <c r="AR388" s="64"/>
    </row>
    <row r="389" spans="1:44" ht="15.75" customHeight="1" x14ac:dyDescent="0.2">
      <c r="A389" s="43"/>
      <c r="B389" s="43"/>
      <c r="C389" s="43"/>
      <c r="D389" s="43"/>
      <c r="E389" s="43"/>
      <c r="F389" s="43"/>
      <c r="G389" s="194"/>
      <c r="H389" s="194"/>
      <c r="I389" s="194"/>
      <c r="J389" s="196"/>
      <c r="K389" s="196"/>
      <c r="L389" s="196"/>
      <c r="M389" s="196"/>
      <c r="N389" s="196"/>
      <c r="O389" s="197"/>
      <c r="P389" s="197"/>
      <c r="Q389" s="197"/>
      <c r="R389" s="197"/>
      <c r="S389" s="197"/>
      <c r="T389" s="197"/>
      <c r="U389" s="198"/>
      <c r="V389" s="257"/>
      <c r="W389" s="258"/>
      <c r="X389" s="200"/>
      <c r="Y389" s="43"/>
      <c r="Z389" s="199"/>
      <c r="AA389" s="199"/>
      <c r="AB389" s="199"/>
      <c r="AC389" s="199"/>
      <c r="AD389" s="199"/>
      <c r="AE389" s="43"/>
      <c r="AF389" s="199"/>
      <c r="AG389" s="196"/>
      <c r="AH389" s="201"/>
      <c r="AI389" s="201"/>
      <c r="AJ389" s="201"/>
      <c r="AK389" s="43"/>
      <c r="AL389" s="43"/>
      <c r="AM389" s="43"/>
      <c r="AN389" s="64"/>
      <c r="AO389" s="64"/>
      <c r="AP389" s="202"/>
      <c r="AQ389" s="202"/>
      <c r="AR389" s="64"/>
    </row>
    <row r="390" spans="1:44" ht="15.75" customHeight="1" x14ac:dyDescent="0.2">
      <c r="A390" s="43"/>
      <c r="B390" s="43"/>
      <c r="C390" s="43"/>
      <c r="D390" s="43"/>
      <c r="E390" s="43"/>
      <c r="F390" s="43"/>
      <c r="G390" s="194"/>
      <c r="H390" s="194"/>
      <c r="I390" s="194"/>
      <c r="J390" s="196"/>
      <c r="K390" s="196"/>
      <c r="L390" s="196"/>
      <c r="M390" s="196"/>
      <c r="N390" s="196"/>
      <c r="O390" s="197"/>
      <c r="P390" s="197"/>
      <c r="Q390" s="197"/>
      <c r="R390" s="197"/>
      <c r="S390" s="197"/>
      <c r="T390" s="197"/>
      <c r="U390" s="198"/>
      <c r="V390" s="257"/>
      <c r="W390" s="258"/>
      <c r="X390" s="200"/>
      <c r="Y390" s="43"/>
      <c r="Z390" s="199"/>
      <c r="AA390" s="199"/>
      <c r="AB390" s="199"/>
      <c r="AC390" s="199"/>
      <c r="AD390" s="199"/>
      <c r="AE390" s="43"/>
      <c r="AF390" s="199"/>
      <c r="AG390" s="196"/>
      <c r="AH390" s="201"/>
      <c r="AI390" s="201"/>
      <c r="AJ390" s="201"/>
      <c r="AK390" s="43"/>
      <c r="AL390" s="43"/>
      <c r="AM390" s="43"/>
      <c r="AN390" s="64"/>
      <c r="AO390" s="64"/>
      <c r="AP390" s="202"/>
      <c r="AQ390" s="202"/>
      <c r="AR390" s="64"/>
    </row>
    <row r="391" spans="1:44" ht="15.75" customHeight="1" x14ac:dyDescent="0.2">
      <c r="A391" s="43"/>
      <c r="B391" s="43"/>
      <c r="C391" s="43"/>
      <c r="D391" s="43"/>
      <c r="E391" s="43"/>
      <c r="F391" s="43"/>
      <c r="G391" s="194"/>
      <c r="H391" s="194"/>
      <c r="I391" s="194"/>
      <c r="J391" s="196"/>
      <c r="K391" s="196"/>
      <c r="L391" s="196"/>
      <c r="M391" s="196"/>
      <c r="N391" s="196"/>
      <c r="O391" s="197"/>
      <c r="P391" s="197"/>
      <c r="Q391" s="197"/>
      <c r="R391" s="197"/>
      <c r="S391" s="197"/>
      <c r="T391" s="197"/>
      <c r="U391" s="198"/>
      <c r="V391" s="257"/>
      <c r="W391" s="258"/>
      <c r="X391" s="200"/>
      <c r="Y391" s="43"/>
      <c r="Z391" s="199"/>
      <c r="AA391" s="199"/>
      <c r="AB391" s="199"/>
      <c r="AC391" s="199"/>
      <c r="AD391" s="199"/>
      <c r="AE391" s="43"/>
      <c r="AF391" s="199"/>
      <c r="AG391" s="196"/>
      <c r="AH391" s="201"/>
      <c r="AI391" s="201"/>
      <c r="AJ391" s="201"/>
      <c r="AK391" s="43"/>
      <c r="AL391" s="43"/>
      <c r="AM391" s="43"/>
      <c r="AN391" s="64"/>
      <c r="AO391" s="64"/>
      <c r="AP391" s="202"/>
      <c r="AQ391" s="202"/>
      <c r="AR391" s="64"/>
    </row>
    <row r="392" spans="1:44" ht="15.75" customHeight="1" x14ac:dyDescent="0.2">
      <c r="A392" s="43"/>
      <c r="B392" s="43"/>
      <c r="C392" s="43"/>
      <c r="D392" s="43"/>
      <c r="E392" s="43"/>
      <c r="F392" s="43"/>
      <c r="G392" s="194"/>
      <c r="H392" s="194"/>
      <c r="I392" s="194"/>
      <c r="J392" s="196"/>
      <c r="K392" s="196"/>
      <c r="L392" s="196"/>
      <c r="M392" s="196"/>
      <c r="N392" s="196"/>
      <c r="O392" s="197"/>
      <c r="P392" s="197"/>
      <c r="Q392" s="197"/>
      <c r="R392" s="197"/>
      <c r="S392" s="197"/>
      <c r="T392" s="197"/>
      <c r="U392" s="198"/>
      <c r="V392" s="257"/>
      <c r="W392" s="258"/>
      <c r="X392" s="200"/>
      <c r="Y392" s="43"/>
      <c r="Z392" s="199"/>
      <c r="AA392" s="199"/>
      <c r="AB392" s="199"/>
      <c r="AC392" s="199"/>
      <c r="AD392" s="199"/>
      <c r="AE392" s="43"/>
      <c r="AF392" s="199"/>
      <c r="AG392" s="196"/>
      <c r="AH392" s="201"/>
      <c r="AI392" s="201"/>
      <c r="AJ392" s="201"/>
      <c r="AK392" s="43"/>
      <c r="AL392" s="43"/>
      <c r="AM392" s="43"/>
      <c r="AN392" s="64"/>
      <c r="AO392" s="64"/>
      <c r="AP392" s="202"/>
      <c r="AQ392" s="202"/>
      <c r="AR392" s="64"/>
    </row>
    <row r="393" spans="1:44" ht="15.75" customHeight="1" x14ac:dyDescent="0.2">
      <c r="A393" s="43"/>
      <c r="B393" s="43"/>
      <c r="C393" s="43"/>
      <c r="D393" s="43"/>
      <c r="E393" s="43"/>
      <c r="F393" s="43"/>
      <c r="G393" s="194"/>
      <c r="H393" s="194"/>
      <c r="I393" s="194"/>
      <c r="J393" s="196"/>
      <c r="K393" s="196"/>
      <c r="L393" s="196"/>
      <c r="M393" s="196"/>
      <c r="N393" s="196"/>
      <c r="O393" s="197"/>
      <c r="P393" s="197"/>
      <c r="Q393" s="197"/>
      <c r="R393" s="197"/>
      <c r="S393" s="197"/>
      <c r="T393" s="197"/>
      <c r="U393" s="198"/>
      <c r="V393" s="257"/>
      <c r="W393" s="258"/>
      <c r="X393" s="200"/>
      <c r="Y393" s="43"/>
      <c r="Z393" s="199"/>
      <c r="AA393" s="199"/>
      <c r="AB393" s="199"/>
      <c r="AC393" s="199"/>
      <c r="AD393" s="199"/>
      <c r="AE393" s="43"/>
      <c r="AF393" s="199"/>
      <c r="AG393" s="196"/>
      <c r="AH393" s="201"/>
      <c r="AI393" s="201"/>
      <c r="AJ393" s="201"/>
      <c r="AK393" s="43"/>
      <c r="AL393" s="43"/>
      <c r="AM393" s="43"/>
      <c r="AN393" s="64"/>
      <c r="AO393" s="64"/>
      <c r="AP393" s="202"/>
      <c r="AQ393" s="202"/>
      <c r="AR393" s="64"/>
    </row>
    <row r="394" spans="1:44" ht="15.75" customHeight="1" x14ac:dyDescent="0.2">
      <c r="A394" s="43"/>
      <c r="B394" s="43"/>
      <c r="C394" s="43"/>
      <c r="D394" s="43"/>
      <c r="E394" s="43"/>
      <c r="F394" s="43"/>
      <c r="G394" s="194"/>
      <c r="H394" s="194"/>
      <c r="I394" s="194"/>
      <c r="J394" s="196"/>
      <c r="K394" s="196"/>
      <c r="L394" s="196"/>
      <c r="M394" s="196"/>
      <c r="N394" s="196"/>
      <c r="O394" s="197"/>
      <c r="P394" s="197"/>
      <c r="Q394" s="197"/>
      <c r="R394" s="197"/>
      <c r="S394" s="197"/>
      <c r="T394" s="197"/>
      <c r="U394" s="198"/>
      <c r="V394" s="257"/>
      <c r="W394" s="258"/>
      <c r="X394" s="200"/>
      <c r="Y394" s="43"/>
      <c r="Z394" s="199"/>
      <c r="AA394" s="199"/>
      <c r="AB394" s="199"/>
      <c r="AC394" s="199"/>
      <c r="AD394" s="199"/>
      <c r="AE394" s="43"/>
      <c r="AF394" s="199"/>
      <c r="AG394" s="196"/>
      <c r="AH394" s="201"/>
      <c r="AI394" s="201"/>
      <c r="AJ394" s="201"/>
      <c r="AK394" s="43"/>
      <c r="AL394" s="43"/>
      <c r="AM394" s="43"/>
      <c r="AN394" s="64"/>
      <c r="AO394" s="64"/>
      <c r="AP394" s="202"/>
      <c r="AQ394" s="202"/>
      <c r="AR394" s="64"/>
    </row>
    <row r="395" spans="1:44" ht="15.75" customHeight="1" x14ac:dyDescent="0.2">
      <c r="A395" s="43"/>
      <c r="B395" s="43"/>
      <c r="C395" s="43"/>
      <c r="D395" s="43"/>
      <c r="E395" s="43"/>
      <c r="F395" s="43"/>
      <c r="G395" s="194"/>
      <c r="H395" s="194"/>
      <c r="I395" s="194"/>
      <c r="J395" s="196"/>
      <c r="K395" s="196"/>
      <c r="L395" s="196"/>
      <c r="M395" s="196"/>
      <c r="N395" s="196"/>
      <c r="O395" s="197"/>
      <c r="P395" s="197"/>
      <c r="Q395" s="197"/>
      <c r="R395" s="197"/>
      <c r="S395" s="197"/>
      <c r="T395" s="197"/>
      <c r="U395" s="198"/>
      <c r="V395" s="257"/>
      <c r="W395" s="258"/>
      <c r="X395" s="200"/>
      <c r="Y395" s="43"/>
      <c r="Z395" s="199"/>
      <c r="AA395" s="199"/>
      <c r="AB395" s="199"/>
      <c r="AC395" s="199"/>
      <c r="AD395" s="199"/>
      <c r="AE395" s="43"/>
      <c r="AF395" s="199"/>
      <c r="AG395" s="196"/>
      <c r="AH395" s="201"/>
      <c r="AI395" s="201"/>
      <c r="AJ395" s="201"/>
      <c r="AK395" s="43"/>
      <c r="AL395" s="43"/>
      <c r="AM395" s="43"/>
      <c r="AN395" s="64"/>
      <c r="AO395" s="64"/>
      <c r="AP395" s="202"/>
      <c r="AQ395" s="202"/>
      <c r="AR395" s="64"/>
    </row>
    <row r="396" spans="1:44" ht="15.75" customHeight="1" x14ac:dyDescent="0.2">
      <c r="A396" s="43"/>
      <c r="B396" s="43"/>
      <c r="C396" s="43"/>
      <c r="D396" s="43"/>
      <c r="E396" s="43"/>
      <c r="F396" s="43"/>
      <c r="G396" s="194"/>
      <c r="H396" s="194"/>
      <c r="I396" s="194"/>
      <c r="J396" s="196"/>
      <c r="K396" s="196"/>
      <c r="L396" s="196"/>
      <c r="M396" s="196"/>
      <c r="N396" s="196"/>
      <c r="O396" s="197"/>
      <c r="P396" s="197"/>
      <c r="Q396" s="197"/>
      <c r="R396" s="197"/>
      <c r="S396" s="197"/>
      <c r="T396" s="197"/>
      <c r="U396" s="198"/>
      <c r="V396" s="257"/>
      <c r="W396" s="258"/>
      <c r="X396" s="200"/>
      <c r="Y396" s="43"/>
      <c r="Z396" s="199"/>
      <c r="AA396" s="199"/>
      <c r="AB396" s="199"/>
      <c r="AC396" s="199"/>
      <c r="AD396" s="199"/>
      <c r="AE396" s="43"/>
      <c r="AF396" s="199"/>
      <c r="AG396" s="196"/>
      <c r="AH396" s="201"/>
      <c r="AI396" s="201"/>
      <c r="AJ396" s="201"/>
      <c r="AK396" s="43"/>
      <c r="AL396" s="43"/>
      <c r="AM396" s="43"/>
      <c r="AN396" s="64"/>
      <c r="AO396" s="64"/>
      <c r="AP396" s="202"/>
      <c r="AQ396" s="202"/>
      <c r="AR396" s="64"/>
    </row>
    <row r="397" spans="1:44" ht="15.75" customHeight="1" x14ac:dyDescent="0.2">
      <c r="A397" s="43"/>
      <c r="B397" s="43"/>
      <c r="C397" s="43"/>
      <c r="D397" s="43"/>
      <c r="E397" s="43"/>
      <c r="F397" s="43"/>
      <c r="G397" s="194"/>
      <c r="H397" s="194"/>
      <c r="I397" s="194"/>
      <c r="J397" s="196"/>
      <c r="K397" s="196"/>
      <c r="L397" s="196"/>
      <c r="M397" s="196"/>
      <c r="N397" s="196"/>
      <c r="O397" s="197"/>
      <c r="P397" s="197"/>
      <c r="Q397" s="197"/>
      <c r="R397" s="197"/>
      <c r="S397" s="197"/>
      <c r="T397" s="197"/>
      <c r="U397" s="198"/>
      <c r="V397" s="257"/>
      <c r="W397" s="258"/>
      <c r="X397" s="200"/>
      <c r="Y397" s="43"/>
      <c r="Z397" s="199"/>
      <c r="AA397" s="199"/>
      <c r="AB397" s="199"/>
      <c r="AC397" s="199"/>
      <c r="AD397" s="199"/>
      <c r="AE397" s="43"/>
      <c r="AF397" s="199"/>
      <c r="AG397" s="196"/>
      <c r="AH397" s="201"/>
      <c r="AI397" s="201"/>
      <c r="AJ397" s="201"/>
      <c r="AK397" s="43"/>
      <c r="AL397" s="43"/>
      <c r="AM397" s="43"/>
      <c r="AN397" s="64"/>
      <c r="AO397" s="64"/>
      <c r="AP397" s="202"/>
      <c r="AQ397" s="202"/>
      <c r="AR397" s="64"/>
    </row>
    <row r="398" spans="1:44" ht="15.75" customHeight="1" x14ac:dyDescent="0.2">
      <c r="A398" s="43"/>
      <c r="B398" s="43"/>
      <c r="C398" s="43"/>
      <c r="D398" s="43"/>
      <c r="E398" s="43"/>
      <c r="F398" s="43"/>
      <c r="G398" s="194"/>
      <c r="H398" s="194"/>
      <c r="I398" s="194"/>
      <c r="J398" s="196"/>
      <c r="K398" s="196"/>
      <c r="L398" s="196"/>
      <c r="M398" s="196"/>
      <c r="N398" s="196"/>
      <c r="O398" s="197"/>
      <c r="P398" s="197"/>
      <c r="Q398" s="197"/>
      <c r="R398" s="197"/>
      <c r="S398" s="197"/>
      <c r="T398" s="197"/>
      <c r="U398" s="198"/>
      <c r="V398" s="257"/>
      <c r="W398" s="258"/>
      <c r="X398" s="200"/>
      <c r="Y398" s="43"/>
      <c r="Z398" s="199"/>
      <c r="AA398" s="199"/>
      <c r="AB398" s="199"/>
      <c r="AC398" s="199"/>
      <c r="AD398" s="199"/>
      <c r="AE398" s="43"/>
      <c r="AF398" s="199"/>
      <c r="AG398" s="196"/>
      <c r="AH398" s="201"/>
      <c r="AI398" s="201"/>
      <c r="AJ398" s="201"/>
      <c r="AK398" s="43"/>
      <c r="AL398" s="43"/>
      <c r="AM398" s="43"/>
      <c r="AN398" s="64"/>
      <c r="AO398" s="64"/>
      <c r="AP398" s="202"/>
      <c r="AQ398" s="202"/>
      <c r="AR398" s="64"/>
    </row>
    <row r="399" spans="1:44" ht="15.75" customHeight="1" x14ac:dyDescent="0.2">
      <c r="A399" s="43"/>
      <c r="B399" s="43"/>
      <c r="C399" s="43"/>
      <c r="D399" s="43"/>
      <c r="E399" s="43"/>
      <c r="F399" s="43"/>
      <c r="G399" s="194"/>
      <c r="H399" s="194"/>
      <c r="I399" s="194"/>
      <c r="J399" s="196"/>
      <c r="K399" s="196"/>
      <c r="L399" s="196"/>
      <c r="M399" s="196"/>
      <c r="N399" s="196"/>
      <c r="O399" s="197"/>
      <c r="P399" s="197"/>
      <c r="Q399" s="197"/>
      <c r="R399" s="197"/>
      <c r="S399" s="197"/>
      <c r="T399" s="197"/>
      <c r="U399" s="198"/>
      <c r="V399" s="257"/>
      <c r="W399" s="258"/>
      <c r="X399" s="200"/>
      <c r="Y399" s="43"/>
      <c r="Z399" s="199"/>
      <c r="AA399" s="199"/>
      <c r="AB399" s="199"/>
      <c r="AC399" s="199"/>
      <c r="AD399" s="199"/>
      <c r="AE399" s="43"/>
      <c r="AF399" s="199"/>
      <c r="AG399" s="196"/>
      <c r="AH399" s="201"/>
      <c r="AI399" s="201"/>
      <c r="AJ399" s="201"/>
      <c r="AK399" s="43"/>
      <c r="AL399" s="43"/>
      <c r="AM399" s="43"/>
      <c r="AN399" s="64"/>
      <c r="AO399" s="64"/>
      <c r="AP399" s="202"/>
      <c r="AQ399" s="202"/>
      <c r="AR399" s="64"/>
    </row>
    <row r="400" spans="1:44" ht="15.75" customHeight="1" x14ac:dyDescent="0.2">
      <c r="A400" s="43"/>
      <c r="B400" s="43"/>
      <c r="C400" s="43"/>
      <c r="D400" s="43"/>
      <c r="E400" s="43"/>
      <c r="F400" s="43"/>
      <c r="G400" s="194"/>
      <c r="H400" s="194"/>
      <c r="I400" s="194"/>
      <c r="J400" s="196"/>
      <c r="K400" s="196"/>
      <c r="L400" s="196"/>
      <c r="M400" s="196"/>
      <c r="N400" s="196"/>
      <c r="O400" s="197"/>
      <c r="P400" s="197"/>
      <c r="Q400" s="197"/>
      <c r="R400" s="197"/>
      <c r="S400" s="197"/>
      <c r="T400" s="197"/>
      <c r="U400" s="198"/>
      <c r="V400" s="257"/>
      <c r="W400" s="258"/>
      <c r="X400" s="200"/>
      <c r="Y400" s="43"/>
      <c r="Z400" s="199"/>
      <c r="AA400" s="199"/>
      <c r="AB400" s="199"/>
      <c r="AC400" s="199"/>
      <c r="AD400" s="199"/>
      <c r="AE400" s="43"/>
      <c r="AF400" s="199"/>
      <c r="AG400" s="196"/>
      <c r="AH400" s="201"/>
      <c r="AI400" s="201"/>
      <c r="AJ400" s="201"/>
      <c r="AK400" s="43"/>
      <c r="AL400" s="43"/>
      <c r="AM400" s="43"/>
      <c r="AN400" s="64"/>
      <c r="AO400" s="64"/>
      <c r="AP400" s="202"/>
      <c r="AQ400" s="202"/>
      <c r="AR400" s="64"/>
    </row>
    <row r="401" spans="1:44" ht="15.75" customHeight="1" x14ac:dyDescent="0.2">
      <c r="A401" s="43"/>
      <c r="B401" s="43"/>
      <c r="C401" s="43"/>
      <c r="D401" s="43"/>
      <c r="E401" s="43"/>
      <c r="F401" s="43"/>
      <c r="G401" s="194"/>
      <c r="H401" s="194"/>
      <c r="I401" s="194"/>
      <c r="J401" s="196"/>
      <c r="K401" s="196"/>
      <c r="L401" s="196"/>
      <c r="M401" s="196"/>
      <c r="N401" s="196"/>
      <c r="O401" s="197"/>
      <c r="P401" s="197"/>
      <c r="Q401" s="197"/>
      <c r="R401" s="197"/>
      <c r="S401" s="197"/>
      <c r="T401" s="197"/>
      <c r="U401" s="198"/>
      <c r="V401" s="257"/>
      <c r="W401" s="258"/>
      <c r="X401" s="200"/>
      <c r="Y401" s="43"/>
      <c r="Z401" s="199"/>
      <c r="AA401" s="199"/>
      <c r="AB401" s="199"/>
      <c r="AC401" s="199"/>
      <c r="AD401" s="199"/>
      <c r="AE401" s="43"/>
      <c r="AF401" s="199"/>
      <c r="AG401" s="196"/>
      <c r="AH401" s="201"/>
      <c r="AI401" s="201"/>
      <c r="AJ401" s="201"/>
      <c r="AK401" s="43"/>
      <c r="AL401" s="43"/>
      <c r="AM401" s="43"/>
      <c r="AN401" s="64"/>
      <c r="AO401" s="64"/>
      <c r="AP401" s="202"/>
      <c r="AQ401" s="202"/>
      <c r="AR401" s="64"/>
    </row>
    <row r="402" spans="1:44" ht="15.75" customHeight="1" x14ac:dyDescent="0.2">
      <c r="A402" s="43"/>
      <c r="B402" s="43"/>
      <c r="C402" s="43"/>
      <c r="D402" s="43"/>
      <c r="E402" s="43"/>
      <c r="F402" s="43"/>
      <c r="G402" s="194"/>
      <c r="H402" s="194"/>
      <c r="I402" s="194"/>
      <c r="J402" s="196"/>
      <c r="K402" s="196"/>
      <c r="L402" s="196"/>
      <c r="M402" s="196"/>
      <c r="N402" s="196"/>
      <c r="O402" s="197"/>
      <c r="P402" s="197"/>
      <c r="Q402" s="197"/>
      <c r="R402" s="197"/>
      <c r="S402" s="197"/>
      <c r="T402" s="197"/>
      <c r="U402" s="198"/>
      <c r="V402" s="257"/>
      <c r="W402" s="258"/>
      <c r="X402" s="200"/>
      <c r="Y402" s="43"/>
      <c r="Z402" s="199"/>
      <c r="AA402" s="199"/>
      <c r="AB402" s="199"/>
      <c r="AC402" s="199"/>
      <c r="AD402" s="199"/>
      <c r="AE402" s="43"/>
      <c r="AF402" s="199"/>
      <c r="AG402" s="196"/>
      <c r="AH402" s="201"/>
      <c r="AI402" s="201"/>
      <c r="AJ402" s="201"/>
      <c r="AK402" s="43"/>
      <c r="AL402" s="43"/>
      <c r="AM402" s="43"/>
      <c r="AN402" s="64"/>
      <c r="AO402" s="64"/>
      <c r="AP402" s="202"/>
      <c r="AQ402" s="202"/>
      <c r="AR402" s="64"/>
    </row>
    <row r="403" spans="1:44" ht="15.75" customHeight="1" x14ac:dyDescent="0.2">
      <c r="A403" s="43"/>
      <c r="B403" s="43"/>
      <c r="C403" s="43"/>
      <c r="D403" s="43"/>
      <c r="E403" s="43"/>
      <c r="F403" s="43"/>
      <c r="G403" s="194"/>
      <c r="H403" s="194"/>
      <c r="I403" s="194"/>
      <c r="J403" s="196"/>
      <c r="K403" s="196"/>
      <c r="L403" s="196"/>
      <c r="M403" s="196"/>
      <c r="N403" s="196"/>
      <c r="O403" s="197"/>
      <c r="P403" s="197"/>
      <c r="Q403" s="197"/>
      <c r="R403" s="197"/>
      <c r="S403" s="197"/>
      <c r="T403" s="197"/>
      <c r="U403" s="198"/>
      <c r="V403" s="257"/>
      <c r="W403" s="258"/>
      <c r="X403" s="200"/>
      <c r="Y403" s="43"/>
      <c r="Z403" s="199"/>
      <c r="AA403" s="199"/>
      <c r="AB403" s="199"/>
      <c r="AC403" s="199"/>
      <c r="AD403" s="199"/>
      <c r="AE403" s="43"/>
      <c r="AF403" s="199"/>
      <c r="AG403" s="196"/>
      <c r="AH403" s="201"/>
      <c r="AI403" s="201"/>
      <c r="AJ403" s="201"/>
      <c r="AK403" s="43"/>
      <c r="AL403" s="43"/>
      <c r="AM403" s="43"/>
      <c r="AN403" s="64"/>
      <c r="AO403" s="64"/>
      <c r="AP403" s="202"/>
      <c r="AQ403" s="202"/>
      <c r="AR403" s="64"/>
    </row>
    <row r="404" spans="1:44" ht="15.75" customHeight="1" x14ac:dyDescent="0.2">
      <c r="A404" s="43"/>
      <c r="B404" s="43"/>
      <c r="C404" s="43"/>
      <c r="D404" s="43"/>
      <c r="E404" s="43"/>
      <c r="F404" s="43"/>
      <c r="G404" s="194"/>
      <c r="H404" s="194"/>
      <c r="I404" s="194"/>
      <c r="J404" s="196"/>
      <c r="K404" s="196"/>
      <c r="L404" s="196"/>
      <c r="M404" s="196"/>
      <c r="N404" s="196"/>
      <c r="O404" s="197"/>
      <c r="P404" s="197"/>
      <c r="Q404" s="197"/>
      <c r="R404" s="197"/>
      <c r="S404" s="197"/>
      <c r="T404" s="197"/>
      <c r="U404" s="198"/>
      <c r="V404" s="257"/>
      <c r="W404" s="258"/>
      <c r="X404" s="200"/>
      <c r="Y404" s="43"/>
      <c r="Z404" s="199"/>
      <c r="AA404" s="199"/>
      <c r="AB404" s="199"/>
      <c r="AC404" s="199"/>
      <c r="AD404" s="199"/>
      <c r="AE404" s="43"/>
      <c r="AF404" s="199"/>
      <c r="AG404" s="196"/>
      <c r="AH404" s="201"/>
      <c r="AI404" s="201"/>
      <c r="AJ404" s="201"/>
      <c r="AK404" s="43"/>
      <c r="AL404" s="43"/>
      <c r="AM404" s="43"/>
      <c r="AN404" s="64"/>
      <c r="AO404" s="64"/>
      <c r="AP404" s="202"/>
      <c r="AQ404" s="202"/>
      <c r="AR404" s="64"/>
    </row>
    <row r="405" spans="1:44" ht="15.75" customHeight="1" x14ac:dyDescent="0.2">
      <c r="A405" s="43"/>
      <c r="B405" s="43"/>
      <c r="C405" s="43"/>
      <c r="D405" s="43"/>
      <c r="E405" s="43"/>
      <c r="F405" s="43"/>
      <c r="G405" s="194"/>
      <c r="H405" s="194"/>
      <c r="I405" s="194"/>
      <c r="J405" s="196"/>
      <c r="K405" s="196"/>
      <c r="L405" s="196"/>
      <c r="M405" s="196"/>
      <c r="N405" s="196"/>
      <c r="O405" s="197"/>
      <c r="P405" s="197"/>
      <c r="Q405" s="197"/>
      <c r="R405" s="197"/>
      <c r="S405" s="197"/>
      <c r="T405" s="197"/>
      <c r="U405" s="198"/>
      <c r="V405" s="257"/>
      <c r="W405" s="258"/>
      <c r="X405" s="200"/>
      <c r="Y405" s="43"/>
      <c r="Z405" s="199"/>
      <c r="AA405" s="199"/>
      <c r="AB405" s="199"/>
      <c r="AC405" s="199"/>
      <c r="AD405" s="199"/>
      <c r="AE405" s="43"/>
      <c r="AF405" s="199"/>
      <c r="AG405" s="196"/>
      <c r="AH405" s="201"/>
      <c r="AI405" s="201"/>
      <c r="AJ405" s="201"/>
      <c r="AK405" s="43"/>
      <c r="AL405" s="43"/>
      <c r="AM405" s="43"/>
      <c r="AN405" s="64"/>
      <c r="AO405" s="64"/>
      <c r="AP405" s="202"/>
      <c r="AQ405" s="202"/>
      <c r="AR405" s="64"/>
    </row>
    <row r="406" spans="1:44" ht="15.75" customHeight="1" x14ac:dyDescent="0.2">
      <c r="A406" s="43"/>
      <c r="B406" s="43"/>
      <c r="C406" s="43"/>
      <c r="D406" s="43"/>
      <c r="E406" s="43"/>
      <c r="F406" s="43"/>
      <c r="G406" s="194"/>
      <c r="H406" s="194"/>
      <c r="I406" s="194"/>
      <c r="J406" s="196"/>
      <c r="K406" s="196"/>
      <c r="L406" s="196"/>
      <c r="M406" s="196"/>
      <c r="N406" s="196"/>
      <c r="O406" s="197"/>
      <c r="P406" s="197"/>
      <c r="Q406" s="197"/>
      <c r="R406" s="197"/>
      <c r="S406" s="197"/>
      <c r="T406" s="197"/>
      <c r="U406" s="198"/>
      <c r="V406" s="257"/>
      <c r="W406" s="258"/>
      <c r="X406" s="200"/>
      <c r="Y406" s="43"/>
      <c r="Z406" s="199"/>
      <c r="AA406" s="199"/>
      <c r="AB406" s="199"/>
      <c r="AC406" s="199"/>
      <c r="AD406" s="199"/>
      <c r="AE406" s="43"/>
      <c r="AF406" s="199"/>
      <c r="AG406" s="196"/>
      <c r="AH406" s="201"/>
      <c r="AI406" s="201"/>
      <c r="AJ406" s="201"/>
      <c r="AK406" s="43"/>
      <c r="AL406" s="43"/>
      <c r="AM406" s="43"/>
      <c r="AN406" s="64"/>
      <c r="AO406" s="64"/>
      <c r="AP406" s="202"/>
      <c r="AQ406" s="202"/>
      <c r="AR406" s="64"/>
    </row>
    <row r="407" spans="1:44" ht="15.75" customHeight="1" x14ac:dyDescent="0.2">
      <c r="A407" s="43"/>
      <c r="B407" s="43"/>
      <c r="C407" s="43"/>
      <c r="D407" s="43"/>
      <c r="E407" s="43"/>
      <c r="F407" s="43"/>
      <c r="G407" s="194"/>
      <c r="H407" s="194"/>
      <c r="I407" s="194"/>
      <c r="J407" s="196"/>
      <c r="K407" s="196"/>
      <c r="L407" s="196"/>
      <c r="M407" s="196"/>
      <c r="N407" s="196"/>
      <c r="O407" s="197"/>
      <c r="P407" s="197"/>
      <c r="Q407" s="197"/>
      <c r="R407" s="197"/>
      <c r="S407" s="197"/>
      <c r="T407" s="197"/>
      <c r="U407" s="198"/>
      <c r="V407" s="257"/>
      <c r="W407" s="258"/>
      <c r="X407" s="200"/>
      <c r="Y407" s="43"/>
      <c r="Z407" s="199"/>
      <c r="AA407" s="199"/>
      <c r="AB407" s="199"/>
      <c r="AC407" s="199"/>
      <c r="AD407" s="199"/>
      <c r="AE407" s="43"/>
      <c r="AF407" s="199"/>
      <c r="AG407" s="196"/>
      <c r="AH407" s="201"/>
      <c r="AI407" s="201"/>
      <c r="AJ407" s="201"/>
      <c r="AK407" s="43"/>
      <c r="AL407" s="43"/>
      <c r="AM407" s="43"/>
      <c r="AN407" s="64"/>
      <c r="AO407" s="64"/>
      <c r="AP407" s="202"/>
      <c r="AQ407" s="202"/>
      <c r="AR407" s="64"/>
    </row>
    <row r="408" spans="1:44" ht="15.75" customHeight="1" x14ac:dyDescent="0.2">
      <c r="A408" s="43"/>
      <c r="B408" s="43"/>
      <c r="C408" s="43"/>
      <c r="D408" s="43"/>
      <c r="E408" s="43"/>
      <c r="F408" s="43"/>
      <c r="G408" s="194"/>
      <c r="H408" s="194"/>
      <c r="I408" s="194"/>
      <c r="J408" s="196"/>
      <c r="K408" s="196"/>
      <c r="L408" s="196"/>
      <c r="M408" s="196"/>
      <c r="N408" s="196"/>
      <c r="O408" s="197"/>
      <c r="P408" s="197"/>
      <c r="Q408" s="197"/>
      <c r="R408" s="197"/>
      <c r="S408" s="197"/>
      <c r="T408" s="197"/>
      <c r="U408" s="198"/>
      <c r="V408" s="257"/>
      <c r="W408" s="258"/>
      <c r="X408" s="200"/>
      <c r="Y408" s="43"/>
      <c r="Z408" s="199"/>
      <c r="AA408" s="199"/>
      <c r="AB408" s="199"/>
      <c r="AC408" s="199"/>
      <c r="AD408" s="199"/>
      <c r="AE408" s="43"/>
      <c r="AF408" s="199"/>
      <c r="AG408" s="196"/>
      <c r="AH408" s="201"/>
      <c r="AI408" s="201"/>
      <c r="AJ408" s="201"/>
      <c r="AK408" s="43"/>
      <c r="AL408" s="43"/>
      <c r="AM408" s="43"/>
      <c r="AN408" s="64"/>
      <c r="AO408" s="64"/>
      <c r="AP408" s="202"/>
      <c r="AQ408" s="202"/>
      <c r="AR408" s="64"/>
    </row>
    <row r="409" spans="1:44" ht="15.75" customHeight="1" x14ac:dyDescent="0.2">
      <c r="A409" s="43"/>
      <c r="B409" s="43"/>
      <c r="C409" s="43"/>
      <c r="D409" s="43"/>
      <c r="E409" s="43"/>
      <c r="F409" s="43"/>
      <c r="G409" s="194"/>
      <c r="H409" s="194"/>
      <c r="I409" s="194"/>
      <c r="J409" s="196"/>
      <c r="K409" s="196"/>
      <c r="L409" s="196"/>
      <c r="M409" s="196"/>
      <c r="N409" s="196"/>
      <c r="O409" s="197"/>
      <c r="P409" s="197"/>
      <c r="Q409" s="197"/>
      <c r="R409" s="197"/>
      <c r="S409" s="197"/>
      <c r="T409" s="197"/>
      <c r="U409" s="198"/>
      <c r="V409" s="257"/>
      <c r="W409" s="258"/>
      <c r="X409" s="200"/>
      <c r="Y409" s="43"/>
      <c r="Z409" s="199"/>
      <c r="AA409" s="199"/>
      <c r="AB409" s="199"/>
      <c r="AC409" s="199"/>
      <c r="AD409" s="199"/>
      <c r="AE409" s="43"/>
      <c r="AF409" s="199"/>
      <c r="AG409" s="196"/>
      <c r="AH409" s="201"/>
      <c r="AI409" s="201"/>
      <c r="AJ409" s="201"/>
      <c r="AK409" s="43"/>
      <c r="AL409" s="43"/>
      <c r="AM409" s="43"/>
      <c r="AN409" s="64"/>
      <c r="AO409" s="64"/>
      <c r="AP409" s="202"/>
      <c r="AQ409" s="202"/>
      <c r="AR409" s="64"/>
    </row>
    <row r="410" spans="1:44" ht="15.75" customHeight="1" x14ac:dyDescent="0.2">
      <c r="A410" s="43"/>
      <c r="B410" s="43"/>
      <c r="C410" s="43"/>
      <c r="D410" s="43"/>
      <c r="E410" s="43"/>
      <c r="F410" s="43"/>
      <c r="G410" s="194"/>
      <c r="H410" s="194"/>
      <c r="I410" s="194"/>
      <c r="J410" s="196"/>
      <c r="K410" s="196"/>
      <c r="L410" s="196"/>
      <c r="M410" s="196"/>
      <c r="N410" s="196"/>
      <c r="O410" s="197"/>
      <c r="P410" s="197"/>
      <c r="Q410" s="197"/>
      <c r="R410" s="197"/>
      <c r="S410" s="197"/>
      <c r="T410" s="197"/>
      <c r="U410" s="198"/>
      <c r="V410" s="257"/>
      <c r="W410" s="258"/>
      <c r="X410" s="200"/>
      <c r="Y410" s="43"/>
      <c r="Z410" s="199"/>
      <c r="AA410" s="199"/>
      <c r="AB410" s="199"/>
      <c r="AC410" s="199"/>
      <c r="AD410" s="199"/>
      <c r="AE410" s="43"/>
      <c r="AF410" s="199"/>
      <c r="AG410" s="196"/>
      <c r="AH410" s="201"/>
      <c r="AI410" s="201"/>
      <c r="AJ410" s="201"/>
      <c r="AK410" s="43"/>
      <c r="AL410" s="43"/>
      <c r="AM410" s="43"/>
      <c r="AN410" s="64"/>
      <c r="AO410" s="64"/>
      <c r="AP410" s="202"/>
      <c r="AQ410" s="202"/>
      <c r="AR410" s="64"/>
    </row>
    <row r="411" spans="1:44" ht="15.75" customHeight="1" x14ac:dyDescent="0.2">
      <c r="A411" s="43"/>
      <c r="B411" s="43"/>
      <c r="C411" s="43"/>
      <c r="D411" s="43"/>
      <c r="E411" s="43"/>
      <c r="F411" s="43"/>
      <c r="G411" s="194"/>
      <c r="H411" s="194"/>
      <c r="I411" s="194"/>
      <c r="J411" s="196"/>
      <c r="K411" s="196"/>
      <c r="L411" s="196"/>
      <c r="M411" s="196"/>
      <c r="N411" s="196"/>
      <c r="O411" s="197"/>
      <c r="P411" s="197"/>
      <c r="Q411" s="197"/>
      <c r="R411" s="197"/>
      <c r="S411" s="197"/>
      <c r="T411" s="197"/>
      <c r="U411" s="198"/>
      <c r="V411" s="257"/>
      <c r="W411" s="258"/>
      <c r="X411" s="200"/>
      <c r="Y411" s="43"/>
      <c r="Z411" s="199"/>
      <c r="AA411" s="199"/>
      <c r="AB411" s="199"/>
      <c r="AC411" s="199"/>
      <c r="AD411" s="199"/>
      <c r="AE411" s="43"/>
      <c r="AF411" s="199"/>
      <c r="AG411" s="196"/>
      <c r="AH411" s="201"/>
      <c r="AI411" s="201"/>
      <c r="AJ411" s="201"/>
      <c r="AK411" s="43"/>
      <c r="AL411" s="43"/>
      <c r="AM411" s="43"/>
      <c r="AN411" s="64"/>
      <c r="AO411" s="64"/>
      <c r="AP411" s="202"/>
      <c r="AQ411" s="202"/>
      <c r="AR411" s="64"/>
    </row>
    <row r="412" spans="1:44" ht="15.75" customHeight="1" x14ac:dyDescent="0.2">
      <c r="A412" s="43"/>
      <c r="B412" s="43"/>
      <c r="C412" s="43"/>
      <c r="D412" s="43"/>
      <c r="E412" s="43"/>
      <c r="F412" s="43"/>
      <c r="G412" s="194"/>
      <c r="H412" s="194"/>
      <c r="I412" s="194"/>
      <c r="J412" s="196"/>
      <c r="K412" s="196"/>
      <c r="L412" s="196"/>
      <c r="M412" s="196"/>
      <c r="N412" s="196"/>
      <c r="O412" s="197"/>
      <c r="P412" s="197"/>
      <c r="Q412" s="197"/>
      <c r="R412" s="197"/>
      <c r="S412" s="197"/>
      <c r="T412" s="197"/>
      <c r="U412" s="198"/>
      <c r="V412" s="257"/>
      <c r="W412" s="258"/>
      <c r="X412" s="200"/>
      <c r="Y412" s="43"/>
      <c r="Z412" s="199"/>
      <c r="AA412" s="199"/>
      <c r="AB412" s="199"/>
      <c r="AC412" s="199"/>
      <c r="AD412" s="199"/>
      <c r="AE412" s="43"/>
      <c r="AF412" s="199"/>
      <c r="AG412" s="196"/>
      <c r="AH412" s="201"/>
      <c r="AI412" s="201"/>
      <c r="AJ412" s="201"/>
      <c r="AK412" s="43"/>
      <c r="AL412" s="43"/>
      <c r="AM412" s="43"/>
      <c r="AN412" s="64"/>
      <c r="AO412" s="64"/>
      <c r="AP412" s="202"/>
      <c r="AQ412" s="202"/>
      <c r="AR412" s="64"/>
    </row>
    <row r="413" spans="1:44" ht="15.75" customHeight="1" x14ac:dyDescent="0.2">
      <c r="A413" s="43"/>
      <c r="B413" s="43"/>
      <c r="C413" s="43"/>
      <c r="D413" s="43"/>
      <c r="E413" s="43"/>
      <c r="F413" s="43"/>
      <c r="G413" s="194"/>
      <c r="H413" s="194"/>
      <c r="I413" s="194"/>
      <c r="J413" s="196"/>
      <c r="K413" s="196"/>
      <c r="L413" s="196"/>
      <c r="M413" s="196"/>
      <c r="N413" s="196"/>
      <c r="O413" s="197"/>
      <c r="P413" s="197"/>
      <c r="Q413" s="197"/>
      <c r="R413" s="197"/>
      <c r="S413" s="197"/>
      <c r="T413" s="197"/>
      <c r="U413" s="198"/>
      <c r="V413" s="257"/>
      <c r="W413" s="258"/>
      <c r="X413" s="200"/>
      <c r="Y413" s="43"/>
      <c r="Z413" s="199"/>
      <c r="AA413" s="199"/>
      <c r="AB413" s="199"/>
      <c r="AC413" s="199"/>
      <c r="AD413" s="199"/>
      <c r="AE413" s="43"/>
      <c r="AF413" s="199"/>
      <c r="AG413" s="196"/>
      <c r="AH413" s="201"/>
      <c r="AI413" s="201"/>
      <c r="AJ413" s="201"/>
      <c r="AK413" s="43"/>
      <c r="AL413" s="43"/>
      <c r="AM413" s="43"/>
      <c r="AN413" s="64"/>
      <c r="AO413" s="64"/>
      <c r="AP413" s="202"/>
      <c r="AQ413" s="202"/>
      <c r="AR413" s="64"/>
    </row>
    <row r="414" spans="1:44" ht="15.75" customHeight="1" x14ac:dyDescent="0.2">
      <c r="A414" s="43"/>
      <c r="B414" s="43"/>
      <c r="C414" s="43"/>
      <c r="D414" s="43"/>
      <c r="E414" s="43"/>
      <c r="F414" s="43"/>
      <c r="G414" s="194"/>
      <c r="H414" s="194"/>
      <c r="I414" s="194"/>
      <c r="J414" s="196"/>
      <c r="K414" s="196"/>
      <c r="L414" s="196"/>
      <c r="M414" s="196"/>
      <c r="N414" s="196"/>
      <c r="O414" s="197"/>
      <c r="P414" s="197"/>
      <c r="Q414" s="197"/>
      <c r="R414" s="197"/>
      <c r="S414" s="197"/>
      <c r="T414" s="197"/>
      <c r="U414" s="198"/>
      <c r="V414" s="257"/>
      <c r="W414" s="258"/>
      <c r="X414" s="200"/>
      <c r="Y414" s="43"/>
      <c r="Z414" s="199"/>
      <c r="AA414" s="199"/>
      <c r="AB414" s="199"/>
      <c r="AC414" s="199"/>
      <c r="AD414" s="199"/>
      <c r="AE414" s="43"/>
      <c r="AF414" s="199"/>
      <c r="AG414" s="196"/>
      <c r="AH414" s="201"/>
      <c r="AI414" s="201"/>
      <c r="AJ414" s="201"/>
      <c r="AK414" s="43"/>
      <c r="AL414" s="43"/>
      <c r="AM414" s="43"/>
      <c r="AN414" s="64"/>
      <c r="AO414" s="64"/>
      <c r="AP414" s="202"/>
      <c r="AQ414" s="202"/>
      <c r="AR414" s="64"/>
    </row>
    <row r="415" spans="1:44" ht="15.75" customHeight="1" x14ac:dyDescent="0.2">
      <c r="A415" s="43"/>
      <c r="B415" s="43"/>
      <c r="C415" s="43"/>
      <c r="D415" s="43"/>
      <c r="E415" s="43"/>
      <c r="F415" s="43"/>
      <c r="G415" s="194"/>
      <c r="H415" s="194"/>
      <c r="I415" s="194"/>
      <c r="J415" s="196"/>
      <c r="K415" s="196"/>
      <c r="L415" s="196"/>
      <c r="M415" s="196"/>
      <c r="N415" s="196"/>
      <c r="O415" s="197"/>
      <c r="P415" s="197"/>
      <c r="Q415" s="197"/>
      <c r="R415" s="197"/>
      <c r="S415" s="197"/>
      <c r="T415" s="197"/>
      <c r="U415" s="198"/>
      <c r="V415" s="257"/>
      <c r="W415" s="258"/>
      <c r="X415" s="200"/>
      <c r="Y415" s="43"/>
      <c r="Z415" s="199"/>
      <c r="AA415" s="199"/>
      <c r="AB415" s="199"/>
      <c r="AC415" s="199"/>
      <c r="AD415" s="199"/>
      <c r="AE415" s="43"/>
      <c r="AF415" s="199"/>
      <c r="AG415" s="196"/>
      <c r="AH415" s="201"/>
      <c r="AI415" s="201"/>
      <c r="AJ415" s="201"/>
      <c r="AK415" s="43"/>
      <c r="AL415" s="43"/>
      <c r="AM415" s="43"/>
      <c r="AN415" s="64"/>
      <c r="AO415" s="64"/>
      <c r="AP415" s="202"/>
      <c r="AQ415" s="202"/>
      <c r="AR415" s="64"/>
    </row>
    <row r="416" spans="1:44" ht="15.75" customHeight="1" x14ac:dyDescent="0.2">
      <c r="A416" s="43"/>
      <c r="B416" s="43"/>
      <c r="C416" s="43"/>
      <c r="D416" s="43"/>
      <c r="E416" s="43"/>
      <c r="F416" s="43"/>
      <c r="G416" s="194"/>
      <c r="H416" s="194"/>
      <c r="I416" s="194"/>
      <c r="J416" s="196"/>
      <c r="K416" s="196"/>
      <c r="L416" s="196"/>
      <c r="M416" s="196"/>
      <c r="N416" s="196"/>
      <c r="O416" s="197"/>
      <c r="P416" s="197"/>
      <c r="Q416" s="197"/>
      <c r="R416" s="197"/>
      <c r="S416" s="197"/>
      <c r="T416" s="197"/>
      <c r="U416" s="198"/>
      <c r="V416" s="257"/>
      <c r="W416" s="258"/>
      <c r="X416" s="200"/>
      <c r="Y416" s="43"/>
      <c r="Z416" s="199"/>
      <c r="AA416" s="199"/>
      <c r="AB416" s="199"/>
      <c r="AC416" s="199"/>
      <c r="AD416" s="199"/>
      <c r="AE416" s="43"/>
      <c r="AF416" s="199"/>
      <c r="AG416" s="196"/>
      <c r="AH416" s="201"/>
      <c r="AI416" s="201"/>
      <c r="AJ416" s="201"/>
      <c r="AK416" s="43"/>
      <c r="AL416" s="43"/>
      <c r="AM416" s="43"/>
      <c r="AN416" s="64"/>
      <c r="AO416" s="64"/>
      <c r="AP416" s="202"/>
      <c r="AQ416" s="202"/>
      <c r="AR416" s="64"/>
    </row>
    <row r="417" spans="1:44" ht="15.75" customHeight="1" x14ac:dyDescent="0.2">
      <c r="A417" s="43"/>
      <c r="B417" s="43"/>
      <c r="C417" s="43"/>
      <c r="D417" s="43"/>
      <c r="E417" s="43"/>
      <c r="F417" s="43"/>
      <c r="G417" s="194"/>
      <c r="H417" s="194"/>
      <c r="I417" s="194"/>
      <c r="J417" s="196"/>
      <c r="K417" s="196"/>
      <c r="L417" s="196"/>
      <c r="M417" s="196"/>
      <c r="N417" s="196"/>
      <c r="O417" s="197"/>
      <c r="P417" s="197"/>
      <c r="Q417" s="197"/>
      <c r="R417" s="197"/>
      <c r="S417" s="197"/>
      <c r="T417" s="197"/>
      <c r="U417" s="198"/>
      <c r="V417" s="257"/>
      <c r="W417" s="258"/>
      <c r="X417" s="200"/>
      <c r="Y417" s="43"/>
      <c r="Z417" s="199"/>
      <c r="AA417" s="199"/>
      <c r="AB417" s="199"/>
      <c r="AC417" s="199"/>
      <c r="AD417" s="199"/>
      <c r="AE417" s="43"/>
      <c r="AF417" s="199"/>
      <c r="AG417" s="196"/>
      <c r="AH417" s="201"/>
      <c r="AI417" s="201"/>
      <c r="AJ417" s="201"/>
      <c r="AK417" s="43"/>
      <c r="AL417" s="43"/>
      <c r="AM417" s="43"/>
      <c r="AN417" s="64"/>
      <c r="AO417" s="64"/>
      <c r="AP417" s="202"/>
      <c r="AQ417" s="202"/>
      <c r="AR417" s="64"/>
    </row>
    <row r="418" spans="1:44" ht="15.75" customHeight="1" x14ac:dyDescent="0.2">
      <c r="A418" s="43"/>
      <c r="B418" s="43"/>
      <c r="C418" s="43"/>
      <c r="D418" s="43"/>
      <c r="E418" s="43"/>
      <c r="F418" s="43"/>
      <c r="G418" s="194"/>
      <c r="H418" s="194"/>
      <c r="I418" s="194"/>
      <c r="J418" s="196"/>
      <c r="K418" s="196"/>
      <c r="L418" s="196"/>
      <c r="M418" s="196"/>
      <c r="N418" s="196"/>
      <c r="O418" s="197"/>
      <c r="P418" s="197"/>
      <c r="Q418" s="197"/>
      <c r="R418" s="197"/>
      <c r="S418" s="197"/>
      <c r="T418" s="197"/>
      <c r="U418" s="198"/>
      <c r="V418" s="257"/>
      <c r="W418" s="258"/>
      <c r="X418" s="200"/>
      <c r="Y418" s="43"/>
      <c r="Z418" s="199"/>
      <c r="AA418" s="199"/>
      <c r="AB418" s="199"/>
      <c r="AC418" s="199"/>
      <c r="AD418" s="199"/>
      <c r="AE418" s="43"/>
      <c r="AF418" s="199"/>
      <c r="AG418" s="196"/>
      <c r="AH418" s="201"/>
      <c r="AI418" s="201"/>
      <c r="AJ418" s="201"/>
      <c r="AK418" s="43"/>
      <c r="AL418" s="43"/>
      <c r="AM418" s="43"/>
      <c r="AN418" s="64"/>
      <c r="AO418" s="64"/>
      <c r="AP418" s="202"/>
      <c r="AQ418" s="202"/>
      <c r="AR418" s="64"/>
    </row>
    <row r="419" spans="1:44" ht="15.75" customHeight="1" x14ac:dyDescent="0.2">
      <c r="A419" s="43"/>
      <c r="B419" s="43"/>
      <c r="C419" s="43"/>
      <c r="D419" s="43"/>
      <c r="E419" s="43"/>
      <c r="F419" s="43"/>
      <c r="G419" s="194"/>
      <c r="H419" s="194"/>
      <c r="I419" s="194"/>
      <c r="J419" s="196"/>
      <c r="K419" s="196"/>
      <c r="L419" s="196"/>
      <c r="M419" s="196"/>
      <c r="N419" s="196"/>
      <c r="O419" s="197"/>
      <c r="P419" s="197"/>
      <c r="Q419" s="197"/>
      <c r="R419" s="197"/>
      <c r="S419" s="197"/>
      <c r="T419" s="197"/>
      <c r="U419" s="198"/>
      <c r="V419" s="257"/>
      <c r="W419" s="258"/>
      <c r="X419" s="200"/>
      <c r="Y419" s="43"/>
      <c r="Z419" s="199"/>
      <c r="AA419" s="199"/>
      <c r="AB419" s="199"/>
      <c r="AC419" s="199"/>
      <c r="AD419" s="199"/>
      <c r="AE419" s="43"/>
      <c r="AF419" s="199"/>
      <c r="AG419" s="196"/>
      <c r="AH419" s="201"/>
      <c r="AI419" s="201"/>
      <c r="AJ419" s="201"/>
      <c r="AK419" s="43"/>
      <c r="AL419" s="43"/>
      <c r="AM419" s="43"/>
      <c r="AN419" s="64"/>
      <c r="AO419" s="64"/>
      <c r="AP419" s="202"/>
      <c r="AQ419" s="202"/>
      <c r="AR419" s="64"/>
    </row>
    <row r="420" spans="1:44" ht="15.75" customHeight="1" x14ac:dyDescent="0.2">
      <c r="A420" s="43"/>
      <c r="B420" s="43"/>
      <c r="C420" s="43"/>
      <c r="D420" s="43"/>
      <c r="E420" s="43"/>
      <c r="F420" s="43"/>
      <c r="G420" s="194"/>
      <c r="H420" s="194"/>
      <c r="I420" s="194"/>
      <c r="J420" s="196"/>
      <c r="K420" s="196"/>
      <c r="L420" s="196"/>
      <c r="M420" s="196"/>
      <c r="N420" s="196"/>
      <c r="O420" s="197"/>
      <c r="P420" s="197"/>
      <c r="Q420" s="197"/>
      <c r="R420" s="197"/>
      <c r="S420" s="197"/>
      <c r="T420" s="197"/>
      <c r="U420" s="198"/>
      <c r="V420" s="257"/>
      <c r="W420" s="258"/>
      <c r="X420" s="200"/>
      <c r="Y420" s="43"/>
      <c r="Z420" s="199"/>
      <c r="AA420" s="199"/>
      <c r="AB420" s="199"/>
      <c r="AC420" s="199"/>
      <c r="AD420" s="199"/>
      <c r="AE420" s="43"/>
      <c r="AF420" s="199"/>
      <c r="AG420" s="196"/>
      <c r="AH420" s="201"/>
      <c r="AI420" s="201"/>
      <c r="AJ420" s="201"/>
      <c r="AK420" s="43"/>
      <c r="AL420" s="43"/>
      <c r="AM420" s="43"/>
      <c r="AN420" s="64"/>
      <c r="AO420" s="64"/>
      <c r="AP420" s="202"/>
      <c r="AQ420" s="202"/>
      <c r="AR420" s="64"/>
    </row>
    <row r="421" spans="1:44" ht="15.75" customHeight="1" x14ac:dyDescent="0.2">
      <c r="A421" s="43"/>
      <c r="B421" s="43"/>
      <c r="C421" s="43"/>
      <c r="D421" s="43"/>
      <c r="E421" s="43"/>
      <c r="F421" s="43"/>
      <c r="G421" s="194"/>
      <c r="H421" s="194"/>
      <c r="I421" s="194"/>
      <c r="J421" s="196"/>
      <c r="K421" s="196"/>
      <c r="L421" s="196"/>
      <c r="M421" s="196"/>
      <c r="N421" s="196"/>
      <c r="O421" s="197"/>
      <c r="P421" s="197"/>
      <c r="Q421" s="197"/>
      <c r="R421" s="197"/>
      <c r="S421" s="197"/>
      <c r="T421" s="197"/>
      <c r="U421" s="198"/>
      <c r="V421" s="257"/>
      <c r="W421" s="258"/>
      <c r="X421" s="200"/>
      <c r="Y421" s="43"/>
      <c r="Z421" s="199"/>
      <c r="AA421" s="199"/>
      <c r="AB421" s="199"/>
      <c r="AC421" s="199"/>
      <c r="AD421" s="199"/>
      <c r="AE421" s="43"/>
      <c r="AF421" s="199"/>
      <c r="AG421" s="196"/>
      <c r="AH421" s="201"/>
      <c r="AI421" s="201"/>
      <c r="AJ421" s="201"/>
      <c r="AK421" s="43"/>
      <c r="AL421" s="43"/>
      <c r="AM421" s="43"/>
      <c r="AN421" s="64"/>
      <c r="AO421" s="64"/>
      <c r="AP421" s="202"/>
      <c r="AQ421" s="202"/>
      <c r="AR421" s="64"/>
    </row>
    <row r="422" spans="1:44" ht="15.75" customHeight="1" x14ac:dyDescent="0.2">
      <c r="A422" s="43"/>
      <c r="B422" s="43"/>
      <c r="C422" s="43"/>
      <c r="D422" s="43"/>
      <c r="E422" s="43"/>
      <c r="F422" s="43"/>
      <c r="G422" s="194"/>
      <c r="H422" s="194"/>
      <c r="I422" s="194"/>
      <c r="J422" s="196"/>
      <c r="K422" s="196"/>
      <c r="L422" s="196"/>
      <c r="M422" s="196"/>
      <c r="N422" s="196"/>
      <c r="O422" s="197"/>
      <c r="P422" s="197"/>
      <c r="Q422" s="197"/>
      <c r="R422" s="197"/>
      <c r="S422" s="197"/>
      <c r="T422" s="197"/>
      <c r="U422" s="198"/>
      <c r="V422" s="257"/>
      <c r="W422" s="258"/>
      <c r="X422" s="200"/>
      <c r="Y422" s="43"/>
      <c r="Z422" s="199"/>
      <c r="AA422" s="199"/>
      <c r="AB422" s="199"/>
      <c r="AC422" s="199"/>
      <c r="AD422" s="199"/>
      <c r="AE422" s="43"/>
      <c r="AF422" s="199"/>
      <c r="AG422" s="196"/>
      <c r="AH422" s="201"/>
      <c r="AI422" s="201"/>
      <c r="AJ422" s="201"/>
      <c r="AK422" s="43"/>
      <c r="AL422" s="43"/>
      <c r="AM422" s="43"/>
      <c r="AN422" s="64"/>
      <c r="AO422" s="64"/>
      <c r="AP422" s="202"/>
      <c r="AQ422" s="202"/>
      <c r="AR422" s="64"/>
    </row>
    <row r="423" spans="1:44" ht="15.75" customHeight="1" x14ac:dyDescent="0.2">
      <c r="A423" s="43"/>
      <c r="B423" s="43"/>
      <c r="C423" s="43"/>
      <c r="D423" s="43"/>
      <c r="E423" s="43"/>
      <c r="F423" s="43"/>
      <c r="G423" s="194"/>
      <c r="H423" s="194"/>
      <c r="I423" s="194"/>
      <c r="J423" s="196"/>
      <c r="K423" s="196"/>
      <c r="L423" s="196"/>
      <c r="M423" s="196"/>
      <c r="N423" s="196"/>
      <c r="O423" s="197"/>
      <c r="P423" s="197"/>
      <c r="Q423" s="197"/>
      <c r="R423" s="197"/>
      <c r="S423" s="197"/>
      <c r="T423" s="197"/>
      <c r="U423" s="198"/>
      <c r="V423" s="257"/>
      <c r="W423" s="258"/>
      <c r="X423" s="200"/>
      <c r="Y423" s="43"/>
      <c r="Z423" s="199"/>
      <c r="AA423" s="199"/>
      <c r="AB423" s="199"/>
      <c r="AC423" s="199"/>
      <c r="AD423" s="199"/>
      <c r="AE423" s="43"/>
      <c r="AF423" s="199"/>
      <c r="AG423" s="196"/>
      <c r="AH423" s="201"/>
      <c r="AI423" s="201"/>
      <c r="AJ423" s="201"/>
      <c r="AK423" s="43"/>
      <c r="AL423" s="43"/>
      <c r="AM423" s="43"/>
      <c r="AN423" s="64"/>
      <c r="AO423" s="64"/>
      <c r="AP423" s="202"/>
      <c r="AQ423" s="202"/>
      <c r="AR423" s="64"/>
    </row>
    <row r="424" spans="1:44" ht="15.75" customHeight="1" x14ac:dyDescent="0.2">
      <c r="A424" s="43"/>
      <c r="B424" s="43"/>
      <c r="C424" s="43"/>
      <c r="D424" s="43"/>
      <c r="E424" s="43"/>
      <c r="F424" s="43"/>
      <c r="G424" s="194"/>
      <c r="H424" s="194"/>
      <c r="I424" s="194"/>
      <c r="J424" s="196"/>
      <c r="K424" s="196"/>
      <c r="L424" s="196"/>
      <c r="M424" s="196"/>
      <c r="N424" s="196"/>
      <c r="O424" s="197"/>
      <c r="P424" s="197"/>
      <c r="Q424" s="197"/>
      <c r="R424" s="197"/>
      <c r="S424" s="197"/>
      <c r="T424" s="197"/>
      <c r="U424" s="198"/>
      <c r="V424" s="257"/>
      <c r="W424" s="258"/>
      <c r="X424" s="200"/>
      <c r="Y424" s="43"/>
      <c r="Z424" s="199"/>
      <c r="AA424" s="199"/>
      <c r="AB424" s="199"/>
      <c r="AC424" s="199"/>
      <c r="AD424" s="199"/>
      <c r="AE424" s="43"/>
      <c r="AF424" s="199"/>
      <c r="AG424" s="196"/>
      <c r="AH424" s="201"/>
      <c r="AI424" s="201"/>
      <c r="AJ424" s="201"/>
      <c r="AK424" s="43"/>
      <c r="AL424" s="43"/>
      <c r="AM424" s="43"/>
      <c r="AN424" s="64"/>
      <c r="AO424" s="64"/>
      <c r="AP424" s="202"/>
      <c r="AQ424" s="202"/>
      <c r="AR424" s="64"/>
    </row>
    <row r="425" spans="1:44" ht="15.75" customHeight="1" x14ac:dyDescent="0.2">
      <c r="A425" s="43"/>
      <c r="B425" s="43"/>
      <c r="C425" s="43"/>
      <c r="D425" s="43"/>
      <c r="E425" s="43"/>
      <c r="F425" s="43"/>
      <c r="G425" s="194"/>
      <c r="H425" s="194"/>
      <c r="I425" s="194"/>
      <c r="J425" s="196"/>
      <c r="K425" s="196"/>
      <c r="L425" s="196"/>
      <c r="M425" s="196"/>
      <c r="N425" s="196"/>
      <c r="O425" s="197"/>
      <c r="P425" s="197"/>
      <c r="Q425" s="197"/>
      <c r="R425" s="197"/>
      <c r="S425" s="197"/>
      <c r="T425" s="197"/>
      <c r="U425" s="198"/>
      <c r="V425" s="257"/>
      <c r="W425" s="258"/>
      <c r="X425" s="200"/>
      <c r="Y425" s="43"/>
      <c r="Z425" s="199"/>
      <c r="AA425" s="199"/>
      <c r="AB425" s="199"/>
      <c r="AC425" s="199"/>
      <c r="AD425" s="199"/>
      <c r="AE425" s="43"/>
      <c r="AF425" s="199"/>
      <c r="AG425" s="196"/>
      <c r="AH425" s="201"/>
      <c r="AI425" s="201"/>
      <c r="AJ425" s="201"/>
      <c r="AK425" s="43"/>
      <c r="AL425" s="43"/>
      <c r="AM425" s="43"/>
      <c r="AN425" s="64"/>
      <c r="AO425" s="64"/>
      <c r="AP425" s="202"/>
      <c r="AQ425" s="202"/>
      <c r="AR425" s="64"/>
    </row>
    <row r="426" spans="1:44" ht="15.75" customHeight="1" x14ac:dyDescent="0.2">
      <c r="A426" s="43"/>
      <c r="B426" s="43"/>
      <c r="C426" s="43"/>
      <c r="D426" s="43"/>
      <c r="E426" s="43"/>
      <c r="F426" s="43"/>
      <c r="G426" s="194"/>
      <c r="H426" s="194"/>
      <c r="I426" s="194"/>
      <c r="J426" s="196"/>
      <c r="K426" s="196"/>
      <c r="L426" s="196"/>
      <c r="M426" s="196"/>
      <c r="N426" s="196"/>
      <c r="O426" s="197"/>
      <c r="P426" s="197"/>
      <c r="Q426" s="197"/>
      <c r="R426" s="197"/>
      <c r="S426" s="197"/>
      <c r="T426" s="197"/>
      <c r="U426" s="198"/>
      <c r="V426" s="257"/>
      <c r="W426" s="258"/>
      <c r="X426" s="200"/>
      <c r="Y426" s="43"/>
      <c r="Z426" s="199"/>
      <c r="AA426" s="199"/>
      <c r="AB426" s="199"/>
      <c r="AC426" s="199"/>
      <c r="AD426" s="199"/>
      <c r="AE426" s="43"/>
      <c r="AF426" s="199"/>
      <c r="AG426" s="196"/>
      <c r="AH426" s="201"/>
      <c r="AI426" s="201"/>
      <c r="AJ426" s="201"/>
      <c r="AK426" s="43"/>
      <c r="AL426" s="43"/>
      <c r="AM426" s="43"/>
      <c r="AN426" s="64"/>
      <c r="AO426" s="64"/>
      <c r="AP426" s="202"/>
      <c r="AQ426" s="202"/>
      <c r="AR426" s="64"/>
    </row>
    <row r="427" spans="1:44" ht="15.75" customHeight="1" x14ac:dyDescent="0.2">
      <c r="A427" s="43"/>
      <c r="B427" s="43"/>
      <c r="C427" s="43"/>
      <c r="D427" s="43"/>
      <c r="E427" s="43"/>
      <c r="F427" s="43"/>
      <c r="G427" s="194"/>
      <c r="H427" s="194"/>
      <c r="I427" s="194"/>
      <c r="J427" s="196"/>
      <c r="K427" s="196"/>
      <c r="L427" s="196"/>
      <c r="M427" s="196"/>
      <c r="N427" s="196"/>
      <c r="O427" s="197"/>
      <c r="P427" s="197"/>
      <c r="Q427" s="197"/>
      <c r="R427" s="197"/>
      <c r="S427" s="197"/>
      <c r="T427" s="197"/>
      <c r="U427" s="198"/>
      <c r="V427" s="257"/>
      <c r="W427" s="258"/>
      <c r="X427" s="200"/>
      <c r="Y427" s="43"/>
      <c r="Z427" s="199"/>
      <c r="AA427" s="199"/>
      <c r="AB427" s="199"/>
      <c r="AC427" s="199"/>
      <c r="AD427" s="199"/>
      <c r="AE427" s="43"/>
      <c r="AF427" s="199"/>
      <c r="AG427" s="196"/>
      <c r="AH427" s="201"/>
      <c r="AI427" s="201"/>
      <c r="AJ427" s="201"/>
      <c r="AK427" s="43"/>
      <c r="AL427" s="43"/>
      <c r="AM427" s="43"/>
      <c r="AN427" s="64"/>
      <c r="AO427" s="64"/>
      <c r="AP427" s="202"/>
      <c r="AQ427" s="202"/>
      <c r="AR427" s="64"/>
    </row>
    <row r="428" spans="1:44" ht="15.75" customHeight="1" x14ac:dyDescent="0.2">
      <c r="A428" s="43"/>
      <c r="B428" s="43"/>
      <c r="C428" s="43"/>
      <c r="D428" s="43"/>
      <c r="E428" s="43"/>
      <c r="F428" s="43"/>
      <c r="G428" s="194"/>
      <c r="H428" s="194"/>
      <c r="I428" s="194"/>
      <c r="J428" s="196"/>
      <c r="K428" s="196"/>
      <c r="L428" s="196"/>
      <c r="M428" s="196"/>
      <c r="N428" s="196"/>
      <c r="O428" s="197"/>
      <c r="P428" s="197"/>
      <c r="Q428" s="197"/>
      <c r="R428" s="197"/>
      <c r="S428" s="197"/>
      <c r="T428" s="197"/>
      <c r="U428" s="198"/>
      <c r="V428" s="257"/>
      <c r="W428" s="258"/>
      <c r="X428" s="200"/>
      <c r="Y428" s="43"/>
      <c r="Z428" s="199"/>
      <c r="AA428" s="199"/>
      <c r="AB428" s="199"/>
      <c r="AC428" s="199"/>
      <c r="AD428" s="199"/>
      <c r="AE428" s="43"/>
      <c r="AF428" s="199"/>
      <c r="AG428" s="196"/>
      <c r="AH428" s="201"/>
      <c r="AI428" s="201"/>
      <c r="AJ428" s="201"/>
      <c r="AK428" s="43"/>
      <c r="AL428" s="43"/>
      <c r="AM428" s="43"/>
      <c r="AN428" s="64"/>
      <c r="AO428" s="64"/>
      <c r="AP428" s="202"/>
      <c r="AQ428" s="202"/>
      <c r="AR428" s="64"/>
    </row>
    <row r="429" spans="1:44" ht="15.75" customHeight="1" x14ac:dyDescent="0.2">
      <c r="A429" s="43"/>
      <c r="B429" s="43"/>
      <c r="C429" s="43"/>
      <c r="D429" s="43"/>
      <c r="E429" s="43"/>
      <c r="F429" s="43"/>
      <c r="G429" s="194"/>
      <c r="H429" s="194"/>
      <c r="I429" s="194"/>
      <c r="J429" s="196"/>
      <c r="K429" s="196"/>
      <c r="L429" s="196"/>
      <c r="M429" s="196"/>
      <c r="N429" s="196"/>
      <c r="O429" s="197"/>
      <c r="P429" s="197"/>
      <c r="Q429" s="197"/>
      <c r="R429" s="197"/>
      <c r="S429" s="197"/>
      <c r="T429" s="197"/>
      <c r="U429" s="198"/>
      <c r="V429" s="257"/>
      <c r="W429" s="258"/>
      <c r="X429" s="200"/>
      <c r="Y429" s="43"/>
      <c r="Z429" s="199"/>
      <c r="AA429" s="199"/>
      <c r="AB429" s="199"/>
      <c r="AC429" s="199"/>
      <c r="AD429" s="199"/>
      <c r="AE429" s="43"/>
      <c r="AF429" s="199"/>
      <c r="AG429" s="196"/>
      <c r="AH429" s="201"/>
      <c r="AI429" s="201"/>
      <c r="AJ429" s="201"/>
      <c r="AK429" s="43"/>
      <c r="AL429" s="43"/>
      <c r="AM429" s="43"/>
      <c r="AN429" s="64"/>
      <c r="AO429" s="64"/>
      <c r="AP429" s="202"/>
      <c r="AQ429" s="202"/>
      <c r="AR429" s="64"/>
    </row>
    <row r="430" spans="1:44" ht="15.75" customHeight="1" x14ac:dyDescent="0.2">
      <c r="A430" s="43"/>
      <c r="B430" s="43"/>
      <c r="C430" s="43"/>
      <c r="D430" s="43"/>
      <c r="E430" s="43"/>
      <c r="F430" s="43"/>
      <c r="G430" s="194"/>
      <c r="H430" s="194"/>
      <c r="I430" s="194"/>
      <c r="J430" s="196"/>
      <c r="K430" s="196"/>
      <c r="L430" s="196"/>
      <c r="M430" s="196"/>
      <c r="N430" s="196"/>
      <c r="O430" s="197"/>
      <c r="P430" s="197"/>
      <c r="Q430" s="197"/>
      <c r="R430" s="197"/>
      <c r="S430" s="197"/>
      <c r="T430" s="197"/>
      <c r="U430" s="198"/>
      <c r="V430" s="257"/>
      <c r="W430" s="258"/>
      <c r="X430" s="200"/>
      <c r="Y430" s="43"/>
      <c r="Z430" s="199"/>
      <c r="AA430" s="199"/>
      <c r="AB430" s="199"/>
      <c r="AC430" s="199"/>
      <c r="AD430" s="199"/>
      <c r="AE430" s="43"/>
      <c r="AF430" s="199"/>
      <c r="AG430" s="196"/>
      <c r="AH430" s="201"/>
      <c r="AI430" s="201"/>
      <c r="AJ430" s="201"/>
      <c r="AK430" s="43"/>
      <c r="AL430" s="43"/>
      <c r="AM430" s="43"/>
      <c r="AN430" s="64"/>
      <c r="AO430" s="64"/>
      <c r="AP430" s="202"/>
      <c r="AQ430" s="202"/>
      <c r="AR430" s="64"/>
    </row>
    <row r="431" spans="1:44" ht="15.75" customHeight="1" x14ac:dyDescent="0.2">
      <c r="A431" s="43"/>
      <c r="B431" s="43"/>
      <c r="C431" s="43"/>
      <c r="D431" s="43"/>
      <c r="E431" s="43"/>
      <c r="F431" s="43"/>
      <c r="G431" s="194"/>
      <c r="H431" s="194"/>
      <c r="I431" s="194"/>
      <c r="J431" s="196"/>
      <c r="K431" s="196"/>
      <c r="L431" s="196"/>
      <c r="M431" s="196"/>
      <c r="N431" s="196"/>
      <c r="O431" s="197"/>
      <c r="P431" s="197"/>
      <c r="Q431" s="197"/>
      <c r="R431" s="197"/>
      <c r="S431" s="197"/>
      <c r="T431" s="197"/>
      <c r="U431" s="198"/>
      <c r="V431" s="257"/>
      <c r="W431" s="258"/>
      <c r="X431" s="200"/>
      <c r="Y431" s="43"/>
      <c r="Z431" s="199"/>
      <c r="AA431" s="199"/>
      <c r="AB431" s="199"/>
      <c r="AC431" s="199"/>
      <c r="AD431" s="199"/>
      <c r="AE431" s="43"/>
      <c r="AF431" s="199"/>
      <c r="AG431" s="196"/>
      <c r="AH431" s="201"/>
      <c r="AI431" s="201"/>
      <c r="AJ431" s="201"/>
      <c r="AK431" s="43"/>
      <c r="AL431" s="43"/>
      <c r="AM431" s="43"/>
      <c r="AN431" s="64"/>
      <c r="AO431" s="64"/>
      <c r="AP431" s="202"/>
      <c r="AQ431" s="202"/>
      <c r="AR431" s="64"/>
    </row>
    <row r="432" spans="1:44" ht="15.75" customHeight="1" x14ac:dyDescent="0.2">
      <c r="A432" s="43"/>
      <c r="B432" s="43"/>
      <c r="C432" s="43"/>
      <c r="D432" s="43"/>
      <c r="E432" s="43"/>
      <c r="F432" s="43"/>
      <c r="G432" s="194"/>
      <c r="H432" s="194"/>
      <c r="I432" s="194"/>
      <c r="J432" s="196"/>
      <c r="K432" s="196"/>
      <c r="L432" s="196"/>
      <c r="M432" s="196"/>
      <c r="N432" s="196"/>
      <c r="O432" s="197"/>
      <c r="P432" s="197"/>
      <c r="Q432" s="197"/>
      <c r="R432" s="197"/>
      <c r="S432" s="197"/>
      <c r="T432" s="197"/>
      <c r="U432" s="198"/>
      <c r="V432" s="257"/>
      <c r="W432" s="258"/>
      <c r="X432" s="200"/>
      <c r="Y432" s="43"/>
      <c r="Z432" s="199"/>
      <c r="AA432" s="199"/>
      <c r="AB432" s="199"/>
      <c r="AC432" s="199"/>
      <c r="AD432" s="199"/>
      <c r="AE432" s="43"/>
      <c r="AF432" s="199"/>
      <c r="AG432" s="196"/>
      <c r="AH432" s="201"/>
      <c r="AI432" s="201"/>
      <c r="AJ432" s="201"/>
      <c r="AK432" s="43"/>
      <c r="AL432" s="43"/>
      <c r="AM432" s="43"/>
      <c r="AN432" s="64"/>
      <c r="AO432" s="64"/>
      <c r="AP432" s="202"/>
      <c r="AQ432" s="202"/>
      <c r="AR432" s="64"/>
    </row>
    <row r="433" spans="1:44" ht="15.75" customHeight="1" x14ac:dyDescent="0.2">
      <c r="A433" s="43"/>
      <c r="B433" s="43"/>
      <c r="C433" s="43"/>
      <c r="D433" s="43"/>
      <c r="E433" s="43"/>
      <c r="F433" s="43"/>
      <c r="G433" s="194"/>
      <c r="H433" s="194"/>
      <c r="I433" s="194"/>
      <c r="J433" s="196"/>
      <c r="K433" s="196"/>
      <c r="L433" s="196"/>
      <c r="M433" s="196"/>
      <c r="N433" s="196"/>
      <c r="O433" s="197"/>
      <c r="P433" s="197"/>
      <c r="Q433" s="197"/>
      <c r="R433" s="197"/>
      <c r="S433" s="197"/>
      <c r="T433" s="197"/>
      <c r="U433" s="198"/>
      <c r="V433" s="257"/>
      <c r="W433" s="258"/>
      <c r="X433" s="200"/>
      <c r="Y433" s="43"/>
      <c r="Z433" s="199"/>
      <c r="AA433" s="199"/>
      <c r="AB433" s="199"/>
      <c r="AC433" s="199"/>
      <c r="AD433" s="199"/>
      <c r="AE433" s="43"/>
      <c r="AF433" s="199"/>
      <c r="AG433" s="196"/>
      <c r="AH433" s="201"/>
      <c r="AI433" s="201"/>
      <c r="AJ433" s="201"/>
      <c r="AK433" s="43"/>
      <c r="AL433" s="43"/>
      <c r="AM433" s="43"/>
      <c r="AN433" s="64"/>
      <c r="AO433" s="64"/>
      <c r="AP433" s="202"/>
      <c r="AQ433" s="202"/>
      <c r="AR433" s="64"/>
    </row>
    <row r="434" spans="1:44" ht="15.75" customHeight="1" x14ac:dyDescent="0.2">
      <c r="A434" s="43"/>
      <c r="B434" s="43"/>
      <c r="C434" s="43"/>
      <c r="D434" s="43"/>
      <c r="E434" s="43"/>
      <c r="F434" s="43"/>
      <c r="G434" s="194"/>
      <c r="H434" s="194"/>
      <c r="I434" s="194"/>
      <c r="J434" s="196"/>
      <c r="K434" s="196"/>
      <c r="L434" s="196"/>
      <c r="M434" s="196"/>
      <c r="N434" s="196"/>
      <c r="O434" s="197"/>
      <c r="P434" s="197"/>
      <c r="Q434" s="197"/>
      <c r="R434" s="197"/>
      <c r="S434" s="197"/>
      <c r="T434" s="197"/>
      <c r="U434" s="198"/>
      <c r="V434" s="257"/>
      <c r="W434" s="258"/>
      <c r="X434" s="200"/>
      <c r="Y434" s="43"/>
      <c r="Z434" s="199"/>
      <c r="AA434" s="199"/>
      <c r="AB434" s="199"/>
      <c r="AC434" s="199"/>
      <c r="AD434" s="199"/>
      <c r="AE434" s="43"/>
      <c r="AF434" s="199"/>
      <c r="AG434" s="196"/>
      <c r="AH434" s="201"/>
      <c r="AI434" s="201"/>
      <c r="AJ434" s="201"/>
      <c r="AK434" s="43"/>
      <c r="AL434" s="43"/>
      <c r="AM434" s="43"/>
      <c r="AN434" s="64"/>
      <c r="AO434" s="64"/>
      <c r="AP434" s="202"/>
      <c r="AQ434" s="202"/>
      <c r="AR434" s="64"/>
    </row>
    <row r="435" spans="1:44" ht="15.75" customHeight="1" x14ac:dyDescent="0.2">
      <c r="A435" s="43"/>
      <c r="B435" s="43"/>
      <c r="C435" s="43"/>
      <c r="D435" s="43"/>
      <c r="E435" s="43"/>
      <c r="F435" s="43"/>
      <c r="G435" s="194"/>
      <c r="H435" s="194"/>
      <c r="I435" s="194"/>
      <c r="J435" s="196"/>
      <c r="K435" s="196"/>
      <c r="L435" s="196"/>
      <c r="M435" s="196"/>
      <c r="N435" s="196"/>
      <c r="O435" s="197"/>
      <c r="P435" s="197"/>
      <c r="Q435" s="197"/>
      <c r="R435" s="197"/>
      <c r="S435" s="197"/>
      <c r="T435" s="197"/>
      <c r="U435" s="198"/>
      <c r="V435" s="257"/>
      <c r="W435" s="258"/>
      <c r="X435" s="200"/>
      <c r="Y435" s="43"/>
      <c r="Z435" s="199"/>
      <c r="AA435" s="199"/>
      <c r="AB435" s="199"/>
      <c r="AC435" s="199"/>
      <c r="AD435" s="199"/>
      <c r="AE435" s="43"/>
      <c r="AF435" s="199"/>
      <c r="AG435" s="196"/>
      <c r="AH435" s="201"/>
      <c r="AI435" s="201"/>
      <c r="AJ435" s="201"/>
      <c r="AK435" s="43"/>
      <c r="AL435" s="43"/>
      <c r="AM435" s="43"/>
      <c r="AN435" s="64"/>
      <c r="AO435" s="64"/>
      <c r="AP435" s="202"/>
      <c r="AQ435" s="202"/>
      <c r="AR435" s="64"/>
    </row>
    <row r="436" spans="1:44" ht="15.75" customHeight="1" x14ac:dyDescent="0.2">
      <c r="A436" s="43"/>
      <c r="B436" s="43"/>
      <c r="C436" s="43"/>
      <c r="D436" s="43"/>
      <c r="E436" s="43"/>
      <c r="F436" s="43"/>
      <c r="G436" s="194"/>
      <c r="H436" s="194"/>
      <c r="I436" s="194"/>
      <c r="J436" s="196"/>
      <c r="K436" s="196"/>
      <c r="L436" s="196"/>
      <c r="M436" s="196"/>
      <c r="N436" s="196"/>
      <c r="O436" s="197"/>
      <c r="P436" s="197"/>
      <c r="Q436" s="197"/>
      <c r="R436" s="197"/>
      <c r="S436" s="197"/>
      <c r="T436" s="197"/>
      <c r="U436" s="198"/>
      <c r="V436" s="257"/>
      <c r="W436" s="258"/>
      <c r="X436" s="200"/>
      <c r="Y436" s="43"/>
      <c r="Z436" s="199"/>
      <c r="AA436" s="199"/>
      <c r="AB436" s="199"/>
      <c r="AC436" s="199"/>
      <c r="AD436" s="199"/>
      <c r="AE436" s="43"/>
      <c r="AF436" s="199"/>
      <c r="AG436" s="196"/>
      <c r="AH436" s="201"/>
      <c r="AI436" s="201"/>
      <c r="AJ436" s="201"/>
      <c r="AK436" s="43"/>
      <c r="AL436" s="43"/>
      <c r="AM436" s="43"/>
      <c r="AN436" s="64"/>
      <c r="AO436" s="64"/>
      <c r="AP436" s="202"/>
      <c r="AQ436" s="202"/>
      <c r="AR436" s="64"/>
    </row>
    <row r="437" spans="1:44" ht="15.75" customHeight="1" x14ac:dyDescent="0.2">
      <c r="A437" s="43"/>
      <c r="B437" s="43"/>
      <c r="C437" s="43"/>
      <c r="D437" s="43"/>
      <c r="E437" s="43"/>
      <c r="F437" s="43"/>
      <c r="G437" s="194"/>
      <c r="H437" s="194"/>
      <c r="I437" s="194"/>
      <c r="J437" s="196"/>
      <c r="K437" s="196"/>
      <c r="L437" s="196"/>
      <c r="M437" s="196"/>
      <c r="N437" s="196"/>
      <c r="O437" s="197"/>
      <c r="P437" s="197"/>
      <c r="Q437" s="197"/>
      <c r="R437" s="197"/>
      <c r="S437" s="197"/>
      <c r="T437" s="197"/>
      <c r="U437" s="198"/>
      <c r="V437" s="257"/>
      <c r="W437" s="258"/>
      <c r="X437" s="200"/>
      <c r="Y437" s="43"/>
      <c r="Z437" s="199"/>
      <c r="AA437" s="199"/>
      <c r="AB437" s="199"/>
      <c r="AC437" s="199"/>
      <c r="AD437" s="199"/>
      <c r="AE437" s="43"/>
      <c r="AF437" s="199"/>
      <c r="AG437" s="196"/>
      <c r="AH437" s="201"/>
      <c r="AI437" s="201"/>
      <c r="AJ437" s="201"/>
      <c r="AK437" s="43"/>
      <c r="AL437" s="43"/>
      <c r="AM437" s="43"/>
      <c r="AN437" s="64"/>
      <c r="AO437" s="64"/>
      <c r="AP437" s="202"/>
      <c r="AQ437" s="202"/>
      <c r="AR437" s="64"/>
    </row>
    <row r="438" spans="1:44" ht="15.75" customHeight="1" x14ac:dyDescent="0.2">
      <c r="A438" s="43"/>
      <c r="B438" s="43"/>
      <c r="C438" s="43"/>
      <c r="D438" s="43"/>
      <c r="E438" s="43"/>
      <c r="F438" s="43"/>
      <c r="G438" s="194"/>
      <c r="H438" s="194"/>
      <c r="I438" s="194"/>
      <c r="J438" s="196"/>
      <c r="K438" s="196"/>
      <c r="L438" s="196"/>
      <c r="M438" s="196"/>
      <c r="N438" s="196"/>
      <c r="O438" s="197"/>
      <c r="P438" s="197"/>
      <c r="Q438" s="197"/>
      <c r="R438" s="197"/>
      <c r="S438" s="197"/>
      <c r="T438" s="197"/>
      <c r="U438" s="198"/>
      <c r="V438" s="257"/>
      <c r="W438" s="258"/>
      <c r="X438" s="200"/>
      <c r="Y438" s="43"/>
      <c r="Z438" s="199"/>
      <c r="AA438" s="199"/>
      <c r="AB438" s="199"/>
      <c r="AC438" s="199"/>
      <c r="AD438" s="199"/>
      <c r="AE438" s="43"/>
      <c r="AF438" s="199"/>
      <c r="AG438" s="196"/>
      <c r="AH438" s="201"/>
      <c r="AI438" s="201"/>
      <c r="AJ438" s="201"/>
      <c r="AK438" s="43"/>
      <c r="AL438" s="43"/>
      <c r="AM438" s="43"/>
      <c r="AN438" s="64"/>
      <c r="AO438" s="64"/>
      <c r="AP438" s="202"/>
      <c r="AQ438" s="202"/>
      <c r="AR438" s="64"/>
    </row>
    <row r="439" spans="1:44" ht="15.75" customHeight="1" x14ac:dyDescent="0.2">
      <c r="A439" s="43"/>
      <c r="B439" s="43"/>
      <c r="C439" s="43"/>
      <c r="D439" s="43"/>
      <c r="E439" s="43"/>
      <c r="F439" s="43"/>
      <c r="G439" s="194"/>
      <c r="H439" s="194"/>
      <c r="I439" s="194"/>
      <c r="J439" s="196"/>
      <c r="K439" s="196"/>
      <c r="L439" s="196"/>
      <c r="M439" s="196"/>
      <c r="N439" s="196"/>
      <c r="O439" s="197"/>
      <c r="P439" s="197"/>
      <c r="Q439" s="197"/>
      <c r="R439" s="197"/>
      <c r="S439" s="197"/>
      <c r="T439" s="197"/>
      <c r="U439" s="198"/>
      <c r="V439" s="257"/>
      <c r="W439" s="258"/>
      <c r="X439" s="200"/>
      <c r="Y439" s="43"/>
      <c r="Z439" s="199"/>
      <c r="AA439" s="199"/>
      <c r="AB439" s="199"/>
      <c r="AC439" s="199"/>
      <c r="AD439" s="199"/>
      <c r="AE439" s="43"/>
      <c r="AF439" s="199"/>
      <c r="AG439" s="196"/>
      <c r="AH439" s="201"/>
      <c r="AI439" s="201"/>
      <c r="AJ439" s="201"/>
      <c r="AK439" s="43"/>
      <c r="AL439" s="43"/>
      <c r="AM439" s="43"/>
      <c r="AN439" s="64"/>
      <c r="AO439" s="64"/>
      <c r="AP439" s="202"/>
      <c r="AQ439" s="202"/>
      <c r="AR439" s="64"/>
    </row>
    <row r="440" spans="1:44" ht="15.75" customHeight="1" x14ac:dyDescent="0.2">
      <c r="A440" s="43"/>
      <c r="B440" s="43"/>
      <c r="C440" s="43"/>
      <c r="D440" s="43"/>
      <c r="E440" s="43"/>
      <c r="F440" s="43"/>
      <c r="G440" s="194"/>
      <c r="H440" s="194"/>
      <c r="I440" s="194"/>
      <c r="J440" s="196"/>
      <c r="K440" s="196"/>
      <c r="L440" s="196"/>
      <c r="M440" s="196"/>
      <c r="N440" s="196"/>
      <c r="O440" s="197"/>
      <c r="P440" s="197"/>
      <c r="Q440" s="197"/>
      <c r="R440" s="197"/>
      <c r="S440" s="197"/>
      <c r="T440" s="197"/>
      <c r="U440" s="198"/>
      <c r="V440" s="257"/>
      <c r="W440" s="258"/>
      <c r="X440" s="200"/>
      <c r="Y440" s="43"/>
      <c r="Z440" s="199"/>
      <c r="AA440" s="199"/>
      <c r="AB440" s="199"/>
      <c r="AC440" s="199"/>
      <c r="AD440" s="199"/>
      <c r="AE440" s="43"/>
      <c r="AF440" s="199"/>
      <c r="AG440" s="196"/>
      <c r="AH440" s="201"/>
      <c r="AI440" s="201"/>
      <c r="AJ440" s="201"/>
      <c r="AK440" s="43"/>
      <c r="AL440" s="43"/>
      <c r="AM440" s="43"/>
      <c r="AN440" s="64"/>
      <c r="AO440" s="64"/>
      <c r="AP440" s="202"/>
      <c r="AQ440" s="202"/>
      <c r="AR440" s="64"/>
    </row>
    <row r="441" spans="1:44" ht="15.75" customHeight="1" x14ac:dyDescent="0.2">
      <c r="A441" s="43"/>
      <c r="B441" s="43"/>
      <c r="C441" s="43"/>
      <c r="D441" s="43"/>
      <c r="E441" s="43"/>
      <c r="F441" s="43"/>
      <c r="G441" s="194"/>
      <c r="H441" s="194"/>
      <c r="I441" s="194"/>
      <c r="J441" s="196"/>
      <c r="K441" s="196"/>
      <c r="L441" s="196"/>
      <c r="M441" s="196"/>
      <c r="N441" s="196"/>
      <c r="O441" s="197"/>
      <c r="P441" s="197"/>
      <c r="Q441" s="197"/>
      <c r="R441" s="197"/>
      <c r="S441" s="197"/>
      <c r="T441" s="197"/>
      <c r="U441" s="198"/>
      <c r="V441" s="257"/>
      <c r="W441" s="258"/>
      <c r="X441" s="200"/>
      <c r="Y441" s="43"/>
      <c r="Z441" s="199"/>
      <c r="AA441" s="199"/>
      <c r="AB441" s="199"/>
      <c r="AC441" s="199"/>
      <c r="AD441" s="199"/>
      <c r="AE441" s="43"/>
      <c r="AF441" s="199"/>
      <c r="AG441" s="196"/>
      <c r="AH441" s="201"/>
      <c r="AI441" s="201"/>
      <c r="AJ441" s="201"/>
      <c r="AK441" s="43"/>
      <c r="AL441" s="43"/>
      <c r="AM441" s="43"/>
      <c r="AN441" s="64"/>
      <c r="AO441" s="64"/>
      <c r="AP441" s="202"/>
      <c r="AQ441" s="202"/>
      <c r="AR441" s="64"/>
    </row>
    <row r="442" spans="1:44" ht="15.75" customHeight="1" x14ac:dyDescent="0.2">
      <c r="A442" s="43"/>
      <c r="B442" s="43"/>
      <c r="C442" s="43"/>
      <c r="D442" s="43"/>
      <c r="E442" s="43"/>
      <c r="F442" s="43"/>
      <c r="G442" s="194"/>
      <c r="H442" s="194"/>
      <c r="I442" s="194"/>
      <c r="J442" s="196"/>
      <c r="K442" s="196"/>
      <c r="L442" s="196"/>
      <c r="M442" s="196"/>
      <c r="N442" s="196"/>
      <c r="O442" s="197"/>
      <c r="P442" s="197"/>
      <c r="Q442" s="197"/>
      <c r="R442" s="197"/>
      <c r="S442" s="197"/>
      <c r="T442" s="197"/>
      <c r="U442" s="198"/>
      <c r="V442" s="257"/>
      <c r="W442" s="258"/>
      <c r="X442" s="200"/>
      <c r="Y442" s="43"/>
      <c r="Z442" s="199"/>
      <c r="AA442" s="199"/>
      <c r="AB442" s="199"/>
      <c r="AC442" s="199"/>
      <c r="AD442" s="199"/>
      <c r="AE442" s="43"/>
      <c r="AF442" s="199"/>
      <c r="AG442" s="196"/>
      <c r="AH442" s="201"/>
      <c r="AI442" s="201"/>
      <c r="AJ442" s="201"/>
      <c r="AK442" s="43"/>
      <c r="AL442" s="43"/>
      <c r="AM442" s="43"/>
      <c r="AN442" s="64"/>
      <c r="AO442" s="64"/>
      <c r="AP442" s="202"/>
      <c r="AQ442" s="202"/>
      <c r="AR442" s="64"/>
    </row>
    <row r="443" spans="1:44" ht="15.75" customHeight="1" x14ac:dyDescent="0.2">
      <c r="A443" s="43"/>
      <c r="B443" s="43"/>
      <c r="C443" s="43"/>
      <c r="D443" s="43"/>
      <c r="E443" s="43"/>
      <c r="F443" s="43"/>
      <c r="G443" s="194"/>
      <c r="H443" s="194"/>
      <c r="I443" s="194"/>
      <c r="J443" s="196"/>
      <c r="K443" s="196"/>
      <c r="L443" s="196"/>
      <c r="M443" s="196"/>
      <c r="N443" s="196"/>
      <c r="O443" s="197"/>
      <c r="P443" s="197"/>
      <c r="Q443" s="197"/>
      <c r="R443" s="197"/>
      <c r="S443" s="197"/>
      <c r="T443" s="197"/>
      <c r="U443" s="198"/>
      <c r="V443" s="257"/>
      <c r="W443" s="258"/>
      <c r="X443" s="200"/>
      <c r="Y443" s="43"/>
      <c r="Z443" s="199"/>
      <c r="AA443" s="199"/>
      <c r="AB443" s="199"/>
      <c r="AC443" s="199"/>
      <c r="AD443" s="199"/>
      <c r="AE443" s="43"/>
      <c r="AF443" s="199"/>
      <c r="AG443" s="196"/>
      <c r="AH443" s="201"/>
      <c r="AI443" s="201"/>
      <c r="AJ443" s="201"/>
      <c r="AK443" s="43"/>
      <c r="AL443" s="43"/>
      <c r="AM443" s="43"/>
      <c r="AN443" s="64"/>
      <c r="AO443" s="64"/>
      <c r="AP443" s="202"/>
      <c r="AQ443" s="202"/>
      <c r="AR443" s="64"/>
    </row>
    <row r="444" spans="1:44" ht="15.75" customHeight="1" x14ac:dyDescent="0.2">
      <c r="A444" s="43"/>
      <c r="B444" s="43"/>
      <c r="C444" s="43"/>
      <c r="D444" s="43"/>
      <c r="E444" s="43"/>
      <c r="F444" s="43"/>
      <c r="G444" s="194"/>
      <c r="H444" s="194"/>
      <c r="I444" s="194"/>
      <c r="J444" s="196"/>
      <c r="K444" s="196"/>
      <c r="L444" s="196"/>
      <c r="M444" s="196"/>
      <c r="N444" s="196"/>
      <c r="O444" s="197"/>
      <c r="P444" s="197"/>
      <c r="Q444" s="197"/>
      <c r="R444" s="197"/>
      <c r="S444" s="197"/>
      <c r="T444" s="197"/>
      <c r="U444" s="198"/>
      <c r="V444" s="257"/>
      <c r="W444" s="258"/>
      <c r="X444" s="200"/>
      <c r="Y444" s="43"/>
      <c r="Z444" s="199"/>
      <c r="AA444" s="199"/>
      <c r="AB444" s="199"/>
      <c r="AC444" s="199"/>
      <c r="AD444" s="199"/>
      <c r="AE444" s="43"/>
      <c r="AF444" s="199"/>
      <c r="AG444" s="196"/>
      <c r="AH444" s="201"/>
      <c r="AI444" s="201"/>
      <c r="AJ444" s="201"/>
      <c r="AK444" s="43"/>
      <c r="AL444" s="43"/>
      <c r="AM444" s="43"/>
      <c r="AN444" s="64"/>
      <c r="AO444" s="64"/>
      <c r="AP444" s="202"/>
      <c r="AQ444" s="202"/>
      <c r="AR444" s="64"/>
    </row>
    <row r="445" spans="1:44" ht="15.75" customHeight="1" x14ac:dyDescent="0.2">
      <c r="A445" s="43"/>
      <c r="B445" s="43"/>
      <c r="C445" s="43"/>
      <c r="D445" s="43"/>
      <c r="E445" s="43"/>
      <c r="F445" s="43"/>
      <c r="G445" s="194"/>
      <c r="H445" s="194"/>
      <c r="I445" s="194"/>
      <c r="J445" s="196"/>
      <c r="K445" s="196"/>
      <c r="L445" s="196"/>
      <c r="M445" s="196"/>
      <c r="N445" s="196"/>
      <c r="O445" s="197"/>
      <c r="P445" s="197"/>
      <c r="Q445" s="197"/>
      <c r="R445" s="197"/>
      <c r="S445" s="197"/>
      <c r="T445" s="197"/>
      <c r="U445" s="198"/>
      <c r="V445" s="257"/>
      <c r="W445" s="258"/>
      <c r="X445" s="200"/>
      <c r="Y445" s="43"/>
      <c r="Z445" s="199"/>
      <c r="AA445" s="199"/>
      <c r="AB445" s="199"/>
      <c r="AC445" s="199"/>
      <c r="AD445" s="199"/>
      <c r="AE445" s="43"/>
      <c r="AF445" s="199"/>
      <c r="AG445" s="196"/>
      <c r="AH445" s="201"/>
      <c r="AI445" s="201"/>
      <c r="AJ445" s="201"/>
      <c r="AK445" s="43"/>
      <c r="AL445" s="43"/>
      <c r="AM445" s="43"/>
      <c r="AN445" s="64"/>
      <c r="AO445" s="64"/>
      <c r="AP445" s="202"/>
      <c r="AQ445" s="202"/>
      <c r="AR445" s="64"/>
    </row>
    <row r="446" spans="1:44" ht="15.75" customHeight="1" x14ac:dyDescent="0.2">
      <c r="A446" s="43"/>
      <c r="B446" s="43"/>
      <c r="C446" s="43"/>
      <c r="D446" s="43"/>
      <c r="E446" s="43"/>
      <c r="F446" s="43"/>
      <c r="G446" s="194"/>
      <c r="H446" s="194"/>
      <c r="I446" s="194"/>
      <c r="J446" s="196"/>
      <c r="K446" s="196"/>
      <c r="L446" s="196"/>
      <c r="M446" s="196"/>
      <c r="N446" s="196"/>
      <c r="O446" s="197"/>
      <c r="P446" s="197"/>
      <c r="Q446" s="197"/>
      <c r="R446" s="197"/>
      <c r="S446" s="197"/>
      <c r="T446" s="197"/>
      <c r="U446" s="198"/>
      <c r="V446" s="257"/>
      <c r="W446" s="258"/>
      <c r="X446" s="200"/>
      <c r="Y446" s="43"/>
      <c r="Z446" s="199"/>
      <c r="AA446" s="199"/>
      <c r="AB446" s="199"/>
      <c r="AC446" s="199"/>
      <c r="AD446" s="199"/>
      <c r="AE446" s="43"/>
      <c r="AF446" s="199"/>
      <c r="AG446" s="196"/>
      <c r="AH446" s="201"/>
      <c r="AI446" s="201"/>
      <c r="AJ446" s="201"/>
      <c r="AK446" s="43"/>
      <c r="AL446" s="43"/>
      <c r="AM446" s="43"/>
      <c r="AN446" s="64"/>
      <c r="AO446" s="64"/>
      <c r="AP446" s="202"/>
      <c r="AQ446" s="202"/>
      <c r="AR446" s="64"/>
    </row>
    <row r="447" spans="1:44" ht="15.75" customHeight="1" x14ac:dyDescent="0.2">
      <c r="A447" s="43"/>
      <c r="B447" s="43"/>
      <c r="C447" s="43"/>
      <c r="D447" s="43"/>
      <c r="E447" s="43"/>
      <c r="F447" s="43"/>
      <c r="G447" s="194"/>
      <c r="H447" s="194"/>
      <c r="I447" s="194"/>
      <c r="J447" s="196"/>
      <c r="K447" s="196"/>
      <c r="L447" s="196"/>
      <c r="M447" s="196"/>
      <c r="N447" s="196"/>
      <c r="O447" s="197"/>
      <c r="P447" s="197"/>
      <c r="Q447" s="197"/>
      <c r="R447" s="197"/>
      <c r="S447" s="197"/>
      <c r="T447" s="197"/>
      <c r="U447" s="198"/>
      <c r="V447" s="257"/>
      <c r="W447" s="258"/>
      <c r="X447" s="200"/>
      <c r="Y447" s="43"/>
      <c r="Z447" s="199"/>
      <c r="AA447" s="199"/>
      <c r="AB447" s="199"/>
      <c r="AC447" s="199"/>
      <c r="AD447" s="199"/>
      <c r="AE447" s="43"/>
      <c r="AF447" s="199"/>
      <c r="AG447" s="196"/>
      <c r="AH447" s="201"/>
      <c r="AI447" s="201"/>
      <c r="AJ447" s="201"/>
      <c r="AK447" s="43"/>
      <c r="AL447" s="43"/>
      <c r="AM447" s="43"/>
      <c r="AN447" s="64"/>
      <c r="AO447" s="64"/>
      <c r="AP447" s="202"/>
      <c r="AQ447" s="202"/>
      <c r="AR447" s="64"/>
    </row>
    <row r="448" spans="1:44" ht="15.75" customHeight="1" x14ac:dyDescent="0.2">
      <c r="A448" s="43"/>
      <c r="B448" s="43"/>
      <c r="C448" s="43"/>
      <c r="D448" s="43"/>
      <c r="E448" s="43"/>
      <c r="F448" s="43"/>
      <c r="G448" s="194"/>
      <c r="H448" s="194"/>
      <c r="I448" s="194"/>
      <c r="J448" s="196"/>
      <c r="K448" s="196"/>
      <c r="L448" s="196"/>
      <c r="M448" s="196"/>
      <c r="N448" s="196"/>
      <c r="O448" s="197"/>
      <c r="P448" s="197"/>
      <c r="Q448" s="197"/>
      <c r="R448" s="197"/>
      <c r="S448" s="197"/>
      <c r="T448" s="197"/>
      <c r="U448" s="198"/>
      <c r="V448" s="257"/>
      <c r="W448" s="258"/>
      <c r="X448" s="200"/>
      <c r="Y448" s="43"/>
      <c r="Z448" s="199"/>
      <c r="AA448" s="199"/>
      <c r="AB448" s="199"/>
      <c r="AC448" s="199"/>
      <c r="AD448" s="199"/>
      <c r="AE448" s="43"/>
      <c r="AF448" s="199"/>
      <c r="AG448" s="196"/>
      <c r="AH448" s="201"/>
      <c r="AI448" s="201"/>
      <c r="AJ448" s="201"/>
      <c r="AK448" s="43"/>
      <c r="AL448" s="43"/>
      <c r="AM448" s="43"/>
      <c r="AN448" s="64"/>
      <c r="AO448" s="64"/>
      <c r="AP448" s="202"/>
      <c r="AQ448" s="202"/>
      <c r="AR448" s="64"/>
    </row>
    <row r="449" spans="1:44" ht="15.75" customHeight="1" x14ac:dyDescent="0.2">
      <c r="A449" s="43"/>
      <c r="B449" s="43"/>
      <c r="C449" s="43"/>
      <c r="D449" s="43"/>
      <c r="E449" s="43"/>
      <c r="F449" s="43"/>
      <c r="G449" s="194"/>
      <c r="H449" s="194"/>
      <c r="I449" s="194"/>
      <c r="J449" s="196"/>
      <c r="K449" s="196"/>
      <c r="L449" s="196"/>
      <c r="M449" s="196"/>
      <c r="N449" s="196"/>
      <c r="O449" s="197"/>
      <c r="P449" s="197"/>
      <c r="Q449" s="197"/>
      <c r="R449" s="197"/>
      <c r="S449" s="197"/>
      <c r="T449" s="197"/>
      <c r="U449" s="198"/>
      <c r="V449" s="257"/>
      <c r="W449" s="258"/>
      <c r="X449" s="200"/>
      <c r="Y449" s="43"/>
      <c r="Z449" s="199"/>
      <c r="AA449" s="199"/>
      <c r="AB449" s="199"/>
      <c r="AC449" s="199"/>
      <c r="AD449" s="199"/>
      <c r="AE449" s="43"/>
      <c r="AF449" s="199"/>
      <c r="AG449" s="196"/>
      <c r="AH449" s="201"/>
      <c r="AI449" s="201"/>
      <c r="AJ449" s="201"/>
      <c r="AK449" s="43"/>
      <c r="AL449" s="43"/>
      <c r="AM449" s="43"/>
      <c r="AN449" s="64"/>
      <c r="AO449" s="64"/>
      <c r="AP449" s="202"/>
      <c r="AQ449" s="202"/>
      <c r="AR449" s="64"/>
    </row>
    <row r="450" spans="1:44" ht="15.75" customHeight="1" x14ac:dyDescent="0.2">
      <c r="A450" s="43"/>
      <c r="B450" s="43"/>
      <c r="C450" s="43"/>
      <c r="D450" s="43"/>
      <c r="E450" s="43"/>
      <c r="F450" s="43"/>
      <c r="G450" s="194"/>
      <c r="H450" s="194"/>
      <c r="I450" s="194"/>
      <c r="J450" s="196"/>
      <c r="K450" s="196"/>
      <c r="L450" s="196"/>
      <c r="M450" s="196"/>
      <c r="N450" s="196"/>
      <c r="O450" s="197"/>
      <c r="P450" s="197"/>
      <c r="Q450" s="197"/>
      <c r="R450" s="197"/>
      <c r="S450" s="197"/>
      <c r="T450" s="197"/>
      <c r="U450" s="198"/>
      <c r="V450" s="257"/>
      <c r="W450" s="258"/>
      <c r="X450" s="200"/>
      <c r="Y450" s="43"/>
      <c r="Z450" s="199"/>
      <c r="AA450" s="199"/>
      <c r="AB450" s="199"/>
      <c r="AC450" s="199"/>
      <c r="AD450" s="199"/>
      <c r="AE450" s="43"/>
      <c r="AF450" s="199"/>
      <c r="AG450" s="196"/>
      <c r="AH450" s="201"/>
      <c r="AI450" s="201"/>
      <c r="AJ450" s="201"/>
      <c r="AK450" s="43"/>
      <c r="AL450" s="43"/>
      <c r="AM450" s="43"/>
      <c r="AN450" s="64"/>
      <c r="AO450" s="64"/>
      <c r="AP450" s="202"/>
      <c r="AQ450" s="202"/>
      <c r="AR450" s="64"/>
    </row>
    <row r="451" spans="1:44" ht="15.75" customHeight="1" x14ac:dyDescent="0.2">
      <c r="A451" s="43"/>
      <c r="B451" s="43"/>
      <c r="C451" s="43"/>
      <c r="D451" s="43"/>
      <c r="E451" s="43"/>
      <c r="F451" s="43"/>
      <c r="G451" s="194"/>
      <c r="H451" s="194"/>
      <c r="I451" s="194"/>
      <c r="J451" s="196"/>
      <c r="K451" s="196"/>
      <c r="L451" s="196"/>
      <c r="M451" s="196"/>
      <c r="N451" s="196"/>
      <c r="O451" s="197"/>
      <c r="P451" s="197"/>
      <c r="Q451" s="197"/>
      <c r="R451" s="197"/>
      <c r="S451" s="197"/>
      <c r="T451" s="197"/>
      <c r="U451" s="198"/>
      <c r="V451" s="257"/>
      <c r="W451" s="258"/>
      <c r="X451" s="200"/>
      <c r="Y451" s="43"/>
      <c r="Z451" s="199"/>
      <c r="AA451" s="199"/>
      <c r="AB451" s="199"/>
      <c r="AC451" s="199"/>
      <c r="AD451" s="199"/>
      <c r="AE451" s="43"/>
      <c r="AF451" s="199"/>
      <c r="AG451" s="196"/>
      <c r="AH451" s="201"/>
      <c r="AI451" s="201"/>
      <c r="AJ451" s="201"/>
      <c r="AK451" s="43"/>
      <c r="AL451" s="43"/>
      <c r="AM451" s="43"/>
      <c r="AN451" s="64"/>
      <c r="AO451" s="64"/>
      <c r="AP451" s="202"/>
      <c r="AQ451" s="202"/>
      <c r="AR451" s="64"/>
    </row>
    <row r="452" spans="1:44" ht="15.75" customHeight="1" x14ac:dyDescent="0.2">
      <c r="A452" s="43"/>
      <c r="B452" s="43"/>
      <c r="C452" s="43"/>
      <c r="D452" s="43"/>
      <c r="E452" s="43"/>
      <c r="F452" s="43"/>
      <c r="G452" s="194"/>
      <c r="H452" s="194"/>
      <c r="I452" s="194"/>
      <c r="J452" s="196"/>
      <c r="K452" s="196"/>
      <c r="L452" s="196"/>
      <c r="M452" s="196"/>
      <c r="N452" s="196"/>
      <c r="O452" s="197"/>
      <c r="P452" s="197"/>
      <c r="Q452" s="197"/>
      <c r="R452" s="197"/>
      <c r="S452" s="197"/>
      <c r="T452" s="197"/>
      <c r="U452" s="198"/>
      <c r="V452" s="257"/>
      <c r="W452" s="258"/>
      <c r="X452" s="200"/>
      <c r="Y452" s="43"/>
      <c r="Z452" s="199"/>
      <c r="AA452" s="199"/>
      <c r="AB452" s="199"/>
      <c r="AC452" s="199"/>
      <c r="AD452" s="199"/>
      <c r="AE452" s="43"/>
      <c r="AF452" s="199"/>
      <c r="AG452" s="196"/>
      <c r="AH452" s="201"/>
      <c r="AI452" s="201"/>
      <c r="AJ452" s="201"/>
      <c r="AK452" s="43"/>
      <c r="AL452" s="43"/>
      <c r="AM452" s="43"/>
      <c r="AN452" s="64"/>
      <c r="AO452" s="64"/>
      <c r="AP452" s="202"/>
      <c r="AQ452" s="202"/>
      <c r="AR452" s="64"/>
    </row>
    <row r="453" spans="1:44" ht="15.75" customHeight="1" x14ac:dyDescent="0.2">
      <c r="A453" s="43"/>
      <c r="B453" s="43"/>
      <c r="C453" s="43"/>
      <c r="D453" s="43"/>
      <c r="E453" s="43"/>
      <c r="F453" s="43"/>
      <c r="G453" s="194"/>
      <c r="H453" s="194"/>
      <c r="I453" s="194"/>
      <c r="J453" s="196"/>
      <c r="K453" s="196"/>
      <c r="L453" s="196"/>
      <c r="M453" s="196"/>
      <c r="N453" s="196"/>
      <c r="O453" s="197"/>
      <c r="P453" s="197"/>
      <c r="Q453" s="197"/>
      <c r="R453" s="197"/>
      <c r="S453" s="197"/>
      <c r="T453" s="197"/>
      <c r="U453" s="198"/>
      <c r="V453" s="257"/>
      <c r="W453" s="258"/>
      <c r="X453" s="200"/>
      <c r="Y453" s="43"/>
      <c r="Z453" s="199"/>
      <c r="AA453" s="199"/>
      <c r="AB453" s="199"/>
      <c r="AC453" s="199"/>
      <c r="AD453" s="199"/>
      <c r="AE453" s="43"/>
      <c r="AF453" s="199"/>
      <c r="AG453" s="196"/>
      <c r="AH453" s="201"/>
      <c r="AI453" s="201"/>
      <c r="AJ453" s="201"/>
      <c r="AK453" s="43"/>
      <c r="AL453" s="43"/>
      <c r="AM453" s="43"/>
      <c r="AN453" s="64"/>
      <c r="AO453" s="64"/>
      <c r="AP453" s="202"/>
      <c r="AQ453" s="202"/>
      <c r="AR453" s="64"/>
    </row>
    <row r="454" spans="1:44" ht="15.75" customHeight="1" x14ac:dyDescent="0.2">
      <c r="A454" s="43"/>
      <c r="B454" s="43"/>
      <c r="C454" s="43"/>
      <c r="D454" s="43"/>
      <c r="E454" s="43"/>
      <c r="F454" s="43"/>
      <c r="G454" s="194"/>
      <c r="H454" s="194"/>
      <c r="I454" s="194"/>
      <c r="J454" s="196"/>
      <c r="K454" s="196"/>
      <c r="L454" s="196"/>
      <c r="M454" s="196"/>
      <c r="N454" s="196"/>
      <c r="O454" s="197"/>
      <c r="P454" s="197"/>
      <c r="Q454" s="197"/>
      <c r="R454" s="197"/>
      <c r="S454" s="197"/>
      <c r="T454" s="197"/>
      <c r="U454" s="198"/>
      <c r="V454" s="257"/>
      <c r="W454" s="258"/>
      <c r="X454" s="200"/>
      <c r="Y454" s="43"/>
      <c r="Z454" s="199"/>
      <c r="AA454" s="199"/>
      <c r="AB454" s="199"/>
      <c r="AC454" s="199"/>
      <c r="AD454" s="199"/>
      <c r="AE454" s="43"/>
      <c r="AF454" s="199"/>
      <c r="AG454" s="196"/>
      <c r="AH454" s="201"/>
      <c r="AI454" s="201"/>
      <c r="AJ454" s="201"/>
      <c r="AK454" s="43"/>
      <c r="AL454" s="43"/>
      <c r="AM454" s="43"/>
      <c r="AN454" s="64"/>
      <c r="AO454" s="64"/>
      <c r="AP454" s="202"/>
      <c r="AQ454" s="202"/>
      <c r="AR454" s="64"/>
    </row>
    <row r="455" spans="1:44" ht="15.75" customHeight="1" x14ac:dyDescent="0.2">
      <c r="A455" s="43"/>
      <c r="B455" s="43"/>
      <c r="C455" s="43"/>
      <c r="D455" s="43"/>
      <c r="E455" s="43"/>
      <c r="F455" s="43"/>
      <c r="G455" s="194"/>
      <c r="H455" s="194"/>
      <c r="I455" s="194"/>
      <c r="J455" s="196"/>
      <c r="K455" s="196"/>
      <c r="L455" s="196"/>
      <c r="M455" s="196"/>
      <c r="N455" s="196"/>
      <c r="O455" s="197"/>
      <c r="P455" s="197"/>
      <c r="Q455" s="197"/>
      <c r="R455" s="197"/>
      <c r="S455" s="197"/>
      <c r="T455" s="197"/>
      <c r="U455" s="198"/>
      <c r="V455" s="257"/>
      <c r="W455" s="258"/>
      <c r="X455" s="200"/>
      <c r="Y455" s="43"/>
      <c r="Z455" s="199"/>
      <c r="AA455" s="199"/>
      <c r="AB455" s="199"/>
      <c r="AC455" s="199"/>
      <c r="AD455" s="199"/>
      <c r="AE455" s="43"/>
      <c r="AF455" s="199"/>
      <c r="AG455" s="196"/>
      <c r="AH455" s="201"/>
      <c r="AI455" s="201"/>
      <c r="AJ455" s="201"/>
      <c r="AK455" s="43"/>
      <c r="AL455" s="43"/>
      <c r="AM455" s="43"/>
      <c r="AN455" s="64"/>
      <c r="AO455" s="64"/>
      <c r="AP455" s="202"/>
      <c r="AQ455" s="202"/>
      <c r="AR455" s="64"/>
    </row>
    <row r="456" spans="1:44" ht="15.75" customHeight="1" x14ac:dyDescent="0.2">
      <c r="A456" s="43"/>
      <c r="B456" s="43"/>
      <c r="C456" s="43"/>
      <c r="D456" s="43"/>
      <c r="E456" s="43"/>
      <c r="F456" s="43"/>
      <c r="G456" s="194"/>
      <c r="H456" s="194"/>
      <c r="I456" s="194"/>
      <c r="J456" s="196"/>
      <c r="K456" s="196"/>
      <c r="L456" s="196"/>
      <c r="M456" s="196"/>
      <c r="N456" s="196"/>
      <c r="O456" s="197"/>
      <c r="P456" s="197"/>
      <c r="Q456" s="197"/>
      <c r="R456" s="197"/>
      <c r="S456" s="197"/>
      <c r="T456" s="197"/>
      <c r="U456" s="198"/>
      <c r="V456" s="257"/>
      <c r="W456" s="258"/>
      <c r="X456" s="200"/>
      <c r="Y456" s="43"/>
      <c r="Z456" s="199"/>
      <c r="AA456" s="199"/>
      <c r="AB456" s="199"/>
      <c r="AC456" s="199"/>
      <c r="AD456" s="199"/>
      <c r="AE456" s="43"/>
      <c r="AF456" s="199"/>
      <c r="AG456" s="196"/>
      <c r="AH456" s="201"/>
      <c r="AI456" s="201"/>
      <c r="AJ456" s="201"/>
      <c r="AK456" s="43"/>
      <c r="AL456" s="43"/>
      <c r="AM456" s="43"/>
      <c r="AN456" s="64"/>
      <c r="AO456" s="64"/>
      <c r="AP456" s="202"/>
      <c r="AQ456" s="202"/>
      <c r="AR456" s="64"/>
    </row>
    <row r="457" spans="1:44" ht="15.75" customHeight="1" x14ac:dyDescent="0.2">
      <c r="A457" s="43"/>
      <c r="B457" s="43"/>
      <c r="C457" s="43"/>
      <c r="D457" s="43"/>
      <c r="E457" s="43"/>
      <c r="F457" s="43"/>
      <c r="G457" s="194"/>
      <c r="H457" s="194"/>
      <c r="I457" s="194"/>
      <c r="J457" s="196"/>
      <c r="K457" s="196"/>
      <c r="L457" s="196"/>
      <c r="M457" s="196"/>
      <c r="N457" s="196"/>
      <c r="O457" s="197"/>
      <c r="P457" s="197"/>
      <c r="Q457" s="197"/>
      <c r="R457" s="197"/>
      <c r="S457" s="197"/>
      <c r="T457" s="197"/>
      <c r="U457" s="198"/>
      <c r="V457" s="257"/>
      <c r="W457" s="258"/>
      <c r="X457" s="200"/>
      <c r="Y457" s="43"/>
      <c r="Z457" s="199"/>
      <c r="AA457" s="199"/>
      <c r="AB457" s="199"/>
      <c r="AC457" s="199"/>
      <c r="AD457" s="199"/>
      <c r="AE457" s="43"/>
      <c r="AF457" s="199"/>
      <c r="AG457" s="196"/>
      <c r="AH457" s="201"/>
      <c r="AI457" s="201"/>
      <c r="AJ457" s="201"/>
      <c r="AK457" s="43"/>
      <c r="AL457" s="43"/>
      <c r="AM457" s="43"/>
      <c r="AN457" s="64"/>
      <c r="AO457" s="64"/>
      <c r="AP457" s="202"/>
      <c r="AQ457" s="202"/>
      <c r="AR457" s="64"/>
    </row>
    <row r="458" spans="1:44" ht="15.75" customHeight="1" x14ac:dyDescent="0.2">
      <c r="A458" s="43"/>
      <c r="B458" s="43"/>
      <c r="C458" s="43"/>
      <c r="D458" s="43"/>
      <c r="E458" s="43"/>
      <c r="F458" s="43"/>
      <c r="G458" s="194"/>
      <c r="H458" s="194"/>
      <c r="I458" s="194"/>
      <c r="J458" s="196"/>
      <c r="K458" s="196"/>
      <c r="L458" s="196"/>
      <c r="M458" s="196"/>
      <c r="N458" s="196"/>
      <c r="O458" s="197"/>
      <c r="P458" s="197"/>
      <c r="Q458" s="197"/>
      <c r="R458" s="197"/>
      <c r="S458" s="197"/>
      <c r="T458" s="197"/>
      <c r="U458" s="198"/>
      <c r="V458" s="257"/>
      <c r="W458" s="258"/>
      <c r="X458" s="200"/>
      <c r="Y458" s="43"/>
      <c r="Z458" s="199"/>
      <c r="AA458" s="199"/>
      <c r="AB458" s="199"/>
      <c r="AC458" s="199"/>
      <c r="AD458" s="199"/>
      <c r="AE458" s="43"/>
      <c r="AF458" s="199"/>
      <c r="AG458" s="196"/>
      <c r="AH458" s="201"/>
      <c r="AI458" s="201"/>
      <c r="AJ458" s="201"/>
      <c r="AK458" s="43"/>
      <c r="AL458" s="43"/>
      <c r="AM458" s="43"/>
      <c r="AN458" s="64"/>
      <c r="AO458" s="64"/>
      <c r="AP458" s="202"/>
      <c r="AQ458" s="202"/>
      <c r="AR458" s="64"/>
    </row>
    <row r="459" spans="1:44" ht="15.75" customHeight="1" x14ac:dyDescent="0.2">
      <c r="A459" s="43"/>
      <c r="B459" s="43"/>
      <c r="C459" s="43"/>
      <c r="D459" s="43"/>
      <c r="E459" s="43"/>
      <c r="F459" s="43"/>
      <c r="G459" s="194"/>
      <c r="H459" s="194"/>
      <c r="I459" s="194"/>
      <c r="J459" s="196"/>
      <c r="K459" s="196"/>
      <c r="L459" s="196"/>
      <c r="M459" s="196"/>
      <c r="N459" s="196"/>
      <c r="O459" s="197"/>
      <c r="P459" s="197"/>
      <c r="Q459" s="197"/>
      <c r="R459" s="197"/>
      <c r="S459" s="197"/>
      <c r="T459" s="197"/>
      <c r="U459" s="198"/>
      <c r="V459" s="257"/>
      <c r="W459" s="258"/>
      <c r="X459" s="200"/>
      <c r="Y459" s="43"/>
      <c r="Z459" s="199"/>
      <c r="AA459" s="199"/>
      <c r="AB459" s="199"/>
      <c r="AC459" s="199"/>
      <c r="AD459" s="199"/>
      <c r="AE459" s="43"/>
      <c r="AF459" s="199"/>
      <c r="AG459" s="196"/>
      <c r="AH459" s="201"/>
      <c r="AI459" s="201"/>
      <c r="AJ459" s="201"/>
      <c r="AK459" s="43"/>
      <c r="AL459" s="43"/>
      <c r="AM459" s="43"/>
      <c r="AN459" s="64"/>
      <c r="AO459" s="64"/>
      <c r="AP459" s="202"/>
      <c r="AQ459" s="202"/>
      <c r="AR459" s="64"/>
    </row>
    <row r="460" spans="1:44" ht="15.75" customHeight="1" x14ac:dyDescent="0.2">
      <c r="A460" s="43"/>
      <c r="B460" s="43"/>
      <c r="C460" s="43"/>
      <c r="D460" s="43"/>
      <c r="E460" s="43"/>
      <c r="F460" s="43"/>
      <c r="G460" s="194"/>
      <c r="H460" s="194"/>
      <c r="I460" s="194"/>
      <c r="J460" s="196"/>
      <c r="K460" s="196"/>
      <c r="L460" s="196"/>
      <c r="M460" s="196"/>
      <c r="N460" s="196"/>
      <c r="O460" s="197"/>
      <c r="P460" s="197"/>
      <c r="Q460" s="197"/>
      <c r="R460" s="197"/>
      <c r="S460" s="197"/>
      <c r="T460" s="197"/>
      <c r="U460" s="198"/>
      <c r="V460" s="257"/>
      <c r="W460" s="258"/>
      <c r="X460" s="200"/>
      <c r="Y460" s="43"/>
      <c r="Z460" s="199"/>
      <c r="AA460" s="199"/>
      <c r="AB460" s="199"/>
      <c r="AC460" s="199"/>
      <c r="AD460" s="199"/>
      <c r="AE460" s="43"/>
      <c r="AF460" s="199"/>
      <c r="AG460" s="196"/>
      <c r="AH460" s="201"/>
      <c r="AI460" s="201"/>
      <c r="AJ460" s="201"/>
      <c r="AK460" s="43"/>
      <c r="AL460" s="43"/>
      <c r="AM460" s="43"/>
      <c r="AN460" s="64"/>
      <c r="AO460" s="64"/>
      <c r="AP460" s="202"/>
      <c r="AQ460" s="202"/>
      <c r="AR460" s="64"/>
    </row>
    <row r="461" spans="1:44" ht="15.75" customHeight="1" x14ac:dyDescent="0.2">
      <c r="A461" s="43"/>
      <c r="B461" s="43"/>
      <c r="C461" s="43"/>
      <c r="D461" s="43"/>
      <c r="E461" s="43"/>
      <c r="F461" s="43"/>
      <c r="G461" s="194"/>
      <c r="H461" s="194"/>
      <c r="I461" s="194"/>
      <c r="J461" s="196"/>
      <c r="K461" s="196"/>
      <c r="L461" s="196"/>
      <c r="M461" s="196"/>
      <c r="N461" s="196"/>
      <c r="O461" s="197"/>
      <c r="P461" s="197"/>
      <c r="Q461" s="197"/>
      <c r="R461" s="197"/>
      <c r="S461" s="197"/>
      <c r="T461" s="197"/>
      <c r="U461" s="198"/>
      <c r="V461" s="257"/>
      <c r="W461" s="258"/>
      <c r="X461" s="200"/>
      <c r="Y461" s="43"/>
      <c r="Z461" s="199"/>
      <c r="AA461" s="199"/>
      <c r="AB461" s="199"/>
      <c r="AC461" s="199"/>
      <c r="AD461" s="199"/>
      <c r="AE461" s="43"/>
      <c r="AF461" s="199"/>
      <c r="AG461" s="196"/>
      <c r="AH461" s="201"/>
      <c r="AI461" s="201"/>
      <c r="AJ461" s="201"/>
      <c r="AK461" s="43"/>
      <c r="AL461" s="43"/>
      <c r="AM461" s="43"/>
      <c r="AN461" s="64"/>
      <c r="AO461" s="64"/>
      <c r="AP461" s="202"/>
      <c r="AQ461" s="202"/>
      <c r="AR461" s="64"/>
    </row>
    <row r="462" spans="1:44" ht="15.75" customHeight="1" x14ac:dyDescent="0.2">
      <c r="A462" s="43"/>
      <c r="B462" s="43"/>
      <c r="C462" s="43"/>
      <c r="D462" s="43"/>
      <c r="E462" s="43"/>
      <c r="F462" s="43"/>
      <c r="G462" s="194"/>
      <c r="H462" s="194"/>
      <c r="I462" s="194"/>
      <c r="J462" s="196"/>
      <c r="K462" s="196"/>
      <c r="L462" s="196"/>
      <c r="M462" s="196"/>
      <c r="N462" s="196"/>
      <c r="O462" s="197"/>
      <c r="P462" s="197"/>
      <c r="Q462" s="197"/>
      <c r="R462" s="197"/>
      <c r="S462" s="197"/>
      <c r="T462" s="197"/>
      <c r="U462" s="198"/>
      <c r="V462" s="257"/>
      <c r="W462" s="258"/>
      <c r="X462" s="200"/>
      <c r="Y462" s="43"/>
      <c r="Z462" s="199"/>
      <c r="AA462" s="199"/>
      <c r="AB462" s="199"/>
      <c r="AC462" s="199"/>
      <c r="AD462" s="199"/>
      <c r="AE462" s="43"/>
      <c r="AF462" s="199"/>
      <c r="AG462" s="196"/>
      <c r="AH462" s="201"/>
      <c r="AI462" s="201"/>
      <c r="AJ462" s="201"/>
      <c r="AK462" s="43"/>
      <c r="AL462" s="43"/>
      <c r="AM462" s="43"/>
      <c r="AN462" s="64"/>
      <c r="AO462" s="64"/>
      <c r="AP462" s="202"/>
      <c r="AQ462" s="202"/>
      <c r="AR462" s="64"/>
    </row>
    <row r="463" spans="1:44" ht="15.75" customHeight="1" x14ac:dyDescent="0.2">
      <c r="A463" s="43"/>
      <c r="B463" s="43"/>
      <c r="C463" s="43"/>
      <c r="D463" s="43"/>
      <c r="E463" s="43"/>
      <c r="F463" s="43"/>
      <c r="G463" s="194"/>
      <c r="H463" s="194"/>
      <c r="I463" s="194"/>
      <c r="J463" s="196"/>
      <c r="K463" s="196"/>
      <c r="L463" s="196"/>
      <c r="M463" s="196"/>
      <c r="N463" s="196"/>
      <c r="O463" s="197"/>
      <c r="P463" s="197"/>
      <c r="Q463" s="197"/>
      <c r="R463" s="197"/>
      <c r="S463" s="197"/>
      <c r="T463" s="197"/>
      <c r="U463" s="198"/>
      <c r="V463" s="257"/>
      <c r="W463" s="258"/>
      <c r="X463" s="200"/>
      <c r="Y463" s="43"/>
      <c r="Z463" s="199"/>
      <c r="AA463" s="199"/>
      <c r="AB463" s="199"/>
      <c r="AC463" s="199"/>
      <c r="AD463" s="199"/>
      <c r="AE463" s="43"/>
      <c r="AF463" s="199"/>
      <c r="AG463" s="196"/>
      <c r="AH463" s="201"/>
      <c r="AI463" s="201"/>
      <c r="AJ463" s="201"/>
      <c r="AK463" s="43"/>
      <c r="AL463" s="43"/>
      <c r="AM463" s="43"/>
      <c r="AN463" s="64"/>
      <c r="AO463" s="64"/>
      <c r="AP463" s="202"/>
      <c r="AQ463" s="202"/>
      <c r="AR463" s="64"/>
    </row>
    <row r="464" spans="1:44" ht="15.75" customHeight="1" x14ac:dyDescent="0.2">
      <c r="A464" s="43"/>
      <c r="B464" s="43"/>
      <c r="C464" s="43"/>
      <c r="D464" s="43"/>
      <c r="E464" s="43"/>
      <c r="F464" s="43"/>
      <c r="G464" s="194"/>
      <c r="H464" s="194"/>
      <c r="I464" s="194"/>
      <c r="J464" s="196"/>
      <c r="K464" s="196"/>
      <c r="L464" s="196"/>
      <c r="M464" s="196"/>
      <c r="N464" s="196"/>
      <c r="O464" s="197"/>
      <c r="P464" s="197"/>
      <c r="Q464" s="197"/>
      <c r="R464" s="197"/>
      <c r="S464" s="197"/>
      <c r="T464" s="197"/>
      <c r="U464" s="198"/>
      <c r="V464" s="257"/>
      <c r="W464" s="258"/>
      <c r="X464" s="200"/>
      <c r="Y464" s="43"/>
      <c r="Z464" s="199"/>
      <c r="AA464" s="199"/>
      <c r="AB464" s="199"/>
      <c r="AC464" s="199"/>
      <c r="AD464" s="199"/>
      <c r="AE464" s="43"/>
      <c r="AF464" s="199"/>
      <c r="AG464" s="196"/>
      <c r="AH464" s="201"/>
      <c r="AI464" s="201"/>
      <c r="AJ464" s="201"/>
      <c r="AK464" s="43"/>
      <c r="AL464" s="43"/>
      <c r="AM464" s="43"/>
      <c r="AN464" s="64"/>
      <c r="AO464" s="64"/>
      <c r="AP464" s="202"/>
      <c r="AQ464" s="202"/>
      <c r="AR464" s="64"/>
    </row>
    <row r="465" spans="1:44" ht="15.75" customHeight="1" x14ac:dyDescent="0.2">
      <c r="A465" s="43"/>
      <c r="B465" s="43"/>
      <c r="C465" s="43"/>
      <c r="D465" s="43"/>
      <c r="E465" s="43"/>
      <c r="F465" s="43"/>
      <c r="G465" s="194"/>
      <c r="H465" s="194"/>
      <c r="I465" s="194"/>
      <c r="J465" s="196"/>
      <c r="K465" s="196"/>
      <c r="L465" s="196"/>
      <c r="M465" s="196"/>
      <c r="N465" s="196"/>
      <c r="O465" s="197"/>
      <c r="P465" s="197"/>
      <c r="Q465" s="197"/>
      <c r="R465" s="197"/>
      <c r="S465" s="197"/>
      <c r="T465" s="197"/>
      <c r="U465" s="198"/>
      <c r="V465" s="257"/>
      <c r="W465" s="258"/>
      <c r="X465" s="200"/>
      <c r="Y465" s="43"/>
      <c r="Z465" s="199"/>
      <c r="AA465" s="199"/>
      <c r="AB465" s="199"/>
      <c r="AC465" s="199"/>
      <c r="AD465" s="199"/>
      <c r="AE465" s="43"/>
      <c r="AF465" s="199"/>
      <c r="AG465" s="196"/>
      <c r="AH465" s="201"/>
      <c r="AI465" s="201"/>
      <c r="AJ465" s="201"/>
      <c r="AK465" s="43"/>
      <c r="AL465" s="43"/>
      <c r="AM465" s="43"/>
      <c r="AN465" s="64"/>
      <c r="AO465" s="64"/>
      <c r="AP465" s="202"/>
      <c r="AQ465" s="202"/>
      <c r="AR465" s="64"/>
    </row>
    <row r="466" spans="1:44" ht="15.75" customHeight="1" x14ac:dyDescent="0.2">
      <c r="A466" s="43"/>
      <c r="B466" s="43"/>
      <c r="C466" s="43"/>
      <c r="D466" s="43"/>
      <c r="E466" s="43"/>
      <c r="F466" s="43"/>
      <c r="G466" s="194"/>
      <c r="H466" s="194"/>
      <c r="I466" s="194"/>
      <c r="J466" s="196"/>
      <c r="K466" s="196"/>
      <c r="L466" s="196"/>
      <c r="M466" s="196"/>
      <c r="N466" s="196"/>
      <c r="O466" s="197"/>
      <c r="P466" s="197"/>
      <c r="Q466" s="197"/>
      <c r="R466" s="197"/>
      <c r="S466" s="197"/>
      <c r="T466" s="197"/>
      <c r="U466" s="198"/>
      <c r="V466" s="257"/>
      <c r="W466" s="258"/>
      <c r="X466" s="200"/>
      <c r="Y466" s="43"/>
      <c r="Z466" s="199"/>
      <c r="AA466" s="199"/>
      <c r="AB466" s="199"/>
      <c r="AC466" s="199"/>
      <c r="AD466" s="199"/>
      <c r="AE466" s="43"/>
      <c r="AF466" s="199"/>
      <c r="AG466" s="196"/>
      <c r="AH466" s="201"/>
      <c r="AI466" s="201"/>
      <c r="AJ466" s="201"/>
      <c r="AK466" s="43"/>
      <c r="AL466" s="43"/>
      <c r="AM466" s="43"/>
      <c r="AN466" s="64"/>
      <c r="AO466" s="64"/>
      <c r="AP466" s="202"/>
      <c r="AQ466" s="202"/>
      <c r="AR466" s="64"/>
    </row>
    <row r="467" spans="1:44" ht="15.75" customHeight="1" x14ac:dyDescent="0.2">
      <c r="A467" s="43"/>
      <c r="B467" s="43"/>
      <c r="C467" s="43"/>
      <c r="D467" s="43"/>
      <c r="E467" s="43"/>
      <c r="F467" s="43"/>
      <c r="G467" s="194"/>
      <c r="H467" s="194"/>
      <c r="I467" s="194"/>
      <c r="J467" s="196"/>
      <c r="K467" s="196"/>
      <c r="L467" s="196"/>
      <c r="M467" s="196"/>
      <c r="N467" s="196"/>
      <c r="O467" s="197"/>
      <c r="P467" s="197"/>
      <c r="Q467" s="197"/>
      <c r="R467" s="197"/>
      <c r="S467" s="197"/>
      <c r="T467" s="197"/>
      <c r="U467" s="198"/>
      <c r="V467" s="257"/>
      <c r="W467" s="258"/>
      <c r="X467" s="200"/>
      <c r="Y467" s="43"/>
      <c r="Z467" s="199"/>
      <c r="AA467" s="199"/>
      <c r="AB467" s="199"/>
      <c r="AC467" s="199"/>
      <c r="AD467" s="199"/>
      <c r="AE467" s="43"/>
      <c r="AF467" s="199"/>
      <c r="AG467" s="196"/>
      <c r="AH467" s="201"/>
      <c r="AI467" s="201"/>
      <c r="AJ467" s="201"/>
      <c r="AK467" s="43"/>
      <c r="AL467" s="43"/>
      <c r="AM467" s="43"/>
      <c r="AN467" s="64"/>
      <c r="AO467" s="64"/>
      <c r="AP467" s="202"/>
      <c r="AQ467" s="202"/>
      <c r="AR467" s="64"/>
    </row>
    <row r="468" spans="1:44" ht="15.75" customHeight="1" x14ac:dyDescent="0.2">
      <c r="A468" s="43"/>
      <c r="B468" s="43"/>
      <c r="C468" s="43"/>
      <c r="D468" s="43"/>
      <c r="E468" s="43"/>
      <c r="F468" s="43"/>
      <c r="G468" s="194"/>
      <c r="H468" s="194"/>
      <c r="I468" s="194"/>
      <c r="J468" s="196"/>
      <c r="K468" s="196"/>
      <c r="L468" s="196"/>
      <c r="M468" s="196"/>
      <c r="N468" s="196"/>
      <c r="O468" s="197"/>
      <c r="P468" s="197"/>
      <c r="Q468" s="197"/>
      <c r="R468" s="197"/>
      <c r="S468" s="197"/>
      <c r="T468" s="197"/>
      <c r="U468" s="198"/>
      <c r="V468" s="257"/>
      <c r="W468" s="258"/>
      <c r="X468" s="200"/>
      <c r="Y468" s="43"/>
      <c r="Z468" s="199"/>
      <c r="AA468" s="199"/>
      <c r="AB468" s="199"/>
      <c r="AC468" s="199"/>
      <c r="AD468" s="199"/>
      <c r="AE468" s="43"/>
      <c r="AF468" s="199"/>
      <c r="AG468" s="196"/>
      <c r="AH468" s="201"/>
      <c r="AI468" s="201"/>
      <c r="AJ468" s="201"/>
      <c r="AK468" s="43"/>
      <c r="AL468" s="43"/>
      <c r="AM468" s="43"/>
      <c r="AN468" s="64"/>
      <c r="AO468" s="64"/>
      <c r="AP468" s="202"/>
      <c r="AQ468" s="202"/>
      <c r="AR468" s="64"/>
    </row>
    <row r="469" spans="1:44" ht="15.75" customHeight="1" x14ac:dyDescent="0.2">
      <c r="A469" s="43"/>
      <c r="B469" s="43"/>
      <c r="C469" s="43"/>
      <c r="D469" s="43"/>
      <c r="E469" s="43"/>
      <c r="F469" s="43"/>
      <c r="G469" s="194"/>
      <c r="H469" s="194"/>
      <c r="I469" s="194"/>
      <c r="J469" s="196"/>
      <c r="K469" s="196"/>
      <c r="L469" s="196"/>
      <c r="M469" s="196"/>
      <c r="N469" s="196"/>
      <c r="O469" s="197"/>
      <c r="P469" s="197"/>
      <c r="Q469" s="197"/>
      <c r="R469" s="197"/>
      <c r="S469" s="197"/>
      <c r="T469" s="197"/>
      <c r="U469" s="198"/>
      <c r="V469" s="257"/>
      <c r="W469" s="258"/>
      <c r="X469" s="200"/>
      <c r="Y469" s="43"/>
      <c r="Z469" s="199"/>
      <c r="AA469" s="199"/>
      <c r="AB469" s="199"/>
      <c r="AC469" s="199"/>
      <c r="AD469" s="199"/>
      <c r="AE469" s="43"/>
      <c r="AF469" s="199"/>
      <c r="AG469" s="196"/>
      <c r="AH469" s="201"/>
      <c r="AI469" s="201"/>
      <c r="AJ469" s="201"/>
      <c r="AK469" s="43"/>
      <c r="AL469" s="43"/>
      <c r="AM469" s="43"/>
      <c r="AN469" s="64"/>
      <c r="AO469" s="64"/>
      <c r="AP469" s="202"/>
      <c r="AQ469" s="202"/>
      <c r="AR469" s="64"/>
    </row>
    <row r="470" spans="1:44" ht="15.75" customHeight="1" x14ac:dyDescent="0.2">
      <c r="A470" s="43"/>
      <c r="B470" s="43"/>
      <c r="C470" s="43"/>
      <c r="D470" s="43"/>
      <c r="E470" s="43"/>
      <c r="F470" s="43"/>
      <c r="G470" s="194"/>
      <c r="H470" s="194"/>
      <c r="I470" s="194"/>
      <c r="J470" s="196"/>
      <c r="K470" s="196"/>
      <c r="L470" s="196"/>
      <c r="M470" s="196"/>
      <c r="N470" s="196"/>
      <c r="O470" s="197"/>
      <c r="P470" s="197"/>
      <c r="Q470" s="197"/>
      <c r="R470" s="197"/>
      <c r="S470" s="197"/>
      <c r="T470" s="197"/>
      <c r="U470" s="198"/>
      <c r="V470" s="257"/>
      <c r="W470" s="258"/>
      <c r="X470" s="200"/>
      <c r="Y470" s="43"/>
      <c r="Z470" s="199"/>
      <c r="AA470" s="199"/>
      <c r="AB470" s="199"/>
      <c r="AC470" s="199"/>
      <c r="AD470" s="199"/>
      <c r="AE470" s="43"/>
      <c r="AF470" s="199"/>
      <c r="AG470" s="196"/>
      <c r="AH470" s="201"/>
      <c r="AI470" s="201"/>
      <c r="AJ470" s="201"/>
      <c r="AK470" s="43"/>
      <c r="AL470" s="43"/>
      <c r="AM470" s="43"/>
      <c r="AN470" s="64"/>
      <c r="AO470" s="64"/>
      <c r="AP470" s="202"/>
      <c r="AQ470" s="202"/>
      <c r="AR470" s="64"/>
    </row>
    <row r="471" spans="1:44" ht="15.75" customHeight="1" x14ac:dyDescent="0.2">
      <c r="A471" s="43"/>
      <c r="B471" s="43"/>
      <c r="C471" s="43"/>
      <c r="D471" s="43"/>
      <c r="E471" s="43"/>
      <c r="F471" s="43"/>
      <c r="G471" s="194"/>
      <c r="H471" s="194"/>
      <c r="I471" s="194"/>
      <c r="J471" s="196"/>
      <c r="K471" s="196"/>
      <c r="L471" s="196"/>
      <c r="M471" s="196"/>
      <c r="N471" s="196"/>
      <c r="O471" s="197"/>
      <c r="P471" s="197"/>
      <c r="Q471" s="197"/>
      <c r="R471" s="197"/>
      <c r="S471" s="197"/>
      <c r="T471" s="197"/>
      <c r="U471" s="198"/>
      <c r="V471" s="257"/>
      <c r="W471" s="258"/>
      <c r="X471" s="200"/>
      <c r="Y471" s="43"/>
      <c r="Z471" s="199"/>
      <c r="AA471" s="199"/>
      <c r="AB471" s="199"/>
      <c r="AC471" s="199"/>
      <c r="AD471" s="199"/>
      <c r="AE471" s="43"/>
      <c r="AF471" s="199"/>
      <c r="AG471" s="196"/>
      <c r="AH471" s="201"/>
      <c r="AI471" s="201"/>
      <c r="AJ471" s="201"/>
      <c r="AK471" s="43"/>
      <c r="AL471" s="43"/>
      <c r="AM471" s="43"/>
      <c r="AN471" s="64"/>
      <c r="AO471" s="64"/>
      <c r="AP471" s="202"/>
      <c r="AQ471" s="202"/>
      <c r="AR471" s="64"/>
    </row>
    <row r="472" spans="1:44" ht="15.75" customHeight="1" x14ac:dyDescent="0.2">
      <c r="A472" s="43"/>
      <c r="B472" s="43"/>
      <c r="C472" s="43"/>
      <c r="D472" s="43"/>
      <c r="E472" s="43"/>
      <c r="F472" s="43"/>
      <c r="G472" s="194"/>
      <c r="H472" s="194"/>
      <c r="I472" s="194"/>
      <c r="J472" s="196"/>
      <c r="K472" s="196"/>
      <c r="L472" s="196"/>
      <c r="M472" s="196"/>
      <c r="N472" s="196"/>
      <c r="O472" s="197"/>
      <c r="P472" s="197"/>
      <c r="Q472" s="197"/>
      <c r="R472" s="197"/>
      <c r="S472" s="197"/>
      <c r="T472" s="197"/>
      <c r="U472" s="198"/>
      <c r="V472" s="257"/>
      <c r="W472" s="258"/>
      <c r="X472" s="200"/>
      <c r="Y472" s="43"/>
      <c r="Z472" s="199"/>
      <c r="AA472" s="199"/>
      <c r="AB472" s="199"/>
      <c r="AC472" s="199"/>
      <c r="AD472" s="199"/>
      <c r="AE472" s="43"/>
      <c r="AF472" s="199"/>
      <c r="AG472" s="196"/>
      <c r="AH472" s="201"/>
      <c r="AI472" s="201"/>
      <c r="AJ472" s="201"/>
      <c r="AK472" s="43"/>
      <c r="AL472" s="43"/>
      <c r="AM472" s="43"/>
      <c r="AN472" s="64"/>
      <c r="AO472" s="64"/>
      <c r="AP472" s="202"/>
      <c r="AQ472" s="202"/>
      <c r="AR472" s="64"/>
    </row>
    <row r="473" spans="1:44" ht="15.75" customHeight="1" x14ac:dyDescent="0.2">
      <c r="A473" s="43"/>
      <c r="B473" s="43"/>
      <c r="C473" s="43"/>
      <c r="D473" s="43"/>
      <c r="E473" s="43"/>
      <c r="F473" s="43"/>
      <c r="G473" s="194"/>
      <c r="H473" s="194"/>
      <c r="I473" s="194"/>
      <c r="J473" s="196"/>
      <c r="K473" s="196"/>
      <c r="L473" s="196"/>
      <c r="M473" s="196"/>
      <c r="N473" s="196"/>
      <c r="O473" s="197"/>
      <c r="P473" s="197"/>
      <c r="Q473" s="197"/>
      <c r="R473" s="197"/>
      <c r="S473" s="197"/>
      <c r="T473" s="197"/>
      <c r="U473" s="198"/>
      <c r="V473" s="257"/>
      <c r="W473" s="258"/>
      <c r="X473" s="200"/>
      <c r="Y473" s="43"/>
      <c r="Z473" s="199"/>
      <c r="AA473" s="199"/>
      <c r="AB473" s="199"/>
      <c r="AC473" s="199"/>
      <c r="AD473" s="199"/>
      <c r="AE473" s="43"/>
      <c r="AF473" s="199"/>
      <c r="AG473" s="196"/>
      <c r="AH473" s="201"/>
      <c r="AI473" s="201"/>
      <c r="AJ473" s="201"/>
      <c r="AK473" s="43"/>
      <c r="AL473" s="43"/>
      <c r="AM473" s="43"/>
      <c r="AN473" s="64"/>
      <c r="AO473" s="64"/>
      <c r="AP473" s="202"/>
      <c r="AQ473" s="202"/>
      <c r="AR473" s="64"/>
    </row>
    <row r="474" spans="1:44" ht="15.75" customHeight="1" x14ac:dyDescent="0.2">
      <c r="A474" s="43"/>
      <c r="B474" s="43"/>
      <c r="C474" s="43"/>
      <c r="D474" s="43"/>
      <c r="E474" s="43"/>
      <c r="F474" s="43"/>
      <c r="G474" s="194"/>
      <c r="H474" s="194"/>
      <c r="I474" s="194"/>
      <c r="J474" s="196"/>
      <c r="K474" s="196"/>
      <c r="L474" s="196"/>
      <c r="M474" s="196"/>
      <c r="N474" s="196"/>
      <c r="O474" s="197"/>
      <c r="P474" s="197"/>
      <c r="Q474" s="197"/>
      <c r="R474" s="197"/>
      <c r="S474" s="197"/>
      <c r="T474" s="197"/>
      <c r="U474" s="198"/>
      <c r="V474" s="257"/>
      <c r="W474" s="258"/>
      <c r="X474" s="200"/>
      <c r="Y474" s="43"/>
      <c r="Z474" s="199"/>
      <c r="AA474" s="199"/>
      <c r="AB474" s="199"/>
      <c r="AC474" s="199"/>
      <c r="AD474" s="199"/>
      <c r="AE474" s="43"/>
      <c r="AF474" s="199"/>
      <c r="AG474" s="196"/>
      <c r="AH474" s="201"/>
      <c r="AI474" s="201"/>
      <c r="AJ474" s="201"/>
      <c r="AK474" s="43"/>
      <c r="AL474" s="43"/>
      <c r="AM474" s="43"/>
      <c r="AN474" s="64"/>
      <c r="AO474" s="64"/>
      <c r="AP474" s="202"/>
      <c r="AQ474" s="202"/>
      <c r="AR474" s="64"/>
    </row>
    <row r="475" spans="1:44" ht="15.75" customHeight="1" x14ac:dyDescent="0.2">
      <c r="A475" s="43"/>
      <c r="B475" s="43"/>
      <c r="C475" s="43"/>
      <c r="D475" s="43"/>
      <c r="E475" s="43"/>
      <c r="F475" s="43"/>
      <c r="G475" s="194"/>
      <c r="H475" s="194"/>
      <c r="I475" s="194"/>
      <c r="J475" s="196"/>
      <c r="K475" s="196"/>
      <c r="L475" s="196"/>
      <c r="M475" s="196"/>
      <c r="N475" s="196"/>
      <c r="O475" s="197"/>
      <c r="P475" s="197"/>
      <c r="Q475" s="197"/>
      <c r="R475" s="197"/>
      <c r="S475" s="197"/>
      <c r="T475" s="197"/>
      <c r="U475" s="198"/>
      <c r="V475" s="257"/>
      <c r="W475" s="258"/>
      <c r="X475" s="200"/>
      <c r="Y475" s="43"/>
      <c r="Z475" s="199"/>
      <c r="AA475" s="199"/>
      <c r="AB475" s="199"/>
      <c r="AC475" s="199"/>
      <c r="AD475" s="199"/>
      <c r="AE475" s="43"/>
      <c r="AF475" s="199"/>
      <c r="AG475" s="196"/>
      <c r="AH475" s="201"/>
      <c r="AI475" s="201"/>
      <c r="AJ475" s="201"/>
      <c r="AK475" s="43"/>
      <c r="AL475" s="43"/>
      <c r="AM475" s="43"/>
      <c r="AN475" s="64"/>
      <c r="AO475" s="64"/>
      <c r="AP475" s="202"/>
      <c r="AQ475" s="202"/>
      <c r="AR475" s="64"/>
    </row>
    <row r="476" spans="1:44" ht="15.75" customHeight="1" x14ac:dyDescent="0.2">
      <c r="A476" s="43"/>
      <c r="B476" s="43"/>
      <c r="C476" s="43"/>
      <c r="D476" s="43"/>
      <c r="E476" s="43"/>
      <c r="F476" s="43"/>
      <c r="G476" s="194"/>
      <c r="H476" s="194"/>
      <c r="I476" s="194"/>
      <c r="J476" s="196"/>
      <c r="K476" s="196"/>
      <c r="L476" s="196"/>
      <c r="M476" s="196"/>
      <c r="N476" s="196"/>
      <c r="O476" s="197"/>
      <c r="P476" s="197"/>
      <c r="Q476" s="197"/>
      <c r="R476" s="197"/>
      <c r="S476" s="197"/>
      <c r="T476" s="197"/>
      <c r="U476" s="198"/>
      <c r="V476" s="257"/>
      <c r="W476" s="258"/>
      <c r="X476" s="200"/>
      <c r="Y476" s="43"/>
      <c r="Z476" s="199"/>
      <c r="AA476" s="199"/>
      <c r="AB476" s="199"/>
      <c r="AC476" s="199"/>
      <c r="AD476" s="199"/>
      <c r="AE476" s="43"/>
      <c r="AF476" s="199"/>
      <c r="AG476" s="196"/>
      <c r="AH476" s="201"/>
      <c r="AI476" s="201"/>
      <c r="AJ476" s="201"/>
      <c r="AK476" s="43"/>
      <c r="AL476" s="43"/>
      <c r="AM476" s="43"/>
      <c r="AN476" s="64"/>
      <c r="AO476" s="64"/>
      <c r="AP476" s="202"/>
      <c r="AQ476" s="202"/>
      <c r="AR476" s="64"/>
    </row>
    <row r="477" spans="1:44" ht="15.75" customHeight="1" x14ac:dyDescent="0.2">
      <c r="A477" s="43"/>
      <c r="B477" s="43"/>
      <c r="C477" s="43"/>
      <c r="D477" s="43"/>
      <c r="E477" s="43"/>
      <c r="F477" s="43"/>
      <c r="G477" s="194"/>
      <c r="H477" s="194"/>
      <c r="I477" s="194"/>
      <c r="J477" s="196"/>
      <c r="K477" s="196"/>
      <c r="L477" s="196"/>
      <c r="M477" s="196"/>
      <c r="N477" s="196"/>
      <c r="O477" s="197"/>
      <c r="P477" s="197"/>
      <c r="Q477" s="197"/>
      <c r="R477" s="197"/>
      <c r="S477" s="197"/>
      <c r="T477" s="197"/>
      <c r="U477" s="198"/>
      <c r="V477" s="257"/>
      <c r="W477" s="258"/>
      <c r="X477" s="200"/>
      <c r="Y477" s="43"/>
      <c r="Z477" s="199"/>
      <c r="AA477" s="199"/>
      <c r="AB477" s="199"/>
      <c r="AC477" s="199"/>
      <c r="AD477" s="199"/>
      <c r="AE477" s="43"/>
      <c r="AF477" s="199"/>
      <c r="AG477" s="196"/>
      <c r="AH477" s="201"/>
      <c r="AI477" s="201"/>
      <c r="AJ477" s="201"/>
      <c r="AK477" s="43"/>
      <c r="AL477" s="43"/>
      <c r="AM477" s="43"/>
      <c r="AN477" s="64"/>
      <c r="AO477" s="64"/>
      <c r="AP477" s="202"/>
      <c r="AQ477" s="202"/>
      <c r="AR477" s="64"/>
    </row>
    <row r="478" spans="1:44" ht="15.75" customHeight="1" x14ac:dyDescent="0.2">
      <c r="A478" s="43"/>
      <c r="B478" s="43"/>
      <c r="C478" s="43"/>
      <c r="D478" s="43"/>
      <c r="E478" s="43"/>
      <c r="F478" s="43"/>
      <c r="G478" s="194"/>
      <c r="H478" s="194"/>
      <c r="I478" s="194"/>
      <c r="J478" s="196"/>
      <c r="K478" s="196"/>
      <c r="L478" s="196"/>
      <c r="M478" s="196"/>
      <c r="N478" s="196"/>
      <c r="O478" s="197"/>
      <c r="P478" s="197"/>
      <c r="Q478" s="197"/>
      <c r="R478" s="197"/>
      <c r="S478" s="197"/>
      <c r="T478" s="197"/>
      <c r="U478" s="198"/>
      <c r="V478" s="257"/>
      <c r="W478" s="258"/>
      <c r="X478" s="200"/>
      <c r="Y478" s="43"/>
      <c r="Z478" s="199"/>
      <c r="AA478" s="199"/>
      <c r="AB478" s="199"/>
      <c r="AC478" s="199"/>
      <c r="AD478" s="199"/>
      <c r="AE478" s="43"/>
      <c r="AF478" s="199"/>
      <c r="AG478" s="196"/>
      <c r="AH478" s="201"/>
      <c r="AI478" s="201"/>
      <c r="AJ478" s="201"/>
      <c r="AK478" s="43"/>
      <c r="AL478" s="43"/>
      <c r="AM478" s="43"/>
      <c r="AN478" s="64"/>
      <c r="AO478" s="64"/>
      <c r="AP478" s="202"/>
      <c r="AQ478" s="202"/>
      <c r="AR478" s="64"/>
    </row>
    <row r="479" spans="1:44" ht="15.75" customHeight="1" x14ac:dyDescent="0.2">
      <c r="A479" s="43"/>
      <c r="B479" s="43"/>
      <c r="C479" s="43"/>
      <c r="D479" s="43"/>
      <c r="E479" s="43"/>
      <c r="F479" s="43"/>
      <c r="G479" s="194"/>
      <c r="H479" s="194"/>
      <c r="I479" s="194"/>
      <c r="J479" s="196"/>
      <c r="K479" s="196"/>
      <c r="L479" s="196"/>
      <c r="M479" s="196"/>
      <c r="N479" s="196"/>
      <c r="O479" s="197"/>
      <c r="P479" s="197"/>
      <c r="Q479" s="197"/>
      <c r="R479" s="197"/>
      <c r="S479" s="197"/>
      <c r="T479" s="197"/>
      <c r="U479" s="198"/>
      <c r="V479" s="257"/>
      <c r="W479" s="258"/>
      <c r="X479" s="200"/>
      <c r="Y479" s="43"/>
      <c r="Z479" s="199"/>
      <c r="AA479" s="199"/>
      <c r="AB479" s="199"/>
      <c r="AC479" s="199"/>
      <c r="AD479" s="199"/>
      <c r="AE479" s="43"/>
      <c r="AF479" s="199"/>
      <c r="AG479" s="196"/>
      <c r="AH479" s="201"/>
      <c r="AI479" s="201"/>
      <c r="AJ479" s="201"/>
      <c r="AK479" s="43"/>
      <c r="AL479" s="43"/>
      <c r="AM479" s="43"/>
      <c r="AN479" s="64"/>
      <c r="AO479" s="64"/>
      <c r="AP479" s="202"/>
      <c r="AQ479" s="202"/>
      <c r="AR479" s="64"/>
    </row>
    <row r="480" spans="1:44" ht="15.75" customHeight="1" x14ac:dyDescent="0.2">
      <c r="A480" s="43"/>
      <c r="B480" s="43"/>
      <c r="C480" s="43"/>
      <c r="D480" s="43"/>
      <c r="E480" s="43"/>
      <c r="F480" s="43"/>
      <c r="G480" s="194"/>
      <c r="H480" s="194"/>
      <c r="I480" s="194"/>
      <c r="J480" s="196"/>
      <c r="K480" s="196"/>
      <c r="L480" s="196"/>
      <c r="M480" s="196"/>
      <c r="N480" s="196"/>
      <c r="O480" s="197"/>
      <c r="P480" s="197"/>
      <c r="Q480" s="197"/>
      <c r="R480" s="197"/>
      <c r="S480" s="197"/>
      <c r="T480" s="197"/>
      <c r="U480" s="198"/>
      <c r="V480" s="257"/>
      <c r="W480" s="258"/>
      <c r="X480" s="200"/>
      <c r="Y480" s="43"/>
      <c r="Z480" s="199"/>
      <c r="AA480" s="199"/>
      <c r="AB480" s="199"/>
      <c r="AC480" s="199"/>
      <c r="AD480" s="199"/>
      <c r="AE480" s="43"/>
      <c r="AF480" s="199"/>
      <c r="AG480" s="196"/>
      <c r="AH480" s="201"/>
      <c r="AI480" s="201"/>
      <c r="AJ480" s="201"/>
      <c r="AK480" s="43"/>
      <c r="AL480" s="43"/>
      <c r="AM480" s="43"/>
      <c r="AN480" s="64"/>
      <c r="AO480" s="64"/>
      <c r="AP480" s="202"/>
      <c r="AQ480" s="202"/>
      <c r="AR480" s="64"/>
    </row>
    <row r="481" spans="1:44" ht="15.75" customHeight="1" x14ac:dyDescent="0.2">
      <c r="A481" s="43"/>
      <c r="B481" s="43"/>
      <c r="C481" s="43"/>
      <c r="D481" s="43"/>
      <c r="E481" s="43"/>
      <c r="F481" s="43"/>
      <c r="G481" s="194"/>
      <c r="H481" s="194"/>
      <c r="I481" s="194"/>
      <c r="J481" s="196"/>
      <c r="K481" s="196"/>
      <c r="L481" s="196"/>
      <c r="M481" s="196"/>
      <c r="N481" s="196"/>
      <c r="O481" s="197"/>
      <c r="P481" s="197"/>
      <c r="Q481" s="197"/>
      <c r="R481" s="197"/>
      <c r="S481" s="197"/>
      <c r="T481" s="197"/>
      <c r="U481" s="198"/>
      <c r="V481" s="257"/>
      <c r="W481" s="258"/>
      <c r="X481" s="200"/>
      <c r="Y481" s="43"/>
      <c r="Z481" s="199"/>
      <c r="AA481" s="199"/>
      <c r="AB481" s="199"/>
      <c r="AC481" s="199"/>
      <c r="AD481" s="199"/>
      <c r="AE481" s="43"/>
      <c r="AF481" s="199"/>
      <c r="AG481" s="196"/>
      <c r="AH481" s="201"/>
      <c r="AI481" s="201"/>
      <c r="AJ481" s="201"/>
      <c r="AK481" s="43"/>
      <c r="AL481" s="43"/>
      <c r="AM481" s="43"/>
      <c r="AN481" s="64"/>
      <c r="AO481" s="64"/>
      <c r="AP481" s="202"/>
      <c r="AQ481" s="202"/>
      <c r="AR481" s="64"/>
    </row>
    <row r="482" spans="1:44" ht="15.75" customHeight="1" x14ac:dyDescent="0.2">
      <c r="A482" s="43"/>
      <c r="B482" s="43"/>
      <c r="C482" s="43"/>
      <c r="D482" s="43"/>
      <c r="E482" s="43"/>
      <c r="F482" s="43"/>
      <c r="G482" s="194"/>
      <c r="H482" s="194"/>
      <c r="I482" s="194"/>
      <c r="J482" s="196"/>
      <c r="K482" s="196"/>
      <c r="L482" s="196"/>
      <c r="M482" s="196"/>
      <c r="N482" s="196"/>
      <c r="O482" s="197"/>
      <c r="P482" s="197"/>
      <c r="Q482" s="197"/>
      <c r="R482" s="197"/>
      <c r="S482" s="197"/>
      <c r="T482" s="197"/>
      <c r="U482" s="198"/>
      <c r="V482" s="257"/>
      <c r="W482" s="258"/>
      <c r="X482" s="200"/>
      <c r="Y482" s="43"/>
      <c r="Z482" s="199"/>
      <c r="AA482" s="199"/>
      <c r="AB482" s="199"/>
      <c r="AC482" s="199"/>
      <c r="AD482" s="199"/>
      <c r="AE482" s="43"/>
      <c r="AF482" s="199"/>
      <c r="AG482" s="196"/>
      <c r="AH482" s="201"/>
      <c r="AI482" s="201"/>
      <c r="AJ482" s="201"/>
      <c r="AK482" s="43"/>
      <c r="AL482" s="43"/>
      <c r="AM482" s="43"/>
      <c r="AN482" s="64"/>
      <c r="AO482" s="64"/>
      <c r="AP482" s="202"/>
      <c r="AQ482" s="202"/>
      <c r="AR482" s="64"/>
    </row>
    <row r="483" spans="1:44" ht="15.75" customHeight="1" x14ac:dyDescent="0.2">
      <c r="A483" s="43"/>
      <c r="B483" s="43"/>
      <c r="C483" s="43"/>
      <c r="D483" s="43"/>
      <c r="E483" s="43"/>
      <c r="F483" s="43"/>
      <c r="G483" s="194"/>
      <c r="H483" s="194"/>
      <c r="I483" s="194"/>
      <c r="J483" s="196"/>
      <c r="K483" s="196"/>
      <c r="L483" s="196"/>
      <c r="M483" s="196"/>
      <c r="N483" s="196"/>
      <c r="O483" s="197"/>
      <c r="P483" s="197"/>
      <c r="Q483" s="197"/>
      <c r="R483" s="197"/>
      <c r="S483" s="197"/>
      <c r="T483" s="197"/>
      <c r="U483" s="198"/>
      <c r="V483" s="257"/>
      <c r="W483" s="258"/>
      <c r="X483" s="200"/>
      <c r="Y483" s="43"/>
      <c r="Z483" s="199"/>
      <c r="AA483" s="199"/>
      <c r="AB483" s="199"/>
      <c r="AC483" s="199"/>
      <c r="AD483" s="199"/>
      <c r="AE483" s="43"/>
      <c r="AF483" s="199"/>
      <c r="AG483" s="196"/>
      <c r="AH483" s="201"/>
      <c r="AI483" s="201"/>
      <c r="AJ483" s="201"/>
      <c r="AK483" s="43"/>
      <c r="AL483" s="43"/>
      <c r="AM483" s="43"/>
      <c r="AN483" s="64"/>
      <c r="AO483" s="64"/>
      <c r="AP483" s="202"/>
      <c r="AQ483" s="202"/>
      <c r="AR483" s="64"/>
    </row>
    <row r="484" spans="1:44" ht="15.75" customHeight="1" x14ac:dyDescent="0.2">
      <c r="A484" s="43"/>
      <c r="B484" s="43"/>
      <c r="C484" s="43"/>
      <c r="D484" s="43"/>
      <c r="E484" s="43"/>
      <c r="F484" s="43"/>
      <c r="G484" s="194"/>
      <c r="H484" s="194"/>
      <c r="I484" s="194"/>
      <c r="J484" s="196"/>
      <c r="K484" s="196"/>
      <c r="L484" s="196"/>
      <c r="M484" s="196"/>
      <c r="N484" s="196"/>
      <c r="O484" s="197"/>
      <c r="P484" s="197"/>
      <c r="Q484" s="197"/>
      <c r="R484" s="197"/>
      <c r="S484" s="197"/>
      <c r="T484" s="197"/>
      <c r="U484" s="198"/>
      <c r="V484" s="257"/>
      <c r="W484" s="258"/>
      <c r="X484" s="200"/>
      <c r="Y484" s="43"/>
      <c r="Z484" s="199"/>
      <c r="AA484" s="199"/>
      <c r="AB484" s="199"/>
      <c r="AC484" s="199"/>
      <c r="AD484" s="199"/>
      <c r="AE484" s="43"/>
      <c r="AF484" s="199"/>
      <c r="AG484" s="196"/>
      <c r="AH484" s="201"/>
      <c r="AI484" s="201"/>
      <c r="AJ484" s="201"/>
      <c r="AK484" s="43"/>
      <c r="AL484" s="43"/>
      <c r="AM484" s="43"/>
      <c r="AN484" s="64"/>
      <c r="AO484" s="64"/>
      <c r="AP484" s="202"/>
      <c r="AQ484" s="202"/>
      <c r="AR484" s="64"/>
    </row>
    <row r="485" spans="1:44" ht="15.75" customHeight="1" x14ac:dyDescent="0.2">
      <c r="A485" s="43"/>
      <c r="B485" s="43"/>
      <c r="C485" s="43"/>
      <c r="D485" s="43"/>
      <c r="E485" s="43"/>
      <c r="F485" s="43"/>
      <c r="G485" s="194"/>
      <c r="H485" s="194"/>
      <c r="I485" s="194"/>
      <c r="J485" s="196"/>
      <c r="K485" s="196"/>
      <c r="L485" s="196"/>
      <c r="M485" s="196"/>
      <c r="N485" s="196"/>
      <c r="O485" s="197"/>
      <c r="P485" s="197"/>
      <c r="Q485" s="197"/>
      <c r="R485" s="197"/>
      <c r="S485" s="197"/>
      <c r="T485" s="197"/>
      <c r="U485" s="198"/>
      <c r="V485" s="257"/>
      <c r="W485" s="258"/>
      <c r="X485" s="200"/>
      <c r="Y485" s="43"/>
      <c r="Z485" s="199"/>
      <c r="AA485" s="199"/>
      <c r="AB485" s="199"/>
      <c r="AC485" s="199"/>
      <c r="AD485" s="199"/>
      <c r="AE485" s="43"/>
      <c r="AF485" s="199"/>
      <c r="AG485" s="196"/>
      <c r="AH485" s="201"/>
      <c r="AI485" s="201"/>
      <c r="AJ485" s="201"/>
      <c r="AK485" s="43"/>
      <c r="AL485" s="43"/>
      <c r="AM485" s="43"/>
      <c r="AN485" s="64"/>
      <c r="AO485" s="64"/>
      <c r="AP485" s="202"/>
      <c r="AQ485" s="202"/>
      <c r="AR485" s="64"/>
    </row>
    <row r="486" spans="1:44" ht="15.75" customHeight="1" x14ac:dyDescent="0.2">
      <c r="A486" s="43"/>
      <c r="B486" s="43"/>
      <c r="C486" s="43"/>
      <c r="D486" s="43"/>
      <c r="E486" s="43"/>
      <c r="F486" s="43"/>
      <c r="G486" s="194"/>
      <c r="H486" s="194"/>
      <c r="I486" s="194"/>
      <c r="J486" s="196"/>
      <c r="K486" s="196"/>
      <c r="L486" s="196"/>
      <c r="M486" s="196"/>
      <c r="N486" s="196"/>
      <c r="O486" s="197"/>
      <c r="P486" s="197"/>
      <c r="Q486" s="197"/>
      <c r="R486" s="197"/>
      <c r="S486" s="197"/>
      <c r="T486" s="197"/>
      <c r="U486" s="198"/>
      <c r="V486" s="257"/>
      <c r="W486" s="258"/>
      <c r="X486" s="200"/>
      <c r="Y486" s="43"/>
      <c r="Z486" s="199"/>
      <c r="AA486" s="199"/>
      <c r="AB486" s="199"/>
      <c r="AC486" s="199"/>
      <c r="AD486" s="199"/>
      <c r="AE486" s="43"/>
      <c r="AF486" s="199"/>
      <c r="AG486" s="196"/>
      <c r="AH486" s="201"/>
      <c r="AI486" s="201"/>
      <c r="AJ486" s="201"/>
      <c r="AK486" s="43"/>
      <c r="AL486" s="43"/>
      <c r="AM486" s="43"/>
      <c r="AN486" s="64"/>
      <c r="AO486" s="64"/>
      <c r="AP486" s="202"/>
      <c r="AQ486" s="202"/>
      <c r="AR486" s="64"/>
    </row>
    <row r="487" spans="1:44" ht="15.75" customHeight="1" x14ac:dyDescent="0.2">
      <c r="A487" s="43"/>
      <c r="B487" s="43"/>
      <c r="C487" s="43"/>
      <c r="D487" s="43"/>
      <c r="E487" s="43"/>
      <c r="F487" s="43"/>
      <c r="G487" s="194"/>
      <c r="H487" s="194"/>
      <c r="I487" s="194"/>
      <c r="J487" s="196"/>
      <c r="K487" s="196"/>
      <c r="L487" s="196"/>
      <c r="M487" s="196"/>
      <c r="N487" s="196"/>
      <c r="O487" s="197"/>
      <c r="P487" s="197"/>
      <c r="Q487" s="197"/>
      <c r="R487" s="197"/>
      <c r="S487" s="197"/>
      <c r="T487" s="197"/>
      <c r="U487" s="198"/>
      <c r="V487" s="257"/>
      <c r="W487" s="258"/>
      <c r="X487" s="200"/>
      <c r="Y487" s="43"/>
      <c r="Z487" s="199"/>
      <c r="AA487" s="199"/>
      <c r="AB487" s="199"/>
      <c r="AC487" s="199"/>
      <c r="AD487" s="199"/>
      <c r="AE487" s="43"/>
      <c r="AF487" s="199"/>
      <c r="AG487" s="196"/>
      <c r="AH487" s="201"/>
      <c r="AI487" s="201"/>
      <c r="AJ487" s="201"/>
      <c r="AK487" s="43"/>
      <c r="AL487" s="43"/>
      <c r="AM487" s="43"/>
      <c r="AN487" s="64"/>
      <c r="AO487" s="64"/>
      <c r="AP487" s="202"/>
      <c r="AQ487" s="202"/>
      <c r="AR487" s="64"/>
    </row>
    <row r="488" spans="1:44" ht="15.75" customHeight="1" x14ac:dyDescent="0.2">
      <c r="A488" s="43"/>
      <c r="B488" s="43"/>
      <c r="C488" s="43"/>
      <c r="D488" s="43"/>
      <c r="E488" s="43"/>
      <c r="F488" s="43"/>
      <c r="G488" s="194"/>
      <c r="H488" s="194"/>
      <c r="I488" s="194"/>
      <c r="J488" s="196"/>
      <c r="K488" s="196"/>
      <c r="L488" s="196"/>
      <c r="M488" s="196"/>
      <c r="N488" s="196"/>
      <c r="O488" s="197"/>
      <c r="P488" s="197"/>
      <c r="Q488" s="197"/>
      <c r="R488" s="197"/>
      <c r="S488" s="197"/>
      <c r="T488" s="197"/>
      <c r="U488" s="198"/>
      <c r="V488" s="257"/>
      <c r="W488" s="258"/>
      <c r="X488" s="200"/>
      <c r="Y488" s="43"/>
      <c r="Z488" s="199"/>
      <c r="AA488" s="199"/>
      <c r="AB488" s="199"/>
      <c r="AC488" s="199"/>
      <c r="AD488" s="199"/>
      <c r="AE488" s="43"/>
      <c r="AF488" s="199"/>
      <c r="AG488" s="196"/>
      <c r="AH488" s="201"/>
      <c r="AI488" s="201"/>
      <c r="AJ488" s="201"/>
      <c r="AK488" s="43"/>
      <c r="AL488" s="43"/>
      <c r="AM488" s="43"/>
      <c r="AN488" s="64"/>
      <c r="AO488" s="64"/>
      <c r="AP488" s="202"/>
      <c r="AQ488" s="202"/>
      <c r="AR488" s="64"/>
    </row>
    <row r="489" spans="1:44" ht="15.75" customHeight="1" x14ac:dyDescent="0.2">
      <c r="A489" s="43"/>
      <c r="B489" s="43"/>
      <c r="C489" s="43"/>
      <c r="D489" s="43"/>
      <c r="E489" s="43"/>
      <c r="F489" s="43"/>
      <c r="G489" s="194"/>
      <c r="H489" s="194"/>
      <c r="I489" s="194"/>
      <c r="J489" s="196"/>
      <c r="K489" s="196"/>
      <c r="L489" s="196"/>
      <c r="M489" s="196"/>
      <c r="N489" s="196"/>
      <c r="O489" s="197"/>
      <c r="P489" s="197"/>
      <c r="Q489" s="197"/>
      <c r="R489" s="197"/>
      <c r="S489" s="197"/>
      <c r="T489" s="197"/>
      <c r="U489" s="198"/>
      <c r="V489" s="257"/>
      <c r="W489" s="258"/>
      <c r="X489" s="200"/>
      <c r="Y489" s="43"/>
      <c r="Z489" s="199"/>
      <c r="AA489" s="199"/>
      <c r="AB489" s="199"/>
      <c r="AC489" s="199"/>
      <c r="AD489" s="199"/>
      <c r="AE489" s="43"/>
      <c r="AF489" s="199"/>
      <c r="AG489" s="196"/>
      <c r="AH489" s="201"/>
      <c r="AI489" s="201"/>
      <c r="AJ489" s="201"/>
      <c r="AK489" s="43"/>
      <c r="AL489" s="43"/>
      <c r="AM489" s="43"/>
      <c r="AN489" s="64"/>
      <c r="AO489" s="64"/>
      <c r="AP489" s="202"/>
      <c r="AQ489" s="202"/>
      <c r="AR489" s="64"/>
    </row>
    <row r="490" spans="1:44" ht="15.75" customHeight="1" x14ac:dyDescent="0.2">
      <c r="A490" s="43"/>
      <c r="B490" s="43"/>
      <c r="C490" s="43"/>
      <c r="D490" s="43"/>
      <c r="E490" s="43"/>
      <c r="F490" s="43"/>
      <c r="G490" s="194"/>
      <c r="H490" s="194"/>
      <c r="I490" s="194"/>
      <c r="J490" s="196"/>
      <c r="K490" s="196"/>
      <c r="L490" s="196"/>
      <c r="M490" s="196"/>
      <c r="N490" s="196"/>
      <c r="O490" s="197"/>
      <c r="P490" s="197"/>
      <c r="Q490" s="197"/>
      <c r="R490" s="197"/>
      <c r="S490" s="197"/>
      <c r="T490" s="197"/>
      <c r="U490" s="198"/>
      <c r="V490" s="257"/>
      <c r="W490" s="258"/>
      <c r="X490" s="200"/>
      <c r="Y490" s="43"/>
      <c r="Z490" s="199"/>
      <c r="AA490" s="199"/>
      <c r="AB490" s="199"/>
      <c r="AC490" s="199"/>
      <c r="AD490" s="199"/>
      <c r="AE490" s="43"/>
      <c r="AF490" s="199"/>
      <c r="AG490" s="196"/>
      <c r="AH490" s="201"/>
      <c r="AI490" s="201"/>
      <c r="AJ490" s="201"/>
      <c r="AK490" s="43"/>
      <c r="AL490" s="43"/>
      <c r="AM490" s="43"/>
      <c r="AN490" s="64"/>
      <c r="AO490" s="64"/>
      <c r="AP490" s="202"/>
      <c r="AQ490" s="202"/>
      <c r="AR490" s="64"/>
    </row>
    <row r="491" spans="1:44" ht="15.75" customHeight="1" x14ac:dyDescent="0.2">
      <c r="A491" s="43"/>
      <c r="B491" s="43"/>
      <c r="C491" s="43"/>
      <c r="D491" s="43"/>
      <c r="E491" s="43"/>
      <c r="F491" s="43"/>
      <c r="G491" s="194"/>
      <c r="H491" s="194"/>
      <c r="I491" s="194"/>
      <c r="J491" s="196"/>
      <c r="K491" s="196"/>
      <c r="L491" s="196"/>
      <c r="M491" s="196"/>
      <c r="N491" s="196"/>
      <c r="O491" s="197"/>
      <c r="P491" s="197"/>
      <c r="Q491" s="197"/>
      <c r="R491" s="197"/>
      <c r="S491" s="197"/>
      <c r="T491" s="197"/>
      <c r="U491" s="198"/>
      <c r="V491" s="257"/>
      <c r="W491" s="258"/>
      <c r="X491" s="200"/>
      <c r="Y491" s="43"/>
      <c r="Z491" s="199"/>
      <c r="AA491" s="199"/>
      <c r="AB491" s="199"/>
      <c r="AC491" s="199"/>
      <c r="AD491" s="199"/>
      <c r="AE491" s="43"/>
      <c r="AF491" s="199"/>
      <c r="AG491" s="196"/>
      <c r="AH491" s="201"/>
      <c r="AI491" s="201"/>
      <c r="AJ491" s="201"/>
      <c r="AK491" s="43"/>
      <c r="AL491" s="43"/>
      <c r="AM491" s="43"/>
      <c r="AN491" s="64"/>
      <c r="AO491" s="64"/>
      <c r="AP491" s="202"/>
      <c r="AQ491" s="202"/>
      <c r="AR491" s="64"/>
    </row>
    <row r="492" spans="1:44" ht="15.75" customHeight="1" x14ac:dyDescent="0.2">
      <c r="A492" s="43"/>
      <c r="B492" s="43"/>
      <c r="C492" s="43"/>
      <c r="D492" s="43"/>
      <c r="E492" s="43"/>
      <c r="F492" s="43"/>
      <c r="G492" s="194"/>
      <c r="H492" s="194"/>
      <c r="I492" s="194"/>
      <c r="J492" s="196"/>
      <c r="K492" s="196"/>
      <c r="L492" s="196"/>
      <c r="M492" s="196"/>
      <c r="N492" s="196"/>
      <c r="O492" s="197"/>
      <c r="P492" s="197"/>
      <c r="Q492" s="197"/>
      <c r="R492" s="197"/>
      <c r="S492" s="197"/>
      <c r="T492" s="197"/>
      <c r="U492" s="198"/>
      <c r="V492" s="257"/>
      <c r="W492" s="258"/>
      <c r="X492" s="200"/>
      <c r="Y492" s="43"/>
      <c r="Z492" s="199"/>
      <c r="AA492" s="199"/>
      <c r="AB492" s="199"/>
      <c r="AC492" s="199"/>
      <c r="AD492" s="199"/>
      <c r="AE492" s="43"/>
      <c r="AF492" s="199"/>
      <c r="AG492" s="196"/>
      <c r="AH492" s="201"/>
      <c r="AI492" s="201"/>
      <c r="AJ492" s="201"/>
      <c r="AK492" s="43"/>
      <c r="AL492" s="43"/>
      <c r="AM492" s="43"/>
      <c r="AN492" s="64"/>
      <c r="AO492" s="64"/>
      <c r="AP492" s="202"/>
      <c r="AQ492" s="202"/>
      <c r="AR492" s="64"/>
    </row>
    <row r="493" spans="1:44" ht="15.75" customHeight="1" x14ac:dyDescent="0.2">
      <c r="A493" s="43"/>
      <c r="B493" s="43"/>
      <c r="C493" s="43"/>
      <c r="D493" s="43"/>
      <c r="E493" s="43"/>
      <c r="F493" s="43"/>
      <c r="G493" s="194"/>
      <c r="H493" s="194"/>
      <c r="I493" s="194"/>
      <c r="J493" s="196"/>
      <c r="K493" s="196"/>
      <c r="L493" s="196"/>
      <c r="M493" s="196"/>
      <c r="N493" s="196"/>
      <c r="O493" s="197"/>
      <c r="P493" s="197"/>
      <c r="Q493" s="197"/>
      <c r="R493" s="197"/>
      <c r="S493" s="197"/>
      <c r="T493" s="197"/>
      <c r="U493" s="198"/>
      <c r="V493" s="257"/>
      <c r="W493" s="258"/>
      <c r="X493" s="200"/>
      <c r="Y493" s="43"/>
      <c r="Z493" s="199"/>
      <c r="AA493" s="199"/>
      <c r="AB493" s="199"/>
      <c r="AC493" s="199"/>
      <c r="AD493" s="199"/>
      <c r="AE493" s="43"/>
      <c r="AF493" s="199"/>
      <c r="AG493" s="196"/>
      <c r="AH493" s="201"/>
      <c r="AI493" s="201"/>
      <c r="AJ493" s="201"/>
      <c r="AK493" s="43"/>
      <c r="AL493" s="43"/>
      <c r="AM493" s="43"/>
      <c r="AN493" s="64"/>
      <c r="AO493" s="64"/>
      <c r="AP493" s="202"/>
      <c r="AQ493" s="202"/>
      <c r="AR493" s="64"/>
    </row>
    <row r="494" spans="1:44" ht="15.75" customHeight="1" x14ac:dyDescent="0.2">
      <c r="A494" s="43"/>
      <c r="B494" s="43"/>
      <c r="C494" s="43"/>
      <c r="D494" s="43"/>
      <c r="E494" s="43"/>
      <c r="F494" s="43"/>
      <c r="G494" s="194"/>
      <c r="H494" s="194"/>
      <c r="I494" s="194"/>
      <c r="J494" s="196"/>
      <c r="K494" s="196"/>
      <c r="L494" s="196"/>
      <c r="M494" s="196"/>
      <c r="N494" s="196"/>
      <c r="O494" s="197"/>
      <c r="P494" s="197"/>
      <c r="Q494" s="197"/>
      <c r="R494" s="197"/>
      <c r="S494" s="197"/>
      <c r="T494" s="197"/>
      <c r="U494" s="198"/>
      <c r="V494" s="257"/>
      <c r="W494" s="258"/>
      <c r="X494" s="200"/>
      <c r="Y494" s="43"/>
      <c r="Z494" s="199"/>
      <c r="AA494" s="199"/>
      <c r="AB494" s="199"/>
      <c r="AC494" s="199"/>
      <c r="AD494" s="199"/>
      <c r="AE494" s="43"/>
      <c r="AF494" s="199"/>
      <c r="AG494" s="196"/>
      <c r="AH494" s="201"/>
      <c r="AI494" s="201"/>
      <c r="AJ494" s="201"/>
      <c r="AK494" s="43"/>
      <c r="AL494" s="43"/>
      <c r="AM494" s="43"/>
      <c r="AN494" s="64"/>
      <c r="AO494" s="64"/>
      <c r="AP494" s="202"/>
      <c r="AQ494" s="202"/>
      <c r="AR494" s="64"/>
    </row>
    <row r="495" spans="1:44" ht="15.75" customHeight="1" x14ac:dyDescent="0.2">
      <c r="A495" s="43"/>
      <c r="B495" s="43"/>
      <c r="C495" s="43"/>
      <c r="D495" s="43"/>
      <c r="E495" s="43"/>
      <c r="F495" s="43"/>
      <c r="G495" s="194"/>
      <c r="H495" s="194"/>
      <c r="I495" s="194"/>
      <c r="J495" s="196"/>
      <c r="K495" s="196"/>
      <c r="L495" s="196"/>
      <c r="M495" s="196"/>
      <c r="N495" s="196"/>
      <c r="O495" s="197"/>
      <c r="P495" s="197"/>
      <c r="Q495" s="197"/>
      <c r="R495" s="197"/>
      <c r="S495" s="197"/>
      <c r="T495" s="197"/>
      <c r="U495" s="198"/>
      <c r="V495" s="257"/>
      <c r="W495" s="258"/>
      <c r="X495" s="200"/>
      <c r="Y495" s="43"/>
      <c r="Z495" s="199"/>
      <c r="AA495" s="199"/>
      <c r="AB495" s="199"/>
      <c r="AC495" s="199"/>
      <c r="AD495" s="199"/>
      <c r="AE495" s="43"/>
      <c r="AF495" s="199"/>
      <c r="AG495" s="196"/>
      <c r="AH495" s="201"/>
      <c r="AI495" s="201"/>
      <c r="AJ495" s="201"/>
      <c r="AK495" s="43"/>
      <c r="AL495" s="43"/>
      <c r="AM495" s="43"/>
      <c r="AN495" s="64"/>
      <c r="AO495" s="64"/>
      <c r="AP495" s="202"/>
      <c r="AQ495" s="202"/>
      <c r="AR495" s="64"/>
    </row>
    <row r="496" spans="1:44" ht="15.75" customHeight="1" x14ac:dyDescent="0.2">
      <c r="A496" s="43"/>
      <c r="B496" s="43"/>
      <c r="C496" s="43"/>
      <c r="D496" s="43"/>
      <c r="E496" s="43"/>
      <c r="F496" s="43"/>
      <c r="G496" s="194"/>
      <c r="H496" s="194"/>
      <c r="I496" s="194"/>
      <c r="J496" s="196"/>
      <c r="K496" s="196"/>
      <c r="L496" s="196"/>
      <c r="M496" s="196"/>
      <c r="N496" s="196"/>
      <c r="O496" s="197"/>
      <c r="P496" s="197"/>
      <c r="Q496" s="197"/>
      <c r="R496" s="197"/>
      <c r="S496" s="197"/>
      <c r="T496" s="197"/>
      <c r="U496" s="198"/>
      <c r="V496" s="257"/>
      <c r="W496" s="258"/>
      <c r="X496" s="200"/>
      <c r="Y496" s="43"/>
      <c r="Z496" s="199"/>
      <c r="AA496" s="199"/>
      <c r="AB496" s="199"/>
      <c r="AC496" s="199"/>
      <c r="AD496" s="199"/>
      <c r="AE496" s="43"/>
      <c r="AF496" s="199"/>
      <c r="AG496" s="196"/>
      <c r="AH496" s="201"/>
      <c r="AI496" s="201"/>
      <c r="AJ496" s="201"/>
      <c r="AK496" s="43"/>
      <c r="AL496" s="43"/>
      <c r="AM496" s="43"/>
      <c r="AN496" s="64"/>
      <c r="AO496" s="64"/>
      <c r="AP496" s="202"/>
      <c r="AQ496" s="202"/>
      <c r="AR496" s="64"/>
    </row>
    <row r="497" spans="1:44" ht="15.75" customHeight="1" x14ac:dyDescent="0.2">
      <c r="A497" s="43"/>
      <c r="B497" s="43"/>
      <c r="C497" s="43"/>
      <c r="D497" s="43"/>
      <c r="E497" s="43"/>
      <c r="F497" s="43"/>
      <c r="G497" s="194"/>
      <c r="H497" s="194"/>
      <c r="I497" s="194"/>
      <c r="J497" s="196"/>
      <c r="K497" s="196"/>
      <c r="L497" s="196"/>
      <c r="M497" s="196"/>
      <c r="N497" s="196"/>
      <c r="O497" s="197"/>
      <c r="P497" s="197"/>
      <c r="Q497" s="197"/>
      <c r="R497" s="197"/>
      <c r="S497" s="197"/>
      <c r="T497" s="197"/>
      <c r="U497" s="198"/>
      <c r="V497" s="257"/>
      <c r="W497" s="258"/>
      <c r="X497" s="200"/>
      <c r="Y497" s="43"/>
      <c r="Z497" s="199"/>
      <c r="AA497" s="199"/>
      <c r="AB497" s="199"/>
      <c r="AC497" s="199"/>
      <c r="AD497" s="199"/>
      <c r="AE497" s="43"/>
      <c r="AF497" s="199"/>
      <c r="AG497" s="196"/>
      <c r="AH497" s="201"/>
      <c r="AI497" s="201"/>
      <c r="AJ497" s="201"/>
      <c r="AK497" s="43"/>
      <c r="AL497" s="43"/>
      <c r="AM497" s="43"/>
      <c r="AN497" s="64"/>
      <c r="AO497" s="64"/>
      <c r="AP497" s="202"/>
      <c r="AQ497" s="202"/>
      <c r="AR497" s="64"/>
    </row>
    <row r="498" spans="1:44" ht="15.75" customHeight="1" x14ac:dyDescent="0.2">
      <c r="A498" s="43"/>
      <c r="B498" s="43"/>
      <c r="C498" s="43"/>
      <c r="D498" s="43"/>
      <c r="E498" s="43"/>
      <c r="F498" s="43"/>
      <c r="G498" s="194"/>
      <c r="H498" s="194"/>
      <c r="I498" s="194"/>
      <c r="J498" s="196"/>
      <c r="K498" s="196"/>
      <c r="L498" s="196"/>
      <c r="M498" s="196"/>
      <c r="N498" s="196"/>
      <c r="O498" s="197"/>
      <c r="P498" s="197"/>
      <c r="Q498" s="197"/>
      <c r="R498" s="197"/>
      <c r="S498" s="197"/>
      <c r="T498" s="197"/>
      <c r="U498" s="198"/>
      <c r="V498" s="257"/>
      <c r="W498" s="258"/>
      <c r="X498" s="200"/>
      <c r="Y498" s="43"/>
      <c r="Z498" s="199"/>
      <c r="AA498" s="199"/>
      <c r="AB498" s="199"/>
      <c r="AC498" s="199"/>
      <c r="AD498" s="199"/>
      <c r="AE498" s="43"/>
      <c r="AF498" s="199"/>
      <c r="AG498" s="196"/>
      <c r="AH498" s="201"/>
      <c r="AI498" s="201"/>
      <c r="AJ498" s="201"/>
      <c r="AK498" s="43"/>
      <c r="AL498" s="43"/>
      <c r="AM498" s="43"/>
      <c r="AN498" s="64"/>
      <c r="AO498" s="64"/>
      <c r="AP498" s="202"/>
      <c r="AQ498" s="202"/>
      <c r="AR498" s="64"/>
    </row>
    <row r="499" spans="1:44" ht="15.75" customHeight="1" x14ac:dyDescent="0.2">
      <c r="A499" s="43"/>
      <c r="B499" s="43"/>
      <c r="C499" s="43"/>
      <c r="D499" s="43"/>
      <c r="E499" s="43"/>
      <c r="F499" s="43"/>
      <c r="G499" s="194"/>
      <c r="H499" s="194"/>
      <c r="I499" s="194"/>
      <c r="J499" s="196"/>
      <c r="K499" s="196"/>
      <c r="L499" s="196"/>
      <c r="M499" s="196"/>
      <c r="N499" s="196"/>
      <c r="O499" s="197"/>
      <c r="P499" s="197"/>
      <c r="Q499" s="197"/>
      <c r="R499" s="197"/>
      <c r="S499" s="197"/>
      <c r="T499" s="197"/>
      <c r="U499" s="198"/>
      <c r="V499" s="257"/>
      <c r="W499" s="258"/>
      <c r="X499" s="200"/>
      <c r="Y499" s="43"/>
      <c r="Z499" s="199"/>
      <c r="AA499" s="199"/>
      <c r="AB499" s="199"/>
      <c r="AC499" s="199"/>
      <c r="AD499" s="199"/>
      <c r="AE499" s="43"/>
      <c r="AF499" s="199"/>
      <c r="AG499" s="196"/>
      <c r="AH499" s="201"/>
      <c r="AI499" s="201"/>
      <c r="AJ499" s="201"/>
      <c r="AK499" s="43"/>
      <c r="AL499" s="43"/>
      <c r="AM499" s="43"/>
      <c r="AN499" s="64"/>
      <c r="AO499" s="64"/>
      <c r="AP499" s="202"/>
      <c r="AQ499" s="202"/>
      <c r="AR499" s="64"/>
    </row>
    <row r="500" spans="1:44" ht="15.75" customHeight="1" x14ac:dyDescent="0.2">
      <c r="A500" s="43"/>
      <c r="B500" s="43"/>
      <c r="C500" s="43"/>
      <c r="D500" s="43"/>
      <c r="E500" s="43"/>
      <c r="F500" s="43"/>
      <c r="G500" s="194"/>
      <c r="H500" s="194"/>
      <c r="I500" s="194"/>
      <c r="J500" s="196"/>
      <c r="K500" s="196"/>
      <c r="L500" s="196"/>
      <c r="M500" s="196"/>
      <c r="N500" s="196"/>
      <c r="O500" s="197"/>
      <c r="P500" s="197"/>
      <c r="Q500" s="197"/>
      <c r="R500" s="197"/>
      <c r="S500" s="197"/>
      <c r="T500" s="197"/>
      <c r="U500" s="198"/>
      <c r="V500" s="257"/>
      <c r="W500" s="258"/>
      <c r="X500" s="200"/>
      <c r="Y500" s="43"/>
      <c r="Z500" s="199"/>
      <c r="AA500" s="199"/>
      <c r="AB500" s="199"/>
      <c r="AC500" s="199"/>
      <c r="AD500" s="199"/>
      <c r="AE500" s="43"/>
      <c r="AF500" s="199"/>
      <c r="AG500" s="196"/>
      <c r="AH500" s="201"/>
      <c r="AI500" s="201"/>
      <c r="AJ500" s="201"/>
      <c r="AK500" s="43"/>
      <c r="AL500" s="43"/>
      <c r="AM500" s="43"/>
      <c r="AN500" s="64"/>
      <c r="AO500" s="64"/>
      <c r="AP500" s="202"/>
      <c r="AQ500" s="202"/>
      <c r="AR500" s="64"/>
    </row>
    <row r="501" spans="1:44" ht="15.75" customHeight="1" x14ac:dyDescent="0.2">
      <c r="A501" s="43"/>
      <c r="B501" s="43"/>
      <c r="C501" s="43"/>
      <c r="D501" s="43"/>
      <c r="E501" s="43"/>
      <c r="F501" s="43"/>
      <c r="G501" s="194"/>
      <c r="H501" s="194"/>
      <c r="I501" s="194"/>
      <c r="J501" s="196"/>
      <c r="K501" s="196"/>
      <c r="L501" s="196"/>
      <c r="M501" s="196"/>
      <c r="N501" s="196"/>
      <c r="O501" s="197"/>
      <c r="P501" s="197"/>
      <c r="Q501" s="197"/>
      <c r="R501" s="197"/>
      <c r="S501" s="197"/>
      <c r="T501" s="197"/>
      <c r="U501" s="198"/>
      <c r="V501" s="257"/>
      <c r="W501" s="258"/>
      <c r="X501" s="200"/>
      <c r="Y501" s="43"/>
      <c r="Z501" s="199"/>
      <c r="AA501" s="199"/>
      <c r="AB501" s="199"/>
      <c r="AC501" s="199"/>
      <c r="AD501" s="199"/>
      <c r="AE501" s="43"/>
      <c r="AF501" s="199"/>
      <c r="AG501" s="196"/>
      <c r="AH501" s="201"/>
      <c r="AI501" s="201"/>
      <c r="AJ501" s="201"/>
      <c r="AK501" s="43"/>
      <c r="AL501" s="43"/>
      <c r="AM501" s="43"/>
      <c r="AN501" s="64"/>
      <c r="AO501" s="64"/>
      <c r="AP501" s="202"/>
      <c r="AQ501" s="202"/>
      <c r="AR501" s="64"/>
    </row>
    <row r="502" spans="1:44" ht="15.75" customHeight="1" x14ac:dyDescent="0.2">
      <c r="A502" s="43"/>
      <c r="B502" s="43"/>
      <c r="C502" s="43"/>
      <c r="D502" s="43"/>
      <c r="E502" s="43"/>
      <c r="F502" s="43"/>
      <c r="G502" s="194"/>
      <c r="H502" s="194"/>
      <c r="I502" s="194"/>
      <c r="J502" s="196"/>
      <c r="K502" s="196"/>
      <c r="L502" s="196"/>
      <c r="M502" s="196"/>
      <c r="N502" s="196"/>
      <c r="O502" s="197"/>
      <c r="P502" s="197"/>
      <c r="Q502" s="197"/>
      <c r="R502" s="197"/>
      <c r="S502" s="197"/>
      <c r="T502" s="197"/>
      <c r="U502" s="198"/>
      <c r="V502" s="257"/>
      <c r="W502" s="258"/>
      <c r="X502" s="200"/>
      <c r="Y502" s="43"/>
      <c r="Z502" s="199"/>
      <c r="AA502" s="199"/>
      <c r="AB502" s="199"/>
      <c r="AC502" s="199"/>
      <c r="AD502" s="199"/>
      <c r="AE502" s="43"/>
      <c r="AF502" s="199"/>
      <c r="AG502" s="196"/>
      <c r="AH502" s="201"/>
      <c r="AI502" s="201"/>
      <c r="AJ502" s="201"/>
      <c r="AK502" s="43"/>
      <c r="AL502" s="43"/>
      <c r="AM502" s="43"/>
      <c r="AN502" s="64"/>
      <c r="AO502" s="64"/>
      <c r="AP502" s="202"/>
      <c r="AQ502" s="202"/>
      <c r="AR502" s="64"/>
    </row>
    <row r="503" spans="1:44" ht="15.75" customHeight="1" x14ac:dyDescent="0.2">
      <c r="A503" s="43"/>
      <c r="B503" s="43"/>
      <c r="C503" s="43"/>
      <c r="D503" s="43"/>
      <c r="E503" s="43"/>
      <c r="F503" s="43"/>
      <c r="G503" s="194"/>
      <c r="H503" s="194"/>
      <c r="I503" s="194"/>
      <c r="J503" s="196"/>
      <c r="K503" s="196"/>
      <c r="L503" s="196"/>
      <c r="M503" s="196"/>
      <c r="N503" s="196"/>
      <c r="O503" s="197"/>
      <c r="P503" s="197"/>
      <c r="Q503" s="197"/>
      <c r="R503" s="197"/>
      <c r="S503" s="197"/>
      <c r="T503" s="197"/>
      <c r="U503" s="198"/>
      <c r="V503" s="257"/>
      <c r="W503" s="258"/>
      <c r="X503" s="200"/>
      <c r="Y503" s="43"/>
      <c r="Z503" s="199"/>
      <c r="AA503" s="199"/>
      <c r="AB503" s="199"/>
      <c r="AC503" s="199"/>
      <c r="AD503" s="199"/>
      <c r="AE503" s="43"/>
      <c r="AF503" s="199"/>
      <c r="AG503" s="196"/>
      <c r="AH503" s="201"/>
      <c r="AI503" s="201"/>
      <c r="AJ503" s="201"/>
      <c r="AK503" s="43"/>
      <c r="AL503" s="43"/>
      <c r="AM503" s="43"/>
      <c r="AN503" s="64"/>
      <c r="AO503" s="64"/>
      <c r="AP503" s="202"/>
      <c r="AQ503" s="202"/>
      <c r="AR503" s="64"/>
    </row>
    <row r="504" spans="1:44" ht="15.75" customHeight="1" x14ac:dyDescent="0.2">
      <c r="A504" s="43"/>
      <c r="B504" s="43"/>
      <c r="C504" s="43"/>
      <c r="D504" s="43"/>
      <c r="E504" s="43"/>
      <c r="F504" s="43"/>
      <c r="G504" s="194"/>
      <c r="H504" s="194"/>
      <c r="I504" s="194"/>
      <c r="J504" s="196"/>
      <c r="K504" s="196"/>
      <c r="L504" s="196"/>
      <c r="M504" s="196"/>
      <c r="N504" s="196"/>
      <c r="O504" s="197"/>
      <c r="P504" s="197"/>
      <c r="Q504" s="197"/>
      <c r="R504" s="197"/>
      <c r="S504" s="197"/>
      <c r="T504" s="197"/>
      <c r="U504" s="198"/>
      <c r="V504" s="257"/>
      <c r="W504" s="258"/>
      <c r="X504" s="200"/>
      <c r="Y504" s="43"/>
      <c r="Z504" s="199"/>
      <c r="AA504" s="199"/>
      <c r="AB504" s="199"/>
      <c r="AC504" s="199"/>
      <c r="AD504" s="199"/>
      <c r="AE504" s="43"/>
      <c r="AF504" s="199"/>
      <c r="AG504" s="196"/>
      <c r="AH504" s="201"/>
      <c r="AI504" s="201"/>
      <c r="AJ504" s="201"/>
      <c r="AK504" s="43"/>
      <c r="AL504" s="43"/>
      <c r="AM504" s="43"/>
      <c r="AN504" s="64"/>
      <c r="AO504" s="64"/>
      <c r="AP504" s="202"/>
      <c r="AQ504" s="202"/>
      <c r="AR504" s="64"/>
    </row>
    <row r="505" spans="1:44" ht="15.75" customHeight="1" x14ac:dyDescent="0.2">
      <c r="A505" s="43"/>
      <c r="B505" s="43"/>
      <c r="C505" s="43"/>
      <c r="D505" s="43"/>
      <c r="E505" s="43"/>
      <c r="F505" s="43"/>
      <c r="G505" s="194"/>
      <c r="H505" s="194"/>
      <c r="I505" s="194"/>
      <c r="J505" s="196"/>
      <c r="K505" s="196"/>
      <c r="L505" s="196"/>
      <c r="M505" s="196"/>
      <c r="N505" s="196"/>
      <c r="O505" s="197"/>
      <c r="P505" s="197"/>
      <c r="Q505" s="197"/>
      <c r="R505" s="197"/>
      <c r="S505" s="197"/>
      <c r="T505" s="197"/>
      <c r="U505" s="198"/>
      <c r="V505" s="257"/>
      <c r="W505" s="258"/>
      <c r="X505" s="200"/>
      <c r="Y505" s="43"/>
      <c r="Z505" s="199"/>
      <c r="AA505" s="199"/>
      <c r="AB505" s="199"/>
      <c r="AC505" s="199"/>
      <c r="AD505" s="199"/>
      <c r="AE505" s="43"/>
      <c r="AF505" s="199"/>
      <c r="AG505" s="196"/>
      <c r="AH505" s="201"/>
      <c r="AI505" s="201"/>
      <c r="AJ505" s="201"/>
      <c r="AK505" s="43"/>
      <c r="AL505" s="43"/>
      <c r="AM505" s="43"/>
      <c r="AN505" s="64"/>
      <c r="AO505" s="64"/>
      <c r="AP505" s="202"/>
      <c r="AQ505" s="202"/>
      <c r="AR505" s="64"/>
    </row>
    <row r="506" spans="1:44" ht="15.75" customHeight="1" x14ac:dyDescent="0.2">
      <c r="A506" s="43"/>
      <c r="B506" s="43"/>
      <c r="C506" s="43"/>
      <c r="D506" s="43"/>
      <c r="E506" s="43"/>
      <c r="F506" s="43"/>
      <c r="G506" s="194"/>
      <c r="H506" s="194"/>
      <c r="I506" s="194"/>
      <c r="J506" s="196"/>
      <c r="K506" s="196"/>
      <c r="L506" s="196"/>
      <c r="M506" s="196"/>
      <c r="N506" s="196"/>
      <c r="O506" s="197"/>
      <c r="P506" s="197"/>
      <c r="Q506" s="197"/>
      <c r="R506" s="197"/>
      <c r="S506" s="197"/>
      <c r="T506" s="197"/>
      <c r="U506" s="198"/>
      <c r="V506" s="257"/>
      <c r="W506" s="258"/>
      <c r="X506" s="200"/>
      <c r="Y506" s="43"/>
      <c r="Z506" s="199"/>
      <c r="AA506" s="199"/>
      <c r="AB506" s="199"/>
      <c r="AC506" s="199"/>
      <c r="AD506" s="199"/>
      <c r="AE506" s="43"/>
      <c r="AF506" s="199"/>
      <c r="AG506" s="196"/>
      <c r="AH506" s="201"/>
      <c r="AI506" s="201"/>
      <c r="AJ506" s="201"/>
      <c r="AK506" s="43"/>
      <c r="AL506" s="43"/>
      <c r="AM506" s="43"/>
      <c r="AN506" s="64"/>
      <c r="AO506" s="64"/>
      <c r="AP506" s="202"/>
      <c r="AQ506" s="202"/>
      <c r="AR506" s="64"/>
    </row>
    <row r="507" spans="1:44" ht="15.75" customHeight="1" x14ac:dyDescent="0.2">
      <c r="A507" s="43"/>
      <c r="B507" s="43"/>
      <c r="C507" s="43"/>
      <c r="D507" s="43"/>
      <c r="E507" s="43"/>
      <c r="F507" s="43"/>
      <c r="G507" s="194"/>
      <c r="H507" s="194"/>
      <c r="I507" s="194"/>
      <c r="J507" s="196"/>
      <c r="K507" s="196"/>
      <c r="L507" s="196"/>
      <c r="M507" s="196"/>
      <c r="N507" s="196"/>
      <c r="O507" s="197"/>
      <c r="P507" s="197"/>
      <c r="Q507" s="197"/>
      <c r="R507" s="197"/>
      <c r="S507" s="197"/>
      <c r="T507" s="197"/>
      <c r="U507" s="198"/>
      <c r="V507" s="257"/>
      <c r="W507" s="258"/>
      <c r="X507" s="200"/>
      <c r="Y507" s="43"/>
      <c r="Z507" s="199"/>
      <c r="AA507" s="199"/>
      <c r="AB507" s="199"/>
      <c r="AC507" s="199"/>
      <c r="AD507" s="199"/>
      <c r="AE507" s="43"/>
      <c r="AF507" s="199"/>
      <c r="AG507" s="196"/>
      <c r="AH507" s="201"/>
      <c r="AI507" s="201"/>
      <c r="AJ507" s="201"/>
      <c r="AK507" s="43"/>
      <c r="AL507" s="43"/>
      <c r="AM507" s="43"/>
      <c r="AN507" s="64"/>
      <c r="AO507" s="64"/>
      <c r="AP507" s="202"/>
      <c r="AQ507" s="202"/>
      <c r="AR507" s="64"/>
    </row>
    <row r="508" spans="1:44" ht="15.75" customHeight="1" x14ac:dyDescent="0.2">
      <c r="A508" s="43"/>
      <c r="B508" s="43"/>
      <c r="C508" s="43"/>
      <c r="D508" s="43"/>
      <c r="E508" s="43"/>
      <c r="F508" s="43"/>
      <c r="G508" s="194"/>
      <c r="H508" s="194"/>
      <c r="I508" s="194"/>
      <c r="J508" s="196"/>
      <c r="K508" s="196"/>
      <c r="L508" s="196"/>
      <c r="M508" s="196"/>
      <c r="N508" s="196"/>
      <c r="O508" s="197"/>
      <c r="P508" s="197"/>
      <c r="Q508" s="197"/>
      <c r="R508" s="197"/>
      <c r="S508" s="197"/>
      <c r="T508" s="197"/>
      <c r="U508" s="198"/>
      <c r="V508" s="257"/>
      <c r="W508" s="258"/>
      <c r="X508" s="200"/>
      <c r="Y508" s="43"/>
      <c r="Z508" s="199"/>
      <c r="AA508" s="199"/>
      <c r="AB508" s="199"/>
      <c r="AC508" s="199"/>
      <c r="AD508" s="199"/>
      <c r="AE508" s="43"/>
      <c r="AF508" s="199"/>
      <c r="AG508" s="196"/>
      <c r="AH508" s="201"/>
      <c r="AI508" s="201"/>
      <c r="AJ508" s="201"/>
      <c r="AK508" s="43"/>
      <c r="AL508" s="43"/>
      <c r="AM508" s="43"/>
      <c r="AN508" s="64"/>
      <c r="AO508" s="64"/>
      <c r="AP508" s="202"/>
      <c r="AQ508" s="202"/>
      <c r="AR508" s="64"/>
    </row>
    <row r="509" spans="1:44" ht="15.75" customHeight="1" x14ac:dyDescent="0.2">
      <c r="A509" s="43"/>
      <c r="B509" s="43"/>
      <c r="C509" s="43"/>
      <c r="D509" s="43"/>
      <c r="E509" s="43"/>
      <c r="F509" s="43"/>
      <c r="G509" s="194"/>
      <c r="H509" s="194"/>
      <c r="I509" s="194"/>
      <c r="J509" s="196"/>
      <c r="K509" s="196"/>
      <c r="L509" s="196"/>
      <c r="M509" s="196"/>
      <c r="N509" s="196"/>
      <c r="O509" s="197"/>
      <c r="P509" s="197"/>
      <c r="Q509" s="197"/>
      <c r="R509" s="197"/>
      <c r="S509" s="197"/>
      <c r="T509" s="197"/>
      <c r="U509" s="198"/>
      <c r="V509" s="257"/>
      <c r="W509" s="258"/>
      <c r="X509" s="200"/>
      <c r="Y509" s="43"/>
      <c r="Z509" s="199"/>
      <c r="AA509" s="199"/>
      <c r="AB509" s="199"/>
      <c r="AC509" s="199"/>
      <c r="AD509" s="199"/>
      <c r="AE509" s="43"/>
      <c r="AF509" s="199"/>
      <c r="AG509" s="196"/>
      <c r="AH509" s="201"/>
      <c r="AI509" s="201"/>
      <c r="AJ509" s="201"/>
      <c r="AK509" s="43"/>
      <c r="AL509" s="43"/>
      <c r="AM509" s="43"/>
      <c r="AN509" s="64"/>
      <c r="AO509" s="64"/>
      <c r="AP509" s="202"/>
      <c r="AQ509" s="202"/>
      <c r="AR509" s="64"/>
    </row>
    <row r="510" spans="1:44" ht="15.75" customHeight="1" x14ac:dyDescent="0.2">
      <c r="A510" s="43"/>
      <c r="B510" s="43"/>
      <c r="C510" s="43"/>
      <c r="D510" s="43"/>
      <c r="E510" s="43"/>
      <c r="F510" s="43"/>
      <c r="G510" s="194"/>
      <c r="H510" s="194"/>
      <c r="I510" s="194"/>
      <c r="J510" s="196"/>
      <c r="K510" s="196"/>
      <c r="L510" s="196"/>
      <c r="M510" s="196"/>
      <c r="N510" s="196"/>
      <c r="O510" s="197"/>
      <c r="P510" s="197"/>
      <c r="Q510" s="197"/>
      <c r="R510" s="197"/>
      <c r="S510" s="197"/>
      <c r="T510" s="197"/>
      <c r="U510" s="198"/>
      <c r="V510" s="257"/>
      <c r="W510" s="258"/>
      <c r="X510" s="200"/>
      <c r="Y510" s="43"/>
      <c r="Z510" s="199"/>
      <c r="AA510" s="199"/>
      <c r="AB510" s="199"/>
      <c r="AC510" s="199"/>
      <c r="AD510" s="199"/>
      <c r="AE510" s="43"/>
      <c r="AF510" s="199"/>
      <c r="AG510" s="196"/>
      <c r="AH510" s="201"/>
      <c r="AI510" s="201"/>
      <c r="AJ510" s="201"/>
      <c r="AK510" s="43"/>
      <c r="AL510" s="43"/>
      <c r="AM510" s="43"/>
      <c r="AN510" s="64"/>
      <c r="AO510" s="64"/>
      <c r="AP510" s="202"/>
      <c r="AQ510" s="202"/>
      <c r="AR510" s="64"/>
    </row>
    <row r="511" spans="1:44" ht="15.75" customHeight="1" x14ac:dyDescent="0.2">
      <c r="A511" s="43"/>
      <c r="B511" s="43"/>
      <c r="C511" s="43"/>
      <c r="D511" s="43"/>
      <c r="E511" s="43"/>
      <c r="F511" s="43"/>
      <c r="G511" s="194"/>
      <c r="H511" s="194"/>
      <c r="I511" s="194"/>
      <c r="J511" s="196"/>
      <c r="K511" s="196"/>
      <c r="L511" s="196"/>
      <c r="M511" s="196"/>
      <c r="N511" s="196"/>
      <c r="O511" s="197"/>
      <c r="P511" s="197"/>
      <c r="Q511" s="197"/>
      <c r="R511" s="197"/>
      <c r="S511" s="197"/>
      <c r="T511" s="197"/>
      <c r="U511" s="198"/>
      <c r="V511" s="257"/>
      <c r="W511" s="258"/>
      <c r="X511" s="200"/>
      <c r="Y511" s="43"/>
      <c r="Z511" s="199"/>
      <c r="AA511" s="199"/>
      <c r="AB511" s="199"/>
      <c r="AC511" s="199"/>
      <c r="AD511" s="199"/>
      <c r="AE511" s="43"/>
      <c r="AF511" s="199"/>
      <c r="AG511" s="196"/>
      <c r="AH511" s="201"/>
      <c r="AI511" s="201"/>
      <c r="AJ511" s="201"/>
      <c r="AK511" s="43"/>
      <c r="AL511" s="43"/>
      <c r="AM511" s="43"/>
      <c r="AN511" s="64"/>
      <c r="AO511" s="64"/>
      <c r="AP511" s="202"/>
      <c r="AQ511" s="202"/>
      <c r="AR511" s="64"/>
    </row>
    <row r="512" spans="1:44" ht="15.75" customHeight="1" x14ac:dyDescent="0.2">
      <c r="A512" s="43"/>
      <c r="B512" s="43"/>
      <c r="C512" s="43"/>
      <c r="D512" s="43"/>
      <c r="E512" s="43"/>
      <c r="F512" s="43"/>
      <c r="G512" s="194"/>
      <c r="H512" s="194"/>
      <c r="I512" s="194"/>
      <c r="J512" s="196"/>
      <c r="K512" s="196"/>
      <c r="L512" s="196"/>
      <c r="M512" s="196"/>
      <c r="N512" s="196"/>
      <c r="O512" s="197"/>
      <c r="P512" s="197"/>
      <c r="Q512" s="197"/>
      <c r="R512" s="197"/>
      <c r="S512" s="197"/>
      <c r="T512" s="197"/>
      <c r="U512" s="198"/>
      <c r="V512" s="257"/>
      <c r="W512" s="258"/>
      <c r="X512" s="200"/>
      <c r="Y512" s="43"/>
      <c r="Z512" s="199"/>
      <c r="AA512" s="199"/>
      <c r="AB512" s="199"/>
      <c r="AC512" s="199"/>
      <c r="AD512" s="199"/>
      <c r="AE512" s="43"/>
      <c r="AF512" s="199"/>
      <c r="AG512" s="196"/>
      <c r="AH512" s="201"/>
      <c r="AI512" s="201"/>
      <c r="AJ512" s="201"/>
      <c r="AK512" s="43"/>
      <c r="AL512" s="43"/>
      <c r="AM512" s="43"/>
      <c r="AN512" s="64"/>
      <c r="AO512" s="64"/>
      <c r="AP512" s="202"/>
      <c r="AQ512" s="202"/>
      <c r="AR512" s="64"/>
    </row>
    <row r="513" spans="1:44" ht="15.75" customHeight="1" x14ac:dyDescent="0.2">
      <c r="A513" s="43"/>
      <c r="B513" s="43"/>
      <c r="C513" s="43"/>
      <c r="D513" s="43"/>
      <c r="E513" s="43"/>
      <c r="F513" s="43"/>
      <c r="G513" s="194"/>
      <c r="H513" s="194"/>
      <c r="I513" s="194"/>
      <c r="J513" s="196"/>
      <c r="K513" s="196"/>
      <c r="L513" s="196"/>
      <c r="M513" s="196"/>
      <c r="N513" s="196"/>
      <c r="O513" s="197"/>
      <c r="P513" s="197"/>
      <c r="Q513" s="197"/>
      <c r="R513" s="197"/>
      <c r="S513" s="197"/>
      <c r="T513" s="197"/>
      <c r="U513" s="198"/>
      <c r="V513" s="257"/>
      <c r="W513" s="258"/>
      <c r="X513" s="200"/>
      <c r="Y513" s="43"/>
      <c r="Z513" s="199"/>
      <c r="AA513" s="199"/>
      <c r="AB513" s="199"/>
      <c r="AC513" s="199"/>
      <c r="AD513" s="199"/>
      <c r="AE513" s="43"/>
      <c r="AF513" s="199"/>
      <c r="AG513" s="196"/>
      <c r="AH513" s="201"/>
      <c r="AI513" s="201"/>
      <c r="AJ513" s="201"/>
      <c r="AK513" s="43"/>
      <c r="AL513" s="43"/>
      <c r="AM513" s="43"/>
      <c r="AN513" s="64"/>
      <c r="AO513" s="64"/>
      <c r="AP513" s="202"/>
      <c r="AQ513" s="202"/>
      <c r="AR513" s="64"/>
    </row>
    <row r="514" spans="1:44" ht="15.75" customHeight="1" x14ac:dyDescent="0.2">
      <c r="A514" s="43"/>
      <c r="B514" s="43"/>
      <c r="C514" s="43"/>
      <c r="D514" s="43"/>
      <c r="E514" s="43"/>
      <c r="F514" s="43"/>
      <c r="G514" s="194"/>
      <c r="H514" s="194"/>
      <c r="I514" s="194"/>
      <c r="J514" s="196"/>
      <c r="K514" s="196"/>
      <c r="L514" s="196"/>
      <c r="M514" s="196"/>
      <c r="N514" s="196"/>
      <c r="O514" s="197"/>
      <c r="P514" s="197"/>
      <c r="Q514" s="197"/>
      <c r="R514" s="197"/>
      <c r="S514" s="197"/>
      <c r="T514" s="197"/>
      <c r="U514" s="198"/>
      <c r="V514" s="257"/>
      <c r="W514" s="258"/>
      <c r="X514" s="200"/>
      <c r="Y514" s="43"/>
      <c r="Z514" s="199"/>
      <c r="AA514" s="199"/>
      <c r="AB514" s="199"/>
      <c r="AC514" s="199"/>
      <c r="AD514" s="199"/>
      <c r="AE514" s="43"/>
      <c r="AF514" s="199"/>
      <c r="AG514" s="196"/>
      <c r="AH514" s="201"/>
      <c r="AI514" s="201"/>
      <c r="AJ514" s="201"/>
      <c r="AK514" s="43"/>
      <c r="AL514" s="43"/>
      <c r="AM514" s="43"/>
      <c r="AN514" s="64"/>
      <c r="AO514" s="64"/>
      <c r="AP514" s="202"/>
      <c r="AQ514" s="202"/>
      <c r="AR514" s="64"/>
    </row>
    <row r="515" spans="1:44" ht="15.75" customHeight="1" x14ac:dyDescent="0.2">
      <c r="A515" s="43"/>
      <c r="B515" s="43"/>
      <c r="C515" s="43"/>
      <c r="D515" s="43"/>
      <c r="E515" s="43"/>
      <c r="F515" s="43"/>
      <c r="G515" s="194"/>
      <c r="H515" s="194"/>
      <c r="I515" s="194"/>
      <c r="J515" s="196"/>
      <c r="K515" s="196"/>
      <c r="L515" s="196"/>
      <c r="M515" s="196"/>
      <c r="N515" s="196"/>
      <c r="O515" s="197"/>
      <c r="P515" s="197"/>
      <c r="Q515" s="197"/>
      <c r="R515" s="197"/>
      <c r="S515" s="197"/>
      <c r="T515" s="197"/>
      <c r="U515" s="198"/>
      <c r="V515" s="257"/>
      <c r="W515" s="258"/>
      <c r="X515" s="200"/>
      <c r="Y515" s="43"/>
      <c r="Z515" s="199"/>
      <c r="AA515" s="199"/>
      <c r="AB515" s="199"/>
      <c r="AC515" s="199"/>
      <c r="AD515" s="199"/>
      <c r="AE515" s="43"/>
      <c r="AF515" s="199"/>
      <c r="AG515" s="196"/>
      <c r="AH515" s="201"/>
      <c r="AI515" s="201"/>
      <c r="AJ515" s="201"/>
      <c r="AK515" s="43"/>
      <c r="AL515" s="43"/>
      <c r="AM515" s="43"/>
      <c r="AN515" s="64"/>
      <c r="AO515" s="64"/>
      <c r="AP515" s="202"/>
      <c r="AQ515" s="202"/>
      <c r="AR515" s="64"/>
    </row>
    <row r="516" spans="1:44" ht="15.75" customHeight="1" x14ac:dyDescent="0.2">
      <c r="A516" s="43"/>
      <c r="B516" s="43"/>
      <c r="C516" s="43"/>
      <c r="D516" s="43"/>
      <c r="E516" s="43"/>
      <c r="F516" s="43"/>
      <c r="G516" s="194"/>
      <c r="H516" s="194"/>
      <c r="I516" s="194"/>
      <c r="J516" s="196"/>
      <c r="K516" s="196"/>
      <c r="L516" s="196"/>
      <c r="M516" s="196"/>
      <c r="N516" s="196"/>
      <c r="O516" s="197"/>
      <c r="P516" s="197"/>
      <c r="Q516" s="197"/>
      <c r="R516" s="197"/>
      <c r="S516" s="197"/>
      <c r="T516" s="197"/>
      <c r="U516" s="198"/>
      <c r="V516" s="257"/>
      <c r="W516" s="258"/>
      <c r="X516" s="200"/>
      <c r="Y516" s="43"/>
      <c r="Z516" s="199"/>
      <c r="AA516" s="199"/>
      <c r="AB516" s="199"/>
      <c r="AC516" s="199"/>
      <c r="AD516" s="199"/>
      <c r="AE516" s="43"/>
      <c r="AF516" s="199"/>
      <c r="AG516" s="196"/>
      <c r="AH516" s="201"/>
      <c r="AI516" s="201"/>
      <c r="AJ516" s="201"/>
      <c r="AK516" s="43"/>
      <c r="AL516" s="43"/>
      <c r="AM516" s="43"/>
      <c r="AN516" s="64"/>
      <c r="AO516" s="64"/>
      <c r="AP516" s="202"/>
      <c r="AQ516" s="202"/>
      <c r="AR516" s="64"/>
    </row>
    <row r="517" spans="1:44" ht="15.75" customHeight="1" x14ac:dyDescent="0.2">
      <c r="A517" s="43"/>
      <c r="B517" s="43"/>
      <c r="C517" s="43"/>
      <c r="D517" s="43"/>
      <c r="E517" s="43"/>
      <c r="F517" s="43"/>
      <c r="G517" s="194"/>
      <c r="H517" s="194"/>
      <c r="I517" s="194"/>
      <c r="J517" s="196"/>
      <c r="K517" s="196"/>
      <c r="L517" s="196"/>
      <c r="M517" s="196"/>
      <c r="N517" s="196"/>
      <c r="O517" s="197"/>
      <c r="P517" s="197"/>
      <c r="Q517" s="197"/>
      <c r="R517" s="197"/>
      <c r="S517" s="197"/>
      <c r="T517" s="197"/>
      <c r="U517" s="198"/>
      <c r="V517" s="257"/>
      <c r="W517" s="258"/>
      <c r="X517" s="200"/>
      <c r="Y517" s="43"/>
      <c r="Z517" s="199"/>
      <c r="AA517" s="199"/>
      <c r="AB517" s="199"/>
      <c r="AC517" s="199"/>
      <c r="AD517" s="199"/>
      <c r="AE517" s="43"/>
      <c r="AF517" s="199"/>
      <c r="AG517" s="196"/>
      <c r="AH517" s="201"/>
      <c r="AI517" s="201"/>
      <c r="AJ517" s="201"/>
      <c r="AK517" s="43"/>
      <c r="AL517" s="43"/>
      <c r="AM517" s="43"/>
      <c r="AN517" s="64"/>
      <c r="AO517" s="64"/>
      <c r="AP517" s="202"/>
      <c r="AQ517" s="202"/>
      <c r="AR517" s="64"/>
    </row>
    <row r="518" spans="1:44" ht="15.75" customHeight="1" x14ac:dyDescent="0.2">
      <c r="A518" s="43"/>
      <c r="B518" s="43"/>
      <c r="C518" s="43"/>
      <c r="D518" s="43"/>
      <c r="E518" s="43"/>
      <c r="F518" s="43"/>
      <c r="G518" s="194"/>
      <c r="H518" s="194"/>
      <c r="I518" s="194"/>
      <c r="J518" s="196"/>
      <c r="K518" s="196"/>
      <c r="L518" s="196"/>
      <c r="M518" s="196"/>
      <c r="N518" s="196"/>
      <c r="O518" s="197"/>
      <c r="P518" s="197"/>
      <c r="Q518" s="197"/>
      <c r="R518" s="197"/>
      <c r="S518" s="197"/>
      <c r="T518" s="197"/>
      <c r="U518" s="198"/>
      <c r="V518" s="257"/>
      <c r="W518" s="258"/>
      <c r="X518" s="200"/>
      <c r="Y518" s="43"/>
      <c r="Z518" s="199"/>
      <c r="AA518" s="199"/>
      <c r="AB518" s="199"/>
      <c r="AC518" s="199"/>
      <c r="AD518" s="199"/>
      <c r="AE518" s="43"/>
      <c r="AF518" s="199"/>
      <c r="AG518" s="196"/>
      <c r="AH518" s="201"/>
      <c r="AI518" s="201"/>
      <c r="AJ518" s="201"/>
      <c r="AK518" s="43"/>
      <c r="AL518" s="43"/>
      <c r="AM518" s="43"/>
      <c r="AN518" s="64"/>
      <c r="AO518" s="64"/>
      <c r="AP518" s="202"/>
      <c r="AQ518" s="202"/>
      <c r="AR518" s="64"/>
    </row>
    <row r="519" spans="1:44" ht="15.75" customHeight="1" x14ac:dyDescent="0.2">
      <c r="A519" s="43"/>
      <c r="B519" s="43"/>
      <c r="C519" s="43"/>
      <c r="D519" s="43"/>
      <c r="E519" s="43"/>
      <c r="F519" s="43"/>
      <c r="G519" s="194"/>
      <c r="H519" s="194"/>
      <c r="I519" s="194"/>
      <c r="J519" s="196"/>
      <c r="K519" s="196"/>
      <c r="L519" s="196"/>
      <c r="M519" s="196"/>
      <c r="N519" s="196"/>
      <c r="O519" s="197"/>
      <c r="P519" s="197"/>
      <c r="Q519" s="197"/>
      <c r="R519" s="197"/>
      <c r="S519" s="197"/>
      <c r="T519" s="197"/>
      <c r="U519" s="198"/>
      <c r="V519" s="257"/>
      <c r="W519" s="258"/>
      <c r="X519" s="200"/>
      <c r="Y519" s="43"/>
      <c r="Z519" s="199"/>
      <c r="AA519" s="199"/>
      <c r="AB519" s="199"/>
      <c r="AC519" s="199"/>
      <c r="AD519" s="199"/>
      <c r="AE519" s="43"/>
      <c r="AF519" s="199"/>
      <c r="AG519" s="196"/>
      <c r="AH519" s="201"/>
      <c r="AI519" s="201"/>
      <c r="AJ519" s="201"/>
      <c r="AK519" s="43"/>
      <c r="AL519" s="43"/>
      <c r="AM519" s="43"/>
      <c r="AN519" s="64"/>
      <c r="AO519" s="64"/>
      <c r="AP519" s="202"/>
      <c r="AQ519" s="202"/>
      <c r="AR519" s="64"/>
    </row>
    <row r="520" spans="1:44" ht="15.75" customHeight="1" x14ac:dyDescent="0.2">
      <c r="A520" s="43"/>
      <c r="B520" s="43"/>
      <c r="C520" s="43"/>
      <c r="D520" s="43"/>
      <c r="E520" s="43"/>
      <c r="F520" s="43"/>
      <c r="G520" s="194"/>
      <c r="H520" s="194"/>
      <c r="I520" s="194"/>
      <c r="J520" s="196"/>
      <c r="K520" s="196"/>
      <c r="L520" s="196"/>
      <c r="M520" s="196"/>
      <c r="N520" s="196"/>
      <c r="O520" s="197"/>
      <c r="P520" s="197"/>
      <c r="Q520" s="197"/>
      <c r="R520" s="197"/>
      <c r="S520" s="197"/>
      <c r="T520" s="197"/>
      <c r="U520" s="198"/>
      <c r="V520" s="257"/>
      <c r="W520" s="258"/>
      <c r="X520" s="200"/>
      <c r="Y520" s="43"/>
      <c r="Z520" s="199"/>
      <c r="AA520" s="199"/>
      <c r="AB520" s="199"/>
      <c r="AC520" s="199"/>
      <c r="AD520" s="199"/>
      <c r="AE520" s="43"/>
      <c r="AF520" s="199"/>
      <c r="AG520" s="196"/>
      <c r="AH520" s="201"/>
      <c r="AI520" s="201"/>
      <c r="AJ520" s="201"/>
      <c r="AK520" s="43"/>
      <c r="AL520" s="43"/>
      <c r="AM520" s="43"/>
      <c r="AN520" s="64"/>
      <c r="AO520" s="64"/>
      <c r="AP520" s="202"/>
      <c r="AQ520" s="202"/>
      <c r="AR520" s="64"/>
    </row>
    <row r="521" spans="1:44" ht="15.75" customHeight="1" x14ac:dyDescent="0.2">
      <c r="A521" s="43"/>
      <c r="B521" s="43"/>
      <c r="C521" s="43"/>
      <c r="D521" s="43"/>
      <c r="E521" s="43"/>
      <c r="F521" s="43"/>
      <c r="G521" s="194"/>
      <c r="H521" s="194"/>
      <c r="I521" s="194"/>
      <c r="J521" s="196"/>
      <c r="K521" s="196"/>
      <c r="L521" s="196"/>
      <c r="M521" s="196"/>
      <c r="N521" s="196"/>
      <c r="O521" s="197"/>
      <c r="P521" s="197"/>
      <c r="Q521" s="197"/>
      <c r="R521" s="197"/>
      <c r="S521" s="197"/>
      <c r="T521" s="197"/>
      <c r="U521" s="198"/>
      <c r="V521" s="257"/>
      <c r="W521" s="258"/>
      <c r="X521" s="200"/>
      <c r="Y521" s="43"/>
      <c r="Z521" s="199"/>
      <c r="AA521" s="199"/>
      <c r="AB521" s="199"/>
      <c r="AC521" s="199"/>
      <c r="AD521" s="199"/>
      <c r="AE521" s="43"/>
      <c r="AF521" s="199"/>
      <c r="AG521" s="196"/>
      <c r="AH521" s="201"/>
      <c r="AI521" s="201"/>
      <c r="AJ521" s="201"/>
      <c r="AK521" s="43"/>
      <c r="AL521" s="43"/>
      <c r="AM521" s="43"/>
      <c r="AN521" s="64"/>
      <c r="AO521" s="64"/>
      <c r="AP521" s="202"/>
      <c r="AQ521" s="202"/>
      <c r="AR521" s="64"/>
    </row>
    <row r="522" spans="1:44" ht="15.75" customHeight="1" x14ac:dyDescent="0.2">
      <c r="A522" s="43"/>
      <c r="B522" s="43"/>
      <c r="C522" s="43"/>
      <c r="D522" s="43"/>
      <c r="E522" s="43"/>
      <c r="F522" s="43"/>
      <c r="G522" s="194"/>
      <c r="H522" s="194"/>
      <c r="I522" s="194"/>
      <c r="J522" s="196"/>
      <c r="K522" s="196"/>
      <c r="L522" s="196"/>
      <c r="M522" s="196"/>
      <c r="N522" s="196"/>
      <c r="O522" s="197"/>
      <c r="P522" s="197"/>
      <c r="Q522" s="197"/>
      <c r="R522" s="197"/>
      <c r="S522" s="197"/>
      <c r="T522" s="197"/>
      <c r="U522" s="198"/>
      <c r="V522" s="257"/>
      <c r="W522" s="258"/>
      <c r="X522" s="200"/>
      <c r="Y522" s="43"/>
      <c r="Z522" s="199"/>
      <c r="AA522" s="199"/>
      <c r="AB522" s="199"/>
      <c r="AC522" s="199"/>
      <c r="AD522" s="199"/>
      <c r="AE522" s="43"/>
      <c r="AF522" s="199"/>
      <c r="AG522" s="196"/>
      <c r="AH522" s="201"/>
      <c r="AI522" s="201"/>
      <c r="AJ522" s="201"/>
      <c r="AK522" s="43"/>
      <c r="AL522" s="43"/>
      <c r="AM522" s="43"/>
      <c r="AN522" s="64"/>
      <c r="AO522" s="64"/>
      <c r="AP522" s="202"/>
      <c r="AQ522" s="202"/>
      <c r="AR522" s="64"/>
    </row>
    <row r="523" spans="1:44" ht="15.75" customHeight="1" x14ac:dyDescent="0.2">
      <c r="A523" s="43"/>
      <c r="B523" s="43"/>
      <c r="C523" s="43"/>
      <c r="D523" s="43"/>
      <c r="E523" s="43"/>
      <c r="F523" s="43"/>
      <c r="G523" s="194"/>
      <c r="H523" s="194"/>
      <c r="I523" s="194"/>
      <c r="J523" s="196"/>
      <c r="K523" s="196"/>
      <c r="L523" s="196"/>
      <c r="M523" s="196"/>
      <c r="N523" s="196"/>
      <c r="O523" s="197"/>
      <c r="P523" s="197"/>
      <c r="Q523" s="197"/>
      <c r="R523" s="197"/>
      <c r="S523" s="197"/>
      <c r="T523" s="197"/>
      <c r="U523" s="198"/>
      <c r="V523" s="257"/>
      <c r="W523" s="258"/>
      <c r="X523" s="200"/>
      <c r="Y523" s="43"/>
      <c r="Z523" s="199"/>
      <c r="AA523" s="199"/>
      <c r="AB523" s="199"/>
      <c r="AC523" s="199"/>
      <c r="AD523" s="199"/>
      <c r="AE523" s="43"/>
      <c r="AF523" s="199"/>
      <c r="AG523" s="196"/>
      <c r="AH523" s="201"/>
      <c r="AI523" s="201"/>
      <c r="AJ523" s="201"/>
      <c r="AK523" s="43"/>
      <c r="AL523" s="43"/>
      <c r="AM523" s="43"/>
      <c r="AN523" s="64"/>
      <c r="AO523" s="64"/>
      <c r="AP523" s="202"/>
      <c r="AQ523" s="202"/>
      <c r="AR523" s="64"/>
    </row>
    <row r="524" spans="1:44" ht="15.75" customHeight="1" x14ac:dyDescent="0.2">
      <c r="A524" s="43"/>
      <c r="B524" s="43"/>
      <c r="C524" s="43"/>
      <c r="D524" s="43"/>
      <c r="E524" s="43"/>
      <c r="F524" s="43"/>
      <c r="G524" s="194"/>
      <c r="H524" s="194"/>
      <c r="I524" s="194"/>
      <c r="J524" s="196"/>
      <c r="K524" s="196"/>
      <c r="L524" s="196"/>
      <c r="M524" s="196"/>
      <c r="N524" s="196"/>
      <c r="O524" s="197"/>
      <c r="P524" s="197"/>
      <c r="Q524" s="197"/>
      <c r="R524" s="197"/>
      <c r="S524" s="197"/>
      <c r="T524" s="197"/>
      <c r="U524" s="198"/>
      <c r="V524" s="257"/>
      <c r="W524" s="258"/>
      <c r="X524" s="200"/>
      <c r="Y524" s="43"/>
      <c r="Z524" s="199"/>
      <c r="AA524" s="199"/>
      <c r="AB524" s="199"/>
      <c r="AC524" s="199"/>
      <c r="AD524" s="199"/>
      <c r="AE524" s="43"/>
      <c r="AF524" s="199"/>
      <c r="AG524" s="196"/>
      <c r="AH524" s="201"/>
      <c r="AI524" s="201"/>
      <c r="AJ524" s="201"/>
      <c r="AK524" s="43"/>
      <c r="AL524" s="43"/>
      <c r="AM524" s="43"/>
      <c r="AN524" s="64"/>
      <c r="AO524" s="64"/>
      <c r="AP524" s="202"/>
      <c r="AQ524" s="202"/>
      <c r="AR524" s="64"/>
    </row>
    <row r="525" spans="1:44" ht="15.75" customHeight="1" x14ac:dyDescent="0.2">
      <c r="A525" s="43"/>
      <c r="B525" s="43"/>
      <c r="C525" s="43"/>
      <c r="D525" s="43"/>
      <c r="E525" s="43"/>
      <c r="F525" s="43"/>
      <c r="G525" s="194"/>
      <c r="H525" s="194"/>
      <c r="I525" s="194"/>
      <c r="J525" s="196"/>
      <c r="K525" s="196"/>
      <c r="L525" s="196"/>
      <c r="M525" s="196"/>
      <c r="N525" s="196"/>
      <c r="O525" s="197"/>
      <c r="P525" s="197"/>
      <c r="Q525" s="197"/>
      <c r="R525" s="197"/>
      <c r="S525" s="197"/>
      <c r="T525" s="197"/>
      <c r="U525" s="198"/>
      <c r="V525" s="257"/>
      <c r="W525" s="258"/>
      <c r="X525" s="200"/>
      <c r="Y525" s="43"/>
      <c r="Z525" s="199"/>
      <c r="AA525" s="199"/>
      <c r="AB525" s="199"/>
      <c r="AC525" s="199"/>
      <c r="AD525" s="199"/>
      <c r="AE525" s="43"/>
      <c r="AF525" s="199"/>
      <c r="AG525" s="196"/>
      <c r="AH525" s="201"/>
      <c r="AI525" s="201"/>
      <c r="AJ525" s="201"/>
      <c r="AK525" s="43"/>
      <c r="AL525" s="43"/>
      <c r="AM525" s="43"/>
      <c r="AN525" s="64"/>
      <c r="AO525" s="64"/>
      <c r="AP525" s="202"/>
      <c r="AQ525" s="202"/>
      <c r="AR525" s="64"/>
    </row>
    <row r="526" spans="1:44" ht="15.75" customHeight="1" x14ac:dyDescent="0.2">
      <c r="A526" s="43"/>
      <c r="B526" s="43"/>
      <c r="C526" s="43"/>
      <c r="D526" s="43"/>
      <c r="E526" s="43"/>
      <c r="F526" s="43"/>
      <c r="G526" s="194"/>
      <c r="H526" s="194"/>
      <c r="I526" s="194"/>
      <c r="J526" s="196"/>
      <c r="K526" s="196"/>
      <c r="L526" s="196"/>
      <c r="M526" s="196"/>
      <c r="N526" s="196"/>
      <c r="O526" s="197"/>
      <c r="P526" s="197"/>
      <c r="Q526" s="197"/>
      <c r="R526" s="197"/>
      <c r="S526" s="197"/>
      <c r="T526" s="197"/>
      <c r="U526" s="198"/>
      <c r="V526" s="257"/>
      <c r="W526" s="258"/>
      <c r="X526" s="200"/>
      <c r="Y526" s="43"/>
      <c r="Z526" s="199"/>
      <c r="AA526" s="199"/>
      <c r="AB526" s="199"/>
      <c r="AC526" s="199"/>
      <c r="AD526" s="199"/>
      <c r="AE526" s="43"/>
      <c r="AF526" s="199"/>
      <c r="AG526" s="196"/>
      <c r="AH526" s="201"/>
      <c r="AI526" s="201"/>
      <c r="AJ526" s="201"/>
      <c r="AK526" s="43"/>
      <c r="AL526" s="43"/>
      <c r="AM526" s="43"/>
      <c r="AN526" s="64"/>
      <c r="AO526" s="64"/>
      <c r="AP526" s="202"/>
      <c r="AQ526" s="202"/>
      <c r="AR526" s="64"/>
    </row>
    <row r="527" spans="1:44" ht="15.75" customHeight="1" x14ac:dyDescent="0.2">
      <c r="A527" s="43"/>
      <c r="B527" s="43"/>
      <c r="C527" s="43"/>
      <c r="D527" s="43"/>
      <c r="E527" s="43"/>
      <c r="F527" s="43"/>
      <c r="G527" s="194"/>
      <c r="H527" s="194"/>
      <c r="I527" s="194"/>
      <c r="J527" s="196"/>
      <c r="K527" s="196"/>
      <c r="L527" s="196"/>
      <c r="M527" s="196"/>
      <c r="N527" s="196"/>
      <c r="O527" s="197"/>
      <c r="P527" s="197"/>
      <c r="Q527" s="197"/>
      <c r="R527" s="197"/>
      <c r="S527" s="197"/>
      <c r="T527" s="197"/>
      <c r="U527" s="198"/>
      <c r="V527" s="257"/>
      <c r="W527" s="258"/>
      <c r="X527" s="200"/>
      <c r="Y527" s="43"/>
      <c r="Z527" s="199"/>
      <c r="AA527" s="199"/>
      <c r="AB527" s="199"/>
      <c r="AC527" s="199"/>
      <c r="AD527" s="199"/>
      <c r="AE527" s="43"/>
      <c r="AF527" s="199"/>
      <c r="AG527" s="196"/>
      <c r="AH527" s="201"/>
      <c r="AI527" s="201"/>
      <c r="AJ527" s="201"/>
      <c r="AK527" s="43"/>
      <c r="AL527" s="43"/>
      <c r="AM527" s="43"/>
      <c r="AN527" s="64"/>
      <c r="AO527" s="64"/>
      <c r="AP527" s="202"/>
      <c r="AQ527" s="202"/>
      <c r="AR527" s="64"/>
    </row>
    <row r="528" spans="1:44" ht="15.75" customHeight="1" x14ac:dyDescent="0.2">
      <c r="A528" s="43"/>
      <c r="B528" s="43"/>
      <c r="C528" s="43"/>
      <c r="D528" s="43"/>
      <c r="E528" s="43"/>
      <c r="F528" s="43"/>
      <c r="G528" s="194"/>
      <c r="H528" s="194"/>
      <c r="I528" s="194"/>
      <c r="J528" s="196"/>
      <c r="K528" s="196"/>
      <c r="L528" s="196"/>
      <c r="M528" s="196"/>
      <c r="N528" s="196"/>
      <c r="O528" s="197"/>
      <c r="P528" s="197"/>
      <c r="Q528" s="197"/>
      <c r="R528" s="197"/>
      <c r="S528" s="197"/>
      <c r="T528" s="197"/>
      <c r="U528" s="198"/>
      <c r="V528" s="257"/>
      <c r="W528" s="258"/>
      <c r="X528" s="200"/>
      <c r="Y528" s="43"/>
      <c r="Z528" s="199"/>
      <c r="AA528" s="199"/>
      <c r="AB528" s="199"/>
      <c r="AC528" s="199"/>
      <c r="AD528" s="199"/>
      <c r="AE528" s="43"/>
      <c r="AF528" s="199"/>
      <c r="AG528" s="196"/>
      <c r="AH528" s="201"/>
      <c r="AI528" s="201"/>
      <c r="AJ528" s="201"/>
      <c r="AK528" s="43"/>
      <c r="AL528" s="43"/>
      <c r="AM528" s="43"/>
      <c r="AN528" s="64"/>
      <c r="AO528" s="64"/>
      <c r="AP528" s="202"/>
      <c r="AQ528" s="202"/>
      <c r="AR528" s="64"/>
    </row>
    <row r="529" spans="1:44" ht="15.75" customHeight="1" x14ac:dyDescent="0.2">
      <c r="A529" s="43"/>
      <c r="B529" s="43"/>
      <c r="C529" s="43"/>
      <c r="D529" s="43"/>
      <c r="E529" s="43"/>
      <c r="F529" s="43"/>
      <c r="G529" s="194"/>
      <c r="H529" s="194"/>
      <c r="I529" s="194"/>
      <c r="J529" s="196"/>
      <c r="K529" s="196"/>
      <c r="L529" s="196"/>
      <c r="M529" s="196"/>
      <c r="N529" s="196"/>
      <c r="O529" s="197"/>
      <c r="P529" s="197"/>
      <c r="Q529" s="197"/>
      <c r="R529" s="197"/>
      <c r="S529" s="197"/>
      <c r="T529" s="197"/>
      <c r="U529" s="198"/>
      <c r="V529" s="257"/>
      <c r="W529" s="258"/>
      <c r="X529" s="200"/>
      <c r="Y529" s="43"/>
      <c r="Z529" s="199"/>
      <c r="AA529" s="199"/>
      <c r="AB529" s="199"/>
      <c r="AC529" s="199"/>
      <c r="AD529" s="199"/>
      <c r="AE529" s="43"/>
      <c r="AF529" s="199"/>
      <c r="AG529" s="196"/>
      <c r="AH529" s="201"/>
      <c r="AI529" s="201"/>
      <c r="AJ529" s="201"/>
      <c r="AK529" s="43"/>
      <c r="AL529" s="43"/>
      <c r="AM529" s="43"/>
      <c r="AN529" s="64"/>
      <c r="AO529" s="64"/>
      <c r="AP529" s="202"/>
      <c r="AQ529" s="202"/>
      <c r="AR529" s="64"/>
    </row>
    <row r="530" spans="1:44" ht="15.75" customHeight="1" x14ac:dyDescent="0.2">
      <c r="A530" s="43"/>
      <c r="B530" s="43"/>
      <c r="C530" s="43"/>
      <c r="D530" s="43"/>
      <c r="E530" s="43"/>
      <c r="F530" s="43"/>
      <c r="G530" s="194"/>
      <c r="H530" s="194"/>
      <c r="I530" s="194"/>
      <c r="J530" s="196"/>
      <c r="K530" s="196"/>
      <c r="L530" s="196"/>
      <c r="M530" s="196"/>
      <c r="N530" s="196"/>
      <c r="O530" s="197"/>
      <c r="P530" s="197"/>
      <c r="Q530" s="197"/>
      <c r="R530" s="197"/>
      <c r="S530" s="197"/>
      <c r="T530" s="197"/>
      <c r="U530" s="198"/>
      <c r="V530" s="257"/>
      <c r="W530" s="258"/>
      <c r="X530" s="200"/>
      <c r="Y530" s="43"/>
      <c r="Z530" s="199"/>
      <c r="AA530" s="199"/>
      <c r="AB530" s="199"/>
      <c r="AC530" s="199"/>
      <c r="AD530" s="199"/>
      <c r="AE530" s="43"/>
      <c r="AF530" s="199"/>
      <c r="AG530" s="196"/>
      <c r="AH530" s="201"/>
      <c r="AI530" s="201"/>
      <c r="AJ530" s="201"/>
      <c r="AK530" s="43"/>
      <c r="AL530" s="43"/>
      <c r="AM530" s="43"/>
      <c r="AN530" s="64"/>
      <c r="AO530" s="64"/>
      <c r="AP530" s="202"/>
      <c r="AQ530" s="202"/>
      <c r="AR530" s="64"/>
    </row>
    <row r="531" spans="1:44" ht="15.75" customHeight="1" x14ac:dyDescent="0.2">
      <c r="A531" s="43"/>
      <c r="B531" s="43"/>
      <c r="C531" s="43"/>
      <c r="D531" s="43"/>
      <c r="E531" s="43"/>
      <c r="F531" s="43"/>
      <c r="G531" s="194"/>
      <c r="H531" s="194"/>
      <c r="I531" s="194"/>
      <c r="J531" s="196"/>
      <c r="K531" s="196"/>
      <c r="L531" s="196"/>
      <c r="M531" s="196"/>
      <c r="N531" s="196"/>
      <c r="O531" s="197"/>
      <c r="P531" s="197"/>
      <c r="Q531" s="197"/>
      <c r="R531" s="197"/>
      <c r="S531" s="197"/>
      <c r="T531" s="197"/>
      <c r="U531" s="198"/>
      <c r="V531" s="257"/>
      <c r="W531" s="258"/>
      <c r="X531" s="200"/>
      <c r="Y531" s="43"/>
      <c r="Z531" s="199"/>
      <c r="AA531" s="199"/>
      <c r="AB531" s="199"/>
      <c r="AC531" s="199"/>
      <c r="AD531" s="199"/>
      <c r="AE531" s="43"/>
      <c r="AF531" s="199"/>
      <c r="AG531" s="196"/>
      <c r="AH531" s="201"/>
      <c r="AI531" s="201"/>
      <c r="AJ531" s="201"/>
      <c r="AK531" s="43"/>
      <c r="AL531" s="43"/>
      <c r="AM531" s="43"/>
      <c r="AN531" s="64"/>
      <c r="AO531" s="64"/>
      <c r="AP531" s="202"/>
      <c r="AQ531" s="202"/>
      <c r="AR531" s="64"/>
    </row>
    <row r="532" spans="1:44" ht="15.75" customHeight="1" x14ac:dyDescent="0.2">
      <c r="A532" s="43"/>
      <c r="B532" s="43"/>
      <c r="C532" s="43"/>
      <c r="D532" s="43"/>
      <c r="E532" s="43"/>
      <c r="F532" s="43"/>
      <c r="G532" s="194"/>
      <c r="H532" s="194"/>
      <c r="I532" s="194"/>
      <c r="J532" s="196"/>
      <c r="K532" s="196"/>
      <c r="L532" s="196"/>
      <c r="M532" s="196"/>
      <c r="N532" s="196"/>
      <c r="O532" s="197"/>
      <c r="P532" s="197"/>
      <c r="Q532" s="197"/>
      <c r="R532" s="197"/>
      <c r="S532" s="197"/>
      <c r="T532" s="197"/>
      <c r="U532" s="198"/>
      <c r="V532" s="257"/>
      <c r="W532" s="258"/>
      <c r="X532" s="200"/>
      <c r="Y532" s="43"/>
      <c r="Z532" s="199"/>
      <c r="AA532" s="199"/>
      <c r="AB532" s="199"/>
      <c r="AC532" s="199"/>
      <c r="AD532" s="199"/>
      <c r="AE532" s="43"/>
      <c r="AF532" s="199"/>
      <c r="AG532" s="196"/>
      <c r="AH532" s="201"/>
      <c r="AI532" s="201"/>
      <c r="AJ532" s="201"/>
      <c r="AK532" s="43"/>
      <c r="AL532" s="43"/>
      <c r="AM532" s="43"/>
      <c r="AN532" s="64"/>
      <c r="AO532" s="64"/>
      <c r="AP532" s="202"/>
      <c r="AQ532" s="202"/>
      <c r="AR532" s="64"/>
    </row>
    <row r="533" spans="1:44" ht="15.75" customHeight="1" x14ac:dyDescent="0.2">
      <c r="A533" s="43"/>
      <c r="B533" s="43"/>
      <c r="C533" s="43"/>
      <c r="D533" s="43"/>
      <c r="E533" s="43"/>
      <c r="F533" s="43"/>
      <c r="G533" s="194"/>
      <c r="H533" s="194"/>
      <c r="I533" s="194"/>
      <c r="J533" s="196"/>
      <c r="K533" s="196"/>
      <c r="L533" s="196"/>
      <c r="M533" s="196"/>
      <c r="N533" s="196"/>
      <c r="O533" s="197"/>
      <c r="P533" s="197"/>
      <c r="Q533" s="197"/>
      <c r="R533" s="197"/>
      <c r="S533" s="197"/>
      <c r="T533" s="197"/>
      <c r="U533" s="198"/>
      <c r="V533" s="257"/>
      <c r="W533" s="258"/>
      <c r="X533" s="200"/>
      <c r="Y533" s="43"/>
      <c r="Z533" s="199"/>
      <c r="AA533" s="199"/>
      <c r="AB533" s="199"/>
      <c r="AC533" s="199"/>
      <c r="AD533" s="199"/>
      <c r="AE533" s="43"/>
      <c r="AF533" s="199"/>
      <c r="AG533" s="196"/>
      <c r="AH533" s="201"/>
      <c r="AI533" s="201"/>
      <c r="AJ533" s="201"/>
      <c r="AK533" s="43"/>
      <c r="AL533" s="43"/>
      <c r="AM533" s="43"/>
      <c r="AN533" s="64"/>
      <c r="AO533" s="64"/>
      <c r="AP533" s="202"/>
      <c r="AQ533" s="202"/>
      <c r="AR533" s="64"/>
    </row>
    <row r="534" spans="1:44" ht="15.75" customHeight="1" x14ac:dyDescent="0.2">
      <c r="A534" s="43"/>
      <c r="B534" s="43"/>
      <c r="C534" s="43"/>
      <c r="D534" s="43"/>
      <c r="E534" s="43"/>
      <c r="F534" s="43"/>
      <c r="G534" s="194"/>
      <c r="H534" s="194"/>
      <c r="I534" s="194"/>
      <c r="J534" s="196"/>
      <c r="K534" s="196"/>
      <c r="L534" s="196"/>
      <c r="M534" s="196"/>
      <c r="N534" s="196"/>
      <c r="O534" s="197"/>
      <c r="P534" s="197"/>
      <c r="Q534" s="197"/>
      <c r="R534" s="197"/>
      <c r="S534" s="197"/>
      <c r="T534" s="197"/>
      <c r="U534" s="198"/>
      <c r="V534" s="257"/>
      <c r="W534" s="258"/>
      <c r="X534" s="200"/>
      <c r="Y534" s="43"/>
      <c r="Z534" s="199"/>
      <c r="AA534" s="199"/>
      <c r="AB534" s="199"/>
      <c r="AC534" s="199"/>
      <c r="AD534" s="199"/>
      <c r="AE534" s="43"/>
      <c r="AF534" s="199"/>
      <c r="AG534" s="196"/>
      <c r="AH534" s="201"/>
      <c r="AI534" s="201"/>
      <c r="AJ534" s="201"/>
      <c r="AK534" s="43"/>
      <c r="AL534" s="43"/>
      <c r="AM534" s="43"/>
      <c r="AN534" s="64"/>
      <c r="AO534" s="64"/>
      <c r="AP534" s="202"/>
      <c r="AQ534" s="202"/>
      <c r="AR534" s="64"/>
    </row>
    <row r="535" spans="1:44" ht="15.75" customHeight="1" x14ac:dyDescent="0.2">
      <c r="A535" s="43"/>
      <c r="B535" s="43"/>
      <c r="C535" s="43"/>
      <c r="D535" s="43"/>
      <c r="E535" s="43"/>
      <c r="F535" s="43"/>
      <c r="G535" s="194"/>
      <c r="H535" s="194"/>
      <c r="I535" s="194"/>
      <c r="J535" s="196"/>
      <c r="K535" s="196"/>
      <c r="L535" s="196"/>
      <c r="M535" s="196"/>
      <c r="N535" s="196"/>
      <c r="O535" s="197"/>
      <c r="P535" s="197"/>
      <c r="Q535" s="197"/>
      <c r="R535" s="197"/>
      <c r="S535" s="197"/>
      <c r="T535" s="197"/>
      <c r="U535" s="198"/>
      <c r="V535" s="257"/>
      <c r="W535" s="258"/>
      <c r="X535" s="200"/>
      <c r="Y535" s="43"/>
      <c r="Z535" s="199"/>
      <c r="AA535" s="199"/>
      <c r="AB535" s="199"/>
      <c r="AC535" s="199"/>
      <c r="AD535" s="199"/>
      <c r="AE535" s="43"/>
      <c r="AF535" s="199"/>
      <c r="AG535" s="196"/>
      <c r="AH535" s="201"/>
      <c r="AI535" s="201"/>
      <c r="AJ535" s="201"/>
      <c r="AK535" s="43"/>
      <c r="AL535" s="43"/>
      <c r="AM535" s="43"/>
      <c r="AN535" s="64"/>
      <c r="AO535" s="64"/>
      <c r="AP535" s="202"/>
      <c r="AQ535" s="202"/>
      <c r="AR535" s="64"/>
    </row>
    <row r="536" spans="1:44" ht="15.75" customHeight="1" x14ac:dyDescent="0.2">
      <c r="A536" s="43"/>
      <c r="B536" s="43"/>
      <c r="C536" s="43"/>
      <c r="D536" s="43"/>
      <c r="E536" s="43"/>
      <c r="F536" s="43"/>
      <c r="G536" s="194"/>
      <c r="H536" s="194"/>
      <c r="I536" s="194"/>
      <c r="J536" s="196"/>
      <c r="K536" s="196"/>
      <c r="L536" s="196"/>
      <c r="M536" s="196"/>
      <c r="N536" s="196"/>
      <c r="O536" s="197"/>
      <c r="P536" s="197"/>
      <c r="Q536" s="197"/>
      <c r="R536" s="197"/>
      <c r="S536" s="197"/>
      <c r="T536" s="197"/>
      <c r="U536" s="198"/>
      <c r="V536" s="257"/>
      <c r="W536" s="258"/>
      <c r="X536" s="200"/>
      <c r="Y536" s="43"/>
      <c r="Z536" s="199"/>
      <c r="AA536" s="199"/>
      <c r="AB536" s="199"/>
      <c r="AC536" s="199"/>
      <c r="AD536" s="199"/>
      <c r="AE536" s="43"/>
      <c r="AF536" s="199"/>
      <c r="AG536" s="196"/>
      <c r="AH536" s="201"/>
      <c r="AI536" s="201"/>
      <c r="AJ536" s="201"/>
      <c r="AK536" s="43"/>
      <c r="AL536" s="43"/>
      <c r="AM536" s="43"/>
      <c r="AN536" s="64"/>
      <c r="AO536" s="64"/>
      <c r="AP536" s="202"/>
      <c r="AQ536" s="202"/>
      <c r="AR536" s="64"/>
    </row>
    <row r="537" spans="1:44" ht="15.75" customHeight="1" x14ac:dyDescent="0.2">
      <c r="A537" s="43"/>
      <c r="B537" s="43"/>
      <c r="C537" s="43"/>
      <c r="D537" s="43"/>
      <c r="E537" s="43"/>
      <c r="F537" s="43"/>
      <c r="G537" s="194"/>
      <c r="H537" s="194"/>
      <c r="I537" s="194"/>
      <c r="J537" s="196"/>
      <c r="K537" s="196"/>
      <c r="L537" s="196"/>
      <c r="M537" s="196"/>
      <c r="N537" s="196"/>
      <c r="O537" s="197"/>
      <c r="P537" s="197"/>
      <c r="Q537" s="197"/>
      <c r="R537" s="197"/>
      <c r="S537" s="197"/>
      <c r="T537" s="197"/>
      <c r="U537" s="198"/>
      <c r="V537" s="257"/>
      <c r="W537" s="258"/>
      <c r="X537" s="200"/>
      <c r="Y537" s="43"/>
      <c r="Z537" s="199"/>
      <c r="AA537" s="199"/>
      <c r="AB537" s="199"/>
      <c r="AC537" s="199"/>
      <c r="AD537" s="199"/>
      <c r="AE537" s="43"/>
      <c r="AF537" s="199"/>
      <c r="AG537" s="196"/>
      <c r="AH537" s="201"/>
      <c r="AI537" s="201"/>
      <c r="AJ537" s="201"/>
      <c r="AK537" s="43"/>
      <c r="AL537" s="43"/>
      <c r="AM537" s="43"/>
      <c r="AN537" s="64"/>
      <c r="AO537" s="64"/>
      <c r="AP537" s="202"/>
      <c r="AQ537" s="202"/>
      <c r="AR537" s="64"/>
    </row>
    <row r="538" spans="1:44" ht="15.75" customHeight="1" x14ac:dyDescent="0.2">
      <c r="A538" s="43"/>
      <c r="B538" s="43"/>
      <c r="C538" s="43"/>
      <c r="D538" s="43"/>
      <c r="E538" s="43"/>
      <c r="F538" s="43"/>
      <c r="G538" s="194"/>
      <c r="H538" s="194"/>
      <c r="I538" s="194"/>
      <c r="J538" s="196"/>
      <c r="K538" s="196"/>
      <c r="L538" s="196"/>
      <c r="M538" s="196"/>
      <c r="N538" s="196"/>
      <c r="O538" s="197"/>
      <c r="P538" s="197"/>
      <c r="Q538" s="197"/>
      <c r="R538" s="197"/>
      <c r="S538" s="197"/>
      <c r="T538" s="197"/>
      <c r="U538" s="198"/>
      <c r="V538" s="257"/>
      <c r="W538" s="258"/>
      <c r="X538" s="200"/>
      <c r="Y538" s="43"/>
      <c r="Z538" s="199"/>
      <c r="AA538" s="199"/>
      <c r="AB538" s="199"/>
      <c r="AC538" s="199"/>
      <c r="AD538" s="199"/>
      <c r="AE538" s="43"/>
      <c r="AF538" s="199"/>
      <c r="AG538" s="196"/>
      <c r="AH538" s="201"/>
      <c r="AI538" s="201"/>
      <c r="AJ538" s="201"/>
      <c r="AK538" s="43"/>
      <c r="AL538" s="43"/>
      <c r="AM538" s="43"/>
      <c r="AN538" s="64"/>
      <c r="AO538" s="64"/>
      <c r="AP538" s="202"/>
      <c r="AQ538" s="202"/>
      <c r="AR538" s="64"/>
    </row>
    <row r="539" spans="1:44" ht="15.75" customHeight="1" x14ac:dyDescent="0.2">
      <c r="A539" s="43"/>
      <c r="B539" s="43"/>
      <c r="C539" s="43"/>
      <c r="D539" s="43"/>
      <c r="E539" s="43"/>
      <c r="F539" s="43"/>
      <c r="G539" s="194"/>
      <c r="H539" s="194"/>
      <c r="I539" s="194"/>
      <c r="J539" s="196"/>
      <c r="K539" s="196"/>
      <c r="L539" s="196"/>
      <c r="M539" s="196"/>
      <c r="N539" s="196"/>
      <c r="O539" s="197"/>
      <c r="P539" s="197"/>
      <c r="Q539" s="197"/>
      <c r="R539" s="197"/>
      <c r="S539" s="197"/>
      <c r="T539" s="197"/>
      <c r="U539" s="198"/>
      <c r="V539" s="257"/>
      <c r="W539" s="258"/>
      <c r="X539" s="200"/>
      <c r="Y539" s="43"/>
      <c r="Z539" s="199"/>
      <c r="AA539" s="199"/>
      <c r="AB539" s="199"/>
      <c r="AC539" s="199"/>
      <c r="AD539" s="199"/>
      <c r="AE539" s="43"/>
      <c r="AF539" s="199"/>
      <c r="AG539" s="196"/>
      <c r="AH539" s="201"/>
      <c r="AI539" s="201"/>
      <c r="AJ539" s="201"/>
      <c r="AK539" s="43"/>
      <c r="AL539" s="43"/>
      <c r="AM539" s="43"/>
      <c r="AN539" s="64"/>
      <c r="AO539" s="64"/>
      <c r="AP539" s="202"/>
      <c r="AQ539" s="202"/>
      <c r="AR539" s="64"/>
    </row>
    <row r="540" spans="1:44" ht="15.75" customHeight="1" x14ac:dyDescent="0.2">
      <c r="A540" s="43"/>
      <c r="B540" s="43"/>
      <c r="C540" s="43"/>
      <c r="D540" s="43"/>
      <c r="E540" s="43"/>
      <c r="F540" s="43"/>
      <c r="G540" s="194"/>
      <c r="H540" s="194"/>
      <c r="I540" s="194"/>
      <c r="J540" s="196"/>
      <c r="K540" s="196"/>
      <c r="L540" s="196"/>
      <c r="M540" s="196"/>
      <c r="N540" s="196"/>
      <c r="O540" s="197"/>
      <c r="P540" s="197"/>
      <c r="Q540" s="197"/>
      <c r="R540" s="197"/>
      <c r="S540" s="197"/>
      <c r="T540" s="197"/>
      <c r="U540" s="198"/>
      <c r="V540" s="257"/>
      <c r="W540" s="258"/>
      <c r="X540" s="200"/>
      <c r="Y540" s="43"/>
      <c r="Z540" s="199"/>
      <c r="AA540" s="199"/>
      <c r="AB540" s="199"/>
      <c r="AC540" s="199"/>
      <c r="AD540" s="199"/>
      <c r="AE540" s="43"/>
      <c r="AF540" s="199"/>
      <c r="AG540" s="196"/>
      <c r="AH540" s="201"/>
      <c r="AI540" s="201"/>
      <c r="AJ540" s="201"/>
      <c r="AK540" s="43"/>
      <c r="AL540" s="43"/>
      <c r="AM540" s="43"/>
      <c r="AN540" s="64"/>
      <c r="AO540" s="64"/>
      <c r="AP540" s="202"/>
      <c r="AQ540" s="202"/>
      <c r="AR540" s="64"/>
    </row>
    <row r="541" spans="1:44" ht="15.75" customHeight="1" x14ac:dyDescent="0.2">
      <c r="A541" s="43"/>
      <c r="B541" s="43"/>
      <c r="C541" s="43"/>
      <c r="D541" s="43"/>
      <c r="E541" s="43"/>
      <c r="F541" s="43"/>
      <c r="G541" s="194"/>
      <c r="H541" s="194"/>
      <c r="I541" s="194"/>
      <c r="J541" s="196"/>
      <c r="K541" s="196"/>
      <c r="L541" s="196"/>
      <c r="M541" s="196"/>
      <c r="N541" s="196"/>
      <c r="O541" s="197"/>
      <c r="P541" s="197"/>
      <c r="Q541" s="197"/>
      <c r="R541" s="197"/>
      <c r="S541" s="197"/>
      <c r="T541" s="197"/>
      <c r="U541" s="198"/>
      <c r="V541" s="257"/>
      <c r="W541" s="258"/>
      <c r="X541" s="200"/>
      <c r="Y541" s="43"/>
      <c r="Z541" s="199"/>
      <c r="AA541" s="199"/>
      <c r="AB541" s="199"/>
      <c r="AC541" s="199"/>
      <c r="AD541" s="199"/>
      <c r="AE541" s="43"/>
      <c r="AF541" s="199"/>
      <c r="AG541" s="196"/>
      <c r="AH541" s="201"/>
      <c r="AI541" s="201"/>
      <c r="AJ541" s="201"/>
      <c r="AK541" s="43"/>
      <c r="AL541" s="43"/>
      <c r="AM541" s="43"/>
      <c r="AN541" s="64"/>
      <c r="AO541" s="64"/>
      <c r="AP541" s="202"/>
      <c r="AQ541" s="202"/>
      <c r="AR541" s="64"/>
    </row>
    <row r="542" spans="1:44" ht="15.75" customHeight="1" x14ac:dyDescent="0.2">
      <c r="A542" s="43"/>
      <c r="B542" s="43"/>
      <c r="C542" s="43"/>
      <c r="D542" s="43"/>
      <c r="E542" s="43"/>
      <c r="F542" s="43"/>
      <c r="G542" s="194"/>
      <c r="H542" s="194"/>
      <c r="I542" s="194"/>
      <c r="J542" s="196"/>
      <c r="K542" s="196"/>
      <c r="L542" s="196"/>
      <c r="M542" s="196"/>
      <c r="N542" s="196"/>
      <c r="O542" s="197"/>
      <c r="P542" s="197"/>
      <c r="Q542" s="197"/>
      <c r="R542" s="197"/>
      <c r="S542" s="197"/>
      <c r="T542" s="197"/>
      <c r="U542" s="198"/>
      <c r="V542" s="257"/>
      <c r="W542" s="258"/>
      <c r="X542" s="200"/>
      <c r="Y542" s="43"/>
      <c r="Z542" s="199"/>
      <c r="AA542" s="199"/>
      <c r="AB542" s="199"/>
      <c r="AC542" s="199"/>
      <c r="AD542" s="199"/>
      <c r="AE542" s="43"/>
      <c r="AF542" s="199"/>
      <c r="AG542" s="196"/>
      <c r="AH542" s="201"/>
      <c r="AI542" s="201"/>
      <c r="AJ542" s="201"/>
      <c r="AK542" s="43"/>
      <c r="AL542" s="43"/>
      <c r="AM542" s="43"/>
      <c r="AN542" s="64"/>
      <c r="AO542" s="64"/>
      <c r="AP542" s="202"/>
      <c r="AQ542" s="202"/>
      <c r="AR542" s="64"/>
    </row>
    <row r="543" spans="1:44" ht="15.75" customHeight="1" x14ac:dyDescent="0.2">
      <c r="A543" s="43"/>
      <c r="B543" s="43"/>
      <c r="C543" s="43"/>
      <c r="D543" s="43"/>
      <c r="E543" s="43"/>
      <c r="F543" s="43"/>
      <c r="G543" s="194"/>
      <c r="H543" s="194"/>
      <c r="I543" s="194"/>
      <c r="J543" s="196"/>
      <c r="K543" s="196"/>
      <c r="L543" s="196"/>
      <c r="M543" s="196"/>
      <c r="N543" s="196"/>
      <c r="O543" s="197"/>
      <c r="P543" s="197"/>
      <c r="Q543" s="197"/>
      <c r="R543" s="197"/>
      <c r="S543" s="197"/>
      <c r="T543" s="197"/>
      <c r="U543" s="198"/>
      <c r="V543" s="257"/>
      <c r="W543" s="258"/>
      <c r="X543" s="200"/>
      <c r="Y543" s="43"/>
      <c r="Z543" s="199"/>
      <c r="AA543" s="199"/>
      <c r="AB543" s="199"/>
      <c r="AC543" s="199"/>
      <c r="AD543" s="199"/>
      <c r="AE543" s="43"/>
      <c r="AF543" s="199"/>
      <c r="AG543" s="196"/>
      <c r="AH543" s="201"/>
      <c r="AI543" s="201"/>
      <c r="AJ543" s="201"/>
      <c r="AK543" s="43"/>
      <c r="AL543" s="43"/>
      <c r="AM543" s="43"/>
      <c r="AN543" s="64"/>
      <c r="AO543" s="64"/>
      <c r="AP543" s="202"/>
      <c r="AQ543" s="202"/>
      <c r="AR543" s="64"/>
    </row>
    <row r="544" spans="1:44" ht="15.75" customHeight="1" x14ac:dyDescent="0.2">
      <c r="A544" s="43"/>
      <c r="B544" s="43"/>
      <c r="C544" s="43"/>
      <c r="D544" s="43"/>
      <c r="E544" s="43"/>
      <c r="F544" s="43"/>
      <c r="G544" s="194"/>
      <c r="H544" s="194"/>
      <c r="I544" s="194"/>
      <c r="J544" s="196"/>
      <c r="K544" s="196"/>
      <c r="L544" s="196"/>
      <c r="M544" s="196"/>
      <c r="N544" s="196"/>
      <c r="O544" s="197"/>
      <c r="P544" s="197"/>
      <c r="Q544" s="197"/>
      <c r="R544" s="197"/>
      <c r="S544" s="197"/>
      <c r="T544" s="197"/>
      <c r="U544" s="198"/>
      <c r="V544" s="257"/>
      <c r="W544" s="258"/>
      <c r="X544" s="200"/>
      <c r="Y544" s="43"/>
      <c r="Z544" s="199"/>
      <c r="AA544" s="199"/>
      <c r="AB544" s="199"/>
      <c r="AC544" s="199"/>
      <c r="AD544" s="199"/>
      <c r="AE544" s="43"/>
      <c r="AF544" s="199"/>
      <c r="AG544" s="196"/>
      <c r="AH544" s="201"/>
      <c r="AI544" s="201"/>
      <c r="AJ544" s="201"/>
      <c r="AK544" s="43"/>
      <c r="AL544" s="43"/>
      <c r="AM544" s="43"/>
      <c r="AN544" s="64"/>
      <c r="AO544" s="64"/>
      <c r="AP544" s="202"/>
      <c r="AQ544" s="202"/>
      <c r="AR544" s="64"/>
    </row>
    <row r="545" spans="1:44" ht="15.75" customHeight="1" x14ac:dyDescent="0.2">
      <c r="A545" s="43"/>
      <c r="B545" s="43"/>
      <c r="C545" s="43"/>
      <c r="D545" s="43"/>
      <c r="E545" s="43"/>
      <c r="F545" s="43"/>
      <c r="G545" s="194"/>
      <c r="H545" s="194"/>
      <c r="I545" s="194"/>
      <c r="J545" s="196"/>
      <c r="K545" s="196"/>
      <c r="L545" s="196"/>
      <c r="M545" s="196"/>
      <c r="N545" s="196"/>
      <c r="O545" s="197"/>
      <c r="P545" s="197"/>
      <c r="Q545" s="197"/>
      <c r="R545" s="197"/>
      <c r="S545" s="197"/>
      <c r="T545" s="197"/>
      <c r="U545" s="198"/>
      <c r="V545" s="257"/>
      <c r="W545" s="258"/>
      <c r="X545" s="200"/>
      <c r="Y545" s="43"/>
      <c r="Z545" s="199"/>
      <c r="AA545" s="199"/>
      <c r="AB545" s="199"/>
      <c r="AC545" s="199"/>
      <c r="AD545" s="199"/>
      <c r="AE545" s="43"/>
      <c r="AF545" s="199"/>
      <c r="AG545" s="196"/>
      <c r="AH545" s="201"/>
      <c r="AI545" s="201"/>
      <c r="AJ545" s="201"/>
      <c r="AK545" s="43"/>
      <c r="AL545" s="43"/>
      <c r="AM545" s="43"/>
      <c r="AN545" s="64"/>
      <c r="AO545" s="64"/>
      <c r="AP545" s="202"/>
      <c r="AQ545" s="202"/>
      <c r="AR545" s="64"/>
    </row>
    <row r="546" spans="1:44" ht="15.75" customHeight="1" x14ac:dyDescent="0.2">
      <c r="A546" s="43"/>
      <c r="B546" s="43"/>
      <c r="C546" s="43"/>
      <c r="D546" s="43"/>
      <c r="E546" s="43"/>
      <c r="F546" s="43"/>
      <c r="G546" s="194"/>
      <c r="H546" s="194"/>
      <c r="I546" s="194"/>
      <c r="J546" s="196"/>
      <c r="K546" s="196"/>
      <c r="L546" s="196"/>
      <c r="M546" s="196"/>
      <c r="N546" s="196"/>
      <c r="O546" s="197"/>
      <c r="P546" s="197"/>
      <c r="Q546" s="197"/>
      <c r="R546" s="197"/>
      <c r="S546" s="197"/>
      <c r="T546" s="197"/>
      <c r="U546" s="198"/>
      <c r="V546" s="257"/>
      <c r="W546" s="258"/>
      <c r="X546" s="200"/>
      <c r="Y546" s="43"/>
      <c r="Z546" s="199"/>
      <c r="AA546" s="199"/>
      <c r="AB546" s="199"/>
      <c r="AC546" s="199"/>
      <c r="AD546" s="199"/>
      <c r="AE546" s="43"/>
      <c r="AF546" s="199"/>
      <c r="AG546" s="196"/>
      <c r="AH546" s="201"/>
      <c r="AI546" s="201"/>
      <c r="AJ546" s="201"/>
      <c r="AK546" s="43"/>
      <c r="AL546" s="43"/>
      <c r="AM546" s="43"/>
      <c r="AN546" s="64"/>
      <c r="AO546" s="64"/>
      <c r="AP546" s="202"/>
      <c r="AQ546" s="202"/>
      <c r="AR546" s="64"/>
    </row>
    <row r="547" spans="1:44" ht="15.75" customHeight="1" x14ac:dyDescent="0.2">
      <c r="A547" s="43"/>
      <c r="B547" s="43"/>
      <c r="C547" s="43"/>
      <c r="D547" s="43"/>
      <c r="E547" s="43"/>
      <c r="F547" s="43"/>
      <c r="G547" s="194"/>
      <c r="H547" s="194"/>
      <c r="I547" s="194"/>
      <c r="J547" s="196"/>
      <c r="K547" s="196"/>
      <c r="L547" s="196"/>
      <c r="M547" s="196"/>
      <c r="N547" s="196"/>
      <c r="O547" s="197"/>
      <c r="P547" s="197"/>
      <c r="Q547" s="197"/>
      <c r="R547" s="197"/>
      <c r="S547" s="197"/>
      <c r="T547" s="197"/>
      <c r="U547" s="198"/>
      <c r="V547" s="257"/>
      <c r="W547" s="258"/>
      <c r="X547" s="200"/>
      <c r="Y547" s="43"/>
      <c r="Z547" s="199"/>
      <c r="AA547" s="199"/>
      <c r="AB547" s="199"/>
      <c r="AC547" s="199"/>
      <c r="AD547" s="199"/>
      <c r="AE547" s="43"/>
      <c r="AF547" s="199"/>
      <c r="AG547" s="196"/>
      <c r="AH547" s="201"/>
      <c r="AI547" s="201"/>
      <c r="AJ547" s="201"/>
      <c r="AK547" s="43"/>
      <c r="AL547" s="43"/>
      <c r="AM547" s="43"/>
      <c r="AN547" s="64"/>
      <c r="AO547" s="64"/>
      <c r="AP547" s="202"/>
      <c r="AQ547" s="202"/>
      <c r="AR547" s="64"/>
    </row>
    <row r="548" spans="1:44" ht="15.75" customHeight="1" x14ac:dyDescent="0.2">
      <c r="A548" s="43"/>
      <c r="B548" s="43"/>
      <c r="C548" s="43"/>
      <c r="D548" s="43"/>
      <c r="E548" s="43"/>
      <c r="F548" s="43"/>
      <c r="G548" s="194"/>
      <c r="H548" s="194"/>
      <c r="I548" s="194"/>
      <c r="J548" s="196"/>
      <c r="K548" s="196"/>
      <c r="L548" s="196"/>
      <c r="M548" s="196"/>
      <c r="N548" s="196"/>
      <c r="O548" s="197"/>
      <c r="P548" s="197"/>
      <c r="Q548" s="197"/>
      <c r="R548" s="197"/>
      <c r="S548" s="197"/>
      <c r="T548" s="197"/>
      <c r="U548" s="198"/>
      <c r="V548" s="257"/>
      <c r="W548" s="258"/>
      <c r="X548" s="200"/>
      <c r="Y548" s="43"/>
      <c r="Z548" s="199"/>
      <c r="AA548" s="199"/>
      <c r="AB548" s="199"/>
      <c r="AC548" s="199"/>
      <c r="AD548" s="199"/>
      <c r="AE548" s="43"/>
      <c r="AF548" s="199"/>
      <c r="AG548" s="196"/>
      <c r="AH548" s="201"/>
      <c r="AI548" s="201"/>
      <c r="AJ548" s="201"/>
      <c r="AK548" s="43"/>
      <c r="AL548" s="43"/>
      <c r="AM548" s="43"/>
      <c r="AN548" s="64"/>
      <c r="AO548" s="64"/>
      <c r="AP548" s="202"/>
      <c r="AQ548" s="202"/>
      <c r="AR548" s="64"/>
    </row>
    <row r="549" spans="1:44" ht="15.75" customHeight="1" x14ac:dyDescent="0.2">
      <c r="A549" s="43"/>
      <c r="B549" s="43"/>
      <c r="C549" s="43"/>
      <c r="D549" s="43"/>
      <c r="E549" s="43"/>
      <c r="F549" s="43"/>
      <c r="G549" s="194"/>
      <c r="H549" s="194"/>
      <c r="I549" s="194"/>
      <c r="J549" s="196"/>
      <c r="K549" s="196"/>
      <c r="L549" s="196"/>
      <c r="M549" s="196"/>
      <c r="N549" s="196"/>
      <c r="O549" s="197"/>
      <c r="P549" s="197"/>
      <c r="Q549" s="197"/>
      <c r="R549" s="197"/>
      <c r="S549" s="197"/>
      <c r="T549" s="197"/>
      <c r="U549" s="198"/>
      <c r="V549" s="257"/>
      <c r="W549" s="258"/>
      <c r="X549" s="200"/>
      <c r="Y549" s="43"/>
      <c r="Z549" s="199"/>
      <c r="AA549" s="199"/>
      <c r="AB549" s="199"/>
      <c r="AC549" s="199"/>
      <c r="AD549" s="199"/>
      <c r="AE549" s="43"/>
      <c r="AF549" s="199"/>
      <c r="AG549" s="196"/>
      <c r="AH549" s="201"/>
      <c r="AI549" s="201"/>
      <c r="AJ549" s="201"/>
      <c r="AK549" s="43"/>
      <c r="AL549" s="43"/>
      <c r="AM549" s="43"/>
      <c r="AN549" s="64"/>
      <c r="AO549" s="64"/>
      <c r="AP549" s="202"/>
      <c r="AQ549" s="202"/>
      <c r="AR549" s="64"/>
    </row>
    <row r="550" spans="1:44" ht="15.75" customHeight="1" x14ac:dyDescent="0.2">
      <c r="A550" s="43"/>
      <c r="B550" s="43"/>
      <c r="C550" s="43"/>
      <c r="D550" s="43"/>
      <c r="E550" s="43"/>
      <c r="F550" s="43"/>
      <c r="G550" s="194"/>
      <c r="H550" s="194"/>
      <c r="I550" s="194"/>
      <c r="J550" s="196"/>
      <c r="K550" s="196"/>
      <c r="L550" s="196"/>
      <c r="M550" s="196"/>
      <c r="N550" s="196"/>
      <c r="O550" s="197"/>
      <c r="P550" s="197"/>
      <c r="Q550" s="197"/>
      <c r="R550" s="197"/>
      <c r="S550" s="197"/>
      <c r="T550" s="197"/>
      <c r="U550" s="198"/>
      <c r="V550" s="257"/>
      <c r="W550" s="258"/>
      <c r="X550" s="200"/>
      <c r="Y550" s="43"/>
      <c r="Z550" s="199"/>
      <c r="AA550" s="199"/>
      <c r="AB550" s="199"/>
      <c r="AC550" s="199"/>
      <c r="AD550" s="199"/>
      <c r="AE550" s="43"/>
      <c r="AF550" s="199"/>
      <c r="AG550" s="196"/>
      <c r="AH550" s="201"/>
      <c r="AI550" s="201"/>
      <c r="AJ550" s="201"/>
      <c r="AK550" s="43"/>
      <c r="AL550" s="43"/>
      <c r="AM550" s="43"/>
      <c r="AN550" s="64"/>
      <c r="AO550" s="64"/>
      <c r="AP550" s="202"/>
      <c r="AQ550" s="202"/>
      <c r="AR550" s="64"/>
    </row>
    <row r="551" spans="1:44" ht="15.75" customHeight="1" x14ac:dyDescent="0.2">
      <c r="A551" s="43"/>
      <c r="B551" s="43"/>
      <c r="C551" s="43"/>
      <c r="D551" s="43"/>
      <c r="E551" s="43"/>
      <c r="F551" s="43"/>
      <c r="G551" s="194"/>
      <c r="H551" s="194"/>
      <c r="I551" s="194"/>
      <c r="J551" s="196"/>
      <c r="K551" s="196"/>
      <c r="L551" s="196"/>
      <c r="M551" s="196"/>
      <c r="N551" s="196"/>
      <c r="O551" s="197"/>
      <c r="P551" s="197"/>
      <c r="Q551" s="197"/>
      <c r="R551" s="197"/>
      <c r="S551" s="197"/>
      <c r="T551" s="197"/>
      <c r="U551" s="198"/>
      <c r="V551" s="257"/>
      <c r="W551" s="258"/>
      <c r="X551" s="200"/>
      <c r="Y551" s="43"/>
      <c r="Z551" s="199"/>
      <c r="AA551" s="199"/>
      <c r="AB551" s="199"/>
      <c r="AC551" s="199"/>
      <c r="AD551" s="199"/>
      <c r="AE551" s="43"/>
      <c r="AF551" s="199"/>
      <c r="AG551" s="196"/>
      <c r="AH551" s="201"/>
      <c r="AI551" s="201"/>
      <c r="AJ551" s="201"/>
      <c r="AK551" s="43"/>
      <c r="AL551" s="43"/>
      <c r="AM551" s="43"/>
      <c r="AN551" s="64"/>
      <c r="AO551" s="64"/>
      <c r="AP551" s="202"/>
      <c r="AQ551" s="202"/>
      <c r="AR551" s="64"/>
    </row>
    <row r="552" spans="1:44" ht="15.75" customHeight="1" x14ac:dyDescent="0.2">
      <c r="A552" s="43"/>
      <c r="B552" s="43"/>
      <c r="C552" s="43"/>
      <c r="D552" s="43"/>
      <c r="E552" s="43"/>
      <c r="F552" s="43"/>
      <c r="G552" s="194"/>
      <c r="H552" s="194"/>
      <c r="I552" s="194"/>
      <c r="J552" s="196"/>
      <c r="K552" s="196"/>
      <c r="L552" s="196"/>
      <c r="M552" s="196"/>
      <c r="N552" s="196"/>
      <c r="O552" s="197"/>
      <c r="P552" s="197"/>
      <c r="Q552" s="197"/>
      <c r="R552" s="197"/>
      <c r="S552" s="197"/>
      <c r="T552" s="197"/>
      <c r="U552" s="198"/>
      <c r="V552" s="257"/>
      <c r="W552" s="258"/>
      <c r="X552" s="200"/>
      <c r="Y552" s="43"/>
      <c r="Z552" s="199"/>
      <c r="AA552" s="199"/>
      <c r="AB552" s="199"/>
      <c r="AC552" s="199"/>
      <c r="AD552" s="199"/>
      <c r="AE552" s="43"/>
      <c r="AF552" s="199"/>
      <c r="AG552" s="196"/>
      <c r="AH552" s="201"/>
      <c r="AI552" s="201"/>
      <c r="AJ552" s="201"/>
      <c r="AK552" s="43"/>
      <c r="AL552" s="43"/>
      <c r="AM552" s="43"/>
      <c r="AN552" s="64"/>
      <c r="AO552" s="64"/>
      <c r="AP552" s="202"/>
      <c r="AQ552" s="202"/>
      <c r="AR552" s="64"/>
    </row>
    <row r="553" spans="1:44" ht="15.75" customHeight="1" x14ac:dyDescent="0.2">
      <c r="A553" s="43"/>
      <c r="B553" s="43"/>
      <c r="C553" s="43"/>
      <c r="D553" s="43"/>
      <c r="E553" s="43"/>
      <c r="F553" s="43"/>
      <c r="G553" s="194"/>
      <c r="H553" s="194"/>
      <c r="I553" s="194"/>
      <c r="J553" s="196"/>
      <c r="K553" s="196"/>
      <c r="L553" s="196"/>
      <c r="M553" s="196"/>
      <c r="N553" s="196"/>
      <c r="O553" s="197"/>
      <c r="P553" s="197"/>
      <c r="Q553" s="197"/>
      <c r="R553" s="197"/>
      <c r="S553" s="197"/>
      <c r="T553" s="197"/>
      <c r="U553" s="198"/>
      <c r="V553" s="257"/>
      <c r="W553" s="258"/>
      <c r="X553" s="200"/>
      <c r="Y553" s="43"/>
      <c r="Z553" s="199"/>
      <c r="AA553" s="199"/>
      <c r="AB553" s="199"/>
      <c r="AC553" s="199"/>
      <c r="AD553" s="199"/>
      <c r="AE553" s="43"/>
      <c r="AF553" s="199"/>
      <c r="AG553" s="196"/>
      <c r="AH553" s="201"/>
      <c r="AI553" s="201"/>
      <c r="AJ553" s="201"/>
      <c r="AK553" s="43"/>
      <c r="AL553" s="43"/>
      <c r="AM553" s="43"/>
      <c r="AN553" s="64"/>
      <c r="AO553" s="64"/>
      <c r="AP553" s="202"/>
      <c r="AQ553" s="202"/>
      <c r="AR553" s="64"/>
    </row>
    <row r="554" spans="1:44" ht="15.75" customHeight="1" x14ac:dyDescent="0.2">
      <c r="A554" s="43"/>
      <c r="B554" s="43"/>
      <c r="C554" s="43"/>
      <c r="D554" s="43"/>
      <c r="E554" s="43"/>
      <c r="F554" s="43"/>
      <c r="G554" s="194"/>
      <c r="H554" s="194"/>
      <c r="I554" s="194"/>
      <c r="J554" s="196"/>
      <c r="K554" s="196"/>
      <c r="L554" s="196"/>
      <c r="M554" s="196"/>
      <c r="N554" s="196"/>
      <c r="O554" s="197"/>
      <c r="P554" s="197"/>
      <c r="Q554" s="197"/>
      <c r="R554" s="197"/>
      <c r="S554" s="197"/>
      <c r="T554" s="197"/>
      <c r="U554" s="198"/>
      <c r="V554" s="257"/>
      <c r="W554" s="258"/>
      <c r="X554" s="200"/>
      <c r="Y554" s="43"/>
      <c r="Z554" s="199"/>
      <c r="AA554" s="199"/>
      <c r="AB554" s="199"/>
      <c r="AC554" s="199"/>
      <c r="AD554" s="199"/>
      <c r="AE554" s="43"/>
      <c r="AF554" s="199"/>
      <c r="AG554" s="196"/>
      <c r="AH554" s="201"/>
      <c r="AI554" s="201"/>
      <c r="AJ554" s="201"/>
      <c r="AK554" s="43"/>
      <c r="AL554" s="43"/>
      <c r="AM554" s="43"/>
      <c r="AN554" s="64"/>
      <c r="AO554" s="64"/>
      <c r="AP554" s="202"/>
      <c r="AQ554" s="202"/>
      <c r="AR554" s="64"/>
    </row>
    <row r="555" spans="1:44" ht="15.75" customHeight="1" x14ac:dyDescent="0.2">
      <c r="A555" s="43"/>
      <c r="B555" s="43"/>
      <c r="C555" s="43"/>
      <c r="D555" s="43"/>
      <c r="E555" s="43"/>
      <c r="F555" s="43"/>
      <c r="G555" s="194"/>
      <c r="H555" s="194"/>
      <c r="I555" s="194"/>
      <c r="J555" s="196"/>
      <c r="K555" s="196"/>
      <c r="L555" s="196"/>
      <c r="M555" s="196"/>
      <c r="N555" s="196"/>
      <c r="O555" s="197"/>
      <c r="P555" s="197"/>
      <c r="Q555" s="197"/>
      <c r="R555" s="197"/>
      <c r="S555" s="197"/>
      <c r="T555" s="197"/>
      <c r="U555" s="198"/>
      <c r="V555" s="257"/>
      <c r="W555" s="258"/>
      <c r="X555" s="200"/>
      <c r="Y555" s="43"/>
      <c r="Z555" s="199"/>
      <c r="AA555" s="199"/>
      <c r="AB555" s="199"/>
      <c r="AC555" s="199"/>
      <c r="AD555" s="199"/>
      <c r="AE555" s="43"/>
      <c r="AF555" s="199"/>
      <c r="AG555" s="196"/>
      <c r="AH555" s="201"/>
      <c r="AI555" s="201"/>
      <c r="AJ555" s="201"/>
      <c r="AK555" s="43"/>
      <c r="AL555" s="43"/>
      <c r="AM555" s="43"/>
      <c r="AN555" s="64"/>
      <c r="AO555" s="64"/>
      <c r="AP555" s="202"/>
      <c r="AQ555" s="202"/>
      <c r="AR555" s="64"/>
    </row>
    <row r="556" spans="1:44" ht="15.75" customHeight="1" x14ac:dyDescent="0.2">
      <c r="A556" s="43"/>
      <c r="B556" s="43"/>
      <c r="C556" s="43"/>
      <c r="D556" s="43"/>
      <c r="E556" s="43"/>
      <c r="F556" s="43"/>
      <c r="G556" s="194"/>
      <c r="H556" s="194"/>
      <c r="I556" s="194"/>
      <c r="J556" s="196"/>
      <c r="K556" s="196"/>
      <c r="L556" s="196"/>
      <c r="M556" s="196"/>
      <c r="N556" s="196"/>
      <c r="O556" s="197"/>
      <c r="P556" s="197"/>
      <c r="Q556" s="197"/>
      <c r="R556" s="197"/>
      <c r="S556" s="197"/>
      <c r="T556" s="197"/>
      <c r="U556" s="198"/>
      <c r="V556" s="257"/>
      <c r="W556" s="258"/>
      <c r="X556" s="200"/>
      <c r="Y556" s="43"/>
      <c r="Z556" s="199"/>
      <c r="AA556" s="199"/>
      <c r="AB556" s="199"/>
      <c r="AC556" s="199"/>
      <c r="AD556" s="199"/>
      <c r="AE556" s="43"/>
      <c r="AF556" s="199"/>
      <c r="AG556" s="196"/>
      <c r="AH556" s="201"/>
      <c r="AI556" s="201"/>
      <c r="AJ556" s="201"/>
      <c r="AK556" s="43"/>
      <c r="AL556" s="43"/>
      <c r="AM556" s="43"/>
      <c r="AN556" s="64"/>
      <c r="AO556" s="64"/>
      <c r="AP556" s="202"/>
      <c r="AQ556" s="202"/>
      <c r="AR556" s="64"/>
    </row>
    <row r="557" spans="1:44" ht="15.75" customHeight="1" x14ac:dyDescent="0.2">
      <c r="A557" s="43"/>
      <c r="B557" s="43"/>
      <c r="C557" s="43"/>
      <c r="D557" s="43"/>
      <c r="E557" s="43"/>
      <c r="F557" s="43"/>
      <c r="G557" s="194"/>
      <c r="H557" s="194"/>
      <c r="I557" s="194"/>
      <c r="J557" s="196"/>
      <c r="K557" s="196"/>
      <c r="L557" s="196"/>
      <c r="M557" s="196"/>
      <c r="N557" s="196"/>
      <c r="O557" s="197"/>
      <c r="P557" s="197"/>
      <c r="Q557" s="197"/>
      <c r="R557" s="197"/>
      <c r="S557" s="197"/>
      <c r="T557" s="197"/>
      <c r="U557" s="198"/>
      <c r="V557" s="257"/>
      <c r="W557" s="258"/>
      <c r="X557" s="200"/>
      <c r="Y557" s="43"/>
      <c r="Z557" s="199"/>
      <c r="AA557" s="199"/>
      <c r="AB557" s="199"/>
      <c r="AC557" s="199"/>
      <c r="AD557" s="199"/>
      <c r="AE557" s="43"/>
      <c r="AF557" s="199"/>
      <c r="AG557" s="196"/>
      <c r="AH557" s="201"/>
      <c r="AI557" s="201"/>
      <c r="AJ557" s="201"/>
      <c r="AK557" s="43"/>
      <c r="AL557" s="43"/>
      <c r="AM557" s="43"/>
      <c r="AN557" s="64"/>
      <c r="AO557" s="64"/>
      <c r="AP557" s="202"/>
      <c r="AQ557" s="202"/>
      <c r="AR557" s="64"/>
    </row>
    <row r="558" spans="1:44" ht="15.75" customHeight="1" x14ac:dyDescent="0.2">
      <c r="A558" s="43"/>
      <c r="B558" s="43"/>
      <c r="C558" s="43"/>
      <c r="D558" s="43"/>
      <c r="E558" s="43"/>
      <c r="F558" s="43"/>
      <c r="G558" s="194"/>
      <c r="H558" s="194"/>
      <c r="I558" s="194"/>
      <c r="J558" s="196"/>
      <c r="K558" s="196"/>
      <c r="L558" s="196"/>
      <c r="M558" s="196"/>
      <c r="N558" s="196"/>
      <c r="O558" s="197"/>
      <c r="P558" s="197"/>
      <c r="Q558" s="197"/>
      <c r="R558" s="197"/>
      <c r="S558" s="197"/>
      <c r="T558" s="197"/>
      <c r="U558" s="198"/>
      <c r="V558" s="257"/>
      <c r="W558" s="258"/>
      <c r="X558" s="200"/>
      <c r="Y558" s="43"/>
      <c r="Z558" s="199"/>
      <c r="AA558" s="199"/>
      <c r="AB558" s="199"/>
      <c r="AC558" s="199"/>
      <c r="AD558" s="199"/>
      <c r="AE558" s="43"/>
      <c r="AF558" s="199"/>
      <c r="AG558" s="196"/>
      <c r="AH558" s="201"/>
      <c r="AI558" s="201"/>
      <c r="AJ558" s="201"/>
      <c r="AK558" s="43"/>
      <c r="AL558" s="43"/>
      <c r="AM558" s="43"/>
      <c r="AN558" s="64"/>
      <c r="AO558" s="64"/>
      <c r="AP558" s="202"/>
      <c r="AQ558" s="202"/>
      <c r="AR558" s="64"/>
    </row>
    <row r="559" spans="1:44" ht="15.75" customHeight="1" x14ac:dyDescent="0.2">
      <c r="A559" s="43"/>
      <c r="B559" s="43"/>
      <c r="C559" s="43"/>
      <c r="D559" s="43"/>
      <c r="E559" s="43"/>
      <c r="F559" s="43"/>
      <c r="G559" s="194"/>
      <c r="H559" s="194"/>
      <c r="I559" s="194"/>
      <c r="J559" s="196"/>
      <c r="K559" s="196"/>
      <c r="L559" s="196"/>
      <c r="M559" s="196"/>
      <c r="N559" s="196"/>
      <c r="O559" s="197"/>
      <c r="P559" s="197"/>
      <c r="Q559" s="197"/>
      <c r="R559" s="197"/>
      <c r="S559" s="197"/>
      <c r="T559" s="197"/>
      <c r="U559" s="198"/>
      <c r="V559" s="257"/>
      <c r="W559" s="258"/>
      <c r="X559" s="200"/>
      <c r="Y559" s="43"/>
      <c r="Z559" s="199"/>
      <c r="AA559" s="199"/>
      <c r="AB559" s="199"/>
      <c r="AC559" s="199"/>
      <c r="AD559" s="199"/>
      <c r="AE559" s="43"/>
      <c r="AF559" s="199"/>
      <c r="AG559" s="196"/>
      <c r="AH559" s="201"/>
      <c r="AI559" s="201"/>
      <c r="AJ559" s="201"/>
      <c r="AK559" s="43"/>
      <c r="AL559" s="43"/>
      <c r="AM559" s="43"/>
      <c r="AN559" s="64"/>
      <c r="AO559" s="64"/>
      <c r="AP559" s="202"/>
      <c r="AQ559" s="202"/>
      <c r="AR559" s="64"/>
    </row>
    <row r="560" spans="1:44" ht="15.75" customHeight="1" x14ac:dyDescent="0.2">
      <c r="A560" s="43"/>
      <c r="B560" s="43"/>
      <c r="C560" s="43"/>
      <c r="D560" s="43"/>
      <c r="E560" s="43"/>
      <c r="F560" s="43"/>
      <c r="G560" s="194"/>
      <c r="H560" s="194"/>
      <c r="I560" s="194"/>
      <c r="J560" s="196"/>
      <c r="K560" s="196"/>
      <c r="L560" s="196"/>
      <c r="M560" s="196"/>
      <c r="N560" s="196"/>
      <c r="O560" s="197"/>
      <c r="P560" s="197"/>
      <c r="Q560" s="197"/>
      <c r="R560" s="197"/>
      <c r="S560" s="197"/>
      <c r="T560" s="197"/>
      <c r="U560" s="198"/>
      <c r="V560" s="257"/>
      <c r="W560" s="258"/>
      <c r="X560" s="200"/>
      <c r="Y560" s="43"/>
      <c r="Z560" s="199"/>
      <c r="AA560" s="199"/>
      <c r="AB560" s="199"/>
      <c r="AC560" s="199"/>
      <c r="AD560" s="199"/>
      <c r="AE560" s="43"/>
      <c r="AF560" s="199"/>
      <c r="AG560" s="196"/>
      <c r="AH560" s="201"/>
      <c r="AI560" s="201"/>
      <c r="AJ560" s="201"/>
      <c r="AK560" s="43"/>
      <c r="AL560" s="43"/>
      <c r="AM560" s="43"/>
      <c r="AN560" s="64"/>
      <c r="AO560" s="64"/>
      <c r="AP560" s="202"/>
      <c r="AQ560" s="202"/>
      <c r="AR560" s="64"/>
    </row>
    <row r="561" spans="1:44" ht="15.75" customHeight="1" x14ac:dyDescent="0.2">
      <c r="A561" s="43"/>
      <c r="B561" s="43"/>
      <c r="C561" s="43"/>
      <c r="D561" s="43"/>
      <c r="E561" s="43"/>
      <c r="F561" s="43"/>
      <c r="G561" s="194"/>
      <c r="H561" s="194"/>
      <c r="I561" s="194"/>
      <c r="J561" s="196"/>
      <c r="K561" s="196"/>
      <c r="L561" s="196"/>
      <c r="M561" s="196"/>
      <c r="N561" s="196"/>
      <c r="O561" s="197"/>
      <c r="P561" s="197"/>
      <c r="Q561" s="197"/>
      <c r="R561" s="197"/>
      <c r="S561" s="197"/>
      <c r="T561" s="197"/>
      <c r="U561" s="198"/>
      <c r="V561" s="257"/>
      <c r="W561" s="258"/>
      <c r="X561" s="200"/>
      <c r="Y561" s="43"/>
      <c r="Z561" s="199"/>
      <c r="AA561" s="199"/>
      <c r="AB561" s="199"/>
      <c r="AC561" s="199"/>
      <c r="AD561" s="199"/>
      <c r="AE561" s="43"/>
      <c r="AF561" s="199"/>
      <c r="AG561" s="196"/>
      <c r="AH561" s="201"/>
      <c r="AI561" s="201"/>
      <c r="AJ561" s="201"/>
      <c r="AK561" s="43"/>
      <c r="AL561" s="43"/>
      <c r="AM561" s="43"/>
      <c r="AN561" s="64"/>
      <c r="AO561" s="64"/>
      <c r="AP561" s="202"/>
      <c r="AQ561" s="202"/>
      <c r="AR561" s="64"/>
    </row>
    <row r="562" spans="1:44" ht="15.75" customHeight="1" x14ac:dyDescent="0.2">
      <c r="A562" s="43"/>
      <c r="B562" s="43"/>
      <c r="C562" s="43"/>
      <c r="D562" s="43"/>
      <c r="E562" s="43"/>
      <c r="F562" s="43"/>
      <c r="G562" s="194"/>
      <c r="H562" s="194"/>
      <c r="I562" s="194"/>
      <c r="J562" s="196"/>
      <c r="K562" s="196"/>
      <c r="L562" s="196"/>
      <c r="M562" s="196"/>
      <c r="N562" s="196"/>
      <c r="O562" s="197"/>
      <c r="P562" s="197"/>
      <c r="Q562" s="197"/>
      <c r="R562" s="197"/>
      <c r="S562" s="197"/>
      <c r="T562" s="197"/>
      <c r="U562" s="198"/>
      <c r="V562" s="257"/>
      <c r="W562" s="258"/>
      <c r="X562" s="200"/>
      <c r="Y562" s="43"/>
      <c r="Z562" s="199"/>
      <c r="AA562" s="199"/>
      <c r="AB562" s="199"/>
      <c r="AC562" s="199"/>
      <c r="AD562" s="199"/>
      <c r="AE562" s="43"/>
      <c r="AF562" s="199"/>
      <c r="AG562" s="196"/>
      <c r="AH562" s="201"/>
      <c r="AI562" s="201"/>
      <c r="AJ562" s="201"/>
      <c r="AK562" s="43"/>
      <c r="AL562" s="43"/>
      <c r="AM562" s="43"/>
      <c r="AN562" s="64"/>
      <c r="AO562" s="64"/>
      <c r="AP562" s="202"/>
      <c r="AQ562" s="202"/>
      <c r="AR562" s="64"/>
    </row>
    <row r="563" spans="1:44" ht="15.75" customHeight="1" x14ac:dyDescent="0.2">
      <c r="A563" s="43"/>
      <c r="B563" s="43"/>
      <c r="C563" s="43"/>
      <c r="D563" s="43"/>
      <c r="E563" s="43"/>
      <c r="F563" s="43"/>
      <c r="G563" s="194"/>
      <c r="H563" s="194"/>
      <c r="I563" s="194"/>
      <c r="J563" s="196"/>
      <c r="K563" s="196"/>
      <c r="L563" s="196"/>
      <c r="M563" s="196"/>
      <c r="N563" s="196"/>
      <c r="O563" s="197"/>
      <c r="P563" s="197"/>
      <c r="Q563" s="197"/>
      <c r="R563" s="197"/>
      <c r="S563" s="197"/>
      <c r="T563" s="197"/>
      <c r="U563" s="198"/>
      <c r="V563" s="257"/>
      <c r="W563" s="258"/>
      <c r="X563" s="200"/>
      <c r="Y563" s="43"/>
      <c r="Z563" s="199"/>
      <c r="AA563" s="199"/>
      <c r="AB563" s="199"/>
      <c r="AC563" s="199"/>
      <c r="AD563" s="199"/>
      <c r="AE563" s="43"/>
      <c r="AF563" s="199"/>
      <c r="AG563" s="196"/>
      <c r="AH563" s="201"/>
      <c r="AI563" s="201"/>
      <c r="AJ563" s="201"/>
      <c r="AK563" s="43"/>
      <c r="AL563" s="43"/>
      <c r="AM563" s="43"/>
      <c r="AN563" s="64"/>
      <c r="AO563" s="64"/>
      <c r="AP563" s="202"/>
      <c r="AQ563" s="202"/>
      <c r="AR563" s="64"/>
    </row>
    <row r="564" spans="1:44" ht="15.75" customHeight="1" x14ac:dyDescent="0.2">
      <c r="A564" s="43"/>
      <c r="B564" s="43"/>
      <c r="C564" s="43"/>
      <c r="D564" s="43"/>
      <c r="E564" s="43"/>
      <c r="F564" s="43"/>
      <c r="G564" s="194"/>
      <c r="H564" s="194"/>
      <c r="I564" s="194"/>
      <c r="J564" s="196"/>
      <c r="K564" s="196"/>
      <c r="L564" s="196"/>
      <c r="M564" s="196"/>
      <c r="N564" s="196"/>
      <c r="O564" s="197"/>
      <c r="P564" s="197"/>
      <c r="Q564" s="197"/>
      <c r="R564" s="197"/>
      <c r="S564" s="197"/>
      <c r="T564" s="197"/>
      <c r="U564" s="198"/>
      <c r="V564" s="257"/>
      <c r="W564" s="258"/>
      <c r="X564" s="200"/>
      <c r="Y564" s="43"/>
      <c r="Z564" s="199"/>
      <c r="AA564" s="199"/>
      <c r="AB564" s="199"/>
      <c r="AC564" s="199"/>
      <c r="AD564" s="199"/>
      <c r="AE564" s="43"/>
      <c r="AF564" s="199"/>
      <c r="AG564" s="196"/>
      <c r="AH564" s="201"/>
      <c r="AI564" s="201"/>
      <c r="AJ564" s="201"/>
      <c r="AK564" s="43"/>
      <c r="AL564" s="43"/>
      <c r="AM564" s="43"/>
      <c r="AN564" s="64"/>
      <c r="AO564" s="64"/>
      <c r="AP564" s="202"/>
      <c r="AQ564" s="202"/>
      <c r="AR564" s="64"/>
    </row>
    <row r="565" spans="1:44" ht="15.75" customHeight="1" x14ac:dyDescent="0.2">
      <c r="A565" s="43"/>
      <c r="B565" s="43"/>
      <c r="C565" s="43"/>
      <c r="D565" s="43"/>
      <c r="E565" s="43"/>
      <c r="F565" s="43"/>
      <c r="G565" s="194"/>
      <c r="H565" s="194"/>
      <c r="I565" s="194"/>
      <c r="J565" s="196"/>
      <c r="K565" s="196"/>
      <c r="L565" s="196"/>
      <c r="M565" s="196"/>
      <c r="N565" s="196"/>
      <c r="O565" s="197"/>
      <c r="P565" s="197"/>
      <c r="Q565" s="197"/>
      <c r="R565" s="197"/>
      <c r="S565" s="197"/>
      <c r="T565" s="197"/>
      <c r="U565" s="198"/>
      <c r="V565" s="257"/>
      <c r="W565" s="258"/>
      <c r="X565" s="200"/>
      <c r="Y565" s="43"/>
      <c r="Z565" s="199"/>
      <c r="AA565" s="199"/>
      <c r="AB565" s="199"/>
      <c r="AC565" s="199"/>
      <c r="AD565" s="199"/>
      <c r="AE565" s="43"/>
      <c r="AF565" s="199"/>
      <c r="AG565" s="196"/>
      <c r="AH565" s="201"/>
      <c r="AI565" s="201"/>
      <c r="AJ565" s="201"/>
      <c r="AK565" s="43"/>
      <c r="AL565" s="43"/>
      <c r="AM565" s="43"/>
      <c r="AN565" s="64"/>
      <c r="AO565" s="64"/>
      <c r="AP565" s="202"/>
      <c r="AQ565" s="202"/>
      <c r="AR565" s="64"/>
    </row>
    <row r="566" spans="1:44" ht="15.75" customHeight="1" x14ac:dyDescent="0.2">
      <c r="A566" s="43"/>
      <c r="B566" s="43"/>
      <c r="C566" s="43"/>
      <c r="D566" s="43"/>
      <c r="E566" s="43"/>
      <c r="F566" s="43"/>
      <c r="G566" s="194"/>
      <c r="H566" s="194"/>
      <c r="I566" s="194"/>
      <c r="J566" s="196"/>
      <c r="K566" s="196"/>
      <c r="L566" s="196"/>
      <c r="M566" s="196"/>
      <c r="N566" s="196"/>
      <c r="O566" s="197"/>
      <c r="P566" s="197"/>
      <c r="Q566" s="197"/>
      <c r="R566" s="197"/>
      <c r="S566" s="197"/>
      <c r="T566" s="197"/>
      <c r="U566" s="198"/>
      <c r="V566" s="257"/>
      <c r="W566" s="258"/>
      <c r="X566" s="200"/>
      <c r="Y566" s="43"/>
      <c r="Z566" s="199"/>
      <c r="AA566" s="199"/>
      <c r="AB566" s="199"/>
      <c r="AC566" s="199"/>
      <c r="AD566" s="199"/>
      <c r="AE566" s="43"/>
      <c r="AF566" s="199"/>
      <c r="AG566" s="196"/>
      <c r="AH566" s="201"/>
      <c r="AI566" s="201"/>
      <c r="AJ566" s="201"/>
      <c r="AK566" s="43"/>
      <c r="AL566" s="43"/>
      <c r="AM566" s="43"/>
      <c r="AN566" s="64"/>
      <c r="AO566" s="64"/>
      <c r="AP566" s="202"/>
      <c r="AQ566" s="202"/>
      <c r="AR566" s="64"/>
    </row>
    <row r="567" spans="1:44" ht="15.75" customHeight="1" x14ac:dyDescent="0.2">
      <c r="A567" s="43"/>
      <c r="B567" s="43"/>
      <c r="C567" s="43"/>
      <c r="D567" s="43"/>
      <c r="E567" s="43"/>
      <c r="F567" s="43"/>
      <c r="G567" s="194"/>
      <c r="H567" s="194"/>
      <c r="I567" s="194"/>
      <c r="J567" s="196"/>
      <c r="K567" s="196"/>
      <c r="L567" s="196"/>
      <c r="M567" s="196"/>
      <c r="N567" s="196"/>
      <c r="O567" s="197"/>
      <c r="P567" s="197"/>
      <c r="Q567" s="197"/>
      <c r="R567" s="197"/>
      <c r="S567" s="197"/>
      <c r="T567" s="197"/>
      <c r="U567" s="198"/>
      <c r="V567" s="257"/>
      <c r="W567" s="258"/>
      <c r="X567" s="200"/>
      <c r="Y567" s="43"/>
      <c r="Z567" s="199"/>
      <c r="AA567" s="199"/>
      <c r="AB567" s="199"/>
      <c r="AC567" s="199"/>
      <c r="AD567" s="199"/>
      <c r="AE567" s="43"/>
      <c r="AF567" s="199"/>
      <c r="AG567" s="196"/>
      <c r="AH567" s="201"/>
      <c r="AI567" s="201"/>
      <c r="AJ567" s="201"/>
      <c r="AK567" s="43"/>
      <c r="AL567" s="43"/>
      <c r="AM567" s="43"/>
      <c r="AN567" s="64"/>
      <c r="AO567" s="64"/>
      <c r="AP567" s="202"/>
      <c r="AQ567" s="202"/>
      <c r="AR567" s="64"/>
    </row>
    <row r="568" spans="1:44" ht="15.75" customHeight="1" x14ac:dyDescent="0.2">
      <c r="A568" s="43"/>
      <c r="B568" s="43"/>
      <c r="C568" s="43"/>
      <c r="D568" s="43"/>
      <c r="E568" s="43"/>
      <c r="F568" s="43"/>
      <c r="G568" s="194"/>
      <c r="H568" s="194"/>
      <c r="I568" s="194"/>
      <c r="J568" s="196"/>
      <c r="K568" s="196"/>
      <c r="L568" s="196"/>
      <c r="M568" s="196"/>
      <c r="N568" s="196"/>
      <c r="O568" s="197"/>
      <c r="P568" s="197"/>
      <c r="Q568" s="197"/>
      <c r="R568" s="197"/>
      <c r="S568" s="197"/>
      <c r="T568" s="197"/>
      <c r="U568" s="198"/>
      <c r="V568" s="257"/>
      <c r="W568" s="258"/>
      <c r="X568" s="200"/>
      <c r="Y568" s="43"/>
      <c r="Z568" s="199"/>
      <c r="AA568" s="199"/>
      <c r="AB568" s="199"/>
      <c r="AC568" s="199"/>
      <c r="AD568" s="199"/>
      <c r="AE568" s="43"/>
      <c r="AF568" s="199"/>
      <c r="AG568" s="196"/>
      <c r="AH568" s="201"/>
      <c r="AI568" s="201"/>
      <c r="AJ568" s="201"/>
      <c r="AK568" s="43"/>
      <c r="AL568" s="43"/>
      <c r="AM568" s="43"/>
      <c r="AN568" s="64"/>
      <c r="AO568" s="64"/>
      <c r="AP568" s="202"/>
      <c r="AQ568" s="202"/>
      <c r="AR568" s="64"/>
    </row>
    <row r="569" spans="1:44" ht="15.75" customHeight="1" x14ac:dyDescent="0.2">
      <c r="A569" s="43"/>
      <c r="B569" s="43"/>
      <c r="C569" s="43"/>
      <c r="D569" s="43"/>
      <c r="E569" s="43"/>
      <c r="F569" s="43"/>
      <c r="G569" s="194"/>
      <c r="H569" s="194"/>
      <c r="I569" s="194"/>
      <c r="J569" s="196"/>
      <c r="K569" s="196"/>
      <c r="L569" s="196"/>
      <c r="M569" s="196"/>
      <c r="N569" s="196"/>
      <c r="O569" s="197"/>
      <c r="P569" s="197"/>
      <c r="Q569" s="197"/>
      <c r="R569" s="197"/>
      <c r="S569" s="197"/>
      <c r="T569" s="197"/>
      <c r="U569" s="198"/>
      <c r="V569" s="257"/>
      <c r="W569" s="258"/>
      <c r="X569" s="200"/>
      <c r="Y569" s="43"/>
      <c r="Z569" s="199"/>
      <c r="AA569" s="199"/>
      <c r="AB569" s="199"/>
      <c r="AC569" s="199"/>
      <c r="AD569" s="199"/>
      <c r="AE569" s="43"/>
      <c r="AF569" s="199"/>
      <c r="AG569" s="196"/>
      <c r="AH569" s="201"/>
      <c r="AI569" s="201"/>
      <c r="AJ569" s="201"/>
      <c r="AK569" s="43"/>
      <c r="AL569" s="43"/>
      <c r="AM569" s="43"/>
      <c r="AN569" s="64"/>
      <c r="AO569" s="64"/>
      <c r="AP569" s="202"/>
      <c r="AQ569" s="202"/>
      <c r="AR569" s="64"/>
    </row>
    <row r="570" spans="1:44" ht="15.75" customHeight="1" x14ac:dyDescent="0.2">
      <c r="A570" s="43"/>
      <c r="B570" s="43"/>
      <c r="C570" s="43"/>
      <c r="D570" s="43"/>
      <c r="E570" s="43"/>
      <c r="F570" s="43"/>
      <c r="G570" s="194"/>
      <c r="H570" s="194"/>
      <c r="I570" s="194"/>
      <c r="J570" s="196"/>
      <c r="K570" s="196"/>
      <c r="L570" s="196"/>
      <c r="M570" s="196"/>
      <c r="N570" s="196"/>
      <c r="O570" s="197"/>
      <c r="P570" s="197"/>
      <c r="Q570" s="197"/>
      <c r="R570" s="197"/>
      <c r="S570" s="197"/>
      <c r="T570" s="197"/>
      <c r="U570" s="198"/>
      <c r="V570" s="257"/>
      <c r="W570" s="258"/>
      <c r="X570" s="200"/>
      <c r="Y570" s="43"/>
      <c r="Z570" s="199"/>
      <c r="AA570" s="199"/>
      <c r="AB570" s="199"/>
      <c r="AC570" s="199"/>
      <c r="AD570" s="199"/>
      <c r="AE570" s="43"/>
      <c r="AF570" s="199"/>
      <c r="AG570" s="196"/>
      <c r="AH570" s="201"/>
      <c r="AI570" s="201"/>
      <c r="AJ570" s="201"/>
      <c r="AK570" s="43"/>
      <c r="AL570" s="43"/>
      <c r="AM570" s="43"/>
      <c r="AN570" s="64"/>
      <c r="AO570" s="64"/>
      <c r="AP570" s="202"/>
      <c r="AQ570" s="202"/>
      <c r="AR570" s="64"/>
    </row>
    <row r="571" spans="1:44" ht="15.75" customHeight="1" x14ac:dyDescent="0.2">
      <c r="A571" s="43"/>
      <c r="B571" s="43"/>
      <c r="C571" s="43"/>
      <c r="D571" s="43"/>
      <c r="E571" s="43"/>
      <c r="F571" s="43"/>
      <c r="G571" s="194"/>
      <c r="H571" s="194"/>
      <c r="I571" s="194"/>
      <c r="J571" s="196"/>
      <c r="K571" s="196"/>
      <c r="L571" s="196"/>
      <c r="M571" s="196"/>
      <c r="N571" s="196"/>
      <c r="O571" s="197"/>
      <c r="P571" s="197"/>
      <c r="Q571" s="197"/>
      <c r="R571" s="197"/>
      <c r="S571" s="197"/>
      <c r="T571" s="197"/>
      <c r="U571" s="198"/>
      <c r="V571" s="257"/>
      <c r="W571" s="258"/>
      <c r="X571" s="200"/>
      <c r="Y571" s="43"/>
      <c r="Z571" s="199"/>
      <c r="AA571" s="199"/>
      <c r="AB571" s="199"/>
      <c r="AC571" s="199"/>
      <c r="AD571" s="199"/>
      <c r="AE571" s="43"/>
      <c r="AF571" s="199"/>
      <c r="AG571" s="196"/>
      <c r="AH571" s="201"/>
      <c r="AI571" s="201"/>
      <c r="AJ571" s="201"/>
      <c r="AK571" s="43"/>
      <c r="AL571" s="43"/>
      <c r="AM571" s="43"/>
      <c r="AN571" s="64"/>
      <c r="AO571" s="64"/>
      <c r="AP571" s="202"/>
      <c r="AQ571" s="202"/>
      <c r="AR571" s="64"/>
    </row>
    <row r="572" spans="1:44" ht="15.75" customHeight="1" x14ac:dyDescent="0.2">
      <c r="A572" s="43"/>
      <c r="B572" s="43"/>
      <c r="C572" s="43"/>
      <c r="D572" s="43"/>
      <c r="E572" s="43"/>
      <c r="F572" s="43"/>
      <c r="G572" s="194"/>
      <c r="H572" s="194"/>
      <c r="I572" s="194"/>
      <c r="J572" s="196"/>
      <c r="K572" s="196"/>
      <c r="L572" s="196"/>
      <c r="M572" s="196"/>
      <c r="N572" s="196"/>
      <c r="O572" s="197"/>
      <c r="P572" s="197"/>
      <c r="Q572" s="197"/>
      <c r="R572" s="197"/>
      <c r="S572" s="197"/>
      <c r="T572" s="197"/>
      <c r="U572" s="198"/>
      <c r="V572" s="257"/>
      <c r="W572" s="258"/>
      <c r="X572" s="200"/>
      <c r="Y572" s="43"/>
      <c r="Z572" s="199"/>
      <c r="AA572" s="199"/>
      <c r="AB572" s="199"/>
      <c r="AC572" s="199"/>
      <c r="AD572" s="199"/>
      <c r="AE572" s="43"/>
      <c r="AF572" s="199"/>
      <c r="AG572" s="196"/>
      <c r="AH572" s="201"/>
      <c r="AI572" s="201"/>
      <c r="AJ572" s="201"/>
      <c r="AK572" s="43"/>
      <c r="AL572" s="43"/>
      <c r="AM572" s="43"/>
      <c r="AN572" s="64"/>
      <c r="AO572" s="64"/>
      <c r="AP572" s="202"/>
      <c r="AQ572" s="202"/>
      <c r="AR572" s="64"/>
    </row>
    <row r="573" spans="1:44" ht="15.75" customHeight="1" x14ac:dyDescent="0.2">
      <c r="A573" s="43"/>
      <c r="B573" s="43"/>
      <c r="C573" s="43"/>
      <c r="D573" s="43"/>
      <c r="E573" s="43"/>
      <c r="F573" s="43"/>
      <c r="G573" s="194"/>
      <c r="H573" s="194"/>
      <c r="I573" s="194"/>
      <c r="J573" s="196"/>
      <c r="K573" s="196"/>
      <c r="L573" s="196"/>
      <c r="M573" s="196"/>
      <c r="N573" s="196"/>
      <c r="O573" s="197"/>
      <c r="P573" s="197"/>
      <c r="Q573" s="197"/>
      <c r="R573" s="197"/>
      <c r="S573" s="197"/>
      <c r="T573" s="197"/>
      <c r="U573" s="198"/>
      <c r="V573" s="257"/>
      <c r="W573" s="258"/>
      <c r="X573" s="200"/>
      <c r="Y573" s="43"/>
      <c r="Z573" s="199"/>
      <c r="AA573" s="199"/>
      <c r="AB573" s="199"/>
      <c r="AC573" s="199"/>
      <c r="AD573" s="199"/>
      <c r="AE573" s="43"/>
      <c r="AF573" s="199"/>
      <c r="AG573" s="196"/>
      <c r="AH573" s="201"/>
      <c r="AI573" s="201"/>
      <c r="AJ573" s="201"/>
      <c r="AK573" s="43"/>
      <c r="AL573" s="43"/>
      <c r="AM573" s="43"/>
      <c r="AN573" s="64"/>
      <c r="AO573" s="64"/>
      <c r="AP573" s="202"/>
      <c r="AQ573" s="202"/>
      <c r="AR573" s="64"/>
    </row>
    <row r="574" spans="1:44" ht="15.75" customHeight="1" x14ac:dyDescent="0.2">
      <c r="A574" s="43"/>
      <c r="B574" s="43"/>
      <c r="C574" s="43"/>
      <c r="D574" s="43"/>
      <c r="E574" s="43"/>
      <c r="F574" s="43"/>
      <c r="G574" s="194"/>
      <c r="H574" s="194"/>
      <c r="I574" s="194"/>
      <c r="J574" s="196"/>
      <c r="K574" s="196"/>
      <c r="L574" s="196"/>
      <c r="M574" s="196"/>
      <c r="N574" s="196"/>
      <c r="O574" s="197"/>
      <c r="P574" s="197"/>
      <c r="Q574" s="197"/>
      <c r="R574" s="197"/>
      <c r="S574" s="197"/>
      <c r="T574" s="197"/>
      <c r="U574" s="198"/>
      <c r="V574" s="257"/>
      <c r="W574" s="258"/>
      <c r="X574" s="200"/>
      <c r="Y574" s="43"/>
      <c r="Z574" s="199"/>
      <c r="AA574" s="199"/>
      <c r="AB574" s="199"/>
      <c r="AC574" s="199"/>
      <c r="AD574" s="199"/>
      <c r="AE574" s="43"/>
      <c r="AF574" s="199"/>
      <c r="AG574" s="196"/>
      <c r="AH574" s="201"/>
      <c r="AI574" s="201"/>
      <c r="AJ574" s="201"/>
      <c r="AK574" s="43"/>
      <c r="AL574" s="43"/>
      <c r="AM574" s="43"/>
      <c r="AN574" s="64"/>
      <c r="AO574" s="64"/>
      <c r="AP574" s="202"/>
      <c r="AQ574" s="202"/>
      <c r="AR574" s="64"/>
    </row>
    <row r="575" spans="1:44" ht="15.75" customHeight="1" x14ac:dyDescent="0.2">
      <c r="A575" s="43"/>
      <c r="B575" s="43"/>
      <c r="C575" s="43"/>
      <c r="D575" s="43"/>
      <c r="E575" s="43"/>
      <c r="F575" s="43"/>
      <c r="G575" s="194"/>
      <c r="H575" s="194"/>
      <c r="I575" s="194"/>
      <c r="J575" s="196"/>
      <c r="K575" s="196"/>
      <c r="L575" s="196"/>
      <c r="M575" s="196"/>
      <c r="N575" s="196"/>
      <c r="O575" s="197"/>
      <c r="P575" s="197"/>
      <c r="Q575" s="197"/>
      <c r="R575" s="197"/>
      <c r="S575" s="197"/>
      <c r="T575" s="197"/>
      <c r="U575" s="198"/>
      <c r="V575" s="257"/>
      <c r="W575" s="258"/>
      <c r="X575" s="200"/>
      <c r="Y575" s="43"/>
      <c r="Z575" s="199"/>
      <c r="AA575" s="199"/>
      <c r="AB575" s="199"/>
      <c r="AC575" s="199"/>
      <c r="AD575" s="199"/>
      <c r="AE575" s="43"/>
      <c r="AF575" s="199"/>
      <c r="AG575" s="196"/>
      <c r="AH575" s="201"/>
      <c r="AI575" s="201"/>
      <c r="AJ575" s="201"/>
      <c r="AK575" s="43"/>
      <c r="AL575" s="43"/>
      <c r="AM575" s="43"/>
      <c r="AN575" s="64"/>
      <c r="AO575" s="64"/>
      <c r="AP575" s="202"/>
      <c r="AQ575" s="202"/>
      <c r="AR575" s="64"/>
    </row>
    <row r="576" spans="1:44" ht="15.75" customHeight="1" x14ac:dyDescent="0.2">
      <c r="A576" s="43"/>
      <c r="B576" s="43"/>
      <c r="C576" s="43"/>
      <c r="D576" s="43"/>
      <c r="E576" s="43"/>
      <c r="F576" s="43"/>
      <c r="G576" s="194"/>
      <c r="H576" s="194"/>
      <c r="I576" s="194"/>
      <c r="J576" s="196"/>
      <c r="K576" s="196"/>
      <c r="L576" s="196"/>
      <c r="M576" s="196"/>
      <c r="N576" s="196"/>
      <c r="O576" s="197"/>
      <c r="P576" s="197"/>
      <c r="Q576" s="197"/>
      <c r="R576" s="197"/>
      <c r="S576" s="197"/>
      <c r="T576" s="197"/>
      <c r="U576" s="198"/>
      <c r="V576" s="257"/>
      <c r="W576" s="258"/>
      <c r="X576" s="200"/>
      <c r="Y576" s="43"/>
      <c r="Z576" s="199"/>
      <c r="AA576" s="199"/>
      <c r="AB576" s="199"/>
      <c r="AC576" s="199"/>
      <c r="AD576" s="199"/>
      <c r="AE576" s="43"/>
      <c r="AF576" s="199"/>
      <c r="AG576" s="196"/>
      <c r="AH576" s="201"/>
      <c r="AI576" s="201"/>
      <c r="AJ576" s="201"/>
      <c r="AK576" s="43"/>
      <c r="AL576" s="43"/>
      <c r="AM576" s="43"/>
      <c r="AN576" s="64"/>
      <c r="AO576" s="64"/>
      <c r="AP576" s="202"/>
      <c r="AQ576" s="202"/>
      <c r="AR576" s="64"/>
    </row>
    <row r="577" spans="1:44" ht="15.75" customHeight="1" x14ac:dyDescent="0.2">
      <c r="A577" s="43"/>
      <c r="B577" s="43"/>
      <c r="C577" s="43"/>
      <c r="D577" s="43"/>
      <c r="E577" s="43"/>
      <c r="F577" s="43"/>
      <c r="G577" s="194"/>
      <c r="H577" s="194"/>
      <c r="I577" s="194"/>
      <c r="J577" s="196"/>
      <c r="K577" s="196"/>
      <c r="L577" s="196"/>
      <c r="M577" s="196"/>
      <c r="N577" s="196"/>
      <c r="O577" s="197"/>
      <c r="P577" s="197"/>
      <c r="Q577" s="197"/>
      <c r="R577" s="197"/>
      <c r="S577" s="197"/>
      <c r="T577" s="197"/>
      <c r="U577" s="198"/>
      <c r="V577" s="257"/>
      <c r="W577" s="258"/>
      <c r="X577" s="200"/>
      <c r="Y577" s="43"/>
      <c r="Z577" s="199"/>
      <c r="AA577" s="199"/>
      <c r="AB577" s="199"/>
      <c r="AC577" s="199"/>
      <c r="AD577" s="199"/>
      <c r="AE577" s="43"/>
      <c r="AF577" s="199"/>
      <c r="AG577" s="196"/>
      <c r="AH577" s="201"/>
      <c r="AI577" s="201"/>
      <c r="AJ577" s="201"/>
      <c r="AK577" s="43"/>
      <c r="AL577" s="43"/>
      <c r="AM577" s="43"/>
      <c r="AN577" s="64"/>
      <c r="AO577" s="64"/>
      <c r="AP577" s="202"/>
      <c r="AQ577" s="202"/>
      <c r="AR577" s="64"/>
    </row>
    <row r="578" spans="1:44" ht="15.75" customHeight="1" x14ac:dyDescent="0.2">
      <c r="A578" s="43"/>
      <c r="B578" s="43"/>
      <c r="C578" s="43"/>
      <c r="D578" s="43"/>
      <c r="E578" s="43"/>
      <c r="F578" s="43"/>
      <c r="G578" s="194"/>
      <c r="H578" s="194"/>
      <c r="I578" s="194"/>
      <c r="J578" s="196"/>
      <c r="K578" s="196"/>
      <c r="L578" s="196"/>
      <c r="M578" s="196"/>
      <c r="N578" s="196"/>
      <c r="O578" s="197"/>
      <c r="P578" s="197"/>
      <c r="Q578" s="197"/>
      <c r="R578" s="197"/>
      <c r="S578" s="197"/>
      <c r="T578" s="197"/>
      <c r="U578" s="198"/>
      <c r="V578" s="257"/>
      <c r="W578" s="258"/>
      <c r="X578" s="200"/>
      <c r="Y578" s="43"/>
      <c r="Z578" s="199"/>
      <c r="AA578" s="199"/>
      <c r="AB578" s="199"/>
      <c r="AC578" s="199"/>
      <c r="AD578" s="199"/>
      <c r="AE578" s="43"/>
      <c r="AF578" s="199"/>
      <c r="AG578" s="196"/>
      <c r="AH578" s="201"/>
      <c r="AI578" s="201"/>
      <c r="AJ578" s="201"/>
      <c r="AK578" s="43"/>
      <c r="AL578" s="43"/>
      <c r="AM578" s="43"/>
      <c r="AN578" s="64"/>
      <c r="AO578" s="64"/>
      <c r="AP578" s="202"/>
      <c r="AQ578" s="202"/>
      <c r="AR578" s="64"/>
    </row>
    <row r="579" spans="1:44" ht="15.75" customHeight="1" x14ac:dyDescent="0.2">
      <c r="A579" s="43"/>
      <c r="B579" s="43"/>
      <c r="C579" s="43"/>
      <c r="D579" s="43"/>
      <c r="E579" s="43"/>
      <c r="F579" s="43"/>
      <c r="G579" s="194"/>
      <c r="H579" s="194"/>
      <c r="I579" s="194"/>
      <c r="J579" s="196"/>
      <c r="K579" s="196"/>
      <c r="L579" s="196"/>
      <c r="M579" s="196"/>
      <c r="N579" s="196"/>
      <c r="O579" s="197"/>
      <c r="P579" s="197"/>
      <c r="Q579" s="197"/>
      <c r="R579" s="197"/>
      <c r="S579" s="197"/>
      <c r="T579" s="197"/>
      <c r="U579" s="198"/>
      <c r="V579" s="257"/>
      <c r="W579" s="258"/>
      <c r="X579" s="200"/>
      <c r="Y579" s="43"/>
      <c r="Z579" s="199"/>
      <c r="AA579" s="199"/>
      <c r="AB579" s="199"/>
      <c r="AC579" s="199"/>
      <c r="AD579" s="199"/>
      <c r="AE579" s="43"/>
      <c r="AF579" s="199"/>
      <c r="AG579" s="196"/>
      <c r="AH579" s="201"/>
      <c r="AI579" s="201"/>
      <c r="AJ579" s="201"/>
      <c r="AK579" s="43"/>
      <c r="AL579" s="43"/>
      <c r="AM579" s="43"/>
      <c r="AN579" s="64"/>
      <c r="AO579" s="64"/>
      <c r="AP579" s="202"/>
      <c r="AQ579" s="202"/>
      <c r="AR579" s="64"/>
    </row>
    <row r="580" spans="1:44" ht="15.75" customHeight="1" x14ac:dyDescent="0.2">
      <c r="A580" s="43"/>
      <c r="B580" s="43"/>
      <c r="C580" s="43"/>
      <c r="D580" s="43"/>
      <c r="E580" s="43"/>
      <c r="F580" s="43"/>
      <c r="G580" s="194"/>
      <c r="H580" s="194"/>
      <c r="I580" s="194"/>
      <c r="J580" s="196"/>
      <c r="K580" s="196"/>
      <c r="L580" s="196"/>
      <c r="M580" s="196"/>
      <c r="N580" s="196"/>
      <c r="O580" s="197"/>
      <c r="P580" s="197"/>
      <c r="Q580" s="197"/>
      <c r="R580" s="197"/>
      <c r="S580" s="197"/>
      <c r="T580" s="197"/>
      <c r="U580" s="198"/>
      <c r="V580" s="257"/>
      <c r="W580" s="258"/>
      <c r="X580" s="200"/>
      <c r="Y580" s="43"/>
      <c r="Z580" s="199"/>
      <c r="AA580" s="199"/>
      <c r="AB580" s="199"/>
      <c r="AC580" s="199"/>
      <c r="AD580" s="199"/>
      <c r="AE580" s="43"/>
      <c r="AF580" s="199"/>
      <c r="AG580" s="196"/>
      <c r="AH580" s="201"/>
      <c r="AI580" s="201"/>
      <c r="AJ580" s="201"/>
      <c r="AK580" s="43"/>
      <c r="AL580" s="43"/>
      <c r="AM580" s="43"/>
      <c r="AN580" s="64"/>
      <c r="AO580" s="64"/>
      <c r="AP580" s="202"/>
      <c r="AQ580" s="202"/>
      <c r="AR580" s="64"/>
    </row>
    <row r="581" spans="1:44" ht="15.75" customHeight="1" x14ac:dyDescent="0.2">
      <c r="A581" s="43"/>
      <c r="B581" s="43"/>
      <c r="C581" s="43"/>
      <c r="D581" s="43"/>
      <c r="E581" s="43"/>
      <c r="F581" s="43"/>
      <c r="G581" s="194"/>
      <c r="H581" s="194"/>
      <c r="I581" s="194"/>
      <c r="J581" s="196"/>
      <c r="K581" s="196"/>
      <c r="L581" s="196"/>
      <c r="M581" s="196"/>
      <c r="N581" s="196"/>
      <c r="O581" s="197"/>
      <c r="P581" s="197"/>
      <c r="Q581" s="197"/>
      <c r="R581" s="197"/>
      <c r="S581" s="197"/>
      <c r="T581" s="197"/>
      <c r="U581" s="198"/>
      <c r="V581" s="257"/>
      <c r="W581" s="258"/>
      <c r="X581" s="200"/>
      <c r="Y581" s="43"/>
      <c r="Z581" s="199"/>
      <c r="AA581" s="199"/>
      <c r="AB581" s="199"/>
      <c r="AC581" s="199"/>
      <c r="AD581" s="199"/>
      <c r="AE581" s="43"/>
      <c r="AF581" s="199"/>
      <c r="AG581" s="196"/>
      <c r="AH581" s="201"/>
      <c r="AI581" s="201"/>
      <c r="AJ581" s="201"/>
      <c r="AK581" s="43"/>
      <c r="AL581" s="43"/>
      <c r="AM581" s="43"/>
      <c r="AN581" s="64"/>
      <c r="AO581" s="64"/>
      <c r="AP581" s="202"/>
      <c r="AQ581" s="202"/>
      <c r="AR581" s="64"/>
    </row>
    <row r="582" spans="1:44" ht="15.75" customHeight="1" x14ac:dyDescent="0.2">
      <c r="A582" s="43"/>
      <c r="B582" s="43"/>
      <c r="C582" s="43"/>
      <c r="D582" s="43"/>
      <c r="E582" s="43"/>
      <c r="F582" s="43"/>
      <c r="G582" s="194"/>
      <c r="H582" s="194"/>
      <c r="I582" s="194"/>
      <c r="J582" s="196"/>
      <c r="K582" s="196"/>
      <c r="L582" s="196"/>
      <c r="M582" s="196"/>
      <c r="N582" s="196"/>
      <c r="O582" s="197"/>
      <c r="P582" s="197"/>
      <c r="Q582" s="197"/>
      <c r="R582" s="197"/>
      <c r="S582" s="197"/>
      <c r="T582" s="197"/>
      <c r="U582" s="198"/>
      <c r="V582" s="257"/>
      <c r="W582" s="258"/>
      <c r="X582" s="200"/>
      <c r="Y582" s="43"/>
      <c r="Z582" s="199"/>
      <c r="AA582" s="199"/>
      <c r="AB582" s="199"/>
      <c r="AC582" s="199"/>
      <c r="AD582" s="199"/>
      <c r="AE582" s="43"/>
      <c r="AF582" s="199"/>
      <c r="AG582" s="196"/>
      <c r="AH582" s="201"/>
      <c r="AI582" s="201"/>
      <c r="AJ582" s="201"/>
      <c r="AK582" s="43"/>
      <c r="AL582" s="43"/>
      <c r="AM582" s="43"/>
      <c r="AN582" s="64"/>
      <c r="AO582" s="64"/>
      <c r="AP582" s="202"/>
      <c r="AQ582" s="202"/>
      <c r="AR582" s="64"/>
    </row>
    <row r="583" spans="1:44" ht="15.75" customHeight="1" x14ac:dyDescent="0.2">
      <c r="A583" s="43"/>
      <c r="B583" s="43"/>
      <c r="C583" s="43"/>
      <c r="D583" s="43"/>
      <c r="E583" s="43"/>
      <c r="F583" s="43"/>
      <c r="G583" s="194"/>
      <c r="H583" s="194"/>
      <c r="I583" s="194"/>
      <c r="J583" s="196"/>
      <c r="K583" s="196"/>
      <c r="L583" s="196"/>
      <c r="M583" s="196"/>
      <c r="N583" s="196"/>
      <c r="O583" s="197"/>
      <c r="P583" s="197"/>
      <c r="Q583" s="197"/>
      <c r="R583" s="197"/>
      <c r="S583" s="197"/>
      <c r="T583" s="197"/>
      <c r="U583" s="198"/>
      <c r="V583" s="257"/>
      <c r="W583" s="258"/>
      <c r="X583" s="200"/>
      <c r="Y583" s="43"/>
      <c r="Z583" s="199"/>
      <c r="AA583" s="199"/>
      <c r="AB583" s="199"/>
      <c r="AC583" s="199"/>
      <c r="AD583" s="199"/>
      <c r="AE583" s="43"/>
      <c r="AF583" s="199"/>
      <c r="AG583" s="196"/>
      <c r="AH583" s="201"/>
      <c r="AI583" s="201"/>
      <c r="AJ583" s="201"/>
      <c r="AK583" s="43"/>
      <c r="AL583" s="43"/>
      <c r="AM583" s="43"/>
      <c r="AN583" s="64"/>
      <c r="AO583" s="64"/>
      <c r="AP583" s="202"/>
      <c r="AQ583" s="202"/>
      <c r="AR583" s="64"/>
    </row>
    <row r="584" spans="1:44" ht="15.75" customHeight="1" x14ac:dyDescent="0.2">
      <c r="A584" s="43"/>
      <c r="B584" s="43"/>
      <c r="C584" s="43"/>
      <c r="D584" s="43"/>
      <c r="E584" s="43"/>
      <c r="F584" s="43"/>
      <c r="G584" s="194"/>
      <c r="H584" s="194"/>
      <c r="I584" s="194"/>
      <c r="J584" s="196"/>
      <c r="K584" s="196"/>
      <c r="L584" s="196"/>
      <c r="M584" s="196"/>
      <c r="N584" s="196"/>
      <c r="O584" s="197"/>
      <c r="P584" s="197"/>
      <c r="Q584" s="197"/>
      <c r="R584" s="197"/>
      <c r="S584" s="197"/>
      <c r="T584" s="197"/>
      <c r="U584" s="198"/>
      <c r="V584" s="257"/>
      <c r="W584" s="258"/>
      <c r="X584" s="200"/>
      <c r="Y584" s="43"/>
      <c r="Z584" s="199"/>
      <c r="AA584" s="199"/>
      <c r="AB584" s="199"/>
      <c r="AC584" s="199"/>
      <c r="AD584" s="199"/>
      <c r="AE584" s="43"/>
      <c r="AF584" s="199"/>
      <c r="AG584" s="196"/>
      <c r="AH584" s="201"/>
      <c r="AI584" s="201"/>
      <c r="AJ584" s="201"/>
      <c r="AK584" s="43"/>
      <c r="AL584" s="43"/>
      <c r="AM584" s="43"/>
      <c r="AN584" s="64"/>
      <c r="AO584" s="64"/>
      <c r="AP584" s="202"/>
      <c r="AQ584" s="202"/>
      <c r="AR584" s="64"/>
    </row>
    <row r="585" spans="1:44" ht="15.75" customHeight="1" x14ac:dyDescent="0.2">
      <c r="A585" s="43"/>
      <c r="B585" s="43"/>
      <c r="C585" s="43"/>
      <c r="D585" s="43"/>
      <c r="E585" s="43"/>
      <c r="F585" s="43"/>
      <c r="G585" s="194"/>
      <c r="H585" s="194"/>
      <c r="I585" s="194"/>
      <c r="J585" s="196"/>
      <c r="K585" s="196"/>
      <c r="L585" s="196"/>
      <c r="M585" s="196"/>
      <c r="N585" s="196"/>
      <c r="O585" s="197"/>
      <c r="P585" s="197"/>
      <c r="Q585" s="197"/>
      <c r="R585" s="197"/>
      <c r="S585" s="197"/>
      <c r="T585" s="197"/>
      <c r="U585" s="198"/>
      <c r="V585" s="257"/>
      <c r="W585" s="258"/>
      <c r="X585" s="200"/>
      <c r="Y585" s="43"/>
      <c r="Z585" s="199"/>
      <c r="AA585" s="199"/>
      <c r="AB585" s="199"/>
      <c r="AC585" s="199"/>
      <c r="AD585" s="199"/>
      <c r="AE585" s="43"/>
      <c r="AF585" s="199"/>
      <c r="AG585" s="196"/>
      <c r="AH585" s="201"/>
      <c r="AI585" s="201"/>
      <c r="AJ585" s="201"/>
      <c r="AK585" s="43"/>
      <c r="AL585" s="43"/>
      <c r="AM585" s="43"/>
      <c r="AN585" s="64"/>
      <c r="AO585" s="64"/>
      <c r="AP585" s="202"/>
      <c r="AQ585" s="202"/>
      <c r="AR585" s="64"/>
    </row>
    <row r="586" spans="1:44" ht="15.75" customHeight="1" x14ac:dyDescent="0.2">
      <c r="A586" s="43"/>
      <c r="B586" s="43"/>
      <c r="C586" s="43"/>
      <c r="D586" s="43"/>
      <c r="E586" s="43"/>
      <c r="F586" s="43"/>
      <c r="G586" s="194"/>
      <c r="H586" s="194"/>
      <c r="I586" s="194"/>
      <c r="J586" s="196"/>
      <c r="K586" s="196"/>
      <c r="L586" s="196"/>
      <c r="M586" s="196"/>
      <c r="N586" s="196"/>
      <c r="O586" s="197"/>
      <c r="P586" s="197"/>
      <c r="Q586" s="197"/>
      <c r="R586" s="197"/>
      <c r="S586" s="197"/>
      <c r="T586" s="197"/>
      <c r="U586" s="198"/>
      <c r="V586" s="257"/>
      <c r="W586" s="258"/>
      <c r="X586" s="200"/>
      <c r="Y586" s="43"/>
      <c r="Z586" s="199"/>
      <c r="AA586" s="199"/>
      <c r="AB586" s="199"/>
      <c r="AC586" s="199"/>
      <c r="AD586" s="199"/>
      <c r="AE586" s="43"/>
      <c r="AF586" s="199"/>
      <c r="AG586" s="196"/>
      <c r="AH586" s="201"/>
      <c r="AI586" s="201"/>
      <c r="AJ586" s="201"/>
      <c r="AK586" s="43"/>
      <c r="AL586" s="43"/>
      <c r="AM586" s="43"/>
      <c r="AN586" s="64"/>
      <c r="AO586" s="64"/>
      <c r="AP586" s="202"/>
      <c r="AQ586" s="202"/>
      <c r="AR586" s="64"/>
    </row>
    <row r="587" spans="1:44" ht="15.75" customHeight="1" x14ac:dyDescent="0.2">
      <c r="A587" s="43"/>
      <c r="B587" s="43"/>
      <c r="C587" s="43"/>
      <c r="D587" s="43"/>
      <c r="E587" s="43"/>
      <c r="F587" s="43"/>
      <c r="G587" s="194"/>
      <c r="H587" s="194"/>
      <c r="I587" s="194"/>
      <c r="J587" s="196"/>
      <c r="K587" s="196"/>
      <c r="L587" s="196"/>
      <c r="M587" s="196"/>
      <c r="N587" s="196"/>
      <c r="O587" s="197"/>
      <c r="P587" s="197"/>
      <c r="Q587" s="197"/>
      <c r="R587" s="197"/>
      <c r="S587" s="197"/>
      <c r="T587" s="197"/>
      <c r="U587" s="198"/>
      <c r="V587" s="257"/>
      <c r="W587" s="258"/>
      <c r="X587" s="200"/>
      <c r="Y587" s="43"/>
      <c r="Z587" s="199"/>
      <c r="AA587" s="199"/>
      <c r="AB587" s="199"/>
      <c r="AC587" s="199"/>
      <c r="AD587" s="199"/>
      <c r="AE587" s="43"/>
      <c r="AF587" s="199"/>
      <c r="AG587" s="196"/>
      <c r="AH587" s="201"/>
      <c r="AI587" s="201"/>
      <c r="AJ587" s="201"/>
      <c r="AK587" s="43"/>
      <c r="AL587" s="43"/>
      <c r="AM587" s="43"/>
      <c r="AN587" s="64"/>
      <c r="AO587" s="64"/>
      <c r="AP587" s="202"/>
      <c r="AQ587" s="202"/>
      <c r="AR587" s="64"/>
    </row>
    <row r="588" spans="1:44" ht="15.75" customHeight="1" x14ac:dyDescent="0.2">
      <c r="A588" s="43"/>
      <c r="B588" s="43"/>
      <c r="C588" s="43"/>
      <c r="D588" s="43"/>
      <c r="E588" s="43"/>
      <c r="F588" s="43"/>
      <c r="G588" s="194"/>
      <c r="H588" s="194"/>
      <c r="I588" s="194"/>
      <c r="J588" s="196"/>
      <c r="K588" s="196"/>
      <c r="L588" s="196"/>
      <c r="M588" s="196"/>
      <c r="N588" s="196"/>
      <c r="O588" s="197"/>
      <c r="P588" s="197"/>
      <c r="Q588" s="197"/>
      <c r="R588" s="197"/>
      <c r="S588" s="197"/>
      <c r="T588" s="197"/>
      <c r="U588" s="198"/>
      <c r="V588" s="257"/>
      <c r="W588" s="258"/>
      <c r="X588" s="200"/>
      <c r="Y588" s="43"/>
      <c r="Z588" s="199"/>
      <c r="AA588" s="199"/>
      <c r="AB588" s="199"/>
      <c r="AC588" s="199"/>
      <c r="AD588" s="199"/>
      <c r="AE588" s="43"/>
      <c r="AF588" s="199"/>
      <c r="AG588" s="196"/>
      <c r="AH588" s="201"/>
      <c r="AI588" s="201"/>
      <c r="AJ588" s="201"/>
      <c r="AK588" s="43"/>
      <c r="AL588" s="43"/>
      <c r="AM588" s="43"/>
      <c r="AN588" s="64"/>
      <c r="AO588" s="64"/>
      <c r="AP588" s="202"/>
      <c r="AQ588" s="202"/>
      <c r="AR588" s="64"/>
    </row>
    <row r="589" spans="1:44" ht="15.75" customHeight="1" x14ac:dyDescent="0.2">
      <c r="A589" s="43"/>
      <c r="B589" s="43"/>
      <c r="C589" s="43"/>
      <c r="D589" s="43"/>
      <c r="E589" s="43"/>
      <c r="F589" s="43"/>
      <c r="G589" s="194"/>
      <c r="H589" s="194"/>
      <c r="I589" s="194"/>
      <c r="J589" s="196"/>
      <c r="K589" s="196"/>
      <c r="L589" s="196"/>
      <c r="M589" s="196"/>
      <c r="N589" s="196"/>
      <c r="O589" s="197"/>
      <c r="P589" s="197"/>
      <c r="Q589" s="197"/>
      <c r="R589" s="197"/>
      <c r="S589" s="197"/>
      <c r="T589" s="197"/>
      <c r="U589" s="198"/>
      <c r="V589" s="257"/>
      <c r="W589" s="258"/>
      <c r="X589" s="200"/>
      <c r="Y589" s="43"/>
      <c r="Z589" s="199"/>
      <c r="AA589" s="199"/>
      <c r="AB589" s="199"/>
      <c r="AC589" s="199"/>
      <c r="AD589" s="199"/>
      <c r="AE589" s="43"/>
      <c r="AF589" s="199"/>
      <c r="AG589" s="196"/>
      <c r="AH589" s="201"/>
      <c r="AI589" s="201"/>
      <c r="AJ589" s="201"/>
      <c r="AK589" s="43"/>
      <c r="AL589" s="43"/>
      <c r="AM589" s="43"/>
      <c r="AN589" s="64"/>
      <c r="AO589" s="64"/>
      <c r="AP589" s="202"/>
      <c r="AQ589" s="202"/>
      <c r="AR589" s="64"/>
    </row>
    <row r="590" spans="1:44" ht="15.75" customHeight="1" x14ac:dyDescent="0.2">
      <c r="A590" s="43"/>
      <c r="B590" s="43"/>
      <c r="C590" s="43"/>
      <c r="D590" s="43"/>
      <c r="E590" s="43"/>
      <c r="F590" s="43"/>
      <c r="G590" s="194"/>
      <c r="H590" s="194"/>
      <c r="I590" s="194"/>
      <c r="J590" s="196"/>
      <c r="K590" s="196"/>
      <c r="L590" s="196"/>
      <c r="M590" s="196"/>
      <c r="N590" s="196"/>
      <c r="O590" s="197"/>
      <c r="P590" s="197"/>
      <c r="Q590" s="197"/>
      <c r="R590" s="197"/>
      <c r="S590" s="197"/>
      <c r="T590" s="197"/>
      <c r="U590" s="198"/>
      <c r="V590" s="257"/>
      <c r="W590" s="258"/>
      <c r="X590" s="200"/>
      <c r="Y590" s="43"/>
      <c r="Z590" s="199"/>
      <c r="AA590" s="199"/>
      <c r="AB590" s="199"/>
      <c r="AC590" s="199"/>
      <c r="AD590" s="199"/>
      <c r="AE590" s="43"/>
      <c r="AF590" s="199"/>
      <c r="AG590" s="196"/>
      <c r="AH590" s="201"/>
      <c r="AI590" s="201"/>
      <c r="AJ590" s="201"/>
      <c r="AK590" s="43"/>
      <c r="AL590" s="43"/>
      <c r="AM590" s="43"/>
      <c r="AN590" s="64"/>
      <c r="AO590" s="64"/>
      <c r="AP590" s="202"/>
      <c r="AQ590" s="202"/>
      <c r="AR590" s="64"/>
    </row>
    <row r="591" spans="1:44" ht="15.75" customHeight="1" x14ac:dyDescent="0.2">
      <c r="A591" s="43"/>
      <c r="B591" s="43"/>
      <c r="C591" s="43"/>
      <c r="D591" s="43"/>
      <c r="E591" s="43"/>
      <c r="F591" s="43"/>
      <c r="G591" s="194"/>
      <c r="H591" s="194"/>
      <c r="I591" s="194"/>
      <c r="J591" s="196"/>
      <c r="K591" s="196"/>
      <c r="L591" s="196"/>
      <c r="M591" s="196"/>
      <c r="N591" s="196"/>
      <c r="O591" s="197"/>
      <c r="P591" s="197"/>
      <c r="Q591" s="197"/>
      <c r="R591" s="197"/>
      <c r="S591" s="197"/>
      <c r="T591" s="197"/>
      <c r="U591" s="198"/>
      <c r="V591" s="257"/>
      <c r="W591" s="258"/>
      <c r="X591" s="200"/>
      <c r="Y591" s="43"/>
      <c r="Z591" s="199"/>
      <c r="AA591" s="199"/>
      <c r="AB591" s="199"/>
      <c r="AC591" s="199"/>
      <c r="AD591" s="199"/>
      <c r="AE591" s="43"/>
      <c r="AF591" s="199"/>
      <c r="AG591" s="196"/>
      <c r="AH591" s="201"/>
      <c r="AI591" s="201"/>
      <c r="AJ591" s="201"/>
      <c r="AK591" s="43"/>
      <c r="AL591" s="43"/>
      <c r="AM591" s="43"/>
      <c r="AN591" s="64"/>
      <c r="AO591" s="64"/>
      <c r="AP591" s="202"/>
      <c r="AQ591" s="202"/>
      <c r="AR591" s="64"/>
    </row>
    <row r="592" spans="1:44" ht="15.75" customHeight="1" x14ac:dyDescent="0.2">
      <c r="A592" s="43"/>
      <c r="B592" s="43"/>
      <c r="C592" s="43"/>
      <c r="D592" s="43"/>
      <c r="E592" s="43"/>
      <c r="F592" s="43"/>
      <c r="G592" s="194"/>
      <c r="H592" s="194"/>
      <c r="I592" s="194"/>
      <c r="J592" s="196"/>
      <c r="K592" s="196"/>
      <c r="L592" s="196"/>
      <c r="M592" s="196"/>
      <c r="N592" s="196"/>
      <c r="O592" s="197"/>
      <c r="P592" s="197"/>
      <c r="Q592" s="197"/>
      <c r="R592" s="197"/>
      <c r="S592" s="197"/>
      <c r="T592" s="197"/>
      <c r="U592" s="198"/>
      <c r="V592" s="257"/>
      <c r="W592" s="258"/>
      <c r="X592" s="200"/>
      <c r="Y592" s="43"/>
      <c r="Z592" s="199"/>
      <c r="AA592" s="199"/>
      <c r="AB592" s="199"/>
      <c r="AC592" s="199"/>
      <c r="AD592" s="199"/>
      <c r="AE592" s="43"/>
      <c r="AF592" s="199"/>
      <c r="AG592" s="196"/>
      <c r="AH592" s="201"/>
      <c r="AI592" s="201"/>
      <c r="AJ592" s="201"/>
      <c r="AK592" s="43"/>
      <c r="AL592" s="43"/>
      <c r="AM592" s="43"/>
      <c r="AN592" s="64"/>
      <c r="AO592" s="64"/>
      <c r="AP592" s="202"/>
      <c r="AQ592" s="202"/>
      <c r="AR592" s="64"/>
    </row>
    <row r="593" spans="1:44" ht="15.75" customHeight="1" x14ac:dyDescent="0.2">
      <c r="A593" s="43"/>
      <c r="B593" s="43"/>
      <c r="C593" s="43"/>
      <c r="D593" s="43"/>
      <c r="E593" s="43"/>
      <c r="F593" s="43"/>
      <c r="G593" s="194"/>
      <c r="H593" s="194"/>
      <c r="I593" s="194"/>
      <c r="J593" s="196"/>
      <c r="K593" s="196"/>
      <c r="L593" s="196"/>
      <c r="M593" s="196"/>
      <c r="N593" s="196"/>
      <c r="O593" s="197"/>
      <c r="P593" s="197"/>
      <c r="Q593" s="197"/>
      <c r="R593" s="197"/>
      <c r="S593" s="197"/>
      <c r="T593" s="197"/>
      <c r="U593" s="198"/>
      <c r="V593" s="257"/>
      <c r="W593" s="258"/>
      <c r="X593" s="200"/>
      <c r="Y593" s="43"/>
      <c r="Z593" s="199"/>
      <c r="AA593" s="199"/>
      <c r="AB593" s="199"/>
      <c r="AC593" s="199"/>
      <c r="AD593" s="199"/>
      <c r="AE593" s="43"/>
      <c r="AF593" s="199"/>
      <c r="AG593" s="196"/>
      <c r="AH593" s="201"/>
      <c r="AI593" s="201"/>
      <c r="AJ593" s="201"/>
      <c r="AK593" s="43"/>
      <c r="AL593" s="43"/>
      <c r="AM593" s="43"/>
      <c r="AN593" s="64"/>
      <c r="AO593" s="64"/>
      <c r="AP593" s="202"/>
      <c r="AQ593" s="202"/>
      <c r="AR593" s="64"/>
    </row>
    <row r="594" spans="1:44" ht="15.75" customHeight="1" x14ac:dyDescent="0.2">
      <c r="A594" s="43"/>
      <c r="B594" s="43"/>
      <c r="C594" s="43"/>
      <c r="D594" s="43"/>
      <c r="E594" s="43"/>
      <c r="F594" s="43"/>
      <c r="G594" s="194"/>
      <c r="H594" s="194"/>
      <c r="I594" s="194"/>
      <c r="J594" s="196"/>
      <c r="K594" s="196"/>
      <c r="L594" s="196"/>
      <c r="M594" s="196"/>
      <c r="N594" s="196"/>
      <c r="O594" s="197"/>
      <c r="P594" s="197"/>
      <c r="Q594" s="197"/>
      <c r="R594" s="197"/>
      <c r="S594" s="197"/>
      <c r="T594" s="197"/>
      <c r="U594" s="198"/>
      <c r="V594" s="257"/>
      <c r="W594" s="258"/>
      <c r="X594" s="200"/>
      <c r="Y594" s="43"/>
      <c r="Z594" s="199"/>
      <c r="AA594" s="199"/>
      <c r="AB594" s="199"/>
      <c r="AC594" s="199"/>
      <c r="AD594" s="199"/>
      <c r="AE594" s="43"/>
      <c r="AF594" s="199"/>
      <c r="AG594" s="196"/>
      <c r="AH594" s="201"/>
      <c r="AI594" s="201"/>
      <c r="AJ594" s="201"/>
      <c r="AK594" s="43"/>
      <c r="AL594" s="43"/>
      <c r="AM594" s="43"/>
      <c r="AN594" s="64"/>
      <c r="AO594" s="64"/>
      <c r="AP594" s="202"/>
      <c r="AQ594" s="202"/>
      <c r="AR594" s="64"/>
    </row>
    <row r="595" spans="1:44" ht="15.75" customHeight="1" x14ac:dyDescent="0.2">
      <c r="A595" s="43"/>
      <c r="B595" s="43"/>
      <c r="C595" s="43"/>
      <c r="D595" s="43"/>
      <c r="E595" s="43"/>
      <c r="F595" s="43"/>
      <c r="G595" s="194"/>
      <c r="H595" s="194"/>
      <c r="I595" s="194"/>
      <c r="J595" s="196"/>
      <c r="K595" s="196"/>
      <c r="L595" s="196"/>
      <c r="M595" s="196"/>
      <c r="N595" s="196"/>
      <c r="O595" s="197"/>
      <c r="P595" s="197"/>
      <c r="Q595" s="197"/>
      <c r="R595" s="197"/>
      <c r="S595" s="197"/>
      <c r="T595" s="197"/>
      <c r="U595" s="198"/>
      <c r="V595" s="257"/>
      <c r="W595" s="258"/>
      <c r="X595" s="200"/>
      <c r="Y595" s="43"/>
      <c r="Z595" s="199"/>
      <c r="AA595" s="199"/>
      <c r="AB595" s="199"/>
      <c r="AC595" s="199"/>
      <c r="AD595" s="199"/>
      <c r="AE595" s="43"/>
      <c r="AF595" s="199"/>
      <c r="AG595" s="196"/>
      <c r="AH595" s="201"/>
      <c r="AI595" s="201"/>
      <c r="AJ595" s="201"/>
      <c r="AK595" s="43"/>
      <c r="AL595" s="43"/>
      <c r="AM595" s="43"/>
      <c r="AN595" s="64"/>
      <c r="AO595" s="64"/>
      <c r="AP595" s="202"/>
      <c r="AQ595" s="202"/>
      <c r="AR595" s="64"/>
    </row>
    <row r="596" spans="1:44" ht="15.75" customHeight="1" x14ac:dyDescent="0.2">
      <c r="A596" s="43"/>
      <c r="B596" s="43"/>
      <c r="C596" s="43"/>
      <c r="D596" s="43"/>
      <c r="E596" s="43"/>
      <c r="F596" s="43"/>
      <c r="G596" s="194"/>
      <c r="H596" s="194"/>
      <c r="I596" s="194"/>
      <c r="J596" s="196"/>
      <c r="K596" s="196"/>
      <c r="L596" s="196"/>
      <c r="M596" s="196"/>
      <c r="N596" s="196"/>
      <c r="O596" s="197"/>
      <c r="P596" s="197"/>
      <c r="Q596" s="197"/>
      <c r="R596" s="197"/>
      <c r="S596" s="197"/>
      <c r="T596" s="197"/>
      <c r="U596" s="198"/>
      <c r="V596" s="257"/>
      <c r="W596" s="258"/>
      <c r="X596" s="200"/>
      <c r="Y596" s="43"/>
      <c r="Z596" s="199"/>
      <c r="AA596" s="199"/>
      <c r="AB596" s="199"/>
      <c r="AC596" s="199"/>
      <c r="AD596" s="199"/>
      <c r="AE596" s="43"/>
      <c r="AF596" s="199"/>
      <c r="AG596" s="196"/>
      <c r="AH596" s="201"/>
      <c r="AI596" s="201"/>
      <c r="AJ596" s="201"/>
      <c r="AK596" s="43"/>
      <c r="AL596" s="43"/>
      <c r="AM596" s="43"/>
      <c r="AN596" s="64"/>
      <c r="AO596" s="64"/>
      <c r="AP596" s="202"/>
      <c r="AQ596" s="202"/>
      <c r="AR596" s="64"/>
    </row>
    <row r="597" spans="1:44" ht="15.75" customHeight="1" x14ac:dyDescent="0.2">
      <c r="A597" s="43"/>
      <c r="B597" s="43"/>
      <c r="C597" s="43"/>
      <c r="D597" s="43"/>
      <c r="E597" s="43"/>
      <c r="F597" s="43"/>
      <c r="G597" s="194"/>
      <c r="H597" s="194"/>
      <c r="I597" s="194"/>
      <c r="J597" s="196"/>
      <c r="K597" s="196"/>
      <c r="L597" s="196"/>
      <c r="M597" s="196"/>
      <c r="N597" s="196"/>
      <c r="O597" s="197"/>
      <c r="P597" s="197"/>
      <c r="Q597" s="197"/>
      <c r="R597" s="197"/>
      <c r="S597" s="197"/>
      <c r="T597" s="197"/>
      <c r="U597" s="198"/>
      <c r="V597" s="257"/>
      <c r="W597" s="258"/>
      <c r="X597" s="200"/>
      <c r="Y597" s="43"/>
      <c r="Z597" s="199"/>
      <c r="AA597" s="199"/>
      <c r="AB597" s="199"/>
      <c r="AC597" s="199"/>
      <c r="AD597" s="199"/>
      <c r="AE597" s="43"/>
      <c r="AF597" s="199"/>
      <c r="AG597" s="196"/>
      <c r="AH597" s="201"/>
      <c r="AI597" s="201"/>
      <c r="AJ597" s="201"/>
      <c r="AK597" s="43"/>
      <c r="AL597" s="43"/>
      <c r="AM597" s="43"/>
      <c r="AN597" s="64"/>
      <c r="AO597" s="64"/>
      <c r="AP597" s="202"/>
      <c r="AQ597" s="202"/>
      <c r="AR597" s="64"/>
    </row>
    <row r="598" spans="1:44" ht="15.75" customHeight="1" x14ac:dyDescent="0.2">
      <c r="A598" s="43"/>
      <c r="B598" s="43"/>
      <c r="C598" s="43"/>
      <c r="D598" s="43"/>
      <c r="E598" s="43"/>
      <c r="F598" s="43"/>
      <c r="G598" s="194"/>
      <c r="H598" s="194"/>
      <c r="I598" s="194"/>
      <c r="J598" s="196"/>
      <c r="K598" s="196"/>
      <c r="L598" s="196"/>
      <c r="M598" s="196"/>
      <c r="N598" s="196"/>
      <c r="O598" s="197"/>
      <c r="P598" s="197"/>
      <c r="Q598" s="197"/>
      <c r="R598" s="197"/>
      <c r="S598" s="197"/>
      <c r="T598" s="197"/>
      <c r="U598" s="198"/>
      <c r="V598" s="257"/>
      <c r="W598" s="258"/>
      <c r="X598" s="200"/>
      <c r="Y598" s="43"/>
      <c r="Z598" s="199"/>
      <c r="AA598" s="199"/>
      <c r="AB598" s="199"/>
      <c r="AC598" s="199"/>
      <c r="AD598" s="199"/>
      <c r="AE598" s="43"/>
      <c r="AF598" s="199"/>
      <c r="AG598" s="196"/>
      <c r="AH598" s="201"/>
      <c r="AI598" s="201"/>
      <c r="AJ598" s="201"/>
      <c r="AK598" s="43"/>
      <c r="AL598" s="43"/>
      <c r="AM598" s="43"/>
      <c r="AN598" s="64"/>
      <c r="AO598" s="64"/>
      <c r="AP598" s="202"/>
      <c r="AQ598" s="202"/>
      <c r="AR598" s="64"/>
    </row>
    <row r="599" spans="1:44" ht="15.75" customHeight="1" x14ac:dyDescent="0.2">
      <c r="A599" s="43"/>
      <c r="B599" s="43"/>
      <c r="C599" s="43"/>
      <c r="D599" s="43"/>
      <c r="E599" s="43"/>
      <c r="F599" s="43"/>
      <c r="G599" s="194"/>
      <c r="H599" s="194"/>
      <c r="I599" s="194"/>
      <c r="J599" s="196"/>
      <c r="K599" s="196"/>
      <c r="L599" s="196"/>
      <c r="M599" s="196"/>
      <c r="N599" s="196"/>
      <c r="O599" s="197"/>
      <c r="P599" s="197"/>
      <c r="Q599" s="197"/>
      <c r="R599" s="197"/>
      <c r="S599" s="197"/>
      <c r="T599" s="197"/>
      <c r="U599" s="198"/>
      <c r="V599" s="257"/>
      <c r="W599" s="258"/>
      <c r="X599" s="200"/>
      <c r="Y599" s="43"/>
      <c r="Z599" s="199"/>
      <c r="AA599" s="199"/>
      <c r="AB599" s="199"/>
      <c r="AC599" s="199"/>
      <c r="AD599" s="199"/>
      <c r="AE599" s="43"/>
      <c r="AF599" s="199"/>
      <c r="AG599" s="196"/>
      <c r="AH599" s="201"/>
      <c r="AI599" s="201"/>
      <c r="AJ599" s="201"/>
      <c r="AK599" s="43"/>
      <c r="AL599" s="43"/>
      <c r="AM599" s="43"/>
      <c r="AN599" s="64"/>
      <c r="AO599" s="64"/>
      <c r="AP599" s="202"/>
      <c r="AQ599" s="202"/>
      <c r="AR599" s="64"/>
    </row>
    <row r="600" spans="1:44" ht="15.75" customHeight="1" x14ac:dyDescent="0.2">
      <c r="A600" s="43"/>
      <c r="B600" s="43"/>
      <c r="C600" s="43"/>
      <c r="D600" s="43"/>
      <c r="E600" s="43"/>
      <c r="F600" s="43"/>
      <c r="G600" s="194"/>
      <c r="H600" s="194"/>
      <c r="I600" s="194"/>
      <c r="J600" s="196"/>
      <c r="K600" s="196"/>
      <c r="L600" s="196"/>
      <c r="M600" s="196"/>
      <c r="N600" s="196"/>
      <c r="O600" s="197"/>
      <c r="P600" s="197"/>
      <c r="Q600" s="197"/>
      <c r="R600" s="197"/>
      <c r="S600" s="197"/>
      <c r="T600" s="197"/>
      <c r="U600" s="198"/>
      <c r="V600" s="257"/>
      <c r="W600" s="258"/>
      <c r="X600" s="200"/>
      <c r="Y600" s="43"/>
      <c r="Z600" s="199"/>
      <c r="AA600" s="199"/>
      <c r="AB600" s="199"/>
      <c r="AC600" s="199"/>
      <c r="AD600" s="199"/>
      <c r="AE600" s="43"/>
      <c r="AF600" s="199"/>
      <c r="AG600" s="196"/>
      <c r="AH600" s="201"/>
      <c r="AI600" s="201"/>
      <c r="AJ600" s="201"/>
      <c r="AK600" s="43"/>
      <c r="AL600" s="43"/>
      <c r="AM600" s="43"/>
      <c r="AN600" s="64"/>
      <c r="AO600" s="64"/>
      <c r="AP600" s="202"/>
      <c r="AQ600" s="202"/>
      <c r="AR600" s="64"/>
    </row>
    <row r="601" spans="1:44" ht="15.75" customHeight="1" x14ac:dyDescent="0.2">
      <c r="A601" s="43"/>
      <c r="B601" s="43"/>
      <c r="C601" s="43"/>
      <c r="D601" s="43"/>
      <c r="E601" s="43"/>
      <c r="F601" s="43"/>
      <c r="G601" s="194"/>
      <c r="H601" s="194"/>
      <c r="I601" s="194"/>
      <c r="J601" s="196"/>
      <c r="K601" s="196"/>
      <c r="L601" s="196"/>
      <c r="M601" s="196"/>
      <c r="N601" s="196"/>
      <c r="O601" s="197"/>
      <c r="P601" s="197"/>
      <c r="Q601" s="197"/>
      <c r="R601" s="197"/>
      <c r="S601" s="197"/>
      <c r="T601" s="197"/>
      <c r="U601" s="198"/>
      <c r="V601" s="257"/>
      <c r="W601" s="258"/>
      <c r="X601" s="200"/>
      <c r="Y601" s="43"/>
      <c r="Z601" s="199"/>
      <c r="AA601" s="199"/>
      <c r="AB601" s="199"/>
      <c r="AC601" s="199"/>
      <c r="AD601" s="199"/>
      <c r="AE601" s="43"/>
      <c r="AF601" s="199"/>
      <c r="AG601" s="196"/>
      <c r="AH601" s="201"/>
      <c r="AI601" s="201"/>
      <c r="AJ601" s="201"/>
      <c r="AK601" s="43"/>
      <c r="AL601" s="43"/>
      <c r="AM601" s="43"/>
      <c r="AN601" s="64"/>
      <c r="AO601" s="64"/>
      <c r="AP601" s="202"/>
      <c r="AQ601" s="202"/>
      <c r="AR601" s="64"/>
    </row>
    <row r="602" spans="1:44" ht="15.75" customHeight="1" x14ac:dyDescent="0.2">
      <c r="A602" s="43"/>
      <c r="B602" s="43"/>
      <c r="C602" s="43"/>
      <c r="D602" s="43"/>
      <c r="E602" s="43"/>
      <c r="F602" s="43"/>
      <c r="G602" s="194"/>
      <c r="H602" s="194"/>
      <c r="I602" s="194"/>
      <c r="J602" s="196"/>
      <c r="K602" s="196"/>
      <c r="L602" s="196"/>
      <c r="M602" s="196"/>
      <c r="N602" s="196"/>
      <c r="O602" s="197"/>
      <c r="P602" s="197"/>
      <c r="Q602" s="197"/>
      <c r="R602" s="197"/>
      <c r="S602" s="197"/>
      <c r="T602" s="197"/>
      <c r="U602" s="198"/>
      <c r="V602" s="257"/>
      <c r="W602" s="258"/>
      <c r="X602" s="200"/>
      <c r="Y602" s="43"/>
      <c r="Z602" s="199"/>
      <c r="AA602" s="199"/>
      <c r="AB602" s="199"/>
      <c r="AC602" s="199"/>
      <c r="AD602" s="199"/>
      <c r="AE602" s="43"/>
      <c r="AF602" s="199"/>
      <c r="AG602" s="196"/>
      <c r="AH602" s="201"/>
      <c r="AI602" s="201"/>
      <c r="AJ602" s="201"/>
      <c r="AK602" s="43"/>
      <c r="AL602" s="43"/>
      <c r="AM602" s="43"/>
      <c r="AN602" s="64"/>
      <c r="AO602" s="64"/>
      <c r="AP602" s="202"/>
      <c r="AQ602" s="202"/>
      <c r="AR602" s="64"/>
    </row>
    <row r="603" spans="1:44" ht="15.75" customHeight="1" x14ac:dyDescent="0.2">
      <c r="A603" s="43"/>
      <c r="B603" s="43"/>
      <c r="C603" s="43"/>
      <c r="D603" s="43"/>
      <c r="E603" s="43"/>
      <c r="F603" s="43"/>
      <c r="G603" s="194"/>
      <c r="H603" s="194"/>
      <c r="I603" s="194"/>
      <c r="J603" s="196"/>
      <c r="K603" s="196"/>
      <c r="L603" s="196"/>
      <c r="M603" s="196"/>
      <c r="N603" s="196"/>
      <c r="O603" s="197"/>
      <c r="P603" s="197"/>
      <c r="Q603" s="197"/>
      <c r="R603" s="197"/>
      <c r="S603" s="197"/>
      <c r="T603" s="197"/>
      <c r="U603" s="198"/>
      <c r="V603" s="257"/>
      <c r="W603" s="258"/>
      <c r="X603" s="200"/>
      <c r="Y603" s="43"/>
      <c r="Z603" s="199"/>
      <c r="AA603" s="199"/>
      <c r="AB603" s="199"/>
      <c r="AC603" s="199"/>
      <c r="AD603" s="199"/>
      <c r="AE603" s="43"/>
      <c r="AF603" s="199"/>
      <c r="AG603" s="196"/>
      <c r="AH603" s="201"/>
      <c r="AI603" s="201"/>
      <c r="AJ603" s="201"/>
      <c r="AK603" s="43"/>
      <c r="AL603" s="43"/>
      <c r="AM603" s="43"/>
      <c r="AN603" s="64"/>
      <c r="AO603" s="64"/>
      <c r="AP603" s="202"/>
      <c r="AQ603" s="202"/>
      <c r="AR603" s="64"/>
    </row>
    <row r="604" spans="1:44" ht="15.75" customHeight="1" x14ac:dyDescent="0.2">
      <c r="A604" s="43"/>
      <c r="B604" s="43"/>
      <c r="C604" s="43"/>
      <c r="D604" s="43"/>
      <c r="E604" s="43"/>
      <c r="F604" s="43"/>
      <c r="G604" s="194"/>
      <c r="H604" s="194"/>
      <c r="I604" s="194"/>
      <c r="J604" s="196"/>
      <c r="K604" s="196"/>
      <c r="L604" s="196"/>
      <c r="M604" s="196"/>
      <c r="N604" s="196"/>
      <c r="O604" s="197"/>
      <c r="P604" s="197"/>
      <c r="Q604" s="197"/>
      <c r="R604" s="197"/>
      <c r="S604" s="197"/>
      <c r="T604" s="197"/>
      <c r="U604" s="198"/>
      <c r="V604" s="257"/>
      <c r="W604" s="258"/>
      <c r="X604" s="200"/>
      <c r="Y604" s="43"/>
      <c r="Z604" s="199"/>
      <c r="AA604" s="199"/>
      <c r="AB604" s="199"/>
      <c r="AC604" s="199"/>
      <c r="AD604" s="199"/>
      <c r="AE604" s="43"/>
      <c r="AF604" s="199"/>
      <c r="AG604" s="196"/>
      <c r="AH604" s="201"/>
      <c r="AI604" s="201"/>
      <c r="AJ604" s="201"/>
      <c r="AK604" s="43"/>
      <c r="AL604" s="43"/>
      <c r="AM604" s="43"/>
      <c r="AN604" s="64"/>
      <c r="AO604" s="64"/>
      <c r="AP604" s="202"/>
      <c r="AQ604" s="202"/>
      <c r="AR604" s="64"/>
    </row>
    <row r="605" spans="1:44" ht="15.75" customHeight="1" x14ac:dyDescent="0.2">
      <c r="A605" s="43"/>
      <c r="B605" s="43"/>
      <c r="C605" s="43"/>
      <c r="D605" s="43"/>
      <c r="E605" s="43"/>
      <c r="F605" s="43"/>
      <c r="G605" s="194"/>
      <c r="H605" s="194"/>
      <c r="I605" s="194"/>
      <c r="J605" s="196"/>
      <c r="K605" s="196"/>
      <c r="L605" s="196"/>
      <c r="M605" s="196"/>
      <c r="N605" s="196"/>
      <c r="O605" s="197"/>
      <c r="P605" s="197"/>
      <c r="Q605" s="197"/>
      <c r="R605" s="197"/>
      <c r="S605" s="197"/>
      <c r="T605" s="197"/>
      <c r="U605" s="198"/>
      <c r="V605" s="257"/>
      <c r="W605" s="258"/>
      <c r="X605" s="200"/>
      <c r="Y605" s="43"/>
      <c r="Z605" s="199"/>
      <c r="AA605" s="199"/>
      <c r="AB605" s="199"/>
      <c r="AC605" s="199"/>
      <c r="AD605" s="199"/>
      <c r="AE605" s="43"/>
      <c r="AF605" s="199"/>
      <c r="AG605" s="196"/>
      <c r="AH605" s="201"/>
      <c r="AI605" s="201"/>
      <c r="AJ605" s="201"/>
      <c r="AK605" s="43"/>
      <c r="AL605" s="43"/>
      <c r="AM605" s="43"/>
      <c r="AN605" s="64"/>
      <c r="AO605" s="64"/>
      <c r="AP605" s="202"/>
      <c r="AQ605" s="202"/>
      <c r="AR605" s="64"/>
    </row>
    <row r="606" spans="1:44" ht="15.75" customHeight="1" x14ac:dyDescent="0.2">
      <c r="A606" s="43"/>
      <c r="B606" s="43"/>
      <c r="C606" s="43"/>
      <c r="D606" s="43"/>
      <c r="E606" s="43"/>
      <c r="F606" s="43"/>
      <c r="G606" s="194"/>
      <c r="H606" s="194"/>
      <c r="I606" s="194"/>
      <c r="J606" s="196"/>
      <c r="K606" s="196"/>
      <c r="L606" s="196"/>
      <c r="M606" s="196"/>
      <c r="N606" s="196"/>
      <c r="O606" s="197"/>
      <c r="P606" s="197"/>
      <c r="Q606" s="197"/>
      <c r="R606" s="197"/>
      <c r="S606" s="197"/>
      <c r="T606" s="197"/>
      <c r="U606" s="198"/>
      <c r="V606" s="257"/>
      <c r="W606" s="258"/>
      <c r="X606" s="200"/>
      <c r="Y606" s="43"/>
      <c r="Z606" s="199"/>
      <c r="AA606" s="199"/>
      <c r="AB606" s="199"/>
      <c r="AC606" s="199"/>
      <c r="AD606" s="199"/>
      <c r="AE606" s="43"/>
      <c r="AF606" s="199"/>
      <c r="AG606" s="196"/>
      <c r="AH606" s="201"/>
      <c r="AI606" s="201"/>
      <c r="AJ606" s="201"/>
      <c r="AK606" s="43"/>
      <c r="AL606" s="43"/>
      <c r="AM606" s="43"/>
      <c r="AN606" s="64"/>
      <c r="AO606" s="64"/>
      <c r="AP606" s="202"/>
      <c r="AQ606" s="202"/>
      <c r="AR606" s="64"/>
    </row>
    <row r="607" spans="1:44" ht="15.75" customHeight="1" x14ac:dyDescent="0.2">
      <c r="A607" s="43"/>
      <c r="B607" s="43"/>
      <c r="C607" s="43"/>
      <c r="D607" s="43"/>
      <c r="E607" s="43"/>
      <c r="F607" s="43"/>
      <c r="G607" s="194"/>
      <c r="H607" s="194"/>
      <c r="I607" s="194"/>
      <c r="J607" s="196"/>
      <c r="K607" s="196"/>
      <c r="L607" s="196"/>
      <c r="M607" s="196"/>
      <c r="N607" s="196"/>
      <c r="O607" s="197"/>
      <c r="P607" s="197"/>
      <c r="Q607" s="197"/>
      <c r="R607" s="197"/>
      <c r="S607" s="197"/>
      <c r="T607" s="197"/>
      <c r="U607" s="198"/>
      <c r="V607" s="257"/>
      <c r="W607" s="258"/>
      <c r="X607" s="200"/>
      <c r="Y607" s="43"/>
      <c r="Z607" s="199"/>
      <c r="AA607" s="199"/>
      <c r="AB607" s="199"/>
      <c r="AC607" s="199"/>
      <c r="AD607" s="199"/>
      <c r="AE607" s="43"/>
      <c r="AF607" s="199"/>
      <c r="AG607" s="196"/>
      <c r="AH607" s="201"/>
      <c r="AI607" s="201"/>
      <c r="AJ607" s="201"/>
      <c r="AK607" s="43"/>
      <c r="AL607" s="43"/>
      <c r="AM607" s="43"/>
      <c r="AN607" s="64"/>
      <c r="AO607" s="64"/>
      <c r="AP607" s="202"/>
      <c r="AQ607" s="202"/>
      <c r="AR607" s="64"/>
    </row>
    <row r="608" spans="1:44" ht="15.75" customHeight="1" x14ac:dyDescent="0.2">
      <c r="A608" s="43"/>
      <c r="B608" s="43"/>
      <c r="C608" s="43"/>
      <c r="D608" s="43"/>
      <c r="E608" s="43"/>
      <c r="F608" s="43"/>
      <c r="G608" s="194"/>
      <c r="H608" s="194"/>
      <c r="I608" s="194"/>
      <c r="J608" s="196"/>
      <c r="K608" s="196"/>
      <c r="L608" s="196"/>
      <c r="M608" s="196"/>
      <c r="N608" s="196"/>
      <c r="O608" s="197"/>
      <c r="P608" s="197"/>
      <c r="Q608" s="197"/>
      <c r="R608" s="197"/>
      <c r="S608" s="197"/>
      <c r="T608" s="197"/>
      <c r="U608" s="198"/>
      <c r="V608" s="257"/>
      <c r="W608" s="258"/>
      <c r="X608" s="200"/>
      <c r="Y608" s="43"/>
      <c r="Z608" s="199"/>
      <c r="AA608" s="199"/>
      <c r="AB608" s="199"/>
      <c r="AC608" s="199"/>
      <c r="AD608" s="199"/>
      <c r="AE608" s="43"/>
      <c r="AF608" s="199"/>
      <c r="AG608" s="196"/>
      <c r="AH608" s="201"/>
      <c r="AI608" s="201"/>
      <c r="AJ608" s="201"/>
      <c r="AK608" s="43"/>
      <c r="AL608" s="43"/>
      <c r="AM608" s="43"/>
      <c r="AN608" s="64"/>
      <c r="AO608" s="64"/>
      <c r="AP608" s="202"/>
      <c r="AQ608" s="202"/>
      <c r="AR608" s="64"/>
    </row>
    <row r="609" spans="1:44" ht="15.75" customHeight="1" x14ac:dyDescent="0.2">
      <c r="A609" s="43"/>
      <c r="B609" s="43"/>
      <c r="C609" s="43"/>
      <c r="D609" s="43"/>
      <c r="E609" s="43"/>
      <c r="F609" s="43"/>
      <c r="G609" s="194"/>
      <c r="H609" s="194"/>
      <c r="I609" s="194"/>
      <c r="J609" s="196"/>
      <c r="K609" s="196"/>
      <c r="L609" s="196"/>
      <c r="M609" s="196"/>
      <c r="N609" s="196"/>
      <c r="O609" s="197"/>
      <c r="P609" s="197"/>
      <c r="Q609" s="197"/>
      <c r="R609" s="197"/>
      <c r="S609" s="197"/>
      <c r="T609" s="197"/>
      <c r="U609" s="198"/>
      <c r="V609" s="257"/>
      <c r="W609" s="258"/>
      <c r="X609" s="200"/>
      <c r="Y609" s="43"/>
      <c r="Z609" s="199"/>
      <c r="AA609" s="199"/>
      <c r="AB609" s="199"/>
      <c r="AC609" s="199"/>
      <c r="AD609" s="199"/>
      <c r="AE609" s="43"/>
      <c r="AF609" s="199"/>
      <c r="AG609" s="196"/>
      <c r="AH609" s="201"/>
      <c r="AI609" s="201"/>
      <c r="AJ609" s="201"/>
      <c r="AK609" s="43"/>
      <c r="AL609" s="43"/>
      <c r="AM609" s="43"/>
      <c r="AN609" s="64"/>
      <c r="AO609" s="64"/>
      <c r="AP609" s="202"/>
      <c r="AQ609" s="202"/>
      <c r="AR609" s="64"/>
    </row>
    <row r="610" spans="1:44" ht="15.75" customHeight="1" x14ac:dyDescent="0.2">
      <c r="A610" s="43"/>
      <c r="B610" s="43"/>
      <c r="C610" s="43"/>
      <c r="D610" s="43"/>
      <c r="E610" s="43"/>
      <c r="F610" s="43"/>
      <c r="G610" s="194"/>
      <c r="H610" s="194"/>
      <c r="I610" s="194"/>
      <c r="J610" s="196"/>
      <c r="K610" s="196"/>
      <c r="L610" s="196"/>
      <c r="M610" s="196"/>
      <c r="N610" s="196"/>
      <c r="O610" s="197"/>
      <c r="P610" s="197"/>
      <c r="Q610" s="197"/>
      <c r="R610" s="197"/>
      <c r="S610" s="197"/>
      <c r="T610" s="197"/>
      <c r="U610" s="198"/>
      <c r="V610" s="257"/>
      <c r="W610" s="258"/>
      <c r="X610" s="200"/>
      <c r="Y610" s="43"/>
      <c r="Z610" s="199"/>
      <c r="AA610" s="199"/>
      <c r="AB610" s="199"/>
      <c r="AC610" s="199"/>
      <c r="AD610" s="199"/>
      <c r="AE610" s="43"/>
      <c r="AF610" s="199"/>
      <c r="AG610" s="196"/>
      <c r="AH610" s="201"/>
      <c r="AI610" s="201"/>
      <c r="AJ610" s="201"/>
      <c r="AK610" s="43"/>
      <c r="AL610" s="43"/>
      <c r="AM610" s="43"/>
      <c r="AN610" s="64"/>
      <c r="AO610" s="64"/>
      <c r="AP610" s="202"/>
      <c r="AQ610" s="202"/>
      <c r="AR610" s="64"/>
    </row>
    <row r="611" spans="1:44" ht="15.75" customHeight="1" x14ac:dyDescent="0.2">
      <c r="A611" s="43"/>
      <c r="B611" s="43"/>
      <c r="C611" s="43"/>
      <c r="D611" s="43"/>
      <c r="E611" s="43"/>
      <c r="F611" s="43"/>
      <c r="G611" s="194"/>
      <c r="H611" s="194"/>
      <c r="I611" s="194"/>
      <c r="J611" s="196"/>
      <c r="K611" s="196"/>
      <c r="L611" s="196"/>
      <c r="M611" s="196"/>
      <c r="N611" s="196"/>
      <c r="O611" s="197"/>
      <c r="P611" s="197"/>
      <c r="Q611" s="197"/>
      <c r="R611" s="197"/>
      <c r="S611" s="197"/>
      <c r="T611" s="197"/>
      <c r="U611" s="198"/>
      <c r="V611" s="257"/>
      <c r="W611" s="258"/>
      <c r="X611" s="200"/>
      <c r="Y611" s="43"/>
      <c r="Z611" s="199"/>
      <c r="AA611" s="199"/>
      <c r="AB611" s="199"/>
      <c r="AC611" s="199"/>
      <c r="AD611" s="199"/>
      <c r="AE611" s="43"/>
      <c r="AF611" s="199"/>
      <c r="AG611" s="196"/>
      <c r="AH611" s="201"/>
      <c r="AI611" s="201"/>
      <c r="AJ611" s="201"/>
      <c r="AK611" s="43"/>
      <c r="AL611" s="43"/>
      <c r="AM611" s="43"/>
      <c r="AN611" s="64"/>
      <c r="AO611" s="64"/>
      <c r="AP611" s="202"/>
      <c r="AQ611" s="202"/>
      <c r="AR611" s="64"/>
    </row>
    <row r="612" spans="1:44" ht="15.75" customHeight="1" x14ac:dyDescent="0.2">
      <c r="A612" s="43"/>
      <c r="B612" s="43"/>
      <c r="C612" s="43"/>
      <c r="D612" s="43"/>
      <c r="E612" s="43"/>
      <c r="F612" s="43"/>
      <c r="G612" s="194"/>
      <c r="H612" s="194"/>
      <c r="I612" s="194"/>
      <c r="J612" s="196"/>
      <c r="K612" s="196"/>
      <c r="L612" s="196"/>
      <c r="M612" s="196"/>
      <c r="N612" s="196"/>
      <c r="O612" s="197"/>
      <c r="P612" s="197"/>
      <c r="Q612" s="197"/>
      <c r="R612" s="197"/>
      <c r="S612" s="197"/>
      <c r="T612" s="197"/>
      <c r="U612" s="198"/>
      <c r="V612" s="257"/>
      <c r="W612" s="258"/>
      <c r="X612" s="200"/>
      <c r="Y612" s="43"/>
      <c r="Z612" s="199"/>
      <c r="AA612" s="199"/>
      <c r="AB612" s="199"/>
      <c r="AC612" s="199"/>
      <c r="AD612" s="199"/>
      <c r="AE612" s="43"/>
      <c r="AF612" s="199"/>
      <c r="AG612" s="196"/>
      <c r="AH612" s="201"/>
      <c r="AI612" s="201"/>
      <c r="AJ612" s="201"/>
      <c r="AK612" s="43"/>
      <c r="AL612" s="43"/>
      <c r="AM612" s="43"/>
      <c r="AN612" s="64"/>
      <c r="AO612" s="64"/>
      <c r="AP612" s="202"/>
      <c r="AQ612" s="202"/>
      <c r="AR612" s="64"/>
    </row>
    <row r="613" spans="1:44" ht="15.75" customHeight="1" x14ac:dyDescent="0.2">
      <c r="A613" s="43"/>
      <c r="B613" s="43"/>
      <c r="C613" s="43"/>
      <c r="D613" s="43"/>
      <c r="E613" s="43"/>
      <c r="F613" s="43"/>
      <c r="G613" s="194"/>
      <c r="H613" s="194"/>
      <c r="I613" s="194"/>
      <c r="J613" s="196"/>
      <c r="K613" s="196"/>
      <c r="L613" s="196"/>
      <c r="M613" s="196"/>
      <c r="N613" s="196"/>
      <c r="O613" s="197"/>
      <c r="P613" s="197"/>
      <c r="Q613" s="197"/>
      <c r="R613" s="197"/>
      <c r="S613" s="197"/>
      <c r="T613" s="197"/>
      <c r="U613" s="198"/>
      <c r="V613" s="257"/>
      <c r="W613" s="258"/>
      <c r="X613" s="200"/>
      <c r="Y613" s="43"/>
      <c r="Z613" s="199"/>
      <c r="AA613" s="199"/>
      <c r="AB613" s="199"/>
      <c r="AC613" s="199"/>
      <c r="AD613" s="199"/>
      <c r="AE613" s="43"/>
      <c r="AF613" s="199"/>
      <c r="AG613" s="196"/>
      <c r="AH613" s="201"/>
      <c r="AI613" s="201"/>
      <c r="AJ613" s="201"/>
      <c r="AK613" s="43"/>
      <c r="AL613" s="43"/>
      <c r="AM613" s="43"/>
      <c r="AN613" s="64"/>
      <c r="AO613" s="64"/>
      <c r="AP613" s="202"/>
      <c r="AQ613" s="202"/>
      <c r="AR613" s="64"/>
    </row>
    <row r="614" spans="1:44" ht="15.75" customHeight="1" x14ac:dyDescent="0.2">
      <c r="A614" s="43"/>
      <c r="B614" s="43"/>
      <c r="C614" s="43"/>
      <c r="D614" s="43"/>
      <c r="E614" s="43"/>
      <c r="F614" s="43"/>
      <c r="G614" s="194"/>
      <c r="H614" s="194"/>
      <c r="I614" s="194"/>
      <c r="J614" s="196"/>
      <c r="K614" s="196"/>
      <c r="L614" s="196"/>
      <c r="M614" s="196"/>
      <c r="N614" s="196"/>
      <c r="O614" s="197"/>
      <c r="P614" s="197"/>
      <c r="Q614" s="197"/>
      <c r="R614" s="197"/>
      <c r="S614" s="197"/>
      <c r="T614" s="197"/>
      <c r="U614" s="198"/>
      <c r="V614" s="257"/>
      <c r="W614" s="258"/>
      <c r="X614" s="200"/>
      <c r="Y614" s="43"/>
      <c r="Z614" s="199"/>
      <c r="AA614" s="199"/>
      <c r="AB614" s="199"/>
      <c r="AC614" s="199"/>
      <c r="AD614" s="199"/>
      <c r="AE614" s="43"/>
      <c r="AF614" s="199"/>
      <c r="AG614" s="196"/>
      <c r="AH614" s="201"/>
      <c r="AI614" s="201"/>
      <c r="AJ614" s="201"/>
      <c r="AK614" s="43"/>
      <c r="AL614" s="43"/>
      <c r="AM614" s="43"/>
      <c r="AN614" s="64"/>
      <c r="AO614" s="64"/>
      <c r="AP614" s="202"/>
      <c r="AQ614" s="202"/>
      <c r="AR614" s="64"/>
    </row>
    <row r="615" spans="1:44" ht="15.75" customHeight="1" x14ac:dyDescent="0.2">
      <c r="A615" s="43"/>
      <c r="B615" s="43"/>
      <c r="C615" s="43"/>
      <c r="D615" s="43"/>
      <c r="E615" s="43"/>
      <c r="F615" s="43"/>
      <c r="G615" s="194"/>
      <c r="H615" s="194"/>
      <c r="I615" s="194"/>
      <c r="J615" s="196"/>
      <c r="K615" s="196"/>
      <c r="L615" s="196"/>
      <c r="M615" s="196"/>
      <c r="N615" s="196"/>
      <c r="O615" s="197"/>
      <c r="P615" s="197"/>
      <c r="Q615" s="197"/>
      <c r="R615" s="197"/>
      <c r="S615" s="197"/>
      <c r="T615" s="197"/>
      <c r="U615" s="198"/>
      <c r="V615" s="257"/>
      <c r="W615" s="258"/>
      <c r="X615" s="200"/>
      <c r="Y615" s="43"/>
      <c r="Z615" s="199"/>
      <c r="AA615" s="199"/>
      <c r="AB615" s="199"/>
      <c r="AC615" s="199"/>
      <c r="AD615" s="199"/>
      <c r="AE615" s="43"/>
      <c r="AF615" s="199"/>
      <c r="AG615" s="196"/>
      <c r="AH615" s="201"/>
      <c r="AI615" s="201"/>
      <c r="AJ615" s="201"/>
      <c r="AK615" s="43"/>
      <c r="AL615" s="43"/>
      <c r="AM615" s="43"/>
      <c r="AN615" s="64"/>
      <c r="AO615" s="64"/>
      <c r="AP615" s="202"/>
      <c r="AQ615" s="202"/>
      <c r="AR615" s="64"/>
    </row>
    <row r="616" spans="1:44" ht="15.75" customHeight="1" x14ac:dyDescent="0.2">
      <c r="A616" s="43"/>
      <c r="B616" s="43"/>
      <c r="C616" s="43"/>
      <c r="D616" s="43"/>
      <c r="E616" s="43"/>
      <c r="F616" s="43"/>
      <c r="G616" s="194"/>
      <c r="H616" s="194"/>
      <c r="I616" s="194"/>
      <c r="J616" s="196"/>
      <c r="K616" s="196"/>
      <c r="L616" s="196"/>
      <c r="M616" s="196"/>
      <c r="N616" s="196"/>
      <c r="O616" s="197"/>
      <c r="P616" s="197"/>
      <c r="Q616" s="197"/>
      <c r="R616" s="197"/>
      <c r="S616" s="197"/>
      <c r="T616" s="197"/>
      <c r="U616" s="198"/>
      <c r="V616" s="257"/>
      <c r="W616" s="258"/>
      <c r="X616" s="200"/>
      <c r="Y616" s="43"/>
      <c r="Z616" s="199"/>
      <c r="AA616" s="199"/>
      <c r="AB616" s="199"/>
      <c r="AC616" s="199"/>
      <c r="AD616" s="199"/>
      <c r="AE616" s="43"/>
      <c r="AF616" s="199"/>
      <c r="AG616" s="196"/>
      <c r="AH616" s="201"/>
      <c r="AI616" s="201"/>
      <c r="AJ616" s="201"/>
      <c r="AK616" s="43"/>
      <c r="AL616" s="43"/>
      <c r="AM616" s="43"/>
      <c r="AN616" s="64"/>
      <c r="AO616" s="64"/>
      <c r="AP616" s="202"/>
      <c r="AQ616" s="202"/>
      <c r="AR616" s="64"/>
    </row>
    <row r="617" spans="1:44" ht="15.75" customHeight="1" x14ac:dyDescent="0.2">
      <c r="A617" s="43"/>
      <c r="B617" s="43"/>
      <c r="C617" s="43"/>
      <c r="D617" s="43"/>
      <c r="E617" s="43"/>
      <c r="F617" s="43"/>
      <c r="G617" s="194"/>
      <c r="H617" s="194"/>
      <c r="I617" s="194"/>
      <c r="J617" s="196"/>
      <c r="K617" s="196"/>
      <c r="L617" s="196"/>
      <c r="M617" s="196"/>
      <c r="N617" s="196"/>
      <c r="O617" s="197"/>
      <c r="P617" s="197"/>
      <c r="Q617" s="197"/>
      <c r="R617" s="197"/>
      <c r="S617" s="197"/>
      <c r="T617" s="197"/>
      <c r="U617" s="198"/>
      <c r="V617" s="257"/>
      <c r="W617" s="258"/>
      <c r="X617" s="200"/>
      <c r="Y617" s="43"/>
      <c r="Z617" s="199"/>
      <c r="AA617" s="199"/>
      <c r="AB617" s="199"/>
      <c r="AC617" s="199"/>
      <c r="AD617" s="199"/>
      <c r="AE617" s="43"/>
      <c r="AF617" s="199"/>
      <c r="AG617" s="196"/>
      <c r="AH617" s="201"/>
      <c r="AI617" s="201"/>
      <c r="AJ617" s="201"/>
      <c r="AK617" s="43"/>
      <c r="AL617" s="43"/>
      <c r="AM617" s="43"/>
      <c r="AN617" s="64"/>
      <c r="AO617" s="64"/>
      <c r="AP617" s="202"/>
      <c r="AQ617" s="202"/>
      <c r="AR617" s="64"/>
    </row>
    <row r="618" spans="1:44" ht="15.75" customHeight="1" x14ac:dyDescent="0.2">
      <c r="A618" s="43"/>
      <c r="B618" s="43"/>
      <c r="C618" s="43"/>
      <c r="D618" s="43"/>
      <c r="E618" s="43"/>
      <c r="F618" s="43"/>
      <c r="G618" s="194"/>
      <c r="H618" s="194"/>
      <c r="I618" s="194"/>
      <c r="J618" s="196"/>
      <c r="K618" s="196"/>
      <c r="L618" s="196"/>
      <c r="M618" s="196"/>
      <c r="N618" s="196"/>
      <c r="O618" s="197"/>
      <c r="P618" s="197"/>
      <c r="Q618" s="197"/>
      <c r="R618" s="197"/>
      <c r="S618" s="197"/>
      <c r="T618" s="197"/>
      <c r="U618" s="198"/>
      <c r="V618" s="257"/>
      <c r="W618" s="258"/>
      <c r="X618" s="200"/>
      <c r="Y618" s="43"/>
      <c r="Z618" s="199"/>
      <c r="AA618" s="199"/>
      <c r="AB618" s="199"/>
      <c r="AC618" s="199"/>
      <c r="AD618" s="199"/>
      <c r="AE618" s="43"/>
      <c r="AF618" s="199"/>
      <c r="AG618" s="196"/>
      <c r="AH618" s="201"/>
      <c r="AI618" s="201"/>
      <c r="AJ618" s="201"/>
      <c r="AK618" s="43"/>
      <c r="AL618" s="43"/>
      <c r="AM618" s="43"/>
      <c r="AN618" s="64"/>
      <c r="AO618" s="64"/>
      <c r="AP618" s="202"/>
      <c r="AQ618" s="202"/>
      <c r="AR618" s="64"/>
    </row>
    <row r="619" spans="1:44" ht="15.75" customHeight="1" x14ac:dyDescent="0.2">
      <c r="A619" s="43"/>
      <c r="B619" s="43"/>
      <c r="C619" s="43"/>
      <c r="D619" s="43"/>
      <c r="E619" s="43"/>
      <c r="F619" s="43"/>
      <c r="G619" s="194"/>
      <c r="H619" s="194"/>
      <c r="I619" s="194"/>
      <c r="J619" s="196"/>
      <c r="K619" s="196"/>
      <c r="L619" s="196"/>
      <c r="M619" s="196"/>
      <c r="N619" s="196"/>
      <c r="O619" s="197"/>
      <c r="P619" s="197"/>
      <c r="Q619" s="197"/>
      <c r="R619" s="197"/>
      <c r="S619" s="197"/>
      <c r="T619" s="197"/>
      <c r="U619" s="198"/>
      <c r="V619" s="257"/>
      <c r="W619" s="258"/>
      <c r="X619" s="200"/>
      <c r="Y619" s="43"/>
      <c r="Z619" s="199"/>
      <c r="AA619" s="199"/>
      <c r="AB619" s="199"/>
      <c r="AC619" s="199"/>
      <c r="AD619" s="199"/>
      <c r="AE619" s="43"/>
      <c r="AF619" s="199"/>
      <c r="AG619" s="196"/>
      <c r="AH619" s="201"/>
      <c r="AI619" s="201"/>
      <c r="AJ619" s="201"/>
      <c r="AK619" s="43"/>
      <c r="AL619" s="43"/>
      <c r="AM619" s="43"/>
      <c r="AN619" s="64"/>
      <c r="AO619" s="64"/>
      <c r="AP619" s="202"/>
      <c r="AQ619" s="202"/>
      <c r="AR619" s="64"/>
    </row>
    <row r="620" spans="1:44" ht="15.75" customHeight="1" x14ac:dyDescent="0.2">
      <c r="A620" s="43"/>
      <c r="B620" s="43"/>
      <c r="C620" s="43"/>
      <c r="D620" s="43"/>
      <c r="E620" s="43"/>
      <c r="F620" s="43"/>
      <c r="G620" s="194"/>
      <c r="H620" s="194"/>
      <c r="I620" s="194"/>
      <c r="J620" s="196"/>
      <c r="K620" s="196"/>
      <c r="L620" s="196"/>
      <c r="M620" s="196"/>
      <c r="N620" s="196"/>
      <c r="O620" s="197"/>
      <c r="P620" s="197"/>
      <c r="Q620" s="197"/>
      <c r="R620" s="197"/>
      <c r="S620" s="197"/>
      <c r="T620" s="197"/>
      <c r="U620" s="198"/>
      <c r="V620" s="257"/>
      <c r="W620" s="258"/>
      <c r="X620" s="200"/>
      <c r="Y620" s="43"/>
      <c r="Z620" s="199"/>
      <c r="AA620" s="199"/>
      <c r="AB620" s="199"/>
      <c r="AC620" s="199"/>
      <c r="AD620" s="199"/>
      <c r="AE620" s="43"/>
      <c r="AF620" s="199"/>
      <c r="AG620" s="196"/>
      <c r="AH620" s="201"/>
      <c r="AI620" s="201"/>
      <c r="AJ620" s="201"/>
      <c r="AK620" s="43"/>
      <c r="AL620" s="43"/>
      <c r="AM620" s="43"/>
      <c r="AN620" s="64"/>
      <c r="AO620" s="64"/>
      <c r="AP620" s="202"/>
      <c r="AQ620" s="202"/>
      <c r="AR620" s="64"/>
    </row>
    <row r="621" spans="1:44" ht="15.75" customHeight="1" x14ac:dyDescent="0.2">
      <c r="A621" s="43"/>
      <c r="B621" s="43"/>
      <c r="C621" s="43"/>
      <c r="D621" s="43"/>
      <c r="E621" s="43"/>
      <c r="F621" s="43"/>
      <c r="G621" s="194"/>
      <c r="H621" s="194"/>
      <c r="I621" s="194"/>
      <c r="J621" s="196"/>
      <c r="K621" s="196"/>
      <c r="L621" s="196"/>
      <c r="M621" s="196"/>
      <c r="N621" s="196"/>
      <c r="O621" s="197"/>
      <c r="P621" s="197"/>
      <c r="Q621" s="197"/>
      <c r="R621" s="197"/>
      <c r="S621" s="197"/>
      <c r="T621" s="197"/>
      <c r="U621" s="198"/>
      <c r="V621" s="257"/>
      <c r="W621" s="258"/>
      <c r="X621" s="200"/>
      <c r="Y621" s="43"/>
      <c r="Z621" s="199"/>
      <c r="AA621" s="199"/>
      <c r="AB621" s="199"/>
      <c r="AC621" s="199"/>
      <c r="AD621" s="199"/>
      <c r="AE621" s="43"/>
      <c r="AF621" s="199"/>
      <c r="AG621" s="196"/>
      <c r="AH621" s="201"/>
      <c r="AI621" s="201"/>
      <c r="AJ621" s="201"/>
      <c r="AK621" s="43"/>
      <c r="AL621" s="43"/>
      <c r="AM621" s="43"/>
      <c r="AN621" s="64"/>
      <c r="AO621" s="64"/>
      <c r="AP621" s="202"/>
      <c r="AQ621" s="202"/>
      <c r="AR621" s="64"/>
    </row>
    <row r="622" spans="1:44" ht="15.75" customHeight="1" x14ac:dyDescent="0.2">
      <c r="A622" s="43"/>
      <c r="B622" s="43"/>
      <c r="C622" s="43"/>
      <c r="D622" s="43"/>
      <c r="E622" s="43"/>
      <c r="F622" s="43"/>
      <c r="G622" s="194"/>
      <c r="H622" s="194"/>
      <c r="I622" s="194"/>
      <c r="J622" s="196"/>
      <c r="K622" s="196"/>
      <c r="L622" s="196"/>
      <c r="M622" s="196"/>
      <c r="N622" s="196"/>
      <c r="O622" s="197"/>
      <c r="P622" s="197"/>
      <c r="Q622" s="197"/>
      <c r="R622" s="197"/>
      <c r="S622" s="197"/>
      <c r="T622" s="197"/>
      <c r="U622" s="198"/>
      <c r="V622" s="257"/>
      <c r="W622" s="258"/>
      <c r="X622" s="200"/>
      <c r="Y622" s="43"/>
      <c r="Z622" s="199"/>
      <c r="AA622" s="199"/>
      <c r="AB622" s="199"/>
      <c r="AC622" s="199"/>
      <c r="AD622" s="199"/>
      <c r="AE622" s="43"/>
      <c r="AF622" s="199"/>
      <c r="AG622" s="196"/>
      <c r="AH622" s="201"/>
      <c r="AI622" s="201"/>
      <c r="AJ622" s="201"/>
      <c r="AK622" s="43"/>
      <c r="AL622" s="43"/>
      <c r="AM622" s="43"/>
      <c r="AN622" s="64"/>
      <c r="AO622" s="64"/>
      <c r="AP622" s="202"/>
      <c r="AQ622" s="202"/>
      <c r="AR622" s="64"/>
    </row>
    <row r="623" spans="1:44" ht="15.75" customHeight="1" x14ac:dyDescent="0.2">
      <c r="A623" s="43"/>
      <c r="B623" s="43"/>
      <c r="C623" s="43"/>
      <c r="D623" s="43"/>
      <c r="E623" s="43"/>
      <c r="F623" s="43"/>
      <c r="G623" s="194"/>
      <c r="H623" s="194"/>
      <c r="I623" s="194"/>
      <c r="J623" s="196"/>
      <c r="K623" s="196"/>
      <c r="L623" s="196"/>
      <c r="M623" s="196"/>
      <c r="N623" s="196"/>
      <c r="O623" s="197"/>
      <c r="P623" s="197"/>
      <c r="Q623" s="197"/>
      <c r="R623" s="197"/>
      <c r="S623" s="197"/>
      <c r="T623" s="197"/>
      <c r="U623" s="198"/>
      <c r="V623" s="257"/>
      <c r="W623" s="258"/>
      <c r="X623" s="200"/>
      <c r="Y623" s="43"/>
      <c r="Z623" s="199"/>
      <c r="AA623" s="199"/>
      <c r="AB623" s="199"/>
      <c r="AC623" s="199"/>
      <c r="AD623" s="199"/>
      <c r="AE623" s="43"/>
      <c r="AF623" s="199"/>
      <c r="AG623" s="196"/>
      <c r="AH623" s="201"/>
      <c r="AI623" s="201"/>
      <c r="AJ623" s="201"/>
      <c r="AK623" s="43"/>
      <c r="AL623" s="43"/>
      <c r="AM623" s="43"/>
      <c r="AN623" s="64"/>
      <c r="AO623" s="64"/>
      <c r="AP623" s="202"/>
      <c r="AQ623" s="202"/>
      <c r="AR623" s="64"/>
    </row>
    <row r="624" spans="1:44" ht="15.75" customHeight="1" x14ac:dyDescent="0.2">
      <c r="A624" s="43"/>
      <c r="B624" s="43"/>
      <c r="C624" s="43"/>
      <c r="D624" s="43"/>
      <c r="E624" s="43"/>
      <c r="F624" s="43"/>
      <c r="G624" s="194"/>
      <c r="H624" s="194"/>
      <c r="I624" s="194"/>
      <c r="J624" s="196"/>
      <c r="K624" s="196"/>
      <c r="L624" s="196"/>
      <c r="M624" s="196"/>
      <c r="N624" s="196"/>
      <c r="O624" s="197"/>
      <c r="P624" s="197"/>
      <c r="Q624" s="197"/>
      <c r="R624" s="197"/>
      <c r="S624" s="197"/>
      <c r="T624" s="197"/>
      <c r="U624" s="198"/>
      <c r="V624" s="257"/>
      <c r="W624" s="258"/>
      <c r="X624" s="200"/>
      <c r="Y624" s="43"/>
      <c r="Z624" s="199"/>
      <c r="AA624" s="199"/>
      <c r="AB624" s="199"/>
      <c r="AC624" s="199"/>
      <c r="AD624" s="199"/>
      <c r="AE624" s="43"/>
      <c r="AF624" s="199"/>
      <c r="AG624" s="196"/>
      <c r="AH624" s="201"/>
      <c r="AI624" s="201"/>
      <c r="AJ624" s="201"/>
      <c r="AK624" s="43"/>
      <c r="AL624" s="43"/>
      <c r="AM624" s="43"/>
      <c r="AN624" s="64"/>
      <c r="AO624" s="64"/>
      <c r="AP624" s="202"/>
      <c r="AQ624" s="202"/>
      <c r="AR624" s="64"/>
    </row>
    <row r="625" spans="1:44" ht="15.75" customHeight="1" x14ac:dyDescent="0.2">
      <c r="A625" s="43"/>
      <c r="B625" s="43"/>
      <c r="C625" s="43"/>
      <c r="D625" s="43"/>
      <c r="E625" s="43"/>
      <c r="F625" s="43"/>
      <c r="G625" s="194"/>
      <c r="H625" s="194"/>
      <c r="I625" s="194"/>
      <c r="J625" s="196"/>
      <c r="K625" s="196"/>
      <c r="L625" s="196"/>
      <c r="M625" s="196"/>
      <c r="N625" s="196"/>
      <c r="O625" s="197"/>
      <c r="P625" s="197"/>
      <c r="Q625" s="197"/>
      <c r="R625" s="197"/>
      <c r="S625" s="197"/>
      <c r="T625" s="197"/>
      <c r="U625" s="198"/>
      <c r="V625" s="257"/>
      <c r="W625" s="258"/>
      <c r="X625" s="200"/>
      <c r="Y625" s="43"/>
      <c r="Z625" s="199"/>
      <c r="AA625" s="199"/>
      <c r="AB625" s="199"/>
      <c r="AC625" s="199"/>
      <c r="AD625" s="199"/>
      <c r="AE625" s="43"/>
      <c r="AF625" s="199"/>
      <c r="AG625" s="196"/>
      <c r="AH625" s="201"/>
      <c r="AI625" s="201"/>
      <c r="AJ625" s="201"/>
      <c r="AK625" s="43"/>
      <c r="AL625" s="43"/>
      <c r="AM625" s="43"/>
      <c r="AN625" s="64"/>
      <c r="AO625" s="64"/>
      <c r="AP625" s="202"/>
      <c r="AQ625" s="202"/>
      <c r="AR625" s="64"/>
    </row>
    <row r="626" spans="1:44" ht="15.75" customHeight="1" x14ac:dyDescent="0.2">
      <c r="A626" s="43"/>
      <c r="B626" s="43"/>
      <c r="C626" s="43"/>
      <c r="D626" s="43"/>
      <c r="E626" s="43"/>
      <c r="F626" s="43"/>
      <c r="G626" s="194"/>
      <c r="H626" s="194"/>
      <c r="I626" s="194"/>
      <c r="J626" s="196"/>
      <c r="K626" s="196"/>
      <c r="L626" s="196"/>
      <c r="M626" s="196"/>
      <c r="N626" s="196"/>
      <c r="O626" s="197"/>
      <c r="P626" s="197"/>
      <c r="Q626" s="197"/>
      <c r="R626" s="197"/>
      <c r="S626" s="197"/>
      <c r="T626" s="197"/>
      <c r="U626" s="198"/>
      <c r="V626" s="257"/>
      <c r="W626" s="258"/>
      <c r="X626" s="200"/>
      <c r="Y626" s="43"/>
      <c r="Z626" s="199"/>
      <c r="AA626" s="199"/>
      <c r="AB626" s="199"/>
      <c r="AC626" s="199"/>
      <c r="AD626" s="199"/>
      <c r="AE626" s="43"/>
      <c r="AF626" s="199"/>
      <c r="AG626" s="196"/>
      <c r="AH626" s="201"/>
      <c r="AI626" s="201"/>
      <c r="AJ626" s="201"/>
      <c r="AK626" s="43"/>
      <c r="AL626" s="43"/>
      <c r="AM626" s="43"/>
      <c r="AN626" s="64"/>
      <c r="AO626" s="64"/>
      <c r="AP626" s="202"/>
      <c r="AQ626" s="202"/>
      <c r="AR626" s="64"/>
    </row>
    <row r="627" spans="1:44" ht="15.75" customHeight="1" x14ac:dyDescent="0.2">
      <c r="A627" s="43"/>
      <c r="B627" s="43"/>
      <c r="C627" s="43"/>
      <c r="D627" s="43"/>
      <c r="E627" s="43"/>
      <c r="F627" s="43"/>
      <c r="G627" s="194"/>
      <c r="H627" s="194"/>
      <c r="I627" s="194"/>
      <c r="J627" s="196"/>
      <c r="K627" s="196"/>
      <c r="L627" s="196"/>
      <c r="M627" s="196"/>
      <c r="N627" s="196"/>
      <c r="O627" s="197"/>
      <c r="P627" s="197"/>
      <c r="Q627" s="197"/>
      <c r="R627" s="197"/>
      <c r="S627" s="197"/>
      <c r="T627" s="197"/>
      <c r="U627" s="198"/>
      <c r="V627" s="257"/>
      <c r="W627" s="258"/>
      <c r="X627" s="200"/>
      <c r="Y627" s="43"/>
      <c r="Z627" s="199"/>
      <c r="AA627" s="199"/>
      <c r="AB627" s="199"/>
      <c r="AC627" s="199"/>
      <c r="AD627" s="199"/>
      <c r="AE627" s="43"/>
      <c r="AF627" s="199"/>
      <c r="AG627" s="196"/>
      <c r="AH627" s="201"/>
      <c r="AI627" s="201"/>
      <c r="AJ627" s="201"/>
      <c r="AK627" s="43"/>
      <c r="AL627" s="43"/>
      <c r="AM627" s="43"/>
      <c r="AN627" s="64"/>
      <c r="AO627" s="64"/>
      <c r="AP627" s="202"/>
      <c r="AQ627" s="202"/>
      <c r="AR627" s="64"/>
    </row>
    <row r="628" spans="1:44" ht="15.75" customHeight="1" x14ac:dyDescent="0.2">
      <c r="A628" s="43"/>
      <c r="B628" s="43"/>
      <c r="C628" s="43"/>
      <c r="D628" s="43"/>
      <c r="E628" s="43"/>
      <c r="F628" s="43"/>
      <c r="G628" s="194"/>
      <c r="H628" s="194"/>
      <c r="I628" s="194"/>
      <c r="J628" s="196"/>
      <c r="K628" s="196"/>
      <c r="L628" s="196"/>
      <c r="M628" s="196"/>
      <c r="N628" s="196"/>
      <c r="O628" s="197"/>
      <c r="P628" s="197"/>
      <c r="Q628" s="197"/>
      <c r="R628" s="197"/>
      <c r="S628" s="197"/>
      <c r="T628" s="197"/>
      <c r="U628" s="198"/>
      <c r="V628" s="257"/>
      <c r="W628" s="258"/>
      <c r="X628" s="200"/>
      <c r="Y628" s="43"/>
      <c r="Z628" s="199"/>
      <c r="AA628" s="199"/>
      <c r="AB628" s="199"/>
      <c r="AC628" s="199"/>
      <c r="AD628" s="199"/>
      <c r="AE628" s="43"/>
      <c r="AF628" s="199"/>
      <c r="AG628" s="196"/>
      <c r="AH628" s="201"/>
      <c r="AI628" s="201"/>
      <c r="AJ628" s="201"/>
      <c r="AK628" s="43"/>
      <c r="AL628" s="43"/>
      <c r="AM628" s="43"/>
      <c r="AN628" s="64"/>
      <c r="AO628" s="64"/>
      <c r="AP628" s="202"/>
      <c r="AQ628" s="202"/>
      <c r="AR628" s="64"/>
    </row>
    <row r="629" spans="1:44" ht="15.75" customHeight="1" x14ac:dyDescent="0.2">
      <c r="A629" s="43"/>
      <c r="B629" s="43"/>
      <c r="C629" s="43"/>
      <c r="D629" s="43"/>
      <c r="E629" s="43"/>
      <c r="F629" s="43"/>
      <c r="G629" s="194"/>
      <c r="H629" s="194"/>
      <c r="I629" s="194"/>
      <c r="J629" s="196"/>
      <c r="K629" s="196"/>
      <c r="L629" s="196"/>
      <c r="M629" s="196"/>
      <c r="N629" s="196"/>
      <c r="O629" s="197"/>
      <c r="P629" s="197"/>
      <c r="Q629" s="197"/>
      <c r="R629" s="197"/>
      <c r="S629" s="197"/>
      <c r="T629" s="197"/>
      <c r="U629" s="198"/>
      <c r="V629" s="257"/>
      <c r="W629" s="258"/>
      <c r="X629" s="200"/>
      <c r="Y629" s="43"/>
      <c r="Z629" s="199"/>
      <c r="AA629" s="199"/>
      <c r="AB629" s="199"/>
      <c r="AC629" s="199"/>
      <c r="AD629" s="199"/>
      <c r="AE629" s="43"/>
      <c r="AF629" s="199"/>
      <c r="AG629" s="196"/>
      <c r="AH629" s="201"/>
      <c r="AI629" s="201"/>
      <c r="AJ629" s="201"/>
      <c r="AK629" s="43"/>
      <c r="AL629" s="43"/>
      <c r="AM629" s="43"/>
      <c r="AN629" s="64"/>
      <c r="AO629" s="64"/>
      <c r="AP629" s="202"/>
      <c r="AQ629" s="202"/>
      <c r="AR629" s="64"/>
    </row>
    <row r="630" spans="1:44" ht="15.75" customHeight="1" x14ac:dyDescent="0.2">
      <c r="A630" s="43"/>
      <c r="B630" s="43"/>
      <c r="C630" s="43"/>
      <c r="D630" s="43"/>
      <c r="E630" s="43"/>
      <c r="F630" s="43"/>
      <c r="G630" s="194"/>
      <c r="H630" s="194"/>
      <c r="I630" s="194"/>
      <c r="J630" s="196"/>
      <c r="K630" s="196"/>
      <c r="L630" s="196"/>
      <c r="M630" s="196"/>
      <c r="N630" s="196"/>
      <c r="O630" s="197"/>
      <c r="P630" s="197"/>
      <c r="Q630" s="197"/>
      <c r="R630" s="197"/>
      <c r="S630" s="197"/>
      <c r="T630" s="197"/>
      <c r="U630" s="198"/>
      <c r="V630" s="257"/>
      <c r="W630" s="258"/>
      <c r="X630" s="200"/>
      <c r="Y630" s="43"/>
      <c r="Z630" s="199"/>
      <c r="AA630" s="199"/>
      <c r="AB630" s="199"/>
      <c r="AC630" s="199"/>
      <c r="AD630" s="199"/>
      <c r="AE630" s="43"/>
      <c r="AF630" s="199"/>
      <c r="AG630" s="196"/>
      <c r="AH630" s="201"/>
      <c r="AI630" s="201"/>
      <c r="AJ630" s="201"/>
      <c r="AK630" s="43"/>
      <c r="AL630" s="43"/>
      <c r="AM630" s="43"/>
      <c r="AN630" s="64"/>
      <c r="AO630" s="64"/>
      <c r="AP630" s="202"/>
      <c r="AQ630" s="202"/>
      <c r="AR630" s="64"/>
    </row>
    <row r="631" spans="1:44" ht="15.75" customHeight="1" x14ac:dyDescent="0.2">
      <c r="A631" s="43"/>
      <c r="B631" s="43"/>
      <c r="C631" s="43"/>
      <c r="D631" s="43"/>
      <c r="E631" s="43"/>
      <c r="F631" s="43"/>
      <c r="G631" s="194"/>
      <c r="H631" s="194"/>
      <c r="I631" s="194"/>
      <c r="J631" s="196"/>
      <c r="K631" s="196"/>
      <c r="L631" s="196"/>
      <c r="M631" s="196"/>
      <c r="N631" s="196"/>
      <c r="O631" s="197"/>
      <c r="P631" s="197"/>
      <c r="Q631" s="197"/>
      <c r="R631" s="197"/>
      <c r="S631" s="197"/>
      <c r="T631" s="197"/>
      <c r="U631" s="198"/>
      <c r="V631" s="257"/>
      <c r="W631" s="258"/>
      <c r="X631" s="200"/>
      <c r="Y631" s="43"/>
      <c r="Z631" s="199"/>
      <c r="AA631" s="199"/>
      <c r="AB631" s="199"/>
      <c r="AC631" s="199"/>
      <c r="AD631" s="199"/>
      <c r="AE631" s="43"/>
      <c r="AF631" s="199"/>
      <c r="AG631" s="196"/>
      <c r="AH631" s="201"/>
      <c r="AI631" s="201"/>
      <c r="AJ631" s="201"/>
      <c r="AK631" s="43"/>
      <c r="AL631" s="43"/>
      <c r="AM631" s="43"/>
      <c r="AN631" s="64"/>
      <c r="AO631" s="64"/>
      <c r="AP631" s="202"/>
      <c r="AQ631" s="202"/>
      <c r="AR631" s="64"/>
    </row>
    <row r="632" spans="1:44" ht="15.75" customHeight="1" x14ac:dyDescent="0.2">
      <c r="A632" s="43"/>
      <c r="B632" s="43"/>
      <c r="C632" s="43"/>
      <c r="D632" s="43"/>
      <c r="E632" s="43"/>
      <c r="F632" s="43"/>
      <c r="G632" s="194"/>
      <c r="H632" s="194"/>
      <c r="I632" s="194"/>
      <c r="J632" s="196"/>
      <c r="K632" s="196"/>
      <c r="L632" s="196"/>
      <c r="M632" s="196"/>
      <c r="N632" s="196"/>
      <c r="O632" s="197"/>
      <c r="P632" s="197"/>
      <c r="Q632" s="197"/>
      <c r="R632" s="197"/>
      <c r="S632" s="197"/>
      <c r="T632" s="197"/>
      <c r="U632" s="198"/>
      <c r="V632" s="257"/>
      <c r="W632" s="258"/>
      <c r="X632" s="200"/>
      <c r="Y632" s="43"/>
      <c r="Z632" s="199"/>
      <c r="AA632" s="199"/>
      <c r="AB632" s="199"/>
      <c r="AC632" s="199"/>
      <c r="AD632" s="199"/>
      <c r="AE632" s="43"/>
      <c r="AF632" s="199"/>
      <c r="AG632" s="196"/>
      <c r="AH632" s="201"/>
      <c r="AI632" s="201"/>
      <c r="AJ632" s="201"/>
      <c r="AK632" s="43"/>
      <c r="AL632" s="43"/>
      <c r="AM632" s="43"/>
      <c r="AN632" s="64"/>
      <c r="AO632" s="64"/>
      <c r="AP632" s="202"/>
      <c r="AQ632" s="202"/>
      <c r="AR632" s="64"/>
    </row>
    <row r="633" spans="1:44" ht="15.75" customHeight="1" x14ac:dyDescent="0.2">
      <c r="A633" s="43"/>
      <c r="B633" s="43"/>
      <c r="C633" s="43"/>
      <c r="D633" s="43"/>
      <c r="E633" s="43"/>
      <c r="F633" s="43"/>
      <c r="G633" s="194"/>
      <c r="H633" s="194"/>
      <c r="I633" s="194"/>
      <c r="J633" s="196"/>
      <c r="K633" s="196"/>
      <c r="L633" s="196"/>
      <c r="M633" s="196"/>
      <c r="N633" s="196"/>
      <c r="O633" s="197"/>
      <c r="P633" s="197"/>
      <c r="Q633" s="197"/>
      <c r="R633" s="197"/>
      <c r="S633" s="197"/>
      <c r="T633" s="197"/>
      <c r="U633" s="198"/>
      <c r="V633" s="257"/>
      <c r="W633" s="258"/>
      <c r="X633" s="200"/>
      <c r="Y633" s="43"/>
      <c r="Z633" s="199"/>
      <c r="AA633" s="199"/>
      <c r="AB633" s="199"/>
      <c r="AC633" s="199"/>
      <c r="AD633" s="199"/>
      <c r="AE633" s="43"/>
      <c r="AF633" s="199"/>
      <c r="AG633" s="196"/>
      <c r="AH633" s="201"/>
      <c r="AI633" s="201"/>
      <c r="AJ633" s="201"/>
      <c r="AK633" s="43"/>
      <c r="AL633" s="43"/>
      <c r="AM633" s="43"/>
      <c r="AN633" s="64"/>
      <c r="AO633" s="64"/>
      <c r="AP633" s="202"/>
      <c r="AQ633" s="202"/>
      <c r="AR633" s="64"/>
    </row>
    <row r="634" spans="1:44" ht="15.75" customHeight="1" x14ac:dyDescent="0.2">
      <c r="A634" s="43"/>
      <c r="B634" s="43"/>
      <c r="C634" s="43"/>
      <c r="D634" s="43"/>
      <c r="E634" s="43"/>
      <c r="F634" s="43"/>
      <c r="G634" s="194"/>
      <c r="H634" s="194"/>
      <c r="I634" s="194"/>
      <c r="J634" s="196"/>
      <c r="K634" s="196"/>
      <c r="L634" s="196"/>
      <c r="M634" s="196"/>
      <c r="N634" s="196"/>
      <c r="O634" s="197"/>
      <c r="P634" s="197"/>
      <c r="Q634" s="197"/>
      <c r="R634" s="197"/>
      <c r="S634" s="197"/>
      <c r="T634" s="197"/>
      <c r="U634" s="198"/>
      <c r="V634" s="257"/>
      <c r="W634" s="258"/>
      <c r="X634" s="200"/>
      <c r="Y634" s="43"/>
      <c r="Z634" s="199"/>
      <c r="AA634" s="199"/>
      <c r="AB634" s="199"/>
      <c r="AC634" s="199"/>
      <c r="AD634" s="199"/>
      <c r="AE634" s="43"/>
      <c r="AF634" s="199"/>
      <c r="AG634" s="196"/>
      <c r="AH634" s="201"/>
      <c r="AI634" s="201"/>
      <c r="AJ634" s="201"/>
      <c r="AK634" s="43"/>
      <c r="AL634" s="43"/>
      <c r="AM634" s="43"/>
      <c r="AN634" s="64"/>
      <c r="AO634" s="64"/>
      <c r="AP634" s="202"/>
      <c r="AQ634" s="202"/>
      <c r="AR634" s="64"/>
    </row>
    <row r="635" spans="1:44" ht="15.75" customHeight="1" x14ac:dyDescent="0.2">
      <c r="A635" s="43"/>
      <c r="B635" s="43"/>
      <c r="C635" s="43"/>
      <c r="D635" s="43"/>
      <c r="E635" s="43"/>
      <c r="F635" s="43"/>
      <c r="G635" s="194"/>
      <c r="H635" s="194"/>
      <c r="I635" s="194"/>
      <c r="J635" s="196"/>
      <c r="K635" s="196"/>
      <c r="L635" s="196"/>
      <c r="M635" s="196"/>
      <c r="N635" s="196"/>
      <c r="O635" s="197"/>
      <c r="P635" s="197"/>
      <c r="Q635" s="197"/>
      <c r="R635" s="197"/>
      <c r="S635" s="197"/>
      <c r="T635" s="197"/>
      <c r="U635" s="198"/>
      <c r="V635" s="257"/>
      <c r="W635" s="258"/>
      <c r="X635" s="200"/>
      <c r="Y635" s="43"/>
      <c r="Z635" s="199"/>
      <c r="AA635" s="199"/>
      <c r="AB635" s="199"/>
      <c r="AC635" s="199"/>
      <c r="AD635" s="199"/>
      <c r="AE635" s="43"/>
      <c r="AF635" s="199"/>
      <c r="AG635" s="196"/>
      <c r="AH635" s="201"/>
      <c r="AI635" s="201"/>
      <c r="AJ635" s="201"/>
      <c r="AK635" s="43"/>
      <c r="AL635" s="43"/>
      <c r="AM635" s="43"/>
      <c r="AN635" s="64"/>
      <c r="AO635" s="64"/>
      <c r="AP635" s="202"/>
      <c r="AQ635" s="202"/>
      <c r="AR635" s="64"/>
    </row>
    <row r="636" spans="1:44" ht="15.75" customHeight="1" x14ac:dyDescent="0.2">
      <c r="A636" s="43"/>
      <c r="B636" s="43"/>
      <c r="C636" s="43"/>
      <c r="D636" s="43"/>
      <c r="E636" s="43"/>
      <c r="F636" s="43"/>
      <c r="G636" s="194"/>
      <c r="H636" s="194"/>
      <c r="I636" s="194"/>
      <c r="J636" s="196"/>
      <c r="K636" s="196"/>
      <c r="L636" s="196"/>
      <c r="M636" s="196"/>
      <c r="N636" s="196"/>
      <c r="O636" s="197"/>
      <c r="P636" s="197"/>
      <c r="Q636" s="197"/>
      <c r="R636" s="197"/>
      <c r="S636" s="197"/>
      <c r="T636" s="197"/>
      <c r="U636" s="198"/>
      <c r="V636" s="257"/>
      <c r="W636" s="258"/>
      <c r="X636" s="200"/>
      <c r="Y636" s="43"/>
      <c r="Z636" s="199"/>
      <c r="AA636" s="199"/>
      <c r="AB636" s="199"/>
      <c r="AC636" s="199"/>
      <c r="AD636" s="199"/>
      <c r="AE636" s="43"/>
      <c r="AF636" s="199"/>
      <c r="AG636" s="196"/>
      <c r="AH636" s="201"/>
      <c r="AI636" s="201"/>
      <c r="AJ636" s="201"/>
      <c r="AK636" s="43"/>
      <c r="AL636" s="43"/>
      <c r="AM636" s="43"/>
      <c r="AN636" s="64"/>
      <c r="AO636" s="64"/>
      <c r="AP636" s="202"/>
      <c r="AQ636" s="202"/>
      <c r="AR636" s="64"/>
    </row>
    <row r="637" spans="1:44" ht="15.75" customHeight="1" x14ac:dyDescent="0.2">
      <c r="A637" s="43"/>
      <c r="B637" s="43"/>
      <c r="C637" s="43"/>
      <c r="D637" s="43"/>
      <c r="E637" s="43"/>
      <c r="F637" s="43"/>
      <c r="G637" s="194"/>
      <c r="H637" s="194"/>
      <c r="I637" s="194"/>
      <c r="J637" s="196"/>
      <c r="K637" s="196"/>
      <c r="L637" s="196"/>
      <c r="M637" s="196"/>
      <c r="N637" s="196"/>
      <c r="O637" s="197"/>
      <c r="P637" s="197"/>
      <c r="Q637" s="197"/>
      <c r="R637" s="197"/>
      <c r="S637" s="197"/>
      <c r="T637" s="197"/>
      <c r="U637" s="198"/>
      <c r="V637" s="257"/>
      <c r="W637" s="258"/>
      <c r="X637" s="200"/>
      <c r="Y637" s="43"/>
      <c r="Z637" s="199"/>
      <c r="AA637" s="199"/>
      <c r="AB637" s="199"/>
      <c r="AC637" s="199"/>
      <c r="AD637" s="199"/>
      <c r="AE637" s="43"/>
      <c r="AF637" s="199"/>
      <c r="AG637" s="196"/>
      <c r="AH637" s="201"/>
      <c r="AI637" s="201"/>
      <c r="AJ637" s="201"/>
      <c r="AK637" s="43"/>
      <c r="AL637" s="43"/>
      <c r="AM637" s="43"/>
      <c r="AN637" s="64"/>
      <c r="AO637" s="64"/>
      <c r="AP637" s="202"/>
      <c r="AQ637" s="202"/>
      <c r="AR637" s="64"/>
    </row>
    <row r="638" spans="1:44" ht="15.75" customHeight="1" x14ac:dyDescent="0.2">
      <c r="A638" s="43"/>
      <c r="B638" s="43"/>
      <c r="C638" s="43"/>
      <c r="D638" s="43"/>
      <c r="E638" s="43"/>
      <c r="F638" s="43"/>
      <c r="G638" s="194"/>
      <c r="H638" s="194"/>
      <c r="I638" s="194"/>
      <c r="J638" s="196"/>
      <c r="K638" s="196"/>
      <c r="L638" s="196"/>
      <c r="M638" s="196"/>
      <c r="N638" s="196"/>
      <c r="O638" s="197"/>
      <c r="P638" s="197"/>
      <c r="Q638" s="197"/>
      <c r="R638" s="197"/>
      <c r="S638" s="197"/>
      <c r="T638" s="197"/>
      <c r="U638" s="198"/>
      <c r="V638" s="257"/>
      <c r="W638" s="258"/>
      <c r="X638" s="200"/>
      <c r="Y638" s="43"/>
      <c r="Z638" s="199"/>
      <c r="AA638" s="199"/>
      <c r="AB638" s="199"/>
      <c r="AC638" s="199"/>
      <c r="AD638" s="199"/>
      <c r="AE638" s="43"/>
      <c r="AF638" s="199"/>
      <c r="AG638" s="196"/>
      <c r="AH638" s="201"/>
      <c r="AI638" s="201"/>
      <c r="AJ638" s="201"/>
      <c r="AK638" s="43"/>
      <c r="AL638" s="43"/>
      <c r="AM638" s="43"/>
      <c r="AN638" s="64"/>
      <c r="AO638" s="64"/>
      <c r="AP638" s="202"/>
      <c r="AQ638" s="202"/>
      <c r="AR638" s="64"/>
    </row>
    <row r="639" spans="1:44" ht="15.75" customHeight="1" x14ac:dyDescent="0.2">
      <c r="A639" s="43"/>
      <c r="B639" s="43"/>
      <c r="C639" s="43"/>
      <c r="D639" s="43"/>
      <c r="E639" s="43"/>
      <c r="F639" s="43"/>
      <c r="G639" s="194"/>
      <c r="H639" s="194"/>
      <c r="I639" s="194"/>
      <c r="J639" s="196"/>
      <c r="K639" s="196"/>
      <c r="L639" s="196"/>
      <c r="M639" s="196"/>
      <c r="N639" s="196"/>
      <c r="O639" s="197"/>
      <c r="P639" s="197"/>
      <c r="Q639" s="197"/>
      <c r="R639" s="197"/>
      <c r="S639" s="197"/>
      <c r="T639" s="197"/>
      <c r="U639" s="198"/>
      <c r="V639" s="257"/>
      <c r="W639" s="258"/>
      <c r="X639" s="200"/>
      <c r="Y639" s="43"/>
      <c r="Z639" s="199"/>
      <c r="AA639" s="199"/>
      <c r="AB639" s="199"/>
      <c r="AC639" s="199"/>
      <c r="AD639" s="199"/>
      <c r="AE639" s="43"/>
      <c r="AF639" s="199"/>
      <c r="AG639" s="196"/>
      <c r="AH639" s="201"/>
      <c r="AI639" s="201"/>
      <c r="AJ639" s="201"/>
      <c r="AK639" s="43"/>
      <c r="AL639" s="43"/>
      <c r="AM639" s="43"/>
      <c r="AN639" s="64"/>
      <c r="AO639" s="64"/>
      <c r="AP639" s="202"/>
      <c r="AQ639" s="202"/>
      <c r="AR639" s="64"/>
    </row>
    <row r="640" spans="1:44" ht="15.75" customHeight="1" x14ac:dyDescent="0.2">
      <c r="A640" s="43"/>
      <c r="B640" s="43"/>
      <c r="C640" s="43"/>
      <c r="D640" s="43"/>
      <c r="E640" s="43"/>
      <c r="F640" s="43"/>
      <c r="G640" s="194"/>
      <c r="H640" s="194"/>
      <c r="I640" s="194"/>
      <c r="J640" s="196"/>
      <c r="K640" s="196"/>
      <c r="L640" s="196"/>
      <c r="M640" s="196"/>
      <c r="N640" s="196"/>
      <c r="O640" s="197"/>
      <c r="P640" s="197"/>
      <c r="Q640" s="197"/>
      <c r="R640" s="197"/>
      <c r="S640" s="197"/>
      <c r="T640" s="197"/>
      <c r="U640" s="198"/>
      <c r="V640" s="257"/>
      <c r="W640" s="258"/>
      <c r="X640" s="200"/>
      <c r="Y640" s="43"/>
      <c r="Z640" s="199"/>
      <c r="AA640" s="199"/>
      <c r="AB640" s="199"/>
      <c r="AC640" s="199"/>
      <c r="AD640" s="199"/>
      <c r="AE640" s="43"/>
      <c r="AF640" s="199"/>
      <c r="AG640" s="196"/>
      <c r="AH640" s="201"/>
      <c r="AI640" s="201"/>
      <c r="AJ640" s="201"/>
      <c r="AK640" s="43"/>
      <c r="AL640" s="43"/>
      <c r="AM640" s="43"/>
      <c r="AN640" s="64"/>
      <c r="AO640" s="64"/>
      <c r="AP640" s="202"/>
      <c r="AQ640" s="202"/>
      <c r="AR640" s="64"/>
    </row>
    <row r="641" spans="1:44" ht="15.75" customHeight="1" x14ac:dyDescent="0.2">
      <c r="A641" s="43"/>
      <c r="B641" s="43"/>
      <c r="C641" s="43"/>
      <c r="D641" s="43"/>
      <c r="E641" s="43"/>
      <c r="F641" s="43"/>
      <c r="G641" s="194"/>
      <c r="H641" s="194"/>
      <c r="I641" s="194"/>
      <c r="J641" s="196"/>
      <c r="K641" s="196"/>
      <c r="L641" s="196"/>
      <c r="M641" s="196"/>
      <c r="N641" s="196"/>
      <c r="O641" s="197"/>
      <c r="P641" s="197"/>
      <c r="Q641" s="197"/>
      <c r="R641" s="197"/>
      <c r="S641" s="197"/>
      <c r="T641" s="197"/>
      <c r="U641" s="198"/>
      <c r="V641" s="257"/>
      <c r="W641" s="258"/>
      <c r="X641" s="200"/>
      <c r="Y641" s="43"/>
      <c r="Z641" s="199"/>
      <c r="AA641" s="199"/>
      <c r="AB641" s="199"/>
      <c r="AC641" s="199"/>
      <c r="AD641" s="199"/>
      <c r="AE641" s="43"/>
      <c r="AF641" s="199"/>
      <c r="AG641" s="196"/>
      <c r="AH641" s="201"/>
      <c r="AI641" s="201"/>
      <c r="AJ641" s="201"/>
      <c r="AK641" s="43"/>
      <c r="AL641" s="43"/>
      <c r="AM641" s="43"/>
      <c r="AN641" s="64"/>
      <c r="AO641" s="64"/>
      <c r="AP641" s="202"/>
      <c r="AQ641" s="202"/>
      <c r="AR641" s="64"/>
    </row>
    <row r="642" spans="1:44" ht="15.75" customHeight="1" x14ac:dyDescent="0.2">
      <c r="A642" s="43"/>
      <c r="B642" s="43"/>
      <c r="C642" s="43"/>
      <c r="D642" s="43"/>
      <c r="E642" s="43"/>
      <c r="F642" s="43"/>
      <c r="G642" s="194"/>
      <c r="H642" s="194"/>
      <c r="I642" s="194"/>
      <c r="J642" s="196"/>
      <c r="K642" s="196"/>
      <c r="L642" s="196"/>
      <c r="M642" s="196"/>
      <c r="N642" s="196"/>
      <c r="O642" s="197"/>
      <c r="P642" s="197"/>
      <c r="Q642" s="197"/>
      <c r="R642" s="197"/>
      <c r="S642" s="197"/>
      <c r="T642" s="197"/>
      <c r="U642" s="198"/>
      <c r="V642" s="257"/>
      <c r="W642" s="258"/>
      <c r="X642" s="200"/>
      <c r="Y642" s="43"/>
      <c r="Z642" s="199"/>
      <c r="AA642" s="199"/>
      <c r="AB642" s="199"/>
      <c r="AC642" s="199"/>
      <c r="AD642" s="199"/>
      <c r="AE642" s="43"/>
      <c r="AF642" s="199"/>
      <c r="AG642" s="196"/>
      <c r="AH642" s="201"/>
      <c r="AI642" s="201"/>
      <c r="AJ642" s="201"/>
      <c r="AK642" s="43"/>
      <c r="AL642" s="43"/>
      <c r="AM642" s="43"/>
      <c r="AN642" s="64"/>
      <c r="AO642" s="64"/>
      <c r="AP642" s="202"/>
      <c r="AQ642" s="202"/>
      <c r="AR642" s="64"/>
    </row>
    <row r="643" spans="1:44" ht="15.75" customHeight="1" x14ac:dyDescent="0.2">
      <c r="A643" s="43"/>
      <c r="B643" s="43"/>
      <c r="C643" s="43"/>
      <c r="D643" s="43"/>
      <c r="E643" s="43"/>
      <c r="F643" s="43"/>
      <c r="G643" s="194"/>
      <c r="H643" s="194"/>
      <c r="I643" s="194"/>
      <c r="J643" s="196"/>
      <c r="K643" s="196"/>
      <c r="L643" s="196"/>
      <c r="M643" s="196"/>
      <c r="N643" s="196"/>
      <c r="O643" s="197"/>
      <c r="P643" s="197"/>
      <c r="Q643" s="197"/>
      <c r="R643" s="197"/>
      <c r="S643" s="197"/>
      <c r="T643" s="197"/>
      <c r="U643" s="198"/>
      <c r="V643" s="257"/>
      <c r="W643" s="258"/>
      <c r="X643" s="200"/>
      <c r="Y643" s="43"/>
      <c r="Z643" s="199"/>
      <c r="AA643" s="199"/>
      <c r="AB643" s="199"/>
      <c r="AC643" s="199"/>
      <c r="AD643" s="199"/>
      <c r="AE643" s="43"/>
      <c r="AF643" s="199"/>
      <c r="AG643" s="196"/>
      <c r="AH643" s="201"/>
      <c r="AI643" s="201"/>
      <c r="AJ643" s="201"/>
      <c r="AK643" s="43"/>
      <c r="AL643" s="43"/>
      <c r="AM643" s="43"/>
      <c r="AN643" s="64"/>
      <c r="AO643" s="64"/>
      <c r="AP643" s="202"/>
      <c r="AQ643" s="202"/>
      <c r="AR643" s="64"/>
    </row>
    <row r="644" spans="1:44" ht="15.75" customHeight="1" x14ac:dyDescent="0.2">
      <c r="A644" s="43"/>
      <c r="B644" s="43"/>
      <c r="C644" s="43"/>
      <c r="D644" s="43"/>
      <c r="E644" s="43"/>
      <c r="F644" s="43"/>
      <c r="G644" s="194"/>
      <c r="H644" s="194"/>
      <c r="I644" s="194"/>
      <c r="J644" s="196"/>
      <c r="K644" s="196"/>
      <c r="L644" s="196"/>
      <c r="M644" s="196"/>
      <c r="N644" s="196"/>
      <c r="O644" s="197"/>
      <c r="P644" s="197"/>
      <c r="Q644" s="197"/>
      <c r="R644" s="197"/>
      <c r="S644" s="197"/>
      <c r="T644" s="197"/>
      <c r="U644" s="198"/>
      <c r="V644" s="257"/>
      <c r="W644" s="258"/>
      <c r="X644" s="200"/>
      <c r="Y644" s="43"/>
      <c r="Z644" s="199"/>
      <c r="AA644" s="199"/>
      <c r="AB644" s="199"/>
      <c r="AC644" s="199"/>
      <c r="AD644" s="199"/>
      <c r="AE644" s="43"/>
      <c r="AF644" s="199"/>
      <c r="AG644" s="196"/>
      <c r="AH644" s="201"/>
      <c r="AI644" s="201"/>
      <c r="AJ644" s="201"/>
      <c r="AK644" s="43"/>
      <c r="AL644" s="43"/>
      <c r="AM644" s="43"/>
      <c r="AN644" s="64"/>
      <c r="AO644" s="64"/>
      <c r="AP644" s="202"/>
      <c r="AQ644" s="202"/>
      <c r="AR644" s="64"/>
    </row>
    <row r="645" spans="1:44" ht="15.75" customHeight="1" x14ac:dyDescent="0.2">
      <c r="A645" s="43"/>
      <c r="B645" s="43"/>
      <c r="C645" s="43"/>
      <c r="D645" s="43"/>
      <c r="E645" s="43"/>
      <c r="F645" s="43"/>
      <c r="G645" s="194"/>
      <c r="H645" s="194"/>
      <c r="I645" s="194"/>
      <c r="J645" s="196"/>
      <c r="K645" s="196"/>
      <c r="L645" s="196"/>
      <c r="M645" s="196"/>
      <c r="N645" s="196"/>
      <c r="O645" s="197"/>
      <c r="P645" s="197"/>
      <c r="Q645" s="197"/>
      <c r="R645" s="197"/>
      <c r="S645" s="197"/>
      <c r="T645" s="197"/>
      <c r="U645" s="198"/>
      <c r="V645" s="257"/>
      <c r="W645" s="258"/>
      <c r="X645" s="200"/>
      <c r="Y645" s="43"/>
      <c r="Z645" s="199"/>
      <c r="AA645" s="199"/>
      <c r="AB645" s="199"/>
      <c r="AC645" s="199"/>
      <c r="AD645" s="199"/>
      <c r="AE645" s="43"/>
      <c r="AF645" s="199"/>
      <c r="AG645" s="196"/>
      <c r="AH645" s="201"/>
      <c r="AI645" s="201"/>
      <c r="AJ645" s="201"/>
      <c r="AK645" s="43"/>
      <c r="AL645" s="43"/>
      <c r="AM645" s="43"/>
      <c r="AN645" s="64"/>
      <c r="AO645" s="64"/>
      <c r="AP645" s="202"/>
      <c r="AQ645" s="202"/>
      <c r="AR645" s="64"/>
    </row>
    <row r="646" spans="1:44" ht="15.75" customHeight="1" x14ac:dyDescent="0.2">
      <c r="A646" s="43"/>
      <c r="B646" s="43"/>
      <c r="C646" s="43"/>
      <c r="D646" s="43"/>
      <c r="E646" s="43"/>
      <c r="F646" s="43"/>
      <c r="G646" s="194"/>
      <c r="H646" s="194"/>
      <c r="I646" s="194"/>
      <c r="J646" s="196"/>
      <c r="K646" s="196"/>
      <c r="L646" s="196"/>
      <c r="M646" s="196"/>
      <c r="N646" s="196"/>
      <c r="O646" s="197"/>
      <c r="P646" s="197"/>
      <c r="Q646" s="197"/>
      <c r="R646" s="197"/>
      <c r="S646" s="197"/>
      <c r="T646" s="197"/>
      <c r="U646" s="198"/>
      <c r="V646" s="257"/>
      <c r="W646" s="258"/>
      <c r="X646" s="200"/>
      <c r="Y646" s="43"/>
      <c r="Z646" s="199"/>
      <c r="AA646" s="199"/>
      <c r="AB646" s="199"/>
      <c r="AC646" s="199"/>
      <c r="AD646" s="199"/>
      <c r="AE646" s="43"/>
      <c r="AF646" s="199"/>
      <c r="AG646" s="196"/>
      <c r="AH646" s="201"/>
      <c r="AI646" s="201"/>
      <c r="AJ646" s="201"/>
      <c r="AK646" s="43"/>
      <c r="AL646" s="43"/>
      <c r="AM646" s="43"/>
      <c r="AN646" s="64"/>
      <c r="AO646" s="64"/>
      <c r="AP646" s="202"/>
      <c r="AQ646" s="202"/>
      <c r="AR646" s="64"/>
    </row>
    <row r="647" spans="1:44" ht="15.75" customHeight="1" x14ac:dyDescent="0.2">
      <c r="A647" s="43"/>
      <c r="B647" s="43"/>
      <c r="C647" s="43"/>
      <c r="D647" s="43"/>
      <c r="E647" s="43"/>
      <c r="F647" s="43"/>
      <c r="G647" s="194"/>
      <c r="H647" s="194"/>
      <c r="I647" s="194"/>
      <c r="J647" s="196"/>
      <c r="K647" s="196"/>
      <c r="L647" s="196"/>
      <c r="M647" s="196"/>
      <c r="N647" s="196"/>
      <c r="O647" s="197"/>
      <c r="P647" s="197"/>
      <c r="Q647" s="197"/>
      <c r="R647" s="197"/>
      <c r="S647" s="197"/>
      <c r="T647" s="197"/>
      <c r="U647" s="198"/>
      <c r="V647" s="257"/>
      <c r="W647" s="258"/>
      <c r="X647" s="200"/>
      <c r="Y647" s="43"/>
      <c r="Z647" s="199"/>
      <c r="AA647" s="199"/>
      <c r="AB647" s="199"/>
      <c r="AC647" s="199"/>
      <c r="AD647" s="199"/>
      <c r="AE647" s="43"/>
      <c r="AF647" s="199"/>
      <c r="AG647" s="196"/>
      <c r="AH647" s="201"/>
      <c r="AI647" s="201"/>
      <c r="AJ647" s="201"/>
      <c r="AK647" s="43"/>
      <c r="AL647" s="43"/>
      <c r="AM647" s="43"/>
      <c r="AN647" s="64"/>
      <c r="AO647" s="64"/>
      <c r="AP647" s="202"/>
      <c r="AQ647" s="202"/>
      <c r="AR647" s="64"/>
    </row>
    <row r="648" spans="1:44" ht="15.75" customHeight="1" x14ac:dyDescent="0.2">
      <c r="A648" s="43"/>
      <c r="B648" s="43"/>
      <c r="C648" s="43"/>
      <c r="D648" s="43"/>
      <c r="E648" s="43"/>
      <c r="F648" s="43"/>
      <c r="G648" s="194"/>
      <c r="H648" s="194"/>
      <c r="I648" s="194"/>
      <c r="J648" s="196"/>
      <c r="K648" s="196"/>
      <c r="L648" s="196"/>
      <c r="M648" s="196"/>
      <c r="N648" s="196"/>
      <c r="O648" s="197"/>
      <c r="P648" s="197"/>
      <c r="Q648" s="197"/>
      <c r="R648" s="197"/>
      <c r="S648" s="197"/>
      <c r="T648" s="197"/>
      <c r="U648" s="198"/>
      <c r="V648" s="257"/>
      <c r="W648" s="258"/>
      <c r="X648" s="200"/>
      <c r="Y648" s="43"/>
      <c r="Z648" s="199"/>
      <c r="AA648" s="199"/>
      <c r="AB648" s="199"/>
      <c r="AC648" s="199"/>
      <c r="AD648" s="199"/>
      <c r="AE648" s="43"/>
      <c r="AF648" s="199"/>
      <c r="AG648" s="196"/>
      <c r="AH648" s="201"/>
      <c r="AI648" s="201"/>
      <c r="AJ648" s="201"/>
      <c r="AK648" s="43"/>
      <c r="AL648" s="43"/>
      <c r="AM648" s="43"/>
      <c r="AN648" s="64"/>
      <c r="AO648" s="64"/>
      <c r="AP648" s="202"/>
      <c r="AQ648" s="202"/>
      <c r="AR648" s="64"/>
    </row>
    <row r="649" spans="1:44" ht="15.75" customHeight="1" x14ac:dyDescent="0.2">
      <c r="A649" s="43"/>
      <c r="B649" s="43"/>
      <c r="C649" s="43"/>
      <c r="D649" s="43"/>
      <c r="E649" s="43"/>
      <c r="F649" s="43"/>
      <c r="G649" s="194"/>
      <c r="H649" s="194"/>
      <c r="I649" s="194"/>
      <c r="J649" s="196"/>
      <c r="K649" s="196"/>
      <c r="L649" s="196"/>
      <c r="M649" s="196"/>
      <c r="N649" s="196"/>
      <c r="O649" s="197"/>
      <c r="P649" s="197"/>
      <c r="Q649" s="197"/>
      <c r="R649" s="197"/>
      <c r="S649" s="197"/>
      <c r="T649" s="197"/>
      <c r="U649" s="198"/>
      <c r="V649" s="257"/>
      <c r="W649" s="258"/>
      <c r="X649" s="200"/>
      <c r="Y649" s="43"/>
      <c r="Z649" s="199"/>
      <c r="AA649" s="199"/>
      <c r="AB649" s="199"/>
      <c r="AC649" s="199"/>
      <c r="AD649" s="199"/>
      <c r="AE649" s="43"/>
      <c r="AF649" s="199"/>
      <c r="AG649" s="196"/>
      <c r="AH649" s="201"/>
      <c r="AI649" s="201"/>
      <c r="AJ649" s="201"/>
      <c r="AK649" s="43"/>
      <c r="AL649" s="43"/>
      <c r="AM649" s="43"/>
      <c r="AN649" s="64"/>
      <c r="AO649" s="64"/>
      <c r="AP649" s="202"/>
      <c r="AQ649" s="202"/>
      <c r="AR649" s="64"/>
    </row>
    <row r="650" spans="1:44" ht="15.75" customHeight="1" x14ac:dyDescent="0.2">
      <c r="A650" s="43"/>
      <c r="B650" s="43"/>
      <c r="C650" s="43"/>
      <c r="D650" s="43"/>
      <c r="E650" s="43"/>
      <c r="F650" s="43"/>
      <c r="G650" s="194"/>
      <c r="H650" s="194"/>
      <c r="I650" s="194"/>
      <c r="J650" s="196"/>
      <c r="K650" s="196"/>
      <c r="L650" s="196"/>
      <c r="M650" s="196"/>
      <c r="N650" s="196"/>
      <c r="O650" s="197"/>
      <c r="P650" s="197"/>
      <c r="Q650" s="197"/>
      <c r="R650" s="197"/>
      <c r="S650" s="197"/>
      <c r="T650" s="197"/>
      <c r="U650" s="198"/>
      <c r="V650" s="257"/>
      <c r="W650" s="258"/>
      <c r="X650" s="200"/>
      <c r="Y650" s="43"/>
      <c r="Z650" s="199"/>
      <c r="AA650" s="199"/>
      <c r="AB650" s="199"/>
      <c r="AC650" s="199"/>
      <c r="AD650" s="199"/>
      <c r="AE650" s="43"/>
      <c r="AF650" s="199"/>
      <c r="AG650" s="196"/>
      <c r="AH650" s="201"/>
      <c r="AI650" s="201"/>
      <c r="AJ650" s="201"/>
      <c r="AK650" s="43"/>
      <c r="AL650" s="43"/>
      <c r="AM650" s="43"/>
      <c r="AN650" s="64"/>
      <c r="AO650" s="64"/>
      <c r="AP650" s="202"/>
      <c r="AQ650" s="202"/>
      <c r="AR650" s="64"/>
    </row>
    <row r="651" spans="1:44" ht="15.75" customHeight="1" x14ac:dyDescent="0.2">
      <c r="A651" s="43"/>
      <c r="B651" s="43"/>
      <c r="C651" s="43"/>
      <c r="D651" s="43"/>
      <c r="E651" s="43"/>
      <c r="F651" s="43"/>
      <c r="G651" s="194"/>
      <c r="H651" s="194"/>
      <c r="I651" s="194"/>
      <c r="J651" s="196"/>
      <c r="K651" s="196"/>
      <c r="L651" s="196"/>
      <c r="M651" s="196"/>
      <c r="N651" s="196"/>
      <c r="O651" s="197"/>
      <c r="P651" s="197"/>
      <c r="Q651" s="197"/>
      <c r="R651" s="197"/>
      <c r="S651" s="197"/>
      <c r="T651" s="197"/>
      <c r="U651" s="198"/>
      <c r="V651" s="257"/>
      <c r="W651" s="258"/>
      <c r="X651" s="200"/>
      <c r="Y651" s="43"/>
      <c r="Z651" s="199"/>
      <c r="AA651" s="199"/>
      <c r="AB651" s="199"/>
      <c r="AC651" s="199"/>
      <c r="AD651" s="199"/>
      <c r="AE651" s="43"/>
      <c r="AF651" s="199"/>
      <c r="AG651" s="196"/>
      <c r="AH651" s="201"/>
      <c r="AI651" s="201"/>
      <c r="AJ651" s="201"/>
      <c r="AK651" s="43"/>
      <c r="AL651" s="43"/>
      <c r="AM651" s="43"/>
      <c r="AN651" s="64"/>
      <c r="AO651" s="64"/>
      <c r="AP651" s="202"/>
      <c r="AQ651" s="202"/>
      <c r="AR651" s="64"/>
    </row>
    <row r="652" spans="1:44" ht="15.75" customHeight="1" x14ac:dyDescent="0.2">
      <c r="A652" s="43"/>
      <c r="B652" s="43"/>
      <c r="C652" s="43"/>
      <c r="D652" s="43"/>
      <c r="E652" s="43"/>
      <c r="F652" s="43"/>
      <c r="G652" s="194"/>
      <c r="H652" s="194"/>
      <c r="I652" s="194"/>
      <c r="J652" s="196"/>
      <c r="K652" s="196"/>
      <c r="L652" s="196"/>
      <c r="M652" s="196"/>
      <c r="N652" s="196"/>
      <c r="O652" s="197"/>
      <c r="P652" s="197"/>
      <c r="Q652" s="197"/>
      <c r="R652" s="197"/>
      <c r="S652" s="197"/>
      <c r="T652" s="197"/>
      <c r="U652" s="198"/>
      <c r="V652" s="257"/>
      <c r="W652" s="258"/>
      <c r="X652" s="200"/>
      <c r="Y652" s="43"/>
      <c r="Z652" s="199"/>
      <c r="AA652" s="199"/>
      <c r="AB652" s="199"/>
      <c r="AC652" s="199"/>
      <c r="AD652" s="199"/>
      <c r="AE652" s="43"/>
      <c r="AF652" s="199"/>
      <c r="AG652" s="196"/>
      <c r="AH652" s="201"/>
      <c r="AI652" s="201"/>
      <c r="AJ652" s="201"/>
      <c r="AK652" s="43"/>
      <c r="AL652" s="43"/>
      <c r="AM652" s="43"/>
      <c r="AN652" s="64"/>
      <c r="AO652" s="64"/>
      <c r="AP652" s="202"/>
      <c r="AQ652" s="202"/>
      <c r="AR652" s="64"/>
    </row>
    <row r="653" spans="1:44" ht="15.75" customHeight="1" x14ac:dyDescent="0.2">
      <c r="A653" s="43"/>
      <c r="B653" s="43"/>
      <c r="C653" s="43"/>
      <c r="D653" s="43"/>
      <c r="E653" s="43"/>
      <c r="F653" s="43"/>
      <c r="G653" s="194"/>
      <c r="H653" s="194"/>
      <c r="I653" s="194"/>
      <c r="J653" s="196"/>
      <c r="K653" s="196"/>
      <c r="L653" s="196"/>
      <c r="M653" s="196"/>
      <c r="N653" s="196"/>
      <c r="O653" s="197"/>
      <c r="P653" s="197"/>
      <c r="Q653" s="197"/>
      <c r="R653" s="197"/>
      <c r="S653" s="197"/>
      <c r="T653" s="197"/>
      <c r="U653" s="198"/>
      <c r="V653" s="257"/>
      <c r="W653" s="258"/>
      <c r="X653" s="200"/>
      <c r="Y653" s="43"/>
      <c r="Z653" s="199"/>
      <c r="AA653" s="199"/>
      <c r="AB653" s="199"/>
      <c r="AC653" s="199"/>
      <c r="AD653" s="199"/>
      <c r="AE653" s="43"/>
      <c r="AF653" s="199"/>
      <c r="AG653" s="196"/>
      <c r="AH653" s="201"/>
      <c r="AI653" s="201"/>
      <c r="AJ653" s="201"/>
      <c r="AK653" s="43"/>
      <c r="AL653" s="43"/>
      <c r="AM653" s="43"/>
      <c r="AN653" s="64"/>
      <c r="AO653" s="64"/>
      <c r="AP653" s="202"/>
      <c r="AQ653" s="202"/>
      <c r="AR653" s="64"/>
    </row>
    <row r="654" spans="1:44" ht="15.75" customHeight="1" x14ac:dyDescent="0.2">
      <c r="A654" s="43"/>
      <c r="B654" s="43"/>
      <c r="C654" s="43"/>
      <c r="D654" s="43"/>
      <c r="E654" s="43"/>
      <c r="F654" s="43"/>
      <c r="G654" s="194"/>
      <c r="H654" s="194"/>
      <c r="I654" s="194"/>
      <c r="J654" s="196"/>
      <c r="K654" s="196"/>
      <c r="L654" s="196"/>
      <c r="M654" s="196"/>
      <c r="N654" s="196"/>
      <c r="O654" s="197"/>
      <c r="P654" s="197"/>
      <c r="Q654" s="197"/>
      <c r="R654" s="197"/>
      <c r="S654" s="197"/>
      <c r="T654" s="197"/>
      <c r="U654" s="198"/>
      <c r="V654" s="257"/>
      <c r="W654" s="258"/>
      <c r="X654" s="200"/>
      <c r="Y654" s="43"/>
      <c r="Z654" s="199"/>
      <c r="AA654" s="199"/>
      <c r="AB654" s="199"/>
      <c r="AC654" s="199"/>
      <c r="AD654" s="199"/>
      <c r="AE654" s="43"/>
      <c r="AF654" s="199"/>
      <c r="AG654" s="196"/>
      <c r="AH654" s="201"/>
      <c r="AI654" s="201"/>
      <c r="AJ654" s="201"/>
      <c r="AK654" s="43"/>
      <c r="AL654" s="43"/>
      <c r="AM654" s="43"/>
      <c r="AN654" s="64"/>
      <c r="AO654" s="64"/>
      <c r="AP654" s="202"/>
      <c r="AQ654" s="202"/>
      <c r="AR654" s="64"/>
    </row>
    <row r="655" spans="1:44" ht="15.75" customHeight="1" x14ac:dyDescent="0.2">
      <c r="A655" s="43"/>
      <c r="B655" s="43"/>
      <c r="C655" s="43"/>
      <c r="D655" s="43"/>
      <c r="E655" s="43"/>
      <c r="F655" s="43"/>
      <c r="G655" s="194"/>
      <c r="H655" s="194"/>
      <c r="I655" s="194"/>
      <c r="J655" s="196"/>
      <c r="K655" s="196"/>
      <c r="L655" s="196"/>
      <c r="M655" s="196"/>
      <c r="N655" s="196"/>
      <c r="O655" s="197"/>
      <c r="P655" s="197"/>
      <c r="Q655" s="197"/>
      <c r="R655" s="197"/>
      <c r="S655" s="197"/>
      <c r="T655" s="197"/>
      <c r="U655" s="198"/>
      <c r="V655" s="257"/>
      <c r="W655" s="258"/>
      <c r="X655" s="200"/>
      <c r="Y655" s="43"/>
      <c r="Z655" s="199"/>
      <c r="AA655" s="199"/>
      <c r="AB655" s="199"/>
      <c r="AC655" s="199"/>
      <c r="AD655" s="199"/>
      <c r="AE655" s="43"/>
      <c r="AF655" s="199"/>
      <c r="AG655" s="196"/>
      <c r="AH655" s="201"/>
      <c r="AI655" s="201"/>
      <c r="AJ655" s="201"/>
      <c r="AK655" s="43"/>
      <c r="AL655" s="43"/>
      <c r="AM655" s="43"/>
      <c r="AN655" s="64"/>
      <c r="AO655" s="64"/>
      <c r="AP655" s="202"/>
      <c r="AQ655" s="202"/>
      <c r="AR655" s="64"/>
    </row>
    <row r="656" spans="1:44" ht="15.75" customHeight="1" x14ac:dyDescent="0.2">
      <c r="A656" s="43"/>
      <c r="B656" s="43"/>
      <c r="C656" s="43"/>
      <c r="D656" s="43"/>
      <c r="E656" s="43"/>
      <c r="F656" s="43"/>
      <c r="G656" s="194"/>
      <c r="H656" s="194"/>
      <c r="I656" s="194"/>
      <c r="J656" s="196"/>
      <c r="K656" s="196"/>
      <c r="L656" s="196"/>
      <c r="M656" s="196"/>
      <c r="N656" s="196"/>
      <c r="O656" s="197"/>
      <c r="P656" s="197"/>
      <c r="Q656" s="197"/>
      <c r="R656" s="197"/>
      <c r="S656" s="197"/>
      <c r="T656" s="197"/>
      <c r="U656" s="198"/>
      <c r="V656" s="257"/>
      <c r="W656" s="258"/>
      <c r="X656" s="200"/>
      <c r="Y656" s="43"/>
      <c r="Z656" s="199"/>
      <c r="AA656" s="199"/>
      <c r="AB656" s="199"/>
      <c r="AC656" s="199"/>
      <c r="AD656" s="199"/>
      <c r="AE656" s="43"/>
      <c r="AF656" s="199"/>
      <c r="AG656" s="196"/>
      <c r="AH656" s="201"/>
      <c r="AI656" s="201"/>
      <c r="AJ656" s="201"/>
      <c r="AK656" s="43"/>
      <c r="AL656" s="43"/>
      <c r="AM656" s="43"/>
      <c r="AN656" s="64"/>
      <c r="AO656" s="64"/>
      <c r="AP656" s="202"/>
      <c r="AQ656" s="202"/>
      <c r="AR656" s="64"/>
    </row>
    <row r="657" spans="1:44" ht="15.75" customHeight="1" x14ac:dyDescent="0.2">
      <c r="A657" s="43"/>
      <c r="B657" s="43"/>
      <c r="C657" s="43"/>
      <c r="D657" s="43"/>
      <c r="E657" s="43"/>
      <c r="F657" s="43"/>
      <c r="G657" s="194"/>
      <c r="H657" s="194"/>
      <c r="I657" s="194"/>
      <c r="J657" s="196"/>
      <c r="K657" s="196"/>
      <c r="L657" s="196"/>
      <c r="M657" s="196"/>
      <c r="N657" s="196"/>
      <c r="O657" s="197"/>
      <c r="P657" s="197"/>
      <c r="Q657" s="197"/>
      <c r="R657" s="197"/>
      <c r="S657" s="197"/>
      <c r="T657" s="197"/>
      <c r="U657" s="198"/>
      <c r="V657" s="257"/>
      <c r="W657" s="258"/>
      <c r="X657" s="200"/>
      <c r="Y657" s="43"/>
      <c r="Z657" s="199"/>
      <c r="AA657" s="199"/>
      <c r="AB657" s="199"/>
      <c r="AC657" s="199"/>
      <c r="AD657" s="199"/>
      <c r="AE657" s="43"/>
      <c r="AF657" s="199"/>
      <c r="AG657" s="196"/>
      <c r="AH657" s="201"/>
      <c r="AI657" s="201"/>
      <c r="AJ657" s="201"/>
      <c r="AK657" s="43"/>
      <c r="AL657" s="43"/>
      <c r="AM657" s="43"/>
      <c r="AN657" s="64"/>
      <c r="AO657" s="64"/>
      <c r="AP657" s="202"/>
      <c r="AQ657" s="202"/>
      <c r="AR657" s="64"/>
    </row>
    <row r="658" spans="1:44" ht="15.75" customHeight="1" x14ac:dyDescent="0.2">
      <c r="A658" s="43"/>
      <c r="B658" s="43"/>
      <c r="C658" s="43"/>
      <c r="D658" s="43"/>
      <c r="E658" s="43"/>
      <c r="F658" s="43"/>
      <c r="G658" s="194"/>
      <c r="H658" s="194"/>
      <c r="I658" s="194"/>
      <c r="J658" s="196"/>
      <c r="K658" s="196"/>
      <c r="L658" s="196"/>
      <c r="M658" s="196"/>
      <c r="N658" s="196"/>
      <c r="O658" s="197"/>
      <c r="P658" s="197"/>
      <c r="Q658" s="197"/>
      <c r="R658" s="197"/>
      <c r="S658" s="197"/>
      <c r="T658" s="197"/>
      <c r="U658" s="198"/>
      <c r="V658" s="257"/>
      <c r="W658" s="258"/>
      <c r="X658" s="200"/>
      <c r="Y658" s="43"/>
      <c r="Z658" s="199"/>
      <c r="AA658" s="199"/>
      <c r="AB658" s="199"/>
      <c r="AC658" s="199"/>
      <c r="AD658" s="199"/>
      <c r="AE658" s="43"/>
      <c r="AF658" s="199"/>
      <c r="AG658" s="196"/>
      <c r="AH658" s="201"/>
      <c r="AI658" s="201"/>
      <c r="AJ658" s="201"/>
      <c r="AK658" s="43"/>
      <c r="AL658" s="43"/>
      <c r="AM658" s="43"/>
      <c r="AN658" s="64"/>
      <c r="AO658" s="64"/>
      <c r="AP658" s="202"/>
      <c r="AQ658" s="202"/>
      <c r="AR658" s="64"/>
    </row>
    <row r="659" spans="1:44" ht="15.75" customHeight="1" x14ac:dyDescent="0.2">
      <c r="A659" s="43"/>
      <c r="B659" s="43"/>
      <c r="C659" s="43"/>
      <c r="D659" s="43"/>
      <c r="E659" s="43"/>
      <c r="F659" s="43"/>
      <c r="G659" s="194"/>
      <c r="H659" s="194"/>
      <c r="I659" s="194"/>
      <c r="J659" s="196"/>
      <c r="K659" s="196"/>
      <c r="L659" s="196"/>
      <c r="M659" s="196"/>
      <c r="N659" s="196"/>
      <c r="O659" s="197"/>
      <c r="P659" s="197"/>
      <c r="Q659" s="197"/>
      <c r="R659" s="197"/>
      <c r="S659" s="197"/>
      <c r="T659" s="197"/>
      <c r="U659" s="198"/>
      <c r="V659" s="257"/>
      <c r="W659" s="258"/>
      <c r="X659" s="200"/>
      <c r="Y659" s="43"/>
      <c r="Z659" s="199"/>
      <c r="AA659" s="199"/>
      <c r="AB659" s="199"/>
      <c r="AC659" s="199"/>
      <c r="AD659" s="199"/>
      <c r="AE659" s="43"/>
      <c r="AF659" s="199"/>
      <c r="AG659" s="196"/>
      <c r="AH659" s="201"/>
      <c r="AI659" s="201"/>
      <c r="AJ659" s="201"/>
      <c r="AK659" s="43"/>
      <c r="AL659" s="43"/>
      <c r="AM659" s="43"/>
      <c r="AN659" s="64"/>
      <c r="AO659" s="64"/>
      <c r="AP659" s="202"/>
      <c r="AQ659" s="202"/>
      <c r="AR659" s="64"/>
    </row>
    <row r="660" spans="1:44" ht="15.75" customHeight="1" x14ac:dyDescent="0.2">
      <c r="A660" s="43"/>
      <c r="B660" s="43"/>
      <c r="C660" s="43"/>
      <c r="D660" s="43"/>
      <c r="E660" s="43"/>
      <c r="F660" s="43"/>
      <c r="G660" s="194"/>
      <c r="H660" s="194"/>
      <c r="I660" s="194"/>
      <c r="J660" s="196"/>
      <c r="K660" s="196"/>
      <c r="L660" s="196"/>
      <c r="M660" s="196"/>
      <c r="N660" s="196"/>
      <c r="O660" s="197"/>
      <c r="P660" s="197"/>
      <c r="Q660" s="197"/>
      <c r="R660" s="197"/>
      <c r="S660" s="197"/>
      <c r="T660" s="197"/>
      <c r="U660" s="198"/>
      <c r="V660" s="257"/>
      <c r="W660" s="258"/>
      <c r="X660" s="200"/>
      <c r="Y660" s="43"/>
      <c r="Z660" s="199"/>
      <c r="AA660" s="199"/>
      <c r="AB660" s="199"/>
      <c r="AC660" s="199"/>
      <c r="AD660" s="199"/>
      <c r="AE660" s="43"/>
      <c r="AF660" s="199"/>
      <c r="AG660" s="196"/>
      <c r="AH660" s="201"/>
      <c r="AI660" s="201"/>
      <c r="AJ660" s="201"/>
      <c r="AK660" s="43"/>
      <c r="AL660" s="43"/>
      <c r="AM660" s="43"/>
      <c r="AN660" s="64"/>
      <c r="AO660" s="64"/>
      <c r="AP660" s="202"/>
      <c r="AQ660" s="202"/>
      <c r="AR660" s="64"/>
    </row>
    <row r="661" spans="1:44" ht="15.75" customHeight="1" x14ac:dyDescent="0.2">
      <c r="A661" s="43"/>
      <c r="B661" s="43"/>
      <c r="C661" s="43"/>
      <c r="D661" s="43"/>
      <c r="E661" s="43"/>
      <c r="F661" s="43"/>
      <c r="G661" s="194"/>
      <c r="H661" s="194"/>
      <c r="I661" s="194"/>
      <c r="J661" s="196"/>
      <c r="K661" s="196"/>
      <c r="L661" s="196"/>
      <c r="M661" s="196"/>
      <c r="N661" s="196"/>
      <c r="O661" s="197"/>
      <c r="P661" s="197"/>
      <c r="Q661" s="197"/>
      <c r="R661" s="197"/>
      <c r="S661" s="197"/>
      <c r="T661" s="197"/>
      <c r="U661" s="198"/>
      <c r="V661" s="257"/>
      <c r="W661" s="258"/>
      <c r="X661" s="200"/>
      <c r="Y661" s="43"/>
      <c r="Z661" s="199"/>
      <c r="AA661" s="199"/>
      <c r="AB661" s="199"/>
      <c r="AC661" s="199"/>
      <c r="AD661" s="199"/>
      <c r="AE661" s="43"/>
      <c r="AF661" s="199"/>
      <c r="AG661" s="196"/>
      <c r="AH661" s="201"/>
      <c r="AI661" s="201"/>
      <c r="AJ661" s="201"/>
      <c r="AK661" s="43"/>
      <c r="AL661" s="43"/>
      <c r="AM661" s="43"/>
      <c r="AN661" s="64"/>
      <c r="AO661" s="64"/>
      <c r="AP661" s="202"/>
      <c r="AQ661" s="202"/>
      <c r="AR661" s="64"/>
    </row>
    <row r="662" spans="1:44" ht="15.75" customHeight="1" x14ac:dyDescent="0.2">
      <c r="A662" s="43"/>
      <c r="B662" s="43"/>
      <c r="C662" s="43"/>
      <c r="D662" s="43"/>
      <c r="E662" s="43"/>
      <c r="F662" s="43"/>
      <c r="G662" s="194"/>
      <c r="H662" s="194"/>
      <c r="I662" s="194"/>
      <c r="J662" s="196"/>
      <c r="K662" s="196"/>
      <c r="L662" s="196"/>
      <c r="M662" s="196"/>
      <c r="N662" s="196"/>
      <c r="O662" s="197"/>
      <c r="P662" s="197"/>
      <c r="Q662" s="197"/>
      <c r="R662" s="197"/>
      <c r="S662" s="197"/>
      <c r="T662" s="197"/>
      <c r="U662" s="198"/>
      <c r="V662" s="257"/>
      <c r="W662" s="258"/>
      <c r="X662" s="200"/>
      <c r="Y662" s="43"/>
      <c r="Z662" s="199"/>
      <c r="AA662" s="199"/>
      <c r="AB662" s="199"/>
      <c r="AC662" s="199"/>
      <c r="AD662" s="199"/>
      <c r="AE662" s="43"/>
      <c r="AF662" s="199"/>
      <c r="AG662" s="196"/>
      <c r="AH662" s="201"/>
      <c r="AI662" s="201"/>
      <c r="AJ662" s="201"/>
      <c r="AK662" s="43"/>
      <c r="AL662" s="43"/>
      <c r="AM662" s="43"/>
      <c r="AN662" s="64"/>
      <c r="AO662" s="64"/>
      <c r="AP662" s="202"/>
      <c r="AQ662" s="202"/>
      <c r="AR662" s="64"/>
    </row>
    <row r="663" spans="1:44" ht="15.75" customHeight="1" x14ac:dyDescent="0.2">
      <c r="A663" s="43"/>
      <c r="B663" s="43"/>
      <c r="C663" s="43"/>
      <c r="D663" s="43"/>
      <c r="E663" s="43"/>
      <c r="F663" s="43"/>
      <c r="G663" s="194"/>
      <c r="H663" s="194"/>
      <c r="I663" s="194"/>
      <c r="J663" s="196"/>
      <c r="K663" s="196"/>
      <c r="L663" s="196"/>
      <c r="M663" s="196"/>
      <c r="N663" s="196"/>
      <c r="O663" s="197"/>
      <c r="P663" s="197"/>
      <c r="Q663" s="197"/>
      <c r="R663" s="197"/>
      <c r="S663" s="197"/>
      <c r="T663" s="197"/>
      <c r="U663" s="198"/>
      <c r="V663" s="257"/>
      <c r="W663" s="258"/>
      <c r="X663" s="200"/>
      <c r="Y663" s="43"/>
      <c r="Z663" s="199"/>
      <c r="AA663" s="199"/>
      <c r="AB663" s="199"/>
      <c r="AC663" s="199"/>
      <c r="AD663" s="199"/>
      <c r="AE663" s="43"/>
      <c r="AF663" s="199"/>
      <c r="AG663" s="196"/>
      <c r="AH663" s="201"/>
      <c r="AI663" s="201"/>
      <c r="AJ663" s="201"/>
      <c r="AK663" s="43"/>
      <c r="AL663" s="43"/>
      <c r="AM663" s="43"/>
      <c r="AN663" s="64"/>
      <c r="AO663" s="64"/>
      <c r="AP663" s="202"/>
      <c r="AQ663" s="202"/>
      <c r="AR663" s="64"/>
    </row>
    <row r="664" spans="1:44" ht="15.75" customHeight="1" x14ac:dyDescent="0.2">
      <c r="A664" s="43"/>
      <c r="B664" s="43"/>
      <c r="C664" s="43"/>
      <c r="D664" s="43"/>
      <c r="E664" s="43"/>
      <c r="F664" s="43"/>
      <c r="G664" s="194"/>
      <c r="H664" s="194"/>
      <c r="I664" s="194"/>
      <c r="J664" s="196"/>
      <c r="K664" s="196"/>
      <c r="L664" s="196"/>
      <c r="M664" s="196"/>
      <c r="N664" s="196"/>
      <c r="O664" s="197"/>
      <c r="P664" s="197"/>
      <c r="Q664" s="197"/>
      <c r="R664" s="197"/>
      <c r="S664" s="197"/>
      <c r="T664" s="197"/>
      <c r="U664" s="198"/>
      <c r="V664" s="257"/>
      <c r="W664" s="258"/>
      <c r="X664" s="200"/>
      <c r="Y664" s="43"/>
      <c r="Z664" s="199"/>
      <c r="AA664" s="199"/>
      <c r="AB664" s="199"/>
      <c r="AC664" s="199"/>
      <c r="AD664" s="199"/>
      <c r="AE664" s="43"/>
      <c r="AF664" s="199"/>
      <c r="AG664" s="196"/>
      <c r="AH664" s="201"/>
      <c r="AI664" s="201"/>
      <c r="AJ664" s="201"/>
      <c r="AK664" s="43"/>
      <c r="AL664" s="43"/>
      <c r="AM664" s="43"/>
      <c r="AN664" s="64"/>
      <c r="AO664" s="64"/>
      <c r="AP664" s="202"/>
      <c r="AQ664" s="202"/>
      <c r="AR664" s="64"/>
    </row>
    <row r="665" spans="1:44" ht="15.75" customHeight="1" x14ac:dyDescent="0.2">
      <c r="A665" s="43"/>
      <c r="B665" s="43"/>
      <c r="C665" s="43"/>
      <c r="D665" s="43"/>
      <c r="E665" s="43"/>
      <c r="F665" s="43"/>
      <c r="G665" s="194"/>
      <c r="H665" s="194"/>
      <c r="I665" s="194"/>
      <c r="J665" s="196"/>
      <c r="K665" s="196"/>
      <c r="L665" s="196"/>
      <c r="M665" s="196"/>
      <c r="N665" s="196"/>
      <c r="O665" s="197"/>
      <c r="P665" s="197"/>
      <c r="Q665" s="197"/>
      <c r="R665" s="197"/>
      <c r="S665" s="197"/>
      <c r="T665" s="197"/>
      <c r="U665" s="198"/>
      <c r="V665" s="257"/>
      <c r="W665" s="258"/>
      <c r="X665" s="200"/>
      <c r="Y665" s="43"/>
      <c r="Z665" s="199"/>
      <c r="AA665" s="199"/>
      <c r="AB665" s="199"/>
      <c r="AC665" s="199"/>
      <c r="AD665" s="199"/>
      <c r="AE665" s="43"/>
      <c r="AF665" s="199"/>
      <c r="AG665" s="196"/>
      <c r="AH665" s="201"/>
      <c r="AI665" s="201"/>
      <c r="AJ665" s="201"/>
      <c r="AK665" s="43"/>
      <c r="AL665" s="43"/>
      <c r="AM665" s="43"/>
      <c r="AN665" s="64"/>
      <c r="AO665" s="64"/>
      <c r="AP665" s="202"/>
      <c r="AQ665" s="202"/>
      <c r="AR665" s="64"/>
    </row>
    <row r="666" spans="1:44" ht="15.75" customHeight="1" x14ac:dyDescent="0.2">
      <c r="A666" s="43"/>
      <c r="B666" s="43"/>
      <c r="C666" s="43"/>
      <c r="D666" s="43"/>
      <c r="E666" s="43"/>
      <c r="F666" s="43"/>
      <c r="G666" s="194"/>
      <c r="H666" s="194"/>
      <c r="I666" s="194"/>
      <c r="J666" s="196"/>
      <c r="K666" s="196"/>
      <c r="L666" s="196"/>
      <c r="M666" s="196"/>
      <c r="N666" s="196"/>
      <c r="O666" s="197"/>
      <c r="P666" s="197"/>
      <c r="Q666" s="197"/>
      <c r="R666" s="197"/>
      <c r="S666" s="197"/>
      <c r="T666" s="197"/>
      <c r="U666" s="198"/>
      <c r="V666" s="257"/>
      <c r="W666" s="258"/>
      <c r="X666" s="200"/>
      <c r="Y666" s="43"/>
      <c r="Z666" s="199"/>
      <c r="AA666" s="199"/>
      <c r="AB666" s="199"/>
      <c r="AC666" s="199"/>
      <c r="AD666" s="199"/>
      <c r="AE666" s="43"/>
      <c r="AF666" s="199"/>
      <c r="AG666" s="196"/>
      <c r="AH666" s="201"/>
      <c r="AI666" s="201"/>
      <c r="AJ666" s="201"/>
      <c r="AK666" s="43"/>
      <c r="AL666" s="43"/>
      <c r="AM666" s="43"/>
      <c r="AN666" s="64"/>
      <c r="AO666" s="64"/>
      <c r="AP666" s="202"/>
      <c r="AQ666" s="202"/>
      <c r="AR666" s="64"/>
    </row>
    <row r="667" spans="1:44" ht="15.75" customHeight="1" x14ac:dyDescent="0.2">
      <c r="A667" s="43"/>
      <c r="B667" s="43"/>
      <c r="C667" s="43"/>
      <c r="D667" s="43"/>
      <c r="E667" s="43"/>
      <c r="F667" s="43"/>
      <c r="G667" s="194"/>
      <c r="H667" s="194"/>
      <c r="I667" s="194"/>
      <c r="J667" s="196"/>
      <c r="K667" s="196"/>
      <c r="L667" s="196"/>
      <c r="M667" s="196"/>
      <c r="N667" s="196"/>
      <c r="O667" s="197"/>
      <c r="P667" s="197"/>
      <c r="Q667" s="197"/>
      <c r="R667" s="197"/>
      <c r="S667" s="197"/>
      <c r="T667" s="197"/>
      <c r="U667" s="198"/>
      <c r="V667" s="257"/>
      <c r="W667" s="258"/>
      <c r="X667" s="200"/>
      <c r="Y667" s="43"/>
      <c r="Z667" s="199"/>
      <c r="AA667" s="199"/>
      <c r="AB667" s="199"/>
      <c r="AC667" s="199"/>
      <c r="AD667" s="199"/>
      <c r="AE667" s="43"/>
      <c r="AF667" s="199"/>
      <c r="AG667" s="196"/>
      <c r="AH667" s="201"/>
      <c r="AI667" s="201"/>
      <c r="AJ667" s="201"/>
      <c r="AK667" s="43"/>
      <c r="AL667" s="43"/>
      <c r="AM667" s="43"/>
      <c r="AN667" s="64"/>
      <c r="AO667" s="64"/>
      <c r="AP667" s="202"/>
      <c r="AQ667" s="202"/>
      <c r="AR667" s="64"/>
    </row>
    <row r="668" spans="1:44" ht="15.75" customHeight="1" x14ac:dyDescent="0.2">
      <c r="A668" s="43"/>
      <c r="B668" s="43"/>
      <c r="C668" s="43"/>
      <c r="D668" s="43"/>
      <c r="E668" s="43"/>
      <c r="F668" s="43"/>
      <c r="G668" s="194"/>
      <c r="H668" s="194"/>
      <c r="I668" s="194"/>
      <c r="J668" s="196"/>
      <c r="K668" s="196"/>
      <c r="L668" s="196"/>
      <c r="M668" s="196"/>
      <c r="N668" s="196"/>
      <c r="O668" s="197"/>
      <c r="P668" s="197"/>
      <c r="Q668" s="197"/>
      <c r="R668" s="197"/>
      <c r="S668" s="197"/>
      <c r="T668" s="197"/>
      <c r="U668" s="198"/>
      <c r="V668" s="257"/>
      <c r="W668" s="258"/>
      <c r="X668" s="200"/>
      <c r="Y668" s="43"/>
      <c r="Z668" s="199"/>
      <c r="AA668" s="199"/>
      <c r="AB668" s="199"/>
      <c r="AC668" s="199"/>
      <c r="AD668" s="199"/>
      <c r="AE668" s="43"/>
      <c r="AF668" s="199"/>
      <c r="AG668" s="196"/>
      <c r="AH668" s="201"/>
      <c r="AI668" s="201"/>
      <c r="AJ668" s="201"/>
      <c r="AK668" s="43"/>
      <c r="AL668" s="43"/>
      <c r="AM668" s="43"/>
      <c r="AN668" s="64"/>
      <c r="AO668" s="64"/>
      <c r="AP668" s="202"/>
      <c r="AQ668" s="202"/>
      <c r="AR668" s="64"/>
    </row>
    <row r="669" spans="1:44" ht="15.75" customHeight="1" x14ac:dyDescent="0.2">
      <c r="A669" s="43"/>
      <c r="B669" s="43"/>
      <c r="C669" s="43"/>
      <c r="D669" s="43"/>
      <c r="E669" s="43"/>
      <c r="F669" s="43"/>
      <c r="G669" s="194"/>
      <c r="H669" s="194"/>
      <c r="I669" s="194"/>
      <c r="J669" s="196"/>
      <c r="K669" s="196"/>
      <c r="L669" s="196"/>
      <c r="M669" s="196"/>
      <c r="N669" s="196"/>
      <c r="O669" s="197"/>
      <c r="P669" s="197"/>
      <c r="Q669" s="197"/>
      <c r="R669" s="197"/>
      <c r="S669" s="197"/>
      <c r="T669" s="197"/>
      <c r="U669" s="198"/>
      <c r="V669" s="257"/>
      <c r="W669" s="258"/>
      <c r="X669" s="200"/>
      <c r="Y669" s="43"/>
      <c r="Z669" s="199"/>
      <c r="AA669" s="199"/>
      <c r="AB669" s="199"/>
      <c r="AC669" s="199"/>
      <c r="AD669" s="199"/>
      <c r="AE669" s="43"/>
      <c r="AF669" s="199"/>
      <c r="AG669" s="196"/>
      <c r="AH669" s="201"/>
      <c r="AI669" s="201"/>
      <c r="AJ669" s="201"/>
      <c r="AK669" s="43"/>
      <c r="AL669" s="43"/>
      <c r="AM669" s="43"/>
      <c r="AN669" s="64"/>
      <c r="AO669" s="64"/>
      <c r="AP669" s="202"/>
      <c r="AQ669" s="202"/>
      <c r="AR669" s="64"/>
    </row>
    <row r="670" spans="1:44" ht="15.75" customHeight="1" x14ac:dyDescent="0.2">
      <c r="A670" s="43"/>
      <c r="B670" s="43"/>
      <c r="C670" s="43"/>
      <c r="D670" s="43"/>
      <c r="E670" s="43"/>
      <c r="F670" s="43"/>
      <c r="G670" s="194"/>
      <c r="H670" s="194"/>
      <c r="I670" s="194"/>
      <c r="J670" s="196"/>
      <c r="K670" s="196"/>
      <c r="L670" s="196"/>
      <c r="M670" s="196"/>
      <c r="N670" s="196"/>
      <c r="O670" s="197"/>
      <c r="P670" s="197"/>
      <c r="Q670" s="197"/>
      <c r="R670" s="197"/>
      <c r="S670" s="197"/>
      <c r="T670" s="197"/>
      <c r="U670" s="198"/>
      <c r="V670" s="257"/>
      <c r="W670" s="258"/>
      <c r="X670" s="200"/>
      <c r="Y670" s="43"/>
      <c r="Z670" s="199"/>
      <c r="AA670" s="199"/>
      <c r="AB670" s="199"/>
      <c r="AC670" s="199"/>
      <c r="AD670" s="199"/>
      <c r="AE670" s="43"/>
      <c r="AF670" s="199"/>
      <c r="AG670" s="196"/>
      <c r="AH670" s="201"/>
      <c r="AI670" s="201"/>
      <c r="AJ670" s="201"/>
      <c r="AK670" s="43"/>
      <c r="AL670" s="43"/>
      <c r="AM670" s="43"/>
      <c r="AN670" s="64"/>
      <c r="AO670" s="64"/>
      <c r="AP670" s="202"/>
      <c r="AQ670" s="202"/>
      <c r="AR670" s="64"/>
    </row>
    <row r="671" spans="1:44" ht="15.75" customHeight="1" x14ac:dyDescent="0.2">
      <c r="A671" s="43"/>
      <c r="B671" s="43"/>
      <c r="C671" s="43"/>
      <c r="D671" s="43"/>
      <c r="E671" s="43"/>
      <c r="F671" s="43"/>
      <c r="G671" s="194"/>
      <c r="H671" s="194"/>
      <c r="I671" s="194"/>
      <c r="J671" s="196"/>
      <c r="K671" s="196"/>
      <c r="L671" s="196"/>
      <c r="M671" s="196"/>
      <c r="N671" s="196"/>
      <c r="O671" s="197"/>
      <c r="P671" s="197"/>
      <c r="Q671" s="197"/>
      <c r="R671" s="197"/>
      <c r="S671" s="197"/>
      <c r="T671" s="197"/>
      <c r="U671" s="198"/>
      <c r="V671" s="257"/>
      <c r="W671" s="258"/>
      <c r="X671" s="200"/>
      <c r="Y671" s="43"/>
      <c r="Z671" s="199"/>
      <c r="AA671" s="199"/>
      <c r="AB671" s="199"/>
      <c r="AC671" s="199"/>
      <c r="AD671" s="199"/>
      <c r="AE671" s="43"/>
      <c r="AF671" s="199"/>
      <c r="AG671" s="196"/>
      <c r="AH671" s="201"/>
      <c r="AI671" s="201"/>
      <c r="AJ671" s="201"/>
      <c r="AK671" s="43"/>
      <c r="AL671" s="43"/>
      <c r="AM671" s="43"/>
      <c r="AN671" s="64"/>
      <c r="AO671" s="64"/>
      <c r="AP671" s="202"/>
      <c r="AQ671" s="202"/>
      <c r="AR671" s="64"/>
    </row>
    <row r="672" spans="1:44" ht="15.75" customHeight="1" x14ac:dyDescent="0.2">
      <c r="A672" s="43"/>
      <c r="B672" s="43"/>
      <c r="C672" s="43"/>
      <c r="D672" s="43"/>
      <c r="E672" s="43"/>
      <c r="F672" s="43"/>
      <c r="G672" s="194"/>
      <c r="H672" s="194"/>
      <c r="I672" s="194"/>
      <c r="J672" s="196"/>
      <c r="K672" s="196"/>
      <c r="L672" s="196"/>
      <c r="M672" s="196"/>
      <c r="N672" s="196"/>
      <c r="O672" s="197"/>
      <c r="P672" s="197"/>
      <c r="Q672" s="197"/>
      <c r="R672" s="197"/>
      <c r="S672" s="197"/>
      <c r="T672" s="197"/>
      <c r="U672" s="198"/>
      <c r="V672" s="257"/>
      <c r="W672" s="258"/>
      <c r="X672" s="200"/>
      <c r="Y672" s="43"/>
      <c r="Z672" s="199"/>
      <c r="AA672" s="199"/>
      <c r="AB672" s="199"/>
      <c r="AC672" s="199"/>
      <c r="AD672" s="199"/>
      <c r="AE672" s="43"/>
      <c r="AF672" s="199"/>
      <c r="AG672" s="196"/>
      <c r="AH672" s="201"/>
      <c r="AI672" s="201"/>
      <c r="AJ672" s="201"/>
      <c r="AK672" s="43"/>
      <c r="AL672" s="43"/>
      <c r="AM672" s="43"/>
      <c r="AN672" s="64"/>
      <c r="AO672" s="64"/>
      <c r="AP672" s="202"/>
      <c r="AQ672" s="202"/>
      <c r="AR672" s="64"/>
    </row>
    <row r="673" spans="1:44" ht="15.75" customHeight="1" x14ac:dyDescent="0.2">
      <c r="A673" s="43"/>
      <c r="B673" s="43"/>
      <c r="C673" s="43"/>
      <c r="D673" s="43"/>
      <c r="E673" s="43"/>
      <c r="F673" s="43"/>
      <c r="G673" s="194"/>
      <c r="H673" s="194"/>
      <c r="I673" s="194"/>
      <c r="J673" s="196"/>
      <c r="K673" s="196"/>
      <c r="L673" s="196"/>
      <c r="M673" s="196"/>
      <c r="N673" s="196"/>
      <c r="O673" s="197"/>
      <c r="P673" s="197"/>
      <c r="Q673" s="197"/>
      <c r="R673" s="197"/>
      <c r="S673" s="197"/>
      <c r="T673" s="197"/>
      <c r="U673" s="198"/>
      <c r="V673" s="257"/>
      <c r="W673" s="258"/>
      <c r="X673" s="200"/>
      <c r="Y673" s="43"/>
      <c r="Z673" s="199"/>
      <c r="AA673" s="199"/>
      <c r="AB673" s="199"/>
      <c r="AC673" s="199"/>
      <c r="AD673" s="199"/>
      <c r="AE673" s="43"/>
      <c r="AF673" s="199"/>
      <c r="AG673" s="196"/>
      <c r="AH673" s="201"/>
      <c r="AI673" s="201"/>
      <c r="AJ673" s="201"/>
      <c r="AK673" s="43"/>
      <c r="AL673" s="43"/>
      <c r="AM673" s="43"/>
      <c r="AN673" s="64"/>
      <c r="AO673" s="64"/>
      <c r="AP673" s="202"/>
      <c r="AQ673" s="202"/>
      <c r="AR673" s="64"/>
    </row>
    <row r="674" spans="1:44" ht="15.75" customHeight="1" x14ac:dyDescent="0.2">
      <c r="A674" s="43"/>
      <c r="B674" s="43"/>
      <c r="C674" s="43"/>
      <c r="D674" s="43"/>
      <c r="E674" s="43"/>
      <c r="F674" s="43"/>
      <c r="G674" s="194"/>
      <c r="H674" s="194"/>
      <c r="I674" s="194"/>
      <c r="J674" s="196"/>
      <c r="K674" s="196"/>
      <c r="L674" s="196"/>
      <c r="M674" s="196"/>
      <c r="N674" s="196"/>
      <c r="O674" s="197"/>
      <c r="P674" s="197"/>
      <c r="Q674" s="197"/>
      <c r="R674" s="197"/>
      <c r="S674" s="197"/>
      <c r="T674" s="197"/>
      <c r="U674" s="198"/>
      <c r="V674" s="257"/>
      <c r="W674" s="258"/>
      <c r="X674" s="200"/>
      <c r="Y674" s="43"/>
      <c r="Z674" s="199"/>
      <c r="AA674" s="199"/>
      <c r="AB674" s="199"/>
      <c r="AC674" s="199"/>
      <c r="AD674" s="199"/>
      <c r="AE674" s="43"/>
      <c r="AF674" s="199"/>
      <c r="AG674" s="196"/>
      <c r="AH674" s="201"/>
      <c r="AI674" s="201"/>
      <c r="AJ674" s="201"/>
      <c r="AK674" s="43"/>
      <c r="AL674" s="43"/>
      <c r="AM674" s="43"/>
      <c r="AN674" s="64"/>
      <c r="AO674" s="64"/>
      <c r="AP674" s="202"/>
      <c r="AQ674" s="202"/>
      <c r="AR674" s="64"/>
    </row>
    <row r="675" spans="1:44" ht="15.75" customHeight="1" x14ac:dyDescent="0.2">
      <c r="A675" s="43"/>
      <c r="B675" s="43"/>
      <c r="C675" s="43"/>
      <c r="D675" s="43"/>
      <c r="E675" s="43"/>
      <c r="F675" s="43"/>
      <c r="G675" s="194"/>
      <c r="H675" s="194"/>
      <c r="I675" s="194"/>
      <c r="J675" s="196"/>
      <c r="K675" s="196"/>
      <c r="L675" s="196"/>
      <c r="M675" s="196"/>
      <c r="N675" s="196"/>
      <c r="O675" s="197"/>
      <c r="P675" s="197"/>
      <c r="Q675" s="197"/>
      <c r="R675" s="197"/>
      <c r="S675" s="197"/>
      <c r="T675" s="197"/>
      <c r="U675" s="198"/>
      <c r="V675" s="257"/>
      <c r="W675" s="258"/>
      <c r="X675" s="200"/>
      <c r="Y675" s="43"/>
      <c r="Z675" s="199"/>
      <c r="AA675" s="199"/>
      <c r="AB675" s="199"/>
      <c r="AC675" s="199"/>
      <c r="AD675" s="199"/>
      <c r="AE675" s="43"/>
      <c r="AF675" s="199"/>
      <c r="AG675" s="196"/>
      <c r="AH675" s="201"/>
      <c r="AI675" s="201"/>
      <c r="AJ675" s="201"/>
      <c r="AK675" s="43"/>
      <c r="AL675" s="43"/>
      <c r="AM675" s="43"/>
      <c r="AN675" s="64"/>
      <c r="AO675" s="64"/>
      <c r="AP675" s="202"/>
      <c r="AQ675" s="202"/>
      <c r="AR675" s="64"/>
    </row>
    <row r="676" spans="1:44" ht="15.75" customHeight="1" x14ac:dyDescent="0.2">
      <c r="A676" s="43"/>
      <c r="B676" s="43"/>
      <c r="C676" s="43"/>
      <c r="D676" s="43"/>
      <c r="E676" s="43"/>
      <c r="F676" s="43"/>
      <c r="G676" s="194"/>
      <c r="H676" s="194"/>
      <c r="I676" s="194"/>
      <c r="J676" s="196"/>
      <c r="K676" s="196"/>
      <c r="L676" s="196"/>
      <c r="M676" s="196"/>
      <c r="N676" s="196"/>
      <c r="O676" s="197"/>
      <c r="P676" s="197"/>
      <c r="Q676" s="197"/>
      <c r="R676" s="197"/>
      <c r="S676" s="197"/>
      <c r="T676" s="197"/>
      <c r="U676" s="198"/>
      <c r="V676" s="257"/>
      <c r="W676" s="258"/>
      <c r="X676" s="200"/>
      <c r="Y676" s="43"/>
      <c r="Z676" s="199"/>
      <c r="AA676" s="199"/>
      <c r="AB676" s="199"/>
      <c r="AC676" s="199"/>
      <c r="AD676" s="199"/>
      <c r="AE676" s="43"/>
      <c r="AF676" s="199"/>
      <c r="AG676" s="196"/>
      <c r="AH676" s="201"/>
      <c r="AI676" s="201"/>
      <c r="AJ676" s="201"/>
      <c r="AK676" s="43"/>
      <c r="AL676" s="43"/>
      <c r="AM676" s="43"/>
      <c r="AN676" s="64"/>
      <c r="AO676" s="64"/>
      <c r="AP676" s="202"/>
      <c r="AQ676" s="202"/>
      <c r="AR676" s="64"/>
    </row>
    <row r="677" spans="1:44" ht="15.75" customHeight="1" x14ac:dyDescent="0.2">
      <c r="A677" s="43"/>
      <c r="B677" s="43"/>
      <c r="C677" s="43"/>
      <c r="D677" s="43"/>
      <c r="E677" s="43"/>
      <c r="F677" s="43"/>
      <c r="G677" s="194"/>
      <c r="H677" s="194"/>
      <c r="I677" s="194"/>
      <c r="J677" s="196"/>
      <c r="K677" s="196"/>
      <c r="L677" s="196"/>
      <c r="M677" s="196"/>
      <c r="N677" s="196"/>
      <c r="O677" s="197"/>
      <c r="P677" s="197"/>
      <c r="Q677" s="197"/>
      <c r="R677" s="197"/>
      <c r="S677" s="197"/>
      <c r="T677" s="197"/>
      <c r="U677" s="198"/>
      <c r="V677" s="257"/>
      <c r="W677" s="258"/>
      <c r="X677" s="200"/>
      <c r="Y677" s="43"/>
      <c r="Z677" s="199"/>
      <c r="AA677" s="199"/>
      <c r="AB677" s="199"/>
      <c r="AC677" s="199"/>
      <c r="AD677" s="199"/>
      <c r="AE677" s="43"/>
      <c r="AF677" s="199"/>
      <c r="AG677" s="196"/>
      <c r="AH677" s="201"/>
      <c r="AI677" s="201"/>
      <c r="AJ677" s="201"/>
      <c r="AK677" s="43"/>
      <c r="AL677" s="43"/>
      <c r="AM677" s="43"/>
      <c r="AN677" s="64"/>
      <c r="AO677" s="64"/>
      <c r="AP677" s="202"/>
      <c r="AQ677" s="202"/>
      <c r="AR677" s="64"/>
    </row>
    <row r="678" spans="1:44" ht="15.75" customHeight="1" x14ac:dyDescent="0.2">
      <c r="A678" s="43"/>
      <c r="B678" s="43"/>
      <c r="C678" s="43"/>
      <c r="D678" s="43"/>
      <c r="E678" s="43"/>
      <c r="F678" s="43"/>
      <c r="G678" s="194"/>
      <c r="H678" s="194"/>
      <c r="I678" s="194"/>
      <c r="J678" s="196"/>
      <c r="K678" s="196"/>
      <c r="L678" s="196"/>
      <c r="M678" s="196"/>
      <c r="N678" s="196"/>
      <c r="O678" s="197"/>
      <c r="P678" s="197"/>
      <c r="Q678" s="197"/>
      <c r="R678" s="197"/>
      <c r="S678" s="197"/>
      <c r="T678" s="197"/>
      <c r="U678" s="198"/>
      <c r="V678" s="257"/>
      <c r="W678" s="258"/>
      <c r="X678" s="200"/>
      <c r="Y678" s="43"/>
      <c r="Z678" s="199"/>
      <c r="AA678" s="199"/>
      <c r="AB678" s="199"/>
      <c r="AC678" s="199"/>
      <c r="AD678" s="199"/>
      <c r="AE678" s="43"/>
      <c r="AF678" s="199"/>
      <c r="AG678" s="196"/>
      <c r="AH678" s="201"/>
      <c r="AI678" s="201"/>
      <c r="AJ678" s="201"/>
      <c r="AK678" s="43"/>
      <c r="AL678" s="43"/>
      <c r="AM678" s="43"/>
      <c r="AN678" s="64"/>
      <c r="AO678" s="64"/>
      <c r="AP678" s="202"/>
      <c r="AQ678" s="202"/>
      <c r="AR678" s="64"/>
    </row>
    <row r="679" spans="1:44" ht="15.75" customHeight="1" x14ac:dyDescent="0.2">
      <c r="A679" s="43"/>
      <c r="B679" s="43"/>
      <c r="C679" s="43"/>
      <c r="D679" s="43"/>
      <c r="E679" s="43"/>
      <c r="F679" s="43"/>
      <c r="G679" s="194"/>
      <c r="H679" s="194"/>
      <c r="I679" s="194"/>
      <c r="J679" s="196"/>
      <c r="K679" s="196"/>
      <c r="L679" s="196"/>
      <c r="M679" s="196"/>
      <c r="N679" s="196"/>
      <c r="O679" s="197"/>
      <c r="P679" s="197"/>
      <c r="Q679" s="197"/>
      <c r="R679" s="197"/>
      <c r="S679" s="197"/>
      <c r="T679" s="197"/>
      <c r="U679" s="198"/>
      <c r="V679" s="257"/>
      <c r="W679" s="258"/>
      <c r="X679" s="200"/>
      <c r="Y679" s="43"/>
      <c r="Z679" s="199"/>
      <c r="AA679" s="199"/>
      <c r="AB679" s="199"/>
      <c r="AC679" s="199"/>
      <c r="AD679" s="199"/>
      <c r="AE679" s="43"/>
      <c r="AF679" s="199"/>
      <c r="AG679" s="196"/>
      <c r="AH679" s="201"/>
      <c r="AI679" s="201"/>
      <c r="AJ679" s="201"/>
      <c r="AK679" s="43"/>
      <c r="AL679" s="43"/>
      <c r="AM679" s="43"/>
      <c r="AN679" s="64"/>
      <c r="AO679" s="64"/>
      <c r="AP679" s="202"/>
      <c r="AQ679" s="202"/>
      <c r="AR679" s="64"/>
    </row>
    <row r="680" spans="1:44" ht="15.75" customHeight="1" x14ac:dyDescent="0.2">
      <c r="A680" s="43"/>
      <c r="B680" s="43"/>
      <c r="C680" s="43"/>
      <c r="D680" s="43"/>
      <c r="E680" s="43"/>
      <c r="F680" s="43"/>
      <c r="G680" s="194"/>
      <c r="H680" s="194"/>
      <c r="I680" s="194"/>
      <c r="J680" s="196"/>
      <c r="K680" s="196"/>
      <c r="L680" s="196"/>
      <c r="M680" s="196"/>
      <c r="N680" s="196"/>
      <c r="O680" s="197"/>
      <c r="P680" s="197"/>
      <c r="Q680" s="197"/>
      <c r="R680" s="197"/>
      <c r="S680" s="197"/>
      <c r="T680" s="197"/>
      <c r="U680" s="198"/>
      <c r="V680" s="257"/>
      <c r="W680" s="258"/>
      <c r="X680" s="200"/>
      <c r="Y680" s="43"/>
      <c r="Z680" s="199"/>
      <c r="AA680" s="199"/>
      <c r="AB680" s="199"/>
      <c r="AC680" s="199"/>
      <c r="AD680" s="199"/>
      <c r="AE680" s="43"/>
      <c r="AF680" s="199"/>
      <c r="AG680" s="196"/>
      <c r="AH680" s="201"/>
      <c r="AI680" s="201"/>
      <c r="AJ680" s="201"/>
      <c r="AK680" s="43"/>
      <c r="AL680" s="43"/>
      <c r="AM680" s="43"/>
      <c r="AN680" s="64"/>
      <c r="AO680" s="64"/>
      <c r="AP680" s="202"/>
      <c r="AQ680" s="202"/>
      <c r="AR680" s="64"/>
    </row>
    <row r="681" spans="1:44" ht="15.75" customHeight="1" x14ac:dyDescent="0.2">
      <c r="A681" s="43"/>
      <c r="B681" s="43"/>
      <c r="C681" s="43"/>
      <c r="D681" s="43"/>
      <c r="E681" s="43"/>
      <c r="F681" s="43"/>
      <c r="G681" s="194"/>
      <c r="H681" s="194"/>
      <c r="I681" s="194"/>
      <c r="J681" s="196"/>
      <c r="K681" s="196"/>
      <c r="L681" s="196"/>
      <c r="M681" s="196"/>
      <c r="N681" s="196"/>
      <c r="O681" s="197"/>
      <c r="P681" s="197"/>
      <c r="Q681" s="197"/>
      <c r="R681" s="197"/>
      <c r="S681" s="197"/>
      <c r="T681" s="197"/>
      <c r="U681" s="198"/>
      <c r="V681" s="257"/>
      <c r="W681" s="258"/>
      <c r="X681" s="200"/>
      <c r="Y681" s="43"/>
      <c r="Z681" s="199"/>
      <c r="AA681" s="199"/>
      <c r="AB681" s="199"/>
      <c r="AC681" s="199"/>
      <c r="AD681" s="199"/>
      <c r="AE681" s="43"/>
      <c r="AF681" s="199"/>
      <c r="AG681" s="196"/>
      <c r="AH681" s="201"/>
      <c r="AI681" s="201"/>
      <c r="AJ681" s="201"/>
      <c r="AK681" s="43"/>
      <c r="AL681" s="43"/>
      <c r="AM681" s="43"/>
      <c r="AN681" s="64"/>
      <c r="AO681" s="64"/>
      <c r="AP681" s="202"/>
      <c r="AQ681" s="202"/>
      <c r="AR681" s="64"/>
    </row>
    <row r="682" spans="1:44" ht="15.75" customHeight="1" x14ac:dyDescent="0.2">
      <c r="A682" s="43"/>
      <c r="B682" s="43"/>
      <c r="C682" s="43"/>
      <c r="D682" s="43"/>
      <c r="E682" s="43"/>
      <c r="F682" s="43"/>
      <c r="G682" s="194"/>
      <c r="H682" s="194"/>
      <c r="I682" s="194"/>
      <c r="J682" s="196"/>
      <c r="K682" s="196"/>
      <c r="L682" s="196"/>
      <c r="M682" s="196"/>
      <c r="N682" s="196"/>
      <c r="O682" s="197"/>
      <c r="P682" s="197"/>
      <c r="Q682" s="197"/>
      <c r="R682" s="197"/>
      <c r="S682" s="197"/>
      <c r="T682" s="197"/>
      <c r="U682" s="198"/>
      <c r="V682" s="257"/>
      <c r="W682" s="258"/>
      <c r="X682" s="200"/>
      <c r="Y682" s="43"/>
      <c r="Z682" s="199"/>
      <c r="AA682" s="199"/>
      <c r="AB682" s="199"/>
      <c r="AC682" s="199"/>
      <c r="AD682" s="199"/>
      <c r="AE682" s="43"/>
      <c r="AF682" s="199"/>
      <c r="AG682" s="196"/>
      <c r="AH682" s="201"/>
      <c r="AI682" s="201"/>
      <c r="AJ682" s="201"/>
      <c r="AK682" s="43"/>
      <c r="AL682" s="43"/>
      <c r="AM682" s="43"/>
      <c r="AN682" s="64"/>
      <c r="AO682" s="64"/>
      <c r="AP682" s="202"/>
      <c r="AQ682" s="202"/>
      <c r="AR682" s="64"/>
    </row>
    <row r="683" spans="1:44" ht="15.75" customHeight="1" x14ac:dyDescent="0.2">
      <c r="A683" s="43"/>
      <c r="B683" s="43"/>
      <c r="C683" s="43"/>
      <c r="D683" s="43"/>
      <c r="E683" s="43"/>
      <c r="F683" s="43"/>
      <c r="G683" s="194"/>
      <c r="H683" s="194"/>
      <c r="I683" s="194"/>
      <c r="J683" s="196"/>
      <c r="K683" s="196"/>
      <c r="L683" s="196"/>
      <c r="M683" s="196"/>
      <c r="N683" s="196"/>
      <c r="O683" s="197"/>
      <c r="P683" s="197"/>
      <c r="Q683" s="197"/>
      <c r="R683" s="197"/>
      <c r="S683" s="197"/>
      <c r="T683" s="197"/>
      <c r="U683" s="198"/>
      <c r="V683" s="257"/>
      <c r="W683" s="258"/>
      <c r="X683" s="200"/>
      <c r="Y683" s="43"/>
      <c r="Z683" s="199"/>
      <c r="AA683" s="199"/>
      <c r="AB683" s="199"/>
      <c r="AC683" s="199"/>
      <c r="AD683" s="199"/>
      <c r="AE683" s="43"/>
      <c r="AF683" s="199"/>
      <c r="AG683" s="196"/>
      <c r="AH683" s="201"/>
      <c r="AI683" s="201"/>
      <c r="AJ683" s="201"/>
      <c r="AK683" s="43"/>
      <c r="AL683" s="43"/>
      <c r="AM683" s="43"/>
      <c r="AN683" s="64"/>
      <c r="AO683" s="64"/>
      <c r="AP683" s="202"/>
      <c r="AQ683" s="202"/>
      <c r="AR683" s="64"/>
    </row>
    <row r="684" spans="1:44" ht="15.75" customHeight="1" x14ac:dyDescent="0.2">
      <c r="A684" s="43"/>
      <c r="B684" s="43"/>
      <c r="C684" s="43"/>
      <c r="D684" s="43"/>
      <c r="E684" s="43"/>
      <c r="F684" s="43"/>
      <c r="G684" s="194"/>
      <c r="H684" s="194"/>
      <c r="I684" s="194"/>
      <c r="J684" s="196"/>
      <c r="K684" s="196"/>
      <c r="L684" s="196"/>
      <c r="M684" s="196"/>
      <c r="N684" s="196"/>
      <c r="O684" s="197"/>
      <c r="P684" s="197"/>
      <c r="Q684" s="197"/>
      <c r="R684" s="197"/>
      <c r="S684" s="197"/>
      <c r="T684" s="197"/>
      <c r="U684" s="198"/>
      <c r="V684" s="257"/>
      <c r="W684" s="258"/>
      <c r="X684" s="200"/>
      <c r="Y684" s="43"/>
      <c r="Z684" s="199"/>
      <c r="AA684" s="199"/>
      <c r="AB684" s="199"/>
      <c r="AC684" s="199"/>
      <c r="AD684" s="199"/>
      <c r="AE684" s="43"/>
      <c r="AF684" s="199"/>
      <c r="AG684" s="196"/>
      <c r="AH684" s="201"/>
      <c r="AI684" s="201"/>
      <c r="AJ684" s="201"/>
      <c r="AK684" s="43"/>
      <c r="AL684" s="43"/>
      <c r="AM684" s="43"/>
      <c r="AN684" s="64"/>
      <c r="AO684" s="64"/>
      <c r="AP684" s="202"/>
      <c r="AQ684" s="202"/>
      <c r="AR684" s="64"/>
    </row>
    <row r="685" spans="1:44" ht="15.75" customHeight="1" x14ac:dyDescent="0.2">
      <c r="A685" s="43"/>
      <c r="B685" s="43"/>
      <c r="C685" s="43"/>
      <c r="D685" s="43"/>
      <c r="E685" s="43"/>
      <c r="F685" s="43"/>
      <c r="G685" s="194"/>
      <c r="H685" s="194"/>
      <c r="I685" s="194"/>
      <c r="J685" s="196"/>
      <c r="K685" s="196"/>
      <c r="L685" s="196"/>
      <c r="M685" s="196"/>
      <c r="N685" s="196"/>
      <c r="O685" s="197"/>
      <c r="P685" s="197"/>
      <c r="Q685" s="197"/>
      <c r="R685" s="197"/>
      <c r="S685" s="197"/>
      <c r="T685" s="197"/>
      <c r="U685" s="198"/>
      <c r="V685" s="257"/>
      <c r="W685" s="258"/>
      <c r="X685" s="200"/>
      <c r="Y685" s="43"/>
      <c r="Z685" s="199"/>
      <c r="AA685" s="199"/>
      <c r="AB685" s="199"/>
      <c r="AC685" s="199"/>
      <c r="AD685" s="199"/>
      <c r="AE685" s="43"/>
      <c r="AF685" s="199"/>
      <c r="AG685" s="196"/>
      <c r="AH685" s="201"/>
      <c r="AI685" s="201"/>
      <c r="AJ685" s="201"/>
      <c r="AK685" s="43"/>
      <c r="AL685" s="43"/>
      <c r="AM685" s="43"/>
      <c r="AN685" s="64"/>
      <c r="AO685" s="64"/>
      <c r="AP685" s="202"/>
      <c r="AQ685" s="202"/>
      <c r="AR685" s="64"/>
    </row>
    <row r="686" spans="1:44" ht="15.75" customHeight="1" x14ac:dyDescent="0.2">
      <c r="A686" s="43"/>
      <c r="B686" s="43"/>
      <c r="C686" s="43"/>
      <c r="D686" s="43"/>
      <c r="E686" s="43"/>
      <c r="F686" s="43"/>
      <c r="G686" s="194"/>
      <c r="H686" s="194"/>
      <c r="I686" s="194"/>
      <c r="J686" s="196"/>
      <c r="K686" s="196"/>
      <c r="L686" s="196"/>
      <c r="M686" s="196"/>
      <c r="N686" s="196"/>
      <c r="O686" s="197"/>
      <c r="P686" s="197"/>
      <c r="Q686" s="197"/>
      <c r="R686" s="197"/>
      <c r="S686" s="197"/>
      <c r="T686" s="197"/>
      <c r="U686" s="198"/>
      <c r="V686" s="257"/>
      <c r="W686" s="258"/>
      <c r="X686" s="200"/>
      <c r="Y686" s="43"/>
      <c r="Z686" s="199"/>
      <c r="AA686" s="199"/>
      <c r="AB686" s="199"/>
      <c r="AC686" s="199"/>
      <c r="AD686" s="199"/>
      <c r="AE686" s="43"/>
      <c r="AF686" s="199"/>
      <c r="AG686" s="196"/>
      <c r="AH686" s="201"/>
      <c r="AI686" s="201"/>
      <c r="AJ686" s="201"/>
      <c r="AK686" s="43"/>
      <c r="AL686" s="43"/>
      <c r="AM686" s="43"/>
      <c r="AN686" s="64"/>
      <c r="AO686" s="64"/>
      <c r="AP686" s="202"/>
      <c r="AQ686" s="202"/>
      <c r="AR686" s="64"/>
    </row>
    <row r="687" spans="1:44" ht="15.75" customHeight="1" x14ac:dyDescent="0.2">
      <c r="A687" s="43"/>
      <c r="B687" s="43"/>
      <c r="C687" s="43"/>
      <c r="D687" s="43"/>
      <c r="E687" s="43"/>
      <c r="F687" s="43"/>
      <c r="G687" s="194"/>
      <c r="H687" s="194"/>
      <c r="I687" s="194"/>
      <c r="J687" s="196"/>
      <c r="K687" s="196"/>
      <c r="L687" s="196"/>
      <c r="M687" s="196"/>
      <c r="N687" s="196"/>
      <c r="O687" s="197"/>
      <c r="P687" s="197"/>
      <c r="Q687" s="197"/>
      <c r="R687" s="197"/>
      <c r="S687" s="197"/>
      <c r="T687" s="197"/>
      <c r="U687" s="198"/>
      <c r="V687" s="257"/>
      <c r="W687" s="258"/>
      <c r="X687" s="200"/>
      <c r="Y687" s="43"/>
      <c r="Z687" s="199"/>
      <c r="AA687" s="199"/>
      <c r="AB687" s="199"/>
      <c r="AC687" s="199"/>
      <c r="AD687" s="199"/>
      <c r="AE687" s="43"/>
      <c r="AF687" s="199"/>
      <c r="AG687" s="196"/>
      <c r="AH687" s="201"/>
      <c r="AI687" s="201"/>
      <c r="AJ687" s="201"/>
      <c r="AK687" s="43"/>
      <c r="AL687" s="43"/>
      <c r="AM687" s="43"/>
      <c r="AN687" s="64"/>
      <c r="AO687" s="64"/>
      <c r="AP687" s="202"/>
      <c r="AQ687" s="202"/>
      <c r="AR687" s="64"/>
    </row>
    <row r="688" spans="1:44" ht="15.75" customHeight="1" x14ac:dyDescent="0.2">
      <c r="A688" s="43"/>
      <c r="B688" s="43"/>
      <c r="C688" s="43"/>
      <c r="D688" s="43"/>
      <c r="E688" s="43"/>
      <c r="F688" s="43"/>
      <c r="G688" s="194"/>
      <c r="H688" s="194"/>
      <c r="I688" s="194"/>
      <c r="J688" s="196"/>
      <c r="K688" s="196"/>
      <c r="L688" s="196"/>
      <c r="M688" s="196"/>
      <c r="N688" s="196"/>
      <c r="O688" s="197"/>
      <c r="P688" s="197"/>
      <c r="Q688" s="197"/>
      <c r="R688" s="197"/>
      <c r="S688" s="197"/>
      <c r="T688" s="197"/>
      <c r="U688" s="198"/>
      <c r="V688" s="257"/>
      <c r="W688" s="258"/>
      <c r="X688" s="200"/>
      <c r="Y688" s="43"/>
      <c r="Z688" s="199"/>
      <c r="AA688" s="199"/>
      <c r="AB688" s="199"/>
      <c r="AC688" s="199"/>
      <c r="AD688" s="199"/>
      <c r="AE688" s="43"/>
      <c r="AF688" s="199"/>
      <c r="AG688" s="196"/>
      <c r="AH688" s="201"/>
      <c r="AI688" s="201"/>
      <c r="AJ688" s="201"/>
      <c r="AK688" s="43"/>
      <c r="AL688" s="43"/>
      <c r="AM688" s="43"/>
      <c r="AN688" s="64"/>
      <c r="AO688" s="64"/>
      <c r="AP688" s="202"/>
      <c r="AQ688" s="202"/>
      <c r="AR688" s="64"/>
    </row>
    <row r="689" spans="1:44" ht="15.75" customHeight="1" x14ac:dyDescent="0.2">
      <c r="A689" s="43"/>
      <c r="B689" s="43"/>
      <c r="C689" s="43"/>
      <c r="D689" s="43"/>
      <c r="E689" s="43"/>
      <c r="F689" s="43"/>
      <c r="G689" s="194"/>
      <c r="H689" s="194"/>
      <c r="I689" s="194"/>
      <c r="J689" s="196"/>
      <c r="K689" s="196"/>
      <c r="L689" s="196"/>
      <c r="M689" s="196"/>
      <c r="N689" s="196"/>
      <c r="O689" s="197"/>
      <c r="P689" s="197"/>
      <c r="Q689" s="197"/>
      <c r="R689" s="197"/>
      <c r="S689" s="197"/>
      <c r="T689" s="197"/>
      <c r="U689" s="198"/>
      <c r="V689" s="257"/>
      <c r="W689" s="258"/>
      <c r="X689" s="200"/>
      <c r="Y689" s="43"/>
      <c r="Z689" s="199"/>
      <c r="AA689" s="199"/>
      <c r="AB689" s="199"/>
      <c r="AC689" s="199"/>
      <c r="AD689" s="199"/>
      <c r="AE689" s="43"/>
      <c r="AF689" s="199"/>
      <c r="AG689" s="196"/>
      <c r="AH689" s="201"/>
      <c r="AI689" s="201"/>
      <c r="AJ689" s="201"/>
      <c r="AK689" s="43"/>
      <c r="AL689" s="43"/>
      <c r="AM689" s="43"/>
      <c r="AN689" s="64"/>
      <c r="AO689" s="64"/>
      <c r="AP689" s="202"/>
      <c r="AQ689" s="202"/>
      <c r="AR689" s="64"/>
    </row>
    <row r="690" spans="1:44" ht="15.75" customHeight="1" x14ac:dyDescent="0.2">
      <c r="A690" s="43"/>
      <c r="B690" s="43"/>
      <c r="C690" s="43"/>
      <c r="D690" s="43"/>
      <c r="E690" s="43"/>
      <c r="F690" s="43"/>
      <c r="G690" s="194"/>
      <c r="H690" s="194"/>
      <c r="I690" s="194"/>
      <c r="J690" s="196"/>
      <c r="K690" s="196"/>
      <c r="L690" s="196"/>
      <c r="M690" s="196"/>
      <c r="N690" s="196"/>
      <c r="O690" s="197"/>
      <c r="P690" s="197"/>
      <c r="Q690" s="197"/>
      <c r="R690" s="197"/>
      <c r="S690" s="197"/>
      <c r="T690" s="197"/>
      <c r="U690" s="198"/>
      <c r="V690" s="257"/>
      <c r="W690" s="258"/>
      <c r="X690" s="200"/>
      <c r="Y690" s="43"/>
      <c r="Z690" s="199"/>
      <c r="AA690" s="199"/>
      <c r="AB690" s="199"/>
      <c r="AC690" s="199"/>
      <c r="AD690" s="199"/>
      <c r="AE690" s="43"/>
      <c r="AF690" s="199"/>
      <c r="AG690" s="196"/>
      <c r="AH690" s="201"/>
      <c r="AI690" s="201"/>
      <c r="AJ690" s="201"/>
      <c r="AK690" s="43"/>
      <c r="AL690" s="43"/>
      <c r="AM690" s="43"/>
      <c r="AN690" s="64"/>
      <c r="AO690" s="64"/>
      <c r="AP690" s="202"/>
      <c r="AQ690" s="202"/>
      <c r="AR690" s="64"/>
    </row>
    <row r="691" spans="1:44" ht="15.75" customHeight="1" x14ac:dyDescent="0.2">
      <c r="A691" s="43"/>
      <c r="B691" s="43"/>
      <c r="C691" s="43"/>
      <c r="D691" s="43"/>
      <c r="E691" s="43"/>
      <c r="F691" s="43"/>
      <c r="G691" s="194"/>
      <c r="H691" s="194"/>
      <c r="I691" s="194"/>
      <c r="J691" s="196"/>
      <c r="K691" s="196"/>
      <c r="L691" s="196"/>
      <c r="M691" s="196"/>
      <c r="N691" s="196"/>
      <c r="O691" s="197"/>
      <c r="P691" s="197"/>
      <c r="Q691" s="197"/>
      <c r="R691" s="197"/>
      <c r="S691" s="197"/>
      <c r="T691" s="197"/>
      <c r="U691" s="198"/>
      <c r="V691" s="257"/>
      <c r="W691" s="258"/>
      <c r="X691" s="200"/>
      <c r="Y691" s="43"/>
      <c r="Z691" s="199"/>
      <c r="AA691" s="199"/>
      <c r="AB691" s="199"/>
      <c r="AC691" s="199"/>
      <c r="AD691" s="199"/>
      <c r="AE691" s="43"/>
      <c r="AF691" s="199"/>
      <c r="AG691" s="196"/>
      <c r="AH691" s="201"/>
      <c r="AI691" s="201"/>
      <c r="AJ691" s="201"/>
      <c r="AK691" s="43"/>
      <c r="AL691" s="43"/>
      <c r="AM691" s="43"/>
      <c r="AN691" s="64"/>
      <c r="AO691" s="64"/>
      <c r="AP691" s="202"/>
      <c r="AQ691" s="202"/>
      <c r="AR691" s="64"/>
    </row>
    <row r="692" spans="1:44" ht="15.75" customHeight="1" x14ac:dyDescent="0.2">
      <c r="A692" s="43"/>
      <c r="B692" s="43"/>
      <c r="C692" s="43"/>
      <c r="D692" s="43"/>
      <c r="E692" s="43"/>
      <c r="F692" s="43"/>
      <c r="G692" s="194"/>
      <c r="H692" s="194"/>
      <c r="I692" s="194"/>
      <c r="J692" s="196"/>
      <c r="K692" s="196"/>
      <c r="L692" s="196"/>
      <c r="M692" s="196"/>
      <c r="N692" s="196"/>
      <c r="O692" s="197"/>
      <c r="P692" s="197"/>
      <c r="Q692" s="197"/>
      <c r="R692" s="197"/>
      <c r="S692" s="197"/>
      <c r="T692" s="197"/>
      <c r="U692" s="198"/>
      <c r="V692" s="257"/>
      <c r="W692" s="258"/>
      <c r="X692" s="200"/>
      <c r="Y692" s="43"/>
      <c r="Z692" s="199"/>
      <c r="AA692" s="199"/>
      <c r="AB692" s="199"/>
      <c r="AC692" s="199"/>
      <c r="AD692" s="199"/>
      <c r="AE692" s="43"/>
      <c r="AF692" s="199"/>
      <c r="AG692" s="196"/>
      <c r="AH692" s="201"/>
      <c r="AI692" s="201"/>
      <c r="AJ692" s="201"/>
      <c r="AK692" s="43"/>
      <c r="AL692" s="43"/>
      <c r="AM692" s="43"/>
      <c r="AN692" s="64"/>
      <c r="AO692" s="64"/>
      <c r="AP692" s="202"/>
      <c r="AQ692" s="202"/>
      <c r="AR692" s="64"/>
    </row>
    <row r="693" spans="1:44" ht="15.75" customHeight="1" x14ac:dyDescent="0.2">
      <c r="A693" s="43"/>
      <c r="B693" s="43"/>
      <c r="C693" s="43"/>
      <c r="D693" s="43"/>
      <c r="E693" s="43"/>
      <c r="F693" s="43"/>
      <c r="G693" s="194"/>
      <c r="H693" s="194"/>
      <c r="I693" s="194"/>
      <c r="J693" s="196"/>
      <c r="K693" s="196"/>
      <c r="L693" s="196"/>
      <c r="M693" s="196"/>
      <c r="N693" s="196"/>
      <c r="O693" s="197"/>
      <c r="P693" s="197"/>
      <c r="Q693" s="197"/>
      <c r="R693" s="197"/>
      <c r="S693" s="197"/>
      <c r="T693" s="197"/>
      <c r="U693" s="198"/>
      <c r="V693" s="257"/>
      <c r="W693" s="258"/>
      <c r="X693" s="200"/>
      <c r="Y693" s="43"/>
      <c r="Z693" s="199"/>
      <c r="AA693" s="199"/>
      <c r="AB693" s="199"/>
      <c r="AC693" s="199"/>
      <c r="AD693" s="199"/>
      <c r="AE693" s="43"/>
      <c r="AF693" s="199"/>
      <c r="AG693" s="196"/>
      <c r="AH693" s="201"/>
      <c r="AI693" s="201"/>
      <c r="AJ693" s="201"/>
      <c r="AK693" s="43"/>
      <c r="AL693" s="43"/>
      <c r="AM693" s="43"/>
      <c r="AN693" s="64"/>
      <c r="AO693" s="64"/>
      <c r="AP693" s="202"/>
      <c r="AQ693" s="202"/>
      <c r="AR693" s="64"/>
    </row>
    <row r="694" spans="1:44" ht="15.75" customHeight="1" x14ac:dyDescent="0.2">
      <c r="A694" s="43"/>
      <c r="B694" s="43"/>
      <c r="C694" s="43"/>
      <c r="D694" s="43"/>
      <c r="E694" s="43"/>
      <c r="F694" s="43"/>
      <c r="G694" s="194"/>
      <c r="H694" s="194"/>
      <c r="I694" s="194"/>
      <c r="J694" s="196"/>
      <c r="K694" s="196"/>
      <c r="L694" s="196"/>
      <c r="M694" s="196"/>
      <c r="N694" s="196"/>
      <c r="O694" s="197"/>
      <c r="P694" s="197"/>
      <c r="Q694" s="197"/>
      <c r="R694" s="197"/>
      <c r="S694" s="197"/>
      <c r="T694" s="197"/>
      <c r="U694" s="198"/>
      <c r="V694" s="257"/>
      <c r="W694" s="258"/>
      <c r="X694" s="200"/>
      <c r="Y694" s="43"/>
      <c r="Z694" s="199"/>
      <c r="AA694" s="199"/>
      <c r="AB694" s="199"/>
      <c r="AC694" s="199"/>
      <c r="AD694" s="199"/>
      <c r="AE694" s="43"/>
      <c r="AF694" s="199"/>
      <c r="AG694" s="196"/>
      <c r="AH694" s="201"/>
      <c r="AI694" s="201"/>
      <c r="AJ694" s="201"/>
      <c r="AK694" s="43"/>
      <c r="AL694" s="43"/>
      <c r="AM694" s="43"/>
      <c r="AN694" s="64"/>
      <c r="AO694" s="64"/>
      <c r="AP694" s="202"/>
      <c r="AQ694" s="202"/>
      <c r="AR694" s="64"/>
    </row>
    <row r="695" spans="1:44" ht="15.75" customHeight="1" x14ac:dyDescent="0.2">
      <c r="A695" s="43"/>
      <c r="B695" s="43"/>
      <c r="C695" s="43"/>
      <c r="D695" s="43"/>
      <c r="E695" s="43"/>
      <c r="F695" s="43"/>
      <c r="G695" s="194"/>
      <c r="H695" s="194"/>
      <c r="I695" s="194"/>
      <c r="J695" s="196"/>
      <c r="K695" s="196"/>
      <c r="L695" s="196"/>
      <c r="M695" s="196"/>
      <c r="N695" s="196"/>
      <c r="O695" s="197"/>
      <c r="P695" s="197"/>
      <c r="Q695" s="197"/>
      <c r="R695" s="197"/>
      <c r="S695" s="197"/>
      <c r="T695" s="197"/>
      <c r="U695" s="198"/>
      <c r="V695" s="257"/>
      <c r="W695" s="258"/>
      <c r="X695" s="200"/>
      <c r="Y695" s="43"/>
      <c r="Z695" s="199"/>
      <c r="AA695" s="199"/>
      <c r="AB695" s="199"/>
      <c r="AC695" s="199"/>
      <c r="AD695" s="199"/>
      <c r="AE695" s="43"/>
      <c r="AF695" s="199"/>
      <c r="AG695" s="196"/>
      <c r="AH695" s="201"/>
      <c r="AI695" s="201"/>
      <c r="AJ695" s="201"/>
      <c r="AK695" s="43"/>
      <c r="AL695" s="43"/>
      <c r="AM695" s="43"/>
      <c r="AN695" s="64"/>
      <c r="AO695" s="64"/>
      <c r="AP695" s="202"/>
      <c r="AQ695" s="202"/>
      <c r="AR695" s="64"/>
    </row>
    <row r="696" spans="1:44" ht="15.75" customHeight="1" x14ac:dyDescent="0.2">
      <c r="A696" s="43"/>
      <c r="B696" s="43"/>
      <c r="C696" s="43"/>
      <c r="D696" s="43"/>
      <c r="E696" s="43"/>
      <c r="F696" s="43"/>
      <c r="G696" s="194"/>
      <c r="H696" s="194"/>
      <c r="I696" s="194"/>
      <c r="J696" s="196"/>
      <c r="K696" s="196"/>
      <c r="L696" s="196"/>
      <c r="M696" s="196"/>
      <c r="N696" s="196"/>
      <c r="O696" s="197"/>
      <c r="P696" s="197"/>
      <c r="Q696" s="197"/>
      <c r="R696" s="197"/>
      <c r="S696" s="197"/>
      <c r="T696" s="197"/>
      <c r="U696" s="198"/>
      <c r="V696" s="257"/>
      <c r="W696" s="258"/>
      <c r="X696" s="200"/>
      <c r="Y696" s="43"/>
      <c r="Z696" s="199"/>
      <c r="AA696" s="199"/>
      <c r="AB696" s="199"/>
      <c r="AC696" s="199"/>
      <c r="AD696" s="199"/>
      <c r="AE696" s="43"/>
      <c r="AF696" s="199"/>
      <c r="AG696" s="196"/>
      <c r="AH696" s="201"/>
      <c r="AI696" s="201"/>
      <c r="AJ696" s="201"/>
      <c r="AK696" s="43"/>
      <c r="AL696" s="43"/>
      <c r="AM696" s="43"/>
      <c r="AN696" s="64"/>
      <c r="AO696" s="64"/>
      <c r="AP696" s="202"/>
      <c r="AQ696" s="202"/>
      <c r="AR696" s="64"/>
    </row>
    <row r="697" spans="1:44" ht="15.75" customHeight="1" x14ac:dyDescent="0.2">
      <c r="A697" s="43"/>
      <c r="B697" s="43"/>
      <c r="C697" s="43"/>
      <c r="D697" s="43"/>
      <c r="E697" s="43"/>
      <c r="F697" s="43"/>
      <c r="G697" s="194"/>
      <c r="H697" s="194"/>
      <c r="I697" s="194"/>
      <c r="J697" s="196"/>
      <c r="K697" s="196"/>
      <c r="L697" s="196"/>
      <c r="M697" s="196"/>
      <c r="N697" s="196"/>
      <c r="O697" s="197"/>
      <c r="P697" s="197"/>
      <c r="Q697" s="197"/>
      <c r="R697" s="197"/>
      <c r="S697" s="197"/>
      <c r="T697" s="197"/>
      <c r="U697" s="198"/>
      <c r="V697" s="257"/>
      <c r="W697" s="258"/>
      <c r="X697" s="200"/>
      <c r="Y697" s="43"/>
      <c r="Z697" s="199"/>
      <c r="AA697" s="199"/>
      <c r="AB697" s="199"/>
      <c r="AC697" s="199"/>
      <c r="AD697" s="199"/>
      <c r="AE697" s="43"/>
      <c r="AF697" s="199"/>
      <c r="AG697" s="196"/>
      <c r="AH697" s="201"/>
      <c r="AI697" s="201"/>
      <c r="AJ697" s="201"/>
      <c r="AK697" s="43"/>
      <c r="AL697" s="43"/>
      <c r="AM697" s="43"/>
      <c r="AN697" s="64"/>
      <c r="AO697" s="64"/>
      <c r="AP697" s="202"/>
      <c r="AQ697" s="202"/>
      <c r="AR697" s="64"/>
    </row>
    <row r="698" spans="1:44" ht="15.75" customHeight="1" x14ac:dyDescent="0.2">
      <c r="A698" s="43"/>
      <c r="B698" s="43"/>
      <c r="C698" s="43"/>
      <c r="D698" s="43"/>
      <c r="E698" s="43"/>
      <c r="F698" s="43"/>
      <c r="G698" s="194"/>
      <c r="H698" s="194"/>
      <c r="I698" s="194"/>
      <c r="J698" s="196"/>
      <c r="K698" s="196"/>
      <c r="L698" s="196"/>
      <c r="M698" s="196"/>
      <c r="N698" s="196"/>
      <c r="O698" s="197"/>
      <c r="P698" s="197"/>
      <c r="Q698" s="197"/>
      <c r="R698" s="197"/>
      <c r="S698" s="197"/>
      <c r="T698" s="197"/>
      <c r="U698" s="198"/>
      <c r="V698" s="257"/>
      <c r="W698" s="258"/>
      <c r="X698" s="200"/>
      <c r="Y698" s="43"/>
      <c r="Z698" s="199"/>
      <c r="AA698" s="199"/>
      <c r="AB698" s="199"/>
      <c r="AC698" s="199"/>
      <c r="AD698" s="199"/>
      <c r="AE698" s="43"/>
      <c r="AF698" s="199"/>
      <c r="AG698" s="196"/>
      <c r="AH698" s="201"/>
      <c r="AI698" s="201"/>
      <c r="AJ698" s="201"/>
      <c r="AK698" s="43"/>
      <c r="AL698" s="43"/>
      <c r="AM698" s="43"/>
      <c r="AN698" s="64"/>
      <c r="AO698" s="64"/>
      <c r="AP698" s="202"/>
      <c r="AQ698" s="202"/>
      <c r="AR698" s="64"/>
    </row>
    <row r="699" spans="1:44" ht="15.75" customHeight="1" x14ac:dyDescent="0.2">
      <c r="A699" s="43"/>
      <c r="B699" s="43"/>
      <c r="C699" s="43"/>
      <c r="D699" s="43"/>
      <c r="E699" s="43"/>
      <c r="F699" s="43"/>
      <c r="G699" s="194"/>
      <c r="H699" s="194"/>
      <c r="I699" s="194"/>
      <c r="J699" s="196"/>
      <c r="K699" s="196"/>
      <c r="L699" s="196"/>
      <c r="M699" s="196"/>
      <c r="N699" s="196"/>
      <c r="O699" s="197"/>
      <c r="P699" s="197"/>
      <c r="Q699" s="197"/>
      <c r="R699" s="197"/>
      <c r="S699" s="197"/>
      <c r="T699" s="197"/>
      <c r="U699" s="198"/>
      <c r="V699" s="257"/>
      <c r="W699" s="258"/>
      <c r="X699" s="200"/>
      <c r="Y699" s="43"/>
      <c r="Z699" s="199"/>
      <c r="AA699" s="199"/>
      <c r="AB699" s="199"/>
      <c r="AC699" s="199"/>
      <c r="AD699" s="199"/>
      <c r="AE699" s="43"/>
      <c r="AF699" s="199"/>
      <c r="AG699" s="196"/>
      <c r="AH699" s="201"/>
      <c r="AI699" s="201"/>
      <c r="AJ699" s="201"/>
      <c r="AK699" s="43"/>
      <c r="AL699" s="43"/>
      <c r="AM699" s="43"/>
      <c r="AN699" s="64"/>
      <c r="AO699" s="64"/>
      <c r="AP699" s="202"/>
      <c r="AQ699" s="202"/>
      <c r="AR699" s="64"/>
    </row>
    <row r="700" spans="1:44" ht="15.75" customHeight="1" x14ac:dyDescent="0.2">
      <c r="A700" s="43"/>
      <c r="B700" s="43"/>
      <c r="C700" s="43"/>
      <c r="D700" s="43"/>
      <c r="E700" s="43"/>
      <c r="F700" s="43"/>
      <c r="G700" s="194"/>
      <c r="H700" s="194"/>
      <c r="I700" s="194"/>
      <c r="J700" s="196"/>
      <c r="K700" s="196"/>
      <c r="L700" s="196"/>
      <c r="M700" s="196"/>
      <c r="N700" s="196"/>
      <c r="O700" s="197"/>
      <c r="P700" s="197"/>
      <c r="Q700" s="197"/>
      <c r="R700" s="197"/>
      <c r="S700" s="197"/>
      <c r="T700" s="197"/>
      <c r="U700" s="198"/>
      <c r="V700" s="257"/>
      <c r="W700" s="258"/>
      <c r="X700" s="200"/>
      <c r="Y700" s="43"/>
      <c r="Z700" s="199"/>
      <c r="AA700" s="199"/>
      <c r="AB700" s="199"/>
      <c r="AC700" s="199"/>
      <c r="AD700" s="199"/>
      <c r="AE700" s="43"/>
      <c r="AF700" s="199"/>
      <c r="AG700" s="196"/>
      <c r="AH700" s="201"/>
      <c r="AI700" s="201"/>
      <c r="AJ700" s="201"/>
      <c r="AK700" s="43"/>
      <c r="AL700" s="43"/>
      <c r="AM700" s="43"/>
      <c r="AN700" s="64"/>
      <c r="AO700" s="64"/>
      <c r="AP700" s="202"/>
      <c r="AQ700" s="202"/>
      <c r="AR700" s="64"/>
    </row>
    <row r="701" spans="1:44" ht="15.75" customHeight="1" x14ac:dyDescent="0.2">
      <c r="A701" s="43"/>
      <c r="B701" s="43"/>
      <c r="C701" s="43"/>
      <c r="D701" s="43"/>
      <c r="E701" s="43"/>
      <c r="F701" s="43"/>
      <c r="G701" s="194"/>
      <c r="H701" s="194"/>
      <c r="I701" s="194"/>
      <c r="J701" s="196"/>
      <c r="K701" s="196"/>
      <c r="L701" s="196"/>
      <c r="M701" s="196"/>
      <c r="N701" s="196"/>
      <c r="O701" s="197"/>
      <c r="P701" s="197"/>
      <c r="Q701" s="197"/>
      <c r="R701" s="197"/>
      <c r="S701" s="197"/>
      <c r="T701" s="197"/>
      <c r="U701" s="198"/>
      <c r="V701" s="257"/>
      <c r="W701" s="258"/>
      <c r="X701" s="200"/>
      <c r="Y701" s="43"/>
      <c r="Z701" s="199"/>
      <c r="AA701" s="199"/>
      <c r="AB701" s="199"/>
      <c r="AC701" s="199"/>
      <c r="AD701" s="199"/>
      <c r="AE701" s="43"/>
      <c r="AF701" s="199"/>
      <c r="AG701" s="196"/>
      <c r="AH701" s="201"/>
      <c r="AI701" s="201"/>
      <c r="AJ701" s="201"/>
      <c r="AK701" s="43"/>
      <c r="AL701" s="43"/>
      <c r="AM701" s="43"/>
      <c r="AN701" s="64"/>
      <c r="AO701" s="64"/>
      <c r="AP701" s="202"/>
      <c r="AQ701" s="202"/>
      <c r="AR701" s="64"/>
    </row>
    <row r="702" spans="1:44" ht="15.75" customHeight="1" x14ac:dyDescent="0.2">
      <c r="A702" s="43"/>
      <c r="B702" s="43"/>
      <c r="C702" s="43"/>
      <c r="D702" s="43"/>
      <c r="E702" s="43"/>
      <c r="F702" s="43"/>
      <c r="G702" s="194"/>
      <c r="H702" s="194"/>
      <c r="I702" s="194"/>
      <c r="J702" s="196"/>
      <c r="K702" s="196"/>
      <c r="L702" s="196"/>
      <c r="M702" s="196"/>
      <c r="N702" s="196"/>
      <c r="O702" s="197"/>
      <c r="P702" s="197"/>
      <c r="Q702" s="197"/>
      <c r="R702" s="197"/>
      <c r="S702" s="197"/>
      <c r="T702" s="197"/>
      <c r="U702" s="198"/>
      <c r="V702" s="257"/>
      <c r="W702" s="258"/>
      <c r="X702" s="200"/>
      <c r="Y702" s="43"/>
      <c r="Z702" s="199"/>
      <c r="AA702" s="199"/>
      <c r="AB702" s="199"/>
      <c r="AC702" s="199"/>
      <c r="AD702" s="199"/>
      <c r="AE702" s="43"/>
      <c r="AF702" s="199"/>
      <c r="AG702" s="196"/>
      <c r="AH702" s="201"/>
      <c r="AI702" s="201"/>
      <c r="AJ702" s="201"/>
      <c r="AK702" s="43"/>
      <c r="AL702" s="43"/>
      <c r="AM702" s="43"/>
      <c r="AN702" s="64"/>
      <c r="AO702" s="64"/>
      <c r="AP702" s="202"/>
      <c r="AQ702" s="202"/>
      <c r="AR702" s="64"/>
    </row>
    <row r="703" spans="1:44" ht="15.75" customHeight="1" x14ac:dyDescent="0.2">
      <c r="A703" s="43"/>
      <c r="B703" s="43"/>
      <c r="C703" s="43"/>
      <c r="D703" s="43"/>
      <c r="E703" s="43"/>
      <c r="F703" s="43"/>
      <c r="G703" s="194"/>
      <c r="H703" s="194"/>
      <c r="I703" s="194"/>
      <c r="J703" s="196"/>
      <c r="K703" s="196"/>
      <c r="L703" s="196"/>
      <c r="M703" s="196"/>
      <c r="N703" s="196"/>
      <c r="O703" s="197"/>
      <c r="P703" s="197"/>
      <c r="Q703" s="197"/>
      <c r="R703" s="197"/>
      <c r="S703" s="197"/>
      <c r="T703" s="197"/>
      <c r="U703" s="198"/>
      <c r="V703" s="257"/>
      <c r="W703" s="258"/>
      <c r="X703" s="200"/>
      <c r="Y703" s="43"/>
      <c r="Z703" s="199"/>
      <c r="AA703" s="199"/>
      <c r="AB703" s="199"/>
      <c r="AC703" s="199"/>
      <c r="AD703" s="199"/>
      <c r="AE703" s="43"/>
      <c r="AF703" s="199"/>
      <c r="AG703" s="196"/>
      <c r="AH703" s="201"/>
      <c r="AI703" s="201"/>
      <c r="AJ703" s="201"/>
      <c r="AK703" s="43"/>
      <c r="AL703" s="43"/>
      <c r="AM703" s="43"/>
      <c r="AN703" s="64"/>
      <c r="AO703" s="64"/>
      <c r="AP703" s="202"/>
      <c r="AQ703" s="202"/>
      <c r="AR703" s="64"/>
    </row>
    <row r="704" spans="1:44" ht="15.75" customHeight="1" x14ac:dyDescent="0.2">
      <c r="A704" s="43"/>
      <c r="B704" s="43"/>
      <c r="C704" s="43"/>
      <c r="D704" s="43"/>
      <c r="E704" s="43"/>
      <c r="F704" s="43"/>
      <c r="G704" s="194"/>
      <c r="H704" s="194"/>
      <c r="I704" s="194"/>
      <c r="J704" s="196"/>
      <c r="K704" s="196"/>
      <c r="L704" s="196"/>
      <c r="M704" s="196"/>
      <c r="N704" s="196"/>
      <c r="O704" s="197"/>
      <c r="P704" s="197"/>
      <c r="Q704" s="197"/>
      <c r="R704" s="197"/>
      <c r="S704" s="197"/>
      <c r="T704" s="197"/>
      <c r="U704" s="198"/>
      <c r="V704" s="257"/>
      <c r="W704" s="258"/>
      <c r="X704" s="200"/>
      <c r="Y704" s="43"/>
      <c r="Z704" s="199"/>
      <c r="AA704" s="199"/>
      <c r="AB704" s="199"/>
      <c r="AC704" s="199"/>
      <c r="AD704" s="199"/>
      <c r="AE704" s="43"/>
      <c r="AF704" s="199"/>
      <c r="AG704" s="196"/>
      <c r="AH704" s="201"/>
      <c r="AI704" s="201"/>
      <c r="AJ704" s="201"/>
      <c r="AK704" s="43"/>
      <c r="AL704" s="43"/>
      <c r="AM704" s="43"/>
      <c r="AN704" s="64"/>
      <c r="AO704" s="64"/>
      <c r="AP704" s="202"/>
      <c r="AQ704" s="202"/>
      <c r="AR704" s="64"/>
    </row>
    <row r="705" spans="1:44" ht="15.75" customHeight="1" x14ac:dyDescent="0.2">
      <c r="A705" s="43"/>
      <c r="B705" s="43"/>
      <c r="C705" s="43"/>
      <c r="D705" s="43"/>
      <c r="E705" s="43"/>
      <c r="F705" s="43"/>
      <c r="G705" s="194"/>
      <c r="H705" s="194"/>
      <c r="I705" s="194"/>
      <c r="J705" s="196"/>
      <c r="K705" s="196"/>
      <c r="L705" s="196"/>
      <c r="M705" s="196"/>
      <c r="N705" s="196"/>
      <c r="O705" s="197"/>
      <c r="P705" s="197"/>
      <c r="Q705" s="197"/>
      <c r="R705" s="197"/>
      <c r="S705" s="197"/>
      <c r="T705" s="197"/>
      <c r="U705" s="198"/>
      <c r="V705" s="257"/>
      <c r="W705" s="258"/>
      <c r="X705" s="200"/>
      <c r="Y705" s="43"/>
      <c r="Z705" s="199"/>
      <c r="AA705" s="199"/>
      <c r="AB705" s="199"/>
      <c r="AC705" s="199"/>
      <c r="AD705" s="199"/>
      <c r="AE705" s="43"/>
      <c r="AF705" s="199"/>
      <c r="AG705" s="196"/>
      <c r="AH705" s="201"/>
      <c r="AI705" s="201"/>
      <c r="AJ705" s="201"/>
      <c r="AK705" s="43"/>
      <c r="AL705" s="43"/>
      <c r="AM705" s="43"/>
      <c r="AN705" s="64"/>
      <c r="AO705" s="64"/>
      <c r="AP705" s="202"/>
      <c r="AQ705" s="202"/>
      <c r="AR705" s="64"/>
    </row>
    <row r="706" spans="1:44" ht="15.75" customHeight="1" x14ac:dyDescent="0.2">
      <c r="A706" s="43"/>
      <c r="B706" s="43"/>
      <c r="C706" s="43"/>
      <c r="D706" s="43"/>
      <c r="E706" s="43"/>
      <c r="F706" s="43"/>
      <c r="G706" s="194"/>
      <c r="H706" s="194"/>
      <c r="I706" s="194"/>
      <c r="J706" s="196"/>
      <c r="K706" s="196"/>
      <c r="L706" s="196"/>
      <c r="M706" s="196"/>
      <c r="N706" s="196"/>
      <c r="O706" s="197"/>
      <c r="P706" s="197"/>
      <c r="Q706" s="197"/>
      <c r="R706" s="197"/>
      <c r="S706" s="197"/>
      <c r="T706" s="197"/>
      <c r="U706" s="198"/>
      <c r="V706" s="257"/>
      <c r="W706" s="258"/>
      <c r="X706" s="200"/>
      <c r="Y706" s="43"/>
      <c r="Z706" s="199"/>
      <c r="AA706" s="199"/>
      <c r="AB706" s="199"/>
      <c r="AC706" s="199"/>
      <c r="AD706" s="199"/>
      <c r="AE706" s="43"/>
      <c r="AF706" s="199"/>
      <c r="AG706" s="196"/>
      <c r="AH706" s="201"/>
      <c r="AI706" s="201"/>
      <c r="AJ706" s="201"/>
      <c r="AK706" s="43"/>
      <c r="AL706" s="43"/>
      <c r="AM706" s="43"/>
      <c r="AN706" s="64"/>
      <c r="AO706" s="64"/>
      <c r="AP706" s="202"/>
      <c r="AQ706" s="202"/>
      <c r="AR706" s="64"/>
    </row>
    <row r="707" spans="1:44" ht="15.75" customHeight="1" x14ac:dyDescent="0.2">
      <c r="A707" s="43"/>
      <c r="B707" s="43"/>
      <c r="C707" s="43"/>
      <c r="D707" s="43"/>
      <c r="E707" s="43"/>
      <c r="F707" s="43"/>
      <c r="G707" s="194"/>
      <c r="H707" s="194"/>
      <c r="I707" s="194"/>
      <c r="J707" s="196"/>
      <c r="K707" s="196"/>
      <c r="L707" s="196"/>
      <c r="M707" s="196"/>
      <c r="N707" s="196"/>
      <c r="O707" s="197"/>
      <c r="P707" s="197"/>
      <c r="Q707" s="197"/>
      <c r="R707" s="197"/>
      <c r="S707" s="197"/>
      <c r="T707" s="197"/>
      <c r="U707" s="198"/>
      <c r="V707" s="257"/>
      <c r="W707" s="258"/>
      <c r="X707" s="200"/>
      <c r="Y707" s="43"/>
      <c r="Z707" s="199"/>
      <c r="AA707" s="199"/>
      <c r="AB707" s="199"/>
      <c r="AC707" s="199"/>
      <c r="AD707" s="199"/>
      <c r="AE707" s="43"/>
      <c r="AF707" s="199"/>
      <c r="AG707" s="196"/>
      <c r="AH707" s="201"/>
      <c r="AI707" s="201"/>
      <c r="AJ707" s="201"/>
      <c r="AK707" s="43"/>
      <c r="AL707" s="43"/>
      <c r="AM707" s="43"/>
      <c r="AN707" s="64"/>
      <c r="AO707" s="64"/>
      <c r="AP707" s="202"/>
      <c r="AQ707" s="202"/>
      <c r="AR707" s="64"/>
    </row>
    <row r="708" spans="1:44" ht="15.75" customHeight="1" x14ac:dyDescent="0.2">
      <c r="A708" s="43"/>
      <c r="B708" s="43"/>
      <c r="C708" s="43"/>
      <c r="D708" s="43"/>
      <c r="E708" s="43"/>
      <c r="F708" s="43"/>
      <c r="G708" s="194"/>
      <c r="H708" s="194"/>
      <c r="I708" s="194"/>
      <c r="J708" s="196"/>
      <c r="K708" s="196"/>
      <c r="L708" s="196"/>
      <c r="M708" s="196"/>
      <c r="N708" s="196"/>
      <c r="O708" s="197"/>
      <c r="P708" s="197"/>
      <c r="Q708" s="197"/>
      <c r="R708" s="197"/>
      <c r="S708" s="197"/>
      <c r="T708" s="197"/>
      <c r="U708" s="198"/>
      <c r="V708" s="257"/>
      <c r="W708" s="258"/>
      <c r="X708" s="200"/>
      <c r="Y708" s="43"/>
      <c r="Z708" s="199"/>
      <c r="AA708" s="199"/>
      <c r="AB708" s="199"/>
      <c r="AC708" s="199"/>
      <c r="AD708" s="199"/>
      <c r="AE708" s="43"/>
      <c r="AF708" s="199"/>
      <c r="AG708" s="196"/>
      <c r="AH708" s="201"/>
      <c r="AI708" s="201"/>
      <c r="AJ708" s="201"/>
      <c r="AK708" s="43"/>
      <c r="AL708" s="43"/>
      <c r="AM708" s="43"/>
      <c r="AN708" s="64"/>
      <c r="AO708" s="64"/>
      <c r="AP708" s="202"/>
      <c r="AQ708" s="202"/>
      <c r="AR708" s="64"/>
    </row>
    <row r="709" spans="1:44" ht="15.75" customHeight="1" x14ac:dyDescent="0.2">
      <c r="A709" s="43"/>
      <c r="B709" s="43"/>
      <c r="C709" s="43"/>
      <c r="D709" s="43"/>
      <c r="E709" s="43"/>
      <c r="F709" s="43"/>
      <c r="G709" s="194"/>
      <c r="H709" s="194"/>
      <c r="I709" s="194"/>
      <c r="J709" s="196"/>
      <c r="K709" s="196"/>
      <c r="L709" s="196"/>
      <c r="M709" s="196"/>
      <c r="N709" s="196"/>
      <c r="O709" s="197"/>
      <c r="P709" s="197"/>
      <c r="Q709" s="197"/>
      <c r="R709" s="197"/>
      <c r="S709" s="197"/>
      <c r="T709" s="197"/>
      <c r="U709" s="198"/>
      <c r="V709" s="257"/>
      <c r="W709" s="258"/>
      <c r="X709" s="200"/>
      <c r="Y709" s="43"/>
      <c r="Z709" s="199"/>
      <c r="AA709" s="199"/>
      <c r="AB709" s="199"/>
      <c r="AC709" s="199"/>
      <c r="AD709" s="199"/>
      <c r="AE709" s="43"/>
      <c r="AF709" s="199"/>
      <c r="AG709" s="196"/>
      <c r="AH709" s="201"/>
      <c r="AI709" s="201"/>
      <c r="AJ709" s="201"/>
      <c r="AK709" s="43"/>
      <c r="AL709" s="43"/>
      <c r="AM709" s="43"/>
      <c r="AN709" s="64"/>
      <c r="AO709" s="64"/>
      <c r="AP709" s="202"/>
      <c r="AQ709" s="202"/>
      <c r="AR709" s="64"/>
    </row>
    <row r="710" spans="1:44" ht="15.75" customHeight="1" x14ac:dyDescent="0.2">
      <c r="A710" s="43"/>
      <c r="B710" s="43"/>
      <c r="C710" s="43"/>
      <c r="D710" s="43"/>
      <c r="E710" s="43"/>
      <c r="F710" s="43"/>
      <c r="G710" s="194"/>
      <c r="H710" s="194"/>
      <c r="I710" s="194"/>
      <c r="J710" s="196"/>
      <c r="K710" s="196"/>
      <c r="L710" s="196"/>
      <c r="M710" s="196"/>
      <c r="N710" s="196"/>
      <c r="O710" s="197"/>
      <c r="P710" s="197"/>
      <c r="Q710" s="197"/>
      <c r="R710" s="197"/>
      <c r="S710" s="197"/>
      <c r="T710" s="197"/>
      <c r="U710" s="198"/>
      <c r="V710" s="257"/>
      <c r="W710" s="258"/>
      <c r="X710" s="200"/>
      <c r="Y710" s="43"/>
      <c r="Z710" s="199"/>
      <c r="AA710" s="199"/>
      <c r="AB710" s="199"/>
      <c r="AC710" s="199"/>
      <c r="AD710" s="199"/>
      <c r="AE710" s="43"/>
      <c r="AF710" s="199"/>
      <c r="AG710" s="196"/>
      <c r="AH710" s="201"/>
      <c r="AI710" s="201"/>
      <c r="AJ710" s="201"/>
      <c r="AK710" s="43"/>
      <c r="AL710" s="43"/>
      <c r="AM710" s="43"/>
      <c r="AN710" s="64"/>
      <c r="AO710" s="64"/>
      <c r="AP710" s="202"/>
      <c r="AQ710" s="202"/>
      <c r="AR710" s="64"/>
    </row>
    <row r="711" spans="1:44" ht="15.75" customHeight="1" x14ac:dyDescent="0.2">
      <c r="A711" s="43"/>
      <c r="B711" s="43"/>
      <c r="C711" s="43"/>
      <c r="D711" s="43"/>
      <c r="E711" s="43"/>
      <c r="F711" s="43"/>
      <c r="G711" s="194"/>
      <c r="H711" s="194"/>
      <c r="I711" s="194"/>
      <c r="J711" s="196"/>
      <c r="K711" s="196"/>
      <c r="L711" s="196"/>
      <c r="M711" s="196"/>
      <c r="N711" s="196"/>
      <c r="O711" s="197"/>
      <c r="P711" s="197"/>
      <c r="Q711" s="197"/>
      <c r="R711" s="197"/>
      <c r="S711" s="197"/>
      <c r="T711" s="197"/>
      <c r="U711" s="198"/>
      <c r="V711" s="257"/>
      <c r="W711" s="258"/>
      <c r="X711" s="200"/>
      <c r="Y711" s="43"/>
      <c r="Z711" s="199"/>
      <c r="AA711" s="199"/>
      <c r="AB711" s="199"/>
      <c r="AC711" s="199"/>
      <c r="AD711" s="199"/>
      <c r="AE711" s="43"/>
      <c r="AF711" s="199"/>
      <c r="AG711" s="196"/>
      <c r="AH711" s="201"/>
      <c r="AI711" s="201"/>
      <c r="AJ711" s="201"/>
      <c r="AK711" s="43"/>
      <c r="AL711" s="43"/>
      <c r="AM711" s="43"/>
      <c r="AN711" s="64"/>
      <c r="AO711" s="64"/>
      <c r="AP711" s="202"/>
      <c r="AQ711" s="202"/>
      <c r="AR711" s="64"/>
    </row>
    <row r="712" spans="1:44" ht="15.75" customHeight="1" x14ac:dyDescent="0.2">
      <c r="A712" s="43"/>
      <c r="B712" s="43"/>
      <c r="C712" s="43"/>
      <c r="D712" s="43"/>
      <c r="E712" s="43"/>
      <c r="F712" s="43"/>
      <c r="G712" s="194"/>
      <c r="H712" s="194"/>
      <c r="I712" s="194"/>
      <c r="J712" s="196"/>
      <c r="K712" s="196"/>
      <c r="L712" s="196"/>
      <c r="M712" s="196"/>
      <c r="N712" s="196"/>
      <c r="O712" s="197"/>
      <c r="P712" s="197"/>
      <c r="Q712" s="197"/>
      <c r="R712" s="197"/>
      <c r="S712" s="197"/>
      <c r="T712" s="197"/>
      <c r="U712" s="198"/>
      <c r="V712" s="257"/>
      <c r="W712" s="258"/>
      <c r="X712" s="200"/>
      <c r="Y712" s="43"/>
      <c r="Z712" s="199"/>
      <c r="AA712" s="199"/>
      <c r="AB712" s="199"/>
      <c r="AC712" s="199"/>
      <c r="AD712" s="199"/>
      <c r="AE712" s="43"/>
      <c r="AF712" s="199"/>
      <c r="AG712" s="196"/>
      <c r="AH712" s="201"/>
      <c r="AI712" s="201"/>
      <c r="AJ712" s="201"/>
      <c r="AK712" s="43"/>
      <c r="AL712" s="43"/>
      <c r="AM712" s="43"/>
      <c r="AN712" s="64"/>
      <c r="AO712" s="64"/>
      <c r="AP712" s="202"/>
      <c r="AQ712" s="202"/>
      <c r="AR712" s="64"/>
    </row>
    <row r="713" spans="1:44" ht="15.75" customHeight="1" x14ac:dyDescent="0.2">
      <c r="A713" s="43"/>
      <c r="B713" s="43"/>
      <c r="C713" s="43"/>
      <c r="D713" s="43"/>
      <c r="E713" s="43"/>
      <c r="F713" s="43"/>
      <c r="G713" s="194"/>
      <c r="H713" s="194"/>
      <c r="I713" s="194"/>
      <c r="J713" s="196"/>
      <c r="K713" s="196"/>
      <c r="L713" s="196"/>
      <c r="M713" s="196"/>
      <c r="N713" s="196"/>
      <c r="O713" s="197"/>
      <c r="P713" s="197"/>
      <c r="Q713" s="197"/>
      <c r="R713" s="197"/>
      <c r="S713" s="197"/>
      <c r="T713" s="197"/>
      <c r="U713" s="198"/>
      <c r="V713" s="257"/>
      <c r="W713" s="258"/>
      <c r="X713" s="200"/>
      <c r="Y713" s="43"/>
      <c r="Z713" s="199"/>
      <c r="AA713" s="199"/>
      <c r="AB713" s="199"/>
      <c r="AC713" s="199"/>
      <c r="AD713" s="199"/>
      <c r="AE713" s="43"/>
      <c r="AF713" s="199"/>
      <c r="AG713" s="196"/>
      <c r="AH713" s="201"/>
      <c r="AI713" s="201"/>
      <c r="AJ713" s="201"/>
      <c r="AK713" s="43"/>
      <c r="AL713" s="43"/>
      <c r="AM713" s="43"/>
      <c r="AN713" s="64"/>
      <c r="AO713" s="64"/>
      <c r="AP713" s="202"/>
      <c r="AQ713" s="202"/>
      <c r="AR713" s="64"/>
    </row>
    <row r="714" spans="1:44" ht="15.75" customHeight="1" x14ac:dyDescent="0.2">
      <c r="A714" s="43"/>
      <c r="B714" s="43"/>
      <c r="C714" s="43"/>
      <c r="D714" s="43"/>
      <c r="E714" s="43"/>
      <c r="F714" s="43"/>
      <c r="G714" s="194"/>
      <c r="H714" s="194"/>
      <c r="I714" s="194"/>
      <c r="J714" s="196"/>
      <c r="K714" s="196"/>
      <c r="L714" s="196"/>
      <c r="M714" s="196"/>
      <c r="N714" s="196"/>
      <c r="O714" s="197"/>
      <c r="P714" s="197"/>
      <c r="Q714" s="197"/>
      <c r="R714" s="197"/>
      <c r="S714" s="197"/>
      <c r="T714" s="197"/>
      <c r="U714" s="198"/>
      <c r="V714" s="257"/>
      <c r="W714" s="258"/>
      <c r="X714" s="200"/>
      <c r="Y714" s="43"/>
      <c r="Z714" s="199"/>
      <c r="AA714" s="199"/>
      <c r="AB714" s="199"/>
      <c r="AC714" s="199"/>
      <c r="AD714" s="199"/>
      <c r="AE714" s="43"/>
      <c r="AF714" s="199"/>
      <c r="AG714" s="196"/>
      <c r="AH714" s="201"/>
      <c r="AI714" s="201"/>
      <c r="AJ714" s="201"/>
      <c r="AK714" s="43"/>
      <c r="AL714" s="43"/>
      <c r="AM714" s="43"/>
      <c r="AN714" s="64"/>
      <c r="AO714" s="64"/>
      <c r="AP714" s="202"/>
      <c r="AQ714" s="202"/>
      <c r="AR714" s="64"/>
    </row>
    <row r="715" spans="1:44" ht="15.75" customHeight="1" x14ac:dyDescent="0.2">
      <c r="A715" s="43"/>
      <c r="B715" s="43"/>
      <c r="C715" s="43"/>
      <c r="D715" s="43"/>
      <c r="E715" s="43"/>
      <c r="F715" s="43"/>
      <c r="G715" s="194"/>
      <c r="H715" s="194"/>
      <c r="I715" s="194"/>
      <c r="J715" s="196"/>
      <c r="K715" s="196"/>
      <c r="L715" s="196"/>
      <c r="M715" s="196"/>
      <c r="N715" s="196"/>
      <c r="O715" s="197"/>
      <c r="P715" s="197"/>
      <c r="Q715" s="197"/>
      <c r="R715" s="197"/>
      <c r="S715" s="197"/>
      <c r="T715" s="197"/>
      <c r="U715" s="198"/>
      <c r="V715" s="257"/>
      <c r="W715" s="258"/>
      <c r="X715" s="200"/>
      <c r="Y715" s="43"/>
      <c r="Z715" s="199"/>
      <c r="AA715" s="199"/>
      <c r="AB715" s="199"/>
      <c r="AC715" s="199"/>
      <c r="AD715" s="199"/>
      <c r="AE715" s="43"/>
      <c r="AF715" s="199"/>
      <c r="AG715" s="196"/>
      <c r="AH715" s="201"/>
      <c r="AI715" s="201"/>
      <c r="AJ715" s="201"/>
      <c r="AK715" s="43"/>
      <c r="AL715" s="43"/>
      <c r="AM715" s="43"/>
      <c r="AN715" s="64"/>
      <c r="AO715" s="64"/>
      <c r="AP715" s="202"/>
      <c r="AQ715" s="202"/>
      <c r="AR715" s="64"/>
    </row>
    <row r="716" spans="1:44" ht="15.75" customHeight="1" x14ac:dyDescent="0.2">
      <c r="A716" s="43"/>
      <c r="B716" s="43"/>
      <c r="C716" s="43"/>
      <c r="D716" s="43"/>
      <c r="E716" s="43"/>
      <c r="F716" s="43"/>
      <c r="G716" s="194"/>
      <c r="H716" s="194"/>
      <c r="I716" s="194"/>
      <c r="J716" s="196"/>
      <c r="K716" s="196"/>
      <c r="L716" s="196"/>
      <c r="M716" s="196"/>
      <c r="N716" s="196"/>
      <c r="O716" s="197"/>
      <c r="P716" s="197"/>
      <c r="Q716" s="197"/>
      <c r="R716" s="197"/>
      <c r="S716" s="197"/>
      <c r="T716" s="197"/>
      <c r="U716" s="198"/>
      <c r="V716" s="257"/>
      <c r="W716" s="258"/>
      <c r="X716" s="200"/>
      <c r="Y716" s="43"/>
      <c r="Z716" s="199"/>
      <c r="AA716" s="199"/>
      <c r="AB716" s="199"/>
      <c r="AC716" s="199"/>
      <c r="AD716" s="199"/>
      <c r="AE716" s="43"/>
      <c r="AF716" s="199"/>
      <c r="AG716" s="196"/>
      <c r="AH716" s="201"/>
      <c r="AI716" s="201"/>
      <c r="AJ716" s="201"/>
      <c r="AK716" s="43"/>
      <c r="AL716" s="43"/>
      <c r="AM716" s="43"/>
      <c r="AN716" s="64"/>
      <c r="AO716" s="64"/>
      <c r="AP716" s="202"/>
      <c r="AQ716" s="202"/>
      <c r="AR716" s="64"/>
    </row>
    <row r="717" spans="1:44" ht="15.75" customHeight="1" x14ac:dyDescent="0.2">
      <c r="A717" s="43"/>
      <c r="B717" s="43"/>
      <c r="C717" s="43"/>
      <c r="D717" s="43"/>
      <c r="E717" s="43"/>
      <c r="F717" s="43"/>
      <c r="G717" s="194"/>
      <c r="H717" s="194"/>
      <c r="I717" s="194"/>
      <c r="J717" s="196"/>
      <c r="K717" s="196"/>
      <c r="L717" s="196"/>
      <c r="M717" s="196"/>
      <c r="N717" s="196"/>
      <c r="O717" s="197"/>
      <c r="P717" s="197"/>
      <c r="Q717" s="197"/>
      <c r="R717" s="197"/>
      <c r="S717" s="197"/>
      <c r="T717" s="197"/>
      <c r="U717" s="198"/>
      <c r="V717" s="257"/>
      <c r="W717" s="258"/>
      <c r="X717" s="200"/>
      <c r="Y717" s="43"/>
      <c r="Z717" s="199"/>
      <c r="AA717" s="199"/>
      <c r="AB717" s="199"/>
      <c r="AC717" s="199"/>
      <c r="AD717" s="199"/>
      <c r="AE717" s="43"/>
      <c r="AF717" s="199"/>
      <c r="AG717" s="196"/>
      <c r="AH717" s="201"/>
      <c r="AI717" s="201"/>
      <c r="AJ717" s="201"/>
      <c r="AK717" s="43"/>
      <c r="AL717" s="43"/>
      <c r="AM717" s="43"/>
      <c r="AN717" s="64"/>
      <c r="AO717" s="64"/>
      <c r="AP717" s="202"/>
      <c r="AQ717" s="202"/>
      <c r="AR717" s="64"/>
    </row>
    <row r="718" spans="1:44" ht="15.75" customHeight="1" x14ac:dyDescent="0.2">
      <c r="A718" s="43"/>
      <c r="B718" s="43"/>
      <c r="C718" s="43"/>
      <c r="D718" s="43"/>
      <c r="E718" s="43"/>
      <c r="F718" s="43"/>
      <c r="G718" s="194"/>
      <c r="H718" s="194"/>
      <c r="I718" s="194"/>
      <c r="J718" s="196"/>
      <c r="K718" s="196"/>
      <c r="L718" s="196"/>
      <c r="M718" s="196"/>
      <c r="N718" s="196"/>
      <c r="O718" s="197"/>
      <c r="P718" s="197"/>
      <c r="Q718" s="197"/>
      <c r="R718" s="197"/>
      <c r="S718" s="197"/>
      <c r="T718" s="197"/>
      <c r="U718" s="198"/>
      <c r="V718" s="257"/>
      <c r="W718" s="258"/>
      <c r="X718" s="200"/>
      <c r="Y718" s="43"/>
      <c r="Z718" s="199"/>
      <c r="AA718" s="199"/>
      <c r="AB718" s="199"/>
      <c r="AC718" s="199"/>
      <c r="AD718" s="199"/>
      <c r="AE718" s="43"/>
      <c r="AF718" s="199"/>
      <c r="AG718" s="196"/>
      <c r="AH718" s="201"/>
      <c r="AI718" s="201"/>
      <c r="AJ718" s="201"/>
      <c r="AK718" s="43"/>
      <c r="AL718" s="43"/>
      <c r="AM718" s="43"/>
      <c r="AN718" s="64"/>
      <c r="AO718" s="64"/>
      <c r="AP718" s="202"/>
      <c r="AQ718" s="202"/>
      <c r="AR718" s="64"/>
    </row>
    <row r="719" spans="1:44" ht="15.75" customHeight="1" x14ac:dyDescent="0.2">
      <c r="A719" s="43"/>
      <c r="B719" s="43"/>
      <c r="C719" s="43"/>
      <c r="D719" s="43"/>
      <c r="E719" s="43"/>
      <c r="F719" s="43"/>
      <c r="G719" s="194"/>
      <c r="H719" s="194"/>
      <c r="I719" s="194"/>
      <c r="J719" s="196"/>
      <c r="K719" s="196"/>
      <c r="L719" s="196"/>
      <c r="M719" s="196"/>
      <c r="N719" s="196"/>
      <c r="O719" s="197"/>
      <c r="P719" s="197"/>
      <c r="Q719" s="197"/>
      <c r="R719" s="197"/>
      <c r="S719" s="197"/>
      <c r="T719" s="197"/>
      <c r="U719" s="198"/>
      <c r="V719" s="257"/>
      <c r="W719" s="258"/>
      <c r="X719" s="200"/>
      <c r="Y719" s="43"/>
      <c r="Z719" s="199"/>
      <c r="AA719" s="199"/>
      <c r="AB719" s="199"/>
      <c r="AC719" s="199"/>
      <c r="AD719" s="199"/>
      <c r="AE719" s="43"/>
      <c r="AF719" s="199"/>
      <c r="AG719" s="196"/>
      <c r="AH719" s="201"/>
      <c r="AI719" s="201"/>
      <c r="AJ719" s="201"/>
      <c r="AK719" s="43"/>
      <c r="AL719" s="43"/>
      <c r="AM719" s="43"/>
      <c r="AN719" s="64"/>
      <c r="AO719" s="64"/>
      <c r="AP719" s="202"/>
      <c r="AQ719" s="202"/>
      <c r="AR719" s="64"/>
    </row>
    <row r="720" spans="1:44" ht="15.75" customHeight="1" x14ac:dyDescent="0.2">
      <c r="A720" s="43"/>
      <c r="B720" s="43"/>
      <c r="C720" s="43"/>
      <c r="D720" s="43"/>
      <c r="E720" s="43"/>
      <c r="F720" s="43"/>
      <c r="G720" s="194"/>
      <c r="H720" s="194"/>
      <c r="I720" s="194"/>
      <c r="J720" s="196"/>
      <c r="K720" s="196"/>
      <c r="L720" s="196"/>
      <c r="M720" s="196"/>
      <c r="N720" s="196"/>
      <c r="O720" s="197"/>
      <c r="P720" s="197"/>
      <c r="Q720" s="197"/>
      <c r="R720" s="197"/>
      <c r="S720" s="197"/>
      <c r="T720" s="197"/>
      <c r="U720" s="198"/>
      <c r="V720" s="257"/>
      <c r="W720" s="258"/>
      <c r="X720" s="200"/>
      <c r="Y720" s="43"/>
      <c r="Z720" s="199"/>
      <c r="AA720" s="199"/>
      <c r="AB720" s="199"/>
      <c r="AC720" s="199"/>
      <c r="AD720" s="199"/>
      <c r="AE720" s="43"/>
      <c r="AF720" s="199"/>
      <c r="AG720" s="196"/>
      <c r="AH720" s="201"/>
      <c r="AI720" s="201"/>
      <c r="AJ720" s="201"/>
      <c r="AK720" s="43"/>
      <c r="AL720" s="43"/>
      <c r="AM720" s="43"/>
      <c r="AN720" s="64"/>
      <c r="AO720" s="64"/>
      <c r="AP720" s="202"/>
      <c r="AQ720" s="202"/>
      <c r="AR720" s="64"/>
    </row>
    <row r="721" spans="1:44" ht="15.75" customHeight="1" x14ac:dyDescent="0.2">
      <c r="A721" s="43"/>
      <c r="B721" s="43"/>
      <c r="C721" s="43"/>
      <c r="D721" s="43"/>
      <c r="E721" s="43"/>
      <c r="F721" s="43"/>
      <c r="G721" s="194"/>
      <c r="H721" s="194"/>
      <c r="I721" s="194"/>
      <c r="J721" s="196"/>
      <c r="K721" s="196"/>
      <c r="L721" s="196"/>
      <c r="M721" s="196"/>
      <c r="N721" s="196"/>
      <c r="O721" s="197"/>
      <c r="P721" s="197"/>
      <c r="Q721" s="197"/>
      <c r="R721" s="197"/>
      <c r="S721" s="197"/>
      <c r="T721" s="197"/>
      <c r="U721" s="198"/>
      <c r="V721" s="257"/>
      <c r="W721" s="258"/>
      <c r="X721" s="200"/>
      <c r="Y721" s="43"/>
      <c r="Z721" s="199"/>
      <c r="AA721" s="199"/>
      <c r="AB721" s="199"/>
      <c r="AC721" s="199"/>
      <c r="AD721" s="199"/>
      <c r="AE721" s="43"/>
      <c r="AF721" s="199"/>
      <c r="AG721" s="196"/>
      <c r="AH721" s="201"/>
      <c r="AI721" s="201"/>
      <c r="AJ721" s="201"/>
      <c r="AK721" s="43"/>
      <c r="AL721" s="43"/>
      <c r="AM721" s="43"/>
      <c r="AN721" s="64"/>
      <c r="AO721" s="64"/>
      <c r="AP721" s="202"/>
      <c r="AQ721" s="202"/>
      <c r="AR721" s="64"/>
    </row>
    <row r="722" spans="1:44" ht="15.75" customHeight="1" x14ac:dyDescent="0.2">
      <c r="A722" s="43"/>
      <c r="B722" s="43"/>
      <c r="C722" s="43"/>
      <c r="D722" s="43"/>
      <c r="E722" s="43"/>
      <c r="F722" s="43"/>
      <c r="G722" s="194"/>
      <c r="H722" s="194"/>
      <c r="I722" s="194"/>
      <c r="J722" s="196"/>
      <c r="K722" s="196"/>
      <c r="L722" s="196"/>
      <c r="M722" s="196"/>
      <c r="N722" s="196"/>
      <c r="O722" s="197"/>
      <c r="P722" s="197"/>
      <c r="Q722" s="197"/>
      <c r="R722" s="197"/>
      <c r="S722" s="197"/>
      <c r="T722" s="197"/>
      <c r="U722" s="198"/>
      <c r="V722" s="257"/>
      <c r="W722" s="258"/>
      <c r="X722" s="200"/>
      <c r="Y722" s="43"/>
      <c r="Z722" s="199"/>
      <c r="AA722" s="199"/>
      <c r="AB722" s="199"/>
      <c r="AC722" s="199"/>
      <c r="AD722" s="199"/>
      <c r="AE722" s="43"/>
      <c r="AF722" s="199"/>
      <c r="AG722" s="196"/>
      <c r="AH722" s="201"/>
      <c r="AI722" s="201"/>
      <c r="AJ722" s="201"/>
      <c r="AK722" s="43"/>
      <c r="AL722" s="43"/>
      <c r="AM722" s="43"/>
      <c r="AN722" s="64"/>
      <c r="AO722" s="64"/>
      <c r="AP722" s="202"/>
      <c r="AQ722" s="202"/>
      <c r="AR722" s="64"/>
    </row>
    <row r="723" spans="1:44" ht="15.75" customHeight="1" x14ac:dyDescent="0.2">
      <c r="A723" s="43"/>
      <c r="B723" s="43"/>
      <c r="C723" s="43"/>
      <c r="D723" s="43"/>
      <c r="E723" s="43"/>
      <c r="F723" s="43"/>
      <c r="G723" s="194"/>
      <c r="H723" s="194"/>
      <c r="I723" s="194"/>
      <c r="J723" s="196"/>
      <c r="K723" s="196"/>
      <c r="L723" s="196"/>
      <c r="M723" s="196"/>
      <c r="N723" s="196"/>
      <c r="O723" s="197"/>
      <c r="P723" s="197"/>
      <c r="Q723" s="197"/>
      <c r="R723" s="197"/>
      <c r="S723" s="197"/>
      <c r="T723" s="197"/>
      <c r="U723" s="198"/>
      <c r="V723" s="257"/>
      <c r="W723" s="258"/>
      <c r="X723" s="200"/>
      <c r="Y723" s="43"/>
      <c r="Z723" s="199"/>
      <c r="AA723" s="199"/>
      <c r="AB723" s="199"/>
      <c r="AC723" s="199"/>
      <c r="AD723" s="199"/>
      <c r="AE723" s="43"/>
      <c r="AF723" s="199"/>
      <c r="AG723" s="196"/>
      <c r="AH723" s="201"/>
      <c r="AI723" s="201"/>
      <c r="AJ723" s="201"/>
      <c r="AK723" s="43"/>
      <c r="AL723" s="43"/>
      <c r="AM723" s="43"/>
      <c r="AN723" s="64"/>
      <c r="AO723" s="64"/>
      <c r="AP723" s="202"/>
      <c r="AQ723" s="202"/>
      <c r="AR723" s="64"/>
    </row>
    <row r="724" spans="1:44" ht="15.75" customHeight="1" x14ac:dyDescent="0.2">
      <c r="A724" s="43"/>
      <c r="B724" s="43"/>
      <c r="C724" s="43"/>
      <c r="D724" s="43"/>
      <c r="E724" s="43"/>
      <c r="F724" s="43"/>
      <c r="G724" s="194"/>
      <c r="H724" s="194"/>
      <c r="I724" s="194"/>
      <c r="J724" s="196"/>
      <c r="K724" s="196"/>
      <c r="L724" s="196"/>
      <c r="M724" s="196"/>
      <c r="N724" s="196"/>
      <c r="O724" s="197"/>
      <c r="P724" s="197"/>
      <c r="Q724" s="197"/>
      <c r="R724" s="197"/>
      <c r="S724" s="197"/>
      <c r="T724" s="197"/>
      <c r="U724" s="198"/>
      <c r="V724" s="257"/>
      <c r="W724" s="258"/>
      <c r="X724" s="200"/>
      <c r="Y724" s="43"/>
      <c r="Z724" s="199"/>
      <c r="AA724" s="199"/>
      <c r="AB724" s="199"/>
      <c r="AC724" s="199"/>
      <c r="AD724" s="199"/>
      <c r="AE724" s="43"/>
      <c r="AF724" s="199"/>
      <c r="AG724" s="196"/>
      <c r="AH724" s="201"/>
      <c r="AI724" s="201"/>
      <c r="AJ724" s="201"/>
      <c r="AK724" s="43"/>
      <c r="AL724" s="43"/>
      <c r="AM724" s="43"/>
      <c r="AN724" s="64"/>
      <c r="AO724" s="64"/>
      <c r="AP724" s="202"/>
      <c r="AQ724" s="202"/>
      <c r="AR724" s="64"/>
    </row>
    <row r="725" spans="1:44" ht="15.75" customHeight="1" x14ac:dyDescent="0.2">
      <c r="A725" s="43"/>
      <c r="B725" s="43"/>
      <c r="C725" s="43"/>
      <c r="D725" s="43"/>
      <c r="E725" s="43"/>
      <c r="F725" s="43"/>
      <c r="G725" s="194"/>
      <c r="H725" s="194"/>
      <c r="I725" s="194"/>
      <c r="J725" s="196"/>
      <c r="K725" s="196"/>
      <c r="L725" s="196"/>
      <c r="M725" s="196"/>
      <c r="N725" s="196"/>
      <c r="O725" s="197"/>
      <c r="P725" s="197"/>
      <c r="Q725" s="197"/>
      <c r="R725" s="197"/>
      <c r="S725" s="197"/>
      <c r="T725" s="197"/>
      <c r="U725" s="198"/>
      <c r="V725" s="257"/>
      <c r="W725" s="258"/>
      <c r="X725" s="200"/>
      <c r="Y725" s="43"/>
      <c r="Z725" s="199"/>
      <c r="AA725" s="199"/>
      <c r="AB725" s="199"/>
      <c r="AC725" s="199"/>
      <c r="AD725" s="199"/>
      <c r="AE725" s="43"/>
      <c r="AF725" s="199"/>
      <c r="AG725" s="196"/>
      <c r="AH725" s="201"/>
      <c r="AI725" s="201"/>
      <c r="AJ725" s="201"/>
      <c r="AK725" s="43"/>
      <c r="AL725" s="43"/>
      <c r="AM725" s="43"/>
      <c r="AN725" s="64"/>
      <c r="AO725" s="64"/>
      <c r="AP725" s="202"/>
      <c r="AQ725" s="202"/>
      <c r="AR725" s="64"/>
    </row>
    <row r="726" spans="1:44" ht="15.75" customHeight="1" x14ac:dyDescent="0.2">
      <c r="A726" s="43"/>
      <c r="B726" s="43"/>
      <c r="C726" s="43"/>
      <c r="D726" s="43"/>
      <c r="E726" s="43"/>
      <c r="F726" s="43"/>
      <c r="G726" s="194"/>
      <c r="H726" s="194"/>
      <c r="I726" s="194"/>
      <c r="J726" s="196"/>
      <c r="K726" s="196"/>
      <c r="L726" s="196"/>
      <c r="M726" s="196"/>
      <c r="N726" s="196"/>
      <c r="O726" s="197"/>
      <c r="P726" s="197"/>
      <c r="Q726" s="197"/>
      <c r="R726" s="197"/>
      <c r="S726" s="197"/>
      <c r="T726" s="197"/>
      <c r="U726" s="198"/>
      <c r="V726" s="257"/>
      <c r="W726" s="258"/>
      <c r="X726" s="200"/>
      <c r="Y726" s="43"/>
      <c r="Z726" s="199"/>
      <c r="AA726" s="199"/>
      <c r="AB726" s="199"/>
      <c r="AC726" s="199"/>
      <c r="AD726" s="199"/>
      <c r="AE726" s="43"/>
      <c r="AF726" s="199"/>
      <c r="AG726" s="196"/>
      <c r="AH726" s="201"/>
      <c r="AI726" s="201"/>
      <c r="AJ726" s="201"/>
      <c r="AK726" s="43"/>
      <c r="AL726" s="43"/>
      <c r="AM726" s="43"/>
      <c r="AN726" s="64"/>
      <c r="AO726" s="64"/>
      <c r="AP726" s="202"/>
      <c r="AQ726" s="202"/>
      <c r="AR726" s="64"/>
    </row>
    <row r="727" spans="1:44" ht="15.75" customHeight="1" x14ac:dyDescent="0.2">
      <c r="A727" s="43"/>
      <c r="B727" s="43"/>
      <c r="C727" s="43"/>
      <c r="D727" s="43"/>
      <c r="E727" s="43"/>
      <c r="F727" s="43"/>
      <c r="G727" s="194"/>
      <c r="H727" s="194"/>
      <c r="I727" s="194"/>
      <c r="J727" s="196"/>
      <c r="K727" s="196"/>
      <c r="L727" s="196"/>
      <c r="M727" s="196"/>
      <c r="N727" s="196"/>
      <c r="O727" s="197"/>
      <c r="P727" s="197"/>
      <c r="Q727" s="197"/>
      <c r="R727" s="197"/>
      <c r="S727" s="197"/>
      <c r="T727" s="197"/>
      <c r="U727" s="198"/>
      <c r="V727" s="257"/>
      <c r="W727" s="258"/>
      <c r="X727" s="200"/>
      <c r="Y727" s="43"/>
      <c r="Z727" s="199"/>
      <c r="AA727" s="199"/>
      <c r="AB727" s="199"/>
      <c r="AC727" s="199"/>
      <c r="AD727" s="199"/>
      <c r="AE727" s="43"/>
      <c r="AF727" s="199"/>
      <c r="AG727" s="196"/>
      <c r="AH727" s="201"/>
      <c r="AI727" s="201"/>
      <c r="AJ727" s="201"/>
      <c r="AK727" s="43"/>
      <c r="AL727" s="43"/>
      <c r="AM727" s="43"/>
      <c r="AN727" s="64"/>
      <c r="AO727" s="64"/>
      <c r="AP727" s="202"/>
      <c r="AQ727" s="202"/>
      <c r="AR727" s="64"/>
    </row>
    <row r="728" spans="1:44" ht="15.75" customHeight="1" x14ac:dyDescent="0.2">
      <c r="A728" s="43"/>
      <c r="B728" s="43"/>
      <c r="C728" s="43"/>
      <c r="D728" s="43"/>
      <c r="E728" s="43"/>
      <c r="F728" s="43"/>
      <c r="G728" s="194"/>
      <c r="H728" s="194"/>
      <c r="I728" s="194"/>
      <c r="J728" s="196"/>
      <c r="K728" s="196"/>
      <c r="L728" s="196"/>
      <c r="M728" s="196"/>
      <c r="N728" s="196"/>
      <c r="O728" s="197"/>
      <c r="P728" s="197"/>
      <c r="Q728" s="197"/>
      <c r="R728" s="197"/>
      <c r="S728" s="197"/>
      <c r="T728" s="197"/>
      <c r="U728" s="198"/>
      <c r="V728" s="257"/>
      <c r="W728" s="258"/>
      <c r="X728" s="200"/>
      <c r="Y728" s="43"/>
      <c r="Z728" s="199"/>
      <c r="AA728" s="199"/>
      <c r="AB728" s="199"/>
      <c r="AC728" s="199"/>
      <c r="AD728" s="199"/>
      <c r="AE728" s="43"/>
      <c r="AF728" s="199"/>
      <c r="AG728" s="196"/>
      <c r="AH728" s="201"/>
      <c r="AI728" s="201"/>
      <c r="AJ728" s="201"/>
      <c r="AK728" s="43"/>
      <c r="AL728" s="43"/>
      <c r="AM728" s="43"/>
      <c r="AN728" s="64"/>
      <c r="AO728" s="64"/>
      <c r="AP728" s="202"/>
      <c r="AQ728" s="202"/>
      <c r="AR728" s="64"/>
    </row>
    <row r="729" spans="1:44" ht="15.75" customHeight="1" x14ac:dyDescent="0.2">
      <c r="A729" s="43"/>
      <c r="B729" s="43"/>
      <c r="C729" s="43"/>
      <c r="D729" s="43"/>
      <c r="E729" s="43"/>
      <c r="F729" s="43"/>
      <c r="G729" s="194"/>
      <c r="H729" s="194"/>
      <c r="I729" s="194"/>
      <c r="J729" s="196"/>
      <c r="K729" s="196"/>
      <c r="L729" s="196"/>
      <c r="M729" s="196"/>
      <c r="N729" s="196"/>
      <c r="O729" s="197"/>
      <c r="P729" s="197"/>
      <c r="Q729" s="197"/>
      <c r="R729" s="197"/>
      <c r="S729" s="197"/>
      <c r="T729" s="197"/>
      <c r="U729" s="198"/>
      <c r="V729" s="257"/>
      <c r="W729" s="258"/>
      <c r="X729" s="200"/>
      <c r="Y729" s="43"/>
      <c r="Z729" s="199"/>
      <c r="AA729" s="199"/>
      <c r="AB729" s="199"/>
      <c r="AC729" s="199"/>
      <c r="AD729" s="199"/>
      <c r="AE729" s="43"/>
      <c r="AF729" s="199"/>
      <c r="AG729" s="196"/>
      <c r="AH729" s="201"/>
      <c r="AI729" s="201"/>
      <c r="AJ729" s="201"/>
      <c r="AK729" s="43"/>
      <c r="AL729" s="43"/>
      <c r="AM729" s="43"/>
      <c r="AN729" s="64"/>
      <c r="AO729" s="64"/>
      <c r="AP729" s="202"/>
      <c r="AQ729" s="202"/>
      <c r="AR729" s="64"/>
    </row>
    <row r="730" spans="1:44" ht="15.75" customHeight="1" x14ac:dyDescent="0.2">
      <c r="A730" s="43"/>
      <c r="B730" s="43"/>
      <c r="C730" s="43"/>
      <c r="D730" s="43"/>
      <c r="E730" s="43"/>
      <c r="F730" s="43"/>
      <c r="G730" s="194"/>
      <c r="H730" s="194"/>
      <c r="I730" s="194"/>
      <c r="J730" s="196"/>
      <c r="K730" s="196"/>
      <c r="L730" s="196"/>
      <c r="M730" s="196"/>
      <c r="N730" s="196"/>
      <c r="O730" s="197"/>
      <c r="P730" s="197"/>
      <c r="Q730" s="197"/>
      <c r="R730" s="197"/>
      <c r="S730" s="197"/>
      <c r="T730" s="197"/>
      <c r="U730" s="198"/>
      <c r="V730" s="257"/>
      <c r="W730" s="258"/>
      <c r="X730" s="200"/>
      <c r="Y730" s="43"/>
      <c r="Z730" s="199"/>
      <c r="AA730" s="199"/>
      <c r="AB730" s="199"/>
      <c r="AC730" s="199"/>
      <c r="AD730" s="199"/>
      <c r="AE730" s="43"/>
      <c r="AF730" s="199"/>
      <c r="AG730" s="196"/>
      <c r="AH730" s="201"/>
      <c r="AI730" s="201"/>
      <c r="AJ730" s="201"/>
      <c r="AK730" s="43"/>
      <c r="AL730" s="43"/>
      <c r="AM730" s="43"/>
      <c r="AN730" s="64"/>
      <c r="AO730" s="64"/>
      <c r="AP730" s="202"/>
      <c r="AQ730" s="202"/>
      <c r="AR730" s="64"/>
    </row>
    <row r="731" spans="1:44" ht="15.75" customHeight="1" x14ac:dyDescent="0.2">
      <c r="A731" s="43"/>
      <c r="B731" s="43"/>
      <c r="C731" s="43"/>
      <c r="D731" s="43"/>
      <c r="E731" s="43"/>
      <c r="F731" s="43"/>
      <c r="G731" s="194"/>
      <c r="H731" s="194"/>
      <c r="I731" s="194"/>
      <c r="J731" s="196"/>
      <c r="K731" s="196"/>
      <c r="L731" s="196"/>
      <c r="M731" s="196"/>
      <c r="N731" s="196"/>
      <c r="O731" s="197"/>
      <c r="P731" s="197"/>
      <c r="Q731" s="197"/>
      <c r="R731" s="197"/>
      <c r="S731" s="197"/>
      <c r="T731" s="197"/>
      <c r="U731" s="198"/>
      <c r="V731" s="257"/>
      <c r="W731" s="258"/>
      <c r="X731" s="200"/>
      <c r="Y731" s="43"/>
      <c r="Z731" s="199"/>
      <c r="AA731" s="199"/>
      <c r="AB731" s="199"/>
      <c r="AC731" s="199"/>
      <c r="AD731" s="199"/>
      <c r="AE731" s="43"/>
      <c r="AF731" s="199"/>
      <c r="AG731" s="196"/>
      <c r="AH731" s="201"/>
      <c r="AI731" s="201"/>
      <c r="AJ731" s="201"/>
      <c r="AK731" s="43"/>
      <c r="AL731" s="43"/>
      <c r="AM731" s="43"/>
      <c r="AN731" s="64"/>
      <c r="AO731" s="64"/>
      <c r="AP731" s="202"/>
      <c r="AQ731" s="202"/>
      <c r="AR731" s="64"/>
    </row>
    <row r="732" spans="1:44" ht="15.75" customHeight="1" x14ac:dyDescent="0.2">
      <c r="A732" s="43"/>
      <c r="B732" s="43"/>
      <c r="C732" s="43"/>
      <c r="D732" s="43"/>
      <c r="E732" s="43"/>
      <c r="F732" s="43"/>
      <c r="G732" s="194"/>
      <c r="H732" s="194"/>
      <c r="I732" s="194"/>
      <c r="J732" s="196"/>
      <c r="K732" s="196"/>
      <c r="L732" s="196"/>
      <c r="M732" s="196"/>
      <c r="N732" s="196"/>
      <c r="O732" s="197"/>
      <c r="P732" s="197"/>
      <c r="Q732" s="197"/>
      <c r="R732" s="197"/>
      <c r="S732" s="197"/>
      <c r="T732" s="197"/>
      <c r="U732" s="198"/>
      <c r="V732" s="257"/>
      <c r="W732" s="258"/>
      <c r="X732" s="200"/>
      <c r="Y732" s="43"/>
      <c r="Z732" s="199"/>
      <c r="AA732" s="199"/>
      <c r="AB732" s="199"/>
      <c r="AC732" s="199"/>
      <c r="AD732" s="199"/>
      <c r="AE732" s="43"/>
      <c r="AF732" s="199"/>
      <c r="AG732" s="196"/>
      <c r="AH732" s="201"/>
      <c r="AI732" s="201"/>
      <c r="AJ732" s="201"/>
      <c r="AK732" s="43"/>
      <c r="AL732" s="43"/>
      <c r="AM732" s="43"/>
      <c r="AN732" s="64"/>
      <c r="AO732" s="64"/>
      <c r="AP732" s="202"/>
      <c r="AQ732" s="202"/>
      <c r="AR732" s="64"/>
    </row>
    <row r="733" spans="1:44" ht="15.75" customHeight="1" x14ac:dyDescent="0.2">
      <c r="A733" s="43"/>
      <c r="B733" s="43"/>
      <c r="C733" s="43"/>
      <c r="D733" s="43"/>
      <c r="E733" s="43"/>
      <c r="F733" s="43"/>
      <c r="G733" s="194"/>
      <c r="H733" s="194"/>
      <c r="I733" s="194"/>
      <c r="J733" s="196"/>
      <c r="K733" s="196"/>
      <c r="L733" s="196"/>
      <c r="M733" s="196"/>
      <c r="N733" s="196"/>
      <c r="O733" s="197"/>
      <c r="P733" s="197"/>
      <c r="Q733" s="197"/>
      <c r="R733" s="197"/>
      <c r="S733" s="197"/>
      <c r="T733" s="197"/>
      <c r="U733" s="198"/>
      <c r="V733" s="257"/>
      <c r="W733" s="258"/>
      <c r="X733" s="200"/>
      <c r="Y733" s="43"/>
      <c r="Z733" s="199"/>
      <c r="AA733" s="199"/>
      <c r="AB733" s="199"/>
      <c r="AC733" s="199"/>
      <c r="AD733" s="199"/>
      <c r="AE733" s="43"/>
      <c r="AF733" s="199"/>
      <c r="AG733" s="196"/>
      <c r="AH733" s="201"/>
      <c r="AI733" s="201"/>
      <c r="AJ733" s="201"/>
      <c r="AK733" s="43"/>
      <c r="AL733" s="43"/>
      <c r="AM733" s="43"/>
      <c r="AN733" s="64"/>
      <c r="AO733" s="64"/>
      <c r="AP733" s="202"/>
      <c r="AQ733" s="202"/>
      <c r="AR733" s="64"/>
    </row>
    <row r="734" spans="1:44" ht="15.75" customHeight="1" x14ac:dyDescent="0.2">
      <c r="A734" s="43"/>
      <c r="B734" s="43"/>
      <c r="C734" s="43"/>
      <c r="D734" s="43"/>
      <c r="E734" s="43"/>
      <c r="F734" s="43"/>
      <c r="G734" s="194"/>
      <c r="H734" s="194"/>
      <c r="I734" s="194"/>
      <c r="J734" s="196"/>
      <c r="K734" s="196"/>
      <c r="L734" s="196"/>
      <c r="M734" s="196"/>
      <c r="N734" s="196"/>
      <c r="O734" s="197"/>
      <c r="P734" s="197"/>
      <c r="Q734" s="197"/>
      <c r="R734" s="197"/>
      <c r="S734" s="197"/>
      <c r="T734" s="197"/>
      <c r="U734" s="198"/>
      <c r="V734" s="257"/>
      <c r="W734" s="258"/>
      <c r="X734" s="200"/>
      <c r="Y734" s="43"/>
      <c r="Z734" s="199"/>
      <c r="AA734" s="199"/>
      <c r="AB734" s="199"/>
      <c r="AC734" s="199"/>
      <c r="AD734" s="199"/>
      <c r="AE734" s="43"/>
      <c r="AF734" s="199"/>
      <c r="AG734" s="196"/>
      <c r="AH734" s="201"/>
      <c r="AI734" s="201"/>
      <c r="AJ734" s="201"/>
      <c r="AK734" s="43"/>
      <c r="AL734" s="43"/>
      <c r="AM734" s="43"/>
      <c r="AN734" s="64"/>
      <c r="AO734" s="64"/>
      <c r="AP734" s="202"/>
      <c r="AQ734" s="202"/>
      <c r="AR734" s="64"/>
    </row>
    <row r="735" spans="1:44" ht="15.75" customHeight="1" x14ac:dyDescent="0.2">
      <c r="A735" s="43"/>
      <c r="B735" s="43"/>
      <c r="C735" s="43"/>
      <c r="D735" s="43"/>
      <c r="E735" s="43"/>
      <c r="F735" s="43"/>
      <c r="G735" s="194"/>
      <c r="H735" s="194"/>
      <c r="I735" s="194"/>
      <c r="J735" s="196"/>
      <c r="K735" s="196"/>
      <c r="L735" s="196"/>
      <c r="M735" s="196"/>
      <c r="N735" s="196"/>
      <c r="O735" s="197"/>
      <c r="P735" s="197"/>
      <c r="Q735" s="197"/>
      <c r="R735" s="197"/>
      <c r="S735" s="197"/>
      <c r="T735" s="197"/>
      <c r="U735" s="198"/>
      <c r="V735" s="257"/>
      <c r="W735" s="258"/>
      <c r="X735" s="200"/>
      <c r="Y735" s="43"/>
      <c r="Z735" s="199"/>
      <c r="AA735" s="199"/>
      <c r="AB735" s="199"/>
      <c r="AC735" s="199"/>
      <c r="AD735" s="199"/>
      <c r="AE735" s="43"/>
      <c r="AF735" s="199"/>
      <c r="AG735" s="196"/>
      <c r="AH735" s="201"/>
      <c r="AI735" s="201"/>
      <c r="AJ735" s="201"/>
      <c r="AK735" s="43"/>
      <c r="AL735" s="43"/>
      <c r="AM735" s="43"/>
      <c r="AN735" s="64"/>
      <c r="AO735" s="64"/>
      <c r="AP735" s="202"/>
      <c r="AQ735" s="202"/>
      <c r="AR735" s="64"/>
    </row>
    <row r="736" spans="1:44" ht="15.75" customHeight="1" x14ac:dyDescent="0.2">
      <c r="A736" s="43"/>
      <c r="B736" s="43"/>
      <c r="C736" s="43"/>
      <c r="D736" s="43"/>
      <c r="E736" s="43"/>
      <c r="F736" s="43"/>
      <c r="G736" s="194"/>
      <c r="H736" s="194"/>
      <c r="I736" s="194"/>
      <c r="J736" s="196"/>
      <c r="K736" s="196"/>
      <c r="L736" s="196"/>
      <c r="M736" s="196"/>
      <c r="N736" s="196"/>
      <c r="O736" s="197"/>
      <c r="P736" s="197"/>
      <c r="Q736" s="197"/>
      <c r="R736" s="197"/>
      <c r="S736" s="197"/>
      <c r="T736" s="197"/>
      <c r="U736" s="198"/>
      <c r="V736" s="257"/>
      <c r="W736" s="258"/>
      <c r="X736" s="200"/>
      <c r="Y736" s="43"/>
      <c r="Z736" s="199"/>
      <c r="AA736" s="199"/>
      <c r="AB736" s="199"/>
      <c r="AC736" s="199"/>
      <c r="AD736" s="199"/>
      <c r="AE736" s="43"/>
      <c r="AF736" s="199"/>
      <c r="AG736" s="196"/>
      <c r="AH736" s="201"/>
      <c r="AI736" s="201"/>
      <c r="AJ736" s="201"/>
      <c r="AK736" s="43"/>
      <c r="AL736" s="43"/>
      <c r="AM736" s="43"/>
      <c r="AN736" s="64"/>
      <c r="AO736" s="64"/>
      <c r="AP736" s="202"/>
      <c r="AQ736" s="202"/>
      <c r="AR736" s="64"/>
    </row>
    <row r="737" spans="1:44" ht="15.75" customHeight="1" x14ac:dyDescent="0.2">
      <c r="A737" s="43"/>
      <c r="B737" s="43"/>
      <c r="C737" s="43"/>
      <c r="D737" s="43"/>
      <c r="E737" s="43"/>
      <c r="F737" s="43"/>
      <c r="G737" s="194"/>
      <c r="H737" s="194"/>
      <c r="I737" s="194"/>
      <c r="J737" s="196"/>
      <c r="K737" s="196"/>
      <c r="L737" s="196"/>
      <c r="M737" s="196"/>
      <c r="N737" s="196"/>
      <c r="O737" s="197"/>
      <c r="P737" s="197"/>
      <c r="Q737" s="197"/>
      <c r="R737" s="197"/>
      <c r="S737" s="197"/>
      <c r="T737" s="197"/>
      <c r="U737" s="198"/>
      <c r="V737" s="257"/>
      <c r="W737" s="258"/>
      <c r="X737" s="200"/>
      <c r="Y737" s="43"/>
      <c r="Z737" s="199"/>
      <c r="AA737" s="199"/>
      <c r="AB737" s="199"/>
      <c r="AC737" s="199"/>
      <c r="AD737" s="199"/>
      <c r="AE737" s="43"/>
      <c r="AF737" s="199"/>
      <c r="AG737" s="196"/>
      <c r="AH737" s="201"/>
      <c r="AI737" s="201"/>
      <c r="AJ737" s="201"/>
      <c r="AK737" s="43"/>
      <c r="AL737" s="43"/>
      <c r="AM737" s="43"/>
      <c r="AN737" s="64"/>
      <c r="AO737" s="64"/>
      <c r="AP737" s="202"/>
      <c r="AQ737" s="202"/>
      <c r="AR737" s="64"/>
    </row>
    <row r="738" spans="1:44" ht="15.75" customHeight="1" x14ac:dyDescent="0.2">
      <c r="A738" s="43"/>
      <c r="B738" s="43"/>
      <c r="C738" s="43"/>
      <c r="D738" s="43"/>
      <c r="E738" s="43"/>
      <c r="F738" s="43"/>
      <c r="G738" s="194"/>
      <c r="H738" s="194"/>
      <c r="I738" s="194"/>
      <c r="J738" s="196"/>
      <c r="K738" s="196"/>
      <c r="L738" s="196"/>
      <c r="M738" s="196"/>
      <c r="N738" s="196"/>
      <c r="O738" s="197"/>
      <c r="P738" s="197"/>
      <c r="Q738" s="197"/>
      <c r="R738" s="197"/>
      <c r="S738" s="197"/>
      <c r="T738" s="197"/>
      <c r="U738" s="198"/>
      <c r="V738" s="257"/>
      <c r="W738" s="258"/>
      <c r="X738" s="200"/>
      <c r="Y738" s="43"/>
      <c r="Z738" s="199"/>
      <c r="AA738" s="199"/>
      <c r="AB738" s="199"/>
      <c r="AC738" s="199"/>
      <c r="AD738" s="199"/>
      <c r="AE738" s="43"/>
      <c r="AF738" s="199"/>
      <c r="AG738" s="196"/>
      <c r="AH738" s="201"/>
      <c r="AI738" s="201"/>
      <c r="AJ738" s="201"/>
      <c r="AK738" s="43"/>
      <c r="AL738" s="43"/>
      <c r="AM738" s="43"/>
      <c r="AN738" s="64"/>
      <c r="AO738" s="64"/>
      <c r="AP738" s="202"/>
      <c r="AQ738" s="202"/>
      <c r="AR738" s="64"/>
    </row>
    <row r="739" spans="1:44" ht="15.75" customHeight="1" x14ac:dyDescent="0.2">
      <c r="A739" s="43"/>
      <c r="B739" s="43"/>
      <c r="C739" s="43"/>
      <c r="D739" s="43"/>
      <c r="E739" s="43"/>
      <c r="F739" s="43"/>
      <c r="G739" s="194"/>
      <c r="H739" s="194"/>
      <c r="I739" s="194"/>
      <c r="J739" s="196"/>
      <c r="K739" s="196"/>
      <c r="L739" s="196"/>
      <c r="M739" s="196"/>
      <c r="N739" s="196"/>
      <c r="O739" s="197"/>
      <c r="P739" s="197"/>
      <c r="Q739" s="197"/>
      <c r="R739" s="197"/>
      <c r="S739" s="197"/>
      <c r="T739" s="197"/>
      <c r="U739" s="198"/>
      <c r="V739" s="257"/>
      <c r="W739" s="258"/>
      <c r="X739" s="200"/>
      <c r="Y739" s="43"/>
      <c r="Z739" s="199"/>
      <c r="AA739" s="199"/>
      <c r="AB739" s="199"/>
      <c r="AC739" s="199"/>
      <c r="AD739" s="199"/>
      <c r="AE739" s="43"/>
      <c r="AF739" s="199"/>
      <c r="AG739" s="196"/>
      <c r="AH739" s="201"/>
      <c r="AI739" s="201"/>
      <c r="AJ739" s="201"/>
      <c r="AK739" s="43"/>
      <c r="AL739" s="43"/>
      <c r="AM739" s="43"/>
      <c r="AN739" s="64"/>
      <c r="AO739" s="64"/>
      <c r="AP739" s="202"/>
      <c r="AQ739" s="202"/>
      <c r="AR739" s="64"/>
    </row>
    <row r="740" spans="1:44" ht="15.75" customHeight="1" x14ac:dyDescent="0.2">
      <c r="A740" s="43"/>
      <c r="B740" s="43"/>
      <c r="C740" s="43"/>
      <c r="D740" s="43"/>
      <c r="E740" s="43"/>
      <c r="F740" s="43"/>
      <c r="G740" s="194"/>
      <c r="H740" s="194"/>
      <c r="I740" s="194"/>
      <c r="J740" s="196"/>
      <c r="K740" s="196"/>
      <c r="L740" s="196"/>
      <c r="M740" s="196"/>
      <c r="N740" s="196"/>
      <c r="O740" s="197"/>
      <c r="P740" s="197"/>
      <c r="Q740" s="197"/>
      <c r="R740" s="197"/>
      <c r="S740" s="197"/>
      <c r="T740" s="197"/>
      <c r="U740" s="198"/>
      <c r="V740" s="257"/>
      <c r="W740" s="258"/>
      <c r="X740" s="200"/>
      <c r="Y740" s="43"/>
      <c r="Z740" s="199"/>
      <c r="AA740" s="199"/>
      <c r="AB740" s="199"/>
      <c r="AC740" s="199"/>
      <c r="AD740" s="199"/>
      <c r="AE740" s="43"/>
      <c r="AF740" s="199"/>
      <c r="AG740" s="196"/>
      <c r="AH740" s="201"/>
      <c r="AI740" s="201"/>
      <c r="AJ740" s="201"/>
      <c r="AK740" s="43"/>
      <c r="AL740" s="43"/>
      <c r="AM740" s="43"/>
      <c r="AN740" s="64"/>
      <c r="AO740" s="64"/>
      <c r="AP740" s="202"/>
      <c r="AQ740" s="202"/>
      <c r="AR740" s="64"/>
    </row>
    <row r="741" spans="1:44" ht="15.75" customHeight="1" x14ac:dyDescent="0.2">
      <c r="A741" s="43"/>
      <c r="B741" s="43"/>
      <c r="C741" s="43"/>
      <c r="D741" s="43"/>
      <c r="E741" s="43"/>
      <c r="F741" s="43"/>
      <c r="G741" s="194"/>
      <c r="H741" s="194"/>
      <c r="I741" s="194"/>
      <c r="J741" s="196"/>
      <c r="K741" s="196"/>
      <c r="L741" s="196"/>
      <c r="M741" s="196"/>
      <c r="N741" s="196"/>
      <c r="O741" s="197"/>
      <c r="P741" s="197"/>
      <c r="Q741" s="197"/>
      <c r="R741" s="197"/>
      <c r="S741" s="197"/>
      <c r="T741" s="197"/>
      <c r="U741" s="198"/>
      <c r="V741" s="257"/>
      <c r="W741" s="258"/>
      <c r="X741" s="200"/>
      <c r="Y741" s="43"/>
      <c r="Z741" s="199"/>
      <c r="AA741" s="199"/>
      <c r="AB741" s="199"/>
      <c r="AC741" s="199"/>
      <c r="AD741" s="199"/>
      <c r="AE741" s="43"/>
      <c r="AF741" s="199"/>
      <c r="AG741" s="196"/>
      <c r="AH741" s="201"/>
      <c r="AI741" s="201"/>
      <c r="AJ741" s="201"/>
      <c r="AK741" s="43"/>
      <c r="AL741" s="43"/>
      <c r="AM741" s="43"/>
      <c r="AN741" s="64"/>
      <c r="AO741" s="64"/>
      <c r="AP741" s="202"/>
      <c r="AQ741" s="202"/>
      <c r="AR741" s="64"/>
    </row>
    <row r="742" spans="1:44" ht="15.75" customHeight="1" x14ac:dyDescent="0.2">
      <c r="A742" s="43"/>
      <c r="B742" s="43"/>
      <c r="C742" s="43"/>
      <c r="D742" s="43"/>
      <c r="E742" s="43"/>
      <c r="F742" s="43"/>
      <c r="G742" s="194"/>
      <c r="H742" s="194"/>
      <c r="I742" s="194"/>
      <c r="J742" s="196"/>
      <c r="K742" s="196"/>
      <c r="L742" s="196"/>
      <c r="M742" s="196"/>
      <c r="N742" s="196"/>
      <c r="O742" s="197"/>
      <c r="P742" s="197"/>
      <c r="Q742" s="197"/>
      <c r="R742" s="197"/>
      <c r="S742" s="197"/>
      <c r="T742" s="197"/>
      <c r="U742" s="198"/>
      <c r="V742" s="257"/>
      <c r="W742" s="258"/>
      <c r="X742" s="200"/>
      <c r="Y742" s="43"/>
      <c r="Z742" s="199"/>
      <c r="AA742" s="199"/>
      <c r="AB742" s="199"/>
      <c r="AC742" s="199"/>
      <c r="AD742" s="199"/>
      <c r="AE742" s="43"/>
      <c r="AF742" s="199"/>
      <c r="AG742" s="196"/>
      <c r="AH742" s="201"/>
      <c r="AI742" s="201"/>
      <c r="AJ742" s="201"/>
      <c r="AK742" s="43"/>
      <c r="AL742" s="43"/>
      <c r="AM742" s="43"/>
      <c r="AN742" s="64"/>
      <c r="AO742" s="64"/>
      <c r="AP742" s="202"/>
      <c r="AQ742" s="202"/>
      <c r="AR742" s="64"/>
    </row>
    <row r="743" spans="1:44" ht="15.75" customHeight="1" x14ac:dyDescent="0.2">
      <c r="A743" s="43"/>
      <c r="B743" s="43"/>
      <c r="C743" s="43"/>
      <c r="D743" s="43"/>
      <c r="E743" s="43"/>
      <c r="F743" s="43"/>
      <c r="G743" s="194"/>
      <c r="H743" s="194"/>
      <c r="I743" s="194"/>
      <c r="J743" s="196"/>
      <c r="K743" s="196"/>
      <c r="L743" s="196"/>
      <c r="M743" s="196"/>
      <c r="N743" s="196"/>
      <c r="O743" s="197"/>
      <c r="P743" s="197"/>
      <c r="Q743" s="197"/>
      <c r="R743" s="197"/>
      <c r="S743" s="197"/>
      <c r="T743" s="197"/>
      <c r="U743" s="198"/>
      <c r="V743" s="257"/>
      <c r="W743" s="258"/>
      <c r="X743" s="200"/>
      <c r="Y743" s="43"/>
      <c r="Z743" s="199"/>
      <c r="AA743" s="199"/>
      <c r="AB743" s="199"/>
      <c r="AC743" s="199"/>
      <c r="AD743" s="199"/>
      <c r="AE743" s="43"/>
      <c r="AF743" s="199"/>
      <c r="AG743" s="196"/>
      <c r="AH743" s="201"/>
      <c r="AI743" s="201"/>
      <c r="AJ743" s="201"/>
      <c r="AK743" s="43"/>
      <c r="AL743" s="43"/>
      <c r="AM743" s="43"/>
      <c r="AN743" s="64"/>
      <c r="AO743" s="64"/>
      <c r="AP743" s="202"/>
      <c r="AQ743" s="202"/>
      <c r="AR743" s="64"/>
    </row>
    <row r="744" spans="1:44" ht="15.75" customHeight="1" x14ac:dyDescent="0.2">
      <c r="A744" s="43"/>
      <c r="B744" s="43"/>
      <c r="C744" s="43"/>
      <c r="D744" s="43"/>
      <c r="E744" s="43"/>
      <c r="F744" s="43"/>
      <c r="G744" s="194"/>
      <c r="H744" s="194"/>
      <c r="I744" s="194"/>
      <c r="J744" s="196"/>
      <c r="K744" s="196"/>
      <c r="L744" s="196"/>
      <c r="M744" s="196"/>
      <c r="N744" s="196"/>
      <c r="O744" s="197"/>
      <c r="P744" s="197"/>
      <c r="Q744" s="197"/>
      <c r="R744" s="197"/>
      <c r="S744" s="197"/>
      <c r="T744" s="197"/>
      <c r="U744" s="198"/>
      <c r="V744" s="257"/>
      <c r="W744" s="258"/>
      <c r="X744" s="200"/>
      <c r="Y744" s="43"/>
      <c r="Z744" s="199"/>
      <c r="AA744" s="199"/>
      <c r="AB744" s="199"/>
      <c r="AC744" s="199"/>
      <c r="AD744" s="199"/>
      <c r="AE744" s="43"/>
      <c r="AF744" s="199"/>
      <c r="AG744" s="196"/>
      <c r="AH744" s="201"/>
      <c r="AI744" s="201"/>
      <c r="AJ744" s="201"/>
      <c r="AK744" s="43"/>
      <c r="AL744" s="43"/>
      <c r="AM744" s="43"/>
      <c r="AN744" s="64"/>
      <c r="AO744" s="64"/>
      <c r="AP744" s="202"/>
      <c r="AQ744" s="202"/>
      <c r="AR744" s="64"/>
    </row>
    <row r="745" spans="1:44" ht="15.75" customHeight="1" x14ac:dyDescent="0.2">
      <c r="A745" s="43"/>
      <c r="B745" s="43"/>
      <c r="C745" s="43"/>
      <c r="D745" s="43"/>
      <c r="E745" s="43"/>
      <c r="F745" s="43"/>
      <c r="G745" s="194"/>
      <c r="H745" s="194"/>
      <c r="I745" s="194"/>
      <c r="J745" s="196"/>
      <c r="K745" s="196"/>
      <c r="L745" s="196"/>
      <c r="M745" s="196"/>
      <c r="N745" s="196"/>
      <c r="O745" s="197"/>
      <c r="P745" s="197"/>
      <c r="Q745" s="197"/>
      <c r="R745" s="197"/>
      <c r="S745" s="197"/>
      <c r="T745" s="197"/>
      <c r="U745" s="198"/>
      <c r="V745" s="257"/>
      <c r="W745" s="258"/>
      <c r="X745" s="200"/>
      <c r="Y745" s="43"/>
      <c r="Z745" s="199"/>
      <c r="AA745" s="199"/>
      <c r="AB745" s="199"/>
      <c r="AC745" s="199"/>
      <c r="AD745" s="199"/>
      <c r="AE745" s="43"/>
      <c r="AF745" s="199"/>
      <c r="AG745" s="196"/>
      <c r="AH745" s="201"/>
      <c r="AI745" s="201"/>
      <c r="AJ745" s="201"/>
      <c r="AK745" s="43"/>
      <c r="AL745" s="43"/>
      <c r="AM745" s="43"/>
      <c r="AN745" s="64"/>
      <c r="AO745" s="64"/>
      <c r="AP745" s="202"/>
      <c r="AQ745" s="202"/>
      <c r="AR745" s="64"/>
    </row>
    <row r="746" spans="1:44" ht="15.75" customHeight="1" x14ac:dyDescent="0.2">
      <c r="A746" s="43"/>
      <c r="B746" s="43"/>
      <c r="C746" s="43"/>
      <c r="D746" s="43"/>
      <c r="E746" s="43"/>
      <c r="F746" s="43"/>
      <c r="G746" s="194"/>
      <c r="H746" s="194"/>
      <c r="I746" s="194"/>
      <c r="J746" s="196"/>
      <c r="K746" s="196"/>
      <c r="L746" s="196"/>
      <c r="M746" s="196"/>
      <c r="N746" s="196"/>
      <c r="O746" s="197"/>
      <c r="P746" s="197"/>
      <c r="Q746" s="197"/>
      <c r="R746" s="197"/>
      <c r="S746" s="197"/>
      <c r="T746" s="197"/>
      <c r="U746" s="198"/>
      <c r="V746" s="257"/>
      <c r="W746" s="258"/>
      <c r="X746" s="200"/>
      <c r="Y746" s="43"/>
      <c r="Z746" s="199"/>
      <c r="AA746" s="199"/>
      <c r="AB746" s="199"/>
      <c r="AC746" s="199"/>
      <c r="AD746" s="199"/>
      <c r="AE746" s="43"/>
      <c r="AF746" s="199"/>
      <c r="AG746" s="196"/>
      <c r="AH746" s="201"/>
      <c r="AI746" s="201"/>
      <c r="AJ746" s="201"/>
      <c r="AK746" s="43"/>
      <c r="AL746" s="43"/>
      <c r="AM746" s="43"/>
      <c r="AN746" s="64"/>
      <c r="AO746" s="64"/>
      <c r="AP746" s="202"/>
      <c r="AQ746" s="202"/>
      <c r="AR746" s="64"/>
    </row>
    <row r="747" spans="1:44" ht="15.75" customHeight="1" x14ac:dyDescent="0.2">
      <c r="A747" s="43"/>
      <c r="B747" s="43"/>
      <c r="C747" s="43"/>
      <c r="D747" s="43"/>
      <c r="E747" s="43"/>
      <c r="F747" s="43"/>
      <c r="G747" s="194"/>
      <c r="H747" s="194"/>
      <c r="I747" s="194"/>
      <c r="J747" s="196"/>
      <c r="K747" s="196"/>
      <c r="L747" s="196"/>
      <c r="M747" s="196"/>
      <c r="N747" s="196"/>
      <c r="O747" s="197"/>
      <c r="P747" s="197"/>
      <c r="Q747" s="197"/>
      <c r="R747" s="197"/>
      <c r="S747" s="197"/>
      <c r="T747" s="197"/>
      <c r="U747" s="198"/>
      <c r="V747" s="257"/>
      <c r="W747" s="258"/>
      <c r="X747" s="200"/>
      <c r="Y747" s="43"/>
      <c r="Z747" s="199"/>
      <c r="AA747" s="199"/>
      <c r="AB747" s="199"/>
      <c r="AC747" s="199"/>
      <c r="AD747" s="199"/>
      <c r="AE747" s="43"/>
      <c r="AF747" s="199"/>
      <c r="AG747" s="196"/>
      <c r="AH747" s="201"/>
      <c r="AI747" s="201"/>
      <c r="AJ747" s="201"/>
      <c r="AK747" s="43"/>
      <c r="AL747" s="43"/>
      <c r="AM747" s="43"/>
      <c r="AN747" s="64"/>
      <c r="AO747" s="64"/>
      <c r="AP747" s="202"/>
      <c r="AQ747" s="202"/>
      <c r="AR747" s="64"/>
    </row>
    <row r="748" spans="1:44" ht="15.75" customHeight="1" x14ac:dyDescent="0.2">
      <c r="A748" s="43"/>
      <c r="B748" s="43"/>
      <c r="C748" s="43"/>
      <c r="D748" s="43"/>
      <c r="E748" s="43"/>
      <c r="F748" s="43"/>
      <c r="G748" s="194"/>
      <c r="H748" s="194"/>
      <c r="I748" s="194"/>
      <c r="J748" s="196"/>
      <c r="K748" s="196"/>
      <c r="L748" s="196"/>
      <c r="M748" s="196"/>
      <c r="N748" s="196"/>
      <c r="O748" s="197"/>
      <c r="P748" s="197"/>
      <c r="Q748" s="197"/>
      <c r="R748" s="197"/>
      <c r="S748" s="197"/>
      <c r="T748" s="197"/>
      <c r="U748" s="198"/>
      <c r="V748" s="257"/>
      <c r="W748" s="258"/>
      <c r="X748" s="200"/>
      <c r="Y748" s="43"/>
      <c r="Z748" s="199"/>
      <c r="AA748" s="199"/>
      <c r="AB748" s="199"/>
      <c r="AC748" s="199"/>
      <c r="AD748" s="199"/>
      <c r="AE748" s="43"/>
      <c r="AF748" s="199"/>
      <c r="AG748" s="196"/>
      <c r="AH748" s="201"/>
      <c r="AI748" s="201"/>
      <c r="AJ748" s="201"/>
      <c r="AK748" s="43"/>
      <c r="AL748" s="43"/>
      <c r="AM748" s="43"/>
      <c r="AN748" s="64"/>
      <c r="AO748" s="64"/>
      <c r="AP748" s="202"/>
      <c r="AQ748" s="202"/>
      <c r="AR748" s="64"/>
    </row>
    <row r="749" spans="1:44" ht="15.75" customHeight="1" x14ac:dyDescent="0.2">
      <c r="A749" s="43"/>
      <c r="B749" s="43"/>
      <c r="C749" s="43"/>
      <c r="D749" s="43"/>
      <c r="E749" s="43"/>
      <c r="F749" s="43"/>
      <c r="G749" s="194"/>
      <c r="H749" s="194"/>
      <c r="I749" s="194"/>
      <c r="J749" s="196"/>
      <c r="K749" s="196"/>
      <c r="L749" s="196"/>
      <c r="M749" s="196"/>
      <c r="N749" s="196"/>
      <c r="O749" s="197"/>
      <c r="P749" s="197"/>
      <c r="Q749" s="197"/>
      <c r="R749" s="197"/>
      <c r="S749" s="197"/>
      <c r="T749" s="197"/>
      <c r="U749" s="198"/>
      <c r="V749" s="257"/>
      <c r="W749" s="258"/>
      <c r="X749" s="200"/>
      <c r="Y749" s="43"/>
      <c r="Z749" s="199"/>
      <c r="AA749" s="199"/>
      <c r="AB749" s="199"/>
      <c r="AC749" s="199"/>
      <c r="AD749" s="199"/>
      <c r="AE749" s="43"/>
      <c r="AF749" s="199"/>
      <c r="AG749" s="196"/>
      <c r="AH749" s="201"/>
      <c r="AI749" s="201"/>
      <c r="AJ749" s="201"/>
      <c r="AK749" s="43"/>
      <c r="AL749" s="43"/>
      <c r="AM749" s="43"/>
      <c r="AN749" s="64"/>
      <c r="AO749" s="64"/>
      <c r="AP749" s="202"/>
      <c r="AQ749" s="202"/>
      <c r="AR749" s="64"/>
    </row>
    <row r="750" spans="1:44" ht="15.75" customHeight="1" x14ac:dyDescent="0.2">
      <c r="A750" s="43"/>
      <c r="B750" s="43"/>
      <c r="C750" s="43"/>
      <c r="D750" s="43"/>
      <c r="E750" s="43"/>
      <c r="F750" s="43"/>
      <c r="G750" s="194"/>
      <c r="H750" s="194"/>
      <c r="I750" s="194"/>
      <c r="J750" s="196"/>
      <c r="K750" s="196"/>
      <c r="L750" s="196"/>
      <c r="M750" s="196"/>
      <c r="N750" s="196"/>
      <c r="O750" s="197"/>
      <c r="P750" s="197"/>
      <c r="Q750" s="197"/>
      <c r="R750" s="197"/>
      <c r="S750" s="197"/>
      <c r="T750" s="197"/>
      <c r="U750" s="198"/>
      <c r="V750" s="257"/>
      <c r="W750" s="258"/>
      <c r="X750" s="200"/>
      <c r="Y750" s="43"/>
      <c r="Z750" s="199"/>
      <c r="AA750" s="199"/>
      <c r="AB750" s="199"/>
      <c r="AC750" s="199"/>
      <c r="AD750" s="199"/>
      <c r="AE750" s="43"/>
      <c r="AF750" s="199"/>
      <c r="AG750" s="196"/>
      <c r="AH750" s="201"/>
      <c r="AI750" s="201"/>
      <c r="AJ750" s="201"/>
      <c r="AK750" s="43"/>
      <c r="AL750" s="43"/>
      <c r="AM750" s="43"/>
      <c r="AN750" s="64"/>
      <c r="AO750" s="64"/>
      <c r="AP750" s="202"/>
      <c r="AQ750" s="202"/>
      <c r="AR750" s="64"/>
    </row>
    <row r="751" spans="1:44" ht="15.75" customHeight="1" x14ac:dyDescent="0.2">
      <c r="A751" s="43"/>
      <c r="B751" s="43"/>
      <c r="C751" s="43"/>
      <c r="D751" s="43"/>
      <c r="E751" s="43"/>
      <c r="F751" s="43"/>
      <c r="G751" s="194"/>
      <c r="H751" s="194"/>
      <c r="I751" s="194"/>
      <c r="J751" s="196"/>
      <c r="K751" s="196"/>
      <c r="L751" s="196"/>
      <c r="M751" s="196"/>
      <c r="N751" s="196"/>
      <c r="O751" s="197"/>
      <c r="P751" s="197"/>
      <c r="Q751" s="197"/>
      <c r="R751" s="197"/>
      <c r="S751" s="197"/>
      <c r="T751" s="197"/>
      <c r="U751" s="198"/>
      <c r="V751" s="257"/>
      <c r="W751" s="258"/>
      <c r="X751" s="200"/>
      <c r="Y751" s="43"/>
      <c r="Z751" s="199"/>
      <c r="AA751" s="199"/>
      <c r="AB751" s="199"/>
      <c r="AC751" s="199"/>
      <c r="AD751" s="199"/>
      <c r="AE751" s="43"/>
      <c r="AF751" s="199"/>
      <c r="AG751" s="196"/>
      <c r="AH751" s="201"/>
      <c r="AI751" s="201"/>
      <c r="AJ751" s="201"/>
      <c r="AK751" s="43"/>
      <c r="AL751" s="43"/>
      <c r="AM751" s="43"/>
      <c r="AN751" s="64"/>
      <c r="AO751" s="64"/>
      <c r="AP751" s="202"/>
      <c r="AQ751" s="202"/>
      <c r="AR751" s="64"/>
    </row>
    <row r="752" spans="1:44" ht="15.75" customHeight="1" x14ac:dyDescent="0.2">
      <c r="A752" s="43"/>
      <c r="B752" s="43"/>
      <c r="C752" s="43"/>
      <c r="D752" s="43"/>
      <c r="E752" s="43"/>
      <c r="F752" s="43"/>
      <c r="G752" s="194"/>
      <c r="H752" s="194"/>
      <c r="I752" s="194"/>
      <c r="J752" s="196"/>
      <c r="K752" s="196"/>
      <c r="L752" s="196"/>
      <c r="M752" s="196"/>
      <c r="N752" s="196"/>
      <c r="O752" s="197"/>
      <c r="P752" s="197"/>
      <c r="Q752" s="197"/>
      <c r="R752" s="197"/>
      <c r="S752" s="197"/>
      <c r="T752" s="197"/>
      <c r="U752" s="198"/>
      <c r="V752" s="257"/>
      <c r="W752" s="258"/>
      <c r="X752" s="200"/>
      <c r="Y752" s="43"/>
      <c r="Z752" s="199"/>
      <c r="AA752" s="199"/>
      <c r="AB752" s="199"/>
      <c r="AC752" s="199"/>
      <c r="AD752" s="199"/>
      <c r="AE752" s="43"/>
      <c r="AF752" s="199"/>
      <c r="AG752" s="196"/>
      <c r="AH752" s="201"/>
      <c r="AI752" s="201"/>
      <c r="AJ752" s="201"/>
      <c r="AK752" s="43"/>
      <c r="AL752" s="43"/>
      <c r="AM752" s="43"/>
      <c r="AN752" s="64"/>
      <c r="AO752" s="64"/>
      <c r="AP752" s="202"/>
      <c r="AQ752" s="202"/>
      <c r="AR752" s="64"/>
    </row>
    <row r="753" spans="1:44" ht="15.75" customHeight="1" x14ac:dyDescent="0.2">
      <c r="A753" s="43"/>
      <c r="B753" s="43"/>
      <c r="C753" s="43"/>
      <c r="D753" s="43"/>
      <c r="E753" s="43"/>
      <c r="F753" s="43"/>
      <c r="G753" s="194"/>
      <c r="H753" s="194"/>
      <c r="I753" s="194"/>
      <c r="J753" s="196"/>
      <c r="K753" s="196"/>
      <c r="L753" s="196"/>
      <c r="M753" s="196"/>
      <c r="N753" s="196"/>
      <c r="O753" s="197"/>
      <c r="P753" s="197"/>
      <c r="Q753" s="197"/>
      <c r="R753" s="197"/>
      <c r="S753" s="197"/>
      <c r="T753" s="197"/>
      <c r="U753" s="198"/>
      <c r="V753" s="257"/>
      <c r="W753" s="258"/>
      <c r="X753" s="200"/>
      <c r="Y753" s="43"/>
      <c r="Z753" s="199"/>
      <c r="AA753" s="199"/>
      <c r="AB753" s="199"/>
      <c r="AC753" s="199"/>
      <c r="AD753" s="199"/>
      <c r="AE753" s="43"/>
      <c r="AF753" s="199"/>
      <c r="AG753" s="196"/>
      <c r="AH753" s="201"/>
      <c r="AI753" s="201"/>
      <c r="AJ753" s="201"/>
      <c r="AK753" s="43"/>
      <c r="AL753" s="43"/>
      <c r="AM753" s="43"/>
      <c r="AN753" s="64"/>
      <c r="AO753" s="64"/>
      <c r="AP753" s="202"/>
      <c r="AQ753" s="202"/>
      <c r="AR753" s="64"/>
    </row>
    <row r="754" spans="1:44" ht="15.75" customHeight="1" x14ac:dyDescent="0.2">
      <c r="A754" s="43"/>
      <c r="B754" s="43"/>
      <c r="C754" s="43"/>
      <c r="D754" s="43"/>
      <c r="E754" s="43"/>
      <c r="F754" s="43"/>
      <c r="G754" s="194"/>
      <c r="H754" s="194"/>
      <c r="I754" s="194"/>
      <c r="J754" s="196"/>
      <c r="K754" s="196"/>
      <c r="L754" s="196"/>
      <c r="M754" s="196"/>
      <c r="N754" s="196"/>
      <c r="O754" s="197"/>
      <c r="P754" s="197"/>
      <c r="Q754" s="197"/>
      <c r="R754" s="197"/>
      <c r="S754" s="197"/>
      <c r="T754" s="197"/>
      <c r="U754" s="198"/>
      <c r="V754" s="257"/>
      <c r="W754" s="258"/>
      <c r="X754" s="200"/>
      <c r="Y754" s="43"/>
      <c r="Z754" s="199"/>
      <c r="AA754" s="199"/>
      <c r="AB754" s="199"/>
      <c r="AC754" s="199"/>
      <c r="AD754" s="199"/>
      <c r="AE754" s="43"/>
      <c r="AF754" s="199"/>
      <c r="AG754" s="196"/>
      <c r="AH754" s="201"/>
      <c r="AI754" s="201"/>
      <c r="AJ754" s="201"/>
      <c r="AK754" s="43"/>
      <c r="AL754" s="43"/>
      <c r="AM754" s="43"/>
      <c r="AN754" s="64"/>
      <c r="AO754" s="64"/>
      <c r="AP754" s="202"/>
      <c r="AQ754" s="202"/>
      <c r="AR754" s="64"/>
    </row>
    <row r="755" spans="1:44" ht="15.75" customHeight="1" x14ac:dyDescent="0.2">
      <c r="A755" s="43"/>
      <c r="B755" s="43"/>
      <c r="C755" s="43"/>
      <c r="D755" s="43"/>
      <c r="E755" s="43"/>
      <c r="F755" s="43"/>
      <c r="G755" s="194"/>
      <c r="H755" s="194"/>
      <c r="I755" s="194"/>
      <c r="J755" s="196"/>
      <c r="K755" s="196"/>
      <c r="L755" s="196"/>
      <c r="M755" s="196"/>
      <c r="N755" s="196"/>
      <c r="O755" s="197"/>
      <c r="P755" s="197"/>
      <c r="Q755" s="197"/>
      <c r="R755" s="197"/>
      <c r="S755" s="197"/>
      <c r="T755" s="197"/>
      <c r="U755" s="198"/>
      <c r="V755" s="257"/>
      <c r="W755" s="258"/>
      <c r="X755" s="200"/>
      <c r="Y755" s="43"/>
      <c r="Z755" s="199"/>
      <c r="AA755" s="199"/>
      <c r="AB755" s="199"/>
      <c r="AC755" s="199"/>
      <c r="AD755" s="199"/>
      <c r="AE755" s="43"/>
      <c r="AF755" s="199"/>
      <c r="AG755" s="196"/>
      <c r="AH755" s="201"/>
      <c r="AI755" s="201"/>
      <c r="AJ755" s="201"/>
      <c r="AK755" s="43"/>
      <c r="AL755" s="43"/>
      <c r="AM755" s="43"/>
      <c r="AN755" s="64"/>
      <c r="AO755" s="64"/>
      <c r="AP755" s="202"/>
      <c r="AQ755" s="202"/>
      <c r="AR755" s="64"/>
    </row>
    <row r="756" spans="1:44" ht="15.75" customHeight="1" x14ac:dyDescent="0.2">
      <c r="A756" s="43"/>
      <c r="B756" s="43"/>
      <c r="C756" s="43"/>
      <c r="D756" s="43"/>
      <c r="E756" s="43"/>
      <c r="F756" s="43"/>
      <c r="G756" s="194"/>
      <c r="H756" s="194"/>
      <c r="I756" s="194"/>
      <c r="J756" s="196"/>
      <c r="K756" s="196"/>
      <c r="L756" s="196"/>
      <c r="M756" s="196"/>
      <c r="N756" s="196"/>
      <c r="O756" s="197"/>
      <c r="P756" s="197"/>
      <c r="Q756" s="197"/>
      <c r="R756" s="197"/>
      <c r="S756" s="197"/>
      <c r="T756" s="197"/>
      <c r="U756" s="198"/>
      <c r="V756" s="257"/>
      <c r="W756" s="258"/>
      <c r="X756" s="200"/>
      <c r="Y756" s="43"/>
      <c r="Z756" s="199"/>
      <c r="AA756" s="199"/>
      <c r="AB756" s="199"/>
      <c r="AC756" s="199"/>
      <c r="AD756" s="199"/>
      <c r="AE756" s="43"/>
      <c r="AF756" s="199"/>
      <c r="AG756" s="196"/>
      <c r="AH756" s="201"/>
      <c r="AI756" s="201"/>
      <c r="AJ756" s="201"/>
      <c r="AK756" s="43"/>
      <c r="AL756" s="43"/>
      <c r="AM756" s="43"/>
      <c r="AN756" s="64"/>
      <c r="AO756" s="64"/>
      <c r="AP756" s="202"/>
      <c r="AQ756" s="202"/>
      <c r="AR756" s="64"/>
    </row>
    <row r="757" spans="1:44" ht="15.75" customHeight="1" x14ac:dyDescent="0.2">
      <c r="A757" s="43"/>
      <c r="B757" s="43"/>
      <c r="C757" s="43"/>
      <c r="D757" s="43"/>
      <c r="E757" s="43"/>
      <c r="F757" s="43"/>
      <c r="G757" s="194"/>
      <c r="H757" s="194"/>
      <c r="I757" s="194"/>
      <c r="J757" s="196"/>
      <c r="K757" s="196"/>
      <c r="L757" s="196"/>
      <c r="M757" s="196"/>
      <c r="N757" s="196"/>
      <c r="O757" s="197"/>
      <c r="P757" s="197"/>
      <c r="Q757" s="197"/>
      <c r="R757" s="197"/>
      <c r="S757" s="197"/>
      <c r="T757" s="197"/>
      <c r="U757" s="198"/>
      <c r="V757" s="257"/>
      <c r="W757" s="258"/>
      <c r="X757" s="200"/>
      <c r="Y757" s="43"/>
      <c r="Z757" s="199"/>
      <c r="AA757" s="199"/>
      <c r="AB757" s="199"/>
      <c r="AC757" s="199"/>
      <c r="AD757" s="199"/>
      <c r="AE757" s="43"/>
      <c r="AF757" s="199"/>
      <c r="AG757" s="196"/>
      <c r="AH757" s="201"/>
      <c r="AI757" s="201"/>
      <c r="AJ757" s="201"/>
      <c r="AK757" s="43"/>
      <c r="AL757" s="43"/>
      <c r="AM757" s="43"/>
      <c r="AN757" s="64"/>
      <c r="AO757" s="64"/>
      <c r="AP757" s="202"/>
      <c r="AQ757" s="202"/>
      <c r="AR757" s="64"/>
    </row>
    <row r="758" spans="1:44" ht="15.75" customHeight="1" x14ac:dyDescent="0.2">
      <c r="A758" s="43"/>
      <c r="B758" s="43"/>
      <c r="C758" s="43"/>
      <c r="D758" s="43"/>
      <c r="E758" s="43"/>
      <c r="F758" s="43"/>
      <c r="G758" s="194"/>
      <c r="H758" s="194"/>
      <c r="I758" s="194"/>
      <c r="J758" s="196"/>
      <c r="K758" s="196"/>
      <c r="L758" s="196"/>
      <c r="M758" s="196"/>
      <c r="N758" s="196"/>
      <c r="O758" s="197"/>
      <c r="P758" s="197"/>
      <c r="Q758" s="197"/>
      <c r="R758" s="197"/>
      <c r="S758" s="197"/>
      <c r="T758" s="197"/>
      <c r="U758" s="198"/>
      <c r="V758" s="257"/>
      <c r="W758" s="258"/>
      <c r="X758" s="200"/>
      <c r="Y758" s="43"/>
      <c r="Z758" s="199"/>
      <c r="AA758" s="199"/>
      <c r="AB758" s="199"/>
      <c r="AC758" s="199"/>
      <c r="AD758" s="199"/>
      <c r="AE758" s="43"/>
      <c r="AF758" s="199"/>
      <c r="AG758" s="196"/>
      <c r="AH758" s="201"/>
      <c r="AI758" s="201"/>
      <c r="AJ758" s="201"/>
      <c r="AK758" s="43"/>
      <c r="AL758" s="43"/>
      <c r="AM758" s="43"/>
      <c r="AN758" s="64"/>
      <c r="AO758" s="64"/>
      <c r="AP758" s="202"/>
      <c r="AQ758" s="202"/>
      <c r="AR758" s="64"/>
    </row>
    <row r="759" spans="1:44" ht="15.75" customHeight="1" x14ac:dyDescent="0.2">
      <c r="A759" s="43"/>
      <c r="B759" s="43"/>
      <c r="C759" s="43"/>
      <c r="D759" s="43"/>
      <c r="E759" s="43"/>
      <c r="F759" s="43"/>
      <c r="G759" s="194"/>
      <c r="H759" s="194"/>
      <c r="I759" s="194"/>
      <c r="J759" s="196"/>
      <c r="K759" s="196"/>
      <c r="L759" s="196"/>
      <c r="M759" s="196"/>
      <c r="N759" s="196"/>
      <c r="O759" s="197"/>
      <c r="P759" s="197"/>
      <c r="Q759" s="197"/>
      <c r="R759" s="197"/>
      <c r="S759" s="197"/>
      <c r="T759" s="197"/>
      <c r="U759" s="198"/>
      <c r="V759" s="257"/>
      <c r="W759" s="258"/>
      <c r="X759" s="200"/>
      <c r="Y759" s="43"/>
      <c r="Z759" s="199"/>
      <c r="AA759" s="199"/>
      <c r="AB759" s="199"/>
      <c r="AC759" s="199"/>
      <c r="AD759" s="199"/>
      <c r="AE759" s="43"/>
      <c r="AF759" s="199"/>
      <c r="AG759" s="196"/>
      <c r="AH759" s="201"/>
      <c r="AI759" s="201"/>
      <c r="AJ759" s="201"/>
      <c r="AK759" s="43"/>
      <c r="AL759" s="43"/>
      <c r="AM759" s="43"/>
      <c r="AN759" s="64"/>
      <c r="AO759" s="64"/>
      <c r="AP759" s="202"/>
      <c r="AQ759" s="202"/>
      <c r="AR759" s="64"/>
    </row>
    <row r="760" spans="1:44" ht="15.75" customHeight="1" x14ac:dyDescent="0.2">
      <c r="A760" s="43"/>
      <c r="B760" s="43"/>
      <c r="C760" s="43"/>
      <c r="D760" s="43"/>
      <c r="E760" s="43"/>
      <c r="F760" s="43"/>
      <c r="G760" s="194"/>
      <c r="H760" s="194"/>
      <c r="I760" s="194"/>
      <c r="J760" s="196"/>
      <c r="K760" s="196"/>
      <c r="L760" s="196"/>
      <c r="M760" s="196"/>
      <c r="N760" s="196"/>
      <c r="O760" s="197"/>
      <c r="P760" s="197"/>
      <c r="Q760" s="197"/>
      <c r="R760" s="197"/>
      <c r="S760" s="197"/>
      <c r="T760" s="197"/>
      <c r="U760" s="198"/>
      <c r="V760" s="257"/>
      <c r="W760" s="258"/>
      <c r="X760" s="200"/>
      <c r="Y760" s="43"/>
      <c r="Z760" s="199"/>
      <c r="AA760" s="199"/>
      <c r="AB760" s="199"/>
      <c r="AC760" s="199"/>
      <c r="AD760" s="199"/>
      <c r="AE760" s="43"/>
      <c r="AF760" s="199"/>
      <c r="AG760" s="196"/>
      <c r="AH760" s="201"/>
      <c r="AI760" s="201"/>
      <c r="AJ760" s="201"/>
      <c r="AK760" s="43"/>
      <c r="AL760" s="43"/>
      <c r="AM760" s="43"/>
      <c r="AN760" s="64"/>
      <c r="AO760" s="64"/>
      <c r="AP760" s="202"/>
      <c r="AQ760" s="202"/>
      <c r="AR760" s="64"/>
    </row>
    <row r="761" spans="1:44" ht="15.75" customHeight="1" x14ac:dyDescent="0.2">
      <c r="A761" s="43"/>
      <c r="B761" s="43"/>
      <c r="C761" s="43"/>
      <c r="D761" s="43"/>
      <c r="E761" s="43"/>
      <c r="F761" s="43"/>
      <c r="G761" s="194"/>
      <c r="H761" s="194"/>
      <c r="I761" s="194"/>
      <c r="J761" s="196"/>
      <c r="K761" s="196"/>
      <c r="L761" s="196"/>
      <c r="M761" s="196"/>
      <c r="N761" s="196"/>
      <c r="O761" s="197"/>
      <c r="P761" s="197"/>
      <c r="Q761" s="197"/>
      <c r="R761" s="197"/>
      <c r="S761" s="197"/>
      <c r="T761" s="197"/>
      <c r="U761" s="198"/>
      <c r="V761" s="257"/>
      <c r="W761" s="258"/>
      <c r="X761" s="200"/>
      <c r="Y761" s="43"/>
      <c r="Z761" s="199"/>
      <c r="AA761" s="199"/>
      <c r="AB761" s="199"/>
      <c r="AC761" s="199"/>
      <c r="AD761" s="199"/>
      <c r="AE761" s="43"/>
      <c r="AF761" s="199"/>
      <c r="AG761" s="196"/>
      <c r="AH761" s="201"/>
      <c r="AI761" s="201"/>
      <c r="AJ761" s="201"/>
      <c r="AK761" s="43"/>
      <c r="AL761" s="43"/>
      <c r="AM761" s="43"/>
      <c r="AN761" s="64"/>
      <c r="AO761" s="64"/>
      <c r="AP761" s="202"/>
      <c r="AQ761" s="202"/>
      <c r="AR761" s="64"/>
    </row>
    <row r="762" spans="1:44" ht="15.75" customHeight="1" x14ac:dyDescent="0.2">
      <c r="A762" s="43"/>
      <c r="B762" s="43"/>
      <c r="C762" s="43"/>
      <c r="D762" s="43"/>
      <c r="E762" s="43"/>
      <c r="F762" s="43"/>
      <c r="G762" s="194"/>
      <c r="H762" s="194"/>
      <c r="I762" s="194"/>
      <c r="J762" s="196"/>
      <c r="K762" s="196"/>
      <c r="L762" s="196"/>
      <c r="M762" s="196"/>
      <c r="N762" s="196"/>
      <c r="O762" s="197"/>
      <c r="P762" s="197"/>
      <c r="Q762" s="197"/>
      <c r="R762" s="197"/>
      <c r="S762" s="197"/>
      <c r="T762" s="197"/>
      <c r="U762" s="198"/>
      <c r="V762" s="257"/>
      <c r="W762" s="258"/>
      <c r="X762" s="200"/>
      <c r="Y762" s="43"/>
      <c r="Z762" s="199"/>
      <c r="AA762" s="199"/>
      <c r="AB762" s="199"/>
      <c r="AC762" s="199"/>
      <c r="AD762" s="199"/>
      <c r="AE762" s="43"/>
      <c r="AF762" s="199"/>
      <c r="AG762" s="196"/>
      <c r="AH762" s="201"/>
      <c r="AI762" s="201"/>
      <c r="AJ762" s="201"/>
      <c r="AK762" s="43"/>
      <c r="AL762" s="43"/>
      <c r="AM762" s="43"/>
      <c r="AN762" s="64"/>
      <c r="AO762" s="64"/>
      <c r="AP762" s="202"/>
      <c r="AQ762" s="202"/>
      <c r="AR762" s="64"/>
    </row>
    <row r="763" spans="1:44" ht="15.75" customHeight="1" x14ac:dyDescent="0.2">
      <c r="A763" s="43"/>
      <c r="B763" s="43"/>
      <c r="C763" s="43"/>
      <c r="D763" s="43"/>
      <c r="E763" s="43"/>
      <c r="F763" s="43"/>
      <c r="G763" s="194"/>
      <c r="H763" s="194"/>
      <c r="I763" s="194"/>
      <c r="J763" s="196"/>
      <c r="K763" s="196"/>
      <c r="L763" s="196"/>
      <c r="M763" s="196"/>
      <c r="N763" s="196"/>
      <c r="O763" s="197"/>
      <c r="P763" s="197"/>
      <c r="Q763" s="197"/>
      <c r="R763" s="197"/>
      <c r="S763" s="197"/>
      <c r="T763" s="197"/>
      <c r="U763" s="198"/>
      <c r="V763" s="257"/>
      <c r="W763" s="258"/>
      <c r="X763" s="200"/>
      <c r="Y763" s="43"/>
      <c r="Z763" s="199"/>
      <c r="AA763" s="199"/>
      <c r="AB763" s="199"/>
      <c r="AC763" s="199"/>
      <c r="AD763" s="199"/>
      <c r="AE763" s="43"/>
      <c r="AF763" s="199"/>
      <c r="AG763" s="196"/>
      <c r="AH763" s="201"/>
      <c r="AI763" s="201"/>
      <c r="AJ763" s="201"/>
      <c r="AK763" s="43"/>
      <c r="AL763" s="43"/>
      <c r="AM763" s="43"/>
      <c r="AN763" s="64"/>
      <c r="AO763" s="64"/>
      <c r="AP763" s="202"/>
      <c r="AQ763" s="202"/>
      <c r="AR763" s="64"/>
    </row>
    <row r="764" spans="1:44" ht="15.75" customHeight="1" x14ac:dyDescent="0.2">
      <c r="A764" s="43"/>
      <c r="B764" s="43"/>
      <c r="C764" s="43"/>
      <c r="D764" s="43"/>
      <c r="E764" s="43"/>
      <c r="F764" s="43"/>
      <c r="G764" s="194"/>
      <c r="H764" s="194"/>
      <c r="I764" s="194"/>
      <c r="J764" s="196"/>
      <c r="K764" s="196"/>
      <c r="L764" s="196"/>
      <c r="M764" s="196"/>
      <c r="N764" s="196"/>
      <c r="O764" s="197"/>
      <c r="P764" s="197"/>
      <c r="Q764" s="197"/>
      <c r="R764" s="197"/>
      <c r="S764" s="197"/>
      <c r="T764" s="197"/>
      <c r="U764" s="198"/>
      <c r="V764" s="257"/>
      <c r="W764" s="258"/>
      <c r="X764" s="200"/>
      <c r="Y764" s="43"/>
      <c r="Z764" s="199"/>
      <c r="AA764" s="199"/>
      <c r="AB764" s="199"/>
      <c r="AC764" s="199"/>
      <c r="AD764" s="199"/>
      <c r="AE764" s="43"/>
      <c r="AF764" s="199"/>
      <c r="AG764" s="196"/>
      <c r="AH764" s="201"/>
      <c r="AI764" s="201"/>
      <c r="AJ764" s="201"/>
      <c r="AK764" s="43"/>
      <c r="AL764" s="43"/>
      <c r="AM764" s="43"/>
      <c r="AN764" s="64"/>
      <c r="AO764" s="64"/>
      <c r="AP764" s="202"/>
      <c r="AQ764" s="202"/>
      <c r="AR764" s="64"/>
    </row>
    <row r="765" spans="1:44" ht="15.75" customHeight="1" x14ac:dyDescent="0.2">
      <c r="A765" s="43"/>
      <c r="B765" s="43"/>
      <c r="C765" s="43"/>
      <c r="D765" s="43"/>
      <c r="E765" s="43"/>
      <c r="F765" s="43"/>
      <c r="G765" s="194"/>
      <c r="H765" s="194"/>
      <c r="I765" s="194"/>
      <c r="J765" s="196"/>
      <c r="K765" s="196"/>
      <c r="L765" s="196"/>
      <c r="M765" s="196"/>
      <c r="N765" s="196"/>
      <c r="O765" s="197"/>
      <c r="P765" s="197"/>
      <c r="Q765" s="197"/>
      <c r="R765" s="197"/>
      <c r="S765" s="197"/>
      <c r="T765" s="197"/>
      <c r="U765" s="198"/>
      <c r="V765" s="257"/>
      <c r="W765" s="258"/>
      <c r="X765" s="200"/>
      <c r="Y765" s="43"/>
      <c r="Z765" s="199"/>
      <c r="AA765" s="199"/>
      <c r="AB765" s="199"/>
      <c r="AC765" s="199"/>
      <c r="AD765" s="199"/>
      <c r="AE765" s="43"/>
      <c r="AF765" s="199"/>
      <c r="AG765" s="196"/>
      <c r="AH765" s="201"/>
      <c r="AI765" s="201"/>
      <c r="AJ765" s="201"/>
      <c r="AK765" s="43"/>
      <c r="AL765" s="43"/>
      <c r="AM765" s="43"/>
      <c r="AN765" s="64"/>
      <c r="AO765" s="64"/>
      <c r="AP765" s="202"/>
      <c r="AQ765" s="202"/>
      <c r="AR765" s="64"/>
    </row>
    <row r="766" spans="1:44" ht="15.75" customHeight="1" x14ac:dyDescent="0.2">
      <c r="A766" s="43"/>
      <c r="B766" s="43"/>
      <c r="C766" s="43"/>
      <c r="D766" s="43"/>
      <c r="E766" s="43"/>
      <c r="F766" s="43"/>
      <c r="G766" s="194"/>
      <c r="H766" s="194"/>
      <c r="I766" s="194"/>
      <c r="J766" s="196"/>
      <c r="K766" s="196"/>
      <c r="L766" s="196"/>
      <c r="M766" s="196"/>
      <c r="N766" s="196"/>
      <c r="O766" s="197"/>
      <c r="P766" s="197"/>
      <c r="Q766" s="197"/>
      <c r="R766" s="197"/>
      <c r="S766" s="197"/>
      <c r="T766" s="197"/>
      <c r="U766" s="198"/>
      <c r="V766" s="257"/>
      <c r="W766" s="258"/>
      <c r="X766" s="200"/>
      <c r="Y766" s="43"/>
      <c r="Z766" s="199"/>
      <c r="AA766" s="199"/>
      <c r="AB766" s="199"/>
      <c r="AC766" s="199"/>
      <c r="AD766" s="199"/>
      <c r="AE766" s="43"/>
      <c r="AF766" s="199"/>
      <c r="AG766" s="196"/>
      <c r="AH766" s="201"/>
      <c r="AI766" s="201"/>
      <c r="AJ766" s="201"/>
      <c r="AK766" s="43"/>
      <c r="AL766" s="43"/>
      <c r="AM766" s="43"/>
      <c r="AN766" s="64"/>
      <c r="AO766" s="64"/>
      <c r="AP766" s="202"/>
      <c r="AQ766" s="202"/>
      <c r="AR766" s="64"/>
    </row>
    <row r="767" spans="1:44" ht="15.75" customHeight="1" x14ac:dyDescent="0.2">
      <c r="A767" s="43"/>
      <c r="B767" s="43"/>
      <c r="C767" s="43"/>
      <c r="D767" s="43"/>
      <c r="E767" s="43"/>
      <c r="F767" s="43"/>
      <c r="G767" s="194"/>
      <c r="H767" s="194"/>
      <c r="I767" s="194"/>
      <c r="J767" s="196"/>
      <c r="K767" s="196"/>
      <c r="L767" s="196"/>
      <c r="M767" s="196"/>
      <c r="N767" s="196"/>
      <c r="O767" s="197"/>
      <c r="P767" s="197"/>
      <c r="Q767" s="197"/>
      <c r="R767" s="197"/>
      <c r="S767" s="197"/>
      <c r="T767" s="197"/>
      <c r="U767" s="198"/>
      <c r="V767" s="257"/>
      <c r="W767" s="258"/>
      <c r="X767" s="200"/>
      <c r="Y767" s="43"/>
      <c r="Z767" s="199"/>
      <c r="AA767" s="199"/>
      <c r="AB767" s="199"/>
      <c r="AC767" s="199"/>
      <c r="AD767" s="199"/>
      <c r="AE767" s="43"/>
      <c r="AF767" s="199"/>
      <c r="AG767" s="196"/>
      <c r="AH767" s="201"/>
      <c r="AI767" s="201"/>
      <c r="AJ767" s="201"/>
      <c r="AK767" s="43"/>
      <c r="AL767" s="43"/>
      <c r="AM767" s="43"/>
      <c r="AN767" s="64"/>
      <c r="AO767" s="64"/>
      <c r="AP767" s="202"/>
      <c r="AQ767" s="202"/>
      <c r="AR767" s="64"/>
    </row>
    <row r="768" spans="1:44" ht="15.75" customHeight="1" x14ac:dyDescent="0.2">
      <c r="A768" s="43"/>
      <c r="B768" s="43"/>
      <c r="C768" s="43"/>
      <c r="D768" s="43"/>
      <c r="E768" s="43"/>
      <c r="F768" s="43"/>
      <c r="G768" s="194"/>
      <c r="H768" s="194"/>
      <c r="I768" s="194"/>
      <c r="J768" s="196"/>
      <c r="K768" s="196"/>
      <c r="L768" s="196"/>
      <c r="M768" s="196"/>
      <c r="N768" s="196"/>
      <c r="O768" s="197"/>
      <c r="P768" s="197"/>
      <c r="Q768" s="197"/>
      <c r="R768" s="197"/>
      <c r="S768" s="197"/>
      <c r="T768" s="197"/>
      <c r="U768" s="198"/>
      <c r="V768" s="257"/>
      <c r="W768" s="258"/>
      <c r="X768" s="200"/>
      <c r="Y768" s="43"/>
      <c r="Z768" s="199"/>
      <c r="AA768" s="199"/>
      <c r="AB768" s="199"/>
      <c r="AC768" s="199"/>
      <c r="AD768" s="199"/>
      <c r="AE768" s="43"/>
      <c r="AF768" s="199"/>
      <c r="AG768" s="196"/>
      <c r="AH768" s="201"/>
      <c r="AI768" s="201"/>
      <c r="AJ768" s="201"/>
      <c r="AK768" s="43"/>
      <c r="AL768" s="43"/>
      <c r="AM768" s="43"/>
      <c r="AN768" s="64"/>
      <c r="AO768" s="64"/>
      <c r="AP768" s="202"/>
      <c r="AQ768" s="202"/>
      <c r="AR768" s="64"/>
    </row>
    <row r="769" spans="1:44" ht="15.75" customHeight="1" x14ac:dyDescent="0.2">
      <c r="A769" s="43"/>
      <c r="B769" s="43"/>
      <c r="C769" s="43"/>
      <c r="D769" s="43"/>
      <c r="E769" s="43"/>
      <c r="F769" s="43"/>
      <c r="G769" s="194"/>
      <c r="H769" s="194"/>
      <c r="I769" s="194"/>
      <c r="J769" s="196"/>
      <c r="K769" s="196"/>
      <c r="L769" s="196"/>
      <c r="M769" s="196"/>
      <c r="N769" s="196"/>
      <c r="O769" s="197"/>
      <c r="P769" s="197"/>
      <c r="Q769" s="197"/>
      <c r="R769" s="197"/>
      <c r="S769" s="197"/>
      <c r="T769" s="197"/>
      <c r="U769" s="198"/>
      <c r="V769" s="257"/>
      <c r="W769" s="258"/>
      <c r="X769" s="200"/>
      <c r="Y769" s="43"/>
      <c r="Z769" s="199"/>
      <c r="AA769" s="199"/>
      <c r="AB769" s="199"/>
      <c r="AC769" s="199"/>
      <c r="AD769" s="199"/>
      <c r="AE769" s="43"/>
      <c r="AF769" s="199"/>
      <c r="AG769" s="196"/>
      <c r="AH769" s="201"/>
      <c r="AI769" s="201"/>
      <c r="AJ769" s="201"/>
      <c r="AK769" s="43"/>
      <c r="AL769" s="43"/>
      <c r="AM769" s="43"/>
      <c r="AN769" s="64"/>
      <c r="AO769" s="64"/>
      <c r="AP769" s="202"/>
      <c r="AQ769" s="202"/>
      <c r="AR769" s="64"/>
    </row>
    <row r="770" spans="1:44" ht="15.75" customHeight="1" x14ac:dyDescent="0.2">
      <c r="A770" s="43"/>
      <c r="B770" s="43"/>
      <c r="C770" s="43"/>
      <c r="D770" s="43"/>
      <c r="E770" s="43"/>
      <c r="F770" s="43"/>
      <c r="G770" s="194"/>
      <c r="H770" s="194"/>
      <c r="I770" s="194"/>
      <c r="J770" s="196"/>
      <c r="K770" s="196"/>
      <c r="L770" s="196"/>
      <c r="M770" s="196"/>
      <c r="N770" s="196"/>
      <c r="O770" s="197"/>
      <c r="P770" s="197"/>
      <c r="Q770" s="197"/>
      <c r="R770" s="197"/>
      <c r="S770" s="197"/>
      <c r="T770" s="197"/>
      <c r="U770" s="198"/>
      <c r="V770" s="257"/>
      <c r="W770" s="258"/>
      <c r="X770" s="200"/>
      <c r="Y770" s="43"/>
      <c r="Z770" s="199"/>
      <c r="AA770" s="199"/>
      <c r="AB770" s="199"/>
      <c r="AC770" s="199"/>
      <c r="AD770" s="199"/>
      <c r="AE770" s="43"/>
      <c r="AF770" s="199"/>
      <c r="AG770" s="196"/>
      <c r="AH770" s="201"/>
      <c r="AI770" s="201"/>
      <c r="AJ770" s="201"/>
      <c r="AK770" s="43"/>
      <c r="AL770" s="43"/>
      <c r="AM770" s="43"/>
      <c r="AN770" s="64"/>
      <c r="AO770" s="64"/>
      <c r="AP770" s="202"/>
      <c r="AQ770" s="202"/>
      <c r="AR770" s="64"/>
    </row>
    <row r="771" spans="1:44" ht="15.75" customHeight="1" x14ac:dyDescent="0.2">
      <c r="A771" s="43"/>
      <c r="B771" s="43"/>
      <c r="C771" s="43"/>
      <c r="D771" s="43"/>
      <c r="E771" s="43"/>
      <c r="F771" s="43"/>
      <c r="G771" s="194"/>
      <c r="H771" s="194"/>
      <c r="I771" s="194"/>
      <c r="J771" s="196"/>
      <c r="K771" s="196"/>
      <c r="L771" s="196"/>
      <c r="M771" s="196"/>
      <c r="N771" s="196"/>
      <c r="O771" s="197"/>
      <c r="P771" s="197"/>
      <c r="Q771" s="197"/>
      <c r="R771" s="197"/>
      <c r="S771" s="197"/>
      <c r="T771" s="197"/>
      <c r="U771" s="198"/>
      <c r="V771" s="257"/>
      <c r="W771" s="258"/>
      <c r="X771" s="200"/>
      <c r="Y771" s="43"/>
      <c r="Z771" s="199"/>
      <c r="AA771" s="199"/>
      <c r="AB771" s="199"/>
      <c r="AC771" s="199"/>
      <c r="AD771" s="199"/>
      <c r="AE771" s="43"/>
      <c r="AF771" s="199"/>
      <c r="AG771" s="196"/>
      <c r="AH771" s="201"/>
      <c r="AI771" s="201"/>
      <c r="AJ771" s="201"/>
      <c r="AK771" s="43"/>
      <c r="AL771" s="43"/>
      <c r="AM771" s="43"/>
      <c r="AN771" s="64"/>
      <c r="AO771" s="64"/>
      <c r="AP771" s="202"/>
      <c r="AQ771" s="202"/>
      <c r="AR771" s="64"/>
    </row>
    <row r="772" spans="1:44" ht="15.75" customHeight="1" x14ac:dyDescent="0.2">
      <c r="A772" s="43"/>
      <c r="B772" s="43"/>
      <c r="C772" s="43"/>
      <c r="D772" s="43"/>
      <c r="E772" s="43"/>
      <c r="F772" s="43"/>
      <c r="G772" s="194"/>
      <c r="H772" s="194"/>
      <c r="I772" s="194"/>
      <c r="J772" s="196"/>
      <c r="K772" s="196"/>
      <c r="L772" s="196"/>
      <c r="M772" s="196"/>
      <c r="N772" s="196"/>
      <c r="O772" s="197"/>
      <c r="P772" s="197"/>
      <c r="Q772" s="197"/>
      <c r="R772" s="197"/>
      <c r="S772" s="197"/>
      <c r="T772" s="197"/>
      <c r="U772" s="198"/>
      <c r="V772" s="257"/>
      <c r="W772" s="258"/>
      <c r="X772" s="200"/>
      <c r="Y772" s="43"/>
      <c r="Z772" s="199"/>
      <c r="AA772" s="199"/>
      <c r="AB772" s="199"/>
      <c r="AC772" s="199"/>
      <c r="AD772" s="199"/>
      <c r="AE772" s="43"/>
      <c r="AF772" s="199"/>
      <c r="AG772" s="196"/>
      <c r="AH772" s="201"/>
      <c r="AI772" s="201"/>
      <c r="AJ772" s="201"/>
      <c r="AK772" s="43"/>
      <c r="AL772" s="43"/>
      <c r="AM772" s="43"/>
      <c r="AN772" s="64"/>
      <c r="AO772" s="64"/>
      <c r="AP772" s="202"/>
      <c r="AQ772" s="202"/>
      <c r="AR772" s="64"/>
    </row>
    <row r="773" spans="1:44" ht="15.75" customHeight="1" x14ac:dyDescent="0.2">
      <c r="A773" s="43"/>
      <c r="B773" s="43"/>
      <c r="C773" s="43"/>
      <c r="D773" s="43"/>
      <c r="E773" s="43"/>
      <c r="F773" s="43"/>
      <c r="G773" s="194"/>
      <c r="H773" s="194"/>
      <c r="I773" s="194"/>
      <c r="J773" s="196"/>
      <c r="K773" s="196"/>
      <c r="L773" s="196"/>
      <c r="M773" s="196"/>
      <c r="N773" s="196"/>
      <c r="O773" s="197"/>
      <c r="P773" s="197"/>
      <c r="Q773" s="197"/>
      <c r="R773" s="197"/>
      <c r="S773" s="197"/>
      <c r="T773" s="197"/>
      <c r="U773" s="198"/>
      <c r="V773" s="257"/>
      <c r="W773" s="258"/>
      <c r="X773" s="200"/>
      <c r="Y773" s="43"/>
      <c r="Z773" s="199"/>
      <c r="AA773" s="199"/>
      <c r="AB773" s="199"/>
      <c r="AC773" s="199"/>
      <c r="AD773" s="199"/>
      <c r="AE773" s="43"/>
      <c r="AF773" s="199"/>
      <c r="AG773" s="196"/>
      <c r="AH773" s="201"/>
      <c r="AI773" s="201"/>
      <c r="AJ773" s="201"/>
      <c r="AK773" s="43"/>
      <c r="AL773" s="43"/>
      <c r="AM773" s="43"/>
      <c r="AN773" s="64"/>
      <c r="AO773" s="64"/>
      <c r="AP773" s="202"/>
      <c r="AQ773" s="202"/>
      <c r="AR773" s="64"/>
    </row>
    <row r="774" spans="1:44" ht="15.75" customHeight="1" x14ac:dyDescent="0.2">
      <c r="A774" s="43"/>
      <c r="B774" s="43"/>
      <c r="C774" s="43"/>
      <c r="D774" s="43"/>
      <c r="E774" s="43"/>
      <c r="F774" s="43"/>
      <c r="G774" s="194"/>
      <c r="H774" s="194"/>
      <c r="I774" s="194"/>
      <c r="J774" s="196"/>
      <c r="K774" s="196"/>
      <c r="L774" s="196"/>
      <c r="M774" s="196"/>
      <c r="N774" s="196"/>
      <c r="O774" s="197"/>
      <c r="P774" s="197"/>
      <c r="Q774" s="197"/>
      <c r="R774" s="197"/>
      <c r="S774" s="197"/>
      <c r="T774" s="197"/>
      <c r="U774" s="198"/>
      <c r="V774" s="257"/>
      <c r="W774" s="258"/>
      <c r="X774" s="200"/>
      <c r="Y774" s="43"/>
      <c r="Z774" s="199"/>
      <c r="AA774" s="199"/>
      <c r="AB774" s="199"/>
      <c r="AC774" s="199"/>
      <c r="AD774" s="199"/>
      <c r="AE774" s="43"/>
      <c r="AF774" s="199"/>
      <c r="AG774" s="196"/>
      <c r="AH774" s="201"/>
      <c r="AI774" s="201"/>
      <c r="AJ774" s="201"/>
      <c r="AK774" s="43"/>
      <c r="AL774" s="43"/>
      <c r="AM774" s="43"/>
      <c r="AN774" s="64"/>
      <c r="AO774" s="64"/>
      <c r="AP774" s="202"/>
      <c r="AQ774" s="202"/>
      <c r="AR774" s="64"/>
    </row>
    <row r="775" spans="1:44" ht="15.75" customHeight="1" x14ac:dyDescent="0.2">
      <c r="A775" s="43"/>
      <c r="B775" s="43"/>
      <c r="C775" s="43"/>
      <c r="D775" s="43"/>
      <c r="E775" s="43"/>
      <c r="F775" s="43"/>
      <c r="G775" s="194"/>
      <c r="H775" s="194"/>
      <c r="I775" s="194"/>
      <c r="J775" s="196"/>
      <c r="K775" s="196"/>
      <c r="L775" s="196"/>
      <c r="M775" s="196"/>
      <c r="N775" s="196"/>
      <c r="O775" s="197"/>
      <c r="P775" s="197"/>
      <c r="Q775" s="197"/>
      <c r="R775" s="197"/>
      <c r="S775" s="197"/>
      <c r="T775" s="197"/>
      <c r="U775" s="198"/>
      <c r="V775" s="257"/>
      <c r="W775" s="258"/>
      <c r="X775" s="200"/>
      <c r="Y775" s="43"/>
      <c r="Z775" s="199"/>
      <c r="AA775" s="199"/>
      <c r="AB775" s="199"/>
      <c r="AC775" s="199"/>
      <c r="AD775" s="199"/>
      <c r="AE775" s="43"/>
      <c r="AF775" s="199"/>
      <c r="AG775" s="196"/>
      <c r="AH775" s="201"/>
      <c r="AI775" s="201"/>
      <c r="AJ775" s="201"/>
      <c r="AK775" s="43"/>
      <c r="AL775" s="43"/>
      <c r="AM775" s="43"/>
      <c r="AN775" s="64"/>
      <c r="AO775" s="64"/>
      <c r="AP775" s="202"/>
      <c r="AQ775" s="202"/>
      <c r="AR775" s="64"/>
    </row>
    <row r="776" spans="1:44" ht="15.75" customHeight="1" x14ac:dyDescent="0.2">
      <c r="A776" s="43"/>
      <c r="B776" s="43"/>
      <c r="C776" s="43"/>
      <c r="D776" s="43"/>
      <c r="E776" s="43"/>
      <c r="F776" s="43"/>
      <c r="G776" s="194"/>
      <c r="H776" s="194"/>
      <c r="I776" s="194"/>
      <c r="J776" s="196"/>
      <c r="K776" s="196"/>
      <c r="L776" s="196"/>
      <c r="M776" s="196"/>
      <c r="N776" s="196"/>
      <c r="O776" s="197"/>
      <c r="P776" s="197"/>
      <c r="Q776" s="197"/>
      <c r="R776" s="197"/>
      <c r="S776" s="197"/>
      <c r="T776" s="197"/>
      <c r="U776" s="198"/>
      <c r="V776" s="257"/>
      <c r="W776" s="258"/>
      <c r="X776" s="200"/>
      <c r="Y776" s="43"/>
      <c r="Z776" s="199"/>
      <c r="AA776" s="199"/>
      <c r="AB776" s="199"/>
      <c r="AC776" s="199"/>
      <c r="AD776" s="199"/>
      <c r="AE776" s="43"/>
      <c r="AF776" s="199"/>
      <c r="AG776" s="196"/>
      <c r="AH776" s="201"/>
      <c r="AI776" s="201"/>
      <c r="AJ776" s="201"/>
      <c r="AK776" s="43"/>
      <c r="AL776" s="43"/>
      <c r="AM776" s="43"/>
      <c r="AN776" s="64"/>
      <c r="AO776" s="64"/>
      <c r="AP776" s="202"/>
      <c r="AQ776" s="202"/>
      <c r="AR776" s="64"/>
    </row>
    <row r="777" spans="1:44" ht="15.75" customHeight="1" x14ac:dyDescent="0.2">
      <c r="A777" s="43"/>
      <c r="B777" s="43"/>
      <c r="C777" s="43"/>
      <c r="D777" s="43"/>
      <c r="E777" s="43"/>
      <c r="F777" s="43"/>
      <c r="G777" s="194"/>
      <c r="H777" s="194"/>
      <c r="I777" s="194"/>
      <c r="J777" s="196"/>
      <c r="K777" s="196"/>
      <c r="L777" s="196"/>
      <c r="M777" s="196"/>
      <c r="N777" s="196"/>
      <c r="O777" s="197"/>
      <c r="P777" s="197"/>
      <c r="Q777" s="197"/>
      <c r="R777" s="197"/>
      <c r="S777" s="197"/>
      <c r="T777" s="197"/>
      <c r="U777" s="198"/>
      <c r="V777" s="257"/>
      <c r="W777" s="258"/>
      <c r="X777" s="200"/>
      <c r="Y777" s="43"/>
      <c r="Z777" s="199"/>
      <c r="AA777" s="199"/>
      <c r="AB777" s="199"/>
      <c r="AC777" s="199"/>
      <c r="AD777" s="199"/>
      <c r="AE777" s="43"/>
      <c r="AF777" s="199"/>
      <c r="AG777" s="196"/>
      <c r="AH777" s="201"/>
      <c r="AI777" s="201"/>
      <c r="AJ777" s="201"/>
      <c r="AK777" s="43"/>
      <c r="AL777" s="43"/>
      <c r="AM777" s="43"/>
      <c r="AN777" s="64"/>
      <c r="AO777" s="64"/>
      <c r="AP777" s="202"/>
      <c r="AQ777" s="202"/>
      <c r="AR777" s="64"/>
    </row>
    <row r="778" spans="1:44" ht="15.75" customHeight="1" x14ac:dyDescent="0.2">
      <c r="A778" s="43"/>
      <c r="B778" s="43"/>
      <c r="C778" s="43"/>
      <c r="D778" s="43"/>
      <c r="E778" s="43"/>
      <c r="F778" s="43"/>
      <c r="G778" s="194"/>
      <c r="H778" s="194"/>
      <c r="I778" s="194"/>
      <c r="J778" s="196"/>
      <c r="K778" s="196"/>
      <c r="L778" s="196"/>
      <c r="M778" s="196"/>
      <c r="N778" s="196"/>
      <c r="O778" s="197"/>
      <c r="P778" s="197"/>
      <c r="Q778" s="197"/>
      <c r="R778" s="197"/>
      <c r="S778" s="197"/>
      <c r="T778" s="197"/>
      <c r="U778" s="198"/>
      <c r="V778" s="257"/>
      <c r="W778" s="258"/>
      <c r="X778" s="200"/>
      <c r="Y778" s="43"/>
      <c r="Z778" s="199"/>
      <c r="AA778" s="199"/>
      <c r="AB778" s="199"/>
      <c r="AC778" s="199"/>
      <c r="AD778" s="199"/>
      <c r="AE778" s="43"/>
      <c r="AF778" s="199"/>
      <c r="AG778" s="196"/>
      <c r="AH778" s="201"/>
      <c r="AI778" s="201"/>
      <c r="AJ778" s="201"/>
      <c r="AK778" s="43"/>
      <c r="AL778" s="43"/>
      <c r="AM778" s="43"/>
      <c r="AN778" s="64"/>
      <c r="AO778" s="64"/>
      <c r="AP778" s="202"/>
      <c r="AQ778" s="202"/>
      <c r="AR778" s="64"/>
    </row>
    <row r="779" spans="1:44" ht="15.75" customHeight="1" x14ac:dyDescent="0.2">
      <c r="A779" s="43"/>
      <c r="B779" s="43"/>
      <c r="C779" s="43"/>
      <c r="D779" s="43"/>
      <c r="E779" s="43"/>
      <c r="F779" s="43"/>
      <c r="G779" s="194"/>
      <c r="H779" s="194"/>
      <c r="I779" s="194"/>
      <c r="J779" s="196"/>
      <c r="K779" s="196"/>
      <c r="L779" s="196"/>
      <c r="M779" s="196"/>
      <c r="N779" s="196"/>
      <c r="O779" s="197"/>
      <c r="P779" s="197"/>
      <c r="Q779" s="197"/>
      <c r="R779" s="197"/>
      <c r="S779" s="197"/>
      <c r="T779" s="197"/>
      <c r="U779" s="198"/>
      <c r="V779" s="257"/>
      <c r="W779" s="258"/>
      <c r="X779" s="200"/>
      <c r="Y779" s="43"/>
      <c r="Z779" s="199"/>
      <c r="AA779" s="199"/>
      <c r="AB779" s="199"/>
      <c r="AC779" s="199"/>
      <c r="AD779" s="199"/>
      <c r="AE779" s="43"/>
      <c r="AF779" s="199"/>
      <c r="AG779" s="196"/>
      <c r="AH779" s="201"/>
      <c r="AI779" s="201"/>
      <c r="AJ779" s="201"/>
      <c r="AK779" s="43"/>
      <c r="AL779" s="43"/>
      <c r="AM779" s="43"/>
      <c r="AN779" s="64"/>
      <c r="AO779" s="64"/>
      <c r="AP779" s="202"/>
      <c r="AQ779" s="202"/>
      <c r="AR779" s="64"/>
    </row>
    <row r="780" spans="1:44" ht="15.75" customHeight="1" x14ac:dyDescent="0.2">
      <c r="A780" s="43"/>
      <c r="B780" s="43"/>
      <c r="C780" s="43"/>
      <c r="D780" s="43"/>
      <c r="E780" s="43"/>
      <c r="F780" s="43"/>
      <c r="G780" s="194"/>
      <c r="H780" s="194"/>
      <c r="I780" s="194"/>
      <c r="J780" s="196"/>
      <c r="K780" s="196"/>
      <c r="L780" s="196"/>
      <c r="M780" s="196"/>
      <c r="N780" s="196"/>
      <c r="O780" s="197"/>
      <c r="P780" s="197"/>
      <c r="Q780" s="197"/>
      <c r="R780" s="197"/>
      <c r="S780" s="197"/>
      <c r="T780" s="197"/>
      <c r="U780" s="198"/>
      <c r="V780" s="257"/>
      <c r="W780" s="258"/>
      <c r="X780" s="200"/>
      <c r="Y780" s="43"/>
      <c r="Z780" s="199"/>
      <c r="AA780" s="199"/>
      <c r="AB780" s="199"/>
      <c r="AC780" s="199"/>
      <c r="AD780" s="199"/>
      <c r="AE780" s="43"/>
      <c r="AF780" s="199"/>
      <c r="AG780" s="196"/>
      <c r="AH780" s="201"/>
      <c r="AI780" s="201"/>
      <c r="AJ780" s="201"/>
      <c r="AK780" s="43"/>
      <c r="AL780" s="43"/>
      <c r="AM780" s="43"/>
      <c r="AN780" s="64"/>
      <c r="AO780" s="64"/>
      <c r="AP780" s="202"/>
      <c r="AQ780" s="202"/>
      <c r="AR780" s="64"/>
    </row>
    <row r="781" spans="1:44" ht="15.75" customHeight="1" x14ac:dyDescent="0.2">
      <c r="A781" s="43"/>
      <c r="B781" s="43"/>
      <c r="C781" s="43"/>
      <c r="D781" s="43"/>
      <c r="E781" s="43"/>
      <c r="F781" s="43"/>
      <c r="G781" s="194"/>
      <c r="H781" s="194"/>
      <c r="I781" s="194"/>
      <c r="J781" s="196"/>
      <c r="K781" s="196"/>
      <c r="L781" s="196"/>
      <c r="M781" s="196"/>
      <c r="N781" s="196"/>
      <c r="O781" s="197"/>
      <c r="P781" s="197"/>
      <c r="Q781" s="197"/>
      <c r="R781" s="197"/>
      <c r="S781" s="197"/>
      <c r="T781" s="197"/>
      <c r="U781" s="198"/>
      <c r="V781" s="257"/>
      <c r="W781" s="258"/>
      <c r="X781" s="200"/>
      <c r="Y781" s="43"/>
      <c r="Z781" s="199"/>
      <c r="AA781" s="199"/>
      <c r="AB781" s="199"/>
      <c r="AC781" s="199"/>
      <c r="AD781" s="199"/>
      <c r="AE781" s="43"/>
      <c r="AF781" s="199"/>
      <c r="AG781" s="196"/>
      <c r="AH781" s="201"/>
      <c r="AI781" s="201"/>
      <c r="AJ781" s="201"/>
      <c r="AK781" s="43"/>
      <c r="AL781" s="43"/>
      <c r="AM781" s="43"/>
      <c r="AN781" s="64"/>
      <c r="AO781" s="64"/>
      <c r="AP781" s="202"/>
      <c r="AQ781" s="202"/>
      <c r="AR781" s="64"/>
    </row>
    <row r="782" spans="1:44" ht="15.75" customHeight="1" x14ac:dyDescent="0.2">
      <c r="A782" s="43"/>
      <c r="B782" s="43"/>
      <c r="C782" s="43"/>
      <c r="D782" s="43"/>
      <c r="E782" s="43"/>
      <c r="F782" s="43"/>
      <c r="G782" s="194"/>
      <c r="H782" s="194"/>
      <c r="I782" s="194"/>
      <c r="J782" s="196"/>
      <c r="K782" s="196"/>
      <c r="L782" s="196"/>
      <c r="M782" s="196"/>
      <c r="N782" s="196"/>
      <c r="O782" s="197"/>
      <c r="P782" s="197"/>
      <c r="Q782" s="197"/>
      <c r="R782" s="197"/>
      <c r="S782" s="197"/>
      <c r="T782" s="197"/>
      <c r="U782" s="198"/>
      <c r="V782" s="257"/>
      <c r="W782" s="258"/>
      <c r="X782" s="200"/>
      <c r="Y782" s="43"/>
      <c r="Z782" s="199"/>
      <c r="AA782" s="199"/>
      <c r="AB782" s="199"/>
      <c r="AC782" s="199"/>
      <c r="AD782" s="199"/>
      <c r="AE782" s="43"/>
      <c r="AF782" s="199"/>
      <c r="AG782" s="196"/>
      <c r="AH782" s="201"/>
      <c r="AI782" s="201"/>
      <c r="AJ782" s="201"/>
      <c r="AK782" s="43"/>
      <c r="AL782" s="43"/>
      <c r="AM782" s="43"/>
      <c r="AN782" s="64"/>
      <c r="AO782" s="64"/>
      <c r="AP782" s="202"/>
      <c r="AQ782" s="202"/>
      <c r="AR782" s="64"/>
    </row>
    <row r="783" spans="1:44" ht="15.75" customHeight="1" x14ac:dyDescent="0.2">
      <c r="A783" s="43"/>
      <c r="B783" s="43"/>
      <c r="C783" s="43"/>
      <c r="D783" s="43"/>
      <c r="E783" s="43"/>
      <c r="F783" s="43"/>
      <c r="G783" s="194"/>
      <c r="H783" s="194"/>
      <c r="I783" s="194"/>
      <c r="J783" s="196"/>
      <c r="K783" s="196"/>
      <c r="L783" s="196"/>
      <c r="M783" s="196"/>
      <c r="N783" s="196"/>
      <c r="O783" s="197"/>
      <c r="P783" s="197"/>
      <c r="Q783" s="197"/>
      <c r="R783" s="197"/>
      <c r="S783" s="197"/>
      <c r="T783" s="197"/>
      <c r="U783" s="198"/>
      <c r="V783" s="257"/>
      <c r="W783" s="258"/>
      <c r="X783" s="200"/>
      <c r="Y783" s="43"/>
      <c r="Z783" s="199"/>
      <c r="AA783" s="199"/>
      <c r="AB783" s="199"/>
      <c r="AC783" s="199"/>
      <c r="AD783" s="199"/>
      <c r="AE783" s="43"/>
      <c r="AF783" s="199"/>
      <c r="AG783" s="196"/>
      <c r="AH783" s="201"/>
      <c r="AI783" s="201"/>
      <c r="AJ783" s="201"/>
      <c r="AK783" s="43"/>
      <c r="AL783" s="43"/>
      <c r="AM783" s="43"/>
      <c r="AN783" s="64"/>
      <c r="AO783" s="64"/>
      <c r="AP783" s="202"/>
      <c r="AQ783" s="202"/>
      <c r="AR783" s="64"/>
    </row>
    <row r="784" spans="1:44" ht="15.75" customHeight="1" x14ac:dyDescent="0.2">
      <c r="A784" s="43"/>
      <c r="B784" s="43"/>
      <c r="C784" s="43"/>
      <c r="D784" s="43"/>
      <c r="E784" s="43"/>
      <c r="F784" s="43"/>
      <c r="G784" s="194"/>
      <c r="H784" s="194"/>
      <c r="I784" s="194"/>
      <c r="J784" s="196"/>
      <c r="K784" s="196"/>
      <c r="L784" s="196"/>
      <c r="M784" s="196"/>
      <c r="N784" s="196"/>
      <c r="O784" s="197"/>
      <c r="P784" s="197"/>
      <c r="Q784" s="197"/>
      <c r="R784" s="197"/>
      <c r="S784" s="197"/>
      <c r="T784" s="197"/>
      <c r="U784" s="198"/>
      <c r="V784" s="257"/>
      <c r="W784" s="258"/>
      <c r="X784" s="200"/>
      <c r="Y784" s="43"/>
      <c r="Z784" s="199"/>
      <c r="AA784" s="199"/>
      <c r="AB784" s="199"/>
      <c r="AC784" s="199"/>
      <c r="AD784" s="199"/>
      <c r="AE784" s="43"/>
      <c r="AF784" s="199"/>
      <c r="AG784" s="196"/>
      <c r="AH784" s="201"/>
      <c r="AI784" s="201"/>
      <c r="AJ784" s="201"/>
      <c r="AK784" s="43"/>
      <c r="AL784" s="43"/>
      <c r="AM784" s="43"/>
      <c r="AN784" s="64"/>
      <c r="AO784" s="64"/>
      <c r="AP784" s="202"/>
      <c r="AQ784" s="202"/>
      <c r="AR784" s="64"/>
    </row>
    <row r="785" spans="1:44" ht="15.75" customHeight="1" x14ac:dyDescent="0.2">
      <c r="A785" s="43"/>
      <c r="B785" s="43"/>
      <c r="C785" s="43"/>
      <c r="D785" s="43"/>
      <c r="E785" s="43"/>
      <c r="F785" s="43"/>
      <c r="G785" s="194"/>
      <c r="H785" s="194"/>
      <c r="I785" s="194"/>
      <c r="J785" s="196"/>
      <c r="K785" s="196"/>
      <c r="L785" s="196"/>
      <c r="M785" s="196"/>
      <c r="N785" s="196"/>
      <c r="O785" s="197"/>
      <c r="P785" s="197"/>
      <c r="Q785" s="197"/>
      <c r="R785" s="197"/>
      <c r="S785" s="197"/>
      <c r="T785" s="197"/>
      <c r="U785" s="198"/>
      <c r="V785" s="257"/>
      <c r="W785" s="258"/>
      <c r="X785" s="200"/>
      <c r="Y785" s="43"/>
      <c r="Z785" s="199"/>
      <c r="AA785" s="199"/>
      <c r="AB785" s="199"/>
      <c r="AC785" s="199"/>
      <c r="AD785" s="199"/>
      <c r="AE785" s="43"/>
      <c r="AF785" s="199"/>
      <c r="AG785" s="196"/>
      <c r="AH785" s="201"/>
      <c r="AI785" s="201"/>
      <c r="AJ785" s="201"/>
      <c r="AK785" s="43"/>
      <c r="AL785" s="43"/>
      <c r="AM785" s="43"/>
      <c r="AN785" s="64"/>
      <c r="AO785" s="64"/>
      <c r="AP785" s="202"/>
      <c r="AQ785" s="202"/>
      <c r="AR785" s="64"/>
    </row>
    <row r="786" spans="1:44" ht="15.75" customHeight="1" x14ac:dyDescent="0.2">
      <c r="A786" s="43"/>
      <c r="B786" s="43"/>
      <c r="C786" s="43"/>
      <c r="D786" s="43"/>
      <c r="E786" s="43"/>
      <c r="F786" s="43"/>
      <c r="G786" s="194"/>
      <c r="H786" s="194"/>
      <c r="I786" s="194"/>
      <c r="J786" s="196"/>
      <c r="K786" s="196"/>
      <c r="L786" s="196"/>
      <c r="M786" s="196"/>
      <c r="N786" s="196"/>
      <c r="O786" s="197"/>
      <c r="P786" s="197"/>
      <c r="Q786" s="197"/>
      <c r="R786" s="197"/>
      <c r="S786" s="197"/>
      <c r="T786" s="197"/>
      <c r="U786" s="198"/>
      <c r="V786" s="257"/>
      <c r="W786" s="258"/>
      <c r="X786" s="200"/>
      <c r="Y786" s="43"/>
      <c r="Z786" s="199"/>
      <c r="AA786" s="199"/>
      <c r="AB786" s="199"/>
      <c r="AC786" s="199"/>
      <c r="AD786" s="199"/>
      <c r="AE786" s="43"/>
      <c r="AF786" s="199"/>
      <c r="AG786" s="196"/>
      <c r="AH786" s="201"/>
      <c r="AI786" s="201"/>
      <c r="AJ786" s="201"/>
      <c r="AK786" s="43"/>
      <c r="AL786" s="43"/>
      <c r="AM786" s="43"/>
      <c r="AN786" s="64"/>
      <c r="AO786" s="64"/>
      <c r="AP786" s="202"/>
      <c r="AQ786" s="202"/>
      <c r="AR786" s="64"/>
    </row>
    <row r="787" spans="1:44" ht="15.75" customHeight="1" x14ac:dyDescent="0.2">
      <c r="A787" s="43"/>
      <c r="B787" s="43"/>
      <c r="C787" s="43"/>
      <c r="D787" s="43"/>
      <c r="E787" s="43"/>
      <c r="F787" s="43"/>
      <c r="G787" s="194"/>
      <c r="H787" s="194"/>
      <c r="I787" s="194"/>
      <c r="J787" s="196"/>
      <c r="K787" s="196"/>
      <c r="L787" s="196"/>
      <c r="M787" s="196"/>
      <c r="N787" s="196"/>
      <c r="O787" s="197"/>
      <c r="P787" s="197"/>
      <c r="Q787" s="197"/>
      <c r="R787" s="197"/>
      <c r="S787" s="197"/>
      <c r="T787" s="197"/>
      <c r="U787" s="198"/>
      <c r="V787" s="257"/>
      <c r="W787" s="258"/>
      <c r="X787" s="200"/>
      <c r="Y787" s="43"/>
      <c r="Z787" s="199"/>
      <c r="AA787" s="199"/>
      <c r="AB787" s="199"/>
      <c r="AC787" s="199"/>
      <c r="AD787" s="199"/>
      <c r="AE787" s="43"/>
      <c r="AF787" s="199"/>
      <c r="AG787" s="196"/>
      <c r="AH787" s="201"/>
      <c r="AI787" s="201"/>
      <c r="AJ787" s="201"/>
      <c r="AK787" s="43"/>
      <c r="AL787" s="43"/>
      <c r="AM787" s="43"/>
      <c r="AN787" s="64"/>
      <c r="AO787" s="64"/>
      <c r="AP787" s="202"/>
      <c r="AQ787" s="202"/>
      <c r="AR787" s="64"/>
    </row>
    <row r="788" spans="1:44" ht="15.75" customHeight="1" x14ac:dyDescent="0.2">
      <c r="A788" s="43"/>
      <c r="B788" s="43"/>
      <c r="C788" s="43"/>
      <c r="D788" s="43"/>
      <c r="E788" s="43"/>
      <c r="F788" s="43"/>
      <c r="G788" s="194"/>
      <c r="H788" s="194"/>
      <c r="I788" s="194"/>
      <c r="J788" s="196"/>
      <c r="K788" s="196"/>
      <c r="L788" s="196"/>
      <c r="M788" s="196"/>
      <c r="N788" s="196"/>
      <c r="O788" s="197"/>
      <c r="P788" s="197"/>
      <c r="Q788" s="197"/>
      <c r="R788" s="197"/>
      <c r="S788" s="197"/>
      <c r="T788" s="197"/>
      <c r="U788" s="198"/>
      <c r="V788" s="257"/>
      <c r="W788" s="258"/>
      <c r="X788" s="200"/>
      <c r="Y788" s="43"/>
      <c r="Z788" s="199"/>
      <c r="AA788" s="199"/>
      <c r="AB788" s="199"/>
      <c r="AC788" s="199"/>
      <c r="AD788" s="199"/>
      <c r="AE788" s="43"/>
      <c r="AF788" s="199"/>
      <c r="AG788" s="196"/>
      <c r="AH788" s="201"/>
      <c r="AI788" s="201"/>
      <c r="AJ788" s="201"/>
      <c r="AK788" s="43"/>
      <c r="AL788" s="43"/>
      <c r="AM788" s="43"/>
      <c r="AN788" s="64"/>
      <c r="AO788" s="64"/>
      <c r="AP788" s="202"/>
      <c r="AQ788" s="202"/>
      <c r="AR788" s="64"/>
    </row>
    <row r="789" spans="1:44" ht="15.75" customHeight="1" x14ac:dyDescent="0.2">
      <c r="A789" s="43"/>
      <c r="B789" s="43"/>
      <c r="C789" s="43"/>
      <c r="D789" s="43"/>
      <c r="E789" s="43"/>
      <c r="F789" s="43"/>
      <c r="G789" s="194"/>
      <c r="H789" s="194"/>
      <c r="I789" s="194"/>
      <c r="J789" s="196"/>
      <c r="K789" s="196"/>
      <c r="L789" s="196"/>
      <c r="M789" s="196"/>
      <c r="N789" s="196"/>
      <c r="O789" s="197"/>
      <c r="P789" s="197"/>
      <c r="Q789" s="197"/>
      <c r="R789" s="197"/>
      <c r="S789" s="197"/>
      <c r="T789" s="197"/>
      <c r="U789" s="198"/>
      <c r="V789" s="257"/>
      <c r="W789" s="258"/>
      <c r="X789" s="200"/>
      <c r="Y789" s="43"/>
      <c r="Z789" s="199"/>
      <c r="AA789" s="199"/>
      <c r="AB789" s="199"/>
      <c r="AC789" s="199"/>
      <c r="AD789" s="199"/>
      <c r="AE789" s="43"/>
      <c r="AF789" s="199"/>
      <c r="AG789" s="196"/>
      <c r="AH789" s="201"/>
      <c r="AI789" s="201"/>
      <c r="AJ789" s="201"/>
      <c r="AK789" s="43"/>
      <c r="AL789" s="43"/>
      <c r="AM789" s="43"/>
      <c r="AN789" s="64"/>
      <c r="AO789" s="64"/>
      <c r="AP789" s="202"/>
      <c r="AQ789" s="202"/>
      <c r="AR789" s="64"/>
    </row>
    <row r="790" spans="1:44" ht="15.75" customHeight="1" x14ac:dyDescent="0.2">
      <c r="A790" s="43"/>
      <c r="B790" s="43"/>
      <c r="C790" s="43"/>
      <c r="D790" s="43"/>
      <c r="E790" s="43"/>
      <c r="F790" s="43"/>
      <c r="G790" s="194"/>
      <c r="H790" s="194"/>
      <c r="I790" s="194"/>
      <c r="J790" s="196"/>
      <c r="K790" s="196"/>
      <c r="L790" s="196"/>
      <c r="M790" s="196"/>
      <c r="N790" s="196"/>
      <c r="O790" s="197"/>
      <c r="P790" s="197"/>
      <c r="Q790" s="197"/>
      <c r="R790" s="197"/>
      <c r="S790" s="197"/>
      <c r="T790" s="197"/>
      <c r="U790" s="198"/>
      <c r="V790" s="257"/>
      <c r="W790" s="258"/>
      <c r="X790" s="200"/>
      <c r="Y790" s="43"/>
      <c r="Z790" s="199"/>
      <c r="AA790" s="199"/>
      <c r="AB790" s="199"/>
      <c r="AC790" s="199"/>
      <c r="AD790" s="199"/>
      <c r="AE790" s="43"/>
      <c r="AF790" s="199"/>
      <c r="AG790" s="196"/>
      <c r="AH790" s="201"/>
      <c r="AI790" s="201"/>
      <c r="AJ790" s="201"/>
      <c r="AK790" s="43"/>
      <c r="AL790" s="43"/>
      <c r="AM790" s="43"/>
      <c r="AN790" s="64"/>
      <c r="AO790" s="64"/>
      <c r="AP790" s="202"/>
      <c r="AQ790" s="202"/>
      <c r="AR790" s="64"/>
    </row>
    <row r="791" spans="1:44" ht="15.75" customHeight="1" x14ac:dyDescent="0.2">
      <c r="A791" s="43"/>
      <c r="B791" s="43"/>
      <c r="C791" s="43"/>
      <c r="D791" s="43"/>
      <c r="E791" s="43"/>
      <c r="F791" s="43"/>
      <c r="G791" s="194"/>
      <c r="H791" s="194"/>
      <c r="I791" s="194"/>
      <c r="J791" s="196"/>
      <c r="K791" s="196"/>
      <c r="L791" s="196"/>
      <c r="M791" s="196"/>
      <c r="N791" s="196"/>
      <c r="O791" s="197"/>
      <c r="P791" s="197"/>
      <c r="Q791" s="197"/>
      <c r="R791" s="197"/>
      <c r="S791" s="197"/>
      <c r="T791" s="197"/>
      <c r="U791" s="198"/>
      <c r="V791" s="257"/>
      <c r="W791" s="258"/>
      <c r="X791" s="200"/>
      <c r="Y791" s="43"/>
      <c r="Z791" s="199"/>
      <c r="AA791" s="199"/>
      <c r="AB791" s="199"/>
      <c r="AC791" s="199"/>
      <c r="AD791" s="199"/>
      <c r="AE791" s="43"/>
      <c r="AF791" s="199"/>
      <c r="AG791" s="196"/>
      <c r="AH791" s="201"/>
      <c r="AI791" s="201"/>
      <c r="AJ791" s="201"/>
      <c r="AK791" s="43"/>
      <c r="AL791" s="43"/>
      <c r="AM791" s="43"/>
      <c r="AN791" s="64"/>
      <c r="AO791" s="64"/>
      <c r="AP791" s="202"/>
      <c r="AQ791" s="202"/>
      <c r="AR791" s="64"/>
    </row>
    <row r="792" spans="1:44" ht="15.75" customHeight="1" x14ac:dyDescent="0.2">
      <c r="A792" s="43"/>
      <c r="B792" s="43"/>
      <c r="C792" s="43"/>
      <c r="D792" s="43"/>
      <c r="E792" s="43"/>
      <c r="F792" s="43"/>
      <c r="G792" s="194"/>
      <c r="H792" s="194"/>
      <c r="I792" s="194"/>
      <c r="J792" s="196"/>
      <c r="K792" s="196"/>
      <c r="L792" s="196"/>
      <c r="M792" s="196"/>
      <c r="N792" s="196"/>
      <c r="O792" s="197"/>
      <c r="P792" s="197"/>
      <c r="Q792" s="197"/>
      <c r="R792" s="197"/>
      <c r="S792" s="197"/>
      <c r="T792" s="197"/>
      <c r="U792" s="198"/>
      <c r="V792" s="257"/>
      <c r="W792" s="258"/>
      <c r="X792" s="200"/>
      <c r="Y792" s="43"/>
      <c r="Z792" s="199"/>
      <c r="AA792" s="199"/>
      <c r="AB792" s="199"/>
      <c r="AC792" s="199"/>
      <c r="AD792" s="199"/>
      <c r="AE792" s="43"/>
      <c r="AF792" s="199"/>
      <c r="AG792" s="196"/>
      <c r="AH792" s="201"/>
      <c r="AI792" s="201"/>
      <c r="AJ792" s="201"/>
      <c r="AK792" s="43"/>
      <c r="AL792" s="43"/>
      <c r="AM792" s="43"/>
      <c r="AN792" s="64"/>
      <c r="AO792" s="64"/>
      <c r="AP792" s="202"/>
      <c r="AQ792" s="202"/>
      <c r="AR792" s="64"/>
    </row>
    <row r="793" spans="1:44" ht="15.75" customHeight="1" x14ac:dyDescent="0.2">
      <c r="A793" s="43"/>
      <c r="B793" s="43"/>
      <c r="C793" s="43"/>
      <c r="D793" s="43"/>
      <c r="E793" s="43"/>
      <c r="F793" s="43"/>
      <c r="G793" s="194"/>
      <c r="H793" s="194"/>
      <c r="I793" s="194"/>
      <c r="J793" s="196"/>
      <c r="K793" s="196"/>
      <c r="L793" s="196"/>
      <c r="M793" s="196"/>
      <c r="N793" s="196"/>
      <c r="O793" s="197"/>
      <c r="P793" s="197"/>
      <c r="Q793" s="197"/>
      <c r="R793" s="197"/>
      <c r="S793" s="197"/>
      <c r="T793" s="197"/>
      <c r="U793" s="198"/>
      <c r="V793" s="257"/>
      <c r="W793" s="258"/>
      <c r="X793" s="200"/>
      <c r="Y793" s="43"/>
      <c r="Z793" s="199"/>
      <c r="AA793" s="199"/>
      <c r="AB793" s="199"/>
      <c r="AC793" s="199"/>
      <c r="AD793" s="199"/>
      <c r="AE793" s="43"/>
      <c r="AF793" s="199"/>
      <c r="AG793" s="196"/>
      <c r="AH793" s="201"/>
      <c r="AI793" s="201"/>
      <c r="AJ793" s="201"/>
      <c r="AK793" s="43"/>
      <c r="AL793" s="43"/>
      <c r="AM793" s="43"/>
      <c r="AN793" s="64"/>
      <c r="AO793" s="64"/>
      <c r="AP793" s="202"/>
      <c r="AQ793" s="202"/>
      <c r="AR793" s="64"/>
    </row>
    <row r="794" spans="1:44" ht="15.75" customHeight="1" x14ac:dyDescent="0.2">
      <c r="A794" s="43"/>
      <c r="B794" s="43"/>
      <c r="C794" s="43"/>
      <c r="D794" s="43"/>
      <c r="E794" s="43"/>
      <c r="F794" s="43"/>
      <c r="G794" s="194"/>
      <c r="H794" s="194"/>
      <c r="I794" s="194"/>
      <c r="J794" s="196"/>
      <c r="K794" s="196"/>
      <c r="L794" s="196"/>
      <c r="M794" s="196"/>
      <c r="N794" s="196"/>
      <c r="O794" s="197"/>
      <c r="P794" s="197"/>
      <c r="Q794" s="197"/>
      <c r="R794" s="197"/>
      <c r="S794" s="197"/>
      <c r="T794" s="197"/>
      <c r="U794" s="198"/>
      <c r="V794" s="257"/>
      <c r="W794" s="258"/>
      <c r="X794" s="200"/>
      <c r="Y794" s="43"/>
      <c r="Z794" s="199"/>
      <c r="AA794" s="199"/>
      <c r="AB794" s="199"/>
      <c r="AC794" s="199"/>
      <c r="AD794" s="199"/>
      <c r="AE794" s="43"/>
      <c r="AF794" s="199"/>
      <c r="AG794" s="196"/>
      <c r="AH794" s="201"/>
      <c r="AI794" s="201"/>
      <c r="AJ794" s="201"/>
      <c r="AK794" s="43"/>
      <c r="AL794" s="43"/>
      <c r="AM794" s="43"/>
      <c r="AN794" s="64"/>
      <c r="AO794" s="64"/>
      <c r="AP794" s="202"/>
      <c r="AQ794" s="202"/>
      <c r="AR794" s="64"/>
    </row>
    <row r="795" spans="1:44" ht="15.75" customHeight="1" x14ac:dyDescent="0.2">
      <c r="A795" s="43"/>
      <c r="B795" s="43"/>
      <c r="C795" s="43"/>
      <c r="D795" s="43"/>
      <c r="E795" s="43"/>
      <c r="F795" s="43"/>
      <c r="G795" s="194"/>
      <c r="H795" s="194"/>
      <c r="I795" s="194"/>
      <c r="J795" s="196"/>
      <c r="K795" s="196"/>
      <c r="L795" s="196"/>
      <c r="M795" s="196"/>
      <c r="N795" s="196"/>
      <c r="O795" s="197"/>
      <c r="P795" s="197"/>
      <c r="Q795" s="197"/>
      <c r="R795" s="197"/>
      <c r="S795" s="197"/>
      <c r="T795" s="197"/>
      <c r="U795" s="198"/>
      <c r="V795" s="257"/>
      <c r="W795" s="258"/>
      <c r="X795" s="200"/>
      <c r="Y795" s="43"/>
      <c r="Z795" s="199"/>
      <c r="AA795" s="199"/>
      <c r="AB795" s="199"/>
      <c r="AC795" s="199"/>
      <c r="AD795" s="199"/>
      <c r="AE795" s="43"/>
      <c r="AF795" s="199"/>
      <c r="AG795" s="196"/>
      <c r="AH795" s="201"/>
      <c r="AI795" s="201"/>
      <c r="AJ795" s="201"/>
      <c r="AK795" s="43"/>
      <c r="AL795" s="43"/>
      <c r="AM795" s="43"/>
      <c r="AN795" s="64"/>
      <c r="AO795" s="64"/>
      <c r="AP795" s="202"/>
      <c r="AQ795" s="202"/>
      <c r="AR795" s="64"/>
    </row>
    <row r="796" spans="1:44" ht="15.75" customHeight="1" x14ac:dyDescent="0.2">
      <c r="A796" s="43"/>
      <c r="B796" s="43"/>
      <c r="C796" s="43"/>
      <c r="D796" s="43"/>
      <c r="E796" s="43"/>
      <c r="F796" s="43"/>
      <c r="G796" s="194"/>
      <c r="H796" s="194"/>
      <c r="I796" s="194"/>
      <c r="J796" s="196"/>
      <c r="K796" s="196"/>
      <c r="L796" s="196"/>
      <c r="M796" s="196"/>
      <c r="N796" s="196"/>
      <c r="O796" s="197"/>
      <c r="P796" s="197"/>
      <c r="Q796" s="197"/>
      <c r="R796" s="197"/>
      <c r="S796" s="197"/>
      <c r="T796" s="197"/>
      <c r="U796" s="198"/>
      <c r="V796" s="257"/>
      <c r="W796" s="258"/>
      <c r="X796" s="200"/>
      <c r="Y796" s="43"/>
      <c r="Z796" s="199"/>
      <c r="AA796" s="199"/>
      <c r="AB796" s="199"/>
      <c r="AC796" s="199"/>
      <c r="AD796" s="199"/>
      <c r="AE796" s="43"/>
      <c r="AF796" s="199"/>
      <c r="AG796" s="196"/>
      <c r="AH796" s="201"/>
      <c r="AI796" s="201"/>
      <c r="AJ796" s="201"/>
      <c r="AK796" s="43"/>
      <c r="AL796" s="43"/>
      <c r="AM796" s="43"/>
      <c r="AN796" s="64"/>
      <c r="AO796" s="64"/>
      <c r="AP796" s="202"/>
      <c r="AQ796" s="202"/>
      <c r="AR796" s="64"/>
    </row>
    <row r="797" spans="1:44" ht="15.75" customHeight="1" x14ac:dyDescent="0.2">
      <c r="A797" s="43"/>
      <c r="B797" s="43"/>
      <c r="C797" s="43"/>
      <c r="D797" s="43"/>
      <c r="E797" s="43"/>
      <c r="F797" s="43"/>
      <c r="G797" s="194"/>
      <c r="H797" s="194"/>
      <c r="I797" s="194"/>
      <c r="J797" s="196"/>
      <c r="K797" s="196"/>
      <c r="L797" s="196"/>
      <c r="M797" s="196"/>
      <c r="N797" s="196"/>
      <c r="O797" s="197"/>
      <c r="P797" s="197"/>
      <c r="Q797" s="197"/>
      <c r="R797" s="197"/>
      <c r="S797" s="197"/>
      <c r="T797" s="197"/>
      <c r="U797" s="198"/>
      <c r="V797" s="257"/>
      <c r="W797" s="258"/>
      <c r="X797" s="200"/>
      <c r="Y797" s="43"/>
      <c r="Z797" s="199"/>
      <c r="AA797" s="199"/>
      <c r="AB797" s="199"/>
      <c r="AC797" s="199"/>
      <c r="AD797" s="199"/>
      <c r="AE797" s="43"/>
      <c r="AF797" s="199"/>
      <c r="AG797" s="196"/>
      <c r="AH797" s="201"/>
      <c r="AI797" s="201"/>
      <c r="AJ797" s="201"/>
      <c r="AK797" s="43"/>
      <c r="AL797" s="43"/>
      <c r="AM797" s="43"/>
      <c r="AN797" s="64"/>
      <c r="AO797" s="64"/>
      <c r="AP797" s="202"/>
      <c r="AQ797" s="202"/>
      <c r="AR797" s="64"/>
    </row>
    <row r="798" spans="1:44" ht="15.75" customHeight="1" x14ac:dyDescent="0.2">
      <c r="A798" s="43"/>
      <c r="B798" s="43"/>
      <c r="C798" s="43"/>
      <c r="D798" s="43"/>
      <c r="E798" s="43"/>
      <c r="F798" s="43"/>
      <c r="G798" s="194"/>
      <c r="H798" s="194"/>
      <c r="I798" s="194"/>
      <c r="J798" s="196"/>
      <c r="K798" s="196"/>
      <c r="L798" s="196"/>
      <c r="M798" s="196"/>
      <c r="N798" s="196"/>
      <c r="O798" s="197"/>
      <c r="P798" s="197"/>
      <c r="Q798" s="197"/>
      <c r="R798" s="197"/>
      <c r="S798" s="197"/>
      <c r="T798" s="197"/>
      <c r="U798" s="198"/>
      <c r="V798" s="257"/>
      <c r="W798" s="258"/>
      <c r="X798" s="200"/>
      <c r="Y798" s="43"/>
      <c r="Z798" s="199"/>
      <c r="AA798" s="199"/>
      <c r="AB798" s="199"/>
      <c r="AC798" s="199"/>
      <c r="AD798" s="199"/>
      <c r="AE798" s="43"/>
      <c r="AF798" s="199"/>
      <c r="AG798" s="196"/>
      <c r="AH798" s="201"/>
      <c r="AI798" s="201"/>
      <c r="AJ798" s="201"/>
      <c r="AK798" s="43"/>
      <c r="AL798" s="43"/>
      <c r="AM798" s="43"/>
      <c r="AN798" s="64"/>
      <c r="AO798" s="64"/>
      <c r="AP798" s="202"/>
      <c r="AQ798" s="202"/>
      <c r="AR798" s="64"/>
    </row>
    <row r="799" spans="1:44" ht="15.75" customHeight="1" x14ac:dyDescent="0.2">
      <c r="A799" s="43"/>
      <c r="B799" s="43"/>
      <c r="C799" s="43"/>
      <c r="D799" s="43"/>
      <c r="E799" s="43"/>
      <c r="F799" s="43"/>
      <c r="G799" s="194"/>
      <c r="H799" s="194"/>
      <c r="I799" s="194"/>
      <c r="J799" s="196"/>
      <c r="K799" s="196"/>
      <c r="L799" s="196"/>
      <c r="M799" s="196"/>
      <c r="N799" s="196"/>
      <c r="O799" s="197"/>
      <c r="P799" s="197"/>
      <c r="Q799" s="197"/>
      <c r="R799" s="197"/>
      <c r="S799" s="197"/>
      <c r="T799" s="197"/>
      <c r="U799" s="198"/>
      <c r="V799" s="257"/>
      <c r="W799" s="258"/>
      <c r="X799" s="200"/>
      <c r="Y799" s="43"/>
      <c r="Z799" s="199"/>
      <c r="AA799" s="199"/>
      <c r="AB799" s="199"/>
      <c r="AC799" s="199"/>
      <c r="AD799" s="199"/>
      <c r="AE799" s="43"/>
      <c r="AF799" s="199"/>
      <c r="AG799" s="196"/>
      <c r="AH799" s="201"/>
      <c r="AI799" s="201"/>
      <c r="AJ799" s="201"/>
      <c r="AK799" s="43"/>
      <c r="AL799" s="43"/>
      <c r="AM799" s="43"/>
      <c r="AN799" s="64"/>
      <c r="AO799" s="64"/>
      <c r="AP799" s="202"/>
      <c r="AQ799" s="202"/>
      <c r="AR799" s="64"/>
    </row>
    <row r="800" spans="1:44" ht="15.75" customHeight="1" x14ac:dyDescent="0.2">
      <c r="A800" s="43"/>
      <c r="B800" s="43"/>
      <c r="C800" s="43"/>
      <c r="D800" s="43"/>
      <c r="E800" s="43"/>
      <c r="F800" s="43"/>
      <c r="G800" s="194"/>
      <c r="H800" s="194"/>
      <c r="I800" s="194"/>
      <c r="J800" s="196"/>
      <c r="K800" s="196"/>
      <c r="L800" s="196"/>
      <c r="M800" s="196"/>
      <c r="N800" s="196"/>
      <c r="O800" s="197"/>
      <c r="P800" s="197"/>
      <c r="Q800" s="197"/>
      <c r="R800" s="197"/>
      <c r="S800" s="197"/>
      <c r="T800" s="197"/>
      <c r="U800" s="198"/>
      <c r="V800" s="257"/>
      <c r="W800" s="258"/>
      <c r="X800" s="200"/>
      <c r="Y800" s="43"/>
      <c r="Z800" s="199"/>
      <c r="AA800" s="199"/>
      <c r="AB800" s="199"/>
      <c r="AC800" s="199"/>
      <c r="AD800" s="199"/>
      <c r="AE800" s="43"/>
      <c r="AF800" s="199"/>
      <c r="AG800" s="196"/>
      <c r="AH800" s="201"/>
      <c r="AI800" s="201"/>
      <c r="AJ800" s="201"/>
      <c r="AK800" s="43"/>
      <c r="AL800" s="43"/>
      <c r="AM800" s="43"/>
      <c r="AN800" s="64"/>
      <c r="AO800" s="64"/>
      <c r="AP800" s="202"/>
      <c r="AQ800" s="202"/>
      <c r="AR800" s="64"/>
    </row>
    <row r="801" spans="1:44" ht="15.75" customHeight="1" x14ac:dyDescent="0.2">
      <c r="A801" s="43"/>
      <c r="B801" s="43"/>
      <c r="C801" s="43"/>
      <c r="D801" s="43"/>
      <c r="E801" s="43"/>
      <c r="F801" s="43"/>
      <c r="G801" s="194"/>
      <c r="H801" s="194"/>
      <c r="I801" s="194"/>
      <c r="J801" s="196"/>
      <c r="K801" s="196"/>
      <c r="L801" s="196"/>
      <c r="M801" s="196"/>
      <c r="N801" s="196"/>
      <c r="O801" s="197"/>
      <c r="P801" s="197"/>
      <c r="Q801" s="197"/>
      <c r="R801" s="197"/>
      <c r="S801" s="197"/>
      <c r="T801" s="197"/>
      <c r="U801" s="198"/>
      <c r="V801" s="257"/>
      <c r="W801" s="258"/>
      <c r="X801" s="200"/>
      <c r="Y801" s="43"/>
      <c r="Z801" s="199"/>
      <c r="AA801" s="199"/>
      <c r="AB801" s="199"/>
      <c r="AC801" s="199"/>
      <c r="AD801" s="199"/>
      <c r="AE801" s="43"/>
      <c r="AF801" s="199"/>
      <c r="AG801" s="196"/>
      <c r="AH801" s="201"/>
      <c r="AI801" s="201"/>
      <c r="AJ801" s="201"/>
      <c r="AK801" s="43"/>
      <c r="AL801" s="43"/>
      <c r="AM801" s="43"/>
      <c r="AN801" s="64"/>
      <c r="AO801" s="64"/>
      <c r="AP801" s="202"/>
      <c r="AQ801" s="202"/>
      <c r="AR801" s="64"/>
    </row>
    <row r="802" spans="1:44" ht="15.75" customHeight="1" x14ac:dyDescent="0.2">
      <c r="A802" s="43"/>
      <c r="B802" s="43"/>
      <c r="C802" s="43"/>
      <c r="D802" s="43"/>
      <c r="E802" s="43"/>
      <c r="F802" s="43"/>
      <c r="G802" s="194"/>
      <c r="H802" s="194"/>
      <c r="I802" s="194"/>
      <c r="J802" s="196"/>
      <c r="K802" s="196"/>
      <c r="L802" s="196"/>
      <c r="M802" s="196"/>
      <c r="N802" s="196"/>
      <c r="O802" s="197"/>
      <c r="P802" s="197"/>
      <c r="Q802" s="197"/>
      <c r="R802" s="197"/>
      <c r="S802" s="197"/>
      <c r="T802" s="197"/>
      <c r="U802" s="198"/>
      <c r="V802" s="257"/>
      <c r="W802" s="258"/>
      <c r="X802" s="200"/>
      <c r="Y802" s="43"/>
      <c r="Z802" s="199"/>
      <c r="AA802" s="199"/>
      <c r="AB802" s="199"/>
      <c r="AC802" s="199"/>
      <c r="AD802" s="199"/>
      <c r="AE802" s="43"/>
      <c r="AF802" s="199"/>
      <c r="AG802" s="196"/>
      <c r="AH802" s="201"/>
      <c r="AI802" s="201"/>
      <c r="AJ802" s="201"/>
      <c r="AK802" s="43"/>
      <c r="AL802" s="43"/>
      <c r="AM802" s="43"/>
      <c r="AN802" s="64"/>
      <c r="AO802" s="64"/>
      <c r="AP802" s="202"/>
      <c r="AQ802" s="202"/>
      <c r="AR802" s="64"/>
    </row>
    <row r="803" spans="1:44" ht="15.75" customHeight="1" x14ac:dyDescent="0.2">
      <c r="A803" s="43"/>
      <c r="B803" s="43"/>
      <c r="C803" s="43"/>
      <c r="D803" s="43"/>
      <c r="E803" s="43"/>
      <c r="F803" s="43"/>
      <c r="G803" s="194"/>
      <c r="H803" s="194"/>
      <c r="I803" s="194"/>
      <c r="J803" s="196"/>
      <c r="K803" s="196"/>
      <c r="L803" s="196"/>
      <c r="M803" s="196"/>
      <c r="N803" s="196"/>
      <c r="O803" s="197"/>
      <c r="P803" s="197"/>
      <c r="Q803" s="197"/>
      <c r="R803" s="197"/>
      <c r="S803" s="197"/>
      <c r="T803" s="197"/>
      <c r="U803" s="198"/>
      <c r="V803" s="257"/>
      <c r="W803" s="258"/>
      <c r="X803" s="200"/>
      <c r="Y803" s="43"/>
      <c r="Z803" s="199"/>
      <c r="AA803" s="199"/>
      <c r="AB803" s="199"/>
      <c r="AC803" s="199"/>
      <c r="AD803" s="199"/>
      <c r="AE803" s="43"/>
      <c r="AF803" s="199"/>
      <c r="AG803" s="196"/>
      <c r="AH803" s="201"/>
      <c r="AI803" s="201"/>
      <c r="AJ803" s="201"/>
      <c r="AK803" s="43"/>
      <c r="AL803" s="43"/>
      <c r="AM803" s="43"/>
      <c r="AN803" s="64"/>
      <c r="AO803" s="64"/>
      <c r="AP803" s="202"/>
      <c r="AQ803" s="202"/>
      <c r="AR803" s="64"/>
    </row>
    <row r="804" spans="1:44" ht="15.75" customHeight="1" x14ac:dyDescent="0.2">
      <c r="A804" s="43"/>
      <c r="B804" s="43"/>
      <c r="C804" s="43"/>
      <c r="D804" s="43"/>
      <c r="E804" s="43"/>
      <c r="F804" s="43"/>
      <c r="G804" s="194"/>
      <c r="H804" s="194"/>
      <c r="I804" s="194"/>
      <c r="J804" s="196"/>
      <c r="K804" s="196"/>
      <c r="L804" s="196"/>
      <c r="M804" s="196"/>
      <c r="N804" s="196"/>
      <c r="O804" s="197"/>
      <c r="P804" s="197"/>
      <c r="Q804" s="197"/>
      <c r="R804" s="197"/>
      <c r="S804" s="197"/>
      <c r="T804" s="197"/>
      <c r="U804" s="198"/>
      <c r="V804" s="257"/>
      <c r="W804" s="258"/>
      <c r="X804" s="200"/>
      <c r="Y804" s="43"/>
      <c r="Z804" s="199"/>
      <c r="AA804" s="199"/>
      <c r="AB804" s="199"/>
      <c r="AC804" s="199"/>
      <c r="AD804" s="199"/>
      <c r="AE804" s="43"/>
      <c r="AF804" s="199"/>
      <c r="AG804" s="196"/>
      <c r="AH804" s="201"/>
      <c r="AI804" s="201"/>
      <c r="AJ804" s="201"/>
      <c r="AK804" s="43"/>
      <c r="AL804" s="43"/>
      <c r="AM804" s="43"/>
      <c r="AN804" s="64"/>
      <c r="AO804" s="64"/>
      <c r="AP804" s="202"/>
      <c r="AQ804" s="202"/>
      <c r="AR804" s="64"/>
    </row>
    <row r="805" spans="1:44" ht="15.75" customHeight="1" x14ac:dyDescent="0.2">
      <c r="A805" s="43"/>
      <c r="B805" s="43"/>
      <c r="C805" s="43"/>
      <c r="D805" s="43"/>
      <c r="E805" s="43"/>
      <c r="F805" s="43"/>
      <c r="G805" s="194"/>
      <c r="H805" s="194"/>
      <c r="I805" s="194"/>
      <c r="J805" s="196"/>
      <c r="K805" s="196"/>
      <c r="L805" s="196"/>
      <c r="M805" s="196"/>
      <c r="N805" s="196"/>
      <c r="O805" s="197"/>
      <c r="P805" s="197"/>
      <c r="Q805" s="197"/>
      <c r="R805" s="197"/>
      <c r="S805" s="197"/>
      <c r="T805" s="197"/>
      <c r="U805" s="198"/>
      <c r="V805" s="257"/>
      <c r="W805" s="258"/>
      <c r="X805" s="200"/>
      <c r="Y805" s="43"/>
      <c r="Z805" s="199"/>
      <c r="AA805" s="199"/>
      <c r="AB805" s="199"/>
      <c r="AC805" s="199"/>
      <c r="AD805" s="199"/>
      <c r="AE805" s="43"/>
      <c r="AF805" s="199"/>
      <c r="AG805" s="196"/>
      <c r="AH805" s="201"/>
      <c r="AI805" s="201"/>
      <c r="AJ805" s="201"/>
      <c r="AK805" s="43"/>
      <c r="AL805" s="43"/>
      <c r="AM805" s="43"/>
      <c r="AN805" s="64"/>
      <c r="AO805" s="64"/>
      <c r="AP805" s="202"/>
      <c r="AQ805" s="202"/>
      <c r="AR805" s="64"/>
    </row>
    <row r="806" spans="1:44" ht="15.75" customHeight="1" x14ac:dyDescent="0.2">
      <c r="A806" s="43"/>
      <c r="B806" s="43"/>
      <c r="C806" s="43"/>
      <c r="D806" s="43"/>
      <c r="E806" s="43"/>
      <c r="F806" s="43"/>
      <c r="G806" s="194"/>
      <c r="H806" s="194"/>
      <c r="I806" s="194"/>
      <c r="J806" s="196"/>
      <c r="K806" s="196"/>
      <c r="L806" s="196"/>
      <c r="M806" s="196"/>
      <c r="N806" s="196"/>
      <c r="O806" s="197"/>
      <c r="P806" s="197"/>
      <c r="Q806" s="197"/>
      <c r="R806" s="197"/>
      <c r="S806" s="197"/>
      <c r="T806" s="197"/>
      <c r="U806" s="198"/>
      <c r="V806" s="257"/>
      <c r="W806" s="258"/>
      <c r="X806" s="200"/>
      <c r="Y806" s="43"/>
      <c r="Z806" s="199"/>
      <c r="AA806" s="199"/>
      <c r="AB806" s="199"/>
      <c r="AC806" s="199"/>
      <c r="AD806" s="199"/>
      <c r="AE806" s="43"/>
      <c r="AF806" s="199"/>
      <c r="AG806" s="196"/>
      <c r="AH806" s="201"/>
      <c r="AI806" s="201"/>
      <c r="AJ806" s="201"/>
      <c r="AK806" s="43"/>
      <c r="AL806" s="43"/>
      <c r="AM806" s="43"/>
      <c r="AN806" s="64"/>
      <c r="AO806" s="64"/>
      <c r="AP806" s="202"/>
      <c r="AQ806" s="202"/>
      <c r="AR806" s="64"/>
    </row>
    <row r="807" spans="1:44" ht="15.75" customHeight="1" x14ac:dyDescent="0.2">
      <c r="A807" s="43"/>
      <c r="B807" s="43"/>
      <c r="C807" s="43"/>
      <c r="D807" s="43"/>
      <c r="E807" s="43"/>
      <c r="F807" s="43"/>
      <c r="G807" s="194"/>
      <c r="H807" s="194"/>
      <c r="I807" s="194"/>
      <c r="J807" s="196"/>
      <c r="K807" s="196"/>
      <c r="L807" s="196"/>
      <c r="M807" s="196"/>
      <c r="N807" s="196"/>
      <c r="O807" s="197"/>
      <c r="P807" s="197"/>
      <c r="Q807" s="197"/>
      <c r="R807" s="197"/>
      <c r="S807" s="197"/>
      <c r="T807" s="197"/>
      <c r="U807" s="198"/>
      <c r="V807" s="257"/>
      <c r="W807" s="258"/>
      <c r="X807" s="200"/>
      <c r="Y807" s="43"/>
      <c r="Z807" s="199"/>
      <c r="AA807" s="199"/>
      <c r="AB807" s="199"/>
      <c r="AC807" s="199"/>
      <c r="AD807" s="199"/>
      <c r="AE807" s="43"/>
      <c r="AF807" s="199"/>
      <c r="AG807" s="196"/>
      <c r="AH807" s="201"/>
      <c r="AI807" s="201"/>
      <c r="AJ807" s="201"/>
      <c r="AK807" s="43"/>
      <c r="AL807" s="43"/>
      <c r="AM807" s="43"/>
      <c r="AN807" s="64"/>
      <c r="AO807" s="64"/>
      <c r="AP807" s="202"/>
      <c r="AQ807" s="202"/>
      <c r="AR807" s="64"/>
    </row>
    <row r="808" spans="1:44" ht="15.75" customHeight="1" x14ac:dyDescent="0.2">
      <c r="A808" s="43"/>
      <c r="B808" s="43"/>
      <c r="C808" s="43"/>
      <c r="D808" s="43"/>
      <c r="E808" s="43"/>
      <c r="F808" s="43"/>
      <c r="G808" s="194"/>
      <c r="H808" s="194"/>
      <c r="I808" s="194"/>
      <c r="J808" s="196"/>
      <c r="K808" s="196"/>
      <c r="L808" s="196"/>
      <c r="M808" s="196"/>
      <c r="N808" s="196"/>
      <c r="O808" s="197"/>
      <c r="P808" s="197"/>
      <c r="Q808" s="197"/>
      <c r="R808" s="197"/>
      <c r="S808" s="197"/>
      <c r="T808" s="197"/>
      <c r="U808" s="198"/>
      <c r="V808" s="257"/>
      <c r="W808" s="258"/>
      <c r="X808" s="200"/>
      <c r="Y808" s="43"/>
      <c r="Z808" s="199"/>
      <c r="AA808" s="199"/>
      <c r="AB808" s="199"/>
      <c r="AC808" s="199"/>
      <c r="AD808" s="199"/>
      <c r="AE808" s="43"/>
      <c r="AF808" s="199"/>
      <c r="AG808" s="196"/>
      <c r="AH808" s="201"/>
      <c r="AI808" s="201"/>
      <c r="AJ808" s="201"/>
      <c r="AK808" s="43"/>
      <c r="AL808" s="43"/>
      <c r="AM808" s="43"/>
      <c r="AN808" s="64"/>
      <c r="AO808" s="64"/>
      <c r="AP808" s="202"/>
      <c r="AQ808" s="202"/>
      <c r="AR808" s="64"/>
    </row>
    <row r="809" spans="1:44" ht="15.75" customHeight="1" x14ac:dyDescent="0.2">
      <c r="A809" s="43"/>
      <c r="B809" s="43"/>
      <c r="C809" s="43"/>
      <c r="D809" s="43"/>
      <c r="E809" s="43"/>
      <c r="F809" s="43"/>
      <c r="G809" s="194"/>
      <c r="H809" s="194"/>
      <c r="I809" s="194"/>
      <c r="J809" s="196"/>
      <c r="K809" s="196"/>
      <c r="L809" s="196"/>
      <c r="M809" s="196"/>
      <c r="N809" s="196"/>
      <c r="O809" s="197"/>
      <c r="P809" s="197"/>
      <c r="Q809" s="197"/>
      <c r="R809" s="197"/>
      <c r="S809" s="197"/>
      <c r="T809" s="197"/>
      <c r="U809" s="198"/>
      <c r="V809" s="257"/>
      <c r="W809" s="258"/>
      <c r="X809" s="200"/>
      <c r="Y809" s="43"/>
      <c r="Z809" s="199"/>
      <c r="AA809" s="199"/>
      <c r="AB809" s="199"/>
      <c r="AC809" s="199"/>
      <c r="AD809" s="199"/>
      <c r="AE809" s="43"/>
      <c r="AF809" s="199"/>
      <c r="AG809" s="196"/>
      <c r="AH809" s="201"/>
      <c r="AI809" s="201"/>
      <c r="AJ809" s="201"/>
      <c r="AK809" s="43"/>
      <c r="AL809" s="43"/>
      <c r="AM809" s="43"/>
      <c r="AN809" s="64"/>
      <c r="AO809" s="64"/>
      <c r="AP809" s="202"/>
      <c r="AQ809" s="202"/>
      <c r="AR809" s="64"/>
    </row>
    <row r="810" spans="1:44" ht="15.75" customHeight="1" x14ac:dyDescent="0.2">
      <c r="A810" s="43"/>
      <c r="B810" s="43"/>
      <c r="C810" s="43"/>
      <c r="D810" s="43"/>
      <c r="E810" s="43"/>
      <c r="F810" s="43"/>
      <c r="G810" s="194"/>
      <c r="H810" s="194"/>
      <c r="I810" s="194"/>
      <c r="J810" s="196"/>
      <c r="K810" s="196"/>
      <c r="L810" s="196"/>
      <c r="M810" s="196"/>
      <c r="N810" s="196"/>
      <c r="O810" s="197"/>
      <c r="P810" s="197"/>
      <c r="Q810" s="197"/>
      <c r="R810" s="197"/>
      <c r="S810" s="197"/>
      <c r="T810" s="197"/>
      <c r="U810" s="198"/>
      <c r="V810" s="257"/>
      <c r="W810" s="258"/>
      <c r="X810" s="200"/>
      <c r="Y810" s="43"/>
      <c r="Z810" s="199"/>
      <c r="AA810" s="199"/>
      <c r="AB810" s="199"/>
      <c r="AC810" s="199"/>
      <c r="AD810" s="199"/>
      <c r="AE810" s="43"/>
      <c r="AF810" s="199"/>
      <c r="AG810" s="196"/>
      <c r="AH810" s="201"/>
      <c r="AI810" s="201"/>
      <c r="AJ810" s="201"/>
      <c r="AK810" s="43"/>
      <c r="AL810" s="43"/>
      <c r="AM810" s="43"/>
      <c r="AN810" s="64"/>
      <c r="AO810" s="64"/>
      <c r="AP810" s="202"/>
      <c r="AQ810" s="202"/>
      <c r="AR810" s="64"/>
    </row>
    <row r="811" spans="1:44" ht="15.75" customHeight="1" x14ac:dyDescent="0.2">
      <c r="A811" s="43"/>
      <c r="B811" s="43"/>
      <c r="C811" s="43"/>
      <c r="D811" s="43"/>
      <c r="E811" s="43"/>
      <c r="F811" s="43"/>
      <c r="G811" s="194"/>
      <c r="H811" s="194"/>
      <c r="I811" s="194"/>
      <c r="J811" s="196"/>
      <c r="K811" s="196"/>
      <c r="L811" s="196"/>
      <c r="M811" s="196"/>
      <c r="N811" s="196"/>
      <c r="O811" s="197"/>
      <c r="P811" s="197"/>
      <c r="Q811" s="197"/>
      <c r="R811" s="197"/>
      <c r="S811" s="197"/>
      <c r="T811" s="197"/>
      <c r="U811" s="198"/>
      <c r="V811" s="257"/>
      <c r="W811" s="258"/>
      <c r="X811" s="200"/>
      <c r="Y811" s="43"/>
      <c r="Z811" s="199"/>
      <c r="AA811" s="199"/>
      <c r="AB811" s="199"/>
      <c r="AC811" s="199"/>
      <c r="AD811" s="199"/>
      <c r="AE811" s="43"/>
      <c r="AF811" s="199"/>
      <c r="AG811" s="196"/>
      <c r="AH811" s="201"/>
      <c r="AI811" s="201"/>
      <c r="AJ811" s="201"/>
      <c r="AK811" s="43"/>
      <c r="AL811" s="43"/>
      <c r="AM811" s="43"/>
      <c r="AN811" s="64"/>
      <c r="AO811" s="64"/>
      <c r="AP811" s="202"/>
      <c r="AQ811" s="202"/>
      <c r="AR811" s="64"/>
    </row>
    <row r="812" spans="1:44" ht="15.75" customHeight="1" x14ac:dyDescent="0.2">
      <c r="A812" s="43"/>
      <c r="B812" s="43"/>
      <c r="C812" s="43"/>
      <c r="D812" s="43"/>
      <c r="E812" s="43"/>
      <c r="F812" s="43"/>
      <c r="G812" s="194"/>
      <c r="H812" s="194"/>
      <c r="I812" s="194"/>
      <c r="J812" s="196"/>
      <c r="K812" s="196"/>
      <c r="L812" s="196"/>
      <c r="M812" s="196"/>
      <c r="N812" s="196"/>
      <c r="O812" s="197"/>
      <c r="P812" s="197"/>
      <c r="Q812" s="197"/>
      <c r="R812" s="197"/>
      <c r="S812" s="197"/>
      <c r="T812" s="197"/>
      <c r="U812" s="198"/>
      <c r="V812" s="257"/>
      <c r="W812" s="258"/>
      <c r="X812" s="200"/>
      <c r="Y812" s="43"/>
      <c r="Z812" s="199"/>
      <c r="AA812" s="199"/>
      <c r="AB812" s="199"/>
      <c r="AC812" s="199"/>
      <c r="AD812" s="199"/>
      <c r="AE812" s="43"/>
      <c r="AF812" s="199"/>
      <c r="AG812" s="196"/>
      <c r="AH812" s="201"/>
      <c r="AI812" s="201"/>
      <c r="AJ812" s="201"/>
      <c r="AK812" s="43"/>
      <c r="AL812" s="43"/>
      <c r="AM812" s="43"/>
      <c r="AN812" s="64"/>
      <c r="AO812" s="64"/>
      <c r="AP812" s="202"/>
      <c r="AQ812" s="202"/>
      <c r="AR812" s="64"/>
    </row>
    <row r="813" spans="1:44" ht="15.75" customHeight="1" x14ac:dyDescent="0.2">
      <c r="A813" s="43"/>
      <c r="B813" s="43"/>
      <c r="C813" s="43"/>
      <c r="D813" s="43"/>
      <c r="E813" s="43"/>
      <c r="F813" s="43"/>
      <c r="G813" s="194"/>
      <c r="H813" s="194"/>
      <c r="I813" s="194"/>
      <c r="J813" s="196"/>
      <c r="K813" s="196"/>
      <c r="L813" s="196"/>
      <c r="M813" s="196"/>
      <c r="N813" s="196"/>
      <c r="O813" s="197"/>
      <c r="P813" s="197"/>
      <c r="Q813" s="197"/>
      <c r="R813" s="197"/>
      <c r="S813" s="197"/>
      <c r="T813" s="197"/>
      <c r="U813" s="198"/>
      <c r="V813" s="257"/>
      <c r="W813" s="258"/>
      <c r="X813" s="200"/>
      <c r="Y813" s="43"/>
      <c r="Z813" s="199"/>
      <c r="AA813" s="199"/>
      <c r="AB813" s="199"/>
      <c r="AC813" s="199"/>
      <c r="AD813" s="199"/>
      <c r="AE813" s="43"/>
      <c r="AF813" s="199"/>
      <c r="AG813" s="196"/>
      <c r="AH813" s="201"/>
      <c r="AI813" s="201"/>
      <c r="AJ813" s="201"/>
      <c r="AK813" s="43"/>
      <c r="AL813" s="43"/>
      <c r="AM813" s="43"/>
      <c r="AN813" s="64"/>
      <c r="AO813" s="64"/>
      <c r="AP813" s="202"/>
      <c r="AQ813" s="202"/>
      <c r="AR813" s="64"/>
    </row>
    <row r="814" spans="1:44" ht="15.75" customHeight="1" x14ac:dyDescent="0.2">
      <c r="A814" s="43"/>
      <c r="B814" s="43"/>
      <c r="C814" s="43"/>
      <c r="D814" s="43"/>
      <c r="E814" s="43"/>
      <c r="F814" s="43"/>
      <c r="G814" s="194"/>
      <c r="H814" s="194"/>
      <c r="I814" s="194"/>
      <c r="J814" s="196"/>
      <c r="K814" s="196"/>
      <c r="L814" s="196"/>
      <c r="M814" s="196"/>
      <c r="N814" s="196"/>
      <c r="O814" s="197"/>
      <c r="P814" s="197"/>
      <c r="Q814" s="197"/>
      <c r="R814" s="197"/>
      <c r="S814" s="197"/>
      <c r="T814" s="197"/>
      <c r="U814" s="198"/>
      <c r="V814" s="257"/>
      <c r="W814" s="258"/>
      <c r="X814" s="200"/>
      <c r="Y814" s="43"/>
      <c r="Z814" s="199"/>
      <c r="AA814" s="199"/>
      <c r="AB814" s="199"/>
      <c r="AC814" s="199"/>
      <c r="AD814" s="199"/>
      <c r="AE814" s="43"/>
      <c r="AF814" s="199"/>
      <c r="AG814" s="196"/>
      <c r="AH814" s="201"/>
      <c r="AI814" s="201"/>
      <c r="AJ814" s="201"/>
      <c r="AK814" s="43"/>
      <c r="AL814" s="43"/>
      <c r="AM814" s="43"/>
      <c r="AN814" s="64"/>
      <c r="AO814" s="64"/>
      <c r="AP814" s="202"/>
      <c r="AQ814" s="202"/>
      <c r="AR814" s="64"/>
    </row>
    <row r="815" spans="1:44" ht="15.75" customHeight="1" x14ac:dyDescent="0.2">
      <c r="A815" s="43"/>
      <c r="B815" s="43"/>
      <c r="C815" s="43"/>
      <c r="D815" s="43"/>
      <c r="E815" s="43"/>
      <c r="F815" s="43"/>
      <c r="G815" s="194"/>
      <c r="H815" s="194"/>
      <c r="I815" s="194"/>
      <c r="J815" s="196"/>
      <c r="K815" s="196"/>
      <c r="L815" s="196"/>
      <c r="M815" s="196"/>
      <c r="N815" s="196"/>
      <c r="O815" s="197"/>
      <c r="P815" s="197"/>
      <c r="Q815" s="197"/>
      <c r="R815" s="197"/>
      <c r="S815" s="197"/>
      <c r="T815" s="197"/>
      <c r="U815" s="198"/>
      <c r="V815" s="257"/>
      <c r="W815" s="258"/>
      <c r="X815" s="200"/>
      <c r="Y815" s="43"/>
      <c r="Z815" s="199"/>
      <c r="AA815" s="199"/>
      <c r="AB815" s="199"/>
      <c r="AC815" s="199"/>
      <c r="AD815" s="199"/>
      <c r="AE815" s="43"/>
      <c r="AF815" s="199"/>
      <c r="AG815" s="196"/>
      <c r="AH815" s="201"/>
      <c r="AI815" s="201"/>
      <c r="AJ815" s="201"/>
      <c r="AK815" s="43"/>
      <c r="AL815" s="43"/>
      <c r="AM815" s="43"/>
      <c r="AN815" s="64"/>
      <c r="AO815" s="64"/>
      <c r="AP815" s="202"/>
      <c r="AQ815" s="202"/>
      <c r="AR815" s="64"/>
    </row>
    <row r="816" spans="1:44" ht="15.75" customHeight="1" x14ac:dyDescent="0.2">
      <c r="A816" s="43"/>
      <c r="B816" s="43"/>
      <c r="C816" s="43"/>
      <c r="D816" s="43"/>
      <c r="E816" s="43"/>
      <c r="F816" s="43"/>
      <c r="G816" s="194"/>
      <c r="H816" s="194"/>
      <c r="I816" s="194"/>
      <c r="J816" s="196"/>
      <c r="K816" s="196"/>
      <c r="L816" s="196"/>
      <c r="M816" s="196"/>
      <c r="N816" s="196"/>
      <c r="O816" s="197"/>
      <c r="P816" s="197"/>
      <c r="Q816" s="197"/>
      <c r="R816" s="197"/>
      <c r="S816" s="197"/>
      <c r="T816" s="197"/>
      <c r="U816" s="198"/>
      <c r="V816" s="257"/>
      <c r="W816" s="258"/>
      <c r="X816" s="200"/>
      <c r="Y816" s="43"/>
      <c r="Z816" s="199"/>
      <c r="AA816" s="199"/>
      <c r="AB816" s="199"/>
      <c r="AC816" s="199"/>
      <c r="AD816" s="199"/>
      <c r="AE816" s="43"/>
      <c r="AF816" s="199"/>
      <c r="AG816" s="196"/>
      <c r="AH816" s="201"/>
      <c r="AI816" s="201"/>
      <c r="AJ816" s="201"/>
      <c r="AK816" s="43"/>
      <c r="AL816" s="43"/>
      <c r="AM816" s="43"/>
      <c r="AN816" s="64"/>
      <c r="AO816" s="64"/>
      <c r="AP816" s="202"/>
      <c r="AQ816" s="202"/>
      <c r="AR816" s="64"/>
    </row>
    <row r="817" spans="1:44" ht="15.75" customHeight="1" x14ac:dyDescent="0.2">
      <c r="A817" s="43"/>
      <c r="B817" s="43"/>
      <c r="C817" s="43"/>
      <c r="D817" s="43"/>
      <c r="E817" s="43"/>
      <c r="F817" s="43"/>
      <c r="G817" s="194"/>
      <c r="H817" s="194"/>
      <c r="I817" s="194"/>
      <c r="J817" s="196"/>
      <c r="K817" s="196"/>
      <c r="L817" s="196"/>
      <c r="M817" s="196"/>
      <c r="N817" s="196"/>
      <c r="O817" s="197"/>
      <c r="P817" s="197"/>
      <c r="Q817" s="197"/>
      <c r="R817" s="197"/>
      <c r="S817" s="197"/>
      <c r="T817" s="197"/>
      <c r="U817" s="198"/>
      <c r="V817" s="257"/>
      <c r="W817" s="258"/>
      <c r="X817" s="200"/>
      <c r="Y817" s="43"/>
      <c r="Z817" s="199"/>
      <c r="AA817" s="199"/>
      <c r="AB817" s="199"/>
      <c r="AC817" s="199"/>
      <c r="AD817" s="199"/>
      <c r="AE817" s="43"/>
      <c r="AF817" s="199"/>
      <c r="AG817" s="196"/>
      <c r="AH817" s="201"/>
      <c r="AI817" s="201"/>
      <c r="AJ817" s="201"/>
      <c r="AK817" s="43"/>
      <c r="AL817" s="43"/>
      <c r="AM817" s="43"/>
      <c r="AN817" s="64"/>
      <c r="AO817" s="64"/>
      <c r="AP817" s="202"/>
      <c r="AQ817" s="202"/>
      <c r="AR817" s="64"/>
    </row>
    <row r="818" spans="1:44" ht="15.75" customHeight="1" x14ac:dyDescent="0.2">
      <c r="A818" s="43"/>
      <c r="B818" s="43"/>
      <c r="C818" s="43"/>
      <c r="D818" s="43"/>
      <c r="E818" s="43"/>
      <c r="F818" s="43"/>
      <c r="G818" s="194"/>
      <c r="H818" s="194"/>
      <c r="I818" s="194"/>
      <c r="J818" s="196"/>
      <c r="K818" s="196"/>
      <c r="L818" s="196"/>
      <c r="M818" s="196"/>
      <c r="N818" s="196"/>
      <c r="O818" s="197"/>
      <c r="P818" s="197"/>
      <c r="Q818" s="197"/>
      <c r="R818" s="197"/>
      <c r="S818" s="197"/>
      <c r="T818" s="197"/>
      <c r="U818" s="198"/>
      <c r="V818" s="257"/>
      <c r="W818" s="258"/>
      <c r="X818" s="200"/>
      <c r="Y818" s="43"/>
      <c r="Z818" s="199"/>
      <c r="AA818" s="199"/>
      <c r="AB818" s="199"/>
      <c r="AC818" s="199"/>
      <c r="AD818" s="199"/>
      <c r="AE818" s="43"/>
      <c r="AF818" s="199"/>
      <c r="AG818" s="196"/>
      <c r="AH818" s="201"/>
      <c r="AI818" s="201"/>
      <c r="AJ818" s="201"/>
      <c r="AK818" s="43"/>
      <c r="AL818" s="43"/>
      <c r="AM818" s="43"/>
      <c r="AN818" s="64"/>
      <c r="AO818" s="64"/>
      <c r="AP818" s="202"/>
      <c r="AQ818" s="202"/>
      <c r="AR818" s="64"/>
    </row>
    <row r="819" spans="1:44" ht="15.75" customHeight="1" x14ac:dyDescent="0.2">
      <c r="A819" s="43"/>
      <c r="B819" s="43"/>
      <c r="C819" s="43"/>
      <c r="D819" s="43"/>
      <c r="E819" s="43"/>
      <c r="F819" s="43"/>
      <c r="G819" s="194"/>
      <c r="H819" s="194"/>
      <c r="I819" s="194"/>
      <c r="J819" s="196"/>
      <c r="K819" s="196"/>
      <c r="L819" s="196"/>
      <c r="M819" s="196"/>
      <c r="N819" s="196"/>
      <c r="O819" s="197"/>
      <c r="P819" s="197"/>
      <c r="Q819" s="197"/>
      <c r="R819" s="197"/>
      <c r="S819" s="197"/>
      <c r="T819" s="197"/>
      <c r="U819" s="198"/>
      <c r="V819" s="257"/>
      <c r="W819" s="258"/>
      <c r="X819" s="200"/>
      <c r="Y819" s="43"/>
      <c r="Z819" s="199"/>
      <c r="AA819" s="199"/>
      <c r="AB819" s="199"/>
      <c r="AC819" s="199"/>
      <c r="AD819" s="199"/>
      <c r="AE819" s="43"/>
      <c r="AF819" s="199"/>
      <c r="AG819" s="196"/>
      <c r="AH819" s="201"/>
      <c r="AI819" s="201"/>
      <c r="AJ819" s="201"/>
      <c r="AK819" s="43"/>
      <c r="AL819" s="43"/>
      <c r="AM819" s="43"/>
      <c r="AN819" s="64"/>
      <c r="AO819" s="64"/>
      <c r="AP819" s="202"/>
      <c r="AQ819" s="202"/>
      <c r="AR819" s="64"/>
    </row>
    <row r="820" spans="1:44" ht="15.75" customHeight="1" x14ac:dyDescent="0.2">
      <c r="A820" s="43"/>
      <c r="B820" s="43"/>
      <c r="C820" s="43"/>
      <c r="D820" s="43"/>
      <c r="E820" s="43"/>
      <c r="F820" s="43"/>
      <c r="G820" s="194"/>
      <c r="H820" s="194"/>
      <c r="I820" s="194"/>
      <c r="J820" s="196"/>
      <c r="K820" s="196"/>
      <c r="L820" s="196"/>
      <c r="M820" s="196"/>
      <c r="N820" s="196"/>
      <c r="O820" s="197"/>
      <c r="P820" s="197"/>
      <c r="Q820" s="197"/>
      <c r="R820" s="197"/>
      <c r="S820" s="197"/>
      <c r="T820" s="197"/>
      <c r="U820" s="198"/>
      <c r="V820" s="257"/>
      <c r="W820" s="258"/>
      <c r="X820" s="200"/>
      <c r="Y820" s="43"/>
      <c r="Z820" s="199"/>
      <c r="AA820" s="199"/>
      <c r="AB820" s="199"/>
      <c r="AC820" s="199"/>
      <c r="AD820" s="199"/>
      <c r="AE820" s="43"/>
      <c r="AF820" s="199"/>
      <c r="AG820" s="196"/>
      <c r="AH820" s="201"/>
      <c r="AI820" s="201"/>
      <c r="AJ820" s="201"/>
      <c r="AK820" s="43"/>
      <c r="AL820" s="43"/>
      <c r="AM820" s="43"/>
      <c r="AN820" s="64"/>
      <c r="AO820" s="64"/>
      <c r="AP820" s="202"/>
      <c r="AQ820" s="202"/>
      <c r="AR820" s="64"/>
    </row>
    <row r="821" spans="1:44" ht="15.75" customHeight="1" x14ac:dyDescent="0.2">
      <c r="A821" s="43"/>
      <c r="B821" s="43"/>
      <c r="C821" s="43"/>
      <c r="D821" s="43"/>
      <c r="E821" s="43"/>
      <c r="F821" s="43"/>
      <c r="G821" s="194"/>
      <c r="H821" s="194"/>
      <c r="I821" s="194"/>
      <c r="J821" s="196"/>
      <c r="K821" s="196"/>
      <c r="L821" s="196"/>
      <c r="M821" s="196"/>
      <c r="N821" s="196"/>
      <c r="O821" s="197"/>
      <c r="P821" s="197"/>
      <c r="Q821" s="197"/>
      <c r="R821" s="197"/>
      <c r="S821" s="197"/>
      <c r="T821" s="197"/>
      <c r="U821" s="198"/>
      <c r="V821" s="257"/>
      <c r="W821" s="258"/>
      <c r="X821" s="200"/>
      <c r="Y821" s="43"/>
      <c r="Z821" s="199"/>
      <c r="AA821" s="199"/>
      <c r="AB821" s="199"/>
      <c r="AC821" s="199"/>
      <c r="AD821" s="199"/>
      <c r="AE821" s="43"/>
      <c r="AF821" s="199"/>
      <c r="AG821" s="196"/>
      <c r="AH821" s="201"/>
      <c r="AI821" s="201"/>
      <c r="AJ821" s="201"/>
      <c r="AK821" s="43"/>
      <c r="AL821" s="43"/>
      <c r="AM821" s="43"/>
      <c r="AN821" s="64"/>
      <c r="AO821" s="64"/>
      <c r="AP821" s="202"/>
      <c r="AQ821" s="202"/>
      <c r="AR821" s="64"/>
    </row>
    <row r="822" spans="1:44" ht="15.75" customHeight="1" x14ac:dyDescent="0.2">
      <c r="A822" s="43"/>
      <c r="B822" s="43"/>
      <c r="C822" s="43"/>
      <c r="D822" s="43"/>
      <c r="E822" s="43"/>
      <c r="F822" s="43"/>
      <c r="G822" s="194"/>
      <c r="H822" s="194"/>
      <c r="I822" s="194"/>
      <c r="J822" s="196"/>
      <c r="K822" s="196"/>
      <c r="L822" s="196"/>
      <c r="M822" s="196"/>
      <c r="N822" s="196"/>
      <c r="O822" s="197"/>
      <c r="P822" s="197"/>
      <c r="Q822" s="197"/>
      <c r="R822" s="197"/>
      <c r="S822" s="197"/>
      <c r="T822" s="197"/>
      <c r="U822" s="198"/>
      <c r="V822" s="257"/>
      <c r="W822" s="258"/>
      <c r="X822" s="200"/>
      <c r="Y822" s="43"/>
      <c r="Z822" s="199"/>
      <c r="AA822" s="199"/>
      <c r="AB822" s="199"/>
      <c r="AC822" s="199"/>
      <c r="AD822" s="199"/>
      <c r="AE822" s="43"/>
      <c r="AF822" s="199"/>
      <c r="AG822" s="196"/>
      <c r="AH822" s="201"/>
      <c r="AI822" s="201"/>
      <c r="AJ822" s="201"/>
      <c r="AK822" s="43"/>
      <c r="AL822" s="43"/>
      <c r="AM822" s="43"/>
      <c r="AN822" s="64"/>
      <c r="AO822" s="64"/>
      <c r="AP822" s="202"/>
      <c r="AQ822" s="202"/>
      <c r="AR822" s="64"/>
    </row>
    <row r="823" spans="1:44" ht="15.75" customHeight="1" x14ac:dyDescent="0.2">
      <c r="A823" s="43"/>
      <c r="B823" s="43"/>
      <c r="C823" s="43"/>
      <c r="D823" s="43"/>
      <c r="E823" s="43"/>
      <c r="F823" s="43"/>
      <c r="G823" s="194"/>
      <c r="H823" s="194"/>
      <c r="I823" s="194"/>
      <c r="J823" s="196"/>
      <c r="K823" s="196"/>
      <c r="L823" s="196"/>
      <c r="M823" s="196"/>
      <c r="N823" s="196"/>
      <c r="O823" s="197"/>
      <c r="P823" s="197"/>
      <c r="Q823" s="197"/>
      <c r="R823" s="197"/>
      <c r="S823" s="197"/>
      <c r="T823" s="197"/>
      <c r="U823" s="198"/>
      <c r="V823" s="257"/>
      <c r="W823" s="258"/>
      <c r="X823" s="200"/>
      <c r="Y823" s="43"/>
      <c r="Z823" s="199"/>
      <c r="AA823" s="199"/>
      <c r="AB823" s="199"/>
      <c r="AC823" s="199"/>
      <c r="AD823" s="199"/>
      <c r="AE823" s="43"/>
      <c r="AF823" s="199"/>
      <c r="AG823" s="196"/>
      <c r="AH823" s="201"/>
      <c r="AI823" s="201"/>
      <c r="AJ823" s="201"/>
      <c r="AK823" s="43"/>
      <c r="AL823" s="43"/>
      <c r="AM823" s="43"/>
      <c r="AN823" s="64"/>
      <c r="AO823" s="64"/>
      <c r="AP823" s="202"/>
      <c r="AQ823" s="202"/>
      <c r="AR823" s="64"/>
    </row>
    <row r="824" spans="1:44" ht="15.75" customHeight="1" x14ac:dyDescent="0.2">
      <c r="A824" s="43"/>
      <c r="B824" s="43"/>
      <c r="C824" s="43"/>
      <c r="D824" s="43"/>
      <c r="E824" s="43"/>
      <c r="F824" s="43"/>
      <c r="G824" s="194"/>
      <c r="H824" s="194"/>
      <c r="I824" s="194"/>
      <c r="J824" s="196"/>
      <c r="K824" s="196"/>
      <c r="L824" s="196"/>
      <c r="M824" s="196"/>
      <c r="N824" s="196"/>
      <c r="O824" s="197"/>
      <c r="P824" s="197"/>
      <c r="Q824" s="197"/>
      <c r="R824" s="197"/>
      <c r="S824" s="197"/>
      <c r="T824" s="197"/>
      <c r="U824" s="198"/>
      <c r="V824" s="257"/>
      <c r="W824" s="258"/>
      <c r="X824" s="200"/>
      <c r="Y824" s="43"/>
      <c r="Z824" s="199"/>
      <c r="AA824" s="199"/>
      <c r="AB824" s="199"/>
      <c r="AC824" s="199"/>
      <c r="AD824" s="199"/>
      <c r="AE824" s="43"/>
      <c r="AF824" s="199"/>
      <c r="AG824" s="196"/>
      <c r="AH824" s="201"/>
      <c r="AI824" s="201"/>
      <c r="AJ824" s="201"/>
      <c r="AK824" s="43"/>
      <c r="AL824" s="43"/>
      <c r="AM824" s="43"/>
      <c r="AN824" s="64"/>
      <c r="AO824" s="64"/>
      <c r="AP824" s="202"/>
      <c r="AQ824" s="202"/>
      <c r="AR824" s="64"/>
    </row>
    <row r="825" spans="1:44" ht="15.75" customHeight="1" x14ac:dyDescent="0.2">
      <c r="A825" s="43"/>
      <c r="B825" s="43"/>
      <c r="C825" s="43"/>
      <c r="D825" s="43"/>
      <c r="E825" s="43"/>
      <c r="F825" s="43"/>
      <c r="G825" s="194"/>
      <c r="H825" s="194"/>
      <c r="I825" s="194"/>
      <c r="J825" s="196"/>
      <c r="K825" s="196"/>
      <c r="L825" s="196"/>
      <c r="M825" s="196"/>
      <c r="N825" s="196"/>
      <c r="O825" s="197"/>
      <c r="P825" s="197"/>
      <c r="Q825" s="197"/>
      <c r="R825" s="197"/>
      <c r="S825" s="197"/>
      <c r="T825" s="197"/>
      <c r="U825" s="198"/>
      <c r="V825" s="257"/>
      <c r="W825" s="258"/>
      <c r="X825" s="200"/>
      <c r="Y825" s="43"/>
      <c r="Z825" s="199"/>
      <c r="AA825" s="199"/>
      <c r="AB825" s="199"/>
      <c r="AC825" s="199"/>
      <c r="AD825" s="199"/>
      <c r="AE825" s="43"/>
      <c r="AF825" s="199"/>
      <c r="AG825" s="196"/>
      <c r="AH825" s="201"/>
      <c r="AI825" s="201"/>
      <c r="AJ825" s="201"/>
      <c r="AK825" s="43"/>
      <c r="AL825" s="43"/>
      <c r="AM825" s="43"/>
      <c r="AN825" s="64"/>
      <c r="AO825" s="64"/>
      <c r="AP825" s="202"/>
      <c r="AQ825" s="202"/>
      <c r="AR825" s="64"/>
    </row>
    <row r="826" spans="1:44" ht="15.75" customHeight="1" x14ac:dyDescent="0.2">
      <c r="A826" s="43"/>
      <c r="B826" s="43"/>
      <c r="C826" s="43"/>
      <c r="D826" s="43"/>
      <c r="E826" s="43"/>
      <c r="F826" s="43"/>
      <c r="G826" s="194"/>
      <c r="H826" s="194"/>
      <c r="I826" s="194"/>
      <c r="J826" s="196"/>
      <c r="K826" s="196"/>
      <c r="L826" s="196"/>
      <c r="M826" s="196"/>
      <c r="N826" s="196"/>
      <c r="O826" s="197"/>
      <c r="P826" s="197"/>
      <c r="Q826" s="197"/>
      <c r="R826" s="197"/>
      <c r="S826" s="197"/>
      <c r="T826" s="197"/>
      <c r="U826" s="198"/>
      <c r="V826" s="257"/>
      <c r="W826" s="258"/>
      <c r="X826" s="200"/>
      <c r="Y826" s="43"/>
      <c r="Z826" s="199"/>
      <c r="AA826" s="199"/>
      <c r="AB826" s="199"/>
      <c r="AC826" s="199"/>
      <c r="AD826" s="199"/>
      <c r="AE826" s="43"/>
      <c r="AF826" s="199"/>
      <c r="AG826" s="196"/>
      <c r="AH826" s="201"/>
      <c r="AI826" s="201"/>
      <c r="AJ826" s="201"/>
      <c r="AK826" s="43"/>
      <c r="AL826" s="43"/>
      <c r="AM826" s="43"/>
      <c r="AN826" s="64"/>
      <c r="AO826" s="64"/>
      <c r="AP826" s="202"/>
      <c r="AQ826" s="202"/>
      <c r="AR826" s="64"/>
    </row>
    <row r="827" spans="1:44" ht="15.75" customHeight="1" x14ac:dyDescent="0.2">
      <c r="A827" s="43"/>
      <c r="B827" s="43"/>
      <c r="C827" s="43"/>
      <c r="D827" s="43"/>
      <c r="E827" s="43"/>
      <c r="F827" s="43"/>
      <c r="G827" s="194"/>
      <c r="H827" s="194"/>
      <c r="I827" s="194"/>
      <c r="J827" s="196"/>
      <c r="K827" s="196"/>
      <c r="L827" s="196"/>
      <c r="M827" s="196"/>
      <c r="N827" s="196"/>
      <c r="O827" s="197"/>
      <c r="P827" s="197"/>
      <c r="Q827" s="197"/>
      <c r="R827" s="197"/>
      <c r="S827" s="197"/>
      <c r="T827" s="197"/>
      <c r="U827" s="198"/>
      <c r="V827" s="257"/>
      <c r="W827" s="258"/>
      <c r="X827" s="200"/>
      <c r="Y827" s="43"/>
      <c r="Z827" s="199"/>
      <c r="AA827" s="199"/>
      <c r="AB827" s="199"/>
      <c r="AC827" s="199"/>
      <c r="AD827" s="199"/>
      <c r="AE827" s="43"/>
      <c r="AF827" s="199"/>
      <c r="AG827" s="196"/>
      <c r="AH827" s="201"/>
      <c r="AI827" s="201"/>
      <c r="AJ827" s="201"/>
      <c r="AK827" s="43"/>
      <c r="AL827" s="43"/>
      <c r="AM827" s="43"/>
      <c r="AN827" s="64"/>
      <c r="AO827" s="64"/>
      <c r="AP827" s="202"/>
      <c r="AQ827" s="202"/>
      <c r="AR827" s="64"/>
    </row>
    <row r="828" spans="1:44" ht="15.75" customHeight="1" x14ac:dyDescent="0.2">
      <c r="A828" s="43"/>
      <c r="B828" s="43"/>
      <c r="C828" s="43"/>
      <c r="D828" s="43"/>
      <c r="E828" s="43"/>
      <c r="F828" s="43"/>
      <c r="G828" s="194"/>
      <c r="H828" s="194"/>
      <c r="I828" s="194"/>
      <c r="J828" s="196"/>
      <c r="K828" s="196"/>
      <c r="L828" s="196"/>
      <c r="M828" s="196"/>
      <c r="N828" s="196"/>
      <c r="O828" s="197"/>
      <c r="P828" s="197"/>
      <c r="Q828" s="197"/>
      <c r="R828" s="197"/>
      <c r="S828" s="197"/>
      <c r="T828" s="197"/>
      <c r="U828" s="198"/>
      <c r="V828" s="257"/>
      <c r="W828" s="258"/>
      <c r="X828" s="200"/>
      <c r="Y828" s="43"/>
      <c r="Z828" s="199"/>
      <c r="AA828" s="199"/>
      <c r="AB828" s="199"/>
      <c r="AC828" s="199"/>
      <c r="AD828" s="199"/>
      <c r="AE828" s="43"/>
      <c r="AF828" s="199"/>
      <c r="AG828" s="196"/>
      <c r="AH828" s="201"/>
      <c r="AI828" s="201"/>
      <c r="AJ828" s="201"/>
      <c r="AK828" s="43"/>
      <c r="AL828" s="43"/>
      <c r="AM828" s="43"/>
      <c r="AN828" s="64"/>
      <c r="AO828" s="64"/>
      <c r="AP828" s="202"/>
      <c r="AQ828" s="202"/>
      <c r="AR828" s="64"/>
    </row>
    <row r="829" spans="1:44" ht="15.75" customHeight="1" x14ac:dyDescent="0.2">
      <c r="A829" s="43"/>
      <c r="B829" s="43"/>
      <c r="C829" s="43"/>
      <c r="D829" s="43"/>
      <c r="E829" s="43"/>
      <c r="F829" s="43"/>
      <c r="G829" s="194"/>
      <c r="H829" s="194"/>
      <c r="I829" s="194"/>
      <c r="J829" s="196"/>
      <c r="K829" s="196"/>
      <c r="L829" s="196"/>
      <c r="M829" s="196"/>
      <c r="N829" s="196"/>
      <c r="O829" s="197"/>
      <c r="P829" s="197"/>
      <c r="Q829" s="197"/>
      <c r="R829" s="197"/>
      <c r="S829" s="197"/>
      <c r="T829" s="197"/>
      <c r="U829" s="198"/>
      <c r="V829" s="257"/>
      <c r="W829" s="258"/>
      <c r="X829" s="200"/>
      <c r="Y829" s="43"/>
      <c r="Z829" s="199"/>
      <c r="AA829" s="199"/>
      <c r="AB829" s="199"/>
      <c r="AC829" s="199"/>
      <c r="AD829" s="199"/>
      <c r="AE829" s="43"/>
      <c r="AF829" s="199"/>
      <c r="AG829" s="196"/>
      <c r="AH829" s="201"/>
      <c r="AI829" s="201"/>
      <c r="AJ829" s="201"/>
      <c r="AK829" s="43"/>
      <c r="AL829" s="43"/>
      <c r="AM829" s="43"/>
      <c r="AN829" s="64"/>
      <c r="AO829" s="64"/>
      <c r="AP829" s="202"/>
      <c r="AQ829" s="202"/>
      <c r="AR829" s="64"/>
    </row>
    <row r="830" spans="1:44" ht="15.75" customHeight="1" x14ac:dyDescent="0.2">
      <c r="A830" s="43"/>
      <c r="B830" s="43"/>
      <c r="C830" s="43"/>
      <c r="D830" s="43"/>
      <c r="E830" s="43"/>
      <c r="F830" s="43"/>
      <c r="G830" s="194"/>
      <c r="H830" s="194"/>
      <c r="I830" s="194"/>
      <c r="J830" s="196"/>
      <c r="K830" s="196"/>
      <c r="L830" s="196"/>
      <c r="M830" s="196"/>
      <c r="N830" s="196"/>
      <c r="O830" s="197"/>
      <c r="P830" s="197"/>
      <c r="Q830" s="197"/>
      <c r="R830" s="197"/>
      <c r="S830" s="197"/>
      <c r="T830" s="197"/>
      <c r="U830" s="198"/>
      <c r="V830" s="257"/>
      <c r="W830" s="258"/>
      <c r="X830" s="200"/>
      <c r="Y830" s="43"/>
      <c r="Z830" s="199"/>
      <c r="AA830" s="199"/>
      <c r="AB830" s="199"/>
      <c r="AC830" s="199"/>
      <c r="AD830" s="199"/>
      <c r="AE830" s="43"/>
      <c r="AF830" s="199"/>
      <c r="AG830" s="196"/>
      <c r="AH830" s="201"/>
      <c r="AI830" s="201"/>
      <c r="AJ830" s="201"/>
      <c r="AK830" s="43"/>
      <c r="AL830" s="43"/>
      <c r="AM830" s="43"/>
      <c r="AN830" s="64"/>
      <c r="AO830" s="64"/>
      <c r="AP830" s="202"/>
      <c r="AQ830" s="202"/>
      <c r="AR830" s="64"/>
    </row>
    <row r="831" spans="1:44" ht="15.75" customHeight="1" x14ac:dyDescent="0.2">
      <c r="A831" s="43"/>
      <c r="B831" s="43"/>
      <c r="C831" s="43"/>
      <c r="D831" s="43"/>
      <c r="E831" s="43"/>
      <c r="F831" s="43"/>
      <c r="G831" s="194"/>
      <c r="H831" s="194"/>
      <c r="I831" s="194"/>
      <c r="J831" s="196"/>
      <c r="K831" s="196"/>
      <c r="L831" s="196"/>
      <c r="M831" s="196"/>
      <c r="N831" s="196"/>
      <c r="O831" s="197"/>
      <c r="P831" s="197"/>
      <c r="Q831" s="197"/>
      <c r="R831" s="197"/>
      <c r="S831" s="197"/>
      <c r="T831" s="197"/>
      <c r="U831" s="198"/>
      <c r="V831" s="257"/>
      <c r="W831" s="258"/>
      <c r="X831" s="200"/>
      <c r="Y831" s="43"/>
      <c r="Z831" s="199"/>
      <c r="AA831" s="199"/>
      <c r="AB831" s="199"/>
      <c r="AC831" s="199"/>
      <c r="AD831" s="199"/>
      <c r="AE831" s="43"/>
      <c r="AF831" s="199"/>
      <c r="AG831" s="196"/>
      <c r="AH831" s="201"/>
      <c r="AI831" s="201"/>
      <c r="AJ831" s="201"/>
      <c r="AK831" s="43"/>
      <c r="AL831" s="43"/>
      <c r="AM831" s="43"/>
      <c r="AN831" s="64"/>
      <c r="AO831" s="64"/>
      <c r="AP831" s="202"/>
      <c r="AQ831" s="202"/>
      <c r="AR831" s="64"/>
    </row>
    <row r="832" spans="1:44" ht="15.75" customHeight="1" x14ac:dyDescent="0.2">
      <c r="A832" s="43"/>
      <c r="B832" s="43"/>
      <c r="C832" s="43"/>
      <c r="D832" s="43"/>
      <c r="E832" s="43"/>
      <c r="F832" s="43"/>
      <c r="G832" s="194"/>
      <c r="H832" s="194"/>
      <c r="I832" s="194"/>
      <c r="J832" s="196"/>
      <c r="K832" s="196"/>
      <c r="L832" s="196"/>
      <c r="M832" s="196"/>
      <c r="N832" s="196"/>
      <c r="O832" s="197"/>
      <c r="P832" s="197"/>
      <c r="Q832" s="197"/>
      <c r="R832" s="197"/>
      <c r="S832" s="197"/>
      <c r="T832" s="197"/>
      <c r="U832" s="198"/>
      <c r="V832" s="257"/>
      <c r="W832" s="258"/>
      <c r="X832" s="200"/>
      <c r="Y832" s="43"/>
      <c r="Z832" s="199"/>
      <c r="AA832" s="199"/>
      <c r="AB832" s="199"/>
      <c r="AC832" s="199"/>
      <c r="AD832" s="199"/>
      <c r="AE832" s="43"/>
      <c r="AF832" s="199"/>
      <c r="AG832" s="196"/>
      <c r="AH832" s="201"/>
      <c r="AI832" s="201"/>
      <c r="AJ832" s="201"/>
      <c r="AK832" s="43"/>
      <c r="AL832" s="43"/>
      <c r="AM832" s="43"/>
      <c r="AN832" s="64"/>
      <c r="AO832" s="64"/>
      <c r="AP832" s="202"/>
      <c r="AQ832" s="202"/>
      <c r="AR832" s="64"/>
    </row>
    <row r="833" spans="1:44" ht="15.75" customHeight="1" x14ac:dyDescent="0.2">
      <c r="A833" s="43"/>
      <c r="B833" s="43"/>
      <c r="C833" s="43"/>
      <c r="D833" s="43"/>
      <c r="E833" s="43"/>
      <c r="F833" s="43"/>
      <c r="G833" s="194"/>
      <c r="H833" s="194"/>
      <c r="I833" s="194"/>
      <c r="J833" s="196"/>
      <c r="K833" s="196"/>
      <c r="L833" s="196"/>
      <c r="M833" s="196"/>
      <c r="N833" s="196"/>
      <c r="O833" s="197"/>
      <c r="P833" s="197"/>
      <c r="Q833" s="197"/>
      <c r="R833" s="197"/>
      <c r="S833" s="197"/>
      <c r="T833" s="197"/>
      <c r="U833" s="198"/>
      <c r="V833" s="257"/>
      <c r="W833" s="258"/>
      <c r="X833" s="200"/>
      <c r="Y833" s="43"/>
      <c r="Z833" s="199"/>
      <c r="AA833" s="199"/>
      <c r="AB833" s="199"/>
      <c r="AC833" s="199"/>
      <c r="AD833" s="199"/>
      <c r="AE833" s="43"/>
      <c r="AF833" s="199"/>
      <c r="AG833" s="196"/>
      <c r="AH833" s="201"/>
      <c r="AI833" s="201"/>
      <c r="AJ833" s="201"/>
      <c r="AK833" s="43"/>
      <c r="AL833" s="43"/>
      <c r="AM833" s="43"/>
      <c r="AN833" s="64"/>
      <c r="AO833" s="64"/>
      <c r="AP833" s="202"/>
      <c r="AQ833" s="202"/>
      <c r="AR833" s="64"/>
    </row>
    <row r="834" spans="1:44" ht="15.75" customHeight="1" x14ac:dyDescent="0.2">
      <c r="A834" s="43"/>
      <c r="B834" s="43"/>
      <c r="C834" s="43"/>
      <c r="D834" s="43"/>
      <c r="E834" s="43"/>
      <c r="F834" s="43"/>
      <c r="G834" s="194"/>
      <c r="H834" s="194"/>
      <c r="I834" s="194"/>
      <c r="J834" s="196"/>
      <c r="K834" s="196"/>
      <c r="L834" s="196"/>
      <c r="M834" s="196"/>
      <c r="N834" s="196"/>
      <c r="O834" s="197"/>
      <c r="P834" s="197"/>
      <c r="Q834" s="197"/>
      <c r="R834" s="197"/>
      <c r="S834" s="197"/>
      <c r="T834" s="197"/>
      <c r="U834" s="198"/>
      <c r="V834" s="257"/>
      <c r="W834" s="258"/>
      <c r="X834" s="200"/>
      <c r="Y834" s="43"/>
      <c r="Z834" s="199"/>
      <c r="AA834" s="199"/>
      <c r="AB834" s="199"/>
      <c r="AC834" s="199"/>
      <c r="AD834" s="199"/>
      <c r="AE834" s="43"/>
      <c r="AF834" s="199"/>
      <c r="AG834" s="196"/>
      <c r="AH834" s="201"/>
      <c r="AI834" s="201"/>
      <c r="AJ834" s="201"/>
      <c r="AK834" s="43"/>
      <c r="AL834" s="43"/>
      <c r="AM834" s="43"/>
      <c r="AN834" s="64"/>
      <c r="AO834" s="64"/>
      <c r="AP834" s="202"/>
      <c r="AQ834" s="202"/>
      <c r="AR834" s="64"/>
    </row>
    <row r="835" spans="1:44" ht="15.75" customHeight="1" x14ac:dyDescent="0.2">
      <c r="A835" s="43"/>
      <c r="B835" s="43"/>
      <c r="C835" s="43"/>
      <c r="D835" s="43"/>
      <c r="E835" s="43"/>
      <c r="F835" s="43"/>
      <c r="G835" s="194"/>
      <c r="H835" s="194"/>
      <c r="I835" s="194"/>
      <c r="J835" s="196"/>
      <c r="K835" s="196"/>
      <c r="L835" s="196"/>
      <c r="M835" s="196"/>
      <c r="N835" s="196"/>
      <c r="O835" s="197"/>
      <c r="P835" s="197"/>
      <c r="Q835" s="197"/>
      <c r="R835" s="197"/>
      <c r="S835" s="197"/>
      <c r="T835" s="197"/>
      <c r="U835" s="198"/>
      <c r="V835" s="257"/>
      <c r="W835" s="258"/>
      <c r="X835" s="200"/>
      <c r="Y835" s="43"/>
      <c r="Z835" s="199"/>
      <c r="AA835" s="199"/>
      <c r="AB835" s="199"/>
      <c r="AC835" s="199"/>
      <c r="AD835" s="199"/>
      <c r="AE835" s="43"/>
      <c r="AF835" s="199"/>
      <c r="AG835" s="196"/>
      <c r="AH835" s="201"/>
      <c r="AI835" s="201"/>
      <c r="AJ835" s="201"/>
      <c r="AK835" s="43"/>
      <c r="AL835" s="43"/>
      <c r="AM835" s="43"/>
      <c r="AN835" s="64"/>
      <c r="AO835" s="64"/>
      <c r="AP835" s="202"/>
      <c r="AQ835" s="202"/>
      <c r="AR835" s="64"/>
    </row>
    <row r="836" spans="1:44" ht="15.75" customHeight="1" x14ac:dyDescent="0.2">
      <c r="A836" s="43"/>
      <c r="B836" s="43"/>
      <c r="C836" s="43"/>
      <c r="D836" s="43"/>
      <c r="E836" s="43"/>
      <c r="F836" s="43"/>
      <c r="G836" s="194"/>
      <c r="H836" s="194"/>
      <c r="I836" s="194"/>
      <c r="J836" s="196"/>
      <c r="K836" s="196"/>
      <c r="L836" s="196"/>
      <c r="M836" s="196"/>
      <c r="N836" s="196"/>
      <c r="O836" s="197"/>
      <c r="P836" s="197"/>
      <c r="Q836" s="197"/>
      <c r="R836" s="197"/>
      <c r="S836" s="197"/>
      <c r="T836" s="197"/>
      <c r="U836" s="198"/>
      <c r="V836" s="257"/>
      <c r="W836" s="258"/>
      <c r="X836" s="200"/>
      <c r="Y836" s="43"/>
      <c r="Z836" s="199"/>
      <c r="AA836" s="199"/>
      <c r="AB836" s="199"/>
      <c r="AC836" s="199"/>
      <c r="AD836" s="199"/>
      <c r="AE836" s="43"/>
      <c r="AF836" s="199"/>
      <c r="AG836" s="196"/>
      <c r="AH836" s="201"/>
      <c r="AI836" s="201"/>
      <c r="AJ836" s="201"/>
      <c r="AK836" s="43"/>
      <c r="AL836" s="43"/>
      <c r="AM836" s="43"/>
      <c r="AN836" s="64"/>
      <c r="AO836" s="64"/>
      <c r="AP836" s="202"/>
      <c r="AQ836" s="202"/>
      <c r="AR836" s="64"/>
    </row>
    <row r="837" spans="1:44" ht="15.75" customHeight="1" x14ac:dyDescent="0.2">
      <c r="A837" s="43"/>
      <c r="B837" s="43"/>
      <c r="C837" s="43"/>
      <c r="D837" s="43"/>
      <c r="E837" s="43"/>
      <c r="F837" s="43"/>
      <c r="G837" s="194"/>
      <c r="H837" s="194"/>
      <c r="I837" s="194"/>
      <c r="J837" s="196"/>
      <c r="K837" s="196"/>
      <c r="L837" s="196"/>
      <c r="M837" s="196"/>
      <c r="N837" s="196"/>
      <c r="O837" s="197"/>
      <c r="P837" s="197"/>
      <c r="Q837" s="197"/>
      <c r="R837" s="197"/>
      <c r="S837" s="197"/>
      <c r="T837" s="197"/>
      <c r="U837" s="198"/>
      <c r="V837" s="257"/>
      <c r="W837" s="258"/>
      <c r="X837" s="200"/>
      <c r="Y837" s="43"/>
      <c r="Z837" s="199"/>
      <c r="AA837" s="199"/>
      <c r="AB837" s="199"/>
      <c r="AC837" s="199"/>
      <c r="AD837" s="199"/>
      <c r="AE837" s="43"/>
      <c r="AF837" s="199"/>
      <c r="AG837" s="196"/>
      <c r="AH837" s="201"/>
      <c r="AI837" s="201"/>
      <c r="AJ837" s="201"/>
      <c r="AK837" s="43"/>
      <c r="AL837" s="43"/>
      <c r="AM837" s="43"/>
      <c r="AN837" s="64"/>
      <c r="AO837" s="64"/>
      <c r="AP837" s="202"/>
      <c r="AQ837" s="202"/>
      <c r="AR837" s="64"/>
    </row>
    <row r="838" spans="1:44" ht="15.75" customHeight="1" x14ac:dyDescent="0.2">
      <c r="A838" s="43"/>
      <c r="B838" s="43"/>
      <c r="C838" s="43"/>
      <c r="D838" s="43"/>
      <c r="E838" s="43"/>
      <c r="F838" s="43"/>
      <c r="G838" s="194"/>
      <c r="H838" s="194"/>
      <c r="I838" s="194"/>
      <c r="J838" s="196"/>
      <c r="K838" s="196"/>
      <c r="L838" s="196"/>
      <c r="M838" s="196"/>
      <c r="N838" s="196"/>
      <c r="O838" s="197"/>
      <c r="P838" s="197"/>
      <c r="Q838" s="197"/>
      <c r="R838" s="197"/>
      <c r="S838" s="197"/>
      <c r="T838" s="197"/>
      <c r="U838" s="198"/>
      <c r="V838" s="257"/>
      <c r="W838" s="258"/>
      <c r="X838" s="200"/>
      <c r="Y838" s="43"/>
      <c r="Z838" s="199"/>
      <c r="AA838" s="199"/>
      <c r="AB838" s="199"/>
      <c r="AC838" s="199"/>
      <c r="AD838" s="199"/>
      <c r="AE838" s="43"/>
      <c r="AF838" s="199"/>
      <c r="AG838" s="196"/>
      <c r="AH838" s="201"/>
      <c r="AI838" s="201"/>
      <c r="AJ838" s="201"/>
      <c r="AK838" s="43"/>
      <c r="AL838" s="43"/>
      <c r="AM838" s="43"/>
      <c r="AN838" s="64"/>
      <c r="AO838" s="64"/>
      <c r="AP838" s="202"/>
      <c r="AQ838" s="202"/>
      <c r="AR838" s="64"/>
    </row>
    <row r="839" spans="1:44" ht="15.75" customHeight="1" x14ac:dyDescent="0.2">
      <c r="A839" s="43"/>
      <c r="B839" s="43"/>
      <c r="C839" s="43"/>
      <c r="D839" s="43"/>
      <c r="E839" s="43"/>
      <c r="F839" s="43"/>
      <c r="G839" s="194"/>
      <c r="H839" s="194"/>
      <c r="I839" s="194"/>
      <c r="J839" s="196"/>
      <c r="K839" s="196"/>
      <c r="L839" s="196"/>
      <c r="M839" s="196"/>
      <c r="N839" s="196"/>
      <c r="O839" s="197"/>
      <c r="P839" s="197"/>
      <c r="Q839" s="197"/>
      <c r="R839" s="197"/>
      <c r="S839" s="197"/>
      <c r="T839" s="197"/>
      <c r="U839" s="198"/>
      <c r="V839" s="257"/>
      <c r="W839" s="258"/>
      <c r="X839" s="200"/>
      <c r="Y839" s="43"/>
      <c r="Z839" s="199"/>
      <c r="AA839" s="199"/>
      <c r="AB839" s="199"/>
      <c r="AC839" s="199"/>
      <c r="AD839" s="199"/>
      <c r="AE839" s="43"/>
      <c r="AF839" s="199"/>
      <c r="AG839" s="196"/>
      <c r="AH839" s="201"/>
      <c r="AI839" s="201"/>
      <c r="AJ839" s="201"/>
      <c r="AK839" s="43"/>
      <c r="AL839" s="43"/>
      <c r="AM839" s="43"/>
      <c r="AN839" s="64"/>
      <c r="AO839" s="64"/>
      <c r="AP839" s="202"/>
      <c r="AQ839" s="202"/>
      <c r="AR839" s="64"/>
    </row>
    <row r="840" spans="1:44" ht="15.75" customHeight="1" x14ac:dyDescent="0.2">
      <c r="A840" s="43"/>
      <c r="B840" s="43"/>
      <c r="C840" s="43"/>
      <c r="D840" s="43"/>
      <c r="E840" s="43"/>
      <c r="F840" s="43"/>
      <c r="G840" s="194"/>
      <c r="H840" s="194"/>
      <c r="I840" s="194"/>
      <c r="J840" s="196"/>
      <c r="K840" s="196"/>
      <c r="L840" s="196"/>
      <c r="M840" s="196"/>
      <c r="N840" s="196"/>
      <c r="O840" s="197"/>
      <c r="P840" s="197"/>
      <c r="Q840" s="197"/>
      <c r="R840" s="197"/>
      <c r="S840" s="197"/>
      <c r="T840" s="197"/>
      <c r="U840" s="198"/>
      <c r="V840" s="257"/>
      <c r="W840" s="258"/>
      <c r="X840" s="200"/>
      <c r="Y840" s="43"/>
      <c r="Z840" s="199"/>
      <c r="AA840" s="199"/>
      <c r="AB840" s="199"/>
      <c r="AC840" s="199"/>
      <c r="AD840" s="199"/>
      <c r="AE840" s="43"/>
      <c r="AF840" s="199"/>
      <c r="AG840" s="196"/>
      <c r="AH840" s="201"/>
      <c r="AI840" s="201"/>
      <c r="AJ840" s="201"/>
      <c r="AK840" s="43"/>
      <c r="AL840" s="43"/>
      <c r="AM840" s="43"/>
      <c r="AN840" s="64"/>
      <c r="AO840" s="64"/>
      <c r="AP840" s="202"/>
      <c r="AQ840" s="202"/>
      <c r="AR840" s="64"/>
    </row>
    <row r="841" spans="1:44" ht="15.75" customHeight="1" x14ac:dyDescent="0.2">
      <c r="A841" s="43"/>
      <c r="B841" s="43"/>
      <c r="C841" s="43"/>
      <c r="D841" s="43"/>
      <c r="E841" s="43"/>
      <c r="F841" s="43"/>
      <c r="G841" s="194"/>
      <c r="H841" s="194"/>
      <c r="I841" s="194"/>
      <c r="J841" s="196"/>
      <c r="K841" s="196"/>
      <c r="L841" s="196"/>
      <c r="M841" s="196"/>
      <c r="N841" s="196"/>
      <c r="O841" s="197"/>
      <c r="P841" s="197"/>
      <c r="Q841" s="197"/>
      <c r="R841" s="197"/>
      <c r="S841" s="197"/>
      <c r="T841" s="197"/>
      <c r="U841" s="198"/>
      <c r="V841" s="257"/>
      <c r="W841" s="258"/>
      <c r="X841" s="200"/>
      <c r="Y841" s="43"/>
      <c r="Z841" s="199"/>
      <c r="AA841" s="199"/>
      <c r="AB841" s="199"/>
      <c r="AC841" s="199"/>
      <c r="AD841" s="199"/>
      <c r="AE841" s="43"/>
      <c r="AF841" s="199"/>
      <c r="AG841" s="196"/>
      <c r="AH841" s="201"/>
      <c r="AI841" s="201"/>
      <c r="AJ841" s="201"/>
      <c r="AK841" s="43"/>
      <c r="AL841" s="43"/>
      <c r="AM841" s="43"/>
      <c r="AN841" s="64"/>
      <c r="AO841" s="64"/>
      <c r="AP841" s="202"/>
      <c r="AQ841" s="202"/>
      <c r="AR841" s="64"/>
    </row>
    <row r="842" spans="1:44" ht="15.75" customHeight="1" x14ac:dyDescent="0.2">
      <c r="A842" s="43"/>
      <c r="B842" s="43"/>
      <c r="C842" s="43"/>
      <c r="D842" s="43"/>
      <c r="E842" s="43"/>
      <c r="F842" s="43"/>
      <c r="G842" s="194"/>
      <c r="H842" s="194"/>
      <c r="I842" s="194"/>
      <c r="J842" s="196"/>
      <c r="K842" s="196"/>
      <c r="L842" s="196"/>
      <c r="M842" s="196"/>
      <c r="N842" s="196"/>
      <c r="O842" s="197"/>
      <c r="P842" s="197"/>
      <c r="Q842" s="197"/>
      <c r="R842" s="197"/>
      <c r="S842" s="197"/>
      <c r="T842" s="197"/>
      <c r="U842" s="198"/>
      <c r="V842" s="257"/>
      <c r="W842" s="258"/>
      <c r="X842" s="200"/>
      <c r="Y842" s="43"/>
      <c r="Z842" s="199"/>
      <c r="AA842" s="199"/>
      <c r="AB842" s="199"/>
      <c r="AC842" s="199"/>
      <c r="AD842" s="199"/>
      <c r="AE842" s="43"/>
      <c r="AF842" s="199"/>
      <c r="AG842" s="196"/>
      <c r="AH842" s="201"/>
      <c r="AI842" s="201"/>
      <c r="AJ842" s="201"/>
      <c r="AK842" s="43"/>
      <c r="AL842" s="43"/>
      <c r="AM842" s="43"/>
      <c r="AN842" s="64"/>
      <c r="AO842" s="64"/>
      <c r="AP842" s="202"/>
      <c r="AQ842" s="202"/>
      <c r="AR842" s="64"/>
    </row>
    <row r="843" spans="1:44" ht="15.75" customHeight="1" x14ac:dyDescent="0.2">
      <c r="A843" s="43"/>
      <c r="B843" s="43"/>
      <c r="C843" s="43"/>
      <c r="D843" s="43"/>
      <c r="E843" s="43"/>
      <c r="F843" s="43"/>
      <c r="G843" s="194"/>
      <c r="H843" s="194"/>
      <c r="I843" s="194"/>
      <c r="J843" s="196"/>
      <c r="K843" s="196"/>
      <c r="L843" s="196"/>
      <c r="M843" s="196"/>
      <c r="N843" s="196"/>
      <c r="O843" s="197"/>
      <c r="P843" s="197"/>
      <c r="Q843" s="197"/>
      <c r="R843" s="197"/>
      <c r="S843" s="197"/>
      <c r="T843" s="197"/>
      <c r="U843" s="198"/>
      <c r="V843" s="257"/>
      <c r="W843" s="258"/>
      <c r="X843" s="200"/>
      <c r="Y843" s="43"/>
      <c r="Z843" s="199"/>
      <c r="AA843" s="199"/>
      <c r="AB843" s="199"/>
      <c r="AC843" s="199"/>
      <c r="AD843" s="199"/>
      <c r="AE843" s="43"/>
      <c r="AF843" s="199"/>
      <c r="AG843" s="196"/>
      <c r="AH843" s="201"/>
      <c r="AI843" s="201"/>
      <c r="AJ843" s="201"/>
      <c r="AK843" s="43"/>
      <c r="AL843" s="43"/>
      <c r="AM843" s="43"/>
      <c r="AN843" s="64"/>
      <c r="AO843" s="64"/>
      <c r="AP843" s="202"/>
      <c r="AQ843" s="202"/>
      <c r="AR843" s="64"/>
    </row>
    <row r="844" spans="1:44" ht="15.75" customHeight="1" x14ac:dyDescent="0.2">
      <c r="A844" s="43"/>
      <c r="B844" s="43"/>
      <c r="C844" s="43"/>
      <c r="D844" s="43"/>
      <c r="E844" s="43"/>
      <c r="F844" s="43"/>
      <c r="G844" s="194"/>
      <c r="H844" s="194"/>
      <c r="I844" s="194"/>
      <c r="J844" s="196"/>
      <c r="K844" s="196"/>
      <c r="L844" s="196"/>
      <c r="M844" s="196"/>
      <c r="N844" s="196"/>
      <c r="O844" s="197"/>
      <c r="P844" s="197"/>
      <c r="Q844" s="197"/>
      <c r="R844" s="197"/>
      <c r="S844" s="197"/>
      <c r="T844" s="197"/>
      <c r="U844" s="198"/>
      <c r="V844" s="257"/>
      <c r="W844" s="258"/>
      <c r="X844" s="200"/>
      <c r="Y844" s="43"/>
      <c r="Z844" s="199"/>
      <c r="AA844" s="199"/>
      <c r="AB844" s="199"/>
      <c r="AC844" s="199"/>
      <c r="AD844" s="199"/>
      <c r="AE844" s="43"/>
      <c r="AF844" s="199"/>
      <c r="AG844" s="196"/>
      <c r="AH844" s="201"/>
      <c r="AI844" s="201"/>
      <c r="AJ844" s="201"/>
      <c r="AK844" s="43"/>
      <c r="AL844" s="43"/>
      <c r="AM844" s="43"/>
      <c r="AN844" s="64"/>
      <c r="AO844" s="64"/>
      <c r="AP844" s="202"/>
      <c r="AQ844" s="202"/>
      <c r="AR844" s="64"/>
    </row>
    <row r="845" spans="1:44" ht="15.75" customHeight="1" x14ac:dyDescent="0.2">
      <c r="A845" s="43"/>
      <c r="B845" s="43"/>
      <c r="C845" s="43"/>
      <c r="D845" s="43"/>
      <c r="E845" s="43"/>
      <c r="F845" s="43"/>
      <c r="G845" s="194"/>
      <c r="H845" s="194"/>
      <c r="I845" s="194"/>
      <c r="J845" s="196"/>
      <c r="K845" s="196"/>
      <c r="L845" s="196"/>
      <c r="M845" s="196"/>
      <c r="N845" s="196"/>
      <c r="O845" s="197"/>
      <c r="P845" s="197"/>
      <c r="Q845" s="197"/>
      <c r="R845" s="197"/>
      <c r="S845" s="197"/>
      <c r="T845" s="197"/>
      <c r="U845" s="198"/>
      <c r="V845" s="257"/>
      <c r="W845" s="258"/>
      <c r="X845" s="200"/>
      <c r="Y845" s="43"/>
      <c r="Z845" s="199"/>
      <c r="AA845" s="199"/>
      <c r="AB845" s="199"/>
      <c r="AC845" s="199"/>
      <c r="AD845" s="199"/>
      <c r="AE845" s="43"/>
      <c r="AF845" s="199"/>
      <c r="AG845" s="196"/>
      <c r="AH845" s="201"/>
      <c r="AI845" s="201"/>
      <c r="AJ845" s="201"/>
      <c r="AK845" s="43"/>
      <c r="AL845" s="43"/>
      <c r="AM845" s="43"/>
      <c r="AN845" s="64"/>
      <c r="AO845" s="64"/>
      <c r="AP845" s="202"/>
      <c r="AQ845" s="202"/>
      <c r="AR845" s="64"/>
    </row>
    <row r="846" spans="1:44" ht="15.75" customHeight="1" x14ac:dyDescent="0.2">
      <c r="A846" s="43"/>
      <c r="B846" s="43"/>
      <c r="C846" s="43"/>
      <c r="D846" s="43"/>
      <c r="E846" s="43"/>
      <c r="F846" s="43"/>
      <c r="G846" s="194"/>
      <c r="H846" s="194"/>
      <c r="I846" s="194"/>
      <c r="J846" s="196"/>
      <c r="K846" s="196"/>
      <c r="L846" s="196"/>
      <c r="M846" s="196"/>
      <c r="N846" s="196"/>
      <c r="O846" s="197"/>
      <c r="P846" s="197"/>
      <c r="Q846" s="197"/>
      <c r="R846" s="197"/>
      <c r="S846" s="197"/>
      <c r="T846" s="197"/>
      <c r="U846" s="198"/>
      <c r="V846" s="257"/>
      <c r="W846" s="258"/>
      <c r="X846" s="200"/>
      <c r="Y846" s="43"/>
      <c r="Z846" s="199"/>
      <c r="AA846" s="199"/>
      <c r="AB846" s="199"/>
      <c r="AC846" s="199"/>
      <c r="AD846" s="199"/>
      <c r="AE846" s="43"/>
      <c r="AF846" s="199"/>
      <c r="AG846" s="196"/>
      <c r="AH846" s="201"/>
      <c r="AI846" s="201"/>
      <c r="AJ846" s="201"/>
      <c r="AK846" s="43"/>
      <c r="AL846" s="43"/>
      <c r="AM846" s="43"/>
      <c r="AN846" s="64"/>
      <c r="AO846" s="64"/>
      <c r="AP846" s="202"/>
      <c r="AQ846" s="202"/>
      <c r="AR846" s="64"/>
    </row>
    <row r="847" spans="1:44" ht="15.75" customHeight="1" x14ac:dyDescent="0.2">
      <c r="A847" s="43"/>
      <c r="B847" s="43"/>
      <c r="C847" s="43"/>
      <c r="D847" s="43"/>
      <c r="E847" s="43"/>
      <c r="F847" s="43"/>
      <c r="G847" s="194"/>
      <c r="H847" s="194"/>
      <c r="I847" s="194"/>
      <c r="J847" s="196"/>
      <c r="K847" s="196"/>
      <c r="L847" s="196"/>
      <c r="M847" s="196"/>
      <c r="N847" s="196"/>
      <c r="O847" s="197"/>
      <c r="P847" s="197"/>
      <c r="Q847" s="197"/>
      <c r="R847" s="197"/>
      <c r="S847" s="197"/>
      <c r="T847" s="197"/>
      <c r="U847" s="198"/>
      <c r="V847" s="257"/>
      <c r="W847" s="258"/>
      <c r="X847" s="200"/>
      <c r="Y847" s="43"/>
      <c r="Z847" s="199"/>
      <c r="AA847" s="199"/>
      <c r="AB847" s="199"/>
      <c r="AC847" s="199"/>
      <c r="AD847" s="199"/>
      <c r="AE847" s="43"/>
      <c r="AF847" s="199"/>
      <c r="AG847" s="196"/>
      <c r="AH847" s="201"/>
      <c r="AI847" s="201"/>
      <c r="AJ847" s="201"/>
      <c r="AK847" s="43"/>
      <c r="AL847" s="43"/>
      <c r="AM847" s="43"/>
      <c r="AN847" s="64"/>
      <c r="AO847" s="64"/>
      <c r="AP847" s="202"/>
      <c r="AQ847" s="202"/>
      <c r="AR847" s="64"/>
    </row>
    <row r="848" spans="1:44" ht="15.75" customHeight="1" x14ac:dyDescent="0.2">
      <c r="A848" s="43"/>
      <c r="B848" s="43"/>
      <c r="C848" s="43"/>
      <c r="D848" s="43"/>
      <c r="E848" s="43"/>
      <c r="F848" s="43"/>
      <c r="G848" s="194"/>
      <c r="H848" s="194"/>
      <c r="I848" s="194"/>
      <c r="J848" s="196"/>
      <c r="K848" s="196"/>
      <c r="L848" s="196"/>
      <c r="M848" s="196"/>
      <c r="N848" s="196"/>
      <c r="O848" s="197"/>
      <c r="P848" s="197"/>
      <c r="Q848" s="197"/>
      <c r="R848" s="197"/>
      <c r="S848" s="197"/>
      <c r="T848" s="197"/>
      <c r="U848" s="198"/>
      <c r="V848" s="257"/>
      <c r="W848" s="258"/>
      <c r="X848" s="200"/>
      <c r="Y848" s="43"/>
      <c r="Z848" s="199"/>
      <c r="AA848" s="199"/>
      <c r="AB848" s="199"/>
      <c r="AC848" s="199"/>
      <c r="AD848" s="199"/>
      <c r="AE848" s="43"/>
      <c r="AF848" s="199"/>
      <c r="AG848" s="196"/>
      <c r="AH848" s="201"/>
      <c r="AI848" s="201"/>
      <c r="AJ848" s="201"/>
      <c r="AK848" s="43"/>
      <c r="AL848" s="43"/>
      <c r="AM848" s="43"/>
      <c r="AN848" s="64"/>
      <c r="AO848" s="64"/>
      <c r="AP848" s="202"/>
      <c r="AQ848" s="202"/>
      <c r="AR848" s="64"/>
    </row>
    <row r="849" spans="1:44" ht="15.75" customHeight="1" x14ac:dyDescent="0.2">
      <c r="A849" s="43"/>
      <c r="B849" s="43"/>
      <c r="C849" s="43"/>
      <c r="D849" s="43"/>
      <c r="E849" s="43"/>
      <c r="F849" s="43"/>
      <c r="G849" s="194"/>
      <c r="H849" s="194"/>
      <c r="I849" s="194"/>
      <c r="J849" s="196"/>
      <c r="K849" s="196"/>
      <c r="L849" s="196"/>
      <c r="M849" s="196"/>
      <c r="N849" s="196"/>
      <c r="O849" s="197"/>
      <c r="P849" s="197"/>
      <c r="Q849" s="197"/>
      <c r="R849" s="197"/>
      <c r="S849" s="197"/>
      <c r="T849" s="197"/>
      <c r="U849" s="198"/>
      <c r="V849" s="257"/>
      <c r="W849" s="258"/>
      <c r="X849" s="200"/>
      <c r="Y849" s="43"/>
      <c r="Z849" s="199"/>
      <c r="AA849" s="199"/>
      <c r="AB849" s="199"/>
      <c r="AC849" s="199"/>
      <c r="AD849" s="199"/>
      <c r="AE849" s="43"/>
      <c r="AF849" s="199"/>
      <c r="AG849" s="196"/>
      <c r="AH849" s="201"/>
      <c r="AI849" s="201"/>
      <c r="AJ849" s="201"/>
      <c r="AK849" s="43"/>
      <c r="AL849" s="43"/>
      <c r="AM849" s="43"/>
      <c r="AN849" s="64"/>
      <c r="AO849" s="64"/>
      <c r="AP849" s="202"/>
      <c r="AQ849" s="202"/>
      <c r="AR849" s="64"/>
    </row>
    <row r="850" spans="1:44" ht="15.75" customHeight="1" x14ac:dyDescent="0.2">
      <c r="A850" s="43"/>
      <c r="B850" s="43"/>
      <c r="C850" s="43"/>
      <c r="D850" s="43"/>
      <c r="E850" s="43"/>
      <c r="F850" s="43"/>
      <c r="G850" s="194"/>
      <c r="H850" s="194"/>
      <c r="I850" s="194"/>
      <c r="J850" s="196"/>
      <c r="K850" s="196"/>
      <c r="L850" s="196"/>
      <c r="M850" s="196"/>
      <c r="N850" s="196"/>
      <c r="O850" s="197"/>
      <c r="P850" s="197"/>
      <c r="Q850" s="197"/>
      <c r="R850" s="197"/>
      <c r="S850" s="197"/>
      <c r="T850" s="197"/>
      <c r="U850" s="198"/>
      <c r="V850" s="257"/>
      <c r="W850" s="258"/>
      <c r="X850" s="200"/>
      <c r="Y850" s="43"/>
      <c r="Z850" s="199"/>
      <c r="AA850" s="199"/>
      <c r="AB850" s="199"/>
      <c r="AC850" s="199"/>
      <c r="AD850" s="199"/>
      <c r="AE850" s="43"/>
      <c r="AF850" s="199"/>
      <c r="AG850" s="196"/>
      <c r="AH850" s="201"/>
      <c r="AI850" s="201"/>
      <c r="AJ850" s="201"/>
      <c r="AK850" s="43"/>
      <c r="AL850" s="43"/>
      <c r="AM850" s="43"/>
      <c r="AN850" s="64"/>
      <c r="AO850" s="64"/>
      <c r="AP850" s="202"/>
      <c r="AQ850" s="202"/>
      <c r="AR850" s="64"/>
    </row>
    <row r="851" spans="1:44" ht="15.75" customHeight="1" x14ac:dyDescent="0.2">
      <c r="A851" s="43"/>
      <c r="B851" s="43"/>
      <c r="C851" s="43"/>
      <c r="D851" s="43"/>
      <c r="E851" s="43"/>
      <c r="F851" s="43"/>
      <c r="G851" s="194"/>
      <c r="H851" s="194"/>
      <c r="I851" s="194"/>
      <c r="J851" s="196"/>
      <c r="K851" s="196"/>
      <c r="L851" s="196"/>
      <c r="M851" s="196"/>
      <c r="N851" s="196"/>
      <c r="O851" s="197"/>
      <c r="P851" s="197"/>
      <c r="Q851" s="197"/>
      <c r="R851" s="197"/>
      <c r="S851" s="197"/>
      <c r="T851" s="197"/>
      <c r="U851" s="198"/>
      <c r="V851" s="257"/>
      <c r="W851" s="258"/>
      <c r="X851" s="200"/>
      <c r="Y851" s="43"/>
      <c r="Z851" s="199"/>
      <c r="AA851" s="199"/>
      <c r="AB851" s="199"/>
      <c r="AC851" s="199"/>
      <c r="AD851" s="199"/>
      <c r="AE851" s="43"/>
      <c r="AF851" s="199"/>
      <c r="AG851" s="196"/>
      <c r="AH851" s="201"/>
      <c r="AI851" s="201"/>
      <c r="AJ851" s="201"/>
      <c r="AK851" s="43"/>
      <c r="AL851" s="43"/>
      <c r="AM851" s="43"/>
      <c r="AN851" s="64"/>
      <c r="AO851" s="64"/>
      <c r="AP851" s="202"/>
      <c r="AQ851" s="202"/>
      <c r="AR851" s="64"/>
    </row>
    <row r="852" spans="1:44" ht="15.75" customHeight="1" x14ac:dyDescent="0.2">
      <c r="A852" s="43"/>
      <c r="B852" s="43"/>
      <c r="C852" s="43"/>
      <c r="D852" s="43"/>
      <c r="E852" s="43"/>
      <c r="F852" s="43"/>
      <c r="G852" s="194"/>
      <c r="H852" s="194"/>
      <c r="I852" s="194"/>
      <c r="J852" s="196"/>
      <c r="K852" s="196"/>
      <c r="L852" s="196"/>
      <c r="M852" s="196"/>
      <c r="N852" s="196"/>
      <c r="O852" s="197"/>
      <c r="P852" s="197"/>
      <c r="Q852" s="197"/>
      <c r="R852" s="197"/>
      <c r="S852" s="197"/>
      <c r="T852" s="197"/>
      <c r="U852" s="198"/>
      <c r="V852" s="257"/>
      <c r="W852" s="258"/>
      <c r="X852" s="200"/>
      <c r="Y852" s="43"/>
      <c r="Z852" s="199"/>
      <c r="AA852" s="199"/>
      <c r="AB852" s="199"/>
      <c r="AC852" s="199"/>
      <c r="AD852" s="199"/>
      <c r="AE852" s="43"/>
      <c r="AF852" s="199"/>
      <c r="AG852" s="196"/>
      <c r="AH852" s="201"/>
      <c r="AI852" s="201"/>
      <c r="AJ852" s="201"/>
      <c r="AK852" s="43"/>
      <c r="AL852" s="43"/>
      <c r="AM852" s="43"/>
      <c r="AN852" s="64"/>
      <c r="AO852" s="64"/>
      <c r="AP852" s="202"/>
      <c r="AQ852" s="202"/>
      <c r="AR852" s="64"/>
    </row>
    <row r="853" spans="1:44" ht="15.75" customHeight="1" x14ac:dyDescent="0.2">
      <c r="A853" s="43"/>
      <c r="B853" s="43"/>
      <c r="C853" s="43"/>
      <c r="D853" s="43"/>
      <c r="E853" s="43"/>
      <c r="F853" s="43"/>
      <c r="G853" s="194"/>
      <c r="H853" s="194"/>
      <c r="I853" s="194"/>
      <c r="J853" s="196"/>
      <c r="K853" s="196"/>
      <c r="L853" s="196"/>
      <c r="M853" s="196"/>
      <c r="N853" s="196"/>
      <c r="O853" s="197"/>
      <c r="P853" s="197"/>
      <c r="Q853" s="197"/>
      <c r="R853" s="197"/>
      <c r="S853" s="197"/>
      <c r="T853" s="197"/>
      <c r="U853" s="198"/>
      <c r="V853" s="257"/>
      <c r="W853" s="258"/>
      <c r="X853" s="200"/>
      <c r="Y853" s="43"/>
      <c r="Z853" s="199"/>
      <c r="AA853" s="199"/>
      <c r="AB853" s="199"/>
      <c r="AC853" s="199"/>
      <c r="AD853" s="199"/>
      <c r="AE853" s="43"/>
      <c r="AF853" s="199"/>
      <c r="AG853" s="196"/>
      <c r="AH853" s="201"/>
      <c r="AI853" s="201"/>
      <c r="AJ853" s="201"/>
      <c r="AK853" s="43"/>
      <c r="AL853" s="43"/>
      <c r="AM853" s="43"/>
      <c r="AN853" s="64"/>
      <c r="AO853" s="64"/>
      <c r="AP853" s="202"/>
      <c r="AQ853" s="202"/>
      <c r="AR853" s="64"/>
    </row>
    <row r="854" spans="1:44" ht="15.75" customHeight="1" x14ac:dyDescent="0.2">
      <c r="A854" s="43"/>
      <c r="B854" s="43"/>
      <c r="C854" s="43"/>
      <c r="D854" s="43"/>
      <c r="E854" s="43"/>
      <c r="F854" s="43"/>
      <c r="G854" s="194"/>
      <c r="H854" s="194"/>
      <c r="I854" s="194"/>
      <c r="J854" s="196"/>
      <c r="K854" s="196"/>
      <c r="L854" s="196"/>
      <c r="M854" s="196"/>
      <c r="N854" s="196"/>
      <c r="O854" s="197"/>
      <c r="P854" s="197"/>
      <c r="Q854" s="197"/>
      <c r="R854" s="197"/>
      <c r="S854" s="197"/>
      <c r="T854" s="197"/>
      <c r="U854" s="198"/>
      <c r="V854" s="257"/>
      <c r="W854" s="258"/>
      <c r="X854" s="200"/>
      <c r="Y854" s="43"/>
      <c r="Z854" s="199"/>
      <c r="AA854" s="199"/>
      <c r="AB854" s="199"/>
      <c r="AC854" s="199"/>
      <c r="AD854" s="199"/>
      <c r="AE854" s="43"/>
      <c r="AF854" s="199"/>
      <c r="AG854" s="196"/>
      <c r="AH854" s="201"/>
      <c r="AI854" s="201"/>
      <c r="AJ854" s="201"/>
      <c r="AK854" s="43"/>
      <c r="AL854" s="43"/>
      <c r="AM854" s="43"/>
      <c r="AN854" s="64"/>
      <c r="AO854" s="64"/>
      <c r="AP854" s="202"/>
      <c r="AQ854" s="202"/>
      <c r="AR854" s="64"/>
    </row>
    <row r="855" spans="1:44" ht="15.75" customHeight="1" x14ac:dyDescent="0.2">
      <c r="A855" s="43"/>
      <c r="B855" s="43"/>
      <c r="C855" s="43"/>
      <c r="D855" s="43"/>
      <c r="E855" s="43"/>
      <c r="F855" s="43"/>
      <c r="G855" s="194"/>
      <c r="H855" s="194"/>
      <c r="I855" s="194"/>
      <c r="J855" s="196"/>
      <c r="K855" s="196"/>
      <c r="L855" s="196"/>
      <c r="M855" s="196"/>
      <c r="N855" s="196"/>
      <c r="O855" s="197"/>
      <c r="P855" s="197"/>
      <c r="Q855" s="197"/>
      <c r="R855" s="197"/>
      <c r="S855" s="197"/>
      <c r="T855" s="197"/>
      <c r="U855" s="198"/>
      <c r="V855" s="257"/>
      <c r="W855" s="258"/>
      <c r="X855" s="200"/>
      <c r="Y855" s="43"/>
      <c r="Z855" s="199"/>
      <c r="AA855" s="199"/>
      <c r="AB855" s="199"/>
      <c r="AC855" s="199"/>
      <c r="AD855" s="199"/>
      <c r="AE855" s="43"/>
      <c r="AF855" s="199"/>
      <c r="AG855" s="196"/>
      <c r="AH855" s="201"/>
      <c r="AI855" s="201"/>
      <c r="AJ855" s="201"/>
      <c r="AK855" s="43"/>
      <c r="AL855" s="43"/>
      <c r="AM855" s="43"/>
      <c r="AN855" s="64"/>
      <c r="AO855" s="64"/>
      <c r="AP855" s="202"/>
      <c r="AQ855" s="202"/>
      <c r="AR855" s="64"/>
    </row>
    <row r="856" spans="1:44" ht="15.75" customHeight="1" x14ac:dyDescent="0.2">
      <c r="A856" s="43"/>
      <c r="B856" s="43"/>
      <c r="C856" s="43"/>
      <c r="D856" s="43"/>
      <c r="E856" s="43"/>
      <c r="F856" s="43"/>
      <c r="G856" s="194"/>
      <c r="H856" s="194"/>
      <c r="I856" s="194"/>
      <c r="J856" s="196"/>
      <c r="K856" s="196"/>
      <c r="L856" s="196"/>
      <c r="M856" s="196"/>
      <c r="N856" s="196"/>
      <c r="O856" s="197"/>
      <c r="P856" s="197"/>
      <c r="Q856" s="197"/>
      <c r="R856" s="197"/>
      <c r="S856" s="197"/>
      <c r="T856" s="197"/>
      <c r="U856" s="198"/>
      <c r="V856" s="257"/>
      <c r="W856" s="258"/>
      <c r="X856" s="200"/>
      <c r="Y856" s="43"/>
      <c r="Z856" s="199"/>
      <c r="AA856" s="199"/>
      <c r="AB856" s="199"/>
      <c r="AC856" s="199"/>
      <c r="AD856" s="199"/>
      <c r="AE856" s="43"/>
      <c r="AF856" s="199"/>
      <c r="AG856" s="196"/>
      <c r="AH856" s="201"/>
      <c r="AI856" s="201"/>
      <c r="AJ856" s="201"/>
      <c r="AK856" s="43"/>
      <c r="AL856" s="43"/>
      <c r="AM856" s="43"/>
      <c r="AN856" s="64"/>
      <c r="AO856" s="64"/>
      <c r="AP856" s="202"/>
      <c r="AQ856" s="202"/>
      <c r="AR856" s="64"/>
    </row>
    <row r="857" spans="1:44" ht="15.75" customHeight="1" x14ac:dyDescent="0.2">
      <c r="A857" s="43"/>
      <c r="B857" s="43"/>
      <c r="C857" s="43"/>
      <c r="D857" s="43"/>
      <c r="E857" s="43"/>
      <c r="F857" s="43"/>
      <c r="G857" s="194"/>
      <c r="H857" s="194"/>
      <c r="I857" s="194"/>
      <c r="J857" s="196"/>
      <c r="K857" s="196"/>
      <c r="L857" s="196"/>
      <c r="M857" s="196"/>
      <c r="N857" s="196"/>
      <c r="O857" s="197"/>
      <c r="P857" s="197"/>
      <c r="Q857" s="197"/>
      <c r="R857" s="197"/>
      <c r="S857" s="197"/>
      <c r="T857" s="197"/>
      <c r="U857" s="198"/>
      <c r="V857" s="257"/>
      <c r="W857" s="258"/>
      <c r="X857" s="200"/>
      <c r="Y857" s="43"/>
      <c r="Z857" s="199"/>
      <c r="AA857" s="199"/>
      <c r="AB857" s="199"/>
      <c r="AC857" s="199"/>
      <c r="AD857" s="199"/>
      <c r="AE857" s="43"/>
      <c r="AF857" s="199"/>
      <c r="AG857" s="196"/>
      <c r="AH857" s="201"/>
      <c r="AI857" s="201"/>
      <c r="AJ857" s="201"/>
      <c r="AK857" s="43"/>
      <c r="AL857" s="43"/>
      <c r="AM857" s="43"/>
      <c r="AN857" s="64"/>
      <c r="AO857" s="64"/>
      <c r="AP857" s="202"/>
      <c r="AQ857" s="202"/>
      <c r="AR857" s="64"/>
    </row>
    <row r="858" spans="1:44" ht="15.75" customHeight="1" x14ac:dyDescent="0.2">
      <c r="A858" s="43"/>
      <c r="B858" s="43"/>
      <c r="C858" s="43"/>
      <c r="D858" s="43"/>
      <c r="E858" s="43"/>
      <c r="F858" s="43"/>
      <c r="G858" s="194"/>
      <c r="H858" s="194"/>
      <c r="I858" s="194"/>
      <c r="J858" s="196"/>
      <c r="K858" s="196"/>
      <c r="L858" s="196"/>
      <c r="M858" s="196"/>
      <c r="N858" s="196"/>
      <c r="O858" s="197"/>
      <c r="P858" s="197"/>
      <c r="Q858" s="197"/>
      <c r="R858" s="197"/>
      <c r="S858" s="197"/>
      <c r="T858" s="197"/>
      <c r="U858" s="198"/>
      <c r="V858" s="257"/>
      <c r="W858" s="258"/>
      <c r="X858" s="200"/>
      <c r="Y858" s="43"/>
      <c r="Z858" s="199"/>
      <c r="AA858" s="199"/>
      <c r="AB858" s="199"/>
      <c r="AC858" s="199"/>
      <c r="AD858" s="199"/>
      <c r="AE858" s="43"/>
      <c r="AF858" s="199"/>
      <c r="AG858" s="196"/>
      <c r="AH858" s="201"/>
      <c r="AI858" s="201"/>
      <c r="AJ858" s="201"/>
      <c r="AK858" s="43"/>
      <c r="AL858" s="43"/>
      <c r="AM858" s="43"/>
      <c r="AN858" s="64"/>
      <c r="AO858" s="64"/>
      <c r="AP858" s="202"/>
      <c r="AQ858" s="202"/>
      <c r="AR858" s="64"/>
    </row>
    <row r="859" spans="1:44" ht="15.75" customHeight="1" x14ac:dyDescent="0.2">
      <c r="A859" s="43"/>
      <c r="B859" s="43"/>
      <c r="C859" s="43"/>
      <c r="D859" s="43"/>
      <c r="E859" s="43"/>
      <c r="F859" s="43"/>
      <c r="G859" s="194"/>
      <c r="H859" s="194"/>
      <c r="I859" s="194"/>
      <c r="J859" s="196"/>
      <c r="K859" s="196"/>
      <c r="L859" s="196"/>
      <c r="M859" s="196"/>
      <c r="N859" s="196"/>
      <c r="O859" s="197"/>
      <c r="P859" s="197"/>
      <c r="Q859" s="197"/>
      <c r="R859" s="197"/>
      <c r="S859" s="197"/>
      <c r="T859" s="197"/>
      <c r="U859" s="198"/>
      <c r="V859" s="257"/>
      <c r="W859" s="258"/>
      <c r="X859" s="200"/>
      <c r="Y859" s="43"/>
      <c r="Z859" s="199"/>
      <c r="AA859" s="199"/>
      <c r="AB859" s="199"/>
      <c r="AC859" s="199"/>
      <c r="AD859" s="199"/>
      <c r="AE859" s="43"/>
      <c r="AF859" s="199"/>
      <c r="AG859" s="196"/>
      <c r="AH859" s="201"/>
      <c r="AI859" s="201"/>
      <c r="AJ859" s="201"/>
      <c r="AK859" s="43"/>
      <c r="AL859" s="43"/>
      <c r="AM859" s="43"/>
      <c r="AN859" s="64"/>
      <c r="AO859" s="64"/>
      <c r="AP859" s="202"/>
      <c r="AQ859" s="202"/>
      <c r="AR859" s="64"/>
    </row>
    <row r="860" spans="1:44" ht="15.75" customHeight="1" x14ac:dyDescent="0.2">
      <c r="A860" s="43"/>
      <c r="B860" s="43"/>
      <c r="C860" s="43"/>
      <c r="D860" s="43"/>
      <c r="E860" s="43"/>
      <c r="F860" s="43"/>
      <c r="G860" s="194"/>
      <c r="H860" s="194"/>
      <c r="I860" s="194"/>
      <c r="J860" s="196"/>
      <c r="K860" s="196"/>
      <c r="L860" s="196"/>
      <c r="M860" s="196"/>
      <c r="N860" s="196"/>
      <c r="O860" s="197"/>
      <c r="P860" s="197"/>
      <c r="Q860" s="197"/>
      <c r="R860" s="197"/>
      <c r="S860" s="197"/>
      <c r="T860" s="197"/>
      <c r="U860" s="198"/>
      <c r="V860" s="257"/>
      <c r="W860" s="258"/>
      <c r="X860" s="200"/>
      <c r="Y860" s="43"/>
      <c r="Z860" s="199"/>
      <c r="AA860" s="199"/>
      <c r="AB860" s="199"/>
      <c r="AC860" s="199"/>
      <c r="AD860" s="199"/>
      <c r="AE860" s="43"/>
      <c r="AF860" s="199"/>
      <c r="AG860" s="196"/>
      <c r="AH860" s="201"/>
      <c r="AI860" s="201"/>
      <c r="AJ860" s="201"/>
      <c r="AK860" s="43"/>
      <c r="AL860" s="43"/>
      <c r="AM860" s="43"/>
      <c r="AN860" s="64"/>
      <c r="AO860" s="64"/>
      <c r="AP860" s="202"/>
      <c r="AQ860" s="202"/>
      <c r="AR860" s="64"/>
    </row>
    <row r="861" spans="1:44" ht="15.75" customHeight="1" x14ac:dyDescent="0.2">
      <c r="A861" s="43"/>
      <c r="B861" s="43"/>
      <c r="C861" s="43"/>
      <c r="D861" s="43"/>
      <c r="E861" s="43"/>
      <c r="F861" s="43"/>
      <c r="G861" s="194"/>
      <c r="H861" s="194"/>
      <c r="I861" s="194"/>
      <c r="J861" s="196"/>
      <c r="K861" s="196"/>
      <c r="L861" s="196"/>
      <c r="M861" s="196"/>
      <c r="N861" s="196"/>
      <c r="O861" s="197"/>
      <c r="P861" s="197"/>
      <c r="Q861" s="197"/>
      <c r="R861" s="197"/>
      <c r="S861" s="197"/>
      <c r="T861" s="197"/>
      <c r="U861" s="198"/>
      <c r="V861" s="257"/>
      <c r="W861" s="258"/>
      <c r="X861" s="200"/>
      <c r="Y861" s="43"/>
      <c r="Z861" s="199"/>
      <c r="AA861" s="199"/>
      <c r="AB861" s="199"/>
      <c r="AC861" s="199"/>
      <c r="AD861" s="199"/>
      <c r="AE861" s="43"/>
      <c r="AF861" s="199"/>
      <c r="AG861" s="196"/>
      <c r="AH861" s="201"/>
      <c r="AI861" s="201"/>
      <c r="AJ861" s="201"/>
      <c r="AK861" s="43"/>
      <c r="AL861" s="43"/>
      <c r="AM861" s="43"/>
      <c r="AN861" s="64"/>
      <c r="AO861" s="64"/>
      <c r="AP861" s="202"/>
      <c r="AQ861" s="202"/>
      <c r="AR861" s="64"/>
    </row>
    <row r="862" spans="1:44" ht="15.75" customHeight="1" x14ac:dyDescent="0.2">
      <c r="A862" s="43"/>
      <c r="B862" s="43"/>
      <c r="C862" s="43"/>
      <c r="D862" s="43"/>
      <c r="E862" s="43"/>
      <c r="F862" s="43"/>
      <c r="G862" s="194"/>
      <c r="H862" s="194"/>
      <c r="I862" s="194"/>
      <c r="J862" s="196"/>
      <c r="K862" s="196"/>
      <c r="L862" s="196"/>
      <c r="M862" s="196"/>
      <c r="N862" s="196"/>
      <c r="O862" s="197"/>
      <c r="P862" s="197"/>
      <c r="Q862" s="197"/>
      <c r="R862" s="197"/>
      <c r="S862" s="197"/>
      <c r="T862" s="197"/>
      <c r="U862" s="198"/>
      <c r="V862" s="257"/>
      <c r="W862" s="258"/>
      <c r="X862" s="200"/>
      <c r="Y862" s="43"/>
      <c r="Z862" s="199"/>
      <c r="AA862" s="199"/>
      <c r="AB862" s="199"/>
      <c r="AC862" s="199"/>
      <c r="AD862" s="199"/>
      <c r="AE862" s="43"/>
      <c r="AF862" s="199"/>
      <c r="AG862" s="196"/>
      <c r="AH862" s="201"/>
      <c r="AI862" s="201"/>
      <c r="AJ862" s="201"/>
      <c r="AK862" s="43"/>
      <c r="AL862" s="43"/>
      <c r="AM862" s="43"/>
      <c r="AN862" s="64"/>
      <c r="AO862" s="64"/>
      <c r="AP862" s="202"/>
      <c r="AQ862" s="202"/>
      <c r="AR862" s="64"/>
    </row>
    <row r="863" spans="1:44" ht="15.75" customHeight="1" x14ac:dyDescent="0.2">
      <c r="A863" s="43"/>
      <c r="B863" s="43"/>
      <c r="C863" s="43"/>
      <c r="D863" s="43"/>
      <c r="E863" s="43"/>
      <c r="F863" s="43"/>
      <c r="G863" s="194"/>
      <c r="H863" s="194"/>
      <c r="I863" s="194"/>
      <c r="J863" s="196"/>
      <c r="K863" s="196"/>
      <c r="L863" s="196"/>
      <c r="M863" s="196"/>
      <c r="N863" s="196"/>
      <c r="O863" s="197"/>
      <c r="P863" s="197"/>
      <c r="Q863" s="197"/>
      <c r="R863" s="197"/>
      <c r="S863" s="197"/>
      <c r="T863" s="197"/>
      <c r="U863" s="198"/>
      <c r="V863" s="257"/>
      <c r="W863" s="258"/>
      <c r="X863" s="200"/>
      <c r="Y863" s="43"/>
      <c r="Z863" s="199"/>
      <c r="AA863" s="199"/>
      <c r="AB863" s="199"/>
      <c r="AC863" s="199"/>
      <c r="AD863" s="199"/>
      <c r="AE863" s="43"/>
      <c r="AF863" s="199"/>
      <c r="AG863" s="196"/>
      <c r="AH863" s="201"/>
      <c r="AI863" s="201"/>
      <c r="AJ863" s="201"/>
      <c r="AK863" s="43"/>
      <c r="AL863" s="43"/>
      <c r="AM863" s="43"/>
      <c r="AN863" s="64"/>
      <c r="AO863" s="64"/>
      <c r="AP863" s="202"/>
      <c r="AQ863" s="202"/>
      <c r="AR863" s="64"/>
    </row>
    <row r="864" spans="1:44" ht="15.75" customHeight="1" x14ac:dyDescent="0.2">
      <c r="A864" s="43"/>
      <c r="B864" s="43"/>
      <c r="C864" s="43"/>
      <c r="D864" s="43"/>
      <c r="E864" s="43"/>
      <c r="F864" s="43"/>
      <c r="G864" s="194"/>
      <c r="H864" s="194"/>
      <c r="I864" s="194"/>
      <c r="J864" s="196"/>
      <c r="K864" s="196"/>
      <c r="L864" s="196"/>
      <c r="M864" s="196"/>
      <c r="N864" s="196"/>
      <c r="O864" s="197"/>
      <c r="P864" s="197"/>
      <c r="Q864" s="197"/>
      <c r="R864" s="197"/>
      <c r="S864" s="197"/>
      <c r="T864" s="197"/>
      <c r="U864" s="198"/>
      <c r="V864" s="257"/>
      <c r="W864" s="258"/>
      <c r="X864" s="200"/>
      <c r="Y864" s="43"/>
      <c r="Z864" s="199"/>
      <c r="AA864" s="199"/>
      <c r="AB864" s="199"/>
      <c r="AC864" s="199"/>
      <c r="AD864" s="199"/>
      <c r="AE864" s="43"/>
      <c r="AF864" s="199"/>
      <c r="AG864" s="196"/>
      <c r="AH864" s="201"/>
      <c r="AI864" s="201"/>
      <c r="AJ864" s="201"/>
      <c r="AK864" s="43"/>
      <c r="AL864" s="43"/>
      <c r="AM864" s="43"/>
      <c r="AN864" s="64"/>
      <c r="AO864" s="64"/>
      <c r="AP864" s="202"/>
      <c r="AQ864" s="202"/>
      <c r="AR864" s="64"/>
    </row>
    <row r="865" spans="1:44" ht="15.75" customHeight="1" x14ac:dyDescent="0.2">
      <c r="A865" s="43"/>
      <c r="B865" s="43"/>
      <c r="C865" s="43"/>
      <c r="D865" s="43"/>
      <c r="E865" s="43"/>
      <c r="F865" s="43"/>
      <c r="G865" s="194"/>
      <c r="H865" s="194"/>
      <c r="I865" s="194"/>
      <c r="J865" s="196"/>
      <c r="K865" s="196"/>
      <c r="L865" s="196"/>
      <c r="M865" s="196"/>
      <c r="N865" s="196"/>
      <c r="O865" s="197"/>
      <c r="P865" s="197"/>
      <c r="Q865" s="197"/>
      <c r="R865" s="197"/>
      <c r="S865" s="197"/>
      <c r="T865" s="197"/>
      <c r="U865" s="198"/>
      <c r="V865" s="257"/>
      <c r="W865" s="258"/>
      <c r="X865" s="200"/>
      <c r="Y865" s="43"/>
      <c r="Z865" s="199"/>
      <c r="AA865" s="199"/>
      <c r="AB865" s="199"/>
      <c r="AC865" s="199"/>
      <c r="AD865" s="199"/>
      <c r="AE865" s="43"/>
      <c r="AF865" s="199"/>
      <c r="AG865" s="196"/>
      <c r="AH865" s="201"/>
      <c r="AI865" s="201"/>
      <c r="AJ865" s="201"/>
      <c r="AK865" s="43"/>
      <c r="AL865" s="43"/>
      <c r="AM865" s="43"/>
      <c r="AN865" s="64"/>
      <c r="AO865" s="64"/>
      <c r="AP865" s="202"/>
      <c r="AQ865" s="202"/>
      <c r="AR865" s="64"/>
    </row>
    <row r="866" spans="1:44" ht="15.75" customHeight="1" x14ac:dyDescent="0.2">
      <c r="A866" s="43"/>
      <c r="B866" s="43"/>
      <c r="C866" s="43"/>
      <c r="D866" s="43"/>
      <c r="E866" s="43"/>
      <c r="F866" s="43"/>
      <c r="G866" s="194"/>
      <c r="H866" s="194"/>
      <c r="I866" s="194"/>
      <c r="J866" s="196"/>
      <c r="K866" s="196"/>
      <c r="L866" s="196"/>
      <c r="M866" s="196"/>
      <c r="N866" s="196"/>
      <c r="O866" s="197"/>
      <c r="P866" s="197"/>
      <c r="Q866" s="197"/>
      <c r="R866" s="197"/>
      <c r="S866" s="197"/>
      <c r="T866" s="197"/>
      <c r="U866" s="198"/>
      <c r="V866" s="257"/>
      <c r="W866" s="258"/>
      <c r="X866" s="200"/>
      <c r="Y866" s="43"/>
      <c r="Z866" s="199"/>
      <c r="AA866" s="199"/>
      <c r="AB866" s="199"/>
      <c r="AC866" s="199"/>
      <c r="AD866" s="199"/>
      <c r="AE866" s="43"/>
      <c r="AF866" s="199"/>
      <c r="AG866" s="196"/>
      <c r="AH866" s="201"/>
      <c r="AI866" s="201"/>
      <c r="AJ866" s="201"/>
      <c r="AK866" s="43"/>
      <c r="AL866" s="43"/>
      <c r="AM866" s="43"/>
      <c r="AN866" s="64"/>
      <c r="AO866" s="64"/>
      <c r="AP866" s="202"/>
      <c r="AQ866" s="202"/>
      <c r="AR866" s="64"/>
    </row>
    <row r="867" spans="1:44" ht="15.75" customHeight="1" x14ac:dyDescent="0.2">
      <c r="A867" s="43"/>
      <c r="B867" s="43"/>
      <c r="C867" s="43"/>
      <c r="D867" s="43"/>
      <c r="E867" s="43"/>
      <c r="F867" s="43"/>
      <c r="G867" s="194"/>
      <c r="H867" s="194"/>
      <c r="I867" s="194"/>
      <c r="J867" s="196"/>
      <c r="K867" s="196"/>
      <c r="L867" s="196"/>
      <c r="M867" s="196"/>
      <c r="N867" s="196"/>
      <c r="O867" s="197"/>
      <c r="P867" s="197"/>
      <c r="Q867" s="197"/>
      <c r="R867" s="197"/>
      <c r="S867" s="197"/>
      <c r="T867" s="197"/>
      <c r="U867" s="198"/>
      <c r="V867" s="257"/>
      <c r="W867" s="258"/>
      <c r="X867" s="200"/>
      <c r="Y867" s="43"/>
      <c r="Z867" s="199"/>
      <c r="AA867" s="199"/>
      <c r="AB867" s="199"/>
      <c r="AC867" s="199"/>
      <c r="AD867" s="199"/>
      <c r="AE867" s="43"/>
      <c r="AF867" s="199"/>
      <c r="AG867" s="196"/>
      <c r="AH867" s="201"/>
      <c r="AI867" s="201"/>
      <c r="AJ867" s="201"/>
      <c r="AK867" s="43"/>
      <c r="AL867" s="43"/>
      <c r="AM867" s="43"/>
      <c r="AN867" s="64"/>
      <c r="AO867" s="64"/>
      <c r="AP867" s="202"/>
      <c r="AQ867" s="202"/>
      <c r="AR867" s="64"/>
    </row>
    <row r="868" spans="1:44" ht="15.75" customHeight="1" x14ac:dyDescent="0.2">
      <c r="A868" s="43"/>
      <c r="B868" s="43"/>
      <c r="C868" s="43"/>
      <c r="D868" s="43"/>
      <c r="E868" s="43"/>
      <c r="F868" s="43"/>
      <c r="G868" s="194"/>
      <c r="H868" s="194"/>
      <c r="I868" s="194"/>
      <c r="J868" s="196"/>
      <c r="K868" s="196"/>
      <c r="L868" s="196"/>
      <c r="M868" s="196"/>
      <c r="N868" s="196"/>
      <c r="O868" s="197"/>
      <c r="P868" s="197"/>
      <c r="Q868" s="197"/>
      <c r="R868" s="197"/>
      <c r="S868" s="197"/>
      <c r="T868" s="197"/>
      <c r="U868" s="198"/>
      <c r="V868" s="257"/>
      <c r="W868" s="258"/>
      <c r="X868" s="200"/>
      <c r="Y868" s="43"/>
      <c r="Z868" s="199"/>
      <c r="AA868" s="199"/>
      <c r="AB868" s="199"/>
      <c r="AC868" s="199"/>
      <c r="AD868" s="199"/>
      <c r="AE868" s="43"/>
      <c r="AF868" s="199"/>
      <c r="AG868" s="196"/>
      <c r="AH868" s="201"/>
      <c r="AI868" s="201"/>
      <c r="AJ868" s="201"/>
      <c r="AK868" s="43"/>
      <c r="AL868" s="43"/>
      <c r="AM868" s="43"/>
      <c r="AN868" s="64"/>
      <c r="AO868" s="64"/>
      <c r="AP868" s="202"/>
      <c r="AQ868" s="202"/>
      <c r="AR868" s="64"/>
    </row>
    <row r="869" spans="1:44" ht="15.75" customHeight="1" x14ac:dyDescent="0.2">
      <c r="A869" s="43"/>
      <c r="B869" s="43"/>
      <c r="C869" s="43"/>
      <c r="D869" s="43"/>
      <c r="E869" s="43"/>
      <c r="F869" s="43"/>
      <c r="G869" s="194"/>
      <c r="H869" s="194"/>
      <c r="I869" s="194"/>
      <c r="J869" s="196"/>
      <c r="K869" s="196"/>
      <c r="L869" s="196"/>
      <c r="M869" s="196"/>
      <c r="N869" s="196"/>
      <c r="O869" s="197"/>
      <c r="P869" s="197"/>
      <c r="Q869" s="197"/>
      <c r="R869" s="197"/>
      <c r="S869" s="197"/>
      <c r="T869" s="197"/>
      <c r="U869" s="198"/>
      <c r="V869" s="257"/>
      <c r="W869" s="258"/>
      <c r="X869" s="200"/>
      <c r="Y869" s="43"/>
      <c r="Z869" s="199"/>
      <c r="AA869" s="199"/>
      <c r="AB869" s="199"/>
      <c r="AC869" s="199"/>
      <c r="AD869" s="199"/>
      <c r="AE869" s="43"/>
      <c r="AF869" s="199"/>
      <c r="AG869" s="196"/>
      <c r="AH869" s="201"/>
      <c r="AI869" s="201"/>
      <c r="AJ869" s="201"/>
      <c r="AK869" s="43"/>
      <c r="AL869" s="43"/>
      <c r="AM869" s="43"/>
      <c r="AN869" s="64"/>
      <c r="AO869" s="64"/>
      <c r="AP869" s="202"/>
      <c r="AQ869" s="202"/>
      <c r="AR869" s="64"/>
    </row>
    <row r="870" spans="1:44" ht="15.75" customHeight="1" x14ac:dyDescent="0.2">
      <c r="A870" s="43"/>
      <c r="B870" s="43"/>
      <c r="C870" s="43"/>
      <c r="D870" s="43"/>
      <c r="E870" s="43"/>
      <c r="F870" s="43"/>
      <c r="G870" s="194"/>
      <c r="H870" s="194"/>
      <c r="I870" s="194"/>
      <c r="J870" s="196"/>
      <c r="K870" s="196"/>
      <c r="L870" s="196"/>
      <c r="M870" s="196"/>
      <c r="N870" s="196"/>
      <c r="O870" s="197"/>
      <c r="P870" s="197"/>
      <c r="Q870" s="197"/>
      <c r="R870" s="197"/>
      <c r="S870" s="197"/>
      <c r="T870" s="197"/>
      <c r="U870" s="198"/>
      <c r="V870" s="257"/>
      <c r="W870" s="258"/>
      <c r="X870" s="200"/>
      <c r="Y870" s="43"/>
      <c r="Z870" s="199"/>
      <c r="AA870" s="199"/>
      <c r="AB870" s="199"/>
      <c r="AC870" s="199"/>
      <c r="AD870" s="199"/>
      <c r="AE870" s="43"/>
      <c r="AF870" s="199"/>
      <c r="AG870" s="196"/>
      <c r="AH870" s="201"/>
      <c r="AI870" s="201"/>
      <c r="AJ870" s="201"/>
      <c r="AK870" s="43"/>
      <c r="AL870" s="43"/>
      <c r="AM870" s="43"/>
      <c r="AN870" s="64"/>
      <c r="AO870" s="64"/>
      <c r="AP870" s="202"/>
      <c r="AQ870" s="202"/>
      <c r="AR870" s="64"/>
    </row>
    <row r="871" spans="1:44" ht="15.75" customHeight="1" x14ac:dyDescent="0.2">
      <c r="A871" s="43"/>
      <c r="B871" s="43"/>
      <c r="C871" s="43"/>
      <c r="D871" s="43"/>
      <c r="E871" s="43"/>
      <c r="F871" s="43"/>
      <c r="G871" s="194"/>
      <c r="H871" s="194"/>
      <c r="I871" s="194"/>
      <c r="J871" s="196"/>
      <c r="K871" s="196"/>
      <c r="L871" s="196"/>
      <c r="M871" s="196"/>
      <c r="N871" s="196"/>
      <c r="O871" s="197"/>
      <c r="P871" s="197"/>
      <c r="Q871" s="197"/>
      <c r="R871" s="197"/>
      <c r="S871" s="197"/>
      <c r="T871" s="197"/>
      <c r="U871" s="198"/>
      <c r="V871" s="257"/>
      <c r="W871" s="258"/>
      <c r="X871" s="200"/>
      <c r="Y871" s="43"/>
      <c r="Z871" s="199"/>
      <c r="AA871" s="199"/>
      <c r="AB871" s="199"/>
      <c r="AC871" s="199"/>
      <c r="AD871" s="199"/>
      <c r="AE871" s="43"/>
      <c r="AF871" s="199"/>
      <c r="AG871" s="196"/>
      <c r="AH871" s="201"/>
      <c r="AI871" s="201"/>
      <c r="AJ871" s="201"/>
      <c r="AK871" s="43"/>
      <c r="AL871" s="43"/>
      <c r="AM871" s="43"/>
      <c r="AN871" s="64"/>
      <c r="AO871" s="64"/>
      <c r="AP871" s="202"/>
      <c r="AQ871" s="202"/>
      <c r="AR871" s="64"/>
    </row>
    <row r="872" spans="1:44" ht="15.75" customHeight="1" x14ac:dyDescent="0.2">
      <c r="A872" s="43"/>
      <c r="B872" s="43"/>
      <c r="C872" s="43"/>
      <c r="D872" s="43"/>
      <c r="E872" s="43"/>
      <c r="F872" s="43"/>
      <c r="G872" s="194"/>
      <c r="H872" s="194"/>
      <c r="I872" s="194"/>
      <c r="J872" s="196"/>
      <c r="K872" s="196"/>
      <c r="L872" s="196"/>
      <c r="M872" s="196"/>
      <c r="N872" s="196"/>
      <c r="O872" s="197"/>
      <c r="P872" s="197"/>
      <c r="Q872" s="197"/>
      <c r="R872" s="197"/>
      <c r="S872" s="197"/>
      <c r="T872" s="197"/>
      <c r="U872" s="198"/>
      <c r="V872" s="257"/>
      <c r="W872" s="258"/>
      <c r="X872" s="200"/>
      <c r="Y872" s="43"/>
      <c r="Z872" s="199"/>
      <c r="AA872" s="199"/>
      <c r="AB872" s="199"/>
      <c r="AC872" s="199"/>
      <c r="AD872" s="199"/>
      <c r="AE872" s="43"/>
      <c r="AF872" s="199"/>
      <c r="AG872" s="196"/>
      <c r="AH872" s="201"/>
      <c r="AI872" s="201"/>
      <c r="AJ872" s="201"/>
      <c r="AK872" s="43"/>
      <c r="AL872" s="43"/>
      <c r="AM872" s="43"/>
      <c r="AN872" s="64"/>
      <c r="AO872" s="64"/>
      <c r="AP872" s="202"/>
      <c r="AQ872" s="202"/>
      <c r="AR872" s="64"/>
    </row>
    <row r="873" spans="1:44" ht="15.75" customHeight="1" x14ac:dyDescent="0.2">
      <c r="A873" s="43"/>
      <c r="B873" s="43"/>
      <c r="C873" s="43"/>
      <c r="D873" s="43"/>
      <c r="E873" s="43"/>
      <c r="F873" s="43"/>
      <c r="G873" s="194"/>
      <c r="H873" s="194"/>
      <c r="I873" s="194"/>
      <c r="J873" s="196"/>
      <c r="K873" s="196"/>
      <c r="L873" s="196"/>
      <c r="M873" s="196"/>
      <c r="N873" s="196"/>
      <c r="O873" s="197"/>
      <c r="P873" s="197"/>
      <c r="Q873" s="197"/>
      <c r="R873" s="197"/>
      <c r="S873" s="197"/>
      <c r="T873" s="197"/>
      <c r="U873" s="198"/>
      <c r="V873" s="257"/>
      <c r="W873" s="258"/>
      <c r="X873" s="200"/>
      <c r="Y873" s="43"/>
      <c r="Z873" s="199"/>
      <c r="AA873" s="199"/>
      <c r="AB873" s="199"/>
      <c r="AC873" s="199"/>
      <c r="AD873" s="199"/>
      <c r="AE873" s="43"/>
      <c r="AF873" s="199"/>
      <c r="AG873" s="196"/>
      <c r="AH873" s="201"/>
      <c r="AI873" s="201"/>
      <c r="AJ873" s="201"/>
      <c r="AK873" s="43"/>
      <c r="AL873" s="43"/>
      <c r="AM873" s="43"/>
      <c r="AN873" s="64"/>
      <c r="AO873" s="64"/>
      <c r="AP873" s="202"/>
      <c r="AQ873" s="202"/>
      <c r="AR873" s="64"/>
    </row>
    <row r="874" spans="1:44" ht="15.75" customHeight="1" x14ac:dyDescent="0.2">
      <c r="A874" s="43"/>
      <c r="B874" s="43"/>
      <c r="C874" s="43"/>
      <c r="D874" s="43"/>
      <c r="E874" s="43"/>
      <c r="F874" s="43"/>
      <c r="G874" s="194"/>
      <c r="H874" s="194"/>
      <c r="I874" s="194"/>
      <c r="J874" s="196"/>
      <c r="K874" s="196"/>
      <c r="L874" s="196"/>
      <c r="M874" s="196"/>
      <c r="N874" s="196"/>
      <c r="O874" s="197"/>
      <c r="P874" s="197"/>
      <c r="Q874" s="197"/>
      <c r="R874" s="197"/>
      <c r="S874" s="197"/>
      <c r="T874" s="197"/>
      <c r="U874" s="198"/>
      <c r="V874" s="257"/>
      <c r="W874" s="258"/>
      <c r="X874" s="200"/>
      <c r="Y874" s="43"/>
      <c r="Z874" s="199"/>
      <c r="AA874" s="199"/>
      <c r="AB874" s="199"/>
      <c r="AC874" s="199"/>
      <c r="AD874" s="199"/>
      <c r="AE874" s="43"/>
      <c r="AF874" s="199"/>
      <c r="AG874" s="196"/>
      <c r="AH874" s="201"/>
      <c r="AI874" s="201"/>
      <c r="AJ874" s="201"/>
      <c r="AK874" s="43"/>
      <c r="AL874" s="43"/>
      <c r="AM874" s="43"/>
      <c r="AN874" s="64"/>
      <c r="AO874" s="64"/>
      <c r="AP874" s="202"/>
      <c r="AQ874" s="202"/>
      <c r="AR874" s="64"/>
    </row>
    <row r="875" spans="1:44" ht="15.75" customHeight="1" x14ac:dyDescent="0.2">
      <c r="A875" s="43"/>
      <c r="B875" s="43"/>
      <c r="C875" s="43"/>
      <c r="D875" s="43"/>
      <c r="E875" s="43"/>
      <c r="F875" s="43"/>
      <c r="G875" s="194"/>
      <c r="H875" s="194"/>
      <c r="I875" s="194"/>
      <c r="J875" s="196"/>
      <c r="K875" s="196"/>
      <c r="L875" s="196"/>
      <c r="M875" s="196"/>
      <c r="N875" s="196"/>
      <c r="O875" s="197"/>
      <c r="P875" s="197"/>
      <c r="Q875" s="197"/>
      <c r="R875" s="197"/>
      <c r="S875" s="197"/>
      <c r="T875" s="197"/>
      <c r="U875" s="198"/>
      <c r="V875" s="257"/>
      <c r="W875" s="258"/>
      <c r="X875" s="200"/>
      <c r="Y875" s="43"/>
      <c r="Z875" s="199"/>
      <c r="AA875" s="199"/>
      <c r="AB875" s="199"/>
      <c r="AC875" s="199"/>
      <c r="AD875" s="199"/>
      <c r="AE875" s="43"/>
      <c r="AF875" s="199"/>
      <c r="AG875" s="196"/>
      <c r="AH875" s="201"/>
      <c r="AI875" s="201"/>
      <c r="AJ875" s="201"/>
      <c r="AK875" s="43"/>
      <c r="AL875" s="43"/>
      <c r="AM875" s="43"/>
      <c r="AN875" s="64"/>
      <c r="AO875" s="64"/>
      <c r="AP875" s="202"/>
      <c r="AQ875" s="202"/>
      <c r="AR875" s="64"/>
    </row>
    <row r="876" spans="1:44" ht="15.75" customHeight="1" x14ac:dyDescent="0.2">
      <c r="A876" s="43"/>
      <c r="B876" s="43"/>
      <c r="C876" s="43"/>
      <c r="D876" s="43"/>
      <c r="E876" s="43"/>
      <c r="F876" s="43"/>
      <c r="G876" s="194"/>
      <c r="H876" s="194"/>
      <c r="I876" s="194"/>
      <c r="J876" s="196"/>
      <c r="K876" s="196"/>
      <c r="L876" s="196"/>
      <c r="M876" s="196"/>
      <c r="N876" s="196"/>
      <c r="O876" s="197"/>
      <c r="P876" s="197"/>
      <c r="Q876" s="197"/>
      <c r="R876" s="197"/>
      <c r="S876" s="197"/>
      <c r="T876" s="197"/>
      <c r="U876" s="198"/>
      <c r="V876" s="257"/>
      <c r="W876" s="258"/>
      <c r="X876" s="200"/>
      <c r="Y876" s="43"/>
      <c r="Z876" s="199"/>
      <c r="AA876" s="199"/>
      <c r="AB876" s="199"/>
      <c r="AC876" s="199"/>
      <c r="AD876" s="199"/>
      <c r="AE876" s="43"/>
      <c r="AF876" s="199"/>
      <c r="AG876" s="196"/>
      <c r="AH876" s="201"/>
      <c r="AI876" s="201"/>
      <c r="AJ876" s="201"/>
      <c r="AK876" s="43"/>
      <c r="AL876" s="43"/>
      <c r="AM876" s="43"/>
      <c r="AN876" s="64"/>
      <c r="AO876" s="64"/>
      <c r="AP876" s="202"/>
      <c r="AQ876" s="202"/>
      <c r="AR876" s="64"/>
    </row>
    <row r="877" spans="1:44" ht="15.75" customHeight="1" x14ac:dyDescent="0.2">
      <c r="A877" s="43"/>
      <c r="B877" s="43"/>
      <c r="C877" s="43"/>
      <c r="D877" s="43"/>
      <c r="E877" s="43"/>
      <c r="F877" s="43"/>
      <c r="G877" s="194"/>
      <c r="H877" s="194"/>
      <c r="I877" s="194"/>
      <c r="J877" s="196"/>
      <c r="K877" s="196"/>
      <c r="L877" s="196"/>
      <c r="M877" s="196"/>
      <c r="N877" s="196"/>
      <c r="O877" s="197"/>
      <c r="P877" s="197"/>
      <c r="Q877" s="197"/>
      <c r="R877" s="197"/>
      <c r="S877" s="197"/>
      <c r="T877" s="197"/>
      <c r="U877" s="198"/>
      <c r="V877" s="257"/>
      <c r="W877" s="258"/>
      <c r="X877" s="200"/>
      <c r="Y877" s="43"/>
      <c r="Z877" s="199"/>
      <c r="AA877" s="199"/>
      <c r="AB877" s="199"/>
      <c r="AC877" s="199"/>
      <c r="AD877" s="199"/>
      <c r="AE877" s="43"/>
      <c r="AF877" s="199"/>
      <c r="AG877" s="196"/>
      <c r="AH877" s="201"/>
      <c r="AI877" s="201"/>
      <c r="AJ877" s="201"/>
      <c r="AK877" s="43"/>
      <c r="AL877" s="43"/>
      <c r="AM877" s="43"/>
      <c r="AN877" s="64"/>
      <c r="AO877" s="64"/>
      <c r="AP877" s="202"/>
      <c r="AQ877" s="202"/>
      <c r="AR877" s="64"/>
    </row>
    <row r="878" spans="1:44" ht="15.75" customHeight="1" x14ac:dyDescent="0.2">
      <c r="A878" s="43"/>
      <c r="B878" s="43"/>
      <c r="C878" s="43"/>
      <c r="D878" s="43"/>
      <c r="E878" s="43"/>
      <c r="F878" s="43"/>
      <c r="G878" s="194"/>
      <c r="H878" s="194"/>
      <c r="I878" s="194"/>
      <c r="J878" s="196"/>
      <c r="K878" s="196"/>
      <c r="L878" s="196"/>
      <c r="M878" s="196"/>
      <c r="N878" s="196"/>
      <c r="O878" s="197"/>
      <c r="P878" s="197"/>
      <c r="Q878" s="197"/>
      <c r="R878" s="197"/>
      <c r="S878" s="197"/>
      <c r="T878" s="197"/>
      <c r="U878" s="198"/>
      <c r="V878" s="257"/>
      <c r="W878" s="258"/>
      <c r="X878" s="200"/>
      <c r="Y878" s="43"/>
      <c r="Z878" s="199"/>
      <c r="AA878" s="199"/>
      <c r="AB878" s="199"/>
      <c r="AC878" s="199"/>
      <c r="AD878" s="199"/>
      <c r="AE878" s="43"/>
      <c r="AF878" s="199"/>
      <c r="AG878" s="196"/>
      <c r="AH878" s="201"/>
      <c r="AI878" s="201"/>
      <c r="AJ878" s="201"/>
      <c r="AK878" s="43"/>
      <c r="AL878" s="43"/>
      <c r="AM878" s="43"/>
      <c r="AN878" s="64"/>
      <c r="AO878" s="64"/>
      <c r="AP878" s="202"/>
      <c r="AQ878" s="202"/>
      <c r="AR878" s="64"/>
    </row>
    <row r="879" spans="1:44" ht="15.75" customHeight="1" x14ac:dyDescent="0.2">
      <c r="A879" s="43"/>
      <c r="B879" s="43"/>
      <c r="C879" s="43"/>
      <c r="D879" s="43"/>
      <c r="E879" s="43"/>
      <c r="F879" s="43"/>
      <c r="G879" s="194"/>
      <c r="H879" s="194"/>
      <c r="I879" s="194"/>
      <c r="J879" s="196"/>
      <c r="K879" s="196"/>
      <c r="L879" s="196"/>
      <c r="M879" s="196"/>
      <c r="N879" s="196"/>
      <c r="O879" s="197"/>
      <c r="P879" s="197"/>
      <c r="Q879" s="197"/>
      <c r="R879" s="197"/>
      <c r="S879" s="197"/>
      <c r="T879" s="197"/>
      <c r="U879" s="198"/>
      <c r="V879" s="257"/>
      <c r="W879" s="258"/>
      <c r="X879" s="200"/>
      <c r="Y879" s="43"/>
      <c r="Z879" s="199"/>
      <c r="AA879" s="199"/>
      <c r="AB879" s="199"/>
      <c r="AC879" s="199"/>
      <c r="AD879" s="199"/>
      <c r="AE879" s="43"/>
      <c r="AF879" s="199"/>
      <c r="AG879" s="196"/>
      <c r="AH879" s="201"/>
      <c r="AI879" s="201"/>
      <c r="AJ879" s="201"/>
      <c r="AK879" s="43"/>
      <c r="AL879" s="43"/>
      <c r="AM879" s="43"/>
      <c r="AN879" s="64"/>
      <c r="AO879" s="64"/>
      <c r="AP879" s="202"/>
      <c r="AQ879" s="202"/>
      <c r="AR879" s="64"/>
    </row>
    <row r="880" spans="1:44" ht="15.75" customHeight="1" x14ac:dyDescent="0.2">
      <c r="A880" s="43"/>
      <c r="B880" s="43"/>
      <c r="C880" s="43"/>
      <c r="D880" s="43"/>
      <c r="E880" s="43"/>
      <c r="F880" s="43"/>
      <c r="G880" s="194"/>
      <c r="H880" s="194"/>
      <c r="I880" s="194"/>
      <c r="J880" s="196"/>
      <c r="K880" s="196"/>
      <c r="L880" s="196"/>
      <c r="M880" s="196"/>
      <c r="N880" s="196"/>
      <c r="O880" s="197"/>
      <c r="P880" s="197"/>
      <c r="Q880" s="197"/>
      <c r="R880" s="197"/>
      <c r="S880" s="197"/>
      <c r="T880" s="197"/>
      <c r="U880" s="198"/>
      <c r="V880" s="257"/>
      <c r="W880" s="258"/>
      <c r="X880" s="200"/>
      <c r="Y880" s="43"/>
      <c r="Z880" s="199"/>
      <c r="AA880" s="199"/>
      <c r="AB880" s="199"/>
      <c r="AC880" s="199"/>
      <c r="AD880" s="199"/>
      <c r="AE880" s="43"/>
      <c r="AF880" s="199"/>
      <c r="AG880" s="196"/>
      <c r="AH880" s="201"/>
      <c r="AI880" s="201"/>
      <c r="AJ880" s="201"/>
      <c r="AK880" s="43"/>
      <c r="AL880" s="43"/>
      <c r="AM880" s="43"/>
      <c r="AN880" s="64"/>
      <c r="AO880" s="64"/>
      <c r="AP880" s="202"/>
      <c r="AQ880" s="202"/>
      <c r="AR880" s="64"/>
    </row>
    <row r="881" spans="1:44" ht="15.75" customHeight="1" x14ac:dyDescent="0.2">
      <c r="A881" s="43"/>
      <c r="B881" s="43"/>
      <c r="C881" s="43"/>
      <c r="D881" s="43"/>
      <c r="E881" s="43"/>
      <c r="F881" s="43"/>
      <c r="G881" s="194"/>
      <c r="H881" s="194"/>
      <c r="I881" s="194"/>
      <c r="J881" s="196"/>
      <c r="K881" s="196"/>
      <c r="L881" s="196"/>
      <c r="M881" s="196"/>
      <c r="N881" s="196"/>
      <c r="O881" s="197"/>
      <c r="P881" s="197"/>
      <c r="Q881" s="197"/>
      <c r="R881" s="197"/>
      <c r="S881" s="197"/>
      <c r="T881" s="197"/>
      <c r="U881" s="198"/>
      <c r="V881" s="257"/>
      <c r="W881" s="258"/>
      <c r="X881" s="200"/>
      <c r="Y881" s="43"/>
      <c r="Z881" s="199"/>
      <c r="AA881" s="199"/>
      <c r="AB881" s="199"/>
      <c r="AC881" s="199"/>
      <c r="AD881" s="199"/>
      <c r="AE881" s="43"/>
      <c r="AF881" s="199"/>
      <c r="AG881" s="196"/>
      <c r="AH881" s="201"/>
      <c r="AI881" s="201"/>
      <c r="AJ881" s="201"/>
      <c r="AK881" s="43"/>
      <c r="AL881" s="43"/>
      <c r="AM881" s="43"/>
      <c r="AN881" s="64"/>
      <c r="AO881" s="64"/>
      <c r="AP881" s="202"/>
      <c r="AQ881" s="202"/>
      <c r="AR881" s="64"/>
    </row>
    <row r="882" spans="1:44" ht="15.75" customHeight="1" x14ac:dyDescent="0.2">
      <c r="A882" s="43"/>
      <c r="B882" s="43"/>
      <c r="C882" s="43"/>
      <c r="D882" s="43"/>
      <c r="E882" s="43"/>
      <c r="F882" s="43"/>
      <c r="G882" s="194"/>
      <c r="H882" s="194"/>
      <c r="I882" s="194"/>
      <c r="J882" s="196"/>
      <c r="K882" s="196"/>
      <c r="L882" s="196"/>
      <c r="M882" s="196"/>
      <c r="N882" s="196"/>
      <c r="O882" s="197"/>
      <c r="P882" s="197"/>
      <c r="Q882" s="197"/>
      <c r="R882" s="197"/>
      <c r="S882" s="197"/>
      <c r="T882" s="197"/>
      <c r="U882" s="198"/>
      <c r="V882" s="257"/>
      <c r="W882" s="258"/>
      <c r="X882" s="200"/>
      <c r="Y882" s="43"/>
      <c r="Z882" s="199"/>
      <c r="AA882" s="199"/>
      <c r="AB882" s="199"/>
      <c r="AC882" s="199"/>
      <c r="AD882" s="199"/>
      <c r="AE882" s="43"/>
      <c r="AF882" s="199"/>
      <c r="AG882" s="196"/>
      <c r="AH882" s="201"/>
      <c r="AI882" s="201"/>
      <c r="AJ882" s="201"/>
      <c r="AK882" s="43"/>
      <c r="AL882" s="43"/>
      <c r="AM882" s="43"/>
      <c r="AN882" s="64"/>
      <c r="AO882" s="64"/>
      <c r="AP882" s="202"/>
      <c r="AQ882" s="202"/>
      <c r="AR882" s="64"/>
    </row>
    <row r="883" spans="1:44" ht="15.75" customHeight="1" x14ac:dyDescent="0.2">
      <c r="A883" s="43"/>
      <c r="B883" s="43"/>
      <c r="C883" s="43"/>
      <c r="D883" s="43"/>
      <c r="E883" s="43"/>
      <c r="F883" s="43"/>
      <c r="G883" s="194"/>
      <c r="H883" s="194"/>
      <c r="I883" s="194"/>
      <c r="J883" s="196"/>
      <c r="K883" s="196"/>
      <c r="L883" s="196"/>
      <c r="M883" s="196"/>
      <c r="N883" s="196"/>
      <c r="O883" s="197"/>
      <c r="P883" s="197"/>
      <c r="Q883" s="197"/>
      <c r="R883" s="197"/>
      <c r="S883" s="197"/>
      <c r="T883" s="197"/>
      <c r="U883" s="198"/>
      <c r="V883" s="257"/>
      <c r="W883" s="258"/>
      <c r="X883" s="200"/>
      <c r="Y883" s="43"/>
      <c r="Z883" s="199"/>
      <c r="AA883" s="199"/>
      <c r="AB883" s="199"/>
      <c r="AC883" s="199"/>
      <c r="AD883" s="199"/>
      <c r="AE883" s="43"/>
      <c r="AF883" s="199"/>
      <c r="AG883" s="196"/>
      <c r="AH883" s="201"/>
      <c r="AI883" s="201"/>
      <c r="AJ883" s="201"/>
      <c r="AK883" s="43"/>
      <c r="AL883" s="43"/>
      <c r="AM883" s="43"/>
      <c r="AN883" s="64"/>
      <c r="AO883" s="64"/>
      <c r="AP883" s="202"/>
      <c r="AQ883" s="202"/>
      <c r="AR883" s="64"/>
    </row>
    <row r="884" spans="1:44" ht="15.75" customHeight="1" x14ac:dyDescent="0.2">
      <c r="A884" s="43"/>
      <c r="B884" s="43"/>
      <c r="C884" s="43"/>
      <c r="D884" s="43"/>
      <c r="E884" s="43"/>
      <c r="F884" s="43"/>
      <c r="G884" s="194"/>
      <c r="H884" s="194"/>
      <c r="I884" s="194"/>
      <c r="J884" s="196"/>
      <c r="K884" s="196"/>
      <c r="L884" s="196"/>
      <c r="M884" s="196"/>
      <c r="N884" s="196"/>
      <c r="O884" s="197"/>
      <c r="P884" s="197"/>
      <c r="Q884" s="197"/>
      <c r="R884" s="197"/>
      <c r="S884" s="197"/>
      <c r="T884" s="197"/>
      <c r="U884" s="198"/>
      <c r="V884" s="257"/>
      <c r="W884" s="258"/>
      <c r="X884" s="200"/>
      <c r="Y884" s="43"/>
      <c r="Z884" s="199"/>
      <c r="AA884" s="199"/>
      <c r="AB884" s="199"/>
      <c r="AC884" s="199"/>
      <c r="AD884" s="199"/>
      <c r="AE884" s="43"/>
      <c r="AF884" s="199"/>
      <c r="AG884" s="196"/>
      <c r="AH884" s="201"/>
      <c r="AI884" s="201"/>
      <c r="AJ884" s="201"/>
      <c r="AK884" s="43"/>
      <c r="AL884" s="43"/>
      <c r="AM884" s="43"/>
      <c r="AN884" s="64"/>
      <c r="AO884" s="64"/>
      <c r="AP884" s="202"/>
      <c r="AQ884" s="202"/>
      <c r="AR884" s="64"/>
    </row>
    <row r="885" spans="1:44" ht="15.75" customHeight="1" x14ac:dyDescent="0.2">
      <c r="A885" s="43"/>
      <c r="B885" s="43"/>
      <c r="C885" s="43"/>
      <c r="D885" s="43"/>
      <c r="E885" s="43"/>
      <c r="F885" s="43"/>
      <c r="G885" s="194"/>
      <c r="H885" s="194"/>
      <c r="I885" s="194"/>
      <c r="J885" s="196"/>
      <c r="K885" s="196"/>
      <c r="L885" s="196"/>
      <c r="M885" s="196"/>
      <c r="N885" s="196"/>
      <c r="O885" s="197"/>
      <c r="P885" s="197"/>
      <c r="Q885" s="197"/>
      <c r="R885" s="197"/>
      <c r="S885" s="197"/>
      <c r="T885" s="197"/>
      <c r="U885" s="198"/>
      <c r="V885" s="257"/>
      <c r="W885" s="258"/>
      <c r="X885" s="200"/>
      <c r="Y885" s="43"/>
      <c r="Z885" s="199"/>
      <c r="AA885" s="199"/>
      <c r="AB885" s="199"/>
      <c r="AC885" s="199"/>
      <c r="AD885" s="199"/>
      <c r="AE885" s="43"/>
      <c r="AF885" s="199"/>
      <c r="AG885" s="196"/>
      <c r="AH885" s="201"/>
      <c r="AI885" s="201"/>
      <c r="AJ885" s="201"/>
      <c r="AK885" s="43"/>
      <c r="AL885" s="43"/>
      <c r="AM885" s="43"/>
      <c r="AN885" s="64"/>
      <c r="AO885" s="64"/>
      <c r="AP885" s="202"/>
      <c r="AQ885" s="202"/>
      <c r="AR885" s="64"/>
    </row>
    <row r="886" spans="1:44" ht="15.75" customHeight="1" x14ac:dyDescent="0.2">
      <c r="A886" s="43"/>
      <c r="B886" s="43"/>
      <c r="C886" s="43"/>
      <c r="D886" s="43"/>
      <c r="E886" s="43"/>
      <c r="F886" s="43"/>
      <c r="G886" s="194"/>
      <c r="H886" s="194"/>
      <c r="I886" s="194"/>
      <c r="J886" s="196"/>
      <c r="K886" s="196"/>
      <c r="L886" s="196"/>
      <c r="M886" s="196"/>
      <c r="N886" s="196"/>
      <c r="O886" s="197"/>
      <c r="P886" s="197"/>
      <c r="Q886" s="197"/>
      <c r="R886" s="197"/>
      <c r="S886" s="197"/>
      <c r="T886" s="197"/>
      <c r="U886" s="198"/>
      <c r="V886" s="257"/>
      <c r="W886" s="258"/>
      <c r="X886" s="200"/>
      <c r="Y886" s="43"/>
      <c r="Z886" s="199"/>
      <c r="AA886" s="199"/>
      <c r="AB886" s="199"/>
      <c r="AC886" s="199"/>
      <c r="AD886" s="199"/>
      <c r="AE886" s="43"/>
      <c r="AF886" s="199"/>
      <c r="AG886" s="196"/>
      <c r="AH886" s="201"/>
      <c r="AI886" s="201"/>
      <c r="AJ886" s="201"/>
      <c r="AK886" s="43"/>
      <c r="AL886" s="43"/>
      <c r="AM886" s="43"/>
      <c r="AN886" s="64"/>
      <c r="AO886" s="64"/>
      <c r="AP886" s="202"/>
      <c r="AQ886" s="202"/>
      <c r="AR886" s="64"/>
    </row>
    <row r="887" spans="1:44" ht="15.75" customHeight="1" x14ac:dyDescent="0.2">
      <c r="A887" s="43"/>
      <c r="B887" s="43"/>
      <c r="C887" s="43"/>
      <c r="D887" s="43"/>
      <c r="E887" s="43"/>
      <c r="F887" s="43"/>
      <c r="G887" s="194"/>
      <c r="H887" s="194"/>
      <c r="I887" s="194"/>
      <c r="J887" s="196"/>
      <c r="K887" s="196"/>
      <c r="L887" s="196"/>
      <c r="M887" s="196"/>
      <c r="N887" s="196"/>
      <c r="O887" s="197"/>
      <c r="P887" s="197"/>
      <c r="Q887" s="197"/>
      <c r="R887" s="197"/>
      <c r="S887" s="197"/>
      <c r="T887" s="197"/>
      <c r="U887" s="198"/>
      <c r="V887" s="257"/>
      <c r="W887" s="258"/>
      <c r="X887" s="200"/>
      <c r="Y887" s="43"/>
      <c r="Z887" s="199"/>
      <c r="AA887" s="199"/>
      <c r="AB887" s="199"/>
      <c r="AC887" s="199"/>
      <c r="AD887" s="199"/>
      <c r="AE887" s="43"/>
      <c r="AF887" s="199"/>
      <c r="AG887" s="196"/>
      <c r="AH887" s="201"/>
      <c r="AI887" s="201"/>
      <c r="AJ887" s="201"/>
      <c r="AK887" s="43"/>
      <c r="AL887" s="43"/>
      <c r="AM887" s="43"/>
      <c r="AN887" s="64"/>
      <c r="AO887" s="64"/>
      <c r="AP887" s="202"/>
      <c r="AQ887" s="202"/>
      <c r="AR887" s="64"/>
    </row>
    <row r="888" spans="1:44" ht="15.75" customHeight="1" x14ac:dyDescent="0.2">
      <c r="A888" s="43"/>
      <c r="B888" s="43"/>
      <c r="C888" s="43"/>
      <c r="D888" s="43"/>
      <c r="E888" s="43"/>
      <c r="F888" s="43"/>
      <c r="G888" s="194"/>
      <c r="H888" s="194"/>
      <c r="I888" s="194"/>
      <c r="J888" s="196"/>
      <c r="K888" s="196"/>
      <c r="L888" s="196"/>
      <c r="M888" s="196"/>
      <c r="N888" s="196"/>
      <c r="O888" s="197"/>
      <c r="P888" s="197"/>
      <c r="Q888" s="197"/>
      <c r="R888" s="197"/>
      <c r="S888" s="197"/>
      <c r="T888" s="197"/>
      <c r="U888" s="198"/>
      <c r="V888" s="257"/>
      <c r="W888" s="258"/>
      <c r="X888" s="200"/>
      <c r="Y888" s="43"/>
      <c r="Z888" s="199"/>
      <c r="AA888" s="199"/>
      <c r="AB888" s="199"/>
      <c r="AC888" s="199"/>
      <c r="AD888" s="199"/>
      <c r="AE888" s="43"/>
      <c r="AF888" s="199"/>
      <c r="AG888" s="196"/>
      <c r="AH888" s="201"/>
      <c r="AI888" s="201"/>
      <c r="AJ888" s="201"/>
      <c r="AK888" s="43"/>
      <c r="AL888" s="43"/>
      <c r="AM888" s="43"/>
      <c r="AN888" s="64"/>
      <c r="AO888" s="64"/>
      <c r="AP888" s="202"/>
      <c r="AQ888" s="202"/>
      <c r="AR888" s="64"/>
    </row>
    <row r="889" spans="1:44" ht="15.75" customHeight="1" x14ac:dyDescent="0.2">
      <c r="A889" s="43"/>
      <c r="B889" s="43"/>
      <c r="C889" s="43"/>
      <c r="D889" s="43"/>
      <c r="E889" s="43"/>
      <c r="F889" s="43"/>
      <c r="G889" s="194"/>
      <c r="H889" s="194"/>
      <c r="I889" s="194"/>
      <c r="J889" s="196"/>
      <c r="K889" s="196"/>
      <c r="L889" s="196"/>
      <c r="M889" s="196"/>
      <c r="N889" s="196"/>
      <c r="O889" s="197"/>
      <c r="P889" s="197"/>
      <c r="Q889" s="197"/>
      <c r="R889" s="197"/>
      <c r="S889" s="197"/>
      <c r="T889" s="197"/>
      <c r="U889" s="198"/>
      <c r="V889" s="257"/>
      <c r="W889" s="258"/>
      <c r="X889" s="200"/>
      <c r="Y889" s="43"/>
      <c r="Z889" s="199"/>
      <c r="AA889" s="199"/>
      <c r="AB889" s="199"/>
      <c r="AC889" s="199"/>
      <c r="AD889" s="199"/>
      <c r="AE889" s="43"/>
      <c r="AF889" s="199"/>
      <c r="AG889" s="196"/>
      <c r="AH889" s="201"/>
      <c r="AI889" s="201"/>
      <c r="AJ889" s="201"/>
      <c r="AK889" s="43"/>
      <c r="AL889" s="43"/>
      <c r="AM889" s="43"/>
      <c r="AN889" s="64"/>
      <c r="AO889" s="64"/>
      <c r="AP889" s="202"/>
      <c r="AQ889" s="202"/>
      <c r="AR889" s="64"/>
    </row>
    <row r="890" spans="1:44" ht="15.75" customHeight="1" x14ac:dyDescent="0.2">
      <c r="A890" s="43"/>
      <c r="B890" s="43"/>
      <c r="C890" s="43"/>
      <c r="D890" s="43"/>
      <c r="E890" s="43"/>
      <c r="F890" s="43"/>
      <c r="G890" s="194"/>
      <c r="H890" s="194"/>
      <c r="I890" s="194"/>
      <c r="J890" s="196"/>
      <c r="K890" s="196"/>
      <c r="L890" s="196"/>
      <c r="M890" s="196"/>
      <c r="N890" s="196"/>
      <c r="O890" s="197"/>
      <c r="P890" s="197"/>
      <c r="Q890" s="197"/>
      <c r="R890" s="197"/>
      <c r="S890" s="197"/>
      <c r="T890" s="197"/>
      <c r="U890" s="198"/>
      <c r="V890" s="257"/>
      <c r="W890" s="258"/>
      <c r="X890" s="200"/>
      <c r="Y890" s="43"/>
      <c r="Z890" s="199"/>
      <c r="AA890" s="199"/>
      <c r="AB890" s="199"/>
      <c r="AC890" s="199"/>
      <c r="AD890" s="199"/>
      <c r="AE890" s="43"/>
      <c r="AF890" s="199"/>
      <c r="AG890" s="196"/>
      <c r="AH890" s="201"/>
      <c r="AI890" s="201"/>
      <c r="AJ890" s="201"/>
      <c r="AK890" s="43"/>
      <c r="AL890" s="43"/>
      <c r="AM890" s="43"/>
      <c r="AN890" s="64"/>
      <c r="AO890" s="64"/>
      <c r="AP890" s="202"/>
      <c r="AQ890" s="202"/>
      <c r="AR890" s="64"/>
    </row>
    <row r="891" spans="1:44" ht="15.75" customHeight="1" x14ac:dyDescent="0.2">
      <c r="A891" s="43"/>
      <c r="B891" s="43"/>
      <c r="C891" s="43"/>
      <c r="D891" s="43"/>
      <c r="E891" s="43"/>
      <c r="F891" s="43"/>
      <c r="G891" s="194"/>
      <c r="H891" s="194"/>
      <c r="I891" s="194"/>
      <c r="J891" s="196"/>
      <c r="K891" s="196"/>
      <c r="L891" s="196"/>
      <c r="M891" s="196"/>
      <c r="N891" s="196"/>
      <c r="O891" s="197"/>
      <c r="P891" s="197"/>
      <c r="Q891" s="197"/>
      <c r="R891" s="197"/>
      <c r="S891" s="197"/>
      <c r="T891" s="197"/>
      <c r="U891" s="198"/>
      <c r="V891" s="257"/>
      <c r="W891" s="258"/>
      <c r="X891" s="200"/>
      <c r="Y891" s="43"/>
      <c r="Z891" s="199"/>
      <c r="AA891" s="199"/>
      <c r="AB891" s="199"/>
      <c r="AC891" s="199"/>
      <c r="AD891" s="199"/>
      <c r="AE891" s="43"/>
      <c r="AF891" s="199"/>
      <c r="AG891" s="196"/>
      <c r="AH891" s="201"/>
      <c r="AI891" s="201"/>
      <c r="AJ891" s="201"/>
      <c r="AK891" s="43"/>
      <c r="AL891" s="43"/>
      <c r="AM891" s="43"/>
      <c r="AN891" s="64"/>
      <c r="AO891" s="64"/>
      <c r="AP891" s="202"/>
      <c r="AQ891" s="202"/>
      <c r="AR891" s="64"/>
    </row>
    <row r="892" spans="1:44" ht="15.75" customHeight="1" x14ac:dyDescent="0.2">
      <c r="A892" s="43"/>
      <c r="B892" s="43"/>
      <c r="C892" s="43"/>
      <c r="D892" s="43"/>
      <c r="E892" s="43"/>
      <c r="F892" s="43"/>
      <c r="G892" s="194"/>
      <c r="H892" s="194"/>
      <c r="I892" s="194"/>
      <c r="J892" s="196"/>
      <c r="K892" s="196"/>
      <c r="L892" s="196"/>
      <c r="M892" s="196"/>
      <c r="N892" s="196"/>
      <c r="O892" s="197"/>
      <c r="P892" s="197"/>
      <c r="Q892" s="197"/>
      <c r="R892" s="197"/>
      <c r="S892" s="197"/>
      <c r="T892" s="197"/>
      <c r="U892" s="198"/>
      <c r="V892" s="257"/>
      <c r="W892" s="258"/>
      <c r="X892" s="200"/>
      <c r="Y892" s="43"/>
      <c r="Z892" s="199"/>
      <c r="AA892" s="199"/>
      <c r="AB892" s="199"/>
      <c r="AC892" s="199"/>
      <c r="AD892" s="199"/>
      <c r="AE892" s="43"/>
      <c r="AF892" s="199"/>
      <c r="AG892" s="196"/>
      <c r="AH892" s="201"/>
      <c r="AI892" s="201"/>
      <c r="AJ892" s="201"/>
      <c r="AK892" s="43"/>
      <c r="AL892" s="43"/>
      <c r="AM892" s="43"/>
      <c r="AN892" s="64"/>
      <c r="AO892" s="64"/>
      <c r="AP892" s="202"/>
      <c r="AQ892" s="202"/>
      <c r="AR892" s="64"/>
    </row>
    <row r="893" spans="1:44" ht="15.75" customHeight="1" x14ac:dyDescent="0.2">
      <c r="A893" s="43"/>
      <c r="B893" s="43"/>
      <c r="C893" s="43"/>
      <c r="D893" s="43"/>
      <c r="E893" s="43"/>
      <c r="F893" s="43"/>
      <c r="G893" s="194"/>
      <c r="H893" s="194"/>
      <c r="I893" s="194"/>
      <c r="J893" s="196"/>
      <c r="K893" s="196"/>
      <c r="L893" s="196"/>
      <c r="M893" s="196"/>
      <c r="N893" s="196"/>
      <c r="O893" s="197"/>
      <c r="P893" s="197"/>
      <c r="Q893" s="197"/>
      <c r="R893" s="197"/>
      <c r="S893" s="197"/>
      <c r="T893" s="197"/>
      <c r="U893" s="198"/>
      <c r="V893" s="257"/>
      <c r="W893" s="258"/>
      <c r="X893" s="200"/>
      <c r="Y893" s="43"/>
      <c r="Z893" s="199"/>
      <c r="AA893" s="199"/>
      <c r="AB893" s="199"/>
      <c r="AC893" s="199"/>
      <c r="AD893" s="199"/>
      <c r="AE893" s="43"/>
      <c r="AF893" s="199"/>
      <c r="AG893" s="196"/>
      <c r="AH893" s="201"/>
      <c r="AI893" s="201"/>
      <c r="AJ893" s="201"/>
      <c r="AK893" s="43"/>
      <c r="AL893" s="43"/>
      <c r="AM893" s="43"/>
      <c r="AN893" s="64"/>
      <c r="AO893" s="64"/>
      <c r="AP893" s="202"/>
      <c r="AQ893" s="202"/>
      <c r="AR893" s="64"/>
    </row>
    <row r="894" spans="1:44" ht="15.75" customHeight="1" x14ac:dyDescent="0.2">
      <c r="A894" s="43"/>
      <c r="B894" s="43"/>
      <c r="C894" s="43"/>
      <c r="D894" s="43"/>
      <c r="E894" s="43"/>
      <c r="F894" s="43"/>
      <c r="G894" s="194"/>
      <c r="H894" s="194"/>
      <c r="I894" s="194"/>
      <c r="J894" s="196"/>
      <c r="K894" s="196"/>
      <c r="L894" s="196"/>
      <c r="M894" s="196"/>
      <c r="N894" s="196"/>
      <c r="O894" s="197"/>
      <c r="P894" s="197"/>
      <c r="Q894" s="197"/>
      <c r="R894" s="197"/>
      <c r="S894" s="197"/>
      <c r="T894" s="197"/>
      <c r="U894" s="198"/>
      <c r="V894" s="257"/>
      <c r="W894" s="258"/>
      <c r="X894" s="200"/>
      <c r="Y894" s="43"/>
      <c r="Z894" s="199"/>
      <c r="AA894" s="199"/>
      <c r="AB894" s="199"/>
      <c r="AC894" s="199"/>
      <c r="AD894" s="199"/>
      <c r="AE894" s="43"/>
      <c r="AF894" s="199"/>
      <c r="AG894" s="196"/>
      <c r="AH894" s="201"/>
      <c r="AI894" s="201"/>
      <c r="AJ894" s="201"/>
      <c r="AK894" s="43"/>
      <c r="AL894" s="43"/>
      <c r="AM894" s="43"/>
      <c r="AN894" s="64"/>
      <c r="AO894" s="64"/>
      <c r="AP894" s="202"/>
      <c r="AQ894" s="202"/>
      <c r="AR894" s="64"/>
    </row>
    <row r="895" spans="1:44" ht="15.75" customHeight="1" x14ac:dyDescent="0.2">
      <c r="A895" s="43"/>
      <c r="B895" s="43"/>
      <c r="C895" s="43"/>
      <c r="D895" s="43"/>
      <c r="E895" s="43"/>
      <c r="F895" s="43"/>
      <c r="G895" s="194"/>
      <c r="H895" s="194"/>
      <c r="I895" s="194"/>
      <c r="J895" s="196"/>
      <c r="K895" s="196"/>
      <c r="L895" s="196"/>
      <c r="M895" s="196"/>
      <c r="N895" s="196"/>
      <c r="O895" s="197"/>
      <c r="P895" s="197"/>
      <c r="Q895" s="197"/>
      <c r="R895" s="197"/>
      <c r="S895" s="197"/>
      <c r="T895" s="197"/>
      <c r="U895" s="198"/>
      <c r="V895" s="257"/>
      <c r="W895" s="258"/>
      <c r="X895" s="200"/>
      <c r="Y895" s="43"/>
      <c r="Z895" s="199"/>
      <c r="AA895" s="199"/>
      <c r="AB895" s="199"/>
      <c r="AC895" s="199"/>
      <c r="AD895" s="199"/>
      <c r="AE895" s="43"/>
      <c r="AF895" s="199"/>
      <c r="AG895" s="196"/>
      <c r="AH895" s="201"/>
      <c r="AI895" s="201"/>
      <c r="AJ895" s="201"/>
      <c r="AK895" s="43"/>
      <c r="AL895" s="43"/>
      <c r="AM895" s="43"/>
      <c r="AN895" s="64"/>
      <c r="AO895" s="64"/>
      <c r="AP895" s="202"/>
      <c r="AQ895" s="202"/>
      <c r="AR895" s="64"/>
    </row>
    <row r="896" spans="1:44" ht="15.75" customHeight="1" x14ac:dyDescent="0.2">
      <c r="A896" s="43"/>
      <c r="B896" s="43"/>
      <c r="C896" s="43"/>
      <c r="D896" s="43"/>
      <c r="E896" s="43"/>
      <c r="F896" s="43"/>
      <c r="G896" s="194"/>
      <c r="H896" s="194"/>
      <c r="I896" s="194"/>
      <c r="J896" s="196"/>
      <c r="K896" s="196"/>
      <c r="L896" s="196"/>
      <c r="M896" s="196"/>
      <c r="N896" s="196"/>
      <c r="O896" s="197"/>
      <c r="P896" s="197"/>
      <c r="Q896" s="197"/>
      <c r="R896" s="197"/>
      <c r="S896" s="197"/>
      <c r="T896" s="197"/>
      <c r="U896" s="198"/>
      <c r="V896" s="257"/>
      <c r="W896" s="258"/>
      <c r="X896" s="200"/>
      <c r="Y896" s="43"/>
      <c r="Z896" s="199"/>
      <c r="AA896" s="199"/>
      <c r="AB896" s="199"/>
      <c r="AC896" s="199"/>
      <c r="AD896" s="199"/>
      <c r="AE896" s="43"/>
      <c r="AF896" s="199"/>
      <c r="AG896" s="196"/>
      <c r="AH896" s="201"/>
      <c r="AI896" s="201"/>
      <c r="AJ896" s="201"/>
      <c r="AK896" s="43"/>
      <c r="AL896" s="43"/>
      <c r="AM896" s="43"/>
      <c r="AN896" s="64"/>
      <c r="AO896" s="64"/>
      <c r="AP896" s="202"/>
      <c r="AQ896" s="202"/>
      <c r="AR896" s="64"/>
    </row>
    <row r="897" spans="1:44" ht="15.75" customHeight="1" x14ac:dyDescent="0.2">
      <c r="A897" s="43"/>
      <c r="B897" s="43"/>
      <c r="C897" s="43"/>
      <c r="D897" s="43"/>
      <c r="E897" s="43"/>
      <c r="F897" s="43"/>
      <c r="G897" s="194"/>
      <c r="H897" s="194"/>
      <c r="I897" s="194"/>
      <c r="J897" s="196"/>
      <c r="K897" s="196"/>
      <c r="L897" s="196"/>
      <c r="M897" s="196"/>
      <c r="N897" s="196"/>
      <c r="O897" s="197"/>
      <c r="P897" s="197"/>
      <c r="Q897" s="197"/>
      <c r="R897" s="197"/>
      <c r="S897" s="197"/>
      <c r="T897" s="197"/>
      <c r="U897" s="198"/>
      <c r="V897" s="257"/>
      <c r="W897" s="258"/>
      <c r="X897" s="200"/>
      <c r="Y897" s="43"/>
      <c r="Z897" s="199"/>
      <c r="AA897" s="199"/>
      <c r="AB897" s="199"/>
      <c r="AC897" s="199"/>
      <c r="AD897" s="199"/>
      <c r="AE897" s="43"/>
      <c r="AF897" s="199"/>
      <c r="AG897" s="196"/>
      <c r="AH897" s="201"/>
      <c r="AI897" s="201"/>
      <c r="AJ897" s="201"/>
      <c r="AK897" s="43"/>
      <c r="AL897" s="43"/>
      <c r="AM897" s="43"/>
      <c r="AN897" s="64"/>
      <c r="AO897" s="64"/>
      <c r="AP897" s="202"/>
      <c r="AQ897" s="202"/>
      <c r="AR897" s="64"/>
    </row>
    <row r="898" spans="1:44" ht="15.75" customHeight="1" x14ac:dyDescent="0.2">
      <c r="A898" s="43"/>
      <c r="B898" s="43"/>
      <c r="C898" s="43"/>
      <c r="D898" s="43"/>
      <c r="E898" s="43"/>
      <c r="F898" s="43"/>
      <c r="G898" s="194"/>
      <c r="H898" s="194"/>
      <c r="I898" s="194"/>
      <c r="J898" s="196"/>
      <c r="K898" s="196"/>
      <c r="L898" s="196"/>
      <c r="M898" s="196"/>
      <c r="N898" s="196"/>
      <c r="O898" s="197"/>
      <c r="P898" s="197"/>
      <c r="Q898" s="197"/>
      <c r="R898" s="197"/>
      <c r="S898" s="197"/>
      <c r="T898" s="197"/>
      <c r="U898" s="198"/>
      <c r="V898" s="257"/>
      <c r="W898" s="258"/>
      <c r="X898" s="200"/>
      <c r="Y898" s="43"/>
      <c r="Z898" s="199"/>
      <c r="AA898" s="199"/>
      <c r="AB898" s="199"/>
      <c r="AC898" s="199"/>
      <c r="AD898" s="199"/>
      <c r="AE898" s="43"/>
      <c r="AF898" s="199"/>
      <c r="AG898" s="196"/>
      <c r="AH898" s="201"/>
      <c r="AI898" s="201"/>
      <c r="AJ898" s="201"/>
      <c r="AK898" s="43"/>
      <c r="AL898" s="43"/>
      <c r="AM898" s="43"/>
      <c r="AN898" s="64"/>
      <c r="AO898" s="64"/>
      <c r="AP898" s="202"/>
      <c r="AQ898" s="202"/>
      <c r="AR898" s="64"/>
    </row>
    <row r="899" spans="1:44" ht="15.75" customHeight="1" x14ac:dyDescent="0.2">
      <c r="A899" s="43"/>
      <c r="B899" s="43"/>
      <c r="C899" s="43"/>
      <c r="D899" s="43"/>
      <c r="E899" s="43"/>
      <c r="F899" s="43"/>
      <c r="G899" s="194"/>
      <c r="H899" s="194"/>
      <c r="I899" s="194"/>
      <c r="J899" s="196"/>
      <c r="K899" s="196"/>
      <c r="L899" s="196"/>
      <c r="M899" s="196"/>
      <c r="N899" s="196"/>
      <c r="O899" s="197"/>
      <c r="P899" s="197"/>
      <c r="Q899" s="197"/>
      <c r="R899" s="197"/>
      <c r="S899" s="197"/>
      <c r="T899" s="197"/>
      <c r="U899" s="198"/>
      <c r="V899" s="257"/>
      <c r="W899" s="258"/>
      <c r="X899" s="200"/>
      <c r="Y899" s="43"/>
      <c r="Z899" s="199"/>
      <c r="AA899" s="199"/>
      <c r="AB899" s="199"/>
      <c r="AC899" s="199"/>
      <c r="AD899" s="199"/>
      <c r="AE899" s="43"/>
      <c r="AF899" s="199"/>
      <c r="AG899" s="196"/>
      <c r="AH899" s="201"/>
      <c r="AI899" s="201"/>
      <c r="AJ899" s="201"/>
      <c r="AK899" s="43"/>
      <c r="AL899" s="43"/>
      <c r="AM899" s="43"/>
      <c r="AN899" s="64"/>
      <c r="AO899" s="64"/>
      <c r="AP899" s="202"/>
      <c r="AQ899" s="202"/>
      <c r="AR899" s="64"/>
    </row>
    <row r="900" spans="1:44" ht="15.75" customHeight="1" x14ac:dyDescent="0.2">
      <c r="A900" s="43"/>
      <c r="B900" s="43"/>
      <c r="C900" s="43"/>
      <c r="D900" s="43"/>
      <c r="E900" s="43"/>
      <c r="F900" s="43"/>
      <c r="G900" s="194"/>
      <c r="H900" s="194"/>
      <c r="I900" s="194"/>
      <c r="J900" s="196"/>
      <c r="K900" s="196"/>
      <c r="L900" s="196"/>
      <c r="M900" s="196"/>
      <c r="N900" s="196"/>
      <c r="O900" s="197"/>
      <c r="P900" s="197"/>
      <c r="Q900" s="197"/>
      <c r="R900" s="197"/>
      <c r="S900" s="197"/>
      <c r="T900" s="197"/>
      <c r="U900" s="198"/>
      <c r="V900" s="257"/>
      <c r="W900" s="258"/>
      <c r="X900" s="200"/>
      <c r="Y900" s="43"/>
      <c r="Z900" s="199"/>
      <c r="AA900" s="199"/>
      <c r="AB900" s="199"/>
      <c r="AC900" s="199"/>
      <c r="AD900" s="199"/>
      <c r="AE900" s="43"/>
      <c r="AF900" s="199"/>
      <c r="AG900" s="196"/>
      <c r="AH900" s="201"/>
      <c r="AI900" s="201"/>
      <c r="AJ900" s="201"/>
      <c r="AK900" s="43"/>
      <c r="AL900" s="43"/>
      <c r="AM900" s="43"/>
      <c r="AN900" s="64"/>
      <c r="AO900" s="64"/>
      <c r="AP900" s="202"/>
      <c r="AQ900" s="202"/>
      <c r="AR900" s="64"/>
    </row>
    <row r="901" spans="1:44" ht="15.75" customHeight="1" x14ac:dyDescent="0.2">
      <c r="A901" s="43"/>
      <c r="B901" s="43"/>
      <c r="C901" s="43"/>
      <c r="D901" s="43"/>
      <c r="E901" s="43"/>
      <c r="F901" s="43"/>
      <c r="G901" s="194"/>
      <c r="H901" s="194"/>
      <c r="I901" s="194"/>
      <c r="J901" s="196"/>
      <c r="K901" s="196"/>
      <c r="L901" s="196"/>
      <c r="M901" s="196"/>
      <c r="N901" s="196"/>
      <c r="O901" s="197"/>
      <c r="P901" s="197"/>
      <c r="Q901" s="197"/>
      <c r="R901" s="197"/>
      <c r="S901" s="197"/>
      <c r="T901" s="197"/>
      <c r="U901" s="198"/>
      <c r="V901" s="257"/>
      <c r="W901" s="258"/>
      <c r="X901" s="200"/>
      <c r="Y901" s="43"/>
      <c r="Z901" s="199"/>
      <c r="AA901" s="199"/>
      <c r="AB901" s="199"/>
      <c r="AC901" s="199"/>
      <c r="AD901" s="199"/>
      <c r="AE901" s="43"/>
      <c r="AF901" s="199"/>
      <c r="AG901" s="196"/>
      <c r="AH901" s="201"/>
      <c r="AI901" s="201"/>
      <c r="AJ901" s="201"/>
      <c r="AK901" s="43"/>
      <c r="AL901" s="43"/>
      <c r="AM901" s="43"/>
      <c r="AN901" s="64"/>
      <c r="AO901" s="64"/>
      <c r="AP901" s="202"/>
      <c r="AQ901" s="202"/>
      <c r="AR901" s="64"/>
    </row>
    <row r="902" spans="1:44" ht="15.75" customHeight="1" x14ac:dyDescent="0.2">
      <c r="A902" s="43"/>
      <c r="B902" s="43"/>
      <c r="C902" s="43"/>
      <c r="D902" s="43"/>
      <c r="E902" s="43"/>
      <c r="F902" s="43"/>
      <c r="G902" s="194"/>
      <c r="H902" s="194"/>
      <c r="I902" s="194"/>
      <c r="J902" s="196"/>
      <c r="K902" s="196"/>
      <c r="L902" s="196"/>
      <c r="M902" s="196"/>
      <c r="N902" s="196"/>
      <c r="O902" s="197"/>
      <c r="P902" s="197"/>
      <c r="Q902" s="197"/>
      <c r="R902" s="197"/>
      <c r="S902" s="197"/>
      <c r="T902" s="197"/>
      <c r="U902" s="198"/>
      <c r="V902" s="257"/>
      <c r="W902" s="258"/>
      <c r="X902" s="200"/>
      <c r="Y902" s="43"/>
      <c r="Z902" s="199"/>
      <c r="AA902" s="199"/>
      <c r="AB902" s="199"/>
      <c r="AC902" s="199"/>
      <c r="AD902" s="199"/>
      <c r="AE902" s="43"/>
      <c r="AF902" s="199"/>
      <c r="AG902" s="196"/>
      <c r="AH902" s="201"/>
      <c r="AI902" s="201"/>
      <c r="AJ902" s="201"/>
      <c r="AK902" s="43"/>
      <c r="AL902" s="43"/>
      <c r="AM902" s="43"/>
      <c r="AN902" s="64"/>
      <c r="AO902" s="64"/>
      <c r="AP902" s="202"/>
      <c r="AQ902" s="202"/>
      <c r="AR902" s="64"/>
    </row>
    <row r="903" spans="1:44" ht="15.75" customHeight="1" x14ac:dyDescent="0.2">
      <c r="A903" s="43"/>
      <c r="B903" s="43"/>
      <c r="C903" s="43"/>
      <c r="D903" s="43"/>
      <c r="E903" s="43"/>
      <c r="F903" s="43"/>
      <c r="G903" s="194"/>
      <c r="H903" s="194"/>
      <c r="I903" s="194"/>
      <c r="J903" s="196"/>
      <c r="K903" s="196"/>
      <c r="L903" s="196"/>
      <c r="M903" s="196"/>
      <c r="N903" s="196"/>
      <c r="O903" s="197"/>
      <c r="P903" s="197"/>
      <c r="Q903" s="197"/>
      <c r="R903" s="197"/>
      <c r="S903" s="197"/>
      <c r="T903" s="197"/>
      <c r="U903" s="198"/>
      <c r="V903" s="257"/>
      <c r="W903" s="258"/>
      <c r="X903" s="200"/>
      <c r="Y903" s="43"/>
      <c r="Z903" s="199"/>
      <c r="AA903" s="199"/>
      <c r="AB903" s="199"/>
      <c r="AC903" s="199"/>
      <c r="AD903" s="199"/>
      <c r="AE903" s="43"/>
      <c r="AF903" s="199"/>
      <c r="AG903" s="196"/>
      <c r="AH903" s="201"/>
      <c r="AI903" s="201"/>
      <c r="AJ903" s="201"/>
      <c r="AK903" s="43"/>
      <c r="AL903" s="43"/>
      <c r="AM903" s="43"/>
      <c r="AN903" s="64"/>
      <c r="AO903" s="64"/>
      <c r="AP903" s="202"/>
      <c r="AQ903" s="202"/>
      <c r="AR903" s="64"/>
    </row>
    <row r="904" spans="1:44" ht="15.75" customHeight="1" x14ac:dyDescent="0.2">
      <c r="A904" s="43"/>
      <c r="B904" s="43"/>
      <c r="C904" s="43"/>
      <c r="D904" s="43"/>
      <c r="E904" s="43"/>
      <c r="F904" s="43"/>
      <c r="G904" s="194"/>
      <c r="H904" s="194"/>
      <c r="I904" s="194"/>
      <c r="J904" s="196"/>
      <c r="K904" s="196"/>
      <c r="L904" s="196"/>
      <c r="M904" s="196"/>
      <c r="N904" s="196"/>
      <c r="O904" s="197"/>
      <c r="P904" s="197"/>
      <c r="Q904" s="197"/>
      <c r="R904" s="197"/>
      <c r="S904" s="197"/>
      <c r="T904" s="197"/>
      <c r="U904" s="198"/>
      <c r="V904" s="257"/>
      <c r="W904" s="258"/>
      <c r="X904" s="200"/>
      <c r="Y904" s="43"/>
      <c r="Z904" s="199"/>
      <c r="AA904" s="199"/>
      <c r="AB904" s="199"/>
      <c r="AC904" s="199"/>
      <c r="AD904" s="199"/>
      <c r="AE904" s="43"/>
      <c r="AF904" s="199"/>
      <c r="AG904" s="196"/>
      <c r="AH904" s="201"/>
      <c r="AI904" s="201"/>
      <c r="AJ904" s="201"/>
      <c r="AK904" s="43"/>
      <c r="AL904" s="43"/>
      <c r="AM904" s="43"/>
      <c r="AN904" s="64"/>
      <c r="AO904" s="64"/>
      <c r="AP904" s="202"/>
      <c r="AQ904" s="202"/>
      <c r="AR904" s="64"/>
    </row>
    <row r="905" spans="1:44" ht="15.75" customHeight="1" x14ac:dyDescent="0.2">
      <c r="A905" s="43"/>
      <c r="B905" s="43"/>
      <c r="C905" s="43"/>
      <c r="D905" s="43"/>
      <c r="E905" s="43"/>
      <c r="F905" s="43"/>
      <c r="G905" s="194"/>
      <c r="H905" s="194"/>
      <c r="I905" s="194"/>
      <c r="J905" s="196"/>
      <c r="K905" s="196"/>
      <c r="L905" s="196"/>
      <c r="M905" s="196"/>
      <c r="N905" s="196"/>
      <c r="O905" s="197"/>
      <c r="P905" s="197"/>
      <c r="Q905" s="197"/>
      <c r="R905" s="197"/>
      <c r="S905" s="197"/>
      <c r="T905" s="197"/>
      <c r="U905" s="198"/>
      <c r="V905" s="257"/>
      <c r="W905" s="258"/>
      <c r="X905" s="200"/>
      <c r="Y905" s="43"/>
      <c r="Z905" s="199"/>
      <c r="AA905" s="199"/>
      <c r="AB905" s="199"/>
      <c r="AC905" s="199"/>
      <c r="AD905" s="199"/>
      <c r="AE905" s="43"/>
      <c r="AF905" s="199"/>
      <c r="AG905" s="196"/>
      <c r="AH905" s="201"/>
      <c r="AI905" s="201"/>
      <c r="AJ905" s="201"/>
      <c r="AK905" s="43"/>
      <c r="AL905" s="43"/>
      <c r="AM905" s="43"/>
      <c r="AN905" s="64"/>
      <c r="AO905" s="64"/>
      <c r="AP905" s="202"/>
      <c r="AQ905" s="202"/>
      <c r="AR905" s="64"/>
    </row>
    <row r="906" spans="1:44" ht="15.75" customHeight="1" x14ac:dyDescent="0.2">
      <c r="A906" s="43"/>
      <c r="B906" s="43"/>
      <c r="C906" s="43"/>
      <c r="D906" s="43"/>
      <c r="E906" s="43"/>
      <c r="F906" s="43"/>
      <c r="G906" s="194"/>
      <c r="H906" s="194"/>
      <c r="I906" s="194"/>
      <c r="J906" s="196"/>
      <c r="K906" s="196"/>
      <c r="L906" s="196"/>
      <c r="M906" s="196"/>
      <c r="N906" s="196"/>
      <c r="O906" s="197"/>
      <c r="P906" s="197"/>
      <c r="Q906" s="197"/>
      <c r="R906" s="197"/>
      <c r="S906" s="197"/>
      <c r="T906" s="197"/>
      <c r="U906" s="198"/>
      <c r="V906" s="257"/>
      <c r="W906" s="258"/>
      <c r="X906" s="200"/>
      <c r="Y906" s="43"/>
      <c r="Z906" s="199"/>
      <c r="AA906" s="199"/>
      <c r="AB906" s="199"/>
      <c r="AC906" s="199"/>
      <c r="AD906" s="199"/>
      <c r="AE906" s="43"/>
      <c r="AF906" s="199"/>
      <c r="AG906" s="196"/>
      <c r="AH906" s="201"/>
      <c r="AI906" s="201"/>
      <c r="AJ906" s="201"/>
      <c r="AK906" s="43"/>
      <c r="AL906" s="43"/>
      <c r="AM906" s="43"/>
      <c r="AN906" s="64"/>
      <c r="AO906" s="64"/>
      <c r="AP906" s="202"/>
      <c r="AQ906" s="202"/>
      <c r="AR906" s="64"/>
    </row>
    <row r="907" spans="1:44" ht="15.75" customHeight="1" x14ac:dyDescent="0.2">
      <c r="A907" s="43"/>
      <c r="B907" s="43"/>
      <c r="C907" s="43"/>
      <c r="D907" s="43"/>
      <c r="E907" s="43"/>
      <c r="F907" s="43"/>
      <c r="G907" s="194"/>
      <c r="H907" s="194"/>
      <c r="I907" s="194"/>
      <c r="J907" s="196"/>
      <c r="K907" s="196"/>
      <c r="L907" s="196"/>
      <c r="M907" s="196"/>
      <c r="N907" s="196"/>
      <c r="O907" s="197"/>
      <c r="P907" s="197"/>
      <c r="Q907" s="197"/>
      <c r="R907" s="197"/>
      <c r="S907" s="197"/>
      <c r="T907" s="197"/>
      <c r="U907" s="198"/>
      <c r="V907" s="257"/>
      <c r="W907" s="258"/>
      <c r="X907" s="200"/>
      <c r="Y907" s="43"/>
      <c r="Z907" s="199"/>
      <c r="AA907" s="199"/>
      <c r="AB907" s="199"/>
      <c r="AC907" s="199"/>
      <c r="AD907" s="199"/>
      <c r="AE907" s="43"/>
      <c r="AF907" s="199"/>
      <c r="AG907" s="196"/>
      <c r="AH907" s="201"/>
      <c r="AI907" s="201"/>
      <c r="AJ907" s="201"/>
      <c r="AK907" s="43"/>
      <c r="AL907" s="43"/>
      <c r="AM907" s="43"/>
      <c r="AN907" s="64"/>
      <c r="AO907" s="64"/>
      <c r="AP907" s="202"/>
      <c r="AQ907" s="202"/>
      <c r="AR907" s="64"/>
    </row>
    <row r="908" spans="1:44" ht="15.75" customHeight="1" x14ac:dyDescent="0.2">
      <c r="A908" s="43"/>
      <c r="B908" s="43"/>
      <c r="C908" s="43"/>
      <c r="D908" s="43"/>
      <c r="E908" s="43"/>
      <c r="F908" s="43"/>
      <c r="G908" s="194"/>
      <c r="H908" s="194"/>
      <c r="I908" s="194"/>
      <c r="J908" s="196"/>
      <c r="K908" s="196"/>
      <c r="L908" s="196"/>
      <c r="M908" s="196"/>
      <c r="N908" s="196"/>
      <c r="O908" s="197"/>
      <c r="P908" s="197"/>
      <c r="Q908" s="197"/>
      <c r="R908" s="197"/>
      <c r="S908" s="197"/>
      <c r="T908" s="197"/>
      <c r="U908" s="198"/>
      <c r="V908" s="257"/>
      <c r="W908" s="258"/>
      <c r="X908" s="200"/>
      <c r="Y908" s="43"/>
      <c r="Z908" s="199"/>
      <c r="AA908" s="199"/>
      <c r="AB908" s="199"/>
      <c r="AC908" s="199"/>
      <c r="AD908" s="199"/>
      <c r="AE908" s="43"/>
      <c r="AF908" s="199"/>
      <c r="AG908" s="196"/>
      <c r="AH908" s="201"/>
      <c r="AI908" s="201"/>
      <c r="AJ908" s="201"/>
      <c r="AK908" s="43"/>
      <c r="AL908" s="43"/>
      <c r="AM908" s="43"/>
      <c r="AN908" s="64"/>
      <c r="AO908" s="64"/>
      <c r="AP908" s="202"/>
      <c r="AQ908" s="202"/>
      <c r="AR908" s="64"/>
    </row>
    <row r="909" spans="1:44" ht="15.75" customHeight="1" x14ac:dyDescent="0.2">
      <c r="A909" s="43"/>
      <c r="B909" s="43"/>
      <c r="C909" s="43"/>
      <c r="D909" s="43"/>
      <c r="E909" s="43"/>
      <c r="F909" s="43"/>
      <c r="G909" s="194"/>
      <c r="H909" s="194"/>
      <c r="I909" s="194"/>
      <c r="J909" s="196"/>
      <c r="K909" s="196"/>
      <c r="L909" s="196"/>
      <c r="M909" s="196"/>
      <c r="N909" s="196"/>
      <c r="O909" s="197"/>
      <c r="P909" s="197"/>
      <c r="Q909" s="197"/>
      <c r="R909" s="197"/>
      <c r="S909" s="197"/>
      <c r="T909" s="197"/>
      <c r="U909" s="198"/>
      <c r="V909" s="257"/>
      <c r="W909" s="258"/>
      <c r="X909" s="200"/>
      <c r="Y909" s="43"/>
      <c r="Z909" s="199"/>
      <c r="AA909" s="199"/>
      <c r="AB909" s="199"/>
      <c r="AC909" s="199"/>
      <c r="AD909" s="199"/>
      <c r="AE909" s="43"/>
      <c r="AF909" s="199"/>
      <c r="AG909" s="196"/>
      <c r="AH909" s="201"/>
      <c r="AI909" s="201"/>
      <c r="AJ909" s="201"/>
      <c r="AK909" s="43"/>
      <c r="AL909" s="43"/>
      <c r="AM909" s="43"/>
      <c r="AN909" s="64"/>
      <c r="AO909" s="64"/>
      <c r="AP909" s="202"/>
      <c r="AQ909" s="202"/>
      <c r="AR909" s="64"/>
    </row>
    <row r="910" spans="1:44" ht="15.75" customHeight="1" x14ac:dyDescent="0.2">
      <c r="A910" s="43"/>
      <c r="B910" s="43"/>
      <c r="C910" s="43"/>
      <c r="D910" s="43"/>
      <c r="E910" s="43"/>
      <c r="F910" s="43"/>
      <c r="G910" s="194"/>
      <c r="H910" s="194"/>
      <c r="I910" s="194"/>
      <c r="J910" s="196"/>
      <c r="K910" s="196"/>
      <c r="L910" s="196"/>
      <c r="M910" s="196"/>
      <c r="N910" s="196"/>
      <c r="O910" s="197"/>
      <c r="P910" s="197"/>
      <c r="Q910" s="197"/>
      <c r="R910" s="197"/>
      <c r="S910" s="197"/>
      <c r="T910" s="197"/>
      <c r="U910" s="198"/>
      <c r="V910" s="257"/>
      <c r="W910" s="258"/>
      <c r="X910" s="200"/>
      <c r="Y910" s="43"/>
      <c r="Z910" s="199"/>
      <c r="AA910" s="199"/>
      <c r="AB910" s="199"/>
      <c r="AC910" s="199"/>
      <c r="AD910" s="199"/>
      <c r="AE910" s="43"/>
      <c r="AF910" s="199"/>
      <c r="AG910" s="196"/>
      <c r="AH910" s="201"/>
      <c r="AI910" s="201"/>
      <c r="AJ910" s="201"/>
      <c r="AK910" s="43"/>
      <c r="AL910" s="43"/>
      <c r="AM910" s="43"/>
      <c r="AN910" s="64"/>
      <c r="AO910" s="64"/>
      <c r="AP910" s="202"/>
      <c r="AQ910" s="202"/>
      <c r="AR910" s="64"/>
    </row>
    <row r="911" spans="1:44" ht="15.75" customHeight="1" x14ac:dyDescent="0.2">
      <c r="A911" s="43"/>
      <c r="B911" s="43"/>
      <c r="C911" s="43"/>
      <c r="D911" s="43"/>
      <c r="E911" s="43"/>
      <c r="F911" s="43"/>
      <c r="G911" s="194"/>
      <c r="H911" s="194"/>
      <c r="I911" s="194"/>
      <c r="J911" s="196"/>
      <c r="K911" s="196"/>
      <c r="L911" s="196"/>
      <c r="M911" s="196"/>
      <c r="N911" s="196"/>
      <c r="O911" s="197"/>
      <c r="P911" s="197"/>
      <c r="Q911" s="197"/>
      <c r="R911" s="197"/>
      <c r="S911" s="197"/>
      <c r="T911" s="197"/>
      <c r="U911" s="198"/>
      <c r="V911" s="257"/>
      <c r="W911" s="258"/>
      <c r="X911" s="200"/>
      <c r="Y911" s="43"/>
      <c r="Z911" s="199"/>
      <c r="AA911" s="199"/>
      <c r="AB911" s="199"/>
      <c r="AC911" s="199"/>
      <c r="AD911" s="199"/>
      <c r="AE911" s="43"/>
      <c r="AF911" s="199"/>
      <c r="AG911" s="196"/>
      <c r="AH911" s="201"/>
      <c r="AI911" s="201"/>
      <c r="AJ911" s="201"/>
      <c r="AK911" s="43"/>
      <c r="AL911" s="43"/>
      <c r="AM911" s="43"/>
      <c r="AN911" s="64"/>
      <c r="AO911" s="64"/>
      <c r="AP911" s="202"/>
      <c r="AQ911" s="202"/>
      <c r="AR911" s="64"/>
    </row>
    <row r="912" spans="1:44" ht="15.75" customHeight="1" x14ac:dyDescent="0.2">
      <c r="A912" s="43"/>
      <c r="B912" s="43"/>
      <c r="C912" s="43"/>
      <c r="D912" s="43"/>
      <c r="E912" s="43"/>
      <c r="F912" s="43"/>
      <c r="G912" s="194"/>
      <c r="H912" s="194"/>
      <c r="I912" s="194"/>
      <c r="J912" s="196"/>
      <c r="K912" s="196"/>
      <c r="L912" s="196"/>
      <c r="M912" s="196"/>
      <c r="N912" s="196"/>
      <c r="O912" s="197"/>
      <c r="P912" s="197"/>
      <c r="Q912" s="197"/>
      <c r="R912" s="197"/>
      <c r="S912" s="197"/>
      <c r="T912" s="197"/>
      <c r="U912" s="198"/>
      <c r="V912" s="257"/>
      <c r="W912" s="258"/>
      <c r="X912" s="200"/>
      <c r="Y912" s="43"/>
      <c r="Z912" s="199"/>
      <c r="AA912" s="199"/>
      <c r="AB912" s="199"/>
      <c r="AC912" s="199"/>
      <c r="AD912" s="199"/>
      <c r="AE912" s="43"/>
      <c r="AF912" s="199"/>
      <c r="AG912" s="196"/>
      <c r="AH912" s="201"/>
      <c r="AI912" s="201"/>
      <c r="AJ912" s="201"/>
      <c r="AK912" s="43"/>
      <c r="AL912" s="43"/>
      <c r="AM912" s="43"/>
      <c r="AN912" s="64"/>
      <c r="AO912" s="64"/>
      <c r="AP912" s="202"/>
      <c r="AQ912" s="202"/>
      <c r="AR912" s="64"/>
    </row>
    <row r="913" spans="1:44" ht="15.75" customHeight="1" x14ac:dyDescent="0.2">
      <c r="A913" s="43"/>
      <c r="B913" s="43"/>
      <c r="C913" s="43"/>
      <c r="D913" s="43"/>
      <c r="E913" s="43"/>
      <c r="F913" s="43"/>
      <c r="G913" s="194"/>
      <c r="H913" s="194"/>
      <c r="I913" s="194"/>
      <c r="J913" s="196"/>
      <c r="K913" s="196"/>
      <c r="L913" s="196"/>
      <c r="M913" s="196"/>
      <c r="N913" s="196"/>
      <c r="O913" s="197"/>
      <c r="P913" s="197"/>
      <c r="Q913" s="197"/>
      <c r="R913" s="197"/>
      <c r="S913" s="197"/>
      <c r="T913" s="197"/>
      <c r="U913" s="198"/>
      <c r="V913" s="257"/>
      <c r="W913" s="258"/>
      <c r="X913" s="200"/>
      <c r="Y913" s="43"/>
      <c r="Z913" s="199"/>
      <c r="AA913" s="199"/>
      <c r="AB913" s="199"/>
      <c r="AC913" s="199"/>
      <c r="AD913" s="199"/>
      <c r="AE913" s="43"/>
      <c r="AF913" s="199"/>
      <c r="AG913" s="196"/>
      <c r="AH913" s="201"/>
      <c r="AI913" s="201"/>
      <c r="AJ913" s="201"/>
      <c r="AK913" s="43"/>
      <c r="AL913" s="43"/>
      <c r="AM913" s="43"/>
      <c r="AN913" s="64"/>
      <c r="AO913" s="64"/>
      <c r="AP913" s="202"/>
      <c r="AQ913" s="202"/>
      <c r="AR913" s="64"/>
    </row>
    <row r="914" spans="1:44" ht="15.75" customHeight="1" x14ac:dyDescent="0.2">
      <c r="A914" s="43"/>
      <c r="B914" s="43"/>
      <c r="C914" s="43"/>
      <c r="D914" s="43"/>
      <c r="E914" s="43"/>
      <c r="F914" s="43"/>
      <c r="G914" s="194"/>
      <c r="H914" s="194"/>
      <c r="I914" s="194"/>
      <c r="J914" s="196"/>
      <c r="K914" s="196"/>
      <c r="L914" s="196"/>
      <c r="M914" s="196"/>
      <c r="N914" s="196"/>
      <c r="O914" s="197"/>
      <c r="P914" s="197"/>
      <c r="Q914" s="197"/>
      <c r="R914" s="197"/>
      <c r="S914" s="197"/>
      <c r="T914" s="197"/>
      <c r="U914" s="198"/>
      <c r="V914" s="257"/>
      <c r="W914" s="258"/>
      <c r="X914" s="200"/>
      <c r="Y914" s="43"/>
      <c r="Z914" s="199"/>
      <c r="AA914" s="199"/>
      <c r="AB914" s="199"/>
      <c r="AC914" s="199"/>
      <c r="AD914" s="199"/>
      <c r="AE914" s="43"/>
      <c r="AF914" s="199"/>
      <c r="AG914" s="196"/>
      <c r="AH914" s="201"/>
      <c r="AI914" s="201"/>
      <c r="AJ914" s="201"/>
      <c r="AK914" s="43"/>
      <c r="AL914" s="43"/>
      <c r="AM914" s="43"/>
      <c r="AN914" s="64"/>
      <c r="AO914" s="64"/>
      <c r="AP914" s="202"/>
      <c r="AQ914" s="202"/>
      <c r="AR914" s="64"/>
    </row>
    <row r="915" spans="1:44" ht="15.75" customHeight="1" x14ac:dyDescent="0.2">
      <c r="A915" s="43"/>
      <c r="B915" s="43"/>
      <c r="C915" s="43"/>
      <c r="D915" s="43"/>
      <c r="E915" s="43"/>
      <c r="F915" s="43"/>
      <c r="G915" s="194"/>
      <c r="H915" s="194"/>
      <c r="I915" s="194"/>
      <c r="J915" s="196"/>
      <c r="K915" s="196"/>
      <c r="L915" s="196"/>
      <c r="M915" s="196"/>
      <c r="N915" s="196"/>
      <c r="O915" s="197"/>
      <c r="P915" s="197"/>
      <c r="Q915" s="197"/>
      <c r="R915" s="197"/>
      <c r="S915" s="197"/>
      <c r="T915" s="197"/>
      <c r="U915" s="198"/>
      <c r="V915" s="257"/>
      <c r="W915" s="258"/>
      <c r="X915" s="200"/>
      <c r="Y915" s="43"/>
      <c r="Z915" s="199"/>
      <c r="AA915" s="199"/>
      <c r="AB915" s="199"/>
      <c r="AC915" s="199"/>
      <c r="AD915" s="199"/>
      <c r="AE915" s="43"/>
      <c r="AF915" s="199"/>
      <c r="AG915" s="196"/>
      <c r="AH915" s="201"/>
      <c r="AI915" s="201"/>
      <c r="AJ915" s="201"/>
      <c r="AK915" s="43"/>
      <c r="AL915" s="43"/>
      <c r="AM915" s="43"/>
      <c r="AN915" s="64"/>
      <c r="AO915" s="64"/>
      <c r="AP915" s="202"/>
      <c r="AQ915" s="202"/>
      <c r="AR915" s="64"/>
    </row>
    <row r="916" spans="1:44" ht="15.75" customHeight="1" x14ac:dyDescent="0.2">
      <c r="A916" s="43"/>
      <c r="B916" s="43"/>
      <c r="C916" s="43"/>
      <c r="D916" s="43"/>
      <c r="E916" s="43"/>
      <c r="F916" s="43"/>
      <c r="G916" s="194"/>
      <c r="H916" s="194"/>
      <c r="I916" s="194"/>
      <c r="J916" s="196"/>
      <c r="K916" s="196"/>
      <c r="L916" s="196"/>
      <c r="M916" s="196"/>
      <c r="N916" s="196"/>
      <c r="O916" s="197"/>
      <c r="P916" s="197"/>
      <c r="Q916" s="197"/>
      <c r="R916" s="197"/>
      <c r="S916" s="197"/>
      <c r="T916" s="197"/>
      <c r="U916" s="198"/>
      <c r="V916" s="257"/>
      <c r="W916" s="258"/>
      <c r="X916" s="200"/>
      <c r="Y916" s="43"/>
      <c r="Z916" s="199"/>
      <c r="AA916" s="199"/>
      <c r="AB916" s="199"/>
      <c r="AC916" s="199"/>
      <c r="AD916" s="199"/>
      <c r="AE916" s="43"/>
      <c r="AF916" s="199"/>
      <c r="AG916" s="196"/>
      <c r="AH916" s="201"/>
      <c r="AI916" s="201"/>
      <c r="AJ916" s="201"/>
      <c r="AK916" s="43"/>
      <c r="AL916" s="43"/>
      <c r="AM916" s="43"/>
      <c r="AN916" s="64"/>
      <c r="AO916" s="64"/>
      <c r="AP916" s="202"/>
      <c r="AQ916" s="202"/>
      <c r="AR916" s="64"/>
    </row>
    <row r="917" spans="1:44" ht="15.75" customHeight="1" x14ac:dyDescent="0.2">
      <c r="A917" s="43"/>
      <c r="B917" s="43"/>
      <c r="C917" s="43"/>
      <c r="D917" s="43"/>
      <c r="E917" s="43"/>
      <c r="F917" s="43"/>
      <c r="G917" s="194"/>
      <c r="H917" s="194"/>
      <c r="I917" s="194"/>
      <c r="J917" s="196"/>
      <c r="K917" s="196"/>
      <c r="L917" s="196"/>
      <c r="M917" s="196"/>
      <c r="N917" s="196"/>
      <c r="O917" s="197"/>
      <c r="P917" s="197"/>
      <c r="Q917" s="197"/>
      <c r="R917" s="197"/>
      <c r="S917" s="197"/>
      <c r="T917" s="197"/>
      <c r="U917" s="198"/>
      <c r="V917" s="257"/>
      <c r="W917" s="258"/>
      <c r="X917" s="200"/>
      <c r="Y917" s="43"/>
      <c r="Z917" s="199"/>
      <c r="AA917" s="199"/>
      <c r="AB917" s="199"/>
      <c r="AC917" s="199"/>
      <c r="AD917" s="199"/>
      <c r="AE917" s="43"/>
      <c r="AF917" s="199"/>
      <c r="AG917" s="196"/>
      <c r="AH917" s="201"/>
      <c r="AI917" s="201"/>
      <c r="AJ917" s="201"/>
      <c r="AK917" s="43"/>
      <c r="AL917" s="43"/>
      <c r="AM917" s="43"/>
      <c r="AN917" s="64"/>
      <c r="AO917" s="64"/>
      <c r="AP917" s="202"/>
      <c r="AQ917" s="202"/>
      <c r="AR917" s="64"/>
    </row>
    <row r="918" spans="1:44" ht="15.75" customHeight="1" x14ac:dyDescent="0.2">
      <c r="A918" s="43"/>
      <c r="B918" s="43"/>
      <c r="C918" s="43"/>
      <c r="D918" s="43"/>
      <c r="E918" s="43"/>
      <c r="F918" s="43"/>
      <c r="G918" s="194"/>
      <c r="H918" s="194"/>
      <c r="I918" s="194"/>
      <c r="J918" s="196"/>
      <c r="K918" s="196"/>
      <c r="L918" s="196"/>
      <c r="M918" s="196"/>
      <c r="N918" s="196"/>
      <c r="O918" s="197"/>
      <c r="P918" s="197"/>
      <c r="Q918" s="197"/>
      <c r="R918" s="197"/>
      <c r="S918" s="197"/>
      <c r="T918" s="197"/>
      <c r="U918" s="198"/>
      <c r="V918" s="257"/>
      <c r="W918" s="258"/>
      <c r="X918" s="200"/>
      <c r="Y918" s="43"/>
      <c r="Z918" s="199"/>
      <c r="AA918" s="199"/>
      <c r="AB918" s="199"/>
      <c r="AC918" s="199"/>
      <c r="AD918" s="199"/>
      <c r="AE918" s="43"/>
      <c r="AF918" s="199"/>
      <c r="AG918" s="196"/>
      <c r="AH918" s="201"/>
      <c r="AI918" s="201"/>
      <c r="AJ918" s="201"/>
      <c r="AK918" s="43"/>
      <c r="AL918" s="43"/>
      <c r="AM918" s="43"/>
      <c r="AN918" s="64"/>
      <c r="AO918" s="64"/>
      <c r="AP918" s="202"/>
      <c r="AQ918" s="202"/>
      <c r="AR918" s="64"/>
    </row>
    <row r="919" spans="1:44" ht="15.75" customHeight="1" x14ac:dyDescent="0.2">
      <c r="A919" s="43"/>
      <c r="B919" s="43"/>
      <c r="C919" s="43"/>
      <c r="D919" s="43"/>
      <c r="E919" s="43"/>
      <c r="F919" s="43"/>
      <c r="G919" s="194"/>
      <c r="H919" s="194"/>
      <c r="I919" s="194"/>
      <c r="J919" s="196"/>
      <c r="K919" s="196"/>
      <c r="L919" s="196"/>
      <c r="M919" s="196"/>
      <c r="N919" s="196"/>
      <c r="O919" s="197"/>
      <c r="P919" s="197"/>
      <c r="Q919" s="197"/>
      <c r="R919" s="197"/>
      <c r="S919" s="197"/>
      <c r="T919" s="197"/>
      <c r="U919" s="198"/>
      <c r="V919" s="257"/>
      <c r="W919" s="258"/>
      <c r="X919" s="200"/>
      <c r="Y919" s="43"/>
      <c r="Z919" s="199"/>
      <c r="AA919" s="199"/>
      <c r="AB919" s="199"/>
      <c r="AC919" s="199"/>
      <c r="AD919" s="199"/>
      <c r="AE919" s="43"/>
      <c r="AF919" s="199"/>
      <c r="AG919" s="196"/>
      <c r="AH919" s="201"/>
      <c r="AI919" s="201"/>
      <c r="AJ919" s="201"/>
      <c r="AK919" s="43"/>
      <c r="AL919" s="43"/>
      <c r="AM919" s="43"/>
      <c r="AN919" s="64"/>
      <c r="AO919" s="64"/>
      <c r="AP919" s="202"/>
      <c r="AQ919" s="202"/>
      <c r="AR919" s="64"/>
    </row>
    <row r="920" spans="1:44" ht="15.75" customHeight="1" x14ac:dyDescent="0.2">
      <c r="A920" s="43"/>
      <c r="B920" s="43"/>
      <c r="C920" s="43"/>
      <c r="D920" s="43"/>
      <c r="E920" s="43"/>
      <c r="F920" s="43"/>
      <c r="G920" s="194"/>
      <c r="H920" s="194"/>
      <c r="I920" s="194"/>
      <c r="J920" s="196"/>
      <c r="K920" s="196"/>
      <c r="L920" s="196"/>
      <c r="M920" s="196"/>
      <c r="N920" s="196"/>
      <c r="O920" s="197"/>
      <c r="P920" s="197"/>
      <c r="Q920" s="197"/>
      <c r="R920" s="197"/>
      <c r="S920" s="197"/>
      <c r="T920" s="197"/>
      <c r="U920" s="198"/>
      <c r="V920" s="257"/>
      <c r="W920" s="258"/>
      <c r="X920" s="200"/>
      <c r="Y920" s="43"/>
      <c r="Z920" s="199"/>
      <c r="AA920" s="199"/>
      <c r="AB920" s="199"/>
      <c r="AC920" s="199"/>
      <c r="AD920" s="199"/>
      <c r="AE920" s="43"/>
      <c r="AF920" s="199"/>
      <c r="AG920" s="196"/>
      <c r="AH920" s="201"/>
      <c r="AI920" s="201"/>
      <c r="AJ920" s="201"/>
      <c r="AK920" s="43"/>
      <c r="AL920" s="43"/>
      <c r="AM920" s="43"/>
      <c r="AN920" s="64"/>
      <c r="AO920" s="64"/>
      <c r="AP920" s="202"/>
      <c r="AQ920" s="202"/>
      <c r="AR920" s="64"/>
    </row>
    <row r="921" spans="1:44" ht="15.75" customHeight="1" x14ac:dyDescent="0.2">
      <c r="A921" s="43"/>
      <c r="B921" s="43"/>
      <c r="C921" s="43"/>
      <c r="D921" s="43"/>
      <c r="E921" s="43"/>
      <c r="F921" s="43"/>
      <c r="G921" s="194"/>
      <c r="H921" s="194"/>
      <c r="I921" s="194"/>
      <c r="J921" s="196"/>
      <c r="K921" s="196"/>
      <c r="L921" s="196"/>
      <c r="M921" s="196"/>
      <c r="N921" s="196"/>
      <c r="O921" s="197"/>
      <c r="P921" s="197"/>
      <c r="Q921" s="197"/>
      <c r="R921" s="197"/>
      <c r="S921" s="197"/>
      <c r="T921" s="197"/>
      <c r="U921" s="198"/>
      <c r="V921" s="257"/>
      <c r="W921" s="258"/>
      <c r="X921" s="200"/>
      <c r="Y921" s="43"/>
      <c r="Z921" s="199"/>
      <c r="AA921" s="199"/>
      <c r="AB921" s="199"/>
      <c r="AC921" s="199"/>
      <c r="AD921" s="199"/>
      <c r="AE921" s="43"/>
      <c r="AF921" s="199"/>
      <c r="AG921" s="196"/>
      <c r="AH921" s="201"/>
      <c r="AI921" s="201"/>
      <c r="AJ921" s="201"/>
      <c r="AK921" s="43"/>
      <c r="AL921" s="43"/>
      <c r="AM921" s="43"/>
      <c r="AN921" s="64"/>
      <c r="AO921" s="64"/>
      <c r="AP921" s="202"/>
      <c r="AQ921" s="202"/>
      <c r="AR921" s="64"/>
    </row>
    <row r="922" spans="1:44" ht="15.75" customHeight="1" x14ac:dyDescent="0.2">
      <c r="A922" s="43"/>
      <c r="B922" s="43"/>
      <c r="C922" s="43"/>
      <c r="D922" s="43"/>
      <c r="E922" s="43"/>
      <c r="F922" s="43"/>
      <c r="G922" s="194"/>
      <c r="H922" s="194"/>
      <c r="I922" s="194"/>
      <c r="J922" s="196"/>
      <c r="K922" s="196"/>
      <c r="L922" s="196"/>
      <c r="M922" s="196"/>
      <c r="N922" s="196"/>
      <c r="O922" s="197"/>
      <c r="P922" s="197"/>
      <c r="Q922" s="197"/>
      <c r="R922" s="197"/>
      <c r="S922" s="197"/>
      <c r="T922" s="197"/>
      <c r="U922" s="198"/>
      <c r="V922" s="257"/>
      <c r="W922" s="258"/>
      <c r="X922" s="200"/>
      <c r="Y922" s="43"/>
      <c r="Z922" s="199"/>
      <c r="AA922" s="199"/>
      <c r="AB922" s="199"/>
      <c r="AC922" s="199"/>
      <c r="AD922" s="199"/>
      <c r="AE922" s="43"/>
      <c r="AF922" s="199"/>
      <c r="AG922" s="196"/>
      <c r="AH922" s="201"/>
      <c r="AI922" s="201"/>
      <c r="AJ922" s="201"/>
      <c r="AK922" s="43"/>
      <c r="AL922" s="43"/>
      <c r="AM922" s="43"/>
      <c r="AN922" s="64"/>
      <c r="AO922" s="64"/>
      <c r="AP922" s="202"/>
      <c r="AQ922" s="202"/>
      <c r="AR922" s="64"/>
    </row>
    <row r="923" spans="1:44" ht="15.75" customHeight="1" x14ac:dyDescent="0.2">
      <c r="A923" s="43"/>
      <c r="B923" s="43"/>
      <c r="C923" s="43"/>
      <c r="D923" s="43"/>
      <c r="E923" s="43"/>
      <c r="F923" s="43"/>
      <c r="G923" s="194"/>
      <c r="H923" s="194"/>
      <c r="I923" s="194"/>
      <c r="J923" s="196"/>
      <c r="K923" s="196"/>
      <c r="L923" s="196"/>
      <c r="M923" s="196"/>
      <c r="N923" s="196"/>
      <c r="O923" s="197"/>
      <c r="P923" s="197"/>
      <c r="Q923" s="197"/>
      <c r="R923" s="197"/>
      <c r="S923" s="197"/>
      <c r="T923" s="197"/>
      <c r="U923" s="198"/>
      <c r="V923" s="257"/>
      <c r="W923" s="258"/>
      <c r="X923" s="200"/>
      <c r="Y923" s="43"/>
      <c r="Z923" s="199"/>
      <c r="AA923" s="199"/>
      <c r="AB923" s="199"/>
      <c r="AC923" s="199"/>
      <c r="AD923" s="199"/>
      <c r="AE923" s="43"/>
      <c r="AF923" s="199"/>
      <c r="AG923" s="196"/>
      <c r="AH923" s="201"/>
      <c r="AI923" s="201"/>
      <c r="AJ923" s="201"/>
      <c r="AK923" s="43"/>
      <c r="AL923" s="43"/>
      <c r="AM923" s="43"/>
      <c r="AN923" s="64"/>
      <c r="AO923" s="64"/>
      <c r="AP923" s="202"/>
      <c r="AQ923" s="202"/>
      <c r="AR923" s="64"/>
    </row>
    <row r="924" spans="1:44" ht="15.75" customHeight="1" x14ac:dyDescent="0.2">
      <c r="A924" s="43"/>
      <c r="B924" s="43"/>
      <c r="C924" s="43"/>
      <c r="D924" s="43"/>
      <c r="E924" s="43"/>
      <c r="F924" s="43"/>
      <c r="G924" s="194"/>
      <c r="H924" s="194"/>
      <c r="I924" s="194"/>
      <c r="J924" s="196"/>
      <c r="K924" s="196"/>
      <c r="L924" s="196"/>
      <c r="M924" s="196"/>
      <c r="N924" s="196"/>
      <c r="O924" s="197"/>
      <c r="P924" s="197"/>
      <c r="Q924" s="197"/>
      <c r="R924" s="197"/>
      <c r="S924" s="197"/>
      <c r="T924" s="197"/>
      <c r="U924" s="198"/>
      <c r="V924" s="257"/>
      <c r="W924" s="258"/>
      <c r="X924" s="200"/>
      <c r="Y924" s="43"/>
      <c r="Z924" s="199"/>
      <c r="AA924" s="199"/>
      <c r="AB924" s="199"/>
      <c r="AC924" s="199"/>
      <c r="AD924" s="199"/>
      <c r="AE924" s="43"/>
      <c r="AF924" s="199"/>
      <c r="AG924" s="196"/>
      <c r="AH924" s="201"/>
      <c r="AI924" s="201"/>
      <c r="AJ924" s="201"/>
      <c r="AK924" s="43"/>
      <c r="AL924" s="43"/>
      <c r="AM924" s="43"/>
      <c r="AN924" s="64"/>
      <c r="AO924" s="64"/>
      <c r="AP924" s="202"/>
      <c r="AQ924" s="202"/>
      <c r="AR924" s="64"/>
    </row>
    <row r="925" spans="1:44" ht="15.75" customHeight="1" x14ac:dyDescent="0.2">
      <c r="A925" s="43"/>
      <c r="B925" s="43"/>
      <c r="C925" s="43"/>
      <c r="D925" s="43"/>
      <c r="E925" s="43"/>
      <c r="F925" s="43"/>
      <c r="G925" s="194"/>
      <c r="H925" s="194"/>
      <c r="I925" s="194"/>
      <c r="J925" s="196"/>
      <c r="K925" s="196"/>
      <c r="L925" s="196"/>
      <c r="M925" s="196"/>
      <c r="N925" s="196"/>
      <c r="O925" s="197"/>
      <c r="P925" s="197"/>
      <c r="Q925" s="197"/>
      <c r="R925" s="197"/>
      <c r="S925" s="197"/>
      <c r="T925" s="197"/>
      <c r="U925" s="198"/>
      <c r="V925" s="257"/>
      <c r="W925" s="258"/>
      <c r="X925" s="200"/>
      <c r="Y925" s="43"/>
      <c r="Z925" s="199"/>
      <c r="AA925" s="199"/>
      <c r="AB925" s="199"/>
      <c r="AC925" s="199"/>
      <c r="AD925" s="199"/>
      <c r="AE925" s="43"/>
      <c r="AF925" s="199"/>
      <c r="AG925" s="196"/>
      <c r="AH925" s="201"/>
      <c r="AI925" s="201"/>
      <c r="AJ925" s="201"/>
      <c r="AK925" s="43"/>
      <c r="AL925" s="43"/>
      <c r="AM925" s="43"/>
      <c r="AN925" s="64"/>
      <c r="AO925" s="64"/>
      <c r="AP925" s="202"/>
      <c r="AQ925" s="202"/>
      <c r="AR925" s="64"/>
    </row>
    <row r="926" spans="1:44" ht="15.75" customHeight="1" x14ac:dyDescent="0.2">
      <c r="A926" s="43"/>
      <c r="B926" s="43"/>
      <c r="C926" s="43"/>
      <c r="D926" s="43"/>
      <c r="E926" s="43"/>
      <c r="F926" s="43"/>
      <c r="G926" s="194"/>
      <c r="H926" s="194"/>
      <c r="I926" s="194"/>
      <c r="J926" s="196"/>
      <c r="K926" s="196"/>
      <c r="L926" s="196"/>
      <c r="M926" s="196"/>
      <c r="N926" s="196"/>
      <c r="O926" s="197"/>
      <c r="P926" s="197"/>
      <c r="Q926" s="197"/>
      <c r="R926" s="197"/>
      <c r="S926" s="197"/>
      <c r="T926" s="197"/>
      <c r="U926" s="198"/>
      <c r="V926" s="257"/>
      <c r="W926" s="258"/>
      <c r="X926" s="200"/>
      <c r="Y926" s="43"/>
      <c r="Z926" s="199"/>
      <c r="AA926" s="199"/>
      <c r="AB926" s="199"/>
      <c r="AC926" s="199"/>
      <c r="AD926" s="199"/>
      <c r="AE926" s="43"/>
      <c r="AF926" s="199"/>
      <c r="AG926" s="196"/>
      <c r="AH926" s="201"/>
      <c r="AI926" s="201"/>
      <c r="AJ926" s="201"/>
      <c r="AK926" s="43"/>
      <c r="AL926" s="43"/>
      <c r="AM926" s="43"/>
      <c r="AN926" s="64"/>
      <c r="AO926" s="64"/>
      <c r="AP926" s="202"/>
      <c r="AQ926" s="202"/>
      <c r="AR926" s="64"/>
    </row>
    <row r="927" spans="1:44" ht="15.75" customHeight="1" x14ac:dyDescent="0.2">
      <c r="A927" s="43"/>
      <c r="B927" s="43"/>
      <c r="C927" s="43"/>
      <c r="D927" s="43"/>
      <c r="E927" s="43"/>
      <c r="F927" s="43"/>
      <c r="G927" s="194"/>
      <c r="H927" s="194"/>
      <c r="I927" s="194"/>
      <c r="J927" s="196"/>
      <c r="K927" s="196"/>
      <c r="L927" s="196"/>
      <c r="M927" s="196"/>
      <c r="N927" s="196"/>
      <c r="O927" s="197"/>
      <c r="P927" s="197"/>
      <c r="Q927" s="197"/>
      <c r="R927" s="197"/>
      <c r="S927" s="197"/>
      <c r="T927" s="197"/>
      <c r="U927" s="198"/>
      <c r="V927" s="257"/>
      <c r="W927" s="258"/>
      <c r="X927" s="200"/>
      <c r="Y927" s="43"/>
      <c r="Z927" s="199"/>
      <c r="AA927" s="199"/>
      <c r="AB927" s="199"/>
      <c r="AC927" s="199"/>
      <c r="AD927" s="199"/>
      <c r="AE927" s="43"/>
      <c r="AF927" s="199"/>
      <c r="AG927" s="196"/>
      <c r="AH927" s="201"/>
      <c r="AI927" s="201"/>
      <c r="AJ927" s="201"/>
      <c r="AK927" s="43"/>
      <c r="AL927" s="43"/>
      <c r="AM927" s="43"/>
      <c r="AN927" s="64"/>
      <c r="AO927" s="64"/>
      <c r="AP927" s="202"/>
      <c r="AQ927" s="202"/>
      <c r="AR927" s="64"/>
    </row>
    <row r="928" spans="1:44" ht="15.75" customHeight="1" x14ac:dyDescent="0.2">
      <c r="A928" s="43"/>
      <c r="B928" s="43"/>
      <c r="C928" s="43"/>
      <c r="D928" s="43"/>
      <c r="E928" s="43"/>
      <c r="F928" s="43"/>
      <c r="G928" s="194"/>
      <c r="H928" s="194"/>
      <c r="I928" s="194"/>
      <c r="J928" s="196"/>
      <c r="K928" s="196"/>
      <c r="L928" s="196"/>
      <c r="M928" s="196"/>
      <c r="N928" s="196"/>
      <c r="O928" s="197"/>
      <c r="P928" s="197"/>
      <c r="Q928" s="197"/>
      <c r="R928" s="197"/>
      <c r="S928" s="197"/>
      <c r="T928" s="197"/>
      <c r="U928" s="198"/>
      <c r="V928" s="257"/>
      <c r="W928" s="258"/>
      <c r="X928" s="200"/>
      <c r="Y928" s="43"/>
      <c r="Z928" s="199"/>
      <c r="AA928" s="199"/>
      <c r="AB928" s="199"/>
      <c r="AC928" s="199"/>
      <c r="AD928" s="199"/>
      <c r="AE928" s="43"/>
      <c r="AF928" s="199"/>
      <c r="AG928" s="196"/>
      <c r="AH928" s="201"/>
      <c r="AI928" s="201"/>
      <c r="AJ928" s="201"/>
      <c r="AK928" s="43"/>
      <c r="AL928" s="43"/>
      <c r="AM928" s="43"/>
      <c r="AN928" s="64"/>
      <c r="AO928" s="64"/>
      <c r="AP928" s="202"/>
      <c r="AQ928" s="202"/>
      <c r="AR928" s="64"/>
    </row>
    <row r="929" spans="1:44" ht="15.75" customHeight="1" x14ac:dyDescent="0.2">
      <c r="A929" s="43"/>
      <c r="B929" s="43"/>
      <c r="C929" s="43"/>
      <c r="D929" s="43"/>
      <c r="E929" s="43"/>
      <c r="F929" s="43"/>
      <c r="G929" s="194"/>
      <c r="H929" s="194"/>
      <c r="I929" s="194"/>
      <c r="J929" s="196"/>
      <c r="K929" s="196"/>
      <c r="L929" s="196"/>
      <c r="M929" s="196"/>
      <c r="N929" s="196"/>
      <c r="O929" s="197"/>
      <c r="P929" s="197"/>
      <c r="Q929" s="197"/>
      <c r="R929" s="197"/>
      <c r="S929" s="197"/>
      <c r="T929" s="197"/>
      <c r="U929" s="198"/>
      <c r="V929" s="257"/>
      <c r="W929" s="258"/>
      <c r="X929" s="200"/>
      <c r="Y929" s="43"/>
      <c r="Z929" s="199"/>
      <c r="AA929" s="199"/>
      <c r="AB929" s="199"/>
      <c r="AC929" s="199"/>
      <c r="AD929" s="199"/>
      <c r="AE929" s="43"/>
      <c r="AF929" s="199"/>
      <c r="AG929" s="196"/>
      <c r="AH929" s="201"/>
      <c r="AI929" s="201"/>
      <c r="AJ929" s="201"/>
      <c r="AK929" s="43"/>
      <c r="AL929" s="43"/>
      <c r="AM929" s="43"/>
      <c r="AN929" s="64"/>
      <c r="AO929" s="64"/>
      <c r="AP929" s="202"/>
      <c r="AQ929" s="202"/>
      <c r="AR929" s="64"/>
    </row>
    <row r="930" spans="1:44" ht="15.75" customHeight="1" x14ac:dyDescent="0.2">
      <c r="A930" s="43"/>
      <c r="B930" s="43"/>
      <c r="C930" s="43"/>
      <c r="D930" s="43"/>
      <c r="E930" s="43"/>
      <c r="F930" s="43"/>
      <c r="G930" s="194"/>
      <c r="H930" s="194"/>
      <c r="I930" s="194"/>
      <c r="J930" s="196"/>
      <c r="K930" s="196"/>
      <c r="L930" s="196"/>
      <c r="M930" s="196"/>
      <c r="N930" s="196"/>
      <c r="O930" s="197"/>
      <c r="P930" s="197"/>
      <c r="Q930" s="197"/>
      <c r="R930" s="197"/>
      <c r="S930" s="197"/>
      <c r="T930" s="197"/>
      <c r="U930" s="198"/>
      <c r="V930" s="257"/>
      <c r="W930" s="258"/>
      <c r="X930" s="200"/>
      <c r="Y930" s="43"/>
      <c r="Z930" s="199"/>
      <c r="AA930" s="199"/>
      <c r="AB930" s="199"/>
      <c r="AC930" s="199"/>
      <c r="AD930" s="199"/>
      <c r="AE930" s="43"/>
      <c r="AF930" s="199"/>
      <c r="AG930" s="196"/>
      <c r="AH930" s="201"/>
      <c r="AI930" s="201"/>
      <c r="AJ930" s="201"/>
      <c r="AK930" s="43"/>
      <c r="AL930" s="43"/>
      <c r="AM930" s="43"/>
      <c r="AN930" s="64"/>
      <c r="AO930" s="64"/>
      <c r="AP930" s="202"/>
      <c r="AQ930" s="202"/>
      <c r="AR930" s="64"/>
    </row>
    <row r="931" spans="1:44" ht="15.75" customHeight="1" x14ac:dyDescent="0.2">
      <c r="A931" s="43"/>
      <c r="B931" s="43"/>
      <c r="C931" s="43"/>
      <c r="D931" s="43"/>
      <c r="E931" s="43"/>
      <c r="F931" s="43"/>
      <c r="G931" s="194"/>
      <c r="H931" s="194"/>
      <c r="I931" s="194"/>
      <c r="J931" s="196"/>
      <c r="K931" s="196"/>
      <c r="L931" s="196"/>
      <c r="M931" s="196"/>
      <c r="N931" s="196"/>
      <c r="O931" s="197"/>
      <c r="P931" s="197"/>
      <c r="Q931" s="197"/>
      <c r="R931" s="197"/>
      <c r="S931" s="197"/>
      <c r="T931" s="197"/>
      <c r="U931" s="198"/>
      <c r="V931" s="257"/>
      <c r="W931" s="258"/>
      <c r="X931" s="200"/>
      <c r="Y931" s="43"/>
      <c r="Z931" s="199"/>
      <c r="AA931" s="199"/>
      <c r="AB931" s="199"/>
      <c r="AC931" s="199"/>
      <c r="AD931" s="199"/>
      <c r="AE931" s="43"/>
      <c r="AF931" s="199"/>
      <c r="AG931" s="196"/>
      <c r="AH931" s="201"/>
      <c r="AI931" s="201"/>
      <c r="AJ931" s="201"/>
      <c r="AK931" s="43"/>
      <c r="AL931" s="43"/>
      <c r="AM931" s="43"/>
      <c r="AN931" s="64"/>
      <c r="AO931" s="64"/>
      <c r="AP931" s="202"/>
      <c r="AQ931" s="202"/>
      <c r="AR931" s="64"/>
    </row>
    <row r="932" spans="1:44" ht="15.75" customHeight="1" x14ac:dyDescent="0.2">
      <c r="A932" s="43"/>
      <c r="B932" s="43"/>
      <c r="C932" s="43"/>
      <c r="D932" s="43"/>
      <c r="E932" s="43"/>
      <c r="F932" s="43"/>
      <c r="G932" s="194"/>
      <c r="H932" s="194"/>
      <c r="I932" s="194"/>
      <c r="J932" s="196"/>
      <c r="K932" s="196"/>
      <c r="L932" s="196"/>
      <c r="M932" s="196"/>
      <c r="N932" s="196"/>
      <c r="O932" s="197"/>
      <c r="P932" s="197"/>
      <c r="Q932" s="197"/>
      <c r="R932" s="197"/>
      <c r="S932" s="197"/>
      <c r="T932" s="197"/>
      <c r="U932" s="198"/>
      <c r="V932" s="257"/>
      <c r="W932" s="258"/>
      <c r="X932" s="200"/>
      <c r="Y932" s="43"/>
      <c r="Z932" s="199"/>
      <c r="AA932" s="199"/>
      <c r="AB932" s="199"/>
      <c r="AC932" s="199"/>
      <c r="AD932" s="199"/>
      <c r="AE932" s="43"/>
      <c r="AF932" s="199"/>
      <c r="AG932" s="196"/>
      <c r="AH932" s="201"/>
      <c r="AI932" s="201"/>
      <c r="AJ932" s="201"/>
      <c r="AK932" s="43"/>
      <c r="AL932" s="43"/>
      <c r="AM932" s="43"/>
      <c r="AN932" s="64"/>
      <c r="AO932" s="64"/>
      <c r="AP932" s="202"/>
      <c r="AQ932" s="202"/>
      <c r="AR932" s="64"/>
    </row>
    <row r="933" spans="1:44" ht="15.75" customHeight="1" x14ac:dyDescent="0.2">
      <c r="A933" s="43"/>
      <c r="B933" s="43"/>
      <c r="C933" s="43"/>
      <c r="D933" s="43"/>
      <c r="E933" s="43"/>
      <c r="F933" s="43"/>
      <c r="G933" s="194"/>
      <c r="H933" s="194"/>
      <c r="I933" s="194"/>
      <c r="J933" s="196"/>
      <c r="K933" s="196"/>
      <c r="L933" s="196"/>
      <c r="M933" s="196"/>
      <c r="N933" s="196"/>
      <c r="O933" s="197"/>
      <c r="P933" s="197"/>
      <c r="Q933" s="197"/>
      <c r="R933" s="197"/>
      <c r="S933" s="197"/>
      <c r="T933" s="197"/>
      <c r="U933" s="198"/>
      <c r="V933" s="257"/>
      <c r="W933" s="258"/>
      <c r="X933" s="200"/>
      <c r="Y933" s="43"/>
      <c r="Z933" s="199"/>
      <c r="AA933" s="199"/>
      <c r="AB933" s="199"/>
      <c r="AC933" s="199"/>
      <c r="AD933" s="199"/>
      <c r="AE933" s="43"/>
      <c r="AF933" s="199"/>
      <c r="AG933" s="196"/>
      <c r="AH933" s="201"/>
      <c r="AI933" s="201"/>
      <c r="AJ933" s="201"/>
      <c r="AK933" s="43"/>
      <c r="AL933" s="43"/>
      <c r="AM933" s="43"/>
      <c r="AN933" s="64"/>
      <c r="AO933" s="64"/>
      <c r="AP933" s="202"/>
      <c r="AQ933" s="202"/>
      <c r="AR933" s="64"/>
    </row>
    <row r="934" spans="1:44" ht="15.75" customHeight="1" x14ac:dyDescent="0.2">
      <c r="A934" s="43"/>
      <c r="B934" s="43"/>
      <c r="C934" s="43"/>
      <c r="D934" s="43"/>
      <c r="E934" s="43"/>
      <c r="F934" s="43"/>
      <c r="G934" s="194"/>
      <c r="H934" s="194"/>
      <c r="I934" s="194"/>
      <c r="J934" s="196"/>
      <c r="K934" s="196"/>
      <c r="L934" s="196"/>
      <c r="M934" s="196"/>
      <c r="N934" s="196"/>
      <c r="O934" s="197"/>
      <c r="P934" s="197"/>
      <c r="Q934" s="197"/>
      <c r="R934" s="197"/>
      <c r="S934" s="197"/>
      <c r="T934" s="197"/>
      <c r="U934" s="198"/>
      <c r="V934" s="257"/>
      <c r="W934" s="258"/>
      <c r="X934" s="200"/>
      <c r="Y934" s="43"/>
      <c r="Z934" s="199"/>
      <c r="AA934" s="199"/>
      <c r="AB934" s="199"/>
      <c r="AC934" s="199"/>
      <c r="AD934" s="199"/>
      <c r="AE934" s="43"/>
      <c r="AF934" s="199"/>
      <c r="AG934" s="196"/>
      <c r="AH934" s="201"/>
      <c r="AI934" s="201"/>
      <c r="AJ934" s="201"/>
      <c r="AK934" s="43"/>
      <c r="AL934" s="43"/>
      <c r="AM934" s="43"/>
      <c r="AN934" s="64"/>
      <c r="AO934" s="64"/>
      <c r="AP934" s="202"/>
      <c r="AQ934" s="202"/>
      <c r="AR934" s="64"/>
    </row>
    <row r="935" spans="1:44" ht="15.75" customHeight="1" x14ac:dyDescent="0.2">
      <c r="A935" s="43"/>
      <c r="B935" s="43"/>
      <c r="C935" s="43"/>
      <c r="D935" s="43"/>
      <c r="E935" s="43"/>
      <c r="F935" s="43"/>
      <c r="G935" s="194"/>
      <c r="H935" s="194"/>
      <c r="I935" s="194"/>
      <c r="J935" s="196"/>
      <c r="K935" s="196"/>
      <c r="L935" s="196"/>
      <c r="M935" s="196"/>
      <c r="N935" s="196"/>
      <c r="O935" s="197"/>
      <c r="P935" s="197"/>
      <c r="Q935" s="197"/>
      <c r="R935" s="197"/>
      <c r="S935" s="197"/>
      <c r="T935" s="197"/>
      <c r="U935" s="198"/>
      <c r="V935" s="257"/>
      <c r="W935" s="258"/>
      <c r="X935" s="200"/>
      <c r="Y935" s="43"/>
      <c r="Z935" s="199"/>
      <c r="AA935" s="199"/>
      <c r="AB935" s="199"/>
      <c r="AC935" s="199"/>
      <c r="AD935" s="199"/>
      <c r="AE935" s="43"/>
      <c r="AF935" s="199"/>
      <c r="AG935" s="196"/>
      <c r="AH935" s="201"/>
      <c r="AI935" s="201"/>
      <c r="AJ935" s="201"/>
      <c r="AK935" s="43"/>
      <c r="AL935" s="43"/>
      <c r="AM935" s="43"/>
      <c r="AN935" s="64"/>
      <c r="AO935" s="64"/>
      <c r="AP935" s="202"/>
      <c r="AQ935" s="202"/>
      <c r="AR935" s="64"/>
    </row>
    <row r="936" spans="1:44" ht="15.75" customHeight="1" x14ac:dyDescent="0.2">
      <c r="A936" s="43"/>
      <c r="B936" s="43"/>
      <c r="C936" s="43"/>
      <c r="D936" s="43"/>
      <c r="E936" s="43"/>
      <c r="F936" s="43"/>
      <c r="G936" s="194"/>
      <c r="H936" s="194"/>
      <c r="I936" s="194"/>
      <c r="J936" s="196"/>
      <c r="K936" s="196"/>
      <c r="L936" s="196"/>
      <c r="M936" s="196"/>
      <c r="N936" s="196"/>
      <c r="O936" s="197"/>
      <c r="P936" s="197"/>
      <c r="Q936" s="197"/>
      <c r="R936" s="197"/>
      <c r="S936" s="197"/>
      <c r="T936" s="197"/>
      <c r="U936" s="198"/>
      <c r="V936" s="257"/>
      <c r="W936" s="258"/>
      <c r="X936" s="200"/>
      <c r="Y936" s="43"/>
      <c r="Z936" s="199"/>
      <c r="AA936" s="199"/>
      <c r="AB936" s="199"/>
      <c r="AC936" s="199"/>
      <c r="AD936" s="199"/>
      <c r="AE936" s="43"/>
      <c r="AF936" s="199"/>
      <c r="AG936" s="196"/>
      <c r="AH936" s="201"/>
      <c r="AI936" s="201"/>
      <c r="AJ936" s="201"/>
      <c r="AK936" s="43"/>
      <c r="AL936" s="43"/>
      <c r="AM936" s="43"/>
      <c r="AN936" s="64"/>
      <c r="AO936" s="64"/>
      <c r="AP936" s="202"/>
      <c r="AQ936" s="202"/>
      <c r="AR936" s="64"/>
    </row>
    <row r="937" spans="1:44" ht="15.75" customHeight="1" x14ac:dyDescent="0.2">
      <c r="A937" s="43"/>
      <c r="B937" s="43"/>
      <c r="C937" s="43"/>
      <c r="D937" s="43"/>
      <c r="E937" s="43"/>
      <c r="F937" s="43"/>
      <c r="G937" s="194"/>
      <c r="H937" s="194"/>
      <c r="I937" s="194"/>
      <c r="J937" s="196"/>
      <c r="K937" s="196"/>
      <c r="L937" s="196"/>
      <c r="M937" s="196"/>
      <c r="N937" s="196"/>
      <c r="O937" s="197"/>
      <c r="P937" s="197"/>
      <c r="Q937" s="197"/>
      <c r="R937" s="197"/>
      <c r="S937" s="197"/>
      <c r="T937" s="197"/>
      <c r="U937" s="198"/>
      <c r="V937" s="257"/>
      <c r="W937" s="258"/>
      <c r="X937" s="200"/>
      <c r="Y937" s="43"/>
      <c r="Z937" s="199"/>
      <c r="AA937" s="199"/>
      <c r="AB937" s="199"/>
      <c r="AC937" s="199"/>
      <c r="AD937" s="199"/>
      <c r="AE937" s="43"/>
      <c r="AF937" s="199"/>
      <c r="AG937" s="196"/>
      <c r="AH937" s="201"/>
      <c r="AI937" s="201"/>
      <c r="AJ937" s="201"/>
      <c r="AK937" s="43"/>
      <c r="AL937" s="43"/>
      <c r="AM937" s="43"/>
      <c r="AN937" s="64"/>
      <c r="AO937" s="64"/>
      <c r="AP937" s="202"/>
      <c r="AQ937" s="202"/>
      <c r="AR937" s="64"/>
    </row>
    <row r="938" spans="1:44" ht="15.75" customHeight="1" x14ac:dyDescent="0.2">
      <c r="A938" s="43"/>
      <c r="B938" s="43"/>
      <c r="C938" s="43"/>
      <c r="D938" s="43"/>
      <c r="E938" s="43"/>
      <c r="F938" s="43"/>
      <c r="G938" s="194"/>
      <c r="H938" s="194"/>
      <c r="I938" s="194"/>
      <c r="J938" s="196"/>
      <c r="K938" s="196"/>
      <c r="L938" s="196"/>
      <c r="M938" s="196"/>
      <c r="N938" s="196"/>
      <c r="O938" s="197"/>
      <c r="P938" s="197"/>
      <c r="Q938" s="197"/>
      <c r="R938" s="197"/>
      <c r="S938" s="197"/>
      <c r="T938" s="197"/>
      <c r="U938" s="198"/>
      <c r="V938" s="257"/>
      <c r="W938" s="258"/>
      <c r="X938" s="200"/>
      <c r="Y938" s="43"/>
      <c r="Z938" s="199"/>
      <c r="AA938" s="199"/>
      <c r="AB938" s="199"/>
      <c r="AC938" s="199"/>
      <c r="AD938" s="199"/>
      <c r="AE938" s="43"/>
      <c r="AF938" s="199"/>
      <c r="AG938" s="196"/>
      <c r="AH938" s="201"/>
      <c r="AI938" s="201"/>
      <c r="AJ938" s="201"/>
      <c r="AK938" s="43"/>
      <c r="AL938" s="43"/>
      <c r="AM938" s="43"/>
      <c r="AN938" s="64"/>
      <c r="AO938" s="64"/>
      <c r="AP938" s="202"/>
      <c r="AQ938" s="202"/>
      <c r="AR938" s="64"/>
    </row>
    <row r="939" spans="1:44" ht="15.75" customHeight="1" x14ac:dyDescent="0.2">
      <c r="A939" s="43"/>
      <c r="B939" s="43"/>
      <c r="C939" s="43"/>
      <c r="D939" s="43"/>
      <c r="E939" s="43"/>
      <c r="F939" s="43"/>
      <c r="G939" s="194"/>
      <c r="H939" s="194"/>
      <c r="I939" s="194"/>
      <c r="J939" s="196"/>
      <c r="K939" s="196"/>
      <c r="L939" s="196"/>
      <c r="M939" s="196"/>
      <c r="N939" s="196"/>
      <c r="O939" s="197"/>
      <c r="P939" s="197"/>
      <c r="Q939" s="197"/>
      <c r="R939" s="197"/>
      <c r="S939" s="197"/>
      <c r="T939" s="197"/>
      <c r="U939" s="198"/>
      <c r="V939" s="257"/>
      <c r="W939" s="258"/>
      <c r="X939" s="200"/>
      <c r="Y939" s="43"/>
      <c r="Z939" s="199"/>
      <c r="AA939" s="199"/>
      <c r="AB939" s="199"/>
      <c r="AC939" s="199"/>
      <c r="AD939" s="199"/>
      <c r="AE939" s="43"/>
      <c r="AF939" s="199"/>
      <c r="AG939" s="196"/>
      <c r="AH939" s="201"/>
      <c r="AI939" s="201"/>
      <c r="AJ939" s="201"/>
      <c r="AK939" s="43"/>
      <c r="AL939" s="43"/>
      <c r="AM939" s="43"/>
      <c r="AN939" s="64"/>
      <c r="AO939" s="64"/>
      <c r="AP939" s="202"/>
      <c r="AQ939" s="202"/>
      <c r="AR939" s="64"/>
    </row>
    <row r="940" spans="1:44" ht="15.75" customHeight="1" x14ac:dyDescent="0.2">
      <c r="A940" s="43"/>
      <c r="B940" s="43"/>
      <c r="C940" s="43"/>
      <c r="D940" s="43"/>
      <c r="E940" s="43"/>
      <c r="F940" s="43"/>
      <c r="G940" s="194"/>
      <c r="H940" s="194"/>
      <c r="I940" s="194"/>
      <c r="J940" s="196"/>
      <c r="K940" s="196"/>
      <c r="L940" s="196"/>
      <c r="M940" s="196"/>
      <c r="N940" s="196"/>
      <c r="O940" s="197"/>
      <c r="P940" s="197"/>
      <c r="Q940" s="197"/>
      <c r="R940" s="197"/>
      <c r="S940" s="197"/>
      <c r="T940" s="197"/>
      <c r="U940" s="198"/>
      <c r="V940" s="257"/>
      <c r="W940" s="258"/>
      <c r="X940" s="200"/>
      <c r="Y940" s="43"/>
      <c r="Z940" s="199"/>
      <c r="AA940" s="199"/>
      <c r="AB940" s="199"/>
      <c r="AC940" s="199"/>
      <c r="AD940" s="199"/>
      <c r="AE940" s="43"/>
      <c r="AF940" s="199"/>
      <c r="AG940" s="196"/>
      <c r="AH940" s="201"/>
      <c r="AI940" s="201"/>
      <c r="AJ940" s="201"/>
      <c r="AK940" s="43"/>
      <c r="AL940" s="43"/>
      <c r="AM940" s="43"/>
      <c r="AN940" s="64"/>
      <c r="AO940" s="64"/>
      <c r="AP940" s="202"/>
      <c r="AQ940" s="202"/>
      <c r="AR940" s="64"/>
    </row>
    <row r="941" spans="1:44" ht="15.75" customHeight="1" x14ac:dyDescent="0.2">
      <c r="A941" s="43"/>
      <c r="B941" s="43"/>
      <c r="C941" s="43"/>
      <c r="D941" s="43"/>
      <c r="E941" s="43"/>
      <c r="F941" s="43"/>
      <c r="G941" s="194"/>
      <c r="H941" s="194"/>
      <c r="I941" s="194"/>
      <c r="J941" s="196"/>
      <c r="K941" s="196"/>
      <c r="L941" s="196"/>
      <c r="M941" s="196"/>
      <c r="N941" s="196"/>
      <c r="O941" s="197"/>
      <c r="P941" s="197"/>
      <c r="Q941" s="197"/>
      <c r="R941" s="197"/>
      <c r="S941" s="197"/>
      <c r="T941" s="197"/>
      <c r="U941" s="198"/>
      <c r="V941" s="257"/>
      <c r="W941" s="258"/>
      <c r="X941" s="200"/>
      <c r="Y941" s="43"/>
      <c r="Z941" s="199"/>
      <c r="AA941" s="199"/>
      <c r="AB941" s="199"/>
      <c r="AC941" s="199"/>
      <c r="AD941" s="199"/>
      <c r="AE941" s="43"/>
      <c r="AF941" s="199"/>
      <c r="AG941" s="196"/>
      <c r="AH941" s="201"/>
      <c r="AI941" s="201"/>
      <c r="AJ941" s="201"/>
      <c r="AK941" s="43"/>
      <c r="AL941" s="43"/>
      <c r="AM941" s="43"/>
      <c r="AN941" s="64"/>
      <c r="AO941" s="64"/>
      <c r="AP941" s="202"/>
      <c r="AQ941" s="202"/>
      <c r="AR941" s="64"/>
    </row>
    <row r="942" spans="1:44" ht="15.75" customHeight="1" x14ac:dyDescent="0.2">
      <c r="A942" s="43"/>
      <c r="B942" s="43"/>
      <c r="C942" s="43"/>
      <c r="D942" s="43"/>
      <c r="E942" s="43"/>
      <c r="F942" s="43"/>
      <c r="G942" s="194"/>
      <c r="H942" s="194"/>
      <c r="I942" s="194"/>
      <c r="J942" s="196"/>
      <c r="K942" s="196"/>
      <c r="L942" s="196"/>
      <c r="M942" s="196"/>
      <c r="N942" s="196"/>
      <c r="O942" s="197"/>
      <c r="P942" s="197"/>
      <c r="Q942" s="197"/>
      <c r="R942" s="197"/>
      <c r="S942" s="197"/>
      <c r="T942" s="197"/>
      <c r="U942" s="198"/>
      <c r="V942" s="257"/>
      <c r="W942" s="258"/>
      <c r="X942" s="200"/>
      <c r="Y942" s="43"/>
      <c r="Z942" s="199"/>
      <c r="AA942" s="199"/>
      <c r="AB942" s="199"/>
      <c r="AC942" s="199"/>
      <c r="AD942" s="199"/>
      <c r="AE942" s="43"/>
      <c r="AF942" s="199"/>
      <c r="AG942" s="196"/>
      <c r="AH942" s="201"/>
      <c r="AI942" s="201"/>
      <c r="AJ942" s="201"/>
      <c r="AK942" s="43"/>
      <c r="AL942" s="43"/>
      <c r="AM942" s="43"/>
      <c r="AN942" s="64"/>
      <c r="AO942" s="64"/>
      <c r="AP942" s="202"/>
      <c r="AQ942" s="202"/>
      <c r="AR942" s="64"/>
    </row>
    <row r="943" spans="1:44" ht="15.75" customHeight="1" x14ac:dyDescent="0.2">
      <c r="A943" s="43"/>
      <c r="B943" s="43"/>
      <c r="C943" s="43"/>
      <c r="D943" s="43"/>
      <c r="E943" s="43"/>
      <c r="F943" s="43"/>
      <c r="G943" s="194"/>
      <c r="H943" s="194"/>
      <c r="I943" s="194"/>
      <c r="J943" s="196"/>
      <c r="K943" s="196"/>
      <c r="L943" s="196"/>
      <c r="M943" s="196"/>
      <c r="N943" s="196"/>
      <c r="O943" s="197"/>
      <c r="P943" s="197"/>
      <c r="Q943" s="197"/>
      <c r="R943" s="197"/>
      <c r="S943" s="197"/>
      <c r="T943" s="197"/>
      <c r="U943" s="198"/>
      <c r="V943" s="257"/>
      <c r="W943" s="258"/>
      <c r="X943" s="200"/>
      <c r="Y943" s="43"/>
      <c r="Z943" s="199"/>
      <c r="AA943" s="199"/>
      <c r="AB943" s="199"/>
      <c r="AC943" s="199"/>
      <c r="AD943" s="199"/>
      <c r="AE943" s="43"/>
      <c r="AF943" s="199"/>
      <c r="AG943" s="196"/>
      <c r="AH943" s="201"/>
      <c r="AI943" s="201"/>
      <c r="AJ943" s="201"/>
      <c r="AK943" s="43"/>
      <c r="AL943" s="43"/>
      <c r="AM943" s="43"/>
      <c r="AN943" s="64"/>
      <c r="AO943" s="64"/>
      <c r="AP943" s="202"/>
      <c r="AQ943" s="202"/>
      <c r="AR943" s="64"/>
    </row>
    <row r="944" spans="1:44" ht="15.75" customHeight="1" x14ac:dyDescent="0.2">
      <c r="A944" s="43"/>
      <c r="B944" s="43"/>
      <c r="C944" s="43"/>
      <c r="D944" s="43"/>
      <c r="E944" s="43"/>
      <c r="F944" s="43"/>
      <c r="G944" s="194"/>
      <c r="H944" s="194"/>
      <c r="I944" s="194"/>
      <c r="J944" s="196"/>
      <c r="K944" s="196"/>
      <c r="L944" s="196"/>
      <c r="M944" s="196"/>
      <c r="N944" s="196"/>
      <c r="O944" s="197"/>
      <c r="P944" s="197"/>
      <c r="Q944" s="197"/>
      <c r="R944" s="197"/>
      <c r="S944" s="197"/>
      <c r="T944" s="197"/>
      <c r="U944" s="198"/>
      <c r="V944" s="257"/>
      <c r="W944" s="258"/>
      <c r="X944" s="200"/>
      <c r="Y944" s="43"/>
      <c r="Z944" s="199"/>
      <c r="AA944" s="199"/>
      <c r="AB944" s="199"/>
      <c r="AC944" s="199"/>
      <c r="AD944" s="199"/>
      <c r="AE944" s="43"/>
      <c r="AF944" s="199"/>
      <c r="AG944" s="196"/>
      <c r="AH944" s="201"/>
      <c r="AI944" s="201"/>
      <c r="AJ944" s="201"/>
      <c r="AK944" s="43"/>
      <c r="AL944" s="43"/>
      <c r="AM944" s="43"/>
      <c r="AN944" s="64"/>
      <c r="AO944" s="64"/>
      <c r="AP944" s="202"/>
      <c r="AQ944" s="202"/>
      <c r="AR944" s="64"/>
    </row>
    <row r="945" spans="1:44" ht="15.75" customHeight="1" x14ac:dyDescent="0.2">
      <c r="A945" s="43"/>
      <c r="B945" s="43"/>
      <c r="C945" s="43"/>
      <c r="D945" s="43"/>
      <c r="E945" s="43"/>
      <c r="F945" s="43"/>
      <c r="G945" s="194"/>
      <c r="H945" s="194"/>
      <c r="I945" s="194"/>
      <c r="J945" s="196"/>
      <c r="K945" s="196"/>
      <c r="L945" s="196"/>
      <c r="M945" s="196"/>
      <c r="N945" s="196"/>
      <c r="O945" s="197"/>
      <c r="P945" s="197"/>
      <c r="Q945" s="197"/>
      <c r="R945" s="197"/>
      <c r="S945" s="197"/>
      <c r="T945" s="197"/>
      <c r="U945" s="198"/>
      <c r="V945" s="257"/>
      <c r="W945" s="258"/>
      <c r="X945" s="200"/>
      <c r="Y945" s="43"/>
      <c r="Z945" s="199"/>
      <c r="AA945" s="199"/>
      <c r="AB945" s="199"/>
      <c r="AC945" s="199"/>
      <c r="AD945" s="199"/>
      <c r="AE945" s="43"/>
      <c r="AF945" s="199"/>
      <c r="AG945" s="196"/>
      <c r="AH945" s="201"/>
      <c r="AI945" s="201"/>
      <c r="AJ945" s="201"/>
      <c r="AK945" s="43"/>
      <c r="AL945" s="43"/>
      <c r="AM945" s="43"/>
      <c r="AN945" s="64"/>
      <c r="AO945" s="64"/>
      <c r="AP945" s="202"/>
      <c r="AQ945" s="202"/>
      <c r="AR945" s="64"/>
    </row>
    <row r="946" spans="1:44" ht="15.75" customHeight="1" x14ac:dyDescent="0.2">
      <c r="A946" s="43"/>
      <c r="B946" s="43"/>
      <c r="C946" s="43"/>
      <c r="D946" s="43"/>
      <c r="E946" s="43"/>
      <c r="F946" s="43"/>
      <c r="G946" s="194"/>
      <c r="H946" s="194"/>
      <c r="I946" s="194"/>
      <c r="J946" s="196"/>
      <c r="K946" s="196"/>
      <c r="L946" s="196"/>
      <c r="M946" s="196"/>
      <c r="N946" s="196"/>
      <c r="O946" s="197"/>
      <c r="P946" s="197"/>
      <c r="Q946" s="197"/>
      <c r="R946" s="197"/>
      <c r="S946" s="197"/>
      <c r="T946" s="197"/>
      <c r="U946" s="198"/>
      <c r="V946" s="257"/>
      <c r="W946" s="258"/>
      <c r="X946" s="200"/>
      <c r="Y946" s="43"/>
      <c r="Z946" s="199"/>
      <c r="AA946" s="199"/>
      <c r="AB946" s="199"/>
      <c r="AC946" s="199"/>
      <c r="AD946" s="199"/>
      <c r="AE946" s="43"/>
      <c r="AF946" s="199"/>
      <c r="AG946" s="196"/>
      <c r="AH946" s="201"/>
      <c r="AI946" s="201"/>
      <c r="AJ946" s="201"/>
      <c r="AK946" s="43"/>
      <c r="AL946" s="43"/>
      <c r="AM946" s="43"/>
      <c r="AN946" s="64"/>
      <c r="AO946" s="64"/>
      <c r="AP946" s="202"/>
      <c r="AQ946" s="202"/>
      <c r="AR946" s="64"/>
    </row>
    <row r="947" spans="1:44" ht="15.75" customHeight="1" x14ac:dyDescent="0.2">
      <c r="A947" s="43"/>
      <c r="B947" s="43"/>
      <c r="C947" s="43"/>
      <c r="D947" s="43"/>
      <c r="E947" s="43"/>
      <c r="F947" s="43"/>
      <c r="G947" s="194"/>
      <c r="H947" s="194"/>
      <c r="I947" s="194"/>
      <c r="J947" s="196"/>
      <c r="K947" s="196"/>
      <c r="L947" s="196"/>
      <c r="M947" s="196"/>
      <c r="N947" s="196"/>
      <c r="O947" s="197"/>
      <c r="P947" s="197"/>
      <c r="Q947" s="197"/>
      <c r="R947" s="197"/>
      <c r="S947" s="197"/>
      <c r="T947" s="197"/>
      <c r="U947" s="198"/>
      <c r="V947" s="257"/>
      <c r="W947" s="258"/>
      <c r="X947" s="200"/>
      <c r="Y947" s="43"/>
      <c r="Z947" s="199"/>
      <c r="AA947" s="199"/>
      <c r="AB947" s="199"/>
      <c r="AC947" s="199"/>
      <c r="AD947" s="199"/>
      <c r="AE947" s="43"/>
      <c r="AF947" s="199"/>
      <c r="AG947" s="196"/>
      <c r="AH947" s="201"/>
      <c r="AI947" s="201"/>
      <c r="AJ947" s="201"/>
      <c r="AK947" s="43"/>
      <c r="AL947" s="43"/>
      <c r="AM947" s="43"/>
      <c r="AN947" s="64"/>
      <c r="AO947" s="64"/>
      <c r="AP947" s="202"/>
      <c r="AQ947" s="202"/>
      <c r="AR947" s="64"/>
    </row>
    <row r="948" spans="1:44" ht="15.75" customHeight="1" x14ac:dyDescent="0.2">
      <c r="A948" s="43"/>
      <c r="B948" s="43"/>
      <c r="C948" s="43"/>
      <c r="D948" s="43"/>
      <c r="E948" s="43"/>
      <c r="F948" s="43"/>
      <c r="G948" s="194"/>
      <c r="H948" s="194"/>
      <c r="I948" s="194"/>
      <c r="J948" s="196"/>
      <c r="K948" s="196"/>
      <c r="L948" s="196"/>
      <c r="M948" s="196"/>
      <c r="N948" s="196"/>
      <c r="O948" s="197"/>
      <c r="P948" s="197"/>
      <c r="Q948" s="197"/>
      <c r="R948" s="197"/>
      <c r="S948" s="197"/>
      <c r="T948" s="197"/>
      <c r="U948" s="198"/>
      <c r="V948" s="257"/>
      <c r="W948" s="258"/>
      <c r="X948" s="200"/>
      <c r="Y948" s="43"/>
      <c r="Z948" s="199"/>
      <c r="AA948" s="199"/>
      <c r="AB948" s="199"/>
      <c r="AC948" s="199"/>
      <c r="AD948" s="199"/>
      <c r="AE948" s="43"/>
      <c r="AF948" s="199"/>
      <c r="AG948" s="196"/>
      <c r="AH948" s="201"/>
      <c r="AI948" s="201"/>
      <c r="AJ948" s="201"/>
      <c r="AK948" s="43"/>
      <c r="AL948" s="43"/>
      <c r="AM948" s="43"/>
      <c r="AN948" s="64"/>
      <c r="AO948" s="64"/>
      <c r="AP948" s="202"/>
      <c r="AQ948" s="202"/>
      <c r="AR948" s="64"/>
    </row>
    <row r="949" spans="1:44" ht="15.75" customHeight="1" x14ac:dyDescent="0.2">
      <c r="A949" s="43"/>
      <c r="B949" s="43"/>
      <c r="C949" s="43"/>
      <c r="D949" s="43"/>
      <c r="E949" s="43"/>
      <c r="F949" s="43"/>
      <c r="G949" s="194"/>
      <c r="H949" s="194"/>
      <c r="I949" s="194"/>
      <c r="J949" s="196"/>
      <c r="K949" s="196"/>
      <c r="L949" s="196"/>
      <c r="M949" s="196"/>
      <c r="N949" s="196"/>
      <c r="O949" s="197"/>
      <c r="P949" s="197"/>
      <c r="Q949" s="197"/>
      <c r="R949" s="197"/>
      <c r="S949" s="197"/>
      <c r="T949" s="197"/>
      <c r="U949" s="198"/>
      <c r="V949" s="257"/>
      <c r="W949" s="258"/>
      <c r="X949" s="200"/>
      <c r="Y949" s="43"/>
      <c r="Z949" s="199"/>
      <c r="AA949" s="199"/>
      <c r="AB949" s="199"/>
      <c r="AC949" s="199"/>
      <c r="AD949" s="199"/>
      <c r="AE949" s="43"/>
      <c r="AF949" s="199"/>
      <c r="AG949" s="196"/>
      <c r="AH949" s="201"/>
      <c r="AI949" s="201"/>
      <c r="AJ949" s="201"/>
      <c r="AK949" s="43"/>
      <c r="AL949" s="43"/>
      <c r="AM949" s="43"/>
      <c r="AN949" s="64"/>
      <c r="AO949" s="64"/>
      <c r="AP949" s="202"/>
      <c r="AQ949" s="202"/>
      <c r="AR949" s="64"/>
    </row>
    <row r="950" spans="1:44" ht="15.75" customHeight="1" x14ac:dyDescent="0.2">
      <c r="A950" s="43"/>
      <c r="B950" s="43"/>
      <c r="C950" s="43"/>
      <c r="D950" s="43"/>
      <c r="E950" s="43"/>
      <c r="F950" s="43"/>
      <c r="G950" s="194"/>
      <c r="H950" s="194"/>
      <c r="I950" s="194"/>
      <c r="J950" s="196"/>
      <c r="K950" s="196"/>
      <c r="L950" s="196"/>
      <c r="M950" s="196"/>
      <c r="N950" s="196"/>
      <c r="O950" s="197"/>
      <c r="P950" s="197"/>
      <c r="Q950" s="197"/>
      <c r="R950" s="197"/>
      <c r="S950" s="197"/>
      <c r="T950" s="197"/>
      <c r="U950" s="198"/>
      <c r="V950" s="257"/>
      <c r="W950" s="258"/>
      <c r="X950" s="200"/>
      <c r="Y950" s="43"/>
      <c r="Z950" s="199"/>
      <c r="AA950" s="199"/>
      <c r="AB950" s="199"/>
      <c r="AC950" s="199"/>
      <c r="AD950" s="199"/>
      <c r="AE950" s="43"/>
      <c r="AF950" s="199"/>
      <c r="AG950" s="196"/>
      <c r="AH950" s="201"/>
      <c r="AI950" s="201"/>
      <c r="AJ950" s="201"/>
      <c r="AK950" s="43"/>
      <c r="AL950" s="43"/>
      <c r="AM950" s="43"/>
      <c r="AN950" s="64"/>
      <c r="AO950" s="64"/>
      <c r="AP950" s="202"/>
      <c r="AQ950" s="202"/>
      <c r="AR950" s="64"/>
    </row>
    <row r="951" spans="1:44" ht="15.75" customHeight="1" x14ac:dyDescent="0.2">
      <c r="A951" s="43"/>
      <c r="B951" s="43"/>
      <c r="C951" s="43"/>
      <c r="D951" s="43"/>
      <c r="E951" s="43"/>
      <c r="F951" s="43"/>
      <c r="G951" s="194"/>
      <c r="H951" s="194"/>
      <c r="I951" s="194"/>
      <c r="J951" s="196"/>
      <c r="K951" s="196"/>
      <c r="L951" s="196"/>
      <c r="M951" s="196"/>
      <c r="N951" s="196"/>
      <c r="O951" s="197"/>
      <c r="P951" s="197"/>
      <c r="Q951" s="197"/>
      <c r="R951" s="197"/>
      <c r="S951" s="197"/>
      <c r="T951" s="197"/>
      <c r="U951" s="198"/>
      <c r="V951" s="257"/>
      <c r="W951" s="258"/>
      <c r="X951" s="200"/>
      <c r="Y951" s="43"/>
      <c r="Z951" s="199"/>
      <c r="AA951" s="199"/>
      <c r="AB951" s="199"/>
      <c r="AC951" s="199"/>
      <c r="AD951" s="199"/>
      <c r="AE951" s="43"/>
      <c r="AF951" s="199"/>
      <c r="AG951" s="196"/>
      <c r="AH951" s="201"/>
      <c r="AI951" s="201"/>
      <c r="AJ951" s="201"/>
      <c r="AK951" s="43"/>
      <c r="AL951" s="43"/>
      <c r="AM951" s="43"/>
      <c r="AN951" s="64"/>
      <c r="AO951" s="64"/>
      <c r="AP951" s="202"/>
      <c r="AQ951" s="202"/>
      <c r="AR951" s="64"/>
    </row>
    <row r="952" spans="1:44" ht="15.75" customHeight="1" x14ac:dyDescent="0.2">
      <c r="A952" s="43"/>
      <c r="B952" s="43"/>
      <c r="C952" s="43"/>
      <c r="D952" s="43"/>
      <c r="E952" s="43"/>
      <c r="F952" s="43"/>
      <c r="G952" s="194"/>
      <c r="H952" s="194"/>
      <c r="I952" s="194"/>
      <c r="J952" s="196"/>
      <c r="K952" s="196"/>
      <c r="L952" s="196"/>
      <c r="M952" s="196"/>
      <c r="N952" s="196"/>
      <c r="O952" s="197"/>
      <c r="P952" s="197"/>
      <c r="Q952" s="197"/>
      <c r="R952" s="197"/>
      <c r="S952" s="197"/>
      <c r="T952" s="197"/>
      <c r="U952" s="198"/>
      <c r="V952" s="257"/>
      <c r="W952" s="258"/>
      <c r="X952" s="200"/>
      <c r="Y952" s="43"/>
      <c r="Z952" s="199"/>
      <c r="AA952" s="199"/>
      <c r="AB952" s="199"/>
      <c r="AC952" s="199"/>
      <c r="AD952" s="199"/>
      <c r="AE952" s="43"/>
      <c r="AF952" s="199"/>
      <c r="AG952" s="196"/>
      <c r="AH952" s="201"/>
      <c r="AI952" s="201"/>
      <c r="AJ952" s="201"/>
      <c r="AK952" s="43"/>
      <c r="AL952" s="43"/>
      <c r="AM952" s="43"/>
      <c r="AN952" s="64"/>
      <c r="AO952" s="64"/>
      <c r="AP952" s="202"/>
      <c r="AQ952" s="202"/>
      <c r="AR952" s="64"/>
    </row>
    <row r="953" spans="1:44" ht="15.75" customHeight="1" x14ac:dyDescent="0.2">
      <c r="A953" s="43"/>
      <c r="B953" s="43"/>
      <c r="C953" s="43"/>
      <c r="D953" s="43"/>
      <c r="E953" s="43"/>
      <c r="F953" s="43"/>
      <c r="G953" s="194"/>
      <c r="H953" s="194"/>
      <c r="I953" s="194"/>
      <c r="J953" s="196"/>
      <c r="K953" s="196"/>
      <c r="L953" s="196"/>
      <c r="M953" s="196"/>
      <c r="N953" s="196"/>
      <c r="O953" s="197"/>
      <c r="P953" s="197"/>
      <c r="Q953" s="197"/>
      <c r="R953" s="197"/>
      <c r="S953" s="197"/>
      <c r="T953" s="197"/>
      <c r="U953" s="198"/>
      <c r="V953" s="257"/>
      <c r="W953" s="258"/>
      <c r="X953" s="200"/>
      <c r="Y953" s="43"/>
      <c r="Z953" s="199"/>
      <c r="AA953" s="199"/>
      <c r="AB953" s="199"/>
      <c r="AC953" s="199"/>
      <c r="AD953" s="199"/>
      <c r="AE953" s="43"/>
      <c r="AF953" s="199"/>
      <c r="AG953" s="196"/>
      <c r="AH953" s="201"/>
      <c r="AI953" s="201"/>
      <c r="AJ953" s="201"/>
      <c r="AK953" s="43"/>
      <c r="AL953" s="43"/>
      <c r="AM953" s="43"/>
      <c r="AN953" s="64"/>
      <c r="AO953" s="64"/>
      <c r="AP953" s="202"/>
      <c r="AQ953" s="202"/>
      <c r="AR953" s="64"/>
    </row>
    <row r="954" spans="1:44" ht="15.75" customHeight="1" x14ac:dyDescent="0.2">
      <c r="A954" s="43"/>
      <c r="B954" s="43"/>
      <c r="C954" s="43"/>
      <c r="D954" s="43"/>
      <c r="E954" s="43"/>
      <c r="F954" s="43"/>
      <c r="G954" s="194"/>
      <c r="H954" s="194"/>
      <c r="I954" s="194"/>
      <c r="J954" s="196"/>
      <c r="K954" s="196"/>
      <c r="L954" s="196"/>
      <c r="M954" s="196"/>
      <c r="N954" s="196"/>
      <c r="O954" s="197"/>
      <c r="P954" s="197"/>
      <c r="Q954" s="197"/>
      <c r="R954" s="197"/>
      <c r="S954" s="197"/>
      <c r="T954" s="197"/>
      <c r="U954" s="198"/>
      <c r="V954" s="257"/>
      <c r="W954" s="258"/>
      <c r="X954" s="200"/>
      <c r="Y954" s="43"/>
      <c r="Z954" s="199"/>
      <c r="AA954" s="199"/>
      <c r="AB954" s="199"/>
      <c r="AC954" s="199"/>
      <c r="AD954" s="199"/>
      <c r="AE954" s="43"/>
      <c r="AF954" s="199"/>
      <c r="AG954" s="196"/>
      <c r="AH954" s="201"/>
      <c r="AI954" s="201"/>
      <c r="AJ954" s="201"/>
      <c r="AK954" s="43"/>
      <c r="AL954" s="43"/>
      <c r="AM954" s="43"/>
      <c r="AN954" s="64"/>
      <c r="AO954" s="64"/>
      <c r="AP954" s="202"/>
      <c r="AQ954" s="202"/>
      <c r="AR954" s="64"/>
    </row>
    <row r="955" spans="1:44" ht="15.75" customHeight="1" x14ac:dyDescent="0.2">
      <c r="A955" s="43"/>
      <c r="B955" s="43"/>
      <c r="C955" s="43"/>
      <c r="D955" s="43"/>
      <c r="E955" s="43"/>
      <c r="F955" s="43"/>
      <c r="G955" s="194"/>
      <c r="H955" s="194"/>
      <c r="I955" s="194"/>
      <c r="J955" s="196"/>
      <c r="K955" s="196"/>
      <c r="L955" s="196"/>
      <c r="M955" s="196"/>
      <c r="N955" s="196"/>
      <c r="O955" s="197"/>
      <c r="P955" s="197"/>
      <c r="Q955" s="197"/>
      <c r="R955" s="197"/>
      <c r="S955" s="197"/>
      <c r="T955" s="197"/>
      <c r="U955" s="198"/>
      <c r="V955" s="257"/>
      <c r="W955" s="258"/>
      <c r="X955" s="200"/>
      <c r="Y955" s="43"/>
      <c r="Z955" s="199"/>
      <c r="AA955" s="199"/>
      <c r="AB955" s="199"/>
      <c r="AC955" s="199"/>
      <c r="AD955" s="199"/>
      <c r="AE955" s="43"/>
      <c r="AF955" s="199"/>
      <c r="AG955" s="196"/>
      <c r="AH955" s="201"/>
      <c r="AI955" s="201"/>
      <c r="AJ955" s="201"/>
      <c r="AK955" s="43"/>
      <c r="AL955" s="43"/>
      <c r="AM955" s="43"/>
      <c r="AN955" s="64"/>
      <c r="AO955" s="64"/>
      <c r="AP955" s="202"/>
      <c r="AQ955" s="202"/>
      <c r="AR955" s="64"/>
    </row>
    <row r="956" spans="1:44" ht="15.75" customHeight="1" x14ac:dyDescent="0.2">
      <c r="A956" s="43"/>
      <c r="B956" s="43"/>
      <c r="C956" s="43"/>
      <c r="D956" s="43"/>
      <c r="E956" s="43"/>
      <c r="F956" s="43"/>
      <c r="G956" s="194"/>
      <c r="H956" s="194"/>
      <c r="I956" s="194"/>
      <c r="J956" s="196"/>
      <c r="K956" s="196"/>
      <c r="L956" s="196"/>
      <c r="M956" s="196"/>
      <c r="N956" s="196"/>
      <c r="O956" s="197"/>
      <c r="P956" s="197"/>
      <c r="Q956" s="197"/>
      <c r="R956" s="197"/>
      <c r="S956" s="197"/>
      <c r="T956" s="197"/>
      <c r="U956" s="198"/>
      <c r="V956" s="257"/>
      <c r="W956" s="258"/>
      <c r="X956" s="200"/>
      <c r="Y956" s="43"/>
      <c r="Z956" s="199"/>
      <c r="AA956" s="199"/>
      <c r="AB956" s="199"/>
      <c r="AC956" s="199"/>
      <c r="AD956" s="199"/>
      <c r="AE956" s="43"/>
      <c r="AF956" s="199"/>
      <c r="AG956" s="196"/>
      <c r="AH956" s="201"/>
      <c r="AI956" s="201"/>
      <c r="AJ956" s="201"/>
      <c r="AK956" s="43"/>
      <c r="AL956" s="43"/>
      <c r="AM956" s="43"/>
      <c r="AN956" s="64"/>
      <c r="AO956" s="64"/>
      <c r="AP956" s="202"/>
      <c r="AQ956" s="202"/>
      <c r="AR956" s="64"/>
    </row>
    <row r="957" spans="1:44" ht="15.75" customHeight="1" x14ac:dyDescent="0.2">
      <c r="A957" s="43"/>
      <c r="B957" s="43"/>
      <c r="C957" s="43"/>
      <c r="D957" s="43"/>
      <c r="E957" s="43"/>
      <c r="F957" s="43"/>
      <c r="G957" s="194"/>
      <c r="H957" s="194"/>
      <c r="I957" s="194"/>
      <c r="J957" s="196"/>
      <c r="K957" s="196"/>
      <c r="L957" s="196"/>
      <c r="M957" s="196"/>
      <c r="N957" s="196"/>
      <c r="O957" s="197"/>
      <c r="P957" s="197"/>
      <c r="Q957" s="197"/>
      <c r="R957" s="197"/>
      <c r="S957" s="197"/>
      <c r="T957" s="197"/>
      <c r="U957" s="198"/>
      <c r="V957" s="257"/>
      <c r="W957" s="258"/>
      <c r="X957" s="200"/>
      <c r="Y957" s="43"/>
      <c r="Z957" s="199"/>
      <c r="AA957" s="199"/>
      <c r="AB957" s="199"/>
      <c r="AC957" s="199"/>
      <c r="AD957" s="199"/>
      <c r="AE957" s="43"/>
      <c r="AF957" s="199"/>
      <c r="AG957" s="196"/>
      <c r="AH957" s="201"/>
      <c r="AI957" s="201"/>
      <c r="AJ957" s="201"/>
      <c r="AK957" s="43"/>
      <c r="AL957" s="43"/>
      <c r="AM957" s="43"/>
      <c r="AN957" s="64"/>
      <c r="AO957" s="64"/>
      <c r="AP957" s="202"/>
      <c r="AQ957" s="202"/>
      <c r="AR957" s="64"/>
    </row>
    <row r="958" spans="1:44" ht="15.75" customHeight="1" x14ac:dyDescent="0.2">
      <c r="A958" s="43"/>
      <c r="B958" s="43"/>
      <c r="C958" s="43"/>
      <c r="D958" s="43"/>
      <c r="E958" s="43"/>
      <c r="F958" s="43"/>
      <c r="G958" s="194"/>
      <c r="H958" s="194"/>
      <c r="I958" s="194"/>
      <c r="J958" s="196"/>
      <c r="K958" s="196"/>
      <c r="L958" s="196"/>
      <c r="M958" s="196"/>
      <c r="N958" s="196"/>
      <c r="O958" s="197"/>
      <c r="P958" s="197"/>
      <c r="Q958" s="197"/>
      <c r="R958" s="197"/>
      <c r="S958" s="197"/>
      <c r="T958" s="197"/>
      <c r="U958" s="198"/>
      <c r="V958" s="257"/>
      <c r="W958" s="258"/>
      <c r="X958" s="200"/>
      <c r="Y958" s="43"/>
      <c r="Z958" s="199"/>
      <c r="AA958" s="199"/>
      <c r="AB958" s="199"/>
      <c r="AC958" s="199"/>
      <c r="AD958" s="199"/>
      <c r="AE958" s="43"/>
      <c r="AF958" s="199"/>
      <c r="AG958" s="196"/>
      <c r="AH958" s="201"/>
      <c r="AI958" s="201"/>
      <c r="AJ958" s="201"/>
      <c r="AK958" s="43"/>
      <c r="AL958" s="43"/>
      <c r="AM958" s="43"/>
      <c r="AN958" s="64"/>
      <c r="AO958" s="64"/>
      <c r="AP958" s="202"/>
      <c r="AQ958" s="202"/>
      <c r="AR958" s="64"/>
    </row>
    <row r="959" spans="1:44" ht="15.75" customHeight="1" x14ac:dyDescent="0.2">
      <c r="A959" s="43"/>
      <c r="B959" s="43"/>
      <c r="C959" s="43"/>
      <c r="D959" s="43"/>
      <c r="E959" s="43"/>
      <c r="F959" s="43"/>
      <c r="G959" s="194"/>
      <c r="H959" s="194"/>
      <c r="I959" s="194"/>
      <c r="J959" s="196"/>
      <c r="K959" s="196"/>
      <c r="L959" s="196"/>
      <c r="M959" s="196"/>
      <c r="N959" s="196"/>
      <c r="O959" s="197"/>
      <c r="P959" s="197"/>
      <c r="Q959" s="197"/>
      <c r="R959" s="197"/>
      <c r="S959" s="197"/>
      <c r="T959" s="197"/>
      <c r="U959" s="198"/>
      <c r="V959" s="257"/>
      <c r="W959" s="258"/>
      <c r="X959" s="200"/>
      <c r="Y959" s="43"/>
      <c r="Z959" s="199"/>
      <c r="AA959" s="199"/>
      <c r="AB959" s="199"/>
      <c r="AC959" s="199"/>
      <c r="AD959" s="199"/>
      <c r="AE959" s="43"/>
      <c r="AF959" s="199"/>
      <c r="AG959" s="196"/>
      <c r="AH959" s="201"/>
      <c r="AI959" s="201"/>
      <c r="AJ959" s="201"/>
      <c r="AK959" s="43"/>
      <c r="AL959" s="43"/>
      <c r="AM959" s="43"/>
      <c r="AN959" s="64"/>
      <c r="AO959" s="64"/>
      <c r="AP959" s="202"/>
      <c r="AQ959" s="202"/>
      <c r="AR959" s="64"/>
    </row>
    <row r="960" spans="1:44" ht="15.75" customHeight="1" x14ac:dyDescent="0.2">
      <c r="A960" s="43"/>
      <c r="B960" s="43"/>
      <c r="C960" s="43"/>
      <c r="D960" s="43"/>
      <c r="E960" s="43"/>
      <c r="F960" s="43"/>
      <c r="G960" s="194"/>
      <c r="H960" s="194"/>
      <c r="I960" s="194"/>
      <c r="J960" s="196"/>
      <c r="K960" s="196"/>
      <c r="L960" s="196"/>
      <c r="M960" s="196"/>
      <c r="N960" s="196"/>
      <c r="O960" s="197"/>
      <c r="P960" s="197"/>
      <c r="Q960" s="197"/>
      <c r="R960" s="197"/>
      <c r="S960" s="197"/>
      <c r="T960" s="197"/>
      <c r="U960" s="198"/>
      <c r="V960" s="257"/>
      <c r="W960" s="258"/>
      <c r="X960" s="200"/>
      <c r="Y960" s="43"/>
      <c r="Z960" s="199"/>
      <c r="AA960" s="199"/>
      <c r="AB960" s="199"/>
      <c r="AC960" s="199"/>
      <c r="AD960" s="199"/>
      <c r="AE960" s="43"/>
      <c r="AF960" s="199"/>
      <c r="AG960" s="196"/>
      <c r="AH960" s="201"/>
      <c r="AI960" s="201"/>
      <c r="AJ960" s="201"/>
      <c r="AK960" s="43"/>
      <c r="AL960" s="43"/>
      <c r="AM960" s="43"/>
      <c r="AN960" s="64"/>
      <c r="AO960" s="64"/>
      <c r="AP960" s="202"/>
      <c r="AQ960" s="202"/>
      <c r="AR960" s="64"/>
    </row>
    <row r="961" spans="1:44" ht="15.75" customHeight="1" x14ac:dyDescent="0.2">
      <c r="A961" s="43"/>
      <c r="B961" s="43"/>
      <c r="C961" s="43"/>
      <c r="D961" s="43"/>
      <c r="E961" s="43"/>
      <c r="F961" s="43"/>
      <c r="G961" s="194"/>
      <c r="H961" s="194"/>
      <c r="I961" s="194"/>
      <c r="J961" s="196"/>
      <c r="K961" s="196"/>
      <c r="L961" s="196"/>
      <c r="M961" s="196"/>
      <c r="N961" s="196"/>
      <c r="O961" s="197"/>
      <c r="P961" s="197"/>
      <c r="Q961" s="197"/>
      <c r="R961" s="197"/>
      <c r="S961" s="197"/>
      <c r="T961" s="197"/>
      <c r="U961" s="198"/>
      <c r="V961" s="257"/>
      <c r="W961" s="258"/>
      <c r="X961" s="200"/>
      <c r="Y961" s="43"/>
      <c r="Z961" s="199"/>
      <c r="AA961" s="199"/>
      <c r="AB961" s="199"/>
      <c r="AC961" s="199"/>
      <c r="AD961" s="199"/>
      <c r="AE961" s="43"/>
      <c r="AF961" s="199"/>
      <c r="AG961" s="196"/>
      <c r="AH961" s="201"/>
      <c r="AI961" s="201"/>
      <c r="AJ961" s="201"/>
      <c r="AK961" s="43"/>
      <c r="AL961" s="43"/>
      <c r="AM961" s="43"/>
      <c r="AN961" s="64"/>
      <c r="AO961" s="64"/>
      <c r="AP961" s="202"/>
      <c r="AQ961" s="202"/>
      <c r="AR961" s="64"/>
    </row>
    <row r="962" spans="1:44" ht="15.75" customHeight="1" x14ac:dyDescent="0.2">
      <c r="A962" s="43"/>
      <c r="B962" s="43"/>
      <c r="C962" s="43"/>
      <c r="D962" s="43"/>
      <c r="E962" s="43"/>
      <c r="F962" s="43"/>
      <c r="G962" s="194"/>
      <c r="H962" s="194"/>
      <c r="I962" s="194"/>
      <c r="J962" s="196"/>
      <c r="K962" s="196"/>
      <c r="L962" s="196"/>
      <c r="M962" s="196"/>
      <c r="N962" s="196"/>
      <c r="O962" s="197"/>
      <c r="P962" s="197"/>
      <c r="Q962" s="197"/>
      <c r="R962" s="197"/>
      <c r="S962" s="197"/>
      <c r="T962" s="197"/>
      <c r="U962" s="198"/>
      <c r="V962" s="257"/>
      <c r="W962" s="258"/>
      <c r="X962" s="200"/>
      <c r="Y962" s="43"/>
      <c r="Z962" s="199"/>
      <c r="AA962" s="199"/>
      <c r="AB962" s="199"/>
      <c r="AC962" s="199"/>
      <c r="AD962" s="199"/>
      <c r="AE962" s="43"/>
      <c r="AF962" s="199"/>
      <c r="AG962" s="196"/>
      <c r="AH962" s="201"/>
      <c r="AI962" s="201"/>
      <c r="AJ962" s="201"/>
      <c r="AK962" s="43"/>
      <c r="AL962" s="43"/>
      <c r="AM962" s="43"/>
      <c r="AN962" s="64"/>
      <c r="AO962" s="64"/>
      <c r="AP962" s="202"/>
      <c r="AQ962" s="202"/>
      <c r="AR962" s="64"/>
    </row>
    <row r="963" spans="1:44" ht="15.75" customHeight="1" x14ac:dyDescent="0.2">
      <c r="A963" s="43"/>
      <c r="B963" s="43"/>
      <c r="C963" s="43"/>
      <c r="D963" s="43"/>
      <c r="E963" s="43"/>
      <c r="F963" s="43"/>
      <c r="G963" s="194"/>
      <c r="H963" s="194"/>
      <c r="I963" s="194"/>
      <c r="J963" s="196"/>
      <c r="K963" s="196"/>
      <c r="L963" s="196"/>
      <c r="M963" s="196"/>
      <c r="N963" s="196"/>
      <c r="O963" s="197"/>
      <c r="P963" s="197"/>
      <c r="Q963" s="197"/>
      <c r="R963" s="197"/>
      <c r="S963" s="197"/>
      <c r="T963" s="197"/>
      <c r="U963" s="198"/>
      <c r="V963" s="257"/>
      <c r="W963" s="258"/>
      <c r="X963" s="200"/>
      <c r="Y963" s="43"/>
      <c r="Z963" s="199"/>
      <c r="AA963" s="199"/>
      <c r="AB963" s="199"/>
      <c r="AC963" s="199"/>
      <c r="AD963" s="199"/>
      <c r="AE963" s="43"/>
      <c r="AF963" s="199"/>
      <c r="AG963" s="196"/>
      <c r="AH963" s="201"/>
      <c r="AI963" s="201"/>
      <c r="AJ963" s="201"/>
      <c r="AK963" s="43"/>
      <c r="AL963" s="43"/>
      <c r="AM963" s="43"/>
      <c r="AN963" s="64"/>
      <c r="AO963" s="64"/>
      <c r="AP963" s="202"/>
      <c r="AQ963" s="202"/>
      <c r="AR963" s="64"/>
    </row>
    <row r="964" spans="1:44" ht="15.75" customHeight="1" x14ac:dyDescent="0.2">
      <c r="A964" s="43"/>
      <c r="B964" s="43"/>
      <c r="C964" s="43"/>
      <c r="D964" s="43"/>
      <c r="E964" s="43"/>
      <c r="F964" s="43"/>
      <c r="G964" s="194"/>
      <c r="H964" s="194"/>
      <c r="I964" s="194"/>
      <c r="J964" s="196"/>
      <c r="K964" s="196"/>
      <c r="L964" s="196"/>
      <c r="M964" s="196"/>
      <c r="N964" s="196"/>
      <c r="O964" s="197"/>
      <c r="P964" s="197"/>
      <c r="Q964" s="197"/>
      <c r="R964" s="197"/>
      <c r="S964" s="197"/>
      <c r="T964" s="197"/>
      <c r="U964" s="198"/>
      <c r="V964" s="257"/>
      <c r="W964" s="258"/>
      <c r="X964" s="200"/>
      <c r="Y964" s="43"/>
      <c r="Z964" s="199"/>
      <c r="AA964" s="199"/>
      <c r="AB964" s="199"/>
      <c r="AC964" s="199"/>
      <c r="AD964" s="199"/>
      <c r="AE964" s="43"/>
      <c r="AF964" s="199"/>
      <c r="AG964" s="196"/>
      <c r="AH964" s="201"/>
      <c r="AI964" s="201"/>
      <c r="AJ964" s="201"/>
      <c r="AK964" s="43"/>
      <c r="AL964" s="43"/>
      <c r="AM964" s="43"/>
      <c r="AN964" s="64"/>
      <c r="AO964" s="64"/>
      <c r="AP964" s="202"/>
      <c r="AQ964" s="202"/>
      <c r="AR964" s="64"/>
    </row>
    <row r="965" spans="1:44" ht="15.75" customHeight="1" x14ac:dyDescent="0.2">
      <c r="A965" s="43"/>
      <c r="B965" s="43"/>
      <c r="C965" s="43"/>
      <c r="D965" s="43"/>
      <c r="E965" s="43"/>
      <c r="F965" s="43"/>
      <c r="G965" s="194"/>
      <c r="H965" s="194"/>
      <c r="I965" s="194"/>
      <c r="J965" s="196"/>
      <c r="K965" s="196"/>
      <c r="L965" s="196"/>
      <c r="M965" s="196"/>
      <c r="N965" s="196"/>
      <c r="O965" s="197"/>
      <c r="P965" s="197"/>
      <c r="Q965" s="197"/>
      <c r="R965" s="197"/>
      <c r="S965" s="197"/>
      <c r="T965" s="197"/>
      <c r="U965" s="198"/>
      <c r="V965" s="257"/>
      <c r="W965" s="258"/>
      <c r="X965" s="200"/>
      <c r="Y965" s="43"/>
      <c r="Z965" s="199"/>
      <c r="AA965" s="199"/>
      <c r="AB965" s="199"/>
      <c r="AC965" s="199"/>
      <c r="AD965" s="199"/>
      <c r="AE965" s="43"/>
      <c r="AF965" s="199"/>
      <c r="AG965" s="196"/>
      <c r="AH965" s="201"/>
      <c r="AI965" s="201"/>
      <c r="AJ965" s="201"/>
      <c r="AK965" s="43"/>
      <c r="AL965" s="43"/>
      <c r="AM965" s="43"/>
      <c r="AN965" s="64"/>
      <c r="AO965" s="64"/>
      <c r="AP965" s="202"/>
      <c r="AQ965" s="202"/>
      <c r="AR965" s="64"/>
    </row>
    <row r="966" spans="1:44" ht="15.75" customHeight="1" x14ac:dyDescent="0.2">
      <c r="A966" s="43"/>
      <c r="B966" s="43"/>
      <c r="C966" s="43"/>
      <c r="D966" s="43"/>
      <c r="E966" s="43"/>
      <c r="F966" s="43"/>
      <c r="G966" s="194"/>
      <c r="H966" s="194"/>
      <c r="I966" s="194"/>
      <c r="J966" s="196"/>
      <c r="K966" s="196"/>
      <c r="L966" s="196"/>
      <c r="M966" s="196"/>
      <c r="N966" s="196"/>
      <c r="O966" s="197"/>
      <c r="P966" s="197"/>
      <c r="Q966" s="197"/>
      <c r="R966" s="197"/>
      <c r="S966" s="197"/>
      <c r="T966" s="197"/>
      <c r="U966" s="198"/>
      <c r="V966" s="257"/>
      <c r="W966" s="258"/>
      <c r="X966" s="200"/>
      <c r="Y966" s="43"/>
      <c r="Z966" s="199"/>
      <c r="AA966" s="199"/>
      <c r="AB966" s="199"/>
      <c r="AC966" s="199"/>
      <c r="AD966" s="199"/>
      <c r="AE966" s="43"/>
      <c r="AF966" s="199"/>
      <c r="AG966" s="196"/>
      <c r="AH966" s="201"/>
      <c r="AI966" s="201"/>
      <c r="AJ966" s="201"/>
      <c r="AK966" s="43"/>
      <c r="AL966" s="43"/>
      <c r="AM966" s="43"/>
      <c r="AN966" s="64"/>
      <c r="AO966" s="64"/>
      <c r="AP966" s="202"/>
      <c r="AQ966" s="202"/>
      <c r="AR966" s="64"/>
    </row>
    <row r="967" spans="1:44" ht="15.75" customHeight="1" x14ac:dyDescent="0.2">
      <c r="A967" s="43"/>
      <c r="B967" s="43"/>
      <c r="C967" s="43"/>
      <c r="D967" s="43"/>
      <c r="E967" s="43"/>
      <c r="F967" s="43"/>
      <c r="G967" s="194"/>
      <c r="H967" s="194"/>
      <c r="I967" s="194"/>
      <c r="J967" s="196"/>
      <c r="K967" s="196"/>
      <c r="L967" s="196"/>
      <c r="M967" s="196"/>
      <c r="N967" s="196"/>
      <c r="O967" s="197"/>
      <c r="P967" s="197"/>
      <c r="Q967" s="197"/>
      <c r="R967" s="197"/>
      <c r="S967" s="197"/>
      <c r="T967" s="197"/>
      <c r="U967" s="198"/>
      <c r="V967" s="257"/>
      <c r="W967" s="258"/>
      <c r="X967" s="200"/>
      <c r="Y967" s="43"/>
      <c r="Z967" s="199"/>
      <c r="AA967" s="199"/>
      <c r="AB967" s="199"/>
      <c r="AC967" s="199"/>
      <c r="AD967" s="199"/>
      <c r="AE967" s="43"/>
      <c r="AF967" s="199"/>
      <c r="AG967" s="196"/>
      <c r="AH967" s="201"/>
      <c r="AI967" s="201"/>
      <c r="AJ967" s="201"/>
      <c r="AK967" s="43"/>
      <c r="AL967" s="43"/>
      <c r="AM967" s="43"/>
      <c r="AN967" s="64"/>
      <c r="AO967" s="64"/>
      <c r="AP967" s="202"/>
      <c r="AQ967" s="202"/>
      <c r="AR967" s="64"/>
    </row>
    <row r="968" spans="1:44" ht="15.75" customHeight="1" x14ac:dyDescent="0.2">
      <c r="A968" s="43"/>
      <c r="B968" s="43"/>
      <c r="C968" s="43"/>
      <c r="D968" s="43"/>
      <c r="E968" s="43"/>
      <c r="F968" s="43"/>
      <c r="G968" s="194"/>
      <c r="H968" s="194"/>
      <c r="I968" s="194"/>
      <c r="J968" s="196"/>
      <c r="K968" s="196"/>
      <c r="L968" s="196"/>
      <c r="M968" s="196"/>
      <c r="N968" s="196"/>
      <c r="O968" s="197"/>
      <c r="P968" s="197"/>
      <c r="Q968" s="197"/>
      <c r="R968" s="197"/>
      <c r="S968" s="197"/>
      <c r="T968" s="197"/>
      <c r="U968" s="198"/>
      <c r="V968" s="257"/>
      <c r="W968" s="258"/>
      <c r="X968" s="200"/>
      <c r="Y968" s="43"/>
      <c r="Z968" s="199"/>
      <c r="AA968" s="199"/>
      <c r="AB968" s="199"/>
      <c r="AC968" s="199"/>
      <c r="AD968" s="199"/>
      <c r="AE968" s="43"/>
      <c r="AF968" s="199"/>
      <c r="AG968" s="196"/>
      <c r="AH968" s="201"/>
      <c r="AI968" s="201"/>
      <c r="AJ968" s="201"/>
      <c r="AK968" s="43"/>
      <c r="AL968" s="43"/>
      <c r="AM968" s="43"/>
      <c r="AN968" s="64"/>
      <c r="AO968" s="64"/>
      <c r="AP968" s="202"/>
      <c r="AQ968" s="202"/>
      <c r="AR968" s="64"/>
    </row>
    <row r="969" spans="1:44" ht="15.75" customHeight="1" x14ac:dyDescent="0.2">
      <c r="A969" s="43"/>
      <c r="B969" s="43"/>
      <c r="C969" s="43"/>
      <c r="D969" s="43"/>
      <c r="E969" s="43"/>
      <c r="F969" s="43"/>
      <c r="G969" s="194"/>
      <c r="H969" s="194"/>
      <c r="I969" s="194"/>
      <c r="J969" s="196"/>
      <c r="K969" s="196"/>
      <c r="L969" s="196"/>
      <c r="M969" s="196"/>
      <c r="N969" s="196"/>
      <c r="O969" s="197"/>
      <c r="P969" s="197"/>
      <c r="Q969" s="197"/>
      <c r="R969" s="197"/>
      <c r="S969" s="197"/>
      <c r="T969" s="197"/>
      <c r="U969" s="198"/>
      <c r="V969" s="257"/>
      <c r="W969" s="258"/>
      <c r="X969" s="200"/>
      <c r="Y969" s="43"/>
      <c r="Z969" s="199"/>
      <c r="AA969" s="199"/>
      <c r="AB969" s="199"/>
      <c r="AC969" s="199"/>
      <c r="AD969" s="199"/>
      <c r="AE969" s="43"/>
      <c r="AF969" s="199"/>
      <c r="AG969" s="196"/>
      <c r="AH969" s="201"/>
      <c r="AI969" s="201"/>
      <c r="AJ969" s="201"/>
      <c r="AK969" s="43"/>
      <c r="AL969" s="43"/>
      <c r="AM969" s="43"/>
      <c r="AN969" s="64"/>
      <c r="AO969" s="64"/>
      <c r="AP969" s="202"/>
      <c r="AQ969" s="202"/>
      <c r="AR969" s="64"/>
    </row>
    <row r="970" spans="1:44" ht="15.75" customHeight="1" x14ac:dyDescent="0.2">
      <c r="A970" s="43"/>
      <c r="B970" s="43"/>
      <c r="C970" s="43"/>
      <c r="D970" s="43"/>
      <c r="E970" s="43"/>
      <c r="F970" s="43"/>
      <c r="G970" s="194"/>
      <c r="H970" s="194"/>
      <c r="I970" s="194"/>
      <c r="J970" s="196"/>
      <c r="K970" s="196"/>
      <c r="L970" s="196"/>
      <c r="M970" s="196"/>
      <c r="N970" s="196"/>
      <c r="O970" s="197"/>
      <c r="P970" s="197"/>
      <c r="Q970" s="197"/>
      <c r="R970" s="197"/>
      <c r="S970" s="197"/>
      <c r="T970" s="197"/>
      <c r="U970" s="198"/>
      <c r="V970" s="257"/>
      <c r="W970" s="258"/>
      <c r="X970" s="200"/>
      <c r="Y970" s="43"/>
      <c r="Z970" s="199"/>
      <c r="AA970" s="199"/>
      <c r="AB970" s="199"/>
      <c r="AC970" s="199"/>
      <c r="AD970" s="199"/>
      <c r="AE970" s="43"/>
      <c r="AF970" s="199"/>
      <c r="AG970" s="196"/>
      <c r="AH970" s="201"/>
      <c r="AI970" s="201"/>
      <c r="AJ970" s="201"/>
      <c r="AK970" s="43"/>
      <c r="AL970" s="43"/>
      <c r="AM970" s="43"/>
      <c r="AN970" s="64"/>
      <c r="AO970" s="64"/>
      <c r="AP970" s="202"/>
      <c r="AQ970" s="202"/>
      <c r="AR970" s="64"/>
    </row>
    <row r="971" spans="1:44" ht="15.75" customHeight="1" x14ac:dyDescent="0.2">
      <c r="A971" s="43"/>
      <c r="B971" s="43"/>
      <c r="C971" s="43"/>
      <c r="D971" s="43"/>
      <c r="E971" s="43"/>
      <c r="F971" s="43"/>
      <c r="G971" s="194"/>
      <c r="H971" s="194"/>
      <c r="I971" s="194"/>
      <c r="J971" s="196"/>
      <c r="K971" s="196"/>
      <c r="L971" s="196"/>
      <c r="M971" s="196"/>
      <c r="N971" s="196"/>
      <c r="O971" s="197"/>
      <c r="P971" s="197"/>
      <c r="Q971" s="197"/>
      <c r="R971" s="197"/>
      <c r="S971" s="197"/>
      <c r="T971" s="197"/>
      <c r="U971" s="198"/>
      <c r="V971" s="257"/>
      <c r="W971" s="258"/>
      <c r="X971" s="200"/>
      <c r="Y971" s="43"/>
      <c r="Z971" s="199"/>
      <c r="AA971" s="199"/>
      <c r="AB971" s="199"/>
      <c r="AC971" s="199"/>
      <c r="AD971" s="199"/>
      <c r="AE971" s="43"/>
      <c r="AF971" s="199"/>
      <c r="AG971" s="196"/>
      <c r="AH971" s="201"/>
      <c r="AI971" s="201"/>
      <c r="AJ971" s="201"/>
      <c r="AK971" s="43"/>
      <c r="AL971" s="43"/>
      <c r="AM971" s="43"/>
      <c r="AN971" s="64"/>
      <c r="AO971" s="64"/>
      <c r="AP971" s="202"/>
      <c r="AQ971" s="202"/>
      <c r="AR971" s="64"/>
    </row>
    <row r="972" spans="1:44" ht="15.75" customHeight="1" x14ac:dyDescent="0.2">
      <c r="A972" s="43"/>
      <c r="B972" s="43"/>
      <c r="C972" s="43"/>
      <c r="D972" s="43"/>
      <c r="E972" s="43"/>
      <c r="F972" s="43"/>
      <c r="G972" s="194"/>
      <c r="H972" s="194"/>
      <c r="I972" s="194"/>
      <c r="J972" s="196"/>
      <c r="K972" s="196"/>
      <c r="L972" s="196"/>
      <c r="M972" s="196"/>
      <c r="N972" s="196"/>
      <c r="O972" s="197"/>
      <c r="P972" s="197"/>
      <c r="Q972" s="197"/>
      <c r="R972" s="197"/>
      <c r="S972" s="197"/>
      <c r="T972" s="197"/>
      <c r="U972" s="198"/>
      <c r="V972" s="257"/>
      <c r="W972" s="258"/>
      <c r="X972" s="200"/>
      <c r="Y972" s="43"/>
      <c r="Z972" s="199"/>
      <c r="AA972" s="199"/>
      <c r="AB972" s="199"/>
      <c r="AC972" s="199"/>
      <c r="AD972" s="199"/>
      <c r="AE972" s="43"/>
      <c r="AF972" s="199"/>
      <c r="AG972" s="196"/>
      <c r="AH972" s="201"/>
      <c r="AI972" s="201"/>
      <c r="AJ972" s="201"/>
      <c r="AK972" s="43"/>
      <c r="AL972" s="43"/>
      <c r="AM972" s="43"/>
      <c r="AN972" s="64"/>
      <c r="AO972" s="64"/>
      <c r="AP972" s="202"/>
      <c r="AQ972" s="202"/>
      <c r="AR972" s="64"/>
    </row>
    <row r="973" spans="1:44" ht="15.75" customHeight="1" x14ac:dyDescent="0.2">
      <c r="A973" s="43"/>
      <c r="B973" s="43"/>
      <c r="C973" s="43"/>
      <c r="D973" s="43"/>
      <c r="E973" s="43"/>
      <c r="F973" s="43"/>
      <c r="G973" s="194"/>
      <c r="H973" s="194"/>
      <c r="I973" s="194"/>
      <c r="J973" s="196"/>
      <c r="K973" s="196"/>
      <c r="L973" s="196"/>
      <c r="M973" s="196"/>
      <c r="N973" s="196"/>
      <c r="O973" s="197"/>
      <c r="P973" s="197"/>
      <c r="Q973" s="197"/>
      <c r="R973" s="197"/>
      <c r="S973" s="197"/>
      <c r="T973" s="197"/>
      <c r="U973" s="198"/>
      <c r="V973" s="257"/>
      <c r="W973" s="258"/>
      <c r="X973" s="200"/>
      <c r="Y973" s="43"/>
      <c r="Z973" s="199"/>
      <c r="AA973" s="199"/>
      <c r="AB973" s="199"/>
      <c r="AC973" s="199"/>
      <c r="AD973" s="199"/>
      <c r="AE973" s="43"/>
      <c r="AF973" s="199"/>
      <c r="AG973" s="196"/>
      <c r="AH973" s="201"/>
      <c r="AI973" s="201"/>
      <c r="AJ973" s="201"/>
      <c r="AK973" s="43"/>
      <c r="AL973" s="43"/>
      <c r="AM973" s="43"/>
      <c r="AN973" s="64"/>
      <c r="AO973" s="64"/>
      <c r="AP973" s="202"/>
      <c r="AQ973" s="202"/>
      <c r="AR973" s="64"/>
    </row>
    <row r="974" spans="1:44" ht="15.75" customHeight="1" x14ac:dyDescent="0.2">
      <c r="A974" s="43"/>
      <c r="B974" s="43"/>
      <c r="C974" s="43"/>
      <c r="D974" s="43"/>
      <c r="E974" s="43"/>
      <c r="F974" s="43"/>
      <c r="G974" s="194"/>
      <c r="H974" s="194"/>
      <c r="I974" s="194"/>
      <c r="J974" s="196"/>
      <c r="K974" s="196"/>
      <c r="L974" s="196"/>
      <c r="M974" s="196"/>
      <c r="N974" s="196"/>
      <c r="O974" s="197"/>
      <c r="P974" s="197"/>
      <c r="Q974" s="197"/>
      <c r="R974" s="197"/>
      <c r="S974" s="197"/>
      <c r="T974" s="197"/>
      <c r="U974" s="198"/>
      <c r="V974" s="257"/>
      <c r="W974" s="258"/>
      <c r="X974" s="200"/>
      <c r="Y974" s="43"/>
      <c r="Z974" s="199"/>
      <c r="AA974" s="199"/>
      <c r="AB974" s="199"/>
      <c r="AC974" s="199"/>
      <c r="AD974" s="199"/>
      <c r="AE974" s="43"/>
      <c r="AF974" s="199"/>
      <c r="AG974" s="196"/>
      <c r="AH974" s="201"/>
      <c r="AI974" s="201"/>
      <c r="AJ974" s="201"/>
      <c r="AK974" s="43"/>
      <c r="AL974" s="43"/>
      <c r="AM974" s="43"/>
      <c r="AN974" s="64"/>
      <c r="AO974" s="64"/>
      <c r="AP974" s="202"/>
      <c r="AQ974" s="202"/>
      <c r="AR974" s="64"/>
    </row>
    <row r="975" spans="1:44" ht="15.75" customHeight="1" x14ac:dyDescent="0.2">
      <c r="A975" s="43"/>
      <c r="B975" s="43"/>
      <c r="C975" s="43"/>
      <c r="D975" s="43"/>
      <c r="E975" s="43"/>
      <c r="F975" s="43"/>
      <c r="G975" s="194"/>
      <c r="H975" s="194"/>
      <c r="I975" s="194"/>
      <c r="J975" s="196"/>
      <c r="K975" s="196"/>
      <c r="L975" s="196"/>
      <c r="M975" s="196"/>
      <c r="N975" s="196"/>
      <c r="O975" s="197"/>
      <c r="P975" s="197"/>
      <c r="Q975" s="197"/>
      <c r="R975" s="197"/>
      <c r="S975" s="197"/>
      <c r="T975" s="197"/>
      <c r="U975" s="198"/>
      <c r="V975" s="257"/>
      <c r="W975" s="258"/>
      <c r="X975" s="200"/>
      <c r="Y975" s="43"/>
      <c r="Z975" s="199"/>
      <c r="AA975" s="199"/>
      <c r="AB975" s="199"/>
      <c r="AC975" s="199"/>
      <c r="AD975" s="199"/>
      <c r="AE975" s="43"/>
      <c r="AF975" s="199"/>
      <c r="AG975" s="196"/>
      <c r="AH975" s="201"/>
      <c r="AI975" s="201"/>
      <c r="AJ975" s="201"/>
      <c r="AK975" s="43"/>
      <c r="AL975" s="43"/>
      <c r="AM975" s="43"/>
      <c r="AN975" s="64"/>
      <c r="AO975" s="64"/>
      <c r="AP975" s="202"/>
      <c r="AQ975" s="202"/>
      <c r="AR975" s="64"/>
    </row>
    <row r="976" spans="1:44" ht="15.75" customHeight="1" x14ac:dyDescent="0.2">
      <c r="A976" s="43"/>
      <c r="B976" s="43"/>
      <c r="C976" s="43"/>
      <c r="D976" s="43"/>
      <c r="E976" s="43"/>
      <c r="F976" s="43"/>
      <c r="G976" s="194"/>
      <c r="H976" s="194"/>
      <c r="I976" s="194"/>
      <c r="J976" s="196"/>
      <c r="K976" s="196"/>
      <c r="L976" s="196"/>
      <c r="M976" s="196"/>
      <c r="N976" s="196"/>
      <c r="O976" s="197"/>
      <c r="P976" s="197"/>
      <c r="Q976" s="197"/>
      <c r="R976" s="197"/>
      <c r="S976" s="197"/>
      <c r="T976" s="197"/>
      <c r="U976" s="198"/>
      <c r="V976" s="257"/>
      <c r="W976" s="258"/>
      <c r="X976" s="200"/>
      <c r="Y976" s="43"/>
      <c r="Z976" s="199"/>
      <c r="AA976" s="199"/>
      <c r="AB976" s="199"/>
      <c r="AC976" s="199"/>
      <c r="AD976" s="199"/>
      <c r="AE976" s="43"/>
      <c r="AF976" s="199"/>
      <c r="AG976" s="196"/>
      <c r="AH976" s="201"/>
      <c r="AI976" s="201"/>
      <c r="AJ976" s="201"/>
      <c r="AK976" s="43"/>
      <c r="AL976" s="43"/>
      <c r="AM976" s="43"/>
      <c r="AN976" s="64"/>
      <c r="AO976" s="64"/>
      <c r="AP976" s="202"/>
      <c r="AQ976" s="202"/>
      <c r="AR976" s="64"/>
    </row>
    <row r="977" spans="1:44" ht="15.75" customHeight="1" x14ac:dyDescent="0.2">
      <c r="A977" s="43"/>
      <c r="B977" s="43"/>
      <c r="C977" s="43"/>
      <c r="D977" s="43"/>
      <c r="E977" s="43"/>
      <c r="F977" s="43"/>
      <c r="G977" s="194"/>
      <c r="H977" s="194"/>
      <c r="I977" s="194"/>
      <c r="J977" s="196"/>
      <c r="K977" s="196"/>
      <c r="L977" s="196"/>
      <c r="M977" s="196"/>
      <c r="N977" s="196"/>
      <c r="O977" s="197"/>
      <c r="P977" s="197"/>
      <c r="Q977" s="197"/>
      <c r="R977" s="197"/>
      <c r="S977" s="197"/>
      <c r="T977" s="197"/>
      <c r="U977" s="198"/>
      <c r="V977" s="257"/>
      <c r="W977" s="258"/>
      <c r="X977" s="200"/>
      <c r="Y977" s="43"/>
      <c r="Z977" s="199"/>
      <c r="AA977" s="199"/>
      <c r="AB977" s="199"/>
      <c r="AC977" s="199"/>
      <c r="AD977" s="199"/>
      <c r="AE977" s="43"/>
      <c r="AF977" s="199"/>
      <c r="AG977" s="196"/>
      <c r="AH977" s="201"/>
      <c r="AI977" s="201"/>
      <c r="AJ977" s="201"/>
      <c r="AK977" s="43"/>
      <c r="AL977" s="43"/>
      <c r="AM977" s="43"/>
      <c r="AN977" s="64"/>
      <c r="AO977" s="64"/>
      <c r="AP977" s="202"/>
      <c r="AQ977" s="202"/>
      <c r="AR977" s="64"/>
    </row>
    <row r="978" spans="1:44" ht="15.75" customHeight="1" x14ac:dyDescent="0.2">
      <c r="A978" s="43"/>
      <c r="B978" s="43"/>
      <c r="C978" s="43"/>
      <c r="D978" s="43"/>
      <c r="E978" s="43"/>
      <c r="F978" s="43"/>
      <c r="G978" s="194"/>
      <c r="H978" s="194"/>
      <c r="I978" s="194"/>
      <c r="J978" s="196"/>
      <c r="K978" s="196"/>
      <c r="L978" s="196"/>
      <c r="M978" s="196"/>
      <c r="N978" s="196"/>
      <c r="O978" s="197"/>
      <c r="P978" s="197"/>
      <c r="Q978" s="197"/>
      <c r="R978" s="197"/>
      <c r="S978" s="197"/>
      <c r="T978" s="197"/>
      <c r="U978" s="198"/>
      <c r="V978" s="257"/>
      <c r="W978" s="258"/>
      <c r="X978" s="200"/>
      <c r="Y978" s="43"/>
      <c r="Z978" s="199"/>
      <c r="AA978" s="199"/>
      <c r="AB978" s="199"/>
      <c r="AC978" s="199"/>
      <c r="AD978" s="199"/>
      <c r="AE978" s="43"/>
      <c r="AF978" s="199"/>
      <c r="AG978" s="196"/>
      <c r="AH978" s="201"/>
      <c r="AI978" s="201"/>
      <c r="AJ978" s="201"/>
      <c r="AK978" s="43"/>
      <c r="AL978" s="43"/>
      <c r="AM978" s="43"/>
      <c r="AN978" s="64"/>
      <c r="AO978" s="64"/>
      <c r="AP978" s="202"/>
      <c r="AQ978" s="202"/>
      <c r="AR978" s="64"/>
    </row>
    <row r="979" spans="1:44" ht="15.75" customHeight="1" x14ac:dyDescent="0.2">
      <c r="A979" s="43"/>
      <c r="B979" s="43"/>
      <c r="C979" s="43"/>
      <c r="D979" s="43"/>
      <c r="E979" s="43"/>
      <c r="F979" s="43"/>
      <c r="G979" s="194"/>
      <c r="H979" s="194"/>
      <c r="I979" s="194"/>
      <c r="J979" s="196"/>
      <c r="K979" s="196"/>
      <c r="L979" s="196"/>
      <c r="M979" s="196"/>
      <c r="N979" s="196"/>
      <c r="O979" s="197"/>
      <c r="P979" s="197"/>
      <c r="Q979" s="197"/>
      <c r="R979" s="197"/>
      <c r="S979" s="197"/>
      <c r="T979" s="197"/>
      <c r="U979" s="198"/>
      <c r="V979" s="257"/>
      <c r="W979" s="258"/>
      <c r="X979" s="200"/>
      <c r="Y979" s="43"/>
      <c r="Z979" s="199"/>
      <c r="AA979" s="199"/>
      <c r="AB979" s="199"/>
      <c r="AC979" s="199"/>
      <c r="AD979" s="199"/>
      <c r="AE979" s="43"/>
      <c r="AF979" s="199"/>
      <c r="AG979" s="196"/>
      <c r="AH979" s="201"/>
      <c r="AI979" s="201"/>
      <c r="AJ979" s="201"/>
      <c r="AK979" s="43"/>
      <c r="AL979" s="43"/>
      <c r="AM979" s="43"/>
      <c r="AN979" s="64"/>
      <c r="AO979" s="64"/>
      <c r="AP979" s="202"/>
      <c r="AQ979" s="202"/>
      <c r="AR979" s="64"/>
    </row>
    <row r="980" spans="1:44" ht="15.75" customHeight="1" x14ac:dyDescent="0.2">
      <c r="A980" s="43"/>
      <c r="B980" s="43"/>
      <c r="C980" s="43"/>
      <c r="D980" s="43"/>
      <c r="E980" s="43"/>
      <c r="F980" s="43"/>
      <c r="G980" s="194"/>
      <c r="H980" s="194"/>
      <c r="I980" s="194"/>
      <c r="J980" s="196"/>
      <c r="K980" s="196"/>
      <c r="L980" s="196"/>
      <c r="M980" s="196"/>
      <c r="N980" s="196"/>
      <c r="O980" s="197"/>
      <c r="P980" s="197"/>
      <c r="Q980" s="197"/>
      <c r="R980" s="197"/>
      <c r="S980" s="197"/>
      <c r="T980" s="197"/>
      <c r="U980" s="198"/>
      <c r="V980" s="257"/>
      <c r="W980" s="258"/>
      <c r="X980" s="200"/>
      <c r="Y980" s="43"/>
      <c r="Z980" s="199"/>
      <c r="AA980" s="199"/>
      <c r="AB980" s="199"/>
      <c r="AC980" s="199"/>
      <c r="AD980" s="199"/>
      <c r="AE980" s="43"/>
      <c r="AF980" s="199"/>
      <c r="AG980" s="196"/>
      <c r="AH980" s="201"/>
      <c r="AI980" s="201"/>
      <c r="AJ980" s="201"/>
      <c r="AK980" s="43"/>
      <c r="AL980" s="43"/>
      <c r="AM980" s="43"/>
      <c r="AN980" s="64"/>
      <c r="AO980" s="64"/>
      <c r="AP980" s="202"/>
      <c r="AQ980" s="202"/>
      <c r="AR980" s="64"/>
    </row>
    <row r="981" spans="1:44" ht="15.75" customHeight="1" x14ac:dyDescent="0.2">
      <c r="A981" s="43"/>
      <c r="B981" s="43"/>
      <c r="C981" s="43"/>
      <c r="D981" s="43"/>
      <c r="E981" s="43"/>
      <c r="F981" s="43"/>
      <c r="G981" s="194"/>
      <c r="H981" s="194"/>
      <c r="I981" s="194"/>
      <c r="J981" s="196"/>
      <c r="K981" s="196"/>
      <c r="L981" s="196"/>
      <c r="M981" s="196"/>
      <c r="N981" s="196"/>
      <c r="O981" s="197"/>
      <c r="P981" s="197"/>
      <c r="Q981" s="197"/>
      <c r="R981" s="197"/>
      <c r="S981" s="197"/>
      <c r="T981" s="197"/>
      <c r="U981" s="198"/>
      <c r="V981" s="257"/>
      <c r="W981" s="258"/>
      <c r="X981" s="200"/>
      <c r="Y981" s="43"/>
      <c r="Z981" s="199"/>
      <c r="AA981" s="199"/>
      <c r="AB981" s="199"/>
      <c r="AC981" s="199"/>
      <c r="AD981" s="199"/>
      <c r="AE981" s="43"/>
      <c r="AF981" s="199"/>
      <c r="AG981" s="196"/>
      <c r="AH981" s="201"/>
      <c r="AI981" s="201"/>
      <c r="AJ981" s="201"/>
      <c r="AK981" s="43"/>
      <c r="AL981" s="43"/>
      <c r="AM981" s="43"/>
      <c r="AN981" s="64"/>
      <c r="AO981" s="64"/>
      <c r="AP981" s="202"/>
      <c r="AQ981" s="202"/>
      <c r="AR981" s="64"/>
    </row>
    <row r="982" spans="1:44" ht="15.75" customHeight="1" x14ac:dyDescent="0.2">
      <c r="A982" s="43"/>
      <c r="B982" s="43"/>
      <c r="C982" s="43"/>
      <c r="D982" s="43"/>
      <c r="E982" s="43"/>
      <c r="F982" s="43"/>
      <c r="G982" s="194"/>
      <c r="H982" s="194"/>
      <c r="I982" s="194"/>
      <c r="J982" s="196"/>
      <c r="K982" s="196"/>
      <c r="L982" s="196"/>
      <c r="M982" s="196"/>
      <c r="N982" s="196"/>
      <c r="O982" s="197"/>
      <c r="P982" s="197"/>
      <c r="Q982" s="197"/>
      <c r="R982" s="197"/>
      <c r="S982" s="197"/>
      <c r="T982" s="197"/>
      <c r="U982" s="198"/>
      <c r="V982" s="257"/>
      <c r="W982" s="258"/>
      <c r="X982" s="200"/>
      <c r="Y982" s="43"/>
      <c r="Z982" s="199"/>
      <c r="AA982" s="199"/>
      <c r="AB982" s="199"/>
      <c r="AC982" s="199"/>
      <c r="AD982" s="199"/>
      <c r="AE982" s="43"/>
      <c r="AF982" s="199"/>
      <c r="AG982" s="196"/>
      <c r="AH982" s="201"/>
      <c r="AI982" s="201"/>
      <c r="AJ982" s="201"/>
      <c r="AK982" s="43"/>
      <c r="AL982" s="43"/>
      <c r="AM982" s="43"/>
      <c r="AN982" s="64"/>
      <c r="AO982" s="64"/>
      <c r="AP982" s="202"/>
      <c r="AQ982" s="202"/>
      <c r="AR982" s="64"/>
    </row>
    <row r="983" spans="1:44" ht="15.75" customHeight="1" x14ac:dyDescent="0.2">
      <c r="A983" s="43"/>
      <c r="B983" s="43"/>
      <c r="C983" s="43"/>
      <c r="D983" s="43"/>
      <c r="E983" s="43"/>
      <c r="F983" s="43"/>
      <c r="G983" s="194"/>
      <c r="H983" s="194"/>
      <c r="I983" s="194"/>
      <c r="J983" s="196"/>
      <c r="K983" s="196"/>
      <c r="L983" s="196"/>
      <c r="M983" s="196"/>
      <c r="N983" s="196"/>
      <c r="O983" s="197"/>
      <c r="P983" s="197"/>
      <c r="Q983" s="197"/>
      <c r="R983" s="197"/>
      <c r="S983" s="197"/>
      <c r="T983" s="197"/>
      <c r="U983" s="198"/>
      <c r="V983" s="257"/>
      <c r="W983" s="258"/>
      <c r="X983" s="200"/>
      <c r="Y983" s="43"/>
      <c r="Z983" s="199"/>
      <c r="AA983" s="199"/>
      <c r="AB983" s="199"/>
      <c r="AC983" s="199"/>
      <c r="AD983" s="199"/>
      <c r="AE983" s="43"/>
      <c r="AF983" s="199"/>
      <c r="AG983" s="196"/>
      <c r="AH983" s="201"/>
      <c r="AI983" s="201"/>
      <c r="AJ983" s="201"/>
      <c r="AK983" s="43"/>
      <c r="AL983" s="43"/>
      <c r="AM983" s="43"/>
      <c r="AN983" s="64"/>
      <c r="AO983" s="64"/>
      <c r="AP983" s="202"/>
      <c r="AQ983" s="202"/>
      <c r="AR983" s="64"/>
    </row>
    <row r="984" spans="1:44" ht="15.75" customHeight="1" x14ac:dyDescent="0.2">
      <c r="A984" s="43"/>
      <c r="B984" s="43"/>
      <c r="C984" s="43"/>
      <c r="D984" s="43"/>
      <c r="E984" s="43"/>
      <c r="F984" s="43"/>
      <c r="G984" s="194"/>
      <c r="H984" s="194"/>
      <c r="I984" s="194"/>
      <c r="J984" s="196"/>
      <c r="K984" s="196"/>
      <c r="L984" s="196"/>
      <c r="M984" s="196"/>
      <c r="N984" s="196"/>
      <c r="O984" s="197"/>
      <c r="P984" s="197"/>
      <c r="Q984" s="197"/>
      <c r="R984" s="197"/>
      <c r="S984" s="197"/>
      <c r="T984" s="197"/>
      <c r="U984" s="198"/>
      <c r="V984" s="257"/>
      <c r="W984" s="258"/>
      <c r="X984" s="200"/>
      <c r="Y984" s="43"/>
      <c r="Z984" s="199"/>
      <c r="AA984" s="199"/>
      <c r="AB984" s="199"/>
      <c r="AC984" s="199"/>
      <c r="AD984" s="199"/>
      <c r="AE984" s="43"/>
      <c r="AF984" s="199"/>
      <c r="AG984" s="196"/>
      <c r="AH984" s="201"/>
      <c r="AI984" s="201"/>
      <c r="AJ984" s="201"/>
      <c r="AK984" s="43"/>
      <c r="AL984" s="43"/>
      <c r="AM984" s="43"/>
      <c r="AN984" s="64"/>
      <c r="AO984" s="64"/>
      <c r="AP984" s="202"/>
      <c r="AQ984" s="202"/>
      <c r="AR984" s="64"/>
    </row>
    <row r="985" spans="1:44" ht="15.75" customHeight="1" x14ac:dyDescent="0.2">
      <c r="A985" s="43"/>
      <c r="B985" s="43"/>
      <c r="C985" s="43"/>
      <c r="D985" s="43"/>
      <c r="E985" s="43"/>
      <c r="F985" s="43"/>
      <c r="G985" s="194"/>
      <c r="H985" s="194"/>
      <c r="I985" s="194"/>
      <c r="J985" s="196"/>
      <c r="K985" s="196"/>
      <c r="L985" s="196"/>
      <c r="M985" s="196"/>
      <c r="N985" s="196"/>
      <c r="O985" s="197"/>
      <c r="P985" s="197"/>
      <c r="Q985" s="197"/>
      <c r="R985" s="197"/>
      <c r="S985" s="197"/>
      <c r="T985" s="197"/>
      <c r="U985" s="198"/>
      <c r="V985" s="257"/>
      <c r="W985" s="258"/>
      <c r="X985" s="200"/>
      <c r="Y985" s="43"/>
      <c r="Z985" s="199"/>
      <c r="AA985" s="199"/>
      <c r="AB985" s="199"/>
      <c r="AC985" s="199"/>
      <c r="AD985" s="199"/>
      <c r="AE985" s="43"/>
      <c r="AF985" s="199"/>
      <c r="AG985" s="196"/>
      <c r="AH985" s="201"/>
      <c r="AI985" s="201"/>
      <c r="AJ985" s="201"/>
      <c r="AK985" s="43"/>
      <c r="AL985" s="43"/>
      <c r="AM985" s="43"/>
      <c r="AN985" s="64"/>
      <c r="AO985" s="64"/>
      <c r="AP985" s="202"/>
      <c r="AQ985" s="202"/>
      <c r="AR985" s="64"/>
    </row>
    <row r="986" spans="1:44" ht="15.75" customHeight="1" x14ac:dyDescent="0.2">
      <c r="A986" s="43"/>
      <c r="B986" s="43"/>
      <c r="C986" s="43"/>
      <c r="D986" s="43"/>
      <c r="E986" s="43"/>
      <c r="F986" s="43"/>
      <c r="G986" s="194"/>
      <c r="H986" s="194"/>
      <c r="I986" s="194"/>
      <c r="J986" s="196"/>
      <c r="K986" s="196"/>
      <c r="L986" s="196"/>
      <c r="M986" s="196"/>
      <c r="N986" s="196"/>
      <c r="O986" s="197"/>
      <c r="P986" s="197"/>
      <c r="Q986" s="197"/>
      <c r="R986" s="197"/>
      <c r="S986" s="197"/>
      <c r="T986" s="197"/>
      <c r="U986" s="198"/>
      <c r="V986" s="257"/>
      <c r="W986" s="258"/>
      <c r="X986" s="200"/>
      <c r="Y986" s="43"/>
      <c r="Z986" s="199"/>
      <c r="AA986" s="199"/>
      <c r="AB986" s="199"/>
      <c r="AC986" s="199"/>
      <c r="AD986" s="199"/>
      <c r="AE986" s="43"/>
      <c r="AF986" s="199"/>
      <c r="AG986" s="196"/>
      <c r="AH986" s="201"/>
      <c r="AI986" s="201"/>
      <c r="AJ986" s="201"/>
      <c r="AK986" s="43"/>
      <c r="AL986" s="43"/>
      <c r="AM986" s="43"/>
      <c r="AN986" s="64"/>
      <c r="AO986" s="64"/>
      <c r="AP986" s="202"/>
      <c r="AQ986" s="202"/>
      <c r="AR986" s="64"/>
    </row>
    <row r="987" spans="1:44" ht="15.75" customHeight="1" x14ac:dyDescent="0.2">
      <c r="A987" s="43"/>
      <c r="B987" s="43"/>
      <c r="C987" s="43"/>
      <c r="D987" s="43"/>
      <c r="E987" s="43"/>
      <c r="F987" s="43"/>
      <c r="G987" s="194"/>
      <c r="H987" s="194"/>
      <c r="I987" s="194"/>
      <c r="J987" s="196"/>
      <c r="K987" s="196"/>
      <c r="L987" s="196"/>
      <c r="M987" s="196"/>
      <c r="N987" s="196"/>
      <c r="O987" s="197"/>
      <c r="P987" s="197"/>
      <c r="Q987" s="197"/>
      <c r="R987" s="197"/>
      <c r="S987" s="197"/>
      <c r="T987" s="197"/>
      <c r="U987" s="198"/>
      <c r="V987" s="257"/>
      <c r="W987" s="258"/>
      <c r="X987" s="200"/>
      <c r="Y987" s="43"/>
      <c r="Z987" s="199"/>
      <c r="AA987" s="199"/>
      <c r="AB987" s="199"/>
      <c r="AC987" s="199"/>
      <c r="AD987" s="199"/>
      <c r="AE987" s="43"/>
      <c r="AF987" s="199"/>
      <c r="AG987" s="196"/>
      <c r="AH987" s="201"/>
      <c r="AI987" s="201"/>
      <c r="AJ987" s="201"/>
      <c r="AK987" s="43"/>
      <c r="AL987" s="43"/>
      <c r="AM987" s="43"/>
      <c r="AN987" s="64"/>
      <c r="AO987" s="64"/>
      <c r="AP987" s="202"/>
      <c r="AQ987" s="202"/>
      <c r="AR987" s="64"/>
    </row>
    <row r="988" spans="1:44" ht="15.75" customHeight="1" x14ac:dyDescent="0.2">
      <c r="A988" s="43"/>
      <c r="B988" s="43"/>
      <c r="C988" s="43"/>
      <c r="D988" s="43"/>
      <c r="E988" s="43"/>
      <c r="F988" s="43"/>
      <c r="G988" s="194"/>
      <c r="H988" s="194"/>
      <c r="I988" s="194"/>
      <c r="J988" s="196"/>
      <c r="K988" s="196"/>
      <c r="L988" s="196"/>
      <c r="M988" s="196"/>
      <c r="N988" s="196"/>
      <c r="O988" s="197"/>
      <c r="P988" s="197"/>
      <c r="Q988" s="197"/>
      <c r="R988" s="197"/>
      <c r="S988" s="197"/>
      <c r="T988" s="197"/>
      <c r="U988" s="198"/>
      <c r="V988" s="257"/>
      <c r="W988" s="258"/>
      <c r="X988" s="200"/>
      <c r="Y988" s="43"/>
      <c r="Z988" s="199"/>
      <c r="AA988" s="199"/>
      <c r="AB988" s="199"/>
      <c r="AC988" s="199"/>
      <c r="AD988" s="199"/>
      <c r="AE988" s="43"/>
      <c r="AF988" s="199"/>
      <c r="AG988" s="196"/>
      <c r="AH988" s="201"/>
      <c r="AI988" s="201"/>
      <c r="AJ988" s="201"/>
      <c r="AK988" s="43"/>
      <c r="AL988" s="43"/>
      <c r="AM988" s="43"/>
      <c r="AN988" s="64"/>
      <c r="AO988" s="64"/>
      <c r="AP988" s="202"/>
      <c r="AQ988" s="202"/>
      <c r="AR988" s="64"/>
    </row>
    <row r="989" spans="1:44" ht="15.75" customHeight="1" x14ac:dyDescent="0.2">
      <c r="A989" s="43"/>
      <c r="B989" s="43"/>
      <c r="C989" s="43"/>
      <c r="D989" s="43"/>
      <c r="E989" s="43"/>
      <c r="F989" s="43"/>
      <c r="G989" s="194"/>
      <c r="H989" s="194"/>
      <c r="I989" s="194"/>
      <c r="J989" s="196"/>
      <c r="K989" s="196"/>
      <c r="L989" s="196"/>
      <c r="M989" s="196"/>
      <c r="N989" s="196"/>
      <c r="O989" s="197"/>
      <c r="P989" s="197"/>
      <c r="Q989" s="197"/>
      <c r="R989" s="197"/>
      <c r="S989" s="197"/>
      <c r="T989" s="197"/>
      <c r="U989" s="198"/>
      <c r="V989" s="257"/>
      <c r="W989" s="258"/>
      <c r="X989" s="200"/>
      <c r="Y989" s="43"/>
      <c r="Z989" s="199"/>
      <c r="AA989" s="199"/>
      <c r="AB989" s="199"/>
      <c r="AC989" s="199"/>
      <c r="AD989" s="199"/>
      <c r="AE989" s="43"/>
      <c r="AF989" s="199"/>
      <c r="AG989" s="196"/>
      <c r="AH989" s="201"/>
      <c r="AI989" s="201"/>
      <c r="AJ989" s="201"/>
      <c r="AK989" s="43"/>
      <c r="AL989" s="43"/>
      <c r="AM989" s="43"/>
      <c r="AN989" s="64"/>
      <c r="AO989" s="64"/>
      <c r="AP989" s="202"/>
      <c r="AQ989" s="202"/>
      <c r="AR989" s="64"/>
    </row>
    <row r="990" spans="1:44" ht="15.75" customHeight="1" x14ac:dyDescent="0.2">
      <c r="A990" s="43"/>
      <c r="B990" s="43"/>
      <c r="C990" s="43"/>
      <c r="D990" s="43"/>
      <c r="E990" s="43"/>
      <c r="F990" s="43"/>
      <c r="G990" s="194"/>
      <c r="H990" s="194"/>
      <c r="I990" s="194"/>
      <c r="J990" s="196"/>
      <c r="K990" s="196"/>
      <c r="L990" s="196"/>
      <c r="M990" s="196"/>
      <c r="N990" s="196"/>
      <c r="O990" s="197"/>
      <c r="P990" s="197"/>
      <c r="Q990" s="197"/>
      <c r="R990" s="197"/>
      <c r="S990" s="197"/>
      <c r="T990" s="197"/>
      <c r="U990" s="198"/>
      <c r="V990" s="257"/>
      <c r="W990" s="258"/>
      <c r="X990" s="200"/>
      <c r="Y990" s="43"/>
      <c r="Z990" s="199"/>
      <c r="AA990" s="199"/>
      <c r="AB990" s="199"/>
      <c r="AC990" s="199"/>
      <c r="AD990" s="199"/>
      <c r="AE990" s="43"/>
      <c r="AF990" s="199"/>
      <c r="AG990" s="196"/>
      <c r="AH990" s="201"/>
      <c r="AI990" s="201"/>
      <c r="AJ990" s="201"/>
      <c r="AK990" s="43"/>
      <c r="AL990" s="43"/>
      <c r="AM990" s="43"/>
      <c r="AN990" s="64"/>
      <c r="AO990" s="64"/>
      <c r="AP990" s="202"/>
      <c r="AQ990" s="202"/>
      <c r="AR990" s="64"/>
    </row>
    <row r="991" spans="1:44" ht="15.75" customHeight="1" x14ac:dyDescent="0.2">
      <c r="A991" s="43"/>
      <c r="B991" s="43"/>
      <c r="C991" s="43"/>
      <c r="D991" s="43"/>
      <c r="E991" s="43"/>
      <c r="F991" s="43"/>
      <c r="G991" s="194"/>
      <c r="H991" s="194"/>
      <c r="I991" s="194"/>
      <c r="J991" s="196"/>
      <c r="K991" s="196"/>
      <c r="L991" s="196"/>
      <c r="M991" s="196"/>
      <c r="N991" s="196"/>
      <c r="O991" s="197"/>
      <c r="P991" s="197"/>
      <c r="Q991" s="197"/>
      <c r="R991" s="197"/>
      <c r="S991" s="197"/>
      <c r="T991" s="197"/>
      <c r="U991" s="198"/>
      <c r="V991" s="257"/>
      <c r="W991" s="258"/>
      <c r="X991" s="200"/>
      <c r="Y991" s="43"/>
      <c r="Z991" s="199"/>
      <c r="AA991" s="199"/>
      <c r="AB991" s="199"/>
      <c r="AC991" s="199"/>
      <c r="AD991" s="199"/>
      <c r="AE991" s="43"/>
      <c r="AF991" s="199"/>
      <c r="AG991" s="196"/>
      <c r="AH991" s="201"/>
      <c r="AI991" s="201"/>
      <c r="AJ991" s="201"/>
      <c r="AK991" s="43"/>
      <c r="AL991" s="43"/>
      <c r="AM991" s="43"/>
      <c r="AN991" s="64"/>
      <c r="AO991" s="64"/>
      <c r="AP991" s="202"/>
      <c r="AQ991" s="202"/>
      <c r="AR991" s="64"/>
    </row>
    <row r="992" spans="1:44" ht="15.75" customHeight="1" x14ac:dyDescent="0.2">
      <c r="A992" s="43"/>
      <c r="B992" s="43"/>
      <c r="C992" s="43"/>
      <c r="D992" s="43"/>
      <c r="E992" s="43"/>
      <c r="F992" s="43"/>
      <c r="G992" s="194"/>
      <c r="H992" s="194"/>
      <c r="I992" s="194"/>
      <c r="J992" s="196"/>
      <c r="K992" s="196"/>
      <c r="L992" s="196"/>
      <c r="M992" s="196"/>
      <c r="N992" s="196"/>
      <c r="O992" s="197"/>
      <c r="P992" s="197"/>
      <c r="Q992" s="197"/>
      <c r="R992" s="197"/>
      <c r="S992" s="197"/>
      <c r="T992" s="197"/>
      <c r="U992" s="198"/>
      <c r="V992" s="257"/>
      <c r="W992" s="258"/>
      <c r="X992" s="200"/>
      <c r="Y992" s="43"/>
      <c r="Z992" s="199"/>
      <c r="AA992" s="199"/>
      <c r="AB992" s="199"/>
      <c r="AC992" s="199"/>
      <c r="AD992" s="199"/>
      <c r="AE992" s="43"/>
      <c r="AF992" s="199"/>
      <c r="AG992" s="196"/>
      <c r="AH992" s="201"/>
      <c r="AI992" s="201"/>
      <c r="AJ992" s="201"/>
      <c r="AK992" s="43"/>
      <c r="AL992" s="43"/>
      <c r="AM992" s="43"/>
      <c r="AN992" s="64"/>
      <c r="AO992" s="64"/>
      <c r="AP992" s="202"/>
      <c r="AQ992" s="202"/>
      <c r="AR992" s="64"/>
    </row>
    <row r="993" spans="1:44" ht="15.75" customHeight="1" x14ac:dyDescent="0.2">
      <c r="A993" s="43"/>
      <c r="B993" s="43"/>
      <c r="C993" s="43"/>
      <c r="D993" s="43"/>
      <c r="E993" s="43"/>
      <c r="F993" s="43"/>
      <c r="G993" s="194"/>
      <c r="H993" s="194"/>
      <c r="I993" s="194"/>
      <c r="J993" s="196"/>
      <c r="K993" s="196"/>
      <c r="L993" s="196"/>
      <c r="M993" s="196"/>
      <c r="N993" s="196"/>
      <c r="O993" s="197"/>
      <c r="P993" s="197"/>
      <c r="Q993" s="197"/>
      <c r="R993" s="197"/>
      <c r="S993" s="197"/>
      <c r="T993" s="197"/>
      <c r="U993" s="198"/>
      <c r="V993" s="257"/>
      <c r="W993" s="258"/>
      <c r="X993" s="200"/>
      <c r="Y993" s="43"/>
      <c r="Z993" s="199"/>
      <c r="AA993" s="199"/>
      <c r="AB993" s="199"/>
      <c r="AC993" s="199"/>
      <c r="AD993" s="199"/>
      <c r="AE993" s="43"/>
      <c r="AF993" s="199"/>
      <c r="AG993" s="196"/>
      <c r="AH993" s="201"/>
      <c r="AI993" s="201"/>
      <c r="AJ993" s="201"/>
      <c r="AK993" s="43"/>
      <c r="AL993" s="43"/>
      <c r="AM993" s="43"/>
      <c r="AN993" s="64"/>
      <c r="AO993" s="64"/>
      <c r="AP993" s="202"/>
      <c r="AQ993" s="202"/>
      <c r="AR993" s="64"/>
    </row>
    <row r="994" spans="1:44" ht="15.75" customHeight="1" x14ac:dyDescent="0.2">
      <c r="A994" s="43"/>
      <c r="B994" s="43"/>
      <c r="C994" s="43"/>
      <c r="D994" s="43"/>
      <c r="E994" s="43"/>
      <c r="F994" s="43"/>
      <c r="G994" s="194"/>
      <c r="H994" s="194"/>
      <c r="I994" s="194"/>
      <c r="J994" s="196"/>
      <c r="K994" s="196"/>
      <c r="L994" s="196"/>
      <c r="M994" s="196"/>
      <c r="N994" s="196"/>
      <c r="O994" s="197"/>
      <c r="P994" s="197"/>
      <c r="Q994" s="197"/>
      <c r="R994" s="197"/>
      <c r="S994" s="197"/>
      <c r="T994" s="197"/>
      <c r="U994" s="198"/>
      <c r="V994" s="257"/>
      <c r="W994" s="258"/>
      <c r="X994" s="200"/>
      <c r="Y994" s="43"/>
      <c r="Z994" s="199"/>
      <c r="AA994" s="199"/>
      <c r="AB994" s="199"/>
      <c r="AC994" s="199"/>
      <c r="AD994" s="199"/>
      <c r="AE994" s="43"/>
      <c r="AF994" s="199"/>
      <c r="AG994" s="196"/>
      <c r="AH994" s="201"/>
      <c r="AI994" s="201"/>
      <c r="AJ994" s="201"/>
      <c r="AK994" s="43"/>
      <c r="AL994" s="43"/>
      <c r="AM994" s="43"/>
      <c r="AN994" s="64"/>
      <c r="AO994" s="64"/>
      <c r="AP994" s="202"/>
      <c r="AQ994" s="202"/>
      <c r="AR994" s="64"/>
    </row>
    <row r="995" spans="1:44" ht="15.75" customHeight="1" x14ac:dyDescent="0.2">
      <c r="A995" s="43"/>
      <c r="B995" s="43"/>
      <c r="C995" s="43"/>
      <c r="D995" s="43"/>
      <c r="E995" s="43"/>
      <c r="F995" s="43"/>
      <c r="G995" s="194"/>
      <c r="H995" s="194"/>
      <c r="I995" s="194"/>
      <c r="J995" s="196"/>
      <c r="K995" s="196"/>
      <c r="L995" s="196"/>
      <c r="M995" s="196"/>
      <c r="N995" s="196"/>
      <c r="O995" s="197"/>
      <c r="P995" s="197"/>
      <c r="Q995" s="197"/>
      <c r="R995" s="197"/>
      <c r="S995" s="197"/>
      <c r="T995" s="197"/>
      <c r="U995" s="198"/>
      <c r="V995" s="257"/>
      <c r="W995" s="258"/>
      <c r="X995" s="200"/>
      <c r="Y995" s="43"/>
      <c r="Z995" s="199"/>
      <c r="AA995" s="199"/>
      <c r="AB995" s="199"/>
      <c r="AC995" s="199"/>
      <c r="AD995" s="199"/>
      <c r="AE995" s="43"/>
      <c r="AF995" s="199"/>
      <c r="AG995" s="196"/>
      <c r="AH995" s="201"/>
      <c r="AI995" s="201"/>
      <c r="AJ995" s="201"/>
      <c r="AK995" s="43"/>
      <c r="AL995" s="43"/>
      <c r="AM995" s="43"/>
      <c r="AN995" s="64"/>
      <c r="AO995" s="64"/>
      <c r="AP995" s="202"/>
      <c r="AQ995" s="202"/>
      <c r="AR995" s="64"/>
    </row>
    <row r="996" spans="1:44" ht="15.75" customHeight="1" x14ac:dyDescent="0.2">
      <c r="A996" s="43"/>
      <c r="B996" s="43"/>
      <c r="C996" s="43"/>
      <c r="D996" s="43"/>
      <c r="E996" s="43"/>
      <c r="F996" s="43"/>
      <c r="G996" s="194"/>
      <c r="H996" s="194"/>
      <c r="I996" s="194"/>
      <c r="J996" s="196"/>
      <c r="K996" s="196"/>
      <c r="L996" s="196"/>
      <c r="M996" s="196"/>
      <c r="N996" s="196"/>
      <c r="O996" s="197"/>
      <c r="P996" s="197"/>
      <c r="Q996" s="197"/>
      <c r="R996" s="197"/>
      <c r="S996" s="197"/>
      <c r="T996" s="197"/>
      <c r="U996" s="198"/>
      <c r="V996" s="257"/>
      <c r="W996" s="258"/>
      <c r="X996" s="200"/>
      <c r="Y996" s="43"/>
      <c r="Z996" s="199"/>
      <c r="AA996" s="199"/>
      <c r="AB996" s="199"/>
      <c r="AC996" s="199"/>
      <c r="AD996" s="199"/>
      <c r="AE996" s="43"/>
      <c r="AF996" s="199"/>
      <c r="AG996" s="196"/>
      <c r="AH996" s="201"/>
      <c r="AI996" s="201"/>
      <c r="AJ996" s="201"/>
      <c r="AK996" s="43"/>
      <c r="AL996" s="43"/>
      <c r="AM996" s="43"/>
      <c r="AN996" s="64"/>
      <c r="AO996" s="64"/>
      <c r="AP996" s="202"/>
      <c r="AQ996" s="202"/>
      <c r="AR996" s="64"/>
    </row>
    <row r="997" spans="1:44" ht="15.75" customHeight="1" x14ac:dyDescent="0.2">
      <c r="A997" s="43"/>
      <c r="B997" s="43"/>
      <c r="C997" s="43"/>
      <c r="D997" s="43"/>
      <c r="E997" s="43"/>
      <c r="F997" s="43"/>
      <c r="G997" s="194"/>
      <c r="H997" s="194"/>
      <c r="I997" s="194"/>
      <c r="J997" s="196"/>
      <c r="K997" s="196"/>
      <c r="L997" s="196"/>
      <c r="M997" s="196"/>
      <c r="N997" s="196"/>
      <c r="O997" s="197"/>
      <c r="P997" s="197"/>
      <c r="Q997" s="197"/>
      <c r="R997" s="197"/>
      <c r="S997" s="197"/>
      <c r="T997" s="197"/>
      <c r="U997" s="198"/>
      <c r="V997" s="257"/>
      <c r="W997" s="258"/>
      <c r="X997" s="200"/>
      <c r="Y997" s="43"/>
      <c r="Z997" s="199"/>
      <c r="AA997" s="199"/>
      <c r="AB997" s="199"/>
      <c r="AC997" s="199"/>
      <c r="AD997" s="199"/>
      <c r="AE997" s="43"/>
      <c r="AF997" s="199"/>
      <c r="AG997" s="196"/>
      <c r="AH997" s="201"/>
      <c r="AI997" s="201"/>
      <c r="AJ997" s="201"/>
      <c r="AK997" s="43"/>
      <c r="AL997" s="43"/>
      <c r="AM997" s="43"/>
      <c r="AN997" s="64"/>
      <c r="AO997" s="64"/>
      <c r="AP997" s="202"/>
      <c r="AQ997" s="202"/>
      <c r="AR997" s="64"/>
    </row>
    <row r="998" spans="1:44" ht="15.75" customHeight="1" x14ac:dyDescent="0.2">
      <c r="A998" s="43"/>
      <c r="B998" s="43"/>
      <c r="C998" s="43"/>
      <c r="D998" s="43"/>
      <c r="E998" s="43"/>
      <c r="F998" s="43"/>
      <c r="G998" s="194"/>
      <c r="H998" s="194"/>
      <c r="I998" s="194"/>
      <c r="J998" s="196"/>
      <c r="K998" s="196"/>
      <c r="L998" s="196"/>
      <c r="M998" s="196"/>
      <c r="N998" s="196"/>
      <c r="O998" s="197"/>
      <c r="P998" s="197"/>
      <c r="Q998" s="197"/>
      <c r="R998" s="197"/>
      <c r="S998" s="197"/>
      <c r="T998" s="197"/>
      <c r="U998" s="198"/>
      <c r="V998" s="257"/>
      <c r="W998" s="258"/>
      <c r="X998" s="200"/>
      <c r="Y998" s="43"/>
      <c r="Z998" s="199"/>
      <c r="AA998" s="199"/>
      <c r="AB998" s="199"/>
      <c r="AC998" s="199"/>
      <c r="AD998" s="199"/>
      <c r="AE998" s="43"/>
      <c r="AF998" s="199"/>
      <c r="AG998" s="196"/>
      <c r="AH998" s="201"/>
      <c r="AI998" s="201"/>
      <c r="AJ998" s="201"/>
      <c r="AK998" s="43"/>
      <c r="AL998" s="43"/>
      <c r="AM998" s="43"/>
      <c r="AN998" s="64"/>
      <c r="AO998" s="64"/>
      <c r="AP998" s="202"/>
      <c r="AQ998" s="202"/>
      <c r="AR998" s="64"/>
    </row>
    <row r="999" spans="1:44" ht="15.75" customHeight="1" x14ac:dyDescent="0.2">
      <c r="A999" s="43"/>
      <c r="B999" s="43"/>
      <c r="C999" s="43"/>
      <c r="D999" s="43"/>
      <c r="E999" s="43"/>
      <c r="F999" s="43"/>
      <c r="G999" s="194"/>
      <c r="H999" s="194"/>
      <c r="I999" s="194"/>
      <c r="J999" s="196"/>
      <c r="K999" s="196"/>
      <c r="L999" s="196"/>
      <c r="M999" s="196"/>
      <c r="N999" s="196"/>
      <c r="O999" s="197"/>
      <c r="P999" s="197"/>
      <c r="Q999" s="197"/>
      <c r="R999" s="197"/>
      <c r="S999" s="197"/>
      <c r="T999" s="197"/>
      <c r="U999" s="198"/>
      <c r="V999" s="257"/>
      <c r="W999" s="258"/>
      <c r="X999" s="200"/>
      <c r="Y999" s="43"/>
      <c r="Z999" s="199"/>
      <c r="AA999" s="199"/>
      <c r="AB999" s="199"/>
      <c r="AC999" s="199"/>
      <c r="AD999" s="199"/>
      <c r="AE999" s="43"/>
      <c r="AF999" s="199"/>
      <c r="AG999" s="196"/>
      <c r="AH999" s="201"/>
      <c r="AI999" s="201"/>
      <c r="AJ999" s="201"/>
      <c r="AK999" s="43"/>
      <c r="AL999" s="43"/>
      <c r="AM999" s="43"/>
      <c r="AN999" s="64"/>
      <c r="AO999" s="64"/>
      <c r="AP999" s="202"/>
      <c r="AQ999" s="202"/>
      <c r="AR999" s="64"/>
    </row>
    <row r="1000" spans="1:44" ht="15.75" customHeight="1" x14ac:dyDescent="0.2">
      <c r="A1000" s="43"/>
      <c r="B1000" s="43"/>
      <c r="C1000" s="43"/>
      <c r="D1000" s="43"/>
      <c r="E1000" s="43"/>
      <c r="F1000" s="43"/>
      <c r="G1000" s="194"/>
      <c r="H1000" s="194"/>
      <c r="I1000" s="194"/>
      <c r="J1000" s="196"/>
      <c r="K1000" s="196"/>
      <c r="L1000" s="196"/>
      <c r="M1000" s="196"/>
      <c r="N1000" s="196"/>
      <c r="O1000" s="197"/>
      <c r="P1000" s="197"/>
      <c r="Q1000" s="197"/>
      <c r="R1000" s="197"/>
      <c r="S1000" s="197"/>
      <c r="T1000" s="197"/>
      <c r="U1000" s="198"/>
      <c r="V1000" s="257"/>
      <c r="W1000" s="258"/>
      <c r="X1000" s="200"/>
      <c r="Y1000" s="43"/>
      <c r="Z1000" s="199"/>
      <c r="AA1000" s="199"/>
      <c r="AB1000" s="199"/>
      <c r="AC1000" s="199"/>
      <c r="AD1000" s="199"/>
      <c r="AE1000" s="43"/>
      <c r="AF1000" s="199"/>
      <c r="AG1000" s="196"/>
      <c r="AH1000" s="201"/>
      <c r="AI1000" s="201"/>
      <c r="AJ1000" s="201"/>
      <c r="AK1000" s="43"/>
      <c r="AL1000" s="43"/>
      <c r="AM1000" s="43"/>
      <c r="AN1000" s="64"/>
      <c r="AO1000" s="64"/>
      <c r="AP1000" s="202"/>
      <c r="AQ1000" s="202"/>
      <c r="AR1000" s="64"/>
    </row>
  </sheetData>
  <autoFilter ref="A2:AR188" xr:uid="{00000000-0009-0000-0000-000003000000}"/>
  <mergeCells count="108">
    <mergeCell ref="C68:C69"/>
    <mergeCell ref="B71:B72"/>
    <mergeCell ref="C86:C87"/>
    <mergeCell ref="C89:C90"/>
    <mergeCell ref="B73:B77"/>
    <mergeCell ref="C73:C74"/>
    <mergeCell ref="C76:C77"/>
    <mergeCell ref="B78:B82"/>
    <mergeCell ref="C78:C82"/>
    <mergeCell ref="B83:B87"/>
    <mergeCell ref="B88:B91"/>
    <mergeCell ref="B46:B53"/>
    <mergeCell ref="C46:C53"/>
    <mergeCell ref="B54:B55"/>
    <mergeCell ref="C54:C55"/>
    <mergeCell ref="B56:B58"/>
    <mergeCell ref="C61:C63"/>
    <mergeCell ref="C56:C58"/>
    <mergeCell ref="C59:C60"/>
    <mergeCell ref="B66:B67"/>
    <mergeCell ref="C66:C67"/>
    <mergeCell ref="A66:A72"/>
    <mergeCell ref="A73:A87"/>
    <mergeCell ref="A88:A97"/>
    <mergeCell ref="A98:A116"/>
    <mergeCell ref="A117:A131"/>
    <mergeCell ref="A132:A146"/>
    <mergeCell ref="A147:A153"/>
    <mergeCell ref="B177:B180"/>
    <mergeCell ref="B182:B183"/>
    <mergeCell ref="B168:B169"/>
    <mergeCell ref="B170:B171"/>
    <mergeCell ref="B172:B175"/>
    <mergeCell ref="B68:B70"/>
    <mergeCell ref="B127:B131"/>
    <mergeCell ref="B132:B135"/>
    <mergeCell ref="B136:B139"/>
    <mergeCell ref="B142:B146"/>
    <mergeCell ref="B147:B152"/>
    <mergeCell ref="B155:B158"/>
    <mergeCell ref="B159:B161"/>
    <mergeCell ref="B162:B166"/>
    <mergeCell ref="B114:B116"/>
    <mergeCell ref="C115:C116"/>
    <mergeCell ref="B117:B121"/>
    <mergeCell ref="B122:B126"/>
    <mergeCell ref="A154:A158"/>
    <mergeCell ref="A159:A171"/>
    <mergeCell ref="A172:A175"/>
    <mergeCell ref="A182:A185"/>
    <mergeCell ref="A187:A188"/>
    <mergeCell ref="B187:B188"/>
    <mergeCell ref="C187:C188"/>
    <mergeCell ref="C168:C169"/>
    <mergeCell ref="C170:C171"/>
    <mergeCell ref="C172:C173"/>
    <mergeCell ref="C178:C179"/>
    <mergeCell ref="C133:C135"/>
    <mergeCell ref="C137:C139"/>
    <mergeCell ref="C142:C146"/>
    <mergeCell ref="C159:C160"/>
    <mergeCell ref="C163:C164"/>
    <mergeCell ref="C165:C166"/>
    <mergeCell ref="B92:B97"/>
    <mergeCell ref="C92:C93"/>
    <mergeCell ref="C94:C95"/>
    <mergeCell ref="B98:B102"/>
    <mergeCell ref="C98:C99"/>
    <mergeCell ref="C101:C102"/>
    <mergeCell ref="B103:B106"/>
    <mergeCell ref="B107:B110"/>
    <mergeCell ref="C107:C108"/>
    <mergeCell ref="C109:C110"/>
    <mergeCell ref="C103:C104"/>
    <mergeCell ref="C105:C106"/>
    <mergeCell ref="A3:A20"/>
    <mergeCell ref="A21:A38"/>
    <mergeCell ref="A39:A53"/>
    <mergeCell ref="A54:A55"/>
    <mergeCell ref="A56:A65"/>
    <mergeCell ref="C19:C20"/>
    <mergeCell ref="C22:C24"/>
    <mergeCell ref="B3:B12"/>
    <mergeCell ref="C3:C6"/>
    <mergeCell ref="C7:C8"/>
    <mergeCell ref="C9:C12"/>
    <mergeCell ref="B13:B20"/>
    <mergeCell ref="C13:C14"/>
    <mergeCell ref="B21:B25"/>
    <mergeCell ref="B26:B30"/>
    <mergeCell ref="C26:C30"/>
    <mergeCell ref="B31:B36"/>
    <mergeCell ref="C31:C36"/>
    <mergeCell ref="B37:B38"/>
    <mergeCell ref="C37:C38"/>
    <mergeCell ref="B39:B42"/>
    <mergeCell ref="B59:B63"/>
    <mergeCell ref="B64:B65"/>
    <mergeCell ref="B43:B45"/>
    <mergeCell ref="D1:F1"/>
    <mergeCell ref="G1:I1"/>
    <mergeCell ref="J1:O1"/>
    <mergeCell ref="R1:AJ1"/>
    <mergeCell ref="K2:M2"/>
    <mergeCell ref="AE2:AF2"/>
    <mergeCell ref="AI2:AJ2"/>
    <mergeCell ref="C15:C16"/>
    <mergeCell ref="C17:C18"/>
  </mergeCells>
  <dataValidations count="1">
    <dataValidation type="list" allowBlank="1" showErrorMessage="1" sqref="AP3:AP188" xr:uid="{00000000-0002-0000-03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R1000"/>
  <sheetViews>
    <sheetView showGridLines="0" workbookViewId="0">
      <pane ySplit="2" topLeftCell="A3" activePane="bottomLeft" state="frozen"/>
      <selection pane="bottomLeft" activeCell="B4" sqref="B4"/>
    </sheetView>
  </sheetViews>
  <sheetFormatPr baseColWidth="10" defaultColWidth="11.1640625" defaultRowHeight="15" customHeight="1" outlineLevelRow="1" outlineLevelCol="1" x14ac:dyDescent="0.2"/>
  <cols>
    <col min="1" max="6" width="20.83203125" customWidth="1"/>
    <col min="7" max="7" width="10.83203125" customWidth="1"/>
    <col min="8" max="9" width="10.83203125" hidden="1" customWidth="1"/>
    <col min="10" max="15" width="20.83203125" hidden="1" customWidth="1"/>
    <col min="16" max="17" width="20.83203125" customWidth="1"/>
    <col min="18" max="36" width="20.83203125" customWidth="1" outlineLevel="1"/>
    <col min="37" max="41" width="5.83203125" customWidth="1"/>
    <col min="42" max="44" width="20.83203125" customWidth="1"/>
  </cols>
  <sheetData>
    <row r="1" spans="1:44" ht="15.75" customHeight="1" x14ac:dyDescent="0.2">
      <c r="A1" s="92" t="s">
        <v>4994</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4995</v>
      </c>
      <c r="AL1" s="92" t="s">
        <v>1769</v>
      </c>
      <c r="AM1" s="92" t="s">
        <v>1770</v>
      </c>
      <c r="AN1" s="92" t="s">
        <v>1771</v>
      </c>
      <c r="AO1" s="16"/>
      <c r="AP1" s="16" t="s">
        <v>1772</v>
      </c>
      <c r="AQ1" s="16" t="s">
        <v>1773</v>
      </c>
      <c r="AR1" s="16"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1798</v>
      </c>
      <c r="AJ2" s="479"/>
      <c r="AK2" s="92"/>
      <c r="AL2" s="92"/>
      <c r="AM2" s="92"/>
      <c r="AN2" s="92"/>
      <c r="AO2" s="16"/>
      <c r="AP2" s="16"/>
      <c r="AQ2" s="16"/>
      <c r="AR2" s="16"/>
    </row>
    <row r="3" spans="1:44" ht="15.75" customHeight="1" outlineLevel="1" x14ac:dyDescent="0.2">
      <c r="A3" s="502" t="s">
        <v>4996</v>
      </c>
      <c r="B3" s="502" t="s">
        <v>4997</v>
      </c>
      <c r="C3" s="502" t="s">
        <v>4998</v>
      </c>
      <c r="D3" s="73" t="s">
        <v>4999</v>
      </c>
      <c r="E3" s="73" t="s">
        <v>1803</v>
      </c>
      <c r="F3" s="73" t="s">
        <v>5000</v>
      </c>
      <c r="G3" s="111">
        <v>1</v>
      </c>
      <c r="H3" s="100" t="s">
        <v>5001</v>
      </c>
      <c r="I3" s="100"/>
      <c r="J3" s="61" t="s">
        <v>5002</v>
      </c>
      <c r="K3" s="84" t="s">
        <v>5003</v>
      </c>
      <c r="L3" s="84" t="s">
        <v>5004</v>
      </c>
      <c r="M3" s="84" t="s">
        <v>5005</v>
      </c>
      <c r="N3" s="117" t="s">
        <v>5006</v>
      </c>
      <c r="O3" s="83" t="s">
        <v>1043</v>
      </c>
      <c r="P3" s="102" t="s">
        <v>5007</v>
      </c>
      <c r="Q3" s="83" t="s">
        <v>1803</v>
      </c>
      <c r="R3" s="83" t="s">
        <v>1812</v>
      </c>
      <c r="S3" s="83" t="s">
        <v>1041</v>
      </c>
      <c r="T3" s="83" t="s">
        <v>1042</v>
      </c>
      <c r="U3" s="102" t="s">
        <v>37</v>
      </c>
      <c r="V3" s="61" t="s">
        <v>5008</v>
      </c>
      <c r="W3" s="104">
        <v>9789814969406</v>
      </c>
      <c r="X3" s="102">
        <v>3</v>
      </c>
      <c r="Y3" s="61" t="s">
        <v>1814</v>
      </c>
      <c r="Z3" s="61" t="s">
        <v>5009</v>
      </c>
      <c r="AA3" s="61" t="s">
        <v>5010</v>
      </c>
      <c r="AB3" s="61" t="str">
        <f t="shared" ref="AB3:AB216" si="0">J3</f>
        <v>3.001 Read and write a number within 10 000 — the numeral and the corresponding number word M3NS-Ia-1.3</v>
      </c>
      <c r="AC3" s="61" t="str">
        <f t="shared" ref="AC3:AD3" si="1">Y3</f>
        <v>1. Numbers and Number Sense</v>
      </c>
      <c r="AD3" s="61" t="str">
        <f t="shared" si="1"/>
        <v>G3.1.01 Whole Numbers / Place Value</v>
      </c>
      <c r="AE3" s="61" t="str">
        <f t="shared" ref="AE3:AE216" si="2">K3</f>
        <v>M3NS-Ia-1.3</v>
      </c>
      <c r="AF3" s="61" t="str">
        <f t="shared" ref="AF3:AG3" si="3">M3</f>
        <v>M3NS-Ia-1.3: Visualizes numbers up to 10 000 with emphasis on numbers 1001 - 10 000.</v>
      </c>
      <c r="AG3" s="61" t="str">
        <f t="shared" si="3"/>
        <v>3.001 Visualizes numbers up to 10 000 with emphasis on numbers 1001 - 10000 M3NS-Ia-1.3</v>
      </c>
      <c r="AH3" s="175">
        <v>1</v>
      </c>
      <c r="AI3" s="41" t="s">
        <v>3429</v>
      </c>
      <c r="AJ3" s="113" t="s">
        <v>3456</v>
      </c>
      <c r="AK3" s="208"/>
      <c r="AL3" s="61"/>
      <c r="AM3" s="208"/>
      <c r="AN3" s="208"/>
      <c r="AO3" s="209"/>
      <c r="AP3" s="103" t="s">
        <v>1818</v>
      </c>
      <c r="AQ3" s="103" t="str">
        <f t="shared" ref="AQ3:AQ20" si="4">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209"/>
    </row>
    <row r="4" spans="1:44" ht="15.75" customHeight="1" outlineLevel="1" x14ac:dyDescent="0.2">
      <c r="A4" s="487"/>
      <c r="B4" s="487"/>
      <c r="C4" s="471"/>
      <c r="D4" s="73" t="s">
        <v>5011</v>
      </c>
      <c r="E4" s="73" t="s">
        <v>1820</v>
      </c>
      <c r="F4" s="73" t="s">
        <v>5012</v>
      </c>
      <c r="G4" s="111">
        <v>2</v>
      </c>
      <c r="H4" s="100"/>
      <c r="I4" s="100" t="s">
        <v>1805</v>
      </c>
      <c r="J4" s="61" t="s">
        <v>5013</v>
      </c>
      <c r="K4" s="84" t="s">
        <v>5003</v>
      </c>
      <c r="L4" s="84" t="s">
        <v>5004</v>
      </c>
      <c r="M4" s="84" t="s">
        <v>5005</v>
      </c>
      <c r="N4" s="117" t="s">
        <v>5006</v>
      </c>
      <c r="O4" s="83" t="s">
        <v>1043</v>
      </c>
      <c r="P4" s="102" t="s">
        <v>5014</v>
      </c>
      <c r="Q4" s="83" t="s">
        <v>1820</v>
      </c>
      <c r="R4" s="83" t="s">
        <v>1812</v>
      </c>
      <c r="S4" s="83" t="s">
        <v>1041</v>
      </c>
      <c r="T4" s="83" t="s">
        <v>1042</v>
      </c>
      <c r="U4" s="102" t="s">
        <v>37</v>
      </c>
      <c r="V4" s="61" t="s">
        <v>5008</v>
      </c>
      <c r="W4" s="104">
        <v>9789814969406</v>
      </c>
      <c r="X4" s="102">
        <v>3</v>
      </c>
      <c r="Y4" s="61" t="s">
        <v>1814</v>
      </c>
      <c r="Z4" s="61" t="s">
        <v>5009</v>
      </c>
      <c r="AA4" s="61" t="s">
        <v>5010</v>
      </c>
      <c r="AB4" s="61" t="str">
        <f t="shared" si="0"/>
        <v>3.002 Write a 4-digit number in terms of thousands, hundreds, tens and ones M3NS-Ia-1.3</v>
      </c>
      <c r="AC4" s="61" t="str">
        <f t="shared" ref="AC4:AD4" si="5">Y4</f>
        <v>1. Numbers and Number Sense</v>
      </c>
      <c r="AD4" s="61" t="str">
        <f t="shared" si="5"/>
        <v>G3.1.01 Whole Numbers / Place Value</v>
      </c>
      <c r="AE4" s="61" t="str">
        <f t="shared" si="2"/>
        <v>M3NS-Ia-1.3</v>
      </c>
      <c r="AF4" s="61" t="str">
        <f t="shared" ref="AF4:AG4" si="6">M4</f>
        <v>M3NS-Ia-1.3: Visualizes numbers up to 10 000 with emphasis on numbers 1001 - 10 000.</v>
      </c>
      <c r="AG4" s="61" t="str">
        <f t="shared" si="6"/>
        <v>3.001 Visualizes numbers up to 10 000 with emphasis on numbers 1001 - 10000 M3NS-Ia-1.3</v>
      </c>
      <c r="AH4" s="175">
        <v>1</v>
      </c>
      <c r="AI4" s="41" t="s">
        <v>3437</v>
      </c>
      <c r="AJ4" s="113" t="s">
        <v>5015</v>
      </c>
      <c r="AK4" s="208"/>
      <c r="AL4" s="61"/>
      <c r="AM4" s="208"/>
      <c r="AN4" s="208"/>
      <c r="AO4" s="209"/>
      <c r="AP4" s="103" t="s">
        <v>1818</v>
      </c>
      <c r="AQ4" s="103" t="str">
        <f t="shared" si="4"/>
        <v>Completed</v>
      </c>
      <c r="AR4" s="209"/>
    </row>
    <row r="5" spans="1:44" ht="15.75" customHeight="1" outlineLevel="1" x14ac:dyDescent="0.2">
      <c r="A5" s="487"/>
      <c r="B5" s="487"/>
      <c r="C5" s="502" t="s">
        <v>995</v>
      </c>
      <c r="D5" s="73" t="s">
        <v>5016</v>
      </c>
      <c r="E5" s="73" t="s">
        <v>997</v>
      </c>
      <c r="F5" s="73" t="s">
        <v>5017</v>
      </c>
      <c r="G5" s="111">
        <v>3</v>
      </c>
      <c r="H5" s="100" t="s">
        <v>1846</v>
      </c>
      <c r="I5" s="100" t="s">
        <v>1823</v>
      </c>
      <c r="J5" s="61" t="s">
        <v>5018</v>
      </c>
      <c r="K5" s="61" t="s">
        <v>5019</v>
      </c>
      <c r="L5" s="61" t="s">
        <v>5020</v>
      </c>
      <c r="M5" s="61" t="s">
        <v>5021</v>
      </c>
      <c r="N5" s="188" t="s">
        <v>5022</v>
      </c>
      <c r="O5" s="83" t="s">
        <v>1043</v>
      </c>
      <c r="P5" s="102" t="s">
        <v>5023</v>
      </c>
      <c r="Q5" s="83" t="s">
        <v>997</v>
      </c>
      <c r="R5" s="83" t="s">
        <v>1812</v>
      </c>
      <c r="S5" s="83" t="s">
        <v>1041</v>
      </c>
      <c r="T5" s="83" t="s">
        <v>1042</v>
      </c>
      <c r="U5" s="102" t="s">
        <v>37</v>
      </c>
      <c r="V5" s="61" t="s">
        <v>5008</v>
      </c>
      <c r="W5" s="104">
        <v>9789814969406</v>
      </c>
      <c r="X5" s="102">
        <v>5</v>
      </c>
      <c r="Y5" s="61" t="s">
        <v>1814</v>
      </c>
      <c r="Z5" s="61" t="s">
        <v>5009</v>
      </c>
      <c r="AA5" s="61" t="s">
        <v>5010</v>
      </c>
      <c r="AB5" s="61" t="str">
        <f t="shared" si="0"/>
        <v>3.003 Identify the value of each digit in a 4-digit number M3NS-Ia-10.3/M3NS-Ia-9.3</v>
      </c>
      <c r="AC5" s="61" t="str">
        <f t="shared" ref="AC5:AD5" si="7">Y5</f>
        <v>1. Numbers and Number Sense</v>
      </c>
      <c r="AD5" s="61" t="str">
        <f t="shared" si="7"/>
        <v>G3.1.01 Whole Numbers / Place Value</v>
      </c>
      <c r="AE5" s="61" t="str">
        <f t="shared" si="2"/>
        <v>M3NS-Ia-10.3/M3NS-Ia-9.3</v>
      </c>
      <c r="AF5" s="61" t="str">
        <f t="shared" ref="AF5:AG5" si="8">M5</f>
        <v>M3NS-Ia-10.3: Gives the place value and value of a digit in 4- to 5-digit numbers.
M3NS-Ia-9.3: Reads and writes numbers up to 10 000 in symbols and in words.</v>
      </c>
      <c r="AG5" s="61" t="str">
        <f t="shared" si="8"/>
        <v xml:space="preserve">3.002 Gives the place value and value of a digit in 4- to 5-digit numbers M3NS-Ia-10.3
3.003 Reads and writes numbers up to 10 000 in symbols and in words M3NS-Ia-9.3  </v>
      </c>
      <c r="AH5" s="175">
        <v>1</v>
      </c>
      <c r="AI5" s="41" t="s">
        <v>5014</v>
      </c>
      <c r="AJ5" s="113" t="s">
        <v>5012</v>
      </c>
      <c r="AK5" s="208"/>
      <c r="AL5" s="61"/>
      <c r="AM5" s="208"/>
      <c r="AN5" s="208"/>
      <c r="AO5" s="209"/>
      <c r="AP5" s="103" t="s">
        <v>1818</v>
      </c>
      <c r="AQ5" s="103" t="str">
        <f t="shared" si="4"/>
        <v>Completed</v>
      </c>
      <c r="AR5" s="209"/>
    </row>
    <row r="6" spans="1:44" ht="15.75" customHeight="1" outlineLevel="1" x14ac:dyDescent="0.2">
      <c r="A6" s="487"/>
      <c r="B6" s="487"/>
      <c r="C6" s="471"/>
      <c r="D6" s="73" t="s">
        <v>5024</v>
      </c>
      <c r="E6" s="73" t="s">
        <v>5025</v>
      </c>
      <c r="F6" s="73" t="s">
        <v>5026</v>
      </c>
      <c r="G6" s="111">
        <v>4</v>
      </c>
      <c r="H6" s="100" t="s">
        <v>1868</v>
      </c>
      <c r="I6" s="100"/>
      <c r="J6" s="61" t="s">
        <v>5027</v>
      </c>
      <c r="K6" s="61" t="s">
        <v>5019</v>
      </c>
      <c r="L6" s="61" t="s">
        <v>5020</v>
      </c>
      <c r="M6" s="61" t="s">
        <v>5021</v>
      </c>
      <c r="N6" s="188" t="s">
        <v>5022</v>
      </c>
      <c r="O6" s="83" t="s">
        <v>1043</v>
      </c>
      <c r="P6" s="102" t="s">
        <v>5028</v>
      </c>
      <c r="Q6" s="83" t="s">
        <v>5025</v>
      </c>
      <c r="R6" s="83" t="s">
        <v>1812</v>
      </c>
      <c r="S6" s="83" t="s">
        <v>1041</v>
      </c>
      <c r="T6" s="83" t="s">
        <v>1042</v>
      </c>
      <c r="U6" s="102" t="s">
        <v>37</v>
      </c>
      <c r="V6" s="61" t="s">
        <v>5008</v>
      </c>
      <c r="W6" s="104">
        <v>9789814969406</v>
      </c>
      <c r="X6" s="102">
        <v>5</v>
      </c>
      <c r="Y6" s="61" t="s">
        <v>1814</v>
      </c>
      <c r="Z6" s="61" t="s">
        <v>5009</v>
      </c>
      <c r="AA6" s="61" t="s">
        <v>5010</v>
      </c>
      <c r="AB6" s="61" t="str">
        <f t="shared" si="0"/>
        <v>3.004 To write a 4-digit number in terms of thousands, hundreds, tens and ones M3NS-Ia-10.3/M3NS-Ia-9.3</v>
      </c>
      <c r="AC6" s="61" t="str">
        <f t="shared" ref="AC6:AD6" si="9">Y6</f>
        <v>1. Numbers and Number Sense</v>
      </c>
      <c r="AD6" s="61" t="str">
        <f t="shared" si="9"/>
        <v>G3.1.01 Whole Numbers / Place Value</v>
      </c>
      <c r="AE6" s="61" t="str">
        <f t="shared" si="2"/>
        <v>M3NS-Ia-10.3/M3NS-Ia-9.3</v>
      </c>
      <c r="AF6" s="61" t="str">
        <f t="shared" ref="AF6:AG6" si="10">M6</f>
        <v>M3NS-Ia-10.3: Gives the place value and value of a digit in 4- to 5-digit numbers.
M3NS-Ia-9.3: Reads and writes numbers up to 10 000 in symbols and in words.</v>
      </c>
      <c r="AG6" s="61" t="str">
        <f t="shared" si="10"/>
        <v xml:space="preserve">3.002 Gives the place value and value of a digit in 4- to 5-digit numbers M3NS-Ia-10.3
3.003 Reads and writes numbers up to 10 000 in symbols and in words M3NS-Ia-9.3  </v>
      </c>
      <c r="AH6" s="175">
        <v>1</v>
      </c>
      <c r="AI6" s="41" t="s">
        <v>5014</v>
      </c>
      <c r="AJ6" s="113" t="s">
        <v>5012</v>
      </c>
      <c r="AK6" s="208"/>
      <c r="AL6" s="61"/>
      <c r="AM6" s="208"/>
      <c r="AN6" s="208"/>
      <c r="AO6" s="209"/>
      <c r="AP6" s="103" t="s">
        <v>1818</v>
      </c>
      <c r="AQ6" s="103" t="str">
        <f t="shared" si="4"/>
        <v>Completed</v>
      </c>
      <c r="AR6" s="261" t="s">
        <v>5029</v>
      </c>
    </row>
    <row r="7" spans="1:44" ht="15.75" customHeight="1" outlineLevel="1" x14ac:dyDescent="0.2">
      <c r="A7" s="487"/>
      <c r="B7" s="487"/>
      <c r="C7" s="61" t="s">
        <v>5030</v>
      </c>
      <c r="D7" s="73" t="s">
        <v>5031</v>
      </c>
      <c r="E7" s="73" t="s">
        <v>1001</v>
      </c>
      <c r="F7" s="73" t="s">
        <v>5032</v>
      </c>
      <c r="G7" s="111">
        <v>5</v>
      </c>
      <c r="H7" s="100" t="s">
        <v>2221</v>
      </c>
      <c r="I7" s="100"/>
      <c r="J7" s="61" t="s">
        <v>5033</v>
      </c>
      <c r="K7" s="61" t="s">
        <v>5034</v>
      </c>
      <c r="L7" s="61" t="s">
        <v>5035</v>
      </c>
      <c r="M7" s="61" t="s">
        <v>5036</v>
      </c>
      <c r="N7" s="188" t="s">
        <v>5037</v>
      </c>
      <c r="O7" s="83" t="s">
        <v>1043</v>
      </c>
      <c r="P7" s="83" t="s">
        <v>5038</v>
      </c>
      <c r="Q7" s="83" t="s">
        <v>1001</v>
      </c>
      <c r="R7" s="83" t="s">
        <v>1812</v>
      </c>
      <c r="S7" s="83" t="s">
        <v>1041</v>
      </c>
      <c r="T7" s="83" t="s">
        <v>1042</v>
      </c>
      <c r="U7" s="102" t="s">
        <v>37</v>
      </c>
      <c r="V7" s="61" t="s">
        <v>5008</v>
      </c>
      <c r="W7" s="104">
        <v>9789814969406</v>
      </c>
      <c r="X7" s="102">
        <v>8</v>
      </c>
      <c r="Y7" s="61" t="s">
        <v>1814</v>
      </c>
      <c r="Z7" s="61" t="s">
        <v>5009</v>
      </c>
      <c r="AA7" s="61" t="s">
        <v>5010</v>
      </c>
      <c r="AB7" s="61" t="str">
        <f t="shared" si="0"/>
        <v>3.005 Compare two 4-digit numbers M3NS-Ib-12.3/M3NS-Ib-13.3</v>
      </c>
      <c r="AC7" s="61" t="str">
        <f t="shared" ref="AC7:AD7" si="11">Y7</f>
        <v>1. Numbers and Number Sense</v>
      </c>
      <c r="AD7" s="61" t="str">
        <f t="shared" si="11"/>
        <v>G3.1.01 Whole Numbers / Place Value</v>
      </c>
      <c r="AE7" s="61" t="str">
        <f t="shared" si="2"/>
        <v>M3NS-Ib-12.3/M3NS-Ib-13.3</v>
      </c>
      <c r="AF7" s="61" t="str">
        <f t="shared" ref="AF7:AG7" si="12">M7</f>
        <v>M3NS-Ib-12.3: Compares numbers up to 10 000 using relation symbols.
M3NS-Ib-13.3: Orders 4- to 5-digit numbers in increasing or decreasing order.</v>
      </c>
      <c r="AG7" s="61" t="str">
        <f t="shared" si="12"/>
        <v xml:space="preserve">3.005 Compares numbers up to 10 000 M3NS-Ib-12.3
3.006 Orders 4- to 5-digit numbers in increasing or decreasing order M3NS-Ib-13.3 </v>
      </c>
      <c r="AH7" s="175">
        <v>1</v>
      </c>
      <c r="AI7" s="41" t="s">
        <v>5023</v>
      </c>
      <c r="AJ7" s="113" t="s">
        <v>5039</v>
      </c>
      <c r="AK7" s="208"/>
      <c r="AL7" s="61"/>
      <c r="AM7" s="208"/>
      <c r="AN7" s="208"/>
      <c r="AO7" s="209"/>
      <c r="AP7" s="103" t="s">
        <v>1818</v>
      </c>
      <c r="AQ7" s="103" t="str">
        <f t="shared" si="4"/>
        <v>Completed</v>
      </c>
      <c r="AR7" s="209"/>
    </row>
    <row r="8" spans="1:44" ht="15.75" customHeight="1" outlineLevel="1" x14ac:dyDescent="0.2">
      <c r="A8" s="487"/>
      <c r="B8" s="471"/>
      <c r="C8" s="61" t="s">
        <v>5040</v>
      </c>
      <c r="D8" s="181" t="s">
        <v>5041</v>
      </c>
      <c r="E8" s="181" t="s">
        <v>5042</v>
      </c>
      <c r="F8" s="181" t="s">
        <v>5043</v>
      </c>
      <c r="G8" s="111">
        <v>6</v>
      </c>
      <c r="H8" s="100" t="s">
        <v>1911</v>
      </c>
      <c r="I8" s="100"/>
      <c r="J8" s="61" t="s">
        <v>5044</v>
      </c>
      <c r="K8" s="61" t="s">
        <v>5034</v>
      </c>
      <c r="L8" s="61" t="s">
        <v>5035</v>
      </c>
      <c r="M8" s="61" t="s">
        <v>5036</v>
      </c>
      <c r="N8" s="188" t="s">
        <v>5037</v>
      </c>
      <c r="O8" s="83" t="s">
        <v>1043</v>
      </c>
      <c r="P8" s="83" t="str">
        <f t="shared" ref="P8:Q8" si="13">D8</f>
        <v>PH_G3_C01_P1.4.1</v>
      </c>
      <c r="Q8" s="83" t="str">
        <f t="shared" si="13"/>
        <v>Ch 1 Practice 1.4.1: Comparing and ordering three 4-digit numbers</v>
      </c>
      <c r="R8" s="83" t="s">
        <v>1812</v>
      </c>
      <c r="S8" s="83" t="s">
        <v>1041</v>
      </c>
      <c r="T8" s="83" t="s">
        <v>1042</v>
      </c>
      <c r="U8" s="102" t="s">
        <v>37</v>
      </c>
      <c r="V8" s="61" t="s">
        <v>5008</v>
      </c>
      <c r="W8" s="104">
        <v>9789814969406</v>
      </c>
      <c r="X8" s="102">
        <v>8</v>
      </c>
      <c r="Y8" s="61" t="s">
        <v>1814</v>
      </c>
      <c r="Z8" s="61" t="s">
        <v>5009</v>
      </c>
      <c r="AA8" s="61" t="s">
        <v>5010</v>
      </c>
      <c r="AB8" s="61" t="str">
        <f t="shared" si="0"/>
        <v>3.006 Compare and order three 4-digit numbers M3NS-Ib-12.3/M3NS-Ib-13.3</v>
      </c>
      <c r="AC8" s="61" t="str">
        <f t="shared" ref="AC8:AD8" si="14">Y8</f>
        <v>1. Numbers and Number Sense</v>
      </c>
      <c r="AD8" s="61" t="str">
        <f t="shared" si="14"/>
        <v>G3.1.01 Whole Numbers / Place Value</v>
      </c>
      <c r="AE8" s="61" t="str">
        <f t="shared" si="2"/>
        <v>M3NS-Ib-12.3/M3NS-Ib-13.3</v>
      </c>
      <c r="AF8" s="61" t="str">
        <f t="shared" ref="AF8:AG8" si="15">M8</f>
        <v>M3NS-Ib-12.3: Compares numbers up to 10 000 using relation symbols.
M3NS-Ib-13.3: Orders 4- to 5-digit numbers in increasing or decreasing order.</v>
      </c>
      <c r="AG8" s="61" t="str">
        <f t="shared" si="15"/>
        <v xml:space="preserve">3.005 Compares numbers up to 10 000 M3NS-Ib-12.3
3.006 Orders 4- to 5-digit numbers in increasing or decreasing order M3NS-Ib-13.3 </v>
      </c>
      <c r="AH8" s="175">
        <v>1</v>
      </c>
      <c r="AI8" s="41" t="s">
        <v>5023</v>
      </c>
      <c r="AJ8" s="113" t="s">
        <v>5039</v>
      </c>
      <c r="AK8" s="262" t="s">
        <v>5045</v>
      </c>
      <c r="AL8" s="262">
        <v>45000</v>
      </c>
      <c r="AM8" s="262" t="s">
        <v>5046</v>
      </c>
      <c r="AN8" s="61" t="s">
        <v>1818</v>
      </c>
      <c r="AO8" s="209"/>
      <c r="AP8" s="103" t="s">
        <v>1818</v>
      </c>
      <c r="AQ8" s="103" t="str">
        <f t="shared" si="4"/>
        <v>Completed</v>
      </c>
      <c r="AR8" s="209"/>
    </row>
    <row r="9" spans="1:44" ht="15.75" customHeight="1" outlineLevel="1" x14ac:dyDescent="0.2">
      <c r="A9" s="487"/>
      <c r="B9" s="502" t="s">
        <v>5047</v>
      </c>
      <c r="C9" s="61" t="s">
        <v>5048</v>
      </c>
      <c r="D9" s="65" t="s">
        <v>5049</v>
      </c>
      <c r="E9" s="65" t="s">
        <v>5050</v>
      </c>
      <c r="F9" s="65" t="s">
        <v>5051</v>
      </c>
      <c r="G9" s="111">
        <v>7</v>
      </c>
      <c r="H9" s="100" t="s">
        <v>2260</v>
      </c>
      <c r="I9" s="100"/>
      <c r="J9" s="61" t="s">
        <v>5052</v>
      </c>
      <c r="K9" s="61" t="s">
        <v>5034</v>
      </c>
      <c r="L9" s="61" t="s">
        <v>5035</v>
      </c>
      <c r="M9" s="61" t="s">
        <v>5036</v>
      </c>
      <c r="N9" s="188" t="s">
        <v>5037</v>
      </c>
      <c r="O9" s="83" t="s">
        <v>1043</v>
      </c>
      <c r="P9" s="83" t="s">
        <v>5053</v>
      </c>
      <c r="Q9" s="83" t="str">
        <f>E9</f>
        <v>Ch 1 Practice 2.2.1: Counting on and backwards</v>
      </c>
      <c r="R9" s="83" t="s">
        <v>1812</v>
      </c>
      <c r="S9" s="83" t="s">
        <v>1041</v>
      </c>
      <c r="T9" s="83" t="s">
        <v>1042</v>
      </c>
      <c r="U9" s="102" t="s">
        <v>37</v>
      </c>
      <c r="V9" s="61" t="s">
        <v>5008</v>
      </c>
      <c r="W9" s="104">
        <v>9789814969406</v>
      </c>
      <c r="X9" s="102">
        <v>11</v>
      </c>
      <c r="Y9" s="61" t="s">
        <v>1814</v>
      </c>
      <c r="Z9" s="61" t="s">
        <v>5009</v>
      </c>
      <c r="AA9" s="61" t="s">
        <v>5054</v>
      </c>
      <c r="AB9" s="61" t="str">
        <f t="shared" si="0"/>
        <v>3.007 Find a number which is more or less than a given number within 10 000 M3NS-Ib-12.3/M3NS-Ib-13.3</v>
      </c>
      <c r="AC9" s="61" t="str">
        <f t="shared" ref="AC9:AD9" si="16">Y9</f>
        <v>1. Numbers and Number Sense</v>
      </c>
      <c r="AD9" s="61" t="str">
        <f t="shared" si="16"/>
        <v>G3.1.01 Whole Numbers / Place Value</v>
      </c>
      <c r="AE9" s="61" t="str">
        <f t="shared" si="2"/>
        <v>M3NS-Ib-12.3/M3NS-Ib-13.3</v>
      </c>
      <c r="AF9" s="61" t="str">
        <f t="shared" ref="AF9:AG9" si="17">M9</f>
        <v>M3NS-Ib-12.3: Compares numbers up to 10 000 using relation symbols.
M3NS-Ib-13.3: Orders 4- to 5-digit numbers in increasing or decreasing order.</v>
      </c>
      <c r="AG9" s="61" t="str">
        <f t="shared" si="17"/>
        <v xml:space="preserve">3.005 Compares numbers up to 10 000 M3NS-Ib-12.3
3.006 Orders 4- to 5-digit numbers in increasing or decreasing order M3NS-Ib-13.3 </v>
      </c>
      <c r="AH9" s="175">
        <v>1</v>
      </c>
      <c r="AI9" s="41" t="s">
        <v>3530</v>
      </c>
      <c r="AJ9" s="113" t="s">
        <v>3527</v>
      </c>
      <c r="AK9" s="208"/>
      <c r="AL9" s="61"/>
      <c r="AM9" s="208"/>
      <c r="AN9" s="208"/>
      <c r="AO9" s="209"/>
      <c r="AP9" s="103" t="s">
        <v>1818</v>
      </c>
      <c r="AQ9" s="103" t="str">
        <f t="shared" si="4"/>
        <v>Completed</v>
      </c>
      <c r="AR9" s="209"/>
    </row>
    <row r="10" spans="1:44" ht="15.75" customHeight="1" outlineLevel="1" x14ac:dyDescent="0.2">
      <c r="A10" s="471"/>
      <c r="B10" s="471"/>
      <c r="C10" s="61" t="s">
        <v>5055</v>
      </c>
      <c r="D10" s="181" t="s">
        <v>5056</v>
      </c>
      <c r="E10" s="181" t="s">
        <v>5057</v>
      </c>
      <c r="F10" s="181" t="s">
        <v>5058</v>
      </c>
      <c r="G10" s="111">
        <v>8</v>
      </c>
      <c r="H10" s="100" t="s">
        <v>1957</v>
      </c>
      <c r="I10" s="100" t="s">
        <v>3478</v>
      </c>
      <c r="J10" s="61" t="s">
        <v>5059</v>
      </c>
      <c r="K10" s="61" t="s">
        <v>5060</v>
      </c>
      <c r="L10" s="61" t="s">
        <v>5061</v>
      </c>
      <c r="M10" s="61" t="s">
        <v>5062</v>
      </c>
      <c r="N10" s="61" t="s">
        <v>5063</v>
      </c>
      <c r="O10" s="83" t="s">
        <v>1043</v>
      </c>
      <c r="P10" s="83" t="str">
        <f t="shared" ref="P10:Q10" si="18">D10</f>
        <v>PH_G3_C01_P2.2.1</v>
      </c>
      <c r="Q10" s="83" t="str">
        <f t="shared" si="18"/>
        <v>Ch1 Practice 2.2.1: Completing number patterns</v>
      </c>
      <c r="R10" s="83" t="s">
        <v>1812</v>
      </c>
      <c r="S10" s="83" t="s">
        <v>1041</v>
      </c>
      <c r="T10" s="83" t="s">
        <v>1042</v>
      </c>
      <c r="U10" s="102" t="s">
        <v>37</v>
      </c>
      <c r="V10" s="61" t="s">
        <v>5008</v>
      </c>
      <c r="W10" s="104">
        <v>9789814969406</v>
      </c>
      <c r="X10" s="102">
        <v>11</v>
      </c>
      <c r="Y10" s="61" t="s">
        <v>2375</v>
      </c>
      <c r="Z10" s="61" t="s">
        <v>5064</v>
      </c>
      <c r="AA10" s="61" t="s">
        <v>5054</v>
      </c>
      <c r="AB10" s="61" t="str">
        <f t="shared" si="0"/>
        <v>3.008 Complete a number pattern M3AL-IIIi-4</v>
      </c>
      <c r="AC10" s="61" t="str">
        <f t="shared" ref="AC10:AD10" si="19">Y10</f>
        <v>5. Patterns and Algebra</v>
      </c>
      <c r="AD10" s="61" t="str">
        <f t="shared" si="19"/>
        <v>G3.5.01 Patterns</v>
      </c>
      <c r="AE10" s="84" t="str">
        <f t="shared" si="2"/>
        <v>M3AL-IIIi-4</v>
      </c>
      <c r="AF10" s="61" t="str">
        <f t="shared" ref="AF10:AG10" si="20">M10</f>
        <v>M3AL-IIIi-4: Determines the missing term/s in a given combination of continuous and repeating pattern.     </v>
      </c>
      <c r="AG10" s="84" t="str">
        <f t="shared" si="20"/>
        <v>3.061 Determines the missing term/s in a given combination of continuous and repeating pattern M3AL-IIIi-4</v>
      </c>
      <c r="AH10" s="107">
        <v>1</v>
      </c>
      <c r="AI10" s="41" t="s">
        <v>5053</v>
      </c>
      <c r="AJ10" s="113" t="s">
        <v>5051</v>
      </c>
      <c r="AK10" s="262" t="s">
        <v>5065</v>
      </c>
      <c r="AL10" s="263">
        <v>45000</v>
      </c>
      <c r="AM10" s="264" t="s">
        <v>5066</v>
      </c>
      <c r="AN10" s="61" t="s">
        <v>1818</v>
      </c>
      <c r="AO10" s="209"/>
      <c r="AP10" s="103" t="s">
        <v>1818</v>
      </c>
      <c r="AQ10" s="103" t="str">
        <f t="shared" si="4"/>
        <v>Completed</v>
      </c>
      <c r="AR10" s="209"/>
    </row>
    <row r="11" spans="1:44" ht="15.75" customHeight="1" outlineLevel="1" x14ac:dyDescent="0.2">
      <c r="A11" s="502" t="s">
        <v>5067</v>
      </c>
      <c r="B11" s="502" t="s">
        <v>5068</v>
      </c>
      <c r="C11" s="502" t="s">
        <v>5069</v>
      </c>
      <c r="D11" s="65" t="s">
        <v>5070</v>
      </c>
      <c r="E11" s="65" t="s">
        <v>5071</v>
      </c>
      <c r="F11" s="65" t="s">
        <v>5072</v>
      </c>
      <c r="G11" s="111">
        <v>1</v>
      </c>
      <c r="H11" s="100"/>
      <c r="I11" s="100" t="s">
        <v>3614</v>
      </c>
      <c r="J11" s="61" t="s">
        <v>5073</v>
      </c>
      <c r="K11" s="61" t="s">
        <v>3573</v>
      </c>
      <c r="L11" s="61" t="s">
        <v>5074</v>
      </c>
      <c r="M11" s="61" t="s">
        <v>3575</v>
      </c>
      <c r="N11" s="61" t="s">
        <v>3576</v>
      </c>
      <c r="O11" s="83" t="s">
        <v>1043</v>
      </c>
      <c r="P11" s="102" t="s">
        <v>5075</v>
      </c>
      <c r="Q11" s="83" t="str">
        <f t="shared" ref="Q11:Q16" si="21">E11</f>
        <v>Ch 2 Practice 1.1.1: Understanding the meanings of sum and difference</v>
      </c>
      <c r="R11" s="83" t="s">
        <v>1812</v>
      </c>
      <c r="S11" s="83" t="s">
        <v>1041</v>
      </c>
      <c r="T11" s="83" t="s">
        <v>1042</v>
      </c>
      <c r="U11" s="102" t="s">
        <v>37</v>
      </c>
      <c r="V11" s="61" t="s">
        <v>5076</v>
      </c>
      <c r="W11" s="104">
        <v>9789814969406</v>
      </c>
      <c r="X11" s="102">
        <v>13</v>
      </c>
      <c r="Y11" s="61" t="s">
        <v>1814</v>
      </c>
      <c r="Z11" s="61" t="s">
        <v>5077</v>
      </c>
      <c r="AA11" s="61" t="s">
        <v>5078</v>
      </c>
      <c r="AB11" s="61" t="str">
        <f t="shared" si="0"/>
        <v>3.009 Associate the terms ‘sum’ and ‘difference’ with addition and subtraction respectively M2NS-Ig-26.3</v>
      </c>
      <c r="AC11" s="61" t="str">
        <f t="shared" ref="AC11:AD11" si="22">Y11</f>
        <v>1. Numbers and Number Sense</v>
      </c>
      <c r="AD11" s="61" t="str">
        <f t="shared" si="22"/>
        <v>G3.1.02 Addition / Subtraction</v>
      </c>
      <c r="AE11" s="84" t="str">
        <f t="shared" si="2"/>
        <v>M2NS-Ig-26.3</v>
      </c>
      <c r="AF11" s="61" t="str">
        <f t="shared" ref="AF11:AG11" si="23">M11</f>
        <v>M2NS-Ig-26.3: Illustrates the properties of addition (commutative, associative, identity) and applies each in appropriate and relevant situations.</v>
      </c>
      <c r="AG11" s="84" t="str">
        <f t="shared" si="23"/>
        <v>2.015 Illustrates the properties of addition and applies each in appropriate and relevant situations M2NS-Ig-26.3</v>
      </c>
      <c r="AH11" s="107">
        <v>2</v>
      </c>
      <c r="AI11" s="41" t="s">
        <v>5079</v>
      </c>
      <c r="AJ11" s="41" t="s">
        <v>5080</v>
      </c>
      <c r="AK11" s="61"/>
      <c r="AL11" s="84"/>
      <c r="AM11" s="61"/>
      <c r="AN11" s="61"/>
      <c r="AO11" s="110"/>
      <c r="AP11" s="103" t="s">
        <v>1818</v>
      </c>
      <c r="AQ11" s="103" t="str">
        <f t="shared" si="4"/>
        <v>Completed</v>
      </c>
      <c r="AR11" s="110"/>
    </row>
    <row r="12" spans="1:44" ht="15.75" customHeight="1" outlineLevel="1" x14ac:dyDescent="0.2">
      <c r="A12" s="487"/>
      <c r="B12" s="471"/>
      <c r="C12" s="471"/>
      <c r="D12" s="65" t="s">
        <v>5081</v>
      </c>
      <c r="E12" s="65" t="s">
        <v>5082</v>
      </c>
      <c r="F12" s="65" t="s">
        <v>5083</v>
      </c>
      <c r="G12" s="111">
        <v>2</v>
      </c>
      <c r="H12" s="100"/>
      <c r="I12" s="100" t="s">
        <v>2583</v>
      </c>
      <c r="J12" s="61" t="s">
        <v>5084</v>
      </c>
      <c r="K12" s="61" t="s">
        <v>3573</v>
      </c>
      <c r="L12" s="61" t="s">
        <v>5074</v>
      </c>
      <c r="M12" s="61" t="s">
        <v>3575</v>
      </c>
      <c r="N12" s="61" t="s">
        <v>3576</v>
      </c>
      <c r="O12" s="83" t="s">
        <v>1043</v>
      </c>
      <c r="P12" s="102" t="s">
        <v>5085</v>
      </c>
      <c r="Q12" s="83" t="str">
        <f t="shared" si="21"/>
        <v>Ch 2 Practice 1.1.2: Using bar models to represent sum and difference</v>
      </c>
      <c r="R12" s="83" t="s">
        <v>1812</v>
      </c>
      <c r="S12" s="83" t="s">
        <v>1041</v>
      </c>
      <c r="T12" s="83" t="s">
        <v>1042</v>
      </c>
      <c r="U12" s="102" t="s">
        <v>37</v>
      </c>
      <c r="V12" s="61" t="s">
        <v>5076</v>
      </c>
      <c r="W12" s="104">
        <v>9789814969406</v>
      </c>
      <c r="X12" s="102">
        <v>13</v>
      </c>
      <c r="Y12" s="61" t="s">
        <v>1814</v>
      </c>
      <c r="Z12" s="61" t="s">
        <v>5077</v>
      </c>
      <c r="AA12" s="61" t="s">
        <v>5078</v>
      </c>
      <c r="AB12" s="61" t="str">
        <f t="shared" si="0"/>
        <v>3.010 Use the part-whole bar model or the comparison bar model M2NS-Ig-26.3</v>
      </c>
      <c r="AC12" s="61" t="str">
        <f t="shared" ref="AC12:AD12" si="24">Y12</f>
        <v>1. Numbers and Number Sense</v>
      </c>
      <c r="AD12" s="61" t="str">
        <f t="shared" si="24"/>
        <v>G3.1.02 Addition / Subtraction</v>
      </c>
      <c r="AE12" s="84" t="str">
        <f t="shared" si="2"/>
        <v>M2NS-Ig-26.3</v>
      </c>
      <c r="AF12" s="61" t="str">
        <f t="shared" ref="AF12:AG12" si="25">M12</f>
        <v>M2NS-Ig-26.3: Illustrates the properties of addition (commutative, associative, identity) and applies each in appropriate and relevant situations.</v>
      </c>
      <c r="AG12" s="84" t="str">
        <f t="shared" si="25"/>
        <v>2.015 Illustrates the properties of addition and applies each in appropriate and relevant situations M2NS-Ig-26.3</v>
      </c>
      <c r="AH12" s="107">
        <v>2</v>
      </c>
      <c r="AI12" s="41" t="s">
        <v>3783</v>
      </c>
      <c r="AJ12" s="41" t="s">
        <v>3780</v>
      </c>
      <c r="AK12" s="61"/>
      <c r="AL12" s="84"/>
      <c r="AM12" s="61"/>
      <c r="AN12" s="61"/>
      <c r="AO12" s="110"/>
      <c r="AP12" s="103" t="s">
        <v>1818</v>
      </c>
      <c r="AQ12" s="103" t="str">
        <f t="shared" si="4"/>
        <v>Completed</v>
      </c>
      <c r="AR12" s="110"/>
    </row>
    <row r="13" spans="1:44" ht="15.75" customHeight="1" outlineLevel="1" x14ac:dyDescent="0.2">
      <c r="A13" s="487"/>
      <c r="B13" s="502" t="s">
        <v>5086</v>
      </c>
      <c r="C13" s="502" t="s">
        <v>5087</v>
      </c>
      <c r="D13" s="73" t="s">
        <v>5088</v>
      </c>
      <c r="E13" s="73" t="s">
        <v>3601</v>
      </c>
      <c r="F13" s="73" t="s">
        <v>5089</v>
      </c>
      <c r="G13" s="523">
        <v>3</v>
      </c>
      <c r="H13" s="100" t="s">
        <v>5090</v>
      </c>
      <c r="I13" s="100"/>
      <c r="J13" s="61" t="s">
        <v>5091</v>
      </c>
      <c r="K13" s="61" t="s">
        <v>5092</v>
      </c>
      <c r="L13" s="61" t="s">
        <v>5093</v>
      </c>
      <c r="M13" s="61" t="s">
        <v>5094</v>
      </c>
      <c r="N13" s="61" t="s">
        <v>5095</v>
      </c>
      <c r="O13" s="83" t="s">
        <v>1043</v>
      </c>
      <c r="P13" s="102" t="s">
        <v>5096</v>
      </c>
      <c r="Q13" s="102" t="str">
        <f t="shared" si="21"/>
        <v>Ch 2 Practice 2.1.1: Adding without regrouping</v>
      </c>
      <c r="R13" s="83" t="s">
        <v>1812</v>
      </c>
      <c r="S13" s="83" t="s">
        <v>1041</v>
      </c>
      <c r="T13" s="83" t="s">
        <v>1042</v>
      </c>
      <c r="U13" s="102" t="s">
        <v>37</v>
      </c>
      <c r="V13" s="61" t="s">
        <v>5076</v>
      </c>
      <c r="W13" s="104">
        <v>9789814969406</v>
      </c>
      <c r="X13" s="102">
        <v>15</v>
      </c>
      <c r="Y13" s="61" t="s">
        <v>1814</v>
      </c>
      <c r="Z13" s="61" t="s">
        <v>5077</v>
      </c>
      <c r="AA13" s="61" t="s">
        <v>5097</v>
      </c>
      <c r="AB13" s="61" t="str">
        <f t="shared" si="0"/>
        <v>3.011 Add to a 4-digit number without regrouping M3NS-Id-27.6</v>
      </c>
      <c r="AC13" s="61" t="str">
        <f t="shared" ref="AC13:AD13" si="26">Y13</f>
        <v>1. Numbers and Number Sense</v>
      </c>
      <c r="AD13" s="61" t="str">
        <f t="shared" si="26"/>
        <v>G3.1.02 Addition / Subtraction</v>
      </c>
      <c r="AE13" s="84" t="str">
        <f t="shared" si="2"/>
        <v>M3NS-Id-27.6</v>
      </c>
      <c r="AF13" s="61" t="str">
        <f t="shared" ref="AF13:AG13" si="27">M13</f>
        <v>M3NS-Id-27.6: Adds 3- to 4-digit numbers up to three addends with sums up to 10 000 without and with regrouping.</v>
      </c>
      <c r="AG13" s="84" t="str">
        <f t="shared" si="27"/>
        <v>3.011 Adds 3- to 4-digit numbers up to three addends with sums up to 10 000 without and with regrouping M3NS-Id-27.6</v>
      </c>
      <c r="AH13" s="107">
        <v>2</v>
      </c>
      <c r="AI13" s="41" t="s">
        <v>3609</v>
      </c>
      <c r="AJ13" s="41" t="s">
        <v>3602</v>
      </c>
      <c r="AK13" s="61"/>
      <c r="AL13" s="84"/>
      <c r="AM13" s="61"/>
      <c r="AN13" s="61"/>
      <c r="AO13" s="110"/>
      <c r="AP13" s="103" t="s">
        <v>1818</v>
      </c>
      <c r="AQ13" s="103" t="str">
        <f t="shared" si="4"/>
        <v>Completed</v>
      </c>
      <c r="AR13" s="110"/>
    </row>
    <row r="14" spans="1:44" ht="15.75" customHeight="1" outlineLevel="1" x14ac:dyDescent="0.2">
      <c r="A14" s="487"/>
      <c r="B14" s="487"/>
      <c r="C14" s="471"/>
      <c r="D14" s="73" t="s">
        <v>5098</v>
      </c>
      <c r="E14" s="73" t="s">
        <v>5099</v>
      </c>
      <c r="F14" s="73" t="s">
        <v>5100</v>
      </c>
      <c r="G14" s="487"/>
      <c r="H14" s="100"/>
      <c r="I14" s="100" t="s">
        <v>4658</v>
      </c>
      <c r="J14" s="61" t="s">
        <v>5101</v>
      </c>
      <c r="K14" s="61" t="s">
        <v>5092</v>
      </c>
      <c r="L14" s="61" t="s">
        <v>5093</v>
      </c>
      <c r="M14" s="61" t="s">
        <v>5094</v>
      </c>
      <c r="N14" s="61" t="s">
        <v>5095</v>
      </c>
      <c r="O14" s="83" t="s">
        <v>1043</v>
      </c>
      <c r="P14" s="102" t="s">
        <v>5102</v>
      </c>
      <c r="Q14" s="102" t="str">
        <f t="shared" si="21"/>
        <v>Ch 2 Practice 2.1.2: Adding with regrouping once</v>
      </c>
      <c r="R14" s="83" t="s">
        <v>1812</v>
      </c>
      <c r="S14" s="83" t="s">
        <v>1041</v>
      </c>
      <c r="T14" s="83" t="s">
        <v>1042</v>
      </c>
      <c r="U14" s="102" t="s">
        <v>37</v>
      </c>
      <c r="V14" s="61" t="s">
        <v>5076</v>
      </c>
      <c r="W14" s="104">
        <v>9789814969406</v>
      </c>
      <c r="X14" s="102">
        <v>15</v>
      </c>
      <c r="Y14" s="61" t="s">
        <v>1814</v>
      </c>
      <c r="Z14" s="61" t="s">
        <v>5077</v>
      </c>
      <c r="AA14" s="61" t="s">
        <v>5097</v>
      </c>
      <c r="AB14" s="61" t="str">
        <f t="shared" si="0"/>
        <v>3.012 Add to a 4-digit number with regrouping once M3NS-Id-27.6</v>
      </c>
      <c r="AC14" s="61" t="str">
        <f t="shared" ref="AC14:AD14" si="28">Y14</f>
        <v>1. Numbers and Number Sense</v>
      </c>
      <c r="AD14" s="61" t="str">
        <f t="shared" si="28"/>
        <v>G3.1.02 Addition / Subtraction</v>
      </c>
      <c r="AE14" s="84" t="str">
        <f t="shared" si="2"/>
        <v>M3NS-Id-27.6</v>
      </c>
      <c r="AF14" s="61" t="str">
        <f t="shared" ref="AF14:AG14" si="29">M14</f>
        <v>M3NS-Id-27.6: Adds 3- to 4-digit numbers up to three addends with sums up to 10 000 without and with regrouping.</v>
      </c>
      <c r="AG14" s="84" t="str">
        <f t="shared" si="29"/>
        <v>3.011 Adds 3- to 4-digit numbers up to three addends with sums up to 10 000 without and with regrouping M3NS-Id-27.6</v>
      </c>
      <c r="AH14" s="107">
        <v>2</v>
      </c>
      <c r="AI14" s="41" t="s">
        <v>3717</v>
      </c>
      <c r="AJ14" s="41" t="s">
        <v>3714</v>
      </c>
      <c r="AK14" s="61"/>
      <c r="AL14" s="84"/>
      <c r="AM14" s="61"/>
      <c r="AN14" s="61"/>
      <c r="AO14" s="110"/>
      <c r="AP14" s="103" t="s">
        <v>1818</v>
      </c>
      <c r="AQ14" s="103" t="str">
        <f t="shared" si="4"/>
        <v>Completed</v>
      </c>
      <c r="AR14" s="110"/>
    </row>
    <row r="15" spans="1:44" ht="15.75" customHeight="1" outlineLevel="1" x14ac:dyDescent="0.2">
      <c r="A15" s="487"/>
      <c r="B15" s="487"/>
      <c r="C15" s="61" t="s">
        <v>5103</v>
      </c>
      <c r="D15" s="73" t="s">
        <v>5104</v>
      </c>
      <c r="E15" s="73" t="s">
        <v>5105</v>
      </c>
      <c r="F15" s="73" t="s">
        <v>5106</v>
      </c>
      <c r="G15" s="487"/>
      <c r="H15" s="100" t="s">
        <v>5107</v>
      </c>
      <c r="I15" s="100"/>
      <c r="J15" s="61" t="s">
        <v>5108</v>
      </c>
      <c r="K15" s="61" t="s">
        <v>5092</v>
      </c>
      <c r="L15" s="61" t="s">
        <v>5093</v>
      </c>
      <c r="M15" s="61" t="s">
        <v>5094</v>
      </c>
      <c r="N15" s="61" t="s">
        <v>5095</v>
      </c>
      <c r="O15" s="83" t="s">
        <v>1043</v>
      </c>
      <c r="P15" s="102" t="s">
        <v>5109</v>
      </c>
      <c r="Q15" s="83" t="str">
        <f t="shared" si="21"/>
        <v>Ch 2 Practice 2.2.1: Adding with regrouping twice</v>
      </c>
      <c r="R15" s="83" t="s">
        <v>1812</v>
      </c>
      <c r="S15" s="83" t="s">
        <v>1041</v>
      </c>
      <c r="T15" s="83" t="s">
        <v>1042</v>
      </c>
      <c r="U15" s="102" t="s">
        <v>37</v>
      </c>
      <c r="V15" s="61" t="s">
        <v>5076</v>
      </c>
      <c r="W15" s="104">
        <v>9789814969406</v>
      </c>
      <c r="X15" s="102">
        <v>17</v>
      </c>
      <c r="Y15" s="61" t="s">
        <v>1814</v>
      </c>
      <c r="Z15" s="61" t="s">
        <v>5077</v>
      </c>
      <c r="AA15" s="61" t="s">
        <v>5097</v>
      </c>
      <c r="AB15" s="61" t="str">
        <f t="shared" si="0"/>
        <v>3.013 Add to a 4-digit number with regrouping twice M3NS-Id-27.6</v>
      </c>
      <c r="AC15" s="61" t="str">
        <f t="shared" ref="AC15:AD15" si="30">Y15</f>
        <v>1. Numbers and Number Sense</v>
      </c>
      <c r="AD15" s="61" t="str">
        <f t="shared" si="30"/>
        <v>G3.1.02 Addition / Subtraction</v>
      </c>
      <c r="AE15" s="84" t="str">
        <f t="shared" si="2"/>
        <v>M3NS-Id-27.6</v>
      </c>
      <c r="AF15" s="61" t="str">
        <f t="shared" ref="AF15:AG15" si="31">M15</f>
        <v>M3NS-Id-27.6: Adds 3- to 4-digit numbers up to three addends with sums up to 10 000 without and with regrouping.</v>
      </c>
      <c r="AG15" s="84" t="str">
        <f t="shared" si="31"/>
        <v>3.011 Adds 3- to 4-digit numbers up to three addends with sums up to 10 000 without and with regrouping M3NS-Id-27.6</v>
      </c>
      <c r="AH15" s="107">
        <v>2</v>
      </c>
      <c r="AI15" s="110" t="s">
        <v>5102</v>
      </c>
      <c r="AJ15" s="41" t="s">
        <v>5100</v>
      </c>
      <c r="AK15" s="61"/>
      <c r="AL15" s="84"/>
      <c r="AM15" s="61"/>
      <c r="AN15" s="61"/>
      <c r="AO15" s="110"/>
      <c r="AP15" s="103" t="s">
        <v>1818</v>
      </c>
      <c r="AQ15" s="103" t="str">
        <f t="shared" si="4"/>
        <v>Completed</v>
      </c>
      <c r="AR15" s="110"/>
    </row>
    <row r="16" spans="1:44" ht="15.75" customHeight="1" outlineLevel="1" x14ac:dyDescent="0.2">
      <c r="A16" s="487"/>
      <c r="B16" s="487"/>
      <c r="C16" s="61" t="s">
        <v>5110</v>
      </c>
      <c r="D16" s="73" t="s">
        <v>5111</v>
      </c>
      <c r="E16" s="73" t="s">
        <v>5112</v>
      </c>
      <c r="F16" s="73" t="s">
        <v>5113</v>
      </c>
      <c r="G16" s="471"/>
      <c r="H16" s="100"/>
      <c r="I16" s="100" t="s">
        <v>2108</v>
      </c>
      <c r="J16" s="61" t="s">
        <v>5114</v>
      </c>
      <c r="K16" s="61" t="s">
        <v>5092</v>
      </c>
      <c r="L16" s="61" t="s">
        <v>5093</v>
      </c>
      <c r="M16" s="61" t="s">
        <v>5094</v>
      </c>
      <c r="N16" s="61" t="s">
        <v>5095</v>
      </c>
      <c r="O16" s="83" t="s">
        <v>1043</v>
      </c>
      <c r="P16" s="102" t="s">
        <v>5115</v>
      </c>
      <c r="Q16" s="83" t="str">
        <f t="shared" si="21"/>
        <v>Ch 2 Practice 2.3.1: Adding with regrouping three times</v>
      </c>
      <c r="R16" s="83" t="s">
        <v>1812</v>
      </c>
      <c r="S16" s="83" t="s">
        <v>1041</v>
      </c>
      <c r="T16" s="83" t="s">
        <v>1042</v>
      </c>
      <c r="U16" s="102" t="s">
        <v>37</v>
      </c>
      <c r="V16" s="61" t="s">
        <v>5076</v>
      </c>
      <c r="W16" s="104">
        <v>9789814969406</v>
      </c>
      <c r="X16" s="102">
        <v>19</v>
      </c>
      <c r="Y16" s="61" t="s">
        <v>1814</v>
      </c>
      <c r="Z16" s="61" t="s">
        <v>5077</v>
      </c>
      <c r="AA16" s="61" t="s">
        <v>5097</v>
      </c>
      <c r="AB16" s="61" t="str">
        <f t="shared" si="0"/>
        <v>3.014 Add to a 4-digit number with regrouping thrice M3NS-Id-27.6</v>
      </c>
      <c r="AC16" s="61" t="str">
        <f t="shared" ref="AC16:AD16" si="32">Y16</f>
        <v>1. Numbers and Number Sense</v>
      </c>
      <c r="AD16" s="61" t="str">
        <f t="shared" si="32"/>
        <v>G3.1.02 Addition / Subtraction</v>
      </c>
      <c r="AE16" s="84" t="str">
        <f t="shared" si="2"/>
        <v>M3NS-Id-27.6</v>
      </c>
      <c r="AF16" s="61" t="str">
        <f t="shared" ref="AF16:AG16" si="33">M16</f>
        <v>M3NS-Id-27.6: Adds 3- to 4-digit numbers up to three addends with sums up to 10 000 without and with regrouping.</v>
      </c>
      <c r="AG16" s="84" t="str">
        <f t="shared" si="33"/>
        <v>3.011 Adds 3- to 4-digit numbers up to three addends with sums up to 10 000 without and with regrouping M3NS-Id-27.6</v>
      </c>
      <c r="AH16" s="107">
        <v>2</v>
      </c>
      <c r="AI16" s="110" t="s">
        <v>5109</v>
      </c>
      <c r="AJ16" s="41" t="s">
        <v>5106</v>
      </c>
      <c r="AK16" s="61"/>
      <c r="AL16" s="84"/>
      <c r="AM16" s="61"/>
      <c r="AN16" s="61"/>
      <c r="AO16" s="110"/>
      <c r="AP16" s="103" t="s">
        <v>1818</v>
      </c>
      <c r="AQ16" s="103" t="str">
        <f t="shared" si="4"/>
        <v>Completed</v>
      </c>
      <c r="AR16" s="110"/>
    </row>
    <row r="17" spans="1:44" ht="15.75" customHeight="1" outlineLevel="1" x14ac:dyDescent="0.2">
      <c r="A17" s="487"/>
      <c r="B17" s="487"/>
      <c r="C17" s="61" t="s">
        <v>5116</v>
      </c>
      <c r="D17" s="181" t="s">
        <v>5117</v>
      </c>
      <c r="E17" s="181" t="s">
        <v>5118</v>
      </c>
      <c r="F17" s="181" t="s">
        <v>5119</v>
      </c>
      <c r="G17" s="111">
        <v>4</v>
      </c>
      <c r="H17" s="100" t="s">
        <v>1979</v>
      </c>
      <c r="I17" s="100"/>
      <c r="J17" s="61" t="s">
        <v>5120</v>
      </c>
      <c r="K17" s="61" t="s">
        <v>5092</v>
      </c>
      <c r="L17" s="61" t="s">
        <v>5093</v>
      </c>
      <c r="M17" s="61" t="s">
        <v>5094</v>
      </c>
      <c r="N17" s="61" t="s">
        <v>5095</v>
      </c>
      <c r="O17" s="83" t="s">
        <v>1043</v>
      </c>
      <c r="P17" s="83" t="str">
        <f t="shared" ref="P17:Q17" si="34">D17</f>
        <v>PH_G3_C02_P2.4.1</v>
      </c>
      <c r="Q17" s="83" t="str">
        <f t="shared" si="34"/>
        <v>Ch 2 Practice 2.4.1: Adding three 3-digit and 4-digit numbers with regrouping thrice</v>
      </c>
      <c r="R17" s="83" t="s">
        <v>1812</v>
      </c>
      <c r="S17" s="83" t="s">
        <v>1041</v>
      </c>
      <c r="T17" s="83" t="s">
        <v>1042</v>
      </c>
      <c r="U17" s="102" t="s">
        <v>37</v>
      </c>
      <c r="V17" s="61" t="s">
        <v>5076</v>
      </c>
      <c r="W17" s="104">
        <v>9789814969406</v>
      </c>
      <c r="X17" s="102">
        <v>21</v>
      </c>
      <c r="Y17" s="61" t="s">
        <v>1814</v>
      </c>
      <c r="Z17" s="61" t="s">
        <v>5077</v>
      </c>
      <c r="AA17" s="61" t="s">
        <v>5097</v>
      </c>
      <c r="AB17" s="61" t="str">
        <f t="shared" si="0"/>
        <v>3.015 Add three 3-digit and 4-digit numbers with regrouping thrice M3NS-Id-27.6</v>
      </c>
      <c r="AC17" s="61" t="str">
        <f t="shared" ref="AC17:AD17" si="35">Y17</f>
        <v>1. Numbers and Number Sense</v>
      </c>
      <c r="AD17" s="61" t="str">
        <f t="shared" si="35"/>
        <v>G3.1.02 Addition / Subtraction</v>
      </c>
      <c r="AE17" s="84" t="str">
        <f t="shared" si="2"/>
        <v>M3NS-Id-27.6</v>
      </c>
      <c r="AF17" s="61" t="str">
        <f t="shared" ref="AF17:AG17" si="36">M17</f>
        <v>M3NS-Id-27.6: Adds 3- to 4-digit numbers up to three addends with sums up to 10 000 without and with regrouping.</v>
      </c>
      <c r="AG17" s="84" t="str">
        <f t="shared" si="36"/>
        <v>3.011 Adds 3- to 4-digit numbers up to three addends with sums up to 10 000 without and with regrouping M3NS-Id-27.6</v>
      </c>
      <c r="AH17" s="107">
        <v>2</v>
      </c>
      <c r="AI17" s="110" t="s">
        <v>5115</v>
      </c>
      <c r="AJ17" s="41" t="s">
        <v>5113</v>
      </c>
      <c r="AK17" s="110"/>
      <c r="AL17" s="262">
        <v>45000</v>
      </c>
      <c r="AM17" s="262" t="s">
        <v>5121</v>
      </c>
      <c r="AN17" s="61" t="s">
        <v>1818</v>
      </c>
      <c r="AO17" s="110"/>
      <c r="AP17" s="103" t="s">
        <v>1818</v>
      </c>
      <c r="AQ17" s="103" t="str">
        <f t="shared" si="4"/>
        <v>Completed</v>
      </c>
      <c r="AR17" s="110"/>
    </row>
    <row r="18" spans="1:44" ht="15.75" customHeight="1" outlineLevel="1" x14ac:dyDescent="0.2">
      <c r="A18" s="487"/>
      <c r="B18" s="487"/>
      <c r="C18" s="502" t="s">
        <v>5122</v>
      </c>
      <c r="D18" s="73" t="s">
        <v>5123</v>
      </c>
      <c r="E18" s="73" t="s">
        <v>5124</v>
      </c>
      <c r="F18" s="73" t="s">
        <v>5125</v>
      </c>
      <c r="G18" s="523">
        <v>5</v>
      </c>
      <c r="H18" s="100"/>
      <c r="I18" s="100"/>
      <c r="J18" s="61" t="s">
        <v>5126</v>
      </c>
      <c r="K18" s="61" t="s">
        <v>5127</v>
      </c>
      <c r="L18" s="61" t="s">
        <v>5128</v>
      </c>
      <c r="M18" s="61" t="s">
        <v>5129</v>
      </c>
      <c r="N18" s="61" t="s">
        <v>5130</v>
      </c>
      <c r="O18" s="83" t="s">
        <v>1043</v>
      </c>
      <c r="P18" s="102" t="s">
        <v>5131</v>
      </c>
      <c r="Q18" s="83" t="str">
        <f t="shared" ref="Q18:Q42" si="37">E18</f>
        <v>Ch 2 Practice 2.5.1: Estimating sums</v>
      </c>
      <c r="R18" s="83" t="s">
        <v>1812</v>
      </c>
      <c r="S18" s="83" t="s">
        <v>1041</v>
      </c>
      <c r="T18" s="83" t="s">
        <v>1042</v>
      </c>
      <c r="U18" s="102" t="s">
        <v>37</v>
      </c>
      <c r="V18" s="61" t="s">
        <v>5076</v>
      </c>
      <c r="W18" s="104">
        <v>9789814969406</v>
      </c>
      <c r="X18" s="102">
        <v>21</v>
      </c>
      <c r="Y18" s="61" t="s">
        <v>1814</v>
      </c>
      <c r="Z18" s="61" t="s">
        <v>5077</v>
      </c>
      <c r="AA18" s="61" t="s">
        <v>5097</v>
      </c>
      <c r="AB18" s="61" t="str">
        <f t="shared" si="0"/>
        <v>3.016 To estimate an answer in addition by rounding and front end estimation M3NS-Ie-31</v>
      </c>
      <c r="AC18" s="61" t="str">
        <f t="shared" ref="AC18:AD18" si="38">Y18</f>
        <v>1. Numbers and Number Sense</v>
      </c>
      <c r="AD18" s="61" t="str">
        <f t="shared" si="38"/>
        <v>G3.1.02 Addition / Subtraction</v>
      </c>
      <c r="AE18" s="84" t="str">
        <f t="shared" si="2"/>
        <v>M3NS-Ie-31</v>
      </c>
      <c r="AF18" s="61" t="str">
        <f t="shared" ref="AF18:AG18" si="39">M18</f>
        <v>M3NS-Ie-31: Estimates the sum of 3- to 4-digit addends with reasonable results.</v>
      </c>
      <c r="AG18" s="84" t="str">
        <f t="shared" si="39"/>
        <v>3.012 Estimates the sum of 3- to 4-digit addends with reasonable results M3NS-Ie-31</v>
      </c>
      <c r="AH18" s="107">
        <v>2</v>
      </c>
      <c r="AI18" s="110" t="s">
        <v>3562</v>
      </c>
      <c r="AJ18" s="41" t="s">
        <v>3560</v>
      </c>
      <c r="AK18" s="61"/>
      <c r="AL18" s="84"/>
      <c r="AM18" s="61"/>
      <c r="AN18" s="61"/>
      <c r="AO18" s="110"/>
      <c r="AP18" s="103" t="s">
        <v>1818</v>
      </c>
      <c r="AQ18" s="103" t="str">
        <f t="shared" si="4"/>
        <v>Completed</v>
      </c>
      <c r="AR18" s="115" t="s">
        <v>5029</v>
      </c>
    </row>
    <row r="19" spans="1:44" ht="15.75" customHeight="1" outlineLevel="1" x14ac:dyDescent="0.2">
      <c r="A19" s="487"/>
      <c r="B19" s="487"/>
      <c r="C19" s="471"/>
      <c r="D19" s="73" t="s">
        <v>5132</v>
      </c>
      <c r="E19" s="73" t="s">
        <v>5133</v>
      </c>
      <c r="F19" s="73" t="s">
        <v>5134</v>
      </c>
      <c r="G19" s="471"/>
      <c r="H19" s="100"/>
      <c r="I19" s="100"/>
      <c r="J19" s="61" t="s">
        <v>5135</v>
      </c>
      <c r="K19" s="61" t="s">
        <v>5127</v>
      </c>
      <c r="L19" s="61" t="s">
        <v>5128</v>
      </c>
      <c r="M19" s="61" t="s">
        <v>5129</v>
      </c>
      <c r="N19" s="61" t="s">
        <v>5130</v>
      </c>
      <c r="O19" s="83" t="s">
        <v>1043</v>
      </c>
      <c r="P19" s="102" t="s">
        <v>5136</v>
      </c>
      <c r="Q19" s="83" t="str">
        <f t="shared" si="37"/>
        <v>Ch 2 Practice 2.5.2: Checking reasonableness</v>
      </c>
      <c r="R19" s="83" t="s">
        <v>1812</v>
      </c>
      <c r="S19" s="83" t="s">
        <v>1041</v>
      </c>
      <c r="T19" s="83" t="s">
        <v>1042</v>
      </c>
      <c r="U19" s="102" t="s">
        <v>37</v>
      </c>
      <c r="V19" s="61" t="s">
        <v>5076</v>
      </c>
      <c r="W19" s="104">
        <v>9789814969406</v>
      </c>
      <c r="X19" s="102">
        <v>21</v>
      </c>
      <c r="Y19" s="61" t="s">
        <v>1814</v>
      </c>
      <c r="Z19" s="61" t="s">
        <v>5077</v>
      </c>
      <c r="AA19" s="61" t="s">
        <v>5097</v>
      </c>
      <c r="AB19" s="61" t="str">
        <f t="shared" si="0"/>
        <v>3.017 To check reasonableness of an answer in addition M3NS-Ie-31</v>
      </c>
      <c r="AC19" s="61" t="str">
        <f t="shared" ref="AC19:AD19" si="40">Y19</f>
        <v>1. Numbers and Number Sense</v>
      </c>
      <c r="AD19" s="61" t="str">
        <f t="shared" si="40"/>
        <v>G3.1.02 Addition / Subtraction</v>
      </c>
      <c r="AE19" s="84" t="str">
        <f t="shared" si="2"/>
        <v>M3NS-Ie-31</v>
      </c>
      <c r="AF19" s="61" t="str">
        <f t="shared" ref="AF19:AG19" si="41">M19</f>
        <v>M3NS-Ie-31: Estimates the sum of 3- to 4-digit addends with reasonable results.</v>
      </c>
      <c r="AG19" s="84" t="str">
        <f t="shared" si="41"/>
        <v>3.012 Estimates the sum of 3- to 4-digit addends with reasonable results M3NS-Ie-31</v>
      </c>
      <c r="AH19" s="107">
        <v>2</v>
      </c>
      <c r="AI19" s="110" t="s">
        <v>5131</v>
      </c>
      <c r="AJ19" s="41" t="s">
        <v>5125</v>
      </c>
      <c r="AK19" s="61"/>
      <c r="AL19" s="84"/>
      <c r="AM19" s="61"/>
      <c r="AN19" s="61"/>
      <c r="AO19" s="110"/>
      <c r="AP19" s="103" t="s">
        <v>1818</v>
      </c>
      <c r="AQ19" s="103" t="str">
        <f t="shared" si="4"/>
        <v>Completed</v>
      </c>
      <c r="AR19" s="115" t="s">
        <v>5029</v>
      </c>
    </row>
    <row r="20" spans="1:44" ht="15.75" customHeight="1" outlineLevel="1" x14ac:dyDescent="0.2">
      <c r="A20" s="487"/>
      <c r="B20" s="487"/>
      <c r="C20" s="502" t="s">
        <v>5137</v>
      </c>
      <c r="D20" s="73" t="s">
        <v>5138</v>
      </c>
      <c r="E20" s="73" t="s">
        <v>5139</v>
      </c>
      <c r="F20" s="73" t="s">
        <v>5140</v>
      </c>
      <c r="G20" s="111">
        <v>6</v>
      </c>
      <c r="H20" s="100" t="s">
        <v>2612</v>
      </c>
      <c r="I20" s="100"/>
      <c r="J20" s="61" t="s">
        <v>5141</v>
      </c>
      <c r="K20" s="61" t="s">
        <v>5142</v>
      </c>
      <c r="L20" s="61" t="s">
        <v>5143</v>
      </c>
      <c r="M20" s="61" t="s">
        <v>5144</v>
      </c>
      <c r="N20" s="61" t="s">
        <v>5145</v>
      </c>
      <c r="O20" s="83" t="s">
        <v>1043</v>
      </c>
      <c r="P20" s="83" t="s">
        <v>5146</v>
      </c>
      <c r="Q20" s="83" t="str">
        <f t="shared" si="37"/>
        <v xml:space="preserve">Ch 2 Practice 2.6.1: Solving word problems
</v>
      </c>
      <c r="R20" s="83" t="s">
        <v>1812</v>
      </c>
      <c r="S20" s="83" t="s">
        <v>1041</v>
      </c>
      <c r="T20" s="83" t="s">
        <v>1042</v>
      </c>
      <c r="U20" s="102" t="s">
        <v>37</v>
      </c>
      <c r="V20" s="61" t="s">
        <v>5076</v>
      </c>
      <c r="W20" s="104">
        <v>9789814969406</v>
      </c>
      <c r="X20" s="102">
        <v>23</v>
      </c>
      <c r="Y20" s="61" t="s">
        <v>1814</v>
      </c>
      <c r="Z20" s="61" t="s">
        <v>5077</v>
      </c>
      <c r="AA20" s="61" t="s">
        <v>5097</v>
      </c>
      <c r="AB20" s="61" t="str">
        <f t="shared" si="0"/>
        <v>3.018 Solve a 1-step word problem involving addition M3NS-If-29.3</v>
      </c>
      <c r="AC20" s="61" t="str">
        <f t="shared" ref="AC20:AD20" si="42">Y20</f>
        <v>1. Numbers and Number Sense</v>
      </c>
      <c r="AD20" s="61" t="str">
        <f t="shared" si="42"/>
        <v>G3.1.02 Addition / Subtraction</v>
      </c>
      <c r="AE20" s="84" t="str">
        <f t="shared" si="2"/>
        <v>M3NS-If-29.3</v>
      </c>
      <c r="AF20" s="61" t="str">
        <f t="shared" ref="AF20:AG20" si="43">M20</f>
        <v>M3NS-If-29.3: Solves routine and non-routine problems involving addition of whole numbers with sums up to 10 000 including money using appropriate problem solving strategies and tools.</v>
      </c>
      <c r="AG20" s="84" t="str">
        <f t="shared" si="43"/>
        <v>3.015 Solves routine and non-routine problems involving addition of whole numbers with sums up to 10 000 M3NS-If-29.3</v>
      </c>
      <c r="AH20" s="107">
        <v>2</v>
      </c>
      <c r="AI20" s="110" t="s">
        <v>5085</v>
      </c>
      <c r="AJ20" s="41" t="s">
        <v>5083</v>
      </c>
      <c r="AK20" s="61"/>
      <c r="AL20" s="84"/>
      <c r="AM20" s="61"/>
      <c r="AN20" s="61"/>
      <c r="AO20" s="110"/>
      <c r="AP20" s="103" t="s">
        <v>1818</v>
      </c>
      <c r="AQ20" s="103" t="str">
        <f t="shared" si="4"/>
        <v>Completed</v>
      </c>
      <c r="AR20" s="110"/>
    </row>
    <row r="21" spans="1:44" ht="15.75" customHeight="1" outlineLevel="1" x14ac:dyDescent="0.2">
      <c r="A21" s="487"/>
      <c r="B21" s="471"/>
      <c r="C21" s="471"/>
      <c r="D21" s="185" t="s">
        <v>5147</v>
      </c>
      <c r="E21" s="185" t="s">
        <v>5148</v>
      </c>
      <c r="F21" s="185" t="s">
        <v>5149</v>
      </c>
      <c r="G21" s="211"/>
      <c r="H21" s="122"/>
      <c r="I21" s="122"/>
      <c r="J21" s="160" t="s">
        <v>5150</v>
      </c>
      <c r="K21" s="160" t="s">
        <v>5151</v>
      </c>
      <c r="L21" s="61" t="s">
        <v>5149</v>
      </c>
      <c r="M21" s="160" t="s">
        <v>5152</v>
      </c>
      <c r="N21" s="160" t="s">
        <v>5153</v>
      </c>
      <c r="O21" s="83" t="s">
        <v>1043</v>
      </c>
      <c r="P21" s="162"/>
      <c r="Q21" s="162" t="str">
        <f t="shared" si="37"/>
        <v>Ch 2 Practice 2.6.2: creates problems involving addition of whole numbers including money</v>
      </c>
      <c r="R21" s="162" t="s">
        <v>1812</v>
      </c>
      <c r="S21" s="162" t="s">
        <v>1041</v>
      </c>
      <c r="T21" s="162" t="s">
        <v>1042</v>
      </c>
      <c r="U21" s="163" t="s">
        <v>37</v>
      </c>
      <c r="V21" s="160" t="s">
        <v>5076</v>
      </c>
      <c r="W21" s="165">
        <v>9789814969406</v>
      </c>
      <c r="X21" s="163">
        <v>32</v>
      </c>
      <c r="Y21" s="160" t="s">
        <v>1814</v>
      </c>
      <c r="Z21" s="160" t="s">
        <v>5077</v>
      </c>
      <c r="AA21" s="160" t="s">
        <v>5097</v>
      </c>
      <c r="AB21" s="160" t="str">
        <f t="shared" si="0"/>
        <v>3.019 Creates problems involving addition of whole numbers M3NS-If-30.3</v>
      </c>
      <c r="AC21" s="160" t="str">
        <f t="shared" ref="AC21:AD21" si="44">Y21</f>
        <v>1. Numbers and Number Sense</v>
      </c>
      <c r="AD21" s="160" t="str">
        <f t="shared" si="44"/>
        <v>G3.1.02 Addition / Subtraction</v>
      </c>
      <c r="AE21" s="161" t="str">
        <f t="shared" si="2"/>
        <v>M3NS-If-30.3</v>
      </c>
      <c r="AF21" s="160" t="str">
        <f t="shared" ref="AF21:AG21" si="45">M21</f>
        <v>M3NS-If-30.3  creates problems involving addition of whole numbers including money.</v>
      </c>
      <c r="AG21" s="161" t="str">
        <f t="shared" si="45"/>
        <v>3.016 creates problems involving addition of whole numbers M3NS-If-30.3</v>
      </c>
      <c r="AH21" s="169">
        <v>2</v>
      </c>
      <c r="AI21" s="170"/>
      <c r="AJ21" s="172"/>
      <c r="AK21" s="160" t="s">
        <v>5154</v>
      </c>
      <c r="AL21" s="161"/>
      <c r="AM21" s="160"/>
      <c r="AN21" s="160"/>
      <c r="AO21" s="170"/>
      <c r="AP21" s="103"/>
      <c r="AQ21" s="103"/>
      <c r="AR21" s="170"/>
    </row>
    <row r="22" spans="1:44" ht="15.75" customHeight="1" outlineLevel="1" x14ac:dyDescent="0.2">
      <c r="A22" s="487"/>
      <c r="B22" s="502" t="s">
        <v>5155</v>
      </c>
      <c r="C22" s="61" t="s">
        <v>5156</v>
      </c>
      <c r="D22" s="73" t="s">
        <v>5157</v>
      </c>
      <c r="E22" s="73" t="s">
        <v>3637</v>
      </c>
      <c r="F22" s="73" t="s">
        <v>5158</v>
      </c>
      <c r="G22" s="523">
        <v>7</v>
      </c>
      <c r="H22" s="100"/>
      <c r="I22" s="100" t="s">
        <v>4672</v>
      </c>
      <c r="J22" s="61" t="s">
        <v>5159</v>
      </c>
      <c r="K22" s="61" t="s">
        <v>5160</v>
      </c>
      <c r="L22" s="61" t="s">
        <v>5161</v>
      </c>
      <c r="M22" s="61" t="s">
        <v>5162</v>
      </c>
      <c r="N22" s="61" t="s">
        <v>5163</v>
      </c>
      <c r="O22" s="83" t="s">
        <v>1043</v>
      </c>
      <c r="P22" s="102" t="s">
        <v>5164</v>
      </c>
      <c r="Q22" s="83" t="str">
        <f t="shared" si="37"/>
        <v>Ch 2 Practice 3.1.1: Subtracting without regrouping</v>
      </c>
      <c r="R22" s="83" t="s">
        <v>1812</v>
      </c>
      <c r="S22" s="83" t="s">
        <v>1041</v>
      </c>
      <c r="T22" s="83" t="s">
        <v>1042</v>
      </c>
      <c r="U22" s="102" t="s">
        <v>37</v>
      </c>
      <c r="V22" s="61" t="s">
        <v>5076</v>
      </c>
      <c r="W22" s="104">
        <v>9789814969406</v>
      </c>
      <c r="X22" s="102">
        <v>25</v>
      </c>
      <c r="Y22" s="61" t="s">
        <v>1814</v>
      </c>
      <c r="Z22" s="61" t="s">
        <v>5077</v>
      </c>
      <c r="AA22" s="61" t="s">
        <v>5165</v>
      </c>
      <c r="AB22" s="61" t="str">
        <f t="shared" si="0"/>
        <v>3.020 Subtract from a 4-digit number without regrouping M3NS-Ig-32.6</v>
      </c>
      <c r="AC22" s="61" t="str">
        <f t="shared" ref="AC22:AD22" si="46">Y22</f>
        <v>1. Numbers and Number Sense</v>
      </c>
      <c r="AD22" s="61" t="str">
        <f t="shared" si="46"/>
        <v>G3.1.02 Addition / Subtraction</v>
      </c>
      <c r="AE22" s="84" t="str">
        <f t="shared" si="2"/>
        <v>M3NS-Ig-32.6</v>
      </c>
      <c r="AF22" s="61" t="str">
        <f t="shared" ref="AF22:AG22" si="47">M22</f>
        <v>M3NS-Ig-32.6: Subtracts 3-to 4-digit numbers from 3- to 4-digit numbers without and with regrouping.</v>
      </c>
      <c r="AG22" s="84" t="str">
        <f t="shared" si="47"/>
        <v>3.017 Subtracts 3-to 4-digit numbers from 3- to 4-digit numbers M3NS-Ig-32.6</v>
      </c>
      <c r="AH22" s="107">
        <v>2</v>
      </c>
      <c r="AI22" s="110" t="s">
        <v>3645</v>
      </c>
      <c r="AJ22" s="41" t="s">
        <v>3638</v>
      </c>
      <c r="AK22" s="61"/>
      <c r="AL22" s="84"/>
      <c r="AM22" s="61"/>
      <c r="AN22" s="61"/>
      <c r="AO22" s="110"/>
      <c r="AP22" s="103" t="s">
        <v>1818</v>
      </c>
      <c r="AQ22" s="103" t="str">
        <f t="shared" ref="AQ22:AQ32" si="48">IF($AP22="Raw Manuscript created","Editor to review",IF($AP22="Manuscript reviewed by Editor","Author to revise",IF($AP22="Manuscript revised by Author","Editor to review",IF($AP22="Manuscript finalised by Editor","Evonne to PFP",IF($AP22="Manuscript approved by Evonne","Evelyn to upload to Learnosity",IF($AP22="Manuscript uploaded to Learnosity","Prepress to create Activity",IF($AP22="Ready practice on Learnosity","Prepress to create Activity",IF($AP22="Activity created","Editor to conduct Learnosity review",IF($AP22="Published","Completed","")))))))))</f>
        <v>Completed</v>
      </c>
      <c r="AR22" s="110"/>
    </row>
    <row r="23" spans="1:44" ht="15.75" customHeight="1" outlineLevel="1" x14ac:dyDescent="0.2">
      <c r="A23" s="487"/>
      <c r="B23" s="487"/>
      <c r="C23" s="61" t="s">
        <v>5166</v>
      </c>
      <c r="D23" s="73" t="s">
        <v>5167</v>
      </c>
      <c r="E23" s="73" t="s">
        <v>5168</v>
      </c>
      <c r="F23" s="73" t="s">
        <v>5169</v>
      </c>
      <c r="G23" s="487"/>
      <c r="H23" s="100"/>
      <c r="I23" s="100"/>
      <c r="J23" s="61" t="s">
        <v>5170</v>
      </c>
      <c r="K23" s="61" t="s">
        <v>5160</v>
      </c>
      <c r="L23" s="61" t="s">
        <v>5161</v>
      </c>
      <c r="M23" s="61" t="s">
        <v>5162</v>
      </c>
      <c r="N23" s="61" t="s">
        <v>5163</v>
      </c>
      <c r="O23" s="83" t="s">
        <v>1043</v>
      </c>
      <c r="P23" s="102" t="s">
        <v>5171</v>
      </c>
      <c r="Q23" s="83" t="str">
        <f t="shared" si="37"/>
        <v>Ch 2 Practice 3.2.1: Subtracting with regrouping once</v>
      </c>
      <c r="R23" s="83" t="s">
        <v>1812</v>
      </c>
      <c r="S23" s="83" t="s">
        <v>1041</v>
      </c>
      <c r="T23" s="83" t="s">
        <v>1042</v>
      </c>
      <c r="U23" s="102" t="s">
        <v>37</v>
      </c>
      <c r="V23" s="61" t="s">
        <v>5076</v>
      </c>
      <c r="W23" s="104">
        <v>9789814969406</v>
      </c>
      <c r="X23" s="102">
        <v>27</v>
      </c>
      <c r="Y23" s="61" t="s">
        <v>1814</v>
      </c>
      <c r="Z23" s="61" t="s">
        <v>5077</v>
      </c>
      <c r="AA23" s="61" t="s">
        <v>5165</v>
      </c>
      <c r="AB23" s="61" t="str">
        <f t="shared" si="0"/>
        <v>3.021 Subtract from a 4-digit number with regrouping once M3NS-Ig-32.6</v>
      </c>
      <c r="AC23" s="61" t="str">
        <f t="shared" ref="AC23:AD23" si="49">Y23</f>
        <v>1. Numbers and Number Sense</v>
      </c>
      <c r="AD23" s="61" t="str">
        <f t="shared" si="49"/>
        <v>G3.1.02 Addition / Subtraction</v>
      </c>
      <c r="AE23" s="84" t="str">
        <f t="shared" si="2"/>
        <v>M3NS-Ig-32.6</v>
      </c>
      <c r="AF23" s="61" t="str">
        <f t="shared" ref="AF23:AG23" si="50">M23</f>
        <v>M3NS-Ig-32.6: Subtracts 3-to 4-digit numbers from 3- to 4-digit numbers without and with regrouping.</v>
      </c>
      <c r="AG23" s="84" t="str">
        <f t="shared" si="50"/>
        <v>3.017 Subtracts 3-to 4-digit numbers from 3- to 4-digit numbers M3NS-Ig-32.6</v>
      </c>
      <c r="AH23" s="107">
        <v>2</v>
      </c>
      <c r="AI23" s="110" t="s">
        <v>3748</v>
      </c>
      <c r="AJ23" s="41" t="s">
        <v>3746</v>
      </c>
      <c r="AK23" s="61"/>
      <c r="AL23" s="84"/>
      <c r="AM23" s="61"/>
      <c r="AN23" s="61"/>
      <c r="AO23" s="110"/>
      <c r="AP23" s="103" t="s">
        <v>1818</v>
      </c>
      <c r="AQ23" s="103" t="str">
        <f t="shared" si="48"/>
        <v>Completed</v>
      </c>
      <c r="AR23" s="110"/>
    </row>
    <row r="24" spans="1:44" ht="15.75" customHeight="1" outlineLevel="1" x14ac:dyDescent="0.2">
      <c r="A24" s="487"/>
      <c r="B24" s="487"/>
      <c r="C24" s="61" t="s">
        <v>5172</v>
      </c>
      <c r="D24" s="73" t="s">
        <v>5173</v>
      </c>
      <c r="E24" s="73" t="s">
        <v>5174</v>
      </c>
      <c r="F24" s="73" t="s">
        <v>5175</v>
      </c>
      <c r="G24" s="471"/>
      <c r="H24" s="100"/>
      <c r="I24" s="100"/>
      <c r="J24" s="61" t="s">
        <v>5176</v>
      </c>
      <c r="K24" s="61" t="s">
        <v>5160</v>
      </c>
      <c r="L24" s="61" t="s">
        <v>5161</v>
      </c>
      <c r="M24" s="61" t="s">
        <v>5162</v>
      </c>
      <c r="N24" s="61" t="s">
        <v>5163</v>
      </c>
      <c r="O24" s="83" t="s">
        <v>1043</v>
      </c>
      <c r="P24" s="102" t="s">
        <v>5177</v>
      </c>
      <c r="Q24" s="83" t="str">
        <f t="shared" si="37"/>
        <v>Ch 2 Practice 3.3.1: Subtracting with regrouping twice</v>
      </c>
      <c r="R24" s="83" t="s">
        <v>1812</v>
      </c>
      <c r="S24" s="83" t="s">
        <v>1041</v>
      </c>
      <c r="T24" s="83" t="s">
        <v>1042</v>
      </c>
      <c r="U24" s="102" t="s">
        <v>37</v>
      </c>
      <c r="V24" s="61" t="s">
        <v>5076</v>
      </c>
      <c r="W24" s="104">
        <v>9789814969406</v>
      </c>
      <c r="X24" s="102">
        <v>29</v>
      </c>
      <c r="Y24" s="61" t="s">
        <v>1814</v>
      </c>
      <c r="Z24" s="61" t="s">
        <v>5077</v>
      </c>
      <c r="AA24" s="61" t="s">
        <v>5165</v>
      </c>
      <c r="AB24" s="61" t="str">
        <f t="shared" si="0"/>
        <v>3.022 Subtract from a 4-digit number with regrouping twice M3NS-Ig-32.6</v>
      </c>
      <c r="AC24" s="61" t="str">
        <f t="shared" ref="AC24:AD24" si="51">Y24</f>
        <v>1. Numbers and Number Sense</v>
      </c>
      <c r="AD24" s="61" t="str">
        <f t="shared" si="51"/>
        <v>G3.1.02 Addition / Subtraction</v>
      </c>
      <c r="AE24" s="84" t="str">
        <f t="shared" si="2"/>
        <v>M3NS-Ig-32.6</v>
      </c>
      <c r="AF24" s="61" t="str">
        <f t="shared" ref="AF24:AG24" si="52">M24</f>
        <v>M3NS-Ig-32.6: Subtracts 3-to 4-digit numbers from 3- to 4-digit numbers without and with regrouping.</v>
      </c>
      <c r="AG24" s="84" t="str">
        <f t="shared" si="52"/>
        <v>3.017 Subtracts 3-to 4-digit numbers from 3- to 4-digit numbers M3NS-Ig-32.6</v>
      </c>
      <c r="AH24" s="107">
        <v>2</v>
      </c>
      <c r="AI24" s="110" t="s">
        <v>5171</v>
      </c>
      <c r="AJ24" s="41" t="s">
        <v>5169</v>
      </c>
      <c r="AK24" s="61"/>
      <c r="AL24" s="84"/>
      <c r="AM24" s="61"/>
      <c r="AN24" s="61"/>
      <c r="AO24" s="110"/>
      <c r="AP24" s="103" t="s">
        <v>1818</v>
      </c>
      <c r="AQ24" s="103" t="str">
        <f t="shared" si="48"/>
        <v>Completed</v>
      </c>
      <c r="AR24" s="110"/>
    </row>
    <row r="25" spans="1:44" ht="15.75" customHeight="1" outlineLevel="1" x14ac:dyDescent="0.2">
      <c r="A25" s="487"/>
      <c r="B25" s="487"/>
      <c r="C25" s="61" t="s">
        <v>5178</v>
      </c>
      <c r="D25" s="73" t="s">
        <v>5179</v>
      </c>
      <c r="E25" s="265" t="s">
        <v>5180</v>
      </c>
      <c r="F25" s="73" t="s">
        <v>5181</v>
      </c>
      <c r="G25" s="111">
        <v>8</v>
      </c>
      <c r="H25" s="100"/>
      <c r="I25" s="100"/>
      <c r="J25" s="61" t="s">
        <v>5182</v>
      </c>
      <c r="K25" s="61" t="s">
        <v>5160</v>
      </c>
      <c r="L25" s="61" t="s">
        <v>5161</v>
      </c>
      <c r="M25" s="61" t="s">
        <v>5162</v>
      </c>
      <c r="N25" s="61" t="s">
        <v>5163</v>
      </c>
      <c r="O25" s="83" t="s">
        <v>1043</v>
      </c>
      <c r="P25" s="102" t="s">
        <v>5183</v>
      </c>
      <c r="Q25" s="83" t="str">
        <f t="shared" si="37"/>
        <v>Ch 2 Practice 3.4.1: Subtracting with regrouping three times</v>
      </c>
      <c r="R25" s="83" t="s">
        <v>1812</v>
      </c>
      <c r="S25" s="83" t="s">
        <v>1041</v>
      </c>
      <c r="T25" s="83" t="s">
        <v>1042</v>
      </c>
      <c r="U25" s="102" t="s">
        <v>37</v>
      </c>
      <c r="V25" s="61" t="s">
        <v>5076</v>
      </c>
      <c r="W25" s="104">
        <v>9789814969406</v>
      </c>
      <c r="X25" s="102">
        <v>31</v>
      </c>
      <c r="Y25" s="61" t="s">
        <v>1814</v>
      </c>
      <c r="Z25" s="61" t="s">
        <v>5077</v>
      </c>
      <c r="AA25" s="61" t="s">
        <v>5165</v>
      </c>
      <c r="AB25" s="61" t="str">
        <f t="shared" si="0"/>
        <v>3.023 Subtract from a 4-digit number with regrouping thrice M3NS-Ig-32.6</v>
      </c>
      <c r="AC25" s="61" t="str">
        <f t="shared" ref="AC25:AD25" si="53">Y25</f>
        <v>1. Numbers and Number Sense</v>
      </c>
      <c r="AD25" s="61" t="str">
        <f t="shared" si="53"/>
        <v>G3.1.02 Addition / Subtraction</v>
      </c>
      <c r="AE25" s="84" t="str">
        <f t="shared" si="2"/>
        <v>M3NS-Ig-32.6</v>
      </c>
      <c r="AF25" s="61" t="str">
        <f t="shared" ref="AF25:AG25" si="54">M25</f>
        <v>M3NS-Ig-32.6: Subtracts 3-to 4-digit numbers from 3- to 4-digit numbers without and with regrouping.</v>
      </c>
      <c r="AG25" s="84" t="str">
        <f t="shared" si="54"/>
        <v>3.017 Subtracts 3-to 4-digit numbers from 3- to 4-digit numbers M3NS-Ig-32.6</v>
      </c>
      <c r="AH25" s="107">
        <v>2</v>
      </c>
      <c r="AI25" s="110" t="s">
        <v>5177</v>
      </c>
      <c r="AJ25" s="41" t="s">
        <v>5175</v>
      </c>
      <c r="AK25" s="61"/>
      <c r="AL25" s="84"/>
      <c r="AM25" s="61"/>
      <c r="AN25" s="61"/>
      <c r="AO25" s="110"/>
      <c r="AP25" s="103" t="s">
        <v>1818</v>
      </c>
      <c r="AQ25" s="103" t="str">
        <f t="shared" si="48"/>
        <v>Completed</v>
      </c>
      <c r="AR25" s="110"/>
    </row>
    <row r="26" spans="1:44" ht="15.75" customHeight="1" outlineLevel="1" x14ac:dyDescent="0.2">
      <c r="A26" s="487"/>
      <c r="B26" s="487"/>
      <c r="C26" s="61" t="s">
        <v>5184</v>
      </c>
      <c r="D26" s="73" t="s">
        <v>5185</v>
      </c>
      <c r="E26" s="73" t="s">
        <v>5186</v>
      </c>
      <c r="F26" s="73" t="s">
        <v>5187</v>
      </c>
      <c r="G26" s="111">
        <v>7</v>
      </c>
      <c r="H26" s="100"/>
      <c r="I26" s="100"/>
      <c r="J26" s="61" t="s">
        <v>5188</v>
      </c>
      <c r="K26" s="61" t="s">
        <v>5160</v>
      </c>
      <c r="L26" s="61" t="s">
        <v>5161</v>
      </c>
      <c r="M26" s="61" t="s">
        <v>5162</v>
      </c>
      <c r="N26" s="61" t="s">
        <v>5163</v>
      </c>
      <c r="O26" s="83" t="s">
        <v>1043</v>
      </c>
      <c r="P26" s="102" t="s">
        <v>5189</v>
      </c>
      <c r="Q26" s="83" t="str">
        <f t="shared" si="37"/>
        <v>Ch 2 Practice 3.5.1: Subtracting with regrouping from thousands</v>
      </c>
      <c r="R26" s="83" t="s">
        <v>1812</v>
      </c>
      <c r="S26" s="83" t="s">
        <v>1041</v>
      </c>
      <c r="T26" s="83" t="s">
        <v>1042</v>
      </c>
      <c r="U26" s="102" t="s">
        <v>37</v>
      </c>
      <c r="V26" s="61" t="s">
        <v>5076</v>
      </c>
      <c r="W26" s="104">
        <v>9789814969406</v>
      </c>
      <c r="X26" s="102">
        <v>35</v>
      </c>
      <c r="Y26" s="61" t="s">
        <v>1814</v>
      </c>
      <c r="Z26" s="61" t="s">
        <v>5077</v>
      </c>
      <c r="AA26" s="61" t="s">
        <v>5165</v>
      </c>
      <c r="AB26" s="61" t="str">
        <f t="shared" si="0"/>
        <v>3.024 Subtract from a 4-digit number with regrouping from thousands M3NS-Ig-32.6</v>
      </c>
      <c r="AC26" s="61" t="str">
        <f t="shared" ref="AC26:AD26" si="55">Y26</f>
        <v>1. Numbers and Number Sense</v>
      </c>
      <c r="AD26" s="61" t="str">
        <f t="shared" si="55"/>
        <v>G3.1.02 Addition / Subtraction</v>
      </c>
      <c r="AE26" s="84" t="str">
        <f t="shared" si="2"/>
        <v>M3NS-Ig-32.6</v>
      </c>
      <c r="AF26" s="61" t="str">
        <f t="shared" ref="AF26:AG26" si="56">M26</f>
        <v>M3NS-Ig-32.6: Subtracts 3-to 4-digit numbers from 3- to 4-digit numbers without and with regrouping.</v>
      </c>
      <c r="AG26" s="84" t="str">
        <f t="shared" si="56"/>
        <v>3.017 Subtracts 3-to 4-digit numbers from 3- to 4-digit numbers M3NS-Ig-32.6</v>
      </c>
      <c r="AH26" s="107">
        <v>2</v>
      </c>
      <c r="AI26" s="110" t="s">
        <v>5183</v>
      </c>
      <c r="AJ26" s="41" t="s">
        <v>5190</v>
      </c>
      <c r="AK26" s="61"/>
      <c r="AL26" s="84"/>
      <c r="AM26" s="61"/>
      <c r="AN26" s="61"/>
      <c r="AO26" s="110"/>
      <c r="AP26" s="103" t="s">
        <v>1818</v>
      </c>
      <c r="AQ26" s="103" t="str">
        <f t="shared" si="48"/>
        <v>Completed</v>
      </c>
      <c r="AR26" s="110"/>
    </row>
    <row r="27" spans="1:44" ht="15.75" customHeight="1" outlineLevel="1" x14ac:dyDescent="0.2">
      <c r="A27" s="487"/>
      <c r="B27" s="487"/>
      <c r="C27" s="502" t="s">
        <v>5191</v>
      </c>
      <c r="D27" s="73" t="s">
        <v>5192</v>
      </c>
      <c r="E27" s="73" t="s">
        <v>5193</v>
      </c>
      <c r="F27" s="73" t="s">
        <v>5194</v>
      </c>
      <c r="G27" s="111">
        <v>8</v>
      </c>
      <c r="H27" s="100" t="s">
        <v>2042</v>
      </c>
      <c r="I27" s="100"/>
      <c r="J27" s="61" t="s">
        <v>5195</v>
      </c>
      <c r="K27" s="61" t="s">
        <v>5160</v>
      </c>
      <c r="L27" s="61" t="s">
        <v>5161</v>
      </c>
      <c r="M27" s="61" t="s">
        <v>5162</v>
      </c>
      <c r="N27" s="61" t="s">
        <v>5163</v>
      </c>
      <c r="O27" s="83" t="s">
        <v>1043</v>
      </c>
      <c r="P27" s="102" t="s">
        <v>5196</v>
      </c>
      <c r="Q27" s="83" t="str">
        <f t="shared" si="37"/>
        <v>Ch 2 Practice 3.6.1: Subtracting with regrouping from hundreds then thousands</v>
      </c>
      <c r="R27" s="83" t="s">
        <v>1812</v>
      </c>
      <c r="S27" s="83" t="s">
        <v>1041</v>
      </c>
      <c r="T27" s="83" t="s">
        <v>1042</v>
      </c>
      <c r="U27" s="102" t="s">
        <v>37</v>
      </c>
      <c r="V27" s="61" t="s">
        <v>5076</v>
      </c>
      <c r="W27" s="104">
        <v>9789814969406</v>
      </c>
      <c r="X27" s="102">
        <v>35</v>
      </c>
      <c r="Y27" s="61" t="s">
        <v>1814</v>
      </c>
      <c r="Z27" s="61" t="s">
        <v>5077</v>
      </c>
      <c r="AA27" s="61" t="s">
        <v>5165</v>
      </c>
      <c r="AB27" s="61" t="str">
        <f t="shared" si="0"/>
        <v>3.025 Subtract from a 4-digit number with regrouping from hundreds, then thousands M3NS-Ig-32.6</v>
      </c>
      <c r="AC27" s="61" t="str">
        <f t="shared" ref="AC27:AD27" si="57">Y27</f>
        <v>1. Numbers and Number Sense</v>
      </c>
      <c r="AD27" s="61" t="str">
        <f t="shared" si="57"/>
        <v>G3.1.02 Addition / Subtraction</v>
      </c>
      <c r="AE27" s="84" t="str">
        <f t="shared" si="2"/>
        <v>M3NS-Ig-32.6</v>
      </c>
      <c r="AF27" s="61" t="str">
        <f t="shared" ref="AF27:AG27" si="58">M27</f>
        <v>M3NS-Ig-32.6: Subtracts 3-to 4-digit numbers from 3- to 4-digit numbers without and with regrouping.</v>
      </c>
      <c r="AG27" s="84" t="str">
        <f t="shared" si="58"/>
        <v>3.017 Subtracts 3-to 4-digit numbers from 3- to 4-digit numbers M3NS-Ig-32.6</v>
      </c>
      <c r="AH27" s="107">
        <v>2</v>
      </c>
      <c r="AI27" s="110" t="s">
        <v>5189</v>
      </c>
      <c r="AJ27" s="41" t="s">
        <v>5187</v>
      </c>
      <c r="AK27" s="61"/>
      <c r="AL27" s="84"/>
      <c r="AM27" s="61"/>
      <c r="AN27" s="61"/>
      <c r="AO27" s="110"/>
      <c r="AP27" s="103" t="s">
        <v>1818</v>
      </c>
      <c r="AQ27" s="103" t="str">
        <f t="shared" si="48"/>
        <v>Completed</v>
      </c>
      <c r="AR27" s="110"/>
    </row>
    <row r="28" spans="1:44" ht="15.75" customHeight="1" outlineLevel="1" x14ac:dyDescent="0.2">
      <c r="A28" s="487"/>
      <c r="B28" s="487"/>
      <c r="C28" s="487"/>
      <c r="D28" s="73" t="s">
        <v>5197</v>
      </c>
      <c r="E28" s="73" t="s">
        <v>5198</v>
      </c>
      <c r="F28" s="73" t="s">
        <v>5199</v>
      </c>
      <c r="G28" s="523">
        <v>9</v>
      </c>
      <c r="H28" s="100"/>
      <c r="I28" s="100"/>
      <c r="J28" s="61" t="s">
        <v>5200</v>
      </c>
      <c r="K28" s="61" t="s">
        <v>5201</v>
      </c>
      <c r="L28" s="61" t="s">
        <v>5202</v>
      </c>
      <c r="M28" s="61" t="s">
        <v>5203</v>
      </c>
      <c r="N28" s="61" t="s">
        <v>5204</v>
      </c>
      <c r="O28" s="83" t="s">
        <v>1043</v>
      </c>
      <c r="P28" s="102" t="s">
        <v>5205</v>
      </c>
      <c r="Q28" s="83" t="str">
        <f t="shared" si="37"/>
        <v>Ch 2 Practice 3.6.2: Estimating differences</v>
      </c>
      <c r="R28" s="83" t="s">
        <v>1812</v>
      </c>
      <c r="S28" s="83" t="s">
        <v>1041</v>
      </c>
      <c r="T28" s="83" t="s">
        <v>1042</v>
      </c>
      <c r="U28" s="102" t="s">
        <v>37</v>
      </c>
      <c r="V28" s="61" t="s">
        <v>5076</v>
      </c>
      <c r="W28" s="104">
        <v>9789814969406</v>
      </c>
      <c r="X28" s="102">
        <v>35</v>
      </c>
      <c r="Y28" s="61" t="s">
        <v>1814</v>
      </c>
      <c r="Z28" s="61" t="s">
        <v>5077</v>
      </c>
      <c r="AA28" s="61" t="s">
        <v>5165</v>
      </c>
      <c r="AB28" s="61" t="str">
        <f t="shared" si="0"/>
        <v>3.026 To estimate an answer in subtraction M3NS-Ih-36</v>
      </c>
      <c r="AC28" s="61" t="str">
        <f t="shared" ref="AC28:AD28" si="59">Y28</f>
        <v>1. Numbers and Number Sense</v>
      </c>
      <c r="AD28" s="61" t="str">
        <f t="shared" si="59"/>
        <v>G3.1.02 Addition / Subtraction</v>
      </c>
      <c r="AE28" s="84" t="str">
        <f t="shared" si="2"/>
        <v>M3NS-Ih-36</v>
      </c>
      <c r="AF28" s="61" t="str">
        <f t="shared" ref="AF28:AG28" si="60">M28</f>
        <v>M3NS-Ih-36: Estimates the difference of two numbers with three to four digits with reasonable results.</v>
      </c>
      <c r="AG28" s="84" t="str">
        <f t="shared" si="60"/>
        <v>3.018 Estimates the difference of two numbers M3NS-Ih-36</v>
      </c>
      <c r="AH28" s="107">
        <v>2</v>
      </c>
      <c r="AI28" s="110" t="s">
        <v>3562</v>
      </c>
      <c r="AJ28" s="41" t="s">
        <v>3560</v>
      </c>
      <c r="AK28" s="61"/>
      <c r="AL28" s="84"/>
      <c r="AM28" s="61"/>
      <c r="AN28" s="61"/>
      <c r="AO28" s="110"/>
      <c r="AP28" s="103" t="s">
        <v>1818</v>
      </c>
      <c r="AQ28" s="103" t="str">
        <f t="shared" si="48"/>
        <v>Completed</v>
      </c>
      <c r="AR28" s="115" t="s">
        <v>5029</v>
      </c>
    </row>
    <row r="29" spans="1:44" ht="15.75" customHeight="1" outlineLevel="1" x14ac:dyDescent="0.2">
      <c r="A29" s="487"/>
      <c r="B29" s="487"/>
      <c r="C29" s="471"/>
      <c r="D29" s="73" t="s">
        <v>5206</v>
      </c>
      <c r="E29" s="73" t="s">
        <v>5207</v>
      </c>
      <c r="F29" s="73" t="s">
        <v>5208</v>
      </c>
      <c r="G29" s="471"/>
      <c r="H29" s="100"/>
      <c r="I29" s="100"/>
      <c r="J29" s="61" t="s">
        <v>5209</v>
      </c>
      <c r="K29" s="61" t="s">
        <v>5201</v>
      </c>
      <c r="L29" s="61" t="s">
        <v>5202</v>
      </c>
      <c r="M29" s="61" t="s">
        <v>5203</v>
      </c>
      <c r="N29" s="61" t="s">
        <v>5204</v>
      </c>
      <c r="O29" s="83" t="s">
        <v>1043</v>
      </c>
      <c r="P29" s="102" t="s">
        <v>5210</v>
      </c>
      <c r="Q29" s="83" t="str">
        <f t="shared" si="37"/>
        <v>Ch 2 Practice 3.6.3: Checking reasonableness</v>
      </c>
      <c r="R29" s="83" t="s">
        <v>1812</v>
      </c>
      <c r="S29" s="83" t="s">
        <v>1041</v>
      </c>
      <c r="T29" s="83" t="s">
        <v>1042</v>
      </c>
      <c r="U29" s="102" t="s">
        <v>37</v>
      </c>
      <c r="V29" s="61" t="s">
        <v>5076</v>
      </c>
      <c r="W29" s="104">
        <v>9789814969406</v>
      </c>
      <c r="X29" s="102">
        <v>35</v>
      </c>
      <c r="Y29" s="61" t="s">
        <v>1814</v>
      </c>
      <c r="Z29" s="61" t="s">
        <v>5077</v>
      </c>
      <c r="AA29" s="61" t="s">
        <v>5165</v>
      </c>
      <c r="AB29" s="61" t="str">
        <f t="shared" si="0"/>
        <v>3.027 To check reasonableness of an answer in subtraction M3NS-Ih-36</v>
      </c>
      <c r="AC29" s="61" t="str">
        <f t="shared" ref="AC29:AD29" si="61">Y29</f>
        <v>1. Numbers and Number Sense</v>
      </c>
      <c r="AD29" s="61" t="str">
        <f t="shared" si="61"/>
        <v>G3.1.02 Addition / Subtraction</v>
      </c>
      <c r="AE29" s="84" t="str">
        <f t="shared" si="2"/>
        <v>M3NS-Ih-36</v>
      </c>
      <c r="AF29" s="61" t="str">
        <f t="shared" ref="AF29:AG29" si="62">M29</f>
        <v>M3NS-Ih-36: Estimates the difference of two numbers with three to four digits with reasonable results.</v>
      </c>
      <c r="AG29" s="84" t="str">
        <f t="shared" si="62"/>
        <v>3.018 Estimates the difference of two numbers M3NS-Ih-36</v>
      </c>
      <c r="AH29" s="107">
        <v>2</v>
      </c>
      <c r="AI29" s="110" t="s">
        <v>5205</v>
      </c>
      <c r="AJ29" s="41" t="s">
        <v>5199</v>
      </c>
      <c r="AK29" s="61"/>
      <c r="AL29" s="84"/>
      <c r="AM29" s="61"/>
      <c r="AN29" s="61"/>
      <c r="AO29" s="110"/>
      <c r="AP29" s="103" t="s">
        <v>1818</v>
      </c>
      <c r="AQ29" s="103" t="str">
        <f t="shared" si="48"/>
        <v>Completed</v>
      </c>
      <c r="AR29" s="115" t="s">
        <v>5029</v>
      </c>
    </row>
    <row r="30" spans="1:44" ht="15.75" customHeight="1" outlineLevel="1" x14ac:dyDescent="0.2">
      <c r="A30" s="487"/>
      <c r="B30" s="487"/>
      <c r="C30" s="502" t="s">
        <v>5211</v>
      </c>
      <c r="D30" s="73" t="s">
        <v>5212</v>
      </c>
      <c r="E30" s="73" t="s">
        <v>5213</v>
      </c>
      <c r="F30" s="73" t="s">
        <v>5214</v>
      </c>
      <c r="G30" s="111">
        <v>10</v>
      </c>
      <c r="H30" s="100"/>
      <c r="I30" s="100" t="s">
        <v>2261</v>
      </c>
      <c r="J30" s="61" t="s">
        <v>5215</v>
      </c>
      <c r="K30" s="61" t="s">
        <v>5216</v>
      </c>
      <c r="L30" s="61" t="s">
        <v>5217</v>
      </c>
      <c r="M30" s="61" t="s">
        <v>5218</v>
      </c>
      <c r="N30" s="61" t="s">
        <v>5219</v>
      </c>
      <c r="O30" s="83" t="s">
        <v>1043</v>
      </c>
      <c r="P30" s="102" t="s">
        <v>5220</v>
      </c>
      <c r="Q30" s="83" t="str">
        <f t="shared" si="37"/>
        <v>Ch 2 Practice 3.7.1: Solving word problems</v>
      </c>
      <c r="R30" s="83" t="s">
        <v>1812</v>
      </c>
      <c r="S30" s="83" t="s">
        <v>1041</v>
      </c>
      <c r="T30" s="83" t="s">
        <v>1042</v>
      </c>
      <c r="U30" s="102" t="s">
        <v>37</v>
      </c>
      <c r="V30" s="61" t="s">
        <v>5076</v>
      </c>
      <c r="W30" s="104">
        <v>9789814969406</v>
      </c>
      <c r="X30" s="102">
        <v>37</v>
      </c>
      <c r="Y30" s="61" t="s">
        <v>1814</v>
      </c>
      <c r="Z30" s="61" t="s">
        <v>5077</v>
      </c>
      <c r="AA30" s="61" t="s">
        <v>5165</v>
      </c>
      <c r="AB30" s="61" t="str">
        <f t="shared" si="0"/>
        <v>3.028 Solve a 1-step word problem involving subtraction M3NS-Ii-34.5</v>
      </c>
      <c r="AC30" s="61" t="str">
        <f t="shared" ref="AC30:AD30" si="63">Y30</f>
        <v>1. Numbers and Number Sense</v>
      </c>
      <c r="AD30" s="61" t="str">
        <f t="shared" si="63"/>
        <v>G3.1.02 Addition / Subtraction</v>
      </c>
      <c r="AE30" s="84" t="str">
        <f t="shared" si="2"/>
        <v>M3NS-Ii-34.5</v>
      </c>
      <c r="AF30" s="61" t="str">
        <f t="shared" ref="AF30:AG30" si="64">M30</f>
        <v>M3NS-Ii-34.5: Solves routine and non-routine problems involving subtraction without or with addition of whole numbers including money using appropriate problem solving strategies and tools.</v>
      </c>
      <c r="AG30" s="84" t="str">
        <f t="shared" si="64"/>
        <v>3.033 Solves routine and non-routine problems involving subtraction without or with addition of whole numbers M3NS-Ii-34.5</v>
      </c>
      <c r="AH30" s="107">
        <v>2</v>
      </c>
      <c r="AI30" s="110" t="s">
        <v>5085</v>
      </c>
      <c r="AJ30" s="41" t="s">
        <v>5083</v>
      </c>
      <c r="AK30" s="61"/>
      <c r="AL30" s="84"/>
      <c r="AM30" s="61"/>
      <c r="AN30" s="61"/>
      <c r="AO30" s="110"/>
      <c r="AP30" s="103" t="s">
        <v>1818</v>
      </c>
      <c r="AQ30" s="103" t="str">
        <f t="shared" si="48"/>
        <v>Completed</v>
      </c>
      <c r="AR30" s="110"/>
    </row>
    <row r="31" spans="1:44" ht="15.75" customHeight="1" outlineLevel="1" x14ac:dyDescent="0.2">
      <c r="A31" s="487"/>
      <c r="B31" s="471"/>
      <c r="C31" s="471"/>
      <c r="D31" s="73" t="s">
        <v>5221</v>
      </c>
      <c r="E31" s="73" t="s">
        <v>5222</v>
      </c>
      <c r="F31" s="73" t="s">
        <v>5223</v>
      </c>
      <c r="G31" s="111">
        <v>11</v>
      </c>
      <c r="H31" s="100"/>
      <c r="I31" s="100"/>
      <c r="J31" s="61" t="s">
        <v>5224</v>
      </c>
      <c r="K31" s="61" t="s">
        <v>5216</v>
      </c>
      <c r="L31" s="61" t="s">
        <v>5217</v>
      </c>
      <c r="M31" s="61" t="s">
        <v>5218</v>
      </c>
      <c r="N31" s="61" t="s">
        <v>5219</v>
      </c>
      <c r="O31" s="83" t="s">
        <v>1043</v>
      </c>
      <c r="P31" s="102" t="s">
        <v>5225</v>
      </c>
      <c r="Q31" s="83" t="str">
        <f t="shared" si="37"/>
        <v>Ch 2 Practice 3.7.2: Checking answers</v>
      </c>
      <c r="R31" s="83" t="s">
        <v>1812</v>
      </c>
      <c r="S31" s="83" t="s">
        <v>1041</v>
      </c>
      <c r="T31" s="83" t="s">
        <v>1042</v>
      </c>
      <c r="U31" s="102" t="s">
        <v>37</v>
      </c>
      <c r="V31" s="61" t="s">
        <v>5076</v>
      </c>
      <c r="W31" s="104">
        <v>9789814969406</v>
      </c>
      <c r="X31" s="102">
        <v>37</v>
      </c>
      <c r="Y31" s="61" t="s">
        <v>1814</v>
      </c>
      <c r="Z31" s="61" t="s">
        <v>5077</v>
      </c>
      <c r="AA31" s="61" t="s">
        <v>5165</v>
      </c>
      <c r="AB31" s="61" t="str">
        <f t="shared" si="0"/>
        <v>3.029 To check accuracy of answers in subtraction M3NS-Ii-34.5</v>
      </c>
      <c r="AC31" s="61" t="str">
        <f t="shared" ref="AC31:AD31" si="65">Y31</f>
        <v>1. Numbers and Number Sense</v>
      </c>
      <c r="AD31" s="61" t="str">
        <f t="shared" si="65"/>
        <v>G3.1.02 Addition / Subtraction</v>
      </c>
      <c r="AE31" s="84" t="str">
        <f t="shared" si="2"/>
        <v>M3NS-Ii-34.5</v>
      </c>
      <c r="AF31" s="61" t="str">
        <f t="shared" ref="AF31:AG31" si="66">M31</f>
        <v>M3NS-Ii-34.5: Solves routine and non-routine problems involving subtraction without or with addition of whole numbers including money using appropriate problem solving strategies and tools.</v>
      </c>
      <c r="AG31" s="84" t="str">
        <f t="shared" si="66"/>
        <v>3.033 Solves routine and non-routine problems involving subtraction without or with addition of whole numbers M3NS-Ii-34.5</v>
      </c>
      <c r="AH31" s="107">
        <v>2</v>
      </c>
      <c r="AI31" s="110" t="s">
        <v>5115</v>
      </c>
      <c r="AJ31" s="41" t="s">
        <v>5113</v>
      </c>
      <c r="AK31" s="61"/>
      <c r="AL31" s="84"/>
      <c r="AM31" s="61"/>
      <c r="AN31" s="61"/>
      <c r="AO31" s="110"/>
      <c r="AP31" s="103" t="s">
        <v>1818</v>
      </c>
      <c r="AQ31" s="103" t="str">
        <f t="shared" si="48"/>
        <v>Completed</v>
      </c>
      <c r="AR31" s="110"/>
    </row>
    <row r="32" spans="1:44" ht="15.75" customHeight="1" outlineLevel="1" x14ac:dyDescent="0.2">
      <c r="A32" s="487"/>
      <c r="B32" s="502" t="s">
        <v>5226</v>
      </c>
      <c r="C32" s="502" t="s">
        <v>227</v>
      </c>
      <c r="D32" s="73" t="s">
        <v>5227</v>
      </c>
      <c r="E32" s="73" t="s">
        <v>5228</v>
      </c>
      <c r="F32" s="73" t="s">
        <v>5229</v>
      </c>
      <c r="G32" s="111">
        <v>12</v>
      </c>
      <c r="H32" s="100" t="s">
        <v>2247</v>
      </c>
      <c r="I32" s="100" t="s">
        <v>2148</v>
      </c>
      <c r="J32" s="61" t="s">
        <v>5230</v>
      </c>
      <c r="K32" s="61" t="s">
        <v>5231</v>
      </c>
      <c r="L32" s="61" t="s">
        <v>5232</v>
      </c>
      <c r="M32" s="61" t="s">
        <v>5233</v>
      </c>
      <c r="N32" s="188" t="s">
        <v>5234</v>
      </c>
      <c r="O32" s="83" t="s">
        <v>1043</v>
      </c>
      <c r="P32" s="83" t="s">
        <v>5235</v>
      </c>
      <c r="Q32" s="83" t="str">
        <f t="shared" si="37"/>
        <v>Ch 2 Practice 4.1.1 Word problems</v>
      </c>
      <c r="R32" s="83" t="s">
        <v>1812</v>
      </c>
      <c r="S32" s="83" t="s">
        <v>1041</v>
      </c>
      <c r="T32" s="83" t="s">
        <v>1042</v>
      </c>
      <c r="U32" s="102" t="s">
        <v>37</v>
      </c>
      <c r="V32" s="61" t="s">
        <v>5076</v>
      </c>
      <c r="W32" s="104">
        <v>9789814969406</v>
      </c>
      <c r="X32" s="102">
        <v>40</v>
      </c>
      <c r="Y32" s="61" t="s">
        <v>1814</v>
      </c>
      <c r="Z32" s="61" t="s">
        <v>5077</v>
      </c>
      <c r="AA32" s="61" t="s">
        <v>5236</v>
      </c>
      <c r="AB32" s="61" t="str">
        <f t="shared" si="0"/>
        <v>3.030 Solve a 2-step word problem involving addition and subtraction M3NS-If-29.3/M3NS-Ii-34.5</v>
      </c>
      <c r="AC32" s="61" t="str">
        <f t="shared" ref="AC32:AD32" si="67">Y32</f>
        <v>1. Numbers and Number Sense</v>
      </c>
      <c r="AD32" s="61" t="str">
        <f t="shared" si="67"/>
        <v>G3.1.02 Addition / Subtraction</v>
      </c>
      <c r="AE32" s="84" t="str">
        <f t="shared" si="2"/>
        <v>M3NS-If-29.3/M3NS-Ii-34.5</v>
      </c>
      <c r="AF32" s="61" t="str">
        <f t="shared" ref="AF32:AG32" si="68">M32</f>
        <v>M3NS-If-29.3 Solves routine and non-routine problems involving addition of whole numbers with sums up to 10 000 including money using appropriate problem solving  strategies and tools.
M3NS-Ii-34.5 Solves routine and non-routine problems involving subtraction without or with addition of whole numbers including money using appropriate problem solving strategies and tools.</v>
      </c>
      <c r="AG32" s="84" t="str">
        <f t="shared" si="68"/>
        <v>3.015 Solves routine and non-routine problems involving addition of whole numbers with sums up to 10 000 M3NS-If-29.3
3.033 Solves routine and non-routine problems M3NS-Ii-34.5</v>
      </c>
      <c r="AH32" s="107">
        <v>2</v>
      </c>
      <c r="AI32" s="41" t="s">
        <v>5237</v>
      </c>
      <c r="AJ32" s="41" t="s">
        <v>5238</v>
      </c>
      <c r="AK32" s="61"/>
      <c r="AL32" s="84"/>
      <c r="AM32" s="61"/>
      <c r="AN32" s="61"/>
      <c r="AO32" s="110"/>
      <c r="AP32" s="103" t="s">
        <v>1818</v>
      </c>
      <c r="AQ32" s="103" t="str">
        <f t="shared" si="48"/>
        <v>Completed</v>
      </c>
      <c r="AR32" s="110"/>
    </row>
    <row r="33" spans="1:44" ht="15.75" customHeight="1" outlineLevel="1" x14ac:dyDescent="0.2">
      <c r="A33" s="471"/>
      <c r="B33" s="471"/>
      <c r="C33" s="471"/>
      <c r="D33" s="185" t="s">
        <v>5239</v>
      </c>
      <c r="E33" s="185" t="s">
        <v>5240</v>
      </c>
      <c r="F33" s="185" t="s">
        <v>5241</v>
      </c>
      <c r="G33" s="211"/>
      <c r="H33" s="122"/>
      <c r="I33" s="122"/>
      <c r="J33" s="160" t="s">
        <v>5242</v>
      </c>
      <c r="K33" s="160" t="s">
        <v>5243</v>
      </c>
      <c r="L33" s="61" t="s">
        <v>5244</v>
      </c>
      <c r="M33" s="160" t="s">
        <v>5245</v>
      </c>
      <c r="N33" s="160" t="s">
        <v>5246</v>
      </c>
      <c r="O33" s="83" t="s">
        <v>1043</v>
      </c>
      <c r="P33" s="162"/>
      <c r="Q33" s="162" t="str">
        <f t="shared" si="37"/>
        <v>Ch 2 Practice 4.1.2: creates problems involving addition and/or subtraction of whole numbers including money.</v>
      </c>
      <c r="R33" s="162" t="s">
        <v>1812</v>
      </c>
      <c r="S33" s="162" t="s">
        <v>1041</v>
      </c>
      <c r="T33" s="162" t="s">
        <v>1042</v>
      </c>
      <c r="U33" s="163" t="s">
        <v>37</v>
      </c>
      <c r="V33" s="160" t="s">
        <v>5076</v>
      </c>
      <c r="W33" s="165">
        <v>9789814969406</v>
      </c>
      <c r="X33" s="163">
        <v>49</v>
      </c>
      <c r="Y33" s="160" t="s">
        <v>1814</v>
      </c>
      <c r="Z33" s="160" t="s">
        <v>5077</v>
      </c>
      <c r="AA33" s="160" t="s">
        <v>5236</v>
      </c>
      <c r="AB33" s="160" t="str">
        <f t="shared" si="0"/>
        <v>3.031 Creates problems involving addition and/or subtraction of whole numbers including money M3NS-Ij-35.4</v>
      </c>
      <c r="AC33" s="160" t="str">
        <f t="shared" ref="AC33:AD33" si="69">Y33</f>
        <v>1. Numbers and Number Sense</v>
      </c>
      <c r="AD33" s="160" t="str">
        <f t="shared" si="69"/>
        <v>G3.1.02 Addition / Subtraction</v>
      </c>
      <c r="AE33" s="161" t="str">
        <f t="shared" si="2"/>
        <v>M3NS-Ij-35.4</v>
      </c>
      <c r="AF33" s="160" t="str">
        <f t="shared" ref="AF33:AG33" si="70">M33</f>
        <v>M3NS-Ij-35.4  creates problems involving addition and/or subtraction of whole numbers including money.</v>
      </c>
      <c r="AG33" s="161" t="str">
        <f t="shared" si="70"/>
        <v>3.022 creates problems M3NS-Ij-35.4</v>
      </c>
      <c r="AH33" s="169">
        <v>2</v>
      </c>
      <c r="AI33" s="169"/>
      <c r="AJ33" s="169"/>
      <c r="AK33" s="160" t="s">
        <v>5247</v>
      </c>
      <c r="AL33" s="161"/>
      <c r="AM33" s="160"/>
      <c r="AN33" s="160"/>
      <c r="AO33" s="170"/>
      <c r="AP33" s="103"/>
      <c r="AQ33" s="103"/>
      <c r="AR33" s="170"/>
    </row>
    <row r="34" spans="1:44" ht="15.75" customHeight="1" outlineLevel="1" x14ac:dyDescent="0.2">
      <c r="A34" s="502" t="s">
        <v>5248</v>
      </c>
      <c r="B34" s="502" t="s">
        <v>5249</v>
      </c>
      <c r="C34" s="61" t="s">
        <v>5250</v>
      </c>
      <c r="D34" s="73" t="s">
        <v>4095</v>
      </c>
      <c r="E34" s="73" t="s">
        <v>5251</v>
      </c>
      <c r="F34" s="73" t="s">
        <v>4097</v>
      </c>
      <c r="G34" s="523">
        <v>1</v>
      </c>
      <c r="H34" s="266" t="s">
        <v>2060</v>
      </c>
      <c r="I34" s="100"/>
      <c r="J34" s="61" t="s">
        <v>5252</v>
      </c>
      <c r="K34" s="61" t="s">
        <v>5253</v>
      </c>
      <c r="L34" s="61" t="s">
        <v>5254</v>
      </c>
      <c r="M34" s="61" t="s">
        <v>5255</v>
      </c>
      <c r="N34" s="61" t="s">
        <v>5256</v>
      </c>
      <c r="O34" s="83" t="s">
        <v>1043</v>
      </c>
      <c r="P34" s="102" t="s">
        <v>5257</v>
      </c>
      <c r="Q34" s="83" t="str">
        <f t="shared" si="37"/>
        <v>Ch 3 Practice 1.1.1: Multiplying by 0 or 1</v>
      </c>
      <c r="R34" s="83" t="s">
        <v>1812</v>
      </c>
      <c r="S34" s="83" t="s">
        <v>1041</v>
      </c>
      <c r="T34" s="83" t="s">
        <v>1042</v>
      </c>
      <c r="U34" s="102" t="s">
        <v>37</v>
      </c>
      <c r="V34" s="61" t="s">
        <v>5258</v>
      </c>
      <c r="W34" s="104">
        <v>9789814969406</v>
      </c>
      <c r="X34" s="102">
        <v>43</v>
      </c>
      <c r="Y34" s="61" t="s">
        <v>1814</v>
      </c>
      <c r="Z34" s="61" t="s">
        <v>5259</v>
      </c>
      <c r="AA34" s="61" t="s">
        <v>5260</v>
      </c>
      <c r="AB34" s="61" t="str">
        <f t="shared" si="0"/>
        <v>3.032 To multiply a number by 0 or 1 M3NS-IIa-41.3</v>
      </c>
      <c r="AC34" s="61" t="str">
        <f t="shared" ref="AC34:AD34" si="71">Y34</f>
        <v>1. Numbers and Number Sense</v>
      </c>
      <c r="AD34" s="61" t="str">
        <f t="shared" si="71"/>
        <v>G3.1.03 Multiplication / Division</v>
      </c>
      <c r="AE34" s="84" t="str">
        <f t="shared" si="2"/>
        <v>M3NS-IIa-41.3</v>
      </c>
      <c r="AF34" s="61" t="str">
        <f t="shared" ref="AF34:AG34" si="72">M34</f>
        <v>M3NS-IIa-41.3: Visualizes and states basic multiplication facts for numbers up to 10.</v>
      </c>
      <c r="AG34" s="84" t="str">
        <f t="shared" si="72"/>
        <v>3.024 Visualizes and states basic multiplication facts for numbers up to 10 M3NS-IIa-41.3</v>
      </c>
      <c r="AH34" s="107">
        <v>3</v>
      </c>
      <c r="AI34" s="110" t="s">
        <v>4015</v>
      </c>
      <c r="AJ34" s="41" t="s">
        <v>4038</v>
      </c>
      <c r="AK34" s="61"/>
      <c r="AL34" s="84"/>
      <c r="AM34" s="61"/>
      <c r="AN34" s="61"/>
      <c r="AO34" s="110"/>
      <c r="AP34" s="103" t="s">
        <v>1818</v>
      </c>
      <c r="AQ34" s="103" t="str">
        <f t="shared" ref="AQ34:AQ41" si="73">IF($AP34="Raw Manuscript created","Editor to review",IF($AP34="Manuscript reviewed by Editor","Author to revise",IF($AP34="Manuscript revised by Author","Editor to review",IF($AP34="Manuscript finalised by Editor","Evonne to PFP",IF($AP34="Manuscript approved by Evonne","Evelyn to upload to Learnosity",IF($AP34="Manuscript uploaded to Learnosity","Prepress to create Activity",IF($AP34="Ready practice on Learnosity","Prepress to create Activity",IF($AP34="Activity created","Editor to conduct Learnosity review",IF($AP34="Published","Completed","")))))))))</f>
        <v>Completed</v>
      </c>
      <c r="AR34" s="110"/>
    </row>
    <row r="35" spans="1:44" ht="15.75" customHeight="1" outlineLevel="1" x14ac:dyDescent="0.2">
      <c r="A35" s="487"/>
      <c r="B35" s="487"/>
      <c r="C35" s="61" t="s">
        <v>5261</v>
      </c>
      <c r="D35" s="73" t="s">
        <v>5262</v>
      </c>
      <c r="E35" s="73" t="s">
        <v>5263</v>
      </c>
      <c r="F35" s="73" t="s">
        <v>5264</v>
      </c>
      <c r="G35" s="487"/>
      <c r="H35" s="266"/>
      <c r="I35" s="100" t="s">
        <v>4684</v>
      </c>
      <c r="J35" s="61" t="s">
        <v>5265</v>
      </c>
      <c r="K35" s="61" t="s">
        <v>5266</v>
      </c>
      <c r="L35" s="61" t="s">
        <v>5267</v>
      </c>
      <c r="M35" s="61" t="s">
        <v>5268</v>
      </c>
      <c r="N35" s="61" t="s">
        <v>5269</v>
      </c>
      <c r="O35" s="83" t="s">
        <v>1043</v>
      </c>
      <c r="P35" s="102" t="s">
        <v>5270</v>
      </c>
      <c r="Q35" s="83" t="str">
        <f t="shared" si="37"/>
        <v>Ch 3 Practice 1.2.1: Multiplying ones or tens by a 1-digit number</v>
      </c>
      <c r="R35" s="83" t="s">
        <v>1812</v>
      </c>
      <c r="S35" s="83" t="s">
        <v>1041</v>
      </c>
      <c r="T35" s="83" t="s">
        <v>1042</v>
      </c>
      <c r="U35" s="102" t="s">
        <v>37</v>
      </c>
      <c r="V35" s="61" t="s">
        <v>5258</v>
      </c>
      <c r="W35" s="104">
        <v>9789814969406</v>
      </c>
      <c r="X35" s="102">
        <v>45</v>
      </c>
      <c r="Y35" s="61" t="s">
        <v>1814</v>
      </c>
      <c r="Z35" s="61" t="s">
        <v>5259</v>
      </c>
      <c r="AA35" s="61" t="s">
        <v>5260</v>
      </c>
      <c r="AB35" s="61" t="str">
        <f t="shared" si="0"/>
        <v>3.033 To multiply ones or tens by a 1-digit number M3NS-IIa-41.2</v>
      </c>
      <c r="AC35" s="61" t="str">
        <f t="shared" ref="AC35:AD35" si="74">Y35</f>
        <v>1. Numbers and Number Sense</v>
      </c>
      <c r="AD35" s="61" t="str">
        <f t="shared" si="74"/>
        <v>G3.1.03 Multiplication / Division</v>
      </c>
      <c r="AE35" s="84" t="str">
        <f t="shared" si="2"/>
        <v>M3NS-IIa-41.2</v>
      </c>
      <c r="AF35" s="61" t="str">
        <f t="shared" ref="AF35:AG35" si="75">M35</f>
        <v>M3NS-IIa-41.2: Visualizes multiplication of numbers 1 to 10 by 6, 7, 8 and 9.</v>
      </c>
      <c r="AG35" s="84" t="str">
        <f t="shared" si="75"/>
        <v>3.023 Visualizes multiplication of numbers 1 to 10 by 6, 7, 8 and 9 M3NS-IIa-41.2</v>
      </c>
      <c r="AH35" s="107">
        <v>3</v>
      </c>
      <c r="AI35" s="110" t="s">
        <v>4115</v>
      </c>
      <c r="AJ35" s="41" t="s">
        <v>4108</v>
      </c>
      <c r="AK35" s="61"/>
      <c r="AL35" s="84"/>
      <c r="AM35" s="61"/>
      <c r="AN35" s="61"/>
      <c r="AO35" s="110"/>
      <c r="AP35" s="103" t="s">
        <v>1818</v>
      </c>
      <c r="AQ35" s="103" t="str">
        <f t="shared" si="73"/>
        <v>Completed</v>
      </c>
      <c r="AR35" s="110"/>
    </row>
    <row r="36" spans="1:44" ht="15.75" customHeight="1" outlineLevel="1" x14ac:dyDescent="0.2">
      <c r="A36" s="487"/>
      <c r="B36" s="487"/>
      <c r="C36" s="61" t="s">
        <v>5271</v>
      </c>
      <c r="D36" s="73" t="s">
        <v>5272</v>
      </c>
      <c r="E36" s="265" t="s">
        <v>5273</v>
      </c>
      <c r="F36" s="73" t="s">
        <v>5274</v>
      </c>
      <c r="G36" s="487"/>
      <c r="H36" s="266" t="s">
        <v>5275</v>
      </c>
      <c r="I36" s="100"/>
      <c r="J36" s="61" t="s">
        <v>5276</v>
      </c>
      <c r="K36" s="61" t="s">
        <v>5277</v>
      </c>
      <c r="L36" s="61" t="s">
        <v>5278</v>
      </c>
      <c r="M36" s="61" t="s">
        <v>5279</v>
      </c>
      <c r="N36" s="61" t="s">
        <v>5280</v>
      </c>
      <c r="O36" s="83" t="s">
        <v>1043</v>
      </c>
      <c r="P36" s="102" t="s">
        <v>5281</v>
      </c>
      <c r="Q36" s="83" t="str">
        <f t="shared" si="37"/>
        <v>Ch 3 Practice 1.3.1: Multiplying 2-digit numbers without regrouping</v>
      </c>
      <c r="R36" s="83" t="s">
        <v>1812</v>
      </c>
      <c r="S36" s="83" t="s">
        <v>1041</v>
      </c>
      <c r="T36" s="83" t="s">
        <v>1042</v>
      </c>
      <c r="U36" s="102" t="s">
        <v>37</v>
      </c>
      <c r="V36" s="61" t="s">
        <v>5258</v>
      </c>
      <c r="W36" s="104">
        <v>9789814969406</v>
      </c>
      <c r="X36" s="102">
        <v>49</v>
      </c>
      <c r="Y36" s="61" t="s">
        <v>1814</v>
      </c>
      <c r="Z36" s="61" t="s">
        <v>5259</v>
      </c>
      <c r="AA36" s="61" t="s">
        <v>5260</v>
      </c>
      <c r="AB36" s="61" t="str">
        <f t="shared" si="0"/>
        <v>3.034 Multiply a 2-digit number by 2, 3, 4 or 5 without regrouping M3NS-IIc-43.1</v>
      </c>
      <c r="AC36" s="61" t="str">
        <f t="shared" ref="AC36:AD36" si="76">Y36</f>
        <v>1. Numbers and Number Sense</v>
      </c>
      <c r="AD36" s="61" t="str">
        <f t="shared" si="76"/>
        <v>G3.1.03 Multiplication / Division</v>
      </c>
      <c r="AE36" s="84" t="str">
        <f t="shared" si="2"/>
        <v>M3NS-IIc-43.1</v>
      </c>
      <c r="AF36" s="61" t="str">
        <f t="shared" ref="AF36:AG36" si="77">M36</f>
        <v>M3NS-IIc-43.1: Multiplies 2- to 3-digit numbers by 1-digit numbers without or with regrouping.</v>
      </c>
      <c r="AG36" s="84" t="str">
        <f t="shared" si="77"/>
        <v>3.028 Multiplies 2- to 3-digit numbers by 1-digit numbers without or with regrouping M3NS-IIc-43.1</v>
      </c>
      <c r="AH36" s="107">
        <v>3</v>
      </c>
      <c r="AI36" s="110" t="s">
        <v>4070</v>
      </c>
      <c r="AJ36" s="41" t="s">
        <v>4075</v>
      </c>
      <c r="AK36" s="61"/>
      <c r="AL36" s="84"/>
      <c r="AM36" s="61"/>
      <c r="AN36" s="61"/>
      <c r="AO36" s="110"/>
      <c r="AP36" s="103" t="s">
        <v>1818</v>
      </c>
      <c r="AQ36" s="103" t="str">
        <f t="shared" si="73"/>
        <v>Completed</v>
      </c>
      <c r="AR36" s="110"/>
    </row>
    <row r="37" spans="1:44" ht="15.75" customHeight="1" outlineLevel="1" x14ac:dyDescent="0.2">
      <c r="A37" s="487"/>
      <c r="B37" s="487"/>
      <c r="C37" s="61" t="s">
        <v>5282</v>
      </c>
      <c r="D37" s="73" t="s">
        <v>5283</v>
      </c>
      <c r="E37" s="73" t="s">
        <v>5284</v>
      </c>
      <c r="F37" s="73" t="s">
        <v>5285</v>
      </c>
      <c r="G37" s="471"/>
      <c r="H37" s="266"/>
      <c r="I37" s="100"/>
      <c r="J37" s="61" t="s">
        <v>5286</v>
      </c>
      <c r="K37" s="61" t="s">
        <v>5287</v>
      </c>
      <c r="L37" s="61" t="s">
        <v>5288</v>
      </c>
      <c r="M37" s="61" t="s">
        <v>5289</v>
      </c>
      <c r="N37" s="61" t="s">
        <v>5290</v>
      </c>
      <c r="O37" s="83" t="s">
        <v>1043</v>
      </c>
      <c r="P37" s="102" t="s">
        <v>5291</v>
      </c>
      <c r="Q37" s="83" t="str">
        <f t="shared" si="37"/>
        <v>Ch 3 Practice 1.4.1: Multiplying 2-digit numbers with regrouping of tens</v>
      </c>
      <c r="R37" s="83" t="s">
        <v>1812</v>
      </c>
      <c r="S37" s="83" t="s">
        <v>1041</v>
      </c>
      <c r="T37" s="83" t="s">
        <v>1042</v>
      </c>
      <c r="U37" s="102" t="s">
        <v>37</v>
      </c>
      <c r="V37" s="61" t="s">
        <v>5258</v>
      </c>
      <c r="W37" s="104">
        <v>9789814969406</v>
      </c>
      <c r="X37" s="102">
        <v>51</v>
      </c>
      <c r="Y37" s="61" t="s">
        <v>1814</v>
      </c>
      <c r="Z37" s="61" t="s">
        <v>5259</v>
      </c>
      <c r="AA37" s="61" t="s">
        <v>5260</v>
      </c>
      <c r="AB37" s="61" t="str">
        <f t="shared" si="0"/>
        <v>3.035 To multiply a 2-digit number by a 1-digit number with regrouping of tens M3NS-IIc-43.2</v>
      </c>
      <c r="AC37" s="61" t="str">
        <f t="shared" ref="AC37:AD37" si="78">Y37</f>
        <v>1. Numbers and Number Sense</v>
      </c>
      <c r="AD37" s="61" t="str">
        <f t="shared" si="78"/>
        <v>G3.1.03 Multiplication / Division</v>
      </c>
      <c r="AE37" s="84" t="str">
        <f t="shared" si="2"/>
        <v>M3NS-IIc-43.2</v>
      </c>
      <c r="AF37" s="61" t="str">
        <f t="shared" ref="AF37:AG37" si="79">M37</f>
        <v>M3NS-IIc-43.2: Multiplies 2-digit numbers by 2-digit numbers without regrouping.</v>
      </c>
      <c r="AG37" s="84" t="str">
        <f t="shared" si="79"/>
        <v>3.029 Multiplies 2-digit numbers by 2-digit numbers without regrouping M3NS-IIc-43.2</v>
      </c>
      <c r="AH37" s="107">
        <v>3</v>
      </c>
      <c r="AI37" s="110" t="s">
        <v>5270</v>
      </c>
      <c r="AJ37" s="41" t="s">
        <v>5264</v>
      </c>
      <c r="AK37" s="61"/>
      <c r="AL37" s="84"/>
      <c r="AM37" s="61"/>
      <c r="AN37" s="61"/>
      <c r="AO37" s="110"/>
      <c r="AP37" s="103" t="s">
        <v>1818</v>
      </c>
      <c r="AQ37" s="103" t="str">
        <f t="shared" si="73"/>
        <v>Completed</v>
      </c>
      <c r="AR37" s="110"/>
    </row>
    <row r="38" spans="1:44" ht="15.75" customHeight="1" outlineLevel="1" x14ac:dyDescent="0.2">
      <c r="A38" s="487"/>
      <c r="B38" s="487"/>
      <c r="C38" s="61" t="s">
        <v>5292</v>
      </c>
      <c r="D38" s="73" t="s">
        <v>5293</v>
      </c>
      <c r="E38" s="73" t="s">
        <v>5294</v>
      </c>
      <c r="F38" s="73" t="s">
        <v>5295</v>
      </c>
      <c r="G38" s="523">
        <v>2</v>
      </c>
      <c r="H38" s="100"/>
      <c r="I38" s="100"/>
      <c r="J38" s="61" t="s">
        <v>5296</v>
      </c>
      <c r="K38" s="61" t="s">
        <v>5297</v>
      </c>
      <c r="L38" s="61" t="s">
        <v>5298</v>
      </c>
      <c r="M38" s="61" t="s">
        <v>5299</v>
      </c>
      <c r="N38" s="61" t="s">
        <v>5300</v>
      </c>
      <c r="O38" s="83" t="s">
        <v>1043</v>
      </c>
      <c r="P38" s="102" t="s">
        <v>5301</v>
      </c>
      <c r="Q38" s="83" t="str">
        <f t="shared" si="37"/>
        <v>Ch 3 Practice 1.5.1: Multiplying 2-digit numbers with regrouping of ones</v>
      </c>
      <c r="R38" s="83" t="s">
        <v>1812</v>
      </c>
      <c r="S38" s="83" t="s">
        <v>1041</v>
      </c>
      <c r="T38" s="83" t="s">
        <v>1042</v>
      </c>
      <c r="U38" s="102" t="s">
        <v>37</v>
      </c>
      <c r="V38" s="61" t="s">
        <v>5258</v>
      </c>
      <c r="W38" s="104">
        <v>9789814969406</v>
      </c>
      <c r="X38" s="102">
        <v>53</v>
      </c>
      <c r="Y38" s="61" t="s">
        <v>1814</v>
      </c>
      <c r="Z38" s="61" t="s">
        <v>5259</v>
      </c>
      <c r="AA38" s="61" t="s">
        <v>5260</v>
      </c>
      <c r="AB38" s="61" t="str">
        <f t="shared" si="0"/>
        <v>3.036 To multiply a 2-digit number by a 1-digit number with regrouping of ones M3NS-IIc-43.3</v>
      </c>
      <c r="AC38" s="61" t="str">
        <f t="shared" ref="AC38:AD38" si="80">Y38</f>
        <v>1. Numbers and Number Sense</v>
      </c>
      <c r="AD38" s="61" t="str">
        <f t="shared" si="80"/>
        <v>G3.1.03 Multiplication / Division</v>
      </c>
      <c r="AE38" s="84" t="str">
        <f t="shared" si="2"/>
        <v>M3NS-IIc-43.3</v>
      </c>
      <c r="AF38" s="61" t="str">
        <f t="shared" ref="AF38:AG38" si="81">M38</f>
        <v>M3NS-IIc-43.3: Multiplies 2-digit numbers by 2-digit numbers with regrouping.</v>
      </c>
      <c r="AG38" s="84" t="str">
        <f t="shared" si="81"/>
        <v>3.030 Multiplies 2-digit number by 2-digit numbers with regrouping M3NS-IIc-43.3</v>
      </c>
      <c r="AH38" s="107">
        <v>3</v>
      </c>
      <c r="AI38" s="110" t="s">
        <v>5270</v>
      </c>
      <c r="AJ38" s="41" t="s">
        <v>5264</v>
      </c>
      <c r="AK38" s="61"/>
      <c r="AL38" s="84"/>
      <c r="AM38" s="61"/>
      <c r="AN38" s="61"/>
      <c r="AO38" s="110"/>
      <c r="AP38" s="103" t="s">
        <v>1818</v>
      </c>
      <c r="AQ38" s="103" t="str">
        <f t="shared" si="73"/>
        <v>Completed</v>
      </c>
      <c r="AR38" s="110"/>
    </row>
    <row r="39" spans="1:44" ht="15.75" customHeight="1" outlineLevel="1" x14ac:dyDescent="0.2">
      <c r="A39" s="487"/>
      <c r="B39" s="487"/>
      <c r="C39" s="502" t="s">
        <v>5302</v>
      </c>
      <c r="D39" s="73" t="s">
        <v>5303</v>
      </c>
      <c r="E39" s="73" t="s">
        <v>5304</v>
      </c>
      <c r="F39" s="73" t="s">
        <v>5305</v>
      </c>
      <c r="G39" s="487"/>
      <c r="H39" s="100"/>
      <c r="I39" s="100"/>
      <c r="J39" s="61" t="s">
        <v>5306</v>
      </c>
      <c r="K39" s="61" t="s">
        <v>5307</v>
      </c>
      <c r="L39" s="61" t="s">
        <v>5308</v>
      </c>
      <c r="M39" s="61" t="s">
        <v>5309</v>
      </c>
      <c r="N39" s="61" t="s">
        <v>5310</v>
      </c>
      <c r="O39" s="83" t="s">
        <v>1043</v>
      </c>
      <c r="P39" s="102" t="s">
        <v>5311</v>
      </c>
      <c r="Q39" s="83" t="str">
        <f t="shared" si="37"/>
        <v>Ch 3 Practice 1.6.1: Multiplying 2-digit numbers with regrouping of ones and tens</v>
      </c>
      <c r="R39" s="83" t="s">
        <v>1812</v>
      </c>
      <c r="S39" s="83" t="s">
        <v>1041</v>
      </c>
      <c r="T39" s="83" t="s">
        <v>1042</v>
      </c>
      <c r="U39" s="102" t="s">
        <v>37</v>
      </c>
      <c r="V39" s="61" t="s">
        <v>5258</v>
      </c>
      <c r="W39" s="104">
        <v>9789814969406</v>
      </c>
      <c r="X39" s="102">
        <v>55</v>
      </c>
      <c r="Y39" s="61" t="s">
        <v>1814</v>
      </c>
      <c r="Z39" s="61" t="s">
        <v>5259</v>
      </c>
      <c r="AA39" s="61" t="s">
        <v>5260</v>
      </c>
      <c r="AB39" s="61" t="str">
        <f t="shared" si="0"/>
        <v>3.037 To multiply a 2-digit number by a 1-digit number with regrouping of ones and tens M3NS-IId-43.4</v>
      </c>
      <c r="AC39" s="61" t="str">
        <f t="shared" ref="AC39:AD39" si="82">Y39</f>
        <v>1. Numbers and Number Sense</v>
      </c>
      <c r="AD39" s="61" t="str">
        <f t="shared" si="82"/>
        <v>G3.1.03 Multiplication / Division</v>
      </c>
      <c r="AE39" s="84" t="str">
        <f t="shared" si="2"/>
        <v>M3NS-IId-43.4</v>
      </c>
      <c r="AF39" s="61" t="str">
        <f t="shared" ref="AF39:AG39" si="83">M39</f>
        <v>M3NS-IId-43.4: Multiplies 2- to 3-digit numbers by multiples of 10 and 100.</v>
      </c>
      <c r="AG39" s="84" t="str">
        <f t="shared" si="83"/>
        <v>3.031 Multiplies 2- to 3-digit numbers by multiples of 10 and 100 M3NS-IId-43.4</v>
      </c>
      <c r="AH39" s="107">
        <v>3</v>
      </c>
      <c r="AI39" s="41" t="s">
        <v>5312</v>
      </c>
      <c r="AJ39" s="41" t="s">
        <v>5313</v>
      </c>
      <c r="AK39" s="61"/>
      <c r="AL39" s="84"/>
      <c r="AM39" s="61"/>
      <c r="AN39" s="61"/>
      <c r="AO39" s="110"/>
      <c r="AP39" s="103" t="s">
        <v>1818</v>
      </c>
      <c r="AQ39" s="103" t="str">
        <f t="shared" si="73"/>
        <v>Completed</v>
      </c>
      <c r="AR39" s="110"/>
    </row>
    <row r="40" spans="1:44" ht="15.75" customHeight="1" outlineLevel="1" x14ac:dyDescent="0.2">
      <c r="A40" s="487"/>
      <c r="B40" s="487"/>
      <c r="C40" s="487"/>
      <c r="D40" s="73" t="s">
        <v>364</v>
      </c>
      <c r="E40" s="73" t="s">
        <v>5314</v>
      </c>
      <c r="F40" s="73" t="s">
        <v>5315</v>
      </c>
      <c r="G40" s="487"/>
      <c r="H40" s="100" t="s">
        <v>2082</v>
      </c>
      <c r="I40" s="100"/>
      <c r="J40" s="61" t="s">
        <v>5316</v>
      </c>
      <c r="K40" s="61" t="s">
        <v>5317</v>
      </c>
      <c r="L40" s="61" t="s">
        <v>5318</v>
      </c>
      <c r="M40" s="61" t="s">
        <v>5319</v>
      </c>
      <c r="N40" s="61" t="s">
        <v>5320</v>
      </c>
      <c r="O40" s="83" t="s">
        <v>1043</v>
      </c>
      <c r="P40" s="102" t="s">
        <v>5321</v>
      </c>
      <c r="Q40" s="83" t="str">
        <f t="shared" si="37"/>
        <v>Ch 3 Practice 1.6.2: Multiplying ones, tens and hundreds by a 1-digit number</v>
      </c>
      <c r="R40" s="83" t="s">
        <v>1812</v>
      </c>
      <c r="S40" s="83" t="s">
        <v>1041</v>
      </c>
      <c r="T40" s="83" t="s">
        <v>1042</v>
      </c>
      <c r="U40" s="102" t="s">
        <v>37</v>
      </c>
      <c r="V40" s="61" t="s">
        <v>5258</v>
      </c>
      <c r="W40" s="104">
        <v>9789814969406</v>
      </c>
      <c r="X40" s="102">
        <v>55</v>
      </c>
      <c r="Y40" s="61" t="s">
        <v>1814</v>
      </c>
      <c r="Z40" s="61" t="s">
        <v>5259</v>
      </c>
      <c r="AA40" s="61" t="s">
        <v>5260</v>
      </c>
      <c r="AB40" s="61" t="str">
        <f t="shared" si="0"/>
        <v>3.038 To multiply ones, tens and hundreds by a 1-digit number M3NS-IId-43.5</v>
      </c>
      <c r="AC40" s="61" t="str">
        <f t="shared" ref="AC40:AD40" si="84">Y40</f>
        <v>1. Numbers and Number Sense</v>
      </c>
      <c r="AD40" s="61" t="str">
        <f t="shared" si="84"/>
        <v>G3.1.03 Multiplication / Division</v>
      </c>
      <c r="AE40" s="84" t="str">
        <f t="shared" si="2"/>
        <v>M3NS-IId-43.5</v>
      </c>
      <c r="AF40" s="61" t="str">
        <f t="shared" ref="AF40:AG40" si="85">M40</f>
        <v>M3NS-IId-43.5: Multiplies 1- to 2-digit numbers by 1000.</v>
      </c>
      <c r="AG40" s="84" t="str">
        <f t="shared" si="85"/>
        <v>3.032 Multiplies 1- to 2-digit numbers by 1000 M3NS-IId-43.5</v>
      </c>
      <c r="AH40" s="107">
        <v>3</v>
      </c>
      <c r="AI40" s="110" t="s">
        <v>5270</v>
      </c>
      <c r="AJ40" s="41" t="s">
        <v>5264</v>
      </c>
      <c r="AK40" s="61"/>
      <c r="AL40" s="84"/>
      <c r="AM40" s="61"/>
      <c r="AN40" s="61"/>
      <c r="AO40" s="110"/>
      <c r="AP40" s="103" t="s">
        <v>1818</v>
      </c>
      <c r="AQ40" s="103" t="str">
        <f t="shared" si="73"/>
        <v>Completed</v>
      </c>
      <c r="AR40" s="115" t="s">
        <v>5029</v>
      </c>
    </row>
    <row r="41" spans="1:44" ht="15.75" customHeight="1" outlineLevel="1" x14ac:dyDescent="0.2">
      <c r="A41" s="487"/>
      <c r="B41" s="487"/>
      <c r="C41" s="487"/>
      <c r="D41" s="73" t="s">
        <v>5322</v>
      </c>
      <c r="E41" s="73" t="s">
        <v>5323</v>
      </c>
      <c r="F41" s="73" t="s">
        <v>5324</v>
      </c>
      <c r="G41" s="471"/>
      <c r="H41" s="100"/>
      <c r="I41" s="100" t="s">
        <v>2185</v>
      </c>
      <c r="J41" s="61" t="s">
        <v>5325</v>
      </c>
      <c r="K41" s="61" t="s">
        <v>5317</v>
      </c>
      <c r="L41" s="61" t="s">
        <v>5318</v>
      </c>
      <c r="M41" s="61" t="s">
        <v>5319</v>
      </c>
      <c r="N41" s="61" t="s">
        <v>5320</v>
      </c>
      <c r="O41" s="83" t="s">
        <v>1043</v>
      </c>
      <c r="P41" s="102" t="s">
        <v>5326</v>
      </c>
      <c r="Q41" s="83" t="str">
        <f t="shared" si="37"/>
        <v>Ch 3 Practice 1.6.3: Multiplying 3-digit numbers by 1-digit numbers</v>
      </c>
      <c r="R41" s="83" t="s">
        <v>1812</v>
      </c>
      <c r="S41" s="83" t="s">
        <v>1041</v>
      </c>
      <c r="T41" s="83" t="s">
        <v>1042</v>
      </c>
      <c r="U41" s="102" t="s">
        <v>37</v>
      </c>
      <c r="V41" s="61" t="s">
        <v>5258</v>
      </c>
      <c r="W41" s="104">
        <v>9789814969406</v>
      </c>
      <c r="X41" s="102">
        <v>55</v>
      </c>
      <c r="Y41" s="61" t="s">
        <v>1814</v>
      </c>
      <c r="Z41" s="61" t="s">
        <v>5259</v>
      </c>
      <c r="AA41" s="61" t="s">
        <v>5260</v>
      </c>
      <c r="AB41" s="61" t="str">
        <f t="shared" si="0"/>
        <v>3.039 To multiply a 3-digit number by a 1-digit number without and with regrouping M3NS-IId-43.5</v>
      </c>
      <c r="AC41" s="61" t="str">
        <f t="shared" ref="AC41:AD41" si="86">Y41</f>
        <v>1. Numbers and Number Sense</v>
      </c>
      <c r="AD41" s="61" t="str">
        <f t="shared" si="86"/>
        <v>G3.1.03 Multiplication / Division</v>
      </c>
      <c r="AE41" s="84" t="str">
        <f t="shared" si="2"/>
        <v>M3NS-IId-43.5</v>
      </c>
      <c r="AF41" s="61" t="str">
        <f t="shared" ref="AF41:AG41" si="87">M41</f>
        <v>M3NS-IId-43.5: Multiplies 1- to 2-digit numbers by 1000.</v>
      </c>
      <c r="AG41" s="84" t="str">
        <f t="shared" si="87"/>
        <v>3.032 Multiplies 1- to 2-digit numbers by 1000 M3NS-IId-43.5</v>
      </c>
      <c r="AH41" s="107">
        <v>3</v>
      </c>
      <c r="AI41" s="110" t="s">
        <v>5311</v>
      </c>
      <c r="AJ41" s="41" t="s">
        <v>5305</v>
      </c>
      <c r="AK41" s="61"/>
      <c r="AL41" s="84"/>
      <c r="AM41" s="61"/>
      <c r="AN41" s="61"/>
      <c r="AO41" s="110"/>
      <c r="AP41" s="103" t="s">
        <v>1818</v>
      </c>
      <c r="AQ41" s="103" t="str">
        <f t="shared" si="73"/>
        <v>Completed</v>
      </c>
      <c r="AR41" s="115" t="s">
        <v>5029</v>
      </c>
    </row>
    <row r="42" spans="1:44" ht="15.75" customHeight="1" outlineLevel="1" x14ac:dyDescent="0.2">
      <c r="A42" s="487"/>
      <c r="B42" s="487"/>
      <c r="C42" s="487"/>
      <c r="D42" s="185" t="s">
        <v>5327</v>
      </c>
      <c r="E42" s="185" t="s">
        <v>5328</v>
      </c>
      <c r="F42" s="185" t="s">
        <v>5329</v>
      </c>
      <c r="G42" s="122"/>
      <c r="H42" s="122"/>
      <c r="I42" s="122"/>
      <c r="J42" s="160" t="s">
        <v>5330</v>
      </c>
      <c r="K42" s="160" t="s">
        <v>5331</v>
      </c>
      <c r="L42" s="61" t="s">
        <v>5332</v>
      </c>
      <c r="M42" s="160" t="s">
        <v>5333</v>
      </c>
      <c r="N42" s="160" t="s">
        <v>5334</v>
      </c>
      <c r="O42" s="83" t="s">
        <v>1043</v>
      </c>
      <c r="P42" s="162"/>
      <c r="Q42" s="162" t="str">
        <f t="shared" si="37"/>
        <v>Ch 3 Practice 1.6.4: multiplies 2-digit by 1-digit numbers using the distributive property of multiplication.</v>
      </c>
      <c r="R42" s="162" t="s">
        <v>1812</v>
      </c>
      <c r="S42" s="162" t="s">
        <v>1041</v>
      </c>
      <c r="T42" s="162" t="s">
        <v>1042</v>
      </c>
      <c r="U42" s="163" t="s">
        <v>37</v>
      </c>
      <c r="V42" s="160" t="s">
        <v>5258</v>
      </c>
      <c r="W42" s="165">
        <v>9789814969406</v>
      </c>
      <c r="X42" s="163">
        <v>66</v>
      </c>
      <c r="Y42" s="160" t="s">
        <v>1814</v>
      </c>
      <c r="Z42" s="160" t="s">
        <v>5259</v>
      </c>
      <c r="AA42" s="160" t="s">
        <v>5260</v>
      </c>
      <c r="AB42" s="160" t="str">
        <f t="shared" si="0"/>
        <v>3.040 multiplies 2-digit by 1-digit numbers using the distributive property of multiplication. M3NS-IIb-40.5</v>
      </c>
      <c r="AC42" s="160" t="str">
        <f t="shared" ref="AC42:AD42" si="88">Y42</f>
        <v>1. Numbers and Number Sense</v>
      </c>
      <c r="AD42" s="160" t="str">
        <f t="shared" si="88"/>
        <v>G3.1.03 Multiplication / Division</v>
      </c>
      <c r="AE42" s="161" t="str">
        <f t="shared" si="2"/>
        <v>M3NS-IIb-40.5</v>
      </c>
      <c r="AF42" s="160" t="str">
        <f t="shared" ref="AF42:AG42" si="89">M42</f>
        <v>M3NS-IIb-40.5  multiplies 2-digit by 1-digit numbers using the distributive property of multiplication.</v>
      </c>
      <c r="AG42" s="161" t="str">
        <f t="shared" si="89"/>
        <v>3.026 multiplies 2-digit by 1-digit numbers M3NS-IIb-40.5</v>
      </c>
      <c r="AH42" s="169">
        <v>3</v>
      </c>
      <c r="AI42" s="169"/>
      <c r="AJ42" s="169"/>
      <c r="AK42" s="160" t="s">
        <v>3726</v>
      </c>
      <c r="AL42" s="161"/>
      <c r="AM42" s="160"/>
      <c r="AN42" s="160"/>
      <c r="AO42" s="170"/>
      <c r="AP42" s="103"/>
      <c r="AQ42" s="103"/>
      <c r="AR42" s="115" t="s">
        <v>5029</v>
      </c>
    </row>
    <row r="43" spans="1:44" ht="15.75" customHeight="1" outlineLevel="1" x14ac:dyDescent="0.2">
      <c r="A43" s="487"/>
      <c r="B43" s="487"/>
      <c r="C43" s="487"/>
      <c r="D43" s="181" t="s">
        <v>5327</v>
      </c>
      <c r="E43" s="181" t="s">
        <v>5335</v>
      </c>
      <c r="F43" s="181" t="s">
        <v>5336</v>
      </c>
      <c r="G43" s="111">
        <v>3</v>
      </c>
      <c r="H43" s="100"/>
      <c r="I43" s="100"/>
      <c r="J43" s="61" t="s">
        <v>5337</v>
      </c>
      <c r="K43" s="61" t="s">
        <v>5338</v>
      </c>
      <c r="L43" s="61" t="s">
        <v>5339</v>
      </c>
      <c r="M43" s="61" t="s">
        <v>5340</v>
      </c>
      <c r="N43" s="61" t="s">
        <v>5341</v>
      </c>
      <c r="O43" s="83" t="s">
        <v>1043</v>
      </c>
      <c r="P43" s="83" t="str">
        <f t="shared" ref="P43:Q43" si="90">D43</f>
        <v>PH_G3_C03_P1.6.4</v>
      </c>
      <c r="Q43" s="83" t="str">
        <f t="shared" si="90"/>
        <v>Ch 3 Practice 1.6.4: Multiplying three 1-digit numbers</v>
      </c>
      <c r="R43" s="83" t="s">
        <v>1812</v>
      </c>
      <c r="S43" s="83" t="s">
        <v>1041</v>
      </c>
      <c r="T43" s="83" t="s">
        <v>1042</v>
      </c>
      <c r="U43" s="102" t="s">
        <v>37</v>
      </c>
      <c r="V43" s="61" t="s">
        <v>5258</v>
      </c>
      <c r="W43" s="104">
        <v>9789814969406</v>
      </c>
      <c r="X43" s="102">
        <v>55</v>
      </c>
      <c r="Y43" s="61" t="s">
        <v>1814</v>
      </c>
      <c r="Z43" s="61" t="s">
        <v>5259</v>
      </c>
      <c r="AA43" s="61" t="s">
        <v>5260</v>
      </c>
      <c r="AB43" s="61" t="str">
        <f t="shared" si="0"/>
        <v>3.041 Multiplies three 1-digit numbers using the associative property of multiplication M3NS-IIb-40.6</v>
      </c>
      <c r="AC43" s="61" t="str">
        <f t="shared" ref="AC43:AD43" si="91">Y43</f>
        <v>1. Numbers and Number Sense</v>
      </c>
      <c r="AD43" s="61" t="str">
        <f t="shared" si="91"/>
        <v>G3.1.03 Multiplication / Division</v>
      </c>
      <c r="AE43" s="84" t="str">
        <f t="shared" si="2"/>
        <v>M3NS-IIb-40.6</v>
      </c>
      <c r="AF43" s="61" t="str">
        <f t="shared" ref="AF43:AG43" si="92">M43</f>
        <v>M3NS-IIb-40.6: Multiplies three 1-digit numbers using the associative property of multiplication.</v>
      </c>
      <c r="AG43" s="84" t="str">
        <f t="shared" si="92"/>
        <v>3.027 Multiplies three 1-digit numbers M3NS-IIb-40.6</v>
      </c>
      <c r="AH43" s="107">
        <v>3</v>
      </c>
      <c r="AI43" s="110" t="s">
        <v>5311</v>
      </c>
      <c r="AJ43" s="41" t="s">
        <v>5305</v>
      </c>
      <c r="AK43" s="61" t="s">
        <v>5342</v>
      </c>
      <c r="AL43" s="61" t="s">
        <v>5343</v>
      </c>
      <c r="AM43" s="61"/>
      <c r="AN43" s="61" t="s">
        <v>1818</v>
      </c>
      <c r="AO43" s="110"/>
      <c r="AP43" s="103" t="s">
        <v>1818</v>
      </c>
      <c r="AQ43" s="103" t="str">
        <f>IF($AP43="Raw Manuscript created","Editor to review",IF($AP43="Manuscript reviewed by Editor","Author to revise",IF($AP43="Manuscript revised by Author","Editor to review",IF($AP43="Manuscript finalised by Editor","Evonne to PFP",IF($AP43="Manuscript approved by Evonne","Evelyn to upload to Learnosity",IF($AP43="Manuscript uploaded to Learnosity","Prepress to create Activity",IF($AP43="Ready practice on Learnosity","Prepress to create Activity",IF($AP43="Activity created","Editor to conduct Learnosity review",IF($AP43="Published","Completed","")))))))))</f>
        <v>Completed</v>
      </c>
      <c r="AR43" s="115" t="s">
        <v>5029</v>
      </c>
    </row>
    <row r="44" spans="1:44" ht="15.75" customHeight="1" outlineLevel="1" x14ac:dyDescent="0.2">
      <c r="A44" s="487"/>
      <c r="B44" s="487"/>
      <c r="C44" s="487"/>
      <c r="D44" s="185" t="s">
        <v>5344</v>
      </c>
      <c r="E44" s="185" t="s">
        <v>5345</v>
      </c>
      <c r="F44" s="185" t="s">
        <v>5346</v>
      </c>
      <c r="G44" s="122"/>
      <c r="H44" s="122"/>
      <c r="I44" s="122"/>
      <c r="J44" s="160" t="s">
        <v>5347</v>
      </c>
      <c r="K44" s="160" t="s">
        <v>5348</v>
      </c>
      <c r="L44" s="61" t="s">
        <v>5349</v>
      </c>
      <c r="M44" s="160" t="s">
        <v>5350</v>
      </c>
      <c r="N44" s="160" t="s">
        <v>5351</v>
      </c>
      <c r="O44" s="83" t="s">
        <v>1043</v>
      </c>
      <c r="P44" s="162"/>
      <c r="Q44" s="162" t="str">
        <f>E44</f>
        <v xml:space="preserve">Ch 3 Practice 1.6.6: creates problems involving multiplication or with addition or subtraction of whole numbers including money. </v>
      </c>
      <c r="R44" s="162" t="s">
        <v>1812</v>
      </c>
      <c r="S44" s="162" t="s">
        <v>1041</v>
      </c>
      <c r="T44" s="162" t="s">
        <v>1042</v>
      </c>
      <c r="U44" s="163" t="s">
        <v>37</v>
      </c>
      <c r="V44" s="160" t="s">
        <v>5258</v>
      </c>
      <c r="W44" s="165">
        <v>9789814969406</v>
      </c>
      <c r="X44" s="163">
        <v>66</v>
      </c>
      <c r="Y44" s="160" t="s">
        <v>1814</v>
      </c>
      <c r="Z44" s="160" t="s">
        <v>5259</v>
      </c>
      <c r="AA44" s="160" t="s">
        <v>5260</v>
      </c>
      <c r="AB44" s="160" t="str">
        <f t="shared" si="0"/>
        <v>3.042 Creates problems involving multiplication or with addition or subtraction of whole numbers including money M3NS-IIf-46.2</v>
      </c>
      <c r="AC44" s="160" t="str">
        <f t="shared" ref="AC44:AD44" si="93">Y44</f>
        <v>1. Numbers and Number Sense</v>
      </c>
      <c r="AD44" s="160" t="str">
        <f t="shared" si="93"/>
        <v>G3.1.03 Multiplication / Division</v>
      </c>
      <c r="AE44" s="161" t="str">
        <f t="shared" si="2"/>
        <v>M3NS-IIf-46.2</v>
      </c>
      <c r="AF44" s="160" t="str">
        <f t="shared" ref="AF44:AG44" si="94">M44</f>
        <v>M3NS-IIf-46.2  creates problems involving multiplication or with addition or subtraction of whole numbers including money.</v>
      </c>
      <c r="AG44" s="161" t="str">
        <f t="shared" si="94"/>
        <v>3.036 creates problems M3NS-IIf-46.2</v>
      </c>
      <c r="AH44" s="169">
        <v>3</v>
      </c>
      <c r="AI44" s="169"/>
      <c r="AJ44" s="169"/>
      <c r="AK44" s="61"/>
      <c r="AL44" s="160" t="s">
        <v>5154</v>
      </c>
      <c r="AM44" s="160"/>
      <c r="AN44" s="160"/>
      <c r="AO44" s="170"/>
      <c r="AP44" s="103"/>
      <c r="AQ44" s="103"/>
      <c r="AR44" s="115" t="s">
        <v>5029</v>
      </c>
    </row>
    <row r="45" spans="1:44" ht="15.75" customHeight="1" outlineLevel="1" x14ac:dyDescent="0.2">
      <c r="A45" s="487"/>
      <c r="B45" s="487"/>
      <c r="C45" s="471"/>
      <c r="D45" s="181" t="s">
        <v>5352</v>
      </c>
      <c r="E45" s="181" t="s">
        <v>5353</v>
      </c>
      <c r="F45" s="181" t="s">
        <v>5354</v>
      </c>
      <c r="G45" s="111">
        <v>4</v>
      </c>
      <c r="H45" s="100"/>
      <c r="I45" s="100"/>
      <c r="J45" s="61" t="s">
        <v>5355</v>
      </c>
      <c r="K45" s="61" t="s">
        <v>5356</v>
      </c>
      <c r="L45" s="61" t="s">
        <v>5357</v>
      </c>
      <c r="M45" s="61" t="s">
        <v>5358</v>
      </c>
      <c r="N45" s="61" t="s">
        <v>5359</v>
      </c>
      <c r="O45" s="83" t="s">
        <v>1043</v>
      </c>
      <c r="P45" s="83" t="str">
        <f t="shared" ref="P45:Q45" si="95">D45</f>
        <v>PH_G3_C03_P1.6.5</v>
      </c>
      <c r="Q45" s="83" t="str">
        <f t="shared" si="95"/>
        <v>Ch 3 Practice 1.6.5: Finding multiples of 1-to 2-digit numbers</v>
      </c>
      <c r="R45" s="83" t="s">
        <v>1812</v>
      </c>
      <c r="S45" s="83" t="s">
        <v>1041</v>
      </c>
      <c r="T45" s="83" t="s">
        <v>1042</v>
      </c>
      <c r="U45" s="102" t="s">
        <v>37</v>
      </c>
      <c r="V45" s="61" t="s">
        <v>5258</v>
      </c>
      <c r="W45" s="104">
        <v>9789814969406</v>
      </c>
      <c r="X45" s="102">
        <v>55</v>
      </c>
      <c r="Y45" s="61" t="s">
        <v>1814</v>
      </c>
      <c r="Z45" s="61" t="s">
        <v>5259</v>
      </c>
      <c r="AA45" s="61" t="s">
        <v>5260</v>
      </c>
      <c r="AB45" s="61" t="str">
        <f t="shared" si="0"/>
        <v>3.043 Visualizes and states the multiples of 1-to 2-digit numbers M3NS-IIf-47</v>
      </c>
      <c r="AC45" s="61" t="str">
        <f t="shared" ref="AC45:AD45" si="96">Y45</f>
        <v>1. Numbers and Number Sense</v>
      </c>
      <c r="AD45" s="61" t="str">
        <f t="shared" si="96"/>
        <v>G3.1.03 Multiplication / Division</v>
      </c>
      <c r="AE45" s="84" t="str">
        <f t="shared" si="2"/>
        <v>M3NS-IIf-47</v>
      </c>
      <c r="AF45" s="61" t="str">
        <f t="shared" ref="AF45:AG45" si="97">M45</f>
        <v>M3NS-IIf-47: Visualizes and states the multiples of 1- to 2-digit numbers.</v>
      </c>
      <c r="AG45" s="84" t="str">
        <f t="shared" si="97"/>
        <v>3.037 Visualizes and states the multiples of 1- to 2-digit numbers M3NS-IIf-47</v>
      </c>
      <c r="AH45" s="107">
        <v>3</v>
      </c>
      <c r="AI45" s="110" t="s">
        <v>4015</v>
      </c>
      <c r="AJ45" s="41" t="s">
        <v>4038</v>
      </c>
      <c r="AK45" s="61" t="s">
        <v>5342</v>
      </c>
      <c r="AL45" s="61" t="s">
        <v>5343</v>
      </c>
      <c r="AM45" s="61"/>
      <c r="AN45" s="61" t="s">
        <v>1818</v>
      </c>
      <c r="AO45" s="110"/>
      <c r="AP45" s="103" t="s">
        <v>1818</v>
      </c>
      <c r="AQ45" s="103" t="str">
        <f t="shared" ref="AQ45:AQ85" si="98">IF($AP45="Raw Manuscript created","Editor to review",IF($AP45="Manuscript reviewed by Editor","Author to revise",IF($AP45="Manuscript revised by Author","Editor to review",IF($AP45="Manuscript finalised by Editor","Evonne to PFP",IF($AP45="Manuscript approved by Evonne","Evelyn to upload to Learnosity",IF($AP45="Manuscript uploaded to Learnosity","Prepress to create Activity",IF($AP45="Ready practice on Learnosity","Prepress to create Activity",IF($AP45="Activity created","Editor to conduct Learnosity review",IF($AP45="Published","Completed","")))))))))</f>
        <v>Completed</v>
      </c>
      <c r="AR45" s="115" t="s">
        <v>5029</v>
      </c>
    </row>
    <row r="46" spans="1:44" ht="15.75" customHeight="1" outlineLevel="1" x14ac:dyDescent="0.2">
      <c r="A46" s="487"/>
      <c r="B46" s="471"/>
      <c r="C46" s="61" t="s">
        <v>5360</v>
      </c>
      <c r="D46" s="73" t="s">
        <v>5322</v>
      </c>
      <c r="E46" s="73" t="s">
        <v>5361</v>
      </c>
      <c r="F46" s="73" t="s">
        <v>5324</v>
      </c>
      <c r="G46" s="111">
        <v>3</v>
      </c>
      <c r="H46" s="100" t="s">
        <v>2096</v>
      </c>
      <c r="I46" s="100"/>
      <c r="J46" s="61" t="s">
        <v>5362</v>
      </c>
      <c r="K46" s="61" t="s">
        <v>5307</v>
      </c>
      <c r="L46" s="61" t="s">
        <v>5308</v>
      </c>
      <c r="M46" s="61" t="s">
        <v>5309</v>
      </c>
      <c r="N46" s="61" t="s">
        <v>5310</v>
      </c>
      <c r="O46" s="83" t="s">
        <v>1043</v>
      </c>
      <c r="P46" s="102" t="s">
        <v>5363</v>
      </c>
      <c r="Q46" s="83" t="str">
        <f t="shared" ref="Q46:Q84" si="99">E46</f>
        <v>Ch 3 Practice 1.7.1: Multiplying 3-digit numbers by 1-digit numbers</v>
      </c>
      <c r="R46" s="83" t="s">
        <v>1812</v>
      </c>
      <c r="S46" s="83" t="s">
        <v>1041</v>
      </c>
      <c r="T46" s="83" t="s">
        <v>1042</v>
      </c>
      <c r="U46" s="102" t="s">
        <v>37</v>
      </c>
      <c r="V46" s="61" t="s">
        <v>5258</v>
      </c>
      <c r="W46" s="104">
        <v>9789814969406</v>
      </c>
      <c r="X46" s="102">
        <v>58</v>
      </c>
      <c r="Y46" s="61" t="s">
        <v>1814</v>
      </c>
      <c r="Z46" s="61" t="s">
        <v>5259</v>
      </c>
      <c r="AA46" s="61" t="s">
        <v>5260</v>
      </c>
      <c r="AB46" s="61" t="str">
        <f t="shared" si="0"/>
        <v>3.044 To multiply a 3-digit number by a 1-digit number without and with regrouping M3NS-IId-43.4</v>
      </c>
      <c r="AC46" s="61" t="str">
        <f t="shared" ref="AC46:AD46" si="100">Y46</f>
        <v>1. Numbers and Number Sense</v>
      </c>
      <c r="AD46" s="61" t="str">
        <f t="shared" si="100"/>
        <v>G3.1.03 Multiplication / Division</v>
      </c>
      <c r="AE46" s="84" t="str">
        <f t="shared" si="2"/>
        <v>M3NS-IId-43.4</v>
      </c>
      <c r="AF46" s="61" t="str">
        <f t="shared" ref="AF46:AG46" si="101">M46</f>
        <v>M3NS-IId-43.4: Multiplies 2- to 3-digit numbers by multiples of 10 and 100.</v>
      </c>
      <c r="AG46" s="84" t="str">
        <f t="shared" si="101"/>
        <v>3.031 Multiplies 2- to 3-digit numbers by multiples of 10 and 100 M3NS-IId-43.4</v>
      </c>
      <c r="AH46" s="107">
        <v>3</v>
      </c>
      <c r="AI46" s="110" t="s">
        <v>5326</v>
      </c>
      <c r="AJ46" s="41" t="s">
        <v>5324</v>
      </c>
      <c r="AK46" s="61"/>
      <c r="AL46" s="84"/>
      <c r="AM46" s="61"/>
      <c r="AN46" s="61"/>
      <c r="AO46" s="110"/>
      <c r="AP46" s="103" t="s">
        <v>1818</v>
      </c>
      <c r="AQ46" s="103" t="str">
        <f t="shared" si="98"/>
        <v>Completed</v>
      </c>
      <c r="AR46" s="110"/>
    </row>
    <row r="47" spans="1:44" ht="15.75" customHeight="1" outlineLevel="1" x14ac:dyDescent="0.2">
      <c r="A47" s="487"/>
      <c r="B47" s="502" t="s">
        <v>5364</v>
      </c>
      <c r="C47" s="61" t="s">
        <v>5365</v>
      </c>
      <c r="D47" s="73" t="s">
        <v>5366</v>
      </c>
      <c r="E47" s="73" t="s">
        <v>5367</v>
      </c>
      <c r="F47" s="73" t="s">
        <v>5368</v>
      </c>
      <c r="G47" s="111">
        <v>5</v>
      </c>
      <c r="H47" s="100"/>
      <c r="I47" s="100"/>
      <c r="J47" s="61" t="s">
        <v>5369</v>
      </c>
      <c r="K47" s="61" t="s">
        <v>5370</v>
      </c>
      <c r="L47" s="61" t="s">
        <v>5371</v>
      </c>
      <c r="M47" s="61" t="s">
        <v>5372</v>
      </c>
      <c r="N47" s="61" t="s">
        <v>5373</v>
      </c>
      <c r="O47" s="83" t="s">
        <v>1043</v>
      </c>
      <c r="P47" s="102" t="s">
        <v>5374</v>
      </c>
      <c r="Q47" s="83" t="str">
        <f t="shared" si="99"/>
        <v>Ch 3 Practice 2.1.1: Dividing by 1</v>
      </c>
      <c r="R47" s="83" t="s">
        <v>1812</v>
      </c>
      <c r="S47" s="83" t="s">
        <v>1041</v>
      </c>
      <c r="T47" s="83" t="s">
        <v>1042</v>
      </c>
      <c r="U47" s="102" t="s">
        <v>37</v>
      </c>
      <c r="V47" s="61" t="s">
        <v>5258</v>
      </c>
      <c r="W47" s="104">
        <v>9789814969406</v>
      </c>
      <c r="X47" s="102">
        <v>60</v>
      </c>
      <c r="Y47" s="61" t="s">
        <v>1814</v>
      </c>
      <c r="Z47" s="61" t="s">
        <v>5259</v>
      </c>
      <c r="AA47" s="61" t="s">
        <v>5375</v>
      </c>
      <c r="AB47" s="61" t="str">
        <f t="shared" si="0"/>
        <v>3.045 To divide a number by 1 M3NS-IIg-51.3</v>
      </c>
      <c r="AC47" s="61" t="str">
        <f t="shared" ref="AC47:AD47" si="102">Y47</f>
        <v>1. Numbers and Number Sense</v>
      </c>
      <c r="AD47" s="61" t="str">
        <f t="shared" si="102"/>
        <v>G3.1.03 Multiplication / Division</v>
      </c>
      <c r="AE47" s="84" t="str">
        <f t="shared" si="2"/>
        <v>M3NS-IIg-51.3</v>
      </c>
      <c r="AF47" s="61" t="str">
        <f t="shared" ref="AF47:AG47" si="103">M47</f>
        <v>M3NS-IIg-51.3: Visualizes and states basic division facts of numbers up to 10.</v>
      </c>
      <c r="AG47" s="84" t="str">
        <f t="shared" si="103"/>
        <v>3.039 Visualizes and states basic division facts of numbers up to 10 M3NS-IIg-51.3</v>
      </c>
      <c r="AH47" s="107">
        <v>3</v>
      </c>
      <c r="AI47" s="110" t="s">
        <v>5257</v>
      </c>
      <c r="AJ47" s="41" t="s">
        <v>5376</v>
      </c>
      <c r="AK47" s="61"/>
      <c r="AL47" s="84"/>
      <c r="AM47" s="61"/>
      <c r="AN47" s="61"/>
      <c r="AO47" s="110"/>
      <c r="AP47" s="103" t="s">
        <v>1818</v>
      </c>
      <c r="AQ47" s="103" t="str">
        <f t="shared" si="98"/>
        <v>Completed</v>
      </c>
      <c r="AR47" s="115" t="s">
        <v>5029</v>
      </c>
    </row>
    <row r="48" spans="1:44" ht="15.75" customHeight="1" outlineLevel="1" x14ac:dyDescent="0.2">
      <c r="A48" s="487"/>
      <c r="B48" s="487"/>
      <c r="C48" s="502" t="s">
        <v>5377</v>
      </c>
      <c r="D48" s="73" t="s">
        <v>5378</v>
      </c>
      <c r="E48" s="73" t="s">
        <v>5379</v>
      </c>
      <c r="F48" s="73" t="s">
        <v>5380</v>
      </c>
      <c r="G48" s="111">
        <v>6</v>
      </c>
      <c r="H48" s="100"/>
      <c r="I48" s="100" t="s">
        <v>3626</v>
      </c>
      <c r="J48" s="61" t="s">
        <v>5381</v>
      </c>
      <c r="K48" s="61" t="s">
        <v>5382</v>
      </c>
      <c r="L48" s="61" t="s">
        <v>5383</v>
      </c>
      <c r="M48" s="61" t="s">
        <v>5384</v>
      </c>
      <c r="N48" s="61" t="s">
        <v>5385</v>
      </c>
      <c r="O48" s="83" t="s">
        <v>1043</v>
      </c>
      <c r="P48" s="102" t="s">
        <v>5386</v>
      </c>
      <c r="Q48" s="83" t="str">
        <f t="shared" si="99"/>
        <v>Ch 3 Practice 2.2.1: Understanding quotient and remainder</v>
      </c>
      <c r="R48" s="83" t="s">
        <v>1812</v>
      </c>
      <c r="S48" s="83" t="s">
        <v>1041</v>
      </c>
      <c r="T48" s="83" t="s">
        <v>1042</v>
      </c>
      <c r="U48" s="102" t="s">
        <v>37</v>
      </c>
      <c r="V48" s="61" t="s">
        <v>5258</v>
      </c>
      <c r="W48" s="104">
        <v>9789814969406</v>
      </c>
      <c r="X48" s="102">
        <v>60</v>
      </c>
      <c r="Y48" s="61" t="s">
        <v>1814</v>
      </c>
      <c r="Z48" s="61" t="s">
        <v>5259</v>
      </c>
      <c r="AA48" s="61" t="s">
        <v>5375</v>
      </c>
      <c r="AB48" s="61" t="str">
        <f t="shared" si="0"/>
        <v>3.046 To associate the terms ‘quotient’ and ‘remainder’ with division M3NS-IIh-54.1</v>
      </c>
      <c r="AC48" s="61" t="str">
        <f t="shared" ref="AC48:AD48" si="104">Y48</f>
        <v>1. Numbers and Number Sense</v>
      </c>
      <c r="AD48" s="61" t="str">
        <f t="shared" si="104"/>
        <v>G3.1.03 Multiplication / Division</v>
      </c>
      <c r="AE48" s="84" t="str">
        <f t="shared" si="2"/>
        <v>M3NS-IIh-54.1</v>
      </c>
      <c r="AF48" s="61" t="str">
        <f t="shared" ref="AF48:AG48" si="105">M48</f>
        <v>M3NS-IIh-54.1: Divides 2- to 3-digit numbers by 1- to 2-digit numbers without and with remainder.</v>
      </c>
      <c r="AG48" s="84" t="str">
        <f t="shared" si="105"/>
        <v>3.040 Divides 2- to 3-digit numbers by 1- to 2-digit numbers M3NS-IIh-54.1</v>
      </c>
      <c r="AH48" s="107">
        <v>3</v>
      </c>
      <c r="AI48" s="110" t="s">
        <v>4082</v>
      </c>
      <c r="AJ48" s="41" t="s">
        <v>4080</v>
      </c>
      <c r="AK48" s="61"/>
      <c r="AL48" s="84"/>
      <c r="AM48" s="61"/>
      <c r="AN48" s="61"/>
      <c r="AO48" s="110"/>
      <c r="AP48" s="103" t="s">
        <v>1818</v>
      </c>
      <c r="AQ48" s="103" t="str">
        <f t="shared" si="98"/>
        <v>Completed</v>
      </c>
      <c r="AR48" s="110"/>
    </row>
    <row r="49" spans="1:44" ht="15.75" customHeight="1" outlineLevel="1" x14ac:dyDescent="0.2">
      <c r="A49" s="487"/>
      <c r="B49" s="487"/>
      <c r="C49" s="471"/>
      <c r="D49" s="73" t="s">
        <v>5387</v>
      </c>
      <c r="E49" s="73" t="s">
        <v>5388</v>
      </c>
      <c r="F49" s="73" t="s">
        <v>5389</v>
      </c>
      <c r="G49" s="111">
        <v>7</v>
      </c>
      <c r="H49" s="100"/>
      <c r="I49" s="100"/>
      <c r="J49" s="61" t="s">
        <v>5390</v>
      </c>
      <c r="K49" s="61" t="s">
        <v>5382</v>
      </c>
      <c r="L49" s="61" t="s">
        <v>5383</v>
      </c>
      <c r="M49" s="61" t="s">
        <v>5384</v>
      </c>
      <c r="N49" s="61" t="s">
        <v>5385</v>
      </c>
      <c r="O49" s="83" t="s">
        <v>1043</v>
      </c>
      <c r="P49" s="102" t="s">
        <v>5391</v>
      </c>
      <c r="Q49" s="83" t="str">
        <f t="shared" si="99"/>
        <v>Ch 3 Practice 2.2.2: Dividing with remainder</v>
      </c>
      <c r="R49" s="83" t="s">
        <v>1812</v>
      </c>
      <c r="S49" s="83" t="s">
        <v>1041</v>
      </c>
      <c r="T49" s="83" t="s">
        <v>1042</v>
      </c>
      <c r="U49" s="102" t="s">
        <v>37</v>
      </c>
      <c r="V49" s="61" t="s">
        <v>5258</v>
      </c>
      <c r="W49" s="104">
        <v>9789814969406</v>
      </c>
      <c r="X49" s="102">
        <v>60</v>
      </c>
      <c r="Y49" s="61" t="s">
        <v>1814</v>
      </c>
      <c r="Z49" s="61" t="s">
        <v>5259</v>
      </c>
      <c r="AA49" s="61" t="s">
        <v>5375</v>
      </c>
      <c r="AB49" s="61" t="str">
        <f t="shared" si="0"/>
        <v>3.047 To divide a 2-digit number with remainder M3NS-IIh-54.1</v>
      </c>
      <c r="AC49" s="61" t="str">
        <f t="shared" ref="AC49:AD49" si="106">Y49</f>
        <v>1. Numbers and Number Sense</v>
      </c>
      <c r="AD49" s="61" t="str">
        <f t="shared" si="106"/>
        <v>G3.1.03 Multiplication / Division</v>
      </c>
      <c r="AE49" s="84" t="str">
        <f t="shared" si="2"/>
        <v>M3NS-IIh-54.1</v>
      </c>
      <c r="AF49" s="61" t="str">
        <f t="shared" ref="AF49:AG49" si="107">M49</f>
        <v>M3NS-IIh-54.1: Divides 2- to 3-digit numbers by 1- to 2-digit numbers without and with remainder.</v>
      </c>
      <c r="AG49" s="84" t="str">
        <f t="shared" si="107"/>
        <v>3.040 Divides 2- to 3-digit numbers by 1- to 2-digit numbers M3NS-IIh-54.1</v>
      </c>
      <c r="AH49" s="107">
        <v>3</v>
      </c>
      <c r="AI49" s="110" t="s">
        <v>5386</v>
      </c>
      <c r="AJ49" s="41" t="s">
        <v>5380</v>
      </c>
      <c r="AK49" s="61"/>
      <c r="AL49" s="84"/>
      <c r="AM49" s="61"/>
      <c r="AN49" s="61"/>
      <c r="AO49" s="110"/>
      <c r="AP49" s="103" t="s">
        <v>1818</v>
      </c>
      <c r="AQ49" s="103" t="str">
        <f t="shared" si="98"/>
        <v>Completed</v>
      </c>
      <c r="AR49" s="110"/>
    </row>
    <row r="50" spans="1:44" ht="15.75" customHeight="1" outlineLevel="1" x14ac:dyDescent="0.2">
      <c r="A50" s="487"/>
      <c r="B50" s="471"/>
      <c r="C50" s="61" t="s">
        <v>5392</v>
      </c>
      <c r="D50" s="73" t="s">
        <v>5393</v>
      </c>
      <c r="E50" s="265" t="s">
        <v>5394</v>
      </c>
      <c r="F50" s="73" t="s">
        <v>5395</v>
      </c>
      <c r="G50" s="111">
        <v>8</v>
      </c>
      <c r="H50" s="100"/>
      <c r="I50" s="100"/>
      <c r="J50" s="61" t="s">
        <v>5396</v>
      </c>
      <c r="K50" s="84" t="s">
        <v>5397</v>
      </c>
      <c r="L50" s="84" t="s">
        <v>5398</v>
      </c>
      <c r="M50" s="84" t="s">
        <v>5399</v>
      </c>
      <c r="N50" s="117" t="s">
        <v>5400</v>
      </c>
      <c r="O50" s="83" t="s">
        <v>1043</v>
      </c>
      <c r="P50" s="102" t="s">
        <v>5401</v>
      </c>
      <c r="Q50" s="83" t="str">
        <f t="shared" si="99"/>
        <v>Ch 3 Practice 2.3.1: Odd and even numbers</v>
      </c>
      <c r="R50" s="83" t="s">
        <v>1812</v>
      </c>
      <c r="S50" s="83" t="s">
        <v>1041</v>
      </c>
      <c r="T50" s="83" t="s">
        <v>1042</v>
      </c>
      <c r="U50" s="102" t="s">
        <v>37</v>
      </c>
      <c r="V50" s="61" t="s">
        <v>5258</v>
      </c>
      <c r="W50" s="104">
        <v>9789814969406</v>
      </c>
      <c r="X50" s="102">
        <v>63</v>
      </c>
      <c r="Y50" s="61" t="s">
        <v>1814</v>
      </c>
      <c r="Z50" s="61" t="s">
        <v>5259</v>
      </c>
      <c r="AA50" s="61" t="s">
        <v>5375</v>
      </c>
      <c r="AB50" s="61" t="str">
        <f t="shared" si="0"/>
        <v>3.048 To divide a 2-digit number by 2 M3NS-IIIa-63</v>
      </c>
      <c r="AC50" s="61" t="str">
        <f t="shared" ref="AC50:AD50" si="108">Y50</f>
        <v>1. Numbers and Number Sense</v>
      </c>
      <c r="AD50" s="61" t="str">
        <f t="shared" si="108"/>
        <v>G3.1.03 Multiplication / Division</v>
      </c>
      <c r="AE50" s="84" t="str">
        <f t="shared" si="2"/>
        <v>M3NS-IIIa-63</v>
      </c>
      <c r="AF50" s="61" t="str">
        <f t="shared" ref="AF50:AG50" si="109">M50</f>
        <v>M3NS-IIIa-63: Identifies odd and even numbers.</v>
      </c>
      <c r="AG50" s="84" t="str">
        <f t="shared" si="109"/>
        <v>3.046 Identifies odd and even numbers M3NS-IIIa-63</v>
      </c>
      <c r="AH50" s="107">
        <v>3</v>
      </c>
      <c r="AI50" s="110" t="s">
        <v>5391</v>
      </c>
      <c r="AJ50" s="41" t="s">
        <v>5389</v>
      </c>
      <c r="AK50" s="61"/>
      <c r="AL50" s="84"/>
      <c r="AM50" s="61"/>
      <c r="AN50" s="61"/>
      <c r="AO50" s="110"/>
      <c r="AP50" s="103" t="s">
        <v>1818</v>
      </c>
      <c r="AQ50" s="103" t="str">
        <f t="shared" si="98"/>
        <v>Completed</v>
      </c>
      <c r="AR50" s="110"/>
    </row>
    <row r="51" spans="1:44" ht="15.75" customHeight="1" outlineLevel="1" x14ac:dyDescent="0.2">
      <c r="A51" s="487"/>
      <c r="B51" s="502" t="s">
        <v>5402</v>
      </c>
      <c r="C51" s="61" t="s">
        <v>5403</v>
      </c>
      <c r="D51" s="73" t="s">
        <v>5404</v>
      </c>
      <c r="E51" s="73" t="s">
        <v>5405</v>
      </c>
      <c r="F51" s="73" t="s">
        <v>5406</v>
      </c>
      <c r="G51" s="111">
        <v>5</v>
      </c>
      <c r="H51" s="100"/>
      <c r="I51" s="100"/>
      <c r="J51" s="61" t="s">
        <v>5407</v>
      </c>
      <c r="K51" s="84" t="s">
        <v>5408</v>
      </c>
      <c r="L51" s="84" t="s">
        <v>5409</v>
      </c>
      <c r="M51" s="84" t="s">
        <v>5410</v>
      </c>
      <c r="N51" s="117" t="s">
        <v>5411</v>
      </c>
      <c r="O51" s="83" t="s">
        <v>1043</v>
      </c>
      <c r="P51" s="102" t="s">
        <v>5412</v>
      </c>
      <c r="Q51" s="83" t="str">
        <f t="shared" si="99"/>
        <v>Ch 3 Practice 3.1.1: Dividing tens or ones by a 1-digit number</v>
      </c>
      <c r="R51" s="83" t="s">
        <v>1812</v>
      </c>
      <c r="S51" s="83" t="s">
        <v>1041</v>
      </c>
      <c r="T51" s="83" t="s">
        <v>1042</v>
      </c>
      <c r="U51" s="102" t="s">
        <v>37</v>
      </c>
      <c r="V51" s="61" t="s">
        <v>5258</v>
      </c>
      <c r="W51" s="104">
        <v>9789814969406</v>
      </c>
      <c r="X51" s="102">
        <v>65</v>
      </c>
      <c r="Y51" s="61" t="s">
        <v>1814</v>
      </c>
      <c r="Z51" s="61" t="s">
        <v>5259</v>
      </c>
      <c r="AA51" s="61" t="s">
        <v>5413</v>
      </c>
      <c r="AB51" s="61" t="str">
        <f t="shared" si="0"/>
        <v>3.049 To divide tens or ones by 1-digit number M3NS-IIi-55.1</v>
      </c>
      <c r="AC51" s="61" t="str">
        <f t="shared" ref="AC51:AD51" si="110">Y51</f>
        <v>1. Numbers and Number Sense</v>
      </c>
      <c r="AD51" s="61" t="str">
        <f t="shared" si="110"/>
        <v>G3.1.03 Multiplication / Division</v>
      </c>
      <c r="AE51" s="84" t="str">
        <f t="shared" si="2"/>
        <v>M3NS-IIi-55.1</v>
      </c>
      <c r="AF51" s="61" t="str">
        <f t="shared" ref="AF51:AG51" si="111">M51</f>
        <v>M3NS-IIi-55.1: Estimates the quotient of 2- to 3-digit numbers by 1- to 2-digit numbers.</v>
      </c>
      <c r="AG51" s="84" t="str">
        <f t="shared" si="111"/>
        <v>3.042 Estimates the quotient of 2- to 3-digit numbers by 1- to 2-digit numbers M3NS-IIi-55.1</v>
      </c>
      <c r="AH51" s="107">
        <v>3</v>
      </c>
      <c r="AI51" s="110" t="s">
        <v>4182</v>
      </c>
      <c r="AJ51" s="41" t="s">
        <v>5414</v>
      </c>
      <c r="AK51" s="61"/>
      <c r="AL51" s="84"/>
      <c r="AM51" s="61"/>
      <c r="AN51" s="61"/>
      <c r="AO51" s="110"/>
      <c r="AP51" s="103" t="s">
        <v>1818</v>
      </c>
      <c r="AQ51" s="103" t="str">
        <f t="shared" si="98"/>
        <v>Completed</v>
      </c>
      <c r="AR51" s="110"/>
    </row>
    <row r="52" spans="1:44" ht="15.75" customHeight="1" outlineLevel="1" x14ac:dyDescent="0.2">
      <c r="A52" s="487"/>
      <c r="B52" s="487"/>
      <c r="C52" s="61" t="s">
        <v>5415</v>
      </c>
      <c r="D52" s="73" t="s">
        <v>5416</v>
      </c>
      <c r="E52" s="73" t="s">
        <v>5417</v>
      </c>
      <c r="F52" s="73" t="s">
        <v>5418</v>
      </c>
      <c r="G52" s="111">
        <v>5</v>
      </c>
      <c r="H52" s="100" t="s">
        <v>2107</v>
      </c>
      <c r="I52" s="100"/>
      <c r="J52" s="61" t="s">
        <v>5419</v>
      </c>
      <c r="K52" s="84" t="s">
        <v>5382</v>
      </c>
      <c r="L52" s="84" t="s">
        <v>5383</v>
      </c>
      <c r="M52" s="84" t="s">
        <v>5384</v>
      </c>
      <c r="N52" s="117" t="s">
        <v>5385</v>
      </c>
      <c r="O52" s="83" t="s">
        <v>1043</v>
      </c>
      <c r="P52" s="102" t="s">
        <v>5420</v>
      </c>
      <c r="Q52" s="83" t="str">
        <f t="shared" si="99"/>
        <v>Ch 3 Practice 3.2.1: Dividing 2-digit numbers</v>
      </c>
      <c r="R52" s="83" t="s">
        <v>1812</v>
      </c>
      <c r="S52" s="83" t="s">
        <v>1041</v>
      </c>
      <c r="T52" s="83" t="s">
        <v>1042</v>
      </c>
      <c r="U52" s="102" t="s">
        <v>37</v>
      </c>
      <c r="V52" s="61" t="s">
        <v>5258</v>
      </c>
      <c r="W52" s="104">
        <v>9789814969406</v>
      </c>
      <c r="X52" s="102">
        <v>67</v>
      </c>
      <c r="Y52" s="61" t="s">
        <v>1814</v>
      </c>
      <c r="Z52" s="61" t="s">
        <v>5259</v>
      </c>
      <c r="AA52" s="61" t="s">
        <v>5413</v>
      </c>
      <c r="AB52" s="61" t="str">
        <f t="shared" si="0"/>
        <v>3.050 To divide a 2-digit number by a 1-digit number M3NS-IIh-54.1</v>
      </c>
      <c r="AC52" s="61" t="str">
        <f t="shared" ref="AC52:AD52" si="112">Y52</f>
        <v>1. Numbers and Number Sense</v>
      </c>
      <c r="AD52" s="61" t="str">
        <f t="shared" si="112"/>
        <v>G3.1.03 Multiplication / Division</v>
      </c>
      <c r="AE52" s="84" t="str">
        <f t="shared" si="2"/>
        <v>M3NS-IIh-54.1</v>
      </c>
      <c r="AF52" s="61" t="str">
        <f t="shared" ref="AF52:AG52" si="113">M52</f>
        <v>M3NS-IIh-54.1: Divides 2- to 3-digit numbers by 1- to 2-digit numbers without and with remainder.</v>
      </c>
      <c r="AG52" s="84" t="str">
        <f t="shared" si="113"/>
        <v>3.040 Divides 2- to 3-digit numbers by 1- to 2-digit numbers M3NS-IIh-54.1</v>
      </c>
      <c r="AH52" s="107">
        <v>3</v>
      </c>
      <c r="AI52" s="110" t="s">
        <v>4182</v>
      </c>
      <c r="AJ52" s="41" t="s">
        <v>5414</v>
      </c>
      <c r="AK52" s="61"/>
      <c r="AL52" s="84"/>
      <c r="AM52" s="61"/>
      <c r="AN52" s="61"/>
      <c r="AO52" s="110"/>
      <c r="AP52" s="103" t="s">
        <v>1818</v>
      </c>
      <c r="AQ52" s="103" t="str">
        <f t="shared" si="98"/>
        <v>Completed</v>
      </c>
      <c r="AR52" s="110"/>
    </row>
    <row r="53" spans="1:44" ht="15.75" customHeight="1" outlineLevel="1" x14ac:dyDescent="0.2">
      <c r="A53" s="487"/>
      <c r="B53" s="487"/>
      <c r="C53" s="502" t="s">
        <v>5421</v>
      </c>
      <c r="D53" s="73" t="s">
        <v>5422</v>
      </c>
      <c r="E53" s="73" t="s">
        <v>5423</v>
      </c>
      <c r="F53" s="73" t="s">
        <v>5424</v>
      </c>
      <c r="G53" s="111">
        <v>5</v>
      </c>
      <c r="H53" s="100" t="s">
        <v>2134</v>
      </c>
      <c r="I53" s="100" t="s">
        <v>2311</v>
      </c>
      <c r="J53" s="61" t="s">
        <v>5425</v>
      </c>
      <c r="K53" s="84" t="s">
        <v>5426</v>
      </c>
      <c r="L53" s="84" t="s">
        <v>5427</v>
      </c>
      <c r="M53" s="84" t="s">
        <v>5428</v>
      </c>
      <c r="N53" s="117" t="s">
        <v>5429</v>
      </c>
      <c r="O53" s="83" t="s">
        <v>1043</v>
      </c>
      <c r="P53" s="102" t="s">
        <v>5430</v>
      </c>
      <c r="Q53" s="83" t="str">
        <f t="shared" si="99"/>
        <v>Ch 3 Practice 3.3.1: Dividing 3-digit numbers by 1-digit numbers</v>
      </c>
      <c r="R53" s="83" t="s">
        <v>1812</v>
      </c>
      <c r="S53" s="83" t="s">
        <v>1041</v>
      </c>
      <c r="T53" s="83" t="s">
        <v>1042</v>
      </c>
      <c r="U53" s="102" t="s">
        <v>37</v>
      </c>
      <c r="V53" s="61" t="s">
        <v>5258</v>
      </c>
      <c r="W53" s="104">
        <v>9789814969406</v>
      </c>
      <c r="X53" s="102">
        <v>70</v>
      </c>
      <c r="Y53" s="61" t="s">
        <v>1814</v>
      </c>
      <c r="Z53" s="61" t="s">
        <v>5259</v>
      </c>
      <c r="AA53" s="61" t="s">
        <v>5413</v>
      </c>
      <c r="AB53" s="61" t="str">
        <f t="shared" si="0"/>
        <v>3.051 To divide a 3-digit number by a 1-digit number M3NS-IIh-54.2</v>
      </c>
      <c r="AC53" s="61" t="str">
        <f t="shared" ref="AC53:AD53" si="114">Y53</f>
        <v>1. Numbers and Number Sense</v>
      </c>
      <c r="AD53" s="61" t="str">
        <f t="shared" si="114"/>
        <v>G3.1.03 Multiplication / Division</v>
      </c>
      <c r="AE53" s="84" t="str">
        <f t="shared" si="2"/>
        <v>M3NS-IIh-54.2</v>
      </c>
      <c r="AF53" s="61" t="str">
        <f t="shared" ref="AF53:AG53" si="115">M53</f>
        <v>M3NS-IIh-54.2: Divides 2-3 digit numbers by 10 and 100 without or with remainder.</v>
      </c>
      <c r="AG53" s="84" t="str">
        <f t="shared" si="115"/>
        <v>3.041 Divides 2-3 digit numbers by 10 and 100 M3NS-IIh-54.2</v>
      </c>
      <c r="AH53" s="107">
        <v>3</v>
      </c>
      <c r="AI53" s="110" t="s">
        <v>4182</v>
      </c>
      <c r="AJ53" s="41" t="s">
        <v>5414</v>
      </c>
      <c r="AK53" s="61"/>
      <c r="AL53" s="84"/>
      <c r="AM53" s="61"/>
      <c r="AN53" s="61"/>
      <c r="AO53" s="110"/>
      <c r="AP53" s="103" t="s">
        <v>1818</v>
      </c>
      <c r="AQ53" s="103" t="str">
        <f t="shared" si="98"/>
        <v>Completed</v>
      </c>
      <c r="AR53" s="110"/>
    </row>
    <row r="54" spans="1:44" ht="15.75" customHeight="1" outlineLevel="1" x14ac:dyDescent="0.2">
      <c r="A54" s="487"/>
      <c r="B54" s="487"/>
      <c r="C54" s="487"/>
      <c r="D54" s="73" t="s">
        <v>5431</v>
      </c>
      <c r="E54" s="73" t="s">
        <v>5432</v>
      </c>
      <c r="F54" s="73" t="s">
        <v>5433</v>
      </c>
      <c r="G54" s="111">
        <v>9</v>
      </c>
      <c r="H54" s="100"/>
      <c r="I54" s="100"/>
      <c r="J54" s="61" t="s">
        <v>5434</v>
      </c>
      <c r="K54" s="84" t="s">
        <v>5408</v>
      </c>
      <c r="L54" s="84" t="s">
        <v>5409</v>
      </c>
      <c r="M54" s="84" t="s">
        <v>5410</v>
      </c>
      <c r="N54" s="117" t="s">
        <v>5411</v>
      </c>
      <c r="O54" s="83" t="s">
        <v>1043</v>
      </c>
      <c r="P54" s="102" t="s">
        <v>5435</v>
      </c>
      <c r="Q54" s="83" t="str">
        <f t="shared" si="99"/>
        <v>Ch 3 Practice 3.3.2: Checking reasonableness</v>
      </c>
      <c r="R54" s="83" t="s">
        <v>1812</v>
      </c>
      <c r="S54" s="83" t="s">
        <v>1041</v>
      </c>
      <c r="T54" s="83" t="s">
        <v>1042</v>
      </c>
      <c r="U54" s="102" t="s">
        <v>37</v>
      </c>
      <c r="V54" s="61" t="s">
        <v>5258</v>
      </c>
      <c r="W54" s="104">
        <v>9789814969406</v>
      </c>
      <c r="X54" s="102">
        <v>70</v>
      </c>
      <c r="Y54" s="61" t="s">
        <v>1814</v>
      </c>
      <c r="Z54" s="61" t="s">
        <v>5259</v>
      </c>
      <c r="AA54" s="61" t="s">
        <v>5413</v>
      </c>
      <c r="AB54" s="61" t="str">
        <f t="shared" si="0"/>
        <v>3.052 To check reasonableness of an answer in division M3NS-IIi-55.1</v>
      </c>
      <c r="AC54" s="61" t="str">
        <f t="shared" ref="AC54:AD54" si="116">Y54</f>
        <v>1. Numbers and Number Sense</v>
      </c>
      <c r="AD54" s="61" t="str">
        <f t="shared" si="116"/>
        <v>G3.1.03 Multiplication / Division</v>
      </c>
      <c r="AE54" s="84" t="str">
        <f t="shared" si="2"/>
        <v>M3NS-IIi-55.1</v>
      </c>
      <c r="AF54" s="61" t="str">
        <f t="shared" ref="AF54:AG54" si="117">M54</f>
        <v>M3NS-IIi-55.1: Estimates the quotient of 2- to 3-digit numbers by 1- to 2-digit numbers.</v>
      </c>
      <c r="AG54" s="84" t="str">
        <f t="shared" si="117"/>
        <v>3.042 Estimates the quotient of 2- to 3-digit numbers by 1- to 2-digit numbers M3NS-IIi-55.1</v>
      </c>
      <c r="AH54" s="107">
        <v>3</v>
      </c>
      <c r="AI54" s="110" t="s">
        <v>5363</v>
      </c>
      <c r="AJ54" s="41" t="s">
        <v>5324</v>
      </c>
      <c r="AK54" s="61"/>
      <c r="AL54" s="84"/>
      <c r="AM54" s="61"/>
      <c r="AN54" s="61"/>
      <c r="AO54" s="110"/>
      <c r="AP54" s="103" t="s">
        <v>1818</v>
      </c>
      <c r="AQ54" s="103" t="str">
        <f t="shared" si="98"/>
        <v>Completed</v>
      </c>
      <c r="AR54" s="115" t="s">
        <v>5029</v>
      </c>
    </row>
    <row r="55" spans="1:44" ht="15.75" customHeight="1" outlineLevel="1" x14ac:dyDescent="0.2">
      <c r="A55" s="487"/>
      <c r="B55" s="471"/>
      <c r="C55" s="471"/>
      <c r="D55" s="73" t="s">
        <v>5436</v>
      </c>
      <c r="E55" s="73" t="s">
        <v>5437</v>
      </c>
      <c r="F55" s="73" t="s">
        <v>5438</v>
      </c>
      <c r="G55" s="111">
        <v>10</v>
      </c>
      <c r="H55" s="100"/>
      <c r="I55" s="100"/>
      <c r="J55" s="61" t="s">
        <v>5439</v>
      </c>
      <c r="K55" s="84" t="s">
        <v>5426</v>
      </c>
      <c r="L55" s="84" t="s">
        <v>5427</v>
      </c>
      <c r="M55" s="84" t="s">
        <v>5428</v>
      </c>
      <c r="N55" s="117" t="s">
        <v>5429</v>
      </c>
      <c r="O55" s="83" t="s">
        <v>1043</v>
      </c>
      <c r="P55" s="102" t="s">
        <v>5440</v>
      </c>
      <c r="Q55" s="83" t="str">
        <f t="shared" si="99"/>
        <v>Ch 3 Practice 3.3.3: Dividing whole numbers by 10</v>
      </c>
      <c r="R55" s="83" t="s">
        <v>1812</v>
      </c>
      <c r="S55" s="83" t="s">
        <v>1041</v>
      </c>
      <c r="T55" s="83" t="s">
        <v>1042</v>
      </c>
      <c r="U55" s="102" t="s">
        <v>37</v>
      </c>
      <c r="V55" s="61" t="s">
        <v>5258</v>
      </c>
      <c r="W55" s="104">
        <v>9789814969406</v>
      </c>
      <c r="X55" s="102">
        <v>70</v>
      </c>
      <c r="Y55" s="61" t="s">
        <v>1814</v>
      </c>
      <c r="Z55" s="61" t="s">
        <v>5259</v>
      </c>
      <c r="AA55" s="61" t="s">
        <v>5413</v>
      </c>
      <c r="AB55" s="61" t="str">
        <f t="shared" si="0"/>
        <v>3.053 To divide a whole number up to 3 digits by 10 M3NS-IIh-54.2</v>
      </c>
      <c r="AC55" s="61" t="str">
        <f t="shared" ref="AC55:AD55" si="118">Y55</f>
        <v>1. Numbers and Number Sense</v>
      </c>
      <c r="AD55" s="61" t="str">
        <f t="shared" si="118"/>
        <v>G3.1.03 Multiplication / Division</v>
      </c>
      <c r="AE55" s="84" t="str">
        <f t="shared" si="2"/>
        <v>M3NS-IIh-54.2</v>
      </c>
      <c r="AF55" s="61" t="str">
        <f t="shared" ref="AF55:AG55" si="119">M55</f>
        <v>M3NS-IIh-54.2: Divides 2-3 digit numbers by 10 and 100 without or with remainder.</v>
      </c>
      <c r="AG55" s="84" t="str">
        <f t="shared" si="119"/>
        <v>3.041 Divides 2-3 digit numbers by 10 and 100 M3NS-IIh-54.2</v>
      </c>
      <c r="AH55" s="107">
        <v>3</v>
      </c>
      <c r="AI55" s="89" t="s">
        <v>4319</v>
      </c>
      <c r="AJ55" s="61" t="s">
        <v>5441</v>
      </c>
      <c r="AK55" s="61"/>
      <c r="AL55" s="84"/>
      <c r="AM55" s="61"/>
      <c r="AN55" s="61"/>
      <c r="AO55" s="110"/>
      <c r="AP55" s="103" t="s">
        <v>1818</v>
      </c>
      <c r="AQ55" s="103" t="str">
        <f t="shared" si="98"/>
        <v>Completed</v>
      </c>
      <c r="AR55" s="115" t="s">
        <v>5029</v>
      </c>
    </row>
    <row r="56" spans="1:44" ht="15.75" customHeight="1" outlineLevel="1" x14ac:dyDescent="0.2">
      <c r="A56" s="487"/>
      <c r="B56" s="502" t="s">
        <v>226</v>
      </c>
      <c r="C56" s="502" t="s">
        <v>227</v>
      </c>
      <c r="D56" s="73" t="s">
        <v>5442</v>
      </c>
      <c r="E56" s="73" t="s">
        <v>5443</v>
      </c>
      <c r="F56" s="73" t="s">
        <v>5444</v>
      </c>
      <c r="G56" s="111">
        <v>11</v>
      </c>
      <c r="H56" s="100"/>
      <c r="I56" s="100"/>
      <c r="J56" s="61" t="s">
        <v>5445</v>
      </c>
      <c r="K56" s="84" t="s">
        <v>5446</v>
      </c>
      <c r="L56" s="84" t="s">
        <v>5447</v>
      </c>
      <c r="M56" s="84" t="s">
        <v>5448</v>
      </c>
      <c r="N56" s="117" t="s">
        <v>5449</v>
      </c>
      <c r="O56" s="83" t="s">
        <v>1043</v>
      </c>
      <c r="P56" s="102" t="s">
        <v>5450</v>
      </c>
      <c r="Q56" s="83" t="str">
        <f t="shared" si="99"/>
        <v>Ch 3 Practice 4.1.1: Using bar models</v>
      </c>
      <c r="R56" s="83" t="s">
        <v>1812</v>
      </c>
      <c r="S56" s="83" t="s">
        <v>1041</v>
      </c>
      <c r="T56" s="83" t="s">
        <v>1042</v>
      </c>
      <c r="U56" s="102" t="s">
        <v>37</v>
      </c>
      <c r="V56" s="61" t="s">
        <v>5258</v>
      </c>
      <c r="W56" s="104">
        <v>9789814969406</v>
      </c>
      <c r="X56" s="102">
        <v>76</v>
      </c>
      <c r="Y56" s="61" t="s">
        <v>1814</v>
      </c>
      <c r="Z56" s="61" t="s">
        <v>5259</v>
      </c>
      <c r="AA56" s="61" t="s">
        <v>2438</v>
      </c>
      <c r="AB56" s="61" t="str">
        <f t="shared" si="0"/>
        <v>3.054 To use a comparison or a part-whole bar model to represent a multiplication or division situation M3NS-IIe-45.3</v>
      </c>
      <c r="AC56" s="61" t="str">
        <f t="shared" ref="AC56:AD56" si="120">Y56</f>
        <v>1. Numbers and Number Sense</v>
      </c>
      <c r="AD56" s="61" t="str">
        <f t="shared" si="120"/>
        <v>G3.1.03 Multiplication / Division</v>
      </c>
      <c r="AE56" s="84" t="str">
        <f t="shared" si="2"/>
        <v>M3NS-IIe-45.3</v>
      </c>
      <c r="AF56" s="61" t="str">
        <f t="shared" ref="AF56:AG56" si="121">M56</f>
        <v>M3NS-IIe-45.3: Solves routine and non-routine problems involving multiplication without or with addition and subtraction of whole numbers including money using appropriate problem solving strategies and tools.</v>
      </c>
      <c r="AG56" s="84" t="str">
        <f t="shared" si="121"/>
        <v>3.035 Solves routine and non-routine problems involving multiplication without or with addition and subtraction of whole numbers M3NS-IIe-45.3</v>
      </c>
      <c r="AH56" s="107">
        <v>3</v>
      </c>
      <c r="AI56" s="89" t="s">
        <v>4195</v>
      </c>
      <c r="AJ56" s="61" t="s">
        <v>5451</v>
      </c>
      <c r="AK56" s="61"/>
      <c r="AL56" s="84"/>
      <c r="AM56" s="61"/>
      <c r="AN56" s="61"/>
      <c r="AO56" s="110"/>
      <c r="AP56" s="103" t="s">
        <v>1818</v>
      </c>
      <c r="AQ56" s="103" t="str">
        <f t="shared" si="98"/>
        <v>Completed</v>
      </c>
      <c r="AR56" s="110"/>
    </row>
    <row r="57" spans="1:44" ht="15.75" customHeight="1" outlineLevel="1" x14ac:dyDescent="0.2">
      <c r="A57" s="471"/>
      <c r="B57" s="471"/>
      <c r="C57" s="471"/>
      <c r="D57" s="73" t="s">
        <v>5452</v>
      </c>
      <c r="E57" s="73" t="s">
        <v>5453</v>
      </c>
      <c r="F57" s="73" t="s">
        <v>5454</v>
      </c>
      <c r="G57" s="111">
        <v>12</v>
      </c>
      <c r="H57" s="100" t="s">
        <v>5455</v>
      </c>
      <c r="I57" s="100" t="s">
        <v>2172</v>
      </c>
      <c r="J57" s="61" t="s">
        <v>5456</v>
      </c>
      <c r="K57" s="84" t="s">
        <v>5457</v>
      </c>
      <c r="L57" s="84" t="s">
        <v>5458</v>
      </c>
      <c r="M57" s="84" t="s">
        <v>5459</v>
      </c>
      <c r="N57" s="117" t="s">
        <v>5460</v>
      </c>
      <c r="O57" s="83" t="s">
        <v>1043</v>
      </c>
      <c r="P57" s="102" t="s">
        <v>5461</v>
      </c>
      <c r="Q57" s="83" t="str">
        <f t="shared" si="99"/>
        <v>Ch 3 Practice 4.1.2: Word problems</v>
      </c>
      <c r="R57" s="83" t="s">
        <v>1812</v>
      </c>
      <c r="S57" s="83" t="s">
        <v>1041</v>
      </c>
      <c r="T57" s="83" t="s">
        <v>1042</v>
      </c>
      <c r="U57" s="102" t="s">
        <v>37</v>
      </c>
      <c r="V57" s="61" t="s">
        <v>5258</v>
      </c>
      <c r="W57" s="104">
        <v>9789814969406</v>
      </c>
      <c r="X57" s="102">
        <v>76</v>
      </c>
      <c r="Y57" s="61" t="s">
        <v>1814</v>
      </c>
      <c r="Z57" s="61" t="s">
        <v>5259</v>
      </c>
      <c r="AA57" s="61" t="s">
        <v>2438</v>
      </c>
      <c r="AB57" s="61" t="str">
        <f t="shared" si="0"/>
        <v>3.055 To solve up to 2-step word problems on multiplication or division M3NS-IIj-56.2</v>
      </c>
      <c r="AC57" s="61" t="str">
        <f t="shared" ref="AC57:AD57" si="122">Y57</f>
        <v>1. Numbers and Number Sense</v>
      </c>
      <c r="AD57" s="61" t="str">
        <f t="shared" si="122"/>
        <v>G3.1.03 Multiplication / Division</v>
      </c>
      <c r="AE57" s="84" t="str">
        <f t="shared" si="2"/>
        <v>M3NS-IIj-56.2</v>
      </c>
      <c r="AF57" s="61" t="str">
        <f t="shared" ref="AF57:AG57" si="123">M57</f>
        <v>M3NS-IIj-56.2: Solves routine and non-routine problems involving division of 2- to 4-digit numbers by 1- to 2-digit numbers without or with any of the other operations of whole numbers including money using appropriate problem solving strategies and tools.</v>
      </c>
      <c r="AG57" s="84" t="str">
        <f t="shared" si="123"/>
        <v>3.044 Solves routine and non-routine problems involving division of 2- to 4-digit numbers by 1- to 2-digit numbers without or with any of the other operations of whole numbers M3NS-IIj-56.2</v>
      </c>
      <c r="AH57" s="107">
        <v>3</v>
      </c>
      <c r="AI57" s="61" t="s">
        <v>5462</v>
      </c>
      <c r="AJ57" s="61" t="s">
        <v>5463</v>
      </c>
      <c r="AK57" s="61"/>
      <c r="AL57" s="84"/>
      <c r="AM57" s="61"/>
      <c r="AN57" s="61"/>
      <c r="AO57" s="110"/>
      <c r="AP57" s="103" t="s">
        <v>1818</v>
      </c>
      <c r="AQ57" s="103" t="str">
        <f t="shared" si="98"/>
        <v>Completed</v>
      </c>
      <c r="AR57" s="110"/>
    </row>
    <row r="58" spans="1:44" ht="15.75" customHeight="1" outlineLevel="1" x14ac:dyDescent="0.2">
      <c r="A58" s="502" t="s">
        <v>5464</v>
      </c>
      <c r="B58" s="502" t="s">
        <v>5465</v>
      </c>
      <c r="C58" s="502" t="s">
        <v>5466</v>
      </c>
      <c r="D58" s="61" t="s">
        <v>5467</v>
      </c>
      <c r="E58" s="61" t="s">
        <v>5468</v>
      </c>
      <c r="F58" s="61" t="s">
        <v>5469</v>
      </c>
      <c r="G58" s="99">
        <v>1</v>
      </c>
      <c r="H58" s="100"/>
      <c r="I58" s="100"/>
      <c r="J58" s="61" t="s">
        <v>5470</v>
      </c>
      <c r="K58" s="84" t="s">
        <v>5471</v>
      </c>
      <c r="L58" s="84" t="s">
        <v>5472</v>
      </c>
      <c r="M58" s="84" t="s">
        <v>5473</v>
      </c>
      <c r="N58" s="188" t="s">
        <v>5474</v>
      </c>
      <c r="O58" s="83" t="s">
        <v>1043</v>
      </c>
      <c r="P58" s="102" t="s">
        <v>5475</v>
      </c>
      <c r="Q58" s="83" t="str">
        <f t="shared" si="99"/>
        <v>Ch 4 Practice 1.1.1: Multiplying numbers in any order</v>
      </c>
      <c r="R58" s="83" t="s">
        <v>1812</v>
      </c>
      <c r="S58" s="83" t="s">
        <v>1041</v>
      </c>
      <c r="T58" s="83" t="s">
        <v>1042</v>
      </c>
      <c r="U58" s="102" t="s">
        <v>37</v>
      </c>
      <c r="V58" s="61" t="s">
        <v>5476</v>
      </c>
      <c r="W58" s="104">
        <v>9789814969406</v>
      </c>
      <c r="X58" s="102">
        <v>80</v>
      </c>
      <c r="Y58" s="61" t="s">
        <v>1814</v>
      </c>
      <c r="Z58" s="61" t="s">
        <v>5259</v>
      </c>
      <c r="AA58" s="61" t="s">
        <v>5477</v>
      </c>
      <c r="AB58" s="61" t="str">
        <f t="shared" si="0"/>
        <v>3.056 To observe the commutative and distributive properties of multiplication M3NS-IIa-41.2/M3NS-IIb-40.4</v>
      </c>
      <c r="AC58" s="61" t="str">
        <f t="shared" ref="AC58:AD58" si="124">Y58</f>
        <v>1. Numbers and Number Sense</v>
      </c>
      <c r="AD58" s="61" t="str">
        <f t="shared" si="124"/>
        <v>G3.1.03 Multiplication / Division</v>
      </c>
      <c r="AE58" s="84" t="str">
        <f t="shared" si="2"/>
        <v>M3NS-IIa-41.2/M3NS-IIb-40.4</v>
      </c>
      <c r="AF58" s="61" t="str">
        <f t="shared" ref="AF58:AG58" si="125">M58</f>
        <v>M3NS-IIa-41.2: Visualizes multiplication of numbers 1 to 10 by 6, 7, 8 and 9.
M3NS-IIb-40.4: Applies the commutative property of multiplication.</v>
      </c>
      <c r="AG58" s="84" t="str">
        <f t="shared" si="125"/>
        <v>3.023 Visualizes multiplication of numbers 1 to 10 by 6, 7, 8 and 9 M3NS-IIa-41.2
3.025 Applies the commutative property of multiplication M3NS-IIb-40.4</v>
      </c>
      <c r="AH58" s="107">
        <v>4</v>
      </c>
      <c r="AI58" s="89" t="s">
        <v>4031</v>
      </c>
      <c r="AJ58" s="61" t="s">
        <v>5478</v>
      </c>
      <c r="AK58" s="61"/>
      <c r="AL58" s="84"/>
      <c r="AM58" s="61"/>
      <c r="AN58" s="61"/>
      <c r="AO58" s="110"/>
      <c r="AP58" s="103" t="s">
        <v>1818</v>
      </c>
      <c r="AQ58" s="103" t="str">
        <f t="shared" si="98"/>
        <v>Completed</v>
      </c>
      <c r="AR58" s="110"/>
    </row>
    <row r="59" spans="1:44" ht="15.75" customHeight="1" outlineLevel="1" x14ac:dyDescent="0.2">
      <c r="A59" s="487"/>
      <c r="B59" s="487"/>
      <c r="C59" s="487"/>
      <c r="D59" s="61" t="s">
        <v>5479</v>
      </c>
      <c r="E59" s="61" t="s">
        <v>5480</v>
      </c>
      <c r="F59" s="61" t="s">
        <v>5481</v>
      </c>
      <c r="G59" s="99">
        <v>2</v>
      </c>
      <c r="H59" s="100"/>
      <c r="I59" s="100"/>
      <c r="J59" s="61" t="s">
        <v>5482</v>
      </c>
      <c r="K59" s="84" t="s">
        <v>5483</v>
      </c>
      <c r="L59" s="84" t="s">
        <v>5484</v>
      </c>
      <c r="M59" s="84" t="s">
        <v>5485</v>
      </c>
      <c r="N59" s="188" t="s">
        <v>5486</v>
      </c>
      <c r="O59" s="83" t="s">
        <v>1043</v>
      </c>
      <c r="P59" s="102" t="s">
        <v>5487</v>
      </c>
      <c r="Q59" s="83" t="str">
        <f t="shared" si="99"/>
        <v>Ch 4 Practice 1.1.2: Multiplying by 6</v>
      </c>
      <c r="R59" s="83" t="s">
        <v>1812</v>
      </c>
      <c r="S59" s="83" t="s">
        <v>1041</v>
      </c>
      <c r="T59" s="83" t="s">
        <v>1042</v>
      </c>
      <c r="U59" s="102" t="s">
        <v>37</v>
      </c>
      <c r="V59" s="61" t="s">
        <v>5476</v>
      </c>
      <c r="W59" s="104">
        <v>9789814969406</v>
      </c>
      <c r="X59" s="102">
        <v>80</v>
      </c>
      <c r="Y59" s="61" t="s">
        <v>1814</v>
      </c>
      <c r="Z59" s="61" t="s">
        <v>5259</v>
      </c>
      <c r="AA59" s="61" t="s">
        <v>5477</v>
      </c>
      <c r="AB59" s="61" t="str">
        <f t="shared" si="0"/>
        <v>3.057 To multiply numbers within the multiplication table of 6 M3NS-IIa-41.2/M3NS-IIa-41.3</v>
      </c>
      <c r="AC59" s="61" t="str">
        <f t="shared" ref="AC59:AD59" si="126">Y59</f>
        <v>1. Numbers and Number Sense</v>
      </c>
      <c r="AD59" s="61" t="str">
        <f t="shared" si="126"/>
        <v>G3.1.03 Multiplication / Division</v>
      </c>
      <c r="AE59" s="84" t="str">
        <f t="shared" si="2"/>
        <v>M3NS-IIa-41.2/M3NS-IIa-41.3</v>
      </c>
      <c r="AF59" s="61" t="str">
        <f t="shared" ref="AF59:AG59" si="127">M59</f>
        <v>M3NS-IIa-41.2: Visualizes multiplication of numbers 1 to 10 by 6, 7, 8 and 9.
M3NS-IIa-41.3: Visualizes and states basic multiplication facts for numbers up to 10.</v>
      </c>
      <c r="AG59" s="84" t="str">
        <f t="shared" si="127"/>
        <v xml:space="preserve">3.023 Visualizes multiplication of numbers 1 to 10 by 6, 7, 8 and 9 M3NS-IIa-41.2
3.026 Visualizes and states basic multiplication facts for numbers up to 10 M3NS-IIa-41.3 </v>
      </c>
      <c r="AH59" s="107">
        <v>4</v>
      </c>
      <c r="AI59" s="89" t="s">
        <v>4056</v>
      </c>
      <c r="AJ59" s="61" t="s">
        <v>4045</v>
      </c>
      <c r="AK59" s="61"/>
      <c r="AL59" s="84"/>
      <c r="AM59" s="61"/>
      <c r="AN59" s="61"/>
      <c r="AO59" s="110"/>
      <c r="AP59" s="103" t="s">
        <v>1818</v>
      </c>
      <c r="AQ59" s="103" t="str">
        <f t="shared" si="98"/>
        <v>Completed</v>
      </c>
      <c r="AR59" s="110"/>
    </row>
    <row r="60" spans="1:44" ht="15.75" customHeight="1" outlineLevel="1" x14ac:dyDescent="0.2">
      <c r="A60" s="487"/>
      <c r="B60" s="487"/>
      <c r="C60" s="471"/>
      <c r="D60" s="61" t="s">
        <v>5488</v>
      </c>
      <c r="E60" s="61" t="s">
        <v>5489</v>
      </c>
      <c r="F60" s="61" t="s">
        <v>5490</v>
      </c>
      <c r="G60" s="99">
        <v>3</v>
      </c>
      <c r="H60" s="100" t="s">
        <v>2140</v>
      </c>
      <c r="I60" s="100"/>
      <c r="J60" s="61" t="s">
        <v>5491</v>
      </c>
      <c r="K60" s="84" t="s">
        <v>5483</v>
      </c>
      <c r="L60" s="84" t="s">
        <v>5484</v>
      </c>
      <c r="M60" s="84" t="s">
        <v>5485</v>
      </c>
      <c r="N60" s="188" t="s">
        <v>5486</v>
      </c>
      <c r="O60" s="83" t="s">
        <v>1043</v>
      </c>
      <c r="P60" s="102" t="s">
        <v>5492</v>
      </c>
      <c r="Q60" s="83" t="str">
        <f t="shared" si="99"/>
        <v>Ch 4 Practice 1.1.3: Multiplication Table of 6</v>
      </c>
      <c r="R60" s="83" t="s">
        <v>1812</v>
      </c>
      <c r="S60" s="83" t="s">
        <v>1041</v>
      </c>
      <c r="T60" s="83" t="s">
        <v>1042</v>
      </c>
      <c r="U60" s="102" t="s">
        <v>37</v>
      </c>
      <c r="V60" s="61" t="s">
        <v>5476</v>
      </c>
      <c r="W60" s="104">
        <v>9789814969406</v>
      </c>
      <c r="X60" s="102">
        <v>80</v>
      </c>
      <c r="Y60" s="61" t="s">
        <v>1814</v>
      </c>
      <c r="Z60" s="61" t="s">
        <v>5259</v>
      </c>
      <c r="AA60" s="61" t="s">
        <v>5477</v>
      </c>
      <c r="AB60" s="61" t="str">
        <f t="shared" si="0"/>
        <v>3.058 To build up the multiplication table of 6 and commit the multiplication facts to memory M3NS-IIa-41.2/M3NS-IIa-41.3</v>
      </c>
      <c r="AC60" s="61" t="str">
        <f t="shared" ref="AC60:AD60" si="128">Y60</f>
        <v>1. Numbers and Number Sense</v>
      </c>
      <c r="AD60" s="61" t="str">
        <f t="shared" si="128"/>
        <v>G3.1.03 Multiplication / Division</v>
      </c>
      <c r="AE60" s="84" t="str">
        <f t="shared" si="2"/>
        <v>M3NS-IIa-41.2/M3NS-IIa-41.3</v>
      </c>
      <c r="AF60" s="61" t="str">
        <f t="shared" ref="AF60:AG60" si="129">M60</f>
        <v>M3NS-IIa-41.2: Visualizes multiplication of numbers 1 to 10 by 6, 7, 8 and 9.
M3NS-IIa-41.3: Visualizes and states basic multiplication facts for numbers up to 10.</v>
      </c>
      <c r="AG60" s="84" t="str">
        <f t="shared" si="129"/>
        <v xml:space="preserve">3.023 Visualizes multiplication of numbers 1 to 10 by 6, 7, 8 and 9 M3NS-IIa-41.2
3.026 Visualizes and states basic multiplication facts for numbers up to 10 M3NS-IIa-41.3 </v>
      </c>
      <c r="AH60" s="107">
        <v>4</v>
      </c>
      <c r="AI60" s="61" t="s">
        <v>5493</v>
      </c>
      <c r="AJ60" s="61" t="s">
        <v>5494</v>
      </c>
      <c r="AK60" s="61"/>
      <c r="AL60" s="84"/>
      <c r="AM60" s="61"/>
      <c r="AN60" s="61"/>
      <c r="AO60" s="110"/>
      <c r="AP60" s="103" t="s">
        <v>1818</v>
      </c>
      <c r="AQ60" s="103" t="str">
        <f t="shared" si="98"/>
        <v>Completed</v>
      </c>
      <c r="AR60" s="110"/>
    </row>
    <row r="61" spans="1:44" ht="15.75" customHeight="1" outlineLevel="1" x14ac:dyDescent="0.2">
      <c r="A61" s="487"/>
      <c r="B61" s="487"/>
      <c r="C61" s="61" t="s">
        <v>5495</v>
      </c>
      <c r="D61" s="61" t="s">
        <v>5496</v>
      </c>
      <c r="E61" s="61" t="s">
        <v>5497</v>
      </c>
      <c r="F61" s="61" t="s">
        <v>5498</v>
      </c>
      <c r="G61" s="99">
        <v>4</v>
      </c>
      <c r="H61" s="100"/>
      <c r="I61" s="100"/>
      <c r="J61" s="61" t="s">
        <v>5499</v>
      </c>
      <c r="K61" s="84" t="s">
        <v>5500</v>
      </c>
      <c r="L61" s="84" t="s">
        <v>5501</v>
      </c>
      <c r="M61" s="84" t="s">
        <v>5502</v>
      </c>
      <c r="N61" s="117" t="s">
        <v>5503</v>
      </c>
      <c r="O61" s="83" t="s">
        <v>1043</v>
      </c>
      <c r="P61" s="102" t="s">
        <v>5504</v>
      </c>
      <c r="Q61" s="83" t="str">
        <f t="shared" si="99"/>
        <v>Ch 4 Practice 1.2.1: Dividing by 6</v>
      </c>
      <c r="R61" s="83" t="s">
        <v>1812</v>
      </c>
      <c r="S61" s="83" t="s">
        <v>1041</v>
      </c>
      <c r="T61" s="83" t="s">
        <v>1042</v>
      </c>
      <c r="U61" s="102" t="s">
        <v>37</v>
      </c>
      <c r="V61" s="61" t="s">
        <v>5476</v>
      </c>
      <c r="W61" s="104">
        <v>9789814969406</v>
      </c>
      <c r="X61" s="102">
        <v>81</v>
      </c>
      <c r="Y61" s="61" t="s">
        <v>1814</v>
      </c>
      <c r="Z61" s="61" t="s">
        <v>5259</v>
      </c>
      <c r="AA61" s="61" t="s">
        <v>5477</v>
      </c>
      <c r="AB61" s="61" t="str">
        <f t="shared" si="0"/>
        <v>3.059 To divide numbers within the multiplication table of 6 M3NS-IIg-51.2</v>
      </c>
      <c r="AC61" s="61" t="str">
        <f t="shared" ref="AC61:AD61" si="130">Y61</f>
        <v>1. Numbers and Number Sense</v>
      </c>
      <c r="AD61" s="61" t="str">
        <f t="shared" si="130"/>
        <v>G3.1.03 Multiplication / Division</v>
      </c>
      <c r="AE61" s="84" t="str">
        <f t="shared" si="2"/>
        <v>M3NS-IIg-51.2</v>
      </c>
      <c r="AF61" s="61" t="str">
        <f t="shared" ref="AF61:AG61" si="131">M61</f>
        <v>M3NS-IIg-51.2: Visualizes division of numbers up to 100 by 6,7,8, and 9.</v>
      </c>
      <c r="AG61" s="84" t="str">
        <f t="shared" si="131"/>
        <v>3.038 Visualizes division of numbers up to 100 by 6, 7, 8, and 9 M3NS-IIg-51.2</v>
      </c>
      <c r="AH61" s="107">
        <v>4</v>
      </c>
      <c r="AI61" s="61" t="s">
        <v>5505</v>
      </c>
      <c r="AJ61" s="61" t="s">
        <v>5506</v>
      </c>
      <c r="AK61" s="61"/>
      <c r="AL61" s="84"/>
      <c r="AM61" s="61"/>
      <c r="AN61" s="61"/>
      <c r="AO61" s="110"/>
      <c r="AP61" s="103" t="s">
        <v>1818</v>
      </c>
      <c r="AQ61" s="103" t="str">
        <f t="shared" si="98"/>
        <v>Completed</v>
      </c>
      <c r="AR61" s="110"/>
    </row>
    <row r="62" spans="1:44" ht="15.75" customHeight="1" outlineLevel="1" x14ac:dyDescent="0.2">
      <c r="A62" s="487"/>
      <c r="B62" s="487"/>
      <c r="C62" s="61" t="s">
        <v>5507</v>
      </c>
      <c r="D62" s="137" t="s">
        <v>5508</v>
      </c>
      <c r="E62" s="137" t="s">
        <v>5509</v>
      </c>
      <c r="F62" s="137" t="s">
        <v>5510</v>
      </c>
      <c r="G62" s="99">
        <v>5</v>
      </c>
      <c r="H62" s="100"/>
      <c r="I62" s="100" t="s">
        <v>2619</v>
      </c>
      <c r="J62" s="137" t="s">
        <v>5511</v>
      </c>
      <c r="K62" s="139" t="s">
        <v>5277</v>
      </c>
      <c r="L62" s="139" t="s">
        <v>5512</v>
      </c>
      <c r="M62" s="139" t="s">
        <v>5279</v>
      </c>
      <c r="N62" s="222" t="s">
        <v>5280</v>
      </c>
      <c r="O62" s="140" t="s">
        <v>1043</v>
      </c>
      <c r="P62" s="141" t="s">
        <v>5508</v>
      </c>
      <c r="Q62" s="140" t="str">
        <f t="shared" si="99"/>
        <v>Ch 4 Practice 1.3.1: Multiply a 2-digit or 3-digit number by 6</v>
      </c>
      <c r="R62" s="140" t="s">
        <v>1812</v>
      </c>
      <c r="S62" s="140" t="s">
        <v>1041</v>
      </c>
      <c r="T62" s="140" t="s">
        <v>1042</v>
      </c>
      <c r="U62" s="141" t="s">
        <v>37</v>
      </c>
      <c r="V62" s="137" t="s">
        <v>5476</v>
      </c>
      <c r="W62" s="143">
        <v>9789814969406</v>
      </c>
      <c r="X62" s="141">
        <v>83</v>
      </c>
      <c r="Y62" s="137" t="s">
        <v>1814</v>
      </c>
      <c r="Z62" s="137" t="s">
        <v>5259</v>
      </c>
      <c r="AA62" s="137" t="s">
        <v>5477</v>
      </c>
      <c r="AB62" s="137" t="str">
        <f t="shared" si="0"/>
        <v>3.059a Multiply a 2-digit or 3-digit number by 6 M3NS-IIc-43.1</v>
      </c>
      <c r="AC62" s="137" t="str">
        <f t="shared" ref="AC62:AD62" si="132">Y62</f>
        <v>1. Numbers and Number Sense</v>
      </c>
      <c r="AD62" s="137" t="str">
        <f t="shared" si="132"/>
        <v>G3.1.03 Multiplication / Division</v>
      </c>
      <c r="AE62" s="139" t="str">
        <f t="shared" si="2"/>
        <v>M3NS-IIc-43.1</v>
      </c>
      <c r="AF62" s="137" t="str">
        <f t="shared" ref="AF62:AG62" si="133">M62</f>
        <v>M3NS-IIc-43.1: Multiplies 2- to 3-digit numbers by 1-digit numbers without or with regrouping.</v>
      </c>
      <c r="AG62" s="139" t="str">
        <f t="shared" si="133"/>
        <v>3.028 Multiplies 2- to 3-digit numbers by 1-digit numbers without or with regrouping M3NS-IIc-43.1</v>
      </c>
      <c r="AH62" s="146">
        <v>4</v>
      </c>
      <c r="AI62" s="147" t="s">
        <v>5492</v>
      </c>
      <c r="AJ62" s="147" t="s">
        <v>5490</v>
      </c>
      <c r="AK62" s="137"/>
      <c r="AL62" s="139"/>
      <c r="AM62" s="137"/>
      <c r="AN62" s="137"/>
      <c r="AO62" s="148"/>
      <c r="AP62" s="103" t="s">
        <v>1818</v>
      </c>
      <c r="AQ62" s="103" t="str">
        <f t="shared" si="98"/>
        <v>Completed</v>
      </c>
      <c r="AR62" s="148"/>
    </row>
    <row r="63" spans="1:44" ht="15.75" customHeight="1" outlineLevel="1" x14ac:dyDescent="0.2">
      <c r="A63" s="487"/>
      <c r="B63" s="471"/>
      <c r="C63" s="61" t="s">
        <v>5513</v>
      </c>
      <c r="D63" s="137" t="s">
        <v>5514</v>
      </c>
      <c r="E63" s="137" t="s">
        <v>5515</v>
      </c>
      <c r="F63" s="137" t="s">
        <v>5516</v>
      </c>
      <c r="G63" s="99">
        <v>6</v>
      </c>
      <c r="H63" s="100"/>
      <c r="I63" s="100" t="s">
        <v>4719</v>
      </c>
      <c r="J63" s="137" t="s">
        <v>5517</v>
      </c>
      <c r="K63" s="139" t="s">
        <v>5500</v>
      </c>
      <c r="L63" s="139" t="s">
        <v>5518</v>
      </c>
      <c r="M63" s="139" t="s">
        <v>5502</v>
      </c>
      <c r="N63" s="222" t="s">
        <v>5503</v>
      </c>
      <c r="O63" s="140" t="s">
        <v>1043</v>
      </c>
      <c r="P63" s="141" t="s">
        <v>5514</v>
      </c>
      <c r="Q63" s="140" t="str">
        <f t="shared" si="99"/>
        <v>Ch 4 Practice 1.4.1: Divide a 2-digit or 3-digit number by 6</v>
      </c>
      <c r="R63" s="140" t="s">
        <v>1812</v>
      </c>
      <c r="S63" s="140" t="s">
        <v>1041</v>
      </c>
      <c r="T63" s="140" t="s">
        <v>1042</v>
      </c>
      <c r="U63" s="141" t="s">
        <v>37</v>
      </c>
      <c r="V63" s="137" t="s">
        <v>5476</v>
      </c>
      <c r="W63" s="143">
        <v>9789814969406</v>
      </c>
      <c r="X63" s="141">
        <v>85</v>
      </c>
      <c r="Y63" s="137" t="s">
        <v>1814</v>
      </c>
      <c r="Z63" s="137" t="s">
        <v>5259</v>
      </c>
      <c r="AA63" s="137" t="s">
        <v>5477</v>
      </c>
      <c r="AB63" s="137" t="str">
        <f t="shared" si="0"/>
        <v>3.059b Divide a 2-digit or 3-digit number by 6 M3NS-IIg-51.2</v>
      </c>
      <c r="AC63" s="137" t="str">
        <f t="shared" ref="AC63:AD63" si="134">Y63</f>
        <v>1. Numbers and Number Sense</v>
      </c>
      <c r="AD63" s="137" t="str">
        <f t="shared" si="134"/>
        <v>G3.1.03 Multiplication / Division</v>
      </c>
      <c r="AE63" s="139" t="str">
        <f t="shared" si="2"/>
        <v>M3NS-IIg-51.2</v>
      </c>
      <c r="AF63" s="137" t="str">
        <f t="shared" ref="AF63:AG63" si="135">M63</f>
        <v>M3NS-IIg-51.2: Visualizes division of numbers up to 100 by 6,7,8, and 9.</v>
      </c>
      <c r="AG63" s="139" t="str">
        <f t="shared" si="135"/>
        <v>3.038 Visualizes division of numbers up to 100 by 6, 7, 8, and 9 M3NS-IIg-51.2</v>
      </c>
      <c r="AH63" s="146">
        <v>4</v>
      </c>
      <c r="AI63" s="147" t="s">
        <v>5504</v>
      </c>
      <c r="AJ63" s="147" t="s">
        <v>5498</v>
      </c>
      <c r="AK63" s="137"/>
      <c r="AL63" s="139"/>
      <c r="AM63" s="137"/>
      <c r="AN63" s="137"/>
      <c r="AO63" s="148"/>
      <c r="AP63" s="103" t="s">
        <v>1818</v>
      </c>
      <c r="AQ63" s="103" t="str">
        <f t="shared" si="98"/>
        <v>Completed</v>
      </c>
      <c r="AR63" s="148"/>
    </row>
    <row r="64" spans="1:44" ht="15.75" customHeight="1" outlineLevel="1" x14ac:dyDescent="0.2">
      <c r="A64" s="487"/>
      <c r="B64" s="502" t="s">
        <v>5519</v>
      </c>
      <c r="C64" s="502" t="s">
        <v>5520</v>
      </c>
      <c r="D64" s="61" t="s">
        <v>5521</v>
      </c>
      <c r="E64" s="61" t="s">
        <v>5522</v>
      </c>
      <c r="F64" s="61" t="s">
        <v>5523</v>
      </c>
      <c r="G64" s="99">
        <v>1</v>
      </c>
      <c r="H64" s="100"/>
      <c r="I64" s="100"/>
      <c r="J64" s="61" t="s">
        <v>5524</v>
      </c>
      <c r="K64" s="84" t="s">
        <v>5471</v>
      </c>
      <c r="L64" s="84" t="s">
        <v>5472</v>
      </c>
      <c r="M64" s="84" t="s">
        <v>5473</v>
      </c>
      <c r="N64" s="188" t="s">
        <v>5474</v>
      </c>
      <c r="O64" s="83" t="s">
        <v>1043</v>
      </c>
      <c r="P64" s="102" t="s">
        <v>5525</v>
      </c>
      <c r="Q64" s="83" t="str">
        <f t="shared" si="99"/>
        <v>Ch 4 Practice 2.1.1: Multiplying numbers in any order</v>
      </c>
      <c r="R64" s="83" t="s">
        <v>1812</v>
      </c>
      <c r="S64" s="83" t="s">
        <v>1041</v>
      </c>
      <c r="T64" s="83" t="s">
        <v>1042</v>
      </c>
      <c r="U64" s="102" t="s">
        <v>37</v>
      </c>
      <c r="V64" s="61" t="s">
        <v>5476</v>
      </c>
      <c r="W64" s="104">
        <v>9789814969406</v>
      </c>
      <c r="X64" s="102">
        <v>89</v>
      </c>
      <c r="Y64" s="61" t="s">
        <v>1814</v>
      </c>
      <c r="Z64" s="61" t="s">
        <v>5259</v>
      </c>
      <c r="AA64" s="61" t="s">
        <v>5526</v>
      </c>
      <c r="AB64" s="61" t="str">
        <f t="shared" si="0"/>
        <v>3.060 To observe the commutative and distributive properties of multiplication M3NS-IIa-41.2/M3NS-IIb-40.4</v>
      </c>
      <c r="AC64" s="61" t="str">
        <f t="shared" ref="AC64:AD64" si="136">Y64</f>
        <v>1. Numbers and Number Sense</v>
      </c>
      <c r="AD64" s="61" t="str">
        <f t="shared" si="136"/>
        <v>G3.1.03 Multiplication / Division</v>
      </c>
      <c r="AE64" s="84" t="str">
        <f t="shared" si="2"/>
        <v>M3NS-IIa-41.2/M3NS-IIb-40.4</v>
      </c>
      <c r="AF64" s="61" t="str">
        <f t="shared" ref="AF64:AG64" si="137">M64</f>
        <v>M3NS-IIa-41.2: Visualizes multiplication of numbers 1 to 10 by 6, 7, 8 and 9.
M3NS-IIb-40.4: Applies the commutative property of multiplication.</v>
      </c>
      <c r="AG64" s="84" t="str">
        <f t="shared" si="137"/>
        <v>3.023 Visualizes multiplication of numbers 1 to 10 by 6, 7, 8 and 9 M3NS-IIa-41.2
3.025 Applies the commutative property of multiplication M3NS-IIb-40.4</v>
      </c>
      <c r="AH64" s="107">
        <v>4</v>
      </c>
      <c r="AI64" s="89" t="s">
        <v>4031</v>
      </c>
      <c r="AJ64" s="61" t="s">
        <v>5478</v>
      </c>
      <c r="AK64" s="61"/>
      <c r="AL64" s="84"/>
      <c r="AM64" s="61"/>
      <c r="AN64" s="61"/>
      <c r="AO64" s="110"/>
      <c r="AP64" s="103" t="s">
        <v>1818</v>
      </c>
      <c r="AQ64" s="103" t="str">
        <f t="shared" si="98"/>
        <v>Completed</v>
      </c>
      <c r="AR64" s="110"/>
    </row>
    <row r="65" spans="1:44" ht="15.75" customHeight="1" outlineLevel="1" x14ac:dyDescent="0.2">
      <c r="A65" s="487"/>
      <c r="B65" s="487"/>
      <c r="C65" s="487"/>
      <c r="D65" s="61" t="s">
        <v>5527</v>
      </c>
      <c r="E65" s="61" t="s">
        <v>5528</v>
      </c>
      <c r="F65" s="61" t="s">
        <v>5529</v>
      </c>
      <c r="G65" s="99">
        <v>2</v>
      </c>
      <c r="H65" s="100"/>
      <c r="I65" s="100"/>
      <c r="J65" s="61" t="s">
        <v>5530</v>
      </c>
      <c r="K65" s="84" t="s">
        <v>5483</v>
      </c>
      <c r="L65" s="84" t="s">
        <v>5484</v>
      </c>
      <c r="M65" s="84" t="s">
        <v>5531</v>
      </c>
      <c r="N65" s="188" t="s">
        <v>5486</v>
      </c>
      <c r="O65" s="83" t="s">
        <v>1043</v>
      </c>
      <c r="P65" s="102" t="s">
        <v>5532</v>
      </c>
      <c r="Q65" s="83" t="str">
        <f t="shared" si="99"/>
        <v>Ch 4 Practice 2.1.2: Multiplying by 7</v>
      </c>
      <c r="R65" s="83" t="s">
        <v>1812</v>
      </c>
      <c r="S65" s="83" t="s">
        <v>1041</v>
      </c>
      <c r="T65" s="83" t="s">
        <v>1042</v>
      </c>
      <c r="U65" s="102" t="s">
        <v>37</v>
      </c>
      <c r="V65" s="61" t="s">
        <v>5476</v>
      </c>
      <c r="W65" s="104">
        <v>9789814969406</v>
      </c>
      <c r="X65" s="102">
        <v>89</v>
      </c>
      <c r="Y65" s="61" t="s">
        <v>1814</v>
      </c>
      <c r="Z65" s="61" t="s">
        <v>5259</v>
      </c>
      <c r="AA65" s="61" t="s">
        <v>5526</v>
      </c>
      <c r="AB65" s="61" t="str">
        <f t="shared" si="0"/>
        <v>3.061 To multiply numbers within the multiplication table of 7 M3NS-IIa-41.2/M3NS-IIa-41.3</v>
      </c>
      <c r="AC65" s="61" t="str">
        <f t="shared" ref="AC65:AD65" si="138">Y65</f>
        <v>1. Numbers and Number Sense</v>
      </c>
      <c r="AD65" s="61" t="str">
        <f t="shared" si="138"/>
        <v>G3.1.03 Multiplication / Division</v>
      </c>
      <c r="AE65" s="84" t="str">
        <f t="shared" si="2"/>
        <v>M3NS-IIa-41.2/M3NS-IIa-41.3</v>
      </c>
      <c r="AF65" s="61" t="str">
        <f t="shared" ref="AF65:AG65" si="139">M65</f>
        <v>M3NS-IIa-41.2: Visualizes multiplication of numbers 1 to 10 by 6,7,8 and 9.
M3NS-IIa-41.3: Visualizes and states basic multiplication facts for numbers up to 10.</v>
      </c>
      <c r="AG65" s="84" t="str">
        <f t="shared" si="139"/>
        <v xml:space="preserve">3.023 Visualizes multiplication of numbers 1 to 10 by 6, 7, 8 and 9 M3NS-IIa-41.2
3.026 Visualizes and states basic multiplication facts for numbers up to 10 M3NS-IIa-41.3 </v>
      </c>
      <c r="AH65" s="107">
        <v>4</v>
      </c>
      <c r="AI65" s="89" t="s">
        <v>4056</v>
      </c>
      <c r="AJ65" s="61" t="s">
        <v>4045</v>
      </c>
      <c r="AK65" s="61"/>
      <c r="AL65" s="84"/>
      <c r="AM65" s="61"/>
      <c r="AN65" s="61"/>
      <c r="AO65" s="110"/>
      <c r="AP65" s="103" t="s">
        <v>1818</v>
      </c>
      <c r="AQ65" s="103" t="str">
        <f t="shared" si="98"/>
        <v>Completed</v>
      </c>
      <c r="AR65" s="110"/>
    </row>
    <row r="66" spans="1:44" ht="15.75" customHeight="1" outlineLevel="1" x14ac:dyDescent="0.2">
      <c r="A66" s="487"/>
      <c r="B66" s="487"/>
      <c r="C66" s="471"/>
      <c r="D66" s="61" t="s">
        <v>5533</v>
      </c>
      <c r="E66" s="61" t="s">
        <v>5534</v>
      </c>
      <c r="F66" s="61" t="s">
        <v>5535</v>
      </c>
      <c r="G66" s="99">
        <v>3</v>
      </c>
      <c r="H66" s="100"/>
      <c r="I66" s="100"/>
      <c r="J66" s="61" t="s">
        <v>5536</v>
      </c>
      <c r="K66" s="84" t="s">
        <v>5483</v>
      </c>
      <c r="L66" s="84" t="s">
        <v>5484</v>
      </c>
      <c r="M66" s="84" t="s">
        <v>5485</v>
      </c>
      <c r="N66" s="188" t="s">
        <v>5486</v>
      </c>
      <c r="O66" s="83" t="s">
        <v>1043</v>
      </c>
      <c r="P66" s="102" t="s">
        <v>5537</v>
      </c>
      <c r="Q66" s="83" t="str">
        <f t="shared" si="99"/>
        <v>Ch 4 Practice 2.1.3: Multiplication Table of 7</v>
      </c>
      <c r="R66" s="83" t="s">
        <v>1812</v>
      </c>
      <c r="S66" s="83" t="s">
        <v>1041</v>
      </c>
      <c r="T66" s="83" t="s">
        <v>1042</v>
      </c>
      <c r="U66" s="102" t="s">
        <v>37</v>
      </c>
      <c r="V66" s="61" t="s">
        <v>5476</v>
      </c>
      <c r="W66" s="104">
        <v>9789814969406</v>
      </c>
      <c r="X66" s="102">
        <v>89</v>
      </c>
      <c r="Y66" s="61" t="s">
        <v>1814</v>
      </c>
      <c r="Z66" s="61" t="s">
        <v>5259</v>
      </c>
      <c r="AA66" s="61" t="s">
        <v>5526</v>
      </c>
      <c r="AB66" s="61" t="str">
        <f t="shared" si="0"/>
        <v>3.062 To build up the multiplication table of 7 and commit the multiplication facts to memory M3NS-IIa-41.2/M3NS-IIa-41.3</v>
      </c>
      <c r="AC66" s="61" t="str">
        <f t="shared" ref="AC66:AD66" si="140">Y66</f>
        <v>1. Numbers and Number Sense</v>
      </c>
      <c r="AD66" s="61" t="str">
        <f t="shared" si="140"/>
        <v>G3.1.03 Multiplication / Division</v>
      </c>
      <c r="AE66" s="84" t="str">
        <f t="shared" si="2"/>
        <v>M3NS-IIa-41.2/M3NS-IIa-41.3</v>
      </c>
      <c r="AF66" s="61" t="str">
        <f t="shared" ref="AF66:AG66" si="141">M66</f>
        <v>M3NS-IIa-41.2: Visualizes multiplication of numbers 1 to 10 by 6, 7, 8 and 9.
M3NS-IIa-41.3: Visualizes and states basic multiplication facts for numbers up to 10.</v>
      </c>
      <c r="AG66" s="84" t="str">
        <f t="shared" si="141"/>
        <v xml:space="preserve">3.023 Visualizes multiplication of numbers 1 to 10 by 6, 7, 8 and 9 M3NS-IIa-41.2
3.026 Visualizes and states basic multiplication facts for numbers up to 10 M3NS-IIa-41.3 </v>
      </c>
      <c r="AH66" s="107">
        <v>4</v>
      </c>
      <c r="AI66" s="61" t="s">
        <v>5493</v>
      </c>
      <c r="AJ66" s="61" t="s">
        <v>5494</v>
      </c>
      <c r="AK66" s="61"/>
      <c r="AL66" s="84"/>
      <c r="AM66" s="61"/>
      <c r="AN66" s="61"/>
      <c r="AO66" s="110"/>
      <c r="AP66" s="103" t="s">
        <v>1818</v>
      </c>
      <c r="AQ66" s="103" t="str">
        <f t="shared" si="98"/>
        <v>Completed</v>
      </c>
      <c r="AR66" s="110"/>
    </row>
    <row r="67" spans="1:44" ht="15.75" customHeight="1" outlineLevel="1" x14ac:dyDescent="0.2">
      <c r="A67" s="487"/>
      <c r="B67" s="487"/>
      <c r="C67" s="61" t="s">
        <v>5538</v>
      </c>
      <c r="D67" s="61" t="s">
        <v>5539</v>
      </c>
      <c r="E67" s="61" t="s">
        <v>5540</v>
      </c>
      <c r="F67" s="61" t="s">
        <v>5541</v>
      </c>
      <c r="G67" s="99">
        <v>4</v>
      </c>
      <c r="H67" s="100" t="s">
        <v>2159</v>
      </c>
      <c r="I67" s="100"/>
      <c r="J67" s="61" t="s">
        <v>5542</v>
      </c>
      <c r="K67" s="84" t="s">
        <v>5500</v>
      </c>
      <c r="L67" s="84" t="s">
        <v>5501</v>
      </c>
      <c r="M67" s="84" t="s">
        <v>5502</v>
      </c>
      <c r="N67" s="117" t="s">
        <v>5503</v>
      </c>
      <c r="O67" s="83" t="s">
        <v>1043</v>
      </c>
      <c r="P67" s="102" t="s">
        <v>5543</v>
      </c>
      <c r="Q67" s="83" t="str">
        <f t="shared" si="99"/>
        <v>Ch 4 Practice 2.2.1: Dividing by 7</v>
      </c>
      <c r="R67" s="83" t="s">
        <v>1812</v>
      </c>
      <c r="S67" s="83" t="s">
        <v>1041</v>
      </c>
      <c r="T67" s="83" t="s">
        <v>1042</v>
      </c>
      <c r="U67" s="102" t="s">
        <v>37</v>
      </c>
      <c r="V67" s="61" t="s">
        <v>5476</v>
      </c>
      <c r="W67" s="104">
        <v>9789814969406</v>
      </c>
      <c r="X67" s="102">
        <v>90</v>
      </c>
      <c r="Y67" s="61" t="s">
        <v>1814</v>
      </c>
      <c r="Z67" s="61" t="s">
        <v>5259</v>
      </c>
      <c r="AA67" s="61" t="s">
        <v>5526</v>
      </c>
      <c r="AB67" s="61" t="str">
        <f t="shared" si="0"/>
        <v>3.063 To divide numbers within the multiplication table of 7 M3NS-IIg-51.2</v>
      </c>
      <c r="AC67" s="61" t="str">
        <f t="shared" ref="AC67:AD67" si="142">Y67</f>
        <v>1. Numbers and Number Sense</v>
      </c>
      <c r="AD67" s="61" t="str">
        <f t="shared" si="142"/>
        <v>G3.1.03 Multiplication / Division</v>
      </c>
      <c r="AE67" s="84" t="str">
        <f t="shared" si="2"/>
        <v>M3NS-IIg-51.2</v>
      </c>
      <c r="AF67" s="61" t="str">
        <f t="shared" ref="AF67:AG67" si="143">M67</f>
        <v>M3NS-IIg-51.2: Visualizes division of numbers up to 100 by 6,7,8, and 9.</v>
      </c>
      <c r="AG67" s="84" t="str">
        <f t="shared" si="143"/>
        <v>3.038 Visualizes division of numbers up to 100 by 6, 7, 8, and 9 M3NS-IIg-51.2</v>
      </c>
      <c r="AH67" s="107">
        <v>4</v>
      </c>
      <c r="AI67" s="61" t="s">
        <v>5505</v>
      </c>
      <c r="AJ67" s="61" t="s">
        <v>5506</v>
      </c>
      <c r="AK67" s="61"/>
      <c r="AL67" s="84"/>
      <c r="AM67" s="61"/>
      <c r="AN67" s="61"/>
      <c r="AO67" s="110"/>
      <c r="AP67" s="103" t="s">
        <v>1818</v>
      </c>
      <c r="AQ67" s="103" t="str">
        <f t="shared" si="98"/>
        <v>Completed</v>
      </c>
      <c r="AR67" s="110"/>
    </row>
    <row r="68" spans="1:44" ht="15.75" customHeight="1" outlineLevel="1" x14ac:dyDescent="0.2">
      <c r="A68" s="487"/>
      <c r="B68" s="487"/>
      <c r="C68" s="61" t="s">
        <v>5544</v>
      </c>
      <c r="D68" s="137" t="s">
        <v>5545</v>
      </c>
      <c r="E68" s="137" t="s">
        <v>5546</v>
      </c>
      <c r="F68" s="137" t="s">
        <v>5547</v>
      </c>
      <c r="G68" s="99">
        <v>5</v>
      </c>
      <c r="H68" s="100"/>
      <c r="I68" s="100"/>
      <c r="J68" s="137" t="s">
        <v>5548</v>
      </c>
      <c r="K68" s="139" t="s">
        <v>5277</v>
      </c>
      <c r="L68" s="139" t="s">
        <v>5512</v>
      </c>
      <c r="M68" s="139" t="s">
        <v>5279</v>
      </c>
      <c r="N68" s="222" t="s">
        <v>5280</v>
      </c>
      <c r="O68" s="140" t="s">
        <v>1043</v>
      </c>
      <c r="P68" s="141" t="s">
        <v>5545</v>
      </c>
      <c r="Q68" s="140" t="str">
        <f t="shared" si="99"/>
        <v>Ch 4 Practice 2.3.1: Multiply a 2-digit or 3-digit number by 7</v>
      </c>
      <c r="R68" s="140" t="s">
        <v>1812</v>
      </c>
      <c r="S68" s="140" t="s">
        <v>1041</v>
      </c>
      <c r="T68" s="140" t="s">
        <v>1042</v>
      </c>
      <c r="U68" s="141" t="s">
        <v>37</v>
      </c>
      <c r="V68" s="137" t="s">
        <v>5476</v>
      </c>
      <c r="W68" s="143">
        <v>9789814969406</v>
      </c>
      <c r="X68" s="141">
        <v>92</v>
      </c>
      <c r="Y68" s="137" t="s">
        <v>1814</v>
      </c>
      <c r="Z68" s="137" t="s">
        <v>5259</v>
      </c>
      <c r="AA68" s="137" t="s">
        <v>5526</v>
      </c>
      <c r="AB68" s="137" t="str">
        <f t="shared" si="0"/>
        <v>3.063a Multiply a 2-digit or 3-digit number by 7 M3NS-IIc-43.1</v>
      </c>
      <c r="AC68" s="137" t="str">
        <f t="shared" ref="AC68:AD68" si="144">Y68</f>
        <v>1. Numbers and Number Sense</v>
      </c>
      <c r="AD68" s="137" t="str">
        <f t="shared" si="144"/>
        <v>G3.1.03 Multiplication / Division</v>
      </c>
      <c r="AE68" s="139" t="str">
        <f t="shared" si="2"/>
        <v>M3NS-IIc-43.1</v>
      </c>
      <c r="AF68" s="137" t="str">
        <f t="shared" ref="AF68:AG68" si="145">M68</f>
        <v>M3NS-IIc-43.1: Multiplies 2- to 3-digit numbers by 1-digit numbers without or with regrouping.</v>
      </c>
      <c r="AG68" s="139" t="str">
        <f t="shared" si="145"/>
        <v>3.028 Multiplies 2- to 3-digit numbers by 1-digit numbers without or with regrouping M3NS-IIc-43.1</v>
      </c>
      <c r="AH68" s="146">
        <v>4</v>
      </c>
      <c r="AI68" s="147" t="s">
        <v>5537</v>
      </c>
      <c r="AJ68" s="147" t="s">
        <v>5535</v>
      </c>
      <c r="AK68" s="137"/>
      <c r="AL68" s="139"/>
      <c r="AM68" s="137"/>
      <c r="AN68" s="137"/>
      <c r="AO68" s="148"/>
      <c r="AP68" s="103" t="s">
        <v>1818</v>
      </c>
      <c r="AQ68" s="103" t="str">
        <f t="shared" si="98"/>
        <v>Completed</v>
      </c>
      <c r="AR68" s="148"/>
    </row>
    <row r="69" spans="1:44" ht="15.75" customHeight="1" outlineLevel="1" x14ac:dyDescent="0.2">
      <c r="A69" s="487"/>
      <c r="B69" s="471"/>
      <c r="C69" s="61" t="s">
        <v>5549</v>
      </c>
      <c r="D69" s="137" t="s">
        <v>5550</v>
      </c>
      <c r="E69" s="137" t="s">
        <v>5551</v>
      </c>
      <c r="F69" s="137" t="s">
        <v>5552</v>
      </c>
      <c r="G69" s="99">
        <v>6</v>
      </c>
      <c r="H69" s="100"/>
      <c r="I69" s="100"/>
      <c r="J69" s="137" t="s">
        <v>5553</v>
      </c>
      <c r="K69" s="139" t="s">
        <v>5500</v>
      </c>
      <c r="L69" s="139" t="s">
        <v>5518</v>
      </c>
      <c r="M69" s="139" t="s">
        <v>5502</v>
      </c>
      <c r="N69" s="222" t="s">
        <v>5503</v>
      </c>
      <c r="O69" s="140" t="s">
        <v>1043</v>
      </c>
      <c r="P69" s="141" t="s">
        <v>5550</v>
      </c>
      <c r="Q69" s="140" t="str">
        <f t="shared" si="99"/>
        <v>Ch 4 Practice 2.4.1: Divide a 2-digit or 3-digit number by 7</v>
      </c>
      <c r="R69" s="140" t="s">
        <v>1812</v>
      </c>
      <c r="S69" s="140" t="s">
        <v>1041</v>
      </c>
      <c r="T69" s="140" t="s">
        <v>1042</v>
      </c>
      <c r="U69" s="141" t="s">
        <v>37</v>
      </c>
      <c r="V69" s="137" t="s">
        <v>5476</v>
      </c>
      <c r="W69" s="143">
        <v>9789814969406</v>
      </c>
      <c r="X69" s="141">
        <v>94</v>
      </c>
      <c r="Y69" s="137" t="s">
        <v>1814</v>
      </c>
      <c r="Z69" s="137" t="s">
        <v>5259</v>
      </c>
      <c r="AA69" s="137" t="s">
        <v>5526</v>
      </c>
      <c r="AB69" s="137" t="str">
        <f t="shared" si="0"/>
        <v>3.063b Divide a 2-digit or 3-digit number by 7 M3NS-IIg-51.2</v>
      </c>
      <c r="AC69" s="137" t="str">
        <f t="shared" ref="AC69:AD69" si="146">Y69</f>
        <v>1. Numbers and Number Sense</v>
      </c>
      <c r="AD69" s="137" t="str">
        <f t="shared" si="146"/>
        <v>G3.1.03 Multiplication / Division</v>
      </c>
      <c r="AE69" s="139" t="str">
        <f t="shared" si="2"/>
        <v>M3NS-IIg-51.2</v>
      </c>
      <c r="AF69" s="137" t="str">
        <f t="shared" ref="AF69:AG69" si="147">M69</f>
        <v>M3NS-IIg-51.2: Visualizes division of numbers up to 100 by 6,7,8, and 9.</v>
      </c>
      <c r="AG69" s="139" t="str">
        <f t="shared" si="147"/>
        <v>3.038 Visualizes division of numbers up to 100 by 6, 7, 8, and 9 M3NS-IIg-51.2</v>
      </c>
      <c r="AH69" s="146">
        <v>4</v>
      </c>
      <c r="AI69" s="147" t="s">
        <v>5543</v>
      </c>
      <c r="AJ69" s="147" t="s">
        <v>5541</v>
      </c>
      <c r="AK69" s="137"/>
      <c r="AL69" s="139"/>
      <c r="AM69" s="137"/>
      <c r="AN69" s="137"/>
      <c r="AO69" s="148"/>
      <c r="AP69" s="103" t="s">
        <v>1818</v>
      </c>
      <c r="AQ69" s="103" t="str">
        <f t="shared" si="98"/>
        <v>Completed</v>
      </c>
      <c r="AR69" s="148"/>
    </row>
    <row r="70" spans="1:44" ht="15.75" customHeight="1" outlineLevel="1" x14ac:dyDescent="0.2">
      <c r="A70" s="487"/>
      <c r="B70" s="502" t="s">
        <v>5554</v>
      </c>
      <c r="C70" s="502" t="s">
        <v>5555</v>
      </c>
      <c r="D70" s="61" t="s">
        <v>5556</v>
      </c>
      <c r="E70" s="61" t="s">
        <v>5557</v>
      </c>
      <c r="F70" s="61" t="s">
        <v>5523</v>
      </c>
      <c r="G70" s="99">
        <v>1</v>
      </c>
      <c r="H70" s="100"/>
      <c r="I70" s="100"/>
      <c r="J70" s="61" t="s">
        <v>5558</v>
      </c>
      <c r="K70" s="84" t="s">
        <v>5471</v>
      </c>
      <c r="L70" s="84" t="s">
        <v>5472</v>
      </c>
      <c r="M70" s="84" t="s">
        <v>5473</v>
      </c>
      <c r="N70" s="188" t="s">
        <v>5474</v>
      </c>
      <c r="O70" s="83" t="s">
        <v>1043</v>
      </c>
      <c r="P70" s="102" t="s">
        <v>5559</v>
      </c>
      <c r="Q70" s="83" t="str">
        <f t="shared" si="99"/>
        <v>Ch 4 Practice 3.1.1: Multiplying numbers in any order</v>
      </c>
      <c r="R70" s="83" t="s">
        <v>1812</v>
      </c>
      <c r="S70" s="83" t="s">
        <v>1041</v>
      </c>
      <c r="T70" s="83" t="s">
        <v>1042</v>
      </c>
      <c r="U70" s="102" t="s">
        <v>37</v>
      </c>
      <c r="V70" s="61" t="s">
        <v>5476</v>
      </c>
      <c r="W70" s="104">
        <v>9789814969406</v>
      </c>
      <c r="X70" s="102">
        <v>97</v>
      </c>
      <c r="Y70" s="61" t="s">
        <v>1814</v>
      </c>
      <c r="Z70" s="61" t="s">
        <v>5259</v>
      </c>
      <c r="AA70" s="61" t="s">
        <v>5560</v>
      </c>
      <c r="AB70" s="61" t="str">
        <f t="shared" si="0"/>
        <v>3.064 To observe the commutative and distributive properties of multiplication M3NS-IIa-41.2/M3NS-IIb-40.4</v>
      </c>
      <c r="AC70" s="61" t="str">
        <f t="shared" ref="AC70:AD70" si="148">Y70</f>
        <v>1. Numbers and Number Sense</v>
      </c>
      <c r="AD70" s="61" t="str">
        <f t="shared" si="148"/>
        <v>G3.1.03 Multiplication / Division</v>
      </c>
      <c r="AE70" s="84" t="str">
        <f t="shared" si="2"/>
        <v>M3NS-IIa-41.2/M3NS-IIb-40.4</v>
      </c>
      <c r="AF70" s="61" t="str">
        <f t="shared" ref="AF70:AG70" si="149">M70</f>
        <v>M3NS-IIa-41.2: Visualizes multiplication of numbers 1 to 10 by 6, 7, 8 and 9.
M3NS-IIb-40.4: Applies the commutative property of multiplication.</v>
      </c>
      <c r="AG70" s="84" t="str">
        <f t="shared" si="149"/>
        <v>3.023 Visualizes multiplication of numbers 1 to 10 by 6, 7, 8 and 9 M3NS-IIa-41.2
3.025 Applies the commutative property of multiplication M3NS-IIb-40.4</v>
      </c>
      <c r="AH70" s="107">
        <v>4</v>
      </c>
      <c r="AI70" s="89" t="s">
        <v>4031</v>
      </c>
      <c r="AJ70" s="61" t="s">
        <v>5478</v>
      </c>
      <c r="AK70" s="61"/>
      <c r="AL70" s="84"/>
      <c r="AM70" s="61"/>
      <c r="AN70" s="61"/>
      <c r="AO70" s="110"/>
      <c r="AP70" s="103" t="s">
        <v>1818</v>
      </c>
      <c r="AQ70" s="103" t="str">
        <f t="shared" si="98"/>
        <v>Completed</v>
      </c>
      <c r="AR70" s="110"/>
    </row>
    <row r="71" spans="1:44" ht="15.75" customHeight="1" outlineLevel="1" x14ac:dyDescent="0.2">
      <c r="A71" s="487"/>
      <c r="B71" s="487"/>
      <c r="C71" s="487"/>
      <c r="D71" s="61" t="s">
        <v>5561</v>
      </c>
      <c r="E71" s="61" t="s">
        <v>5562</v>
      </c>
      <c r="F71" s="61" t="s">
        <v>5563</v>
      </c>
      <c r="G71" s="99">
        <v>2</v>
      </c>
      <c r="H71" s="100"/>
      <c r="I71" s="100"/>
      <c r="J71" s="61" t="s">
        <v>5564</v>
      </c>
      <c r="K71" s="84" t="s">
        <v>5483</v>
      </c>
      <c r="L71" s="84" t="s">
        <v>5484</v>
      </c>
      <c r="M71" s="84" t="s">
        <v>5485</v>
      </c>
      <c r="N71" s="188" t="s">
        <v>5486</v>
      </c>
      <c r="O71" s="83" t="s">
        <v>1043</v>
      </c>
      <c r="P71" s="102" t="s">
        <v>5565</v>
      </c>
      <c r="Q71" s="83" t="str">
        <f t="shared" si="99"/>
        <v>Ch 4 Practice 3.1.2: Multiplying by 8</v>
      </c>
      <c r="R71" s="83" t="s">
        <v>1812</v>
      </c>
      <c r="S71" s="83" t="s">
        <v>1041</v>
      </c>
      <c r="T71" s="83" t="s">
        <v>1042</v>
      </c>
      <c r="U71" s="102" t="s">
        <v>37</v>
      </c>
      <c r="V71" s="61" t="s">
        <v>5476</v>
      </c>
      <c r="W71" s="104">
        <v>9789814969406</v>
      </c>
      <c r="X71" s="102">
        <v>97</v>
      </c>
      <c r="Y71" s="61" t="s">
        <v>1814</v>
      </c>
      <c r="Z71" s="61" t="s">
        <v>5259</v>
      </c>
      <c r="AA71" s="61" t="s">
        <v>5560</v>
      </c>
      <c r="AB71" s="61" t="str">
        <f t="shared" si="0"/>
        <v>3.065 To multiply numbers within the multiplication table of 8 M3NS-IIa-41.2/M3NS-IIa-41.3</v>
      </c>
      <c r="AC71" s="61" t="str">
        <f t="shared" ref="AC71:AD71" si="150">Y71</f>
        <v>1. Numbers and Number Sense</v>
      </c>
      <c r="AD71" s="61" t="str">
        <f t="shared" si="150"/>
        <v>G3.1.03 Multiplication / Division</v>
      </c>
      <c r="AE71" s="84" t="str">
        <f t="shared" si="2"/>
        <v>M3NS-IIa-41.2/M3NS-IIa-41.3</v>
      </c>
      <c r="AF71" s="61" t="str">
        <f t="shared" ref="AF71:AG71" si="151">M71</f>
        <v>M3NS-IIa-41.2: Visualizes multiplication of numbers 1 to 10 by 6, 7, 8 and 9.
M3NS-IIa-41.3: Visualizes and states basic multiplication facts for numbers up to 10.</v>
      </c>
      <c r="AG71" s="84" t="str">
        <f t="shared" si="151"/>
        <v xml:space="preserve">3.023 Visualizes multiplication of numbers 1 to 10 by 6, 7, 8 and 9 M3NS-IIa-41.2
3.026 Visualizes and states basic multiplication facts for numbers up to 10 M3NS-IIa-41.3 </v>
      </c>
      <c r="AH71" s="107">
        <v>4</v>
      </c>
      <c r="AI71" s="89" t="s">
        <v>4056</v>
      </c>
      <c r="AJ71" s="61" t="s">
        <v>4045</v>
      </c>
      <c r="AK71" s="61"/>
      <c r="AL71" s="84"/>
      <c r="AM71" s="61"/>
      <c r="AN71" s="61"/>
      <c r="AO71" s="110"/>
      <c r="AP71" s="103" t="s">
        <v>1818</v>
      </c>
      <c r="AQ71" s="103" t="str">
        <f t="shared" si="98"/>
        <v>Completed</v>
      </c>
      <c r="AR71" s="110"/>
    </row>
    <row r="72" spans="1:44" ht="15.75" customHeight="1" outlineLevel="1" x14ac:dyDescent="0.2">
      <c r="A72" s="487"/>
      <c r="B72" s="487"/>
      <c r="C72" s="471"/>
      <c r="D72" s="61" t="s">
        <v>5566</v>
      </c>
      <c r="E72" s="61" t="s">
        <v>5567</v>
      </c>
      <c r="F72" s="61" t="s">
        <v>5568</v>
      </c>
      <c r="G72" s="99">
        <v>3</v>
      </c>
      <c r="H72" s="100"/>
      <c r="I72" s="100"/>
      <c r="J72" s="61" t="s">
        <v>5569</v>
      </c>
      <c r="K72" s="84" t="s">
        <v>5483</v>
      </c>
      <c r="L72" s="84" t="s">
        <v>5484</v>
      </c>
      <c r="M72" s="84" t="s">
        <v>5485</v>
      </c>
      <c r="N72" s="188" t="s">
        <v>5486</v>
      </c>
      <c r="O72" s="83" t="s">
        <v>1043</v>
      </c>
      <c r="P72" s="102" t="s">
        <v>5570</v>
      </c>
      <c r="Q72" s="83" t="str">
        <f t="shared" si="99"/>
        <v>Ch 4 Practice 3.1.3: Multiplication Table of 8</v>
      </c>
      <c r="R72" s="83" t="s">
        <v>1812</v>
      </c>
      <c r="S72" s="83" t="s">
        <v>1041</v>
      </c>
      <c r="T72" s="83" t="s">
        <v>1042</v>
      </c>
      <c r="U72" s="102" t="s">
        <v>37</v>
      </c>
      <c r="V72" s="61" t="s">
        <v>5476</v>
      </c>
      <c r="W72" s="104">
        <v>9789814969406</v>
      </c>
      <c r="X72" s="102">
        <v>97</v>
      </c>
      <c r="Y72" s="61" t="s">
        <v>1814</v>
      </c>
      <c r="Z72" s="61" t="s">
        <v>5259</v>
      </c>
      <c r="AA72" s="61" t="s">
        <v>5560</v>
      </c>
      <c r="AB72" s="61" t="str">
        <f t="shared" si="0"/>
        <v>3.066 To build up the multiplication table of 8 and commit the multiplication facts to memory M3NS-IIa-41.2/M3NS-IIa-41.3</v>
      </c>
      <c r="AC72" s="61" t="str">
        <f t="shared" ref="AC72:AD72" si="152">Y72</f>
        <v>1. Numbers and Number Sense</v>
      </c>
      <c r="AD72" s="61" t="str">
        <f t="shared" si="152"/>
        <v>G3.1.03 Multiplication / Division</v>
      </c>
      <c r="AE72" s="84" t="str">
        <f t="shared" si="2"/>
        <v>M3NS-IIa-41.2/M3NS-IIa-41.3</v>
      </c>
      <c r="AF72" s="61" t="str">
        <f t="shared" ref="AF72:AG72" si="153">M72</f>
        <v>M3NS-IIa-41.2: Visualizes multiplication of numbers 1 to 10 by 6, 7, 8 and 9.
M3NS-IIa-41.3: Visualizes and states basic multiplication facts for numbers up to 10.</v>
      </c>
      <c r="AG72" s="84" t="str">
        <f t="shared" si="153"/>
        <v xml:space="preserve">3.023 Visualizes multiplication of numbers 1 to 10 by 6, 7, 8 and 9 M3NS-IIa-41.2
3.026 Visualizes and states basic multiplication facts for numbers up to 10 M3NS-IIa-41.3 </v>
      </c>
      <c r="AH72" s="107">
        <v>4</v>
      </c>
      <c r="AI72" s="61" t="s">
        <v>5493</v>
      </c>
      <c r="AJ72" s="61" t="s">
        <v>5494</v>
      </c>
      <c r="AK72" s="61"/>
      <c r="AL72" s="84"/>
      <c r="AM72" s="61"/>
      <c r="AN72" s="61"/>
      <c r="AO72" s="110"/>
      <c r="AP72" s="103" t="s">
        <v>1818</v>
      </c>
      <c r="AQ72" s="103" t="str">
        <f t="shared" si="98"/>
        <v>Completed</v>
      </c>
      <c r="AR72" s="110"/>
    </row>
    <row r="73" spans="1:44" ht="15.75" customHeight="1" outlineLevel="1" x14ac:dyDescent="0.2">
      <c r="A73" s="487"/>
      <c r="B73" s="487"/>
      <c r="C73" s="61" t="s">
        <v>5571</v>
      </c>
      <c r="D73" s="61" t="s">
        <v>5572</v>
      </c>
      <c r="E73" s="61" t="s">
        <v>5573</v>
      </c>
      <c r="F73" s="61" t="s">
        <v>5574</v>
      </c>
      <c r="G73" s="99">
        <v>4</v>
      </c>
      <c r="H73" s="100" t="s">
        <v>2171</v>
      </c>
      <c r="I73" s="100"/>
      <c r="J73" s="61" t="s">
        <v>5575</v>
      </c>
      <c r="K73" s="84" t="s">
        <v>5500</v>
      </c>
      <c r="L73" s="84" t="s">
        <v>5501</v>
      </c>
      <c r="M73" s="84" t="s">
        <v>5502</v>
      </c>
      <c r="N73" s="117" t="s">
        <v>5503</v>
      </c>
      <c r="O73" s="83" t="s">
        <v>1043</v>
      </c>
      <c r="P73" s="102" t="s">
        <v>5576</v>
      </c>
      <c r="Q73" s="83" t="str">
        <f t="shared" si="99"/>
        <v>Ch 4 Practice 3.2.1: Dividing by 8</v>
      </c>
      <c r="R73" s="83" t="s">
        <v>1812</v>
      </c>
      <c r="S73" s="83" t="s">
        <v>1041</v>
      </c>
      <c r="T73" s="83" t="s">
        <v>1042</v>
      </c>
      <c r="U73" s="102" t="s">
        <v>37</v>
      </c>
      <c r="V73" s="61" t="s">
        <v>5476</v>
      </c>
      <c r="W73" s="104">
        <v>9789814969406</v>
      </c>
      <c r="X73" s="102">
        <v>98</v>
      </c>
      <c r="Y73" s="61" t="s">
        <v>1814</v>
      </c>
      <c r="Z73" s="61" t="s">
        <v>5259</v>
      </c>
      <c r="AA73" s="61" t="s">
        <v>5560</v>
      </c>
      <c r="AB73" s="61" t="str">
        <f t="shared" si="0"/>
        <v>3.067 To divide numbers within the multiplication table of 8 M3NS-IIg-51.2</v>
      </c>
      <c r="AC73" s="61" t="str">
        <f t="shared" ref="AC73:AD73" si="154">Y73</f>
        <v>1. Numbers and Number Sense</v>
      </c>
      <c r="AD73" s="61" t="str">
        <f t="shared" si="154"/>
        <v>G3.1.03 Multiplication / Division</v>
      </c>
      <c r="AE73" s="84" t="str">
        <f t="shared" si="2"/>
        <v>M3NS-IIg-51.2</v>
      </c>
      <c r="AF73" s="61" t="str">
        <f t="shared" ref="AF73:AG73" si="155">M73</f>
        <v>M3NS-IIg-51.2: Visualizes division of numbers up to 100 by 6,7,8, and 9.</v>
      </c>
      <c r="AG73" s="84" t="str">
        <f t="shared" si="155"/>
        <v>3.038 Visualizes division of numbers up to 100 by 6, 7, 8, and 9 M3NS-IIg-51.2</v>
      </c>
      <c r="AH73" s="107">
        <v>4</v>
      </c>
      <c r="AI73" s="61" t="s">
        <v>5505</v>
      </c>
      <c r="AJ73" s="61" t="s">
        <v>5506</v>
      </c>
      <c r="AK73" s="61"/>
      <c r="AL73" s="84"/>
      <c r="AM73" s="61"/>
      <c r="AN73" s="61"/>
      <c r="AO73" s="110"/>
      <c r="AP73" s="103" t="s">
        <v>1818</v>
      </c>
      <c r="AQ73" s="103" t="str">
        <f t="shared" si="98"/>
        <v>Completed</v>
      </c>
      <c r="AR73" s="110"/>
    </row>
    <row r="74" spans="1:44" ht="15.75" customHeight="1" outlineLevel="1" x14ac:dyDescent="0.2">
      <c r="A74" s="487"/>
      <c r="B74" s="487"/>
      <c r="C74" s="61" t="s">
        <v>5577</v>
      </c>
      <c r="D74" s="137" t="s">
        <v>5578</v>
      </c>
      <c r="E74" s="137" t="s">
        <v>5579</v>
      </c>
      <c r="F74" s="137" t="s">
        <v>5580</v>
      </c>
      <c r="G74" s="99">
        <v>5</v>
      </c>
      <c r="H74" s="100"/>
      <c r="I74" s="100" t="s">
        <v>2619</v>
      </c>
      <c r="J74" s="137" t="s">
        <v>5581</v>
      </c>
      <c r="K74" s="139" t="s">
        <v>5277</v>
      </c>
      <c r="L74" s="139" t="s">
        <v>5512</v>
      </c>
      <c r="M74" s="139" t="s">
        <v>5279</v>
      </c>
      <c r="N74" s="222" t="s">
        <v>5280</v>
      </c>
      <c r="O74" s="140" t="s">
        <v>1043</v>
      </c>
      <c r="P74" s="141" t="s">
        <v>5578</v>
      </c>
      <c r="Q74" s="140" t="str">
        <f t="shared" si="99"/>
        <v>Ch 4 Practice 3.3.1: Multiply a 2-digit or 3-digit number by 8</v>
      </c>
      <c r="R74" s="140" t="s">
        <v>1812</v>
      </c>
      <c r="S74" s="140" t="s">
        <v>1041</v>
      </c>
      <c r="T74" s="140" t="s">
        <v>1042</v>
      </c>
      <c r="U74" s="141" t="s">
        <v>37</v>
      </c>
      <c r="V74" s="137" t="s">
        <v>5476</v>
      </c>
      <c r="W74" s="143">
        <v>9789814969406</v>
      </c>
      <c r="X74" s="141">
        <v>100</v>
      </c>
      <c r="Y74" s="137" t="s">
        <v>1814</v>
      </c>
      <c r="Z74" s="137" t="s">
        <v>5259</v>
      </c>
      <c r="AA74" s="137" t="s">
        <v>5560</v>
      </c>
      <c r="AB74" s="137" t="str">
        <f t="shared" si="0"/>
        <v>3.067a Multiply a 2-digit or 3-digit number by 8 M3NS-IIc-43.1</v>
      </c>
      <c r="AC74" s="137" t="str">
        <f t="shared" ref="AC74:AD74" si="156">Y74</f>
        <v>1. Numbers and Number Sense</v>
      </c>
      <c r="AD74" s="137" t="str">
        <f t="shared" si="156"/>
        <v>G3.1.03 Multiplication / Division</v>
      </c>
      <c r="AE74" s="139" t="str">
        <f t="shared" si="2"/>
        <v>M3NS-IIc-43.1</v>
      </c>
      <c r="AF74" s="137" t="str">
        <f t="shared" ref="AF74:AG74" si="157">M74</f>
        <v>M3NS-IIc-43.1: Multiplies 2- to 3-digit numbers by 1-digit numbers without or with regrouping.</v>
      </c>
      <c r="AG74" s="139" t="str">
        <f t="shared" si="157"/>
        <v>3.028 Multiplies 2- to 3-digit numbers by 1-digit numbers without or with regrouping M3NS-IIc-43.1</v>
      </c>
      <c r="AH74" s="146">
        <v>4</v>
      </c>
      <c r="AI74" s="147" t="s">
        <v>5570</v>
      </c>
      <c r="AJ74" s="147" t="s">
        <v>5568</v>
      </c>
      <c r="AK74" s="137"/>
      <c r="AL74" s="139"/>
      <c r="AM74" s="137"/>
      <c r="AN74" s="137"/>
      <c r="AO74" s="148"/>
      <c r="AP74" s="103" t="s">
        <v>1818</v>
      </c>
      <c r="AQ74" s="103" t="str">
        <f t="shared" si="98"/>
        <v>Completed</v>
      </c>
      <c r="AR74" s="148"/>
    </row>
    <row r="75" spans="1:44" ht="15.75" customHeight="1" outlineLevel="1" x14ac:dyDescent="0.2">
      <c r="A75" s="487"/>
      <c r="B75" s="471"/>
      <c r="C75" s="61" t="s">
        <v>5582</v>
      </c>
      <c r="D75" s="137" t="s">
        <v>5583</v>
      </c>
      <c r="E75" s="137" t="s">
        <v>5584</v>
      </c>
      <c r="F75" s="137" t="s">
        <v>5585</v>
      </c>
      <c r="G75" s="99">
        <v>6</v>
      </c>
      <c r="H75" s="100" t="s">
        <v>5586</v>
      </c>
      <c r="I75" s="100"/>
      <c r="J75" s="137" t="s">
        <v>5587</v>
      </c>
      <c r="K75" s="139" t="s">
        <v>5500</v>
      </c>
      <c r="L75" s="139" t="s">
        <v>5518</v>
      </c>
      <c r="M75" s="139" t="s">
        <v>5502</v>
      </c>
      <c r="N75" s="222" t="s">
        <v>5503</v>
      </c>
      <c r="O75" s="140" t="s">
        <v>1043</v>
      </c>
      <c r="P75" s="141" t="s">
        <v>5583</v>
      </c>
      <c r="Q75" s="140" t="str">
        <f t="shared" si="99"/>
        <v>Ch 4 Practice 3.4.1: Divide a 2-digit or 3-digit number by 8</v>
      </c>
      <c r="R75" s="140" t="s">
        <v>1812</v>
      </c>
      <c r="S75" s="140" t="s">
        <v>1041</v>
      </c>
      <c r="T75" s="140" t="s">
        <v>1042</v>
      </c>
      <c r="U75" s="141" t="s">
        <v>37</v>
      </c>
      <c r="V75" s="137" t="s">
        <v>5476</v>
      </c>
      <c r="W75" s="143">
        <v>9789814969406</v>
      </c>
      <c r="X75" s="141">
        <v>102</v>
      </c>
      <c r="Y75" s="137" t="s">
        <v>1814</v>
      </c>
      <c r="Z75" s="137" t="s">
        <v>5259</v>
      </c>
      <c r="AA75" s="137" t="s">
        <v>5560</v>
      </c>
      <c r="AB75" s="137" t="str">
        <f t="shared" si="0"/>
        <v>3.067b Divide a 2-digit or 3-digit number by 8 M3NS-IIg-51.2</v>
      </c>
      <c r="AC75" s="137" t="str">
        <f t="shared" ref="AC75:AD75" si="158">Y75</f>
        <v>1. Numbers and Number Sense</v>
      </c>
      <c r="AD75" s="137" t="str">
        <f t="shared" si="158"/>
        <v>G3.1.03 Multiplication / Division</v>
      </c>
      <c r="AE75" s="139" t="str">
        <f t="shared" si="2"/>
        <v>M3NS-IIg-51.2</v>
      </c>
      <c r="AF75" s="137" t="str">
        <f t="shared" ref="AF75:AG75" si="159">M75</f>
        <v>M3NS-IIg-51.2: Visualizes division of numbers up to 100 by 6,7,8, and 9.</v>
      </c>
      <c r="AG75" s="139" t="str">
        <f t="shared" si="159"/>
        <v>3.038 Visualizes division of numbers up to 100 by 6, 7, 8, and 9 M3NS-IIg-51.2</v>
      </c>
      <c r="AH75" s="146">
        <v>4</v>
      </c>
      <c r="AI75" s="147" t="s">
        <v>5576</v>
      </c>
      <c r="AJ75" s="147" t="s">
        <v>5574</v>
      </c>
      <c r="AK75" s="137"/>
      <c r="AL75" s="139"/>
      <c r="AM75" s="137"/>
      <c r="AN75" s="137"/>
      <c r="AO75" s="148"/>
      <c r="AP75" s="103" t="s">
        <v>1818</v>
      </c>
      <c r="AQ75" s="103" t="str">
        <f t="shared" si="98"/>
        <v>Completed</v>
      </c>
      <c r="AR75" s="148"/>
    </row>
    <row r="76" spans="1:44" ht="15.75" customHeight="1" outlineLevel="1" x14ac:dyDescent="0.2">
      <c r="A76" s="487"/>
      <c r="B76" s="502" t="s">
        <v>5588</v>
      </c>
      <c r="C76" s="502" t="s">
        <v>5589</v>
      </c>
      <c r="D76" s="61" t="s">
        <v>5590</v>
      </c>
      <c r="E76" s="61" t="s">
        <v>5591</v>
      </c>
      <c r="F76" s="61" t="s">
        <v>5523</v>
      </c>
      <c r="G76" s="99">
        <v>1</v>
      </c>
      <c r="H76" s="100"/>
      <c r="I76" s="100"/>
      <c r="J76" s="61" t="s">
        <v>5592</v>
      </c>
      <c r="K76" s="84" t="s">
        <v>5471</v>
      </c>
      <c r="L76" s="84" t="s">
        <v>5472</v>
      </c>
      <c r="M76" s="84" t="s">
        <v>5473</v>
      </c>
      <c r="N76" s="188" t="s">
        <v>5474</v>
      </c>
      <c r="O76" s="83" t="s">
        <v>1043</v>
      </c>
      <c r="P76" s="102" t="s">
        <v>5593</v>
      </c>
      <c r="Q76" s="83" t="str">
        <f t="shared" si="99"/>
        <v>Ch 4 Practice 4.1.1: Multiplying numbers in any order</v>
      </c>
      <c r="R76" s="83" t="s">
        <v>1812</v>
      </c>
      <c r="S76" s="83" t="s">
        <v>1041</v>
      </c>
      <c r="T76" s="83" t="s">
        <v>1042</v>
      </c>
      <c r="U76" s="102" t="s">
        <v>37</v>
      </c>
      <c r="V76" s="61" t="s">
        <v>5476</v>
      </c>
      <c r="W76" s="104">
        <v>9789814969406</v>
      </c>
      <c r="X76" s="102">
        <v>105</v>
      </c>
      <c r="Y76" s="61" t="s">
        <v>1814</v>
      </c>
      <c r="Z76" s="61" t="s">
        <v>5259</v>
      </c>
      <c r="AA76" s="61" t="s">
        <v>5594</v>
      </c>
      <c r="AB76" s="61" t="str">
        <f t="shared" si="0"/>
        <v>3.068 To observe the commutative and distributive properties of multiplication M3NS-IIa-41.2/M3NS-IIb-40.4</v>
      </c>
      <c r="AC76" s="61" t="str">
        <f t="shared" ref="AC76:AD76" si="160">Y76</f>
        <v>1. Numbers and Number Sense</v>
      </c>
      <c r="AD76" s="61" t="str">
        <f t="shared" si="160"/>
        <v>G3.1.03 Multiplication / Division</v>
      </c>
      <c r="AE76" s="84" t="str">
        <f t="shared" si="2"/>
        <v>M3NS-IIa-41.2/M3NS-IIb-40.4</v>
      </c>
      <c r="AF76" s="61" t="str">
        <f t="shared" ref="AF76:AG76" si="161">M76</f>
        <v>M3NS-IIa-41.2: Visualizes multiplication of numbers 1 to 10 by 6, 7, 8 and 9.
M3NS-IIb-40.4: Applies the commutative property of multiplication.</v>
      </c>
      <c r="AG76" s="84" t="str">
        <f t="shared" si="161"/>
        <v>3.023 Visualizes multiplication of numbers 1 to 10 by 6, 7, 8 and 9 M3NS-IIa-41.2
3.025 Applies the commutative property of multiplication M3NS-IIb-40.4</v>
      </c>
      <c r="AH76" s="107">
        <v>4</v>
      </c>
      <c r="AI76" s="89" t="s">
        <v>4031</v>
      </c>
      <c r="AJ76" s="61" t="s">
        <v>5478</v>
      </c>
      <c r="AK76" s="61"/>
      <c r="AL76" s="84"/>
      <c r="AM76" s="61"/>
      <c r="AN76" s="61"/>
      <c r="AO76" s="110"/>
      <c r="AP76" s="103" t="s">
        <v>1818</v>
      </c>
      <c r="AQ76" s="103" t="str">
        <f t="shared" si="98"/>
        <v>Completed</v>
      </c>
      <c r="AR76" s="110"/>
    </row>
    <row r="77" spans="1:44" ht="15.75" customHeight="1" outlineLevel="1" x14ac:dyDescent="0.2">
      <c r="A77" s="487"/>
      <c r="B77" s="487"/>
      <c r="C77" s="487"/>
      <c r="D77" s="61" t="s">
        <v>5595</v>
      </c>
      <c r="E77" s="61" t="s">
        <v>5596</v>
      </c>
      <c r="F77" s="61" t="s">
        <v>5597</v>
      </c>
      <c r="G77" s="99">
        <v>2</v>
      </c>
      <c r="H77" s="100"/>
      <c r="I77" s="100"/>
      <c r="J77" s="61" t="s">
        <v>5598</v>
      </c>
      <c r="K77" s="84" t="s">
        <v>5483</v>
      </c>
      <c r="L77" s="84" t="s">
        <v>5484</v>
      </c>
      <c r="M77" s="84" t="s">
        <v>5485</v>
      </c>
      <c r="N77" s="188" t="s">
        <v>5486</v>
      </c>
      <c r="O77" s="83" t="s">
        <v>1043</v>
      </c>
      <c r="P77" s="102" t="s">
        <v>5599</v>
      </c>
      <c r="Q77" s="83" t="str">
        <f t="shared" si="99"/>
        <v>Ch 4 Practice 4.1.2: Multiplying by 9</v>
      </c>
      <c r="R77" s="83" t="s">
        <v>1812</v>
      </c>
      <c r="S77" s="83" t="s">
        <v>1041</v>
      </c>
      <c r="T77" s="83" t="s">
        <v>1042</v>
      </c>
      <c r="U77" s="102" t="s">
        <v>37</v>
      </c>
      <c r="V77" s="61" t="s">
        <v>5476</v>
      </c>
      <c r="W77" s="104">
        <v>9789814969406</v>
      </c>
      <c r="X77" s="102">
        <v>105</v>
      </c>
      <c r="Y77" s="61" t="s">
        <v>1814</v>
      </c>
      <c r="Z77" s="61" t="s">
        <v>5259</v>
      </c>
      <c r="AA77" s="61" t="s">
        <v>5594</v>
      </c>
      <c r="AB77" s="61" t="str">
        <f t="shared" si="0"/>
        <v>3.069 To multiply numbers within the multiplication table of 9 M3NS-IIa-41.2/M3NS-IIa-41.3</v>
      </c>
      <c r="AC77" s="61" t="str">
        <f t="shared" ref="AC77:AD77" si="162">Y77</f>
        <v>1. Numbers and Number Sense</v>
      </c>
      <c r="AD77" s="61" t="str">
        <f t="shared" si="162"/>
        <v>G3.1.03 Multiplication / Division</v>
      </c>
      <c r="AE77" s="84" t="str">
        <f t="shared" si="2"/>
        <v>M3NS-IIa-41.2/M3NS-IIa-41.3</v>
      </c>
      <c r="AF77" s="61" t="str">
        <f t="shared" ref="AF77:AG77" si="163">M77</f>
        <v>M3NS-IIa-41.2: Visualizes multiplication of numbers 1 to 10 by 6, 7, 8 and 9.
M3NS-IIa-41.3: Visualizes and states basic multiplication facts for numbers up to 10.</v>
      </c>
      <c r="AG77" s="84" t="str">
        <f t="shared" si="163"/>
        <v xml:space="preserve">3.023 Visualizes multiplication of numbers 1 to 10 by 6, 7, 8 and 9 M3NS-IIa-41.2
3.026 Visualizes and states basic multiplication facts for numbers up to 10 M3NS-IIa-41.3 </v>
      </c>
      <c r="AH77" s="107">
        <v>4</v>
      </c>
      <c r="AI77" s="89" t="s">
        <v>4056</v>
      </c>
      <c r="AJ77" s="61" t="s">
        <v>4045</v>
      </c>
      <c r="AK77" s="61"/>
      <c r="AL77" s="84"/>
      <c r="AM77" s="61"/>
      <c r="AN77" s="61"/>
      <c r="AO77" s="110"/>
      <c r="AP77" s="103" t="s">
        <v>1818</v>
      </c>
      <c r="AQ77" s="103" t="str">
        <f t="shared" si="98"/>
        <v>Completed</v>
      </c>
      <c r="AR77" s="110"/>
    </row>
    <row r="78" spans="1:44" ht="15.75" customHeight="1" outlineLevel="1" x14ac:dyDescent="0.2">
      <c r="A78" s="487"/>
      <c r="B78" s="487"/>
      <c r="C78" s="471"/>
      <c r="D78" s="61" t="s">
        <v>5600</v>
      </c>
      <c r="E78" s="61" t="s">
        <v>5601</v>
      </c>
      <c r="F78" s="61" t="s">
        <v>5602</v>
      </c>
      <c r="G78" s="99">
        <v>3</v>
      </c>
      <c r="H78" s="100" t="s">
        <v>2184</v>
      </c>
      <c r="I78" s="100"/>
      <c r="J78" s="61" t="s">
        <v>5603</v>
      </c>
      <c r="K78" s="84" t="s">
        <v>5483</v>
      </c>
      <c r="L78" s="84" t="s">
        <v>5484</v>
      </c>
      <c r="M78" s="84" t="s">
        <v>5485</v>
      </c>
      <c r="N78" s="188" t="s">
        <v>5486</v>
      </c>
      <c r="O78" s="83" t="s">
        <v>1043</v>
      </c>
      <c r="P78" s="102" t="s">
        <v>5604</v>
      </c>
      <c r="Q78" s="83" t="str">
        <f t="shared" si="99"/>
        <v>Ch 4 Practice 4.1.3: Multiplication Table of 9</v>
      </c>
      <c r="R78" s="83" t="s">
        <v>1812</v>
      </c>
      <c r="S78" s="83" t="s">
        <v>1041</v>
      </c>
      <c r="T78" s="83" t="s">
        <v>1042</v>
      </c>
      <c r="U78" s="102" t="s">
        <v>37</v>
      </c>
      <c r="V78" s="61" t="s">
        <v>5476</v>
      </c>
      <c r="W78" s="104">
        <v>9789814969406</v>
      </c>
      <c r="X78" s="102">
        <v>105</v>
      </c>
      <c r="Y78" s="61" t="s">
        <v>1814</v>
      </c>
      <c r="Z78" s="61" t="s">
        <v>5259</v>
      </c>
      <c r="AA78" s="61" t="s">
        <v>5594</v>
      </c>
      <c r="AB78" s="61" t="str">
        <f t="shared" si="0"/>
        <v>3.070 To build up the multiplication table of 9 and commit the multiplication facts to memory M3NS-IIa-41.2/M3NS-IIa-41.3</v>
      </c>
      <c r="AC78" s="61" t="str">
        <f t="shared" ref="AC78:AD78" si="164">Y78</f>
        <v>1. Numbers and Number Sense</v>
      </c>
      <c r="AD78" s="61" t="str">
        <f t="shared" si="164"/>
        <v>G3.1.03 Multiplication / Division</v>
      </c>
      <c r="AE78" s="84" t="str">
        <f t="shared" si="2"/>
        <v>M3NS-IIa-41.2/M3NS-IIa-41.3</v>
      </c>
      <c r="AF78" s="61" t="str">
        <f t="shared" ref="AF78:AG78" si="165">M78</f>
        <v>M3NS-IIa-41.2: Visualizes multiplication of numbers 1 to 10 by 6, 7, 8 and 9.
M3NS-IIa-41.3: Visualizes and states basic multiplication facts for numbers up to 10.</v>
      </c>
      <c r="AG78" s="84" t="str">
        <f t="shared" si="165"/>
        <v xml:space="preserve">3.023 Visualizes multiplication of numbers 1 to 10 by 6, 7, 8 and 9 M3NS-IIa-41.2
3.026 Visualizes and states basic multiplication facts for numbers up to 10 M3NS-IIa-41.3 </v>
      </c>
      <c r="AH78" s="107">
        <v>4</v>
      </c>
      <c r="AI78" s="61" t="s">
        <v>5493</v>
      </c>
      <c r="AJ78" s="61" t="s">
        <v>5494</v>
      </c>
      <c r="AK78" s="61"/>
      <c r="AL78" s="84"/>
      <c r="AM78" s="61"/>
      <c r="AN78" s="61"/>
      <c r="AO78" s="110"/>
      <c r="AP78" s="103" t="s">
        <v>1818</v>
      </c>
      <c r="AQ78" s="103" t="str">
        <f t="shared" si="98"/>
        <v>Completed</v>
      </c>
      <c r="AR78" s="110"/>
    </row>
    <row r="79" spans="1:44" ht="15.75" customHeight="1" outlineLevel="1" x14ac:dyDescent="0.2">
      <c r="A79" s="487"/>
      <c r="B79" s="487"/>
      <c r="C79" s="61" t="s">
        <v>5605</v>
      </c>
      <c r="D79" s="61" t="s">
        <v>5606</v>
      </c>
      <c r="E79" s="61" t="s">
        <v>5607</v>
      </c>
      <c r="F79" s="61" t="s">
        <v>5608</v>
      </c>
      <c r="G79" s="99">
        <v>4</v>
      </c>
      <c r="H79" s="100"/>
      <c r="I79" s="100"/>
      <c r="J79" s="61" t="s">
        <v>5609</v>
      </c>
      <c r="K79" s="84" t="s">
        <v>5500</v>
      </c>
      <c r="L79" s="84" t="s">
        <v>5501</v>
      </c>
      <c r="M79" s="84" t="s">
        <v>5502</v>
      </c>
      <c r="N79" s="117" t="s">
        <v>5503</v>
      </c>
      <c r="O79" s="83" t="s">
        <v>1043</v>
      </c>
      <c r="P79" s="102" t="s">
        <v>5610</v>
      </c>
      <c r="Q79" s="83" t="str">
        <f t="shared" si="99"/>
        <v>Ch 4 Practice 4.2.1: Dividing by 9</v>
      </c>
      <c r="R79" s="83" t="s">
        <v>1812</v>
      </c>
      <c r="S79" s="83" t="s">
        <v>1041</v>
      </c>
      <c r="T79" s="83" t="s">
        <v>1042</v>
      </c>
      <c r="U79" s="102" t="s">
        <v>37</v>
      </c>
      <c r="V79" s="61" t="s">
        <v>5476</v>
      </c>
      <c r="W79" s="104">
        <v>9789814969406</v>
      </c>
      <c r="X79" s="102">
        <v>106</v>
      </c>
      <c r="Y79" s="61" t="s">
        <v>1814</v>
      </c>
      <c r="Z79" s="61" t="s">
        <v>5259</v>
      </c>
      <c r="AA79" s="61" t="s">
        <v>5594</v>
      </c>
      <c r="AB79" s="61" t="str">
        <f t="shared" si="0"/>
        <v>3.071 To divide numbers within the multiplication table of 9 M3NS-IIg-51.2</v>
      </c>
      <c r="AC79" s="61" t="str">
        <f t="shared" ref="AC79:AD79" si="166">Y79</f>
        <v>1. Numbers and Number Sense</v>
      </c>
      <c r="AD79" s="61" t="str">
        <f t="shared" si="166"/>
        <v>G3.1.03 Multiplication / Division</v>
      </c>
      <c r="AE79" s="84" t="str">
        <f t="shared" si="2"/>
        <v>M3NS-IIg-51.2</v>
      </c>
      <c r="AF79" s="61" t="str">
        <f t="shared" ref="AF79:AG79" si="167">M79</f>
        <v>M3NS-IIg-51.2: Visualizes division of numbers up to 100 by 6,7,8, and 9.</v>
      </c>
      <c r="AG79" s="84" t="str">
        <f t="shared" si="167"/>
        <v>3.038 Visualizes division of numbers up to 100 by 6, 7, 8, and 9 M3NS-IIg-51.2</v>
      </c>
      <c r="AH79" s="107">
        <v>4</v>
      </c>
      <c r="AI79" s="61" t="s">
        <v>5505</v>
      </c>
      <c r="AJ79" s="61" t="s">
        <v>5506</v>
      </c>
      <c r="AK79" s="61"/>
      <c r="AL79" s="84"/>
      <c r="AM79" s="61"/>
      <c r="AN79" s="61"/>
      <c r="AO79" s="110"/>
      <c r="AP79" s="103" t="s">
        <v>1818</v>
      </c>
      <c r="AQ79" s="103" t="str">
        <f t="shared" si="98"/>
        <v>Completed</v>
      </c>
      <c r="AR79" s="110"/>
    </row>
    <row r="80" spans="1:44" ht="15.75" customHeight="1" outlineLevel="1" x14ac:dyDescent="0.2">
      <c r="A80" s="487"/>
      <c r="B80" s="487"/>
      <c r="C80" s="69" t="s">
        <v>5611</v>
      </c>
      <c r="D80" s="267" t="s">
        <v>5612</v>
      </c>
      <c r="E80" s="267" t="s">
        <v>5613</v>
      </c>
      <c r="F80" s="267" t="s">
        <v>5614</v>
      </c>
      <c r="G80" s="268">
        <v>5</v>
      </c>
      <c r="H80" s="100"/>
      <c r="I80" s="100" t="s">
        <v>2511</v>
      </c>
      <c r="J80" s="267" t="s">
        <v>5615</v>
      </c>
      <c r="K80" s="269" t="s">
        <v>5277</v>
      </c>
      <c r="L80" s="269" t="s">
        <v>5512</v>
      </c>
      <c r="M80" s="269" t="s">
        <v>5279</v>
      </c>
      <c r="N80" s="270" t="s">
        <v>5280</v>
      </c>
      <c r="O80" s="271" t="s">
        <v>1043</v>
      </c>
      <c r="P80" s="272" t="s">
        <v>5612</v>
      </c>
      <c r="Q80" s="271" t="str">
        <f t="shared" si="99"/>
        <v>Ch 4 Practice 4.3.1: Multiply a 2-digit or 3-digit number by 9</v>
      </c>
      <c r="R80" s="271" t="s">
        <v>1812</v>
      </c>
      <c r="S80" s="271" t="s">
        <v>1041</v>
      </c>
      <c r="T80" s="271" t="s">
        <v>1042</v>
      </c>
      <c r="U80" s="272" t="s">
        <v>37</v>
      </c>
      <c r="V80" s="267" t="s">
        <v>5476</v>
      </c>
      <c r="W80" s="273">
        <v>9789814969406</v>
      </c>
      <c r="X80" s="272">
        <v>108</v>
      </c>
      <c r="Y80" s="267" t="s">
        <v>1814</v>
      </c>
      <c r="Z80" s="267" t="s">
        <v>5259</v>
      </c>
      <c r="AA80" s="267" t="s">
        <v>5594</v>
      </c>
      <c r="AB80" s="267" t="str">
        <f t="shared" si="0"/>
        <v>3.071a Multiply a 2-digit or 3-digit number by 9 M3NS-IIc-43.1</v>
      </c>
      <c r="AC80" s="267" t="str">
        <f t="shared" ref="AC80:AD80" si="168">Y80</f>
        <v>1. Numbers and Number Sense</v>
      </c>
      <c r="AD80" s="267" t="str">
        <f t="shared" si="168"/>
        <v>G3.1.03 Multiplication / Division</v>
      </c>
      <c r="AE80" s="269" t="str">
        <f t="shared" si="2"/>
        <v>M3NS-IIc-43.1</v>
      </c>
      <c r="AF80" s="267" t="str">
        <f t="shared" ref="AF80:AG80" si="169">M80</f>
        <v>M3NS-IIc-43.1: Multiplies 2- to 3-digit numbers by 1-digit numbers without or with regrouping.</v>
      </c>
      <c r="AG80" s="269" t="str">
        <f t="shared" si="169"/>
        <v>3.028 Multiplies 2- to 3-digit numbers by 1-digit numbers without or with regrouping M3NS-IIc-43.1</v>
      </c>
      <c r="AH80" s="274">
        <v>4</v>
      </c>
      <c r="AI80" s="275" t="s">
        <v>5604</v>
      </c>
      <c r="AJ80" s="275" t="s">
        <v>5602</v>
      </c>
      <c r="AK80" s="267"/>
      <c r="AL80" s="269"/>
      <c r="AM80" s="267"/>
      <c r="AN80" s="267"/>
      <c r="AO80" s="276"/>
      <c r="AP80" s="103" t="s">
        <v>1818</v>
      </c>
      <c r="AQ80" s="103" t="str">
        <f t="shared" si="98"/>
        <v>Completed</v>
      </c>
      <c r="AR80" s="276"/>
    </row>
    <row r="81" spans="1:44" ht="15.75" customHeight="1" outlineLevel="1" x14ac:dyDescent="0.2">
      <c r="A81" s="487"/>
      <c r="B81" s="471"/>
      <c r="C81" s="61" t="s">
        <v>5616</v>
      </c>
      <c r="D81" s="137" t="s">
        <v>5617</v>
      </c>
      <c r="E81" s="137" t="s">
        <v>5618</v>
      </c>
      <c r="F81" s="137" t="s">
        <v>5619</v>
      </c>
      <c r="G81" s="99">
        <v>6</v>
      </c>
      <c r="H81" s="100"/>
      <c r="I81" s="100" t="s">
        <v>3708</v>
      </c>
      <c r="J81" s="137" t="s">
        <v>5620</v>
      </c>
      <c r="K81" s="137" t="s">
        <v>5500</v>
      </c>
      <c r="L81" s="137" t="s">
        <v>5518</v>
      </c>
      <c r="M81" s="137" t="s">
        <v>5502</v>
      </c>
      <c r="N81" s="137" t="s">
        <v>5503</v>
      </c>
      <c r="O81" s="140" t="s">
        <v>1043</v>
      </c>
      <c r="P81" s="141" t="s">
        <v>5617</v>
      </c>
      <c r="Q81" s="140" t="str">
        <f t="shared" si="99"/>
        <v>Ch 4 Practice 4.4.1: Divide a 2-digit or 3-digit number by 9</v>
      </c>
      <c r="R81" s="140" t="s">
        <v>1812</v>
      </c>
      <c r="S81" s="140" t="s">
        <v>1041</v>
      </c>
      <c r="T81" s="140" t="s">
        <v>1042</v>
      </c>
      <c r="U81" s="141" t="s">
        <v>37</v>
      </c>
      <c r="V81" s="137" t="s">
        <v>5476</v>
      </c>
      <c r="W81" s="143">
        <v>9789814969406</v>
      </c>
      <c r="X81" s="141">
        <v>110</v>
      </c>
      <c r="Y81" s="137" t="s">
        <v>1814</v>
      </c>
      <c r="Z81" s="137" t="s">
        <v>5259</v>
      </c>
      <c r="AA81" s="137" t="s">
        <v>5594</v>
      </c>
      <c r="AB81" s="137" t="str">
        <f t="shared" si="0"/>
        <v>3.071b Divide a 2-digit or 3-digit number by 9 M3NS-IIg-51.2</v>
      </c>
      <c r="AC81" s="137" t="str">
        <f t="shared" ref="AC81:AD81" si="170">Y81</f>
        <v>1. Numbers and Number Sense</v>
      </c>
      <c r="AD81" s="137" t="str">
        <f t="shared" si="170"/>
        <v>G3.1.03 Multiplication / Division</v>
      </c>
      <c r="AE81" s="139" t="str">
        <f t="shared" si="2"/>
        <v>M3NS-IIg-51.2</v>
      </c>
      <c r="AF81" s="137" t="str">
        <f t="shared" ref="AF81:AG81" si="171">M81</f>
        <v>M3NS-IIg-51.2: Visualizes division of numbers up to 100 by 6,7,8, and 9.</v>
      </c>
      <c r="AG81" s="139" t="str">
        <f t="shared" si="171"/>
        <v>3.038 Visualizes division of numbers up to 100 by 6, 7, 8, and 9 M3NS-IIg-51.2</v>
      </c>
      <c r="AH81" s="146">
        <v>4</v>
      </c>
      <c r="AI81" s="147" t="s">
        <v>5610</v>
      </c>
      <c r="AJ81" s="147" t="s">
        <v>5608</v>
      </c>
      <c r="AK81" s="137"/>
      <c r="AL81" s="139"/>
      <c r="AM81" s="137"/>
      <c r="AN81" s="137"/>
      <c r="AO81" s="148"/>
      <c r="AP81" s="103" t="s">
        <v>1818</v>
      </c>
      <c r="AQ81" s="103" t="str">
        <f t="shared" si="98"/>
        <v>Completed</v>
      </c>
      <c r="AR81" s="148"/>
    </row>
    <row r="82" spans="1:44" ht="15.75" customHeight="1" outlineLevel="1" x14ac:dyDescent="0.2">
      <c r="A82" s="487"/>
      <c r="B82" s="502" t="s">
        <v>4550</v>
      </c>
      <c r="C82" s="502" t="s">
        <v>1697</v>
      </c>
      <c r="D82" s="65" t="s">
        <v>5621</v>
      </c>
      <c r="E82" s="65" t="s">
        <v>5622</v>
      </c>
      <c r="F82" s="65" t="s">
        <v>5623</v>
      </c>
      <c r="G82" s="111">
        <v>7</v>
      </c>
      <c r="H82" s="100"/>
      <c r="I82" s="100"/>
      <c r="J82" s="61" t="s">
        <v>5624</v>
      </c>
      <c r="K82" s="61" t="s">
        <v>5625</v>
      </c>
      <c r="L82" s="61" t="s">
        <v>5626</v>
      </c>
      <c r="M82" s="61" t="s">
        <v>5627</v>
      </c>
      <c r="N82" s="61" t="s">
        <v>5628</v>
      </c>
      <c r="O82" s="83" t="s">
        <v>1043</v>
      </c>
      <c r="P82" s="102" t="s">
        <v>5629</v>
      </c>
      <c r="Q82" s="83" t="str">
        <f t="shared" si="99"/>
        <v>Ch 4 Practice 5.1.1: Using bar models</v>
      </c>
      <c r="R82" s="83" t="s">
        <v>1812</v>
      </c>
      <c r="S82" s="83" t="s">
        <v>1041</v>
      </c>
      <c r="T82" s="83" t="s">
        <v>1042</v>
      </c>
      <c r="U82" s="102" t="s">
        <v>37</v>
      </c>
      <c r="V82" s="61" t="s">
        <v>5476</v>
      </c>
      <c r="W82" s="104">
        <v>9789814969406</v>
      </c>
      <c r="X82" s="102">
        <v>115</v>
      </c>
      <c r="Y82" s="61" t="s">
        <v>1814</v>
      </c>
      <c r="Z82" s="61" t="s">
        <v>5259</v>
      </c>
      <c r="AA82" s="61" t="s">
        <v>2438</v>
      </c>
      <c r="AB82" s="61" t="str">
        <f t="shared" si="0"/>
        <v>3.072 To use a part-whole bar model to represent a multiplication or division situation M3NS-IIj-57.2</v>
      </c>
      <c r="AC82" s="61" t="str">
        <f t="shared" ref="AC82:AD82" si="172">Y82</f>
        <v>1. Numbers and Number Sense</v>
      </c>
      <c r="AD82" s="61" t="str">
        <f t="shared" si="172"/>
        <v>G3.1.03 Multiplication / Division</v>
      </c>
      <c r="AE82" s="84" t="str">
        <f t="shared" si="2"/>
        <v>M3NS-IIj-57.2</v>
      </c>
      <c r="AF82" s="61" t="str">
        <f t="shared" ref="AF82:AG82" si="173">M82</f>
        <v>M3NS-IIj-57.2: Creates problems involving division or with any of the other operations of whole numbers including money.</v>
      </c>
      <c r="AG82" s="84" t="str">
        <f t="shared" si="173"/>
        <v>3.045 Creates problems involving division or with any of the other operations of whole numbers M3NS-IIj-57.2</v>
      </c>
      <c r="AH82" s="107">
        <v>4</v>
      </c>
      <c r="AI82" s="61" t="s">
        <v>4195</v>
      </c>
      <c r="AJ82" s="61" t="s">
        <v>5451</v>
      </c>
      <c r="AK82" s="61"/>
      <c r="AL82" s="84"/>
      <c r="AM82" s="61"/>
      <c r="AN82" s="61"/>
      <c r="AO82" s="110"/>
      <c r="AP82" s="103" t="s">
        <v>1818</v>
      </c>
      <c r="AQ82" s="103" t="str">
        <f t="shared" si="98"/>
        <v>Completed</v>
      </c>
      <c r="AR82" s="115" t="s">
        <v>5029</v>
      </c>
    </row>
    <row r="83" spans="1:44" ht="15.75" customHeight="1" outlineLevel="1" x14ac:dyDescent="0.2">
      <c r="A83" s="471"/>
      <c r="B83" s="471"/>
      <c r="C83" s="471"/>
      <c r="D83" s="65" t="s">
        <v>5630</v>
      </c>
      <c r="E83" s="65" t="s">
        <v>5631</v>
      </c>
      <c r="F83" s="65" t="s">
        <v>5632</v>
      </c>
      <c r="G83" s="111">
        <v>8</v>
      </c>
      <c r="H83" s="100" t="s">
        <v>5633</v>
      </c>
      <c r="I83" s="100" t="s">
        <v>2496</v>
      </c>
      <c r="J83" s="61" t="s">
        <v>5634</v>
      </c>
      <c r="K83" s="61" t="s">
        <v>5625</v>
      </c>
      <c r="L83" s="61" t="s">
        <v>5626</v>
      </c>
      <c r="M83" s="61" t="s">
        <v>5627</v>
      </c>
      <c r="N83" s="61" t="s">
        <v>5628</v>
      </c>
      <c r="O83" s="83" t="s">
        <v>1043</v>
      </c>
      <c r="P83" s="102" t="s">
        <v>5635</v>
      </c>
      <c r="Q83" s="83" t="str">
        <f t="shared" si="99"/>
        <v>Ch 4 Practice 5.1.2: Word problems</v>
      </c>
      <c r="R83" s="83" t="s">
        <v>1812</v>
      </c>
      <c r="S83" s="83" t="s">
        <v>1041</v>
      </c>
      <c r="T83" s="83" t="s">
        <v>1042</v>
      </c>
      <c r="U83" s="102" t="s">
        <v>37</v>
      </c>
      <c r="V83" s="61" t="s">
        <v>5476</v>
      </c>
      <c r="W83" s="104">
        <v>9789814969406</v>
      </c>
      <c r="X83" s="102">
        <v>115</v>
      </c>
      <c r="Y83" s="61" t="s">
        <v>1814</v>
      </c>
      <c r="Z83" s="61" t="s">
        <v>5259</v>
      </c>
      <c r="AA83" s="61" t="s">
        <v>2438</v>
      </c>
      <c r="AB83" s="61" t="str">
        <f t="shared" si="0"/>
        <v>3.073 To solve 1-step word problems on multiplication or division M3NS-IIj-57.2</v>
      </c>
      <c r="AC83" s="61" t="str">
        <f t="shared" ref="AC83:AD83" si="174">Y83</f>
        <v>1. Numbers and Number Sense</v>
      </c>
      <c r="AD83" s="61" t="str">
        <f t="shared" si="174"/>
        <v>G3.1.03 Multiplication / Division</v>
      </c>
      <c r="AE83" s="84" t="str">
        <f t="shared" si="2"/>
        <v>M3NS-IIj-57.2</v>
      </c>
      <c r="AF83" s="61" t="str">
        <f t="shared" ref="AF83:AG83" si="175">M83</f>
        <v>M3NS-IIj-57.2: Creates problems involving division or with any of the other operations of whole numbers including money.</v>
      </c>
      <c r="AG83" s="84" t="str">
        <f t="shared" si="175"/>
        <v>3.045 Creates problems involving division or with any of the other operations of whole numbers M3NS-IIj-57.2</v>
      </c>
      <c r="AH83" s="107">
        <v>4</v>
      </c>
      <c r="AI83" s="61" t="s">
        <v>5629</v>
      </c>
      <c r="AJ83" s="61" t="s">
        <v>5623</v>
      </c>
      <c r="AK83" s="61"/>
      <c r="AL83" s="84"/>
      <c r="AM83" s="61"/>
      <c r="AN83" s="61"/>
      <c r="AO83" s="110"/>
      <c r="AP83" s="103" t="s">
        <v>1818</v>
      </c>
      <c r="AQ83" s="103" t="str">
        <f t="shared" si="98"/>
        <v>Completed</v>
      </c>
      <c r="AR83" s="110"/>
    </row>
    <row r="84" spans="1:44" ht="15.75" customHeight="1" outlineLevel="1" x14ac:dyDescent="0.2">
      <c r="A84" s="502" t="s">
        <v>5636</v>
      </c>
      <c r="B84" s="502" t="s">
        <v>3812</v>
      </c>
      <c r="C84" s="502" t="s">
        <v>5637</v>
      </c>
      <c r="D84" s="73" t="s">
        <v>3814</v>
      </c>
      <c r="E84" s="73" t="s">
        <v>5638</v>
      </c>
      <c r="F84" s="73" t="s">
        <v>5639</v>
      </c>
      <c r="G84" s="111" t="s">
        <v>5640</v>
      </c>
      <c r="H84" s="100" t="s">
        <v>2272</v>
      </c>
      <c r="I84" s="100"/>
      <c r="J84" s="61" t="s">
        <v>5641</v>
      </c>
      <c r="K84" s="61" t="s">
        <v>5642</v>
      </c>
      <c r="L84" s="61" t="s">
        <v>5643</v>
      </c>
      <c r="M84" s="61" t="s">
        <v>5644</v>
      </c>
      <c r="N84" s="61" t="s">
        <v>5645</v>
      </c>
      <c r="O84" s="83" t="s">
        <v>1043</v>
      </c>
      <c r="P84" s="102" t="s">
        <v>5646</v>
      </c>
      <c r="Q84" s="83" t="str">
        <f t="shared" si="99"/>
        <v>Ch 5 Practice 1.1.1: Knowing 1st to 100th</v>
      </c>
      <c r="R84" s="83" t="s">
        <v>1812</v>
      </c>
      <c r="S84" s="83" t="s">
        <v>1041</v>
      </c>
      <c r="T84" s="83" t="s">
        <v>1042</v>
      </c>
      <c r="U84" s="102" t="s">
        <v>37</v>
      </c>
      <c r="V84" s="61" t="s">
        <v>5647</v>
      </c>
      <c r="W84" s="104">
        <v>9789814969406</v>
      </c>
      <c r="X84" s="102">
        <v>118</v>
      </c>
      <c r="Y84" s="61" t="s">
        <v>1814</v>
      </c>
      <c r="Z84" s="61" t="s">
        <v>5009</v>
      </c>
      <c r="AA84" s="61" t="s">
        <v>3825</v>
      </c>
      <c r="AB84" s="61" t="str">
        <f t="shared" si="0"/>
        <v>3.074 To name a position using an ordinal number from 1st to 100th M3NS-Ic-16.3</v>
      </c>
      <c r="AC84" s="61" t="str">
        <f t="shared" ref="AC84:AD84" si="176">Y84</f>
        <v>1. Numbers and Number Sense</v>
      </c>
      <c r="AD84" s="61" t="str">
        <f t="shared" si="176"/>
        <v>G3.1.01 Whole Numbers / Place Value</v>
      </c>
      <c r="AE84" s="84" t="str">
        <f t="shared" si="2"/>
        <v>M3NS-Ic-16.3</v>
      </c>
      <c r="AF84" s="61" t="str">
        <f t="shared" ref="AF84:AG84" si="177">M84</f>
        <v>M3NS-Ic-16.3: Identifies ordinal numbers from 1st to 100th with emphasis on the 21st to 100th object in a given set from a given point of reference.</v>
      </c>
      <c r="AG84" s="84" t="str">
        <f t="shared" si="177"/>
        <v>3.007 Identifies ordinal numbers from 1st to 100th with emphasis on the 21st to 100th object in a given set from a given point of reference M3NS-Ic-16.3</v>
      </c>
      <c r="AH84" s="107">
        <v>5</v>
      </c>
      <c r="AI84" s="89" t="s">
        <v>3549</v>
      </c>
      <c r="AJ84" s="61" t="s">
        <v>3547</v>
      </c>
      <c r="AK84" s="61"/>
      <c r="AL84" s="84"/>
      <c r="AM84" s="61"/>
      <c r="AN84" s="61"/>
      <c r="AO84" s="110"/>
      <c r="AP84" s="103" t="s">
        <v>1818</v>
      </c>
      <c r="AQ84" s="103" t="str">
        <f t="shared" si="98"/>
        <v>Completed</v>
      </c>
      <c r="AR84" s="110"/>
    </row>
    <row r="85" spans="1:44" ht="15.75" customHeight="1" outlineLevel="1" x14ac:dyDescent="0.2">
      <c r="A85" s="487"/>
      <c r="B85" s="487"/>
      <c r="C85" s="487"/>
      <c r="D85" s="181" t="s">
        <v>5648</v>
      </c>
      <c r="E85" s="181" t="s">
        <v>5649</v>
      </c>
      <c r="F85" s="181" t="s">
        <v>5650</v>
      </c>
      <c r="G85" s="111" t="s">
        <v>5651</v>
      </c>
      <c r="H85" s="100"/>
      <c r="I85" s="100" t="s">
        <v>2074</v>
      </c>
      <c r="J85" s="61" t="s">
        <v>5652</v>
      </c>
      <c r="K85" s="61" t="s">
        <v>5642</v>
      </c>
      <c r="L85" s="61" t="s">
        <v>5643</v>
      </c>
      <c r="M85" s="61" t="s">
        <v>5644</v>
      </c>
      <c r="N85" s="61" t="s">
        <v>5645</v>
      </c>
      <c r="O85" s="83" t="s">
        <v>1043</v>
      </c>
      <c r="P85" s="83" t="str">
        <f t="shared" ref="P85:Q85" si="178">D85</f>
        <v>PH_G3_C05_P1.1.2</v>
      </c>
      <c r="Q85" s="83" t="str">
        <f t="shared" si="178"/>
        <v>Ch 5 Practice 1.1.2: Identifying and using the pattern of naming ordinal numbers from 1st to 100th</v>
      </c>
      <c r="R85" s="83" t="s">
        <v>1812</v>
      </c>
      <c r="S85" s="83" t="s">
        <v>1041</v>
      </c>
      <c r="T85" s="83" t="s">
        <v>1042</v>
      </c>
      <c r="U85" s="102" t="s">
        <v>37</v>
      </c>
      <c r="V85" s="61" t="s">
        <v>5647</v>
      </c>
      <c r="W85" s="104">
        <v>9789814969406</v>
      </c>
      <c r="X85" s="102">
        <v>118</v>
      </c>
      <c r="Y85" s="61" t="s">
        <v>1814</v>
      </c>
      <c r="Z85" s="61" t="s">
        <v>5009</v>
      </c>
      <c r="AA85" s="61" t="s">
        <v>3825</v>
      </c>
      <c r="AB85" s="61" t="str">
        <f t="shared" si="0"/>
        <v>3.075 Identify and use the pattern of naming ordinal numbers from 1st to 100th M3NS-Ic-16.3</v>
      </c>
      <c r="AC85" s="61" t="str">
        <f t="shared" ref="AC85:AD85" si="179">Y85</f>
        <v>1. Numbers and Number Sense</v>
      </c>
      <c r="AD85" s="61" t="str">
        <f t="shared" si="179"/>
        <v>G3.1.01 Whole Numbers / Place Value</v>
      </c>
      <c r="AE85" s="84" t="str">
        <f t="shared" si="2"/>
        <v>M3NS-Ic-16.3</v>
      </c>
      <c r="AF85" s="61" t="str">
        <f t="shared" ref="AF85:AG85" si="180">M85</f>
        <v>M3NS-Ic-16.3: Identifies ordinal numbers from 1st to 100th with emphasis on the 21st to 100th object in a given set from a given point of reference.</v>
      </c>
      <c r="AG85" s="84" t="str">
        <f t="shared" si="180"/>
        <v>3.007 Identifies ordinal numbers from 1st to 100th with emphasis on the 21st to 100th object in a given set from a given point of reference M3NS-Ic-16.3</v>
      </c>
      <c r="AH85" s="107">
        <v>5</v>
      </c>
      <c r="AI85" s="89" t="s">
        <v>3555</v>
      </c>
      <c r="AJ85" s="61" t="s">
        <v>5653</v>
      </c>
      <c r="AK85" s="262"/>
      <c r="AL85" s="263">
        <v>45000</v>
      </c>
      <c r="AM85" s="264" t="s">
        <v>5066</v>
      </c>
      <c r="AN85" s="61" t="s">
        <v>1818</v>
      </c>
      <c r="AO85" s="110"/>
      <c r="AP85" s="103" t="s">
        <v>1818</v>
      </c>
      <c r="AQ85" s="103" t="str">
        <f t="shared" si="98"/>
        <v>Completed</v>
      </c>
      <c r="AR85" s="110"/>
    </row>
    <row r="86" spans="1:44" ht="15.75" customHeight="1" outlineLevel="1" x14ac:dyDescent="0.2">
      <c r="A86" s="471"/>
      <c r="B86" s="471"/>
      <c r="C86" s="471"/>
      <c r="D86" s="185" t="s">
        <v>5654</v>
      </c>
      <c r="E86" s="185" t="s">
        <v>5655</v>
      </c>
      <c r="F86" s="185" t="s">
        <v>5656</v>
      </c>
      <c r="G86" s="122"/>
      <c r="H86" s="122"/>
      <c r="I86" s="122"/>
      <c r="J86" s="160" t="s">
        <v>5657</v>
      </c>
      <c r="K86" s="160" t="s">
        <v>5642</v>
      </c>
      <c r="L86" s="61" t="s">
        <v>5643</v>
      </c>
      <c r="M86" s="160" t="s">
        <v>5658</v>
      </c>
      <c r="N86" s="160" t="s">
        <v>5659</v>
      </c>
      <c r="O86" s="83" t="s">
        <v>1043</v>
      </c>
      <c r="P86" s="162"/>
      <c r="Q86" s="163" t="str">
        <f t="shared" ref="Q86:Q94" si="181">E86</f>
        <v>Ch 5 Practice 1.1.3: Identify the position of an object from a given point of reference</v>
      </c>
      <c r="R86" s="162" t="s">
        <v>1812</v>
      </c>
      <c r="S86" s="163" t="s">
        <v>1041</v>
      </c>
      <c r="T86" s="163" t="s">
        <v>1042</v>
      </c>
      <c r="U86" s="163" t="s">
        <v>37</v>
      </c>
      <c r="V86" s="160" t="s">
        <v>5647</v>
      </c>
      <c r="W86" s="165">
        <v>9789814969406</v>
      </c>
      <c r="X86" s="163">
        <v>131</v>
      </c>
      <c r="Y86" s="160" t="s">
        <v>1814</v>
      </c>
      <c r="Z86" s="160" t="s">
        <v>5009</v>
      </c>
      <c r="AA86" s="160" t="s">
        <v>3825</v>
      </c>
      <c r="AB86" s="160" t="str">
        <f t="shared" si="0"/>
        <v>3.076 Identify the position of an object from a given point of reference M3NS-Ic-16.3</v>
      </c>
      <c r="AC86" s="160" t="str">
        <f t="shared" ref="AC86:AD86" si="182">Y86</f>
        <v>1. Numbers and Number Sense</v>
      </c>
      <c r="AD86" s="160" t="str">
        <f t="shared" si="182"/>
        <v>G3.1.01 Whole Numbers / Place Value</v>
      </c>
      <c r="AE86" s="161" t="str">
        <f t="shared" si="2"/>
        <v>M3NS-Ic-16.3</v>
      </c>
      <c r="AF86" s="160" t="str">
        <f t="shared" ref="AF86:AG86" si="183">M86</f>
        <v>M3NS-Ic-16.3   identifies ordinal numbers from 1st to 100th with emphasis on the 21st to 100th  object in a given set from a given point of reference.</v>
      </c>
      <c r="AG86" s="161" t="str">
        <f t="shared" si="183"/>
        <v>3.007 identifies ordinal numbers from 1st to 100th  M3NS-Ic-16.3</v>
      </c>
      <c r="AH86" s="169">
        <v>5</v>
      </c>
      <c r="AI86" s="169"/>
      <c r="AJ86" s="169"/>
      <c r="AK86" s="160" t="s">
        <v>5660</v>
      </c>
      <c r="AL86" s="161"/>
      <c r="AM86" s="160"/>
      <c r="AN86" s="160"/>
      <c r="AO86" s="170"/>
      <c r="AP86" s="103"/>
      <c r="AQ86" s="103"/>
      <c r="AR86" s="170"/>
    </row>
    <row r="87" spans="1:44" ht="15.75" customHeight="1" outlineLevel="1" x14ac:dyDescent="0.2">
      <c r="A87" s="502" t="s">
        <v>5661</v>
      </c>
      <c r="B87" s="502" t="s">
        <v>5662</v>
      </c>
      <c r="C87" s="61" t="s">
        <v>5663</v>
      </c>
      <c r="D87" s="73" t="s">
        <v>5664</v>
      </c>
      <c r="E87" s="265" t="s">
        <v>5665</v>
      </c>
      <c r="F87" s="73" t="s">
        <v>5666</v>
      </c>
      <c r="G87" s="111">
        <v>1</v>
      </c>
      <c r="H87" s="100"/>
      <c r="I87" s="100"/>
      <c r="J87" s="61" t="s">
        <v>5667</v>
      </c>
      <c r="K87" s="61" t="s">
        <v>4593</v>
      </c>
      <c r="L87" s="61" t="s">
        <v>5668</v>
      </c>
      <c r="M87" s="61" t="s">
        <v>4595</v>
      </c>
      <c r="N87" s="61" t="s">
        <v>4596</v>
      </c>
      <c r="O87" s="83" t="s">
        <v>1043</v>
      </c>
      <c r="P87" s="102" t="s">
        <v>5669</v>
      </c>
      <c r="Q87" s="83" t="str">
        <f t="shared" si="181"/>
        <v>Ch 6 Practice 1.1.1: Recognize and name the thousand-peso bill</v>
      </c>
      <c r="R87" s="83" t="s">
        <v>1812</v>
      </c>
      <c r="S87" s="83" t="s">
        <v>1041</v>
      </c>
      <c r="T87" s="83" t="s">
        <v>1042</v>
      </c>
      <c r="U87" s="102" t="s">
        <v>37</v>
      </c>
      <c r="V87" s="61" t="s">
        <v>5670</v>
      </c>
      <c r="W87" s="104">
        <v>9789814969406</v>
      </c>
      <c r="X87" s="102">
        <v>120</v>
      </c>
      <c r="Y87" s="61" t="s">
        <v>2600</v>
      </c>
      <c r="Z87" s="61" t="s">
        <v>5671</v>
      </c>
      <c r="AA87" s="61" t="s">
        <v>5672</v>
      </c>
      <c r="AB87" s="61" t="str">
        <f t="shared" si="0"/>
        <v>3.077 Recognize and name the thousand-peso bill M3NS-Ic-19.2</v>
      </c>
      <c r="AC87" s="61" t="str">
        <f t="shared" ref="AC87:AD87" si="184">Y87</f>
        <v>2. Measurement</v>
      </c>
      <c r="AD87" s="61" t="str">
        <f t="shared" si="184"/>
        <v>G3.2.07 Money</v>
      </c>
      <c r="AE87" s="61" t="str">
        <f t="shared" si="2"/>
        <v>M3NS-Ic-19.2</v>
      </c>
      <c r="AF87" s="61" t="str">
        <f t="shared" ref="AF87:AG87" si="185">M87</f>
        <v>M3NS-Ic-19.2: Recognizes coins and bills up to PhP1000.</v>
      </c>
      <c r="AG87" s="61" t="str">
        <f t="shared" si="185"/>
        <v>3.008 Recognizes coins and bills up to PhP1000 M3NS-Ic-19.2</v>
      </c>
      <c r="AH87" s="107">
        <v>6</v>
      </c>
      <c r="AI87" s="110" t="s">
        <v>4597</v>
      </c>
      <c r="AJ87" s="41" t="s">
        <v>4591</v>
      </c>
      <c r="AK87" s="61"/>
      <c r="AL87" s="84"/>
      <c r="AM87" s="61"/>
      <c r="AN87" s="61"/>
      <c r="AO87" s="110"/>
      <c r="AP87" s="103" t="s">
        <v>1818</v>
      </c>
      <c r="AQ87" s="103" t="str">
        <f t="shared" ref="AQ87:AQ216" si="186">IF($AP87="Raw Manuscript created","Editor to review",IF($AP87="Manuscript reviewed by Editor","Author to revise",IF($AP87="Manuscript revised by Author","Editor to review",IF($AP87="Manuscript finalised by Editor","Evonne to PFP",IF($AP87="Manuscript approved by Evonne","Evelyn to upload to Learnosity",IF($AP87="Manuscript uploaded to Learnosity","Prepress to create Activity",IF($AP87="Ready practice on Learnosity","Prepress to create Activity",IF($AP87="Activity created","Editor to conduct Learnosity review",IF($AP87="Published","Completed","")))))))))</f>
        <v>Completed</v>
      </c>
      <c r="AR87" s="110"/>
    </row>
    <row r="88" spans="1:44" ht="15.75" customHeight="1" outlineLevel="1" x14ac:dyDescent="0.2">
      <c r="A88" s="487"/>
      <c r="B88" s="487"/>
      <c r="C88" s="61" t="s">
        <v>5673</v>
      </c>
      <c r="D88" s="73" t="s">
        <v>5674</v>
      </c>
      <c r="E88" s="73" t="s">
        <v>5675</v>
      </c>
      <c r="F88" s="73" t="s">
        <v>5676</v>
      </c>
      <c r="G88" s="111">
        <v>2</v>
      </c>
      <c r="H88" s="100"/>
      <c r="I88" s="100" t="s">
        <v>2429</v>
      </c>
      <c r="J88" s="61" t="s">
        <v>5677</v>
      </c>
      <c r="K88" s="61" t="s">
        <v>4606</v>
      </c>
      <c r="L88" s="61" t="s">
        <v>4607</v>
      </c>
      <c r="M88" s="61" t="s">
        <v>4608</v>
      </c>
      <c r="N88" s="61" t="s">
        <v>4609</v>
      </c>
      <c r="O88" s="83" t="s">
        <v>1043</v>
      </c>
      <c r="P88" s="102" t="s">
        <v>5678</v>
      </c>
      <c r="Q88" s="83" t="str">
        <f t="shared" si="181"/>
        <v>Ch 6 Practice 1.2.1: Count and tell the amount of money in a group of bills</v>
      </c>
      <c r="R88" s="83" t="s">
        <v>1812</v>
      </c>
      <c r="S88" s="83" t="s">
        <v>1041</v>
      </c>
      <c r="T88" s="83" t="s">
        <v>1042</v>
      </c>
      <c r="U88" s="102" t="s">
        <v>37</v>
      </c>
      <c r="V88" s="61" t="s">
        <v>5670</v>
      </c>
      <c r="W88" s="104">
        <v>9789814969406</v>
      </c>
      <c r="X88" s="102">
        <v>120</v>
      </c>
      <c r="Y88" s="61" t="s">
        <v>2600</v>
      </c>
      <c r="Z88" s="61" t="s">
        <v>5671</v>
      </c>
      <c r="AA88" s="61" t="s">
        <v>5672</v>
      </c>
      <c r="AB88" s="61" t="str">
        <f t="shared" si="0"/>
        <v>3.078 Count and tell the amount of money in a group of bills M3NS-Ic-20.2</v>
      </c>
      <c r="AC88" s="61" t="str">
        <f t="shared" ref="AC88:AD88" si="187">Y88</f>
        <v>2. Measurement</v>
      </c>
      <c r="AD88" s="61" t="str">
        <f t="shared" si="187"/>
        <v>G3.2.07 Money</v>
      </c>
      <c r="AE88" s="61" t="str">
        <f t="shared" si="2"/>
        <v>M3NS-Ic-20.2</v>
      </c>
      <c r="AF88" s="61" t="str">
        <f t="shared" ref="AF88:AG88" si="188">M88</f>
        <v>M3NS-Ic-20.2: Reads and writes money in symbols and in words through PhP 1000 in pesos and centavos.</v>
      </c>
      <c r="AG88" s="61" t="str">
        <f t="shared" si="188"/>
        <v>3.009 Reads and writes money in symbols and in words through PhP1000 in pesos and centavos M3NS-Ic-20.2</v>
      </c>
      <c r="AH88" s="107">
        <v>6</v>
      </c>
      <c r="AI88" s="110" t="s">
        <v>4610</v>
      </c>
      <c r="AJ88" s="41" t="s">
        <v>5679</v>
      </c>
      <c r="AK88" s="61"/>
      <c r="AL88" s="84"/>
      <c r="AM88" s="61"/>
      <c r="AN88" s="61"/>
      <c r="AO88" s="110"/>
      <c r="AP88" s="103" t="s">
        <v>1818</v>
      </c>
      <c r="AQ88" s="103" t="str">
        <f t="shared" si="186"/>
        <v>Completed</v>
      </c>
      <c r="AR88" s="110"/>
    </row>
    <row r="89" spans="1:44" ht="15.75" customHeight="1" outlineLevel="1" x14ac:dyDescent="0.2">
      <c r="A89" s="487"/>
      <c r="B89" s="487"/>
      <c r="C89" s="61" t="s">
        <v>5680</v>
      </c>
      <c r="D89" s="73" t="s">
        <v>5681</v>
      </c>
      <c r="E89" s="73" t="s">
        <v>5682</v>
      </c>
      <c r="F89" s="73" t="s">
        <v>3321</v>
      </c>
      <c r="G89" s="111">
        <v>3</v>
      </c>
      <c r="H89" s="100" t="s">
        <v>2294</v>
      </c>
      <c r="I89" s="100"/>
      <c r="J89" s="61" t="s">
        <v>5683</v>
      </c>
      <c r="K89" s="61" t="s">
        <v>4606</v>
      </c>
      <c r="L89" s="61" t="s">
        <v>4607</v>
      </c>
      <c r="M89" s="61" t="s">
        <v>4608</v>
      </c>
      <c r="N89" s="61" t="s">
        <v>4609</v>
      </c>
      <c r="O89" s="83" t="s">
        <v>1043</v>
      </c>
      <c r="P89" s="102" t="s">
        <v>5684</v>
      </c>
      <c r="Q89" s="83" t="str">
        <f t="shared" si="181"/>
        <v>Ch 6 Practice 1.3.1: Exchange money</v>
      </c>
      <c r="R89" s="83" t="s">
        <v>1812</v>
      </c>
      <c r="S89" s="83" t="s">
        <v>1041</v>
      </c>
      <c r="T89" s="83" t="s">
        <v>1042</v>
      </c>
      <c r="U89" s="102" t="s">
        <v>37</v>
      </c>
      <c r="V89" s="61" t="s">
        <v>5670</v>
      </c>
      <c r="W89" s="104">
        <v>9789814969406</v>
      </c>
      <c r="X89" s="102">
        <v>120</v>
      </c>
      <c r="Y89" s="61" t="s">
        <v>2600</v>
      </c>
      <c r="Z89" s="61" t="s">
        <v>5671</v>
      </c>
      <c r="AA89" s="61" t="s">
        <v>5672</v>
      </c>
      <c r="AB89" s="61" t="str">
        <f t="shared" si="0"/>
        <v>3.079 Exchange money M3NS-Ic-20.2</v>
      </c>
      <c r="AC89" s="61" t="str">
        <f t="shared" ref="AC89:AD89" si="189">Y89</f>
        <v>2. Measurement</v>
      </c>
      <c r="AD89" s="61" t="str">
        <f t="shared" si="189"/>
        <v>G3.2.07 Money</v>
      </c>
      <c r="AE89" s="61" t="str">
        <f t="shared" si="2"/>
        <v>M3NS-Ic-20.2</v>
      </c>
      <c r="AF89" s="61" t="str">
        <f t="shared" ref="AF89:AG89" si="190">M89</f>
        <v>M3NS-Ic-20.2: Reads and writes money in symbols and in words through PhP 1000 in pesos and centavos.</v>
      </c>
      <c r="AG89" s="61" t="str">
        <f t="shared" si="190"/>
        <v>3.009 Reads and writes money in symbols and in words through PhP1000 in pesos and centavos M3NS-Ic-20.2</v>
      </c>
      <c r="AH89" s="107">
        <v>6</v>
      </c>
      <c r="AI89" s="110" t="s">
        <v>4610</v>
      </c>
      <c r="AJ89" s="41" t="s">
        <v>5685</v>
      </c>
      <c r="AK89" s="61"/>
      <c r="AL89" s="84"/>
      <c r="AM89" s="61"/>
      <c r="AN89" s="61"/>
      <c r="AO89" s="110"/>
      <c r="AP89" s="103" t="s">
        <v>1818</v>
      </c>
      <c r="AQ89" s="103" t="str">
        <f t="shared" si="186"/>
        <v>Completed</v>
      </c>
      <c r="AR89" s="110"/>
    </row>
    <row r="90" spans="1:44" ht="15.75" customHeight="1" outlineLevel="1" x14ac:dyDescent="0.2">
      <c r="A90" s="487"/>
      <c r="B90" s="471"/>
      <c r="C90" s="61" t="s">
        <v>5686</v>
      </c>
      <c r="D90" s="73" t="s">
        <v>5687</v>
      </c>
      <c r="E90" s="73" t="s">
        <v>5688</v>
      </c>
      <c r="F90" s="73" t="s">
        <v>4625</v>
      </c>
      <c r="G90" s="111">
        <v>4</v>
      </c>
      <c r="H90" s="100" t="s">
        <v>2318</v>
      </c>
      <c r="I90" s="100"/>
      <c r="J90" s="61" t="s">
        <v>5689</v>
      </c>
      <c r="K90" s="61" t="s">
        <v>5690</v>
      </c>
      <c r="L90" s="61" t="s">
        <v>5691</v>
      </c>
      <c r="M90" s="61" t="s">
        <v>5692</v>
      </c>
      <c r="N90" s="61" t="s">
        <v>5693</v>
      </c>
      <c r="O90" s="83" t="s">
        <v>1043</v>
      </c>
      <c r="P90" s="102" t="s">
        <v>5694</v>
      </c>
      <c r="Q90" s="83" t="str">
        <f t="shared" si="181"/>
        <v>Ch 6 Practice 1.4.1: Compare two or three amounts of money in pesos and centavos</v>
      </c>
      <c r="R90" s="83" t="s">
        <v>1812</v>
      </c>
      <c r="S90" s="83" t="s">
        <v>1041</v>
      </c>
      <c r="T90" s="83" t="s">
        <v>1042</v>
      </c>
      <c r="U90" s="102" t="s">
        <v>37</v>
      </c>
      <c r="V90" s="61" t="s">
        <v>5670</v>
      </c>
      <c r="W90" s="104">
        <v>9789814969406</v>
      </c>
      <c r="X90" s="102">
        <v>122</v>
      </c>
      <c r="Y90" s="61" t="s">
        <v>2600</v>
      </c>
      <c r="Z90" s="61" t="s">
        <v>5671</v>
      </c>
      <c r="AA90" s="61" t="s">
        <v>5672</v>
      </c>
      <c r="AB90" s="61" t="str">
        <f t="shared" si="0"/>
        <v>3.080 Compare two or three amounts of money in pesos and centavos M3NS-Id-22.2</v>
      </c>
      <c r="AC90" s="61" t="str">
        <f t="shared" ref="AC90:AD90" si="191">Y90</f>
        <v>2. Measurement</v>
      </c>
      <c r="AD90" s="61" t="str">
        <f t="shared" si="191"/>
        <v>G3.2.07 Money</v>
      </c>
      <c r="AE90" s="61" t="str">
        <f t="shared" si="2"/>
        <v>M3NS-Id-22.2</v>
      </c>
      <c r="AF90" s="61" t="str">
        <f t="shared" ref="AF90:AG90" si="192">M90</f>
        <v>M3NS-Id-22.2: Compares values of the different denominations of coins and bills through PhP1000 using relation symbols.</v>
      </c>
      <c r="AG90" s="61" t="str">
        <f t="shared" si="192"/>
        <v>3.010 Compares values of the different denominations of coins and bills through PhP1000 M3NS-Id-22.2</v>
      </c>
      <c r="AH90" s="107">
        <v>6</v>
      </c>
      <c r="AI90" s="110" t="s">
        <v>4621</v>
      </c>
      <c r="AJ90" s="41" t="s">
        <v>4614</v>
      </c>
      <c r="AK90" s="61"/>
      <c r="AL90" s="84"/>
      <c r="AM90" s="61"/>
      <c r="AN90" s="61"/>
      <c r="AO90" s="110"/>
      <c r="AP90" s="103" t="s">
        <v>1818</v>
      </c>
      <c r="AQ90" s="103" t="str">
        <f t="shared" si="186"/>
        <v>Completed</v>
      </c>
      <c r="AR90" s="110"/>
    </row>
    <row r="91" spans="1:44" ht="15.75" customHeight="1" outlineLevel="1" x14ac:dyDescent="0.2">
      <c r="A91" s="487"/>
      <c r="B91" s="502" t="s">
        <v>5695</v>
      </c>
      <c r="C91" s="61" t="s">
        <v>5696</v>
      </c>
      <c r="D91" s="73" t="s">
        <v>5697</v>
      </c>
      <c r="E91" s="73" t="s">
        <v>5698</v>
      </c>
      <c r="F91" s="73" t="s">
        <v>5699</v>
      </c>
      <c r="G91" s="111">
        <v>5</v>
      </c>
      <c r="H91" s="100"/>
      <c r="I91" s="100"/>
      <c r="J91" s="61" t="s">
        <v>5700</v>
      </c>
      <c r="K91" s="89" t="s">
        <v>5092</v>
      </c>
      <c r="L91" s="61" t="s">
        <v>5093</v>
      </c>
      <c r="M91" s="61" t="s">
        <v>5094</v>
      </c>
      <c r="N91" s="61" t="s">
        <v>5701</v>
      </c>
      <c r="O91" s="83" t="s">
        <v>1043</v>
      </c>
      <c r="P91" s="102" t="s">
        <v>5702</v>
      </c>
      <c r="Q91" s="83" t="str">
        <f t="shared" si="181"/>
        <v>Ch 6 Practice 2.1.1: Add pesos and centavos to an amount of money without regrouping</v>
      </c>
      <c r="R91" s="83" t="s">
        <v>1812</v>
      </c>
      <c r="S91" s="83" t="s">
        <v>1041</v>
      </c>
      <c r="T91" s="83" t="s">
        <v>1042</v>
      </c>
      <c r="U91" s="102" t="s">
        <v>37</v>
      </c>
      <c r="V91" s="61" t="s">
        <v>5670</v>
      </c>
      <c r="W91" s="104">
        <v>9789814969406</v>
      </c>
      <c r="X91" s="102">
        <v>124</v>
      </c>
      <c r="Y91" s="61" t="s">
        <v>2600</v>
      </c>
      <c r="Z91" s="61" t="s">
        <v>5671</v>
      </c>
      <c r="AA91" s="61" t="s">
        <v>5703</v>
      </c>
      <c r="AB91" s="61" t="str">
        <f t="shared" si="0"/>
        <v>3.081 Add pesos and centavos to an amount of money without regrouping M3NS-Id-27.6</v>
      </c>
      <c r="AC91" s="61" t="str">
        <f t="shared" ref="AC91:AD91" si="193">Y91</f>
        <v>2. Measurement</v>
      </c>
      <c r="AD91" s="61" t="str">
        <f t="shared" si="193"/>
        <v>G3.2.07 Money</v>
      </c>
      <c r="AE91" s="61" t="str">
        <f t="shared" si="2"/>
        <v>M3NS-Id-27.6</v>
      </c>
      <c r="AF91" s="61" t="str">
        <f t="shared" ref="AF91:AG91" si="194">M91</f>
        <v>M3NS-Id-27.6: Adds 3- to 4-digit numbers up to three addends with sums up to 10 000 without and with regrouping.</v>
      </c>
      <c r="AG91" s="61" t="str">
        <f t="shared" si="194"/>
        <v>3.011 adds 3- to 4-digit numbers up to three addends with sums up to 10 000 without and with regrouping M3NS-Id-27.6</v>
      </c>
      <c r="AH91" s="107">
        <v>6</v>
      </c>
      <c r="AI91" s="110" t="s">
        <v>3206</v>
      </c>
      <c r="AJ91" s="41" t="s">
        <v>5704</v>
      </c>
      <c r="AK91" s="61"/>
      <c r="AL91" s="84"/>
      <c r="AM91" s="61"/>
      <c r="AN91" s="61"/>
      <c r="AO91" s="110"/>
      <c r="AP91" s="103" t="s">
        <v>1818</v>
      </c>
      <c r="AQ91" s="103" t="str">
        <f t="shared" si="186"/>
        <v>Completed</v>
      </c>
      <c r="AR91" s="110"/>
    </row>
    <row r="92" spans="1:44" ht="15.75" customHeight="1" outlineLevel="1" x14ac:dyDescent="0.2">
      <c r="A92" s="487"/>
      <c r="B92" s="487"/>
      <c r="C92" s="61" t="s">
        <v>5705</v>
      </c>
      <c r="D92" s="73" t="s">
        <v>5706</v>
      </c>
      <c r="E92" s="73" t="s">
        <v>5707</v>
      </c>
      <c r="F92" s="73" t="s">
        <v>5708</v>
      </c>
      <c r="G92" s="111">
        <v>6</v>
      </c>
      <c r="H92" s="100" t="s">
        <v>5709</v>
      </c>
      <c r="I92" s="100"/>
      <c r="J92" s="61" t="s">
        <v>5710</v>
      </c>
      <c r="K92" s="89" t="s">
        <v>5092</v>
      </c>
      <c r="L92" s="61" t="s">
        <v>5093</v>
      </c>
      <c r="M92" s="61" t="s">
        <v>5094</v>
      </c>
      <c r="N92" s="61" t="s">
        <v>5095</v>
      </c>
      <c r="O92" s="83" t="s">
        <v>1043</v>
      </c>
      <c r="P92" s="102" t="s">
        <v>5711</v>
      </c>
      <c r="Q92" s="83" t="str">
        <f t="shared" si="181"/>
        <v>Ch 6 Practice 2.2.1: Add centavos to an amount of money with regrouping</v>
      </c>
      <c r="R92" s="83" t="s">
        <v>1812</v>
      </c>
      <c r="S92" s="83" t="s">
        <v>1041</v>
      </c>
      <c r="T92" s="83" t="s">
        <v>1042</v>
      </c>
      <c r="U92" s="102" t="s">
        <v>37</v>
      </c>
      <c r="V92" s="61" t="s">
        <v>5670</v>
      </c>
      <c r="W92" s="104">
        <v>9789814969406</v>
      </c>
      <c r="X92" s="102">
        <v>126</v>
      </c>
      <c r="Y92" s="61" t="s">
        <v>2600</v>
      </c>
      <c r="Z92" s="61" t="s">
        <v>5671</v>
      </c>
      <c r="AA92" s="61" t="s">
        <v>5703</v>
      </c>
      <c r="AB92" s="61" t="str">
        <f t="shared" si="0"/>
        <v>3.082 Add centavos to an amount of money with regrouping M3NS-Id-27.6</v>
      </c>
      <c r="AC92" s="61" t="str">
        <f t="shared" ref="AC92:AD92" si="195">Y92</f>
        <v>2. Measurement</v>
      </c>
      <c r="AD92" s="61" t="str">
        <f t="shared" si="195"/>
        <v>G3.2.07 Money</v>
      </c>
      <c r="AE92" s="61" t="str">
        <f t="shared" si="2"/>
        <v>M3NS-Id-27.6</v>
      </c>
      <c r="AF92" s="61" t="str">
        <f t="shared" ref="AF92:AG92" si="196">M92</f>
        <v>M3NS-Id-27.6: Adds 3- to 4-digit numbers up to three addends with sums up to 10 000 without and with regrouping.</v>
      </c>
      <c r="AG92" s="61" t="str">
        <f t="shared" si="196"/>
        <v>3.011 Adds 3- to 4-digit numbers up to three addends with sums up to 10 000 without and with regrouping M3NS-Id-27.6</v>
      </c>
      <c r="AH92" s="107">
        <v>6</v>
      </c>
      <c r="AI92" s="110" t="s">
        <v>2330</v>
      </c>
      <c r="AJ92" s="41" t="s">
        <v>2327</v>
      </c>
      <c r="AK92" s="61"/>
      <c r="AL92" s="84"/>
      <c r="AM92" s="61"/>
      <c r="AN92" s="61"/>
      <c r="AO92" s="110"/>
      <c r="AP92" s="103" t="s">
        <v>1818</v>
      </c>
      <c r="AQ92" s="103" t="str">
        <f t="shared" si="186"/>
        <v>Completed</v>
      </c>
      <c r="AR92" s="110"/>
    </row>
    <row r="93" spans="1:44" ht="15.75" customHeight="1" outlineLevel="1" x14ac:dyDescent="0.2">
      <c r="A93" s="487"/>
      <c r="B93" s="487"/>
      <c r="C93" s="61" t="s">
        <v>5712</v>
      </c>
      <c r="D93" s="73" t="s">
        <v>5713</v>
      </c>
      <c r="E93" s="73" t="s">
        <v>5714</v>
      </c>
      <c r="F93" s="73" t="s">
        <v>5715</v>
      </c>
      <c r="G93" s="111">
        <v>7</v>
      </c>
      <c r="H93" s="100" t="s">
        <v>5716</v>
      </c>
      <c r="I93" s="100"/>
      <c r="J93" s="61" t="s">
        <v>5717</v>
      </c>
      <c r="K93" s="89" t="s">
        <v>5092</v>
      </c>
      <c r="L93" s="61" t="s">
        <v>5093</v>
      </c>
      <c r="M93" s="61" t="s">
        <v>5094</v>
      </c>
      <c r="N93" s="61" t="s">
        <v>5095</v>
      </c>
      <c r="O93" s="83" t="s">
        <v>1043</v>
      </c>
      <c r="P93" s="102" t="s">
        <v>5718</v>
      </c>
      <c r="Q93" s="83" t="str">
        <f t="shared" si="181"/>
        <v>Ch 6 Practice 2.3.1: Add pesos and centavos to an amount of money mentally</v>
      </c>
      <c r="R93" s="83" t="s">
        <v>1812</v>
      </c>
      <c r="S93" s="83" t="s">
        <v>1041</v>
      </c>
      <c r="T93" s="83" t="s">
        <v>1042</v>
      </c>
      <c r="U93" s="102" t="s">
        <v>37</v>
      </c>
      <c r="V93" s="61" t="s">
        <v>5670</v>
      </c>
      <c r="W93" s="104">
        <v>9789814969406</v>
      </c>
      <c r="X93" s="102">
        <v>128</v>
      </c>
      <c r="Y93" s="61" t="s">
        <v>2600</v>
      </c>
      <c r="Z93" s="61" t="s">
        <v>5671</v>
      </c>
      <c r="AA93" s="61" t="s">
        <v>5703</v>
      </c>
      <c r="AB93" s="61" t="str">
        <f t="shared" si="0"/>
        <v>3.083 Add pesos and cenatvos to an amount of money mentally M3NS-Id-27.6</v>
      </c>
      <c r="AC93" s="61" t="str">
        <f t="shared" ref="AC93:AD93" si="197">Y93</f>
        <v>2. Measurement</v>
      </c>
      <c r="AD93" s="61" t="str">
        <f t="shared" si="197"/>
        <v>G3.2.07 Money</v>
      </c>
      <c r="AE93" s="61" t="str">
        <f t="shared" si="2"/>
        <v>M3NS-Id-27.6</v>
      </c>
      <c r="AF93" s="61" t="str">
        <f t="shared" ref="AF93:AG93" si="198">M93</f>
        <v>M3NS-Id-27.6: Adds 3- to 4-digit numbers up to three addends with sums up to 10 000 without and with regrouping.</v>
      </c>
      <c r="AG93" s="61" t="str">
        <f t="shared" si="198"/>
        <v>3.011 Adds 3- to 4-digit numbers up to three addends with sums up to 10 000 without and with regrouping M3NS-Id-27.6</v>
      </c>
      <c r="AH93" s="107">
        <v>6</v>
      </c>
      <c r="AI93" s="110" t="s">
        <v>3235</v>
      </c>
      <c r="AJ93" s="41" t="s">
        <v>5719</v>
      </c>
      <c r="AK93" s="61"/>
      <c r="AL93" s="84"/>
      <c r="AM93" s="61"/>
      <c r="AN93" s="61"/>
      <c r="AO93" s="110"/>
      <c r="AP93" s="103" t="s">
        <v>1818</v>
      </c>
      <c r="AQ93" s="103" t="str">
        <f t="shared" si="186"/>
        <v>Completed</v>
      </c>
      <c r="AR93" s="110"/>
    </row>
    <row r="94" spans="1:44" ht="15.75" customHeight="1" outlineLevel="1" x14ac:dyDescent="0.2">
      <c r="A94" s="487"/>
      <c r="B94" s="487"/>
      <c r="C94" s="61" t="s">
        <v>5720</v>
      </c>
      <c r="D94" s="73" t="s">
        <v>5721</v>
      </c>
      <c r="E94" s="265" t="s">
        <v>5722</v>
      </c>
      <c r="F94" s="181" t="s">
        <v>5723</v>
      </c>
      <c r="G94" s="111">
        <v>8</v>
      </c>
      <c r="H94" s="100" t="s">
        <v>2328</v>
      </c>
      <c r="I94" s="100"/>
      <c r="J94" s="61" t="s">
        <v>5724</v>
      </c>
      <c r="K94" s="89" t="s">
        <v>5092</v>
      </c>
      <c r="L94" s="61" t="s">
        <v>5093</v>
      </c>
      <c r="M94" s="61" t="s">
        <v>5094</v>
      </c>
      <c r="N94" s="61" t="s">
        <v>5095</v>
      </c>
      <c r="O94" s="83" t="s">
        <v>1043</v>
      </c>
      <c r="P94" s="102" t="s">
        <v>5725</v>
      </c>
      <c r="Q94" s="83" t="str">
        <f t="shared" si="181"/>
        <v>Ch 6 Practice 2.4.1: Add money in decimal notation up to ₱100</v>
      </c>
      <c r="R94" s="83" t="s">
        <v>1812</v>
      </c>
      <c r="S94" s="83" t="s">
        <v>1041</v>
      </c>
      <c r="T94" s="83" t="s">
        <v>1042</v>
      </c>
      <c r="U94" s="102" t="s">
        <v>37</v>
      </c>
      <c r="V94" s="61" t="s">
        <v>5670</v>
      </c>
      <c r="W94" s="104">
        <v>9789814969406</v>
      </c>
      <c r="X94" s="102">
        <v>130</v>
      </c>
      <c r="Y94" s="61" t="s">
        <v>2600</v>
      </c>
      <c r="Z94" s="61" t="s">
        <v>5671</v>
      </c>
      <c r="AA94" s="61" t="s">
        <v>5703</v>
      </c>
      <c r="AB94" s="61" t="str">
        <f t="shared" si="0"/>
        <v>3.084 Add money in decimal notation up to ₱100 M3NS-Id-27.6</v>
      </c>
      <c r="AC94" s="61" t="str">
        <f t="shared" ref="AC94:AD94" si="199">Y94</f>
        <v>2. Measurement</v>
      </c>
      <c r="AD94" s="61" t="str">
        <f t="shared" si="199"/>
        <v>G3.2.07 Money</v>
      </c>
      <c r="AE94" s="61" t="str">
        <f t="shared" si="2"/>
        <v>M3NS-Id-27.6</v>
      </c>
      <c r="AF94" s="61" t="str">
        <f t="shared" ref="AF94:AG94" si="200">M94</f>
        <v>M3NS-Id-27.6: Adds 3- to 4-digit numbers up to three addends with sums up to 10 000 without and with regrouping.</v>
      </c>
      <c r="AG94" s="61" t="str">
        <f t="shared" si="200"/>
        <v>3.011 Adds 3- to 4-digit numbers up to three addends with sums up to 10 000 without and with regrouping M3NS-Id-27.6</v>
      </c>
      <c r="AH94" s="107">
        <v>6</v>
      </c>
      <c r="AI94" s="110" t="s">
        <v>5115</v>
      </c>
      <c r="AJ94" s="41" t="s">
        <v>5113</v>
      </c>
      <c r="AK94" s="61"/>
      <c r="AL94" s="84"/>
      <c r="AM94" s="61"/>
      <c r="AN94" s="61"/>
      <c r="AO94" s="110"/>
      <c r="AP94" s="103" t="s">
        <v>1818</v>
      </c>
      <c r="AQ94" s="103" t="str">
        <f t="shared" si="186"/>
        <v>Completed</v>
      </c>
      <c r="AR94" s="110"/>
    </row>
    <row r="95" spans="1:44" ht="15.75" customHeight="1" outlineLevel="1" x14ac:dyDescent="0.2">
      <c r="A95" s="487"/>
      <c r="B95" s="471"/>
      <c r="C95" s="61" t="s">
        <v>5726</v>
      </c>
      <c r="D95" s="181" t="s">
        <v>5727</v>
      </c>
      <c r="E95" s="181" t="s">
        <v>5728</v>
      </c>
      <c r="F95" s="181" t="s">
        <v>5729</v>
      </c>
      <c r="G95" s="111">
        <v>9</v>
      </c>
      <c r="H95" s="100"/>
      <c r="I95" s="100" t="s">
        <v>4797</v>
      </c>
      <c r="J95" s="61" t="s">
        <v>5730</v>
      </c>
      <c r="K95" s="89" t="s">
        <v>5142</v>
      </c>
      <c r="L95" s="61" t="s">
        <v>5093</v>
      </c>
      <c r="M95" s="61" t="s">
        <v>5144</v>
      </c>
      <c r="N95" s="61" t="s">
        <v>5145</v>
      </c>
      <c r="O95" s="83" t="s">
        <v>1043</v>
      </c>
      <c r="P95" s="102" t="str">
        <f t="shared" ref="P95:Q95" si="201">D95</f>
        <v>PH_G3_C06_P2.5.1</v>
      </c>
      <c r="Q95" s="83" t="str">
        <f t="shared" si="201"/>
        <v>Ch 6 Practice 2.5.1: Solving 1-step word problems involving addition of money</v>
      </c>
      <c r="R95" s="83" t="s">
        <v>1812</v>
      </c>
      <c r="S95" s="83" t="s">
        <v>1041</v>
      </c>
      <c r="T95" s="83" t="s">
        <v>1042</v>
      </c>
      <c r="U95" s="102" t="s">
        <v>37</v>
      </c>
      <c r="V95" s="61" t="s">
        <v>5670</v>
      </c>
      <c r="W95" s="104">
        <v>9789814969406</v>
      </c>
      <c r="X95" s="102">
        <v>132</v>
      </c>
      <c r="Y95" s="61" t="s">
        <v>2600</v>
      </c>
      <c r="Z95" s="61" t="s">
        <v>5671</v>
      </c>
      <c r="AA95" s="61" t="s">
        <v>5703</v>
      </c>
      <c r="AB95" s="61" t="str">
        <f t="shared" si="0"/>
        <v>3.085 Solve a 1-step word problem involving addition of money M3NS-If-29.3</v>
      </c>
      <c r="AC95" s="61" t="str">
        <f t="shared" ref="AC95:AD95" si="202">Y95</f>
        <v>2. Measurement</v>
      </c>
      <c r="AD95" s="61" t="str">
        <f t="shared" si="202"/>
        <v>G3.2.07 Money</v>
      </c>
      <c r="AE95" s="61" t="str">
        <f t="shared" si="2"/>
        <v>M3NS-If-29.3</v>
      </c>
      <c r="AF95" s="61" t="str">
        <f t="shared" ref="AF95:AG95" si="203">M95</f>
        <v>M3NS-If-29.3: Solves routine and non-routine problems involving addition of whole numbers with sums up to 10 000 including money using appropriate problem solving strategies and tools.</v>
      </c>
      <c r="AG95" s="61" t="str">
        <f t="shared" si="203"/>
        <v>3.015 Solves routine and non-routine problems involving addition of whole numbers with sums up to 10 000 M3NS-If-29.3</v>
      </c>
      <c r="AH95" s="107">
        <v>6</v>
      </c>
      <c r="AI95" s="110" t="s">
        <v>4651</v>
      </c>
      <c r="AJ95" s="41" t="s">
        <v>4649</v>
      </c>
      <c r="AK95" s="262" t="s">
        <v>5731</v>
      </c>
      <c r="AL95" s="263">
        <v>45000</v>
      </c>
      <c r="AM95" s="262" t="s">
        <v>5046</v>
      </c>
      <c r="AN95" s="61" t="s">
        <v>1818</v>
      </c>
      <c r="AO95" s="110"/>
      <c r="AP95" s="103" t="s">
        <v>1818</v>
      </c>
      <c r="AQ95" s="103" t="str">
        <f t="shared" si="186"/>
        <v>Completed</v>
      </c>
      <c r="AR95" s="110"/>
    </row>
    <row r="96" spans="1:44" ht="15.75" customHeight="1" outlineLevel="1" x14ac:dyDescent="0.2">
      <c r="A96" s="487"/>
      <c r="B96" s="502" t="s">
        <v>5732</v>
      </c>
      <c r="C96" s="61" t="s">
        <v>5733</v>
      </c>
      <c r="D96" s="73" t="s">
        <v>5734</v>
      </c>
      <c r="E96" s="73" t="s">
        <v>5735</v>
      </c>
      <c r="F96" s="73" t="s">
        <v>5736</v>
      </c>
      <c r="G96" s="111">
        <v>10</v>
      </c>
      <c r="H96" s="100"/>
      <c r="I96" s="100"/>
      <c r="J96" s="61" t="s">
        <v>5737</v>
      </c>
      <c r="K96" s="89" t="s">
        <v>5160</v>
      </c>
      <c r="L96" s="61" t="s">
        <v>5161</v>
      </c>
      <c r="M96" s="61" t="s">
        <v>5162</v>
      </c>
      <c r="N96" s="61" t="s">
        <v>5163</v>
      </c>
      <c r="O96" s="83" t="s">
        <v>1043</v>
      </c>
      <c r="P96" s="102" t="s">
        <v>5738</v>
      </c>
      <c r="Q96" s="83" t="str">
        <f t="shared" ref="Q96:Q100" si="204">E96</f>
        <v>Ch 6 Practice 3.1.1: Subtract pesos and centavos from an amount of money without regrouping</v>
      </c>
      <c r="R96" s="83" t="s">
        <v>1812</v>
      </c>
      <c r="S96" s="83" t="s">
        <v>1041</v>
      </c>
      <c r="T96" s="83" t="s">
        <v>1042</v>
      </c>
      <c r="U96" s="102" t="s">
        <v>37</v>
      </c>
      <c r="V96" s="61" t="s">
        <v>5670</v>
      </c>
      <c r="W96" s="104">
        <v>9789814969406</v>
      </c>
      <c r="X96" s="102">
        <v>134</v>
      </c>
      <c r="Y96" s="61" t="s">
        <v>2600</v>
      </c>
      <c r="Z96" s="61" t="s">
        <v>5671</v>
      </c>
      <c r="AA96" s="61" t="s">
        <v>5739</v>
      </c>
      <c r="AB96" s="61" t="str">
        <f t="shared" si="0"/>
        <v>3.086 Subtract pesos and cenatvos from an amount of money without regrouping M3NS-Ig-32.6</v>
      </c>
      <c r="AC96" s="61" t="str">
        <f t="shared" ref="AC96:AD96" si="205">Y96</f>
        <v>2. Measurement</v>
      </c>
      <c r="AD96" s="61" t="str">
        <f t="shared" si="205"/>
        <v>G3.2.07 Money</v>
      </c>
      <c r="AE96" s="61" t="str">
        <f t="shared" si="2"/>
        <v>M3NS-Ig-32.6</v>
      </c>
      <c r="AF96" s="61" t="str">
        <f t="shared" ref="AF96:AG96" si="206">M96</f>
        <v>M3NS-Ig-32.6: Subtracts 3-to 4-digit numbers from 3- to 4-digit numbers without and with regrouping.</v>
      </c>
      <c r="AG96" s="61" t="str">
        <f t="shared" si="206"/>
        <v>3.017 Subtracts 3-to 4-digit numbers from 3- to 4-digit numbers M3NS-Ig-32.6</v>
      </c>
      <c r="AH96" s="107">
        <v>6</v>
      </c>
      <c r="AI96" s="110" t="s">
        <v>2955</v>
      </c>
      <c r="AJ96" s="41" t="s">
        <v>5740</v>
      </c>
      <c r="AK96" s="61"/>
      <c r="AL96" s="84"/>
      <c r="AM96" s="61"/>
      <c r="AN96" s="61"/>
      <c r="AO96" s="110"/>
      <c r="AP96" s="103" t="s">
        <v>1818</v>
      </c>
      <c r="AQ96" s="103" t="str">
        <f t="shared" si="186"/>
        <v>Completed</v>
      </c>
      <c r="AR96" s="110"/>
    </row>
    <row r="97" spans="1:44" ht="15.75" customHeight="1" outlineLevel="1" x14ac:dyDescent="0.2">
      <c r="A97" s="487"/>
      <c r="B97" s="487"/>
      <c r="C97" s="61" t="s">
        <v>5741</v>
      </c>
      <c r="D97" s="73" t="s">
        <v>5742</v>
      </c>
      <c r="E97" s="73" t="s">
        <v>5743</v>
      </c>
      <c r="F97" s="73" t="s">
        <v>5744</v>
      </c>
      <c r="G97" s="111">
        <v>11</v>
      </c>
      <c r="H97" s="100" t="s">
        <v>2368</v>
      </c>
      <c r="I97" s="100"/>
      <c r="J97" s="61" t="s">
        <v>5745</v>
      </c>
      <c r="K97" s="61" t="s">
        <v>5690</v>
      </c>
      <c r="L97" s="61" t="s">
        <v>5691</v>
      </c>
      <c r="M97" s="61" t="s">
        <v>5692</v>
      </c>
      <c r="N97" s="61" t="s">
        <v>5693</v>
      </c>
      <c r="O97" s="83" t="s">
        <v>1043</v>
      </c>
      <c r="P97" s="102" t="s">
        <v>5746</v>
      </c>
      <c r="Q97" s="83" t="str">
        <f t="shared" si="204"/>
        <v>Ch 6 Practice 3.2.1: Make ₱10</v>
      </c>
      <c r="R97" s="83" t="s">
        <v>1812</v>
      </c>
      <c r="S97" s="83" t="s">
        <v>1041</v>
      </c>
      <c r="T97" s="83" t="s">
        <v>1042</v>
      </c>
      <c r="U97" s="102" t="s">
        <v>37</v>
      </c>
      <c r="V97" s="61" t="s">
        <v>5670</v>
      </c>
      <c r="W97" s="104">
        <v>9789814969406</v>
      </c>
      <c r="X97" s="102">
        <v>135</v>
      </c>
      <c r="Y97" s="61" t="s">
        <v>2600</v>
      </c>
      <c r="Z97" s="61" t="s">
        <v>5671</v>
      </c>
      <c r="AA97" s="61" t="s">
        <v>5739</v>
      </c>
      <c r="AB97" s="61" t="str">
        <f t="shared" si="0"/>
        <v>3.087 Make ₱10 M3NS-Id-22.2</v>
      </c>
      <c r="AC97" s="61" t="str">
        <f t="shared" ref="AC97:AD97" si="207">Y97</f>
        <v>2. Measurement</v>
      </c>
      <c r="AD97" s="61" t="str">
        <f t="shared" si="207"/>
        <v>G3.2.07 Money</v>
      </c>
      <c r="AE97" s="61" t="str">
        <f t="shared" si="2"/>
        <v>M3NS-Id-22.2</v>
      </c>
      <c r="AF97" s="61" t="str">
        <f t="shared" ref="AF97:AG97" si="208">M97</f>
        <v>M3NS-Id-22.2: Compares values of the different denominations of coins and bills through PhP1000 using relation symbols.</v>
      </c>
      <c r="AG97" s="61" t="str">
        <f t="shared" si="208"/>
        <v>3.010 Compares values of the different denominations of coins and bills through PhP1000 M3NS-Id-22.2</v>
      </c>
      <c r="AH97" s="107">
        <v>6</v>
      </c>
      <c r="AI97" s="110" t="s">
        <v>4645</v>
      </c>
      <c r="AJ97" s="41" t="s">
        <v>4642</v>
      </c>
      <c r="AK97" s="61"/>
      <c r="AL97" s="84"/>
      <c r="AM97" s="61"/>
      <c r="AN97" s="61"/>
      <c r="AO97" s="110"/>
      <c r="AP97" s="103" t="s">
        <v>1818</v>
      </c>
      <c r="AQ97" s="103" t="str">
        <f t="shared" si="186"/>
        <v>Completed</v>
      </c>
      <c r="AR97" s="110"/>
    </row>
    <row r="98" spans="1:44" ht="15.75" customHeight="1" outlineLevel="1" x14ac:dyDescent="0.2">
      <c r="A98" s="487"/>
      <c r="B98" s="487"/>
      <c r="C98" s="61" t="s">
        <v>5747</v>
      </c>
      <c r="D98" s="73" t="s">
        <v>5748</v>
      </c>
      <c r="E98" s="73" t="s">
        <v>5749</v>
      </c>
      <c r="F98" s="73" t="s">
        <v>5750</v>
      </c>
      <c r="G98" s="111">
        <v>12</v>
      </c>
      <c r="H98" s="100"/>
      <c r="I98" s="100"/>
      <c r="J98" s="61" t="s">
        <v>5751</v>
      </c>
      <c r="K98" s="89" t="s">
        <v>5160</v>
      </c>
      <c r="L98" s="61" t="s">
        <v>5161</v>
      </c>
      <c r="M98" s="61" t="s">
        <v>5162</v>
      </c>
      <c r="N98" s="61" t="s">
        <v>5163</v>
      </c>
      <c r="O98" s="83" t="s">
        <v>1043</v>
      </c>
      <c r="P98" s="102" t="s">
        <v>5752</v>
      </c>
      <c r="Q98" s="83" t="str">
        <f t="shared" si="204"/>
        <v>Ch 6 Practice 3.3.1: Subtract centavos from an amount of money with regrouping</v>
      </c>
      <c r="R98" s="83" t="s">
        <v>1812</v>
      </c>
      <c r="S98" s="83" t="s">
        <v>1041</v>
      </c>
      <c r="T98" s="83" t="s">
        <v>1042</v>
      </c>
      <c r="U98" s="102" t="s">
        <v>37</v>
      </c>
      <c r="V98" s="61" t="s">
        <v>5670</v>
      </c>
      <c r="W98" s="104">
        <v>9789814969406</v>
      </c>
      <c r="X98" s="102">
        <v>137</v>
      </c>
      <c r="Y98" s="61" t="s">
        <v>2600</v>
      </c>
      <c r="Z98" s="61" t="s">
        <v>5671</v>
      </c>
      <c r="AA98" s="61" t="s">
        <v>5739</v>
      </c>
      <c r="AB98" s="61" t="str">
        <f t="shared" si="0"/>
        <v>3.088 Subtract centavos from an amount of money with regrouping M3NS-Ig-32.6</v>
      </c>
      <c r="AC98" s="61" t="str">
        <f t="shared" ref="AC98:AD98" si="209">Y98</f>
        <v>2. Measurement</v>
      </c>
      <c r="AD98" s="61" t="str">
        <f t="shared" si="209"/>
        <v>G3.2.07 Money</v>
      </c>
      <c r="AE98" s="61" t="str">
        <f t="shared" si="2"/>
        <v>M3NS-Ig-32.6</v>
      </c>
      <c r="AF98" s="61" t="str">
        <f t="shared" ref="AF98:AG98" si="210">M98</f>
        <v>M3NS-Ig-32.6: Subtracts 3-to 4-digit numbers from 3- to 4-digit numbers without and with regrouping.</v>
      </c>
      <c r="AG98" s="61" t="str">
        <f t="shared" si="210"/>
        <v>3.017 Subtracts 3-to 4-digit numbers from 3- to 4-digit numbers M3NS-Ig-32.6</v>
      </c>
      <c r="AH98" s="107">
        <v>6</v>
      </c>
      <c r="AI98" s="110" t="s">
        <v>2401</v>
      </c>
      <c r="AJ98" s="41" t="s">
        <v>2399</v>
      </c>
      <c r="AK98" s="61"/>
      <c r="AL98" s="84"/>
      <c r="AM98" s="61"/>
      <c r="AN98" s="61"/>
      <c r="AO98" s="110"/>
      <c r="AP98" s="103" t="s">
        <v>1818</v>
      </c>
      <c r="AQ98" s="103" t="str">
        <f t="shared" si="186"/>
        <v>Completed</v>
      </c>
      <c r="AR98" s="110"/>
    </row>
    <row r="99" spans="1:44" ht="15.75" customHeight="1" outlineLevel="1" x14ac:dyDescent="0.2">
      <c r="A99" s="487"/>
      <c r="B99" s="487"/>
      <c r="C99" s="61" t="s">
        <v>5753</v>
      </c>
      <c r="D99" s="73" t="s">
        <v>5754</v>
      </c>
      <c r="E99" s="73" t="s">
        <v>5755</v>
      </c>
      <c r="F99" s="73" t="s">
        <v>5756</v>
      </c>
      <c r="G99" s="523">
        <v>13</v>
      </c>
      <c r="H99" s="100"/>
      <c r="I99" s="100"/>
      <c r="J99" s="61" t="s">
        <v>5757</v>
      </c>
      <c r="K99" s="89" t="s">
        <v>5160</v>
      </c>
      <c r="L99" s="61" t="s">
        <v>5161</v>
      </c>
      <c r="M99" s="61" t="s">
        <v>5162</v>
      </c>
      <c r="N99" s="61" t="s">
        <v>5163</v>
      </c>
      <c r="O99" s="83" t="s">
        <v>1043</v>
      </c>
      <c r="P99" s="102" t="s">
        <v>5758</v>
      </c>
      <c r="Q99" s="83" t="str">
        <f t="shared" si="204"/>
        <v>Ch 6 Practice 3.4.1: Subtract pesos and centavos from an amount of money mentally</v>
      </c>
      <c r="R99" s="83" t="s">
        <v>1812</v>
      </c>
      <c r="S99" s="83" t="s">
        <v>1041</v>
      </c>
      <c r="T99" s="83" t="s">
        <v>1042</v>
      </c>
      <c r="U99" s="102" t="s">
        <v>37</v>
      </c>
      <c r="V99" s="61" t="s">
        <v>5670</v>
      </c>
      <c r="W99" s="104">
        <v>9789814969406</v>
      </c>
      <c r="X99" s="102">
        <v>139</v>
      </c>
      <c r="Y99" s="61" t="s">
        <v>2600</v>
      </c>
      <c r="Z99" s="61" t="s">
        <v>5671</v>
      </c>
      <c r="AA99" s="61" t="s">
        <v>5739</v>
      </c>
      <c r="AB99" s="61" t="str">
        <f t="shared" si="0"/>
        <v>3.089 Subtract pesos and centavos from an amount of money mentally M3NS-Ig-32.6</v>
      </c>
      <c r="AC99" s="61" t="str">
        <f t="shared" ref="AC99:AD99" si="211">Y99</f>
        <v>2. Measurement</v>
      </c>
      <c r="AD99" s="61" t="str">
        <f t="shared" si="211"/>
        <v>G3.2.07 Money</v>
      </c>
      <c r="AE99" s="61" t="str">
        <f t="shared" si="2"/>
        <v>M3NS-Ig-32.6</v>
      </c>
      <c r="AF99" s="61" t="str">
        <f t="shared" ref="AF99:AG99" si="212">M99</f>
        <v>M3NS-Ig-32.6: Subtracts 3-to 4-digit numbers from 3- to 4-digit numbers without and with regrouping.</v>
      </c>
      <c r="AG99" s="61" t="str">
        <f t="shared" si="212"/>
        <v>3.017 Subtracts 3-to 4-digit numbers from 3- to 4-digit numbers M3NS-Ig-32.6</v>
      </c>
      <c r="AH99" s="107">
        <v>6</v>
      </c>
      <c r="AI99" s="110" t="s">
        <v>3241</v>
      </c>
      <c r="AJ99" s="41" t="s">
        <v>5759</v>
      </c>
      <c r="AK99" s="61"/>
      <c r="AL99" s="84"/>
      <c r="AM99" s="61"/>
      <c r="AN99" s="61"/>
      <c r="AO99" s="110"/>
      <c r="AP99" s="103" t="s">
        <v>1818</v>
      </c>
      <c r="AQ99" s="103" t="str">
        <f t="shared" si="186"/>
        <v>Completed</v>
      </c>
      <c r="AR99" s="110"/>
    </row>
    <row r="100" spans="1:44" ht="15.75" customHeight="1" outlineLevel="1" x14ac:dyDescent="0.2">
      <c r="A100" s="487"/>
      <c r="B100" s="487"/>
      <c r="C100" s="61" t="s">
        <v>5760</v>
      </c>
      <c r="D100" s="73" t="s">
        <v>5761</v>
      </c>
      <c r="E100" s="73" t="s">
        <v>5762</v>
      </c>
      <c r="F100" s="73" t="s">
        <v>5763</v>
      </c>
      <c r="G100" s="471"/>
      <c r="H100" s="100" t="s">
        <v>2383</v>
      </c>
      <c r="I100" s="100"/>
      <c r="J100" s="61" t="s">
        <v>5764</v>
      </c>
      <c r="K100" s="89" t="s">
        <v>5160</v>
      </c>
      <c r="L100" s="61" t="s">
        <v>5161</v>
      </c>
      <c r="M100" s="61" t="s">
        <v>5162</v>
      </c>
      <c r="N100" s="61" t="s">
        <v>5163</v>
      </c>
      <c r="O100" s="83" t="s">
        <v>1043</v>
      </c>
      <c r="P100" s="102" t="s">
        <v>5765</v>
      </c>
      <c r="Q100" s="83" t="str">
        <f t="shared" si="204"/>
        <v>Ch 6 Practice 3.5.1: Subtract money in decimal notation up to ₱100</v>
      </c>
      <c r="R100" s="83" t="s">
        <v>1812</v>
      </c>
      <c r="S100" s="83" t="s">
        <v>1041</v>
      </c>
      <c r="T100" s="83" t="s">
        <v>1042</v>
      </c>
      <c r="U100" s="102" t="s">
        <v>37</v>
      </c>
      <c r="V100" s="61" t="s">
        <v>5670</v>
      </c>
      <c r="W100" s="104">
        <v>9789814969406</v>
      </c>
      <c r="X100" s="102">
        <v>141</v>
      </c>
      <c r="Y100" s="61" t="s">
        <v>2600</v>
      </c>
      <c r="Z100" s="61" t="s">
        <v>5671</v>
      </c>
      <c r="AA100" s="61" t="s">
        <v>5739</v>
      </c>
      <c r="AB100" s="61" t="str">
        <f t="shared" si="0"/>
        <v>3.090 Subtract money in decimal notation up to ₱100 M3NS-Ig-32.6</v>
      </c>
      <c r="AC100" s="61" t="str">
        <f t="shared" ref="AC100:AD100" si="213">Y100</f>
        <v>2. Measurement</v>
      </c>
      <c r="AD100" s="61" t="str">
        <f t="shared" si="213"/>
        <v>G3.2.07 Money</v>
      </c>
      <c r="AE100" s="61" t="str">
        <f t="shared" si="2"/>
        <v>M3NS-Ig-32.6</v>
      </c>
      <c r="AF100" s="61" t="str">
        <f t="shared" ref="AF100:AG100" si="214">M100</f>
        <v>M3NS-Ig-32.6: Subtracts 3-to 4-digit numbers from 3- to 4-digit numbers without and with regrouping.</v>
      </c>
      <c r="AG100" s="61" t="str">
        <f t="shared" si="214"/>
        <v>3.017 Subtracts 3-to 4-digit numbers from 3- to 4-digit numbers M3NS-Ig-32.6</v>
      </c>
      <c r="AH100" s="107">
        <v>6</v>
      </c>
      <c r="AI100" s="110" t="s">
        <v>5183</v>
      </c>
      <c r="AJ100" s="41" t="s">
        <v>5190</v>
      </c>
      <c r="AK100" s="61"/>
      <c r="AL100" s="84"/>
      <c r="AM100" s="61"/>
      <c r="AN100" s="61"/>
      <c r="AO100" s="110"/>
      <c r="AP100" s="103" t="s">
        <v>1818</v>
      </c>
      <c r="AQ100" s="103" t="str">
        <f t="shared" si="186"/>
        <v>Completed</v>
      </c>
      <c r="AR100" s="110"/>
    </row>
    <row r="101" spans="1:44" ht="15.75" customHeight="1" outlineLevel="1" x14ac:dyDescent="0.2">
      <c r="A101" s="487"/>
      <c r="B101" s="471"/>
      <c r="C101" s="61" t="s">
        <v>5766</v>
      </c>
      <c r="D101" s="181" t="s">
        <v>5767</v>
      </c>
      <c r="E101" s="181" t="s">
        <v>5768</v>
      </c>
      <c r="F101" s="181" t="s">
        <v>5769</v>
      </c>
      <c r="G101" s="111">
        <v>14</v>
      </c>
      <c r="H101" s="100"/>
      <c r="I101" s="100" t="s">
        <v>3803</v>
      </c>
      <c r="J101" s="61" t="s">
        <v>5770</v>
      </c>
      <c r="K101" s="89" t="s">
        <v>5216</v>
      </c>
      <c r="L101" s="61" t="s">
        <v>5217</v>
      </c>
      <c r="M101" s="61" t="s">
        <v>5218</v>
      </c>
      <c r="N101" s="61" t="s">
        <v>5219</v>
      </c>
      <c r="O101" s="83" t="s">
        <v>1043</v>
      </c>
      <c r="P101" s="102" t="str">
        <f t="shared" ref="P101:Q101" si="215">D101</f>
        <v>PH_G3_C06_P3.6.1</v>
      </c>
      <c r="Q101" s="83" t="str">
        <f t="shared" si="215"/>
        <v>Ch 6 Practice 3.6.1: Solving 1-step word problems involving subtraction of money</v>
      </c>
      <c r="R101" s="83" t="s">
        <v>1812</v>
      </c>
      <c r="S101" s="83" t="s">
        <v>1041</v>
      </c>
      <c r="T101" s="83" t="s">
        <v>1042</v>
      </c>
      <c r="U101" s="102" t="s">
        <v>37</v>
      </c>
      <c r="V101" s="61" t="s">
        <v>5670</v>
      </c>
      <c r="W101" s="104">
        <v>9789814969406</v>
      </c>
      <c r="X101" s="102">
        <v>143</v>
      </c>
      <c r="Y101" s="61" t="s">
        <v>2600</v>
      </c>
      <c r="Z101" s="61" t="s">
        <v>5671</v>
      </c>
      <c r="AA101" s="61" t="s">
        <v>5739</v>
      </c>
      <c r="AB101" s="61" t="str">
        <f t="shared" si="0"/>
        <v>3.091 Solve a 1-step word problem involving subtraction of money M3NS-Ii-34.5</v>
      </c>
      <c r="AC101" s="61" t="str">
        <f t="shared" ref="AC101:AD101" si="216">Y101</f>
        <v>2. Measurement</v>
      </c>
      <c r="AD101" s="61" t="str">
        <f t="shared" si="216"/>
        <v>G3.2.07 Money</v>
      </c>
      <c r="AE101" s="61" t="str">
        <f t="shared" si="2"/>
        <v>M3NS-Ii-34.5</v>
      </c>
      <c r="AF101" s="61" t="str">
        <f t="shared" ref="AF101:AG101" si="217">M101</f>
        <v>M3NS-Ii-34.5: Solves routine and non-routine problems involving subtraction without or with addition of whole numbers including money using appropriate problem solving strategies and tools.</v>
      </c>
      <c r="AG101" s="61" t="str">
        <f t="shared" si="217"/>
        <v>3.033 Solves routine and non-routine problems involving subtraction without or with addition of whole numbers M3NS-Ii-34.5</v>
      </c>
      <c r="AH101" s="107">
        <v>6</v>
      </c>
      <c r="AI101" s="110" t="s">
        <v>4651</v>
      </c>
      <c r="AJ101" s="41" t="s">
        <v>4649</v>
      </c>
      <c r="AK101" s="262" t="s">
        <v>5771</v>
      </c>
      <c r="AL101" s="262">
        <v>45000</v>
      </c>
      <c r="AM101" s="262" t="s">
        <v>5772</v>
      </c>
      <c r="AN101" s="61" t="s">
        <v>1818</v>
      </c>
      <c r="AO101" s="110"/>
      <c r="AP101" s="103" t="s">
        <v>1818</v>
      </c>
      <c r="AQ101" s="103" t="str">
        <f t="shared" si="186"/>
        <v>Completed</v>
      </c>
      <c r="AR101" s="110"/>
    </row>
    <row r="102" spans="1:44" ht="15.75" customHeight="1" outlineLevel="1" x14ac:dyDescent="0.2">
      <c r="A102" s="487"/>
      <c r="B102" s="61" t="s">
        <v>5226</v>
      </c>
      <c r="C102" s="61" t="s">
        <v>227</v>
      </c>
      <c r="D102" s="73" t="s">
        <v>5773</v>
      </c>
      <c r="E102" s="73" t="s">
        <v>5774</v>
      </c>
      <c r="F102" s="73" t="s">
        <v>5775</v>
      </c>
      <c r="G102" s="111">
        <v>15</v>
      </c>
      <c r="H102" s="100" t="s">
        <v>5776</v>
      </c>
      <c r="I102" s="100" t="s">
        <v>2459</v>
      </c>
      <c r="J102" s="61" t="s">
        <v>5777</v>
      </c>
      <c r="K102" s="89" t="s">
        <v>5216</v>
      </c>
      <c r="L102" s="61" t="s">
        <v>5217</v>
      </c>
      <c r="M102" s="61" t="s">
        <v>5218</v>
      </c>
      <c r="N102" s="61" t="s">
        <v>5219</v>
      </c>
      <c r="O102" s="83" t="s">
        <v>1043</v>
      </c>
      <c r="P102" s="102" t="s">
        <v>5778</v>
      </c>
      <c r="Q102" s="83" t="str">
        <f t="shared" ref="Q102:Q108" si="218">E102</f>
        <v>Ch 6 Practice 4.1.1: Solve a 2-step word problem involving addition and subtraction of money</v>
      </c>
      <c r="R102" s="83" t="s">
        <v>1812</v>
      </c>
      <c r="S102" s="83" t="s">
        <v>1041</v>
      </c>
      <c r="T102" s="83" t="s">
        <v>1042</v>
      </c>
      <c r="U102" s="102" t="s">
        <v>37</v>
      </c>
      <c r="V102" s="61" t="s">
        <v>5670</v>
      </c>
      <c r="W102" s="104">
        <v>9789814969406</v>
      </c>
      <c r="X102" s="102">
        <v>146</v>
      </c>
      <c r="Y102" s="61" t="s">
        <v>2600</v>
      </c>
      <c r="Z102" s="61" t="s">
        <v>5671</v>
      </c>
      <c r="AA102" s="61" t="s">
        <v>4652</v>
      </c>
      <c r="AB102" s="61" t="str">
        <f t="shared" si="0"/>
        <v>3.092 Solve a 2-step word problem involving addition and subtraction of money M3NS-Ii-34.5</v>
      </c>
      <c r="AC102" s="61" t="str">
        <f t="shared" ref="AC102:AD102" si="219">Y102</f>
        <v>2. Measurement</v>
      </c>
      <c r="AD102" s="61" t="str">
        <f t="shared" si="219"/>
        <v>G3.2.07 Money</v>
      </c>
      <c r="AE102" s="61" t="str">
        <f t="shared" si="2"/>
        <v>M3NS-Ii-34.5</v>
      </c>
      <c r="AF102" s="61" t="str">
        <f t="shared" ref="AF102:AG102" si="220">M102</f>
        <v>M3NS-Ii-34.5: Solves routine and non-routine problems involving subtraction without or with addition of whole numbers including money using appropriate problem solving strategies and tools.</v>
      </c>
      <c r="AG102" s="61" t="str">
        <f t="shared" si="220"/>
        <v>3.033 Solves routine and non-routine problems involving subtraction without or with addition of whole numbers M3NS-Ii-34.5</v>
      </c>
      <c r="AH102" s="107">
        <v>6</v>
      </c>
      <c r="AI102" s="41" t="s">
        <v>5779</v>
      </c>
      <c r="AJ102" s="41" t="s">
        <v>5780</v>
      </c>
      <c r="AK102" s="61"/>
      <c r="AL102" s="84"/>
      <c r="AM102" s="61"/>
      <c r="AN102" s="61"/>
      <c r="AO102" s="110"/>
      <c r="AP102" s="103" t="s">
        <v>1818</v>
      </c>
      <c r="AQ102" s="103" t="str">
        <f t="shared" si="186"/>
        <v>Completed</v>
      </c>
      <c r="AR102" s="110"/>
    </row>
    <row r="103" spans="1:44" ht="15.75" customHeight="1" outlineLevel="1" x14ac:dyDescent="0.2">
      <c r="A103" s="502" t="s">
        <v>5781</v>
      </c>
      <c r="B103" s="502" t="s">
        <v>5782</v>
      </c>
      <c r="C103" s="61" t="s">
        <v>5783</v>
      </c>
      <c r="D103" s="73" t="s">
        <v>4407</v>
      </c>
      <c r="E103" s="265" t="s">
        <v>5784</v>
      </c>
      <c r="F103" s="73" t="s">
        <v>5785</v>
      </c>
      <c r="G103" s="111">
        <v>1</v>
      </c>
      <c r="H103" s="100"/>
      <c r="I103" s="100"/>
      <c r="J103" s="61" t="s">
        <v>5786</v>
      </c>
      <c r="K103" s="61" t="s">
        <v>4381</v>
      </c>
      <c r="L103" s="61" t="s">
        <v>4382</v>
      </c>
      <c r="M103" s="61" t="s">
        <v>4383</v>
      </c>
      <c r="N103" s="61" t="s">
        <v>4384</v>
      </c>
      <c r="O103" s="83" t="s">
        <v>1043</v>
      </c>
      <c r="P103" s="102" t="s">
        <v>5787</v>
      </c>
      <c r="Q103" s="83" t="str">
        <f t="shared" si="218"/>
        <v>Ch 7 Practice 1.1.1: Adding ones, tens or hundreds to a 2-digit or 3-digit number without regrouping</v>
      </c>
      <c r="R103" s="83" t="s">
        <v>1812</v>
      </c>
      <c r="S103" s="83" t="s">
        <v>1041</v>
      </c>
      <c r="T103" s="83" t="s">
        <v>1042</v>
      </c>
      <c r="U103" s="102" t="s">
        <v>37</v>
      </c>
      <c r="V103" s="61" t="s">
        <v>5788</v>
      </c>
      <c r="W103" s="104">
        <v>9789814969406</v>
      </c>
      <c r="X103" s="102">
        <v>150</v>
      </c>
      <c r="Y103" s="61" t="s">
        <v>1814</v>
      </c>
      <c r="Z103" s="61" t="s">
        <v>5077</v>
      </c>
      <c r="AA103" s="61" t="s">
        <v>4399</v>
      </c>
      <c r="AB103" s="61" t="str">
        <f t="shared" si="0"/>
        <v>3.093 To mentally add ones, tens or hundreds to a 2-digit number M3NS-Ie-28.7</v>
      </c>
      <c r="AC103" s="61" t="str">
        <f t="shared" ref="AC103:AD103" si="221">Y103</f>
        <v>1. Numbers and Number Sense</v>
      </c>
      <c r="AD103" s="61" t="str">
        <f t="shared" si="221"/>
        <v>G3.1.02 Addition / Subtraction</v>
      </c>
      <c r="AE103" s="84" t="str">
        <f t="shared" si="2"/>
        <v>M3NS-Ie-28.7</v>
      </c>
      <c r="AF103" s="61" t="str">
        <f t="shared" ref="AF103:AG103" si="222">M103</f>
        <v>M3NS-Ie-28.7 Adds mentally 2-digit and 1-digit numbers without or with regrouping using appropriate strategies.</v>
      </c>
      <c r="AG103" s="84" t="str">
        <f t="shared" si="222"/>
        <v>3.013 Adds mentally 2-digit and 1-digit numbers without or with regrouping M3NS-Ie-28.7</v>
      </c>
      <c r="AH103" s="107">
        <v>7</v>
      </c>
      <c r="AI103" s="110" t="s">
        <v>4415</v>
      </c>
      <c r="AJ103" s="41" t="s">
        <v>4409</v>
      </c>
      <c r="AK103" s="61"/>
      <c r="AL103" s="84"/>
      <c r="AM103" s="61"/>
      <c r="AN103" s="61"/>
      <c r="AO103" s="110"/>
      <c r="AP103" s="103" t="s">
        <v>1818</v>
      </c>
      <c r="AQ103" s="103" t="str">
        <f t="shared" si="186"/>
        <v>Completed</v>
      </c>
      <c r="AR103" s="115" t="s">
        <v>5029</v>
      </c>
    </row>
    <row r="104" spans="1:44" ht="15.75" customHeight="1" outlineLevel="1" x14ac:dyDescent="0.2">
      <c r="A104" s="487"/>
      <c r="B104" s="487"/>
      <c r="C104" s="61" t="s">
        <v>5789</v>
      </c>
      <c r="D104" s="73" t="s">
        <v>4393</v>
      </c>
      <c r="E104" s="265" t="s">
        <v>5790</v>
      </c>
      <c r="F104" s="73" t="s">
        <v>5791</v>
      </c>
      <c r="G104" s="111">
        <v>2</v>
      </c>
      <c r="H104" s="100" t="s">
        <v>2423</v>
      </c>
      <c r="I104" s="100"/>
      <c r="J104" s="61" t="s">
        <v>5792</v>
      </c>
      <c r="K104" s="61" t="s">
        <v>5793</v>
      </c>
      <c r="L104" s="61" t="s">
        <v>5794</v>
      </c>
      <c r="M104" s="61" t="s">
        <v>5795</v>
      </c>
      <c r="N104" s="61" t="s">
        <v>5796</v>
      </c>
      <c r="O104" s="83" t="s">
        <v>1043</v>
      </c>
      <c r="P104" s="102" t="s">
        <v>5797</v>
      </c>
      <c r="Q104" s="83" t="str">
        <f t="shared" si="218"/>
        <v>Ch 7 Practice 1.2.1: Adding ones or tens to a 2-digit or 3-digit number with regrouping</v>
      </c>
      <c r="R104" s="83" t="s">
        <v>1812</v>
      </c>
      <c r="S104" s="83" t="s">
        <v>1041</v>
      </c>
      <c r="T104" s="83" t="s">
        <v>1042</v>
      </c>
      <c r="U104" s="102" t="s">
        <v>37</v>
      </c>
      <c r="V104" s="61" t="s">
        <v>5788</v>
      </c>
      <c r="W104" s="104">
        <v>9789814969406</v>
      </c>
      <c r="X104" s="102">
        <v>150</v>
      </c>
      <c r="Y104" s="61" t="s">
        <v>1814</v>
      </c>
      <c r="Z104" s="61" t="s">
        <v>5077</v>
      </c>
      <c r="AA104" s="61" t="s">
        <v>4399</v>
      </c>
      <c r="AB104" s="61" t="str">
        <f t="shared" si="0"/>
        <v>3.094 To mentally add a 1-digit number to a 2-digit or 3-digit number M3NS-Ie-28.8</v>
      </c>
      <c r="AC104" s="61" t="str">
        <f t="shared" ref="AC104:AD104" si="223">Y104</f>
        <v>1. Numbers and Number Sense</v>
      </c>
      <c r="AD104" s="61" t="str">
        <f t="shared" si="223"/>
        <v>G3.1.02 Addition / Subtraction</v>
      </c>
      <c r="AE104" s="84" t="str">
        <f t="shared" si="2"/>
        <v>M3NS-Ie-28.8</v>
      </c>
      <c r="AF104" s="61" t="str">
        <f t="shared" ref="AF104:AG104" si="224">M104</f>
        <v>M3NS-Ie-28.8: Adds mentally 2- to 3-digit numbers with multiples of hundreds using appropriate strategies.</v>
      </c>
      <c r="AG104" s="84" t="str">
        <f t="shared" si="224"/>
        <v>3.014 Adds mentally 2- to 3-digit numbers with multiples of hundreds M3NS-Ie-28.8</v>
      </c>
      <c r="AH104" s="107">
        <v>7</v>
      </c>
      <c r="AI104" s="110" t="s">
        <v>4424</v>
      </c>
      <c r="AJ104" s="41" t="s">
        <v>4418</v>
      </c>
      <c r="AK104" s="61"/>
      <c r="AL104" s="84"/>
      <c r="AM104" s="61"/>
      <c r="AN104" s="61"/>
      <c r="AO104" s="110"/>
      <c r="AP104" s="103" t="s">
        <v>1818</v>
      </c>
      <c r="AQ104" s="103" t="str">
        <f t="shared" si="186"/>
        <v>Completed</v>
      </c>
      <c r="AR104" s="115" t="s">
        <v>5029</v>
      </c>
    </row>
    <row r="105" spans="1:44" ht="15.75" customHeight="1" outlineLevel="1" x14ac:dyDescent="0.2">
      <c r="A105" s="487"/>
      <c r="B105" s="471"/>
      <c r="C105" s="61" t="s">
        <v>5798</v>
      </c>
      <c r="D105" s="73" t="s">
        <v>4401</v>
      </c>
      <c r="E105" s="73" t="s">
        <v>5799</v>
      </c>
      <c r="F105" s="73" t="s">
        <v>5800</v>
      </c>
      <c r="G105" s="111">
        <v>3</v>
      </c>
      <c r="H105" s="100"/>
      <c r="I105" s="100" t="s">
        <v>4861</v>
      </c>
      <c r="J105" s="61" t="s">
        <v>5801</v>
      </c>
      <c r="K105" s="61" t="s">
        <v>5793</v>
      </c>
      <c r="L105" s="61" t="s">
        <v>5794</v>
      </c>
      <c r="M105" s="61" t="s">
        <v>5795</v>
      </c>
      <c r="N105" s="61" t="s">
        <v>5796</v>
      </c>
      <c r="O105" s="83" t="s">
        <v>1043</v>
      </c>
      <c r="P105" s="102" t="s">
        <v>5802</v>
      </c>
      <c r="Q105" s="83" t="str">
        <f t="shared" si="218"/>
        <v>Ch 7 Practice 1.3.1: Adding two 2-digit numbers without regrouping</v>
      </c>
      <c r="R105" s="83" t="s">
        <v>1812</v>
      </c>
      <c r="S105" s="83" t="s">
        <v>1041</v>
      </c>
      <c r="T105" s="83" t="s">
        <v>1042</v>
      </c>
      <c r="U105" s="102" t="s">
        <v>37</v>
      </c>
      <c r="V105" s="61" t="s">
        <v>5788</v>
      </c>
      <c r="W105" s="104">
        <v>9789814969406</v>
      </c>
      <c r="X105" s="102">
        <v>150</v>
      </c>
      <c r="Y105" s="61" t="s">
        <v>1814</v>
      </c>
      <c r="Z105" s="61" t="s">
        <v>5077</v>
      </c>
      <c r="AA105" s="61" t="s">
        <v>4399</v>
      </c>
      <c r="AB105" s="61" t="str">
        <f t="shared" si="0"/>
        <v>3.095 To mentally add two 2-digit numbers M3NS-Ie-28.8</v>
      </c>
      <c r="AC105" s="61" t="str">
        <f t="shared" ref="AC105:AD105" si="225">Y105</f>
        <v>1. Numbers and Number Sense</v>
      </c>
      <c r="AD105" s="61" t="str">
        <f t="shared" si="225"/>
        <v>G3.1.02 Addition / Subtraction</v>
      </c>
      <c r="AE105" s="84" t="str">
        <f t="shared" si="2"/>
        <v>M3NS-Ie-28.8</v>
      </c>
      <c r="AF105" s="61" t="str">
        <f t="shared" ref="AF105:AG105" si="226">M105</f>
        <v>M3NS-Ie-28.8: Adds mentally 2- to 3-digit numbers with multiples of hundreds using appropriate strategies.</v>
      </c>
      <c r="AG105" s="84" t="str">
        <f t="shared" si="226"/>
        <v>3.014 Adds mentally 2- to 3-digit numbers with multiples of hundreds M3NS-Ie-28.8</v>
      </c>
      <c r="AH105" s="107">
        <v>7</v>
      </c>
      <c r="AI105" s="110" t="s">
        <v>4405</v>
      </c>
      <c r="AJ105" s="41" t="s">
        <v>4403</v>
      </c>
      <c r="AK105" s="61"/>
      <c r="AL105" s="84"/>
      <c r="AM105" s="61"/>
      <c r="AN105" s="61"/>
      <c r="AO105" s="110"/>
      <c r="AP105" s="103" t="s">
        <v>1818</v>
      </c>
      <c r="AQ105" s="103" t="str">
        <f t="shared" si="186"/>
        <v>Completed</v>
      </c>
      <c r="AR105" s="115" t="s">
        <v>5029</v>
      </c>
    </row>
    <row r="106" spans="1:44" ht="15.75" customHeight="1" outlineLevel="1" x14ac:dyDescent="0.2">
      <c r="A106" s="487"/>
      <c r="B106" s="502" t="s">
        <v>5803</v>
      </c>
      <c r="C106" s="61" t="s">
        <v>5804</v>
      </c>
      <c r="D106" s="73" t="s">
        <v>4435</v>
      </c>
      <c r="E106" s="265" t="s">
        <v>5805</v>
      </c>
      <c r="F106" s="73" t="s">
        <v>5806</v>
      </c>
      <c r="G106" s="111">
        <v>4</v>
      </c>
      <c r="H106" s="100" t="s">
        <v>5807</v>
      </c>
      <c r="I106" s="100"/>
      <c r="J106" s="61" t="s">
        <v>5808</v>
      </c>
      <c r="K106" s="61" t="s">
        <v>4447</v>
      </c>
      <c r="L106" s="61" t="s">
        <v>4448</v>
      </c>
      <c r="M106" s="61" t="s">
        <v>4449</v>
      </c>
      <c r="N106" s="61" t="s">
        <v>4450</v>
      </c>
      <c r="O106" s="83" t="s">
        <v>1043</v>
      </c>
      <c r="P106" s="102" t="s">
        <v>5809</v>
      </c>
      <c r="Q106" s="83" t="str">
        <f t="shared" si="218"/>
        <v>Ch 7 Practice 2.1.1:  Subtracting ones, tens or hundreds from a 2-digit or 3-digit number without regrouping</v>
      </c>
      <c r="R106" s="83" t="s">
        <v>1812</v>
      </c>
      <c r="S106" s="83" t="s">
        <v>1041</v>
      </c>
      <c r="T106" s="83" t="s">
        <v>1042</v>
      </c>
      <c r="U106" s="102" t="s">
        <v>37</v>
      </c>
      <c r="V106" s="61" t="s">
        <v>5788</v>
      </c>
      <c r="W106" s="104">
        <v>9789814969406</v>
      </c>
      <c r="X106" s="102">
        <v>158</v>
      </c>
      <c r="Y106" s="61" t="s">
        <v>1814</v>
      </c>
      <c r="Z106" s="61" t="s">
        <v>5077</v>
      </c>
      <c r="AA106" s="61" t="s">
        <v>4441</v>
      </c>
      <c r="AB106" s="61" t="str">
        <f t="shared" si="0"/>
        <v>3.096 To mentally subtract ones or tens from a 2-digit number M3NS-Ih-33.5</v>
      </c>
      <c r="AC106" s="61" t="str">
        <f t="shared" ref="AC106:AD106" si="227">Y106</f>
        <v>1. Numbers and Number Sense</v>
      </c>
      <c r="AD106" s="61" t="str">
        <f t="shared" si="227"/>
        <v>G3.1.02 Addition / Subtraction</v>
      </c>
      <c r="AE106" s="84" t="str">
        <f t="shared" si="2"/>
        <v>M3NS-Ih-33.5</v>
      </c>
      <c r="AF106" s="61" t="str">
        <f t="shared" ref="AF106:AG106" si="228">M106</f>
        <v>M3NS-Ih-33.5: Subtracts mentally 1- to 2-digit numbers without and with regrouping using appropriate strategies.</v>
      </c>
      <c r="AG106" s="84" t="str">
        <f t="shared" si="228"/>
        <v>3.019 Subtracts mentally 1- to 2-digit numbers without and with regrouping M3NS-Ih-33.5</v>
      </c>
      <c r="AH106" s="107">
        <v>7</v>
      </c>
      <c r="AI106" s="110" t="s">
        <v>4460</v>
      </c>
      <c r="AJ106" s="41" t="s">
        <v>4454</v>
      </c>
      <c r="AK106" s="61"/>
      <c r="AL106" s="84"/>
      <c r="AM106" s="61"/>
      <c r="AN106" s="61"/>
      <c r="AO106" s="110"/>
      <c r="AP106" s="103" t="s">
        <v>1818</v>
      </c>
      <c r="AQ106" s="103" t="str">
        <f t="shared" si="186"/>
        <v>Completed</v>
      </c>
      <c r="AR106" s="115" t="s">
        <v>5029</v>
      </c>
    </row>
    <row r="107" spans="1:44" ht="15.75" customHeight="1" outlineLevel="1" x14ac:dyDescent="0.2">
      <c r="A107" s="487"/>
      <c r="B107" s="487"/>
      <c r="C107" s="61" t="s">
        <v>5810</v>
      </c>
      <c r="D107" s="73" t="s">
        <v>4443</v>
      </c>
      <c r="E107" s="265" t="s">
        <v>5811</v>
      </c>
      <c r="F107" s="73" t="s">
        <v>5812</v>
      </c>
      <c r="G107" s="111">
        <v>5</v>
      </c>
      <c r="H107" s="100" t="s">
        <v>2495</v>
      </c>
      <c r="I107" s="100"/>
      <c r="J107" s="61" t="s">
        <v>5813</v>
      </c>
      <c r="K107" s="61" t="s">
        <v>5814</v>
      </c>
      <c r="L107" s="61" t="s">
        <v>5815</v>
      </c>
      <c r="M107" s="61" t="s">
        <v>5816</v>
      </c>
      <c r="N107" s="61" t="s">
        <v>5817</v>
      </c>
      <c r="O107" s="83" t="s">
        <v>1043</v>
      </c>
      <c r="P107" s="102" t="s">
        <v>5818</v>
      </c>
      <c r="Q107" s="83" t="str">
        <f t="shared" si="218"/>
        <v>Ch 7 Practice 2.2.1:  Subtracting ones or tens from a 2-digit or 3-digit number with regrouping</v>
      </c>
      <c r="R107" s="83" t="s">
        <v>1812</v>
      </c>
      <c r="S107" s="83" t="s">
        <v>1041</v>
      </c>
      <c r="T107" s="83" t="s">
        <v>1042</v>
      </c>
      <c r="U107" s="102" t="s">
        <v>37</v>
      </c>
      <c r="V107" s="61" t="s">
        <v>5788</v>
      </c>
      <c r="W107" s="104">
        <v>9789814969406</v>
      </c>
      <c r="X107" s="102">
        <v>158</v>
      </c>
      <c r="Y107" s="61" t="s">
        <v>1814</v>
      </c>
      <c r="Z107" s="61" t="s">
        <v>5077</v>
      </c>
      <c r="AA107" s="61" t="s">
        <v>4441</v>
      </c>
      <c r="AB107" s="61" t="str">
        <f t="shared" si="0"/>
        <v>3.097 To mentally subtract a 1-digit number from a 2-digit number with regrouping M3NS-Ii-33.6</v>
      </c>
      <c r="AC107" s="61" t="str">
        <f t="shared" ref="AC107:AD107" si="229">Y107</f>
        <v>1. Numbers and Number Sense</v>
      </c>
      <c r="AD107" s="61" t="str">
        <f t="shared" si="229"/>
        <v>G3.1.02 Addition / Subtraction</v>
      </c>
      <c r="AE107" s="84" t="str">
        <f t="shared" si="2"/>
        <v>M3NS-Ii-33.6</v>
      </c>
      <c r="AF107" s="61" t="str">
        <f t="shared" ref="AF107:AG107" si="230">M107</f>
        <v>M3NS-Ii-33.6: Subtracts mentally 2- to 3-digit numbers with multiples of hundreds without and with regrouping using appropriate strategies.</v>
      </c>
      <c r="AG107" s="84" t="str">
        <f t="shared" si="230"/>
        <v>3.020 Subtracts mentally 2- to 3-digit numbers with multiples of hundreds without and with regrouping M3NS-Ii-33.6</v>
      </c>
      <c r="AH107" s="107">
        <v>7</v>
      </c>
      <c r="AI107" s="110" t="s">
        <v>4440</v>
      </c>
      <c r="AJ107" s="41" t="s">
        <v>4437</v>
      </c>
      <c r="AK107" s="61"/>
      <c r="AL107" s="84"/>
      <c r="AM107" s="61"/>
      <c r="AN107" s="61"/>
      <c r="AO107" s="110"/>
      <c r="AP107" s="103" t="s">
        <v>1818</v>
      </c>
      <c r="AQ107" s="103" t="str">
        <f t="shared" si="186"/>
        <v>Completed</v>
      </c>
      <c r="AR107" s="115" t="s">
        <v>5029</v>
      </c>
    </row>
    <row r="108" spans="1:44" ht="15.75" customHeight="1" outlineLevel="1" x14ac:dyDescent="0.2">
      <c r="A108" s="487"/>
      <c r="B108" s="471"/>
      <c r="C108" s="61" t="s">
        <v>5819</v>
      </c>
      <c r="D108" s="73" t="s">
        <v>5820</v>
      </c>
      <c r="E108" s="73" t="s">
        <v>5821</v>
      </c>
      <c r="F108" s="73" t="s">
        <v>5822</v>
      </c>
      <c r="G108" s="111">
        <v>6</v>
      </c>
      <c r="H108" s="100"/>
      <c r="I108" s="100"/>
      <c r="J108" s="61" t="s">
        <v>5823</v>
      </c>
      <c r="K108" s="61" t="s">
        <v>5814</v>
      </c>
      <c r="L108" s="61" t="s">
        <v>5815</v>
      </c>
      <c r="M108" s="61" t="s">
        <v>5816</v>
      </c>
      <c r="N108" s="61" t="s">
        <v>5817</v>
      </c>
      <c r="O108" s="83" t="s">
        <v>1043</v>
      </c>
      <c r="P108" s="102" t="s">
        <v>5824</v>
      </c>
      <c r="Q108" s="83" t="str">
        <f t="shared" si="218"/>
        <v>Ch 7 Practice 2.3.1:  Subtracting a 2-digit number from another 2-digit number without regrouping</v>
      </c>
      <c r="R108" s="83" t="s">
        <v>1812</v>
      </c>
      <c r="S108" s="83" t="s">
        <v>1041</v>
      </c>
      <c r="T108" s="83" t="s">
        <v>1042</v>
      </c>
      <c r="U108" s="102" t="s">
        <v>37</v>
      </c>
      <c r="V108" s="61" t="s">
        <v>5788</v>
      </c>
      <c r="W108" s="104">
        <v>9789814969406</v>
      </c>
      <c r="X108" s="102">
        <v>158</v>
      </c>
      <c r="Y108" s="61" t="s">
        <v>1814</v>
      </c>
      <c r="Z108" s="61" t="s">
        <v>5077</v>
      </c>
      <c r="AA108" s="61" t="s">
        <v>4441</v>
      </c>
      <c r="AB108" s="61" t="str">
        <f t="shared" si="0"/>
        <v>3.098 To mentally subtract a 2-digit number from another 2-digit number without regrouping M3NS-Ii-33.6</v>
      </c>
      <c r="AC108" s="61" t="str">
        <f t="shared" ref="AC108:AD108" si="231">Y108</f>
        <v>1. Numbers and Number Sense</v>
      </c>
      <c r="AD108" s="61" t="str">
        <f t="shared" si="231"/>
        <v>G3.1.02 Addition / Subtraction</v>
      </c>
      <c r="AE108" s="84" t="str">
        <f t="shared" si="2"/>
        <v>M3NS-Ii-33.6</v>
      </c>
      <c r="AF108" s="61" t="str">
        <f t="shared" ref="AF108:AG108" si="232">M108</f>
        <v>M3NS-Ii-33.6: Subtracts mentally 2- to 3-digit numbers with multiples of hundreds without and with regrouping using appropriate strategies.</v>
      </c>
      <c r="AG108" s="84" t="str">
        <f t="shared" si="232"/>
        <v>3.020 Subtracts mentally 2- to 3-digit numbers with multiples of hundreds without and with regrouping M3NS-Ii-33.6</v>
      </c>
      <c r="AH108" s="107">
        <v>7</v>
      </c>
      <c r="AI108" s="110" t="s">
        <v>4451</v>
      </c>
      <c r="AJ108" s="41" t="s">
        <v>4445</v>
      </c>
      <c r="AK108" s="61"/>
      <c r="AL108" s="84"/>
      <c r="AM108" s="61"/>
      <c r="AN108" s="61"/>
      <c r="AO108" s="110"/>
      <c r="AP108" s="103" t="s">
        <v>1818</v>
      </c>
      <c r="AQ108" s="103" t="str">
        <f t="shared" si="186"/>
        <v>Completed</v>
      </c>
      <c r="AR108" s="115" t="s">
        <v>5029</v>
      </c>
    </row>
    <row r="109" spans="1:44" ht="15.75" customHeight="1" outlineLevel="1" x14ac:dyDescent="0.2">
      <c r="A109" s="487"/>
      <c r="B109" s="502" t="s">
        <v>885</v>
      </c>
      <c r="C109" s="61" t="s">
        <v>5825</v>
      </c>
      <c r="D109" s="181" t="s">
        <v>5826</v>
      </c>
      <c r="E109" s="181" t="s">
        <v>5827</v>
      </c>
      <c r="F109" s="181" t="s">
        <v>5828</v>
      </c>
      <c r="G109" s="111">
        <v>7</v>
      </c>
      <c r="H109" s="100"/>
      <c r="I109" s="100"/>
      <c r="J109" s="61" t="s">
        <v>5829</v>
      </c>
      <c r="K109" s="61" t="s">
        <v>5830</v>
      </c>
      <c r="L109" s="61" t="s">
        <v>5831</v>
      </c>
      <c r="M109" s="61" t="s">
        <v>5832</v>
      </c>
      <c r="N109" s="61" t="s">
        <v>5833</v>
      </c>
      <c r="O109" s="83" t="s">
        <v>1043</v>
      </c>
      <c r="P109" s="83" t="str">
        <f t="shared" ref="P109:Q109" si="233">D109</f>
        <v>PH_G3_C07_P3.1.1</v>
      </c>
      <c r="Q109" s="83" t="str">
        <f t="shared" si="233"/>
        <v xml:space="preserve">Ch 7 Practice 3.1.1: Multiplying tens or hundreds by a 1-digit number </v>
      </c>
      <c r="R109" s="83" t="s">
        <v>1812</v>
      </c>
      <c r="S109" s="83" t="s">
        <v>1041</v>
      </c>
      <c r="T109" s="83" t="s">
        <v>1042</v>
      </c>
      <c r="U109" s="102" t="s">
        <v>37</v>
      </c>
      <c r="V109" s="61" t="s">
        <v>5788</v>
      </c>
      <c r="W109" s="104">
        <v>9789814969406</v>
      </c>
      <c r="X109" s="102">
        <v>160</v>
      </c>
      <c r="Y109" s="61" t="s">
        <v>1814</v>
      </c>
      <c r="Z109" s="61" t="s">
        <v>5259</v>
      </c>
      <c r="AA109" s="61" t="s">
        <v>5834</v>
      </c>
      <c r="AB109" s="61" t="str">
        <f t="shared" si="0"/>
        <v>3.099 Multiply tens or hundreds by a 1-digit number M3NS-IIe-42.2</v>
      </c>
      <c r="AC109" s="61" t="str">
        <f t="shared" ref="AC109:AD109" si="234">Y109</f>
        <v>1. Numbers and Number Sense</v>
      </c>
      <c r="AD109" s="61" t="str">
        <f t="shared" si="234"/>
        <v>G3.1.03 Multiplication / Division</v>
      </c>
      <c r="AE109" s="84" t="str">
        <f t="shared" si="2"/>
        <v>M3NS-IIe-42.2</v>
      </c>
      <c r="AF109" s="61" t="str">
        <f t="shared" ref="AF109:AG109" si="235">M109</f>
        <v>M3NS-IIe-42.2: Multiplies mentally 2-digit by 1-digit numbers without regrouping with products of up to 100.</v>
      </c>
      <c r="AG109" s="84" t="str">
        <f t="shared" si="235"/>
        <v>3.034 Multiplies mentally 2-digit by 1-digit numbers without regrouping M3NS-IIe-42.2</v>
      </c>
      <c r="AH109" s="107">
        <v>7</v>
      </c>
      <c r="AI109" s="110" t="s">
        <v>5321</v>
      </c>
      <c r="AJ109" s="41" t="s">
        <v>5315</v>
      </c>
      <c r="AK109" s="262"/>
      <c r="AL109" s="262">
        <v>45016</v>
      </c>
      <c r="AM109" s="61" t="s">
        <v>5835</v>
      </c>
      <c r="AN109" s="61" t="s">
        <v>1818</v>
      </c>
      <c r="AO109" s="110"/>
      <c r="AP109" s="103" t="s">
        <v>1818</v>
      </c>
      <c r="AQ109" s="103" t="str">
        <f t="shared" si="186"/>
        <v>Completed</v>
      </c>
      <c r="AR109" s="110"/>
    </row>
    <row r="110" spans="1:44" ht="15.75" customHeight="1" outlineLevel="1" x14ac:dyDescent="0.2">
      <c r="A110" s="487"/>
      <c r="B110" s="471"/>
      <c r="C110" s="61" t="s">
        <v>5836</v>
      </c>
      <c r="D110" s="181" t="s">
        <v>5837</v>
      </c>
      <c r="E110" s="181" t="s">
        <v>5838</v>
      </c>
      <c r="F110" s="181" t="s">
        <v>5839</v>
      </c>
      <c r="G110" s="111">
        <v>8</v>
      </c>
      <c r="H110" s="100" t="s">
        <v>2523</v>
      </c>
      <c r="I110" s="100"/>
      <c r="J110" s="61" t="s">
        <v>5840</v>
      </c>
      <c r="K110" s="61" t="s">
        <v>5830</v>
      </c>
      <c r="L110" s="61" t="s">
        <v>5831</v>
      </c>
      <c r="M110" s="61" t="s">
        <v>5832</v>
      </c>
      <c r="N110" s="61" t="s">
        <v>5833</v>
      </c>
      <c r="O110" s="83" t="s">
        <v>1043</v>
      </c>
      <c r="P110" s="83" t="str">
        <f t="shared" ref="P110:Q110" si="236">D110</f>
        <v>PH_G3_C07_P3.2.1</v>
      </c>
      <c r="Q110" s="83" t="str">
        <f t="shared" si="236"/>
        <v>Ch 7 Practice 3.2.1: Multiplying 2-digit numbers by 1-digit numbers without regrouping</v>
      </c>
      <c r="R110" s="83" t="s">
        <v>1812</v>
      </c>
      <c r="S110" s="83" t="s">
        <v>1041</v>
      </c>
      <c r="T110" s="83" t="s">
        <v>1042</v>
      </c>
      <c r="U110" s="102" t="s">
        <v>37</v>
      </c>
      <c r="V110" s="61" t="s">
        <v>5788</v>
      </c>
      <c r="W110" s="104">
        <v>9789814969406</v>
      </c>
      <c r="X110" s="102">
        <v>162</v>
      </c>
      <c r="Y110" s="61" t="s">
        <v>1814</v>
      </c>
      <c r="Z110" s="61" t="s">
        <v>5259</v>
      </c>
      <c r="AA110" s="61" t="s">
        <v>5834</v>
      </c>
      <c r="AB110" s="61" t="str">
        <f t="shared" si="0"/>
        <v>3.100 Multiply a 2-digit number by a 1-digit number mentally with product up to 100 M3NS-IIe-42.2</v>
      </c>
      <c r="AC110" s="61" t="str">
        <f t="shared" ref="AC110:AD110" si="237">Y110</f>
        <v>1. Numbers and Number Sense</v>
      </c>
      <c r="AD110" s="61" t="str">
        <f t="shared" si="237"/>
        <v>G3.1.03 Multiplication / Division</v>
      </c>
      <c r="AE110" s="84" t="str">
        <f t="shared" si="2"/>
        <v>M3NS-IIe-42.2</v>
      </c>
      <c r="AF110" s="61" t="str">
        <f t="shared" ref="AF110:AG110" si="238">M110</f>
        <v>M3NS-IIe-42.2: Multiplies mentally 2-digit by 1-digit numbers without regrouping with products of up to 100.</v>
      </c>
      <c r="AG110" s="84" t="str">
        <f t="shared" si="238"/>
        <v>3.034 Multiplies mentally 2-digit by 1-digit numbers without regrouping M3NS-IIe-42.2</v>
      </c>
      <c r="AH110" s="107">
        <v>7</v>
      </c>
      <c r="AI110" s="110" t="s">
        <v>4222</v>
      </c>
      <c r="AJ110" s="41" t="s">
        <v>5841</v>
      </c>
      <c r="AK110" s="61"/>
      <c r="AL110" s="263">
        <v>45042</v>
      </c>
      <c r="AM110" s="61"/>
      <c r="AN110" s="61" t="s">
        <v>1818</v>
      </c>
      <c r="AO110" s="110"/>
      <c r="AP110" s="103" t="s">
        <v>1818</v>
      </c>
      <c r="AQ110" s="103" t="str">
        <f t="shared" si="186"/>
        <v>Completed</v>
      </c>
      <c r="AR110" s="110"/>
    </row>
    <row r="111" spans="1:44" ht="15.75" customHeight="1" outlineLevel="1" x14ac:dyDescent="0.2">
      <c r="A111" s="487"/>
      <c r="B111" s="502" t="s">
        <v>5842</v>
      </c>
      <c r="C111" s="61" t="s">
        <v>5843</v>
      </c>
      <c r="D111" s="181" t="s">
        <v>5844</v>
      </c>
      <c r="E111" s="181" t="s">
        <v>5845</v>
      </c>
      <c r="F111" s="181" t="s">
        <v>5846</v>
      </c>
      <c r="G111" s="111">
        <v>9</v>
      </c>
      <c r="H111" s="100"/>
      <c r="I111" s="100" t="s">
        <v>4041</v>
      </c>
      <c r="J111" s="61" t="s">
        <v>5847</v>
      </c>
      <c r="K111" s="61" t="s">
        <v>5848</v>
      </c>
      <c r="L111" s="61" t="s">
        <v>5849</v>
      </c>
      <c r="M111" s="61" t="s">
        <v>5850</v>
      </c>
      <c r="N111" s="61" t="s">
        <v>5851</v>
      </c>
      <c r="O111" s="83" t="s">
        <v>1043</v>
      </c>
      <c r="P111" s="83" t="str">
        <f t="shared" ref="P111:Q111" si="239">D111</f>
        <v>PH_G3_C07_P4.1.1</v>
      </c>
      <c r="Q111" s="83" t="str">
        <f t="shared" si="239"/>
        <v>Ch 7 Practice 4.1.1: Dividing tens or hundreds by a 1-digit number</v>
      </c>
      <c r="R111" s="83" t="s">
        <v>1812</v>
      </c>
      <c r="S111" s="83" t="s">
        <v>1041</v>
      </c>
      <c r="T111" s="83" t="s">
        <v>1042</v>
      </c>
      <c r="U111" s="102" t="s">
        <v>37</v>
      </c>
      <c r="V111" s="61" t="s">
        <v>5788</v>
      </c>
      <c r="W111" s="104">
        <v>9789814969406</v>
      </c>
      <c r="X111" s="102">
        <v>164</v>
      </c>
      <c r="Y111" s="61" t="s">
        <v>1814</v>
      </c>
      <c r="Z111" s="61" t="s">
        <v>5259</v>
      </c>
      <c r="AA111" s="61" t="s">
        <v>5852</v>
      </c>
      <c r="AB111" s="61" t="str">
        <f t="shared" si="0"/>
        <v>3.101 Divide tens or hundreds by a 1-digit number M3NS-IIi-52.2</v>
      </c>
      <c r="AC111" s="61" t="str">
        <f t="shared" ref="AC111:AD111" si="240">Y111</f>
        <v>1. Numbers and Number Sense</v>
      </c>
      <c r="AD111" s="61" t="str">
        <f t="shared" si="240"/>
        <v>G3.1.03 Multiplication / Division</v>
      </c>
      <c r="AE111" s="84" t="str">
        <f t="shared" si="2"/>
        <v>M3NS-IIi-52.2</v>
      </c>
      <c r="AF111" s="61" t="str">
        <f t="shared" ref="AF111:AG111" si="241">M111</f>
        <v>M3NS-IIi-52.2: Divides mentally 2-digit numbers by 1-digit numbers without remainder using appropriate strategies.</v>
      </c>
      <c r="AG111" s="84" t="str">
        <f t="shared" si="241"/>
        <v>3.043 Divides mentally 2-digit numbers by 1-digit numbers M3NS-IIi-52.2</v>
      </c>
      <c r="AH111" s="107">
        <v>7</v>
      </c>
      <c r="AI111" s="110" t="s">
        <v>5593</v>
      </c>
      <c r="AJ111" s="41" t="s">
        <v>5523</v>
      </c>
      <c r="AK111" s="61"/>
      <c r="AL111" s="263">
        <v>45042</v>
      </c>
      <c r="AM111" s="61"/>
      <c r="AN111" s="61" t="s">
        <v>1818</v>
      </c>
      <c r="AO111" s="110"/>
      <c r="AP111" s="103" t="s">
        <v>1818</v>
      </c>
      <c r="AQ111" s="103" t="str">
        <f t="shared" si="186"/>
        <v>Completed</v>
      </c>
      <c r="AR111" s="110"/>
    </row>
    <row r="112" spans="1:44" ht="15.75" customHeight="1" outlineLevel="1" x14ac:dyDescent="0.2">
      <c r="A112" s="487"/>
      <c r="B112" s="471"/>
      <c r="C112" s="61" t="s">
        <v>5853</v>
      </c>
      <c r="D112" s="181" t="s">
        <v>5854</v>
      </c>
      <c r="E112" s="181" t="s">
        <v>5855</v>
      </c>
      <c r="F112" s="181" t="s">
        <v>5856</v>
      </c>
      <c r="G112" s="111">
        <v>10</v>
      </c>
      <c r="H112" s="100" t="s">
        <v>2535</v>
      </c>
      <c r="I112" s="100" t="s">
        <v>2214</v>
      </c>
      <c r="J112" s="61" t="s">
        <v>5857</v>
      </c>
      <c r="K112" s="61" t="s">
        <v>5848</v>
      </c>
      <c r="L112" s="61" t="s">
        <v>5849</v>
      </c>
      <c r="M112" s="61" t="s">
        <v>5850</v>
      </c>
      <c r="N112" s="61" t="s">
        <v>5851</v>
      </c>
      <c r="O112" s="83" t="s">
        <v>1043</v>
      </c>
      <c r="P112" s="83" t="str">
        <f t="shared" ref="P112:Q112" si="242">D112</f>
        <v>PH_G3_C07_P4.2.1</v>
      </c>
      <c r="Q112" s="83" t="str">
        <f t="shared" si="242"/>
        <v xml:space="preserve">Ch 7 Practice 4.2.1: Dividing 2-digit numbers by 1-digit numbers without remainder </v>
      </c>
      <c r="R112" s="83" t="s">
        <v>1812</v>
      </c>
      <c r="S112" s="83" t="s">
        <v>1041</v>
      </c>
      <c r="T112" s="83" t="s">
        <v>1042</v>
      </c>
      <c r="U112" s="102" t="s">
        <v>37</v>
      </c>
      <c r="V112" s="61" t="s">
        <v>5788</v>
      </c>
      <c r="W112" s="104">
        <v>9789814969406</v>
      </c>
      <c r="X112" s="102">
        <v>166</v>
      </c>
      <c r="Y112" s="61" t="s">
        <v>1814</v>
      </c>
      <c r="Z112" s="61" t="s">
        <v>5259</v>
      </c>
      <c r="AA112" s="61" t="s">
        <v>5852</v>
      </c>
      <c r="AB112" s="61" t="str">
        <f t="shared" si="0"/>
        <v>3.102 Divide a 2-digit number by a 1-digit number mentally without remainder M3NS-IIi-52.2</v>
      </c>
      <c r="AC112" s="61" t="str">
        <f t="shared" ref="AC112:AD112" si="243">Y112</f>
        <v>1. Numbers and Number Sense</v>
      </c>
      <c r="AD112" s="61" t="str">
        <f t="shared" si="243"/>
        <v>G3.1.03 Multiplication / Division</v>
      </c>
      <c r="AE112" s="84" t="str">
        <f t="shared" si="2"/>
        <v>M3NS-IIi-52.2</v>
      </c>
      <c r="AF112" s="61" t="str">
        <f t="shared" ref="AF112:AG112" si="244">M112</f>
        <v>M3NS-IIi-52.2: Divides mentally 2-digit numbers by 1-digit numbers without remainder using appropriate strategies.</v>
      </c>
      <c r="AG112" s="84" t="str">
        <f t="shared" si="244"/>
        <v>3.043 Divides mentally 2-digit numbers by 1-digit numbers M3NS-IIi-52.2</v>
      </c>
      <c r="AH112" s="107">
        <v>7</v>
      </c>
      <c r="AI112" s="110" t="s">
        <v>5593</v>
      </c>
      <c r="AJ112" s="41" t="s">
        <v>5523</v>
      </c>
      <c r="AK112" s="61"/>
      <c r="AL112" s="263">
        <v>45042</v>
      </c>
      <c r="AM112" s="61"/>
      <c r="AN112" s="61" t="s">
        <v>1818</v>
      </c>
      <c r="AO112" s="110"/>
      <c r="AP112" s="103" t="s">
        <v>1818</v>
      </c>
      <c r="AQ112" s="103" t="str">
        <f t="shared" si="186"/>
        <v>Completed</v>
      </c>
      <c r="AR112" s="110"/>
    </row>
    <row r="113" spans="1:44" ht="15.75" customHeight="1" x14ac:dyDescent="0.2">
      <c r="A113" s="502" t="s">
        <v>5858</v>
      </c>
      <c r="B113" s="277" t="s">
        <v>5859</v>
      </c>
      <c r="C113" s="61" t="s">
        <v>5860</v>
      </c>
      <c r="D113" s="189" t="s">
        <v>5861</v>
      </c>
      <c r="E113" s="189" t="s">
        <v>5862</v>
      </c>
      <c r="F113" s="189" t="s">
        <v>5863</v>
      </c>
      <c r="G113" s="100">
        <v>1</v>
      </c>
      <c r="H113" s="100" t="s">
        <v>2559</v>
      </c>
      <c r="I113" s="101"/>
      <c r="J113" s="41" t="s">
        <v>5864</v>
      </c>
      <c r="K113" s="41" t="s">
        <v>5865</v>
      </c>
      <c r="L113" s="41" t="s">
        <v>5866</v>
      </c>
      <c r="M113" s="41" t="s">
        <v>5867</v>
      </c>
      <c r="N113" s="248" t="s">
        <v>5868</v>
      </c>
      <c r="O113" s="83" t="s">
        <v>1043</v>
      </c>
      <c r="P113" s="102" t="str">
        <f t="shared" ref="P113:Q113" si="245">D113</f>
        <v>PH_G3_C08_P1.1.1</v>
      </c>
      <c r="Q113" s="102" t="str">
        <f t="shared" si="245"/>
        <v>Ch 8 Practice 1.1.1: Read and interpret a block graph in which 1 square represents 1 unit</v>
      </c>
      <c r="R113" s="83" t="s">
        <v>1812</v>
      </c>
      <c r="S113" s="83" t="s">
        <v>1041</v>
      </c>
      <c r="T113" s="83" t="s">
        <v>1042</v>
      </c>
      <c r="U113" s="102" t="s">
        <v>37</v>
      </c>
      <c r="V113" s="102" t="s">
        <v>5869</v>
      </c>
      <c r="W113" s="104">
        <v>9789814969406</v>
      </c>
      <c r="X113" s="100">
        <v>169</v>
      </c>
      <c r="Y113" s="102" t="s">
        <v>2786</v>
      </c>
      <c r="Z113" s="102" t="s">
        <v>5870</v>
      </c>
      <c r="AA113" s="102" t="s">
        <v>5871</v>
      </c>
      <c r="AB113" s="61" t="str">
        <f t="shared" si="0"/>
        <v>3.103 Read and interpret a block graph in which 1 square represents 1 unit M3SP-IVg-2.3/M3SP-IVh-3.3</v>
      </c>
      <c r="AC113" s="102" t="str">
        <f t="shared" ref="AC113:AD113" si="246">Y113</f>
        <v>4. Statistics and Probability</v>
      </c>
      <c r="AD113" s="102" t="str">
        <f t="shared" si="246"/>
        <v>G3.4.01 Graphs</v>
      </c>
      <c r="AE113" s="83" t="str">
        <f t="shared" si="2"/>
        <v>M3SP-IVg-2.3/M3SP-IVh-3.3</v>
      </c>
      <c r="AF113" s="102" t="str">
        <f t="shared" ref="AF113:AG113" si="247">M113</f>
        <v>M3SP-IVg-2.3: Sorts, classifies, and organizes data in tabular form and presents this into a vertical or horizontal bar graph.
M3SP-IVh-3.3: Infers and interprets data presented in different kinds  of bar graphs (vertical/ horizontal).</v>
      </c>
      <c r="AG113" s="84" t="str">
        <f t="shared" si="247"/>
        <v xml:space="preserve">3.076 Sorts, classifies, and organizes data in tabular form M3SP-IVg-2.3
3.077 Infers and interprets data presented in different kinds  of bar graphs M3SP-IVh-3.3 </v>
      </c>
      <c r="AH113" s="107">
        <v>8</v>
      </c>
      <c r="AI113" s="61" t="s">
        <v>4843</v>
      </c>
      <c r="AJ113" s="61" t="s">
        <v>4846</v>
      </c>
      <c r="AK113" s="102"/>
      <c r="AL113" s="83"/>
      <c r="AM113" s="102"/>
      <c r="AN113" s="102"/>
      <c r="AO113" s="103"/>
      <c r="AP113" s="103" t="s">
        <v>1818</v>
      </c>
      <c r="AQ113" s="103" t="str">
        <f t="shared" si="186"/>
        <v>Completed</v>
      </c>
      <c r="AR113" s="103"/>
    </row>
    <row r="114" spans="1:44" ht="15.75" customHeight="1" x14ac:dyDescent="0.2">
      <c r="A114" s="487"/>
      <c r="B114" s="524" t="s">
        <v>5872</v>
      </c>
      <c r="C114" s="61" t="s">
        <v>5873</v>
      </c>
      <c r="D114" s="61" t="s">
        <v>5874</v>
      </c>
      <c r="E114" s="61" t="s">
        <v>5875</v>
      </c>
      <c r="F114" s="61" t="s">
        <v>5876</v>
      </c>
      <c r="G114" s="100">
        <v>2</v>
      </c>
      <c r="H114" s="100"/>
      <c r="I114" s="101"/>
      <c r="J114" s="41" t="s">
        <v>5877</v>
      </c>
      <c r="K114" s="41" t="s">
        <v>5865</v>
      </c>
      <c r="L114" s="41" t="s">
        <v>5866</v>
      </c>
      <c r="M114" s="41" t="s">
        <v>5867</v>
      </c>
      <c r="N114" s="248" t="s">
        <v>5868</v>
      </c>
      <c r="O114" s="83" t="s">
        <v>1043</v>
      </c>
      <c r="P114" s="102" t="s">
        <v>5878</v>
      </c>
      <c r="Q114" s="102" t="str">
        <f t="shared" ref="Q114:Q115" si="248">E114</f>
        <v>Ch 8 Practice 2.1.1: Read a bar graph</v>
      </c>
      <c r="R114" s="83" t="s">
        <v>1812</v>
      </c>
      <c r="S114" s="83" t="s">
        <v>1041</v>
      </c>
      <c r="T114" s="83" t="s">
        <v>1042</v>
      </c>
      <c r="U114" s="102" t="s">
        <v>37</v>
      </c>
      <c r="V114" s="102" t="s">
        <v>5869</v>
      </c>
      <c r="W114" s="104">
        <v>9789814969406</v>
      </c>
      <c r="X114" s="100">
        <v>178</v>
      </c>
      <c r="Y114" s="102" t="s">
        <v>2786</v>
      </c>
      <c r="Z114" s="102" t="s">
        <v>5870</v>
      </c>
      <c r="AA114" s="102" t="s">
        <v>5879</v>
      </c>
      <c r="AB114" s="61" t="str">
        <f t="shared" si="0"/>
        <v>3.104 Read a bar graph M3SP-IVg-2.3/M3SP-IVh-3.3</v>
      </c>
      <c r="AC114" s="102" t="str">
        <f t="shared" ref="AC114:AD114" si="249">Y114</f>
        <v>4. Statistics and Probability</v>
      </c>
      <c r="AD114" s="102" t="str">
        <f t="shared" si="249"/>
        <v>G3.4.01 Graphs</v>
      </c>
      <c r="AE114" s="83" t="str">
        <f t="shared" si="2"/>
        <v>M3SP-IVg-2.3/M3SP-IVh-3.3</v>
      </c>
      <c r="AF114" s="102" t="str">
        <f t="shared" ref="AF114:AG114" si="250">M114</f>
        <v>M3SP-IVg-2.3: Sorts, classifies, and organizes data in tabular form and presents this into a vertical or horizontal bar graph.
M3SP-IVh-3.3: Infers and interprets data presented in different kinds  of bar graphs (vertical/ horizontal).</v>
      </c>
      <c r="AG114" s="84" t="str">
        <f t="shared" si="250"/>
        <v xml:space="preserve">3.076 Sorts, classifies, and organizes data in tabular form M3SP-IVg-2.3
3.077 Infers and interprets data presented in different kinds  of bar graphs M3SP-IVh-3.3 </v>
      </c>
      <c r="AH114" s="107">
        <v>8</v>
      </c>
      <c r="AI114" s="61" t="s">
        <v>5880</v>
      </c>
      <c r="AJ114" s="61" t="s">
        <v>5881</v>
      </c>
      <c r="AK114" s="102"/>
      <c r="AL114" s="83"/>
      <c r="AM114" s="102"/>
      <c r="AN114" s="102"/>
      <c r="AO114" s="103"/>
      <c r="AP114" s="103" t="s">
        <v>1818</v>
      </c>
      <c r="AQ114" s="103" t="str">
        <f t="shared" si="186"/>
        <v>Completed</v>
      </c>
      <c r="AR114" s="103"/>
    </row>
    <row r="115" spans="1:44" ht="15.75" customHeight="1" x14ac:dyDescent="0.2">
      <c r="A115" s="487"/>
      <c r="B115" s="525"/>
      <c r="C115" s="502" t="s">
        <v>5882</v>
      </c>
      <c r="D115" s="61" t="s">
        <v>5883</v>
      </c>
      <c r="E115" s="61" t="s">
        <v>5884</v>
      </c>
      <c r="F115" s="61" t="s">
        <v>5885</v>
      </c>
      <c r="G115" s="100">
        <v>3</v>
      </c>
      <c r="H115" s="100"/>
      <c r="I115" s="101"/>
      <c r="J115" s="41" t="s">
        <v>5886</v>
      </c>
      <c r="K115" s="41" t="s">
        <v>5887</v>
      </c>
      <c r="L115" s="41" t="s">
        <v>5888</v>
      </c>
      <c r="M115" s="41" t="s">
        <v>5889</v>
      </c>
      <c r="N115" s="41" t="s">
        <v>5890</v>
      </c>
      <c r="O115" s="102" t="s">
        <v>1043</v>
      </c>
      <c r="P115" s="102" t="s">
        <v>5891</v>
      </c>
      <c r="Q115" s="102" t="str">
        <f t="shared" si="248"/>
        <v>Ch 8 Practice 2.2.1: Reading and interpreting bar graphs with scale</v>
      </c>
      <c r="R115" s="102" t="s">
        <v>1812</v>
      </c>
      <c r="S115" s="102" t="s">
        <v>1041</v>
      </c>
      <c r="T115" s="102" t="s">
        <v>1042</v>
      </c>
      <c r="U115" s="102" t="s">
        <v>37</v>
      </c>
      <c r="V115" s="102" t="s">
        <v>5869</v>
      </c>
      <c r="W115" s="104">
        <v>9789814969406</v>
      </c>
      <c r="X115" s="100">
        <v>178</v>
      </c>
      <c r="Y115" s="102" t="s">
        <v>2786</v>
      </c>
      <c r="Z115" s="102" t="s">
        <v>5870</v>
      </c>
      <c r="AA115" s="102" t="s">
        <v>5879</v>
      </c>
      <c r="AB115" s="61" t="str">
        <f t="shared" si="0"/>
        <v>3.105 Reading and interpreting bar graphs with scale M3SP-IVh-4.3</v>
      </c>
      <c r="AC115" s="102" t="str">
        <f t="shared" ref="AC115:AD115" si="251">Y115</f>
        <v>4. Statistics and Probability</v>
      </c>
      <c r="AD115" s="102" t="str">
        <f t="shared" si="251"/>
        <v>G3.4.01 Graphs</v>
      </c>
      <c r="AE115" s="102" t="str">
        <f t="shared" si="2"/>
        <v>M3SP-IVh-4.3</v>
      </c>
      <c r="AF115" s="102" t="str">
        <f t="shared" ref="AF115:AG115" si="252">M115</f>
        <v>M3SP-IVh-4.3: Solves routine and non-routine problems using data presented in a single-bar graph.</v>
      </c>
      <c r="AG115" s="61" t="str">
        <f t="shared" si="252"/>
        <v>3.078 Solves routine and non-routine problems M3SP-IVh-4.3</v>
      </c>
      <c r="AH115" s="175">
        <v>8</v>
      </c>
      <c r="AI115" s="61" t="s">
        <v>4843</v>
      </c>
      <c r="AJ115" s="61" t="s">
        <v>4846</v>
      </c>
      <c r="AK115" s="102"/>
      <c r="AL115" s="102"/>
      <c r="AM115" s="102"/>
      <c r="AN115" s="102"/>
      <c r="AO115" s="103"/>
      <c r="AP115" s="103" t="s">
        <v>1818</v>
      </c>
      <c r="AQ115" s="103" t="str">
        <f t="shared" si="186"/>
        <v>Completed</v>
      </c>
      <c r="AR115" s="103"/>
    </row>
    <row r="116" spans="1:44" ht="15.75" customHeight="1" x14ac:dyDescent="0.2">
      <c r="A116" s="487"/>
      <c r="B116" s="526"/>
      <c r="C116" s="471"/>
      <c r="D116" s="177" t="s">
        <v>5892</v>
      </c>
      <c r="E116" s="177" t="s">
        <v>5893</v>
      </c>
      <c r="F116" s="177" t="s">
        <v>5894</v>
      </c>
      <c r="G116" s="100">
        <v>4</v>
      </c>
      <c r="H116" s="100" t="s">
        <v>2567</v>
      </c>
      <c r="I116" s="101" t="s">
        <v>1878</v>
      </c>
      <c r="J116" s="41" t="s">
        <v>5895</v>
      </c>
      <c r="K116" s="41" t="s">
        <v>5887</v>
      </c>
      <c r="L116" s="41" t="s">
        <v>5888</v>
      </c>
      <c r="M116" s="41" t="s">
        <v>5889</v>
      </c>
      <c r="N116" s="41" t="s">
        <v>5890</v>
      </c>
      <c r="O116" s="83" t="s">
        <v>1043</v>
      </c>
      <c r="P116" s="102" t="str">
        <f t="shared" ref="P116:Q116" si="253">D116</f>
        <v>PH_G3_C08_P2.2.2</v>
      </c>
      <c r="Q116" s="102" t="str">
        <f t="shared" si="253"/>
        <v>Ch 8 Practice 2.2.2: Read and interpret a bar graph with intermediate values on the scale</v>
      </c>
      <c r="R116" s="83" t="s">
        <v>1812</v>
      </c>
      <c r="S116" s="83" t="s">
        <v>1041</v>
      </c>
      <c r="T116" s="83" t="s">
        <v>1042</v>
      </c>
      <c r="U116" s="102" t="s">
        <v>37</v>
      </c>
      <c r="V116" s="102" t="s">
        <v>5869</v>
      </c>
      <c r="W116" s="104">
        <v>9789814969406</v>
      </c>
      <c r="X116" s="100">
        <v>178</v>
      </c>
      <c r="Y116" s="102" t="s">
        <v>2786</v>
      </c>
      <c r="Z116" s="102" t="s">
        <v>5870</v>
      </c>
      <c r="AA116" s="102" t="s">
        <v>5879</v>
      </c>
      <c r="AB116" s="61" t="str">
        <f t="shared" si="0"/>
        <v>3.106 Read and interpret a bar graph with intermediate values on the scale M3SP-IVh-4.3</v>
      </c>
      <c r="AC116" s="102" t="str">
        <f t="shared" ref="AC116:AD116" si="254">Y116</f>
        <v>4. Statistics and Probability</v>
      </c>
      <c r="AD116" s="102" t="str">
        <f t="shared" si="254"/>
        <v>G3.4.01 Graphs</v>
      </c>
      <c r="AE116" s="83" t="str">
        <f t="shared" si="2"/>
        <v>M3SP-IVh-4.3</v>
      </c>
      <c r="AF116" s="102" t="str">
        <f t="shared" ref="AF116:AG116" si="255">M116</f>
        <v>M3SP-IVh-4.3: Solves routine and non-routine problems using data presented in a single-bar graph.</v>
      </c>
      <c r="AG116" s="84" t="str">
        <f t="shared" si="255"/>
        <v>3.078 Solves routine and non-routine problems M3SP-IVh-4.3</v>
      </c>
      <c r="AH116" s="107">
        <v>8</v>
      </c>
      <c r="AI116" s="61" t="s">
        <v>5896</v>
      </c>
      <c r="AJ116" s="61" t="s">
        <v>5897</v>
      </c>
      <c r="AK116" s="102"/>
      <c r="AL116" s="83"/>
      <c r="AM116" s="102"/>
      <c r="AN116" s="102"/>
      <c r="AO116" s="103"/>
      <c r="AP116" s="103" t="s">
        <v>1818</v>
      </c>
      <c r="AQ116" s="103" t="str">
        <f t="shared" si="186"/>
        <v>Completed</v>
      </c>
      <c r="AR116" s="188"/>
    </row>
    <row r="117" spans="1:44" ht="15.75" customHeight="1" x14ac:dyDescent="0.2">
      <c r="A117" s="471"/>
      <c r="B117" s="277" t="s">
        <v>5898</v>
      </c>
      <c r="C117" s="61" t="s">
        <v>5899</v>
      </c>
      <c r="D117" s="61" t="s">
        <v>5900</v>
      </c>
      <c r="E117" s="61" t="s">
        <v>5901</v>
      </c>
      <c r="F117" s="61" t="s">
        <v>5902</v>
      </c>
      <c r="G117" s="100">
        <v>5</v>
      </c>
      <c r="H117" s="100" t="s">
        <v>2593</v>
      </c>
      <c r="I117" s="101"/>
      <c r="J117" s="41" t="s">
        <v>5903</v>
      </c>
      <c r="K117" s="41" t="s">
        <v>5904</v>
      </c>
      <c r="L117" s="41" t="s">
        <v>5905</v>
      </c>
      <c r="M117" s="41" t="s">
        <v>5906</v>
      </c>
      <c r="N117" s="41" t="s">
        <v>5907</v>
      </c>
      <c r="O117" s="83" t="s">
        <v>1043</v>
      </c>
      <c r="P117" s="102" t="s">
        <v>5908</v>
      </c>
      <c r="Q117" s="102" t="str">
        <f t="shared" ref="Q117:Q140" si="256">E117</f>
        <v>Ch 8 Practice 3.1.1: Collect and present data using a table</v>
      </c>
      <c r="R117" s="83" t="s">
        <v>1812</v>
      </c>
      <c r="S117" s="83" t="s">
        <v>1041</v>
      </c>
      <c r="T117" s="83" t="s">
        <v>1042</v>
      </c>
      <c r="U117" s="102" t="s">
        <v>37</v>
      </c>
      <c r="V117" s="102" t="s">
        <v>5869</v>
      </c>
      <c r="W117" s="104">
        <v>9789814969406</v>
      </c>
      <c r="X117" s="100">
        <v>180</v>
      </c>
      <c r="Y117" s="102" t="s">
        <v>2786</v>
      </c>
      <c r="Z117" s="102" t="s">
        <v>5909</v>
      </c>
      <c r="AA117" s="102" t="s">
        <v>5910</v>
      </c>
      <c r="AB117" s="61" t="str">
        <f t="shared" si="0"/>
        <v>3.107 Collect and present data M3SP-IVg-1.3</v>
      </c>
      <c r="AC117" s="102" t="str">
        <f t="shared" ref="AC117:AD117" si="257">Y117</f>
        <v>4. Statistics and Probability</v>
      </c>
      <c r="AD117" s="102" t="str">
        <f t="shared" si="257"/>
        <v>G3.4.02 Tables</v>
      </c>
      <c r="AE117" s="83" t="str">
        <f t="shared" si="2"/>
        <v>M3SP-IVg-1.3</v>
      </c>
      <c r="AF117" s="102" t="str">
        <f t="shared" ref="AF117:AG117" si="258">M117</f>
        <v>M3SP-IVg-1.3: Collects data on one variable using existing records.</v>
      </c>
      <c r="AG117" s="84" t="str">
        <f t="shared" si="258"/>
        <v>3.075 Collects data on one variable M3SP-IVg-1.3</v>
      </c>
      <c r="AH117" s="107">
        <v>8</v>
      </c>
      <c r="AI117" s="61" t="s">
        <v>5911</v>
      </c>
      <c r="AJ117" s="61" t="s">
        <v>5912</v>
      </c>
      <c r="AK117" s="102"/>
      <c r="AL117" s="83"/>
      <c r="AM117" s="102"/>
      <c r="AN117" s="102"/>
      <c r="AO117" s="103"/>
      <c r="AP117" s="103" t="s">
        <v>1818</v>
      </c>
      <c r="AQ117" s="103" t="str">
        <f t="shared" si="186"/>
        <v>Completed</v>
      </c>
      <c r="AR117" s="103"/>
    </row>
    <row r="118" spans="1:44" ht="15.75" customHeight="1" x14ac:dyDescent="0.2">
      <c r="A118" s="507" t="s">
        <v>5913</v>
      </c>
      <c r="B118" s="502" t="s">
        <v>5914</v>
      </c>
      <c r="C118" s="61" t="s">
        <v>5915</v>
      </c>
      <c r="D118" s="73" t="s">
        <v>5916</v>
      </c>
      <c r="E118" s="73" t="s">
        <v>5917</v>
      </c>
      <c r="F118" s="73" t="s">
        <v>5918</v>
      </c>
      <c r="G118" s="100">
        <v>1</v>
      </c>
      <c r="H118" s="100"/>
      <c r="I118" s="101"/>
      <c r="J118" s="41" t="s">
        <v>5919</v>
      </c>
      <c r="K118" s="41" t="s">
        <v>5920</v>
      </c>
      <c r="L118" s="41" t="s">
        <v>5921</v>
      </c>
      <c r="M118" s="41" t="s">
        <v>5922</v>
      </c>
      <c r="N118" s="41" t="s">
        <v>5923</v>
      </c>
      <c r="O118" s="83" t="s">
        <v>1043</v>
      </c>
      <c r="P118" s="102" t="s">
        <v>5924</v>
      </c>
      <c r="Q118" s="102" t="str">
        <f t="shared" si="256"/>
        <v>Ch 9 Practice 1.1.1: Measure and compare lengths in meters and centimeters</v>
      </c>
      <c r="R118" s="83" t="s">
        <v>1812</v>
      </c>
      <c r="S118" s="83" t="s">
        <v>1041</v>
      </c>
      <c r="T118" s="83" t="s">
        <v>1042</v>
      </c>
      <c r="U118" s="102" t="s">
        <v>37</v>
      </c>
      <c r="V118" s="102" t="s">
        <v>5925</v>
      </c>
      <c r="W118" s="104">
        <v>9789814969413</v>
      </c>
      <c r="X118" s="278">
        <v>4</v>
      </c>
      <c r="Y118" s="102" t="s">
        <v>2600</v>
      </c>
      <c r="Z118" s="102" t="s">
        <v>5926</v>
      </c>
      <c r="AA118" s="102" t="s">
        <v>5927</v>
      </c>
      <c r="AB118" s="61" t="str">
        <f t="shared" si="0"/>
        <v>3.108 Measure and compare lengths in meters and centimeters M3ME-IVb-39</v>
      </c>
      <c r="AC118" s="102" t="str">
        <f t="shared" ref="AC118:AD118" si="259">Y118</f>
        <v>2. Measurement</v>
      </c>
      <c r="AD118" s="102" t="str">
        <f t="shared" si="259"/>
        <v>G3.2.01 Length</v>
      </c>
      <c r="AE118" s="83" t="str">
        <f t="shared" si="2"/>
        <v>M3ME-IVb-39</v>
      </c>
      <c r="AF118" s="102" t="str">
        <f t="shared" ref="AF118:AG118" si="260">M118</f>
        <v>M3ME-IVb-39: Visualizes, and represents, and converts common units of measure from larger to smaller unit and vice versa: meter and centimeter, kilogram and gram, liter and milliliter.</v>
      </c>
      <c r="AG118" s="84" t="str">
        <f t="shared" si="260"/>
        <v>3.066 Visualizes, and represents, and converts common units of measure from larger to smaller unit and vice versa M3ME-IVb-39</v>
      </c>
      <c r="AH118" s="107">
        <v>9</v>
      </c>
      <c r="AI118" s="61" t="s">
        <v>5928</v>
      </c>
      <c r="AJ118" s="61" t="s">
        <v>5929</v>
      </c>
      <c r="AK118" s="102"/>
      <c r="AL118" s="83"/>
      <c r="AM118" s="102"/>
      <c r="AN118" s="102"/>
      <c r="AO118" s="103"/>
      <c r="AP118" s="103" t="s">
        <v>1818</v>
      </c>
      <c r="AQ118" s="103" t="str">
        <f t="shared" si="186"/>
        <v>Completed</v>
      </c>
      <c r="AR118" s="103"/>
    </row>
    <row r="119" spans="1:44" ht="15.75" customHeight="1" x14ac:dyDescent="0.2">
      <c r="A119" s="487"/>
      <c r="B119" s="487"/>
      <c r="C119" s="61" t="s">
        <v>5930</v>
      </c>
      <c r="D119" s="65" t="s">
        <v>5931</v>
      </c>
      <c r="E119" s="65" t="s">
        <v>5932</v>
      </c>
      <c r="F119" s="65" t="s">
        <v>5933</v>
      </c>
      <c r="G119" s="100">
        <v>2</v>
      </c>
      <c r="H119" s="100"/>
      <c r="I119" s="101" t="s">
        <v>4876</v>
      </c>
      <c r="J119" s="41" t="s">
        <v>5934</v>
      </c>
      <c r="K119" s="41" t="s">
        <v>5920</v>
      </c>
      <c r="L119" s="41" t="s">
        <v>5921</v>
      </c>
      <c r="M119" s="41" t="s">
        <v>5922</v>
      </c>
      <c r="N119" s="41" t="s">
        <v>5923</v>
      </c>
      <c r="O119" s="83" t="s">
        <v>1043</v>
      </c>
      <c r="P119" s="102" t="s">
        <v>5935</v>
      </c>
      <c r="Q119" s="102" t="str">
        <f t="shared" si="256"/>
        <v>Ch 9 Practice 1.2.1: Express meters and centimeters in centimeters</v>
      </c>
      <c r="R119" s="83" t="s">
        <v>1812</v>
      </c>
      <c r="S119" s="83" t="s">
        <v>1041</v>
      </c>
      <c r="T119" s="83" t="s">
        <v>1042</v>
      </c>
      <c r="U119" s="102" t="s">
        <v>37</v>
      </c>
      <c r="V119" s="102" t="s">
        <v>5925</v>
      </c>
      <c r="W119" s="104">
        <v>9789814969413</v>
      </c>
      <c r="X119" s="278">
        <v>4</v>
      </c>
      <c r="Y119" s="102" t="s">
        <v>2600</v>
      </c>
      <c r="Z119" s="102" t="s">
        <v>5926</v>
      </c>
      <c r="AA119" s="102" t="s">
        <v>5927</v>
      </c>
      <c r="AB119" s="61" t="str">
        <f t="shared" si="0"/>
        <v>3.109 Express meters and centimeters in centimeters M3ME-IVb-39</v>
      </c>
      <c r="AC119" s="102" t="str">
        <f t="shared" ref="AC119:AD119" si="261">Y119</f>
        <v>2. Measurement</v>
      </c>
      <c r="AD119" s="102" t="str">
        <f t="shared" si="261"/>
        <v>G3.2.01 Length</v>
      </c>
      <c r="AE119" s="83" t="str">
        <f t="shared" si="2"/>
        <v>M3ME-IVb-39</v>
      </c>
      <c r="AF119" s="102" t="str">
        <f t="shared" ref="AF119:AG119" si="262">M119</f>
        <v>M3ME-IVb-39: Visualizes, and represents, and converts common units of measure from larger to smaller unit and vice versa: meter and centimeter, kilogram and gram, liter and milliliter.</v>
      </c>
      <c r="AG119" s="84" t="str">
        <f t="shared" si="262"/>
        <v>3.066 Visualizes, and represents, and converts common units of measure from larger to smaller unit and vice versa M3ME-IVb-39</v>
      </c>
      <c r="AH119" s="107">
        <v>9</v>
      </c>
      <c r="AI119" s="61" t="s">
        <v>3858</v>
      </c>
      <c r="AJ119" s="61" t="s">
        <v>3856</v>
      </c>
      <c r="AK119" s="102"/>
      <c r="AL119" s="83"/>
      <c r="AM119" s="102"/>
      <c r="AN119" s="102"/>
      <c r="AO119" s="103"/>
      <c r="AP119" s="103" t="s">
        <v>1818</v>
      </c>
      <c r="AQ119" s="103" t="str">
        <f t="shared" si="186"/>
        <v>Completed</v>
      </c>
      <c r="AR119" s="61"/>
    </row>
    <row r="120" spans="1:44" ht="15.75" customHeight="1" x14ac:dyDescent="0.2">
      <c r="A120" s="487"/>
      <c r="B120" s="487"/>
      <c r="C120" s="61" t="s">
        <v>5936</v>
      </c>
      <c r="D120" s="65" t="s">
        <v>5937</v>
      </c>
      <c r="E120" s="65" t="s">
        <v>5938</v>
      </c>
      <c r="F120" s="65" t="s">
        <v>5939</v>
      </c>
      <c r="G120" s="100">
        <v>3</v>
      </c>
      <c r="H120" s="100" t="s">
        <v>5940</v>
      </c>
      <c r="I120" s="101"/>
      <c r="J120" s="41" t="s">
        <v>5941</v>
      </c>
      <c r="K120" s="41" t="s">
        <v>5920</v>
      </c>
      <c r="L120" s="41" t="s">
        <v>5921</v>
      </c>
      <c r="M120" s="41" t="s">
        <v>5922</v>
      </c>
      <c r="N120" s="41" t="s">
        <v>5923</v>
      </c>
      <c r="O120" s="83" t="s">
        <v>1043</v>
      </c>
      <c r="P120" s="102" t="s">
        <v>5942</v>
      </c>
      <c r="Q120" s="102" t="str">
        <f t="shared" si="256"/>
        <v>Ch 9 Practice 1.3.1: Express centimeters in meters and centimeters</v>
      </c>
      <c r="R120" s="83" t="s">
        <v>1812</v>
      </c>
      <c r="S120" s="83" t="s">
        <v>1041</v>
      </c>
      <c r="T120" s="83" t="s">
        <v>1042</v>
      </c>
      <c r="U120" s="102" t="s">
        <v>37</v>
      </c>
      <c r="V120" s="102" t="s">
        <v>5925</v>
      </c>
      <c r="W120" s="104">
        <v>9789814969413</v>
      </c>
      <c r="X120" s="278">
        <v>4</v>
      </c>
      <c r="Y120" s="102" t="s">
        <v>2600</v>
      </c>
      <c r="Z120" s="102" t="s">
        <v>5926</v>
      </c>
      <c r="AA120" s="102" t="s">
        <v>5927</v>
      </c>
      <c r="AB120" s="61" t="str">
        <f t="shared" si="0"/>
        <v>3.110 Express centimeters in meters and centimeters M3ME-IVb-39</v>
      </c>
      <c r="AC120" s="102" t="str">
        <f t="shared" ref="AC120:AD120" si="263">Y120</f>
        <v>2. Measurement</v>
      </c>
      <c r="AD120" s="102" t="str">
        <f t="shared" si="263"/>
        <v>G3.2.01 Length</v>
      </c>
      <c r="AE120" s="83" t="str">
        <f t="shared" si="2"/>
        <v>M3ME-IVb-39</v>
      </c>
      <c r="AF120" s="102" t="str">
        <f t="shared" ref="AF120:AG120" si="264">M120</f>
        <v>M3ME-IVb-39: Visualizes, and represents, and converts common units of measure from larger to smaller unit and vice versa: meter and centimeter, kilogram and gram, liter and milliliter.</v>
      </c>
      <c r="AG120" s="84" t="str">
        <f t="shared" si="264"/>
        <v>3.066 Visualizes, and represents, and converts common units of measure from larger to smaller unit and vice versa M3ME-IVb-39</v>
      </c>
      <c r="AH120" s="107">
        <v>9</v>
      </c>
      <c r="AI120" s="61" t="s">
        <v>3883</v>
      </c>
      <c r="AJ120" s="61" t="s">
        <v>3876</v>
      </c>
      <c r="AK120" s="102"/>
      <c r="AL120" s="83"/>
      <c r="AM120" s="102"/>
      <c r="AN120" s="102"/>
      <c r="AO120" s="103"/>
      <c r="AP120" s="103" t="s">
        <v>1818</v>
      </c>
      <c r="AQ120" s="103" t="str">
        <f t="shared" si="186"/>
        <v>Completed</v>
      </c>
      <c r="AR120" s="61"/>
    </row>
    <row r="121" spans="1:44" ht="15.75" customHeight="1" x14ac:dyDescent="0.2">
      <c r="A121" s="487"/>
      <c r="B121" s="487"/>
      <c r="C121" s="61" t="s">
        <v>5943</v>
      </c>
      <c r="D121" s="65" t="s">
        <v>3874</v>
      </c>
      <c r="E121" s="65" t="s">
        <v>5944</v>
      </c>
      <c r="F121" s="65" t="s">
        <v>5945</v>
      </c>
      <c r="G121" s="100">
        <v>4</v>
      </c>
      <c r="H121" s="100"/>
      <c r="I121" s="101"/>
      <c r="J121" s="41" t="s">
        <v>5946</v>
      </c>
      <c r="K121" s="41" t="s">
        <v>5920</v>
      </c>
      <c r="L121" s="41" t="s">
        <v>5921</v>
      </c>
      <c r="M121" s="41" t="s">
        <v>5922</v>
      </c>
      <c r="N121" s="41" t="s">
        <v>5923</v>
      </c>
      <c r="O121" s="83" t="s">
        <v>1043</v>
      </c>
      <c r="P121" s="102" t="s">
        <v>5947</v>
      </c>
      <c r="Q121" s="102" t="str">
        <f t="shared" si="256"/>
        <v xml:space="preserve">Ch 9 Practice 1.4.1: Measure and compare lengths in meters and centimeters
</v>
      </c>
      <c r="R121" s="83" t="s">
        <v>1812</v>
      </c>
      <c r="S121" s="83" t="s">
        <v>1041</v>
      </c>
      <c r="T121" s="83" t="s">
        <v>1042</v>
      </c>
      <c r="U121" s="102" t="s">
        <v>37</v>
      </c>
      <c r="V121" s="102" t="s">
        <v>5925</v>
      </c>
      <c r="W121" s="104">
        <v>9789814969413</v>
      </c>
      <c r="X121" s="278">
        <v>4</v>
      </c>
      <c r="Y121" s="102" t="s">
        <v>2600</v>
      </c>
      <c r="Z121" s="102" t="s">
        <v>5926</v>
      </c>
      <c r="AA121" s="102" t="s">
        <v>5927</v>
      </c>
      <c r="AB121" s="61" t="str">
        <f t="shared" si="0"/>
        <v>3.111 Measure and compare lengths in meters and centimeters M3ME-IVb-39</v>
      </c>
      <c r="AC121" s="102" t="str">
        <f t="shared" ref="AC121:AD121" si="265">Y121</f>
        <v>2. Measurement</v>
      </c>
      <c r="AD121" s="102" t="str">
        <f t="shared" si="265"/>
        <v>G3.2.01 Length</v>
      </c>
      <c r="AE121" s="83" t="str">
        <f t="shared" si="2"/>
        <v>M3ME-IVb-39</v>
      </c>
      <c r="AF121" s="102" t="str">
        <f t="shared" ref="AF121:AG121" si="266">M121</f>
        <v>M3ME-IVb-39: Visualizes, and represents, and converts common units of measure from larger to smaller unit and vice versa: meter and centimeter, kilogram and gram, liter and milliliter.</v>
      </c>
      <c r="AG121" s="84" t="str">
        <f t="shared" si="266"/>
        <v>3.066 Visualizes, and represents, and converts common units of measure from larger to smaller unit and vice versa M3ME-IVb-39</v>
      </c>
      <c r="AH121" s="107">
        <v>9</v>
      </c>
      <c r="AI121" s="61" t="s">
        <v>5928</v>
      </c>
      <c r="AJ121" s="61" t="s">
        <v>5929</v>
      </c>
      <c r="AK121" s="102"/>
      <c r="AL121" s="83"/>
      <c r="AM121" s="102"/>
      <c r="AN121" s="102"/>
      <c r="AO121" s="103"/>
      <c r="AP121" s="103" t="s">
        <v>1818</v>
      </c>
      <c r="AQ121" s="103" t="str">
        <f t="shared" si="186"/>
        <v>Completed</v>
      </c>
      <c r="AR121" s="61"/>
    </row>
    <row r="122" spans="1:44" ht="15.75" customHeight="1" x14ac:dyDescent="0.2">
      <c r="A122" s="487"/>
      <c r="B122" s="471"/>
      <c r="C122" s="61" t="s">
        <v>5948</v>
      </c>
      <c r="D122" s="65" t="s">
        <v>5949</v>
      </c>
      <c r="E122" s="65" t="s">
        <v>5950</v>
      </c>
      <c r="F122" s="65" t="s">
        <v>5951</v>
      </c>
      <c r="G122" s="100">
        <v>5</v>
      </c>
      <c r="H122" s="100"/>
      <c r="I122" s="101"/>
      <c r="J122" s="41" t="s">
        <v>5952</v>
      </c>
      <c r="K122" s="41" t="s">
        <v>5920</v>
      </c>
      <c r="L122" s="41" t="s">
        <v>5921</v>
      </c>
      <c r="M122" s="41" t="s">
        <v>5922</v>
      </c>
      <c r="N122" s="41" t="s">
        <v>5923</v>
      </c>
      <c r="O122" s="83" t="s">
        <v>1043</v>
      </c>
      <c r="P122" s="102" t="s">
        <v>5953</v>
      </c>
      <c r="Q122" s="102" t="str">
        <f t="shared" si="256"/>
        <v>Ch 9 Practice 1.5.1: Add and subtract lengths in compound units (meters and centimeters)</v>
      </c>
      <c r="R122" s="83" t="s">
        <v>1812</v>
      </c>
      <c r="S122" s="83" t="s">
        <v>1041</v>
      </c>
      <c r="T122" s="83" t="s">
        <v>1042</v>
      </c>
      <c r="U122" s="102" t="s">
        <v>37</v>
      </c>
      <c r="V122" s="102" t="s">
        <v>5925</v>
      </c>
      <c r="W122" s="104">
        <v>9789814969413</v>
      </c>
      <c r="X122" s="278">
        <v>8</v>
      </c>
      <c r="Y122" s="102" t="s">
        <v>2600</v>
      </c>
      <c r="Z122" s="102" t="s">
        <v>5926</v>
      </c>
      <c r="AA122" s="102" t="s">
        <v>5927</v>
      </c>
      <c r="AB122" s="61" t="str">
        <f t="shared" si="0"/>
        <v>3.112 Add and subtract lengths in compound units M3ME-IVb-39</v>
      </c>
      <c r="AC122" s="102" t="str">
        <f t="shared" ref="AC122:AD122" si="267">Y122</f>
        <v>2. Measurement</v>
      </c>
      <c r="AD122" s="102" t="str">
        <f t="shared" si="267"/>
        <v>G3.2.01 Length</v>
      </c>
      <c r="AE122" s="83" t="str">
        <f t="shared" si="2"/>
        <v>M3ME-IVb-39</v>
      </c>
      <c r="AF122" s="102" t="str">
        <f t="shared" ref="AF122:AG122" si="268">M122</f>
        <v>M3ME-IVb-39: Visualizes, and represents, and converts common units of measure from larger to smaller unit and vice versa: meter and centimeter, kilogram and gram, liter and milliliter.</v>
      </c>
      <c r="AG122" s="84" t="str">
        <f t="shared" si="268"/>
        <v>3.066 Visualizes, and represents, and converts common units of measure from larger to smaller unit and vice versa M3ME-IVb-39</v>
      </c>
      <c r="AH122" s="107">
        <v>9</v>
      </c>
      <c r="AI122" s="61" t="s">
        <v>5954</v>
      </c>
      <c r="AJ122" s="61" t="s">
        <v>5955</v>
      </c>
      <c r="AK122" s="102"/>
      <c r="AL122" s="83"/>
      <c r="AM122" s="102"/>
      <c r="AN122" s="102"/>
      <c r="AO122" s="103"/>
      <c r="AP122" s="103" t="s">
        <v>1818</v>
      </c>
      <c r="AQ122" s="103" t="str">
        <f t="shared" si="186"/>
        <v>Completed</v>
      </c>
      <c r="AR122" s="61"/>
    </row>
    <row r="123" spans="1:44" ht="15.75" customHeight="1" x14ac:dyDescent="0.2">
      <c r="A123" s="487"/>
      <c r="B123" s="502" t="s">
        <v>5956</v>
      </c>
      <c r="C123" s="61" t="s">
        <v>5957</v>
      </c>
      <c r="D123" s="73" t="s">
        <v>5958</v>
      </c>
      <c r="E123" s="73" t="s">
        <v>5959</v>
      </c>
      <c r="F123" s="73" t="s">
        <v>5960</v>
      </c>
      <c r="G123" s="100">
        <v>6</v>
      </c>
      <c r="H123" s="100"/>
      <c r="I123" s="101"/>
      <c r="J123" s="41" t="s">
        <v>5961</v>
      </c>
      <c r="K123" s="41" t="s">
        <v>5920</v>
      </c>
      <c r="L123" s="41" t="s">
        <v>5921</v>
      </c>
      <c r="M123" s="41" t="s">
        <v>5922</v>
      </c>
      <c r="N123" s="41" t="s">
        <v>5923</v>
      </c>
      <c r="O123" s="83" t="s">
        <v>1043</v>
      </c>
      <c r="P123" s="102" t="s">
        <v>5962</v>
      </c>
      <c r="Q123" s="102" t="str">
        <f t="shared" si="256"/>
        <v>Ch 9 Practice 2.1.1: Measure and compare lengths in kilometers</v>
      </c>
      <c r="R123" s="83" t="s">
        <v>1812</v>
      </c>
      <c r="S123" s="83" t="s">
        <v>1041</v>
      </c>
      <c r="T123" s="83" t="s">
        <v>1042</v>
      </c>
      <c r="U123" s="102" t="s">
        <v>37</v>
      </c>
      <c r="V123" s="102" t="s">
        <v>5925</v>
      </c>
      <c r="W123" s="104">
        <v>9789814969413</v>
      </c>
      <c r="X123" s="278">
        <v>10</v>
      </c>
      <c r="Y123" s="102" t="s">
        <v>2600</v>
      </c>
      <c r="Z123" s="102" t="s">
        <v>5926</v>
      </c>
      <c r="AA123" s="102" t="s">
        <v>5963</v>
      </c>
      <c r="AB123" s="61" t="str">
        <f t="shared" si="0"/>
        <v>3.113 Measure and compare lengths in kilometers M3ME-IVb-39</v>
      </c>
      <c r="AC123" s="102" t="str">
        <f t="shared" ref="AC123:AD123" si="269">Y123</f>
        <v>2. Measurement</v>
      </c>
      <c r="AD123" s="102" t="str">
        <f t="shared" si="269"/>
        <v>G3.2.01 Length</v>
      </c>
      <c r="AE123" s="83" t="str">
        <f t="shared" si="2"/>
        <v>M3ME-IVb-39</v>
      </c>
      <c r="AF123" s="102" t="str">
        <f t="shared" ref="AF123:AG123" si="270">M123</f>
        <v>M3ME-IVb-39: Visualizes, and represents, and converts common units of measure from larger to smaller unit and vice versa: meter and centimeter, kilogram and gram, liter and milliliter.</v>
      </c>
      <c r="AG123" s="84" t="str">
        <f t="shared" si="270"/>
        <v>3.066 Visualizes, and represents, and converts common units of measure from larger to smaller unit and vice versa M3ME-IVb-39</v>
      </c>
      <c r="AH123" s="107">
        <v>9</v>
      </c>
      <c r="AI123" s="61" t="s">
        <v>5924</v>
      </c>
      <c r="AJ123" s="61" t="s">
        <v>5918</v>
      </c>
      <c r="AK123" s="102"/>
      <c r="AL123" s="83"/>
      <c r="AM123" s="102"/>
      <c r="AN123" s="102"/>
      <c r="AO123" s="103"/>
      <c r="AP123" s="103" t="s">
        <v>1818</v>
      </c>
      <c r="AQ123" s="103" t="str">
        <f t="shared" si="186"/>
        <v>Completed</v>
      </c>
      <c r="AR123" s="103"/>
    </row>
    <row r="124" spans="1:44" ht="15.75" customHeight="1" x14ac:dyDescent="0.2">
      <c r="A124" s="487"/>
      <c r="B124" s="487"/>
      <c r="C124" s="61" t="s">
        <v>5964</v>
      </c>
      <c r="D124" s="65" t="s">
        <v>5931</v>
      </c>
      <c r="E124" s="65" t="s">
        <v>5965</v>
      </c>
      <c r="F124" s="65" t="s">
        <v>5966</v>
      </c>
      <c r="G124" s="100">
        <v>7</v>
      </c>
      <c r="H124" s="100"/>
      <c r="I124" s="101"/>
      <c r="J124" s="41" t="s">
        <v>5967</v>
      </c>
      <c r="K124" s="252" t="s">
        <v>5920</v>
      </c>
      <c r="L124" s="252" t="s">
        <v>5921</v>
      </c>
      <c r="M124" s="252" t="s">
        <v>5922</v>
      </c>
      <c r="N124" s="252" t="s">
        <v>5923</v>
      </c>
      <c r="O124" s="83" t="s">
        <v>1043</v>
      </c>
      <c r="P124" s="102" t="s">
        <v>5968</v>
      </c>
      <c r="Q124" s="102" t="str">
        <f t="shared" si="256"/>
        <v>Ch 9 Practice 2.2.1: Express kilometers and meters in meters</v>
      </c>
      <c r="R124" s="83" t="s">
        <v>1812</v>
      </c>
      <c r="S124" s="83" t="s">
        <v>1041</v>
      </c>
      <c r="T124" s="83" t="s">
        <v>1042</v>
      </c>
      <c r="U124" s="102" t="s">
        <v>37</v>
      </c>
      <c r="V124" s="102" t="s">
        <v>5925</v>
      </c>
      <c r="W124" s="104">
        <v>9789814969413</v>
      </c>
      <c r="X124" s="278">
        <v>13</v>
      </c>
      <c r="Y124" s="102" t="s">
        <v>2600</v>
      </c>
      <c r="Z124" s="102" t="s">
        <v>5926</v>
      </c>
      <c r="AA124" s="102" t="s">
        <v>5963</v>
      </c>
      <c r="AB124" s="61" t="str">
        <f t="shared" si="0"/>
        <v>3.114 Express kilometers and meters in meters M3ME-IVb-39</v>
      </c>
      <c r="AC124" s="102" t="str">
        <f t="shared" ref="AC124:AD124" si="271">Y124</f>
        <v>2. Measurement</v>
      </c>
      <c r="AD124" s="102" t="str">
        <f t="shared" si="271"/>
        <v>G3.2.01 Length</v>
      </c>
      <c r="AE124" s="83" t="str">
        <f t="shared" si="2"/>
        <v>M3ME-IVb-39</v>
      </c>
      <c r="AF124" s="102" t="str">
        <f t="shared" ref="AF124:AG124" si="272">M124</f>
        <v>M3ME-IVb-39: Visualizes, and represents, and converts common units of measure from larger to smaller unit and vice versa: meter and centimeter, kilogram and gram, liter and milliliter.</v>
      </c>
      <c r="AG124" s="84" t="str">
        <f t="shared" si="272"/>
        <v>3.066 Visualizes, and represents, and converts common units of measure from larger to smaller unit and vice versa M3ME-IVb-39</v>
      </c>
      <c r="AH124" s="107">
        <v>9</v>
      </c>
      <c r="AI124" s="61" t="s">
        <v>5935</v>
      </c>
      <c r="AJ124" s="61" t="s">
        <v>5933</v>
      </c>
      <c r="AK124" s="102"/>
      <c r="AL124" s="83"/>
      <c r="AM124" s="102"/>
      <c r="AN124" s="102"/>
      <c r="AO124" s="103"/>
      <c r="AP124" s="103" t="s">
        <v>1818</v>
      </c>
      <c r="AQ124" s="103" t="str">
        <f t="shared" si="186"/>
        <v>Completed</v>
      </c>
      <c r="AR124" s="61"/>
    </row>
    <row r="125" spans="1:44" ht="15.75" customHeight="1" x14ac:dyDescent="0.2">
      <c r="A125" s="487"/>
      <c r="B125" s="487"/>
      <c r="C125" s="61" t="s">
        <v>5969</v>
      </c>
      <c r="D125" s="65" t="s">
        <v>5937</v>
      </c>
      <c r="E125" s="65" t="s">
        <v>5970</v>
      </c>
      <c r="F125" s="65" t="s">
        <v>5971</v>
      </c>
      <c r="G125" s="100">
        <v>8</v>
      </c>
      <c r="H125" s="100" t="s">
        <v>5972</v>
      </c>
      <c r="I125" s="101"/>
      <c r="J125" s="41" t="s">
        <v>5973</v>
      </c>
      <c r="K125" s="252" t="s">
        <v>5920</v>
      </c>
      <c r="L125" s="252" t="s">
        <v>5921</v>
      </c>
      <c r="M125" s="252" t="s">
        <v>5922</v>
      </c>
      <c r="N125" s="252" t="s">
        <v>5923</v>
      </c>
      <c r="O125" s="83" t="s">
        <v>1043</v>
      </c>
      <c r="P125" s="102" t="s">
        <v>5974</v>
      </c>
      <c r="Q125" s="102" t="str">
        <f t="shared" si="256"/>
        <v>Ch 9 Practice 2.3.1: Express meters in kilometers and meters</v>
      </c>
      <c r="R125" s="83" t="s">
        <v>1812</v>
      </c>
      <c r="S125" s="83" t="s">
        <v>1041</v>
      </c>
      <c r="T125" s="83" t="s">
        <v>1042</v>
      </c>
      <c r="U125" s="102" t="s">
        <v>37</v>
      </c>
      <c r="V125" s="102" t="s">
        <v>5925</v>
      </c>
      <c r="W125" s="104">
        <v>9789814969413</v>
      </c>
      <c r="X125" s="278">
        <v>13</v>
      </c>
      <c r="Y125" s="102" t="s">
        <v>2600</v>
      </c>
      <c r="Z125" s="102" t="s">
        <v>5926</v>
      </c>
      <c r="AA125" s="102" t="s">
        <v>5963</v>
      </c>
      <c r="AB125" s="61" t="str">
        <f t="shared" si="0"/>
        <v>3.115 Express meters in kilometers and meters M3ME-IVb-39</v>
      </c>
      <c r="AC125" s="102" t="str">
        <f t="shared" ref="AC125:AD125" si="273">Y125</f>
        <v>2. Measurement</v>
      </c>
      <c r="AD125" s="102" t="str">
        <f t="shared" si="273"/>
        <v>G3.2.01 Length</v>
      </c>
      <c r="AE125" s="83" t="str">
        <f t="shared" si="2"/>
        <v>M3ME-IVb-39</v>
      </c>
      <c r="AF125" s="102" t="str">
        <f t="shared" ref="AF125:AG125" si="274">M125</f>
        <v>M3ME-IVb-39: Visualizes, and represents, and converts common units of measure from larger to smaller unit and vice versa: meter and centimeter, kilogram and gram, liter and milliliter.</v>
      </c>
      <c r="AG125" s="84" t="str">
        <f t="shared" si="274"/>
        <v>3.066 Visualizes, and represents, and converts common units of measure from larger to smaller unit and vice versa M3ME-IVb-39</v>
      </c>
      <c r="AH125" s="107">
        <v>9</v>
      </c>
      <c r="AI125" s="61" t="s">
        <v>5942</v>
      </c>
      <c r="AJ125" s="61" t="s">
        <v>5939</v>
      </c>
      <c r="AK125" s="102"/>
      <c r="AL125" s="83"/>
      <c r="AM125" s="102"/>
      <c r="AN125" s="102"/>
      <c r="AO125" s="103"/>
      <c r="AP125" s="103" t="s">
        <v>1818</v>
      </c>
      <c r="AQ125" s="103" t="str">
        <f t="shared" si="186"/>
        <v>Completed</v>
      </c>
      <c r="AR125" s="61"/>
    </row>
    <row r="126" spans="1:44" ht="15.75" customHeight="1" x14ac:dyDescent="0.2">
      <c r="A126" s="487"/>
      <c r="B126" s="487"/>
      <c r="C126" s="61" t="s">
        <v>5975</v>
      </c>
      <c r="D126" s="65" t="s">
        <v>3874</v>
      </c>
      <c r="E126" s="65" t="s">
        <v>5976</v>
      </c>
      <c r="F126" s="65" t="s">
        <v>5977</v>
      </c>
      <c r="G126" s="100">
        <v>9</v>
      </c>
      <c r="H126" s="100"/>
      <c r="I126" s="101"/>
      <c r="J126" s="41" t="s">
        <v>5978</v>
      </c>
      <c r="K126" s="252" t="s">
        <v>5920</v>
      </c>
      <c r="L126" s="252" t="s">
        <v>5921</v>
      </c>
      <c r="M126" s="252" t="s">
        <v>5922</v>
      </c>
      <c r="N126" s="252" t="s">
        <v>5923</v>
      </c>
      <c r="O126" s="83" t="s">
        <v>1043</v>
      </c>
      <c r="P126" s="102" t="s">
        <v>5979</v>
      </c>
      <c r="Q126" s="102" t="str">
        <f t="shared" si="256"/>
        <v>Ch 9 Practice 2.4.1: Compare lengths and distances in kilometers</v>
      </c>
      <c r="R126" s="83" t="s">
        <v>1812</v>
      </c>
      <c r="S126" s="83" t="s">
        <v>1041</v>
      </c>
      <c r="T126" s="83" t="s">
        <v>1042</v>
      </c>
      <c r="U126" s="102" t="s">
        <v>37</v>
      </c>
      <c r="V126" s="102" t="s">
        <v>5925</v>
      </c>
      <c r="W126" s="104">
        <v>9789814969413</v>
      </c>
      <c r="X126" s="278">
        <v>13</v>
      </c>
      <c r="Y126" s="102" t="s">
        <v>2600</v>
      </c>
      <c r="Z126" s="102" t="s">
        <v>5926</v>
      </c>
      <c r="AA126" s="102" t="s">
        <v>5963</v>
      </c>
      <c r="AB126" s="61" t="str">
        <f t="shared" si="0"/>
        <v>3.116 Compare lengths and distances in kilometers M3ME-IVb-39</v>
      </c>
      <c r="AC126" s="102" t="str">
        <f t="shared" ref="AC126:AD126" si="275">Y126</f>
        <v>2. Measurement</v>
      </c>
      <c r="AD126" s="102" t="str">
        <f t="shared" si="275"/>
        <v>G3.2.01 Length</v>
      </c>
      <c r="AE126" s="83" t="str">
        <f t="shared" si="2"/>
        <v>M3ME-IVb-39</v>
      </c>
      <c r="AF126" s="102" t="str">
        <f t="shared" ref="AF126:AG126" si="276">M126</f>
        <v>M3ME-IVb-39: Visualizes, and represents, and converts common units of measure from larger to smaller unit and vice versa: meter and centimeter, kilogram and gram, liter and milliliter.</v>
      </c>
      <c r="AG126" s="84" t="str">
        <f t="shared" si="276"/>
        <v>3.066 Visualizes, and represents, and converts common units of measure from larger to smaller unit and vice versa M3ME-IVb-39</v>
      </c>
      <c r="AH126" s="107">
        <v>9</v>
      </c>
      <c r="AI126" s="61" t="s">
        <v>5947</v>
      </c>
      <c r="AJ126" s="61" t="s">
        <v>5945</v>
      </c>
      <c r="AK126" s="102"/>
      <c r="AL126" s="83"/>
      <c r="AM126" s="102"/>
      <c r="AN126" s="102"/>
      <c r="AO126" s="103"/>
      <c r="AP126" s="103" t="s">
        <v>1818</v>
      </c>
      <c r="AQ126" s="103" t="str">
        <f t="shared" si="186"/>
        <v>Completed</v>
      </c>
      <c r="AR126" s="103"/>
    </row>
    <row r="127" spans="1:44" ht="15.75" customHeight="1" x14ac:dyDescent="0.2">
      <c r="A127" s="487"/>
      <c r="B127" s="471"/>
      <c r="C127" s="61" t="s">
        <v>5980</v>
      </c>
      <c r="D127" s="65" t="s">
        <v>5949</v>
      </c>
      <c r="E127" s="65" t="s">
        <v>5981</v>
      </c>
      <c r="F127" s="65" t="s">
        <v>5982</v>
      </c>
      <c r="G127" s="100">
        <v>10</v>
      </c>
      <c r="H127" s="100" t="s">
        <v>2648</v>
      </c>
      <c r="I127" s="101" t="s">
        <v>2639</v>
      </c>
      <c r="J127" s="41" t="s">
        <v>5983</v>
      </c>
      <c r="K127" s="252" t="s">
        <v>5920</v>
      </c>
      <c r="L127" s="252" t="s">
        <v>5921</v>
      </c>
      <c r="M127" s="252" t="s">
        <v>5922</v>
      </c>
      <c r="N127" s="252" t="s">
        <v>5923</v>
      </c>
      <c r="O127" s="83" t="s">
        <v>1043</v>
      </c>
      <c r="P127" s="102" t="s">
        <v>5984</v>
      </c>
      <c r="Q127" s="102" t="str">
        <f t="shared" si="256"/>
        <v>Ch 9 Practice 2.5.1: Add and subtract lengths in compound units (kilometers and meters)</v>
      </c>
      <c r="R127" s="83" t="s">
        <v>1812</v>
      </c>
      <c r="S127" s="83" t="s">
        <v>1041</v>
      </c>
      <c r="T127" s="83" t="s">
        <v>1042</v>
      </c>
      <c r="U127" s="102" t="s">
        <v>37</v>
      </c>
      <c r="V127" s="102" t="s">
        <v>5925</v>
      </c>
      <c r="W127" s="104">
        <v>9789814969413</v>
      </c>
      <c r="X127" s="278">
        <v>17</v>
      </c>
      <c r="Y127" s="102" t="s">
        <v>2600</v>
      </c>
      <c r="Z127" s="102" t="s">
        <v>5926</v>
      </c>
      <c r="AA127" s="102" t="s">
        <v>5963</v>
      </c>
      <c r="AB127" s="61" t="str">
        <f t="shared" si="0"/>
        <v>3.117 Add and subtract lengths in compound units M3ME-IVb-39</v>
      </c>
      <c r="AC127" s="102" t="str">
        <f t="shared" ref="AC127:AD127" si="277">Y127</f>
        <v>2. Measurement</v>
      </c>
      <c r="AD127" s="102" t="str">
        <f t="shared" si="277"/>
        <v>G3.2.01 Length</v>
      </c>
      <c r="AE127" s="83" t="str">
        <f t="shared" si="2"/>
        <v>M3ME-IVb-39</v>
      </c>
      <c r="AF127" s="102" t="str">
        <f t="shared" ref="AF127:AG127" si="278">M127</f>
        <v>M3ME-IVb-39: Visualizes, and represents, and converts common units of measure from larger to smaller unit and vice versa: meter and centimeter, kilogram and gram, liter and milliliter.</v>
      </c>
      <c r="AG127" s="84" t="str">
        <f t="shared" si="278"/>
        <v>3.066 Visualizes, and represents, and converts common units of measure from larger to smaller unit and vice versa M3ME-IVb-39</v>
      </c>
      <c r="AH127" s="107">
        <v>9</v>
      </c>
      <c r="AI127" s="61" t="s">
        <v>5953</v>
      </c>
      <c r="AJ127" s="61" t="s">
        <v>5951</v>
      </c>
      <c r="AK127" s="102"/>
      <c r="AL127" s="83"/>
      <c r="AM127" s="102"/>
      <c r="AN127" s="102"/>
      <c r="AO127" s="103"/>
      <c r="AP127" s="103" t="s">
        <v>1818</v>
      </c>
      <c r="AQ127" s="103" t="str">
        <f t="shared" si="186"/>
        <v>Completed</v>
      </c>
      <c r="AR127" s="103"/>
    </row>
    <row r="128" spans="1:44" ht="15.75" customHeight="1" x14ac:dyDescent="0.2">
      <c r="A128" s="487"/>
      <c r="B128" s="502" t="s">
        <v>5985</v>
      </c>
      <c r="C128" s="61" t="s">
        <v>5986</v>
      </c>
      <c r="D128" s="73" t="s">
        <v>5987</v>
      </c>
      <c r="E128" s="73" t="s">
        <v>5988</v>
      </c>
      <c r="F128" s="73" t="s">
        <v>5989</v>
      </c>
      <c r="G128" s="100">
        <v>13</v>
      </c>
      <c r="H128" s="100"/>
      <c r="I128" s="101"/>
      <c r="J128" s="41" t="s">
        <v>5990</v>
      </c>
      <c r="K128" s="252" t="s">
        <v>5920</v>
      </c>
      <c r="L128" s="252" t="s">
        <v>5921</v>
      </c>
      <c r="M128" s="252" t="s">
        <v>5922</v>
      </c>
      <c r="N128" s="252" t="s">
        <v>5923</v>
      </c>
      <c r="O128" s="83" t="s">
        <v>1043</v>
      </c>
      <c r="P128" s="102" t="s">
        <v>5991</v>
      </c>
      <c r="Q128" s="102" t="str">
        <f t="shared" si="256"/>
        <v>Ch 9 Practice 3.1.1: Measure and compare lengths in millimeters</v>
      </c>
      <c r="R128" s="83" t="s">
        <v>1812</v>
      </c>
      <c r="S128" s="83" t="s">
        <v>1041</v>
      </c>
      <c r="T128" s="83" t="s">
        <v>1042</v>
      </c>
      <c r="U128" s="102" t="s">
        <v>37</v>
      </c>
      <c r="V128" s="102" t="s">
        <v>5925</v>
      </c>
      <c r="W128" s="104">
        <v>9789814969413</v>
      </c>
      <c r="X128" s="278">
        <v>21</v>
      </c>
      <c r="Y128" s="102" t="s">
        <v>2600</v>
      </c>
      <c r="Z128" s="102" t="s">
        <v>5926</v>
      </c>
      <c r="AA128" s="102" t="s">
        <v>5992</v>
      </c>
      <c r="AB128" s="61" t="str">
        <f t="shared" si="0"/>
        <v>3.118 Measure and compare lengths in millimeters M3ME-IVb-39</v>
      </c>
      <c r="AC128" s="102" t="str">
        <f t="shared" ref="AC128:AD128" si="279">Y128</f>
        <v>2. Measurement</v>
      </c>
      <c r="AD128" s="102" t="str">
        <f t="shared" si="279"/>
        <v>G3.2.01 Length</v>
      </c>
      <c r="AE128" s="83" t="str">
        <f t="shared" si="2"/>
        <v>M3ME-IVb-39</v>
      </c>
      <c r="AF128" s="102" t="str">
        <f t="shared" ref="AF128:AG128" si="280">M128</f>
        <v>M3ME-IVb-39: Visualizes, and represents, and converts common units of measure from larger to smaller unit and vice versa: meter and centimeter, kilogram and gram, liter and milliliter.</v>
      </c>
      <c r="AG128" s="84" t="str">
        <f t="shared" si="280"/>
        <v>3.066 Visualizes, and represents, and converts common units of measure from larger to smaller unit and vice versa M3ME-IVb-39</v>
      </c>
      <c r="AH128" s="107">
        <v>9</v>
      </c>
      <c r="AI128" s="61" t="s">
        <v>3883</v>
      </c>
      <c r="AJ128" s="61" t="s">
        <v>3876</v>
      </c>
      <c r="AK128" s="102"/>
      <c r="AL128" s="83"/>
      <c r="AM128" s="102"/>
      <c r="AN128" s="102"/>
      <c r="AO128" s="103"/>
      <c r="AP128" s="103" t="s">
        <v>1818</v>
      </c>
      <c r="AQ128" s="103" t="str">
        <f t="shared" si="186"/>
        <v>Completed</v>
      </c>
      <c r="AR128" s="61"/>
    </row>
    <row r="129" spans="1:44" ht="15.75" customHeight="1" x14ac:dyDescent="0.2">
      <c r="A129" s="487"/>
      <c r="B129" s="487"/>
      <c r="C129" s="61" t="s">
        <v>5993</v>
      </c>
      <c r="D129" s="65" t="s">
        <v>5931</v>
      </c>
      <c r="E129" s="65" t="s">
        <v>5994</v>
      </c>
      <c r="F129" s="65" t="s">
        <v>5995</v>
      </c>
      <c r="G129" s="100">
        <v>11</v>
      </c>
      <c r="H129" s="100"/>
      <c r="I129" s="101"/>
      <c r="J129" s="41" t="s">
        <v>5996</v>
      </c>
      <c r="K129" s="252" t="s">
        <v>5920</v>
      </c>
      <c r="L129" s="252" t="s">
        <v>5921</v>
      </c>
      <c r="M129" s="252" t="s">
        <v>5922</v>
      </c>
      <c r="N129" s="252" t="s">
        <v>5923</v>
      </c>
      <c r="O129" s="83" t="s">
        <v>1043</v>
      </c>
      <c r="P129" s="102" t="s">
        <v>5997</v>
      </c>
      <c r="Q129" s="102" t="str">
        <f t="shared" si="256"/>
        <v>Ch 9 Practice 3.2.1: Express centimeters and milimeters in milimeters</v>
      </c>
      <c r="R129" s="83" t="s">
        <v>1812</v>
      </c>
      <c r="S129" s="83" t="s">
        <v>1041</v>
      </c>
      <c r="T129" s="83" t="s">
        <v>1042</v>
      </c>
      <c r="U129" s="102" t="s">
        <v>37</v>
      </c>
      <c r="V129" s="102" t="s">
        <v>5925</v>
      </c>
      <c r="W129" s="104">
        <v>9789814969413</v>
      </c>
      <c r="X129" s="278">
        <v>21</v>
      </c>
      <c r="Y129" s="102" t="s">
        <v>2600</v>
      </c>
      <c r="Z129" s="102" t="s">
        <v>5926</v>
      </c>
      <c r="AA129" s="102" t="s">
        <v>5992</v>
      </c>
      <c r="AB129" s="61" t="str">
        <f t="shared" si="0"/>
        <v>3.119 Express centimeters and milimeters in milimeters M3ME-IVb-39</v>
      </c>
      <c r="AC129" s="102" t="str">
        <f t="shared" ref="AC129:AD129" si="281">Y129</f>
        <v>2. Measurement</v>
      </c>
      <c r="AD129" s="102" t="str">
        <f t="shared" si="281"/>
        <v>G3.2.01 Length</v>
      </c>
      <c r="AE129" s="83" t="str">
        <f t="shared" si="2"/>
        <v>M3ME-IVb-39</v>
      </c>
      <c r="AF129" s="102" t="str">
        <f t="shared" ref="AF129:AG129" si="282">M129</f>
        <v>M3ME-IVb-39: Visualizes, and represents, and converts common units of measure from larger to smaller unit and vice versa: meter and centimeter, kilogram and gram, liter and milliliter.</v>
      </c>
      <c r="AG129" s="84" t="str">
        <f t="shared" si="282"/>
        <v>3.066 Visualizes, and represents, and converts common units of measure from larger to smaller unit and vice versa M3ME-IVb-39</v>
      </c>
      <c r="AH129" s="107">
        <v>9</v>
      </c>
      <c r="AI129" s="61" t="s">
        <v>3858</v>
      </c>
      <c r="AJ129" s="61" t="s">
        <v>3856</v>
      </c>
      <c r="AK129" s="102"/>
      <c r="AL129" s="83"/>
      <c r="AM129" s="102"/>
      <c r="AN129" s="102"/>
      <c r="AO129" s="103"/>
      <c r="AP129" s="103" t="s">
        <v>1818</v>
      </c>
      <c r="AQ129" s="103" t="str">
        <f t="shared" si="186"/>
        <v>Completed</v>
      </c>
      <c r="AR129" s="103"/>
    </row>
    <row r="130" spans="1:44" ht="15.75" customHeight="1" x14ac:dyDescent="0.2">
      <c r="A130" s="487"/>
      <c r="B130" s="487"/>
      <c r="C130" s="61" t="s">
        <v>5998</v>
      </c>
      <c r="D130" s="65" t="s">
        <v>5937</v>
      </c>
      <c r="E130" s="65" t="s">
        <v>5999</v>
      </c>
      <c r="F130" s="65" t="s">
        <v>6000</v>
      </c>
      <c r="G130" s="100">
        <v>12</v>
      </c>
      <c r="H130" s="100" t="s">
        <v>2665</v>
      </c>
      <c r="I130" s="101"/>
      <c r="J130" s="41" t="s">
        <v>6001</v>
      </c>
      <c r="K130" s="252" t="s">
        <v>5920</v>
      </c>
      <c r="L130" s="252" t="s">
        <v>5921</v>
      </c>
      <c r="M130" s="252" t="s">
        <v>5922</v>
      </c>
      <c r="N130" s="252" t="s">
        <v>5923</v>
      </c>
      <c r="O130" s="83" t="s">
        <v>1043</v>
      </c>
      <c r="P130" s="102" t="s">
        <v>6002</v>
      </c>
      <c r="Q130" s="102" t="str">
        <f t="shared" si="256"/>
        <v>Ch 9 Practice 3.3.1: Express milimeters in centimeters and milimeters</v>
      </c>
      <c r="R130" s="83" t="s">
        <v>1812</v>
      </c>
      <c r="S130" s="83" t="s">
        <v>1041</v>
      </c>
      <c r="T130" s="83" t="s">
        <v>1042</v>
      </c>
      <c r="U130" s="102" t="s">
        <v>37</v>
      </c>
      <c r="V130" s="102" t="s">
        <v>5925</v>
      </c>
      <c r="W130" s="104">
        <v>9789814969413</v>
      </c>
      <c r="X130" s="278">
        <v>21</v>
      </c>
      <c r="Y130" s="102" t="s">
        <v>2600</v>
      </c>
      <c r="Z130" s="102" t="s">
        <v>5926</v>
      </c>
      <c r="AA130" s="102" t="s">
        <v>5992</v>
      </c>
      <c r="AB130" s="61" t="str">
        <f t="shared" si="0"/>
        <v>3.120 Express milimeters in centimeters and milimeters M3ME-IVb-39</v>
      </c>
      <c r="AC130" s="102" t="str">
        <f t="shared" ref="AC130:AD130" si="283">Y130</f>
        <v>2. Measurement</v>
      </c>
      <c r="AD130" s="102" t="str">
        <f t="shared" si="283"/>
        <v>G3.2.01 Length</v>
      </c>
      <c r="AE130" s="83" t="str">
        <f t="shared" si="2"/>
        <v>M3ME-IVb-39</v>
      </c>
      <c r="AF130" s="102" t="str">
        <f t="shared" ref="AF130:AG130" si="284">M130</f>
        <v>M3ME-IVb-39: Visualizes, and represents, and converts common units of measure from larger to smaller unit and vice versa: meter and centimeter, kilogram and gram, liter and milliliter.</v>
      </c>
      <c r="AG130" s="84" t="str">
        <f t="shared" si="284"/>
        <v>3.066 Visualizes, and represents, and converts common units of measure from larger to smaller unit and vice versa M3ME-IVb-39</v>
      </c>
      <c r="AH130" s="107">
        <v>9</v>
      </c>
      <c r="AI130" s="61" t="s">
        <v>3883</v>
      </c>
      <c r="AJ130" s="61" t="s">
        <v>3876</v>
      </c>
      <c r="AK130" s="102"/>
      <c r="AL130" s="83"/>
      <c r="AM130" s="102"/>
      <c r="AN130" s="102"/>
      <c r="AO130" s="103"/>
      <c r="AP130" s="103" t="s">
        <v>1818</v>
      </c>
      <c r="AQ130" s="103" t="str">
        <f t="shared" si="186"/>
        <v>Completed</v>
      </c>
      <c r="AR130" s="61"/>
    </row>
    <row r="131" spans="1:44" ht="15.75" customHeight="1" x14ac:dyDescent="0.2">
      <c r="A131" s="487"/>
      <c r="B131" s="487"/>
      <c r="C131" s="61" t="s">
        <v>6003</v>
      </c>
      <c r="D131" s="65" t="s">
        <v>3874</v>
      </c>
      <c r="E131" s="65" t="s">
        <v>6004</v>
      </c>
      <c r="F131" s="65" t="s">
        <v>6005</v>
      </c>
      <c r="G131" s="100">
        <v>13</v>
      </c>
      <c r="H131" s="100"/>
      <c r="I131" s="101" t="s">
        <v>2319</v>
      </c>
      <c r="J131" s="41" t="s">
        <v>6006</v>
      </c>
      <c r="K131" s="252" t="s">
        <v>5920</v>
      </c>
      <c r="L131" s="252" t="s">
        <v>5921</v>
      </c>
      <c r="M131" s="252" t="s">
        <v>5922</v>
      </c>
      <c r="N131" s="252" t="s">
        <v>5923</v>
      </c>
      <c r="O131" s="83" t="s">
        <v>1043</v>
      </c>
      <c r="P131" s="102" t="s">
        <v>6007</v>
      </c>
      <c r="Q131" s="102" t="str">
        <f t="shared" si="256"/>
        <v>Ch 9 Practice 3.4.1: Compare length in milimeters</v>
      </c>
      <c r="R131" s="83" t="s">
        <v>1812</v>
      </c>
      <c r="S131" s="83" t="s">
        <v>1041</v>
      </c>
      <c r="T131" s="83" t="s">
        <v>1042</v>
      </c>
      <c r="U131" s="102" t="s">
        <v>37</v>
      </c>
      <c r="V131" s="102" t="s">
        <v>5925</v>
      </c>
      <c r="W131" s="104">
        <v>9789814969413</v>
      </c>
      <c r="X131" s="278">
        <v>21</v>
      </c>
      <c r="Y131" s="102" t="s">
        <v>2600</v>
      </c>
      <c r="Z131" s="102" t="s">
        <v>5926</v>
      </c>
      <c r="AA131" s="102" t="s">
        <v>5992</v>
      </c>
      <c r="AB131" s="61" t="str">
        <f t="shared" si="0"/>
        <v>3.121 Compare lengths in milimeters M3ME-IVb-39</v>
      </c>
      <c r="AC131" s="102" t="str">
        <f t="shared" ref="AC131:AD131" si="285">Y131</f>
        <v>2. Measurement</v>
      </c>
      <c r="AD131" s="102" t="str">
        <f t="shared" si="285"/>
        <v>G3.2.01 Length</v>
      </c>
      <c r="AE131" s="83" t="str">
        <f t="shared" si="2"/>
        <v>M3ME-IVb-39</v>
      </c>
      <c r="AF131" s="102" t="str">
        <f t="shared" ref="AF131:AG131" si="286">M131</f>
        <v>M3ME-IVb-39: Visualizes, and represents, and converts common units of measure from larger to smaller unit and vice versa: meter and centimeter, kilogram and gram, liter and milliliter.</v>
      </c>
      <c r="AG131" s="84" t="str">
        <f t="shared" si="286"/>
        <v>3.066 Visualizes, and represents, and converts common units of measure from larger to smaller unit and vice versa M3ME-IVb-39</v>
      </c>
      <c r="AH131" s="107">
        <v>9</v>
      </c>
      <c r="AI131" s="61" t="s">
        <v>3883</v>
      </c>
      <c r="AJ131" s="61" t="s">
        <v>3876</v>
      </c>
      <c r="AK131" s="102"/>
      <c r="AL131" s="83"/>
      <c r="AM131" s="102"/>
      <c r="AN131" s="102"/>
      <c r="AO131" s="103"/>
      <c r="AP131" s="103" t="s">
        <v>1818</v>
      </c>
      <c r="AQ131" s="103" t="str">
        <f t="shared" si="186"/>
        <v>Completed</v>
      </c>
      <c r="AR131" s="61"/>
    </row>
    <row r="132" spans="1:44" ht="15.75" customHeight="1" x14ac:dyDescent="0.2">
      <c r="A132" s="487"/>
      <c r="B132" s="471"/>
      <c r="C132" s="61" t="s">
        <v>6008</v>
      </c>
      <c r="D132" s="65" t="s">
        <v>5949</v>
      </c>
      <c r="E132" s="65" t="s">
        <v>6009</v>
      </c>
      <c r="F132" s="65" t="s">
        <v>6010</v>
      </c>
      <c r="G132" s="100">
        <v>14</v>
      </c>
      <c r="H132" s="100"/>
      <c r="I132" s="101"/>
      <c r="J132" s="41" t="s">
        <v>6011</v>
      </c>
      <c r="K132" s="252" t="s">
        <v>5920</v>
      </c>
      <c r="L132" s="252" t="s">
        <v>5921</v>
      </c>
      <c r="M132" s="252" t="s">
        <v>5922</v>
      </c>
      <c r="N132" s="252" t="s">
        <v>5923</v>
      </c>
      <c r="O132" s="83" t="s">
        <v>1043</v>
      </c>
      <c r="P132" s="102" t="s">
        <v>6012</v>
      </c>
      <c r="Q132" s="102" t="str">
        <f t="shared" si="256"/>
        <v>Ch 9 Practice 3.5.1: Add and subtract lengths in compound unit (centimeters and milimeters)</v>
      </c>
      <c r="R132" s="83" t="s">
        <v>1812</v>
      </c>
      <c r="S132" s="83" t="s">
        <v>1041</v>
      </c>
      <c r="T132" s="83" t="s">
        <v>1042</v>
      </c>
      <c r="U132" s="102" t="s">
        <v>37</v>
      </c>
      <c r="V132" s="102" t="s">
        <v>5925</v>
      </c>
      <c r="W132" s="104">
        <v>9789814969413</v>
      </c>
      <c r="X132" s="278">
        <v>24</v>
      </c>
      <c r="Y132" s="102" t="s">
        <v>2600</v>
      </c>
      <c r="Z132" s="102" t="s">
        <v>5926</v>
      </c>
      <c r="AA132" s="102" t="s">
        <v>5992</v>
      </c>
      <c r="AB132" s="61" t="str">
        <f t="shared" si="0"/>
        <v>3.122 Add and subtract lengths in compound units M3ME-IVb-39</v>
      </c>
      <c r="AC132" s="102" t="str">
        <f t="shared" ref="AC132:AD132" si="287">Y132</f>
        <v>2. Measurement</v>
      </c>
      <c r="AD132" s="102" t="str">
        <f t="shared" si="287"/>
        <v>G3.2.01 Length</v>
      </c>
      <c r="AE132" s="83" t="str">
        <f t="shared" si="2"/>
        <v>M3ME-IVb-39</v>
      </c>
      <c r="AF132" s="102" t="str">
        <f t="shared" ref="AF132:AG132" si="288">M132</f>
        <v>M3ME-IVb-39: Visualizes, and represents, and converts common units of measure from larger to smaller unit and vice versa: meter and centimeter, kilogram and gram, liter and milliliter.</v>
      </c>
      <c r="AG132" s="84" t="str">
        <f t="shared" si="288"/>
        <v>3.066 Visualizes, and represents, and converts common units of measure from larger to smaller unit and vice versa M3ME-IVb-39</v>
      </c>
      <c r="AH132" s="107">
        <v>9</v>
      </c>
      <c r="AI132" s="61" t="s">
        <v>5953</v>
      </c>
      <c r="AJ132" s="61" t="s">
        <v>5951</v>
      </c>
      <c r="AK132" s="102"/>
      <c r="AL132" s="83"/>
      <c r="AM132" s="102"/>
      <c r="AN132" s="102"/>
      <c r="AO132" s="103"/>
      <c r="AP132" s="103" t="s">
        <v>1818</v>
      </c>
      <c r="AQ132" s="103" t="str">
        <f t="shared" si="186"/>
        <v>Completed</v>
      </c>
      <c r="AR132" s="61"/>
    </row>
    <row r="133" spans="1:44" ht="15.75" customHeight="1" x14ac:dyDescent="0.2">
      <c r="A133" s="471"/>
      <c r="B133" s="61" t="s">
        <v>226</v>
      </c>
      <c r="C133" s="61" t="s">
        <v>639</v>
      </c>
      <c r="D133" s="61" t="s">
        <v>6013</v>
      </c>
      <c r="E133" s="61" t="s">
        <v>6014</v>
      </c>
      <c r="F133" s="61" t="s">
        <v>6015</v>
      </c>
      <c r="G133" s="100">
        <v>15</v>
      </c>
      <c r="H133" s="100" t="s">
        <v>2696</v>
      </c>
      <c r="I133" s="101" t="s">
        <v>2172</v>
      </c>
      <c r="J133" s="41" t="s">
        <v>6016</v>
      </c>
      <c r="K133" s="41" t="s">
        <v>6017</v>
      </c>
      <c r="L133" s="41" t="s">
        <v>6018</v>
      </c>
      <c r="M133" s="41" t="s">
        <v>6019</v>
      </c>
      <c r="N133" s="41" t="s">
        <v>6020</v>
      </c>
      <c r="O133" s="102" t="s">
        <v>1043</v>
      </c>
      <c r="P133" s="102" t="s">
        <v>6021</v>
      </c>
      <c r="Q133" s="102" t="str">
        <f t="shared" si="256"/>
        <v>Ch 9 Practice 4.1.1: Solve a 1-step or 2-step word problem on length or distance</v>
      </c>
      <c r="R133" s="102" t="s">
        <v>1812</v>
      </c>
      <c r="S133" s="102" t="s">
        <v>1041</v>
      </c>
      <c r="T133" s="102" t="s">
        <v>1042</v>
      </c>
      <c r="U133" s="102" t="s">
        <v>37</v>
      </c>
      <c r="V133" s="102" t="s">
        <v>5925</v>
      </c>
      <c r="W133" s="104">
        <v>9789814969413</v>
      </c>
      <c r="X133" s="278">
        <v>28</v>
      </c>
      <c r="Y133" s="102" t="s">
        <v>2600</v>
      </c>
      <c r="Z133" s="102" t="s">
        <v>5926</v>
      </c>
      <c r="AA133" s="102" t="s">
        <v>2438</v>
      </c>
      <c r="AB133" s="61" t="str">
        <f t="shared" si="0"/>
        <v>3.123 Solve a 1-step or 2-step word problem on length or distance M3ME-IVc-40</v>
      </c>
      <c r="AC133" s="102" t="str">
        <f t="shared" ref="AC133:AD133" si="289">Y133</f>
        <v>2. Measurement</v>
      </c>
      <c r="AD133" s="102" t="str">
        <f t="shared" si="289"/>
        <v>G3.2.01 Length</v>
      </c>
      <c r="AE133" s="102" t="str">
        <f t="shared" si="2"/>
        <v>M3ME-IVc-40</v>
      </c>
      <c r="AF133" s="102" t="str">
        <f t="shared" ref="AF133:AG133" si="290">M133</f>
        <v>M3ME-IVc-40: Visualizes, and represents, and solves routine and non-routine problems involving conversions of common units of measure.</v>
      </c>
      <c r="AG133" s="61" t="str">
        <f t="shared" si="290"/>
        <v>3.067 Visualizes, and represents, and solves routine and non-routine problems involving conversions of common units of measure M3ME-IVc-40</v>
      </c>
      <c r="AH133" s="175">
        <v>9</v>
      </c>
      <c r="AI133" s="89" t="s">
        <v>6022</v>
      </c>
      <c r="AJ133" s="61" t="s">
        <v>6023</v>
      </c>
      <c r="AK133" s="102"/>
      <c r="AL133" s="102"/>
      <c r="AM133" s="102"/>
      <c r="AN133" s="102"/>
      <c r="AO133" s="103"/>
      <c r="AP133" s="103" t="s">
        <v>1818</v>
      </c>
      <c r="AQ133" s="103" t="str">
        <f t="shared" si="186"/>
        <v>Completed</v>
      </c>
      <c r="AR133" s="103"/>
    </row>
    <row r="134" spans="1:44" ht="15.75" customHeight="1" x14ac:dyDescent="0.2">
      <c r="A134" s="502" t="s">
        <v>6024</v>
      </c>
      <c r="B134" s="502" t="s">
        <v>6025</v>
      </c>
      <c r="C134" s="61" t="s">
        <v>6026</v>
      </c>
      <c r="D134" s="61" t="s">
        <v>6027</v>
      </c>
      <c r="E134" s="61" t="s">
        <v>6028</v>
      </c>
      <c r="F134" s="61" t="s">
        <v>6029</v>
      </c>
      <c r="G134" s="100">
        <v>1</v>
      </c>
      <c r="H134" s="100"/>
      <c r="I134" s="101"/>
      <c r="J134" s="41" t="s">
        <v>6030</v>
      </c>
      <c r="K134" s="252" t="s">
        <v>5920</v>
      </c>
      <c r="L134" s="252" t="s">
        <v>5921</v>
      </c>
      <c r="M134" s="252" t="s">
        <v>5922</v>
      </c>
      <c r="N134" s="252" t="s">
        <v>5923</v>
      </c>
      <c r="O134" s="83" t="s">
        <v>1043</v>
      </c>
      <c r="P134" s="102" t="s">
        <v>6031</v>
      </c>
      <c r="Q134" s="83" t="str">
        <f t="shared" si="256"/>
        <v>Ch 10 Practice 1.1.1: Measure masses in kilograms and grams</v>
      </c>
      <c r="R134" s="83" t="s">
        <v>1812</v>
      </c>
      <c r="S134" s="83" t="s">
        <v>1041</v>
      </c>
      <c r="T134" s="83" t="s">
        <v>1042</v>
      </c>
      <c r="U134" s="102" t="s">
        <v>37</v>
      </c>
      <c r="V134" s="102" t="s">
        <v>6032</v>
      </c>
      <c r="W134" s="104">
        <v>9789814969413</v>
      </c>
      <c r="X134" s="278">
        <v>30</v>
      </c>
      <c r="Y134" s="102" t="s">
        <v>2600</v>
      </c>
      <c r="Z134" s="102" t="s">
        <v>6033</v>
      </c>
      <c r="AA134" s="102" t="s">
        <v>6034</v>
      </c>
      <c r="AB134" s="61" t="str">
        <f t="shared" si="0"/>
        <v>3.124 Measure masses in kilograms and grams M3ME-IVb-39</v>
      </c>
      <c r="AC134" s="102" t="str">
        <f t="shared" ref="AC134:AD134" si="291">Y134</f>
        <v>2. Measurement</v>
      </c>
      <c r="AD134" s="102" t="str">
        <f t="shared" si="291"/>
        <v>G3.2.04 Mass</v>
      </c>
      <c r="AE134" s="83" t="str">
        <f t="shared" si="2"/>
        <v>M3ME-IVb-39</v>
      </c>
      <c r="AF134" s="102" t="str">
        <f t="shared" ref="AF134:AG134" si="292">M134</f>
        <v>M3ME-IVb-39: Visualizes, and represents, and converts common units of measure from larger to smaller unit and vice versa: meter and centimeter, kilogram and gram, liter and milliliter.</v>
      </c>
      <c r="AG134" s="84" t="str">
        <f t="shared" si="292"/>
        <v>3.066 Visualizes, and represents, and converts common units of measure from larger to smaller unit and vice versa M3ME-IVb-39</v>
      </c>
      <c r="AH134" s="107">
        <v>10</v>
      </c>
      <c r="AI134" s="107"/>
      <c r="AJ134" s="107"/>
      <c r="AK134" s="102"/>
      <c r="AL134" s="83"/>
      <c r="AM134" s="102"/>
      <c r="AN134" s="102"/>
      <c r="AO134" s="103"/>
      <c r="AP134" s="103" t="s">
        <v>1818</v>
      </c>
      <c r="AQ134" s="103" t="str">
        <f t="shared" si="186"/>
        <v>Completed</v>
      </c>
      <c r="AR134" s="103"/>
    </row>
    <row r="135" spans="1:44" ht="15.75" customHeight="1" x14ac:dyDescent="0.2">
      <c r="A135" s="487"/>
      <c r="B135" s="487"/>
      <c r="C135" s="61" t="s">
        <v>6035</v>
      </c>
      <c r="D135" s="65" t="s">
        <v>5931</v>
      </c>
      <c r="E135" s="65" t="s">
        <v>6036</v>
      </c>
      <c r="F135" s="65" t="s">
        <v>6037</v>
      </c>
      <c r="G135" s="100">
        <v>2</v>
      </c>
      <c r="H135" s="100"/>
      <c r="I135" s="101" t="s">
        <v>4888</v>
      </c>
      <c r="J135" s="41" t="s">
        <v>6038</v>
      </c>
      <c r="K135" s="252" t="s">
        <v>5920</v>
      </c>
      <c r="L135" s="252" t="s">
        <v>5921</v>
      </c>
      <c r="M135" s="252" t="s">
        <v>5922</v>
      </c>
      <c r="N135" s="252" t="s">
        <v>5923</v>
      </c>
      <c r="O135" s="83" t="s">
        <v>1043</v>
      </c>
      <c r="P135" s="102" t="s">
        <v>6039</v>
      </c>
      <c r="Q135" s="83" t="str">
        <f t="shared" si="256"/>
        <v>Ch 10 Practice 1.2.1: Express kilograms and grams in grams</v>
      </c>
      <c r="R135" s="83" t="s">
        <v>1812</v>
      </c>
      <c r="S135" s="83" t="s">
        <v>1041</v>
      </c>
      <c r="T135" s="83" t="s">
        <v>1042</v>
      </c>
      <c r="U135" s="102" t="s">
        <v>37</v>
      </c>
      <c r="V135" s="102" t="s">
        <v>6032</v>
      </c>
      <c r="W135" s="104">
        <v>9789814969413</v>
      </c>
      <c r="X135" s="278">
        <v>32</v>
      </c>
      <c r="Y135" s="102" t="s">
        <v>2600</v>
      </c>
      <c r="Z135" s="102" t="s">
        <v>6033</v>
      </c>
      <c r="AA135" s="102" t="s">
        <v>6034</v>
      </c>
      <c r="AB135" s="61" t="str">
        <f t="shared" si="0"/>
        <v>3.125 Express kilograms and grams in grams M3ME-IVb-39</v>
      </c>
      <c r="AC135" s="102" t="str">
        <f t="shared" ref="AC135:AD135" si="293">Y135</f>
        <v>2. Measurement</v>
      </c>
      <c r="AD135" s="102" t="str">
        <f t="shared" si="293"/>
        <v>G3.2.04 Mass</v>
      </c>
      <c r="AE135" s="83" t="str">
        <f t="shared" si="2"/>
        <v>M3ME-IVb-39</v>
      </c>
      <c r="AF135" s="102" t="str">
        <f t="shared" ref="AF135:AG135" si="294">M135</f>
        <v>M3ME-IVb-39: Visualizes, and represents, and converts common units of measure from larger to smaller unit and vice versa: meter and centimeter, kilogram and gram, liter and milliliter.</v>
      </c>
      <c r="AG135" s="84" t="str">
        <f t="shared" si="294"/>
        <v>3.066 Visualizes, and represents, and converts common units of measure from larger to smaller unit and vice versa M3ME-IVb-39</v>
      </c>
      <c r="AH135" s="107">
        <v>10</v>
      </c>
      <c r="AI135" s="107"/>
      <c r="AJ135" s="107"/>
      <c r="AK135" s="102"/>
      <c r="AL135" s="83"/>
      <c r="AM135" s="102"/>
      <c r="AN135" s="102"/>
      <c r="AO135" s="103"/>
      <c r="AP135" s="103" t="s">
        <v>1818</v>
      </c>
      <c r="AQ135" s="103" t="str">
        <f t="shared" si="186"/>
        <v>Completed</v>
      </c>
      <c r="AR135" s="103"/>
    </row>
    <row r="136" spans="1:44" ht="15.75" customHeight="1" x14ac:dyDescent="0.2">
      <c r="A136" s="487"/>
      <c r="B136" s="487"/>
      <c r="C136" s="61" t="s">
        <v>6040</v>
      </c>
      <c r="D136" s="65" t="s">
        <v>5937</v>
      </c>
      <c r="E136" s="65" t="s">
        <v>6041</v>
      </c>
      <c r="F136" s="65" t="s">
        <v>6042</v>
      </c>
      <c r="G136" s="100">
        <v>3</v>
      </c>
      <c r="H136" s="100" t="s">
        <v>2710</v>
      </c>
      <c r="I136" s="101"/>
      <c r="J136" s="41" t="s">
        <v>6043</v>
      </c>
      <c r="K136" s="252" t="s">
        <v>5920</v>
      </c>
      <c r="L136" s="252" t="s">
        <v>5921</v>
      </c>
      <c r="M136" s="252" t="s">
        <v>5922</v>
      </c>
      <c r="N136" s="252" t="s">
        <v>5923</v>
      </c>
      <c r="O136" s="83" t="s">
        <v>1043</v>
      </c>
      <c r="P136" s="119" t="s">
        <v>6044</v>
      </c>
      <c r="Q136" s="83" t="str">
        <f t="shared" si="256"/>
        <v>Ch 10 Practice 1.3.1: Express grams in kilograms and grams</v>
      </c>
      <c r="R136" s="83" t="s">
        <v>1812</v>
      </c>
      <c r="S136" s="83" t="s">
        <v>1041</v>
      </c>
      <c r="T136" s="83" t="s">
        <v>1042</v>
      </c>
      <c r="U136" s="102" t="s">
        <v>37</v>
      </c>
      <c r="V136" s="102" t="s">
        <v>6032</v>
      </c>
      <c r="W136" s="104">
        <v>9789814969413</v>
      </c>
      <c r="X136" s="278">
        <v>32</v>
      </c>
      <c r="Y136" s="102" t="s">
        <v>2600</v>
      </c>
      <c r="Z136" s="102" t="s">
        <v>6033</v>
      </c>
      <c r="AA136" s="102" t="s">
        <v>6034</v>
      </c>
      <c r="AB136" s="61" t="str">
        <f t="shared" si="0"/>
        <v>3.126 Express grams in kilograms and grams M3ME-IVb-39</v>
      </c>
      <c r="AC136" s="102" t="str">
        <f t="shared" ref="AC136:AD136" si="295">Y136</f>
        <v>2. Measurement</v>
      </c>
      <c r="AD136" s="102" t="str">
        <f t="shared" si="295"/>
        <v>G3.2.04 Mass</v>
      </c>
      <c r="AE136" s="83" t="str">
        <f t="shared" si="2"/>
        <v>M3ME-IVb-39</v>
      </c>
      <c r="AF136" s="102" t="str">
        <f t="shared" ref="AF136:AG136" si="296">M136</f>
        <v>M3ME-IVb-39: Visualizes, and represents, and converts common units of measure from larger to smaller unit and vice versa: meter and centimeter, kilogram and gram, liter and milliliter.</v>
      </c>
      <c r="AG136" s="84" t="str">
        <f t="shared" si="296"/>
        <v>3.066 Visualizes, and represents, and converts common units of measure from larger to smaller unit and vice versa M3ME-IVb-39</v>
      </c>
      <c r="AH136" s="107">
        <v>10</v>
      </c>
      <c r="AI136" s="107"/>
      <c r="AJ136" s="107"/>
      <c r="AK136" s="102"/>
      <c r="AL136" s="83"/>
      <c r="AM136" s="102"/>
      <c r="AN136" s="102"/>
      <c r="AO136" s="103"/>
      <c r="AP136" s="103" t="s">
        <v>1818</v>
      </c>
      <c r="AQ136" s="103" t="str">
        <f t="shared" si="186"/>
        <v>Completed</v>
      </c>
      <c r="AR136" s="103"/>
    </row>
    <row r="137" spans="1:44" ht="15.75" customHeight="1" x14ac:dyDescent="0.2">
      <c r="A137" s="487"/>
      <c r="B137" s="487"/>
      <c r="C137" s="61" t="s">
        <v>6045</v>
      </c>
      <c r="D137" s="65" t="s">
        <v>6046</v>
      </c>
      <c r="E137" s="65" t="s">
        <v>6047</v>
      </c>
      <c r="F137" s="65" t="s">
        <v>6048</v>
      </c>
      <c r="G137" s="100">
        <v>4</v>
      </c>
      <c r="H137" s="100"/>
      <c r="I137" s="101"/>
      <c r="J137" s="41" t="s">
        <v>6049</v>
      </c>
      <c r="K137" s="252" t="s">
        <v>5920</v>
      </c>
      <c r="L137" s="252" t="s">
        <v>5921</v>
      </c>
      <c r="M137" s="252" t="s">
        <v>5922</v>
      </c>
      <c r="N137" s="252" t="s">
        <v>5923</v>
      </c>
      <c r="O137" s="83" t="s">
        <v>1043</v>
      </c>
      <c r="P137" s="119" t="s">
        <v>6050</v>
      </c>
      <c r="Q137" s="83" t="str">
        <f t="shared" si="256"/>
        <v>Ch 10 Practice 1.4.1: Comparing masses in kilograms and grams</v>
      </c>
      <c r="R137" s="83" t="s">
        <v>1812</v>
      </c>
      <c r="S137" s="83" t="s">
        <v>1041</v>
      </c>
      <c r="T137" s="83" t="s">
        <v>1042</v>
      </c>
      <c r="U137" s="102" t="s">
        <v>37</v>
      </c>
      <c r="V137" s="102" t="s">
        <v>6032</v>
      </c>
      <c r="W137" s="104">
        <v>9789814969413</v>
      </c>
      <c r="X137" s="278">
        <v>34</v>
      </c>
      <c r="Y137" s="102" t="s">
        <v>2600</v>
      </c>
      <c r="Z137" s="102" t="s">
        <v>6033</v>
      </c>
      <c r="AA137" s="102" t="s">
        <v>6034</v>
      </c>
      <c r="AB137" s="61" t="str">
        <f t="shared" si="0"/>
        <v>3.127 Comparing masses in kilograms and grams M3ME-IVb-39</v>
      </c>
      <c r="AC137" s="102" t="str">
        <f t="shared" ref="AC137:AD137" si="297">Y137</f>
        <v>2. Measurement</v>
      </c>
      <c r="AD137" s="102" t="str">
        <f t="shared" si="297"/>
        <v>G3.2.04 Mass</v>
      </c>
      <c r="AE137" s="83" t="str">
        <f t="shared" si="2"/>
        <v>M3ME-IVb-39</v>
      </c>
      <c r="AF137" s="102" t="str">
        <f t="shared" ref="AF137:AG137" si="298">M137</f>
        <v>M3ME-IVb-39: Visualizes, and represents, and converts common units of measure from larger to smaller unit and vice versa: meter and centimeter, kilogram and gram, liter and milliliter.</v>
      </c>
      <c r="AG137" s="84" t="str">
        <f t="shared" si="298"/>
        <v>3.066 Visualizes, and represents, and converts common units of measure from larger to smaller unit and vice versa M3ME-IVb-39</v>
      </c>
      <c r="AH137" s="107">
        <v>10</v>
      </c>
      <c r="AI137" s="107"/>
      <c r="AJ137" s="107"/>
      <c r="AK137" s="102"/>
      <c r="AL137" s="83"/>
      <c r="AM137" s="102"/>
      <c r="AN137" s="102"/>
      <c r="AO137" s="103"/>
      <c r="AP137" s="103" t="s">
        <v>1818</v>
      </c>
      <c r="AQ137" s="103" t="str">
        <f t="shared" si="186"/>
        <v>Completed</v>
      </c>
      <c r="AR137" s="103"/>
    </row>
    <row r="138" spans="1:44" ht="15.75" customHeight="1" x14ac:dyDescent="0.2">
      <c r="A138" s="487"/>
      <c r="B138" s="471"/>
      <c r="C138" s="61" t="s">
        <v>6051</v>
      </c>
      <c r="D138" s="65" t="s">
        <v>6052</v>
      </c>
      <c r="E138" s="65" t="s">
        <v>6053</v>
      </c>
      <c r="F138" s="65" t="s">
        <v>6054</v>
      </c>
      <c r="G138" s="100">
        <v>5</v>
      </c>
      <c r="H138" s="100"/>
      <c r="I138" s="101"/>
      <c r="J138" s="41" t="s">
        <v>6055</v>
      </c>
      <c r="K138" s="252" t="s">
        <v>5920</v>
      </c>
      <c r="L138" s="252" t="s">
        <v>5921</v>
      </c>
      <c r="M138" s="252" t="s">
        <v>5922</v>
      </c>
      <c r="N138" s="252" t="s">
        <v>5923</v>
      </c>
      <c r="O138" s="83" t="s">
        <v>1043</v>
      </c>
      <c r="P138" s="119" t="s">
        <v>6056</v>
      </c>
      <c r="Q138" s="83" t="str">
        <f t="shared" si="256"/>
        <v>Ch 10 Practice 1.5.1: Add and subtract masses in compound units (kilograms and grams)</v>
      </c>
      <c r="R138" s="83" t="s">
        <v>1812</v>
      </c>
      <c r="S138" s="83" t="s">
        <v>1041</v>
      </c>
      <c r="T138" s="83" t="s">
        <v>1042</v>
      </c>
      <c r="U138" s="102" t="s">
        <v>37</v>
      </c>
      <c r="V138" s="102" t="s">
        <v>6032</v>
      </c>
      <c r="W138" s="104">
        <v>9789814969413</v>
      </c>
      <c r="X138" s="278">
        <v>38</v>
      </c>
      <c r="Y138" s="102" t="s">
        <v>2600</v>
      </c>
      <c r="Z138" s="102" t="s">
        <v>6033</v>
      </c>
      <c r="AA138" s="102" t="s">
        <v>6034</v>
      </c>
      <c r="AB138" s="61" t="str">
        <f t="shared" si="0"/>
        <v>3.128 Add and subtract masses in compound units M3ME-IVb-39</v>
      </c>
      <c r="AC138" s="102" t="str">
        <f t="shared" ref="AC138:AD138" si="299">Y138</f>
        <v>2. Measurement</v>
      </c>
      <c r="AD138" s="102" t="str">
        <f t="shared" si="299"/>
        <v>G3.2.04 Mass</v>
      </c>
      <c r="AE138" s="83" t="str">
        <f t="shared" si="2"/>
        <v>M3ME-IVb-39</v>
      </c>
      <c r="AF138" s="102" t="str">
        <f t="shared" ref="AF138:AG138" si="300">M138</f>
        <v>M3ME-IVb-39: Visualizes, and represents, and converts common units of measure from larger to smaller unit and vice versa: meter and centimeter, kilogram and gram, liter and milliliter.</v>
      </c>
      <c r="AG138" s="84" t="str">
        <f t="shared" si="300"/>
        <v>3.066 Visualizes, and represents, and converts common units of measure from larger to smaller unit and vice versa M3ME-IVb-39</v>
      </c>
      <c r="AH138" s="107">
        <v>10</v>
      </c>
      <c r="AI138" s="107"/>
      <c r="AJ138" s="107"/>
      <c r="AK138" s="102"/>
      <c r="AL138" s="83"/>
      <c r="AM138" s="102"/>
      <c r="AN138" s="102"/>
      <c r="AO138" s="103"/>
      <c r="AP138" s="103" t="s">
        <v>1818</v>
      </c>
      <c r="AQ138" s="103" t="str">
        <f t="shared" si="186"/>
        <v>Completed</v>
      </c>
      <c r="AR138" s="103"/>
    </row>
    <row r="139" spans="1:44" ht="15.75" customHeight="1" x14ac:dyDescent="0.2">
      <c r="A139" s="471"/>
      <c r="B139" s="61" t="s">
        <v>191</v>
      </c>
      <c r="C139" s="61" t="s">
        <v>192</v>
      </c>
      <c r="D139" s="61" t="s">
        <v>6057</v>
      </c>
      <c r="E139" s="61" t="s">
        <v>6058</v>
      </c>
      <c r="F139" s="61" t="s">
        <v>6059</v>
      </c>
      <c r="G139" s="100">
        <v>6</v>
      </c>
      <c r="H139" s="100" t="s">
        <v>2718</v>
      </c>
      <c r="I139" s="101"/>
      <c r="J139" s="41" t="s">
        <v>6060</v>
      </c>
      <c r="K139" s="252" t="s">
        <v>6017</v>
      </c>
      <c r="L139" s="252" t="s">
        <v>6018</v>
      </c>
      <c r="M139" s="252" t="s">
        <v>6019</v>
      </c>
      <c r="N139" s="252" t="s">
        <v>6020</v>
      </c>
      <c r="O139" s="83" t="s">
        <v>1043</v>
      </c>
      <c r="P139" s="119" t="s">
        <v>6061</v>
      </c>
      <c r="Q139" s="83" t="str">
        <f t="shared" si="256"/>
        <v>Ch 10 Practice 2.1.1: Solve up to a 2-step word problem on mass</v>
      </c>
      <c r="R139" s="83" t="s">
        <v>1812</v>
      </c>
      <c r="S139" s="83" t="s">
        <v>1041</v>
      </c>
      <c r="T139" s="83" t="s">
        <v>1042</v>
      </c>
      <c r="U139" s="102" t="s">
        <v>37</v>
      </c>
      <c r="V139" s="102" t="s">
        <v>6032</v>
      </c>
      <c r="W139" s="104">
        <v>9789814969413</v>
      </c>
      <c r="X139" s="278">
        <v>42</v>
      </c>
      <c r="Y139" s="102" t="s">
        <v>2600</v>
      </c>
      <c r="Z139" s="102" t="s">
        <v>6033</v>
      </c>
      <c r="AA139" s="102" t="s">
        <v>2438</v>
      </c>
      <c r="AB139" s="61" t="str">
        <f t="shared" si="0"/>
        <v>3.129 Solve up to a 2-step word problem on mass M3ME-IVc-40</v>
      </c>
      <c r="AC139" s="102" t="str">
        <f t="shared" ref="AC139:AD139" si="301">Y139</f>
        <v>2. Measurement</v>
      </c>
      <c r="AD139" s="102" t="str">
        <f t="shared" si="301"/>
        <v>G3.2.04 Mass</v>
      </c>
      <c r="AE139" s="83" t="str">
        <f t="shared" si="2"/>
        <v>M3ME-IVc-40</v>
      </c>
      <c r="AF139" s="102" t="str">
        <f t="shared" ref="AF139:AG139" si="302">M139</f>
        <v>M3ME-IVc-40: Visualizes, and represents, and solves routine and non-routine problems involving conversions of common units of measure.</v>
      </c>
      <c r="AG139" s="84" t="str">
        <f t="shared" si="302"/>
        <v>3.067 Visualizes, and represents, and solves routine and non-routine problems involving conversions of common units of measure M3ME-IVc-40</v>
      </c>
      <c r="AH139" s="107">
        <v>10</v>
      </c>
      <c r="AI139" s="107"/>
      <c r="AJ139" s="107"/>
      <c r="AK139" s="102"/>
      <c r="AL139" s="83"/>
      <c r="AM139" s="102"/>
      <c r="AN139" s="102"/>
      <c r="AO139" s="103"/>
      <c r="AP139" s="103" t="s">
        <v>1818</v>
      </c>
      <c r="AQ139" s="103" t="str">
        <f t="shared" si="186"/>
        <v>Completed</v>
      </c>
      <c r="AR139" s="103"/>
    </row>
    <row r="140" spans="1:44" ht="15.75" customHeight="1" x14ac:dyDescent="0.2">
      <c r="A140" s="502" t="s">
        <v>6062</v>
      </c>
      <c r="B140" s="502" t="s">
        <v>6063</v>
      </c>
      <c r="C140" s="61" t="s">
        <v>6064</v>
      </c>
      <c r="D140" s="61" t="s">
        <v>6065</v>
      </c>
      <c r="E140" s="61" t="s">
        <v>6066</v>
      </c>
      <c r="F140" s="61" t="s">
        <v>6067</v>
      </c>
      <c r="G140" s="100">
        <v>1</v>
      </c>
      <c r="H140" s="100"/>
      <c r="I140" s="101"/>
      <c r="J140" s="41" t="s">
        <v>6068</v>
      </c>
      <c r="K140" s="252" t="s">
        <v>6069</v>
      </c>
      <c r="L140" s="252" t="s">
        <v>6070</v>
      </c>
      <c r="M140" s="252" t="s">
        <v>6071</v>
      </c>
      <c r="N140" s="252" t="s">
        <v>6072</v>
      </c>
      <c r="O140" s="83" t="s">
        <v>1043</v>
      </c>
      <c r="P140" s="102" t="s">
        <v>6073</v>
      </c>
      <c r="Q140" s="83" t="str">
        <f t="shared" si="256"/>
        <v>Ch 11 Practice 1.1.1: Understand the concept of volume</v>
      </c>
      <c r="R140" s="83" t="s">
        <v>1812</v>
      </c>
      <c r="S140" s="83" t="s">
        <v>1041</v>
      </c>
      <c r="T140" s="83" t="s">
        <v>1042</v>
      </c>
      <c r="U140" s="102" t="s">
        <v>37</v>
      </c>
      <c r="V140" s="102" t="s">
        <v>6074</v>
      </c>
      <c r="W140" s="104">
        <v>9789814969413</v>
      </c>
      <c r="X140" s="278">
        <v>46</v>
      </c>
      <c r="Y140" s="102" t="s">
        <v>2600</v>
      </c>
      <c r="Z140" s="102" t="s">
        <v>6075</v>
      </c>
      <c r="AA140" s="102" t="s">
        <v>6076</v>
      </c>
      <c r="AB140" s="61" t="str">
        <f t="shared" si="0"/>
        <v>3.130 Understand the concept of volume M3ME-IVc-41</v>
      </c>
      <c r="AC140" s="102" t="str">
        <f t="shared" ref="AC140:AD140" si="303">Y140</f>
        <v>2. Measurement</v>
      </c>
      <c r="AD140" s="102" t="str">
        <f t="shared" si="303"/>
        <v>G3.2.03 Volume</v>
      </c>
      <c r="AE140" s="83" t="str">
        <f t="shared" si="2"/>
        <v>M3ME-IVc-41</v>
      </c>
      <c r="AF140" s="102" t="str">
        <f t="shared" ref="AF140:AG140" si="304">M140</f>
        <v>M3ME-IVc-41: Visualizes, and represents, and finds the capacity of a container using milliliter and liter.</v>
      </c>
      <c r="AG140" s="84" t="str">
        <f t="shared" si="304"/>
        <v>3.068 Visualizes, and represents, and finds the capacity of a container M3ME-IVc-41</v>
      </c>
      <c r="AH140" s="107">
        <v>11</v>
      </c>
      <c r="AI140" s="107"/>
      <c r="AJ140" s="107"/>
      <c r="AK140" s="102"/>
      <c r="AL140" s="83"/>
      <c r="AM140" s="102"/>
      <c r="AN140" s="102"/>
      <c r="AO140" s="103"/>
      <c r="AP140" s="103" t="s">
        <v>1818</v>
      </c>
      <c r="AQ140" s="103" t="str">
        <f t="shared" si="186"/>
        <v>Completed</v>
      </c>
      <c r="AR140" s="103"/>
    </row>
    <row r="141" spans="1:44" ht="15.75" customHeight="1" x14ac:dyDescent="0.2">
      <c r="A141" s="487"/>
      <c r="B141" s="471"/>
      <c r="C141" s="61" t="s">
        <v>6077</v>
      </c>
      <c r="D141" s="177" t="s">
        <v>6078</v>
      </c>
      <c r="E141" s="177" t="s">
        <v>6079</v>
      </c>
      <c r="F141" s="177" t="s">
        <v>6080</v>
      </c>
      <c r="G141" s="100">
        <v>2</v>
      </c>
      <c r="H141" s="100" t="s">
        <v>2735</v>
      </c>
      <c r="I141" s="101"/>
      <c r="J141" s="41" t="s">
        <v>6081</v>
      </c>
      <c r="K141" s="252" t="s">
        <v>6069</v>
      </c>
      <c r="L141" s="252" t="s">
        <v>6070</v>
      </c>
      <c r="M141" s="252" t="s">
        <v>6071</v>
      </c>
      <c r="N141" s="252" t="s">
        <v>6072</v>
      </c>
      <c r="O141" s="83" t="s">
        <v>1043</v>
      </c>
      <c r="P141" s="83" t="str">
        <f t="shared" ref="P141:Q141" si="305">D141</f>
        <v>PH_G3_C11_P1.2.1</v>
      </c>
      <c r="Q141" s="83" t="str">
        <f t="shared" si="305"/>
        <v>Ch 11 Practice 1.2.1: Compare the volumes of liquid in two or more containers in non-standard units</v>
      </c>
      <c r="R141" s="83" t="s">
        <v>1812</v>
      </c>
      <c r="S141" s="83" t="s">
        <v>1041</v>
      </c>
      <c r="T141" s="83" t="s">
        <v>1042</v>
      </c>
      <c r="U141" s="102" t="s">
        <v>37</v>
      </c>
      <c r="V141" s="102" t="s">
        <v>6074</v>
      </c>
      <c r="W141" s="104">
        <v>9789814969413</v>
      </c>
      <c r="X141" s="278">
        <v>46</v>
      </c>
      <c r="Y141" s="102" t="s">
        <v>2600</v>
      </c>
      <c r="Z141" s="102" t="s">
        <v>6075</v>
      </c>
      <c r="AA141" s="102" t="s">
        <v>6076</v>
      </c>
      <c r="AB141" s="61" t="str">
        <f t="shared" si="0"/>
        <v>3.131 Compare the volumes of liquid in two or more containers in non-standard units M3ME-IVc-41</v>
      </c>
      <c r="AC141" s="102" t="str">
        <f t="shared" ref="AC141:AD141" si="306">Y141</f>
        <v>2. Measurement</v>
      </c>
      <c r="AD141" s="102" t="str">
        <f t="shared" si="306"/>
        <v>G3.2.03 Volume</v>
      </c>
      <c r="AE141" s="83" t="str">
        <f t="shared" si="2"/>
        <v>M3ME-IVc-41</v>
      </c>
      <c r="AF141" s="102" t="str">
        <f t="shared" ref="AF141:AG141" si="307">M141</f>
        <v>M3ME-IVc-41: Visualizes, and represents, and finds the capacity of a container using milliliter and liter.</v>
      </c>
      <c r="AG141" s="84" t="str">
        <f t="shared" si="307"/>
        <v>3.068 Visualizes, and represents, and finds the capacity of a container M3ME-IVc-41</v>
      </c>
      <c r="AH141" s="107">
        <v>11</v>
      </c>
      <c r="AI141" s="107"/>
      <c r="AJ141" s="107"/>
      <c r="AK141" s="102"/>
      <c r="AL141" s="83"/>
      <c r="AM141" s="102"/>
      <c r="AN141" s="102"/>
      <c r="AO141" s="103"/>
      <c r="AP141" s="103" t="s">
        <v>1818</v>
      </c>
      <c r="AQ141" s="103" t="str">
        <f t="shared" si="186"/>
        <v>Completed</v>
      </c>
      <c r="AR141" s="103"/>
    </row>
    <row r="142" spans="1:44" ht="15.75" customHeight="1" x14ac:dyDescent="0.2">
      <c r="A142" s="487"/>
      <c r="B142" s="502" t="s">
        <v>6082</v>
      </c>
      <c r="C142" s="61" t="s">
        <v>6083</v>
      </c>
      <c r="D142" s="279" t="s">
        <v>6084</v>
      </c>
      <c r="E142" s="177" t="s">
        <v>6085</v>
      </c>
      <c r="F142" s="177" t="s">
        <v>6086</v>
      </c>
      <c r="G142" s="100">
        <v>3</v>
      </c>
      <c r="H142" s="100"/>
      <c r="I142" s="101"/>
      <c r="J142" s="41" t="s">
        <v>6087</v>
      </c>
      <c r="K142" s="252" t="s">
        <v>6069</v>
      </c>
      <c r="L142" s="252" t="s">
        <v>6070</v>
      </c>
      <c r="M142" s="252" t="s">
        <v>6071</v>
      </c>
      <c r="N142" s="252" t="s">
        <v>6072</v>
      </c>
      <c r="O142" s="83" t="s">
        <v>1043</v>
      </c>
      <c r="P142" s="83" t="str">
        <f t="shared" ref="P142:Q142" si="308">D142</f>
        <v>PH_G3_C11_P2.1.1</v>
      </c>
      <c r="Q142" s="83" t="str">
        <f t="shared" si="308"/>
        <v>Ch 11 Practice 2.1.1: Measure volume of liquid in liters</v>
      </c>
      <c r="R142" s="83" t="s">
        <v>1812</v>
      </c>
      <c r="S142" s="83" t="s">
        <v>1041</v>
      </c>
      <c r="T142" s="83" t="s">
        <v>1042</v>
      </c>
      <c r="U142" s="102" t="s">
        <v>37</v>
      </c>
      <c r="V142" s="102" t="s">
        <v>6074</v>
      </c>
      <c r="W142" s="104">
        <v>9789814969413</v>
      </c>
      <c r="X142" s="278">
        <v>49</v>
      </c>
      <c r="Y142" s="102" t="s">
        <v>2600</v>
      </c>
      <c r="Z142" s="102" t="s">
        <v>6075</v>
      </c>
      <c r="AA142" s="102" t="s">
        <v>6076</v>
      </c>
      <c r="AB142" s="61" t="str">
        <f t="shared" si="0"/>
        <v>3.132 Measure volume of liquid in liters M3ME-IVc-41</v>
      </c>
      <c r="AC142" s="102" t="str">
        <f t="shared" ref="AC142:AD142" si="309">Y142</f>
        <v>2. Measurement</v>
      </c>
      <c r="AD142" s="102" t="str">
        <f t="shared" si="309"/>
        <v>G3.2.03 Volume</v>
      </c>
      <c r="AE142" s="83" t="str">
        <f t="shared" si="2"/>
        <v>M3ME-IVc-41</v>
      </c>
      <c r="AF142" s="102" t="str">
        <f t="shared" ref="AF142:AG142" si="310">M142</f>
        <v>M3ME-IVc-41: Visualizes, and represents, and finds the capacity of a container using milliliter and liter.</v>
      </c>
      <c r="AG142" s="84" t="str">
        <f t="shared" si="310"/>
        <v>3.068 Visualizes, and represents, and finds the capacity of a container M3ME-IVc-41</v>
      </c>
      <c r="AH142" s="107">
        <v>11</v>
      </c>
      <c r="AI142" s="107"/>
      <c r="AJ142" s="107"/>
      <c r="AK142" s="103"/>
      <c r="AL142" s="83"/>
      <c r="AM142" s="102"/>
      <c r="AN142" s="102"/>
      <c r="AO142" s="103"/>
      <c r="AP142" s="103" t="s">
        <v>1818</v>
      </c>
      <c r="AQ142" s="103" t="str">
        <f t="shared" si="186"/>
        <v>Completed</v>
      </c>
      <c r="AR142" s="103"/>
    </row>
    <row r="143" spans="1:44" ht="15.75" customHeight="1" x14ac:dyDescent="0.2">
      <c r="A143" s="487"/>
      <c r="B143" s="487"/>
      <c r="C143" s="61" t="s">
        <v>6088</v>
      </c>
      <c r="D143" s="61" t="s">
        <v>6089</v>
      </c>
      <c r="E143" s="61" t="s">
        <v>6090</v>
      </c>
      <c r="F143" s="61" t="s">
        <v>6091</v>
      </c>
      <c r="G143" s="100">
        <v>4</v>
      </c>
      <c r="H143" s="100"/>
      <c r="I143" s="101"/>
      <c r="J143" s="41" t="s">
        <v>6092</v>
      </c>
      <c r="K143" s="252" t="s">
        <v>6069</v>
      </c>
      <c r="L143" s="252" t="s">
        <v>6070</v>
      </c>
      <c r="M143" s="252" t="s">
        <v>6071</v>
      </c>
      <c r="N143" s="252" t="s">
        <v>6072</v>
      </c>
      <c r="O143" s="83" t="s">
        <v>1043</v>
      </c>
      <c r="P143" s="102" t="s">
        <v>6093</v>
      </c>
      <c r="Q143" s="83" t="str">
        <f t="shared" ref="Q143:Q144" si="311">E143</f>
        <v>Ch 11 Practice 2.2.1: Compare volumes of liquid in two or more containers in liters</v>
      </c>
      <c r="R143" s="83" t="s">
        <v>1812</v>
      </c>
      <c r="S143" s="83" t="s">
        <v>1041</v>
      </c>
      <c r="T143" s="83" t="s">
        <v>1042</v>
      </c>
      <c r="U143" s="102" t="s">
        <v>37</v>
      </c>
      <c r="V143" s="102" t="s">
        <v>6074</v>
      </c>
      <c r="W143" s="104">
        <v>9789814969413</v>
      </c>
      <c r="X143" s="278">
        <v>49</v>
      </c>
      <c r="Y143" s="102" t="s">
        <v>2600</v>
      </c>
      <c r="Z143" s="102" t="s">
        <v>6075</v>
      </c>
      <c r="AA143" s="102" t="s">
        <v>6094</v>
      </c>
      <c r="AB143" s="61" t="str">
        <f t="shared" si="0"/>
        <v>3.133 Compare volumes of liquid in two or more containers in liters M3ME-IVc-41</v>
      </c>
      <c r="AC143" s="102" t="str">
        <f t="shared" ref="AC143:AD143" si="312">Y143</f>
        <v>2. Measurement</v>
      </c>
      <c r="AD143" s="102" t="str">
        <f t="shared" si="312"/>
        <v>G3.2.03 Volume</v>
      </c>
      <c r="AE143" s="83" t="str">
        <f t="shared" si="2"/>
        <v>M3ME-IVc-41</v>
      </c>
      <c r="AF143" s="102" t="str">
        <f t="shared" ref="AF143:AG143" si="313">M143</f>
        <v>M3ME-IVc-41: Visualizes, and represents, and finds the capacity of a container using milliliter and liter.</v>
      </c>
      <c r="AG143" s="84" t="str">
        <f t="shared" si="313"/>
        <v>3.068 Visualizes, and represents, and finds the capacity of a container M3ME-IVc-41</v>
      </c>
      <c r="AH143" s="107">
        <v>11</v>
      </c>
      <c r="AI143" s="107"/>
      <c r="AJ143" s="107"/>
      <c r="AK143" s="102"/>
      <c r="AL143" s="83"/>
      <c r="AM143" s="102"/>
      <c r="AN143" s="102"/>
      <c r="AO143" s="103"/>
      <c r="AP143" s="103" t="s">
        <v>1818</v>
      </c>
      <c r="AQ143" s="103" t="str">
        <f t="shared" si="186"/>
        <v>Completed</v>
      </c>
      <c r="AR143" s="103"/>
    </row>
    <row r="144" spans="1:44" ht="15.75" customHeight="1" x14ac:dyDescent="0.2">
      <c r="A144" s="487"/>
      <c r="B144" s="487"/>
      <c r="C144" s="502" t="s">
        <v>6095</v>
      </c>
      <c r="D144" s="61" t="s">
        <v>6096</v>
      </c>
      <c r="E144" s="61" t="s">
        <v>6097</v>
      </c>
      <c r="F144" s="61" t="s">
        <v>6098</v>
      </c>
      <c r="G144" s="100">
        <v>5</v>
      </c>
      <c r="H144" s="100" t="s">
        <v>2750</v>
      </c>
      <c r="I144" s="101"/>
      <c r="J144" s="41" t="s">
        <v>6099</v>
      </c>
      <c r="K144" s="252" t="s">
        <v>6069</v>
      </c>
      <c r="L144" s="252" t="s">
        <v>6070</v>
      </c>
      <c r="M144" s="252" t="s">
        <v>6071</v>
      </c>
      <c r="N144" s="252" t="s">
        <v>6072</v>
      </c>
      <c r="O144" s="83" t="s">
        <v>1043</v>
      </c>
      <c r="P144" s="102" t="s">
        <v>6100</v>
      </c>
      <c r="Q144" s="83" t="str">
        <f t="shared" si="311"/>
        <v>Ch 11 Practice 2.3.1: Tell the difference between volume and capacity</v>
      </c>
      <c r="R144" s="83" t="s">
        <v>1812</v>
      </c>
      <c r="S144" s="83" t="s">
        <v>1041</v>
      </c>
      <c r="T144" s="83" t="s">
        <v>1042</v>
      </c>
      <c r="U144" s="102" t="s">
        <v>37</v>
      </c>
      <c r="V144" s="102" t="s">
        <v>6074</v>
      </c>
      <c r="W144" s="104">
        <v>9789814969413</v>
      </c>
      <c r="X144" s="278">
        <v>52</v>
      </c>
      <c r="Y144" s="102" t="s">
        <v>2600</v>
      </c>
      <c r="Z144" s="102" t="s">
        <v>6075</v>
      </c>
      <c r="AA144" s="102" t="s">
        <v>6094</v>
      </c>
      <c r="AB144" s="61" t="str">
        <f t="shared" si="0"/>
        <v>3.134 Tell the difference between volume and capacity M3ME-IVc-41</v>
      </c>
      <c r="AC144" s="102" t="str">
        <f t="shared" ref="AC144:AD144" si="314">Y144</f>
        <v>2. Measurement</v>
      </c>
      <c r="AD144" s="102" t="str">
        <f t="shared" si="314"/>
        <v>G3.2.03 Volume</v>
      </c>
      <c r="AE144" s="83" t="str">
        <f t="shared" si="2"/>
        <v>M3ME-IVc-41</v>
      </c>
      <c r="AF144" s="102" t="str">
        <f t="shared" ref="AF144:AG144" si="315">M144</f>
        <v>M3ME-IVc-41: Visualizes, and represents, and finds the capacity of a container using milliliter and liter.</v>
      </c>
      <c r="AG144" s="84" t="str">
        <f t="shared" si="315"/>
        <v>3.068 Visualizes, and represents, and finds the capacity of a container M3ME-IVc-41</v>
      </c>
      <c r="AH144" s="107">
        <v>11</v>
      </c>
      <c r="AI144" s="107"/>
      <c r="AJ144" s="107"/>
      <c r="AK144" s="102"/>
      <c r="AL144" s="83"/>
      <c r="AM144" s="102"/>
      <c r="AN144" s="102"/>
      <c r="AO144" s="103"/>
      <c r="AP144" s="103" t="s">
        <v>1818</v>
      </c>
      <c r="AQ144" s="103" t="str">
        <f t="shared" si="186"/>
        <v>Completed</v>
      </c>
      <c r="AR144" s="103"/>
    </row>
    <row r="145" spans="1:44" ht="15.75" customHeight="1" x14ac:dyDescent="0.2">
      <c r="A145" s="487"/>
      <c r="B145" s="487"/>
      <c r="C145" s="471"/>
      <c r="D145" s="177" t="s">
        <v>6101</v>
      </c>
      <c r="E145" s="177" t="s">
        <v>6102</v>
      </c>
      <c r="F145" s="177" t="s">
        <v>6103</v>
      </c>
      <c r="G145" s="100">
        <v>6</v>
      </c>
      <c r="H145" s="100"/>
      <c r="I145" s="101"/>
      <c r="J145" s="41" t="s">
        <v>6104</v>
      </c>
      <c r="K145" s="252" t="s">
        <v>6069</v>
      </c>
      <c r="L145" s="252" t="s">
        <v>6070</v>
      </c>
      <c r="M145" s="252" t="s">
        <v>6071</v>
      </c>
      <c r="N145" s="252" t="s">
        <v>6072</v>
      </c>
      <c r="O145" s="83" t="s">
        <v>1043</v>
      </c>
      <c r="P145" s="102" t="str">
        <f t="shared" ref="P145:Q145" si="316">D145</f>
        <v>PH_G3_C11_P2.3.2</v>
      </c>
      <c r="Q145" s="83" t="str">
        <f t="shared" si="316"/>
        <v>Ch 11 Practice 2.3.2: Compare capacities of two or more containers</v>
      </c>
      <c r="R145" s="83" t="s">
        <v>1812</v>
      </c>
      <c r="S145" s="83" t="s">
        <v>1041</v>
      </c>
      <c r="T145" s="83" t="s">
        <v>1042</v>
      </c>
      <c r="U145" s="102" t="s">
        <v>37</v>
      </c>
      <c r="V145" s="102" t="s">
        <v>6074</v>
      </c>
      <c r="W145" s="104">
        <v>9789814969413</v>
      </c>
      <c r="X145" s="278">
        <v>52</v>
      </c>
      <c r="Y145" s="102" t="s">
        <v>2600</v>
      </c>
      <c r="Z145" s="102" t="s">
        <v>6075</v>
      </c>
      <c r="AA145" s="102" t="s">
        <v>6094</v>
      </c>
      <c r="AB145" s="61" t="str">
        <f t="shared" si="0"/>
        <v>3.134a Compare capacities of two or more containers M3ME-IVc-41</v>
      </c>
      <c r="AC145" s="102" t="str">
        <f t="shared" ref="AC145:AD145" si="317">Y145</f>
        <v>2. Measurement</v>
      </c>
      <c r="AD145" s="102" t="str">
        <f t="shared" si="317"/>
        <v>G3.2.03 Volume</v>
      </c>
      <c r="AE145" s="83" t="str">
        <f t="shared" si="2"/>
        <v>M3ME-IVc-41</v>
      </c>
      <c r="AF145" s="102" t="str">
        <f t="shared" ref="AF145:AG145" si="318">M145</f>
        <v>M3ME-IVc-41: Visualizes, and represents, and finds the capacity of a container using milliliter and liter.</v>
      </c>
      <c r="AG145" s="84" t="str">
        <f t="shared" si="318"/>
        <v>3.068 Visualizes, and represents, and finds the capacity of a container M3ME-IVc-41</v>
      </c>
      <c r="AH145" s="107">
        <v>11</v>
      </c>
      <c r="AI145" s="175"/>
      <c r="AJ145" s="175"/>
      <c r="AK145" s="102"/>
      <c r="AL145" s="102"/>
      <c r="AM145" s="102"/>
      <c r="AN145" s="102"/>
      <c r="AO145" s="103"/>
      <c r="AP145" s="103" t="s">
        <v>1818</v>
      </c>
      <c r="AQ145" s="103" t="str">
        <f t="shared" si="186"/>
        <v>Completed</v>
      </c>
      <c r="AR145" s="103"/>
    </row>
    <row r="146" spans="1:44" ht="15.75" customHeight="1" x14ac:dyDescent="0.2">
      <c r="A146" s="487"/>
      <c r="B146" s="471"/>
      <c r="C146" s="61" t="s">
        <v>6105</v>
      </c>
      <c r="D146" s="177" t="s">
        <v>6106</v>
      </c>
      <c r="E146" s="177" t="s">
        <v>6107</v>
      </c>
      <c r="F146" s="177" t="s">
        <v>6108</v>
      </c>
      <c r="G146" s="100">
        <v>7</v>
      </c>
      <c r="H146" s="100"/>
      <c r="I146" s="101"/>
      <c r="J146" s="41" t="s">
        <v>6109</v>
      </c>
      <c r="K146" s="252" t="s">
        <v>6069</v>
      </c>
      <c r="L146" s="252" t="s">
        <v>6070</v>
      </c>
      <c r="M146" s="252" t="s">
        <v>6071</v>
      </c>
      <c r="N146" s="252" t="s">
        <v>6072</v>
      </c>
      <c r="O146" s="83" t="s">
        <v>1043</v>
      </c>
      <c r="P146" s="83" t="str">
        <f t="shared" ref="P146:Q146" si="319">D146</f>
        <v>PH_G3_C11_P2.4.1</v>
      </c>
      <c r="Q146" s="83" t="str">
        <f t="shared" si="319"/>
        <v>Ch 11 Practice 2.4.1: Measure and compare capacities of two or more containers</v>
      </c>
      <c r="R146" s="83" t="s">
        <v>1812</v>
      </c>
      <c r="S146" s="83" t="s">
        <v>1041</v>
      </c>
      <c r="T146" s="83" t="s">
        <v>1042</v>
      </c>
      <c r="U146" s="102" t="s">
        <v>37</v>
      </c>
      <c r="V146" s="102" t="s">
        <v>6074</v>
      </c>
      <c r="W146" s="104">
        <v>9789814969413</v>
      </c>
      <c r="X146" s="278">
        <v>52</v>
      </c>
      <c r="Y146" s="102" t="s">
        <v>2600</v>
      </c>
      <c r="Z146" s="102" t="s">
        <v>6075</v>
      </c>
      <c r="AA146" s="102" t="s">
        <v>6076</v>
      </c>
      <c r="AB146" s="61" t="str">
        <f t="shared" si="0"/>
        <v>3.135 Measure and compare capacities of two or more containers M3ME-IVc-41</v>
      </c>
      <c r="AC146" s="102" t="str">
        <f t="shared" ref="AC146:AD146" si="320">Y146</f>
        <v>2. Measurement</v>
      </c>
      <c r="AD146" s="102" t="str">
        <f t="shared" si="320"/>
        <v>G3.2.03 Volume</v>
      </c>
      <c r="AE146" s="83" t="str">
        <f t="shared" si="2"/>
        <v>M3ME-IVc-41</v>
      </c>
      <c r="AF146" s="102" t="str">
        <f t="shared" ref="AF146:AG146" si="321">M146</f>
        <v>M3ME-IVc-41: Visualizes, and represents, and finds the capacity of a container using milliliter and liter.</v>
      </c>
      <c r="AG146" s="84" t="str">
        <f t="shared" si="321"/>
        <v>3.068 Visualizes, and represents, and finds the capacity of a container M3ME-IVc-41</v>
      </c>
      <c r="AH146" s="107">
        <v>11</v>
      </c>
      <c r="AI146" s="107"/>
      <c r="AJ146" s="107"/>
      <c r="AK146" s="102"/>
      <c r="AL146" s="83"/>
      <c r="AM146" s="102"/>
      <c r="AN146" s="102"/>
      <c r="AO146" s="103"/>
      <c r="AP146" s="103" t="s">
        <v>1818</v>
      </c>
      <c r="AQ146" s="103" t="str">
        <f t="shared" si="186"/>
        <v>Completed</v>
      </c>
      <c r="AR146" s="103"/>
    </row>
    <row r="147" spans="1:44" ht="15.75" customHeight="1" x14ac:dyDescent="0.2">
      <c r="A147" s="487"/>
      <c r="B147" s="502" t="s">
        <v>6110</v>
      </c>
      <c r="C147" s="61" t="s">
        <v>6111</v>
      </c>
      <c r="D147" s="61" t="s">
        <v>6112</v>
      </c>
      <c r="E147" s="61" t="s">
        <v>6113</v>
      </c>
      <c r="F147" s="61" t="s">
        <v>6114</v>
      </c>
      <c r="G147" s="100">
        <v>8</v>
      </c>
      <c r="H147" s="100"/>
      <c r="I147" s="101"/>
      <c r="J147" s="41" t="s">
        <v>6115</v>
      </c>
      <c r="K147" s="252" t="s">
        <v>6069</v>
      </c>
      <c r="L147" s="252" t="s">
        <v>6070</v>
      </c>
      <c r="M147" s="252" t="s">
        <v>6071</v>
      </c>
      <c r="N147" s="252" t="s">
        <v>6072</v>
      </c>
      <c r="O147" s="83" t="s">
        <v>1043</v>
      </c>
      <c r="P147" s="102" t="s">
        <v>6116</v>
      </c>
      <c r="Q147" s="83" t="str">
        <f t="shared" ref="Q147:Q149" si="322">E147</f>
        <v>Ch 11 Practice 3.1.1: Measure volume of liquid in liters and milliliters</v>
      </c>
      <c r="R147" s="83" t="s">
        <v>1812</v>
      </c>
      <c r="S147" s="83" t="s">
        <v>1041</v>
      </c>
      <c r="T147" s="83" t="s">
        <v>1042</v>
      </c>
      <c r="U147" s="102" t="s">
        <v>37</v>
      </c>
      <c r="V147" s="102" t="s">
        <v>6074</v>
      </c>
      <c r="W147" s="104">
        <v>9789814969413</v>
      </c>
      <c r="X147" s="278">
        <v>55</v>
      </c>
      <c r="Y147" s="102" t="s">
        <v>2600</v>
      </c>
      <c r="Z147" s="102" t="s">
        <v>6075</v>
      </c>
      <c r="AA147" s="102" t="s">
        <v>6117</v>
      </c>
      <c r="AB147" s="61" t="str">
        <f t="shared" si="0"/>
        <v>3.136 Measure volume of liquid in liters and milliliters M3ME-IVc-41</v>
      </c>
      <c r="AC147" s="102" t="str">
        <f t="shared" ref="AC147:AD147" si="323">Y147</f>
        <v>2. Measurement</v>
      </c>
      <c r="AD147" s="102" t="str">
        <f t="shared" si="323"/>
        <v>G3.2.03 Volume</v>
      </c>
      <c r="AE147" s="83" t="str">
        <f t="shared" si="2"/>
        <v>M3ME-IVc-41</v>
      </c>
      <c r="AF147" s="102" t="str">
        <f t="shared" ref="AF147:AG147" si="324">M147</f>
        <v>M3ME-IVc-41: Visualizes, and represents, and finds the capacity of a container using milliliter and liter.</v>
      </c>
      <c r="AG147" s="84" t="str">
        <f t="shared" si="324"/>
        <v>3.068 Visualizes, and represents, and finds the capacity of a container M3ME-IVc-41</v>
      </c>
      <c r="AH147" s="107">
        <v>11</v>
      </c>
      <c r="AI147" s="107"/>
      <c r="AJ147" s="107"/>
      <c r="AK147" s="102"/>
      <c r="AL147" s="83"/>
      <c r="AM147" s="102"/>
      <c r="AN147" s="102"/>
      <c r="AO147" s="103"/>
      <c r="AP147" s="103" t="s">
        <v>1818</v>
      </c>
      <c r="AQ147" s="103" t="str">
        <f t="shared" si="186"/>
        <v>Completed</v>
      </c>
      <c r="AR147" s="103"/>
    </row>
    <row r="148" spans="1:44" ht="15.75" customHeight="1" x14ac:dyDescent="0.2">
      <c r="A148" s="487"/>
      <c r="B148" s="487"/>
      <c r="C148" s="61" t="s">
        <v>6118</v>
      </c>
      <c r="D148" s="65" t="s">
        <v>5931</v>
      </c>
      <c r="E148" s="65" t="s">
        <v>6119</v>
      </c>
      <c r="F148" s="65" t="s">
        <v>6120</v>
      </c>
      <c r="G148" s="100">
        <v>9</v>
      </c>
      <c r="H148" s="100"/>
      <c r="I148" s="101" t="s">
        <v>4060</v>
      </c>
      <c r="J148" s="41" t="s">
        <v>6121</v>
      </c>
      <c r="K148" s="252" t="s">
        <v>5920</v>
      </c>
      <c r="L148" s="252" t="s">
        <v>5921</v>
      </c>
      <c r="M148" s="252" t="s">
        <v>5922</v>
      </c>
      <c r="N148" s="252" t="s">
        <v>5923</v>
      </c>
      <c r="O148" s="83" t="s">
        <v>1043</v>
      </c>
      <c r="P148" s="119" t="s">
        <v>6122</v>
      </c>
      <c r="Q148" s="83" t="str">
        <f t="shared" si="322"/>
        <v>Ch 11 Practice 3.2.1: Express liters and milliliters in milliliters</v>
      </c>
      <c r="R148" s="83" t="s">
        <v>1812</v>
      </c>
      <c r="S148" s="83" t="s">
        <v>1041</v>
      </c>
      <c r="T148" s="83" t="s">
        <v>1042</v>
      </c>
      <c r="U148" s="102" t="s">
        <v>37</v>
      </c>
      <c r="V148" s="102" t="s">
        <v>6074</v>
      </c>
      <c r="W148" s="104">
        <v>9789814969413</v>
      </c>
      <c r="X148" s="278">
        <v>59</v>
      </c>
      <c r="Y148" s="102" t="s">
        <v>2600</v>
      </c>
      <c r="Z148" s="102" t="s">
        <v>6075</v>
      </c>
      <c r="AA148" s="102" t="s">
        <v>6117</v>
      </c>
      <c r="AB148" s="61" t="str">
        <f t="shared" si="0"/>
        <v>3.137 Express liters and milliliters in milliliters M3ME-IVb-39</v>
      </c>
      <c r="AC148" s="102" t="str">
        <f t="shared" ref="AC148:AD148" si="325">Y148</f>
        <v>2. Measurement</v>
      </c>
      <c r="AD148" s="102" t="str">
        <f t="shared" si="325"/>
        <v>G3.2.03 Volume</v>
      </c>
      <c r="AE148" s="83" t="str">
        <f t="shared" si="2"/>
        <v>M3ME-IVb-39</v>
      </c>
      <c r="AF148" s="102" t="str">
        <f t="shared" ref="AF148:AG148" si="326">M148</f>
        <v>M3ME-IVb-39: Visualizes, and represents, and converts common units of measure from larger to smaller unit and vice versa: meter and centimeter, kilogram and gram, liter and milliliter.</v>
      </c>
      <c r="AG148" s="84" t="str">
        <f t="shared" si="326"/>
        <v>3.066 Visualizes, and represents, and converts common units of measure from larger to smaller unit and vice versa M3ME-IVb-39</v>
      </c>
      <c r="AH148" s="107">
        <v>11</v>
      </c>
      <c r="AI148" s="107"/>
      <c r="AJ148" s="107"/>
      <c r="AK148" s="102"/>
      <c r="AL148" s="83"/>
      <c r="AM148" s="102"/>
      <c r="AN148" s="102"/>
      <c r="AO148" s="103"/>
      <c r="AP148" s="103" t="s">
        <v>1818</v>
      </c>
      <c r="AQ148" s="103" t="str">
        <f t="shared" si="186"/>
        <v>Completed</v>
      </c>
      <c r="AR148" s="103"/>
    </row>
    <row r="149" spans="1:44" ht="15.75" customHeight="1" x14ac:dyDescent="0.2">
      <c r="A149" s="487"/>
      <c r="B149" s="487"/>
      <c r="C149" s="61" t="s">
        <v>6123</v>
      </c>
      <c r="D149" s="65" t="s">
        <v>5937</v>
      </c>
      <c r="E149" s="65" t="s">
        <v>6124</v>
      </c>
      <c r="F149" s="65" t="s">
        <v>6125</v>
      </c>
      <c r="G149" s="100">
        <v>10</v>
      </c>
      <c r="H149" s="100" t="s">
        <v>2771</v>
      </c>
      <c r="I149" s="101"/>
      <c r="J149" s="41" t="s">
        <v>6126</v>
      </c>
      <c r="K149" s="252" t="s">
        <v>5920</v>
      </c>
      <c r="L149" s="252" t="s">
        <v>5921</v>
      </c>
      <c r="M149" s="252" t="s">
        <v>5922</v>
      </c>
      <c r="N149" s="252" t="s">
        <v>5923</v>
      </c>
      <c r="O149" s="83" t="s">
        <v>1043</v>
      </c>
      <c r="P149" s="119" t="s">
        <v>6127</v>
      </c>
      <c r="Q149" s="83" t="str">
        <f t="shared" si="322"/>
        <v>Ch 11 Practice 3.3.1: Express milliliters in liters and milliliters</v>
      </c>
      <c r="R149" s="83" t="s">
        <v>1812</v>
      </c>
      <c r="S149" s="83" t="s">
        <v>1041</v>
      </c>
      <c r="T149" s="83" t="s">
        <v>1042</v>
      </c>
      <c r="U149" s="102" t="s">
        <v>37</v>
      </c>
      <c r="V149" s="102" t="s">
        <v>6074</v>
      </c>
      <c r="W149" s="104">
        <v>9789814969413</v>
      </c>
      <c r="X149" s="278">
        <v>59</v>
      </c>
      <c r="Y149" s="102" t="s">
        <v>2600</v>
      </c>
      <c r="Z149" s="102" t="s">
        <v>6075</v>
      </c>
      <c r="AA149" s="102" t="s">
        <v>6117</v>
      </c>
      <c r="AB149" s="61" t="str">
        <f t="shared" si="0"/>
        <v>3.138 Express milliliters in liters and milliliters M3ME-IVb-39</v>
      </c>
      <c r="AC149" s="102" t="str">
        <f t="shared" ref="AC149:AD149" si="327">Y149</f>
        <v>2. Measurement</v>
      </c>
      <c r="AD149" s="102" t="str">
        <f t="shared" si="327"/>
        <v>G3.2.03 Volume</v>
      </c>
      <c r="AE149" s="83" t="str">
        <f t="shared" si="2"/>
        <v>M3ME-IVb-39</v>
      </c>
      <c r="AF149" s="102" t="str">
        <f t="shared" ref="AF149:AG149" si="328">M149</f>
        <v>M3ME-IVb-39: Visualizes, and represents, and converts common units of measure from larger to smaller unit and vice versa: meter and centimeter, kilogram and gram, liter and milliliter.</v>
      </c>
      <c r="AG149" s="84" t="str">
        <f t="shared" si="328"/>
        <v>3.066 Visualizes, and represents, and converts common units of measure from larger to smaller unit and vice versa M3ME-IVb-39</v>
      </c>
      <c r="AH149" s="107">
        <v>11</v>
      </c>
      <c r="AI149" s="107"/>
      <c r="AJ149" s="107"/>
      <c r="AK149" s="102"/>
      <c r="AL149" s="83"/>
      <c r="AM149" s="102"/>
      <c r="AN149" s="102"/>
      <c r="AO149" s="103"/>
      <c r="AP149" s="103" t="s">
        <v>1818</v>
      </c>
      <c r="AQ149" s="103" t="str">
        <f t="shared" si="186"/>
        <v>Completed</v>
      </c>
      <c r="AR149" s="103"/>
    </row>
    <row r="150" spans="1:44" ht="15.75" customHeight="1" x14ac:dyDescent="0.2">
      <c r="A150" s="487"/>
      <c r="B150" s="487"/>
      <c r="C150" s="61" t="s">
        <v>6128</v>
      </c>
      <c r="D150" s="177" t="s">
        <v>6129</v>
      </c>
      <c r="E150" s="177" t="s">
        <v>6130</v>
      </c>
      <c r="F150" s="177" t="s">
        <v>6131</v>
      </c>
      <c r="G150" s="100">
        <v>11</v>
      </c>
      <c r="H150" s="100"/>
      <c r="I150" s="101"/>
      <c r="J150" s="41" t="s">
        <v>6132</v>
      </c>
      <c r="K150" s="252" t="s">
        <v>5920</v>
      </c>
      <c r="L150" s="252" t="s">
        <v>5921</v>
      </c>
      <c r="M150" s="252" t="s">
        <v>5922</v>
      </c>
      <c r="N150" s="252" t="s">
        <v>5923</v>
      </c>
      <c r="O150" s="83" t="s">
        <v>1043</v>
      </c>
      <c r="P150" s="83" t="str">
        <f t="shared" ref="P150:Q150" si="329">D150</f>
        <v>PH_G3_C11_P3.4.1</v>
      </c>
      <c r="Q150" s="83" t="str">
        <f t="shared" si="329"/>
        <v>Ch 11 Practice 3.4.1: Compare volumes or capacities in liters and milliliters</v>
      </c>
      <c r="R150" s="83" t="s">
        <v>1812</v>
      </c>
      <c r="S150" s="83" t="s">
        <v>1041</v>
      </c>
      <c r="T150" s="83" t="s">
        <v>1042</v>
      </c>
      <c r="U150" s="102" t="s">
        <v>37</v>
      </c>
      <c r="V150" s="102" t="s">
        <v>6074</v>
      </c>
      <c r="W150" s="104">
        <v>9789814969413</v>
      </c>
      <c r="X150" s="278">
        <v>59</v>
      </c>
      <c r="Y150" s="102" t="s">
        <v>2600</v>
      </c>
      <c r="Z150" s="102" t="s">
        <v>6075</v>
      </c>
      <c r="AA150" s="102" t="s">
        <v>6117</v>
      </c>
      <c r="AB150" s="61" t="str">
        <f t="shared" si="0"/>
        <v>3.139 Compare volumes or capacities in liters and milliliters M3ME-IVb-39</v>
      </c>
      <c r="AC150" s="102" t="str">
        <f t="shared" ref="AC150:AD150" si="330">Y150</f>
        <v>2. Measurement</v>
      </c>
      <c r="AD150" s="102" t="str">
        <f t="shared" si="330"/>
        <v>G3.2.03 Volume</v>
      </c>
      <c r="AE150" s="83" t="str">
        <f t="shared" si="2"/>
        <v>M3ME-IVb-39</v>
      </c>
      <c r="AF150" s="102" t="str">
        <f t="shared" ref="AF150:AG150" si="331">M150</f>
        <v>M3ME-IVb-39: Visualizes, and represents, and converts common units of measure from larger to smaller unit and vice versa: meter and centimeter, kilogram and gram, liter and milliliter.</v>
      </c>
      <c r="AG150" s="84" t="str">
        <f t="shared" si="331"/>
        <v>3.066 Visualizes, and represents, and converts common units of measure from larger to smaller unit and vice versa M3ME-IVb-39</v>
      </c>
      <c r="AH150" s="107">
        <v>11</v>
      </c>
      <c r="AI150" s="107"/>
      <c r="AJ150" s="107"/>
      <c r="AK150" s="102"/>
      <c r="AL150" s="83"/>
      <c r="AM150" s="102"/>
      <c r="AN150" s="102"/>
      <c r="AO150" s="103"/>
      <c r="AP150" s="103" t="s">
        <v>1818</v>
      </c>
      <c r="AQ150" s="103" t="str">
        <f t="shared" si="186"/>
        <v>Completed</v>
      </c>
      <c r="AR150" s="103"/>
    </row>
    <row r="151" spans="1:44" ht="15.75" customHeight="1" x14ac:dyDescent="0.2">
      <c r="A151" s="487"/>
      <c r="B151" s="471"/>
      <c r="C151" s="61" t="s">
        <v>6133</v>
      </c>
      <c r="D151" s="177" t="s">
        <v>6134</v>
      </c>
      <c r="E151" s="177" t="s">
        <v>6135</v>
      </c>
      <c r="F151" s="177" t="s">
        <v>6136</v>
      </c>
      <c r="G151" s="100">
        <v>12</v>
      </c>
      <c r="H151" s="100" t="s">
        <v>6137</v>
      </c>
      <c r="I151" s="101"/>
      <c r="J151" s="41" t="s">
        <v>6138</v>
      </c>
      <c r="K151" s="252" t="s">
        <v>5920</v>
      </c>
      <c r="L151" s="252" t="s">
        <v>5921</v>
      </c>
      <c r="M151" s="252" t="s">
        <v>5922</v>
      </c>
      <c r="N151" s="252" t="s">
        <v>5923</v>
      </c>
      <c r="O151" s="83" t="s">
        <v>1043</v>
      </c>
      <c r="P151" s="83" t="str">
        <f t="shared" ref="P151:Q151" si="332">D151</f>
        <v>PH_G3_C11_P3.5.1</v>
      </c>
      <c r="Q151" s="83" t="str">
        <f t="shared" si="332"/>
        <v>Ch 11 Practice 3.5.1: Add and subtract volumes in liters and milliliters</v>
      </c>
      <c r="R151" s="83" t="s">
        <v>1812</v>
      </c>
      <c r="S151" s="83" t="s">
        <v>1041</v>
      </c>
      <c r="T151" s="83" t="s">
        <v>1042</v>
      </c>
      <c r="U151" s="102" t="s">
        <v>37</v>
      </c>
      <c r="V151" s="102" t="s">
        <v>6074</v>
      </c>
      <c r="W151" s="104">
        <v>9789814969413</v>
      </c>
      <c r="X151" s="278">
        <v>63</v>
      </c>
      <c r="Y151" s="102" t="s">
        <v>2600</v>
      </c>
      <c r="Z151" s="102" t="s">
        <v>6075</v>
      </c>
      <c r="AA151" s="102" t="s">
        <v>6117</v>
      </c>
      <c r="AB151" s="61" t="str">
        <f t="shared" si="0"/>
        <v>3.140 Add and subtract volumes in liters and milliliters M3ME-IVb-39</v>
      </c>
      <c r="AC151" s="102" t="str">
        <f t="shared" ref="AC151:AD151" si="333">Y151</f>
        <v>2. Measurement</v>
      </c>
      <c r="AD151" s="102" t="str">
        <f t="shared" si="333"/>
        <v>G3.2.03 Volume</v>
      </c>
      <c r="AE151" s="83" t="str">
        <f t="shared" si="2"/>
        <v>M3ME-IVb-39</v>
      </c>
      <c r="AF151" s="102" t="str">
        <f t="shared" ref="AF151:AG151" si="334">M151</f>
        <v>M3ME-IVb-39: Visualizes, and represents, and converts common units of measure from larger to smaller unit and vice versa: meter and centimeter, kilogram and gram, liter and milliliter.</v>
      </c>
      <c r="AG151" s="84" t="str">
        <f t="shared" si="334"/>
        <v>3.066 Visualizes, and represents, and converts common units of measure from larger to smaller unit and vice versa M3ME-IVb-39</v>
      </c>
      <c r="AH151" s="107">
        <v>11</v>
      </c>
      <c r="AI151" s="107"/>
      <c r="AJ151" s="107"/>
      <c r="AK151" s="102"/>
      <c r="AL151" s="83"/>
      <c r="AM151" s="102"/>
      <c r="AN151" s="102"/>
      <c r="AO151" s="103"/>
      <c r="AP151" s="103" t="s">
        <v>1818</v>
      </c>
      <c r="AQ151" s="103" t="str">
        <f t="shared" si="186"/>
        <v>Completed</v>
      </c>
      <c r="AR151" s="103"/>
    </row>
    <row r="152" spans="1:44" ht="15.75" customHeight="1" x14ac:dyDescent="0.2">
      <c r="A152" s="471"/>
      <c r="B152" s="61" t="s">
        <v>6139</v>
      </c>
      <c r="C152" s="61" t="s">
        <v>227</v>
      </c>
      <c r="D152" s="61" t="s">
        <v>6140</v>
      </c>
      <c r="E152" s="61" t="s">
        <v>6141</v>
      </c>
      <c r="F152" s="61" t="s">
        <v>6142</v>
      </c>
      <c r="G152" s="100">
        <v>13</v>
      </c>
      <c r="H152" s="100"/>
      <c r="I152" s="101"/>
      <c r="J152" s="41" t="s">
        <v>6143</v>
      </c>
      <c r="K152" s="252" t="s">
        <v>6144</v>
      </c>
      <c r="L152" s="252" t="s">
        <v>6145</v>
      </c>
      <c r="M152" s="252" t="s">
        <v>6146</v>
      </c>
      <c r="N152" s="248" t="s">
        <v>6147</v>
      </c>
      <c r="O152" s="83" t="s">
        <v>1043</v>
      </c>
      <c r="P152" s="119" t="s">
        <v>6148</v>
      </c>
      <c r="Q152" s="83" t="str">
        <f t="shared" ref="Q152:Q173" si="335">E152</f>
        <v>Ch 11 Practice 4.1.1: Solve a 1-step or 2-step word problem involving volume and capacity</v>
      </c>
      <c r="R152" s="83" t="s">
        <v>1812</v>
      </c>
      <c r="S152" s="83" t="s">
        <v>1041</v>
      </c>
      <c r="T152" s="83" t="s">
        <v>1042</v>
      </c>
      <c r="U152" s="102" t="s">
        <v>37</v>
      </c>
      <c r="V152" s="102" t="s">
        <v>6074</v>
      </c>
      <c r="W152" s="104">
        <v>9789814969413</v>
      </c>
      <c r="X152" s="278">
        <v>67</v>
      </c>
      <c r="Y152" s="102" t="s">
        <v>2600</v>
      </c>
      <c r="Z152" s="102" t="s">
        <v>6075</v>
      </c>
      <c r="AA152" s="102" t="s">
        <v>2438</v>
      </c>
      <c r="AB152" s="61" t="str">
        <f t="shared" si="0"/>
        <v>3.141 Solve a 1-step or 2-step word problem involving volume and capacity M3ME-IVc-40/M3ME-IVd-42</v>
      </c>
      <c r="AC152" s="102" t="str">
        <f t="shared" ref="AC152:AD152" si="336">Y152</f>
        <v>2. Measurement</v>
      </c>
      <c r="AD152" s="102" t="str">
        <f t="shared" si="336"/>
        <v>G3.2.03 Volume</v>
      </c>
      <c r="AE152" s="83" t="str">
        <f t="shared" si="2"/>
        <v>M3ME-IVc-40/M3ME-IVd-42</v>
      </c>
      <c r="AF152" s="102" t="str">
        <f t="shared" ref="AF152:AG152" si="337">M152</f>
        <v>M3ME-IVc-40: Visualizes, and represents, and solves routine and non-routine problems involving conversions of common units of measure.
M3ME-IVd-42: Visualizes, and represents, and solves routine and non-routine problems involving capacity measure.</v>
      </c>
      <c r="AG152" s="84" t="str">
        <f t="shared" si="337"/>
        <v xml:space="preserve">3.067 Visualizes, and represents, and solves routine and non-routine problems M3ME-IVc-40
3.069 Visualizes, and represents, and solves routine and non-routine problems involving capacity measure M3ME-IVd-42  </v>
      </c>
      <c r="AH152" s="107">
        <v>11</v>
      </c>
      <c r="AI152" s="107"/>
      <c r="AJ152" s="107"/>
      <c r="AK152" s="102"/>
      <c r="AL152" s="83"/>
      <c r="AM152" s="102"/>
      <c r="AN152" s="102"/>
      <c r="AO152" s="103"/>
      <c r="AP152" s="103" t="s">
        <v>1818</v>
      </c>
      <c r="AQ152" s="103" t="str">
        <f t="shared" si="186"/>
        <v>Completed</v>
      </c>
      <c r="AR152" s="103"/>
    </row>
    <row r="153" spans="1:44" ht="15.75" customHeight="1" x14ac:dyDescent="0.2">
      <c r="A153" s="502" t="s">
        <v>6149</v>
      </c>
      <c r="B153" s="502" t="s">
        <v>6150</v>
      </c>
      <c r="C153" s="61" t="s">
        <v>6151</v>
      </c>
      <c r="D153" s="61" t="s">
        <v>4692</v>
      </c>
      <c r="E153" s="61" t="s">
        <v>6152</v>
      </c>
      <c r="F153" s="61" t="s">
        <v>6153</v>
      </c>
      <c r="G153" s="100">
        <v>1</v>
      </c>
      <c r="H153" s="100"/>
      <c r="I153" s="101" t="s">
        <v>4904</v>
      </c>
      <c r="J153" s="41" t="s">
        <v>6154</v>
      </c>
      <c r="K153" s="41" t="s">
        <v>6155</v>
      </c>
      <c r="L153" s="41" t="s">
        <v>6156</v>
      </c>
      <c r="M153" s="41" t="s">
        <v>6157</v>
      </c>
      <c r="N153" s="41" t="s">
        <v>6158</v>
      </c>
      <c r="O153" s="83" t="s">
        <v>1043</v>
      </c>
      <c r="P153" s="102" t="s">
        <v>6159</v>
      </c>
      <c r="Q153" s="83" t="str">
        <f t="shared" si="335"/>
        <v>Ch 12 Practice 1.1.1: Identify the numerator and denominator of a fraction</v>
      </c>
      <c r="R153" s="83" t="s">
        <v>1812</v>
      </c>
      <c r="S153" s="83" t="s">
        <v>1041</v>
      </c>
      <c r="T153" s="83" t="s">
        <v>1042</v>
      </c>
      <c r="U153" s="102" t="s">
        <v>37</v>
      </c>
      <c r="V153" s="102" t="s">
        <v>6160</v>
      </c>
      <c r="W153" s="104">
        <v>9789814969413</v>
      </c>
      <c r="X153" s="278">
        <v>69</v>
      </c>
      <c r="Y153" s="102" t="s">
        <v>1814</v>
      </c>
      <c r="Z153" s="102" t="s">
        <v>6161</v>
      </c>
      <c r="AA153" s="102" t="s">
        <v>4679</v>
      </c>
      <c r="AB153" s="61" t="str">
        <f t="shared" si="0"/>
        <v>3.142 Identify the numerator and denominator of a fraction M3NS-IIIc-72.6</v>
      </c>
      <c r="AC153" s="102" t="str">
        <f t="shared" ref="AC153:AD153" si="338">Y153</f>
        <v>1. Numbers and Number Sense</v>
      </c>
      <c r="AD153" s="102" t="str">
        <f t="shared" si="338"/>
        <v>G3.1.04 Fractions / Concepts</v>
      </c>
      <c r="AE153" s="83" t="str">
        <f t="shared" si="2"/>
        <v>M3NS-IIIc-72.6</v>
      </c>
      <c r="AF153" s="102" t="str">
        <f t="shared" ref="AF153:AG153" si="339">M153</f>
        <v>M3NS-IIIc-72.6: Visualizes and represents dissimilar fractions.</v>
      </c>
      <c r="AG153" s="84" t="str">
        <f t="shared" si="339"/>
        <v>3.050 Visualizes and represents dissimilar fractions M3NS-IIIc-72.6</v>
      </c>
      <c r="AH153" s="107">
        <v>12</v>
      </c>
      <c r="AI153" s="107"/>
      <c r="AJ153" s="107"/>
      <c r="AK153" s="102"/>
      <c r="AL153" s="83"/>
      <c r="AM153" s="102"/>
      <c r="AN153" s="102"/>
      <c r="AO153" s="103"/>
      <c r="AP153" s="103" t="s">
        <v>1818</v>
      </c>
      <c r="AQ153" s="103" t="str">
        <f t="shared" si="186"/>
        <v>Completed</v>
      </c>
      <c r="AR153" s="103"/>
    </row>
    <row r="154" spans="1:44" ht="15.75" customHeight="1" x14ac:dyDescent="0.2">
      <c r="A154" s="487"/>
      <c r="B154" s="471"/>
      <c r="C154" s="61" t="s">
        <v>6162</v>
      </c>
      <c r="D154" s="61" t="s">
        <v>4703</v>
      </c>
      <c r="E154" s="61" t="s">
        <v>6163</v>
      </c>
      <c r="F154" s="61" t="s">
        <v>6164</v>
      </c>
      <c r="G154" s="100">
        <v>2</v>
      </c>
      <c r="H154" s="100"/>
      <c r="I154" s="101"/>
      <c r="J154" s="41" t="s">
        <v>6165</v>
      </c>
      <c r="K154" s="41" t="s">
        <v>6166</v>
      </c>
      <c r="L154" s="41" t="s">
        <v>6167</v>
      </c>
      <c r="M154" s="41" t="s">
        <v>6168</v>
      </c>
      <c r="N154" s="248" t="s">
        <v>6169</v>
      </c>
      <c r="O154" s="83" t="s">
        <v>1043</v>
      </c>
      <c r="P154" s="102" t="s">
        <v>6170</v>
      </c>
      <c r="Q154" s="83" t="str">
        <f t="shared" si="335"/>
        <v>Ch 12 Practice 1.2.1: Compare and order fractions which have a common numerator or denominator</v>
      </c>
      <c r="R154" s="83" t="s">
        <v>1812</v>
      </c>
      <c r="S154" s="83" t="s">
        <v>1041</v>
      </c>
      <c r="T154" s="83" t="s">
        <v>1042</v>
      </c>
      <c r="U154" s="102" t="s">
        <v>37</v>
      </c>
      <c r="V154" s="102" t="s">
        <v>6160</v>
      </c>
      <c r="W154" s="104">
        <v>9789814969413</v>
      </c>
      <c r="X154" s="278">
        <v>71</v>
      </c>
      <c r="Y154" s="102" t="s">
        <v>1814</v>
      </c>
      <c r="Z154" s="102" t="s">
        <v>6161</v>
      </c>
      <c r="AA154" s="102" t="s">
        <v>4679</v>
      </c>
      <c r="AB154" s="61" t="str">
        <f t="shared" si="0"/>
        <v>3.143 Compare and order fractions which have a common numerator or denominator M3NS-IIId-77.3/M3NS-IIId-78.3</v>
      </c>
      <c r="AC154" s="102" t="str">
        <f t="shared" ref="AC154:AD154" si="340">Y154</f>
        <v>1. Numbers and Number Sense</v>
      </c>
      <c r="AD154" s="102" t="str">
        <f t="shared" si="340"/>
        <v>G3.1.04 Fractions / Concepts</v>
      </c>
      <c r="AE154" s="83" t="str">
        <f t="shared" si="2"/>
        <v>M3NS-IIId-77.3/M3NS-IIId-78.3</v>
      </c>
      <c r="AF154" s="102" t="str">
        <f t="shared" ref="AF154:AG154" si="341">M154</f>
        <v>M3NS-IIId-77.3: Visualizes, represents, and compares dissimilar fractions.
M3NS-IIId-78.3: Visualizes, represents, and  arranges dissimilar fractions in increasing or decreasing order.</v>
      </c>
      <c r="AG154" s="84" t="str">
        <f t="shared" si="341"/>
        <v>3.051 Visualizes, represents, and compares dissimilar fractions M3NS-IIId-77.3
3.074 Visualizes, represents, and  arranges dissimilar fractions in increasing or decreasing order M3NS-IIId-78.3</v>
      </c>
      <c r="AH154" s="107">
        <v>12</v>
      </c>
      <c r="AI154" s="107"/>
      <c r="AJ154" s="107"/>
      <c r="AK154" s="102"/>
      <c r="AL154" s="83"/>
      <c r="AM154" s="102"/>
      <c r="AN154" s="102"/>
      <c r="AO154" s="103"/>
      <c r="AP154" s="103" t="s">
        <v>1818</v>
      </c>
      <c r="AQ154" s="103" t="str">
        <f t="shared" si="186"/>
        <v>Completed</v>
      </c>
      <c r="AR154" s="103"/>
    </row>
    <row r="155" spans="1:44" ht="15.75" customHeight="1" x14ac:dyDescent="0.2">
      <c r="A155" s="487"/>
      <c r="B155" s="502" t="s">
        <v>6171</v>
      </c>
      <c r="C155" s="61" t="s">
        <v>6172</v>
      </c>
      <c r="D155" s="61" t="s">
        <v>6173</v>
      </c>
      <c r="E155" s="61" t="s">
        <v>6174</v>
      </c>
      <c r="F155" s="61" t="s">
        <v>6175</v>
      </c>
      <c r="G155" s="100">
        <v>3</v>
      </c>
      <c r="H155" s="100"/>
      <c r="I155" s="101"/>
      <c r="J155" s="41" t="s">
        <v>6176</v>
      </c>
      <c r="K155" s="252" t="s">
        <v>6177</v>
      </c>
      <c r="L155" s="252" t="s">
        <v>6178</v>
      </c>
      <c r="M155" s="252" t="s">
        <v>6179</v>
      </c>
      <c r="N155" s="252" t="s">
        <v>6180</v>
      </c>
      <c r="O155" s="83" t="s">
        <v>1043</v>
      </c>
      <c r="P155" s="102" t="s">
        <v>6181</v>
      </c>
      <c r="Q155" s="83" t="str">
        <f t="shared" si="335"/>
        <v>Ch 12 Practice 2.1.1: Recognize and name equivalent fractions of a given fraction with denominators up to 12</v>
      </c>
      <c r="R155" s="83" t="s">
        <v>1812</v>
      </c>
      <c r="S155" s="83" t="s">
        <v>1041</v>
      </c>
      <c r="T155" s="83" t="s">
        <v>1042</v>
      </c>
      <c r="U155" s="102" t="s">
        <v>37</v>
      </c>
      <c r="V155" s="102" t="s">
        <v>6160</v>
      </c>
      <c r="W155" s="104">
        <v>9789814969413</v>
      </c>
      <c r="X155" s="278">
        <v>73</v>
      </c>
      <c r="Y155" s="102" t="s">
        <v>1814</v>
      </c>
      <c r="Z155" s="102" t="s">
        <v>6161</v>
      </c>
      <c r="AA155" s="102" t="s">
        <v>6182</v>
      </c>
      <c r="AB155" s="61" t="str">
        <f t="shared" si="0"/>
        <v>3.144 Recognize and name equivalent fractions of a given fraction with denominators up to 12 M3NS-IIIe-72.7</v>
      </c>
      <c r="AC155" s="102" t="str">
        <f t="shared" ref="AC155:AD155" si="342">Y155</f>
        <v>1. Numbers and Number Sense</v>
      </c>
      <c r="AD155" s="102" t="str">
        <f t="shared" si="342"/>
        <v>G3.1.04 Fractions / Concepts</v>
      </c>
      <c r="AE155" s="83" t="str">
        <f t="shared" si="2"/>
        <v>M3NS-IIIe-72.7</v>
      </c>
      <c r="AF155" s="102" t="str">
        <f t="shared" ref="AF155:AG155" si="343">M155</f>
        <v>M3NS-IIIe-72.7: Visualizes and generates equivalent fractions.</v>
      </c>
      <c r="AG155" s="84" t="str">
        <f t="shared" si="343"/>
        <v>3.053 Visualizes and generates equivalent fractions M3NS-IIIe-72.7</v>
      </c>
      <c r="AH155" s="107">
        <v>12</v>
      </c>
      <c r="AI155" s="107"/>
      <c r="AJ155" s="107"/>
      <c r="AK155" s="102"/>
      <c r="AL155" s="83"/>
      <c r="AM155" s="102"/>
      <c r="AN155" s="102"/>
      <c r="AO155" s="103"/>
      <c r="AP155" s="103" t="s">
        <v>1818</v>
      </c>
      <c r="AQ155" s="103" t="str">
        <f t="shared" si="186"/>
        <v>Completed</v>
      </c>
      <c r="AR155" s="103"/>
    </row>
    <row r="156" spans="1:44" ht="15.75" customHeight="1" x14ac:dyDescent="0.2">
      <c r="A156" s="487"/>
      <c r="B156" s="487"/>
      <c r="C156" s="41" t="s">
        <v>6183</v>
      </c>
      <c r="D156" s="61" t="s">
        <v>6184</v>
      </c>
      <c r="E156" s="61" t="s">
        <v>6185</v>
      </c>
      <c r="F156" s="61" t="s">
        <v>6186</v>
      </c>
      <c r="G156" s="100">
        <v>4</v>
      </c>
      <c r="H156" s="100"/>
      <c r="I156" s="101"/>
      <c r="J156" s="41" t="s">
        <v>6187</v>
      </c>
      <c r="K156" s="252" t="s">
        <v>6177</v>
      </c>
      <c r="L156" s="252" t="s">
        <v>6178</v>
      </c>
      <c r="M156" s="252" t="s">
        <v>6179</v>
      </c>
      <c r="N156" s="252" t="s">
        <v>6180</v>
      </c>
      <c r="O156" s="83" t="s">
        <v>1043</v>
      </c>
      <c r="P156" s="102" t="s">
        <v>6188</v>
      </c>
      <c r="Q156" s="83" t="str">
        <f t="shared" si="335"/>
        <v>Ch 12 Practice 2.2.1: Find equivalent fractions of a given fraction using multiplication</v>
      </c>
      <c r="R156" s="83" t="s">
        <v>1812</v>
      </c>
      <c r="S156" s="83" t="s">
        <v>1041</v>
      </c>
      <c r="T156" s="83" t="s">
        <v>1042</v>
      </c>
      <c r="U156" s="102" t="s">
        <v>37</v>
      </c>
      <c r="V156" s="102" t="s">
        <v>6160</v>
      </c>
      <c r="W156" s="104">
        <v>9789814969413</v>
      </c>
      <c r="X156" s="278">
        <v>75</v>
      </c>
      <c r="Y156" s="102" t="s">
        <v>1814</v>
      </c>
      <c r="Z156" s="102" t="s">
        <v>6161</v>
      </c>
      <c r="AA156" s="102" t="s">
        <v>6182</v>
      </c>
      <c r="AB156" s="61" t="str">
        <f t="shared" si="0"/>
        <v>3.146 Find equivalent fractions of a given fraction using multiplication M3NS-IIIe-72.7</v>
      </c>
      <c r="AC156" s="102" t="str">
        <f t="shared" ref="AC156:AD156" si="344">Y156</f>
        <v>1. Numbers and Number Sense</v>
      </c>
      <c r="AD156" s="102" t="str">
        <f t="shared" si="344"/>
        <v>G3.1.04 Fractions / Concepts</v>
      </c>
      <c r="AE156" s="83" t="str">
        <f t="shared" si="2"/>
        <v>M3NS-IIIe-72.7</v>
      </c>
      <c r="AF156" s="102" t="str">
        <f t="shared" ref="AF156:AG156" si="345">M156</f>
        <v>M3NS-IIIe-72.7: Visualizes and generates equivalent fractions.</v>
      </c>
      <c r="AG156" s="84" t="str">
        <f t="shared" si="345"/>
        <v>3.053 Visualizes and generates equivalent fractions M3NS-IIIe-72.7</v>
      </c>
      <c r="AH156" s="107">
        <v>12</v>
      </c>
      <c r="AI156" s="107"/>
      <c r="AJ156" s="107"/>
      <c r="AK156" s="102"/>
      <c r="AL156" s="83"/>
      <c r="AM156" s="102"/>
      <c r="AN156" s="102"/>
      <c r="AO156" s="103"/>
      <c r="AP156" s="103" t="s">
        <v>1818</v>
      </c>
      <c r="AQ156" s="103" t="str">
        <f t="shared" si="186"/>
        <v>Completed</v>
      </c>
      <c r="AR156" s="103"/>
    </row>
    <row r="157" spans="1:44" ht="15.75" customHeight="1" x14ac:dyDescent="0.2">
      <c r="A157" s="487"/>
      <c r="B157" s="487"/>
      <c r="C157" s="66" t="s">
        <v>6189</v>
      </c>
      <c r="D157" s="61" t="s">
        <v>6190</v>
      </c>
      <c r="E157" s="61" t="s">
        <v>6191</v>
      </c>
      <c r="F157" s="61" t="s">
        <v>6192</v>
      </c>
      <c r="G157" s="100">
        <v>5</v>
      </c>
      <c r="H157" s="100"/>
      <c r="I157" s="101"/>
      <c r="J157" s="41" t="s">
        <v>6193</v>
      </c>
      <c r="K157" s="252" t="s">
        <v>6177</v>
      </c>
      <c r="L157" s="252" t="s">
        <v>6178</v>
      </c>
      <c r="M157" s="252" t="s">
        <v>6179</v>
      </c>
      <c r="N157" s="41" t="s">
        <v>6180</v>
      </c>
      <c r="O157" s="83" t="s">
        <v>1043</v>
      </c>
      <c r="P157" s="102" t="s">
        <v>6194</v>
      </c>
      <c r="Q157" s="83" t="str">
        <f t="shared" si="335"/>
        <v>Ch 12 Practice 2.3.1: Find equivalent fractions of a given fraction using division</v>
      </c>
      <c r="R157" s="83" t="s">
        <v>1812</v>
      </c>
      <c r="S157" s="83" t="s">
        <v>1041</v>
      </c>
      <c r="T157" s="83" t="s">
        <v>1042</v>
      </c>
      <c r="U157" s="102" t="s">
        <v>37</v>
      </c>
      <c r="V157" s="102" t="s">
        <v>6160</v>
      </c>
      <c r="W157" s="104">
        <v>9789814969413</v>
      </c>
      <c r="X157" s="278">
        <v>77</v>
      </c>
      <c r="Y157" s="102" t="s">
        <v>1814</v>
      </c>
      <c r="Z157" s="102" t="s">
        <v>6161</v>
      </c>
      <c r="AA157" s="102" t="s">
        <v>6182</v>
      </c>
      <c r="AB157" s="61" t="str">
        <f t="shared" si="0"/>
        <v>3.147 Find equivalent fractions of a given fraction using division M3NS-IIIe-72.7</v>
      </c>
      <c r="AC157" s="102" t="str">
        <f t="shared" ref="AC157:AD157" si="346">Y157</f>
        <v>1. Numbers and Number Sense</v>
      </c>
      <c r="AD157" s="102" t="str">
        <f t="shared" si="346"/>
        <v>G3.1.04 Fractions / Concepts</v>
      </c>
      <c r="AE157" s="83" t="str">
        <f t="shared" si="2"/>
        <v>M3NS-IIIe-72.7</v>
      </c>
      <c r="AF157" s="102" t="str">
        <f t="shared" ref="AF157:AG157" si="347">M157</f>
        <v>M3NS-IIIe-72.7: Visualizes and generates equivalent fractions.</v>
      </c>
      <c r="AG157" s="84" t="str">
        <f t="shared" si="347"/>
        <v>3.053 Visualizes and generates equivalent fractions M3NS-IIIe-72.7</v>
      </c>
      <c r="AH157" s="107">
        <v>12</v>
      </c>
      <c r="AI157" s="107"/>
      <c r="AJ157" s="107"/>
      <c r="AK157" s="102"/>
      <c r="AL157" s="83"/>
      <c r="AM157" s="102"/>
      <c r="AN157" s="102"/>
      <c r="AO157" s="103"/>
      <c r="AP157" s="103" t="s">
        <v>1818</v>
      </c>
      <c r="AQ157" s="103" t="str">
        <f t="shared" si="186"/>
        <v>Completed</v>
      </c>
      <c r="AR157" s="103"/>
    </row>
    <row r="158" spans="1:44" ht="15.75" customHeight="1" x14ac:dyDescent="0.2">
      <c r="A158" s="487"/>
      <c r="B158" s="487"/>
      <c r="C158" s="159"/>
      <c r="D158" s="61" t="s">
        <v>6195</v>
      </c>
      <c r="E158" s="61" t="s">
        <v>6196</v>
      </c>
      <c r="F158" s="61" t="s">
        <v>6197</v>
      </c>
      <c r="G158" s="100">
        <v>6</v>
      </c>
      <c r="H158" s="100" t="s">
        <v>2791</v>
      </c>
      <c r="I158" s="101"/>
      <c r="J158" s="41" t="s">
        <v>6198</v>
      </c>
      <c r="K158" s="41" t="s">
        <v>6199</v>
      </c>
      <c r="L158" s="41" t="s">
        <v>6200</v>
      </c>
      <c r="M158" s="41" t="s">
        <v>6201</v>
      </c>
      <c r="N158" s="41" t="s">
        <v>6202</v>
      </c>
      <c r="O158" s="83" t="s">
        <v>1043</v>
      </c>
      <c r="P158" s="102" t="s">
        <v>6203</v>
      </c>
      <c r="Q158" s="83" t="str">
        <f t="shared" si="335"/>
        <v>Ch 12 Practice 2.3.2: Express a fraction in its simplest form</v>
      </c>
      <c r="R158" s="83" t="s">
        <v>1812</v>
      </c>
      <c r="S158" s="83" t="s">
        <v>1041</v>
      </c>
      <c r="T158" s="83" t="s">
        <v>1042</v>
      </c>
      <c r="U158" s="102" t="s">
        <v>37</v>
      </c>
      <c r="V158" s="102" t="s">
        <v>6160</v>
      </c>
      <c r="W158" s="104">
        <v>9789814969413</v>
      </c>
      <c r="X158" s="278">
        <v>77</v>
      </c>
      <c r="Y158" s="102" t="s">
        <v>1814</v>
      </c>
      <c r="Z158" s="102" t="s">
        <v>6161</v>
      </c>
      <c r="AA158" s="102" t="s">
        <v>6182</v>
      </c>
      <c r="AB158" s="61" t="str">
        <f t="shared" si="0"/>
        <v>3.148 Express a fraction in its simplest form M4NS-IIe- 81</v>
      </c>
      <c r="AC158" s="102" t="str">
        <f t="shared" ref="AC158:AD158" si="348">Y158</f>
        <v>1. Numbers and Number Sense</v>
      </c>
      <c r="AD158" s="102" t="str">
        <f t="shared" si="348"/>
        <v>G3.1.04 Fractions / Concepts</v>
      </c>
      <c r="AE158" s="83" t="str">
        <f t="shared" si="2"/>
        <v>M4NS-IIe- 81</v>
      </c>
      <c r="AF158" s="102" t="str">
        <f t="shared" ref="AF158:AG158" si="349">M158</f>
        <v>M4NS-IIe- 81: Changes fractions to lowest forms.</v>
      </c>
      <c r="AG158" s="84" t="str">
        <f t="shared" si="349"/>
        <v>4.032 Changes fractions to lowest forms M4NS-IIe- 81</v>
      </c>
      <c r="AH158" s="107">
        <v>12</v>
      </c>
      <c r="AI158" s="107"/>
      <c r="AJ158" s="107"/>
      <c r="AK158" s="102"/>
      <c r="AL158" s="83"/>
      <c r="AM158" s="102"/>
      <c r="AN158" s="102"/>
      <c r="AO158" s="103"/>
      <c r="AP158" s="103" t="s">
        <v>1818</v>
      </c>
      <c r="AQ158" s="103" t="str">
        <f t="shared" si="186"/>
        <v>Completed</v>
      </c>
      <c r="AR158" s="103"/>
    </row>
    <row r="159" spans="1:44" ht="15.75" customHeight="1" x14ac:dyDescent="0.2">
      <c r="A159" s="487"/>
      <c r="B159" s="471"/>
      <c r="C159" s="61" t="s">
        <v>6204</v>
      </c>
      <c r="D159" s="61" t="s">
        <v>6205</v>
      </c>
      <c r="E159" s="61" t="s">
        <v>6206</v>
      </c>
      <c r="F159" s="61" t="s">
        <v>6207</v>
      </c>
      <c r="G159" s="100">
        <v>7</v>
      </c>
      <c r="H159" s="100"/>
      <c r="I159" s="101"/>
      <c r="J159" s="41" t="s">
        <v>6208</v>
      </c>
      <c r="K159" s="252" t="s">
        <v>6209</v>
      </c>
      <c r="L159" s="252" t="s">
        <v>6167</v>
      </c>
      <c r="M159" s="252" t="s">
        <v>6210</v>
      </c>
      <c r="N159" s="41" t="s">
        <v>6211</v>
      </c>
      <c r="O159" s="83" t="s">
        <v>1043</v>
      </c>
      <c r="P159" s="102" t="s">
        <v>6212</v>
      </c>
      <c r="Q159" s="83" t="str">
        <f t="shared" si="335"/>
        <v>Ch 12 Practice 2.4.1: Compare like, related and unlike fractions, including comparing fractions with respect to 1/2</v>
      </c>
      <c r="R159" s="83" t="s">
        <v>1812</v>
      </c>
      <c r="S159" s="83" t="s">
        <v>1041</v>
      </c>
      <c r="T159" s="83" t="s">
        <v>1042</v>
      </c>
      <c r="U159" s="102" t="s">
        <v>37</v>
      </c>
      <c r="V159" s="102" t="s">
        <v>6160</v>
      </c>
      <c r="W159" s="104">
        <v>9789814969413</v>
      </c>
      <c r="X159" s="278">
        <v>79</v>
      </c>
      <c r="Y159" s="102" t="s">
        <v>1814</v>
      </c>
      <c r="Z159" s="102" t="s">
        <v>6161</v>
      </c>
      <c r="AA159" s="102" t="s">
        <v>6182</v>
      </c>
      <c r="AB159" s="61" t="str">
        <f t="shared" si="0"/>
        <v>3.149 Compare like, related and unlike fractions, including comparing fractions with respect to 1/2 M3NS-IIId-77.3</v>
      </c>
      <c r="AC159" s="102" t="str">
        <f t="shared" ref="AC159:AD159" si="350">Y159</f>
        <v>1. Numbers and Number Sense</v>
      </c>
      <c r="AD159" s="102" t="str">
        <f t="shared" si="350"/>
        <v>G3.1.04 Fractions / Concepts</v>
      </c>
      <c r="AE159" s="83" t="str">
        <f t="shared" si="2"/>
        <v>M3NS-IIId-77.3</v>
      </c>
      <c r="AF159" s="102" t="str">
        <f t="shared" ref="AF159:AG159" si="351">M159</f>
        <v>M3NS-IIId-77.3: Visualizes, represents, and compares dissimilar fractions.</v>
      </c>
      <c r="AG159" s="84" t="str">
        <f t="shared" si="351"/>
        <v>3.051 Visualizes, represents, and compares dissimilar fractions M3NS-IIId-77.3</v>
      </c>
      <c r="AH159" s="107">
        <v>12</v>
      </c>
      <c r="AI159" s="107"/>
      <c r="AJ159" s="107"/>
      <c r="AK159" s="102"/>
      <c r="AL159" s="83"/>
      <c r="AM159" s="102"/>
      <c r="AN159" s="102"/>
      <c r="AO159" s="103"/>
      <c r="AP159" s="103" t="s">
        <v>1818</v>
      </c>
      <c r="AQ159" s="103" t="str">
        <f t="shared" si="186"/>
        <v>Completed</v>
      </c>
      <c r="AR159" s="103"/>
    </row>
    <row r="160" spans="1:44" ht="15.75" customHeight="1" x14ac:dyDescent="0.2">
      <c r="A160" s="487"/>
      <c r="B160" s="502" t="s">
        <v>6213</v>
      </c>
      <c r="C160" s="61" t="s">
        <v>6214</v>
      </c>
      <c r="D160" s="61" t="s">
        <v>6215</v>
      </c>
      <c r="E160" s="61" t="s">
        <v>6216</v>
      </c>
      <c r="F160" s="61" t="s">
        <v>6217</v>
      </c>
      <c r="G160" s="100">
        <v>8</v>
      </c>
      <c r="H160" s="100" t="s">
        <v>6218</v>
      </c>
      <c r="I160" s="101"/>
      <c r="J160" s="41" t="s">
        <v>6219</v>
      </c>
      <c r="K160" s="41" t="s">
        <v>6220</v>
      </c>
      <c r="L160" s="41" t="s">
        <v>6221</v>
      </c>
      <c r="M160" s="41" t="s">
        <v>6222</v>
      </c>
      <c r="N160" s="41" t="s">
        <v>6223</v>
      </c>
      <c r="O160" s="83" t="s">
        <v>1043</v>
      </c>
      <c r="P160" s="102" t="s">
        <v>6224</v>
      </c>
      <c r="Q160" s="83" t="str">
        <f t="shared" si="335"/>
        <v>Ch 12 Practice 3.1.1: Add like fractions within 1 whole</v>
      </c>
      <c r="R160" s="83" t="s">
        <v>1812</v>
      </c>
      <c r="S160" s="83" t="s">
        <v>1041</v>
      </c>
      <c r="T160" s="83" t="s">
        <v>1042</v>
      </c>
      <c r="U160" s="102" t="s">
        <v>37</v>
      </c>
      <c r="V160" s="102" t="s">
        <v>6160</v>
      </c>
      <c r="W160" s="104">
        <v>9789814969413</v>
      </c>
      <c r="X160" s="278">
        <v>81</v>
      </c>
      <c r="Y160" s="102" t="s">
        <v>1814</v>
      </c>
      <c r="Z160" s="102" t="s">
        <v>6161</v>
      </c>
      <c r="AA160" s="102" t="s">
        <v>6225</v>
      </c>
      <c r="AB160" s="61" t="str">
        <f t="shared" si="0"/>
        <v>3.150 Add like fractions within 1 whole M4NS-IIf- 82.1</v>
      </c>
      <c r="AC160" s="102" t="str">
        <f t="shared" ref="AC160:AD160" si="352">Y160</f>
        <v>1. Numbers and Number Sense</v>
      </c>
      <c r="AD160" s="102" t="str">
        <f t="shared" si="352"/>
        <v>G3.1.04 Fractions / Concepts</v>
      </c>
      <c r="AE160" s="83" t="str">
        <f t="shared" si="2"/>
        <v>M4NS-IIf- 82.1</v>
      </c>
      <c r="AF160" s="102" t="str">
        <f t="shared" ref="AF160:AG160" si="353">M160</f>
        <v>M4NS-IIf- 82.1: Visualizes addition and subtraction of similar fractions.</v>
      </c>
      <c r="AG160" s="84" t="str">
        <f t="shared" si="353"/>
        <v>4.033 Visualizes addition and subtraction of similar fractions M4NS-IIf- 82.1</v>
      </c>
      <c r="AH160" s="107">
        <v>12</v>
      </c>
      <c r="AI160" s="107"/>
      <c r="AJ160" s="107"/>
      <c r="AK160" s="102"/>
      <c r="AL160" s="83"/>
      <c r="AM160" s="102"/>
      <c r="AN160" s="102"/>
      <c r="AO160" s="103"/>
      <c r="AP160" s="103" t="s">
        <v>1818</v>
      </c>
      <c r="AQ160" s="103" t="str">
        <f t="shared" si="186"/>
        <v>Completed</v>
      </c>
      <c r="AR160" s="103"/>
    </row>
    <row r="161" spans="1:44" ht="15.75" customHeight="1" x14ac:dyDescent="0.2">
      <c r="A161" s="487"/>
      <c r="B161" s="471"/>
      <c r="C161" s="61" t="s">
        <v>6226</v>
      </c>
      <c r="D161" s="61" t="s">
        <v>6227</v>
      </c>
      <c r="E161" s="61" t="s">
        <v>6228</v>
      </c>
      <c r="F161" s="61" t="s">
        <v>6229</v>
      </c>
      <c r="G161" s="100">
        <v>9</v>
      </c>
      <c r="H161" s="100"/>
      <c r="I161" s="101"/>
      <c r="J161" s="41" t="s">
        <v>6230</v>
      </c>
      <c r="K161" s="252" t="s">
        <v>6231</v>
      </c>
      <c r="L161" s="252" t="s">
        <v>6232</v>
      </c>
      <c r="M161" s="252" t="s">
        <v>6233</v>
      </c>
      <c r="N161" s="41" t="s">
        <v>6234</v>
      </c>
      <c r="O161" s="83" t="s">
        <v>1043</v>
      </c>
      <c r="P161" s="102" t="s">
        <v>6235</v>
      </c>
      <c r="Q161" s="83" t="str">
        <f t="shared" si="335"/>
        <v>Ch 12 Practice 3.2.1: Add related fractions within 1 whole</v>
      </c>
      <c r="R161" s="83" t="s">
        <v>1812</v>
      </c>
      <c r="S161" s="83" t="s">
        <v>1041</v>
      </c>
      <c r="T161" s="83" t="s">
        <v>1042</v>
      </c>
      <c r="U161" s="102" t="s">
        <v>37</v>
      </c>
      <c r="V161" s="102" t="s">
        <v>6160</v>
      </c>
      <c r="W161" s="104">
        <v>9789814969413</v>
      </c>
      <c r="X161" s="278">
        <v>83</v>
      </c>
      <c r="Y161" s="102" t="s">
        <v>1814</v>
      </c>
      <c r="Z161" s="102" t="s">
        <v>6161</v>
      </c>
      <c r="AA161" s="102" t="s">
        <v>6225</v>
      </c>
      <c r="AB161" s="61" t="str">
        <f t="shared" si="0"/>
        <v>3.151 Add related fractions within 1 whole M4NS-IIg-83</v>
      </c>
      <c r="AC161" s="102" t="str">
        <f t="shared" ref="AC161:AD161" si="354">Y161</f>
        <v>1. Numbers and Number Sense</v>
      </c>
      <c r="AD161" s="102" t="str">
        <f t="shared" si="354"/>
        <v>G3.1.04 Fractions / Concepts</v>
      </c>
      <c r="AE161" s="83" t="str">
        <f t="shared" si="2"/>
        <v>M4NS-IIg-83</v>
      </c>
      <c r="AF161" s="102" t="str">
        <f t="shared" ref="AF161:AG161" si="355">M161</f>
        <v>M4NS-IIg-83: Performs addition and subtraction of similar and dissimilar fractions.</v>
      </c>
      <c r="AG161" s="84" t="str">
        <f t="shared" si="355"/>
        <v>4.036 Performs addition and subtraction of similar and dissimilar fractions M4NS-IIg-83</v>
      </c>
      <c r="AH161" s="107">
        <v>12</v>
      </c>
      <c r="AI161" s="107"/>
      <c r="AJ161" s="107"/>
      <c r="AK161" s="102"/>
      <c r="AL161" s="83"/>
      <c r="AM161" s="102"/>
      <c r="AN161" s="102"/>
      <c r="AO161" s="103"/>
      <c r="AP161" s="103" t="s">
        <v>1818</v>
      </c>
      <c r="AQ161" s="103" t="str">
        <f t="shared" si="186"/>
        <v>Completed</v>
      </c>
      <c r="AR161" s="103"/>
    </row>
    <row r="162" spans="1:44" ht="15.75" customHeight="1" x14ac:dyDescent="0.2">
      <c r="A162" s="487"/>
      <c r="B162" s="502" t="s">
        <v>6236</v>
      </c>
      <c r="C162" s="61" t="s">
        <v>6237</v>
      </c>
      <c r="D162" s="61" t="s">
        <v>6238</v>
      </c>
      <c r="E162" s="61" t="s">
        <v>6239</v>
      </c>
      <c r="F162" s="61" t="s">
        <v>6240</v>
      </c>
      <c r="G162" s="100">
        <v>10</v>
      </c>
      <c r="H162" s="100"/>
      <c r="I162" s="101" t="s">
        <v>4147</v>
      </c>
      <c r="J162" s="41" t="s">
        <v>6241</v>
      </c>
      <c r="K162" s="41" t="s">
        <v>6220</v>
      </c>
      <c r="L162" s="41" t="s">
        <v>6221</v>
      </c>
      <c r="M162" s="41" t="s">
        <v>6222</v>
      </c>
      <c r="N162" s="41" t="s">
        <v>6223</v>
      </c>
      <c r="O162" s="83" t="s">
        <v>1043</v>
      </c>
      <c r="P162" s="102" t="s">
        <v>6242</v>
      </c>
      <c r="Q162" s="83" t="str">
        <f t="shared" si="335"/>
        <v>Ch 12 Practice 4.1.1: Subtract like fractions within 1 whole</v>
      </c>
      <c r="R162" s="83" t="s">
        <v>1812</v>
      </c>
      <c r="S162" s="83" t="s">
        <v>1041</v>
      </c>
      <c r="T162" s="83" t="s">
        <v>1042</v>
      </c>
      <c r="U162" s="102" t="s">
        <v>37</v>
      </c>
      <c r="V162" s="102" t="s">
        <v>6160</v>
      </c>
      <c r="W162" s="104">
        <v>9789814969413</v>
      </c>
      <c r="X162" s="278">
        <v>85</v>
      </c>
      <c r="Y162" s="102" t="s">
        <v>1814</v>
      </c>
      <c r="Z162" s="102" t="s">
        <v>6161</v>
      </c>
      <c r="AA162" s="102" t="s">
        <v>6243</v>
      </c>
      <c r="AB162" s="61" t="str">
        <f t="shared" si="0"/>
        <v>3.152 Subtract like fractions within 1 whole M4NS-IIf- 82.1</v>
      </c>
      <c r="AC162" s="102" t="str">
        <f t="shared" ref="AC162:AD162" si="356">Y162</f>
        <v>1. Numbers and Number Sense</v>
      </c>
      <c r="AD162" s="102" t="str">
        <f t="shared" si="356"/>
        <v>G3.1.04 Fractions / Concepts</v>
      </c>
      <c r="AE162" s="83" t="str">
        <f t="shared" si="2"/>
        <v>M4NS-IIf- 82.1</v>
      </c>
      <c r="AF162" s="102" t="str">
        <f t="shared" ref="AF162:AG162" si="357">M162</f>
        <v>M4NS-IIf- 82.1: Visualizes addition and subtraction of similar fractions.</v>
      </c>
      <c r="AG162" s="84" t="str">
        <f t="shared" si="357"/>
        <v>4.033 Visualizes addition and subtraction of similar fractions M4NS-IIf- 82.1</v>
      </c>
      <c r="AH162" s="107">
        <v>12</v>
      </c>
      <c r="AI162" s="107"/>
      <c r="AJ162" s="107"/>
      <c r="AK162" s="102"/>
      <c r="AL162" s="83"/>
      <c r="AM162" s="102"/>
      <c r="AN162" s="102"/>
      <c r="AO162" s="103"/>
      <c r="AP162" s="103" t="s">
        <v>1818</v>
      </c>
      <c r="AQ162" s="103" t="str">
        <f t="shared" si="186"/>
        <v>Completed</v>
      </c>
      <c r="AR162" s="103"/>
    </row>
    <row r="163" spans="1:44" ht="15.75" customHeight="1" x14ac:dyDescent="0.2">
      <c r="A163" s="487"/>
      <c r="B163" s="471"/>
      <c r="C163" s="61" t="s">
        <v>6244</v>
      </c>
      <c r="D163" s="61" t="s">
        <v>6245</v>
      </c>
      <c r="E163" s="61" t="s">
        <v>6246</v>
      </c>
      <c r="F163" s="61" t="s">
        <v>6247</v>
      </c>
      <c r="G163" s="100">
        <v>11</v>
      </c>
      <c r="H163" s="100" t="s">
        <v>6248</v>
      </c>
      <c r="I163" s="101"/>
      <c r="J163" s="41" t="s">
        <v>6249</v>
      </c>
      <c r="K163" s="252" t="s">
        <v>6231</v>
      </c>
      <c r="L163" s="252" t="s">
        <v>6232</v>
      </c>
      <c r="M163" s="252" t="s">
        <v>6233</v>
      </c>
      <c r="N163" s="252" t="s">
        <v>6234</v>
      </c>
      <c r="O163" s="83" t="s">
        <v>1043</v>
      </c>
      <c r="P163" s="102" t="s">
        <v>6250</v>
      </c>
      <c r="Q163" s="83" t="str">
        <f t="shared" si="335"/>
        <v>Ch 12 Practice 4.2.1: Subtract related fractions within 1 whole</v>
      </c>
      <c r="R163" s="83" t="s">
        <v>1812</v>
      </c>
      <c r="S163" s="83" t="s">
        <v>1041</v>
      </c>
      <c r="T163" s="83" t="s">
        <v>1042</v>
      </c>
      <c r="U163" s="102" t="s">
        <v>37</v>
      </c>
      <c r="V163" s="102" t="s">
        <v>6160</v>
      </c>
      <c r="W163" s="104">
        <v>9789814969413</v>
      </c>
      <c r="X163" s="278">
        <v>87</v>
      </c>
      <c r="Y163" s="102" t="s">
        <v>1814</v>
      </c>
      <c r="Z163" s="102" t="s">
        <v>6161</v>
      </c>
      <c r="AA163" s="102" t="s">
        <v>6243</v>
      </c>
      <c r="AB163" s="61" t="str">
        <f t="shared" si="0"/>
        <v>3.153 Subtract related fractions within 1 whole M4NS-IIg-83</v>
      </c>
      <c r="AC163" s="102" t="str">
        <f t="shared" ref="AC163:AD163" si="358">Y163</f>
        <v>1. Numbers and Number Sense</v>
      </c>
      <c r="AD163" s="102" t="str">
        <f t="shared" si="358"/>
        <v>G3.1.04 Fractions / Concepts</v>
      </c>
      <c r="AE163" s="83" t="str">
        <f t="shared" si="2"/>
        <v>M4NS-IIg-83</v>
      </c>
      <c r="AF163" s="102" t="str">
        <f t="shared" ref="AF163:AG163" si="359">M163</f>
        <v>M4NS-IIg-83: Performs addition and subtraction of similar and dissimilar fractions.</v>
      </c>
      <c r="AG163" s="84" t="str">
        <f t="shared" si="359"/>
        <v>4.036 Performs addition and subtraction of similar and dissimilar fractions M4NS-IIg-83</v>
      </c>
      <c r="AH163" s="107">
        <v>12</v>
      </c>
      <c r="AI163" s="107"/>
      <c r="AJ163" s="107"/>
      <c r="AK163" s="102"/>
      <c r="AL163" s="83"/>
      <c r="AM163" s="102"/>
      <c r="AN163" s="102"/>
      <c r="AO163" s="103"/>
      <c r="AP163" s="103" t="s">
        <v>1818</v>
      </c>
      <c r="AQ163" s="103" t="str">
        <f t="shared" si="186"/>
        <v>Completed</v>
      </c>
      <c r="AR163" s="103"/>
    </row>
    <row r="164" spans="1:44" ht="15.75" customHeight="1" x14ac:dyDescent="0.2">
      <c r="A164" s="471"/>
      <c r="B164" s="61" t="s">
        <v>4550</v>
      </c>
      <c r="C164" s="61" t="s">
        <v>1697</v>
      </c>
      <c r="D164" s="61" t="s">
        <v>6251</v>
      </c>
      <c r="E164" s="61" t="s">
        <v>6252</v>
      </c>
      <c r="F164" s="61" t="s">
        <v>6253</v>
      </c>
      <c r="G164" s="100">
        <v>12</v>
      </c>
      <c r="H164" s="100"/>
      <c r="I164" s="101"/>
      <c r="J164" s="41" t="s">
        <v>6254</v>
      </c>
      <c r="K164" s="41" t="s">
        <v>6255</v>
      </c>
      <c r="L164" s="61" t="s">
        <v>6256</v>
      </c>
      <c r="M164" s="61" t="s">
        <v>6257</v>
      </c>
      <c r="N164" s="280" t="s">
        <v>6258</v>
      </c>
      <c r="O164" s="83" t="s">
        <v>1043</v>
      </c>
      <c r="P164" s="102" t="s">
        <v>6259</v>
      </c>
      <c r="Q164" s="83" t="str">
        <f t="shared" si="335"/>
        <v>Ch 12 Practice 5.1.1: Solve a 1-step word problem involving addition or subtraction of fractions and comparison of fractions</v>
      </c>
      <c r="R164" s="83" t="s">
        <v>1812</v>
      </c>
      <c r="S164" s="83" t="s">
        <v>1041</v>
      </c>
      <c r="T164" s="83" t="s">
        <v>1042</v>
      </c>
      <c r="U164" s="102" t="s">
        <v>37</v>
      </c>
      <c r="V164" s="102" t="s">
        <v>6160</v>
      </c>
      <c r="W164" s="104">
        <v>9789814969413</v>
      </c>
      <c r="X164" s="278">
        <v>92</v>
      </c>
      <c r="Y164" s="102" t="s">
        <v>1814</v>
      </c>
      <c r="Z164" s="102" t="s">
        <v>6161</v>
      </c>
      <c r="AA164" s="102" t="s">
        <v>2438</v>
      </c>
      <c r="AB164" s="61" t="str">
        <f t="shared" si="0"/>
        <v>3.154 Solve a 1-step word problem involving addition or subtraction of fractions and comparison of fractions M4NS-IIh-87.1</v>
      </c>
      <c r="AC164" s="102" t="str">
        <f t="shared" ref="AC164:AD164" si="360">Y164</f>
        <v>1. Numbers and Number Sense</v>
      </c>
      <c r="AD164" s="102" t="str">
        <f t="shared" si="360"/>
        <v>G3.1.04 Fractions / Concepts</v>
      </c>
      <c r="AE164" s="83" t="str">
        <f t="shared" si="2"/>
        <v>M4NS-IIh-87.1</v>
      </c>
      <c r="AF164" s="102" t="str">
        <f t="shared" ref="AF164:AG164" si="361">M164</f>
        <v>M4NS-IIh-87.1: Solves routine and non-routine problems involving addition and/or subtraction of fractions using appropriate problem solving strategies and tools.</v>
      </c>
      <c r="AG164" s="84" t="str">
        <f t="shared" si="361"/>
        <v>4.037 Solves routine and non-routine problems involving addition and/or subtraction of fractions M4NS-IIh-87.1</v>
      </c>
      <c r="AH164" s="107">
        <v>12</v>
      </c>
      <c r="AI164" s="107"/>
      <c r="AJ164" s="107"/>
      <c r="AK164" s="102"/>
      <c r="AL164" s="83"/>
      <c r="AM164" s="102"/>
      <c r="AN164" s="102"/>
      <c r="AO164" s="103"/>
      <c r="AP164" s="103" t="s">
        <v>1818</v>
      </c>
      <c r="AQ164" s="103" t="str">
        <f t="shared" si="186"/>
        <v>Completed</v>
      </c>
      <c r="AR164" s="103"/>
    </row>
    <row r="165" spans="1:44" ht="15.75" customHeight="1" x14ac:dyDescent="0.2">
      <c r="A165" s="502" t="s">
        <v>6260</v>
      </c>
      <c r="B165" s="502" t="s">
        <v>6261</v>
      </c>
      <c r="C165" s="61" t="s">
        <v>6262</v>
      </c>
      <c r="D165" s="61" t="s">
        <v>6263</v>
      </c>
      <c r="E165" s="61" t="s">
        <v>6264</v>
      </c>
      <c r="F165" s="61" t="s">
        <v>6265</v>
      </c>
      <c r="G165" s="100">
        <v>1</v>
      </c>
      <c r="H165" s="100"/>
      <c r="I165" s="101"/>
      <c r="J165" s="41" t="s">
        <v>6266</v>
      </c>
      <c r="K165" s="41" t="s">
        <v>4721</v>
      </c>
      <c r="L165" s="84" t="s">
        <v>4722</v>
      </c>
      <c r="M165" s="84" t="s">
        <v>4723</v>
      </c>
      <c r="N165" s="84" t="s">
        <v>4724</v>
      </c>
      <c r="O165" s="83" t="s">
        <v>1043</v>
      </c>
      <c r="P165" s="102" t="s">
        <v>6267</v>
      </c>
      <c r="Q165" s="83" t="str">
        <f t="shared" si="335"/>
        <v>Ch 13 Practice 1.1.1: Tell and write time from a clock face</v>
      </c>
      <c r="R165" s="83" t="s">
        <v>1812</v>
      </c>
      <c r="S165" s="83" t="s">
        <v>1041</v>
      </c>
      <c r="T165" s="83" t="s">
        <v>1042</v>
      </c>
      <c r="U165" s="102" t="s">
        <v>37</v>
      </c>
      <c r="V165" s="102" t="s">
        <v>6268</v>
      </c>
      <c r="W165" s="104">
        <v>9789814969413</v>
      </c>
      <c r="X165" s="278">
        <v>95</v>
      </c>
      <c r="Y165" s="102" t="s">
        <v>2600</v>
      </c>
      <c r="Z165" s="102" t="s">
        <v>6269</v>
      </c>
      <c r="AA165" s="102" t="s">
        <v>6270</v>
      </c>
      <c r="AB165" s="61" t="str">
        <f t="shared" si="0"/>
        <v>3.155 Tell and write time from a clock face M2ME-IVa-5</v>
      </c>
      <c r="AC165" s="102" t="str">
        <f t="shared" ref="AC165:AD165" si="362">Y165</f>
        <v>2. Measurement</v>
      </c>
      <c r="AD165" s="102" t="str">
        <f t="shared" si="362"/>
        <v>G3.2.06 Time: Clock</v>
      </c>
      <c r="AE165" s="83" t="str">
        <f t="shared" si="2"/>
        <v>M2ME-IVa-5</v>
      </c>
      <c r="AF165" s="102" t="str">
        <f t="shared" ref="AF165:AG165" si="363">M165</f>
        <v>M2ME-IVa-5: Tells and writes time in minutes including am and pm using analog and digital clocks.</v>
      </c>
      <c r="AG165" s="84" t="str">
        <f t="shared" si="363"/>
        <v>2.069 Tells and writes time in minutes including am and pm M2ME-IVa-5</v>
      </c>
      <c r="AH165" s="107">
        <v>13</v>
      </c>
      <c r="AI165" s="107"/>
      <c r="AJ165" s="107"/>
      <c r="AK165" s="102"/>
      <c r="AL165" s="83"/>
      <c r="AM165" s="102"/>
      <c r="AN165" s="102"/>
      <c r="AO165" s="103"/>
      <c r="AP165" s="103" t="s">
        <v>1818</v>
      </c>
      <c r="AQ165" s="103" t="str">
        <f t="shared" si="186"/>
        <v>Completed</v>
      </c>
      <c r="AR165" s="103"/>
    </row>
    <row r="166" spans="1:44" ht="15.75" customHeight="1" x14ac:dyDescent="0.2">
      <c r="A166" s="487"/>
      <c r="B166" s="487"/>
      <c r="C166" s="61" t="s">
        <v>6271</v>
      </c>
      <c r="D166" s="61" t="s">
        <v>6272</v>
      </c>
      <c r="E166" s="61" t="s">
        <v>6273</v>
      </c>
      <c r="F166" s="61" t="s">
        <v>6274</v>
      </c>
      <c r="G166" s="100">
        <v>2</v>
      </c>
      <c r="H166" s="100"/>
      <c r="I166" s="101"/>
      <c r="J166" s="41" t="s">
        <v>6275</v>
      </c>
      <c r="K166" s="41" t="s">
        <v>4751</v>
      </c>
      <c r="L166" s="84" t="s">
        <v>4752</v>
      </c>
      <c r="M166" s="84" t="s">
        <v>4753</v>
      </c>
      <c r="N166" s="84" t="s">
        <v>4754</v>
      </c>
      <c r="O166" s="83" t="s">
        <v>1043</v>
      </c>
      <c r="P166" s="102" t="s">
        <v>6276</v>
      </c>
      <c r="Q166" s="83" t="str">
        <f t="shared" si="335"/>
        <v>Ch 13 Practice 1.2.1: Find the duration of a time interval</v>
      </c>
      <c r="R166" s="83" t="s">
        <v>1812</v>
      </c>
      <c r="S166" s="83" t="s">
        <v>1041</v>
      </c>
      <c r="T166" s="83" t="s">
        <v>1042</v>
      </c>
      <c r="U166" s="102" t="s">
        <v>37</v>
      </c>
      <c r="V166" s="102" t="s">
        <v>6268</v>
      </c>
      <c r="W166" s="104">
        <v>9789814969413</v>
      </c>
      <c r="X166" s="278">
        <v>98</v>
      </c>
      <c r="Y166" s="102" t="s">
        <v>2600</v>
      </c>
      <c r="Z166" s="102" t="s">
        <v>6269</v>
      </c>
      <c r="AA166" s="102" t="s">
        <v>6270</v>
      </c>
      <c r="AB166" s="61" t="str">
        <f t="shared" si="0"/>
        <v>3.156 Find the duration of a time interval M2ME-IVa-7</v>
      </c>
      <c r="AC166" s="102" t="str">
        <f t="shared" ref="AC166:AD166" si="364">Y166</f>
        <v>2. Measurement</v>
      </c>
      <c r="AD166" s="102" t="str">
        <f t="shared" si="364"/>
        <v>G3.2.06 Time: Clock</v>
      </c>
      <c r="AE166" s="83" t="str">
        <f t="shared" si="2"/>
        <v>M2ME-IVa-7</v>
      </c>
      <c r="AF166" s="102" t="str">
        <f t="shared" ref="AF166:AG166" si="365">M166</f>
        <v>M2ME-IVa-7: Visualizes, represents, and solves problems involving time (minutes including am and pm and elapsed time in days).</v>
      </c>
      <c r="AG166" s="84" t="str">
        <f t="shared" si="365"/>
        <v>2.071 Visualizes, represents, and solves problems involving time M2ME-IVa-7</v>
      </c>
      <c r="AH166" s="107">
        <v>13</v>
      </c>
      <c r="AI166" s="107"/>
      <c r="AJ166" s="107"/>
      <c r="AK166" s="102"/>
      <c r="AL166" s="83"/>
      <c r="AM166" s="102"/>
      <c r="AN166" s="102"/>
      <c r="AO166" s="103"/>
      <c r="AP166" s="103" t="s">
        <v>1818</v>
      </c>
      <c r="AQ166" s="103" t="str">
        <f t="shared" si="186"/>
        <v>Completed</v>
      </c>
      <c r="AR166" s="103"/>
    </row>
    <row r="167" spans="1:44" ht="15.75" customHeight="1" x14ac:dyDescent="0.2">
      <c r="A167" s="487"/>
      <c r="B167" s="487"/>
      <c r="C167" s="502" t="s">
        <v>6277</v>
      </c>
      <c r="D167" s="65" t="s">
        <v>6278</v>
      </c>
      <c r="E167" s="65" t="s">
        <v>6279</v>
      </c>
      <c r="F167" s="65" t="s">
        <v>6280</v>
      </c>
      <c r="G167" s="100">
        <v>3</v>
      </c>
      <c r="H167" s="100"/>
      <c r="I167" s="101" t="s">
        <v>4941</v>
      </c>
      <c r="J167" s="41" t="s">
        <v>6281</v>
      </c>
      <c r="K167" s="252" t="s">
        <v>6282</v>
      </c>
      <c r="L167" s="252" t="s">
        <v>6283</v>
      </c>
      <c r="M167" s="252" t="s">
        <v>6284</v>
      </c>
      <c r="N167" s="252" t="s">
        <v>6285</v>
      </c>
      <c r="O167" s="83" t="s">
        <v>1043</v>
      </c>
      <c r="P167" s="102" t="s">
        <v>6286</v>
      </c>
      <c r="Q167" s="83" t="str">
        <f t="shared" si="335"/>
        <v>Ch 13 Practice 1.3.1: Express hours and minutes in minutes</v>
      </c>
      <c r="R167" s="83" t="s">
        <v>1812</v>
      </c>
      <c r="S167" s="83" t="s">
        <v>1041</v>
      </c>
      <c r="T167" s="83" t="s">
        <v>1042</v>
      </c>
      <c r="U167" s="102" t="s">
        <v>37</v>
      </c>
      <c r="V167" s="102" t="s">
        <v>6268</v>
      </c>
      <c r="W167" s="104">
        <v>9789814969413</v>
      </c>
      <c r="X167" s="278">
        <v>100</v>
      </c>
      <c r="Y167" s="102" t="s">
        <v>2600</v>
      </c>
      <c r="Z167" s="102" t="s">
        <v>6269</v>
      </c>
      <c r="AA167" s="102" t="s">
        <v>6270</v>
      </c>
      <c r="AB167" s="61" t="str">
        <f t="shared" si="0"/>
        <v>3.157 Express hours and minutes in minutes M3ME-IVa-8</v>
      </c>
      <c r="AC167" s="102" t="str">
        <f t="shared" ref="AC167:AD167" si="366">Y167</f>
        <v>2. Measurement</v>
      </c>
      <c r="AD167" s="102" t="str">
        <f t="shared" si="366"/>
        <v>G3.2.06 Time: Clock</v>
      </c>
      <c r="AE167" s="83" t="str">
        <f t="shared" si="2"/>
        <v>M3ME-IVa-8</v>
      </c>
      <c r="AF167" s="102" t="str">
        <f t="shared" ref="AF167:AG167" si="367">M167</f>
        <v>M3ME-IVa-8: Visualizes, and represents, and converts time measure from seconds to minutes, minutes to hours, and hours to a day and vice versa.</v>
      </c>
      <c r="AG167" s="84" t="str">
        <f t="shared" si="367"/>
        <v>3.063 Visualizes, and represents, and converts time measure from seconds to minutes, minutes to hours, and hours to a day and vice versa M3ME-IVa-8</v>
      </c>
      <c r="AH167" s="107">
        <v>13</v>
      </c>
      <c r="AI167" s="107"/>
      <c r="AJ167" s="107"/>
      <c r="AK167" s="102"/>
      <c r="AL167" s="83"/>
      <c r="AM167" s="102"/>
      <c r="AN167" s="102"/>
      <c r="AO167" s="103"/>
      <c r="AP167" s="103" t="s">
        <v>1818</v>
      </c>
      <c r="AQ167" s="103" t="str">
        <f t="shared" si="186"/>
        <v>Completed</v>
      </c>
      <c r="AR167" s="103"/>
    </row>
    <row r="168" spans="1:44" ht="15.75" customHeight="1" x14ac:dyDescent="0.2">
      <c r="A168" s="487"/>
      <c r="B168" s="487"/>
      <c r="C168" s="471"/>
      <c r="D168" s="65" t="s">
        <v>6278</v>
      </c>
      <c r="E168" s="65" t="s">
        <v>6287</v>
      </c>
      <c r="F168" s="65" t="s">
        <v>6288</v>
      </c>
      <c r="G168" s="100">
        <v>3</v>
      </c>
      <c r="H168" s="100" t="s">
        <v>6289</v>
      </c>
      <c r="I168" s="101"/>
      <c r="J168" s="41" t="s">
        <v>6290</v>
      </c>
      <c r="K168" s="41" t="s">
        <v>6282</v>
      </c>
      <c r="L168" s="41" t="s">
        <v>6283</v>
      </c>
      <c r="M168" s="41" t="s">
        <v>6284</v>
      </c>
      <c r="N168" s="41" t="s">
        <v>6285</v>
      </c>
      <c r="O168" s="102" t="s">
        <v>1043</v>
      </c>
      <c r="P168" s="102" t="s">
        <v>6291</v>
      </c>
      <c r="Q168" s="102" t="str">
        <f t="shared" si="335"/>
        <v>Ch 13 Practice 1.3.2: Express minutes in hours and minutes</v>
      </c>
      <c r="R168" s="102" t="s">
        <v>1812</v>
      </c>
      <c r="S168" s="102" t="s">
        <v>1041</v>
      </c>
      <c r="T168" s="102" t="s">
        <v>1042</v>
      </c>
      <c r="U168" s="102" t="s">
        <v>37</v>
      </c>
      <c r="V168" s="102" t="s">
        <v>6268</v>
      </c>
      <c r="W168" s="104">
        <v>9789814969413</v>
      </c>
      <c r="X168" s="278">
        <v>100</v>
      </c>
      <c r="Y168" s="102" t="s">
        <v>2600</v>
      </c>
      <c r="Z168" s="102" t="s">
        <v>6269</v>
      </c>
      <c r="AA168" s="102" t="s">
        <v>6270</v>
      </c>
      <c r="AB168" s="61" t="str">
        <f t="shared" si="0"/>
        <v>3.157a Express minutes in hours and minutes M3ME-IVa-8</v>
      </c>
      <c r="AC168" s="102" t="str">
        <f t="shared" ref="AC168:AD168" si="368">Y168</f>
        <v>2. Measurement</v>
      </c>
      <c r="AD168" s="102" t="str">
        <f t="shared" si="368"/>
        <v>G3.2.06 Time: Clock</v>
      </c>
      <c r="AE168" s="102" t="str">
        <f t="shared" si="2"/>
        <v>M3ME-IVa-8</v>
      </c>
      <c r="AF168" s="102" t="str">
        <f t="shared" ref="AF168:AG168" si="369">M168</f>
        <v>M3ME-IVa-8: Visualizes, and represents, and converts time measure from seconds to minutes, minutes to hours, and hours to a day and vice versa.</v>
      </c>
      <c r="AG168" s="61" t="str">
        <f t="shared" si="369"/>
        <v>3.063 Visualizes, and represents, and converts time measure from seconds to minutes, minutes to hours, and hours to a day and vice versa M3ME-IVa-8</v>
      </c>
      <c r="AH168" s="175">
        <v>13</v>
      </c>
      <c r="AI168" s="175"/>
      <c r="AJ168" s="175"/>
      <c r="AK168" s="102"/>
      <c r="AL168" s="102"/>
      <c r="AM168" s="102"/>
      <c r="AN168" s="102"/>
      <c r="AO168" s="103"/>
      <c r="AP168" s="103" t="s">
        <v>1818</v>
      </c>
      <c r="AQ168" s="103" t="str">
        <f t="shared" si="186"/>
        <v>Completed</v>
      </c>
      <c r="AR168" s="103"/>
    </row>
    <row r="169" spans="1:44" ht="15.75" customHeight="1" x14ac:dyDescent="0.2">
      <c r="A169" s="487"/>
      <c r="B169" s="471"/>
      <c r="C169" s="61" t="s">
        <v>6292</v>
      </c>
      <c r="D169" s="61" t="s">
        <v>6293</v>
      </c>
      <c r="E169" s="61" t="s">
        <v>6294</v>
      </c>
      <c r="F169" s="61" t="s">
        <v>6295</v>
      </c>
      <c r="G169" s="100">
        <v>4</v>
      </c>
      <c r="H169" s="100"/>
      <c r="I169" s="101"/>
      <c r="J169" s="41" t="s">
        <v>6296</v>
      </c>
      <c r="K169" s="252" t="s">
        <v>6282</v>
      </c>
      <c r="L169" s="252" t="s">
        <v>6283</v>
      </c>
      <c r="M169" s="252" t="s">
        <v>6284</v>
      </c>
      <c r="N169" s="252" t="s">
        <v>6285</v>
      </c>
      <c r="O169" s="83" t="s">
        <v>1043</v>
      </c>
      <c r="P169" s="102" t="s">
        <v>6297</v>
      </c>
      <c r="Q169" s="83" t="str">
        <f t="shared" si="335"/>
        <v>Ch 13 Practice 1.4.1: Add and subtract durations in compound units (hours and minutes)</v>
      </c>
      <c r="R169" s="83" t="s">
        <v>1812</v>
      </c>
      <c r="S169" s="83" t="s">
        <v>1041</v>
      </c>
      <c r="T169" s="83" t="s">
        <v>1042</v>
      </c>
      <c r="U169" s="102" t="s">
        <v>37</v>
      </c>
      <c r="V169" s="102" t="s">
        <v>6268</v>
      </c>
      <c r="W169" s="104">
        <v>9789814969413</v>
      </c>
      <c r="X169" s="278">
        <v>103</v>
      </c>
      <c r="Y169" s="102" t="s">
        <v>2600</v>
      </c>
      <c r="Z169" s="102" t="s">
        <v>6269</v>
      </c>
      <c r="AA169" s="102" t="s">
        <v>6270</v>
      </c>
      <c r="AB169" s="61" t="str">
        <f t="shared" si="0"/>
        <v>3.158 Add and subtract durations in compound units M3ME-IVa-8</v>
      </c>
      <c r="AC169" s="102" t="str">
        <f t="shared" ref="AC169:AD169" si="370">Y169</f>
        <v>2. Measurement</v>
      </c>
      <c r="AD169" s="102" t="str">
        <f t="shared" si="370"/>
        <v>G3.2.06 Time: Clock</v>
      </c>
      <c r="AE169" s="83" t="str">
        <f t="shared" si="2"/>
        <v>M3ME-IVa-8</v>
      </c>
      <c r="AF169" s="102" t="str">
        <f t="shared" ref="AF169:AG169" si="371">M169</f>
        <v>M3ME-IVa-8: Visualizes, and represents, and converts time measure from seconds to minutes, minutes to hours, and hours to a day and vice versa.</v>
      </c>
      <c r="AG169" s="84" t="str">
        <f t="shared" si="371"/>
        <v>3.063 Visualizes, and represents, and converts time measure from seconds to minutes, minutes to hours, and hours to a day and vice versa M3ME-IVa-8</v>
      </c>
      <c r="AH169" s="107">
        <v>13</v>
      </c>
      <c r="AI169" s="107"/>
      <c r="AJ169" s="107"/>
      <c r="AK169" s="102"/>
      <c r="AL169" s="83"/>
      <c r="AM169" s="102"/>
      <c r="AN169" s="102"/>
      <c r="AO169" s="103"/>
      <c r="AP169" s="103" t="s">
        <v>1818</v>
      </c>
      <c r="AQ169" s="103" t="str">
        <f t="shared" si="186"/>
        <v>Completed</v>
      </c>
      <c r="AR169" s="103"/>
    </row>
    <row r="170" spans="1:44" ht="15.75" customHeight="1" x14ac:dyDescent="0.2">
      <c r="A170" s="487"/>
      <c r="B170" s="502" t="s">
        <v>6298</v>
      </c>
      <c r="C170" s="61" t="s">
        <v>6299</v>
      </c>
      <c r="D170" s="61" t="s">
        <v>726</v>
      </c>
      <c r="E170" s="61" t="s">
        <v>6300</v>
      </c>
      <c r="F170" s="61" t="s">
        <v>6301</v>
      </c>
      <c r="G170" s="100">
        <v>5</v>
      </c>
      <c r="H170" s="100"/>
      <c r="I170" s="101"/>
      <c r="J170" s="41" t="s">
        <v>6302</v>
      </c>
      <c r="K170" s="252" t="s">
        <v>4777</v>
      </c>
      <c r="L170" s="252" t="s">
        <v>6303</v>
      </c>
      <c r="M170" s="252" t="s">
        <v>6304</v>
      </c>
      <c r="N170" s="252" t="s">
        <v>6305</v>
      </c>
      <c r="O170" s="83" t="s">
        <v>1043</v>
      </c>
      <c r="P170" s="102" t="s">
        <v>6306</v>
      </c>
      <c r="Q170" s="83" t="str">
        <f t="shared" si="335"/>
        <v>Ch 13 Practice 2.1.1: Expressing years and months in months</v>
      </c>
      <c r="R170" s="83" t="s">
        <v>1812</v>
      </c>
      <c r="S170" s="83" t="s">
        <v>1041</v>
      </c>
      <c r="T170" s="83" t="s">
        <v>1042</v>
      </c>
      <c r="U170" s="102" t="s">
        <v>37</v>
      </c>
      <c r="V170" s="102" t="s">
        <v>6268</v>
      </c>
      <c r="W170" s="104">
        <v>9789814969413</v>
      </c>
      <c r="X170" s="278">
        <v>107</v>
      </c>
      <c r="Y170" s="102" t="s">
        <v>2600</v>
      </c>
      <c r="Z170" s="102" t="s">
        <v>6307</v>
      </c>
      <c r="AA170" s="102" t="s">
        <v>6308</v>
      </c>
      <c r="AB170" s="61" t="str">
        <f t="shared" si="0"/>
        <v>3.159 Expressing years and months in months M3ME-IVa-9</v>
      </c>
      <c r="AC170" s="102" t="str">
        <f t="shared" ref="AC170:AD170" si="372">Y170</f>
        <v>2. Measurement</v>
      </c>
      <c r="AD170" s="102" t="str">
        <f t="shared" si="372"/>
        <v>G3.2.05 Time: Calendar</v>
      </c>
      <c r="AE170" s="83" t="str">
        <f t="shared" si="2"/>
        <v>M3ME-IVa-9</v>
      </c>
      <c r="AF170" s="102" t="str">
        <f t="shared" ref="AF170:AG170" si="373">M170</f>
        <v>M3ME-IVa-9: Visualizes, and represents, and converts time measure from days to week, month and year and vice versa, from weeks to months and year and vice versa and from months to year and vice versa.</v>
      </c>
      <c r="AG170" s="84" t="str">
        <f t="shared" si="373"/>
        <v>3.064 Visualizes, and represents, and converts time measure M3ME-IVa-9</v>
      </c>
      <c r="AH170" s="107">
        <v>13</v>
      </c>
      <c r="AI170" s="107"/>
      <c r="AJ170" s="107"/>
      <c r="AK170" s="102"/>
      <c r="AL170" s="83"/>
      <c r="AM170" s="102"/>
      <c r="AN170" s="102"/>
      <c r="AO170" s="103"/>
      <c r="AP170" s="103" t="s">
        <v>1818</v>
      </c>
      <c r="AQ170" s="103" t="str">
        <f t="shared" si="186"/>
        <v>Completed</v>
      </c>
      <c r="AR170" s="103"/>
    </row>
    <row r="171" spans="1:44" ht="15.75" customHeight="1" x14ac:dyDescent="0.2">
      <c r="A171" s="487"/>
      <c r="B171" s="487"/>
      <c r="C171" s="61" t="s">
        <v>6309</v>
      </c>
      <c r="D171" s="61" t="s">
        <v>729</v>
      </c>
      <c r="E171" s="61" t="s">
        <v>6310</v>
      </c>
      <c r="F171" s="61" t="s">
        <v>6311</v>
      </c>
      <c r="G171" s="100">
        <v>5</v>
      </c>
      <c r="H171" s="100"/>
      <c r="I171" s="101"/>
      <c r="J171" s="41" t="s">
        <v>6312</v>
      </c>
      <c r="K171" s="252" t="s">
        <v>4777</v>
      </c>
      <c r="L171" s="252" t="s">
        <v>6303</v>
      </c>
      <c r="M171" s="252" t="s">
        <v>6304</v>
      </c>
      <c r="N171" s="252" t="s">
        <v>6305</v>
      </c>
      <c r="O171" s="83" t="s">
        <v>1043</v>
      </c>
      <c r="P171" s="281" t="s">
        <v>6313</v>
      </c>
      <c r="Q171" s="83" t="str">
        <f t="shared" si="335"/>
        <v>Ch 13 Practice 2.2.1: Expressing months in years and months</v>
      </c>
      <c r="R171" s="83" t="s">
        <v>1812</v>
      </c>
      <c r="S171" s="83" t="s">
        <v>1041</v>
      </c>
      <c r="T171" s="83" t="s">
        <v>1042</v>
      </c>
      <c r="U171" s="102" t="s">
        <v>37</v>
      </c>
      <c r="V171" s="102" t="s">
        <v>6268</v>
      </c>
      <c r="W171" s="104">
        <v>9789814969413</v>
      </c>
      <c r="X171" s="278">
        <v>107</v>
      </c>
      <c r="Y171" s="102" t="s">
        <v>2600</v>
      </c>
      <c r="Z171" s="102" t="s">
        <v>6307</v>
      </c>
      <c r="AA171" s="102" t="s">
        <v>6308</v>
      </c>
      <c r="AB171" s="61" t="str">
        <f t="shared" si="0"/>
        <v>3.160 Expressing months in years and months M3ME-IVa-9</v>
      </c>
      <c r="AC171" s="102" t="str">
        <f t="shared" ref="AC171:AD171" si="374">Y171</f>
        <v>2. Measurement</v>
      </c>
      <c r="AD171" s="102" t="str">
        <f t="shared" si="374"/>
        <v>G3.2.05 Time: Calendar</v>
      </c>
      <c r="AE171" s="83" t="str">
        <f t="shared" si="2"/>
        <v>M3ME-IVa-9</v>
      </c>
      <c r="AF171" s="102" t="str">
        <f t="shared" ref="AF171:AG171" si="375">M171</f>
        <v>M3ME-IVa-9: Visualizes, and represents, and converts time measure from days to week, month and year and vice versa, from weeks to months and year and vice versa and from months to year and vice versa.</v>
      </c>
      <c r="AG171" s="84" t="str">
        <f t="shared" si="375"/>
        <v>3.064 Visualizes, and represents, and converts time measure M3ME-IVa-9</v>
      </c>
      <c r="AH171" s="107">
        <v>13</v>
      </c>
      <c r="AI171" s="107"/>
      <c r="AJ171" s="107"/>
      <c r="AK171" s="102"/>
      <c r="AL171" s="83"/>
      <c r="AM171" s="102"/>
      <c r="AN171" s="102"/>
      <c r="AO171" s="103"/>
      <c r="AP171" s="103" t="s">
        <v>1818</v>
      </c>
      <c r="AQ171" s="103" t="str">
        <f t="shared" si="186"/>
        <v>Completed</v>
      </c>
      <c r="AR171" s="103"/>
    </row>
    <row r="172" spans="1:44" ht="15.75" customHeight="1" x14ac:dyDescent="0.2">
      <c r="A172" s="487"/>
      <c r="B172" s="487"/>
      <c r="C172" s="61" t="s">
        <v>6314</v>
      </c>
      <c r="D172" s="160" t="s">
        <v>726</v>
      </c>
      <c r="E172" s="61" t="s">
        <v>6315</v>
      </c>
      <c r="F172" s="61" t="s">
        <v>6316</v>
      </c>
      <c r="G172" s="100">
        <v>6</v>
      </c>
      <c r="H172" s="100"/>
      <c r="I172" s="101"/>
      <c r="J172" s="41" t="s">
        <v>6317</v>
      </c>
      <c r="K172" s="252" t="s">
        <v>4777</v>
      </c>
      <c r="L172" s="252" t="s">
        <v>6303</v>
      </c>
      <c r="M172" s="252" t="s">
        <v>6304</v>
      </c>
      <c r="N172" s="252" t="s">
        <v>6305</v>
      </c>
      <c r="O172" s="83" t="s">
        <v>1043</v>
      </c>
      <c r="P172" s="281" t="s">
        <v>6318</v>
      </c>
      <c r="Q172" s="83" t="str">
        <f t="shared" si="335"/>
        <v>Ch 13 Practice 2.3.1: Expressing years and weeks in weeks</v>
      </c>
      <c r="R172" s="83" t="s">
        <v>1812</v>
      </c>
      <c r="S172" s="83" t="s">
        <v>1041</v>
      </c>
      <c r="T172" s="83" t="s">
        <v>1042</v>
      </c>
      <c r="U172" s="102" t="s">
        <v>37</v>
      </c>
      <c r="V172" s="102" t="s">
        <v>6268</v>
      </c>
      <c r="W172" s="104">
        <v>9789814969413</v>
      </c>
      <c r="X172" s="282">
        <v>109</v>
      </c>
      <c r="Y172" s="102" t="s">
        <v>2600</v>
      </c>
      <c r="Z172" s="102" t="s">
        <v>6307</v>
      </c>
      <c r="AA172" s="102" t="s">
        <v>6308</v>
      </c>
      <c r="AB172" s="61" t="str">
        <f t="shared" si="0"/>
        <v>3.161 Expressing years and weeks in weeks M3ME-IVa-9</v>
      </c>
      <c r="AC172" s="102" t="str">
        <f t="shared" ref="AC172:AD172" si="376">Y172</f>
        <v>2. Measurement</v>
      </c>
      <c r="AD172" s="102" t="str">
        <f t="shared" si="376"/>
        <v>G3.2.05 Time: Calendar</v>
      </c>
      <c r="AE172" s="83" t="str">
        <f t="shared" si="2"/>
        <v>M3ME-IVa-9</v>
      </c>
      <c r="AF172" s="102" t="str">
        <f t="shared" ref="AF172:AG172" si="377">M172</f>
        <v>M3ME-IVa-9: Visualizes, and represents, and converts time measure from days to week, month and year and vice versa, from weeks to months and year and vice versa and from months to year and vice versa.</v>
      </c>
      <c r="AG172" s="84" t="str">
        <f t="shared" si="377"/>
        <v>3.064 Visualizes, and represents, and converts time measure M3ME-IVa-9</v>
      </c>
      <c r="AH172" s="107">
        <v>13</v>
      </c>
      <c r="AI172" s="107"/>
      <c r="AJ172" s="107"/>
      <c r="AK172" s="102"/>
      <c r="AL172" s="83"/>
      <c r="AM172" s="102"/>
      <c r="AN172" s="102"/>
      <c r="AO172" s="103"/>
      <c r="AP172" s="103" t="s">
        <v>1818</v>
      </c>
      <c r="AQ172" s="103" t="str">
        <f t="shared" si="186"/>
        <v>Completed</v>
      </c>
      <c r="AR172" s="103"/>
    </row>
    <row r="173" spans="1:44" ht="15.75" customHeight="1" x14ac:dyDescent="0.2">
      <c r="A173" s="487"/>
      <c r="B173" s="487"/>
      <c r="C173" s="61" t="s">
        <v>6319</v>
      </c>
      <c r="D173" s="160" t="s">
        <v>729</v>
      </c>
      <c r="E173" s="61" t="s">
        <v>6320</v>
      </c>
      <c r="F173" s="61" t="s">
        <v>6321</v>
      </c>
      <c r="G173" s="100">
        <v>6</v>
      </c>
      <c r="H173" s="100"/>
      <c r="I173" s="101"/>
      <c r="J173" s="41" t="s">
        <v>6322</v>
      </c>
      <c r="K173" s="252" t="s">
        <v>4777</v>
      </c>
      <c r="L173" s="252" t="s">
        <v>6303</v>
      </c>
      <c r="M173" s="252" t="s">
        <v>6304</v>
      </c>
      <c r="N173" s="252" t="s">
        <v>6305</v>
      </c>
      <c r="O173" s="83" t="s">
        <v>1043</v>
      </c>
      <c r="P173" s="281" t="s">
        <v>6323</v>
      </c>
      <c r="Q173" s="83" t="str">
        <f t="shared" si="335"/>
        <v>Ch 13 Practice 2.4.1: Expressing weeks in years and weeks</v>
      </c>
      <c r="R173" s="83" t="s">
        <v>1812</v>
      </c>
      <c r="S173" s="83" t="s">
        <v>1041</v>
      </c>
      <c r="T173" s="83" t="s">
        <v>1042</v>
      </c>
      <c r="U173" s="102" t="s">
        <v>37</v>
      </c>
      <c r="V173" s="102" t="s">
        <v>6268</v>
      </c>
      <c r="W173" s="104">
        <v>9789814969413</v>
      </c>
      <c r="X173" s="282">
        <v>109</v>
      </c>
      <c r="Y173" s="102" t="s">
        <v>2600</v>
      </c>
      <c r="Z173" s="102" t="s">
        <v>6307</v>
      </c>
      <c r="AA173" s="102" t="s">
        <v>6308</v>
      </c>
      <c r="AB173" s="61" t="str">
        <f t="shared" si="0"/>
        <v>3.162 Expressing weeks in years and weeks M3ME-IVa-9</v>
      </c>
      <c r="AC173" s="102" t="str">
        <f t="shared" ref="AC173:AD173" si="378">Y173</f>
        <v>2. Measurement</v>
      </c>
      <c r="AD173" s="102" t="str">
        <f t="shared" si="378"/>
        <v>G3.2.05 Time: Calendar</v>
      </c>
      <c r="AE173" s="83" t="str">
        <f t="shared" si="2"/>
        <v>M3ME-IVa-9</v>
      </c>
      <c r="AF173" s="102" t="str">
        <f t="shared" ref="AF173:AG173" si="379">M173</f>
        <v>M3ME-IVa-9: Visualizes, and represents, and converts time measure from days to week, month and year and vice versa, from weeks to months and year and vice versa and from months to year and vice versa.</v>
      </c>
      <c r="AG173" s="84" t="str">
        <f t="shared" si="379"/>
        <v>3.064 Visualizes, and represents, and converts time measure M3ME-IVa-9</v>
      </c>
      <c r="AH173" s="107">
        <v>13</v>
      </c>
      <c r="AI173" s="107"/>
      <c r="AJ173" s="107"/>
      <c r="AK173" s="102"/>
      <c r="AL173" s="83"/>
      <c r="AM173" s="102"/>
      <c r="AN173" s="102"/>
      <c r="AO173" s="103"/>
      <c r="AP173" s="103" t="s">
        <v>1818</v>
      </c>
      <c r="AQ173" s="103" t="str">
        <f t="shared" si="186"/>
        <v>Completed</v>
      </c>
      <c r="AR173" s="103"/>
    </row>
    <row r="174" spans="1:44" ht="15.75" customHeight="1" x14ac:dyDescent="0.2">
      <c r="A174" s="487"/>
      <c r="B174" s="487"/>
      <c r="C174" s="61" t="s">
        <v>6324</v>
      </c>
      <c r="D174" s="177" t="s">
        <v>6325</v>
      </c>
      <c r="E174" s="177" t="s">
        <v>6326</v>
      </c>
      <c r="F174" s="177" t="s">
        <v>6327</v>
      </c>
      <c r="G174" s="100">
        <v>7</v>
      </c>
      <c r="H174" s="100" t="s">
        <v>6328</v>
      </c>
      <c r="I174" s="101"/>
      <c r="J174" s="41" t="s">
        <v>6329</v>
      </c>
      <c r="K174" s="252" t="s">
        <v>4777</v>
      </c>
      <c r="L174" s="252" t="s">
        <v>6303</v>
      </c>
      <c r="M174" s="252" t="s">
        <v>6304</v>
      </c>
      <c r="N174" s="252" t="s">
        <v>6305</v>
      </c>
      <c r="O174" s="83" t="s">
        <v>1043</v>
      </c>
      <c r="P174" s="83" t="str">
        <f t="shared" ref="P174:Q174" si="380">D174</f>
        <v>PH_G3_C13_P2.5.1</v>
      </c>
      <c r="Q174" s="83" t="str">
        <f t="shared" si="380"/>
        <v>Ch 13 Practice 2.5.1: Expressing years and days in days</v>
      </c>
      <c r="R174" s="83" t="s">
        <v>1812</v>
      </c>
      <c r="S174" s="83" t="s">
        <v>1041</v>
      </c>
      <c r="T174" s="83" t="s">
        <v>1042</v>
      </c>
      <c r="U174" s="102" t="s">
        <v>37</v>
      </c>
      <c r="V174" s="102" t="s">
        <v>6268</v>
      </c>
      <c r="W174" s="104">
        <v>9789814969413</v>
      </c>
      <c r="X174" s="282">
        <v>111</v>
      </c>
      <c r="Y174" s="102" t="s">
        <v>2600</v>
      </c>
      <c r="Z174" s="102" t="s">
        <v>6307</v>
      </c>
      <c r="AA174" s="102" t="s">
        <v>6308</v>
      </c>
      <c r="AB174" s="61" t="str">
        <f t="shared" si="0"/>
        <v>3.163 Expressing years and days in days M3ME-IVa-9</v>
      </c>
      <c r="AC174" s="102" t="str">
        <f t="shared" ref="AC174:AD174" si="381">Y174</f>
        <v>2. Measurement</v>
      </c>
      <c r="AD174" s="102" t="str">
        <f t="shared" si="381"/>
        <v>G3.2.05 Time: Calendar</v>
      </c>
      <c r="AE174" s="83" t="str">
        <f t="shared" si="2"/>
        <v>M3ME-IVa-9</v>
      </c>
      <c r="AF174" s="102" t="str">
        <f t="shared" ref="AF174:AG174" si="382">M174</f>
        <v>M3ME-IVa-9: Visualizes, and represents, and converts time measure from days to week, month and year and vice versa, from weeks to months and year and vice versa and from months to year and vice versa.</v>
      </c>
      <c r="AG174" s="84" t="str">
        <f t="shared" si="382"/>
        <v>3.064 Visualizes, and represents, and converts time measure M3ME-IVa-9</v>
      </c>
      <c r="AH174" s="107">
        <v>13</v>
      </c>
      <c r="AI174" s="107"/>
      <c r="AJ174" s="107"/>
      <c r="AK174" s="102"/>
      <c r="AL174" s="83"/>
      <c r="AM174" s="102"/>
      <c r="AN174" s="102"/>
      <c r="AO174" s="103"/>
      <c r="AP174" s="103" t="s">
        <v>1818</v>
      </c>
      <c r="AQ174" s="103" t="str">
        <f t="shared" si="186"/>
        <v>Completed</v>
      </c>
      <c r="AR174" s="103"/>
    </row>
    <row r="175" spans="1:44" ht="15.75" customHeight="1" x14ac:dyDescent="0.2">
      <c r="A175" s="487"/>
      <c r="B175" s="487"/>
      <c r="C175" s="61" t="s">
        <v>6330</v>
      </c>
      <c r="D175" s="177" t="s">
        <v>6331</v>
      </c>
      <c r="E175" s="177" t="s">
        <v>6332</v>
      </c>
      <c r="F175" s="177" t="s">
        <v>6333</v>
      </c>
      <c r="G175" s="100">
        <v>7</v>
      </c>
      <c r="H175" s="100"/>
      <c r="I175" s="101"/>
      <c r="J175" s="41" t="s">
        <v>6334</v>
      </c>
      <c r="K175" s="252" t="s">
        <v>4777</v>
      </c>
      <c r="L175" s="252" t="s">
        <v>6303</v>
      </c>
      <c r="M175" s="252" t="s">
        <v>6304</v>
      </c>
      <c r="N175" s="252" t="s">
        <v>6305</v>
      </c>
      <c r="O175" s="83" t="s">
        <v>1043</v>
      </c>
      <c r="P175" s="102" t="str">
        <f t="shared" ref="P175:Q175" si="383">D175</f>
        <v>PH_G3_C13_P2.6.1</v>
      </c>
      <c r="Q175" s="83" t="str">
        <f t="shared" si="383"/>
        <v>Ch 13 Practice 2.6.1: Expressing days in years and days</v>
      </c>
      <c r="R175" s="83" t="s">
        <v>1812</v>
      </c>
      <c r="S175" s="83" t="s">
        <v>1041</v>
      </c>
      <c r="T175" s="83" t="s">
        <v>1042</v>
      </c>
      <c r="U175" s="102" t="s">
        <v>37</v>
      </c>
      <c r="V175" s="102" t="s">
        <v>6268</v>
      </c>
      <c r="W175" s="104">
        <v>9789814969413</v>
      </c>
      <c r="X175" s="282">
        <v>111</v>
      </c>
      <c r="Y175" s="102" t="s">
        <v>2600</v>
      </c>
      <c r="Z175" s="102" t="s">
        <v>6307</v>
      </c>
      <c r="AA175" s="102" t="s">
        <v>6308</v>
      </c>
      <c r="AB175" s="61" t="str">
        <f t="shared" si="0"/>
        <v>3.164 Expressing days in years and days M3ME-IVa-9</v>
      </c>
      <c r="AC175" s="102" t="str">
        <f t="shared" ref="AC175:AD175" si="384">Y175</f>
        <v>2. Measurement</v>
      </c>
      <c r="AD175" s="102" t="str">
        <f t="shared" si="384"/>
        <v>G3.2.05 Time: Calendar</v>
      </c>
      <c r="AE175" s="83" t="str">
        <f t="shared" si="2"/>
        <v>M3ME-IVa-9</v>
      </c>
      <c r="AF175" s="102" t="str">
        <f t="shared" ref="AF175:AG175" si="385">M175</f>
        <v>M3ME-IVa-9: Visualizes, and represents, and converts time measure from days to week, month and year and vice versa, from weeks to months and year and vice versa and from months to year and vice versa.</v>
      </c>
      <c r="AG175" s="84" t="str">
        <f t="shared" si="385"/>
        <v>3.064 Visualizes, and represents, and converts time measure M3ME-IVa-9</v>
      </c>
      <c r="AH175" s="107">
        <v>13</v>
      </c>
      <c r="AI175" s="107"/>
      <c r="AJ175" s="107"/>
      <c r="AK175" s="102"/>
      <c r="AL175" s="83"/>
      <c r="AM175" s="102"/>
      <c r="AN175" s="102"/>
      <c r="AO175" s="103"/>
      <c r="AP175" s="103" t="s">
        <v>1818</v>
      </c>
      <c r="AQ175" s="103" t="str">
        <f t="shared" si="186"/>
        <v>Completed</v>
      </c>
      <c r="AR175" s="103"/>
    </row>
    <row r="176" spans="1:44" ht="15.75" customHeight="1" x14ac:dyDescent="0.2">
      <c r="A176" s="487"/>
      <c r="B176" s="487"/>
      <c r="C176" s="61" t="s">
        <v>6335</v>
      </c>
      <c r="D176" s="160" t="s">
        <v>726</v>
      </c>
      <c r="E176" s="61" t="s">
        <v>6336</v>
      </c>
      <c r="F176" s="61" t="s">
        <v>6337</v>
      </c>
      <c r="G176" s="100">
        <v>8</v>
      </c>
      <c r="H176" s="100" t="s">
        <v>6338</v>
      </c>
      <c r="I176" s="101"/>
      <c r="J176" s="41" t="s">
        <v>6339</v>
      </c>
      <c r="K176" s="252" t="s">
        <v>4777</v>
      </c>
      <c r="L176" s="252" t="s">
        <v>6303</v>
      </c>
      <c r="M176" s="252" t="s">
        <v>6304</v>
      </c>
      <c r="N176" s="252" t="s">
        <v>6305</v>
      </c>
      <c r="O176" s="83" t="s">
        <v>1043</v>
      </c>
      <c r="P176" s="281" t="s">
        <v>6340</v>
      </c>
      <c r="Q176" s="83" t="str">
        <f t="shared" ref="Q176:Q177" si="386">E176</f>
        <v>Ch 13 Practice 2.7.1: Expressing months and weeks in weeks</v>
      </c>
      <c r="R176" s="83" t="s">
        <v>1812</v>
      </c>
      <c r="S176" s="83" t="s">
        <v>1041</v>
      </c>
      <c r="T176" s="83" t="s">
        <v>1042</v>
      </c>
      <c r="U176" s="102" t="s">
        <v>37</v>
      </c>
      <c r="V176" s="102" t="s">
        <v>6268</v>
      </c>
      <c r="W176" s="104">
        <v>9789814969413</v>
      </c>
      <c r="X176" s="282">
        <v>113</v>
      </c>
      <c r="Y176" s="102" t="s">
        <v>2600</v>
      </c>
      <c r="Z176" s="102" t="s">
        <v>6307</v>
      </c>
      <c r="AA176" s="102" t="s">
        <v>6308</v>
      </c>
      <c r="AB176" s="61" t="str">
        <f t="shared" si="0"/>
        <v>3.165 Expressing months and weeks in weeks M3ME-IVa-9</v>
      </c>
      <c r="AC176" s="102" t="str">
        <f t="shared" ref="AC176:AD176" si="387">Y176</f>
        <v>2. Measurement</v>
      </c>
      <c r="AD176" s="102" t="str">
        <f t="shared" si="387"/>
        <v>G3.2.05 Time: Calendar</v>
      </c>
      <c r="AE176" s="83" t="str">
        <f t="shared" si="2"/>
        <v>M3ME-IVa-9</v>
      </c>
      <c r="AF176" s="102" t="str">
        <f t="shared" ref="AF176:AG176" si="388">M176</f>
        <v>M3ME-IVa-9: Visualizes, and represents, and converts time measure from days to week, month and year and vice versa, from weeks to months and year and vice versa and from months to year and vice versa.</v>
      </c>
      <c r="AG176" s="84" t="str">
        <f t="shared" si="388"/>
        <v>3.064 Visualizes, and represents, and converts time measure M3ME-IVa-9</v>
      </c>
      <c r="AH176" s="107">
        <v>13</v>
      </c>
      <c r="AI176" s="107"/>
      <c r="AJ176" s="107"/>
      <c r="AK176" s="102"/>
      <c r="AL176" s="83"/>
      <c r="AM176" s="102"/>
      <c r="AN176" s="102"/>
      <c r="AO176" s="103"/>
      <c r="AP176" s="103" t="s">
        <v>1818</v>
      </c>
      <c r="AQ176" s="103" t="str">
        <f t="shared" si="186"/>
        <v>Completed</v>
      </c>
      <c r="AR176" s="103"/>
    </row>
    <row r="177" spans="1:44" ht="15.75" customHeight="1" x14ac:dyDescent="0.2">
      <c r="A177" s="487"/>
      <c r="B177" s="487"/>
      <c r="C177" s="61" t="s">
        <v>6341</v>
      </c>
      <c r="D177" s="160" t="s">
        <v>729</v>
      </c>
      <c r="E177" s="61" t="s">
        <v>6342</v>
      </c>
      <c r="F177" s="61" t="s">
        <v>6343</v>
      </c>
      <c r="G177" s="100">
        <v>8</v>
      </c>
      <c r="H177" s="100"/>
      <c r="I177" s="101"/>
      <c r="J177" s="41" t="s">
        <v>6344</v>
      </c>
      <c r="K177" s="252" t="s">
        <v>4777</v>
      </c>
      <c r="L177" s="252" t="s">
        <v>6303</v>
      </c>
      <c r="M177" s="252" t="s">
        <v>6304</v>
      </c>
      <c r="N177" s="252" t="s">
        <v>6305</v>
      </c>
      <c r="O177" s="83" t="s">
        <v>1043</v>
      </c>
      <c r="P177" s="281"/>
      <c r="Q177" s="83" t="str">
        <f t="shared" si="386"/>
        <v>Ch 13 Practice 2.8.1: Expressing weeks in months and weeks</v>
      </c>
      <c r="R177" s="83" t="s">
        <v>1812</v>
      </c>
      <c r="S177" s="83" t="s">
        <v>1041</v>
      </c>
      <c r="T177" s="83" t="s">
        <v>1042</v>
      </c>
      <c r="U177" s="102" t="s">
        <v>37</v>
      </c>
      <c r="V177" s="102" t="s">
        <v>6268</v>
      </c>
      <c r="W177" s="104">
        <v>9789814969413</v>
      </c>
      <c r="X177" s="282">
        <v>113</v>
      </c>
      <c r="Y177" s="102" t="s">
        <v>2600</v>
      </c>
      <c r="Z177" s="102" t="s">
        <v>6307</v>
      </c>
      <c r="AA177" s="102" t="s">
        <v>6308</v>
      </c>
      <c r="AB177" s="61" t="str">
        <f t="shared" si="0"/>
        <v>3.166 Expressing weeks in months and weeks M3ME-IVa-9</v>
      </c>
      <c r="AC177" s="102" t="str">
        <f t="shared" ref="AC177:AD177" si="389">Y177</f>
        <v>2. Measurement</v>
      </c>
      <c r="AD177" s="102" t="str">
        <f t="shared" si="389"/>
        <v>G3.2.05 Time: Calendar</v>
      </c>
      <c r="AE177" s="83" t="str">
        <f t="shared" si="2"/>
        <v>M3ME-IVa-9</v>
      </c>
      <c r="AF177" s="102" t="str">
        <f t="shared" ref="AF177:AG177" si="390">M177</f>
        <v>M3ME-IVa-9: Visualizes, and represents, and converts time measure from days to week, month and year and vice versa, from weeks to months and year and vice versa and from months to year and vice versa.</v>
      </c>
      <c r="AG177" s="84" t="str">
        <f t="shared" si="390"/>
        <v>3.064 Visualizes, and represents, and converts time measure M3ME-IVa-9</v>
      </c>
      <c r="AH177" s="107">
        <v>13</v>
      </c>
      <c r="AI177" s="107"/>
      <c r="AJ177" s="107"/>
      <c r="AK177" s="102"/>
      <c r="AL177" s="83"/>
      <c r="AM177" s="102"/>
      <c r="AN177" s="102"/>
      <c r="AO177" s="103"/>
      <c r="AP177" s="103" t="s">
        <v>1818</v>
      </c>
      <c r="AQ177" s="103" t="str">
        <f t="shared" si="186"/>
        <v>Completed</v>
      </c>
      <c r="AR177" s="103"/>
    </row>
    <row r="178" spans="1:44" ht="15.75" customHeight="1" x14ac:dyDescent="0.2">
      <c r="A178" s="487"/>
      <c r="B178" s="487"/>
      <c r="C178" s="61" t="s">
        <v>6345</v>
      </c>
      <c r="D178" s="177" t="s">
        <v>6346</v>
      </c>
      <c r="E178" s="177" t="s">
        <v>6347</v>
      </c>
      <c r="F178" s="177" t="s">
        <v>6348</v>
      </c>
      <c r="G178" s="100">
        <v>9</v>
      </c>
      <c r="H178" s="100"/>
      <c r="I178" s="101"/>
      <c r="J178" s="41" t="s">
        <v>6349</v>
      </c>
      <c r="K178" s="252" t="s">
        <v>4777</v>
      </c>
      <c r="L178" s="252" t="s">
        <v>6303</v>
      </c>
      <c r="M178" s="252" t="s">
        <v>6304</v>
      </c>
      <c r="N178" s="252" t="s">
        <v>6305</v>
      </c>
      <c r="O178" s="83" t="s">
        <v>1043</v>
      </c>
      <c r="P178" s="102" t="str">
        <f t="shared" ref="P178:Q178" si="391">D178</f>
        <v>PH_G3_C13_P2.9.1</v>
      </c>
      <c r="Q178" s="83" t="str">
        <f t="shared" si="391"/>
        <v>Ch 13 Practice 2.9.1: Expressing months and days in days</v>
      </c>
      <c r="R178" s="83" t="s">
        <v>1812</v>
      </c>
      <c r="S178" s="83" t="s">
        <v>1041</v>
      </c>
      <c r="T178" s="83" t="s">
        <v>1042</v>
      </c>
      <c r="U178" s="102" t="s">
        <v>37</v>
      </c>
      <c r="V178" s="102" t="s">
        <v>6268</v>
      </c>
      <c r="W178" s="104">
        <v>9789814969413</v>
      </c>
      <c r="X178" s="282">
        <v>115</v>
      </c>
      <c r="Y178" s="102" t="s">
        <v>2600</v>
      </c>
      <c r="Z178" s="102" t="s">
        <v>6307</v>
      </c>
      <c r="AA178" s="102" t="s">
        <v>6308</v>
      </c>
      <c r="AB178" s="61" t="str">
        <f t="shared" si="0"/>
        <v>3.167 Expressing months and days in days M3ME-IVa-9</v>
      </c>
      <c r="AC178" s="102" t="str">
        <f t="shared" ref="AC178:AD178" si="392">Y178</f>
        <v>2. Measurement</v>
      </c>
      <c r="AD178" s="102" t="str">
        <f t="shared" si="392"/>
        <v>G3.2.05 Time: Calendar</v>
      </c>
      <c r="AE178" s="83" t="str">
        <f t="shared" si="2"/>
        <v>M3ME-IVa-9</v>
      </c>
      <c r="AF178" s="102" t="str">
        <f t="shared" ref="AF178:AG178" si="393">M178</f>
        <v>M3ME-IVa-9: Visualizes, and represents, and converts time measure from days to week, month and year and vice versa, from weeks to months and year and vice versa and from months to year and vice versa.</v>
      </c>
      <c r="AG178" s="84" t="str">
        <f t="shared" si="393"/>
        <v>3.064 Visualizes, and represents, and converts time measure M3ME-IVa-9</v>
      </c>
      <c r="AH178" s="107">
        <v>13</v>
      </c>
      <c r="AI178" s="107"/>
      <c r="AJ178" s="107"/>
      <c r="AK178" s="102"/>
      <c r="AL178" s="83"/>
      <c r="AM178" s="102"/>
      <c r="AN178" s="102"/>
      <c r="AO178" s="103"/>
      <c r="AP178" s="103" t="s">
        <v>1818</v>
      </c>
      <c r="AQ178" s="103" t="str">
        <f t="shared" si="186"/>
        <v>Completed</v>
      </c>
      <c r="AR178" s="103"/>
    </row>
    <row r="179" spans="1:44" ht="15.75" customHeight="1" x14ac:dyDescent="0.2">
      <c r="A179" s="487"/>
      <c r="B179" s="487"/>
      <c r="C179" s="61" t="s">
        <v>6350</v>
      </c>
      <c r="D179" s="177" t="s">
        <v>6351</v>
      </c>
      <c r="E179" s="177" t="s">
        <v>6352</v>
      </c>
      <c r="F179" s="177" t="s">
        <v>6353</v>
      </c>
      <c r="G179" s="100">
        <v>10</v>
      </c>
      <c r="H179" s="100"/>
      <c r="I179" s="101"/>
      <c r="J179" s="41" t="s">
        <v>6354</v>
      </c>
      <c r="K179" s="252" t="s">
        <v>4777</v>
      </c>
      <c r="L179" s="252" t="s">
        <v>6303</v>
      </c>
      <c r="M179" s="252" t="s">
        <v>6304</v>
      </c>
      <c r="N179" s="252" t="s">
        <v>6305</v>
      </c>
      <c r="O179" s="83" t="s">
        <v>1043</v>
      </c>
      <c r="P179" s="102" t="str">
        <f t="shared" ref="P179:Q179" si="394">D179</f>
        <v>PH_G3_C13_P2.10.1</v>
      </c>
      <c r="Q179" s="83" t="str">
        <f t="shared" si="394"/>
        <v>Ch 13 Practice 2.10.1: Expressing days in months and days</v>
      </c>
      <c r="R179" s="83" t="s">
        <v>1812</v>
      </c>
      <c r="S179" s="83" t="s">
        <v>1041</v>
      </c>
      <c r="T179" s="83" t="s">
        <v>1042</v>
      </c>
      <c r="U179" s="102" t="s">
        <v>37</v>
      </c>
      <c r="V179" s="102" t="s">
        <v>6268</v>
      </c>
      <c r="W179" s="104">
        <v>9789814969413</v>
      </c>
      <c r="X179" s="282">
        <v>115</v>
      </c>
      <c r="Y179" s="102" t="s">
        <v>2600</v>
      </c>
      <c r="Z179" s="102" t="s">
        <v>6307</v>
      </c>
      <c r="AA179" s="102" t="s">
        <v>6308</v>
      </c>
      <c r="AB179" s="61" t="str">
        <f t="shared" si="0"/>
        <v>3.168 Expressing days in months and days M3ME-IVa-9</v>
      </c>
      <c r="AC179" s="102" t="str">
        <f t="shared" ref="AC179:AD179" si="395">Y179</f>
        <v>2. Measurement</v>
      </c>
      <c r="AD179" s="102" t="str">
        <f t="shared" si="395"/>
        <v>G3.2.05 Time: Calendar</v>
      </c>
      <c r="AE179" s="83" t="str">
        <f t="shared" si="2"/>
        <v>M3ME-IVa-9</v>
      </c>
      <c r="AF179" s="102" t="str">
        <f t="shared" ref="AF179:AG179" si="396">M179</f>
        <v>M3ME-IVa-9: Visualizes, and represents, and converts time measure from days to week, month and year and vice versa, from weeks to months and year and vice versa and from months to year and vice versa.</v>
      </c>
      <c r="AG179" s="84" t="str">
        <f t="shared" si="396"/>
        <v>3.064 Visualizes, and represents, and converts time measure M3ME-IVa-9</v>
      </c>
      <c r="AH179" s="107">
        <v>13</v>
      </c>
      <c r="AI179" s="107"/>
      <c r="AJ179" s="107"/>
      <c r="AK179" s="102"/>
      <c r="AL179" s="83"/>
      <c r="AM179" s="102"/>
      <c r="AN179" s="102"/>
      <c r="AO179" s="103"/>
      <c r="AP179" s="103" t="s">
        <v>1818</v>
      </c>
      <c r="AQ179" s="103" t="str">
        <f t="shared" si="186"/>
        <v>Completed</v>
      </c>
      <c r="AR179" s="103"/>
    </row>
    <row r="180" spans="1:44" ht="15.75" customHeight="1" x14ac:dyDescent="0.2">
      <c r="A180" s="487"/>
      <c r="B180" s="487"/>
      <c r="C180" s="61" t="s">
        <v>6355</v>
      </c>
      <c r="D180" s="61" t="s">
        <v>733</v>
      </c>
      <c r="E180" s="61" t="s">
        <v>6356</v>
      </c>
      <c r="F180" s="61" t="s">
        <v>6357</v>
      </c>
      <c r="G180" s="100">
        <v>11</v>
      </c>
      <c r="H180" s="100"/>
      <c r="I180" s="101"/>
      <c r="J180" s="41" t="s">
        <v>6358</v>
      </c>
      <c r="K180" s="252" t="s">
        <v>4777</v>
      </c>
      <c r="L180" s="252" t="s">
        <v>6303</v>
      </c>
      <c r="M180" s="252" t="s">
        <v>6304</v>
      </c>
      <c r="N180" s="252" t="s">
        <v>6305</v>
      </c>
      <c r="O180" s="83" t="s">
        <v>1043</v>
      </c>
      <c r="P180" s="281" t="s">
        <v>6359</v>
      </c>
      <c r="Q180" s="83" t="str">
        <f t="shared" ref="Q180:Q181" si="397">E180</f>
        <v>Ch 13 Practice 2.11.1: Expressing weeks and days in days</v>
      </c>
      <c r="R180" s="83" t="s">
        <v>1812</v>
      </c>
      <c r="S180" s="83" t="s">
        <v>1041</v>
      </c>
      <c r="T180" s="83" t="s">
        <v>1042</v>
      </c>
      <c r="U180" s="102" t="s">
        <v>37</v>
      </c>
      <c r="V180" s="102" t="s">
        <v>6268</v>
      </c>
      <c r="W180" s="104">
        <v>9789814969413</v>
      </c>
      <c r="X180" s="282">
        <v>117</v>
      </c>
      <c r="Y180" s="102" t="s">
        <v>2600</v>
      </c>
      <c r="Z180" s="102" t="s">
        <v>6307</v>
      </c>
      <c r="AA180" s="102" t="s">
        <v>6308</v>
      </c>
      <c r="AB180" s="61" t="str">
        <f t="shared" si="0"/>
        <v>3.169 Expressing weeks and days in days M3ME-IVa-9</v>
      </c>
      <c r="AC180" s="102" t="str">
        <f t="shared" ref="AC180:AD180" si="398">Y180</f>
        <v>2. Measurement</v>
      </c>
      <c r="AD180" s="102" t="str">
        <f t="shared" si="398"/>
        <v>G3.2.05 Time: Calendar</v>
      </c>
      <c r="AE180" s="83" t="str">
        <f t="shared" si="2"/>
        <v>M3ME-IVa-9</v>
      </c>
      <c r="AF180" s="102" t="str">
        <f t="shared" ref="AF180:AG180" si="399">M180</f>
        <v>M3ME-IVa-9: Visualizes, and represents, and converts time measure from days to week, month and year and vice versa, from weeks to months and year and vice versa and from months to year and vice versa.</v>
      </c>
      <c r="AG180" s="84" t="str">
        <f t="shared" si="399"/>
        <v>3.064 Visualizes, and represents, and converts time measure M3ME-IVa-9</v>
      </c>
      <c r="AH180" s="107">
        <v>13</v>
      </c>
      <c r="AI180" s="107"/>
      <c r="AJ180" s="107"/>
      <c r="AK180" s="102"/>
      <c r="AL180" s="83"/>
      <c r="AM180" s="102"/>
      <c r="AN180" s="102"/>
      <c r="AO180" s="103"/>
      <c r="AP180" s="103" t="s">
        <v>1818</v>
      </c>
      <c r="AQ180" s="103" t="str">
        <f t="shared" si="186"/>
        <v>Completed</v>
      </c>
      <c r="AR180" s="103"/>
    </row>
    <row r="181" spans="1:44" ht="15.75" customHeight="1" x14ac:dyDescent="0.2">
      <c r="A181" s="487"/>
      <c r="B181" s="487"/>
      <c r="C181" s="61" t="s">
        <v>6360</v>
      </c>
      <c r="D181" s="61" t="s">
        <v>736</v>
      </c>
      <c r="E181" s="61" t="s">
        <v>6361</v>
      </c>
      <c r="F181" s="61" t="s">
        <v>6362</v>
      </c>
      <c r="G181" s="100">
        <v>12</v>
      </c>
      <c r="H181" s="100"/>
      <c r="I181" s="101"/>
      <c r="J181" s="41" t="s">
        <v>6363</v>
      </c>
      <c r="K181" s="252" t="s">
        <v>4777</v>
      </c>
      <c r="L181" s="252" t="s">
        <v>6303</v>
      </c>
      <c r="M181" s="252" t="s">
        <v>6304</v>
      </c>
      <c r="N181" s="252" t="s">
        <v>6305</v>
      </c>
      <c r="O181" s="83" t="s">
        <v>1043</v>
      </c>
      <c r="P181" s="281" t="s">
        <v>6364</v>
      </c>
      <c r="Q181" s="83" t="str">
        <f t="shared" si="397"/>
        <v>Ch 13 Practice 2.12.1: Expressing days in weeks and days</v>
      </c>
      <c r="R181" s="83" t="s">
        <v>1812</v>
      </c>
      <c r="S181" s="83" t="s">
        <v>1041</v>
      </c>
      <c r="T181" s="83" t="s">
        <v>1042</v>
      </c>
      <c r="U181" s="102" t="s">
        <v>37</v>
      </c>
      <c r="V181" s="102" t="s">
        <v>6268</v>
      </c>
      <c r="W181" s="104">
        <v>9789814969413</v>
      </c>
      <c r="X181" s="282">
        <v>117</v>
      </c>
      <c r="Y181" s="102" t="s">
        <v>2600</v>
      </c>
      <c r="Z181" s="102" t="s">
        <v>6307</v>
      </c>
      <c r="AA181" s="102" t="s">
        <v>6308</v>
      </c>
      <c r="AB181" s="61" t="str">
        <f t="shared" si="0"/>
        <v>3.170 Expressing days in weeks and days M3ME-IVa-9</v>
      </c>
      <c r="AC181" s="102" t="str">
        <f t="shared" ref="AC181:AD181" si="400">Y181</f>
        <v>2. Measurement</v>
      </c>
      <c r="AD181" s="102" t="str">
        <f t="shared" si="400"/>
        <v>G3.2.05 Time: Calendar</v>
      </c>
      <c r="AE181" s="83" t="str">
        <f t="shared" si="2"/>
        <v>M3ME-IVa-9</v>
      </c>
      <c r="AF181" s="102" t="str">
        <f t="shared" ref="AF181:AG181" si="401">M181</f>
        <v>M3ME-IVa-9: Visualizes, and represents, and converts time measure from days to week, month and year and vice versa, from weeks to months and year and vice versa and from months to year and vice versa.</v>
      </c>
      <c r="AG181" s="84" t="str">
        <f t="shared" si="401"/>
        <v>3.064 Visualizes, and represents, and converts time measure M3ME-IVa-9</v>
      </c>
      <c r="AH181" s="107">
        <v>13</v>
      </c>
      <c r="AI181" s="107"/>
      <c r="AJ181" s="107"/>
      <c r="AK181" s="102"/>
      <c r="AL181" s="83"/>
      <c r="AM181" s="102"/>
      <c r="AN181" s="102"/>
      <c r="AO181" s="103"/>
      <c r="AP181" s="103" t="s">
        <v>1818</v>
      </c>
      <c r="AQ181" s="103" t="str">
        <f t="shared" si="186"/>
        <v>Completed</v>
      </c>
      <c r="AR181" s="103"/>
    </row>
    <row r="182" spans="1:44" ht="15.75" customHeight="1" x14ac:dyDescent="0.2">
      <c r="A182" s="487"/>
      <c r="B182" s="487"/>
      <c r="C182" s="61" t="s">
        <v>6365</v>
      </c>
      <c r="D182" s="177" t="s">
        <v>6366</v>
      </c>
      <c r="E182" s="177" t="s">
        <v>6367</v>
      </c>
      <c r="F182" s="177" t="s">
        <v>6368</v>
      </c>
      <c r="G182" s="100">
        <v>13</v>
      </c>
      <c r="H182" s="100"/>
      <c r="I182" s="101"/>
      <c r="J182" s="41" t="s">
        <v>6369</v>
      </c>
      <c r="K182" s="252" t="s">
        <v>4777</v>
      </c>
      <c r="L182" s="252" t="s">
        <v>6303</v>
      </c>
      <c r="M182" s="252" t="s">
        <v>6304</v>
      </c>
      <c r="N182" s="252" t="s">
        <v>6305</v>
      </c>
      <c r="O182" s="83" t="s">
        <v>1043</v>
      </c>
      <c r="P182" s="102" t="str">
        <f t="shared" ref="P182:Q182" si="402">D182</f>
        <v>PH_G3_C13_P2.13.1</v>
      </c>
      <c r="Q182" s="83" t="str">
        <f t="shared" si="402"/>
        <v>Ch 13 Practice 2.13.1: Expressing days and hours in hours</v>
      </c>
      <c r="R182" s="83" t="s">
        <v>1812</v>
      </c>
      <c r="S182" s="83" t="s">
        <v>1041</v>
      </c>
      <c r="T182" s="83" t="s">
        <v>1042</v>
      </c>
      <c r="U182" s="102" t="s">
        <v>37</v>
      </c>
      <c r="V182" s="102" t="s">
        <v>6268</v>
      </c>
      <c r="W182" s="104">
        <v>9789814969413</v>
      </c>
      <c r="X182" s="282">
        <v>119</v>
      </c>
      <c r="Y182" s="102" t="s">
        <v>2600</v>
      </c>
      <c r="Z182" s="102" t="s">
        <v>6307</v>
      </c>
      <c r="AA182" s="102" t="s">
        <v>6308</v>
      </c>
      <c r="AB182" s="61" t="str">
        <f t="shared" si="0"/>
        <v>3.171 Expressing days and hours in hours M3ME-IVa-9</v>
      </c>
      <c r="AC182" s="102" t="str">
        <f t="shared" ref="AC182:AD182" si="403">Y182</f>
        <v>2. Measurement</v>
      </c>
      <c r="AD182" s="102" t="str">
        <f t="shared" si="403"/>
        <v>G3.2.05 Time: Calendar</v>
      </c>
      <c r="AE182" s="83" t="str">
        <f t="shared" si="2"/>
        <v>M3ME-IVa-9</v>
      </c>
      <c r="AF182" s="102" t="str">
        <f t="shared" ref="AF182:AG182" si="404">M182</f>
        <v>M3ME-IVa-9: Visualizes, and represents, and converts time measure from days to week, month and year and vice versa, from weeks to months and year and vice versa and from months to year and vice versa.</v>
      </c>
      <c r="AG182" s="84" t="str">
        <f t="shared" si="404"/>
        <v>3.064 Visualizes, and represents, and converts time measure M3ME-IVa-9</v>
      </c>
      <c r="AH182" s="107">
        <v>13</v>
      </c>
      <c r="AI182" s="107"/>
      <c r="AJ182" s="107"/>
      <c r="AK182" s="102"/>
      <c r="AL182" s="83"/>
      <c r="AM182" s="102"/>
      <c r="AN182" s="102"/>
      <c r="AO182" s="103"/>
      <c r="AP182" s="103" t="s">
        <v>1818</v>
      </c>
      <c r="AQ182" s="103" t="str">
        <f t="shared" si="186"/>
        <v>Completed</v>
      </c>
      <c r="AR182" s="103"/>
    </row>
    <row r="183" spans="1:44" ht="15.75" customHeight="1" x14ac:dyDescent="0.2">
      <c r="A183" s="487"/>
      <c r="B183" s="471"/>
      <c r="C183" s="61" t="s">
        <v>6370</v>
      </c>
      <c r="D183" s="177" t="s">
        <v>6371</v>
      </c>
      <c r="E183" s="177" t="s">
        <v>6372</v>
      </c>
      <c r="F183" s="177" t="s">
        <v>6373</v>
      </c>
      <c r="G183" s="100">
        <v>14</v>
      </c>
      <c r="H183" s="100"/>
      <c r="I183" s="101" t="s">
        <v>4308</v>
      </c>
      <c r="J183" s="41" t="s">
        <v>6374</v>
      </c>
      <c r="K183" s="252" t="s">
        <v>4777</v>
      </c>
      <c r="L183" s="252" t="s">
        <v>6303</v>
      </c>
      <c r="M183" s="252" t="s">
        <v>6304</v>
      </c>
      <c r="N183" s="252" t="s">
        <v>6305</v>
      </c>
      <c r="O183" s="83" t="s">
        <v>1043</v>
      </c>
      <c r="P183" s="102" t="str">
        <f t="shared" ref="P183:Q183" si="405">D183</f>
        <v>PH_G3_C13_P2.14.1</v>
      </c>
      <c r="Q183" s="83" t="str">
        <f t="shared" si="405"/>
        <v>Ch 13 Practice 2.14.1: Expressing hours in days and hours</v>
      </c>
      <c r="R183" s="83" t="s">
        <v>1812</v>
      </c>
      <c r="S183" s="83" t="s">
        <v>1041</v>
      </c>
      <c r="T183" s="83" t="s">
        <v>1042</v>
      </c>
      <c r="U183" s="102" t="s">
        <v>37</v>
      </c>
      <c r="V183" s="102" t="s">
        <v>6268</v>
      </c>
      <c r="W183" s="104">
        <v>9789814969413</v>
      </c>
      <c r="X183" s="282">
        <v>119</v>
      </c>
      <c r="Y183" s="102" t="s">
        <v>2600</v>
      </c>
      <c r="Z183" s="102" t="s">
        <v>6307</v>
      </c>
      <c r="AA183" s="102" t="s">
        <v>6308</v>
      </c>
      <c r="AB183" s="61" t="str">
        <f t="shared" si="0"/>
        <v>3.172 Expressing hours in days and hours M3ME-IVa-9</v>
      </c>
      <c r="AC183" s="102" t="str">
        <f t="shared" ref="AC183:AD183" si="406">Y183</f>
        <v>2. Measurement</v>
      </c>
      <c r="AD183" s="102" t="str">
        <f t="shared" si="406"/>
        <v>G3.2.05 Time: Calendar</v>
      </c>
      <c r="AE183" s="83" t="str">
        <f t="shared" si="2"/>
        <v>M3ME-IVa-9</v>
      </c>
      <c r="AF183" s="102" t="str">
        <f t="shared" ref="AF183:AG183" si="407">M183</f>
        <v>M3ME-IVa-9: Visualizes, and represents, and converts time measure from days to week, month and year and vice versa, from weeks to months and year and vice versa and from months to year and vice versa.</v>
      </c>
      <c r="AG183" s="84" t="str">
        <f t="shared" si="407"/>
        <v>3.064 Visualizes, and represents, and converts time measure M3ME-IVa-9</v>
      </c>
      <c r="AH183" s="107">
        <v>13</v>
      </c>
      <c r="AI183" s="107"/>
      <c r="AJ183" s="107"/>
      <c r="AK183" s="102"/>
      <c r="AL183" s="83"/>
      <c r="AM183" s="102"/>
      <c r="AN183" s="102"/>
      <c r="AO183" s="103"/>
      <c r="AP183" s="103" t="s">
        <v>1818</v>
      </c>
      <c r="AQ183" s="103" t="str">
        <f t="shared" si="186"/>
        <v>Completed</v>
      </c>
      <c r="AR183" s="103"/>
    </row>
    <row r="184" spans="1:44" ht="15.75" customHeight="1" x14ac:dyDescent="0.2">
      <c r="A184" s="471"/>
      <c r="B184" s="61" t="s">
        <v>6375</v>
      </c>
      <c r="C184" s="61" t="s">
        <v>332</v>
      </c>
      <c r="D184" s="61" t="s">
        <v>6376</v>
      </c>
      <c r="E184" s="61" t="s">
        <v>6377</v>
      </c>
      <c r="F184" s="61" t="s">
        <v>6378</v>
      </c>
      <c r="G184" s="100">
        <v>15</v>
      </c>
      <c r="H184" s="100" t="s">
        <v>6379</v>
      </c>
      <c r="I184" s="101"/>
      <c r="J184" s="41" t="s">
        <v>6380</v>
      </c>
      <c r="K184" s="41" t="s">
        <v>6381</v>
      </c>
      <c r="L184" s="41" t="s">
        <v>6382</v>
      </c>
      <c r="M184" s="41" t="s">
        <v>6383</v>
      </c>
      <c r="N184" s="41" t="s">
        <v>6384</v>
      </c>
      <c r="O184" s="83" t="s">
        <v>1043</v>
      </c>
      <c r="P184" s="102" t="s">
        <v>6385</v>
      </c>
      <c r="Q184" s="83" t="str">
        <f t="shared" ref="Q184:Q192" si="408">E184</f>
        <v>Ch 13 Practice 3.1.1: Solve a 1-step or 2-step word problem involving time or other units of time</v>
      </c>
      <c r="R184" s="83" t="s">
        <v>1812</v>
      </c>
      <c r="S184" s="83" t="s">
        <v>1041</v>
      </c>
      <c r="T184" s="83" t="s">
        <v>1042</v>
      </c>
      <c r="U184" s="102" t="s">
        <v>37</v>
      </c>
      <c r="V184" s="102" t="s">
        <v>6268</v>
      </c>
      <c r="W184" s="104">
        <v>9789814969413</v>
      </c>
      <c r="X184" s="278">
        <v>125</v>
      </c>
      <c r="Y184" s="102" t="s">
        <v>2600</v>
      </c>
      <c r="Z184" s="102" t="s">
        <v>6307</v>
      </c>
      <c r="AA184" s="102" t="s">
        <v>2438</v>
      </c>
      <c r="AB184" s="61" t="str">
        <f t="shared" si="0"/>
        <v>3.173 Solve a 1-step or 2-step word problem involving time or other units of time M3ME-IVb-10</v>
      </c>
      <c r="AC184" s="102" t="str">
        <f t="shared" ref="AC184:AD184" si="409">Y184</f>
        <v>2. Measurement</v>
      </c>
      <c r="AD184" s="102" t="str">
        <f t="shared" si="409"/>
        <v>G3.2.05 Time: Calendar</v>
      </c>
      <c r="AE184" s="83" t="str">
        <f t="shared" si="2"/>
        <v>M3ME-IVb-10</v>
      </c>
      <c r="AF184" s="102" t="str">
        <f t="shared" ref="AF184:AG184" si="410">M184</f>
        <v>M3ME-IVb-10: Visualizes, and represents, and solves problems involving conversion of time measure.</v>
      </c>
      <c r="AG184" s="84" t="str">
        <f t="shared" si="410"/>
        <v>3.065 Visualizes, and represents, and solves problems involving conversion of time measure M3ME-IVb-10</v>
      </c>
      <c r="AH184" s="107">
        <v>13</v>
      </c>
      <c r="AI184" s="107"/>
      <c r="AJ184" s="107"/>
      <c r="AK184" s="102"/>
      <c r="AL184" s="83"/>
      <c r="AM184" s="102"/>
      <c r="AN184" s="102"/>
      <c r="AO184" s="103"/>
      <c r="AP184" s="103" t="s">
        <v>1818</v>
      </c>
      <c r="AQ184" s="103" t="str">
        <f t="shared" si="186"/>
        <v>Completed</v>
      </c>
      <c r="AR184" s="103"/>
    </row>
    <row r="185" spans="1:44" ht="15.75" customHeight="1" x14ac:dyDescent="0.2">
      <c r="A185" s="502" t="s">
        <v>6386</v>
      </c>
      <c r="B185" s="502" t="s">
        <v>6387</v>
      </c>
      <c r="C185" s="61" t="s">
        <v>6388</v>
      </c>
      <c r="D185" s="61" t="s">
        <v>6389</v>
      </c>
      <c r="E185" s="61" t="s">
        <v>6390</v>
      </c>
      <c r="F185" s="61" t="s">
        <v>6391</v>
      </c>
      <c r="G185" s="111">
        <v>1</v>
      </c>
      <c r="H185" s="100" t="s">
        <v>6392</v>
      </c>
      <c r="I185" s="101"/>
      <c r="J185" s="41" t="s">
        <v>6393</v>
      </c>
      <c r="K185" s="252" t="s">
        <v>6394</v>
      </c>
      <c r="L185" s="252" t="s">
        <v>6395</v>
      </c>
      <c r="M185" s="252" t="s">
        <v>6396</v>
      </c>
      <c r="N185" s="252" t="s">
        <v>6397</v>
      </c>
      <c r="O185" s="83" t="s">
        <v>1043</v>
      </c>
      <c r="P185" s="102" t="s">
        <v>6398</v>
      </c>
      <c r="Q185" s="83" t="str">
        <f t="shared" si="408"/>
        <v>Ch 14 Practice 1.1.1: Identify and name point, line, line segment and ray</v>
      </c>
      <c r="R185" s="83" t="s">
        <v>1812</v>
      </c>
      <c r="S185" s="83" t="s">
        <v>1041</v>
      </c>
      <c r="T185" s="83" t="s">
        <v>1042</v>
      </c>
      <c r="U185" s="102" t="s">
        <v>37</v>
      </c>
      <c r="V185" s="102" t="s">
        <v>6399</v>
      </c>
      <c r="W185" s="104">
        <v>9789814969413</v>
      </c>
      <c r="X185" s="278">
        <v>128</v>
      </c>
      <c r="Y185" s="102" t="s">
        <v>2481</v>
      </c>
      <c r="Z185" s="102" t="s">
        <v>6400</v>
      </c>
      <c r="AA185" s="102" t="s">
        <v>6401</v>
      </c>
      <c r="AB185" s="61" t="str">
        <f t="shared" si="0"/>
        <v>3.174 Identify and name point, line, line segment and ray M3GE-IIIe-11</v>
      </c>
      <c r="AC185" s="102" t="str">
        <f t="shared" ref="AC185:AD185" si="411">Y185</f>
        <v>3. Geometry</v>
      </c>
      <c r="AD185" s="102" t="str">
        <f t="shared" si="411"/>
        <v>G3.3.02 Angles</v>
      </c>
      <c r="AE185" s="83" t="str">
        <f t="shared" si="2"/>
        <v>M3GE-IIIe-11</v>
      </c>
      <c r="AF185" s="102" t="str">
        <f t="shared" ref="AF185:AG185" si="412">M185</f>
        <v>M3GE-IIIe-11: Recognizes and draws a point, line, line segment and ray.</v>
      </c>
      <c r="AG185" s="84" t="str">
        <f t="shared" si="412"/>
        <v>3.054 Recognizes and draws a point, line, line segment and ray M3GE-IIIe-11</v>
      </c>
      <c r="AH185" s="107">
        <v>14</v>
      </c>
      <c r="AI185" s="107"/>
      <c r="AJ185" s="107"/>
      <c r="AK185" s="102"/>
      <c r="AL185" s="83"/>
      <c r="AM185" s="102"/>
      <c r="AN185" s="102"/>
      <c r="AO185" s="103"/>
      <c r="AP185" s="103" t="s">
        <v>1818</v>
      </c>
      <c r="AQ185" s="103" t="str">
        <f t="shared" si="186"/>
        <v>Completed</v>
      </c>
      <c r="AR185" s="103"/>
    </row>
    <row r="186" spans="1:44" ht="15.75" customHeight="1" x14ac:dyDescent="0.2">
      <c r="A186" s="487"/>
      <c r="B186" s="487"/>
      <c r="C186" s="61" t="s">
        <v>6402</v>
      </c>
      <c r="D186" s="61" t="s">
        <v>6403</v>
      </c>
      <c r="E186" s="61" t="s">
        <v>6404</v>
      </c>
      <c r="F186" s="61" t="s">
        <v>6405</v>
      </c>
      <c r="G186" s="111">
        <v>2</v>
      </c>
      <c r="H186" s="100"/>
      <c r="I186" s="101"/>
      <c r="J186" s="41" t="s">
        <v>6406</v>
      </c>
      <c r="K186" s="41" t="s">
        <v>6407</v>
      </c>
      <c r="L186" s="61" t="s">
        <v>6408</v>
      </c>
      <c r="M186" s="61" t="s">
        <v>6409</v>
      </c>
      <c r="N186" s="280" t="s">
        <v>6410</v>
      </c>
      <c r="O186" s="83" t="s">
        <v>1043</v>
      </c>
      <c r="P186" s="102" t="s">
        <v>6411</v>
      </c>
      <c r="Q186" s="83" t="str">
        <f t="shared" si="408"/>
        <v>Ch 14 Practice 1.2.1: Understand the term ‘angle’</v>
      </c>
      <c r="R186" s="83" t="s">
        <v>1812</v>
      </c>
      <c r="S186" s="83" t="s">
        <v>1041</v>
      </c>
      <c r="T186" s="83" t="s">
        <v>1042</v>
      </c>
      <c r="U186" s="102" t="s">
        <v>37</v>
      </c>
      <c r="V186" s="102" t="s">
        <v>6399</v>
      </c>
      <c r="W186" s="104">
        <v>9789814969413</v>
      </c>
      <c r="X186" s="278">
        <v>128</v>
      </c>
      <c r="Y186" s="102" t="s">
        <v>2481</v>
      </c>
      <c r="Z186" s="102" t="s">
        <v>6400</v>
      </c>
      <c r="AA186" s="102" t="s">
        <v>6401</v>
      </c>
      <c r="AB186" s="61" t="str">
        <f t="shared" si="0"/>
        <v>3.175 Understand the term ‘angle’ M4GE-IIIb-14</v>
      </c>
      <c r="AC186" s="102" t="str">
        <f t="shared" ref="AC186:AD186" si="413">Y186</f>
        <v>3. Geometry</v>
      </c>
      <c r="AD186" s="102" t="str">
        <f t="shared" si="413"/>
        <v>G3.3.02 Angles</v>
      </c>
      <c r="AE186" s="83" t="str">
        <f t="shared" si="2"/>
        <v>M4GE-IIIb-14</v>
      </c>
      <c r="AF186" s="102" t="str">
        <f t="shared" ref="AF186:AG186" si="414">M186</f>
        <v>M4GE-IIIb-14: Describes and illustrates different angles (right, acute, and obtuse) using models.</v>
      </c>
      <c r="AG186" s="84" t="str">
        <f t="shared" si="414"/>
        <v>4.047 Describes and illustrates different angles M4GE-IIIb-14</v>
      </c>
      <c r="AH186" s="107">
        <v>14</v>
      </c>
      <c r="AI186" s="107"/>
      <c r="AJ186" s="107"/>
      <c r="AK186" s="102"/>
      <c r="AL186" s="83"/>
      <c r="AM186" s="102"/>
      <c r="AN186" s="102"/>
      <c r="AO186" s="103"/>
      <c r="AP186" s="103" t="s">
        <v>1818</v>
      </c>
      <c r="AQ186" s="103" t="str">
        <f t="shared" si="186"/>
        <v>Completed</v>
      </c>
      <c r="AR186" s="103"/>
    </row>
    <row r="187" spans="1:44" ht="15.75" customHeight="1" x14ac:dyDescent="0.2">
      <c r="A187" s="487"/>
      <c r="B187" s="487"/>
      <c r="C187" s="61" t="s">
        <v>6412</v>
      </c>
      <c r="D187" s="61" t="s">
        <v>6413</v>
      </c>
      <c r="E187" s="61" t="s">
        <v>6414</v>
      </c>
      <c r="F187" s="61" t="s">
        <v>6415</v>
      </c>
      <c r="G187" s="111">
        <v>3</v>
      </c>
      <c r="H187" s="100" t="s">
        <v>6416</v>
      </c>
      <c r="I187" s="101"/>
      <c r="J187" s="41" t="s">
        <v>6417</v>
      </c>
      <c r="K187" s="41" t="s">
        <v>6407</v>
      </c>
      <c r="L187" s="61" t="s">
        <v>6408</v>
      </c>
      <c r="M187" s="61" t="s">
        <v>6409</v>
      </c>
      <c r="N187" s="280" t="s">
        <v>6410</v>
      </c>
      <c r="O187" s="83" t="s">
        <v>1043</v>
      </c>
      <c r="P187" s="102" t="s">
        <v>6418</v>
      </c>
      <c r="Q187" s="83" t="str">
        <f t="shared" si="408"/>
        <v>Ch 14 Practice 1.3.1: Compare sizes of angles</v>
      </c>
      <c r="R187" s="83" t="s">
        <v>1812</v>
      </c>
      <c r="S187" s="83" t="s">
        <v>1041</v>
      </c>
      <c r="T187" s="83" t="s">
        <v>1042</v>
      </c>
      <c r="U187" s="102" t="s">
        <v>37</v>
      </c>
      <c r="V187" s="102" t="s">
        <v>6399</v>
      </c>
      <c r="W187" s="104">
        <v>9789814969413</v>
      </c>
      <c r="X187" s="278">
        <v>129</v>
      </c>
      <c r="Y187" s="102" t="s">
        <v>2481</v>
      </c>
      <c r="Z187" s="102" t="s">
        <v>6400</v>
      </c>
      <c r="AA187" s="102" t="s">
        <v>6401</v>
      </c>
      <c r="AB187" s="61" t="str">
        <f t="shared" si="0"/>
        <v>3.176 Compare sizes of angles M4GE-IIIb-14</v>
      </c>
      <c r="AC187" s="102" t="str">
        <f t="shared" ref="AC187:AD187" si="415">Y187</f>
        <v>3. Geometry</v>
      </c>
      <c r="AD187" s="102" t="str">
        <f t="shared" si="415"/>
        <v>G3.3.02 Angles</v>
      </c>
      <c r="AE187" s="83" t="str">
        <f t="shared" si="2"/>
        <v>M4GE-IIIb-14</v>
      </c>
      <c r="AF187" s="102" t="str">
        <f t="shared" ref="AF187:AG187" si="416">M187</f>
        <v>M4GE-IIIb-14: Describes and illustrates different angles (right, acute, and obtuse) using models.</v>
      </c>
      <c r="AG187" s="84" t="str">
        <f t="shared" si="416"/>
        <v>4.047 Describes and illustrates different angles M4GE-IIIb-14</v>
      </c>
      <c r="AH187" s="107">
        <v>14</v>
      </c>
      <c r="AI187" s="107"/>
      <c r="AJ187" s="107"/>
      <c r="AK187" s="102"/>
      <c r="AL187" s="83"/>
      <c r="AM187" s="102"/>
      <c r="AN187" s="102"/>
      <c r="AO187" s="103"/>
      <c r="AP187" s="103" t="s">
        <v>1818</v>
      </c>
      <c r="AQ187" s="103" t="str">
        <f t="shared" si="186"/>
        <v>Completed</v>
      </c>
      <c r="AR187" s="103"/>
    </row>
    <row r="188" spans="1:44" ht="15.75" customHeight="1" x14ac:dyDescent="0.2">
      <c r="A188" s="487"/>
      <c r="B188" s="487"/>
      <c r="C188" s="61" t="s">
        <v>6419</v>
      </c>
      <c r="D188" s="73" t="s">
        <v>6420</v>
      </c>
      <c r="E188" s="73" t="s">
        <v>6421</v>
      </c>
      <c r="F188" s="73" t="s">
        <v>6422</v>
      </c>
      <c r="G188" s="111">
        <v>4</v>
      </c>
      <c r="H188" s="100"/>
      <c r="I188" s="101"/>
      <c r="J188" s="41" t="s">
        <v>6423</v>
      </c>
      <c r="K188" s="41" t="s">
        <v>6407</v>
      </c>
      <c r="L188" s="61" t="s">
        <v>6408</v>
      </c>
      <c r="M188" s="61" t="s">
        <v>6409</v>
      </c>
      <c r="N188" s="280" t="s">
        <v>6410</v>
      </c>
      <c r="O188" s="83" t="s">
        <v>1043</v>
      </c>
      <c r="P188" s="102" t="s">
        <v>6424</v>
      </c>
      <c r="Q188" s="83" t="str">
        <f t="shared" si="408"/>
        <v>Ch 14 Practice 1.4.1: Identify angles on an object</v>
      </c>
      <c r="R188" s="83" t="s">
        <v>1812</v>
      </c>
      <c r="S188" s="83" t="s">
        <v>1041</v>
      </c>
      <c r="T188" s="83" t="s">
        <v>1042</v>
      </c>
      <c r="U188" s="102" t="s">
        <v>37</v>
      </c>
      <c r="V188" s="102" t="s">
        <v>6399</v>
      </c>
      <c r="W188" s="104">
        <v>9789814969413</v>
      </c>
      <c r="X188" s="278">
        <v>130</v>
      </c>
      <c r="Y188" s="102" t="s">
        <v>2481</v>
      </c>
      <c r="Z188" s="102" t="s">
        <v>6400</v>
      </c>
      <c r="AA188" s="102" t="s">
        <v>6401</v>
      </c>
      <c r="AB188" s="61" t="str">
        <f t="shared" si="0"/>
        <v>3.177 Identify angles on an object M4GE-IIIb-14</v>
      </c>
      <c r="AC188" s="102" t="str">
        <f t="shared" ref="AC188:AD188" si="417">Y188</f>
        <v>3. Geometry</v>
      </c>
      <c r="AD188" s="102" t="str">
        <f t="shared" si="417"/>
        <v>G3.3.02 Angles</v>
      </c>
      <c r="AE188" s="83" t="str">
        <f t="shared" si="2"/>
        <v>M4GE-IIIb-14</v>
      </c>
      <c r="AF188" s="102" t="str">
        <f t="shared" ref="AF188:AG188" si="418">M188</f>
        <v>M4GE-IIIb-14: Describes and illustrates different angles (right, acute, and obtuse) using models.</v>
      </c>
      <c r="AG188" s="84" t="str">
        <f t="shared" si="418"/>
        <v>4.047 Describes and illustrates different angles M4GE-IIIb-14</v>
      </c>
      <c r="AH188" s="107">
        <v>14</v>
      </c>
      <c r="AI188" s="107"/>
      <c r="AJ188" s="107"/>
      <c r="AK188" s="102"/>
      <c r="AL188" s="83"/>
      <c r="AM188" s="102"/>
      <c r="AN188" s="102"/>
      <c r="AO188" s="103"/>
      <c r="AP188" s="103" t="s">
        <v>1818</v>
      </c>
      <c r="AQ188" s="103" t="str">
        <f t="shared" si="186"/>
        <v>Completed</v>
      </c>
      <c r="AR188" s="103"/>
    </row>
    <row r="189" spans="1:44" ht="15.75" customHeight="1" x14ac:dyDescent="0.2">
      <c r="A189" s="487"/>
      <c r="B189" s="471"/>
      <c r="C189" s="61" t="s">
        <v>6425</v>
      </c>
      <c r="D189" s="73" t="s">
        <v>6420</v>
      </c>
      <c r="E189" s="73" t="s">
        <v>6426</v>
      </c>
      <c r="F189" s="73" t="s">
        <v>6427</v>
      </c>
      <c r="G189" s="111">
        <v>5</v>
      </c>
      <c r="H189" s="100"/>
      <c r="I189" s="101"/>
      <c r="J189" s="41" t="s">
        <v>6428</v>
      </c>
      <c r="K189" s="41" t="s">
        <v>6407</v>
      </c>
      <c r="L189" s="61" t="s">
        <v>6408</v>
      </c>
      <c r="M189" s="61" t="s">
        <v>6409</v>
      </c>
      <c r="N189" s="280" t="s">
        <v>6410</v>
      </c>
      <c r="O189" s="83" t="s">
        <v>1043</v>
      </c>
      <c r="P189" s="102" t="s">
        <v>6429</v>
      </c>
      <c r="Q189" s="83" t="str">
        <f t="shared" si="408"/>
        <v>Ch 14 Practice 1.5.1: Identify angles in a shape</v>
      </c>
      <c r="R189" s="83" t="s">
        <v>1812</v>
      </c>
      <c r="S189" s="83" t="s">
        <v>1041</v>
      </c>
      <c r="T189" s="83" t="s">
        <v>1042</v>
      </c>
      <c r="U189" s="102" t="s">
        <v>37</v>
      </c>
      <c r="V189" s="102" t="s">
        <v>6399</v>
      </c>
      <c r="W189" s="104">
        <v>9789814969413</v>
      </c>
      <c r="X189" s="278">
        <v>132</v>
      </c>
      <c r="Y189" s="102" t="s">
        <v>2481</v>
      </c>
      <c r="Z189" s="102" t="s">
        <v>6400</v>
      </c>
      <c r="AA189" s="102" t="s">
        <v>6401</v>
      </c>
      <c r="AB189" s="61" t="str">
        <f t="shared" si="0"/>
        <v>3.178 Identify angles in a shape M4GE-IIIb-14</v>
      </c>
      <c r="AC189" s="102" t="str">
        <f t="shared" ref="AC189:AD189" si="419">Y189</f>
        <v>3. Geometry</v>
      </c>
      <c r="AD189" s="102" t="str">
        <f t="shared" si="419"/>
        <v>G3.3.02 Angles</v>
      </c>
      <c r="AE189" s="83" t="str">
        <f t="shared" si="2"/>
        <v>M4GE-IIIb-14</v>
      </c>
      <c r="AF189" s="102" t="str">
        <f t="shared" ref="AF189:AG189" si="420">M189</f>
        <v>M4GE-IIIb-14: Describes and illustrates different angles (right, acute, and obtuse) using models.</v>
      </c>
      <c r="AG189" s="84" t="str">
        <f t="shared" si="420"/>
        <v>4.047 Describes and illustrates different angles M4GE-IIIb-14</v>
      </c>
      <c r="AH189" s="107">
        <v>14</v>
      </c>
      <c r="AI189" s="107"/>
      <c r="AJ189" s="107"/>
      <c r="AK189" s="102"/>
      <c r="AL189" s="83"/>
      <c r="AM189" s="102"/>
      <c r="AN189" s="102"/>
      <c r="AO189" s="103"/>
      <c r="AP189" s="103" t="s">
        <v>1818</v>
      </c>
      <c r="AQ189" s="103" t="str">
        <f t="shared" si="186"/>
        <v>Completed</v>
      </c>
      <c r="AR189" s="103"/>
    </row>
    <row r="190" spans="1:44" ht="15.75" customHeight="1" x14ac:dyDescent="0.2">
      <c r="A190" s="487"/>
      <c r="B190" s="502" t="s">
        <v>6430</v>
      </c>
      <c r="C190" s="502" t="s">
        <v>6431</v>
      </c>
      <c r="D190" s="61" t="s">
        <v>6432</v>
      </c>
      <c r="E190" s="61" t="s">
        <v>6433</v>
      </c>
      <c r="F190" s="63" t="s">
        <v>6434</v>
      </c>
      <c r="G190" s="111">
        <v>6</v>
      </c>
      <c r="H190" s="100"/>
      <c r="I190" s="101"/>
      <c r="J190" s="41" t="s">
        <v>6435</v>
      </c>
      <c r="K190" s="41" t="s">
        <v>6407</v>
      </c>
      <c r="L190" s="61" t="s">
        <v>6408</v>
      </c>
      <c r="M190" s="61" t="s">
        <v>6409</v>
      </c>
      <c r="N190" s="280" t="s">
        <v>6410</v>
      </c>
      <c r="O190" s="83" t="s">
        <v>1043</v>
      </c>
      <c r="P190" s="102" t="s">
        <v>6436</v>
      </c>
      <c r="Q190" s="83" t="str">
        <f t="shared" si="408"/>
        <v xml:space="preserve">Ch 14 Practice 2.1.1: Identifying right angles
</v>
      </c>
      <c r="R190" s="83" t="s">
        <v>1812</v>
      </c>
      <c r="S190" s="83" t="s">
        <v>1041</v>
      </c>
      <c r="T190" s="83" t="s">
        <v>1042</v>
      </c>
      <c r="U190" s="102" t="s">
        <v>37</v>
      </c>
      <c r="V190" s="102" t="s">
        <v>6399</v>
      </c>
      <c r="W190" s="104">
        <v>9789814969413</v>
      </c>
      <c r="X190" s="278">
        <v>135</v>
      </c>
      <c r="Y190" s="102" t="s">
        <v>2481</v>
      </c>
      <c r="Z190" s="102" t="s">
        <v>6400</v>
      </c>
      <c r="AA190" s="102" t="s">
        <v>6437</v>
      </c>
      <c r="AB190" s="61" t="str">
        <f t="shared" si="0"/>
        <v>3.179 Identifying right angles M4GE-IIIb-14</v>
      </c>
      <c r="AC190" s="102" t="str">
        <f t="shared" ref="AC190:AD190" si="421">Y190</f>
        <v>3. Geometry</v>
      </c>
      <c r="AD190" s="102" t="str">
        <f t="shared" si="421"/>
        <v>G3.3.02 Angles</v>
      </c>
      <c r="AE190" s="83" t="str">
        <f t="shared" si="2"/>
        <v>M4GE-IIIb-14</v>
      </c>
      <c r="AF190" s="102" t="str">
        <f t="shared" ref="AF190:AG190" si="422">M190</f>
        <v>M4GE-IIIb-14: Describes and illustrates different angles (right, acute, and obtuse) using models.</v>
      </c>
      <c r="AG190" s="84" t="str">
        <f t="shared" si="422"/>
        <v>4.047 Describes and illustrates different angles M4GE-IIIb-14</v>
      </c>
      <c r="AH190" s="107">
        <v>14</v>
      </c>
      <c r="AI190" s="107"/>
      <c r="AJ190" s="107"/>
      <c r="AK190" s="102"/>
      <c r="AL190" s="83"/>
      <c r="AM190" s="102"/>
      <c r="AN190" s="102"/>
      <c r="AO190" s="103"/>
      <c r="AP190" s="103" t="s">
        <v>1818</v>
      </c>
      <c r="AQ190" s="103" t="str">
        <f t="shared" si="186"/>
        <v>Completed</v>
      </c>
      <c r="AR190" s="103"/>
    </row>
    <row r="191" spans="1:44" ht="15.75" customHeight="1" x14ac:dyDescent="0.2">
      <c r="A191" s="487"/>
      <c r="B191" s="487"/>
      <c r="C191" s="471"/>
      <c r="D191" s="61" t="s">
        <v>6438</v>
      </c>
      <c r="E191" s="61" t="s">
        <v>6439</v>
      </c>
      <c r="F191" s="63" t="s">
        <v>6440</v>
      </c>
      <c r="G191" s="111">
        <v>7</v>
      </c>
      <c r="H191" s="100"/>
      <c r="I191" s="101"/>
      <c r="J191" s="41" t="s">
        <v>6441</v>
      </c>
      <c r="K191" s="41" t="s">
        <v>6407</v>
      </c>
      <c r="L191" s="61" t="s">
        <v>6408</v>
      </c>
      <c r="M191" s="61" t="s">
        <v>6409</v>
      </c>
      <c r="N191" s="280" t="s">
        <v>6410</v>
      </c>
      <c r="O191" s="83" t="s">
        <v>1043</v>
      </c>
      <c r="P191" s="102" t="s">
        <v>6442</v>
      </c>
      <c r="Q191" s="83" t="str">
        <f t="shared" si="408"/>
        <v>Ch 14 Practice 2.1.2: Tell whether a given angle is equal to, smaller than or bigger than a right angle</v>
      </c>
      <c r="R191" s="83" t="s">
        <v>1812</v>
      </c>
      <c r="S191" s="83" t="s">
        <v>1041</v>
      </c>
      <c r="T191" s="83" t="s">
        <v>1042</v>
      </c>
      <c r="U191" s="102" t="s">
        <v>37</v>
      </c>
      <c r="V191" s="102" t="s">
        <v>6399</v>
      </c>
      <c r="W191" s="104">
        <v>9789814969413</v>
      </c>
      <c r="X191" s="278">
        <v>135</v>
      </c>
      <c r="Y191" s="102" t="s">
        <v>2481</v>
      </c>
      <c r="Z191" s="102" t="s">
        <v>6400</v>
      </c>
      <c r="AA191" s="102" t="s">
        <v>6437</v>
      </c>
      <c r="AB191" s="61" t="str">
        <f t="shared" si="0"/>
        <v>3.180 Tell whether a given angle is equal to, smaller than or bigger than a right angle M4GE-IIIb-14</v>
      </c>
      <c r="AC191" s="102" t="str">
        <f t="shared" ref="AC191:AD191" si="423">Y191</f>
        <v>3. Geometry</v>
      </c>
      <c r="AD191" s="102" t="str">
        <f t="shared" si="423"/>
        <v>G3.3.02 Angles</v>
      </c>
      <c r="AE191" s="83" t="str">
        <f t="shared" si="2"/>
        <v>M4GE-IIIb-14</v>
      </c>
      <c r="AF191" s="102" t="str">
        <f t="shared" ref="AF191:AG191" si="424">M191</f>
        <v>M4GE-IIIb-14: Describes and illustrates different angles (right, acute, and obtuse) using models.</v>
      </c>
      <c r="AG191" s="84" t="str">
        <f t="shared" si="424"/>
        <v>4.047 Describes and illustrates different angles M4GE-IIIb-14</v>
      </c>
      <c r="AH191" s="107">
        <v>14</v>
      </c>
      <c r="AI191" s="107"/>
      <c r="AJ191" s="107"/>
      <c r="AK191" s="102"/>
      <c r="AL191" s="83"/>
      <c r="AM191" s="102"/>
      <c r="AN191" s="102"/>
      <c r="AO191" s="103"/>
      <c r="AP191" s="103" t="s">
        <v>1818</v>
      </c>
      <c r="AQ191" s="103" t="str">
        <f t="shared" si="186"/>
        <v>Completed</v>
      </c>
      <c r="AR191" s="103"/>
    </row>
    <row r="192" spans="1:44" ht="15.75" customHeight="1" x14ac:dyDescent="0.2">
      <c r="A192" s="487"/>
      <c r="B192" s="487"/>
      <c r="C192" s="502" t="s">
        <v>6443</v>
      </c>
      <c r="D192" s="61" t="s">
        <v>6444</v>
      </c>
      <c r="E192" s="61" t="s">
        <v>6445</v>
      </c>
      <c r="F192" s="63" t="s">
        <v>6446</v>
      </c>
      <c r="G192" s="111">
        <v>8</v>
      </c>
      <c r="H192" s="100"/>
      <c r="I192" s="101"/>
      <c r="J192" s="41" t="s">
        <v>6447</v>
      </c>
      <c r="K192" s="41" t="s">
        <v>6407</v>
      </c>
      <c r="L192" s="61" t="s">
        <v>6408</v>
      </c>
      <c r="M192" s="61" t="s">
        <v>6409</v>
      </c>
      <c r="N192" s="280" t="s">
        <v>6410</v>
      </c>
      <c r="O192" s="83" t="s">
        <v>1043</v>
      </c>
      <c r="P192" s="102" t="s">
        <v>6448</v>
      </c>
      <c r="Q192" s="83" t="str">
        <f t="shared" si="408"/>
        <v>Ch 14 Practice 2.2.1: Identify right angles in a shape</v>
      </c>
      <c r="R192" s="83" t="s">
        <v>1812</v>
      </c>
      <c r="S192" s="83" t="s">
        <v>1041</v>
      </c>
      <c r="T192" s="83" t="s">
        <v>1042</v>
      </c>
      <c r="U192" s="102" t="s">
        <v>37</v>
      </c>
      <c r="V192" s="102" t="s">
        <v>6399</v>
      </c>
      <c r="W192" s="104">
        <v>9789814969413</v>
      </c>
      <c r="X192" s="278">
        <v>137</v>
      </c>
      <c r="Y192" s="102" t="s">
        <v>2481</v>
      </c>
      <c r="Z192" s="102" t="s">
        <v>6400</v>
      </c>
      <c r="AA192" s="102" t="s">
        <v>6437</v>
      </c>
      <c r="AB192" s="61" t="str">
        <f t="shared" si="0"/>
        <v>3.181 Identify right angles in a shape M4GE-IIIb-14</v>
      </c>
      <c r="AC192" s="102" t="str">
        <f t="shared" ref="AC192:AD192" si="425">Y192</f>
        <v>3. Geometry</v>
      </c>
      <c r="AD192" s="102" t="str">
        <f t="shared" si="425"/>
        <v>G3.3.02 Angles</v>
      </c>
      <c r="AE192" s="83" t="str">
        <f t="shared" si="2"/>
        <v>M4GE-IIIb-14</v>
      </c>
      <c r="AF192" s="102" t="str">
        <f t="shared" ref="AF192:AG192" si="426">M192</f>
        <v>M4GE-IIIb-14: Describes and illustrates different angles (right, acute, and obtuse) using models.</v>
      </c>
      <c r="AG192" s="84" t="str">
        <f t="shared" si="426"/>
        <v>4.047 Describes and illustrates different angles M4GE-IIIb-14</v>
      </c>
      <c r="AH192" s="107">
        <v>14</v>
      </c>
      <c r="AI192" s="107"/>
      <c r="AJ192" s="107"/>
      <c r="AK192" s="102"/>
      <c r="AL192" s="83"/>
      <c r="AM192" s="102"/>
      <c r="AN192" s="102"/>
      <c r="AO192" s="103"/>
      <c r="AP192" s="103" t="s">
        <v>1818</v>
      </c>
      <c r="AQ192" s="103" t="str">
        <f t="shared" si="186"/>
        <v>Completed</v>
      </c>
      <c r="AR192" s="103"/>
    </row>
    <row r="193" spans="1:44" ht="15.75" customHeight="1" x14ac:dyDescent="0.2">
      <c r="A193" s="471"/>
      <c r="B193" s="471"/>
      <c r="C193" s="471"/>
      <c r="D193" s="181" t="s">
        <v>6449</v>
      </c>
      <c r="E193" s="181" t="s">
        <v>6450</v>
      </c>
      <c r="F193" s="181" t="s">
        <v>6451</v>
      </c>
      <c r="G193" s="111">
        <v>9</v>
      </c>
      <c r="H193" s="100" t="s">
        <v>6452</v>
      </c>
      <c r="I193" s="101"/>
      <c r="J193" s="41" t="s">
        <v>6453</v>
      </c>
      <c r="K193" s="41" t="s">
        <v>6407</v>
      </c>
      <c r="L193" s="61" t="s">
        <v>6408</v>
      </c>
      <c r="M193" s="61" t="s">
        <v>6409</v>
      </c>
      <c r="N193" s="280" t="s">
        <v>6410</v>
      </c>
      <c r="O193" s="83" t="s">
        <v>1043</v>
      </c>
      <c r="P193" s="102" t="str">
        <f t="shared" ref="P193:Q193" si="427">D193</f>
        <v>PH_G3_C14_P2.2.2</v>
      </c>
      <c r="Q193" s="83" t="str">
        <f t="shared" si="427"/>
        <v>Ch 14 Practice 2.2.2: Tell whether a given angle is equal to, smaller than or bigger than a right angle in a shape</v>
      </c>
      <c r="R193" s="83" t="s">
        <v>1812</v>
      </c>
      <c r="S193" s="83" t="s">
        <v>1041</v>
      </c>
      <c r="T193" s="83" t="s">
        <v>1042</v>
      </c>
      <c r="U193" s="102" t="s">
        <v>37</v>
      </c>
      <c r="V193" s="102" t="s">
        <v>6399</v>
      </c>
      <c r="W193" s="104">
        <v>9789814969413</v>
      </c>
      <c r="X193" s="278">
        <v>137</v>
      </c>
      <c r="Y193" s="102" t="s">
        <v>2481</v>
      </c>
      <c r="Z193" s="102" t="s">
        <v>6400</v>
      </c>
      <c r="AA193" s="102" t="s">
        <v>6437</v>
      </c>
      <c r="AB193" s="61" t="str">
        <f t="shared" si="0"/>
        <v>3.182 Tell whether a given angle is equal to, smaller than or bigger than a right angle in a shape M4GE-IIIb-14</v>
      </c>
      <c r="AC193" s="102" t="str">
        <f t="shared" ref="AC193:AD193" si="428">Y193</f>
        <v>3. Geometry</v>
      </c>
      <c r="AD193" s="102" t="str">
        <f t="shared" si="428"/>
        <v>G3.3.02 Angles</v>
      </c>
      <c r="AE193" s="83" t="str">
        <f t="shared" si="2"/>
        <v>M4GE-IIIb-14</v>
      </c>
      <c r="AF193" s="102" t="str">
        <f t="shared" ref="AF193:AG193" si="429">M193</f>
        <v>M4GE-IIIb-14: Describes and illustrates different angles (right, acute, and obtuse) using models.</v>
      </c>
      <c r="AG193" s="84" t="str">
        <f t="shared" si="429"/>
        <v>4.047 Describes and illustrates different angles M4GE-IIIb-14</v>
      </c>
      <c r="AH193" s="107">
        <v>14</v>
      </c>
      <c r="AI193" s="107"/>
      <c r="AJ193" s="107"/>
      <c r="AK193" s="102"/>
      <c r="AL193" s="83"/>
      <c r="AM193" s="102"/>
      <c r="AN193" s="102"/>
      <c r="AO193" s="103"/>
      <c r="AP193" s="103" t="s">
        <v>1818</v>
      </c>
      <c r="AQ193" s="103" t="str">
        <f t="shared" si="186"/>
        <v>Completed</v>
      </c>
      <c r="AR193" s="103"/>
    </row>
    <row r="194" spans="1:44" ht="15.75" customHeight="1" x14ac:dyDescent="0.2">
      <c r="A194" s="502" t="s">
        <v>6454</v>
      </c>
      <c r="B194" s="502" t="s">
        <v>6455</v>
      </c>
      <c r="C194" s="61" t="s">
        <v>6456</v>
      </c>
      <c r="D194" s="189" t="s">
        <v>6457</v>
      </c>
      <c r="E194" s="189" t="s">
        <v>6458</v>
      </c>
      <c r="F194" s="189" t="s">
        <v>6459</v>
      </c>
      <c r="G194" s="111">
        <v>1</v>
      </c>
      <c r="H194" s="100" t="s">
        <v>6460</v>
      </c>
      <c r="I194" s="101"/>
      <c r="J194" s="41" t="s">
        <v>6461</v>
      </c>
      <c r="K194" s="252" t="s">
        <v>6462</v>
      </c>
      <c r="L194" s="252" t="s">
        <v>6463</v>
      </c>
      <c r="M194" s="252" t="s">
        <v>6464</v>
      </c>
      <c r="N194" s="252" t="s">
        <v>6465</v>
      </c>
      <c r="O194" s="83" t="s">
        <v>1043</v>
      </c>
      <c r="P194" s="102" t="str">
        <f t="shared" ref="P194:Q194" si="430">D194</f>
        <v>PH_G3_C15_P1.1.1</v>
      </c>
      <c r="Q194" s="83" t="str">
        <f t="shared" si="430"/>
        <v>Ch 15 Practice 1.1.1: Identify line segments that intersect</v>
      </c>
      <c r="R194" s="83" t="s">
        <v>1812</v>
      </c>
      <c r="S194" s="83" t="s">
        <v>1041</v>
      </c>
      <c r="T194" s="83" t="s">
        <v>1042</v>
      </c>
      <c r="U194" s="102" t="s">
        <v>37</v>
      </c>
      <c r="V194" s="102" t="s">
        <v>6466</v>
      </c>
      <c r="W194" s="104">
        <v>9789814969413</v>
      </c>
      <c r="X194" s="278">
        <v>140</v>
      </c>
      <c r="Y194" s="102" t="s">
        <v>2481</v>
      </c>
      <c r="Z194" s="102" t="s">
        <v>6467</v>
      </c>
      <c r="AA194" s="102" t="s">
        <v>6468</v>
      </c>
      <c r="AB194" s="61" t="str">
        <f t="shared" si="0"/>
        <v>3.183 Identify line segments that intersect M3GE-IIIf-12.1</v>
      </c>
      <c r="AC194" s="102" t="str">
        <f t="shared" ref="AC194:AD194" si="431">Y194</f>
        <v>3. Geometry</v>
      </c>
      <c r="AD194" s="102" t="str">
        <f t="shared" si="431"/>
        <v>G3.3.01 Line Segments</v>
      </c>
      <c r="AE194" s="83" t="str">
        <f t="shared" si="2"/>
        <v>M3GE-IIIf-12.1</v>
      </c>
      <c r="AF194" s="102" t="str">
        <f t="shared" ref="AF194:AG194" si="432">M194</f>
        <v>M3GE-IIIf-12.1: Recognizes and draws parallel, intersecting and perpendicular lines.</v>
      </c>
      <c r="AG194" s="84" t="str">
        <f t="shared" si="432"/>
        <v>3.055 Recognizes and draws parallel, intersecting and perpendicular lines M3GE-IIIf-12.1</v>
      </c>
      <c r="AH194" s="107">
        <v>15</v>
      </c>
      <c r="AI194" s="107"/>
      <c r="AJ194" s="107"/>
      <c r="AK194" s="102"/>
      <c r="AL194" s="83"/>
      <c r="AM194" s="102"/>
      <c r="AN194" s="102"/>
      <c r="AO194" s="103"/>
      <c r="AP194" s="103" t="s">
        <v>1818</v>
      </c>
      <c r="AQ194" s="103" t="str">
        <f t="shared" si="186"/>
        <v>Completed</v>
      </c>
      <c r="AR194" s="103"/>
    </row>
    <row r="195" spans="1:44" ht="15.75" customHeight="1" x14ac:dyDescent="0.2">
      <c r="A195" s="487"/>
      <c r="B195" s="471"/>
      <c r="C195" s="61" t="s">
        <v>6469</v>
      </c>
      <c r="D195" s="189" t="s">
        <v>6470</v>
      </c>
      <c r="E195" s="189" t="s">
        <v>6471</v>
      </c>
      <c r="F195" s="189" t="s">
        <v>6472</v>
      </c>
      <c r="G195" s="111">
        <v>2</v>
      </c>
      <c r="H195" s="100"/>
      <c r="I195" s="101"/>
      <c r="J195" s="41" t="s">
        <v>6473</v>
      </c>
      <c r="K195" s="252" t="s">
        <v>6462</v>
      </c>
      <c r="L195" s="252" t="s">
        <v>6463</v>
      </c>
      <c r="M195" s="252" t="s">
        <v>6464</v>
      </c>
      <c r="N195" s="252" t="s">
        <v>6465</v>
      </c>
      <c r="O195" s="83" t="s">
        <v>1043</v>
      </c>
      <c r="P195" s="102" t="str">
        <f t="shared" ref="P195:Q195" si="433">D195</f>
        <v>PH_G3_C15_P1.2.1</v>
      </c>
      <c r="Q195" s="83" t="str">
        <f t="shared" si="433"/>
        <v>Ch 15 Practice 1.2.1: Draw line segments that intersect</v>
      </c>
      <c r="R195" s="83" t="s">
        <v>1812</v>
      </c>
      <c r="S195" s="83" t="s">
        <v>1041</v>
      </c>
      <c r="T195" s="83" t="s">
        <v>1042</v>
      </c>
      <c r="U195" s="102" t="s">
        <v>37</v>
      </c>
      <c r="V195" s="102" t="s">
        <v>6466</v>
      </c>
      <c r="W195" s="104">
        <v>9789814969413</v>
      </c>
      <c r="X195" s="278">
        <v>142</v>
      </c>
      <c r="Y195" s="102" t="s">
        <v>2481</v>
      </c>
      <c r="Z195" s="102" t="s">
        <v>6467</v>
      </c>
      <c r="AA195" s="102" t="s">
        <v>6468</v>
      </c>
      <c r="AB195" s="61" t="str">
        <f t="shared" si="0"/>
        <v>3.184 Draw line segments that intersect M3GE-IIIf-12.1</v>
      </c>
      <c r="AC195" s="102" t="str">
        <f t="shared" ref="AC195:AD195" si="434">Y195</f>
        <v>3. Geometry</v>
      </c>
      <c r="AD195" s="102" t="str">
        <f t="shared" si="434"/>
        <v>G3.3.01 Line Segments</v>
      </c>
      <c r="AE195" s="83" t="str">
        <f t="shared" si="2"/>
        <v>M3GE-IIIf-12.1</v>
      </c>
      <c r="AF195" s="102" t="str">
        <f t="shared" ref="AF195:AG195" si="435">M195</f>
        <v>M3GE-IIIf-12.1: Recognizes and draws parallel, intersecting and perpendicular lines.</v>
      </c>
      <c r="AG195" s="84" t="str">
        <f t="shared" si="435"/>
        <v>3.055 Recognizes and draws parallel, intersecting and perpendicular lines M3GE-IIIf-12.1</v>
      </c>
      <c r="AH195" s="107">
        <v>15</v>
      </c>
      <c r="AI195" s="107"/>
      <c r="AJ195" s="107"/>
      <c r="AK195" s="102"/>
      <c r="AL195" s="83"/>
      <c r="AM195" s="102"/>
      <c r="AN195" s="102"/>
      <c r="AO195" s="103"/>
      <c r="AP195" s="103" t="s">
        <v>1818</v>
      </c>
      <c r="AQ195" s="103" t="str">
        <f t="shared" si="186"/>
        <v>Completed</v>
      </c>
      <c r="AR195" s="103"/>
    </row>
    <row r="196" spans="1:44" ht="15.75" customHeight="1" x14ac:dyDescent="0.2">
      <c r="A196" s="487"/>
      <c r="B196" s="502" t="s">
        <v>6474</v>
      </c>
      <c r="C196" s="61" t="s">
        <v>6475</v>
      </c>
      <c r="D196" s="61" t="s">
        <v>6476</v>
      </c>
      <c r="E196" s="61" t="s">
        <v>6477</v>
      </c>
      <c r="F196" s="61" t="s">
        <v>6478</v>
      </c>
      <c r="G196" s="111">
        <v>3</v>
      </c>
      <c r="H196" s="100" t="s">
        <v>6479</v>
      </c>
      <c r="I196" s="101"/>
      <c r="J196" s="41" t="s">
        <v>6480</v>
      </c>
      <c r="K196" s="252" t="s">
        <v>6462</v>
      </c>
      <c r="L196" s="252" t="s">
        <v>6463</v>
      </c>
      <c r="M196" s="252" t="s">
        <v>6464</v>
      </c>
      <c r="N196" s="252" t="s">
        <v>6465</v>
      </c>
      <c r="O196" s="83" t="s">
        <v>1043</v>
      </c>
      <c r="P196" s="102" t="s">
        <v>6481</v>
      </c>
      <c r="Q196" s="83" t="str">
        <f>E196</f>
        <v>Ch 15 Practice 2.1.1: Identifying perpendicular line segments</v>
      </c>
      <c r="R196" s="83" t="s">
        <v>1812</v>
      </c>
      <c r="S196" s="83" t="s">
        <v>1041</v>
      </c>
      <c r="T196" s="83" t="s">
        <v>1042</v>
      </c>
      <c r="U196" s="102" t="s">
        <v>37</v>
      </c>
      <c r="V196" s="102" t="s">
        <v>6466</v>
      </c>
      <c r="W196" s="104">
        <v>9789814969413</v>
      </c>
      <c r="X196" s="278">
        <v>145</v>
      </c>
      <c r="Y196" s="102" t="s">
        <v>2481</v>
      </c>
      <c r="Z196" s="102" t="s">
        <v>6467</v>
      </c>
      <c r="AA196" s="102" t="s">
        <v>6482</v>
      </c>
      <c r="AB196" s="61" t="str">
        <f t="shared" si="0"/>
        <v>3.185 Identifying perpendicular line segments M3GE-IIIf-12.1</v>
      </c>
      <c r="AC196" s="102" t="str">
        <f t="shared" ref="AC196:AD196" si="436">Y196</f>
        <v>3. Geometry</v>
      </c>
      <c r="AD196" s="102" t="str">
        <f t="shared" si="436"/>
        <v>G3.3.01 Line Segments</v>
      </c>
      <c r="AE196" s="83" t="str">
        <f t="shared" si="2"/>
        <v>M3GE-IIIf-12.1</v>
      </c>
      <c r="AF196" s="102" t="str">
        <f t="shared" ref="AF196:AG196" si="437">M196</f>
        <v>M3GE-IIIf-12.1: Recognizes and draws parallel, intersecting and perpendicular lines.</v>
      </c>
      <c r="AG196" s="84" t="str">
        <f t="shared" si="437"/>
        <v>3.055 Recognizes and draws parallel, intersecting and perpendicular lines M3GE-IIIf-12.1</v>
      </c>
      <c r="AH196" s="107">
        <v>15</v>
      </c>
      <c r="AI196" s="107"/>
      <c r="AJ196" s="107"/>
      <c r="AK196" s="102"/>
      <c r="AL196" s="83"/>
      <c r="AM196" s="102"/>
      <c r="AN196" s="102"/>
      <c r="AO196" s="103"/>
      <c r="AP196" s="103" t="s">
        <v>1818</v>
      </c>
      <c r="AQ196" s="103" t="str">
        <f t="shared" si="186"/>
        <v>Completed</v>
      </c>
      <c r="AR196" s="103"/>
    </row>
    <row r="197" spans="1:44" ht="15.75" customHeight="1" x14ac:dyDescent="0.2">
      <c r="A197" s="487"/>
      <c r="B197" s="471"/>
      <c r="C197" s="61" t="s">
        <v>6483</v>
      </c>
      <c r="D197" s="181" t="s">
        <v>6484</v>
      </c>
      <c r="E197" s="181" t="s">
        <v>6485</v>
      </c>
      <c r="F197" s="181" t="s">
        <v>6486</v>
      </c>
      <c r="G197" s="111">
        <v>4</v>
      </c>
      <c r="H197" s="100"/>
      <c r="I197" s="101"/>
      <c r="J197" s="41" t="s">
        <v>6487</v>
      </c>
      <c r="K197" s="252" t="s">
        <v>6462</v>
      </c>
      <c r="L197" s="252" t="s">
        <v>6463</v>
      </c>
      <c r="M197" s="252" t="s">
        <v>6464</v>
      </c>
      <c r="N197" s="252" t="s">
        <v>6465</v>
      </c>
      <c r="O197" s="83" t="s">
        <v>1043</v>
      </c>
      <c r="P197" s="83" t="str">
        <f t="shared" ref="P197:Q197" si="438">D197</f>
        <v>PH_G3_C15_P2.2.1</v>
      </c>
      <c r="Q197" s="83" t="str">
        <f t="shared" si="438"/>
        <v>Ch 15 Practice 2.2.1: Draw perpendicular line segments on a square grid</v>
      </c>
      <c r="R197" s="83" t="s">
        <v>1812</v>
      </c>
      <c r="S197" s="83" t="s">
        <v>1041</v>
      </c>
      <c r="T197" s="83" t="s">
        <v>1042</v>
      </c>
      <c r="U197" s="102" t="s">
        <v>37</v>
      </c>
      <c r="V197" s="102" t="s">
        <v>6466</v>
      </c>
      <c r="W197" s="104">
        <v>9789814969413</v>
      </c>
      <c r="X197" s="278">
        <v>148</v>
      </c>
      <c r="Y197" s="102" t="s">
        <v>2481</v>
      </c>
      <c r="Z197" s="102" t="s">
        <v>6467</v>
      </c>
      <c r="AA197" s="102" t="s">
        <v>6482</v>
      </c>
      <c r="AB197" s="61" t="str">
        <f t="shared" si="0"/>
        <v>3.186 Draw perpendicular line segments on a square grid M3GE-IIIf-12.1</v>
      </c>
      <c r="AC197" s="102" t="str">
        <f t="shared" ref="AC197:AD197" si="439">Y197</f>
        <v>3. Geometry</v>
      </c>
      <c r="AD197" s="102" t="str">
        <f t="shared" si="439"/>
        <v>G3.3.01 Line Segments</v>
      </c>
      <c r="AE197" s="83" t="str">
        <f t="shared" si="2"/>
        <v>M3GE-IIIf-12.1</v>
      </c>
      <c r="AF197" s="102" t="str">
        <f t="shared" ref="AF197:AG197" si="440">M197</f>
        <v>M3GE-IIIf-12.1: Recognizes and draws parallel, intersecting and perpendicular lines.</v>
      </c>
      <c r="AG197" s="84" t="str">
        <f t="shared" si="440"/>
        <v>3.055 Recognizes and draws parallel, intersecting and perpendicular lines M3GE-IIIf-12.1</v>
      </c>
      <c r="AH197" s="107">
        <v>15</v>
      </c>
      <c r="AI197" s="107"/>
      <c r="AJ197" s="107"/>
      <c r="AK197" s="102"/>
      <c r="AL197" s="83"/>
      <c r="AM197" s="102"/>
      <c r="AN197" s="102"/>
      <c r="AO197" s="103"/>
      <c r="AP197" s="103" t="s">
        <v>1818</v>
      </c>
      <c r="AQ197" s="103" t="str">
        <f t="shared" si="186"/>
        <v>Completed</v>
      </c>
      <c r="AR197" s="103"/>
    </row>
    <row r="198" spans="1:44" ht="15.75" customHeight="1" x14ac:dyDescent="0.2">
      <c r="A198" s="487"/>
      <c r="B198" s="502" t="s">
        <v>6488</v>
      </c>
      <c r="C198" s="61" t="s">
        <v>6489</v>
      </c>
      <c r="D198" s="61" t="s">
        <v>6490</v>
      </c>
      <c r="E198" s="61" t="s">
        <v>6491</v>
      </c>
      <c r="F198" s="61" t="s">
        <v>6492</v>
      </c>
      <c r="G198" s="111">
        <v>5</v>
      </c>
      <c r="H198" s="100" t="s">
        <v>6493</v>
      </c>
      <c r="I198" s="101"/>
      <c r="J198" s="41" t="s">
        <v>6494</v>
      </c>
      <c r="K198" s="252" t="s">
        <v>6462</v>
      </c>
      <c r="L198" s="252" t="s">
        <v>6463</v>
      </c>
      <c r="M198" s="252" t="s">
        <v>6464</v>
      </c>
      <c r="N198" s="252" t="s">
        <v>6465</v>
      </c>
      <c r="O198" s="83" t="s">
        <v>1043</v>
      </c>
      <c r="P198" s="214" t="s">
        <v>6495</v>
      </c>
      <c r="Q198" s="83" t="str">
        <f>E198</f>
        <v xml:space="preserve">Ch 15 Practice 3.1.1: Identifying parallel line segments </v>
      </c>
      <c r="R198" s="83" t="s">
        <v>1812</v>
      </c>
      <c r="S198" s="83" t="s">
        <v>1041</v>
      </c>
      <c r="T198" s="83" t="s">
        <v>1042</v>
      </c>
      <c r="U198" s="102" t="s">
        <v>37</v>
      </c>
      <c r="V198" s="102" t="s">
        <v>6466</v>
      </c>
      <c r="W198" s="104">
        <v>9789814969413</v>
      </c>
      <c r="X198" s="278">
        <v>152</v>
      </c>
      <c r="Y198" s="102" t="s">
        <v>2481</v>
      </c>
      <c r="Z198" s="102" t="s">
        <v>6467</v>
      </c>
      <c r="AA198" s="102" t="s">
        <v>6496</v>
      </c>
      <c r="AB198" s="61" t="str">
        <f t="shared" si="0"/>
        <v>3.187 Identifying parallel line segments  M3GE-IIIf-12.1</v>
      </c>
      <c r="AC198" s="102" t="str">
        <f t="shared" ref="AC198:AD198" si="441">Y198</f>
        <v>3. Geometry</v>
      </c>
      <c r="AD198" s="102" t="str">
        <f t="shared" si="441"/>
        <v>G3.3.01 Line Segments</v>
      </c>
      <c r="AE198" s="83" t="str">
        <f t="shared" si="2"/>
        <v>M3GE-IIIf-12.1</v>
      </c>
      <c r="AF198" s="102" t="str">
        <f t="shared" ref="AF198:AG198" si="442">M198</f>
        <v>M3GE-IIIf-12.1: Recognizes and draws parallel, intersecting and perpendicular lines.</v>
      </c>
      <c r="AG198" s="84" t="str">
        <f t="shared" si="442"/>
        <v>3.055 Recognizes and draws parallel, intersecting and perpendicular lines M3GE-IIIf-12.1</v>
      </c>
      <c r="AH198" s="107">
        <v>15</v>
      </c>
      <c r="AI198" s="107"/>
      <c r="AJ198" s="107"/>
      <c r="AK198" s="102"/>
      <c r="AL198" s="83"/>
      <c r="AM198" s="102"/>
      <c r="AN198" s="102"/>
      <c r="AO198" s="103"/>
      <c r="AP198" s="103" t="s">
        <v>1818</v>
      </c>
      <c r="AQ198" s="103" t="str">
        <f t="shared" si="186"/>
        <v>Completed</v>
      </c>
      <c r="AR198" s="103"/>
    </row>
    <row r="199" spans="1:44" ht="15.75" customHeight="1" x14ac:dyDescent="0.2">
      <c r="A199" s="487"/>
      <c r="B199" s="471"/>
      <c r="C199" s="61" t="s">
        <v>6497</v>
      </c>
      <c r="D199" s="181" t="s">
        <v>6498</v>
      </c>
      <c r="E199" s="181" t="s">
        <v>6499</v>
      </c>
      <c r="F199" s="181" t="s">
        <v>6500</v>
      </c>
      <c r="G199" s="111">
        <v>6</v>
      </c>
      <c r="H199" s="100"/>
      <c r="I199" s="101"/>
      <c r="J199" s="41" t="s">
        <v>6501</v>
      </c>
      <c r="K199" s="252" t="s">
        <v>6462</v>
      </c>
      <c r="L199" s="252" t="s">
        <v>6463</v>
      </c>
      <c r="M199" s="252" t="s">
        <v>6464</v>
      </c>
      <c r="N199" s="252" t="s">
        <v>6465</v>
      </c>
      <c r="O199" s="83" t="s">
        <v>1043</v>
      </c>
      <c r="P199" s="83" t="str">
        <f t="shared" ref="P199:Q199" si="443">D199</f>
        <v>PH_G3_C15_P3.2.1</v>
      </c>
      <c r="Q199" s="83" t="str">
        <f t="shared" si="443"/>
        <v>Ch 15 Practice 3.2.1: Draw parallel line segments on a square grid</v>
      </c>
      <c r="R199" s="83" t="s">
        <v>1812</v>
      </c>
      <c r="S199" s="83" t="s">
        <v>1041</v>
      </c>
      <c r="T199" s="83" t="s">
        <v>1042</v>
      </c>
      <c r="U199" s="102" t="s">
        <v>37</v>
      </c>
      <c r="V199" s="102" t="s">
        <v>6466</v>
      </c>
      <c r="W199" s="104">
        <v>9789814969413</v>
      </c>
      <c r="X199" s="278">
        <v>155</v>
      </c>
      <c r="Y199" s="102" t="s">
        <v>2481</v>
      </c>
      <c r="Z199" s="102" t="s">
        <v>6467</v>
      </c>
      <c r="AA199" s="102" t="s">
        <v>6496</v>
      </c>
      <c r="AB199" s="61" t="str">
        <f t="shared" si="0"/>
        <v>3.188 Draw parallel line segments on a square grid M3GE-IIIf-12.1</v>
      </c>
      <c r="AC199" s="102" t="str">
        <f t="shared" ref="AC199:AD199" si="444">Y199</f>
        <v>3. Geometry</v>
      </c>
      <c r="AD199" s="102" t="str">
        <f t="shared" si="444"/>
        <v>G3.3.01 Line Segments</v>
      </c>
      <c r="AE199" s="83" t="str">
        <f t="shared" si="2"/>
        <v>M3GE-IIIf-12.1</v>
      </c>
      <c r="AF199" s="102" t="str">
        <f t="shared" ref="AF199:AG199" si="445">M199</f>
        <v>M3GE-IIIf-12.1: Recognizes and draws parallel, intersecting and perpendicular lines.</v>
      </c>
      <c r="AG199" s="84" t="str">
        <f t="shared" si="445"/>
        <v>3.055 Recognizes and draws parallel, intersecting and perpendicular lines M3GE-IIIf-12.1</v>
      </c>
      <c r="AH199" s="107">
        <v>15</v>
      </c>
      <c r="AI199" s="107"/>
      <c r="AJ199" s="107"/>
      <c r="AK199" s="102"/>
      <c r="AL199" s="83"/>
      <c r="AM199" s="102"/>
      <c r="AN199" s="102"/>
      <c r="AO199" s="103"/>
      <c r="AP199" s="103" t="s">
        <v>1818</v>
      </c>
      <c r="AQ199" s="103" t="str">
        <f t="shared" si="186"/>
        <v>Completed</v>
      </c>
      <c r="AR199" s="103"/>
    </row>
    <row r="200" spans="1:44" ht="15.75" customHeight="1" x14ac:dyDescent="0.2">
      <c r="A200" s="487"/>
      <c r="B200" s="61" t="s">
        <v>6502</v>
      </c>
      <c r="C200" s="61" t="s">
        <v>6503</v>
      </c>
      <c r="D200" s="189" t="s">
        <v>6504</v>
      </c>
      <c r="E200" s="189" t="s">
        <v>6505</v>
      </c>
      <c r="F200" s="189" t="s">
        <v>6506</v>
      </c>
      <c r="G200" s="111">
        <v>7</v>
      </c>
      <c r="H200" s="100" t="s">
        <v>6507</v>
      </c>
      <c r="I200" s="101"/>
      <c r="J200" s="41" t="s">
        <v>6508</v>
      </c>
      <c r="K200" s="252" t="s">
        <v>6462</v>
      </c>
      <c r="L200" s="252" t="s">
        <v>6463</v>
      </c>
      <c r="M200" s="252" t="s">
        <v>6464</v>
      </c>
      <c r="N200" s="252" t="s">
        <v>6465</v>
      </c>
      <c r="O200" s="83" t="s">
        <v>1043</v>
      </c>
      <c r="P200" s="83" t="str">
        <f t="shared" ref="P200:Q200" si="446">D200</f>
        <v>PH_G3_C15_P4.1.1</v>
      </c>
      <c r="Q200" s="83" t="str">
        <f t="shared" si="446"/>
        <v>Ch 15 Practice 4.1.1: Identify horizontal and vertical line segments</v>
      </c>
      <c r="R200" s="83" t="s">
        <v>1812</v>
      </c>
      <c r="S200" s="83" t="s">
        <v>1041</v>
      </c>
      <c r="T200" s="83" t="s">
        <v>1042</v>
      </c>
      <c r="U200" s="102" t="s">
        <v>37</v>
      </c>
      <c r="V200" s="102" t="s">
        <v>6466</v>
      </c>
      <c r="W200" s="104">
        <v>9789814969413</v>
      </c>
      <c r="X200" s="278">
        <v>157</v>
      </c>
      <c r="Y200" s="102" t="s">
        <v>2481</v>
      </c>
      <c r="Z200" s="102" t="s">
        <v>6467</v>
      </c>
      <c r="AA200" s="102" t="s">
        <v>6509</v>
      </c>
      <c r="AB200" s="61" t="str">
        <f t="shared" si="0"/>
        <v>3.189 Identify horizontal and vertical line segments M3GE-IIIf-12.1</v>
      </c>
      <c r="AC200" s="102" t="str">
        <f t="shared" ref="AC200:AD200" si="447">Y200</f>
        <v>3. Geometry</v>
      </c>
      <c r="AD200" s="102" t="str">
        <f t="shared" si="447"/>
        <v>G3.3.01 Line Segments</v>
      </c>
      <c r="AE200" s="83" t="str">
        <f t="shared" si="2"/>
        <v>M3GE-IIIf-12.1</v>
      </c>
      <c r="AF200" s="102" t="str">
        <f t="shared" ref="AF200:AG200" si="448">M200</f>
        <v>M3GE-IIIf-12.1: Recognizes and draws parallel, intersecting and perpendicular lines.</v>
      </c>
      <c r="AG200" s="84" t="str">
        <f t="shared" si="448"/>
        <v>3.055 Recognizes and draws parallel, intersecting and perpendicular lines M3GE-IIIf-12.1</v>
      </c>
      <c r="AH200" s="107">
        <v>15</v>
      </c>
      <c r="AI200" s="107"/>
      <c r="AJ200" s="107"/>
      <c r="AK200" s="102"/>
      <c r="AL200" s="83"/>
      <c r="AM200" s="102"/>
      <c r="AN200" s="102"/>
      <c r="AO200" s="103"/>
      <c r="AP200" s="103" t="s">
        <v>1818</v>
      </c>
      <c r="AQ200" s="103" t="str">
        <f t="shared" si="186"/>
        <v>Completed</v>
      </c>
      <c r="AR200" s="103"/>
    </row>
    <row r="201" spans="1:44" ht="15.75" customHeight="1" x14ac:dyDescent="0.2">
      <c r="A201" s="487"/>
      <c r="B201" s="502" t="s">
        <v>6510</v>
      </c>
      <c r="C201" s="61" t="s">
        <v>6511</v>
      </c>
      <c r="D201" s="189" t="s">
        <v>6512</v>
      </c>
      <c r="E201" s="189" t="s">
        <v>6513</v>
      </c>
      <c r="F201" s="189" t="s">
        <v>6514</v>
      </c>
      <c r="G201" s="111">
        <v>8</v>
      </c>
      <c r="H201" s="100"/>
      <c r="I201" s="101" t="s">
        <v>4965</v>
      </c>
      <c r="J201" s="41" t="s">
        <v>6515</v>
      </c>
      <c r="K201" s="252" t="s">
        <v>6516</v>
      </c>
      <c r="L201" s="252" t="s">
        <v>6517</v>
      </c>
      <c r="M201" s="252" t="s">
        <v>6518</v>
      </c>
      <c r="N201" s="252" t="s">
        <v>6519</v>
      </c>
      <c r="O201" s="83" t="s">
        <v>1043</v>
      </c>
      <c r="P201" s="83" t="str">
        <f t="shared" ref="P201:Q201" si="449">D201</f>
        <v>PH_G3_C15_P5.1.1</v>
      </c>
      <c r="Q201" s="83" t="str">
        <f t="shared" si="449"/>
        <v>Ch 15 Practice 5.1.1: Identifying congruent line segments</v>
      </c>
      <c r="R201" s="83" t="s">
        <v>1812</v>
      </c>
      <c r="S201" s="83" t="s">
        <v>1041</v>
      </c>
      <c r="T201" s="83" t="s">
        <v>1042</v>
      </c>
      <c r="U201" s="102" t="s">
        <v>37</v>
      </c>
      <c r="V201" s="102" t="s">
        <v>6466</v>
      </c>
      <c r="W201" s="104">
        <v>9789814969413</v>
      </c>
      <c r="X201" s="278">
        <v>160</v>
      </c>
      <c r="Y201" s="102" t="s">
        <v>2481</v>
      </c>
      <c r="Z201" s="102" t="s">
        <v>6467</v>
      </c>
      <c r="AA201" s="102" t="s">
        <v>6520</v>
      </c>
      <c r="AB201" s="61" t="str">
        <f t="shared" si="0"/>
        <v>3.190 Identifying congruent line segments M3GE-IIIf-13</v>
      </c>
      <c r="AC201" s="102" t="str">
        <f t="shared" ref="AC201:AD201" si="450">Y201</f>
        <v>3. Geometry</v>
      </c>
      <c r="AD201" s="102" t="str">
        <f t="shared" si="450"/>
        <v>G3.3.01 Line Segments</v>
      </c>
      <c r="AE201" s="83" t="str">
        <f t="shared" si="2"/>
        <v>M3GE-IIIf-13</v>
      </c>
      <c r="AF201" s="102" t="str">
        <f t="shared" ref="AF201:AG201" si="451">M201</f>
        <v>M3GE-IIIf-13: Visualizes, identifies and draws congruent line segments.</v>
      </c>
      <c r="AG201" s="84" t="str">
        <f t="shared" si="451"/>
        <v>3.056 Visualizes, identifies and draws congruent line segments M3GE-IIIf-13</v>
      </c>
      <c r="AH201" s="107">
        <v>15</v>
      </c>
      <c r="AI201" s="107"/>
      <c r="AJ201" s="107"/>
      <c r="AK201" s="102"/>
      <c r="AL201" s="83"/>
      <c r="AM201" s="102"/>
      <c r="AN201" s="102"/>
      <c r="AO201" s="103"/>
      <c r="AP201" s="103" t="s">
        <v>1818</v>
      </c>
      <c r="AQ201" s="103" t="str">
        <f t="shared" si="186"/>
        <v>Completed</v>
      </c>
      <c r="AR201" s="103"/>
    </row>
    <row r="202" spans="1:44" ht="15.75" customHeight="1" x14ac:dyDescent="0.2">
      <c r="A202" s="471"/>
      <c r="B202" s="471"/>
      <c r="C202" s="61" t="s">
        <v>6521</v>
      </c>
      <c r="D202" s="189" t="s">
        <v>6522</v>
      </c>
      <c r="E202" s="189" t="s">
        <v>6523</v>
      </c>
      <c r="F202" s="189" t="s">
        <v>6524</v>
      </c>
      <c r="G202" s="111">
        <v>9</v>
      </c>
      <c r="H202" s="100"/>
      <c r="I202" s="101"/>
      <c r="J202" s="41" t="s">
        <v>6525</v>
      </c>
      <c r="K202" s="252" t="s">
        <v>6516</v>
      </c>
      <c r="L202" s="252" t="s">
        <v>6517</v>
      </c>
      <c r="M202" s="252" t="s">
        <v>6518</v>
      </c>
      <c r="N202" s="252" t="s">
        <v>6519</v>
      </c>
      <c r="O202" s="83" t="s">
        <v>1043</v>
      </c>
      <c r="P202" s="83" t="str">
        <f t="shared" ref="P202:Q202" si="452">D202</f>
        <v>PH_G3_C15_P5.2.1</v>
      </c>
      <c r="Q202" s="83" t="str">
        <f t="shared" si="452"/>
        <v>Ch 15 Practice 5.2.1: Draw congruent line segments</v>
      </c>
      <c r="R202" s="83" t="s">
        <v>1812</v>
      </c>
      <c r="S202" s="83" t="s">
        <v>1041</v>
      </c>
      <c r="T202" s="83" t="s">
        <v>1042</v>
      </c>
      <c r="U202" s="102" t="s">
        <v>37</v>
      </c>
      <c r="V202" s="102" t="s">
        <v>6466</v>
      </c>
      <c r="W202" s="104">
        <v>9789814969413</v>
      </c>
      <c r="X202" s="278">
        <v>160</v>
      </c>
      <c r="Y202" s="102" t="s">
        <v>2481</v>
      </c>
      <c r="Z202" s="102" t="s">
        <v>6467</v>
      </c>
      <c r="AA202" s="102" t="s">
        <v>6520</v>
      </c>
      <c r="AB202" s="61" t="str">
        <f t="shared" si="0"/>
        <v>3.191 Draw congruent line segments M3GE-IIIf-13</v>
      </c>
      <c r="AC202" s="102" t="str">
        <f t="shared" ref="AC202:AD202" si="453">Y202</f>
        <v>3. Geometry</v>
      </c>
      <c r="AD202" s="102" t="str">
        <f t="shared" si="453"/>
        <v>G3.3.01 Line Segments</v>
      </c>
      <c r="AE202" s="83" t="str">
        <f t="shared" si="2"/>
        <v>M3GE-IIIf-13</v>
      </c>
      <c r="AF202" s="102" t="str">
        <f t="shared" ref="AF202:AG202" si="454">M202</f>
        <v>M3GE-IIIf-13: Visualizes, identifies and draws congruent line segments.</v>
      </c>
      <c r="AG202" s="84" t="str">
        <f t="shared" si="454"/>
        <v>3.056 Visualizes, identifies and draws congruent line segments M3GE-IIIf-13</v>
      </c>
      <c r="AH202" s="107">
        <v>15</v>
      </c>
      <c r="AI202" s="107"/>
      <c r="AJ202" s="107"/>
      <c r="AK202" s="102"/>
      <c r="AL202" s="83"/>
      <c r="AM202" s="102"/>
      <c r="AN202" s="102"/>
      <c r="AO202" s="103"/>
      <c r="AP202" s="103" t="s">
        <v>1818</v>
      </c>
      <c r="AQ202" s="103" t="str">
        <f t="shared" si="186"/>
        <v>Completed</v>
      </c>
      <c r="AR202" s="103"/>
    </row>
    <row r="203" spans="1:44" ht="15.75" customHeight="1" x14ac:dyDescent="0.2">
      <c r="A203" s="502" t="s">
        <v>6526</v>
      </c>
      <c r="B203" s="502" t="s">
        <v>6527</v>
      </c>
      <c r="C203" s="502" t="s">
        <v>6528</v>
      </c>
      <c r="D203" s="61" t="s">
        <v>680</v>
      </c>
      <c r="E203" s="61" t="s">
        <v>6529</v>
      </c>
      <c r="F203" s="61" t="s">
        <v>6530</v>
      </c>
      <c r="G203" s="100">
        <v>1</v>
      </c>
      <c r="H203" s="100"/>
      <c r="I203" s="101"/>
      <c r="J203" s="41" t="s">
        <v>6531</v>
      </c>
      <c r="K203" s="41" t="s">
        <v>6532</v>
      </c>
      <c r="L203" s="41" t="s">
        <v>6533</v>
      </c>
      <c r="M203" s="41" t="s">
        <v>6534</v>
      </c>
      <c r="N203" s="41" t="s">
        <v>6535</v>
      </c>
      <c r="O203" s="83" t="s">
        <v>1043</v>
      </c>
      <c r="P203" s="102" t="s">
        <v>6536</v>
      </c>
      <c r="Q203" s="83" t="str">
        <f>E203</f>
        <v xml:space="preserve">Ch 16 Practice 1.1.1: Understand and state the meaning of area
</v>
      </c>
      <c r="R203" s="83" t="s">
        <v>1812</v>
      </c>
      <c r="S203" s="83" t="s">
        <v>1041</v>
      </c>
      <c r="T203" s="83" t="s">
        <v>1042</v>
      </c>
      <c r="U203" s="102" t="s">
        <v>37</v>
      </c>
      <c r="V203" s="102" t="s">
        <v>6537</v>
      </c>
      <c r="W203" s="104">
        <v>9789814969413</v>
      </c>
      <c r="X203" s="278">
        <v>162</v>
      </c>
      <c r="Y203" s="102" t="s">
        <v>2600</v>
      </c>
      <c r="Z203" s="102" t="s">
        <v>6538</v>
      </c>
      <c r="AA203" s="102" t="s">
        <v>6539</v>
      </c>
      <c r="AB203" s="61" t="str">
        <f t="shared" si="0"/>
        <v>3.192 Understand and state the meaning of area M2ME-IVg-35</v>
      </c>
      <c r="AC203" s="102" t="str">
        <f t="shared" ref="AC203:AD203" si="455">Y203</f>
        <v>2. Measurement</v>
      </c>
      <c r="AD203" s="102" t="str">
        <f t="shared" si="455"/>
        <v>G3.2.02 Perimeter / Area</v>
      </c>
      <c r="AE203" s="83" t="str">
        <f t="shared" si="2"/>
        <v>M2ME-IVg-35</v>
      </c>
      <c r="AF203" s="102" t="str">
        <f t="shared" ref="AF203:AG203" si="456">M203</f>
        <v>M2ME-IVg-35: Measures objects using appropriate measuring tools in mL or L.</v>
      </c>
      <c r="AG203" s="84" t="str">
        <f t="shared" si="456"/>
        <v>2.084 Measures objects using appropriate measuring tools in mL or L M2ME-IVg-35</v>
      </c>
      <c r="AH203" s="107">
        <v>16</v>
      </c>
      <c r="AI203" s="107"/>
      <c r="AJ203" s="107"/>
      <c r="AK203" s="102"/>
      <c r="AL203" s="83"/>
      <c r="AM203" s="102"/>
      <c r="AN203" s="102"/>
      <c r="AO203" s="103"/>
      <c r="AP203" s="103" t="s">
        <v>1818</v>
      </c>
      <c r="AQ203" s="103" t="str">
        <f t="shared" si="186"/>
        <v>Completed</v>
      </c>
      <c r="AR203" s="103"/>
    </row>
    <row r="204" spans="1:44" ht="15.75" customHeight="1" x14ac:dyDescent="0.2">
      <c r="A204" s="487"/>
      <c r="B204" s="471"/>
      <c r="C204" s="471"/>
      <c r="D204" s="189" t="s">
        <v>6540</v>
      </c>
      <c r="E204" s="189" t="s">
        <v>6541</v>
      </c>
      <c r="F204" s="189" t="s">
        <v>6542</v>
      </c>
      <c r="G204" s="100">
        <v>2</v>
      </c>
      <c r="H204" s="100"/>
      <c r="I204" s="101"/>
      <c r="J204" s="41" t="s">
        <v>6543</v>
      </c>
      <c r="K204" s="41" t="s">
        <v>6544</v>
      </c>
      <c r="L204" s="41" t="s">
        <v>6545</v>
      </c>
      <c r="M204" s="41" t="s">
        <v>6546</v>
      </c>
      <c r="N204" s="41" t="s">
        <v>6547</v>
      </c>
      <c r="O204" s="83" t="s">
        <v>1043</v>
      </c>
      <c r="P204" s="102" t="str">
        <f t="shared" ref="P204:Q204" si="457">D204</f>
        <v>PH_G3_C16_P1.1.2</v>
      </c>
      <c r="Q204" s="83" t="str">
        <f t="shared" si="457"/>
        <v>Ch 16 Practice 1.1.2: Estimate area in non-standard units</v>
      </c>
      <c r="R204" s="83" t="s">
        <v>1812</v>
      </c>
      <c r="S204" s="83" t="s">
        <v>1041</v>
      </c>
      <c r="T204" s="83" t="s">
        <v>1042</v>
      </c>
      <c r="U204" s="102" t="s">
        <v>37</v>
      </c>
      <c r="V204" s="102" t="s">
        <v>6537</v>
      </c>
      <c r="W204" s="104">
        <v>9789814969413</v>
      </c>
      <c r="X204" s="278">
        <v>162</v>
      </c>
      <c r="Y204" s="102" t="s">
        <v>2600</v>
      </c>
      <c r="Z204" s="102" t="s">
        <v>6538</v>
      </c>
      <c r="AA204" s="102" t="s">
        <v>6539</v>
      </c>
      <c r="AB204" s="61" t="str">
        <f t="shared" si="0"/>
        <v>3.193 Estimate area in non-standard units M2ME-IVh-37</v>
      </c>
      <c r="AC204" s="102" t="str">
        <f t="shared" ref="AC204:AD204" si="458">Y204</f>
        <v>2. Measurement</v>
      </c>
      <c r="AD204" s="102" t="str">
        <f t="shared" si="458"/>
        <v>G3.2.02 Perimeter / Area</v>
      </c>
      <c r="AE204" s="83" t="str">
        <f t="shared" si="2"/>
        <v>M2ME-IVh-37</v>
      </c>
      <c r="AF204" s="102" t="str">
        <f t="shared" ref="AF204:AG204" si="459">M204</f>
        <v>M2ME-IVh-37: Estimates the area of a given figure using any shape.</v>
      </c>
      <c r="AG204" s="84" t="str">
        <f t="shared" si="459"/>
        <v>2.086 Estimates the area of a given figure using any shape M2ME-IVh-37</v>
      </c>
      <c r="AH204" s="107">
        <v>16</v>
      </c>
      <c r="AI204" s="107"/>
      <c r="AJ204" s="107"/>
      <c r="AK204" s="102"/>
      <c r="AL204" s="83"/>
      <c r="AM204" s="102"/>
      <c r="AN204" s="102"/>
      <c r="AO204" s="103"/>
      <c r="AP204" s="103" t="s">
        <v>1818</v>
      </c>
      <c r="AQ204" s="103" t="str">
        <f t="shared" si="186"/>
        <v>Completed</v>
      </c>
      <c r="AR204" s="103"/>
    </row>
    <row r="205" spans="1:44" ht="15.75" customHeight="1" x14ac:dyDescent="0.2">
      <c r="A205" s="487"/>
      <c r="B205" s="502" t="s">
        <v>6548</v>
      </c>
      <c r="C205" s="502" t="s">
        <v>6549</v>
      </c>
      <c r="D205" s="61" t="s">
        <v>684</v>
      </c>
      <c r="E205" s="61" t="s">
        <v>6550</v>
      </c>
      <c r="F205" s="61" t="s">
        <v>6551</v>
      </c>
      <c r="G205" s="100">
        <v>3</v>
      </c>
      <c r="H205" s="100" t="s">
        <v>6552</v>
      </c>
      <c r="I205" s="101"/>
      <c r="J205" s="41" t="s">
        <v>6553</v>
      </c>
      <c r="K205" s="41" t="s">
        <v>6554</v>
      </c>
      <c r="L205" s="41" t="s">
        <v>6555</v>
      </c>
      <c r="M205" s="41" t="s">
        <v>6556</v>
      </c>
      <c r="N205" s="41" t="s">
        <v>6557</v>
      </c>
      <c r="O205" s="83" t="s">
        <v>1043</v>
      </c>
      <c r="P205" s="102" t="s">
        <v>6558</v>
      </c>
      <c r="Q205" s="102" t="str">
        <f t="shared" ref="Q205:Q208" si="460">E205</f>
        <v xml:space="preserve">Ch 16 Practice 2.1.1: Measure area in square units
</v>
      </c>
      <c r="R205" s="102" t="s">
        <v>1812</v>
      </c>
      <c r="S205" s="102" t="s">
        <v>1041</v>
      </c>
      <c r="T205" s="102" t="s">
        <v>1042</v>
      </c>
      <c r="U205" s="102" t="s">
        <v>37</v>
      </c>
      <c r="V205" s="102" t="s">
        <v>6537</v>
      </c>
      <c r="W205" s="104">
        <v>9789814969413</v>
      </c>
      <c r="X205" s="278">
        <v>168</v>
      </c>
      <c r="Y205" s="102" t="s">
        <v>2600</v>
      </c>
      <c r="Z205" s="102" t="s">
        <v>6538</v>
      </c>
      <c r="AA205" s="102" t="s">
        <v>6559</v>
      </c>
      <c r="AB205" s="61" t="str">
        <f t="shared" si="0"/>
        <v>3.194 Measure area in square units M2ME-IVg-36</v>
      </c>
      <c r="AC205" s="102" t="str">
        <f t="shared" ref="AC205:AD205" si="461">Y205</f>
        <v>2. Measurement</v>
      </c>
      <c r="AD205" s="102" t="str">
        <f t="shared" si="461"/>
        <v>G3.2.02 Perimeter / Area</v>
      </c>
      <c r="AE205" s="102" t="str">
        <f t="shared" si="2"/>
        <v>M2ME-IVg-36</v>
      </c>
      <c r="AF205" s="102" t="str">
        <f t="shared" ref="AF205:AG205" si="462">M205</f>
        <v>M2ME-IVg-36: Finds the area of a given figure using square-tile units i.e. number of square-tiles needed.</v>
      </c>
      <c r="AG205" s="61" t="str">
        <f t="shared" si="462"/>
        <v>2.085 Finds the area of a given figure using square-tile units M2ME-IVg-36</v>
      </c>
      <c r="AH205" s="175">
        <v>16</v>
      </c>
      <c r="AI205" s="175"/>
      <c r="AJ205" s="175"/>
      <c r="AK205" s="102"/>
      <c r="AL205" s="102"/>
      <c r="AM205" s="102"/>
      <c r="AN205" s="102"/>
      <c r="AO205" s="103"/>
      <c r="AP205" s="103" t="s">
        <v>1818</v>
      </c>
      <c r="AQ205" s="103" t="str">
        <f t="shared" si="186"/>
        <v>Completed</v>
      </c>
      <c r="AR205" s="103"/>
    </row>
    <row r="206" spans="1:44" ht="15.75" customHeight="1" x14ac:dyDescent="0.2">
      <c r="A206" s="487"/>
      <c r="B206" s="471"/>
      <c r="C206" s="471"/>
      <c r="D206" s="61" t="s">
        <v>6560</v>
      </c>
      <c r="E206" s="61" t="s">
        <v>6561</v>
      </c>
      <c r="F206" s="61" t="s">
        <v>6562</v>
      </c>
      <c r="G206" s="100">
        <v>4</v>
      </c>
      <c r="H206" s="100"/>
      <c r="I206" s="101" t="s">
        <v>4988</v>
      </c>
      <c r="J206" s="41" t="s">
        <v>6563</v>
      </c>
      <c r="K206" s="41" t="s">
        <v>6554</v>
      </c>
      <c r="L206" s="41" t="s">
        <v>6555</v>
      </c>
      <c r="M206" s="41" t="s">
        <v>6556</v>
      </c>
      <c r="N206" s="41" t="s">
        <v>6557</v>
      </c>
      <c r="O206" s="83" t="s">
        <v>1043</v>
      </c>
      <c r="P206" s="102" t="s">
        <v>6564</v>
      </c>
      <c r="Q206" s="102" t="str">
        <f t="shared" si="460"/>
        <v>Ch 16 Practice 2.1.2: Compare the areas of figures made up of units squares and half squares</v>
      </c>
      <c r="R206" s="102" t="s">
        <v>1812</v>
      </c>
      <c r="S206" s="102" t="s">
        <v>1041</v>
      </c>
      <c r="T206" s="102" t="s">
        <v>1042</v>
      </c>
      <c r="U206" s="102" t="s">
        <v>37</v>
      </c>
      <c r="V206" s="102" t="s">
        <v>6537</v>
      </c>
      <c r="W206" s="104">
        <v>9789814969413</v>
      </c>
      <c r="X206" s="278">
        <v>168</v>
      </c>
      <c r="Y206" s="102" t="s">
        <v>2600</v>
      </c>
      <c r="Z206" s="102" t="s">
        <v>6538</v>
      </c>
      <c r="AA206" s="102" t="s">
        <v>6559</v>
      </c>
      <c r="AB206" s="61" t="str">
        <f t="shared" si="0"/>
        <v>3.195 Compare the areas of figures made up of unit squares and half squares M2ME-IVg-36</v>
      </c>
      <c r="AC206" s="102" t="str">
        <f t="shared" ref="AC206:AD206" si="463">Y206</f>
        <v>2. Measurement</v>
      </c>
      <c r="AD206" s="102" t="str">
        <f t="shared" si="463"/>
        <v>G3.2.02 Perimeter / Area</v>
      </c>
      <c r="AE206" s="102" t="str">
        <f t="shared" si="2"/>
        <v>M2ME-IVg-36</v>
      </c>
      <c r="AF206" s="102" t="str">
        <f t="shared" ref="AF206:AG206" si="464">M206</f>
        <v>M2ME-IVg-36: Finds the area of a given figure using square-tile units i.e. number of square-tiles needed.</v>
      </c>
      <c r="AG206" s="61" t="str">
        <f t="shared" si="464"/>
        <v>2.085 Finds the area of a given figure using square-tile units M2ME-IVg-36</v>
      </c>
      <c r="AH206" s="175">
        <v>16</v>
      </c>
      <c r="AI206" s="175"/>
      <c r="AJ206" s="175"/>
      <c r="AK206" s="102"/>
      <c r="AL206" s="102"/>
      <c r="AM206" s="102"/>
      <c r="AN206" s="102"/>
      <c r="AO206" s="103"/>
      <c r="AP206" s="103" t="s">
        <v>1818</v>
      </c>
      <c r="AQ206" s="103" t="str">
        <f t="shared" si="186"/>
        <v>Completed</v>
      </c>
      <c r="AR206" s="103"/>
    </row>
    <row r="207" spans="1:44" ht="15.75" customHeight="1" x14ac:dyDescent="0.2">
      <c r="A207" s="487"/>
      <c r="B207" s="502" t="s">
        <v>6565</v>
      </c>
      <c r="C207" s="502" t="s">
        <v>6566</v>
      </c>
      <c r="D207" s="61" t="s">
        <v>693</v>
      </c>
      <c r="E207" s="61" t="s">
        <v>6567</v>
      </c>
      <c r="F207" s="61" t="s">
        <v>6568</v>
      </c>
      <c r="G207" s="100">
        <v>5</v>
      </c>
      <c r="H207" s="100"/>
      <c r="I207" s="101"/>
      <c r="J207" s="41" t="s">
        <v>6569</v>
      </c>
      <c r="K207" s="41" t="s">
        <v>6570</v>
      </c>
      <c r="L207" s="41" t="s">
        <v>6571</v>
      </c>
      <c r="M207" s="41" t="s">
        <v>6572</v>
      </c>
      <c r="N207" s="41" t="s">
        <v>6573</v>
      </c>
      <c r="O207" s="83" t="s">
        <v>1043</v>
      </c>
      <c r="P207" s="119" t="s">
        <v>6574</v>
      </c>
      <c r="Q207" s="102" t="str">
        <f t="shared" si="460"/>
        <v xml:space="preserve">Ch 16 Practice 3.1.1: Visualize the relative size of 1 cm2
</v>
      </c>
      <c r="R207" s="102" t="s">
        <v>1812</v>
      </c>
      <c r="S207" s="102" t="s">
        <v>1041</v>
      </c>
      <c r="T207" s="102" t="s">
        <v>1042</v>
      </c>
      <c r="U207" s="102" t="s">
        <v>37</v>
      </c>
      <c r="V207" s="102" t="s">
        <v>6537</v>
      </c>
      <c r="W207" s="104">
        <v>9789814969413</v>
      </c>
      <c r="X207" s="278">
        <v>173</v>
      </c>
      <c r="Y207" s="102" t="s">
        <v>2600</v>
      </c>
      <c r="Z207" s="102" t="s">
        <v>6538</v>
      </c>
      <c r="AA207" s="102" t="s">
        <v>6575</v>
      </c>
      <c r="AB207" s="61" t="str">
        <f t="shared" si="0"/>
        <v>3.196 Visualize the relative size of 1 cm2 M3ME-IVd-43</v>
      </c>
      <c r="AC207" s="102" t="str">
        <f t="shared" ref="AC207:AD207" si="465">Y207</f>
        <v>2. Measurement</v>
      </c>
      <c r="AD207" s="102" t="str">
        <f t="shared" si="465"/>
        <v>G3.2.02 Perimeter / Area</v>
      </c>
      <c r="AE207" s="102" t="str">
        <f t="shared" si="2"/>
        <v>M3ME-IVd-43</v>
      </c>
      <c r="AF207" s="102" t="str">
        <f t="shared" ref="AF207:AG207" si="466">M207</f>
        <v>M3ME-IVd-43: Visualizes, and represents, and measures area using appropriate unit.</v>
      </c>
      <c r="AG207" s="61" t="str">
        <f t="shared" si="466"/>
        <v>3.070 Visualizes, and represents, and measures area using appropriate unit M3ME-IVd-43</v>
      </c>
      <c r="AH207" s="175">
        <v>16</v>
      </c>
      <c r="AI207" s="175"/>
      <c r="AJ207" s="175"/>
      <c r="AK207" s="102"/>
      <c r="AL207" s="102"/>
      <c r="AM207" s="102"/>
      <c r="AN207" s="102"/>
      <c r="AO207" s="103"/>
      <c r="AP207" s="103" t="s">
        <v>1818</v>
      </c>
      <c r="AQ207" s="103" t="str">
        <f t="shared" si="186"/>
        <v>Completed</v>
      </c>
      <c r="AR207" s="103"/>
    </row>
    <row r="208" spans="1:44" ht="15.75" customHeight="1" x14ac:dyDescent="0.2">
      <c r="A208" s="487"/>
      <c r="B208" s="487"/>
      <c r="C208" s="471"/>
      <c r="D208" s="61" t="s">
        <v>696</v>
      </c>
      <c r="E208" s="61" t="s">
        <v>6576</v>
      </c>
      <c r="F208" s="61" t="s">
        <v>6577</v>
      </c>
      <c r="G208" s="100">
        <v>6</v>
      </c>
      <c r="H208" s="100" t="s">
        <v>6578</v>
      </c>
      <c r="I208" s="101"/>
      <c r="J208" s="41" t="s">
        <v>6579</v>
      </c>
      <c r="K208" s="41" t="s">
        <v>6570</v>
      </c>
      <c r="L208" s="41" t="s">
        <v>6571</v>
      </c>
      <c r="M208" s="41" t="s">
        <v>6572</v>
      </c>
      <c r="N208" s="41" t="s">
        <v>6573</v>
      </c>
      <c r="O208" s="83" t="s">
        <v>1043</v>
      </c>
      <c r="P208" s="119" t="s">
        <v>6580</v>
      </c>
      <c r="Q208" s="102" t="str">
        <f t="shared" si="460"/>
        <v>Ch 16 Practice 3.1.2: Find the area of a figure made up of 1-centimeter squares</v>
      </c>
      <c r="R208" s="102" t="s">
        <v>1812</v>
      </c>
      <c r="S208" s="102" t="s">
        <v>1041</v>
      </c>
      <c r="T208" s="102" t="s">
        <v>1042</v>
      </c>
      <c r="U208" s="102" t="s">
        <v>37</v>
      </c>
      <c r="V208" s="102" t="s">
        <v>6537</v>
      </c>
      <c r="W208" s="104">
        <v>9789814969413</v>
      </c>
      <c r="X208" s="278">
        <v>173</v>
      </c>
      <c r="Y208" s="102" t="s">
        <v>2600</v>
      </c>
      <c r="Z208" s="102" t="s">
        <v>6538</v>
      </c>
      <c r="AA208" s="102" t="s">
        <v>6575</v>
      </c>
      <c r="AB208" s="61" t="str">
        <f t="shared" si="0"/>
        <v>3.197 Find the area of a figure made up of 1-centimeter squares M3ME-IVd-43</v>
      </c>
      <c r="AC208" s="102" t="str">
        <f t="shared" ref="AC208:AD208" si="467">Y208</f>
        <v>2. Measurement</v>
      </c>
      <c r="AD208" s="102" t="str">
        <f t="shared" si="467"/>
        <v>G3.2.02 Perimeter / Area</v>
      </c>
      <c r="AE208" s="102" t="str">
        <f t="shared" si="2"/>
        <v>M3ME-IVd-43</v>
      </c>
      <c r="AF208" s="102" t="str">
        <f t="shared" ref="AF208:AG208" si="468">M208</f>
        <v>M3ME-IVd-43: Visualizes, and represents, and measures area using appropriate unit.</v>
      </c>
      <c r="AG208" s="61" t="str">
        <f t="shared" si="468"/>
        <v>3.070 Visualizes, and represents, and measures area using appropriate unit M3ME-IVd-43</v>
      </c>
      <c r="AH208" s="175">
        <v>16</v>
      </c>
      <c r="AI208" s="175"/>
      <c r="AJ208" s="175"/>
      <c r="AK208" s="102"/>
      <c r="AL208" s="102"/>
      <c r="AM208" s="102"/>
      <c r="AN208" s="102"/>
      <c r="AO208" s="103"/>
      <c r="AP208" s="103" t="s">
        <v>1818</v>
      </c>
      <c r="AQ208" s="103" t="str">
        <f t="shared" si="186"/>
        <v>Completed</v>
      </c>
      <c r="AR208" s="103"/>
    </row>
    <row r="209" spans="1:44" ht="15.75" customHeight="1" x14ac:dyDescent="0.2">
      <c r="A209" s="487"/>
      <c r="B209" s="487"/>
      <c r="C209" s="502" t="s">
        <v>6581</v>
      </c>
      <c r="D209" s="189" t="s">
        <v>6582</v>
      </c>
      <c r="E209" s="189" t="s">
        <v>6583</v>
      </c>
      <c r="F209" s="189" t="s">
        <v>6584</v>
      </c>
      <c r="G209" s="100">
        <v>7</v>
      </c>
      <c r="H209" s="100"/>
      <c r="I209" s="101"/>
      <c r="J209" s="41" t="s">
        <v>6585</v>
      </c>
      <c r="K209" s="41" t="s">
        <v>6570</v>
      </c>
      <c r="L209" s="41" t="s">
        <v>6571</v>
      </c>
      <c r="M209" s="41" t="s">
        <v>6572</v>
      </c>
      <c r="N209" s="41" t="s">
        <v>6573</v>
      </c>
      <c r="O209" s="83" t="s">
        <v>1043</v>
      </c>
      <c r="P209" s="102" t="str">
        <f t="shared" ref="P209:Q209" si="469">D209</f>
        <v>PH_G3_C16_P3.2.1</v>
      </c>
      <c r="Q209" s="102" t="str">
        <f t="shared" si="469"/>
        <v xml:space="preserve">Ch 16 Practice 3.2.1: Find the area of a figure made up of 1-centimeter squares, half squares and partial squares
</v>
      </c>
      <c r="R209" s="102" t="s">
        <v>1812</v>
      </c>
      <c r="S209" s="102" t="s">
        <v>1041</v>
      </c>
      <c r="T209" s="102" t="s">
        <v>1042</v>
      </c>
      <c r="U209" s="102" t="s">
        <v>37</v>
      </c>
      <c r="V209" s="102" t="s">
        <v>6537</v>
      </c>
      <c r="W209" s="104">
        <v>9789814969413</v>
      </c>
      <c r="X209" s="278">
        <v>173</v>
      </c>
      <c r="Y209" s="102" t="s">
        <v>2600</v>
      </c>
      <c r="Z209" s="102" t="s">
        <v>6538</v>
      </c>
      <c r="AA209" s="102" t="s">
        <v>6575</v>
      </c>
      <c r="AB209" s="61" t="str">
        <f t="shared" si="0"/>
        <v>3.198 Find the area of a figure made up of 1-centimeter squares, half squares and partial squares M3ME-IVd-43</v>
      </c>
      <c r="AC209" s="102" t="str">
        <f t="shared" ref="AC209:AD209" si="470">Y209</f>
        <v>2. Measurement</v>
      </c>
      <c r="AD209" s="102" t="str">
        <f t="shared" si="470"/>
        <v>G3.2.02 Perimeter / Area</v>
      </c>
      <c r="AE209" s="102" t="str">
        <f t="shared" si="2"/>
        <v>M3ME-IVd-43</v>
      </c>
      <c r="AF209" s="102" t="str">
        <f t="shared" ref="AF209:AG209" si="471">M209</f>
        <v>M3ME-IVd-43: Visualizes, and represents, and measures area using appropriate unit.</v>
      </c>
      <c r="AG209" s="61" t="str">
        <f t="shared" si="471"/>
        <v>3.070 Visualizes, and represents, and measures area using appropriate unit M3ME-IVd-43</v>
      </c>
      <c r="AH209" s="175">
        <v>16</v>
      </c>
      <c r="AI209" s="175"/>
      <c r="AJ209" s="175"/>
      <c r="AK209" s="102"/>
      <c r="AL209" s="102"/>
      <c r="AM209" s="102"/>
      <c r="AN209" s="102"/>
      <c r="AO209" s="103"/>
      <c r="AP209" s="103" t="s">
        <v>1818</v>
      </c>
      <c r="AQ209" s="103" t="str">
        <f t="shared" si="186"/>
        <v>Completed</v>
      </c>
      <c r="AR209" s="103"/>
    </row>
    <row r="210" spans="1:44" ht="15.75" customHeight="1" x14ac:dyDescent="0.2">
      <c r="A210" s="487"/>
      <c r="B210" s="487"/>
      <c r="C210" s="471"/>
      <c r="D210" s="189" t="s">
        <v>6586</v>
      </c>
      <c r="E210" s="189" t="s">
        <v>6587</v>
      </c>
      <c r="F210" s="189" t="s">
        <v>6588</v>
      </c>
      <c r="G210" s="100">
        <v>8</v>
      </c>
      <c r="H210" s="100" t="s">
        <v>6589</v>
      </c>
      <c r="I210" s="101"/>
      <c r="J210" s="41" t="s">
        <v>6590</v>
      </c>
      <c r="K210" s="41" t="s">
        <v>6570</v>
      </c>
      <c r="L210" s="41" t="s">
        <v>6571</v>
      </c>
      <c r="M210" s="41" t="s">
        <v>6572</v>
      </c>
      <c r="N210" s="41" t="s">
        <v>6573</v>
      </c>
      <c r="O210" s="83" t="s">
        <v>1043</v>
      </c>
      <c r="P210" s="102" t="str">
        <f t="shared" ref="P210:Q210" si="472">D210</f>
        <v>PH_G3_C16_P3.2.2</v>
      </c>
      <c r="Q210" s="102" t="str">
        <f t="shared" si="472"/>
        <v>Ch 16 Practice 3.2.2: Compare the areas of figures made up of 1-centimeter squares</v>
      </c>
      <c r="R210" s="102" t="s">
        <v>1812</v>
      </c>
      <c r="S210" s="102" t="s">
        <v>1041</v>
      </c>
      <c r="T210" s="102" t="s">
        <v>1042</v>
      </c>
      <c r="U210" s="102" t="s">
        <v>37</v>
      </c>
      <c r="V210" s="102" t="s">
        <v>6537</v>
      </c>
      <c r="W210" s="104">
        <v>9789814969413</v>
      </c>
      <c r="X210" s="278">
        <v>173</v>
      </c>
      <c r="Y210" s="102" t="s">
        <v>2600</v>
      </c>
      <c r="Z210" s="102" t="s">
        <v>6538</v>
      </c>
      <c r="AA210" s="102" t="s">
        <v>6575</v>
      </c>
      <c r="AB210" s="61" t="str">
        <f t="shared" si="0"/>
        <v>3.199 Compare the areas of figures made up of 1-centimeter squares M3ME-IVd-43</v>
      </c>
      <c r="AC210" s="102" t="str">
        <f t="shared" ref="AC210:AD210" si="473">Y210</f>
        <v>2. Measurement</v>
      </c>
      <c r="AD210" s="102" t="str">
        <f t="shared" si="473"/>
        <v>G3.2.02 Perimeter / Area</v>
      </c>
      <c r="AE210" s="102" t="str">
        <f t="shared" si="2"/>
        <v>M3ME-IVd-43</v>
      </c>
      <c r="AF210" s="102" t="str">
        <f t="shared" ref="AF210:AG210" si="474">M210</f>
        <v>M3ME-IVd-43: Visualizes, and represents, and measures area using appropriate unit.</v>
      </c>
      <c r="AG210" s="61" t="str">
        <f t="shared" si="474"/>
        <v>3.070 Visualizes, and represents, and measures area using appropriate unit M3ME-IVd-43</v>
      </c>
      <c r="AH210" s="175">
        <v>16</v>
      </c>
      <c r="AI210" s="175"/>
      <c r="AJ210" s="175"/>
      <c r="AK210" s="102"/>
      <c r="AL210" s="102"/>
      <c r="AM210" s="102"/>
      <c r="AN210" s="102"/>
      <c r="AO210" s="103"/>
      <c r="AP210" s="103" t="s">
        <v>1818</v>
      </c>
      <c r="AQ210" s="103" t="str">
        <f t="shared" si="186"/>
        <v>Completed</v>
      </c>
      <c r="AR210" s="103"/>
    </row>
    <row r="211" spans="1:44" ht="15.75" customHeight="1" x14ac:dyDescent="0.2">
      <c r="A211" s="487"/>
      <c r="B211" s="487"/>
      <c r="C211" s="61" t="s">
        <v>6591</v>
      </c>
      <c r="D211" s="61" t="s">
        <v>701</v>
      </c>
      <c r="E211" s="61" t="s">
        <v>6592</v>
      </c>
      <c r="F211" s="61" t="s">
        <v>6593</v>
      </c>
      <c r="G211" s="100">
        <v>9</v>
      </c>
      <c r="H211" s="100"/>
      <c r="I211" s="101"/>
      <c r="J211" s="41" t="s">
        <v>6594</v>
      </c>
      <c r="K211" s="41" t="s">
        <v>6570</v>
      </c>
      <c r="L211" s="41" t="s">
        <v>6571</v>
      </c>
      <c r="M211" s="41" t="s">
        <v>6572</v>
      </c>
      <c r="N211" s="41" t="s">
        <v>6573</v>
      </c>
      <c r="O211" s="83" t="s">
        <v>1043</v>
      </c>
      <c r="P211" s="119" t="s">
        <v>6595</v>
      </c>
      <c r="Q211" s="102" t="str">
        <f t="shared" ref="Q211:Q213" si="475">E211</f>
        <v>Ch 16 Practice 3.3.1: Visualize the relative size of 1 m2</v>
      </c>
      <c r="R211" s="102" t="s">
        <v>1812</v>
      </c>
      <c r="S211" s="102" t="s">
        <v>1041</v>
      </c>
      <c r="T211" s="102" t="s">
        <v>1042</v>
      </c>
      <c r="U211" s="102" t="s">
        <v>37</v>
      </c>
      <c r="V211" s="102" t="s">
        <v>6537</v>
      </c>
      <c r="W211" s="104">
        <v>9789814969413</v>
      </c>
      <c r="X211" s="278">
        <v>177</v>
      </c>
      <c r="Y211" s="102" t="s">
        <v>2600</v>
      </c>
      <c r="Z211" s="102" t="s">
        <v>6538</v>
      </c>
      <c r="AA211" s="102" t="s">
        <v>6575</v>
      </c>
      <c r="AB211" s="61" t="str">
        <f t="shared" si="0"/>
        <v>3.200 Visualize the relative size of 1 m2 M3ME-IVd-43</v>
      </c>
      <c r="AC211" s="102" t="str">
        <f t="shared" ref="AC211:AD211" si="476">Y211</f>
        <v>2. Measurement</v>
      </c>
      <c r="AD211" s="102" t="str">
        <f t="shared" si="476"/>
        <v>G3.2.02 Perimeter / Area</v>
      </c>
      <c r="AE211" s="102" t="str">
        <f t="shared" si="2"/>
        <v>M3ME-IVd-43</v>
      </c>
      <c r="AF211" s="102" t="str">
        <f t="shared" ref="AF211:AG211" si="477">M211</f>
        <v>M3ME-IVd-43: Visualizes, and represents, and measures area using appropriate unit.</v>
      </c>
      <c r="AG211" s="61" t="str">
        <f t="shared" si="477"/>
        <v>3.070 Visualizes, and represents, and measures area using appropriate unit M3ME-IVd-43</v>
      </c>
      <c r="AH211" s="175">
        <v>16</v>
      </c>
      <c r="AI211" s="175"/>
      <c r="AJ211" s="175"/>
      <c r="AK211" s="102"/>
      <c r="AL211" s="102"/>
      <c r="AM211" s="102"/>
      <c r="AN211" s="102"/>
      <c r="AO211" s="103"/>
      <c r="AP211" s="103" t="s">
        <v>1818</v>
      </c>
      <c r="AQ211" s="103" t="str">
        <f t="shared" si="186"/>
        <v>Completed</v>
      </c>
      <c r="AR211" s="103"/>
    </row>
    <row r="212" spans="1:44" ht="15.75" customHeight="1" x14ac:dyDescent="0.2">
      <c r="A212" s="487"/>
      <c r="B212" s="487"/>
      <c r="C212" s="502" t="s">
        <v>6596</v>
      </c>
      <c r="D212" s="61" t="s">
        <v>704</v>
      </c>
      <c r="E212" s="61" t="s">
        <v>6597</v>
      </c>
      <c r="F212" s="61" t="s">
        <v>6598</v>
      </c>
      <c r="G212" s="100">
        <v>10</v>
      </c>
      <c r="H212" s="100" t="s">
        <v>6599</v>
      </c>
      <c r="I212" s="101"/>
      <c r="J212" s="41" t="s">
        <v>6600</v>
      </c>
      <c r="K212" s="41" t="s">
        <v>6570</v>
      </c>
      <c r="L212" s="41" t="s">
        <v>6571</v>
      </c>
      <c r="M212" s="41" t="s">
        <v>6572</v>
      </c>
      <c r="N212" s="41" t="s">
        <v>6573</v>
      </c>
      <c r="O212" s="83" t="s">
        <v>1043</v>
      </c>
      <c r="P212" s="119" t="s">
        <v>6601</v>
      </c>
      <c r="Q212" s="102" t="str">
        <f t="shared" si="475"/>
        <v>Ch 16 Practice 3.4.1: Find the area of a figure made up of 1-meter squares and half squares</v>
      </c>
      <c r="R212" s="102" t="s">
        <v>1812</v>
      </c>
      <c r="S212" s="102" t="s">
        <v>1041</v>
      </c>
      <c r="T212" s="102" t="s">
        <v>1042</v>
      </c>
      <c r="U212" s="102" t="s">
        <v>37</v>
      </c>
      <c r="V212" s="102" t="s">
        <v>6537</v>
      </c>
      <c r="W212" s="104">
        <v>9789814969413</v>
      </c>
      <c r="X212" s="278">
        <v>177</v>
      </c>
      <c r="Y212" s="102" t="s">
        <v>2600</v>
      </c>
      <c r="Z212" s="102" t="s">
        <v>6538</v>
      </c>
      <c r="AA212" s="102" t="s">
        <v>6575</v>
      </c>
      <c r="AB212" s="61" t="str">
        <f t="shared" si="0"/>
        <v>3.201 Find the area of a figure made up of 1-meter squares and half squares M3ME-IVd-43</v>
      </c>
      <c r="AC212" s="102" t="str">
        <f t="shared" ref="AC212:AD212" si="478">Y212</f>
        <v>2. Measurement</v>
      </c>
      <c r="AD212" s="102" t="str">
        <f t="shared" si="478"/>
        <v>G3.2.02 Perimeter / Area</v>
      </c>
      <c r="AE212" s="102" t="str">
        <f t="shared" si="2"/>
        <v>M3ME-IVd-43</v>
      </c>
      <c r="AF212" s="102" t="str">
        <f t="shared" ref="AF212:AG212" si="479">M212</f>
        <v>M3ME-IVd-43: Visualizes, and represents, and measures area using appropriate unit.</v>
      </c>
      <c r="AG212" s="61" t="str">
        <f t="shared" si="479"/>
        <v>3.070 Visualizes, and represents, and measures area using appropriate unit M3ME-IVd-43</v>
      </c>
      <c r="AH212" s="175">
        <v>16</v>
      </c>
      <c r="AI212" s="175"/>
      <c r="AJ212" s="175"/>
      <c r="AK212" s="102"/>
      <c r="AL212" s="102"/>
      <c r="AM212" s="102"/>
      <c r="AN212" s="102"/>
      <c r="AO212" s="103"/>
      <c r="AP212" s="103" t="s">
        <v>1818</v>
      </c>
      <c r="AQ212" s="103" t="str">
        <f t="shared" si="186"/>
        <v>Completed</v>
      </c>
      <c r="AR212" s="103"/>
    </row>
    <row r="213" spans="1:44" ht="15.75" customHeight="1" x14ac:dyDescent="0.2">
      <c r="A213" s="471"/>
      <c r="B213" s="471"/>
      <c r="C213" s="471"/>
      <c r="D213" s="160" t="s">
        <v>6602</v>
      </c>
      <c r="E213" s="160" t="s">
        <v>6603</v>
      </c>
      <c r="F213" s="160" t="s">
        <v>6604</v>
      </c>
      <c r="G213" s="122">
        <v>11</v>
      </c>
      <c r="H213" s="122" t="s">
        <v>6605</v>
      </c>
      <c r="I213" s="123"/>
      <c r="J213" s="172" t="s">
        <v>6606</v>
      </c>
      <c r="K213" s="172" t="s">
        <v>6570</v>
      </c>
      <c r="L213" s="172" t="s">
        <v>6571</v>
      </c>
      <c r="M213" s="172" t="s">
        <v>6572</v>
      </c>
      <c r="N213" s="172" t="s">
        <v>6573</v>
      </c>
      <c r="O213" s="162" t="s">
        <v>1043</v>
      </c>
      <c r="P213" s="283" t="s">
        <v>6607</v>
      </c>
      <c r="Q213" s="163" t="str">
        <f t="shared" si="475"/>
        <v>Ch 16 Practice 3.4.2: Compare the areas of figures made up of 1-meter squares</v>
      </c>
      <c r="R213" s="163" t="s">
        <v>1812</v>
      </c>
      <c r="S213" s="163" t="s">
        <v>1041</v>
      </c>
      <c r="T213" s="163" t="s">
        <v>1042</v>
      </c>
      <c r="U213" s="163" t="s">
        <v>37</v>
      </c>
      <c r="V213" s="163" t="s">
        <v>6537</v>
      </c>
      <c r="W213" s="165">
        <v>9789814969413</v>
      </c>
      <c r="X213" s="284">
        <v>177</v>
      </c>
      <c r="Y213" s="163" t="s">
        <v>2600</v>
      </c>
      <c r="Z213" s="163" t="s">
        <v>6538</v>
      </c>
      <c r="AA213" s="163" t="s">
        <v>6575</v>
      </c>
      <c r="AB213" s="160" t="str">
        <f t="shared" si="0"/>
        <v>3.202 Compare the areas of figures made up of 1-meter squares M3ME-IVd-43</v>
      </c>
      <c r="AC213" s="163" t="str">
        <f t="shared" ref="AC213:AD213" si="480">Y213</f>
        <v>2. Measurement</v>
      </c>
      <c r="AD213" s="163" t="str">
        <f t="shared" si="480"/>
        <v>G3.2.02 Perimeter / Area</v>
      </c>
      <c r="AE213" s="163" t="str">
        <f t="shared" si="2"/>
        <v>M3ME-IVd-43</v>
      </c>
      <c r="AF213" s="163" t="str">
        <f t="shared" ref="AF213:AG213" si="481">M213</f>
        <v>M3ME-IVd-43: Visualizes, and represents, and measures area using appropriate unit.</v>
      </c>
      <c r="AG213" s="160" t="str">
        <f t="shared" si="481"/>
        <v>3.070 Visualizes, and represents, and measures area using appropriate unit M3ME-IVd-43</v>
      </c>
      <c r="AH213" s="285">
        <v>16</v>
      </c>
      <c r="AI213" s="285"/>
      <c r="AJ213" s="285"/>
      <c r="AK213" s="163"/>
      <c r="AL213" s="163"/>
      <c r="AM213" s="163"/>
      <c r="AN213" s="163"/>
      <c r="AO213" s="135"/>
      <c r="AP213" s="135" t="s">
        <v>1818</v>
      </c>
      <c r="AQ213" s="135" t="str">
        <f t="shared" si="186"/>
        <v>Completed</v>
      </c>
      <c r="AR213" s="135"/>
    </row>
    <row r="214" spans="1:44" ht="15.75" customHeight="1" x14ac:dyDescent="0.2">
      <c r="A214" s="61" t="s">
        <v>6608</v>
      </c>
      <c r="B214" s="61" t="s">
        <v>6609</v>
      </c>
      <c r="C214" s="61" t="s">
        <v>4959</v>
      </c>
      <c r="D214" s="189" t="s">
        <v>6610</v>
      </c>
      <c r="E214" s="189" t="s">
        <v>6611</v>
      </c>
      <c r="F214" s="189" t="s">
        <v>6612</v>
      </c>
      <c r="G214" s="100" t="s">
        <v>6613</v>
      </c>
      <c r="H214" s="100" t="s">
        <v>6614</v>
      </c>
      <c r="I214" s="101"/>
      <c r="J214" s="41" t="s">
        <v>6615</v>
      </c>
      <c r="K214" s="252" t="s">
        <v>5060</v>
      </c>
      <c r="L214" s="252" t="s">
        <v>6616</v>
      </c>
      <c r="M214" s="252" t="s">
        <v>6617</v>
      </c>
      <c r="N214" s="252" t="s">
        <v>5063</v>
      </c>
      <c r="O214" s="83" t="s">
        <v>1043</v>
      </c>
      <c r="P214" s="83" t="str">
        <f t="shared" ref="P214:Q214" si="482">D214</f>
        <v>PH_G3_C17_P1.1.1</v>
      </c>
      <c r="Q214" s="83" t="str">
        <f t="shared" si="482"/>
        <v>Ch 17 Practice 1.1.1: Determine the missing term(s) in a given combination of continuous and repeating pattern</v>
      </c>
      <c r="R214" s="83" t="s">
        <v>1812</v>
      </c>
      <c r="S214" s="83" t="s">
        <v>1041</v>
      </c>
      <c r="T214" s="83" t="s">
        <v>1042</v>
      </c>
      <c r="U214" s="102" t="s">
        <v>37</v>
      </c>
      <c r="V214" s="102" t="s">
        <v>6618</v>
      </c>
      <c r="W214" s="104">
        <v>9789814969413</v>
      </c>
      <c r="X214" s="278">
        <v>179</v>
      </c>
      <c r="Y214" s="102" t="s">
        <v>2375</v>
      </c>
      <c r="Z214" s="102" t="s">
        <v>5064</v>
      </c>
      <c r="AA214" s="102" t="s">
        <v>6619</v>
      </c>
      <c r="AB214" s="61" t="str">
        <f t="shared" si="0"/>
        <v>3.203 Determine the missing term(s) in a given combination of continuous and repeating pattern M3AL-IIIi-4</v>
      </c>
      <c r="AC214" s="102" t="str">
        <f t="shared" ref="AC214:AD214" si="483">Y214</f>
        <v>5. Patterns and Algebra</v>
      </c>
      <c r="AD214" s="102" t="str">
        <f t="shared" si="483"/>
        <v>G3.5.01 Patterns</v>
      </c>
      <c r="AE214" s="83" t="str">
        <f t="shared" si="2"/>
        <v>M3AL-IIIi-4</v>
      </c>
      <c r="AF214" s="102" t="str">
        <f t="shared" ref="AF214:AG214" si="484">M214</f>
        <v>M3AL-IIIi-4: Determines the missing term/s in a given combination of continuous and repeating pattern.</v>
      </c>
      <c r="AG214" s="84" t="str">
        <f t="shared" si="484"/>
        <v>3.061 Determines the missing term/s in a given combination of continuous and repeating pattern M3AL-IIIi-4</v>
      </c>
      <c r="AH214" s="107">
        <v>17</v>
      </c>
      <c r="AI214" s="107"/>
      <c r="AJ214" s="107"/>
      <c r="AK214" s="102"/>
      <c r="AL214" s="83"/>
      <c r="AM214" s="102"/>
      <c r="AN214" s="102"/>
      <c r="AO214" s="103"/>
      <c r="AP214" s="103" t="s">
        <v>1818</v>
      </c>
      <c r="AQ214" s="103" t="str">
        <f t="shared" si="186"/>
        <v>Completed</v>
      </c>
      <c r="AR214" s="103"/>
    </row>
    <row r="215" spans="1:44" ht="15.75" customHeight="1" x14ac:dyDescent="0.2">
      <c r="A215" s="502" t="s">
        <v>6620</v>
      </c>
      <c r="B215" s="502" t="s">
        <v>6621</v>
      </c>
      <c r="C215" s="502" t="s">
        <v>6622</v>
      </c>
      <c r="D215" s="61" t="s">
        <v>941</v>
      </c>
      <c r="E215" s="61" t="s">
        <v>6623</v>
      </c>
      <c r="F215" s="61" t="s">
        <v>6624</v>
      </c>
      <c r="G215" s="100" t="s">
        <v>6625</v>
      </c>
      <c r="H215" s="100" t="s">
        <v>6626</v>
      </c>
      <c r="I215" s="101"/>
      <c r="J215" s="41" t="s">
        <v>6627</v>
      </c>
      <c r="K215" s="41" t="s">
        <v>6628</v>
      </c>
      <c r="L215" s="41" t="s">
        <v>6629</v>
      </c>
      <c r="M215" s="41" t="s">
        <v>6630</v>
      </c>
      <c r="N215" s="41" t="s">
        <v>6631</v>
      </c>
      <c r="O215" s="83" t="s">
        <v>1043</v>
      </c>
      <c r="P215" s="119" t="s">
        <v>6632</v>
      </c>
      <c r="Q215" s="83" t="str">
        <f t="shared" ref="Q215:Q216" si="485">E215</f>
        <v xml:space="preserve">Ch 18 Practice 1.1.1: Tell whether something is sure, likely, equally likely, unlikely or impossible to happen
</v>
      </c>
      <c r="R215" s="83" t="s">
        <v>1812</v>
      </c>
      <c r="S215" s="83" t="s">
        <v>1041</v>
      </c>
      <c r="T215" s="83" t="s">
        <v>1042</v>
      </c>
      <c r="U215" s="102" t="s">
        <v>37</v>
      </c>
      <c r="V215" s="102" t="s">
        <v>6633</v>
      </c>
      <c r="W215" s="104">
        <v>9789814969413</v>
      </c>
      <c r="X215" s="282">
        <v>184</v>
      </c>
      <c r="Y215" s="102" t="s">
        <v>2786</v>
      </c>
      <c r="Z215" s="102" t="s">
        <v>6634</v>
      </c>
      <c r="AA215" s="102" t="s">
        <v>6635</v>
      </c>
      <c r="AB215" s="61" t="str">
        <f t="shared" si="0"/>
        <v>3.204 Tell whether something is sure, likely, equally likely, unlikely or impossible to happen M3SP-IVi-7.3</v>
      </c>
      <c r="AC215" s="102" t="str">
        <f t="shared" ref="AC215:AD215" si="486">Y215</f>
        <v>4. Statistics and Probability</v>
      </c>
      <c r="AD215" s="102" t="str">
        <f t="shared" si="486"/>
        <v>G3.4.03 Probability</v>
      </c>
      <c r="AE215" s="83" t="str">
        <f t="shared" si="2"/>
        <v>M3SP-IVi-7.3</v>
      </c>
      <c r="AF215" s="102" t="str">
        <f t="shared" ref="AF215:AG215" si="487">M215</f>
        <v xml:space="preserve">M3SP-IVi-7.3: Tells whether an event is sure, likely, equally likely, unlikely, and impossible to happen.
</v>
      </c>
      <c r="AG215" s="84" t="str">
        <f t="shared" si="487"/>
        <v xml:space="preserve">3.057 Tells whether an event is sure, likely, equally likely, unlikely, and impossible to happen M3GE-IIIg-7.3
</v>
      </c>
      <c r="AH215" s="107">
        <v>18</v>
      </c>
      <c r="AI215" s="107"/>
      <c r="AJ215" s="107"/>
      <c r="AK215" s="102"/>
      <c r="AL215" s="83"/>
      <c r="AM215" s="102"/>
      <c r="AN215" s="102"/>
      <c r="AO215" s="103"/>
      <c r="AP215" s="103" t="s">
        <v>1818</v>
      </c>
      <c r="AQ215" s="103" t="str">
        <f t="shared" si="186"/>
        <v>Completed</v>
      </c>
      <c r="AR215" s="103"/>
    </row>
    <row r="216" spans="1:44" ht="15.75" customHeight="1" x14ac:dyDescent="0.2">
      <c r="A216" s="471"/>
      <c r="B216" s="471"/>
      <c r="C216" s="471"/>
      <c r="D216" s="73" t="s">
        <v>952</v>
      </c>
      <c r="E216" s="73" t="s">
        <v>6636</v>
      </c>
      <c r="F216" s="73" t="s">
        <v>6637</v>
      </c>
      <c r="G216" s="191">
        <v>45021</v>
      </c>
      <c r="H216" s="100" t="s">
        <v>6638</v>
      </c>
      <c r="I216" s="101"/>
      <c r="J216" s="41" t="s">
        <v>6639</v>
      </c>
      <c r="K216" s="41" t="s">
        <v>6640</v>
      </c>
      <c r="L216" s="41" t="s">
        <v>6641</v>
      </c>
      <c r="M216" s="41" t="s">
        <v>6642</v>
      </c>
      <c r="N216" s="41" t="s">
        <v>6643</v>
      </c>
      <c r="O216" s="83" t="s">
        <v>1043</v>
      </c>
      <c r="P216" s="286" t="s">
        <v>6644</v>
      </c>
      <c r="Q216" s="281" t="str">
        <f t="shared" si="485"/>
        <v>Ch 18 Practice 1.1.2:  Describe real-life situations using 'sure', 'likely', 'equally likely', 'unlikely' and 'impossible'</v>
      </c>
      <c r="R216" s="281" t="s">
        <v>1812</v>
      </c>
      <c r="S216" s="281" t="s">
        <v>1041</v>
      </c>
      <c r="T216" s="281" t="s">
        <v>1042</v>
      </c>
      <c r="U216" s="281" t="s">
        <v>37</v>
      </c>
      <c r="V216" s="281" t="s">
        <v>6633</v>
      </c>
      <c r="W216" s="287">
        <v>9789814969413</v>
      </c>
      <c r="X216" s="288">
        <v>184</v>
      </c>
      <c r="Y216" s="281" t="s">
        <v>2786</v>
      </c>
      <c r="Z216" s="281" t="s">
        <v>6634</v>
      </c>
      <c r="AA216" s="281" t="s">
        <v>6635</v>
      </c>
      <c r="AB216" s="289" t="str">
        <f t="shared" si="0"/>
        <v>3.205  Describe real-life situations using 'sure', 'likely', 'equally likely', 'unlikely' and 'impossible' M3SP-IVj-8.3</v>
      </c>
      <c r="AC216" s="281" t="str">
        <f t="shared" ref="AC216:AD216" si="488">Y216</f>
        <v>4. Statistics and Probability</v>
      </c>
      <c r="AD216" s="281" t="str">
        <f t="shared" si="488"/>
        <v>G3.4.03 Probability</v>
      </c>
      <c r="AE216" s="281" t="str">
        <f t="shared" si="2"/>
        <v>M3SP-IVj-8.3</v>
      </c>
      <c r="AF216" s="281" t="str">
        <f t="shared" ref="AF216:AG216" si="489">M216</f>
        <v>M3SP-IVj-8.3: Describes events in real-life situations using the phrases “sure  to happen,“ likely to happen”, “equally likely to happen”, “unlikely to happen”, and “impossible to happen”.</v>
      </c>
      <c r="AG216" s="289" t="str">
        <f t="shared" si="489"/>
        <v>3.058 Describes events in real-life situations using the phrases “sure  to happen,“likely to happen”, “equally likely to happen”, “unlikely to happen”, and “impossible to happen” M3SP-IVj-8.3</v>
      </c>
      <c r="AH216" s="290">
        <v>18</v>
      </c>
      <c r="AI216" s="107"/>
      <c r="AJ216" s="107"/>
      <c r="AK216" s="102"/>
      <c r="AL216" s="83"/>
      <c r="AM216" s="102"/>
      <c r="AN216" s="102"/>
      <c r="AO216" s="103"/>
      <c r="AP216" s="103" t="s">
        <v>1818</v>
      </c>
      <c r="AQ216" s="103" t="str">
        <f t="shared" si="186"/>
        <v>Completed</v>
      </c>
      <c r="AR216" s="103"/>
    </row>
    <row r="217" spans="1:44" ht="15.75" customHeight="1" x14ac:dyDescent="0.2">
      <c r="A217" s="43"/>
      <c r="B217" s="43"/>
      <c r="C217" s="43"/>
      <c r="D217" s="43"/>
      <c r="E217" s="43"/>
      <c r="F217" s="43"/>
      <c r="G217" s="194"/>
      <c r="H217" s="194"/>
      <c r="I217" s="194"/>
      <c r="J217" s="196"/>
      <c r="K217" s="196"/>
      <c r="L217" s="196"/>
      <c r="M217" s="196"/>
      <c r="N217" s="196"/>
      <c r="O217" s="197"/>
      <c r="P217" s="197"/>
      <c r="Q217" s="197"/>
      <c r="R217" s="197"/>
      <c r="S217" s="197"/>
      <c r="T217" s="197"/>
      <c r="U217" s="198"/>
      <c r="V217" s="257"/>
      <c r="W217" s="200"/>
      <c r="X217" s="200"/>
      <c r="Y217" s="43"/>
      <c r="Z217" s="199"/>
      <c r="AA217" s="199"/>
      <c r="AB217" s="199"/>
      <c r="AC217" s="199"/>
      <c r="AD217" s="199"/>
      <c r="AE217" s="43"/>
      <c r="AF217" s="199"/>
      <c r="AG217" s="196"/>
      <c r="AH217" s="201"/>
      <c r="AI217" s="201"/>
      <c r="AJ217" s="201"/>
      <c r="AK217" s="43"/>
      <c r="AL217" s="196"/>
      <c r="AM217" s="43"/>
      <c r="AN217" s="43"/>
      <c r="AO217" s="64"/>
      <c r="AP217" s="202"/>
      <c r="AQ217" s="202"/>
      <c r="AR217" s="64"/>
    </row>
    <row r="218" spans="1:44" ht="15.75" customHeight="1" x14ac:dyDescent="0.2">
      <c r="A218" s="43"/>
      <c r="B218" s="43"/>
      <c r="C218" s="43"/>
      <c r="D218" s="43"/>
      <c r="E218" s="43"/>
      <c r="F218" s="43"/>
      <c r="G218" s="194"/>
      <c r="H218" s="194"/>
      <c r="I218" s="194"/>
      <c r="J218" s="196"/>
      <c r="K218" s="196"/>
      <c r="L218" s="196"/>
      <c r="M218" s="196"/>
      <c r="N218" s="196"/>
      <c r="O218" s="197"/>
      <c r="P218" s="197"/>
      <c r="Q218" s="197"/>
      <c r="R218" s="197"/>
      <c r="S218" s="197"/>
      <c r="T218" s="197"/>
      <c r="U218" s="198"/>
      <c r="V218" s="257"/>
      <c r="W218" s="200"/>
      <c r="X218" s="200"/>
      <c r="Y218" s="43"/>
      <c r="Z218" s="199"/>
      <c r="AA218" s="199"/>
      <c r="AB218" s="199"/>
      <c r="AC218" s="199"/>
      <c r="AD218" s="199"/>
      <c r="AE218" s="43"/>
      <c r="AF218" s="199"/>
      <c r="AG218" s="196"/>
      <c r="AH218" s="201"/>
      <c r="AI218" s="201"/>
      <c r="AJ218" s="201"/>
      <c r="AK218" s="43"/>
      <c r="AL218" s="196"/>
      <c r="AM218" s="43"/>
      <c r="AN218" s="43"/>
      <c r="AO218" s="64"/>
      <c r="AP218" s="202"/>
      <c r="AQ218" s="202"/>
      <c r="AR218" s="64"/>
    </row>
    <row r="219" spans="1:44" ht="15.75" customHeight="1" x14ac:dyDescent="0.2">
      <c r="A219" s="43" t="s">
        <v>3410</v>
      </c>
      <c r="B219" s="40" t="s">
        <v>3411</v>
      </c>
      <c r="C219" s="43"/>
      <c r="D219" s="43"/>
      <c r="E219" s="43"/>
      <c r="F219" s="43"/>
      <c r="G219" s="194"/>
      <c r="H219" s="194"/>
      <c r="I219" s="194"/>
      <c r="J219" s="196"/>
      <c r="K219" s="196"/>
      <c r="L219" s="196"/>
      <c r="M219" s="196"/>
      <c r="N219" s="196"/>
      <c r="O219" s="197"/>
      <c r="P219" s="197"/>
      <c r="Q219" s="197"/>
      <c r="R219" s="197"/>
      <c r="S219" s="197"/>
      <c r="T219" s="197"/>
      <c r="U219" s="198"/>
      <c r="V219" s="257"/>
      <c r="W219" s="200"/>
      <c r="X219" s="200"/>
      <c r="Y219" s="43"/>
      <c r="Z219" s="199"/>
      <c r="AA219" s="199"/>
      <c r="AB219" s="199"/>
      <c r="AC219" s="199"/>
      <c r="AD219" s="199"/>
      <c r="AE219" s="43"/>
      <c r="AF219" s="199"/>
      <c r="AG219" s="196"/>
      <c r="AH219" s="201"/>
      <c r="AI219" s="201"/>
      <c r="AJ219" s="201"/>
      <c r="AK219" s="43"/>
      <c r="AL219" s="196"/>
      <c r="AM219" s="43"/>
      <c r="AN219" s="43"/>
      <c r="AO219" s="64"/>
      <c r="AP219" s="202"/>
      <c r="AQ219" s="202"/>
      <c r="AR219" s="64"/>
    </row>
    <row r="220" spans="1:44" ht="15.75" customHeight="1" x14ac:dyDescent="0.2">
      <c r="A220" s="203" t="s">
        <v>3410</v>
      </c>
      <c r="B220" s="40" t="s">
        <v>3412</v>
      </c>
      <c r="C220" s="43"/>
      <c r="D220" s="43"/>
      <c r="E220" s="43"/>
      <c r="F220" s="43"/>
      <c r="G220" s="194"/>
      <c r="H220" s="194"/>
      <c r="I220" s="194"/>
      <c r="J220" s="196"/>
      <c r="K220" s="196"/>
      <c r="L220" s="196"/>
      <c r="M220" s="196"/>
      <c r="N220" s="196"/>
      <c r="O220" s="197"/>
      <c r="P220" s="197"/>
      <c r="Q220" s="197"/>
      <c r="R220" s="197"/>
      <c r="S220" s="197"/>
      <c r="T220" s="197"/>
      <c r="U220" s="198"/>
      <c r="V220" s="257"/>
      <c r="W220" s="200"/>
      <c r="X220" s="200"/>
      <c r="Y220" s="43"/>
      <c r="Z220" s="199"/>
      <c r="AA220" s="199"/>
      <c r="AB220" s="199"/>
      <c r="AC220" s="199"/>
      <c r="AD220" s="199"/>
      <c r="AE220" s="43"/>
      <c r="AF220" s="199"/>
      <c r="AG220" s="196"/>
      <c r="AH220" s="201"/>
      <c r="AI220" s="201"/>
      <c r="AJ220" s="201"/>
      <c r="AK220" s="43"/>
      <c r="AL220" s="196"/>
      <c r="AM220" s="43"/>
      <c r="AN220" s="43"/>
      <c r="AO220" s="64"/>
      <c r="AP220" s="202"/>
      <c r="AQ220" s="202"/>
      <c r="AR220" s="64"/>
    </row>
    <row r="221" spans="1:44" ht="15.75" customHeight="1" x14ac:dyDescent="0.2">
      <c r="A221" s="204" t="s">
        <v>3410</v>
      </c>
      <c r="B221" s="40" t="s">
        <v>3413</v>
      </c>
      <c r="C221" s="43"/>
      <c r="D221" s="43"/>
      <c r="E221" s="43"/>
      <c r="F221" s="43"/>
      <c r="G221" s="194"/>
      <c r="H221" s="194"/>
      <c r="I221" s="194"/>
      <c r="J221" s="196"/>
      <c r="K221" s="196"/>
      <c r="L221" s="196"/>
      <c r="M221" s="196"/>
      <c r="N221" s="196"/>
      <c r="O221" s="197"/>
      <c r="P221" s="197"/>
      <c r="Q221" s="197"/>
      <c r="R221" s="197"/>
      <c r="S221" s="197"/>
      <c r="T221" s="197"/>
      <c r="U221" s="198"/>
      <c r="V221" s="257"/>
      <c r="W221" s="200"/>
      <c r="X221" s="200"/>
      <c r="Y221" s="43"/>
      <c r="Z221" s="199"/>
      <c r="AA221" s="199"/>
      <c r="AB221" s="199"/>
      <c r="AC221" s="199"/>
      <c r="AD221" s="199"/>
      <c r="AE221" s="43"/>
      <c r="AF221" s="199"/>
      <c r="AG221" s="196"/>
      <c r="AH221" s="201"/>
      <c r="AI221" s="201"/>
      <c r="AJ221" s="201"/>
      <c r="AK221" s="43"/>
      <c r="AL221" s="196"/>
      <c r="AM221" s="43"/>
      <c r="AN221" s="43"/>
      <c r="AO221" s="64"/>
      <c r="AP221" s="202"/>
      <c r="AQ221" s="202"/>
      <c r="AR221" s="64"/>
    </row>
    <row r="222" spans="1:44" ht="15.75" customHeight="1" x14ac:dyDescent="0.2">
      <c r="A222" s="205" t="s">
        <v>3410</v>
      </c>
      <c r="B222" s="40" t="s">
        <v>3414</v>
      </c>
      <c r="C222" s="43"/>
      <c r="D222" s="43"/>
      <c r="E222" s="43"/>
      <c r="F222" s="43"/>
      <c r="G222" s="194"/>
      <c r="H222" s="194"/>
      <c r="I222" s="194"/>
      <c r="J222" s="196"/>
      <c r="K222" s="196"/>
      <c r="L222" s="196"/>
      <c r="M222" s="196"/>
      <c r="N222" s="196"/>
      <c r="O222" s="197"/>
      <c r="P222" s="197"/>
      <c r="Q222" s="197"/>
      <c r="R222" s="197"/>
      <c r="S222" s="197"/>
      <c r="T222" s="197"/>
      <c r="U222" s="198"/>
      <c r="V222" s="257"/>
      <c r="W222" s="200"/>
      <c r="X222" s="200"/>
      <c r="Y222" s="43"/>
      <c r="Z222" s="199"/>
      <c r="AA222" s="199"/>
      <c r="AB222" s="199"/>
      <c r="AC222" s="199"/>
      <c r="AD222" s="199"/>
      <c r="AE222" s="43"/>
      <c r="AF222" s="199"/>
      <c r="AG222" s="196"/>
      <c r="AH222" s="201"/>
      <c r="AI222" s="201"/>
      <c r="AJ222" s="201"/>
      <c r="AK222" s="43"/>
      <c r="AL222" s="196"/>
      <c r="AM222" s="43"/>
      <c r="AN222" s="43"/>
      <c r="AO222" s="64"/>
      <c r="AP222" s="202"/>
      <c r="AQ222" s="202"/>
      <c r="AR222" s="64"/>
    </row>
    <row r="223" spans="1:44" ht="15.75" customHeight="1" x14ac:dyDescent="0.2">
      <c r="A223" s="206" t="s">
        <v>3410</v>
      </c>
      <c r="B223" s="40" t="s">
        <v>3415</v>
      </c>
      <c r="C223" s="43"/>
      <c r="D223" s="43"/>
      <c r="E223" s="43"/>
      <c r="F223" s="43"/>
      <c r="G223" s="194"/>
      <c r="H223" s="194"/>
      <c r="I223" s="194"/>
      <c r="J223" s="196"/>
      <c r="K223" s="196"/>
      <c r="L223" s="196"/>
      <c r="M223" s="196"/>
      <c r="N223" s="196"/>
      <c r="O223" s="197"/>
      <c r="P223" s="197"/>
      <c r="Q223" s="197"/>
      <c r="R223" s="197"/>
      <c r="S223" s="197"/>
      <c r="T223" s="197"/>
      <c r="U223" s="198"/>
      <c r="V223" s="257"/>
      <c r="W223" s="200"/>
      <c r="X223" s="200"/>
      <c r="Y223" s="43"/>
      <c r="Z223" s="199"/>
      <c r="AA223" s="199"/>
      <c r="AB223" s="199"/>
      <c r="AC223" s="199"/>
      <c r="AD223" s="199"/>
      <c r="AE223" s="43"/>
      <c r="AF223" s="199"/>
      <c r="AG223" s="196"/>
      <c r="AH223" s="201"/>
      <c r="AI223" s="201"/>
      <c r="AJ223" s="201"/>
      <c r="AK223" s="43"/>
      <c r="AL223" s="196"/>
      <c r="AM223" s="43"/>
      <c r="AN223" s="43"/>
      <c r="AO223" s="64"/>
      <c r="AP223" s="202"/>
      <c r="AQ223" s="202"/>
      <c r="AR223" s="64"/>
    </row>
    <row r="224" spans="1:44" ht="15.75" customHeight="1" x14ac:dyDescent="0.2">
      <c r="A224" s="207" t="s">
        <v>3410</v>
      </c>
      <c r="B224" s="40" t="s">
        <v>3416</v>
      </c>
      <c r="C224" s="43"/>
      <c r="D224" s="43"/>
      <c r="E224" s="43"/>
      <c r="F224" s="43"/>
      <c r="G224" s="194"/>
      <c r="H224" s="194"/>
      <c r="I224" s="194"/>
      <c r="J224" s="196"/>
      <c r="K224" s="196"/>
      <c r="L224" s="196"/>
      <c r="M224" s="196"/>
      <c r="N224" s="196"/>
      <c r="O224" s="197"/>
      <c r="P224" s="197"/>
      <c r="Q224" s="197"/>
      <c r="R224" s="197"/>
      <c r="S224" s="197"/>
      <c r="T224" s="197"/>
      <c r="U224" s="198"/>
      <c r="V224" s="257"/>
      <c r="W224" s="200"/>
      <c r="X224" s="200"/>
      <c r="Y224" s="43"/>
      <c r="Z224" s="199"/>
      <c r="AA224" s="199"/>
      <c r="AB224" s="199"/>
      <c r="AC224" s="199"/>
      <c r="AD224" s="199"/>
      <c r="AE224" s="43"/>
      <c r="AF224" s="199"/>
      <c r="AG224" s="196"/>
      <c r="AH224" s="201"/>
      <c r="AI224" s="201"/>
      <c r="AJ224" s="201"/>
      <c r="AK224" s="43"/>
      <c r="AL224" s="196"/>
      <c r="AM224" s="43"/>
      <c r="AN224" s="43"/>
      <c r="AO224" s="64"/>
      <c r="AP224" s="202"/>
      <c r="AQ224" s="202"/>
      <c r="AR224" s="64"/>
    </row>
    <row r="225" spans="1:44" ht="15.75" customHeight="1" x14ac:dyDescent="0.2">
      <c r="A225" s="43"/>
      <c r="B225" s="43"/>
      <c r="C225" s="43"/>
      <c r="D225" s="43"/>
      <c r="E225" s="43"/>
      <c r="F225" s="43"/>
      <c r="G225" s="194"/>
      <c r="H225" s="194"/>
      <c r="I225" s="194"/>
      <c r="J225" s="196"/>
      <c r="K225" s="196"/>
      <c r="L225" s="196"/>
      <c r="M225" s="196"/>
      <c r="N225" s="196"/>
      <c r="O225" s="197"/>
      <c r="P225" s="197"/>
      <c r="Q225" s="197"/>
      <c r="R225" s="197"/>
      <c r="S225" s="197"/>
      <c r="T225" s="197"/>
      <c r="U225" s="198"/>
      <c r="V225" s="257"/>
      <c r="W225" s="200"/>
      <c r="X225" s="200"/>
      <c r="Y225" s="43"/>
      <c r="Z225" s="199"/>
      <c r="AA225" s="199"/>
      <c r="AB225" s="199"/>
      <c r="AC225" s="199"/>
      <c r="AD225" s="199"/>
      <c r="AE225" s="43"/>
      <c r="AF225" s="199"/>
      <c r="AG225" s="196"/>
      <c r="AH225" s="201"/>
      <c r="AI225" s="201"/>
      <c r="AJ225" s="201"/>
      <c r="AK225" s="43"/>
      <c r="AL225" s="196"/>
      <c r="AM225" s="43"/>
      <c r="AN225" s="43"/>
      <c r="AO225" s="64"/>
      <c r="AP225" s="202"/>
      <c r="AQ225" s="202"/>
      <c r="AR225" s="64"/>
    </row>
    <row r="226" spans="1:44" ht="15.75" customHeight="1" x14ac:dyDescent="0.2">
      <c r="A226" s="43"/>
      <c r="B226" s="43"/>
      <c r="C226" s="43"/>
      <c r="D226" s="43"/>
      <c r="E226" s="43"/>
      <c r="F226" s="43"/>
      <c r="G226" s="194"/>
      <c r="H226" s="194"/>
      <c r="I226" s="194"/>
      <c r="J226" s="196"/>
      <c r="K226" s="196"/>
      <c r="L226" s="196"/>
      <c r="M226" s="196"/>
      <c r="N226" s="196"/>
      <c r="O226" s="197"/>
      <c r="P226" s="197"/>
      <c r="Q226" s="197"/>
      <c r="R226" s="197"/>
      <c r="S226" s="197"/>
      <c r="T226" s="197"/>
      <c r="U226" s="198"/>
      <c r="V226" s="257"/>
      <c r="W226" s="200"/>
      <c r="X226" s="200"/>
      <c r="Y226" s="43"/>
      <c r="Z226" s="199"/>
      <c r="AA226" s="199"/>
      <c r="AB226" s="199"/>
      <c r="AC226" s="199"/>
      <c r="AD226" s="199"/>
      <c r="AE226" s="43"/>
      <c r="AF226" s="199"/>
      <c r="AG226" s="196"/>
      <c r="AH226" s="201"/>
      <c r="AI226" s="201"/>
      <c r="AJ226" s="201"/>
      <c r="AK226" s="43"/>
      <c r="AL226" s="196"/>
      <c r="AM226" s="43"/>
      <c r="AN226" s="43"/>
      <c r="AO226" s="64"/>
      <c r="AP226" s="202"/>
      <c r="AQ226" s="202"/>
      <c r="AR226" s="64"/>
    </row>
    <row r="227" spans="1:44" ht="15.75" customHeight="1" x14ac:dyDescent="0.2">
      <c r="A227" s="43"/>
      <c r="B227" s="43"/>
      <c r="C227" s="43"/>
      <c r="D227" s="43"/>
      <c r="E227" s="43"/>
      <c r="F227" s="43"/>
      <c r="G227" s="194"/>
      <c r="H227" s="194"/>
      <c r="I227" s="194"/>
      <c r="J227" s="196"/>
      <c r="K227" s="196"/>
      <c r="L227" s="196"/>
      <c r="M227" s="196"/>
      <c r="N227" s="196"/>
      <c r="O227" s="197"/>
      <c r="P227" s="197"/>
      <c r="Q227" s="197"/>
      <c r="R227" s="197"/>
      <c r="S227" s="197"/>
      <c r="T227" s="197"/>
      <c r="U227" s="198"/>
      <c r="V227" s="257"/>
      <c r="W227" s="200"/>
      <c r="X227" s="200"/>
      <c r="Y227" s="43"/>
      <c r="Z227" s="199"/>
      <c r="AA227" s="199"/>
      <c r="AB227" s="199"/>
      <c r="AC227" s="199"/>
      <c r="AD227" s="199"/>
      <c r="AE227" s="43"/>
      <c r="AF227" s="199"/>
      <c r="AG227" s="196"/>
      <c r="AH227" s="201"/>
      <c r="AI227" s="201"/>
      <c r="AJ227" s="201"/>
      <c r="AK227" s="43"/>
      <c r="AL227" s="196"/>
      <c r="AM227" s="43"/>
      <c r="AN227" s="43"/>
      <c r="AO227" s="64"/>
      <c r="AP227" s="202"/>
      <c r="AQ227" s="202"/>
      <c r="AR227" s="64"/>
    </row>
    <row r="228" spans="1:44" ht="15.75" customHeight="1" x14ac:dyDescent="0.2">
      <c r="A228" s="43"/>
      <c r="B228" s="43"/>
      <c r="C228" s="43"/>
      <c r="D228" s="43"/>
      <c r="E228" s="43"/>
      <c r="F228" s="43"/>
      <c r="G228" s="194"/>
      <c r="H228" s="194"/>
      <c r="I228" s="194"/>
      <c r="J228" s="196"/>
      <c r="K228" s="196"/>
      <c r="L228" s="196"/>
      <c r="M228" s="196"/>
      <c r="N228" s="196"/>
      <c r="O228" s="197"/>
      <c r="P228" s="197"/>
      <c r="Q228" s="197"/>
      <c r="R228" s="197"/>
      <c r="S228" s="197"/>
      <c r="T228" s="197"/>
      <c r="U228" s="198"/>
      <c r="V228" s="257"/>
      <c r="W228" s="200"/>
      <c r="X228" s="200"/>
      <c r="Y228" s="43"/>
      <c r="Z228" s="199"/>
      <c r="AA228" s="199"/>
      <c r="AB228" s="199"/>
      <c r="AC228" s="199"/>
      <c r="AD228" s="199"/>
      <c r="AE228" s="43"/>
      <c r="AF228" s="199"/>
      <c r="AG228" s="196"/>
      <c r="AH228" s="201"/>
      <c r="AI228" s="201"/>
      <c r="AJ228" s="201"/>
      <c r="AK228" s="43"/>
      <c r="AL228" s="196"/>
      <c r="AM228" s="43"/>
      <c r="AN228" s="43"/>
      <c r="AO228" s="64"/>
      <c r="AP228" s="202"/>
      <c r="AQ228" s="202"/>
      <c r="AR228" s="64"/>
    </row>
    <row r="229" spans="1:44" ht="15.75" customHeight="1" x14ac:dyDescent="0.2">
      <c r="A229" s="43"/>
      <c r="B229" s="43"/>
      <c r="C229" s="43"/>
      <c r="D229" s="43"/>
      <c r="E229" s="43"/>
      <c r="F229" s="43"/>
      <c r="G229" s="194"/>
      <c r="H229" s="194"/>
      <c r="I229" s="194"/>
      <c r="J229" s="196"/>
      <c r="K229" s="196"/>
      <c r="L229" s="196"/>
      <c r="M229" s="196"/>
      <c r="N229" s="196"/>
      <c r="O229" s="197"/>
      <c r="P229" s="197"/>
      <c r="Q229" s="197"/>
      <c r="R229" s="197"/>
      <c r="S229" s="197"/>
      <c r="T229" s="197"/>
      <c r="U229" s="198"/>
      <c r="V229" s="257"/>
      <c r="W229" s="200"/>
      <c r="X229" s="200"/>
      <c r="Y229" s="43"/>
      <c r="Z229" s="199"/>
      <c r="AA229" s="199"/>
      <c r="AB229" s="199"/>
      <c r="AC229" s="199"/>
      <c r="AD229" s="199"/>
      <c r="AE229" s="43"/>
      <c r="AF229" s="199"/>
      <c r="AG229" s="196"/>
      <c r="AH229" s="201"/>
      <c r="AI229" s="201"/>
      <c r="AJ229" s="201"/>
      <c r="AK229" s="43"/>
      <c r="AL229" s="196"/>
      <c r="AM229" s="43"/>
      <c r="AN229" s="43"/>
      <c r="AO229" s="64"/>
      <c r="AP229" s="202"/>
      <c r="AQ229" s="202"/>
      <c r="AR229" s="64"/>
    </row>
    <row r="230" spans="1:44" ht="15.75" customHeight="1" x14ac:dyDescent="0.2">
      <c r="A230" s="43"/>
      <c r="B230" s="43"/>
      <c r="C230" s="43"/>
      <c r="D230" s="43"/>
      <c r="E230" s="43"/>
      <c r="F230" s="43"/>
      <c r="G230" s="194"/>
      <c r="H230" s="194"/>
      <c r="I230" s="194"/>
      <c r="J230" s="196"/>
      <c r="K230" s="196"/>
      <c r="L230" s="196"/>
      <c r="M230" s="196"/>
      <c r="N230" s="196"/>
      <c r="O230" s="197"/>
      <c r="P230" s="197"/>
      <c r="Q230" s="197"/>
      <c r="R230" s="197"/>
      <c r="S230" s="197"/>
      <c r="T230" s="197"/>
      <c r="U230" s="198"/>
      <c r="V230" s="257"/>
      <c r="W230" s="200"/>
      <c r="X230" s="200"/>
      <c r="Y230" s="43"/>
      <c r="Z230" s="199"/>
      <c r="AA230" s="199"/>
      <c r="AB230" s="199"/>
      <c r="AC230" s="199"/>
      <c r="AD230" s="199"/>
      <c r="AE230" s="43"/>
      <c r="AF230" s="199"/>
      <c r="AG230" s="196"/>
      <c r="AH230" s="201"/>
      <c r="AI230" s="201"/>
      <c r="AJ230" s="201"/>
      <c r="AK230" s="43"/>
      <c r="AL230" s="196"/>
      <c r="AM230" s="43"/>
      <c r="AN230" s="43"/>
      <c r="AO230" s="64"/>
      <c r="AP230" s="202"/>
      <c r="AQ230" s="202"/>
      <c r="AR230" s="64"/>
    </row>
    <row r="231" spans="1:44" ht="15.75" customHeight="1" x14ac:dyDescent="0.2">
      <c r="A231" s="43"/>
      <c r="B231" s="43"/>
      <c r="C231" s="43"/>
      <c r="D231" s="43"/>
      <c r="E231" s="43"/>
      <c r="F231" s="43"/>
      <c r="G231" s="194"/>
      <c r="H231" s="194"/>
      <c r="I231" s="194"/>
      <c r="J231" s="196"/>
      <c r="K231" s="196"/>
      <c r="L231" s="196"/>
      <c r="M231" s="196"/>
      <c r="N231" s="196"/>
      <c r="O231" s="197"/>
      <c r="P231" s="197"/>
      <c r="Q231" s="197"/>
      <c r="R231" s="197"/>
      <c r="S231" s="197"/>
      <c r="T231" s="197"/>
      <c r="U231" s="198"/>
      <c r="V231" s="257"/>
      <c r="W231" s="200"/>
      <c r="X231" s="200"/>
      <c r="Y231" s="43"/>
      <c r="Z231" s="199"/>
      <c r="AA231" s="199"/>
      <c r="AB231" s="199"/>
      <c r="AC231" s="199"/>
      <c r="AD231" s="199"/>
      <c r="AE231" s="43"/>
      <c r="AF231" s="199"/>
      <c r="AG231" s="196"/>
      <c r="AH231" s="201"/>
      <c r="AI231" s="201"/>
      <c r="AJ231" s="201"/>
      <c r="AK231" s="43"/>
      <c r="AL231" s="196"/>
      <c r="AM231" s="43"/>
      <c r="AN231" s="43"/>
      <c r="AO231" s="64"/>
      <c r="AP231" s="202"/>
      <c r="AQ231" s="202"/>
      <c r="AR231" s="64"/>
    </row>
    <row r="232" spans="1:44" ht="15.75" customHeight="1" x14ac:dyDescent="0.2">
      <c r="A232" s="43"/>
      <c r="B232" s="43"/>
      <c r="C232" s="43"/>
      <c r="D232" s="43"/>
      <c r="E232" s="43"/>
      <c r="F232" s="43"/>
      <c r="G232" s="194"/>
      <c r="H232" s="194"/>
      <c r="I232" s="194"/>
      <c r="J232" s="196"/>
      <c r="K232" s="196"/>
      <c r="L232" s="196"/>
      <c r="M232" s="196"/>
      <c r="N232" s="196"/>
      <c r="O232" s="197"/>
      <c r="P232" s="197"/>
      <c r="Q232" s="197"/>
      <c r="R232" s="197"/>
      <c r="S232" s="197"/>
      <c r="T232" s="197"/>
      <c r="U232" s="198"/>
      <c r="V232" s="257"/>
      <c r="W232" s="200"/>
      <c r="X232" s="200"/>
      <c r="Y232" s="43"/>
      <c r="Z232" s="199"/>
      <c r="AA232" s="199"/>
      <c r="AB232" s="199"/>
      <c r="AC232" s="199"/>
      <c r="AD232" s="199"/>
      <c r="AE232" s="43"/>
      <c r="AF232" s="199"/>
      <c r="AG232" s="196"/>
      <c r="AH232" s="201"/>
      <c r="AI232" s="201"/>
      <c r="AJ232" s="201"/>
      <c r="AK232" s="43"/>
      <c r="AL232" s="196"/>
      <c r="AM232" s="43"/>
      <c r="AN232" s="43"/>
      <c r="AO232" s="64"/>
      <c r="AP232" s="202"/>
      <c r="AQ232" s="202"/>
      <c r="AR232" s="64"/>
    </row>
    <row r="233" spans="1:44" ht="15.75" customHeight="1" x14ac:dyDescent="0.2">
      <c r="A233" s="43"/>
      <c r="B233" s="43"/>
      <c r="C233" s="43"/>
      <c r="D233" s="43"/>
      <c r="E233" s="43"/>
      <c r="F233" s="43"/>
      <c r="G233" s="194"/>
      <c r="H233" s="194"/>
      <c r="I233" s="194"/>
      <c r="J233" s="196"/>
      <c r="K233" s="196"/>
      <c r="L233" s="196"/>
      <c r="M233" s="196"/>
      <c r="N233" s="196"/>
      <c r="O233" s="197"/>
      <c r="P233" s="197"/>
      <c r="Q233" s="197"/>
      <c r="R233" s="197"/>
      <c r="S233" s="197"/>
      <c r="T233" s="197"/>
      <c r="U233" s="198"/>
      <c r="V233" s="257"/>
      <c r="W233" s="200"/>
      <c r="X233" s="200"/>
      <c r="Y233" s="43"/>
      <c r="Z233" s="199"/>
      <c r="AA233" s="199"/>
      <c r="AB233" s="199"/>
      <c r="AC233" s="199"/>
      <c r="AD233" s="199"/>
      <c r="AE233" s="43"/>
      <c r="AF233" s="199"/>
      <c r="AG233" s="196"/>
      <c r="AH233" s="201"/>
      <c r="AI233" s="201"/>
      <c r="AJ233" s="201"/>
      <c r="AK233" s="43"/>
      <c r="AL233" s="196"/>
      <c r="AM233" s="43"/>
      <c r="AN233" s="43"/>
      <c r="AO233" s="64"/>
      <c r="AP233" s="202"/>
      <c r="AQ233" s="202"/>
      <c r="AR233" s="64"/>
    </row>
    <row r="234" spans="1:44" ht="15.75" customHeight="1" x14ac:dyDescent="0.2">
      <c r="A234" s="43"/>
      <c r="B234" s="43"/>
      <c r="C234" s="43"/>
      <c r="D234" s="43"/>
      <c r="E234" s="43"/>
      <c r="F234" s="43"/>
      <c r="G234" s="194"/>
      <c r="H234" s="194"/>
      <c r="I234" s="194"/>
      <c r="J234" s="196"/>
      <c r="K234" s="196"/>
      <c r="L234" s="196"/>
      <c r="M234" s="196"/>
      <c r="N234" s="196"/>
      <c r="O234" s="197"/>
      <c r="P234" s="197"/>
      <c r="Q234" s="197"/>
      <c r="R234" s="197"/>
      <c r="S234" s="197"/>
      <c r="T234" s="197"/>
      <c r="U234" s="198"/>
      <c r="V234" s="257"/>
      <c r="W234" s="200"/>
      <c r="X234" s="200"/>
      <c r="Y234" s="43"/>
      <c r="Z234" s="199"/>
      <c r="AA234" s="199"/>
      <c r="AB234" s="199"/>
      <c r="AC234" s="199"/>
      <c r="AD234" s="199"/>
      <c r="AE234" s="43"/>
      <c r="AF234" s="199"/>
      <c r="AG234" s="196"/>
      <c r="AH234" s="201"/>
      <c r="AI234" s="201"/>
      <c r="AJ234" s="201"/>
      <c r="AK234" s="43"/>
      <c r="AL234" s="196"/>
      <c r="AM234" s="43"/>
      <c r="AN234" s="43"/>
      <c r="AO234" s="64"/>
      <c r="AP234" s="202"/>
      <c r="AQ234" s="202"/>
      <c r="AR234" s="64"/>
    </row>
    <row r="235" spans="1:44" ht="15.75" customHeight="1" x14ac:dyDescent="0.2">
      <c r="A235" s="43"/>
      <c r="B235" s="43"/>
      <c r="C235" s="43"/>
      <c r="D235" s="43"/>
      <c r="E235" s="43"/>
      <c r="F235" s="43"/>
      <c r="G235" s="194"/>
      <c r="H235" s="194"/>
      <c r="I235" s="194"/>
      <c r="J235" s="196"/>
      <c r="K235" s="196"/>
      <c r="L235" s="196"/>
      <c r="M235" s="196"/>
      <c r="N235" s="196"/>
      <c r="O235" s="197"/>
      <c r="P235" s="197"/>
      <c r="Q235" s="197"/>
      <c r="R235" s="197"/>
      <c r="S235" s="197"/>
      <c r="T235" s="197"/>
      <c r="U235" s="198"/>
      <c r="V235" s="257"/>
      <c r="W235" s="200"/>
      <c r="X235" s="200"/>
      <c r="Y235" s="43"/>
      <c r="Z235" s="199"/>
      <c r="AA235" s="199"/>
      <c r="AB235" s="199"/>
      <c r="AC235" s="199"/>
      <c r="AD235" s="199"/>
      <c r="AE235" s="43"/>
      <c r="AF235" s="199"/>
      <c r="AG235" s="196"/>
      <c r="AH235" s="201"/>
      <c r="AI235" s="201"/>
      <c r="AJ235" s="201"/>
      <c r="AK235" s="43"/>
      <c r="AL235" s="196"/>
      <c r="AM235" s="43"/>
      <c r="AN235" s="43"/>
      <c r="AO235" s="64"/>
      <c r="AP235" s="202"/>
      <c r="AQ235" s="202"/>
      <c r="AR235" s="64"/>
    </row>
    <row r="236" spans="1:44" ht="15.75" customHeight="1" x14ac:dyDescent="0.2">
      <c r="A236" s="43"/>
      <c r="B236" s="43"/>
      <c r="C236" s="43"/>
      <c r="D236" s="43"/>
      <c r="E236" s="43"/>
      <c r="F236" s="43"/>
      <c r="G236" s="194"/>
      <c r="H236" s="194"/>
      <c r="I236" s="194"/>
      <c r="J236" s="196"/>
      <c r="K236" s="196"/>
      <c r="L236" s="196"/>
      <c r="M236" s="196"/>
      <c r="N236" s="196"/>
      <c r="O236" s="197"/>
      <c r="P236" s="197"/>
      <c r="Q236" s="197"/>
      <c r="R236" s="197"/>
      <c r="S236" s="197"/>
      <c r="T236" s="197"/>
      <c r="U236" s="198"/>
      <c r="V236" s="257"/>
      <c r="W236" s="200"/>
      <c r="X236" s="200"/>
      <c r="Y236" s="43"/>
      <c r="Z236" s="199"/>
      <c r="AA236" s="199"/>
      <c r="AB236" s="199"/>
      <c r="AC236" s="199"/>
      <c r="AD236" s="199"/>
      <c r="AE236" s="43"/>
      <c r="AF236" s="199"/>
      <c r="AG236" s="196"/>
      <c r="AH236" s="201"/>
      <c r="AI236" s="201"/>
      <c r="AJ236" s="201"/>
      <c r="AK236" s="43"/>
      <c r="AL236" s="196"/>
      <c r="AM236" s="43"/>
      <c r="AN236" s="43"/>
      <c r="AO236" s="64"/>
      <c r="AP236" s="202"/>
      <c r="AQ236" s="202"/>
      <c r="AR236" s="64"/>
    </row>
    <row r="237" spans="1:44" ht="15.75" customHeight="1" x14ac:dyDescent="0.2">
      <c r="A237" s="43"/>
      <c r="B237" s="43"/>
      <c r="C237" s="43"/>
      <c r="D237" s="43"/>
      <c r="E237" s="43"/>
      <c r="F237" s="43"/>
      <c r="G237" s="194"/>
      <c r="H237" s="194"/>
      <c r="I237" s="194"/>
      <c r="J237" s="196"/>
      <c r="K237" s="196"/>
      <c r="L237" s="196"/>
      <c r="M237" s="196"/>
      <c r="N237" s="196"/>
      <c r="O237" s="197"/>
      <c r="P237" s="197"/>
      <c r="Q237" s="197"/>
      <c r="R237" s="197"/>
      <c r="S237" s="197"/>
      <c r="T237" s="197"/>
      <c r="U237" s="198"/>
      <c r="V237" s="257"/>
      <c r="W237" s="200"/>
      <c r="X237" s="200"/>
      <c r="Y237" s="43"/>
      <c r="Z237" s="199"/>
      <c r="AA237" s="199"/>
      <c r="AB237" s="199"/>
      <c r="AC237" s="199"/>
      <c r="AD237" s="199"/>
      <c r="AE237" s="43"/>
      <c r="AF237" s="199"/>
      <c r="AG237" s="196"/>
      <c r="AH237" s="201"/>
      <c r="AI237" s="201"/>
      <c r="AJ237" s="201"/>
      <c r="AK237" s="43"/>
      <c r="AL237" s="196"/>
      <c r="AM237" s="43"/>
      <c r="AN237" s="43"/>
      <c r="AO237" s="64"/>
      <c r="AP237" s="202"/>
      <c r="AQ237" s="202"/>
      <c r="AR237" s="64"/>
    </row>
    <row r="238" spans="1:44" ht="15.75" customHeight="1" x14ac:dyDescent="0.2">
      <c r="A238" s="43"/>
      <c r="B238" s="43"/>
      <c r="C238" s="43"/>
      <c r="D238" s="43"/>
      <c r="E238" s="43"/>
      <c r="F238" s="43"/>
      <c r="G238" s="194"/>
      <c r="H238" s="194"/>
      <c r="I238" s="194"/>
      <c r="J238" s="196"/>
      <c r="K238" s="196"/>
      <c r="L238" s="196"/>
      <c r="M238" s="196"/>
      <c r="N238" s="196"/>
      <c r="O238" s="197"/>
      <c r="P238" s="197"/>
      <c r="Q238" s="197"/>
      <c r="R238" s="197"/>
      <c r="S238" s="197"/>
      <c r="T238" s="197"/>
      <c r="U238" s="198"/>
      <c r="V238" s="257"/>
      <c r="W238" s="200"/>
      <c r="X238" s="200"/>
      <c r="Y238" s="43"/>
      <c r="Z238" s="199"/>
      <c r="AA238" s="199"/>
      <c r="AB238" s="199"/>
      <c r="AC238" s="199"/>
      <c r="AD238" s="199"/>
      <c r="AE238" s="43"/>
      <c r="AF238" s="199"/>
      <c r="AG238" s="196"/>
      <c r="AH238" s="201"/>
      <c r="AI238" s="201"/>
      <c r="AJ238" s="201"/>
      <c r="AK238" s="43"/>
      <c r="AL238" s="196"/>
      <c r="AM238" s="43"/>
      <c r="AN238" s="43"/>
      <c r="AO238" s="64"/>
      <c r="AP238" s="202"/>
      <c r="AQ238" s="202"/>
      <c r="AR238" s="64"/>
    </row>
    <row r="239" spans="1:44" ht="15.75" customHeight="1" x14ac:dyDescent="0.2">
      <c r="A239" s="43"/>
      <c r="B239" s="43"/>
      <c r="C239" s="43"/>
      <c r="D239" s="43"/>
      <c r="E239" s="43"/>
      <c r="F239" s="43"/>
      <c r="G239" s="194"/>
      <c r="H239" s="194"/>
      <c r="I239" s="194"/>
      <c r="J239" s="196"/>
      <c r="K239" s="196"/>
      <c r="L239" s="196"/>
      <c r="M239" s="196"/>
      <c r="N239" s="196"/>
      <c r="O239" s="197"/>
      <c r="P239" s="197"/>
      <c r="Q239" s="197"/>
      <c r="R239" s="197"/>
      <c r="S239" s="197"/>
      <c r="T239" s="197"/>
      <c r="U239" s="198"/>
      <c r="V239" s="257"/>
      <c r="W239" s="200"/>
      <c r="X239" s="200"/>
      <c r="Y239" s="43"/>
      <c r="Z239" s="199"/>
      <c r="AA239" s="199"/>
      <c r="AB239" s="199"/>
      <c r="AC239" s="199"/>
      <c r="AD239" s="199"/>
      <c r="AE239" s="43"/>
      <c r="AF239" s="199"/>
      <c r="AG239" s="196"/>
      <c r="AH239" s="201"/>
      <c r="AI239" s="201"/>
      <c r="AJ239" s="201"/>
      <c r="AK239" s="43"/>
      <c r="AL239" s="196"/>
      <c r="AM239" s="43"/>
      <c r="AN239" s="43"/>
      <c r="AO239" s="64"/>
      <c r="AP239" s="202"/>
      <c r="AQ239" s="202"/>
      <c r="AR239" s="64"/>
    </row>
    <row r="240" spans="1:44" ht="15.75" customHeight="1" x14ac:dyDescent="0.2">
      <c r="A240" s="43"/>
      <c r="B240" s="43"/>
      <c r="C240" s="43"/>
      <c r="D240" s="43"/>
      <c r="E240" s="43"/>
      <c r="F240" s="43"/>
      <c r="G240" s="194"/>
      <c r="H240" s="194"/>
      <c r="I240" s="194"/>
      <c r="J240" s="196"/>
      <c r="K240" s="196"/>
      <c r="L240" s="196"/>
      <c r="M240" s="196"/>
      <c r="N240" s="196"/>
      <c r="O240" s="197"/>
      <c r="P240" s="197"/>
      <c r="Q240" s="197"/>
      <c r="R240" s="197"/>
      <c r="S240" s="197"/>
      <c r="T240" s="197"/>
      <c r="U240" s="198"/>
      <c r="V240" s="257"/>
      <c r="W240" s="200"/>
      <c r="X240" s="200"/>
      <c r="Y240" s="43"/>
      <c r="Z240" s="199"/>
      <c r="AA240" s="199"/>
      <c r="AB240" s="199"/>
      <c r="AC240" s="199"/>
      <c r="AD240" s="199"/>
      <c r="AE240" s="43"/>
      <c r="AF240" s="199"/>
      <c r="AG240" s="196"/>
      <c r="AH240" s="201"/>
      <c r="AI240" s="201"/>
      <c r="AJ240" s="201"/>
      <c r="AK240" s="43"/>
      <c r="AL240" s="196"/>
      <c r="AM240" s="43"/>
      <c r="AN240" s="43"/>
      <c r="AO240" s="64"/>
      <c r="AP240" s="202"/>
      <c r="AQ240" s="202"/>
      <c r="AR240" s="64"/>
    </row>
    <row r="241" spans="1:44" ht="15.75" customHeight="1" x14ac:dyDescent="0.2">
      <c r="A241" s="43"/>
      <c r="B241" s="43"/>
      <c r="C241" s="43"/>
      <c r="D241" s="43"/>
      <c r="E241" s="43"/>
      <c r="F241" s="43"/>
      <c r="G241" s="194"/>
      <c r="H241" s="194"/>
      <c r="I241" s="194"/>
      <c r="J241" s="196"/>
      <c r="K241" s="196"/>
      <c r="L241" s="196"/>
      <c r="M241" s="196"/>
      <c r="N241" s="196"/>
      <c r="O241" s="197"/>
      <c r="P241" s="197"/>
      <c r="Q241" s="197"/>
      <c r="R241" s="197"/>
      <c r="S241" s="197"/>
      <c r="T241" s="197"/>
      <c r="U241" s="198"/>
      <c r="V241" s="257"/>
      <c r="W241" s="200"/>
      <c r="X241" s="200"/>
      <c r="Y241" s="43"/>
      <c r="Z241" s="199"/>
      <c r="AA241" s="199"/>
      <c r="AB241" s="199"/>
      <c r="AC241" s="199"/>
      <c r="AD241" s="199"/>
      <c r="AE241" s="43"/>
      <c r="AF241" s="199"/>
      <c r="AG241" s="196"/>
      <c r="AH241" s="201"/>
      <c r="AI241" s="201"/>
      <c r="AJ241" s="201"/>
      <c r="AK241" s="43"/>
      <c r="AL241" s="196"/>
      <c r="AM241" s="43"/>
      <c r="AN241" s="43"/>
      <c r="AO241" s="64"/>
      <c r="AP241" s="202"/>
      <c r="AQ241" s="202"/>
      <c r="AR241" s="64"/>
    </row>
    <row r="242" spans="1:44" ht="15.75" customHeight="1" x14ac:dyDescent="0.2">
      <c r="A242" s="43"/>
      <c r="B242" s="43"/>
      <c r="C242" s="43"/>
      <c r="D242" s="43"/>
      <c r="E242" s="43"/>
      <c r="F242" s="43"/>
      <c r="G242" s="194"/>
      <c r="H242" s="194"/>
      <c r="I242" s="194"/>
      <c r="J242" s="196"/>
      <c r="K242" s="196"/>
      <c r="L242" s="196"/>
      <c r="M242" s="196"/>
      <c r="N242" s="196"/>
      <c r="O242" s="197"/>
      <c r="P242" s="197"/>
      <c r="Q242" s="197"/>
      <c r="R242" s="197"/>
      <c r="S242" s="197"/>
      <c r="T242" s="197"/>
      <c r="U242" s="198"/>
      <c r="V242" s="257"/>
      <c r="W242" s="200"/>
      <c r="X242" s="200"/>
      <c r="Y242" s="43"/>
      <c r="Z242" s="199"/>
      <c r="AA242" s="199"/>
      <c r="AB242" s="199"/>
      <c r="AC242" s="199"/>
      <c r="AD242" s="199"/>
      <c r="AE242" s="43"/>
      <c r="AF242" s="199"/>
      <c r="AG242" s="196"/>
      <c r="AH242" s="201"/>
      <c r="AI242" s="201"/>
      <c r="AJ242" s="201"/>
      <c r="AK242" s="43"/>
      <c r="AL242" s="196"/>
      <c r="AM242" s="43"/>
      <c r="AN242" s="43"/>
      <c r="AO242" s="64"/>
      <c r="AP242" s="202"/>
      <c r="AQ242" s="202"/>
      <c r="AR242" s="64"/>
    </row>
    <row r="243" spans="1:44" ht="15.75" customHeight="1" x14ac:dyDescent="0.2">
      <c r="A243" s="43"/>
      <c r="B243" s="43"/>
      <c r="C243" s="43"/>
      <c r="D243" s="43"/>
      <c r="E243" s="43"/>
      <c r="F243" s="43"/>
      <c r="G243" s="194"/>
      <c r="H243" s="194"/>
      <c r="I243" s="194"/>
      <c r="J243" s="196"/>
      <c r="K243" s="196"/>
      <c r="L243" s="196"/>
      <c r="M243" s="196"/>
      <c r="N243" s="196"/>
      <c r="O243" s="197"/>
      <c r="P243" s="197"/>
      <c r="Q243" s="197"/>
      <c r="R243" s="197"/>
      <c r="S243" s="197"/>
      <c r="T243" s="197"/>
      <c r="U243" s="198"/>
      <c r="V243" s="257"/>
      <c r="W243" s="200"/>
      <c r="X243" s="200"/>
      <c r="Y243" s="43"/>
      <c r="Z243" s="199"/>
      <c r="AA243" s="199"/>
      <c r="AB243" s="199"/>
      <c r="AC243" s="199"/>
      <c r="AD243" s="199"/>
      <c r="AE243" s="43"/>
      <c r="AF243" s="199"/>
      <c r="AG243" s="196"/>
      <c r="AH243" s="201"/>
      <c r="AI243" s="201"/>
      <c r="AJ243" s="201"/>
      <c r="AK243" s="43"/>
      <c r="AL243" s="196"/>
      <c r="AM243" s="43"/>
      <c r="AN243" s="43"/>
      <c r="AO243" s="64"/>
      <c r="AP243" s="202"/>
      <c r="AQ243" s="202"/>
      <c r="AR243" s="64"/>
    </row>
    <row r="244" spans="1:44" ht="15.75" customHeight="1" x14ac:dyDescent="0.2">
      <c r="A244" s="43"/>
      <c r="B244" s="43"/>
      <c r="C244" s="43"/>
      <c r="D244" s="43"/>
      <c r="E244" s="43"/>
      <c r="F244" s="43"/>
      <c r="G244" s="194"/>
      <c r="H244" s="194"/>
      <c r="I244" s="194"/>
      <c r="J244" s="196"/>
      <c r="K244" s="196"/>
      <c r="L244" s="196"/>
      <c r="M244" s="196"/>
      <c r="N244" s="196"/>
      <c r="O244" s="197"/>
      <c r="P244" s="197"/>
      <c r="Q244" s="197"/>
      <c r="R244" s="197"/>
      <c r="S244" s="197"/>
      <c r="T244" s="197"/>
      <c r="U244" s="198"/>
      <c r="V244" s="257"/>
      <c r="W244" s="200"/>
      <c r="X244" s="200"/>
      <c r="Y244" s="43"/>
      <c r="Z244" s="199"/>
      <c r="AA244" s="199"/>
      <c r="AB244" s="199"/>
      <c r="AC244" s="199"/>
      <c r="AD244" s="199"/>
      <c r="AE244" s="43"/>
      <c r="AF244" s="199"/>
      <c r="AG244" s="196"/>
      <c r="AH244" s="201"/>
      <c r="AI244" s="201"/>
      <c r="AJ244" s="201"/>
      <c r="AK244" s="43"/>
      <c r="AL244" s="196"/>
      <c r="AM244" s="43"/>
      <c r="AN244" s="43"/>
      <c r="AO244" s="64"/>
      <c r="AP244" s="202"/>
      <c r="AQ244" s="202"/>
      <c r="AR244" s="64"/>
    </row>
    <row r="245" spans="1:44" ht="15.75" customHeight="1" x14ac:dyDescent="0.2">
      <c r="A245" s="43"/>
      <c r="B245" s="43"/>
      <c r="C245" s="43"/>
      <c r="D245" s="43"/>
      <c r="E245" s="43"/>
      <c r="F245" s="43"/>
      <c r="G245" s="194"/>
      <c r="H245" s="194"/>
      <c r="I245" s="194"/>
      <c r="J245" s="196"/>
      <c r="K245" s="196"/>
      <c r="L245" s="196"/>
      <c r="M245" s="196"/>
      <c r="N245" s="196"/>
      <c r="O245" s="197"/>
      <c r="P245" s="197"/>
      <c r="Q245" s="197"/>
      <c r="R245" s="197"/>
      <c r="S245" s="197"/>
      <c r="T245" s="197"/>
      <c r="U245" s="198"/>
      <c r="V245" s="257"/>
      <c r="W245" s="200"/>
      <c r="X245" s="200"/>
      <c r="Y245" s="43"/>
      <c r="Z245" s="199"/>
      <c r="AA245" s="199"/>
      <c r="AB245" s="199"/>
      <c r="AC245" s="199"/>
      <c r="AD245" s="199"/>
      <c r="AE245" s="43"/>
      <c r="AF245" s="199"/>
      <c r="AG245" s="196"/>
      <c r="AH245" s="201"/>
      <c r="AI245" s="201"/>
      <c r="AJ245" s="201"/>
      <c r="AK245" s="43"/>
      <c r="AL245" s="196"/>
      <c r="AM245" s="43"/>
      <c r="AN245" s="43"/>
      <c r="AO245" s="64"/>
      <c r="AP245" s="202"/>
      <c r="AQ245" s="202"/>
      <c r="AR245" s="64"/>
    </row>
    <row r="246" spans="1:44" ht="15.75" customHeight="1" x14ac:dyDescent="0.2">
      <c r="A246" s="43"/>
      <c r="B246" s="43"/>
      <c r="C246" s="43"/>
      <c r="D246" s="43"/>
      <c r="E246" s="43"/>
      <c r="F246" s="43"/>
      <c r="G246" s="194"/>
      <c r="H246" s="194"/>
      <c r="I246" s="194"/>
      <c r="J246" s="196"/>
      <c r="K246" s="196"/>
      <c r="L246" s="196"/>
      <c r="M246" s="196"/>
      <c r="N246" s="196"/>
      <c r="O246" s="197"/>
      <c r="P246" s="197"/>
      <c r="Q246" s="197"/>
      <c r="R246" s="197"/>
      <c r="S246" s="197"/>
      <c r="T246" s="197"/>
      <c r="U246" s="198"/>
      <c r="V246" s="257"/>
      <c r="W246" s="200"/>
      <c r="X246" s="200"/>
      <c r="Y246" s="43"/>
      <c r="Z246" s="199"/>
      <c r="AA246" s="199"/>
      <c r="AB246" s="199"/>
      <c r="AC246" s="199"/>
      <c r="AD246" s="199"/>
      <c r="AE246" s="43"/>
      <c r="AF246" s="199"/>
      <c r="AG246" s="196"/>
      <c r="AH246" s="201"/>
      <c r="AI246" s="201"/>
      <c r="AJ246" s="201"/>
      <c r="AK246" s="43"/>
      <c r="AL246" s="196"/>
      <c r="AM246" s="43"/>
      <c r="AN246" s="43"/>
      <c r="AO246" s="64"/>
      <c r="AP246" s="202"/>
      <c r="AQ246" s="202"/>
      <c r="AR246" s="64"/>
    </row>
    <row r="247" spans="1:44" ht="15.75" customHeight="1" x14ac:dyDescent="0.2">
      <c r="A247" s="43"/>
      <c r="B247" s="43"/>
      <c r="C247" s="43"/>
      <c r="D247" s="43"/>
      <c r="E247" s="43"/>
      <c r="F247" s="43"/>
      <c r="G247" s="194"/>
      <c r="H247" s="194"/>
      <c r="I247" s="194"/>
      <c r="J247" s="196"/>
      <c r="K247" s="196"/>
      <c r="L247" s="196"/>
      <c r="M247" s="196"/>
      <c r="N247" s="196"/>
      <c r="O247" s="197"/>
      <c r="P247" s="197"/>
      <c r="Q247" s="197"/>
      <c r="R247" s="197"/>
      <c r="S247" s="197"/>
      <c r="T247" s="197"/>
      <c r="U247" s="198"/>
      <c r="V247" s="257"/>
      <c r="W247" s="200"/>
      <c r="X247" s="200"/>
      <c r="Y247" s="43"/>
      <c r="Z247" s="199"/>
      <c r="AA247" s="199"/>
      <c r="AB247" s="199"/>
      <c r="AC247" s="199"/>
      <c r="AD247" s="199"/>
      <c r="AE247" s="43"/>
      <c r="AF247" s="199"/>
      <c r="AG247" s="196"/>
      <c r="AH247" s="201"/>
      <c r="AI247" s="201"/>
      <c r="AJ247" s="201"/>
      <c r="AK247" s="43"/>
      <c r="AL247" s="196"/>
      <c r="AM247" s="43"/>
      <c r="AN247" s="43"/>
      <c r="AO247" s="64"/>
      <c r="AP247" s="202"/>
      <c r="AQ247" s="202"/>
      <c r="AR247" s="64"/>
    </row>
    <row r="248" spans="1:44" ht="15.75" customHeight="1" x14ac:dyDescent="0.2">
      <c r="A248" s="43"/>
      <c r="B248" s="43"/>
      <c r="C248" s="43"/>
      <c r="D248" s="43"/>
      <c r="E248" s="43"/>
      <c r="F248" s="43"/>
      <c r="G248" s="194"/>
      <c r="H248" s="194"/>
      <c r="I248" s="194"/>
      <c r="J248" s="196"/>
      <c r="K248" s="196"/>
      <c r="L248" s="196"/>
      <c r="M248" s="196"/>
      <c r="N248" s="196"/>
      <c r="O248" s="197"/>
      <c r="P248" s="197"/>
      <c r="Q248" s="197"/>
      <c r="R248" s="197"/>
      <c r="S248" s="197"/>
      <c r="T248" s="197"/>
      <c r="U248" s="198"/>
      <c r="V248" s="257"/>
      <c r="W248" s="200"/>
      <c r="X248" s="200"/>
      <c r="Y248" s="43"/>
      <c r="Z248" s="199"/>
      <c r="AA248" s="199"/>
      <c r="AB248" s="199"/>
      <c r="AC248" s="199"/>
      <c r="AD248" s="199"/>
      <c r="AE248" s="43"/>
      <c r="AF248" s="199"/>
      <c r="AG248" s="196"/>
      <c r="AH248" s="201"/>
      <c r="AI248" s="201"/>
      <c r="AJ248" s="201"/>
      <c r="AK248" s="43"/>
      <c r="AL248" s="196"/>
      <c r="AM248" s="43"/>
      <c r="AN248" s="43"/>
      <c r="AO248" s="64"/>
      <c r="AP248" s="202"/>
      <c r="AQ248" s="202"/>
      <c r="AR248" s="64"/>
    </row>
    <row r="249" spans="1:44" ht="15.75" customHeight="1" x14ac:dyDescent="0.2">
      <c r="A249" s="43"/>
      <c r="B249" s="43"/>
      <c r="C249" s="43"/>
      <c r="D249" s="43"/>
      <c r="E249" s="43"/>
      <c r="F249" s="43"/>
      <c r="G249" s="194"/>
      <c r="H249" s="194"/>
      <c r="I249" s="194"/>
      <c r="J249" s="196"/>
      <c r="K249" s="196"/>
      <c r="L249" s="196"/>
      <c r="M249" s="196"/>
      <c r="N249" s="196"/>
      <c r="O249" s="197"/>
      <c r="P249" s="197"/>
      <c r="Q249" s="197"/>
      <c r="R249" s="197"/>
      <c r="S249" s="197"/>
      <c r="T249" s="197"/>
      <c r="U249" s="198"/>
      <c r="V249" s="257"/>
      <c r="W249" s="200"/>
      <c r="X249" s="200"/>
      <c r="Y249" s="43"/>
      <c r="Z249" s="199"/>
      <c r="AA249" s="199"/>
      <c r="AB249" s="199"/>
      <c r="AC249" s="199"/>
      <c r="AD249" s="199"/>
      <c r="AE249" s="43"/>
      <c r="AF249" s="199"/>
      <c r="AG249" s="196"/>
      <c r="AH249" s="201"/>
      <c r="AI249" s="201"/>
      <c r="AJ249" s="201"/>
      <c r="AK249" s="43"/>
      <c r="AL249" s="196"/>
      <c r="AM249" s="43"/>
      <c r="AN249" s="43"/>
      <c r="AO249" s="64"/>
      <c r="AP249" s="202"/>
      <c r="AQ249" s="202"/>
      <c r="AR249" s="64"/>
    </row>
    <row r="250" spans="1:44" ht="15.75" customHeight="1" x14ac:dyDescent="0.2">
      <c r="A250" s="43"/>
      <c r="B250" s="43"/>
      <c r="C250" s="43"/>
      <c r="D250" s="43"/>
      <c r="E250" s="43"/>
      <c r="F250" s="43"/>
      <c r="G250" s="194"/>
      <c r="H250" s="194"/>
      <c r="I250" s="194"/>
      <c r="J250" s="196"/>
      <c r="K250" s="196"/>
      <c r="L250" s="196"/>
      <c r="M250" s="196"/>
      <c r="N250" s="196"/>
      <c r="O250" s="197"/>
      <c r="P250" s="197"/>
      <c r="Q250" s="197"/>
      <c r="R250" s="197"/>
      <c r="S250" s="197"/>
      <c r="T250" s="197"/>
      <c r="U250" s="198"/>
      <c r="V250" s="257"/>
      <c r="W250" s="200"/>
      <c r="X250" s="200"/>
      <c r="Y250" s="43"/>
      <c r="Z250" s="199"/>
      <c r="AA250" s="199"/>
      <c r="AB250" s="199"/>
      <c r="AC250" s="199"/>
      <c r="AD250" s="199"/>
      <c r="AE250" s="43"/>
      <c r="AF250" s="199"/>
      <c r="AG250" s="196"/>
      <c r="AH250" s="201"/>
      <c r="AI250" s="201"/>
      <c r="AJ250" s="201"/>
      <c r="AK250" s="43"/>
      <c r="AL250" s="196"/>
      <c r="AM250" s="43"/>
      <c r="AN250" s="43"/>
      <c r="AO250" s="64"/>
      <c r="AP250" s="202"/>
      <c r="AQ250" s="202"/>
      <c r="AR250" s="64"/>
    </row>
    <row r="251" spans="1:44" ht="15.75" customHeight="1" x14ac:dyDescent="0.2">
      <c r="A251" s="43"/>
      <c r="B251" s="43"/>
      <c r="C251" s="43"/>
      <c r="D251" s="43"/>
      <c r="E251" s="43"/>
      <c r="F251" s="43"/>
      <c r="G251" s="194"/>
      <c r="H251" s="194"/>
      <c r="I251" s="194"/>
      <c r="J251" s="196"/>
      <c r="K251" s="196"/>
      <c r="L251" s="196"/>
      <c r="M251" s="196"/>
      <c r="N251" s="196"/>
      <c r="O251" s="197"/>
      <c r="P251" s="197"/>
      <c r="Q251" s="197"/>
      <c r="R251" s="197"/>
      <c r="S251" s="197"/>
      <c r="T251" s="197"/>
      <c r="U251" s="198"/>
      <c r="V251" s="257"/>
      <c r="W251" s="200"/>
      <c r="X251" s="200"/>
      <c r="Y251" s="43"/>
      <c r="Z251" s="199"/>
      <c r="AA251" s="199"/>
      <c r="AB251" s="199"/>
      <c r="AC251" s="199"/>
      <c r="AD251" s="199"/>
      <c r="AE251" s="43"/>
      <c r="AF251" s="199"/>
      <c r="AG251" s="196"/>
      <c r="AH251" s="201"/>
      <c r="AI251" s="201"/>
      <c r="AJ251" s="201"/>
      <c r="AK251" s="43"/>
      <c r="AL251" s="196"/>
      <c r="AM251" s="43"/>
      <c r="AN251" s="43"/>
      <c r="AO251" s="64"/>
      <c r="AP251" s="202"/>
      <c r="AQ251" s="202"/>
      <c r="AR251" s="64"/>
    </row>
    <row r="252" spans="1:44" ht="15.75" customHeight="1" x14ac:dyDescent="0.2">
      <c r="A252" s="43"/>
      <c r="B252" s="43"/>
      <c r="C252" s="43"/>
      <c r="D252" s="43"/>
      <c r="E252" s="43"/>
      <c r="F252" s="43"/>
      <c r="G252" s="194"/>
      <c r="H252" s="194"/>
      <c r="I252" s="194"/>
      <c r="J252" s="196"/>
      <c r="K252" s="196"/>
      <c r="L252" s="196"/>
      <c r="M252" s="196"/>
      <c r="N252" s="196"/>
      <c r="O252" s="197"/>
      <c r="P252" s="197"/>
      <c r="Q252" s="197"/>
      <c r="R252" s="197"/>
      <c r="S252" s="197"/>
      <c r="T252" s="197"/>
      <c r="U252" s="198"/>
      <c r="V252" s="257"/>
      <c r="W252" s="200"/>
      <c r="X252" s="200"/>
      <c r="Y252" s="43"/>
      <c r="Z252" s="199"/>
      <c r="AA252" s="199"/>
      <c r="AB252" s="199"/>
      <c r="AC252" s="199"/>
      <c r="AD252" s="199"/>
      <c r="AE252" s="43"/>
      <c r="AF252" s="199"/>
      <c r="AG252" s="196"/>
      <c r="AH252" s="201"/>
      <c r="AI252" s="201"/>
      <c r="AJ252" s="201"/>
      <c r="AK252" s="43"/>
      <c r="AL252" s="196"/>
      <c r="AM252" s="43"/>
      <c r="AN252" s="43"/>
      <c r="AO252" s="64"/>
      <c r="AP252" s="202"/>
      <c r="AQ252" s="202"/>
      <c r="AR252" s="64"/>
    </row>
    <row r="253" spans="1:44" ht="15.75" customHeight="1" x14ac:dyDescent="0.2">
      <c r="A253" s="43"/>
      <c r="B253" s="43"/>
      <c r="C253" s="43"/>
      <c r="D253" s="43"/>
      <c r="E253" s="43"/>
      <c r="F253" s="43"/>
      <c r="G253" s="194"/>
      <c r="H253" s="194"/>
      <c r="I253" s="194"/>
      <c r="J253" s="196"/>
      <c r="K253" s="196"/>
      <c r="L253" s="196"/>
      <c r="M253" s="196"/>
      <c r="N253" s="196"/>
      <c r="O253" s="197"/>
      <c r="P253" s="197"/>
      <c r="Q253" s="197"/>
      <c r="R253" s="197"/>
      <c r="S253" s="197"/>
      <c r="T253" s="197"/>
      <c r="U253" s="198"/>
      <c r="V253" s="257"/>
      <c r="W253" s="200"/>
      <c r="X253" s="200"/>
      <c r="Y253" s="43"/>
      <c r="Z253" s="199"/>
      <c r="AA253" s="199"/>
      <c r="AB253" s="199"/>
      <c r="AC253" s="199"/>
      <c r="AD253" s="199"/>
      <c r="AE253" s="43"/>
      <c r="AF253" s="199"/>
      <c r="AG253" s="196"/>
      <c r="AH253" s="201"/>
      <c r="AI253" s="201"/>
      <c r="AJ253" s="201"/>
      <c r="AK253" s="43"/>
      <c r="AL253" s="196"/>
      <c r="AM253" s="43"/>
      <c r="AN253" s="43"/>
      <c r="AO253" s="64"/>
      <c r="AP253" s="202"/>
      <c r="AQ253" s="202"/>
      <c r="AR253" s="64"/>
    </row>
    <row r="254" spans="1:44" ht="15.75" customHeight="1" x14ac:dyDescent="0.2">
      <c r="A254" s="43"/>
      <c r="B254" s="43"/>
      <c r="C254" s="43"/>
      <c r="D254" s="43"/>
      <c r="E254" s="43"/>
      <c r="F254" s="43"/>
      <c r="G254" s="194"/>
      <c r="H254" s="194"/>
      <c r="I254" s="194"/>
      <c r="J254" s="196"/>
      <c r="K254" s="196"/>
      <c r="L254" s="196"/>
      <c r="M254" s="196"/>
      <c r="N254" s="196"/>
      <c r="O254" s="197"/>
      <c r="P254" s="197"/>
      <c r="Q254" s="197"/>
      <c r="R254" s="197"/>
      <c r="S254" s="197"/>
      <c r="T254" s="197"/>
      <c r="U254" s="198"/>
      <c r="V254" s="257"/>
      <c r="W254" s="200"/>
      <c r="X254" s="200"/>
      <c r="Y254" s="43"/>
      <c r="Z254" s="199"/>
      <c r="AA254" s="199"/>
      <c r="AB254" s="199"/>
      <c r="AC254" s="199"/>
      <c r="AD254" s="199"/>
      <c r="AE254" s="43"/>
      <c r="AF254" s="199"/>
      <c r="AG254" s="196"/>
      <c r="AH254" s="201"/>
      <c r="AI254" s="201"/>
      <c r="AJ254" s="201"/>
      <c r="AK254" s="43"/>
      <c r="AL254" s="196"/>
      <c r="AM254" s="43"/>
      <c r="AN254" s="43"/>
      <c r="AO254" s="64"/>
      <c r="AP254" s="202"/>
      <c r="AQ254" s="202"/>
      <c r="AR254" s="64"/>
    </row>
    <row r="255" spans="1:44" ht="15.75" customHeight="1" x14ac:dyDescent="0.2">
      <c r="A255" s="43"/>
      <c r="B255" s="43"/>
      <c r="C255" s="43"/>
      <c r="D255" s="43"/>
      <c r="E255" s="43"/>
      <c r="F255" s="43"/>
      <c r="G255" s="194"/>
      <c r="H255" s="194"/>
      <c r="I255" s="194"/>
      <c r="J255" s="196"/>
      <c r="K255" s="196"/>
      <c r="L255" s="196"/>
      <c r="M255" s="196"/>
      <c r="N255" s="196"/>
      <c r="O255" s="197"/>
      <c r="P255" s="197"/>
      <c r="Q255" s="197"/>
      <c r="R255" s="197"/>
      <c r="S255" s="197"/>
      <c r="T255" s="197"/>
      <c r="U255" s="198"/>
      <c r="V255" s="257"/>
      <c r="W255" s="200"/>
      <c r="X255" s="200"/>
      <c r="Y255" s="43"/>
      <c r="Z255" s="199"/>
      <c r="AA255" s="199"/>
      <c r="AB255" s="199"/>
      <c r="AC255" s="199"/>
      <c r="AD255" s="199"/>
      <c r="AE255" s="43"/>
      <c r="AF255" s="199"/>
      <c r="AG255" s="196"/>
      <c r="AH255" s="201"/>
      <c r="AI255" s="201"/>
      <c r="AJ255" s="201"/>
      <c r="AK255" s="43"/>
      <c r="AL255" s="196"/>
      <c r="AM255" s="43"/>
      <c r="AN255" s="43"/>
      <c r="AO255" s="64"/>
      <c r="AP255" s="202"/>
      <c r="AQ255" s="202"/>
      <c r="AR255" s="64"/>
    </row>
    <row r="256" spans="1:44" ht="15.75" customHeight="1" x14ac:dyDescent="0.2">
      <c r="A256" s="43"/>
      <c r="B256" s="43"/>
      <c r="C256" s="43"/>
      <c r="D256" s="43"/>
      <c r="E256" s="43"/>
      <c r="F256" s="43"/>
      <c r="G256" s="194"/>
      <c r="H256" s="194"/>
      <c r="I256" s="194"/>
      <c r="J256" s="196"/>
      <c r="K256" s="196"/>
      <c r="L256" s="196"/>
      <c r="M256" s="196"/>
      <c r="N256" s="196"/>
      <c r="O256" s="197"/>
      <c r="P256" s="197"/>
      <c r="Q256" s="197"/>
      <c r="R256" s="197"/>
      <c r="S256" s="197"/>
      <c r="T256" s="197"/>
      <c r="U256" s="198"/>
      <c r="V256" s="257"/>
      <c r="W256" s="200"/>
      <c r="X256" s="200"/>
      <c r="Y256" s="43"/>
      <c r="Z256" s="199"/>
      <c r="AA256" s="199"/>
      <c r="AB256" s="199"/>
      <c r="AC256" s="199"/>
      <c r="AD256" s="199"/>
      <c r="AE256" s="43"/>
      <c r="AF256" s="199"/>
      <c r="AG256" s="196"/>
      <c r="AH256" s="201"/>
      <c r="AI256" s="201"/>
      <c r="AJ256" s="201"/>
      <c r="AK256" s="43"/>
      <c r="AL256" s="196"/>
      <c r="AM256" s="43"/>
      <c r="AN256" s="43"/>
      <c r="AO256" s="64"/>
      <c r="AP256" s="202"/>
      <c r="AQ256" s="202"/>
      <c r="AR256" s="64"/>
    </row>
    <row r="257" spans="1:44" ht="15.75" customHeight="1" x14ac:dyDescent="0.2">
      <c r="A257" s="43"/>
      <c r="B257" s="43"/>
      <c r="C257" s="43"/>
      <c r="D257" s="43"/>
      <c r="E257" s="43"/>
      <c r="F257" s="43"/>
      <c r="G257" s="194"/>
      <c r="H257" s="194"/>
      <c r="I257" s="194"/>
      <c r="J257" s="196"/>
      <c r="K257" s="196"/>
      <c r="L257" s="196"/>
      <c r="M257" s="196"/>
      <c r="N257" s="196"/>
      <c r="O257" s="197"/>
      <c r="P257" s="197"/>
      <c r="Q257" s="197"/>
      <c r="R257" s="197"/>
      <c r="S257" s="197"/>
      <c r="T257" s="197"/>
      <c r="U257" s="198"/>
      <c r="V257" s="257"/>
      <c r="W257" s="200"/>
      <c r="X257" s="200"/>
      <c r="Y257" s="43"/>
      <c r="Z257" s="199"/>
      <c r="AA257" s="199"/>
      <c r="AB257" s="199"/>
      <c r="AC257" s="199"/>
      <c r="AD257" s="199"/>
      <c r="AE257" s="43"/>
      <c r="AF257" s="199"/>
      <c r="AG257" s="196"/>
      <c r="AH257" s="201"/>
      <c r="AI257" s="201"/>
      <c r="AJ257" s="201"/>
      <c r="AK257" s="43"/>
      <c r="AL257" s="196"/>
      <c r="AM257" s="43"/>
      <c r="AN257" s="43"/>
      <c r="AO257" s="64"/>
      <c r="AP257" s="202"/>
      <c r="AQ257" s="202"/>
      <c r="AR257" s="64"/>
    </row>
    <row r="258" spans="1:44" ht="15.75" customHeight="1" x14ac:dyDescent="0.2">
      <c r="A258" s="43"/>
      <c r="B258" s="43"/>
      <c r="C258" s="43"/>
      <c r="D258" s="43"/>
      <c r="E258" s="43"/>
      <c r="F258" s="43"/>
      <c r="G258" s="194"/>
      <c r="H258" s="194"/>
      <c r="I258" s="194"/>
      <c r="J258" s="196"/>
      <c r="K258" s="196"/>
      <c r="L258" s="196"/>
      <c r="M258" s="196"/>
      <c r="N258" s="196"/>
      <c r="O258" s="197"/>
      <c r="P258" s="197"/>
      <c r="Q258" s="197"/>
      <c r="R258" s="197"/>
      <c r="S258" s="197"/>
      <c r="T258" s="197"/>
      <c r="U258" s="198"/>
      <c r="V258" s="257"/>
      <c r="W258" s="200"/>
      <c r="X258" s="200"/>
      <c r="Y258" s="43"/>
      <c r="Z258" s="199"/>
      <c r="AA258" s="199"/>
      <c r="AB258" s="199"/>
      <c r="AC258" s="199"/>
      <c r="AD258" s="199"/>
      <c r="AE258" s="43"/>
      <c r="AF258" s="199"/>
      <c r="AG258" s="196"/>
      <c r="AH258" s="201"/>
      <c r="AI258" s="201"/>
      <c r="AJ258" s="201"/>
      <c r="AK258" s="43"/>
      <c r="AL258" s="196"/>
      <c r="AM258" s="43"/>
      <c r="AN258" s="43"/>
      <c r="AO258" s="64"/>
      <c r="AP258" s="202"/>
      <c r="AQ258" s="202"/>
      <c r="AR258" s="64"/>
    </row>
    <row r="259" spans="1:44" ht="15.75" customHeight="1" x14ac:dyDescent="0.2">
      <c r="A259" s="43"/>
      <c r="B259" s="43"/>
      <c r="C259" s="43"/>
      <c r="D259" s="43"/>
      <c r="E259" s="43"/>
      <c r="F259" s="43"/>
      <c r="G259" s="194"/>
      <c r="H259" s="194"/>
      <c r="I259" s="194"/>
      <c r="J259" s="196"/>
      <c r="K259" s="196"/>
      <c r="L259" s="196"/>
      <c r="M259" s="196"/>
      <c r="N259" s="196"/>
      <c r="O259" s="197"/>
      <c r="P259" s="197"/>
      <c r="Q259" s="197"/>
      <c r="R259" s="197"/>
      <c r="S259" s="197"/>
      <c r="T259" s="197"/>
      <c r="U259" s="198"/>
      <c r="V259" s="257"/>
      <c r="W259" s="200"/>
      <c r="X259" s="200"/>
      <c r="Y259" s="43"/>
      <c r="Z259" s="199"/>
      <c r="AA259" s="199"/>
      <c r="AB259" s="199"/>
      <c r="AC259" s="199"/>
      <c r="AD259" s="199"/>
      <c r="AE259" s="43"/>
      <c r="AF259" s="199"/>
      <c r="AG259" s="196"/>
      <c r="AH259" s="201"/>
      <c r="AI259" s="201"/>
      <c r="AJ259" s="201"/>
      <c r="AK259" s="43"/>
      <c r="AL259" s="196"/>
      <c r="AM259" s="43"/>
      <c r="AN259" s="43"/>
      <c r="AO259" s="64"/>
      <c r="AP259" s="202"/>
      <c r="AQ259" s="202"/>
      <c r="AR259" s="64"/>
    </row>
    <row r="260" spans="1:44" ht="15.75" customHeight="1" x14ac:dyDescent="0.2">
      <c r="A260" s="43"/>
      <c r="B260" s="43"/>
      <c r="C260" s="43"/>
      <c r="D260" s="43"/>
      <c r="E260" s="43"/>
      <c r="F260" s="43"/>
      <c r="G260" s="194"/>
      <c r="H260" s="194"/>
      <c r="I260" s="194"/>
      <c r="J260" s="196"/>
      <c r="K260" s="196"/>
      <c r="L260" s="196"/>
      <c r="M260" s="196"/>
      <c r="N260" s="196"/>
      <c r="O260" s="197"/>
      <c r="P260" s="197"/>
      <c r="Q260" s="197"/>
      <c r="R260" s="197"/>
      <c r="S260" s="197"/>
      <c r="T260" s="197"/>
      <c r="U260" s="198"/>
      <c r="V260" s="257"/>
      <c r="W260" s="200"/>
      <c r="X260" s="200"/>
      <c r="Y260" s="43"/>
      <c r="Z260" s="199"/>
      <c r="AA260" s="199"/>
      <c r="AB260" s="199"/>
      <c r="AC260" s="199"/>
      <c r="AD260" s="199"/>
      <c r="AE260" s="43"/>
      <c r="AF260" s="199"/>
      <c r="AG260" s="196"/>
      <c r="AH260" s="201"/>
      <c r="AI260" s="201"/>
      <c r="AJ260" s="201"/>
      <c r="AK260" s="43"/>
      <c r="AL260" s="196"/>
      <c r="AM260" s="43"/>
      <c r="AN260" s="43"/>
      <c r="AO260" s="64"/>
      <c r="AP260" s="202"/>
      <c r="AQ260" s="202"/>
      <c r="AR260" s="64"/>
    </row>
    <row r="261" spans="1:44" ht="15.75" customHeight="1" x14ac:dyDescent="0.2">
      <c r="A261" s="43"/>
      <c r="B261" s="43"/>
      <c r="C261" s="43"/>
      <c r="D261" s="43"/>
      <c r="E261" s="43"/>
      <c r="F261" s="43"/>
      <c r="G261" s="194"/>
      <c r="H261" s="194"/>
      <c r="I261" s="194"/>
      <c r="J261" s="196"/>
      <c r="K261" s="196"/>
      <c r="L261" s="196"/>
      <c r="M261" s="196"/>
      <c r="N261" s="196"/>
      <c r="O261" s="197"/>
      <c r="P261" s="197"/>
      <c r="Q261" s="197"/>
      <c r="R261" s="197"/>
      <c r="S261" s="197"/>
      <c r="T261" s="197"/>
      <c r="U261" s="198"/>
      <c r="V261" s="257"/>
      <c r="W261" s="200"/>
      <c r="X261" s="200"/>
      <c r="Y261" s="43"/>
      <c r="Z261" s="199"/>
      <c r="AA261" s="199"/>
      <c r="AB261" s="199"/>
      <c r="AC261" s="199"/>
      <c r="AD261" s="199"/>
      <c r="AE261" s="43"/>
      <c r="AF261" s="199"/>
      <c r="AG261" s="196"/>
      <c r="AH261" s="201"/>
      <c r="AI261" s="201"/>
      <c r="AJ261" s="201"/>
      <c r="AK261" s="43"/>
      <c r="AL261" s="196"/>
      <c r="AM261" s="43"/>
      <c r="AN261" s="43"/>
      <c r="AO261" s="64"/>
      <c r="AP261" s="202"/>
      <c r="AQ261" s="202"/>
      <c r="AR261" s="64"/>
    </row>
    <row r="262" spans="1:44" ht="15.75" customHeight="1" x14ac:dyDescent="0.2">
      <c r="A262" s="43"/>
      <c r="B262" s="43"/>
      <c r="C262" s="43"/>
      <c r="D262" s="43"/>
      <c r="E262" s="43"/>
      <c r="F262" s="43"/>
      <c r="G262" s="194"/>
      <c r="H262" s="194"/>
      <c r="I262" s="194"/>
      <c r="J262" s="196"/>
      <c r="K262" s="196"/>
      <c r="L262" s="196"/>
      <c r="M262" s="196"/>
      <c r="N262" s="196"/>
      <c r="O262" s="197"/>
      <c r="P262" s="197"/>
      <c r="Q262" s="197"/>
      <c r="R262" s="197"/>
      <c r="S262" s="197"/>
      <c r="T262" s="197"/>
      <c r="U262" s="198"/>
      <c r="V262" s="257"/>
      <c r="W262" s="200"/>
      <c r="X262" s="200"/>
      <c r="Y262" s="43"/>
      <c r="Z262" s="199"/>
      <c r="AA262" s="199"/>
      <c r="AB262" s="199"/>
      <c r="AC262" s="199"/>
      <c r="AD262" s="199"/>
      <c r="AE262" s="43"/>
      <c r="AF262" s="199"/>
      <c r="AG262" s="196"/>
      <c r="AH262" s="201"/>
      <c r="AI262" s="201"/>
      <c r="AJ262" s="201"/>
      <c r="AK262" s="43"/>
      <c r="AL262" s="196"/>
      <c r="AM262" s="43"/>
      <c r="AN262" s="43"/>
      <c r="AO262" s="64"/>
      <c r="AP262" s="202"/>
      <c r="AQ262" s="202"/>
      <c r="AR262" s="64"/>
    </row>
    <row r="263" spans="1:44" ht="15.75" customHeight="1" x14ac:dyDescent="0.2">
      <c r="A263" s="43"/>
      <c r="B263" s="43"/>
      <c r="C263" s="43"/>
      <c r="D263" s="43"/>
      <c r="E263" s="43"/>
      <c r="F263" s="43"/>
      <c r="G263" s="194"/>
      <c r="H263" s="194"/>
      <c r="I263" s="194"/>
      <c r="J263" s="196"/>
      <c r="K263" s="196"/>
      <c r="L263" s="196"/>
      <c r="M263" s="196"/>
      <c r="N263" s="196"/>
      <c r="O263" s="197"/>
      <c r="P263" s="197"/>
      <c r="Q263" s="197"/>
      <c r="R263" s="197"/>
      <c r="S263" s="197"/>
      <c r="T263" s="197"/>
      <c r="U263" s="198"/>
      <c r="V263" s="257"/>
      <c r="W263" s="200"/>
      <c r="X263" s="200"/>
      <c r="Y263" s="43"/>
      <c r="Z263" s="199"/>
      <c r="AA263" s="199"/>
      <c r="AB263" s="199"/>
      <c r="AC263" s="199"/>
      <c r="AD263" s="199"/>
      <c r="AE263" s="43"/>
      <c r="AF263" s="199"/>
      <c r="AG263" s="196"/>
      <c r="AH263" s="201"/>
      <c r="AI263" s="201"/>
      <c r="AJ263" s="201"/>
      <c r="AK263" s="43"/>
      <c r="AL263" s="196"/>
      <c r="AM263" s="43"/>
      <c r="AN263" s="43"/>
      <c r="AO263" s="64"/>
      <c r="AP263" s="202"/>
      <c r="AQ263" s="202"/>
      <c r="AR263" s="64"/>
    </row>
    <row r="264" spans="1:44" ht="15.75" customHeight="1" x14ac:dyDescent="0.2">
      <c r="A264" s="43"/>
      <c r="B264" s="43"/>
      <c r="C264" s="43"/>
      <c r="D264" s="43"/>
      <c r="E264" s="43"/>
      <c r="F264" s="43"/>
      <c r="G264" s="194"/>
      <c r="H264" s="194"/>
      <c r="I264" s="194"/>
      <c r="J264" s="196"/>
      <c r="K264" s="196"/>
      <c r="L264" s="196"/>
      <c r="M264" s="196"/>
      <c r="N264" s="196"/>
      <c r="O264" s="197"/>
      <c r="P264" s="197"/>
      <c r="Q264" s="197"/>
      <c r="R264" s="197"/>
      <c r="S264" s="197"/>
      <c r="T264" s="197"/>
      <c r="U264" s="198"/>
      <c r="V264" s="257"/>
      <c r="W264" s="200"/>
      <c r="X264" s="200"/>
      <c r="Y264" s="43"/>
      <c r="Z264" s="199"/>
      <c r="AA264" s="199"/>
      <c r="AB264" s="199"/>
      <c r="AC264" s="199"/>
      <c r="AD264" s="199"/>
      <c r="AE264" s="43"/>
      <c r="AF264" s="199"/>
      <c r="AG264" s="196"/>
      <c r="AH264" s="201"/>
      <c r="AI264" s="201"/>
      <c r="AJ264" s="201"/>
      <c r="AK264" s="43"/>
      <c r="AL264" s="196"/>
      <c r="AM264" s="43"/>
      <c r="AN264" s="43"/>
      <c r="AO264" s="64"/>
      <c r="AP264" s="202"/>
      <c r="AQ264" s="202"/>
      <c r="AR264" s="64"/>
    </row>
    <row r="265" spans="1:44" ht="15.75" customHeight="1" x14ac:dyDescent="0.2">
      <c r="A265" s="43"/>
      <c r="B265" s="43"/>
      <c r="C265" s="43"/>
      <c r="D265" s="43"/>
      <c r="E265" s="43"/>
      <c r="F265" s="43"/>
      <c r="G265" s="194"/>
      <c r="H265" s="194"/>
      <c r="I265" s="194"/>
      <c r="J265" s="196"/>
      <c r="K265" s="196"/>
      <c r="L265" s="196"/>
      <c r="M265" s="196"/>
      <c r="N265" s="196"/>
      <c r="O265" s="197"/>
      <c r="P265" s="197"/>
      <c r="Q265" s="197"/>
      <c r="R265" s="197"/>
      <c r="S265" s="197"/>
      <c r="T265" s="197"/>
      <c r="U265" s="198"/>
      <c r="V265" s="257"/>
      <c r="W265" s="200"/>
      <c r="X265" s="200"/>
      <c r="Y265" s="43"/>
      <c r="Z265" s="199"/>
      <c r="AA265" s="199"/>
      <c r="AB265" s="199"/>
      <c r="AC265" s="199"/>
      <c r="AD265" s="199"/>
      <c r="AE265" s="43"/>
      <c r="AF265" s="199"/>
      <c r="AG265" s="196"/>
      <c r="AH265" s="201"/>
      <c r="AI265" s="201"/>
      <c r="AJ265" s="201"/>
      <c r="AK265" s="43"/>
      <c r="AL265" s="196"/>
      <c r="AM265" s="43"/>
      <c r="AN265" s="43"/>
      <c r="AO265" s="64"/>
      <c r="AP265" s="202"/>
      <c r="AQ265" s="202"/>
      <c r="AR265" s="64"/>
    </row>
    <row r="266" spans="1:44" ht="15.75" customHeight="1" x14ac:dyDescent="0.2">
      <c r="A266" s="43"/>
      <c r="B266" s="43"/>
      <c r="C266" s="43"/>
      <c r="D266" s="43"/>
      <c r="E266" s="43"/>
      <c r="F266" s="43"/>
      <c r="G266" s="194"/>
      <c r="H266" s="194"/>
      <c r="I266" s="194"/>
      <c r="J266" s="196"/>
      <c r="K266" s="196"/>
      <c r="L266" s="196"/>
      <c r="M266" s="196"/>
      <c r="N266" s="196"/>
      <c r="O266" s="197"/>
      <c r="P266" s="197"/>
      <c r="Q266" s="197"/>
      <c r="R266" s="197"/>
      <c r="S266" s="197"/>
      <c r="T266" s="197"/>
      <c r="U266" s="198"/>
      <c r="V266" s="257"/>
      <c r="W266" s="200"/>
      <c r="X266" s="200"/>
      <c r="Y266" s="43"/>
      <c r="Z266" s="199"/>
      <c r="AA266" s="199"/>
      <c r="AB266" s="199"/>
      <c r="AC266" s="199"/>
      <c r="AD266" s="199"/>
      <c r="AE266" s="43"/>
      <c r="AF266" s="199"/>
      <c r="AG266" s="196"/>
      <c r="AH266" s="201"/>
      <c r="AI266" s="201"/>
      <c r="AJ266" s="201"/>
      <c r="AK266" s="43"/>
      <c r="AL266" s="196"/>
      <c r="AM266" s="43"/>
      <c r="AN266" s="43"/>
      <c r="AO266" s="64"/>
      <c r="AP266" s="202"/>
      <c r="AQ266" s="202"/>
      <c r="AR266" s="64"/>
    </row>
    <row r="267" spans="1:44" ht="15.75" customHeight="1" x14ac:dyDescent="0.2">
      <c r="A267" s="43"/>
      <c r="B267" s="43"/>
      <c r="C267" s="43"/>
      <c r="D267" s="43"/>
      <c r="E267" s="43"/>
      <c r="F267" s="43"/>
      <c r="G267" s="194"/>
      <c r="H267" s="194"/>
      <c r="I267" s="194"/>
      <c r="J267" s="196"/>
      <c r="K267" s="196"/>
      <c r="L267" s="196"/>
      <c r="M267" s="196"/>
      <c r="N267" s="196"/>
      <c r="O267" s="197"/>
      <c r="P267" s="197"/>
      <c r="Q267" s="197"/>
      <c r="R267" s="197"/>
      <c r="S267" s="197"/>
      <c r="T267" s="197"/>
      <c r="U267" s="198"/>
      <c r="V267" s="257"/>
      <c r="W267" s="200"/>
      <c r="X267" s="200"/>
      <c r="Y267" s="43"/>
      <c r="Z267" s="199"/>
      <c r="AA267" s="199"/>
      <c r="AB267" s="199"/>
      <c r="AC267" s="199"/>
      <c r="AD267" s="199"/>
      <c r="AE267" s="43"/>
      <c r="AF267" s="199"/>
      <c r="AG267" s="196"/>
      <c r="AH267" s="201"/>
      <c r="AI267" s="201"/>
      <c r="AJ267" s="201"/>
      <c r="AK267" s="43"/>
      <c r="AL267" s="196"/>
      <c r="AM267" s="43"/>
      <c r="AN267" s="43"/>
      <c r="AO267" s="64"/>
      <c r="AP267" s="202"/>
      <c r="AQ267" s="202"/>
      <c r="AR267" s="64"/>
    </row>
    <row r="268" spans="1:44" ht="15.75" customHeight="1" x14ac:dyDescent="0.2">
      <c r="A268" s="43"/>
      <c r="B268" s="43"/>
      <c r="C268" s="43"/>
      <c r="D268" s="43"/>
      <c r="E268" s="43"/>
      <c r="F268" s="43"/>
      <c r="G268" s="194"/>
      <c r="H268" s="194"/>
      <c r="I268" s="194"/>
      <c r="J268" s="196"/>
      <c r="K268" s="196"/>
      <c r="L268" s="196"/>
      <c r="M268" s="196"/>
      <c r="N268" s="196"/>
      <c r="O268" s="197"/>
      <c r="P268" s="197"/>
      <c r="Q268" s="197"/>
      <c r="R268" s="197"/>
      <c r="S268" s="197"/>
      <c r="T268" s="197"/>
      <c r="U268" s="198"/>
      <c r="V268" s="257"/>
      <c r="W268" s="200"/>
      <c r="X268" s="200"/>
      <c r="Y268" s="43"/>
      <c r="Z268" s="199"/>
      <c r="AA268" s="199"/>
      <c r="AB268" s="199"/>
      <c r="AC268" s="199"/>
      <c r="AD268" s="199"/>
      <c r="AE268" s="43"/>
      <c r="AF268" s="199"/>
      <c r="AG268" s="196"/>
      <c r="AH268" s="201"/>
      <c r="AI268" s="201"/>
      <c r="AJ268" s="201"/>
      <c r="AK268" s="43"/>
      <c r="AL268" s="196"/>
      <c r="AM268" s="43"/>
      <c r="AN268" s="43"/>
      <c r="AO268" s="64"/>
      <c r="AP268" s="202"/>
      <c r="AQ268" s="202"/>
      <c r="AR268" s="64"/>
    </row>
    <row r="269" spans="1:44" ht="15.75" customHeight="1" x14ac:dyDescent="0.2">
      <c r="A269" s="43"/>
      <c r="B269" s="43"/>
      <c r="C269" s="43"/>
      <c r="D269" s="43"/>
      <c r="E269" s="43"/>
      <c r="F269" s="43"/>
      <c r="G269" s="194"/>
      <c r="H269" s="194"/>
      <c r="I269" s="194"/>
      <c r="J269" s="196"/>
      <c r="K269" s="196"/>
      <c r="L269" s="196"/>
      <c r="M269" s="196"/>
      <c r="N269" s="196"/>
      <c r="O269" s="197"/>
      <c r="P269" s="197"/>
      <c r="Q269" s="197"/>
      <c r="R269" s="197"/>
      <c r="S269" s="197"/>
      <c r="T269" s="197"/>
      <c r="U269" s="198"/>
      <c r="V269" s="257"/>
      <c r="W269" s="200"/>
      <c r="X269" s="200"/>
      <c r="Y269" s="43"/>
      <c r="Z269" s="199"/>
      <c r="AA269" s="199"/>
      <c r="AB269" s="199"/>
      <c r="AC269" s="199"/>
      <c r="AD269" s="199"/>
      <c r="AE269" s="43"/>
      <c r="AF269" s="199"/>
      <c r="AG269" s="196"/>
      <c r="AH269" s="201"/>
      <c r="AI269" s="201"/>
      <c r="AJ269" s="201"/>
      <c r="AK269" s="43"/>
      <c r="AL269" s="196"/>
      <c r="AM269" s="43"/>
      <c r="AN269" s="43"/>
      <c r="AO269" s="64"/>
      <c r="AP269" s="202"/>
      <c r="AQ269" s="202"/>
      <c r="AR269" s="64"/>
    </row>
    <row r="270" spans="1:44" ht="15.75" customHeight="1" x14ac:dyDescent="0.2">
      <c r="A270" s="43"/>
      <c r="B270" s="43"/>
      <c r="C270" s="43"/>
      <c r="D270" s="43"/>
      <c r="E270" s="43"/>
      <c r="F270" s="43"/>
      <c r="G270" s="194"/>
      <c r="H270" s="194"/>
      <c r="I270" s="194"/>
      <c r="J270" s="196"/>
      <c r="K270" s="196"/>
      <c r="L270" s="196"/>
      <c r="M270" s="196"/>
      <c r="N270" s="196"/>
      <c r="O270" s="197"/>
      <c r="P270" s="197"/>
      <c r="Q270" s="197"/>
      <c r="R270" s="197"/>
      <c r="S270" s="197"/>
      <c r="T270" s="197"/>
      <c r="U270" s="198"/>
      <c r="V270" s="257"/>
      <c r="W270" s="200"/>
      <c r="X270" s="200"/>
      <c r="Y270" s="43"/>
      <c r="Z270" s="199"/>
      <c r="AA270" s="199"/>
      <c r="AB270" s="199"/>
      <c r="AC270" s="199"/>
      <c r="AD270" s="199"/>
      <c r="AE270" s="43"/>
      <c r="AF270" s="199"/>
      <c r="AG270" s="196"/>
      <c r="AH270" s="201"/>
      <c r="AI270" s="201"/>
      <c r="AJ270" s="201"/>
      <c r="AK270" s="43"/>
      <c r="AL270" s="196"/>
      <c r="AM270" s="43"/>
      <c r="AN270" s="43"/>
      <c r="AO270" s="64"/>
      <c r="AP270" s="202"/>
      <c r="AQ270" s="202"/>
      <c r="AR270" s="64"/>
    </row>
    <row r="271" spans="1:44" ht="15.75" customHeight="1" x14ac:dyDescent="0.2">
      <c r="A271" s="43"/>
      <c r="B271" s="43"/>
      <c r="C271" s="43"/>
      <c r="D271" s="43"/>
      <c r="E271" s="43"/>
      <c r="F271" s="43"/>
      <c r="G271" s="194"/>
      <c r="H271" s="194"/>
      <c r="I271" s="194"/>
      <c r="J271" s="196"/>
      <c r="K271" s="196"/>
      <c r="L271" s="196"/>
      <c r="M271" s="196"/>
      <c r="N271" s="196"/>
      <c r="O271" s="197"/>
      <c r="P271" s="197"/>
      <c r="Q271" s="197"/>
      <c r="R271" s="197"/>
      <c r="S271" s="197"/>
      <c r="T271" s="197"/>
      <c r="U271" s="198"/>
      <c r="V271" s="257"/>
      <c r="W271" s="200"/>
      <c r="X271" s="200"/>
      <c r="Y271" s="43"/>
      <c r="Z271" s="199"/>
      <c r="AA271" s="199"/>
      <c r="AB271" s="199"/>
      <c r="AC271" s="199"/>
      <c r="AD271" s="199"/>
      <c r="AE271" s="43"/>
      <c r="AF271" s="199"/>
      <c r="AG271" s="196"/>
      <c r="AH271" s="201"/>
      <c r="AI271" s="201"/>
      <c r="AJ271" s="201"/>
      <c r="AK271" s="43"/>
      <c r="AL271" s="196"/>
      <c r="AM271" s="43"/>
      <c r="AN271" s="43"/>
      <c r="AO271" s="64"/>
      <c r="AP271" s="202"/>
      <c r="AQ271" s="202"/>
      <c r="AR271" s="64"/>
    </row>
    <row r="272" spans="1:44" ht="15.75" customHeight="1" x14ac:dyDescent="0.2">
      <c r="A272" s="43"/>
      <c r="B272" s="43"/>
      <c r="C272" s="43"/>
      <c r="D272" s="43"/>
      <c r="E272" s="43"/>
      <c r="F272" s="43"/>
      <c r="G272" s="194"/>
      <c r="H272" s="194"/>
      <c r="I272" s="194"/>
      <c r="J272" s="196"/>
      <c r="K272" s="196"/>
      <c r="L272" s="196"/>
      <c r="M272" s="196"/>
      <c r="N272" s="196"/>
      <c r="O272" s="197"/>
      <c r="P272" s="197"/>
      <c r="Q272" s="197"/>
      <c r="R272" s="197"/>
      <c r="S272" s="197"/>
      <c r="T272" s="197"/>
      <c r="U272" s="198"/>
      <c r="V272" s="257"/>
      <c r="W272" s="200"/>
      <c r="X272" s="200"/>
      <c r="Y272" s="43"/>
      <c r="Z272" s="199"/>
      <c r="AA272" s="199"/>
      <c r="AB272" s="199"/>
      <c r="AC272" s="199"/>
      <c r="AD272" s="199"/>
      <c r="AE272" s="43"/>
      <c r="AF272" s="199"/>
      <c r="AG272" s="196"/>
      <c r="AH272" s="201"/>
      <c r="AI272" s="201"/>
      <c r="AJ272" s="201"/>
      <c r="AK272" s="43"/>
      <c r="AL272" s="196"/>
      <c r="AM272" s="43"/>
      <c r="AN272" s="43"/>
      <c r="AO272" s="64"/>
      <c r="AP272" s="202"/>
      <c r="AQ272" s="202"/>
      <c r="AR272" s="64"/>
    </row>
    <row r="273" spans="1:44" ht="15.75" customHeight="1" x14ac:dyDescent="0.2">
      <c r="A273" s="43"/>
      <c r="B273" s="43"/>
      <c r="C273" s="43"/>
      <c r="D273" s="43"/>
      <c r="E273" s="43"/>
      <c r="F273" s="43"/>
      <c r="G273" s="194"/>
      <c r="H273" s="194"/>
      <c r="I273" s="194"/>
      <c r="J273" s="196"/>
      <c r="K273" s="196"/>
      <c r="L273" s="196"/>
      <c r="M273" s="196"/>
      <c r="N273" s="196"/>
      <c r="O273" s="197"/>
      <c r="P273" s="197"/>
      <c r="Q273" s="197"/>
      <c r="R273" s="197"/>
      <c r="S273" s="197"/>
      <c r="T273" s="197"/>
      <c r="U273" s="198"/>
      <c r="V273" s="257"/>
      <c r="W273" s="200"/>
      <c r="X273" s="200"/>
      <c r="Y273" s="43"/>
      <c r="Z273" s="199"/>
      <c r="AA273" s="199"/>
      <c r="AB273" s="199"/>
      <c r="AC273" s="199"/>
      <c r="AD273" s="199"/>
      <c r="AE273" s="43"/>
      <c r="AF273" s="199"/>
      <c r="AG273" s="196"/>
      <c r="AH273" s="201"/>
      <c r="AI273" s="201"/>
      <c r="AJ273" s="201"/>
      <c r="AK273" s="43"/>
      <c r="AL273" s="196"/>
      <c r="AM273" s="43"/>
      <c r="AN273" s="43"/>
      <c r="AO273" s="64"/>
      <c r="AP273" s="202"/>
      <c r="AQ273" s="202"/>
      <c r="AR273" s="64"/>
    </row>
    <row r="274" spans="1:44" ht="15.75" customHeight="1" x14ac:dyDescent="0.2">
      <c r="A274" s="43"/>
      <c r="B274" s="43"/>
      <c r="C274" s="43"/>
      <c r="D274" s="43"/>
      <c r="E274" s="43"/>
      <c r="F274" s="43"/>
      <c r="G274" s="194"/>
      <c r="H274" s="194"/>
      <c r="I274" s="194"/>
      <c r="J274" s="196"/>
      <c r="K274" s="196"/>
      <c r="L274" s="196"/>
      <c r="M274" s="196"/>
      <c r="N274" s="196"/>
      <c r="O274" s="197"/>
      <c r="P274" s="197"/>
      <c r="Q274" s="197"/>
      <c r="R274" s="197"/>
      <c r="S274" s="197"/>
      <c r="T274" s="197"/>
      <c r="U274" s="198"/>
      <c r="V274" s="257"/>
      <c r="W274" s="200"/>
      <c r="X274" s="200"/>
      <c r="Y274" s="43"/>
      <c r="Z274" s="199"/>
      <c r="AA274" s="199"/>
      <c r="AB274" s="199"/>
      <c r="AC274" s="199"/>
      <c r="AD274" s="199"/>
      <c r="AE274" s="43"/>
      <c r="AF274" s="199"/>
      <c r="AG274" s="196"/>
      <c r="AH274" s="201"/>
      <c r="AI274" s="201"/>
      <c r="AJ274" s="201"/>
      <c r="AK274" s="43"/>
      <c r="AL274" s="196"/>
      <c r="AM274" s="43"/>
      <c r="AN274" s="43"/>
      <c r="AO274" s="64"/>
      <c r="AP274" s="202"/>
      <c r="AQ274" s="202"/>
      <c r="AR274" s="64"/>
    </row>
    <row r="275" spans="1:44" ht="15.75" customHeight="1" x14ac:dyDescent="0.2">
      <c r="A275" s="43"/>
      <c r="B275" s="43"/>
      <c r="C275" s="43"/>
      <c r="D275" s="43"/>
      <c r="E275" s="43"/>
      <c r="F275" s="43"/>
      <c r="G275" s="194"/>
      <c r="H275" s="194"/>
      <c r="I275" s="194"/>
      <c r="J275" s="196"/>
      <c r="K275" s="196"/>
      <c r="L275" s="196"/>
      <c r="M275" s="196"/>
      <c r="N275" s="196"/>
      <c r="O275" s="197"/>
      <c r="P275" s="197"/>
      <c r="Q275" s="197"/>
      <c r="R275" s="197"/>
      <c r="S275" s="197"/>
      <c r="T275" s="197"/>
      <c r="U275" s="198"/>
      <c r="V275" s="257"/>
      <c r="W275" s="200"/>
      <c r="X275" s="200"/>
      <c r="Y275" s="43"/>
      <c r="Z275" s="199"/>
      <c r="AA275" s="199"/>
      <c r="AB275" s="199"/>
      <c r="AC275" s="199"/>
      <c r="AD275" s="199"/>
      <c r="AE275" s="43"/>
      <c r="AF275" s="199"/>
      <c r="AG275" s="196"/>
      <c r="AH275" s="201"/>
      <c r="AI275" s="201"/>
      <c r="AJ275" s="201"/>
      <c r="AK275" s="43"/>
      <c r="AL275" s="196"/>
      <c r="AM275" s="43"/>
      <c r="AN275" s="43"/>
      <c r="AO275" s="64"/>
      <c r="AP275" s="202"/>
      <c r="AQ275" s="202"/>
      <c r="AR275" s="64"/>
    </row>
    <row r="276" spans="1:44" ht="15.75" customHeight="1" x14ac:dyDescent="0.2">
      <c r="A276" s="43"/>
      <c r="B276" s="43"/>
      <c r="C276" s="43"/>
      <c r="D276" s="43"/>
      <c r="E276" s="43"/>
      <c r="F276" s="43"/>
      <c r="G276" s="194"/>
      <c r="H276" s="194"/>
      <c r="I276" s="194"/>
      <c r="J276" s="196"/>
      <c r="K276" s="196"/>
      <c r="L276" s="196"/>
      <c r="M276" s="196"/>
      <c r="N276" s="196"/>
      <c r="O276" s="197"/>
      <c r="P276" s="197"/>
      <c r="Q276" s="197"/>
      <c r="R276" s="197"/>
      <c r="S276" s="197"/>
      <c r="T276" s="197"/>
      <c r="U276" s="198"/>
      <c r="V276" s="257"/>
      <c r="W276" s="200"/>
      <c r="X276" s="200"/>
      <c r="Y276" s="43"/>
      <c r="Z276" s="199"/>
      <c r="AA276" s="199"/>
      <c r="AB276" s="199"/>
      <c r="AC276" s="199"/>
      <c r="AD276" s="199"/>
      <c r="AE276" s="43"/>
      <c r="AF276" s="199"/>
      <c r="AG276" s="196"/>
      <c r="AH276" s="201"/>
      <c r="AI276" s="201"/>
      <c r="AJ276" s="201"/>
      <c r="AK276" s="43"/>
      <c r="AL276" s="196"/>
      <c r="AM276" s="43"/>
      <c r="AN276" s="43"/>
      <c r="AO276" s="64"/>
      <c r="AP276" s="202"/>
      <c r="AQ276" s="202"/>
      <c r="AR276" s="64"/>
    </row>
    <row r="277" spans="1:44" ht="15.75" customHeight="1" x14ac:dyDescent="0.2">
      <c r="A277" s="43"/>
      <c r="B277" s="43"/>
      <c r="C277" s="43"/>
      <c r="D277" s="43"/>
      <c r="E277" s="43"/>
      <c r="F277" s="43"/>
      <c r="G277" s="194"/>
      <c r="H277" s="194"/>
      <c r="I277" s="194"/>
      <c r="J277" s="196"/>
      <c r="K277" s="196"/>
      <c r="L277" s="196"/>
      <c r="M277" s="196"/>
      <c r="N277" s="196"/>
      <c r="O277" s="197"/>
      <c r="P277" s="197"/>
      <c r="Q277" s="197"/>
      <c r="R277" s="197"/>
      <c r="S277" s="197"/>
      <c r="T277" s="197"/>
      <c r="U277" s="198"/>
      <c r="V277" s="257"/>
      <c r="W277" s="200"/>
      <c r="X277" s="200"/>
      <c r="Y277" s="43"/>
      <c r="Z277" s="199"/>
      <c r="AA277" s="199"/>
      <c r="AB277" s="199"/>
      <c r="AC277" s="199"/>
      <c r="AD277" s="199"/>
      <c r="AE277" s="43"/>
      <c r="AF277" s="199"/>
      <c r="AG277" s="196"/>
      <c r="AH277" s="201"/>
      <c r="AI277" s="201"/>
      <c r="AJ277" s="201"/>
      <c r="AK277" s="43"/>
      <c r="AL277" s="196"/>
      <c r="AM277" s="43"/>
      <c r="AN277" s="43"/>
      <c r="AO277" s="64"/>
      <c r="AP277" s="202"/>
      <c r="AQ277" s="202"/>
      <c r="AR277" s="64"/>
    </row>
    <row r="278" spans="1:44" ht="15.75" customHeight="1" x14ac:dyDescent="0.2">
      <c r="A278" s="43"/>
      <c r="B278" s="43"/>
      <c r="C278" s="43"/>
      <c r="D278" s="43"/>
      <c r="E278" s="43"/>
      <c r="F278" s="43"/>
      <c r="G278" s="194"/>
      <c r="H278" s="194"/>
      <c r="I278" s="194"/>
      <c r="J278" s="196"/>
      <c r="K278" s="196"/>
      <c r="L278" s="196"/>
      <c r="M278" s="196"/>
      <c r="N278" s="196"/>
      <c r="O278" s="197"/>
      <c r="P278" s="197"/>
      <c r="Q278" s="197"/>
      <c r="R278" s="197"/>
      <c r="S278" s="197"/>
      <c r="T278" s="197"/>
      <c r="U278" s="198"/>
      <c r="V278" s="257"/>
      <c r="W278" s="200"/>
      <c r="X278" s="200"/>
      <c r="Y278" s="43"/>
      <c r="Z278" s="199"/>
      <c r="AA278" s="199"/>
      <c r="AB278" s="199"/>
      <c r="AC278" s="199"/>
      <c r="AD278" s="199"/>
      <c r="AE278" s="43"/>
      <c r="AF278" s="199"/>
      <c r="AG278" s="196"/>
      <c r="AH278" s="201"/>
      <c r="AI278" s="201"/>
      <c r="AJ278" s="201"/>
      <c r="AK278" s="43"/>
      <c r="AL278" s="196"/>
      <c r="AM278" s="43"/>
      <c r="AN278" s="43"/>
      <c r="AO278" s="64"/>
      <c r="AP278" s="202"/>
      <c r="AQ278" s="202"/>
      <c r="AR278" s="64"/>
    </row>
    <row r="279" spans="1:44" ht="15.75" customHeight="1" x14ac:dyDescent="0.2">
      <c r="A279" s="43"/>
      <c r="B279" s="43"/>
      <c r="C279" s="43"/>
      <c r="D279" s="43"/>
      <c r="E279" s="43"/>
      <c r="F279" s="43"/>
      <c r="G279" s="194"/>
      <c r="H279" s="194"/>
      <c r="I279" s="194"/>
      <c r="J279" s="196"/>
      <c r="K279" s="196"/>
      <c r="L279" s="196"/>
      <c r="M279" s="196"/>
      <c r="N279" s="196"/>
      <c r="O279" s="197"/>
      <c r="P279" s="197"/>
      <c r="Q279" s="197"/>
      <c r="R279" s="197"/>
      <c r="S279" s="197"/>
      <c r="T279" s="197"/>
      <c r="U279" s="198"/>
      <c r="V279" s="257"/>
      <c r="W279" s="200"/>
      <c r="X279" s="200"/>
      <c r="Y279" s="43"/>
      <c r="Z279" s="199"/>
      <c r="AA279" s="199"/>
      <c r="AB279" s="199"/>
      <c r="AC279" s="199"/>
      <c r="AD279" s="199"/>
      <c r="AE279" s="43"/>
      <c r="AF279" s="199"/>
      <c r="AG279" s="196"/>
      <c r="AH279" s="201"/>
      <c r="AI279" s="201"/>
      <c r="AJ279" s="201"/>
      <c r="AK279" s="43"/>
      <c r="AL279" s="196"/>
      <c r="AM279" s="43"/>
      <c r="AN279" s="43"/>
      <c r="AO279" s="64"/>
      <c r="AP279" s="202"/>
      <c r="AQ279" s="202"/>
      <c r="AR279" s="64"/>
    </row>
    <row r="280" spans="1:44" ht="15.75" customHeight="1" x14ac:dyDescent="0.2">
      <c r="A280" s="43"/>
      <c r="B280" s="43"/>
      <c r="C280" s="43"/>
      <c r="D280" s="43"/>
      <c r="E280" s="43"/>
      <c r="F280" s="43"/>
      <c r="G280" s="194"/>
      <c r="H280" s="194"/>
      <c r="I280" s="194"/>
      <c r="J280" s="196"/>
      <c r="K280" s="196"/>
      <c r="L280" s="196"/>
      <c r="M280" s="196"/>
      <c r="N280" s="196"/>
      <c r="O280" s="197"/>
      <c r="P280" s="197"/>
      <c r="Q280" s="197"/>
      <c r="R280" s="197"/>
      <c r="S280" s="197"/>
      <c r="T280" s="197"/>
      <c r="U280" s="198"/>
      <c r="V280" s="257"/>
      <c r="W280" s="200"/>
      <c r="X280" s="200"/>
      <c r="Y280" s="43"/>
      <c r="Z280" s="199"/>
      <c r="AA280" s="199"/>
      <c r="AB280" s="199"/>
      <c r="AC280" s="199"/>
      <c r="AD280" s="199"/>
      <c r="AE280" s="43"/>
      <c r="AF280" s="199"/>
      <c r="AG280" s="196"/>
      <c r="AH280" s="201"/>
      <c r="AI280" s="201"/>
      <c r="AJ280" s="201"/>
      <c r="AK280" s="43"/>
      <c r="AL280" s="196"/>
      <c r="AM280" s="43"/>
      <c r="AN280" s="43"/>
      <c r="AO280" s="64"/>
      <c r="AP280" s="202"/>
      <c r="AQ280" s="202"/>
      <c r="AR280" s="64"/>
    </row>
    <row r="281" spans="1:44" ht="15.75" customHeight="1" x14ac:dyDescent="0.2">
      <c r="A281" s="43"/>
      <c r="B281" s="43"/>
      <c r="C281" s="43"/>
      <c r="D281" s="43"/>
      <c r="E281" s="43"/>
      <c r="F281" s="43"/>
      <c r="G281" s="194"/>
      <c r="H281" s="194"/>
      <c r="I281" s="194"/>
      <c r="J281" s="196"/>
      <c r="K281" s="196"/>
      <c r="L281" s="196"/>
      <c r="M281" s="196"/>
      <c r="N281" s="196"/>
      <c r="O281" s="197"/>
      <c r="P281" s="197"/>
      <c r="Q281" s="197"/>
      <c r="R281" s="197"/>
      <c r="S281" s="197"/>
      <c r="T281" s="197"/>
      <c r="U281" s="198"/>
      <c r="V281" s="257"/>
      <c r="W281" s="200"/>
      <c r="X281" s="200"/>
      <c r="Y281" s="43"/>
      <c r="Z281" s="199"/>
      <c r="AA281" s="199"/>
      <c r="AB281" s="199"/>
      <c r="AC281" s="199"/>
      <c r="AD281" s="199"/>
      <c r="AE281" s="43"/>
      <c r="AF281" s="199"/>
      <c r="AG281" s="196"/>
      <c r="AH281" s="201"/>
      <c r="AI281" s="201"/>
      <c r="AJ281" s="201"/>
      <c r="AK281" s="43"/>
      <c r="AL281" s="196"/>
      <c r="AM281" s="43"/>
      <c r="AN281" s="43"/>
      <c r="AO281" s="64"/>
      <c r="AP281" s="202"/>
      <c r="AQ281" s="202"/>
      <c r="AR281" s="64"/>
    </row>
    <row r="282" spans="1:44" ht="15.75" customHeight="1" x14ac:dyDescent="0.2">
      <c r="A282" s="43"/>
      <c r="B282" s="43"/>
      <c r="C282" s="43"/>
      <c r="D282" s="43"/>
      <c r="E282" s="43"/>
      <c r="F282" s="43"/>
      <c r="G282" s="194"/>
      <c r="H282" s="194"/>
      <c r="I282" s="194"/>
      <c r="J282" s="196"/>
      <c r="K282" s="196"/>
      <c r="L282" s="196"/>
      <c r="M282" s="196"/>
      <c r="N282" s="196"/>
      <c r="O282" s="197"/>
      <c r="P282" s="197"/>
      <c r="Q282" s="197"/>
      <c r="R282" s="197"/>
      <c r="S282" s="197"/>
      <c r="T282" s="197"/>
      <c r="U282" s="198"/>
      <c r="V282" s="257"/>
      <c r="W282" s="200"/>
      <c r="X282" s="200"/>
      <c r="Y282" s="43"/>
      <c r="Z282" s="199"/>
      <c r="AA282" s="199"/>
      <c r="AB282" s="199"/>
      <c r="AC282" s="199"/>
      <c r="AD282" s="199"/>
      <c r="AE282" s="43"/>
      <c r="AF282" s="199"/>
      <c r="AG282" s="196"/>
      <c r="AH282" s="201"/>
      <c r="AI282" s="201"/>
      <c r="AJ282" s="201"/>
      <c r="AK282" s="43"/>
      <c r="AL282" s="196"/>
      <c r="AM282" s="43"/>
      <c r="AN282" s="43"/>
      <c r="AO282" s="64"/>
      <c r="AP282" s="202"/>
      <c r="AQ282" s="202"/>
      <c r="AR282" s="64"/>
    </row>
    <row r="283" spans="1:44" ht="15.75" customHeight="1" x14ac:dyDescent="0.2">
      <c r="A283" s="43"/>
      <c r="B283" s="43"/>
      <c r="C283" s="43"/>
      <c r="D283" s="43"/>
      <c r="E283" s="43"/>
      <c r="F283" s="43"/>
      <c r="G283" s="194"/>
      <c r="H283" s="194"/>
      <c r="I283" s="194"/>
      <c r="J283" s="196"/>
      <c r="K283" s="196"/>
      <c r="L283" s="196"/>
      <c r="M283" s="196"/>
      <c r="N283" s="196"/>
      <c r="O283" s="197"/>
      <c r="P283" s="197"/>
      <c r="Q283" s="197"/>
      <c r="R283" s="197"/>
      <c r="S283" s="197"/>
      <c r="T283" s="197"/>
      <c r="U283" s="198"/>
      <c r="V283" s="257"/>
      <c r="W283" s="200"/>
      <c r="X283" s="200"/>
      <c r="Y283" s="43"/>
      <c r="Z283" s="199"/>
      <c r="AA283" s="199"/>
      <c r="AB283" s="199"/>
      <c r="AC283" s="199"/>
      <c r="AD283" s="199"/>
      <c r="AE283" s="43"/>
      <c r="AF283" s="199"/>
      <c r="AG283" s="196"/>
      <c r="AH283" s="201"/>
      <c r="AI283" s="201"/>
      <c r="AJ283" s="201"/>
      <c r="AK283" s="43"/>
      <c r="AL283" s="196"/>
      <c r="AM283" s="43"/>
      <c r="AN283" s="43"/>
      <c r="AO283" s="64"/>
      <c r="AP283" s="202"/>
      <c r="AQ283" s="202"/>
      <c r="AR283" s="64"/>
    </row>
    <row r="284" spans="1:44" ht="15.75" customHeight="1" x14ac:dyDescent="0.2">
      <c r="A284" s="43"/>
      <c r="B284" s="43"/>
      <c r="C284" s="43"/>
      <c r="D284" s="43"/>
      <c r="E284" s="43"/>
      <c r="F284" s="43"/>
      <c r="G284" s="194"/>
      <c r="H284" s="194"/>
      <c r="I284" s="194"/>
      <c r="J284" s="196"/>
      <c r="K284" s="196"/>
      <c r="L284" s="196"/>
      <c r="M284" s="196"/>
      <c r="N284" s="196"/>
      <c r="O284" s="197"/>
      <c r="P284" s="197"/>
      <c r="Q284" s="197"/>
      <c r="R284" s="197"/>
      <c r="S284" s="197"/>
      <c r="T284" s="197"/>
      <c r="U284" s="198"/>
      <c r="V284" s="257"/>
      <c r="W284" s="200"/>
      <c r="X284" s="200"/>
      <c r="Y284" s="43"/>
      <c r="Z284" s="199"/>
      <c r="AA284" s="199"/>
      <c r="AB284" s="199"/>
      <c r="AC284" s="199"/>
      <c r="AD284" s="199"/>
      <c r="AE284" s="43"/>
      <c r="AF284" s="199"/>
      <c r="AG284" s="196"/>
      <c r="AH284" s="201"/>
      <c r="AI284" s="201"/>
      <c r="AJ284" s="201"/>
      <c r="AK284" s="43"/>
      <c r="AL284" s="196"/>
      <c r="AM284" s="43"/>
      <c r="AN284" s="43"/>
      <c r="AO284" s="64"/>
      <c r="AP284" s="202"/>
      <c r="AQ284" s="202"/>
      <c r="AR284" s="64"/>
    </row>
    <row r="285" spans="1:44" ht="15.75" customHeight="1" x14ac:dyDescent="0.2">
      <c r="A285" s="43"/>
      <c r="B285" s="43"/>
      <c r="C285" s="43"/>
      <c r="D285" s="43"/>
      <c r="E285" s="43"/>
      <c r="F285" s="43"/>
      <c r="G285" s="194"/>
      <c r="H285" s="194"/>
      <c r="I285" s="194"/>
      <c r="J285" s="196"/>
      <c r="K285" s="196"/>
      <c r="L285" s="196"/>
      <c r="M285" s="196"/>
      <c r="N285" s="196"/>
      <c r="O285" s="197"/>
      <c r="P285" s="197"/>
      <c r="Q285" s="197"/>
      <c r="R285" s="197"/>
      <c r="S285" s="197"/>
      <c r="T285" s="197"/>
      <c r="U285" s="198"/>
      <c r="V285" s="257"/>
      <c r="W285" s="200"/>
      <c r="X285" s="200"/>
      <c r="Y285" s="43"/>
      <c r="Z285" s="199"/>
      <c r="AA285" s="199"/>
      <c r="AB285" s="199"/>
      <c r="AC285" s="199"/>
      <c r="AD285" s="199"/>
      <c r="AE285" s="43"/>
      <c r="AF285" s="199"/>
      <c r="AG285" s="196"/>
      <c r="AH285" s="201"/>
      <c r="AI285" s="201"/>
      <c r="AJ285" s="201"/>
      <c r="AK285" s="43"/>
      <c r="AL285" s="196"/>
      <c r="AM285" s="43"/>
      <c r="AN285" s="43"/>
      <c r="AO285" s="64"/>
      <c r="AP285" s="202"/>
      <c r="AQ285" s="202"/>
      <c r="AR285" s="64"/>
    </row>
    <row r="286" spans="1:44" ht="15.75" customHeight="1" x14ac:dyDescent="0.2">
      <c r="A286" s="43"/>
      <c r="B286" s="43"/>
      <c r="C286" s="43"/>
      <c r="D286" s="43"/>
      <c r="E286" s="43"/>
      <c r="F286" s="43"/>
      <c r="G286" s="194"/>
      <c r="H286" s="194"/>
      <c r="I286" s="194"/>
      <c r="J286" s="196"/>
      <c r="K286" s="196"/>
      <c r="L286" s="196"/>
      <c r="M286" s="196"/>
      <c r="N286" s="196"/>
      <c r="O286" s="197"/>
      <c r="P286" s="197"/>
      <c r="Q286" s="197"/>
      <c r="R286" s="197"/>
      <c r="S286" s="197"/>
      <c r="T286" s="197"/>
      <c r="U286" s="198"/>
      <c r="V286" s="257"/>
      <c r="W286" s="200"/>
      <c r="X286" s="200"/>
      <c r="Y286" s="43"/>
      <c r="Z286" s="199"/>
      <c r="AA286" s="199"/>
      <c r="AB286" s="199"/>
      <c r="AC286" s="199"/>
      <c r="AD286" s="199"/>
      <c r="AE286" s="43"/>
      <c r="AF286" s="199"/>
      <c r="AG286" s="196"/>
      <c r="AH286" s="201"/>
      <c r="AI286" s="201"/>
      <c r="AJ286" s="201"/>
      <c r="AK286" s="43"/>
      <c r="AL286" s="196"/>
      <c r="AM286" s="43"/>
      <c r="AN286" s="43"/>
      <c r="AO286" s="64"/>
      <c r="AP286" s="202"/>
      <c r="AQ286" s="202"/>
      <c r="AR286" s="64"/>
    </row>
    <row r="287" spans="1:44" ht="15.75" customHeight="1" x14ac:dyDescent="0.2">
      <c r="A287" s="43"/>
      <c r="B287" s="43"/>
      <c r="C287" s="43"/>
      <c r="D287" s="43"/>
      <c r="E287" s="43"/>
      <c r="F287" s="43"/>
      <c r="G287" s="194"/>
      <c r="H287" s="194"/>
      <c r="I287" s="194"/>
      <c r="J287" s="196"/>
      <c r="K287" s="196"/>
      <c r="L287" s="196"/>
      <c r="M287" s="196"/>
      <c r="N287" s="196"/>
      <c r="O287" s="197"/>
      <c r="P287" s="197"/>
      <c r="Q287" s="197"/>
      <c r="R287" s="197"/>
      <c r="S287" s="197"/>
      <c r="T287" s="197"/>
      <c r="U287" s="198"/>
      <c r="V287" s="257"/>
      <c r="W287" s="200"/>
      <c r="X287" s="200"/>
      <c r="Y287" s="43"/>
      <c r="Z287" s="199"/>
      <c r="AA287" s="199"/>
      <c r="AB287" s="199"/>
      <c r="AC287" s="199"/>
      <c r="AD287" s="199"/>
      <c r="AE287" s="43"/>
      <c r="AF287" s="199"/>
      <c r="AG287" s="196"/>
      <c r="AH287" s="201"/>
      <c r="AI287" s="201"/>
      <c r="AJ287" s="201"/>
      <c r="AK287" s="43"/>
      <c r="AL287" s="196"/>
      <c r="AM287" s="43"/>
      <c r="AN287" s="43"/>
      <c r="AO287" s="64"/>
      <c r="AP287" s="202"/>
      <c r="AQ287" s="202"/>
      <c r="AR287" s="64"/>
    </row>
    <row r="288" spans="1:44" ht="15.75" customHeight="1" x14ac:dyDescent="0.2">
      <c r="A288" s="43"/>
      <c r="B288" s="43"/>
      <c r="C288" s="43"/>
      <c r="D288" s="43"/>
      <c r="E288" s="43"/>
      <c r="F288" s="43"/>
      <c r="G288" s="194"/>
      <c r="H288" s="194"/>
      <c r="I288" s="194"/>
      <c r="J288" s="196"/>
      <c r="K288" s="196"/>
      <c r="L288" s="196"/>
      <c r="M288" s="196"/>
      <c r="N288" s="196"/>
      <c r="O288" s="197"/>
      <c r="P288" s="197"/>
      <c r="Q288" s="197"/>
      <c r="R288" s="197"/>
      <c r="S288" s="197"/>
      <c r="T288" s="197"/>
      <c r="U288" s="198"/>
      <c r="V288" s="257"/>
      <c r="W288" s="200"/>
      <c r="X288" s="200"/>
      <c r="Y288" s="43"/>
      <c r="Z288" s="199"/>
      <c r="AA288" s="199"/>
      <c r="AB288" s="199"/>
      <c r="AC288" s="199"/>
      <c r="AD288" s="199"/>
      <c r="AE288" s="43"/>
      <c r="AF288" s="199"/>
      <c r="AG288" s="196"/>
      <c r="AH288" s="201"/>
      <c r="AI288" s="201"/>
      <c r="AJ288" s="201"/>
      <c r="AK288" s="43"/>
      <c r="AL288" s="196"/>
      <c r="AM288" s="43"/>
      <c r="AN288" s="43"/>
      <c r="AO288" s="64"/>
      <c r="AP288" s="202"/>
      <c r="AQ288" s="202"/>
      <c r="AR288" s="64"/>
    </row>
    <row r="289" spans="1:44" ht="15.75" customHeight="1" x14ac:dyDescent="0.2">
      <c r="A289" s="43"/>
      <c r="B289" s="43"/>
      <c r="C289" s="43"/>
      <c r="D289" s="43"/>
      <c r="E289" s="43"/>
      <c r="F289" s="43"/>
      <c r="G289" s="194"/>
      <c r="H289" s="194"/>
      <c r="I289" s="194"/>
      <c r="J289" s="196"/>
      <c r="K289" s="196"/>
      <c r="L289" s="196"/>
      <c r="M289" s="196"/>
      <c r="N289" s="196"/>
      <c r="O289" s="197"/>
      <c r="P289" s="197"/>
      <c r="Q289" s="197"/>
      <c r="R289" s="197"/>
      <c r="S289" s="197"/>
      <c r="T289" s="197"/>
      <c r="U289" s="198"/>
      <c r="V289" s="257"/>
      <c r="W289" s="200"/>
      <c r="X289" s="200"/>
      <c r="Y289" s="43"/>
      <c r="Z289" s="199"/>
      <c r="AA289" s="199"/>
      <c r="AB289" s="199"/>
      <c r="AC289" s="199"/>
      <c r="AD289" s="199"/>
      <c r="AE289" s="43"/>
      <c r="AF289" s="199"/>
      <c r="AG289" s="196"/>
      <c r="AH289" s="201"/>
      <c r="AI289" s="201"/>
      <c r="AJ289" s="201"/>
      <c r="AK289" s="43"/>
      <c r="AL289" s="196"/>
      <c r="AM289" s="43"/>
      <c r="AN289" s="43"/>
      <c r="AO289" s="64"/>
      <c r="AP289" s="202"/>
      <c r="AQ289" s="202"/>
      <c r="AR289" s="64"/>
    </row>
    <row r="290" spans="1:44" ht="15.75" customHeight="1" x14ac:dyDescent="0.2">
      <c r="A290" s="43"/>
      <c r="B290" s="43"/>
      <c r="C290" s="43"/>
      <c r="D290" s="43"/>
      <c r="E290" s="43"/>
      <c r="F290" s="43"/>
      <c r="G290" s="194"/>
      <c r="H290" s="194"/>
      <c r="I290" s="194"/>
      <c r="J290" s="196"/>
      <c r="K290" s="196"/>
      <c r="L290" s="196"/>
      <c r="M290" s="196"/>
      <c r="N290" s="196"/>
      <c r="O290" s="197"/>
      <c r="P290" s="197"/>
      <c r="Q290" s="197"/>
      <c r="R290" s="197"/>
      <c r="S290" s="197"/>
      <c r="T290" s="197"/>
      <c r="U290" s="198"/>
      <c r="V290" s="257"/>
      <c r="W290" s="200"/>
      <c r="X290" s="200"/>
      <c r="Y290" s="43"/>
      <c r="Z290" s="199"/>
      <c r="AA290" s="199"/>
      <c r="AB290" s="199"/>
      <c r="AC290" s="199"/>
      <c r="AD290" s="199"/>
      <c r="AE290" s="43"/>
      <c r="AF290" s="199"/>
      <c r="AG290" s="196"/>
      <c r="AH290" s="201"/>
      <c r="AI290" s="201"/>
      <c r="AJ290" s="201"/>
      <c r="AK290" s="43"/>
      <c r="AL290" s="196"/>
      <c r="AM290" s="43"/>
      <c r="AN290" s="43"/>
      <c r="AO290" s="64"/>
      <c r="AP290" s="202"/>
      <c r="AQ290" s="202"/>
      <c r="AR290" s="64"/>
    </row>
    <row r="291" spans="1:44" ht="15.75" customHeight="1" x14ac:dyDescent="0.2">
      <c r="A291" s="43"/>
      <c r="B291" s="43"/>
      <c r="C291" s="43"/>
      <c r="D291" s="43"/>
      <c r="E291" s="43"/>
      <c r="F291" s="43"/>
      <c r="G291" s="194"/>
      <c r="H291" s="194"/>
      <c r="I291" s="194"/>
      <c r="J291" s="196"/>
      <c r="K291" s="196"/>
      <c r="L291" s="196"/>
      <c r="M291" s="196"/>
      <c r="N291" s="196"/>
      <c r="O291" s="197"/>
      <c r="P291" s="197"/>
      <c r="Q291" s="197"/>
      <c r="R291" s="197"/>
      <c r="S291" s="197"/>
      <c r="T291" s="197"/>
      <c r="U291" s="198"/>
      <c r="V291" s="257"/>
      <c r="W291" s="200"/>
      <c r="X291" s="200"/>
      <c r="Y291" s="43"/>
      <c r="Z291" s="199"/>
      <c r="AA291" s="199"/>
      <c r="AB291" s="199"/>
      <c r="AC291" s="199"/>
      <c r="AD291" s="199"/>
      <c r="AE291" s="43"/>
      <c r="AF291" s="199"/>
      <c r="AG291" s="196"/>
      <c r="AH291" s="201"/>
      <c r="AI291" s="201"/>
      <c r="AJ291" s="201"/>
      <c r="AK291" s="43"/>
      <c r="AL291" s="196"/>
      <c r="AM291" s="43"/>
      <c r="AN291" s="43"/>
      <c r="AO291" s="64"/>
      <c r="AP291" s="202"/>
      <c r="AQ291" s="202"/>
      <c r="AR291" s="64"/>
    </row>
    <row r="292" spans="1:44" ht="15.75" customHeight="1" x14ac:dyDescent="0.2">
      <c r="A292" s="43"/>
      <c r="B292" s="43"/>
      <c r="C292" s="43"/>
      <c r="D292" s="43"/>
      <c r="E292" s="43"/>
      <c r="F292" s="43"/>
      <c r="G292" s="194"/>
      <c r="H292" s="194"/>
      <c r="I292" s="194"/>
      <c r="J292" s="196"/>
      <c r="K292" s="196"/>
      <c r="L292" s="196"/>
      <c r="M292" s="196"/>
      <c r="N292" s="196"/>
      <c r="O292" s="197"/>
      <c r="P292" s="197"/>
      <c r="Q292" s="197"/>
      <c r="R292" s="197"/>
      <c r="S292" s="197"/>
      <c r="T292" s="197"/>
      <c r="U292" s="198"/>
      <c r="V292" s="257"/>
      <c r="W292" s="200"/>
      <c r="X292" s="200"/>
      <c r="Y292" s="43"/>
      <c r="Z292" s="199"/>
      <c r="AA292" s="199"/>
      <c r="AB292" s="199"/>
      <c r="AC292" s="199"/>
      <c r="AD292" s="199"/>
      <c r="AE292" s="43"/>
      <c r="AF292" s="199"/>
      <c r="AG292" s="196"/>
      <c r="AH292" s="201"/>
      <c r="AI292" s="201"/>
      <c r="AJ292" s="201"/>
      <c r="AK292" s="43"/>
      <c r="AL292" s="196"/>
      <c r="AM292" s="43"/>
      <c r="AN292" s="43"/>
      <c r="AO292" s="64"/>
      <c r="AP292" s="202"/>
      <c r="AQ292" s="202"/>
      <c r="AR292" s="64"/>
    </row>
    <row r="293" spans="1:44" ht="15.75" customHeight="1" x14ac:dyDescent="0.2">
      <c r="A293" s="43"/>
      <c r="B293" s="43"/>
      <c r="C293" s="43"/>
      <c r="D293" s="43"/>
      <c r="E293" s="43"/>
      <c r="F293" s="43"/>
      <c r="G293" s="194"/>
      <c r="H293" s="194"/>
      <c r="I293" s="194"/>
      <c r="J293" s="196"/>
      <c r="K293" s="196"/>
      <c r="L293" s="196"/>
      <c r="M293" s="196"/>
      <c r="N293" s="196"/>
      <c r="O293" s="197"/>
      <c r="P293" s="197"/>
      <c r="Q293" s="197"/>
      <c r="R293" s="197"/>
      <c r="S293" s="197"/>
      <c r="T293" s="197"/>
      <c r="U293" s="198"/>
      <c r="V293" s="257"/>
      <c r="W293" s="200"/>
      <c r="X293" s="200"/>
      <c r="Y293" s="43"/>
      <c r="Z293" s="199"/>
      <c r="AA293" s="199"/>
      <c r="AB293" s="199"/>
      <c r="AC293" s="199"/>
      <c r="AD293" s="199"/>
      <c r="AE293" s="43"/>
      <c r="AF293" s="199"/>
      <c r="AG293" s="196"/>
      <c r="AH293" s="201"/>
      <c r="AI293" s="201"/>
      <c r="AJ293" s="201"/>
      <c r="AK293" s="43"/>
      <c r="AL293" s="196"/>
      <c r="AM293" s="43"/>
      <c r="AN293" s="43"/>
      <c r="AO293" s="64"/>
      <c r="AP293" s="202"/>
      <c r="AQ293" s="202"/>
      <c r="AR293" s="64"/>
    </row>
    <row r="294" spans="1:44" ht="15.75" customHeight="1" x14ac:dyDescent="0.2">
      <c r="A294" s="43"/>
      <c r="B294" s="43"/>
      <c r="C294" s="43"/>
      <c r="D294" s="43"/>
      <c r="E294" s="43"/>
      <c r="F294" s="43"/>
      <c r="G294" s="194"/>
      <c r="H294" s="194"/>
      <c r="I294" s="194"/>
      <c r="J294" s="196"/>
      <c r="K294" s="196"/>
      <c r="L294" s="196"/>
      <c r="M294" s="196"/>
      <c r="N294" s="196"/>
      <c r="O294" s="197"/>
      <c r="P294" s="197"/>
      <c r="Q294" s="197"/>
      <c r="R294" s="197"/>
      <c r="S294" s="197"/>
      <c r="T294" s="197"/>
      <c r="U294" s="198"/>
      <c r="V294" s="257"/>
      <c r="W294" s="200"/>
      <c r="X294" s="200"/>
      <c r="Y294" s="43"/>
      <c r="Z294" s="199"/>
      <c r="AA294" s="199"/>
      <c r="AB294" s="199"/>
      <c r="AC294" s="199"/>
      <c r="AD294" s="199"/>
      <c r="AE294" s="43"/>
      <c r="AF294" s="199"/>
      <c r="AG294" s="196"/>
      <c r="AH294" s="201"/>
      <c r="AI294" s="201"/>
      <c r="AJ294" s="201"/>
      <c r="AK294" s="43"/>
      <c r="AL294" s="196"/>
      <c r="AM294" s="43"/>
      <c r="AN294" s="43"/>
      <c r="AO294" s="64"/>
      <c r="AP294" s="202"/>
      <c r="AQ294" s="202"/>
      <c r="AR294" s="64"/>
    </row>
    <row r="295" spans="1:44" ht="15.75" customHeight="1" x14ac:dyDescent="0.2">
      <c r="A295" s="43"/>
      <c r="B295" s="43"/>
      <c r="C295" s="43"/>
      <c r="D295" s="43"/>
      <c r="E295" s="43"/>
      <c r="F295" s="43"/>
      <c r="G295" s="194"/>
      <c r="H295" s="194"/>
      <c r="I295" s="194"/>
      <c r="J295" s="196"/>
      <c r="K295" s="196"/>
      <c r="L295" s="196"/>
      <c r="M295" s="196"/>
      <c r="N295" s="196"/>
      <c r="O295" s="197"/>
      <c r="P295" s="197"/>
      <c r="Q295" s="197"/>
      <c r="R295" s="197"/>
      <c r="S295" s="197"/>
      <c r="T295" s="197"/>
      <c r="U295" s="198"/>
      <c r="V295" s="257"/>
      <c r="W295" s="200"/>
      <c r="X295" s="200"/>
      <c r="Y295" s="43"/>
      <c r="Z295" s="199"/>
      <c r="AA295" s="199"/>
      <c r="AB295" s="199"/>
      <c r="AC295" s="199"/>
      <c r="AD295" s="199"/>
      <c r="AE295" s="43"/>
      <c r="AF295" s="199"/>
      <c r="AG295" s="196"/>
      <c r="AH295" s="201"/>
      <c r="AI295" s="201"/>
      <c r="AJ295" s="201"/>
      <c r="AK295" s="43"/>
      <c r="AL295" s="196"/>
      <c r="AM295" s="43"/>
      <c r="AN295" s="43"/>
      <c r="AO295" s="64"/>
      <c r="AP295" s="202"/>
      <c r="AQ295" s="202"/>
      <c r="AR295" s="64"/>
    </row>
    <row r="296" spans="1:44" ht="15.75" customHeight="1" x14ac:dyDescent="0.2">
      <c r="A296" s="43"/>
      <c r="B296" s="43"/>
      <c r="C296" s="43"/>
      <c r="D296" s="43"/>
      <c r="E296" s="43"/>
      <c r="F296" s="43"/>
      <c r="G296" s="194"/>
      <c r="H296" s="194"/>
      <c r="I296" s="194"/>
      <c r="J296" s="196"/>
      <c r="K296" s="196"/>
      <c r="L296" s="196"/>
      <c r="M296" s="196"/>
      <c r="N296" s="196"/>
      <c r="O296" s="197"/>
      <c r="P296" s="197"/>
      <c r="Q296" s="197"/>
      <c r="R296" s="197"/>
      <c r="S296" s="197"/>
      <c r="T296" s="197"/>
      <c r="U296" s="198"/>
      <c r="V296" s="257"/>
      <c r="W296" s="200"/>
      <c r="X296" s="200"/>
      <c r="Y296" s="43"/>
      <c r="Z296" s="199"/>
      <c r="AA296" s="199"/>
      <c r="AB296" s="199"/>
      <c r="AC296" s="199"/>
      <c r="AD296" s="199"/>
      <c r="AE296" s="43"/>
      <c r="AF296" s="199"/>
      <c r="AG296" s="196"/>
      <c r="AH296" s="201"/>
      <c r="AI296" s="201"/>
      <c r="AJ296" s="201"/>
      <c r="AK296" s="43"/>
      <c r="AL296" s="196"/>
      <c r="AM296" s="43"/>
      <c r="AN296" s="43"/>
      <c r="AO296" s="64"/>
      <c r="AP296" s="202"/>
      <c r="AQ296" s="202"/>
      <c r="AR296" s="64"/>
    </row>
    <row r="297" spans="1:44" ht="15.75" customHeight="1" x14ac:dyDescent="0.2">
      <c r="A297" s="43"/>
      <c r="B297" s="43"/>
      <c r="C297" s="43"/>
      <c r="D297" s="43"/>
      <c r="E297" s="43"/>
      <c r="F297" s="43"/>
      <c r="G297" s="194"/>
      <c r="H297" s="194"/>
      <c r="I297" s="194"/>
      <c r="J297" s="196"/>
      <c r="K297" s="196"/>
      <c r="L297" s="196"/>
      <c r="M297" s="196"/>
      <c r="N297" s="196"/>
      <c r="O297" s="197"/>
      <c r="P297" s="197"/>
      <c r="Q297" s="197"/>
      <c r="R297" s="197"/>
      <c r="S297" s="197"/>
      <c r="T297" s="197"/>
      <c r="U297" s="198"/>
      <c r="V297" s="257"/>
      <c r="W297" s="200"/>
      <c r="X297" s="200"/>
      <c r="Y297" s="43"/>
      <c r="Z297" s="199"/>
      <c r="AA297" s="199"/>
      <c r="AB297" s="199"/>
      <c r="AC297" s="199"/>
      <c r="AD297" s="199"/>
      <c r="AE297" s="43"/>
      <c r="AF297" s="199"/>
      <c r="AG297" s="196"/>
      <c r="AH297" s="201"/>
      <c r="AI297" s="201"/>
      <c r="AJ297" s="201"/>
      <c r="AK297" s="43"/>
      <c r="AL297" s="196"/>
      <c r="AM297" s="43"/>
      <c r="AN297" s="43"/>
      <c r="AO297" s="64"/>
      <c r="AP297" s="202"/>
      <c r="AQ297" s="202"/>
      <c r="AR297" s="64"/>
    </row>
    <row r="298" spans="1:44" ht="15.75" customHeight="1" x14ac:dyDescent="0.2">
      <c r="A298" s="43"/>
      <c r="B298" s="43"/>
      <c r="C298" s="43"/>
      <c r="D298" s="43"/>
      <c r="E298" s="43"/>
      <c r="F298" s="43"/>
      <c r="G298" s="194"/>
      <c r="H298" s="194"/>
      <c r="I298" s="194"/>
      <c r="J298" s="196"/>
      <c r="K298" s="196"/>
      <c r="L298" s="196"/>
      <c r="M298" s="196"/>
      <c r="N298" s="196"/>
      <c r="O298" s="197"/>
      <c r="P298" s="197"/>
      <c r="Q298" s="197"/>
      <c r="R298" s="197"/>
      <c r="S298" s="197"/>
      <c r="T298" s="197"/>
      <c r="U298" s="198"/>
      <c r="V298" s="257"/>
      <c r="W298" s="200"/>
      <c r="X298" s="200"/>
      <c r="Y298" s="43"/>
      <c r="Z298" s="199"/>
      <c r="AA298" s="199"/>
      <c r="AB298" s="199"/>
      <c r="AC298" s="199"/>
      <c r="AD298" s="199"/>
      <c r="AE298" s="43"/>
      <c r="AF298" s="199"/>
      <c r="AG298" s="196"/>
      <c r="AH298" s="201"/>
      <c r="AI298" s="201"/>
      <c r="AJ298" s="201"/>
      <c r="AK298" s="43"/>
      <c r="AL298" s="196"/>
      <c r="AM298" s="43"/>
      <c r="AN298" s="43"/>
      <c r="AO298" s="64"/>
      <c r="AP298" s="202"/>
      <c r="AQ298" s="202"/>
      <c r="AR298" s="64"/>
    </row>
    <row r="299" spans="1:44" ht="15.75" customHeight="1" x14ac:dyDescent="0.2">
      <c r="A299" s="43"/>
      <c r="B299" s="43"/>
      <c r="C299" s="43"/>
      <c r="D299" s="43"/>
      <c r="E299" s="43"/>
      <c r="F299" s="43"/>
      <c r="G299" s="194"/>
      <c r="H299" s="194"/>
      <c r="I299" s="194"/>
      <c r="J299" s="196"/>
      <c r="K299" s="196"/>
      <c r="L299" s="196"/>
      <c r="M299" s="196"/>
      <c r="N299" s="196"/>
      <c r="O299" s="197"/>
      <c r="P299" s="197"/>
      <c r="Q299" s="197"/>
      <c r="R299" s="197"/>
      <c r="S299" s="197"/>
      <c r="T299" s="197"/>
      <c r="U299" s="198"/>
      <c r="V299" s="257"/>
      <c r="W299" s="200"/>
      <c r="X299" s="200"/>
      <c r="Y299" s="43"/>
      <c r="Z299" s="199"/>
      <c r="AA299" s="199"/>
      <c r="AB299" s="199"/>
      <c r="AC299" s="199"/>
      <c r="AD299" s="199"/>
      <c r="AE299" s="43"/>
      <c r="AF299" s="199"/>
      <c r="AG299" s="196"/>
      <c r="AH299" s="201"/>
      <c r="AI299" s="201"/>
      <c r="AJ299" s="201"/>
      <c r="AK299" s="43"/>
      <c r="AL299" s="196"/>
      <c r="AM299" s="43"/>
      <c r="AN299" s="43"/>
      <c r="AO299" s="64"/>
      <c r="AP299" s="202"/>
      <c r="AQ299" s="202"/>
      <c r="AR299" s="64"/>
    </row>
    <row r="300" spans="1:44" ht="15.75" customHeight="1" x14ac:dyDescent="0.2">
      <c r="A300" s="43"/>
      <c r="B300" s="43"/>
      <c r="C300" s="43"/>
      <c r="D300" s="43"/>
      <c r="E300" s="43"/>
      <c r="F300" s="43"/>
      <c r="G300" s="194"/>
      <c r="H300" s="194"/>
      <c r="I300" s="194"/>
      <c r="J300" s="196"/>
      <c r="K300" s="196"/>
      <c r="L300" s="196"/>
      <c r="M300" s="196"/>
      <c r="N300" s="196"/>
      <c r="O300" s="197"/>
      <c r="P300" s="197"/>
      <c r="Q300" s="197"/>
      <c r="R300" s="197"/>
      <c r="S300" s="197"/>
      <c r="T300" s="197"/>
      <c r="U300" s="198"/>
      <c r="V300" s="257"/>
      <c r="W300" s="200"/>
      <c r="X300" s="200"/>
      <c r="Y300" s="43"/>
      <c r="Z300" s="199"/>
      <c r="AA300" s="199"/>
      <c r="AB300" s="199"/>
      <c r="AC300" s="199"/>
      <c r="AD300" s="199"/>
      <c r="AE300" s="43"/>
      <c r="AF300" s="199"/>
      <c r="AG300" s="196"/>
      <c r="AH300" s="201"/>
      <c r="AI300" s="201"/>
      <c r="AJ300" s="201"/>
      <c r="AK300" s="43"/>
      <c r="AL300" s="196"/>
      <c r="AM300" s="43"/>
      <c r="AN300" s="43"/>
      <c r="AO300" s="64"/>
      <c r="AP300" s="202"/>
      <c r="AQ300" s="202"/>
      <c r="AR300" s="64"/>
    </row>
    <row r="301" spans="1:44" ht="15.75" customHeight="1" x14ac:dyDescent="0.2">
      <c r="A301" s="43"/>
      <c r="B301" s="43"/>
      <c r="C301" s="43"/>
      <c r="D301" s="43"/>
      <c r="E301" s="43"/>
      <c r="F301" s="43"/>
      <c r="G301" s="194"/>
      <c r="H301" s="194"/>
      <c r="I301" s="194"/>
      <c r="J301" s="196"/>
      <c r="K301" s="196"/>
      <c r="L301" s="196"/>
      <c r="M301" s="196"/>
      <c r="N301" s="196"/>
      <c r="O301" s="197"/>
      <c r="P301" s="197"/>
      <c r="Q301" s="197"/>
      <c r="R301" s="197"/>
      <c r="S301" s="197"/>
      <c r="T301" s="197"/>
      <c r="U301" s="198"/>
      <c r="V301" s="257"/>
      <c r="W301" s="200"/>
      <c r="X301" s="200"/>
      <c r="Y301" s="43"/>
      <c r="Z301" s="199"/>
      <c r="AA301" s="199"/>
      <c r="AB301" s="199"/>
      <c r="AC301" s="199"/>
      <c r="AD301" s="199"/>
      <c r="AE301" s="43"/>
      <c r="AF301" s="199"/>
      <c r="AG301" s="196"/>
      <c r="AH301" s="201"/>
      <c r="AI301" s="201"/>
      <c r="AJ301" s="201"/>
      <c r="AK301" s="43"/>
      <c r="AL301" s="196"/>
      <c r="AM301" s="43"/>
      <c r="AN301" s="43"/>
      <c r="AO301" s="64"/>
      <c r="AP301" s="202"/>
      <c r="AQ301" s="202"/>
      <c r="AR301" s="64"/>
    </row>
    <row r="302" spans="1:44" ht="15.75" customHeight="1" x14ac:dyDescent="0.2">
      <c r="A302" s="43"/>
      <c r="B302" s="43"/>
      <c r="C302" s="43"/>
      <c r="D302" s="43"/>
      <c r="E302" s="43"/>
      <c r="F302" s="43"/>
      <c r="G302" s="194"/>
      <c r="H302" s="194"/>
      <c r="I302" s="194"/>
      <c r="J302" s="196"/>
      <c r="K302" s="196"/>
      <c r="L302" s="196"/>
      <c r="M302" s="196"/>
      <c r="N302" s="196"/>
      <c r="O302" s="197"/>
      <c r="P302" s="197"/>
      <c r="Q302" s="197"/>
      <c r="R302" s="197"/>
      <c r="S302" s="197"/>
      <c r="T302" s="197"/>
      <c r="U302" s="198"/>
      <c r="V302" s="257"/>
      <c r="W302" s="200"/>
      <c r="X302" s="200"/>
      <c r="Y302" s="43"/>
      <c r="Z302" s="199"/>
      <c r="AA302" s="199"/>
      <c r="AB302" s="199"/>
      <c r="AC302" s="199"/>
      <c r="AD302" s="199"/>
      <c r="AE302" s="43"/>
      <c r="AF302" s="199"/>
      <c r="AG302" s="196"/>
      <c r="AH302" s="201"/>
      <c r="AI302" s="201"/>
      <c r="AJ302" s="201"/>
      <c r="AK302" s="43"/>
      <c r="AL302" s="196"/>
      <c r="AM302" s="43"/>
      <c r="AN302" s="43"/>
      <c r="AO302" s="64"/>
      <c r="AP302" s="202"/>
      <c r="AQ302" s="202"/>
      <c r="AR302" s="64"/>
    </row>
    <row r="303" spans="1:44" ht="15.75" customHeight="1" x14ac:dyDescent="0.2">
      <c r="A303" s="43"/>
      <c r="B303" s="43"/>
      <c r="C303" s="43"/>
      <c r="D303" s="43"/>
      <c r="E303" s="43"/>
      <c r="F303" s="43"/>
      <c r="G303" s="194"/>
      <c r="H303" s="194"/>
      <c r="I303" s="194"/>
      <c r="J303" s="196"/>
      <c r="K303" s="196"/>
      <c r="L303" s="196"/>
      <c r="M303" s="196"/>
      <c r="N303" s="196"/>
      <c r="O303" s="197"/>
      <c r="P303" s="197"/>
      <c r="Q303" s="197"/>
      <c r="R303" s="197"/>
      <c r="S303" s="197"/>
      <c r="T303" s="197"/>
      <c r="U303" s="198"/>
      <c r="V303" s="257"/>
      <c r="W303" s="200"/>
      <c r="X303" s="200"/>
      <c r="Y303" s="43"/>
      <c r="Z303" s="199"/>
      <c r="AA303" s="199"/>
      <c r="AB303" s="199"/>
      <c r="AC303" s="199"/>
      <c r="AD303" s="199"/>
      <c r="AE303" s="43"/>
      <c r="AF303" s="199"/>
      <c r="AG303" s="196"/>
      <c r="AH303" s="201"/>
      <c r="AI303" s="201"/>
      <c r="AJ303" s="201"/>
      <c r="AK303" s="43"/>
      <c r="AL303" s="196"/>
      <c r="AM303" s="43"/>
      <c r="AN303" s="43"/>
      <c r="AO303" s="64"/>
      <c r="AP303" s="202"/>
      <c r="AQ303" s="202"/>
      <c r="AR303" s="64"/>
    </row>
    <row r="304" spans="1:44" ht="15.75" customHeight="1" x14ac:dyDescent="0.2">
      <c r="A304" s="43"/>
      <c r="B304" s="43"/>
      <c r="C304" s="43"/>
      <c r="D304" s="43"/>
      <c r="E304" s="43"/>
      <c r="F304" s="43"/>
      <c r="G304" s="194"/>
      <c r="H304" s="194"/>
      <c r="I304" s="194"/>
      <c r="J304" s="196"/>
      <c r="K304" s="196"/>
      <c r="L304" s="196"/>
      <c r="M304" s="196"/>
      <c r="N304" s="196"/>
      <c r="O304" s="197"/>
      <c r="P304" s="197"/>
      <c r="Q304" s="197"/>
      <c r="R304" s="197"/>
      <c r="S304" s="197"/>
      <c r="T304" s="197"/>
      <c r="U304" s="198"/>
      <c r="V304" s="257"/>
      <c r="W304" s="200"/>
      <c r="X304" s="200"/>
      <c r="Y304" s="43"/>
      <c r="Z304" s="199"/>
      <c r="AA304" s="199"/>
      <c r="AB304" s="199"/>
      <c r="AC304" s="199"/>
      <c r="AD304" s="199"/>
      <c r="AE304" s="43"/>
      <c r="AF304" s="199"/>
      <c r="AG304" s="196"/>
      <c r="AH304" s="201"/>
      <c r="AI304" s="201"/>
      <c r="AJ304" s="201"/>
      <c r="AK304" s="43"/>
      <c r="AL304" s="196"/>
      <c r="AM304" s="43"/>
      <c r="AN304" s="43"/>
      <c r="AO304" s="64"/>
      <c r="AP304" s="202"/>
      <c r="AQ304" s="202"/>
      <c r="AR304" s="64"/>
    </row>
    <row r="305" spans="1:44" ht="15.75" customHeight="1" x14ac:dyDescent="0.2">
      <c r="A305" s="43"/>
      <c r="B305" s="43"/>
      <c r="C305" s="43"/>
      <c r="D305" s="43"/>
      <c r="E305" s="43"/>
      <c r="F305" s="43"/>
      <c r="G305" s="194"/>
      <c r="H305" s="194"/>
      <c r="I305" s="194"/>
      <c r="J305" s="196"/>
      <c r="K305" s="196"/>
      <c r="L305" s="196"/>
      <c r="M305" s="196"/>
      <c r="N305" s="196"/>
      <c r="O305" s="197"/>
      <c r="P305" s="197"/>
      <c r="Q305" s="197"/>
      <c r="R305" s="197"/>
      <c r="S305" s="197"/>
      <c r="T305" s="197"/>
      <c r="U305" s="198"/>
      <c r="V305" s="257"/>
      <c r="W305" s="200"/>
      <c r="X305" s="200"/>
      <c r="Y305" s="43"/>
      <c r="Z305" s="199"/>
      <c r="AA305" s="199"/>
      <c r="AB305" s="199"/>
      <c r="AC305" s="199"/>
      <c r="AD305" s="199"/>
      <c r="AE305" s="43"/>
      <c r="AF305" s="199"/>
      <c r="AG305" s="196"/>
      <c r="AH305" s="201"/>
      <c r="AI305" s="201"/>
      <c r="AJ305" s="201"/>
      <c r="AK305" s="43"/>
      <c r="AL305" s="196"/>
      <c r="AM305" s="43"/>
      <c r="AN305" s="43"/>
      <c r="AO305" s="64"/>
      <c r="AP305" s="202"/>
      <c r="AQ305" s="202"/>
      <c r="AR305" s="64"/>
    </row>
    <row r="306" spans="1:44" ht="15.75" customHeight="1" x14ac:dyDescent="0.2">
      <c r="A306" s="43"/>
      <c r="B306" s="43"/>
      <c r="C306" s="43"/>
      <c r="D306" s="43"/>
      <c r="E306" s="43"/>
      <c r="F306" s="43"/>
      <c r="G306" s="194"/>
      <c r="H306" s="194"/>
      <c r="I306" s="194"/>
      <c r="J306" s="196"/>
      <c r="K306" s="196"/>
      <c r="L306" s="196"/>
      <c r="M306" s="196"/>
      <c r="N306" s="196"/>
      <c r="O306" s="197"/>
      <c r="P306" s="197"/>
      <c r="Q306" s="197"/>
      <c r="R306" s="197"/>
      <c r="S306" s="197"/>
      <c r="T306" s="197"/>
      <c r="U306" s="198"/>
      <c r="V306" s="257"/>
      <c r="W306" s="200"/>
      <c r="X306" s="200"/>
      <c r="Y306" s="43"/>
      <c r="Z306" s="199"/>
      <c r="AA306" s="199"/>
      <c r="AB306" s="199"/>
      <c r="AC306" s="199"/>
      <c r="AD306" s="199"/>
      <c r="AE306" s="43"/>
      <c r="AF306" s="199"/>
      <c r="AG306" s="196"/>
      <c r="AH306" s="201"/>
      <c r="AI306" s="201"/>
      <c r="AJ306" s="201"/>
      <c r="AK306" s="43"/>
      <c r="AL306" s="196"/>
      <c r="AM306" s="43"/>
      <c r="AN306" s="43"/>
      <c r="AO306" s="64"/>
      <c r="AP306" s="202"/>
      <c r="AQ306" s="202"/>
      <c r="AR306" s="64"/>
    </row>
    <row r="307" spans="1:44" ht="15.75" customHeight="1" x14ac:dyDescent="0.2">
      <c r="A307" s="43"/>
      <c r="B307" s="43"/>
      <c r="C307" s="43"/>
      <c r="D307" s="43"/>
      <c r="E307" s="43"/>
      <c r="F307" s="43"/>
      <c r="G307" s="194"/>
      <c r="H307" s="194"/>
      <c r="I307" s="194"/>
      <c r="J307" s="196"/>
      <c r="K307" s="196"/>
      <c r="L307" s="196"/>
      <c r="M307" s="196"/>
      <c r="N307" s="196"/>
      <c r="O307" s="197"/>
      <c r="P307" s="197"/>
      <c r="Q307" s="197"/>
      <c r="R307" s="197"/>
      <c r="S307" s="197"/>
      <c r="T307" s="197"/>
      <c r="U307" s="198"/>
      <c r="V307" s="257"/>
      <c r="W307" s="200"/>
      <c r="X307" s="200"/>
      <c r="Y307" s="43"/>
      <c r="Z307" s="199"/>
      <c r="AA307" s="199"/>
      <c r="AB307" s="199"/>
      <c r="AC307" s="199"/>
      <c r="AD307" s="199"/>
      <c r="AE307" s="43"/>
      <c r="AF307" s="199"/>
      <c r="AG307" s="196"/>
      <c r="AH307" s="201"/>
      <c r="AI307" s="201"/>
      <c r="AJ307" s="201"/>
      <c r="AK307" s="43"/>
      <c r="AL307" s="196"/>
      <c r="AM307" s="43"/>
      <c r="AN307" s="43"/>
      <c r="AO307" s="64"/>
      <c r="AP307" s="202"/>
      <c r="AQ307" s="202"/>
      <c r="AR307" s="64"/>
    </row>
    <row r="308" spans="1:44" ht="15.75" customHeight="1" x14ac:dyDescent="0.2">
      <c r="A308" s="43"/>
      <c r="B308" s="43"/>
      <c r="C308" s="43"/>
      <c r="D308" s="43"/>
      <c r="E308" s="43"/>
      <c r="F308" s="43"/>
      <c r="G308" s="194"/>
      <c r="H308" s="194"/>
      <c r="I308" s="194"/>
      <c r="J308" s="196"/>
      <c r="K308" s="196"/>
      <c r="L308" s="196"/>
      <c r="M308" s="196"/>
      <c r="N308" s="196"/>
      <c r="O308" s="197"/>
      <c r="P308" s="197"/>
      <c r="Q308" s="197"/>
      <c r="R308" s="197"/>
      <c r="S308" s="197"/>
      <c r="T308" s="197"/>
      <c r="U308" s="198"/>
      <c r="V308" s="257"/>
      <c r="W308" s="200"/>
      <c r="X308" s="200"/>
      <c r="Y308" s="43"/>
      <c r="Z308" s="199"/>
      <c r="AA308" s="199"/>
      <c r="AB308" s="199"/>
      <c r="AC308" s="199"/>
      <c r="AD308" s="199"/>
      <c r="AE308" s="43"/>
      <c r="AF308" s="199"/>
      <c r="AG308" s="196"/>
      <c r="AH308" s="201"/>
      <c r="AI308" s="201"/>
      <c r="AJ308" s="201"/>
      <c r="AK308" s="43"/>
      <c r="AL308" s="196"/>
      <c r="AM308" s="43"/>
      <c r="AN308" s="43"/>
      <c r="AO308" s="64"/>
      <c r="AP308" s="202"/>
      <c r="AQ308" s="202"/>
      <c r="AR308" s="64"/>
    </row>
    <row r="309" spans="1:44" ht="15.75" customHeight="1" x14ac:dyDescent="0.2">
      <c r="A309" s="43"/>
      <c r="B309" s="43"/>
      <c r="C309" s="43"/>
      <c r="D309" s="43"/>
      <c r="E309" s="43"/>
      <c r="F309" s="43"/>
      <c r="G309" s="194"/>
      <c r="H309" s="194"/>
      <c r="I309" s="194"/>
      <c r="J309" s="196"/>
      <c r="K309" s="196"/>
      <c r="L309" s="196"/>
      <c r="M309" s="196"/>
      <c r="N309" s="196"/>
      <c r="O309" s="197"/>
      <c r="P309" s="197"/>
      <c r="Q309" s="197"/>
      <c r="R309" s="197"/>
      <c r="S309" s="197"/>
      <c r="T309" s="197"/>
      <c r="U309" s="198"/>
      <c r="V309" s="257"/>
      <c r="W309" s="200"/>
      <c r="X309" s="200"/>
      <c r="Y309" s="43"/>
      <c r="Z309" s="199"/>
      <c r="AA309" s="199"/>
      <c r="AB309" s="199"/>
      <c r="AC309" s="199"/>
      <c r="AD309" s="199"/>
      <c r="AE309" s="43"/>
      <c r="AF309" s="199"/>
      <c r="AG309" s="196"/>
      <c r="AH309" s="201"/>
      <c r="AI309" s="201"/>
      <c r="AJ309" s="201"/>
      <c r="AK309" s="43"/>
      <c r="AL309" s="196"/>
      <c r="AM309" s="43"/>
      <c r="AN309" s="43"/>
      <c r="AO309" s="64"/>
      <c r="AP309" s="202"/>
      <c r="AQ309" s="202"/>
      <c r="AR309" s="64"/>
    </row>
    <row r="310" spans="1:44" ht="15.75" customHeight="1" x14ac:dyDescent="0.2">
      <c r="A310" s="43"/>
      <c r="B310" s="43"/>
      <c r="C310" s="43"/>
      <c r="D310" s="43"/>
      <c r="E310" s="43"/>
      <c r="F310" s="43"/>
      <c r="G310" s="194"/>
      <c r="H310" s="194"/>
      <c r="I310" s="194"/>
      <c r="J310" s="196"/>
      <c r="K310" s="196"/>
      <c r="L310" s="196"/>
      <c r="M310" s="196"/>
      <c r="N310" s="196"/>
      <c r="O310" s="197"/>
      <c r="P310" s="197"/>
      <c r="Q310" s="197"/>
      <c r="R310" s="197"/>
      <c r="S310" s="197"/>
      <c r="T310" s="197"/>
      <c r="U310" s="198"/>
      <c r="V310" s="257"/>
      <c r="W310" s="200"/>
      <c r="X310" s="200"/>
      <c r="Y310" s="43"/>
      <c r="Z310" s="199"/>
      <c r="AA310" s="199"/>
      <c r="AB310" s="199"/>
      <c r="AC310" s="199"/>
      <c r="AD310" s="199"/>
      <c r="AE310" s="43"/>
      <c r="AF310" s="199"/>
      <c r="AG310" s="196"/>
      <c r="AH310" s="201"/>
      <c r="AI310" s="201"/>
      <c r="AJ310" s="201"/>
      <c r="AK310" s="43"/>
      <c r="AL310" s="196"/>
      <c r="AM310" s="43"/>
      <c r="AN310" s="43"/>
      <c r="AO310" s="64"/>
      <c r="AP310" s="202"/>
      <c r="AQ310" s="202"/>
      <c r="AR310" s="64"/>
    </row>
    <row r="311" spans="1:44" ht="15.75" customHeight="1" x14ac:dyDescent="0.2">
      <c r="A311" s="43"/>
      <c r="B311" s="43"/>
      <c r="C311" s="43"/>
      <c r="D311" s="43"/>
      <c r="E311" s="43"/>
      <c r="F311" s="43"/>
      <c r="G311" s="194"/>
      <c r="H311" s="194"/>
      <c r="I311" s="194"/>
      <c r="J311" s="196"/>
      <c r="K311" s="196"/>
      <c r="L311" s="196"/>
      <c r="M311" s="196"/>
      <c r="N311" s="196"/>
      <c r="O311" s="197"/>
      <c r="P311" s="197"/>
      <c r="Q311" s="197"/>
      <c r="R311" s="197"/>
      <c r="S311" s="197"/>
      <c r="T311" s="197"/>
      <c r="U311" s="198"/>
      <c r="V311" s="257"/>
      <c r="W311" s="200"/>
      <c r="X311" s="200"/>
      <c r="Y311" s="43"/>
      <c r="Z311" s="199"/>
      <c r="AA311" s="199"/>
      <c r="AB311" s="199"/>
      <c r="AC311" s="199"/>
      <c r="AD311" s="199"/>
      <c r="AE311" s="43"/>
      <c r="AF311" s="199"/>
      <c r="AG311" s="196"/>
      <c r="AH311" s="201"/>
      <c r="AI311" s="201"/>
      <c r="AJ311" s="201"/>
      <c r="AK311" s="43"/>
      <c r="AL311" s="196"/>
      <c r="AM311" s="43"/>
      <c r="AN311" s="43"/>
      <c r="AO311" s="64"/>
      <c r="AP311" s="202"/>
      <c r="AQ311" s="202"/>
      <c r="AR311" s="64"/>
    </row>
    <row r="312" spans="1:44" ht="15.75" customHeight="1" x14ac:dyDescent="0.2">
      <c r="A312" s="43"/>
      <c r="B312" s="43"/>
      <c r="C312" s="43"/>
      <c r="D312" s="43"/>
      <c r="E312" s="43"/>
      <c r="F312" s="43"/>
      <c r="G312" s="194"/>
      <c r="H312" s="194"/>
      <c r="I312" s="194"/>
      <c r="J312" s="196"/>
      <c r="K312" s="196"/>
      <c r="L312" s="196"/>
      <c r="M312" s="196"/>
      <c r="N312" s="196"/>
      <c r="O312" s="197"/>
      <c r="P312" s="197"/>
      <c r="Q312" s="197"/>
      <c r="R312" s="197"/>
      <c r="S312" s="197"/>
      <c r="T312" s="197"/>
      <c r="U312" s="198"/>
      <c r="V312" s="257"/>
      <c r="W312" s="200"/>
      <c r="X312" s="200"/>
      <c r="Y312" s="43"/>
      <c r="Z312" s="199"/>
      <c r="AA312" s="199"/>
      <c r="AB312" s="199"/>
      <c r="AC312" s="199"/>
      <c r="AD312" s="199"/>
      <c r="AE312" s="43"/>
      <c r="AF312" s="199"/>
      <c r="AG312" s="196"/>
      <c r="AH312" s="201"/>
      <c r="AI312" s="201"/>
      <c r="AJ312" s="201"/>
      <c r="AK312" s="43"/>
      <c r="AL312" s="196"/>
      <c r="AM312" s="43"/>
      <c r="AN312" s="43"/>
      <c r="AO312" s="64"/>
      <c r="AP312" s="202"/>
      <c r="AQ312" s="202"/>
      <c r="AR312" s="64"/>
    </row>
    <row r="313" spans="1:44" ht="15.75" customHeight="1" x14ac:dyDescent="0.2">
      <c r="A313" s="43"/>
      <c r="B313" s="43"/>
      <c r="C313" s="43"/>
      <c r="D313" s="43"/>
      <c r="E313" s="43"/>
      <c r="F313" s="43"/>
      <c r="G313" s="194"/>
      <c r="H313" s="194"/>
      <c r="I313" s="194"/>
      <c r="J313" s="196"/>
      <c r="K313" s="196"/>
      <c r="L313" s="196"/>
      <c r="M313" s="196"/>
      <c r="N313" s="196"/>
      <c r="O313" s="197"/>
      <c r="P313" s="197"/>
      <c r="Q313" s="197"/>
      <c r="R313" s="197"/>
      <c r="S313" s="197"/>
      <c r="T313" s="197"/>
      <c r="U313" s="198"/>
      <c r="V313" s="257"/>
      <c r="W313" s="200"/>
      <c r="X313" s="200"/>
      <c r="Y313" s="43"/>
      <c r="Z313" s="199"/>
      <c r="AA313" s="199"/>
      <c r="AB313" s="199"/>
      <c r="AC313" s="199"/>
      <c r="AD313" s="199"/>
      <c r="AE313" s="43"/>
      <c r="AF313" s="199"/>
      <c r="AG313" s="196"/>
      <c r="AH313" s="201"/>
      <c r="AI313" s="201"/>
      <c r="AJ313" s="201"/>
      <c r="AK313" s="43"/>
      <c r="AL313" s="196"/>
      <c r="AM313" s="43"/>
      <c r="AN313" s="43"/>
      <c r="AO313" s="64"/>
      <c r="AP313" s="202"/>
      <c r="AQ313" s="202"/>
      <c r="AR313" s="64"/>
    </row>
    <row r="314" spans="1:44" ht="15.75" customHeight="1" x14ac:dyDescent="0.2">
      <c r="A314" s="43"/>
      <c r="B314" s="43"/>
      <c r="C314" s="43"/>
      <c r="D314" s="43"/>
      <c r="E314" s="43"/>
      <c r="F314" s="43"/>
      <c r="G314" s="194"/>
      <c r="H314" s="194"/>
      <c r="I314" s="194"/>
      <c r="J314" s="196"/>
      <c r="K314" s="196"/>
      <c r="L314" s="196"/>
      <c r="M314" s="196"/>
      <c r="N314" s="196"/>
      <c r="O314" s="197"/>
      <c r="P314" s="197"/>
      <c r="Q314" s="197"/>
      <c r="R314" s="197"/>
      <c r="S314" s="197"/>
      <c r="T314" s="197"/>
      <c r="U314" s="198"/>
      <c r="V314" s="257"/>
      <c r="W314" s="200"/>
      <c r="X314" s="200"/>
      <c r="Y314" s="43"/>
      <c r="Z314" s="199"/>
      <c r="AA314" s="199"/>
      <c r="AB314" s="199"/>
      <c r="AC314" s="199"/>
      <c r="AD314" s="199"/>
      <c r="AE314" s="43"/>
      <c r="AF314" s="199"/>
      <c r="AG314" s="196"/>
      <c r="AH314" s="201"/>
      <c r="AI314" s="201"/>
      <c r="AJ314" s="201"/>
      <c r="AK314" s="43"/>
      <c r="AL314" s="196"/>
      <c r="AM314" s="43"/>
      <c r="AN314" s="43"/>
      <c r="AO314" s="64"/>
      <c r="AP314" s="202"/>
      <c r="AQ314" s="202"/>
      <c r="AR314" s="64"/>
    </row>
    <row r="315" spans="1:44" ht="15.75" customHeight="1" x14ac:dyDescent="0.2">
      <c r="A315" s="43"/>
      <c r="B315" s="43"/>
      <c r="C315" s="43"/>
      <c r="D315" s="43"/>
      <c r="E315" s="43"/>
      <c r="F315" s="43"/>
      <c r="G315" s="194"/>
      <c r="H315" s="194"/>
      <c r="I315" s="194"/>
      <c r="J315" s="196"/>
      <c r="K315" s="196"/>
      <c r="L315" s="196"/>
      <c r="M315" s="196"/>
      <c r="N315" s="196"/>
      <c r="O315" s="197"/>
      <c r="P315" s="197"/>
      <c r="Q315" s="197"/>
      <c r="R315" s="197"/>
      <c r="S315" s="197"/>
      <c r="T315" s="197"/>
      <c r="U315" s="198"/>
      <c r="V315" s="257"/>
      <c r="W315" s="200"/>
      <c r="X315" s="200"/>
      <c r="Y315" s="43"/>
      <c r="Z315" s="199"/>
      <c r="AA315" s="199"/>
      <c r="AB315" s="199"/>
      <c r="AC315" s="199"/>
      <c r="AD315" s="199"/>
      <c r="AE315" s="43"/>
      <c r="AF315" s="199"/>
      <c r="AG315" s="196"/>
      <c r="AH315" s="201"/>
      <c r="AI315" s="201"/>
      <c r="AJ315" s="201"/>
      <c r="AK315" s="43"/>
      <c r="AL315" s="196"/>
      <c r="AM315" s="43"/>
      <c r="AN315" s="43"/>
      <c r="AO315" s="64"/>
      <c r="AP315" s="202"/>
      <c r="AQ315" s="202"/>
      <c r="AR315" s="64"/>
    </row>
    <row r="316" spans="1:44" ht="15.75" customHeight="1" x14ac:dyDescent="0.2">
      <c r="A316" s="43"/>
      <c r="B316" s="43"/>
      <c r="C316" s="43"/>
      <c r="D316" s="43"/>
      <c r="E316" s="43"/>
      <c r="F316" s="43"/>
      <c r="G316" s="194"/>
      <c r="H316" s="194"/>
      <c r="I316" s="194"/>
      <c r="J316" s="196"/>
      <c r="K316" s="196"/>
      <c r="L316" s="196"/>
      <c r="M316" s="196"/>
      <c r="N316" s="196"/>
      <c r="O316" s="197"/>
      <c r="P316" s="197"/>
      <c r="Q316" s="197"/>
      <c r="R316" s="197"/>
      <c r="S316" s="197"/>
      <c r="T316" s="197"/>
      <c r="U316" s="198"/>
      <c r="V316" s="257"/>
      <c r="W316" s="200"/>
      <c r="X316" s="200"/>
      <c r="Y316" s="43"/>
      <c r="Z316" s="199"/>
      <c r="AA316" s="199"/>
      <c r="AB316" s="199"/>
      <c r="AC316" s="199"/>
      <c r="AD316" s="199"/>
      <c r="AE316" s="43"/>
      <c r="AF316" s="199"/>
      <c r="AG316" s="196"/>
      <c r="AH316" s="201"/>
      <c r="AI316" s="201"/>
      <c r="AJ316" s="201"/>
      <c r="AK316" s="43"/>
      <c r="AL316" s="196"/>
      <c r="AM316" s="43"/>
      <c r="AN316" s="43"/>
      <c r="AO316" s="64"/>
      <c r="AP316" s="202"/>
      <c r="AQ316" s="202"/>
      <c r="AR316" s="64"/>
    </row>
    <row r="317" spans="1:44" ht="15.75" customHeight="1" x14ac:dyDescent="0.2">
      <c r="A317" s="43"/>
      <c r="B317" s="43"/>
      <c r="C317" s="43"/>
      <c r="D317" s="43"/>
      <c r="E317" s="43"/>
      <c r="F317" s="43"/>
      <c r="G317" s="194"/>
      <c r="H317" s="194"/>
      <c r="I317" s="194"/>
      <c r="J317" s="196"/>
      <c r="K317" s="196"/>
      <c r="L317" s="196"/>
      <c r="M317" s="196"/>
      <c r="N317" s="196"/>
      <c r="O317" s="197"/>
      <c r="P317" s="197"/>
      <c r="Q317" s="197"/>
      <c r="R317" s="197"/>
      <c r="S317" s="197"/>
      <c r="T317" s="197"/>
      <c r="U317" s="198"/>
      <c r="V317" s="257"/>
      <c r="W317" s="200"/>
      <c r="X317" s="200"/>
      <c r="Y317" s="43"/>
      <c r="Z317" s="199"/>
      <c r="AA317" s="199"/>
      <c r="AB317" s="199"/>
      <c r="AC317" s="199"/>
      <c r="AD317" s="199"/>
      <c r="AE317" s="43"/>
      <c r="AF317" s="199"/>
      <c r="AG317" s="196"/>
      <c r="AH317" s="201"/>
      <c r="AI317" s="201"/>
      <c r="AJ317" s="201"/>
      <c r="AK317" s="43"/>
      <c r="AL317" s="196"/>
      <c r="AM317" s="43"/>
      <c r="AN317" s="43"/>
      <c r="AO317" s="64"/>
      <c r="AP317" s="202"/>
      <c r="AQ317" s="202"/>
      <c r="AR317" s="64"/>
    </row>
    <row r="318" spans="1:44" ht="15.75" customHeight="1" x14ac:dyDescent="0.2">
      <c r="A318" s="43"/>
      <c r="B318" s="43"/>
      <c r="C318" s="43"/>
      <c r="D318" s="43"/>
      <c r="E318" s="43"/>
      <c r="F318" s="43"/>
      <c r="G318" s="194"/>
      <c r="H318" s="194"/>
      <c r="I318" s="194"/>
      <c r="J318" s="196"/>
      <c r="K318" s="196"/>
      <c r="L318" s="196"/>
      <c r="M318" s="196"/>
      <c r="N318" s="196"/>
      <c r="O318" s="197"/>
      <c r="P318" s="197"/>
      <c r="Q318" s="197"/>
      <c r="R318" s="197"/>
      <c r="S318" s="197"/>
      <c r="T318" s="197"/>
      <c r="U318" s="198"/>
      <c r="V318" s="257"/>
      <c r="W318" s="200"/>
      <c r="X318" s="200"/>
      <c r="Y318" s="43"/>
      <c r="Z318" s="199"/>
      <c r="AA318" s="199"/>
      <c r="AB318" s="199"/>
      <c r="AC318" s="199"/>
      <c r="AD318" s="199"/>
      <c r="AE318" s="43"/>
      <c r="AF318" s="199"/>
      <c r="AG318" s="196"/>
      <c r="AH318" s="201"/>
      <c r="AI318" s="201"/>
      <c r="AJ318" s="201"/>
      <c r="AK318" s="43"/>
      <c r="AL318" s="196"/>
      <c r="AM318" s="43"/>
      <c r="AN318" s="43"/>
      <c r="AO318" s="64"/>
      <c r="AP318" s="202"/>
      <c r="AQ318" s="202"/>
      <c r="AR318" s="64"/>
    </row>
    <row r="319" spans="1:44" ht="15.75" customHeight="1" x14ac:dyDescent="0.2">
      <c r="A319" s="43"/>
      <c r="B319" s="43"/>
      <c r="C319" s="43"/>
      <c r="D319" s="43"/>
      <c r="E319" s="43"/>
      <c r="F319" s="43"/>
      <c r="G319" s="194"/>
      <c r="H319" s="194"/>
      <c r="I319" s="194"/>
      <c r="J319" s="196"/>
      <c r="K319" s="196"/>
      <c r="L319" s="196"/>
      <c r="M319" s="196"/>
      <c r="N319" s="196"/>
      <c r="O319" s="197"/>
      <c r="P319" s="197"/>
      <c r="Q319" s="197"/>
      <c r="R319" s="197"/>
      <c r="S319" s="197"/>
      <c r="T319" s="197"/>
      <c r="U319" s="198"/>
      <c r="V319" s="257"/>
      <c r="W319" s="200"/>
      <c r="X319" s="200"/>
      <c r="Y319" s="43"/>
      <c r="Z319" s="199"/>
      <c r="AA319" s="199"/>
      <c r="AB319" s="199"/>
      <c r="AC319" s="199"/>
      <c r="AD319" s="199"/>
      <c r="AE319" s="43"/>
      <c r="AF319" s="199"/>
      <c r="AG319" s="196"/>
      <c r="AH319" s="201"/>
      <c r="AI319" s="201"/>
      <c r="AJ319" s="201"/>
      <c r="AK319" s="43"/>
      <c r="AL319" s="196"/>
      <c r="AM319" s="43"/>
      <c r="AN319" s="43"/>
      <c r="AO319" s="64"/>
      <c r="AP319" s="202"/>
      <c r="AQ319" s="202"/>
      <c r="AR319" s="64"/>
    </row>
    <row r="320" spans="1:44" ht="15.75" customHeight="1" x14ac:dyDescent="0.2">
      <c r="A320" s="43"/>
      <c r="B320" s="43"/>
      <c r="C320" s="43"/>
      <c r="D320" s="43"/>
      <c r="E320" s="43"/>
      <c r="F320" s="43"/>
      <c r="G320" s="194"/>
      <c r="H320" s="194"/>
      <c r="I320" s="194"/>
      <c r="J320" s="196"/>
      <c r="K320" s="196"/>
      <c r="L320" s="196"/>
      <c r="M320" s="196"/>
      <c r="N320" s="196"/>
      <c r="O320" s="197"/>
      <c r="P320" s="197"/>
      <c r="Q320" s="197"/>
      <c r="R320" s="197"/>
      <c r="S320" s="197"/>
      <c r="T320" s="197"/>
      <c r="U320" s="198"/>
      <c r="V320" s="257"/>
      <c r="W320" s="200"/>
      <c r="X320" s="200"/>
      <c r="Y320" s="43"/>
      <c r="Z320" s="199"/>
      <c r="AA320" s="199"/>
      <c r="AB320" s="199"/>
      <c r="AC320" s="199"/>
      <c r="AD320" s="199"/>
      <c r="AE320" s="43"/>
      <c r="AF320" s="199"/>
      <c r="AG320" s="196"/>
      <c r="AH320" s="201"/>
      <c r="AI320" s="201"/>
      <c r="AJ320" s="201"/>
      <c r="AK320" s="43"/>
      <c r="AL320" s="196"/>
      <c r="AM320" s="43"/>
      <c r="AN320" s="43"/>
      <c r="AO320" s="64"/>
      <c r="AP320" s="202"/>
      <c r="AQ320" s="202"/>
      <c r="AR320" s="64"/>
    </row>
    <row r="321" spans="1:44" ht="15.75" customHeight="1" x14ac:dyDescent="0.2">
      <c r="A321" s="43"/>
      <c r="B321" s="43"/>
      <c r="C321" s="43"/>
      <c r="D321" s="43"/>
      <c r="E321" s="43"/>
      <c r="F321" s="43"/>
      <c r="G321" s="194"/>
      <c r="H321" s="194"/>
      <c r="I321" s="194"/>
      <c r="J321" s="196"/>
      <c r="K321" s="196"/>
      <c r="L321" s="196"/>
      <c r="M321" s="196"/>
      <c r="N321" s="196"/>
      <c r="O321" s="197"/>
      <c r="P321" s="197"/>
      <c r="Q321" s="197"/>
      <c r="R321" s="197"/>
      <c r="S321" s="197"/>
      <c r="T321" s="197"/>
      <c r="U321" s="198"/>
      <c r="V321" s="257"/>
      <c r="W321" s="200"/>
      <c r="X321" s="200"/>
      <c r="Y321" s="43"/>
      <c r="Z321" s="199"/>
      <c r="AA321" s="199"/>
      <c r="AB321" s="199"/>
      <c r="AC321" s="199"/>
      <c r="AD321" s="199"/>
      <c r="AE321" s="43"/>
      <c r="AF321" s="199"/>
      <c r="AG321" s="196"/>
      <c r="AH321" s="201"/>
      <c r="AI321" s="201"/>
      <c r="AJ321" s="201"/>
      <c r="AK321" s="43"/>
      <c r="AL321" s="196"/>
      <c r="AM321" s="43"/>
      <c r="AN321" s="43"/>
      <c r="AO321" s="64"/>
      <c r="AP321" s="202"/>
      <c r="AQ321" s="202"/>
      <c r="AR321" s="64"/>
    </row>
    <row r="322" spans="1:44" ht="15.75" customHeight="1" x14ac:dyDescent="0.2">
      <c r="A322" s="43"/>
      <c r="B322" s="43"/>
      <c r="C322" s="43"/>
      <c r="D322" s="43"/>
      <c r="E322" s="43"/>
      <c r="F322" s="43"/>
      <c r="G322" s="194"/>
      <c r="H322" s="194"/>
      <c r="I322" s="194"/>
      <c r="J322" s="196"/>
      <c r="K322" s="196"/>
      <c r="L322" s="196"/>
      <c r="M322" s="196"/>
      <c r="N322" s="196"/>
      <c r="O322" s="197"/>
      <c r="P322" s="197"/>
      <c r="Q322" s="197"/>
      <c r="R322" s="197"/>
      <c r="S322" s="197"/>
      <c r="T322" s="197"/>
      <c r="U322" s="198"/>
      <c r="V322" s="257"/>
      <c r="W322" s="200"/>
      <c r="X322" s="200"/>
      <c r="Y322" s="43"/>
      <c r="Z322" s="199"/>
      <c r="AA322" s="199"/>
      <c r="AB322" s="199"/>
      <c r="AC322" s="199"/>
      <c r="AD322" s="199"/>
      <c r="AE322" s="43"/>
      <c r="AF322" s="199"/>
      <c r="AG322" s="196"/>
      <c r="AH322" s="201"/>
      <c r="AI322" s="201"/>
      <c r="AJ322" s="201"/>
      <c r="AK322" s="43"/>
      <c r="AL322" s="196"/>
      <c r="AM322" s="43"/>
      <c r="AN322" s="43"/>
      <c r="AO322" s="64"/>
      <c r="AP322" s="202"/>
      <c r="AQ322" s="202"/>
      <c r="AR322" s="64"/>
    </row>
    <row r="323" spans="1:44" ht="15.75" customHeight="1" x14ac:dyDescent="0.2">
      <c r="A323" s="43"/>
      <c r="B323" s="43"/>
      <c r="C323" s="43"/>
      <c r="D323" s="43"/>
      <c r="E323" s="43"/>
      <c r="F323" s="43"/>
      <c r="G323" s="194"/>
      <c r="H323" s="194"/>
      <c r="I323" s="194"/>
      <c r="J323" s="196"/>
      <c r="K323" s="196"/>
      <c r="L323" s="196"/>
      <c r="M323" s="196"/>
      <c r="N323" s="196"/>
      <c r="O323" s="197"/>
      <c r="P323" s="197"/>
      <c r="Q323" s="197"/>
      <c r="R323" s="197"/>
      <c r="S323" s="197"/>
      <c r="T323" s="197"/>
      <c r="U323" s="198"/>
      <c r="V323" s="257"/>
      <c r="W323" s="200"/>
      <c r="X323" s="200"/>
      <c r="Y323" s="43"/>
      <c r="Z323" s="199"/>
      <c r="AA323" s="199"/>
      <c r="AB323" s="199"/>
      <c r="AC323" s="199"/>
      <c r="AD323" s="199"/>
      <c r="AE323" s="43"/>
      <c r="AF323" s="199"/>
      <c r="AG323" s="196"/>
      <c r="AH323" s="201"/>
      <c r="AI323" s="201"/>
      <c r="AJ323" s="201"/>
      <c r="AK323" s="43"/>
      <c r="AL323" s="196"/>
      <c r="AM323" s="43"/>
      <c r="AN323" s="43"/>
      <c r="AO323" s="64"/>
      <c r="AP323" s="202"/>
      <c r="AQ323" s="202"/>
      <c r="AR323" s="64"/>
    </row>
    <row r="324" spans="1:44" ht="15.75" customHeight="1" x14ac:dyDescent="0.2">
      <c r="A324" s="43"/>
      <c r="B324" s="43"/>
      <c r="C324" s="43"/>
      <c r="D324" s="43"/>
      <c r="E324" s="43"/>
      <c r="F324" s="43"/>
      <c r="G324" s="194"/>
      <c r="H324" s="194"/>
      <c r="I324" s="194"/>
      <c r="J324" s="196"/>
      <c r="K324" s="196"/>
      <c r="L324" s="196"/>
      <c r="M324" s="196"/>
      <c r="N324" s="196"/>
      <c r="O324" s="197"/>
      <c r="P324" s="197"/>
      <c r="Q324" s="197"/>
      <c r="R324" s="197"/>
      <c r="S324" s="197"/>
      <c r="T324" s="197"/>
      <c r="U324" s="198"/>
      <c r="V324" s="257"/>
      <c r="W324" s="200"/>
      <c r="X324" s="200"/>
      <c r="Y324" s="43"/>
      <c r="Z324" s="199"/>
      <c r="AA324" s="199"/>
      <c r="AB324" s="199"/>
      <c r="AC324" s="199"/>
      <c r="AD324" s="199"/>
      <c r="AE324" s="43"/>
      <c r="AF324" s="199"/>
      <c r="AG324" s="196"/>
      <c r="AH324" s="201"/>
      <c r="AI324" s="201"/>
      <c r="AJ324" s="201"/>
      <c r="AK324" s="43"/>
      <c r="AL324" s="196"/>
      <c r="AM324" s="43"/>
      <c r="AN324" s="43"/>
      <c r="AO324" s="64"/>
      <c r="AP324" s="202"/>
      <c r="AQ324" s="202"/>
      <c r="AR324" s="64"/>
    </row>
    <row r="325" spans="1:44" ht="15.75" customHeight="1" x14ac:dyDescent="0.2">
      <c r="A325" s="43"/>
      <c r="B325" s="43"/>
      <c r="C325" s="43"/>
      <c r="D325" s="43"/>
      <c r="E325" s="43"/>
      <c r="F325" s="43"/>
      <c r="G325" s="194"/>
      <c r="H325" s="194"/>
      <c r="I325" s="194"/>
      <c r="J325" s="196"/>
      <c r="K325" s="196"/>
      <c r="L325" s="196"/>
      <c r="M325" s="196"/>
      <c r="N325" s="196"/>
      <c r="O325" s="197"/>
      <c r="P325" s="197"/>
      <c r="Q325" s="197"/>
      <c r="R325" s="197"/>
      <c r="S325" s="197"/>
      <c r="T325" s="197"/>
      <c r="U325" s="198"/>
      <c r="V325" s="257"/>
      <c r="W325" s="200"/>
      <c r="X325" s="200"/>
      <c r="Y325" s="43"/>
      <c r="Z325" s="199"/>
      <c r="AA325" s="199"/>
      <c r="AB325" s="199"/>
      <c r="AC325" s="199"/>
      <c r="AD325" s="199"/>
      <c r="AE325" s="43"/>
      <c r="AF325" s="199"/>
      <c r="AG325" s="196"/>
      <c r="AH325" s="201"/>
      <c r="AI325" s="201"/>
      <c r="AJ325" s="201"/>
      <c r="AK325" s="43"/>
      <c r="AL325" s="196"/>
      <c r="AM325" s="43"/>
      <c r="AN325" s="43"/>
      <c r="AO325" s="64"/>
      <c r="AP325" s="202"/>
      <c r="AQ325" s="202"/>
      <c r="AR325" s="64"/>
    </row>
    <row r="326" spans="1:44" ht="15.75" customHeight="1" x14ac:dyDescent="0.2">
      <c r="A326" s="43"/>
      <c r="B326" s="43"/>
      <c r="C326" s="43"/>
      <c r="D326" s="43"/>
      <c r="E326" s="43"/>
      <c r="F326" s="43"/>
      <c r="G326" s="194"/>
      <c r="H326" s="194"/>
      <c r="I326" s="194"/>
      <c r="J326" s="196"/>
      <c r="K326" s="196"/>
      <c r="L326" s="196"/>
      <c r="M326" s="196"/>
      <c r="N326" s="196"/>
      <c r="O326" s="197"/>
      <c r="P326" s="197"/>
      <c r="Q326" s="197"/>
      <c r="R326" s="197"/>
      <c r="S326" s="197"/>
      <c r="T326" s="197"/>
      <c r="U326" s="198"/>
      <c r="V326" s="257"/>
      <c r="W326" s="200"/>
      <c r="X326" s="200"/>
      <c r="Y326" s="43"/>
      <c r="Z326" s="199"/>
      <c r="AA326" s="199"/>
      <c r="AB326" s="199"/>
      <c r="AC326" s="199"/>
      <c r="AD326" s="199"/>
      <c r="AE326" s="43"/>
      <c r="AF326" s="199"/>
      <c r="AG326" s="196"/>
      <c r="AH326" s="201"/>
      <c r="AI326" s="201"/>
      <c r="AJ326" s="201"/>
      <c r="AK326" s="43"/>
      <c r="AL326" s="196"/>
      <c r="AM326" s="43"/>
      <c r="AN326" s="43"/>
      <c r="AO326" s="64"/>
      <c r="AP326" s="202"/>
      <c r="AQ326" s="202"/>
      <c r="AR326" s="64"/>
    </row>
    <row r="327" spans="1:44" ht="15.75" customHeight="1" x14ac:dyDescent="0.2">
      <c r="A327" s="43"/>
      <c r="B327" s="43"/>
      <c r="C327" s="43"/>
      <c r="D327" s="43"/>
      <c r="E327" s="43"/>
      <c r="F327" s="43"/>
      <c r="G327" s="194"/>
      <c r="H327" s="194"/>
      <c r="I327" s="194"/>
      <c r="J327" s="196"/>
      <c r="K327" s="196"/>
      <c r="L327" s="196"/>
      <c r="M327" s="196"/>
      <c r="N327" s="196"/>
      <c r="O327" s="197"/>
      <c r="P327" s="197"/>
      <c r="Q327" s="197"/>
      <c r="R327" s="197"/>
      <c r="S327" s="197"/>
      <c r="T327" s="197"/>
      <c r="U327" s="198"/>
      <c r="V327" s="257"/>
      <c r="W327" s="200"/>
      <c r="X327" s="200"/>
      <c r="Y327" s="43"/>
      <c r="Z327" s="199"/>
      <c r="AA327" s="199"/>
      <c r="AB327" s="199"/>
      <c r="AC327" s="199"/>
      <c r="AD327" s="199"/>
      <c r="AE327" s="43"/>
      <c r="AF327" s="199"/>
      <c r="AG327" s="196"/>
      <c r="AH327" s="201"/>
      <c r="AI327" s="201"/>
      <c r="AJ327" s="201"/>
      <c r="AK327" s="43"/>
      <c r="AL327" s="196"/>
      <c r="AM327" s="43"/>
      <c r="AN327" s="43"/>
      <c r="AO327" s="64"/>
      <c r="AP327" s="202"/>
      <c r="AQ327" s="202"/>
      <c r="AR327" s="64"/>
    </row>
    <row r="328" spans="1:44" ht="15.75" customHeight="1" x14ac:dyDescent="0.2">
      <c r="A328" s="43"/>
      <c r="B328" s="43"/>
      <c r="C328" s="43"/>
      <c r="D328" s="43"/>
      <c r="E328" s="43"/>
      <c r="F328" s="43"/>
      <c r="G328" s="194"/>
      <c r="H328" s="194"/>
      <c r="I328" s="194"/>
      <c r="J328" s="196"/>
      <c r="K328" s="196"/>
      <c r="L328" s="196"/>
      <c r="M328" s="196"/>
      <c r="N328" s="196"/>
      <c r="O328" s="197"/>
      <c r="P328" s="197"/>
      <c r="Q328" s="197"/>
      <c r="R328" s="197"/>
      <c r="S328" s="197"/>
      <c r="T328" s="197"/>
      <c r="U328" s="198"/>
      <c r="V328" s="257"/>
      <c r="W328" s="200"/>
      <c r="X328" s="200"/>
      <c r="Y328" s="43"/>
      <c r="Z328" s="199"/>
      <c r="AA328" s="199"/>
      <c r="AB328" s="199"/>
      <c r="AC328" s="199"/>
      <c r="AD328" s="199"/>
      <c r="AE328" s="43"/>
      <c r="AF328" s="199"/>
      <c r="AG328" s="196"/>
      <c r="AH328" s="201"/>
      <c r="AI328" s="201"/>
      <c r="AJ328" s="201"/>
      <c r="AK328" s="43"/>
      <c r="AL328" s="196"/>
      <c r="AM328" s="43"/>
      <c r="AN328" s="43"/>
      <c r="AO328" s="64"/>
      <c r="AP328" s="202"/>
      <c r="AQ328" s="202"/>
      <c r="AR328" s="64"/>
    </row>
    <row r="329" spans="1:44" ht="15.75" customHeight="1" x14ac:dyDescent="0.2">
      <c r="A329" s="43"/>
      <c r="B329" s="43"/>
      <c r="C329" s="43"/>
      <c r="D329" s="43"/>
      <c r="E329" s="43"/>
      <c r="F329" s="43"/>
      <c r="G329" s="194"/>
      <c r="H329" s="194"/>
      <c r="I329" s="194"/>
      <c r="J329" s="196"/>
      <c r="K329" s="196"/>
      <c r="L329" s="196"/>
      <c r="M329" s="196"/>
      <c r="N329" s="196"/>
      <c r="O329" s="197"/>
      <c r="P329" s="197"/>
      <c r="Q329" s="197"/>
      <c r="R329" s="197"/>
      <c r="S329" s="197"/>
      <c r="T329" s="197"/>
      <c r="U329" s="198"/>
      <c r="V329" s="257"/>
      <c r="W329" s="200"/>
      <c r="X329" s="200"/>
      <c r="Y329" s="43"/>
      <c r="Z329" s="199"/>
      <c r="AA329" s="199"/>
      <c r="AB329" s="199"/>
      <c r="AC329" s="199"/>
      <c r="AD329" s="199"/>
      <c r="AE329" s="43"/>
      <c r="AF329" s="199"/>
      <c r="AG329" s="196"/>
      <c r="AH329" s="201"/>
      <c r="AI329" s="201"/>
      <c r="AJ329" s="201"/>
      <c r="AK329" s="43"/>
      <c r="AL329" s="196"/>
      <c r="AM329" s="43"/>
      <c r="AN329" s="43"/>
      <c r="AO329" s="64"/>
      <c r="AP329" s="202"/>
      <c r="AQ329" s="202"/>
      <c r="AR329" s="64"/>
    </row>
    <row r="330" spans="1:44" ht="15.75" customHeight="1" x14ac:dyDescent="0.2">
      <c r="A330" s="43"/>
      <c r="B330" s="43"/>
      <c r="C330" s="43"/>
      <c r="D330" s="43"/>
      <c r="E330" s="43"/>
      <c r="F330" s="43"/>
      <c r="G330" s="194"/>
      <c r="H330" s="194"/>
      <c r="I330" s="194"/>
      <c r="J330" s="196"/>
      <c r="K330" s="196"/>
      <c r="L330" s="196"/>
      <c r="M330" s="196"/>
      <c r="N330" s="196"/>
      <c r="O330" s="197"/>
      <c r="P330" s="197"/>
      <c r="Q330" s="197"/>
      <c r="R330" s="197"/>
      <c r="S330" s="197"/>
      <c r="T330" s="197"/>
      <c r="U330" s="198"/>
      <c r="V330" s="257"/>
      <c r="W330" s="200"/>
      <c r="X330" s="200"/>
      <c r="Y330" s="43"/>
      <c r="Z330" s="199"/>
      <c r="AA330" s="199"/>
      <c r="AB330" s="199"/>
      <c r="AC330" s="199"/>
      <c r="AD330" s="199"/>
      <c r="AE330" s="43"/>
      <c r="AF330" s="199"/>
      <c r="AG330" s="196"/>
      <c r="AH330" s="201"/>
      <c r="AI330" s="201"/>
      <c r="AJ330" s="201"/>
      <c r="AK330" s="43"/>
      <c r="AL330" s="196"/>
      <c r="AM330" s="43"/>
      <c r="AN330" s="43"/>
      <c r="AO330" s="64"/>
      <c r="AP330" s="202"/>
      <c r="AQ330" s="202"/>
      <c r="AR330" s="64"/>
    </row>
    <row r="331" spans="1:44" ht="15.75" customHeight="1" x14ac:dyDescent="0.2">
      <c r="A331" s="43"/>
      <c r="B331" s="43"/>
      <c r="C331" s="43"/>
      <c r="D331" s="43"/>
      <c r="E331" s="43"/>
      <c r="F331" s="43"/>
      <c r="G331" s="194"/>
      <c r="H331" s="194"/>
      <c r="I331" s="194"/>
      <c r="J331" s="196"/>
      <c r="K331" s="196"/>
      <c r="L331" s="196"/>
      <c r="M331" s="196"/>
      <c r="N331" s="196"/>
      <c r="O331" s="197"/>
      <c r="P331" s="197"/>
      <c r="Q331" s="197"/>
      <c r="R331" s="197"/>
      <c r="S331" s="197"/>
      <c r="T331" s="197"/>
      <c r="U331" s="198"/>
      <c r="V331" s="257"/>
      <c r="W331" s="200"/>
      <c r="X331" s="200"/>
      <c r="Y331" s="43"/>
      <c r="Z331" s="199"/>
      <c r="AA331" s="199"/>
      <c r="AB331" s="199"/>
      <c r="AC331" s="199"/>
      <c r="AD331" s="199"/>
      <c r="AE331" s="43"/>
      <c r="AF331" s="199"/>
      <c r="AG331" s="196"/>
      <c r="AH331" s="201"/>
      <c r="AI331" s="201"/>
      <c r="AJ331" s="201"/>
      <c r="AK331" s="43"/>
      <c r="AL331" s="196"/>
      <c r="AM331" s="43"/>
      <c r="AN331" s="43"/>
      <c r="AO331" s="64"/>
      <c r="AP331" s="202"/>
      <c r="AQ331" s="202"/>
      <c r="AR331" s="64"/>
    </row>
    <row r="332" spans="1:44" ht="15.75" customHeight="1" x14ac:dyDescent="0.2">
      <c r="A332" s="43"/>
      <c r="B332" s="43"/>
      <c r="C332" s="43"/>
      <c r="D332" s="43"/>
      <c r="E332" s="43"/>
      <c r="F332" s="43"/>
      <c r="G332" s="194"/>
      <c r="H332" s="194"/>
      <c r="I332" s="194"/>
      <c r="J332" s="196"/>
      <c r="K332" s="196"/>
      <c r="L332" s="196"/>
      <c r="M332" s="196"/>
      <c r="N332" s="196"/>
      <c r="O332" s="197"/>
      <c r="P332" s="197"/>
      <c r="Q332" s="197"/>
      <c r="R332" s="197"/>
      <c r="S332" s="197"/>
      <c r="T332" s="197"/>
      <c r="U332" s="198"/>
      <c r="V332" s="257"/>
      <c r="W332" s="200"/>
      <c r="X332" s="200"/>
      <c r="Y332" s="43"/>
      <c r="Z332" s="199"/>
      <c r="AA332" s="199"/>
      <c r="AB332" s="199"/>
      <c r="AC332" s="199"/>
      <c r="AD332" s="199"/>
      <c r="AE332" s="43"/>
      <c r="AF332" s="199"/>
      <c r="AG332" s="196"/>
      <c r="AH332" s="201"/>
      <c r="AI332" s="201"/>
      <c r="AJ332" s="201"/>
      <c r="AK332" s="43"/>
      <c r="AL332" s="196"/>
      <c r="AM332" s="43"/>
      <c r="AN332" s="43"/>
      <c r="AO332" s="64"/>
      <c r="AP332" s="202"/>
      <c r="AQ332" s="202"/>
      <c r="AR332" s="64"/>
    </row>
    <row r="333" spans="1:44" ht="15.75" customHeight="1" x14ac:dyDescent="0.2">
      <c r="A333" s="43"/>
      <c r="B333" s="43"/>
      <c r="C333" s="43"/>
      <c r="D333" s="43"/>
      <c r="E333" s="43"/>
      <c r="F333" s="43"/>
      <c r="G333" s="194"/>
      <c r="H333" s="194"/>
      <c r="I333" s="194"/>
      <c r="J333" s="196"/>
      <c r="K333" s="196"/>
      <c r="L333" s="196"/>
      <c r="M333" s="196"/>
      <c r="N333" s="196"/>
      <c r="O333" s="197"/>
      <c r="P333" s="197"/>
      <c r="Q333" s="197"/>
      <c r="R333" s="197"/>
      <c r="S333" s="197"/>
      <c r="T333" s="197"/>
      <c r="U333" s="198"/>
      <c r="V333" s="257"/>
      <c r="W333" s="200"/>
      <c r="X333" s="200"/>
      <c r="Y333" s="43"/>
      <c r="Z333" s="199"/>
      <c r="AA333" s="199"/>
      <c r="AB333" s="199"/>
      <c r="AC333" s="199"/>
      <c r="AD333" s="199"/>
      <c r="AE333" s="43"/>
      <c r="AF333" s="199"/>
      <c r="AG333" s="196"/>
      <c r="AH333" s="201"/>
      <c r="AI333" s="201"/>
      <c r="AJ333" s="201"/>
      <c r="AK333" s="43"/>
      <c r="AL333" s="196"/>
      <c r="AM333" s="43"/>
      <c r="AN333" s="43"/>
      <c r="AO333" s="64"/>
      <c r="AP333" s="202"/>
      <c r="AQ333" s="202"/>
      <c r="AR333" s="64"/>
    </row>
    <row r="334" spans="1:44" ht="15.75" customHeight="1" x14ac:dyDescent="0.2">
      <c r="A334" s="43"/>
      <c r="B334" s="43"/>
      <c r="C334" s="43"/>
      <c r="D334" s="43"/>
      <c r="E334" s="43"/>
      <c r="F334" s="43"/>
      <c r="G334" s="194"/>
      <c r="H334" s="194"/>
      <c r="I334" s="194"/>
      <c r="J334" s="196"/>
      <c r="K334" s="196"/>
      <c r="L334" s="196"/>
      <c r="M334" s="196"/>
      <c r="N334" s="196"/>
      <c r="O334" s="197"/>
      <c r="P334" s="197"/>
      <c r="Q334" s="197"/>
      <c r="R334" s="197"/>
      <c r="S334" s="197"/>
      <c r="T334" s="197"/>
      <c r="U334" s="198"/>
      <c r="V334" s="257"/>
      <c r="W334" s="200"/>
      <c r="X334" s="200"/>
      <c r="Y334" s="43"/>
      <c r="Z334" s="199"/>
      <c r="AA334" s="199"/>
      <c r="AB334" s="199"/>
      <c r="AC334" s="199"/>
      <c r="AD334" s="199"/>
      <c r="AE334" s="43"/>
      <c r="AF334" s="199"/>
      <c r="AG334" s="196"/>
      <c r="AH334" s="201"/>
      <c r="AI334" s="201"/>
      <c r="AJ334" s="201"/>
      <c r="AK334" s="43"/>
      <c r="AL334" s="196"/>
      <c r="AM334" s="43"/>
      <c r="AN334" s="43"/>
      <c r="AO334" s="64"/>
      <c r="AP334" s="202"/>
      <c r="AQ334" s="202"/>
      <c r="AR334" s="64"/>
    </row>
    <row r="335" spans="1:44" ht="15.75" customHeight="1" x14ac:dyDescent="0.2">
      <c r="A335" s="43"/>
      <c r="B335" s="43"/>
      <c r="C335" s="43"/>
      <c r="D335" s="43"/>
      <c r="E335" s="43"/>
      <c r="F335" s="43"/>
      <c r="G335" s="194"/>
      <c r="H335" s="194"/>
      <c r="I335" s="194"/>
      <c r="J335" s="196"/>
      <c r="K335" s="196"/>
      <c r="L335" s="196"/>
      <c r="M335" s="196"/>
      <c r="N335" s="196"/>
      <c r="O335" s="197"/>
      <c r="P335" s="197"/>
      <c r="Q335" s="197"/>
      <c r="R335" s="197"/>
      <c r="S335" s="197"/>
      <c r="T335" s="197"/>
      <c r="U335" s="198"/>
      <c r="V335" s="257"/>
      <c r="W335" s="200"/>
      <c r="X335" s="200"/>
      <c r="Y335" s="43"/>
      <c r="Z335" s="199"/>
      <c r="AA335" s="199"/>
      <c r="AB335" s="199"/>
      <c r="AC335" s="199"/>
      <c r="AD335" s="199"/>
      <c r="AE335" s="43"/>
      <c r="AF335" s="199"/>
      <c r="AG335" s="196"/>
      <c r="AH335" s="201"/>
      <c r="AI335" s="201"/>
      <c r="AJ335" s="201"/>
      <c r="AK335" s="43"/>
      <c r="AL335" s="196"/>
      <c r="AM335" s="43"/>
      <c r="AN335" s="43"/>
      <c r="AO335" s="64"/>
      <c r="AP335" s="202"/>
      <c r="AQ335" s="202"/>
      <c r="AR335" s="64"/>
    </row>
    <row r="336" spans="1:44" ht="15.75" customHeight="1" x14ac:dyDescent="0.2">
      <c r="A336" s="43"/>
      <c r="B336" s="43"/>
      <c r="C336" s="43"/>
      <c r="D336" s="43"/>
      <c r="E336" s="43"/>
      <c r="F336" s="43"/>
      <c r="G336" s="194"/>
      <c r="H336" s="194"/>
      <c r="I336" s="194"/>
      <c r="J336" s="196"/>
      <c r="K336" s="196"/>
      <c r="L336" s="196"/>
      <c r="M336" s="196"/>
      <c r="N336" s="196"/>
      <c r="O336" s="197"/>
      <c r="P336" s="197"/>
      <c r="Q336" s="197"/>
      <c r="R336" s="197"/>
      <c r="S336" s="197"/>
      <c r="T336" s="197"/>
      <c r="U336" s="198"/>
      <c r="V336" s="257"/>
      <c r="W336" s="200"/>
      <c r="X336" s="200"/>
      <c r="Y336" s="43"/>
      <c r="Z336" s="199"/>
      <c r="AA336" s="199"/>
      <c r="AB336" s="199"/>
      <c r="AC336" s="199"/>
      <c r="AD336" s="199"/>
      <c r="AE336" s="43"/>
      <c r="AF336" s="199"/>
      <c r="AG336" s="196"/>
      <c r="AH336" s="201"/>
      <c r="AI336" s="201"/>
      <c r="AJ336" s="201"/>
      <c r="AK336" s="43"/>
      <c r="AL336" s="196"/>
      <c r="AM336" s="43"/>
      <c r="AN336" s="43"/>
      <c r="AO336" s="64"/>
      <c r="AP336" s="202"/>
      <c r="AQ336" s="202"/>
      <c r="AR336" s="64"/>
    </row>
    <row r="337" spans="1:44" ht="15.75" customHeight="1" x14ac:dyDescent="0.2">
      <c r="A337" s="43"/>
      <c r="B337" s="43"/>
      <c r="C337" s="43"/>
      <c r="D337" s="43"/>
      <c r="E337" s="43"/>
      <c r="F337" s="43"/>
      <c r="G337" s="194"/>
      <c r="H337" s="194"/>
      <c r="I337" s="194"/>
      <c r="J337" s="196"/>
      <c r="K337" s="196"/>
      <c r="L337" s="196"/>
      <c r="M337" s="196"/>
      <c r="N337" s="196"/>
      <c r="O337" s="197"/>
      <c r="P337" s="197"/>
      <c r="Q337" s="197"/>
      <c r="R337" s="197"/>
      <c r="S337" s="197"/>
      <c r="T337" s="197"/>
      <c r="U337" s="198"/>
      <c r="V337" s="257"/>
      <c r="W337" s="200"/>
      <c r="X337" s="200"/>
      <c r="Y337" s="43"/>
      <c r="Z337" s="199"/>
      <c r="AA337" s="199"/>
      <c r="AB337" s="199"/>
      <c r="AC337" s="199"/>
      <c r="AD337" s="199"/>
      <c r="AE337" s="43"/>
      <c r="AF337" s="199"/>
      <c r="AG337" s="196"/>
      <c r="AH337" s="201"/>
      <c r="AI337" s="201"/>
      <c r="AJ337" s="201"/>
      <c r="AK337" s="43"/>
      <c r="AL337" s="196"/>
      <c r="AM337" s="43"/>
      <c r="AN337" s="43"/>
      <c r="AO337" s="64"/>
      <c r="AP337" s="202"/>
      <c r="AQ337" s="202"/>
      <c r="AR337" s="64"/>
    </row>
    <row r="338" spans="1:44" ht="15.75" customHeight="1" x14ac:dyDescent="0.2">
      <c r="A338" s="43"/>
      <c r="B338" s="43"/>
      <c r="C338" s="43"/>
      <c r="D338" s="43"/>
      <c r="E338" s="43"/>
      <c r="F338" s="43"/>
      <c r="G338" s="194"/>
      <c r="H338" s="194"/>
      <c r="I338" s="194"/>
      <c r="J338" s="196"/>
      <c r="K338" s="196"/>
      <c r="L338" s="196"/>
      <c r="M338" s="196"/>
      <c r="N338" s="196"/>
      <c r="O338" s="197"/>
      <c r="P338" s="197"/>
      <c r="Q338" s="197"/>
      <c r="R338" s="197"/>
      <c r="S338" s="197"/>
      <c r="T338" s="197"/>
      <c r="U338" s="198"/>
      <c r="V338" s="257"/>
      <c r="W338" s="200"/>
      <c r="X338" s="200"/>
      <c r="Y338" s="43"/>
      <c r="Z338" s="199"/>
      <c r="AA338" s="199"/>
      <c r="AB338" s="199"/>
      <c r="AC338" s="199"/>
      <c r="AD338" s="199"/>
      <c r="AE338" s="43"/>
      <c r="AF338" s="199"/>
      <c r="AG338" s="196"/>
      <c r="AH338" s="201"/>
      <c r="AI338" s="201"/>
      <c r="AJ338" s="201"/>
      <c r="AK338" s="43"/>
      <c r="AL338" s="196"/>
      <c r="AM338" s="43"/>
      <c r="AN338" s="43"/>
      <c r="AO338" s="64"/>
      <c r="AP338" s="202"/>
      <c r="AQ338" s="202"/>
      <c r="AR338" s="64"/>
    </row>
    <row r="339" spans="1:44" ht="15.75" customHeight="1" x14ac:dyDescent="0.2">
      <c r="A339" s="43"/>
      <c r="B339" s="43"/>
      <c r="C339" s="43"/>
      <c r="D339" s="43"/>
      <c r="E339" s="43"/>
      <c r="F339" s="43"/>
      <c r="G339" s="194"/>
      <c r="H339" s="194"/>
      <c r="I339" s="194"/>
      <c r="J339" s="196"/>
      <c r="K339" s="196"/>
      <c r="L339" s="196"/>
      <c r="M339" s="196"/>
      <c r="N339" s="196"/>
      <c r="O339" s="197"/>
      <c r="P339" s="197"/>
      <c r="Q339" s="197"/>
      <c r="R339" s="197"/>
      <c r="S339" s="197"/>
      <c r="T339" s="197"/>
      <c r="U339" s="198"/>
      <c r="V339" s="257"/>
      <c r="W339" s="200"/>
      <c r="X339" s="200"/>
      <c r="Y339" s="43"/>
      <c r="Z339" s="199"/>
      <c r="AA339" s="199"/>
      <c r="AB339" s="199"/>
      <c r="AC339" s="199"/>
      <c r="AD339" s="199"/>
      <c r="AE339" s="43"/>
      <c r="AF339" s="199"/>
      <c r="AG339" s="196"/>
      <c r="AH339" s="201"/>
      <c r="AI339" s="201"/>
      <c r="AJ339" s="201"/>
      <c r="AK339" s="43"/>
      <c r="AL339" s="196"/>
      <c r="AM339" s="43"/>
      <c r="AN339" s="43"/>
      <c r="AO339" s="64"/>
      <c r="AP339" s="202"/>
      <c r="AQ339" s="202"/>
      <c r="AR339" s="64"/>
    </row>
    <row r="340" spans="1:44" ht="15.75" customHeight="1" x14ac:dyDescent="0.2">
      <c r="A340" s="43"/>
      <c r="B340" s="43"/>
      <c r="C340" s="43"/>
      <c r="D340" s="43"/>
      <c r="E340" s="43"/>
      <c r="F340" s="43"/>
      <c r="G340" s="194"/>
      <c r="H340" s="194"/>
      <c r="I340" s="194"/>
      <c r="J340" s="196"/>
      <c r="K340" s="196"/>
      <c r="L340" s="196"/>
      <c r="M340" s="196"/>
      <c r="N340" s="196"/>
      <c r="O340" s="197"/>
      <c r="P340" s="197"/>
      <c r="Q340" s="197"/>
      <c r="R340" s="197"/>
      <c r="S340" s="197"/>
      <c r="T340" s="197"/>
      <c r="U340" s="198"/>
      <c r="V340" s="257"/>
      <c r="W340" s="200"/>
      <c r="X340" s="200"/>
      <c r="Y340" s="43"/>
      <c r="Z340" s="199"/>
      <c r="AA340" s="199"/>
      <c r="AB340" s="199"/>
      <c r="AC340" s="199"/>
      <c r="AD340" s="199"/>
      <c r="AE340" s="43"/>
      <c r="AF340" s="199"/>
      <c r="AG340" s="196"/>
      <c r="AH340" s="201"/>
      <c r="AI340" s="201"/>
      <c r="AJ340" s="201"/>
      <c r="AK340" s="43"/>
      <c r="AL340" s="196"/>
      <c r="AM340" s="43"/>
      <c r="AN340" s="43"/>
      <c r="AO340" s="64"/>
      <c r="AP340" s="202"/>
      <c r="AQ340" s="202"/>
      <c r="AR340" s="64"/>
    </row>
    <row r="341" spans="1:44" ht="15.75" customHeight="1" x14ac:dyDescent="0.2">
      <c r="A341" s="43"/>
      <c r="B341" s="43"/>
      <c r="C341" s="43"/>
      <c r="D341" s="43"/>
      <c r="E341" s="43"/>
      <c r="F341" s="43"/>
      <c r="G341" s="194"/>
      <c r="H341" s="194"/>
      <c r="I341" s="194"/>
      <c r="J341" s="196"/>
      <c r="K341" s="196"/>
      <c r="L341" s="196"/>
      <c r="M341" s="196"/>
      <c r="N341" s="196"/>
      <c r="O341" s="197"/>
      <c r="P341" s="197"/>
      <c r="Q341" s="197"/>
      <c r="R341" s="197"/>
      <c r="S341" s="197"/>
      <c r="T341" s="197"/>
      <c r="U341" s="198"/>
      <c r="V341" s="257"/>
      <c r="W341" s="200"/>
      <c r="X341" s="200"/>
      <c r="Y341" s="43"/>
      <c r="Z341" s="199"/>
      <c r="AA341" s="199"/>
      <c r="AB341" s="199"/>
      <c r="AC341" s="199"/>
      <c r="AD341" s="199"/>
      <c r="AE341" s="43"/>
      <c r="AF341" s="199"/>
      <c r="AG341" s="196"/>
      <c r="AH341" s="201"/>
      <c r="AI341" s="201"/>
      <c r="AJ341" s="201"/>
      <c r="AK341" s="43"/>
      <c r="AL341" s="196"/>
      <c r="AM341" s="43"/>
      <c r="AN341" s="43"/>
      <c r="AO341" s="64"/>
      <c r="AP341" s="202"/>
      <c r="AQ341" s="202"/>
      <c r="AR341" s="64"/>
    </row>
    <row r="342" spans="1:44" ht="15.75" customHeight="1" x14ac:dyDescent="0.2">
      <c r="A342" s="43"/>
      <c r="B342" s="43"/>
      <c r="C342" s="43"/>
      <c r="D342" s="43"/>
      <c r="E342" s="43"/>
      <c r="F342" s="43"/>
      <c r="G342" s="194"/>
      <c r="H342" s="194"/>
      <c r="I342" s="194"/>
      <c r="J342" s="196"/>
      <c r="K342" s="196"/>
      <c r="L342" s="196"/>
      <c r="M342" s="196"/>
      <c r="N342" s="196"/>
      <c r="O342" s="197"/>
      <c r="P342" s="197"/>
      <c r="Q342" s="197"/>
      <c r="R342" s="197"/>
      <c r="S342" s="197"/>
      <c r="T342" s="197"/>
      <c r="U342" s="198"/>
      <c r="V342" s="257"/>
      <c r="W342" s="200"/>
      <c r="X342" s="200"/>
      <c r="Y342" s="43"/>
      <c r="Z342" s="199"/>
      <c r="AA342" s="199"/>
      <c r="AB342" s="199"/>
      <c r="AC342" s="199"/>
      <c r="AD342" s="199"/>
      <c r="AE342" s="43"/>
      <c r="AF342" s="199"/>
      <c r="AG342" s="196"/>
      <c r="AH342" s="201"/>
      <c r="AI342" s="201"/>
      <c r="AJ342" s="201"/>
      <c r="AK342" s="43"/>
      <c r="AL342" s="196"/>
      <c r="AM342" s="43"/>
      <c r="AN342" s="43"/>
      <c r="AO342" s="64"/>
      <c r="AP342" s="202"/>
      <c r="AQ342" s="202"/>
      <c r="AR342" s="64"/>
    </row>
    <row r="343" spans="1:44" ht="15.75" customHeight="1" x14ac:dyDescent="0.2">
      <c r="A343" s="43"/>
      <c r="B343" s="43"/>
      <c r="C343" s="43"/>
      <c r="D343" s="43"/>
      <c r="E343" s="43"/>
      <c r="F343" s="43"/>
      <c r="G343" s="194"/>
      <c r="H343" s="194"/>
      <c r="I343" s="194"/>
      <c r="J343" s="196"/>
      <c r="K343" s="196"/>
      <c r="L343" s="196"/>
      <c r="M343" s="196"/>
      <c r="N343" s="196"/>
      <c r="O343" s="197"/>
      <c r="P343" s="197"/>
      <c r="Q343" s="197"/>
      <c r="R343" s="197"/>
      <c r="S343" s="197"/>
      <c r="T343" s="197"/>
      <c r="U343" s="198"/>
      <c r="V343" s="257"/>
      <c r="W343" s="200"/>
      <c r="X343" s="200"/>
      <c r="Y343" s="43"/>
      <c r="Z343" s="199"/>
      <c r="AA343" s="199"/>
      <c r="AB343" s="199"/>
      <c r="AC343" s="199"/>
      <c r="AD343" s="199"/>
      <c r="AE343" s="43"/>
      <c r="AF343" s="199"/>
      <c r="AG343" s="196"/>
      <c r="AH343" s="201"/>
      <c r="AI343" s="201"/>
      <c r="AJ343" s="201"/>
      <c r="AK343" s="43"/>
      <c r="AL343" s="196"/>
      <c r="AM343" s="43"/>
      <c r="AN343" s="43"/>
      <c r="AO343" s="64"/>
      <c r="AP343" s="202"/>
      <c r="AQ343" s="202"/>
      <c r="AR343" s="64"/>
    </row>
    <row r="344" spans="1:44" ht="15.75" customHeight="1" x14ac:dyDescent="0.2">
      <c r="A344" s="43"/>
      <c r="B344" s="43"/>
      <c r="C344" s="43"/>
      <c r="D344" s="43"/>
      <c r="E344" s="43"/>
      <c r="F344" s="43"/>
      <c r="G344" s="194"/>
      <c r="H344" s="194"/>
      <c r="I344" s="194"/>
      <c r="J344" s="196"/>
      <c r="K344" s="196"/>
      <c r="L344" s="196"/>
      <c r="M344" s="196"/>
      <c r="N344" s="196"/>
      <c r="O344" s="197"/>
      <c r="P344" s="197"/>
      <c r="Q344" s="197"/>
      <c r="R344" s="197"/>
      <c r="S344" s="197"/>
      <c r="T344" s="197"/>
      <c r="U344" s="198"/>
      <c r="V344" s="257"/>
      <c r="W344" s="200"/>
      <c r="X344" s="200"/>
      <c r="Y344" s="43"/>
      <c r="Z344" s="199"/>
      <c r="AA344" s="199"/>
      <c r="AB344" s="199"/>
      <c r="AC344" s="199"/>
      <c r="AD344" s="199"/>
      <c r="AE344" s="43"/>
      <c r="AF344" s="199"/>
      <c r="AG344" s="196"/>
      <c r="AH344" s="201"/>
      <c r="AI344" s="201"/>
      <c r="AJ344" s="201"/>
      <c r="AK344" s="43"/>
      <c r="AL344" s="196"/>
      <c r="AM344" s="43"/>
      <c r="AN344" s="43"/>
      <c r="AO344" s="64"/>
      <c r="AP344" s="202"/>
      <c r="AQ344" s="202"/>
      <c r="AR344" s="64"/>
    </row>
    <row r="345" spans="1:44" ht="15.75" customHeight="1" x14ac:dyDescent="0.2">
      <c r="A345" s="43"/>
      <c r="B345" s="43"/>
      <c r="C345" s="43"/>
      <c r="D345" s="43"/>
      <c r="E345" s="43"/>
      <c r="F345" s="43"/>
      <c r="G345" s="194"/>
      <c r="H345" s="194"/>
      <c r="I345" s="194"/>
      <c r="J345" s="196"/>
      <c r="K345" s="196"/>
      <c r="L345" s="196"/>
      <c r="M345" s="196"/>
      <c r="N345" s="196"/>
      <c r="O345" s="197"/>
      <c r="P345" s="197"/>
      <c r="Q345" s="197"/>
      <c r="R345" s="197"/>
      <c r="S345" s="197"/>
      <c r="T345" s="197"/>
      <c r="U345" s="198"/>
      <c r="V345" s="257"/>
      <c r="W345" s="200"/>
      <c r="X345" s="200"/>
      <c r="Y345" s="43"/>
      <c r="Z345" s="199"/>
      <c r="AA345" s="199"/>
      <c r="AB345" s="199"/>
      <c r="AC345" s="199"/>
      <c r="AD345" s="199"/>
      <c r="AE345" s="43"/>
      <c r="AF345" s="199"/>
      <c r="AG345" s="196"/>
      <c r="AH345" s="201"/>
      <c r="AI345" s="201"/>
      <c r="AJ345" s="201"/>
      <c r="AK345" s="43"/>
      <c r="AL345" s="196"/>
      <c r="AM345" s="43"/>
      <c r="AN345" s="43"/>
      <c r="AO345" s="64"/>
      <c r="AP345" s="202"/>
      <c r="AQ345" s="202"/>
      <c r="AR345" s="64"/>
    </row>
    <row r="346" spans="1:44" ht="15.75" customHeight="1" x14ac:dyDescent="0.2">
      <c r="A346" s="43"/>
      <c r="B346" s="43"/>
      <c r="C346" s="43"/>
      <c r="D346" s="43"/>
      <c r="E346" s="43"/>
      <c r="F346" s="43"/>
      <c r="G346" s="194"/>
      <c r="H346" s="194"/>
      <c r="I346" s="194"/>
      <c r="J346" s="196"/>
      <c r="K346" s="196"/>
      <c r="L346" s="196"/>
      <c r="M346" s="196"/>
      <c r="N346" s="196"/>
      <c r="O346" s="197"/>
      <c r="P346" s="197"/>
      <c r="Q346" s="197"/>
      <c r="R346" s="197"/>
      <c r="S346" s="197"/>
      <c r="T346" s="197"/>
      <c r="U346" s="198"/>
      <c r="V346" s="257"/>
      <c r="W346" s="200"/>
      <c r="X346" s="200"/>
      <c r="Y346" s="43"/>
      <c r="Z346" s="199"/>
      <c r="AA346" s="199"/>
      <c r="AB346" s="199"/>
      <c r="AC346" s="199"/>
      <c r="AD346" s="199"/>
      <c r="AE346" s="43"/>
      <c r="AF346" s="199"/>
      <c r="AG346" s="196"/>
      <c r="AH346" s="201"/>
      <c r="AI346" s="201"/>
      <c r="AJ346" s="201"/>
      <c r="AK346" s="43"/>
      <c r="AL346" s="196"/>
      <c r="AM346" s="43"/>
      <c r="AN346" s="43"/>
      <c r="AO346" s="64"/>
      <c r="AP346" s="202"/>
      <c r="AQ346" s="202"/>
      <c r="AR346" s="64"/>
    </row>
    <row r="347" spans="1:44" ht="15.75" customHeight="1" x14ac:dyDescent="0.2">
      <c r="A347" s="43"/>
      <c r="B347" s="43"/>
      <c r="C347" s="43"/>
      <c r="D347" s="43"/>
      <c r="E347" s="43"/>
      <c r="F347" s="43"/>
      <c r="G347" s="194"/>
      <c r="H347" s="194"/>
      <c r="I347" s="194"/>
      <c r="J347" s="196"/>
      <c r="K347" s="196"/>
      <c r="L347" s="196"/>
      <c r="M347" s="196"/>
      <c r="N347" s="196"/>
      <c r="O347" s="197"/>
      <c r="P347" s="197"/>
      <c r="Q347" s="197"/>
      <c r="R347" s="197"/>
      <c r="S347" s="197"/>
      <c r="T347" s="197"/>
      <c r="U347" s="198"/>
      <c r="V347" s="257"/>
      <c r="W347" s="200"/>
      <c r="X347" s="200"/>
      <c r="Y347" s="43"/>
      <c r="Z347" s="199"/>
      <c r="AA347" s="199"/>
      <c r="AB347" s="199"/>
      <c r="AC347" s="199"/>
      <c r="AD347" s="199"/>
      <c r="AE347" s="43"/>
      <c r="AF347" s="199"/>
      <c r="AG347" s="196"/>
      <c r="AH347" s="201"/>
      <c r="AI347" s="201"/>
      <c r="AJ347" s="201"/>
      <c r="AK347" s="43"/>
      <c r="AL347" s="196"/>
      <c r="AM347" s="43"/>
      <c r="AN347" s="43"/>
      <c r="AO347" s="64"/>
      <c r="AP347" s="202"/>
      <c r="AQ347" s="202"/>
      <c r="AR347" s="64"/>
    </row>
    <row r="348" spans="1:44" ht="15.75" customHeight="1" x14ac:dyDescent="0.2">
      <c r="A348" s="43"/>
      <c r="B348" s="43"/>
      <c r="C348" s="43"/>
      <c r="D348" s="43"/>
      <c r="E348" s="43"/>
      <c r="F348" s="43"/>
      <c r="G348" s="194"/>
      <c r="H348" s="194"/>
      <c r="I348" s="194"/>
      <c r="J348" s="196"/>
      <c r="K348" s="196"/>
      <c r="L348" s="196"/>
      <c r="M348" s="196"/>
      <c r="N348" s="196"/>
      <c r="O348" s="197"/>
      <c r="P348" s="197"/>
      <c r="Q348" s="197"/>
      <c r="R348" s="197"/>
      <c r="S348" s="197"/>
      <c r="T348" s="197"/>
      <c r="U348" s="198"/>
      <c r="V348" s="257"/>
      <c r="W348" s="200"/>
      <c r="X348" s="200"/>
      <c r="Y348" s="43"/>
      <c r="Z348" s="199"/>
      <c r="AA348" s="199"/>
      <c r="AB348" s="199"/>
      <c r="AC348" s="199"/>
      <c r="AD348" s="199"/>
      <c r="AE348" s="43"/>
      <c r="AF348" s="199"/>
      <c r="AG348" s="196"/>
      <c r="AH348" s="201"/>
      <c r="AI348" s="201"/>
      <c r="AJ348" s="201"/>
      <c r="AK348" s="43"/>
      <c r="AL348" s="196"/>
      <c r="AM348" s="43"/>
      <c r="AN348" s="43"/>
      <c r="AO348" s="64"/>
      <c r="AP348" s="202"/>
      <c r="AQ348" s="202"/>
      <c r="AR348" s="64"/>
    </row>
    <row r="349" spans="1:44" ht="15.75" customHeight="1" x14ac:dyDescent="0.2">
      <c r="A349" s="43"/>
      <c r="B349" s="43"/>
      <c r="C349" s="43"/>
      <c r="D349" s="43"/>
      <c r="E349" s="43"/>
      <c r="F349" s="43"/>
      <c r="G349" s="194"/>
      <c r="H349" s="194"/>
      <c r="I349" s="194"/>
      <c r="J349" s="196"/>
      <c r="K349" s="196"/>
      <c r="L349" s="196"/>
      <c r="M349" s="196"/>
      <c r="N349" s="196"/>
      <c r="O349" s="197"/>
      <c r="P349" s="197"/>
      <c r="Q349" s="197"/>
      <c r="R349" s="197"/>
      <c r="S349" s="197"/>
      <c r="T349" s="197"/>
      <c r="U349" s="198"/>
      <c r="V349" s="257"/>
      <c r="W349" s="200"/>
      <c r="X349" s="200"/>
      <c r="Y349" s="43"/>
      <c r="Z349" s="199"/>
      <c r="AA349" s="199"/>
      <c r="AB349" s="199"/>
      <c r="AC349" s="199"/>
      <c r="AD349" s="199"/>
      <c r="AE349" s="43"/>
      <c r="AF349" s="199"/>
      <c r="AG349" s="196"/>
      <c r="AH349" s="201"/>
      <c r="AI349" s="201"/>
      <c r="AJ349" s="201"/>
      <c r="AK349" s="43"/>
      <c r="AL349" s="196"/>
      <c r="AM349" s="43"/>
      <c r="AN349" s="43"/>
      <c r="AO349" s="64"/>
      <c r="AP349" s="202"/>
      <c r="AQ349" s="202"/>
      <c r="AR349" s="64"/>
    </row>
    <row r="350" spans="1:44" ht="15.75" customHeight="1" x14ac:dyDescent="0.2">
      <c r="A350" s="43"/>
      <c r="B350" s="43"/>
      <c r="C350" s="43"/>
      <c r="D350" s="43"/>
      <c r="E350" s="43"/>
      <c r="F350" s="43"/>
      <c r="G350" s="194"/>
      <c r="H350" s="194"/>
      <c r="I350" s="194"/>
      <c r="J350" s="196"/>
      <c r="K350" s="196"/>
      <c r="L350" s="196"/>
      <c r="M350" s="196"/>
      <c r="N350" s="196"/>
      <c r="O350" s="197"/>
      <c r="P350" s="197"/>
      <c r="Q350" s="197"/>
      <c r="R350" s="197"/>
      <c r="S350" s="197"/>
      <c r="T350" s="197"/>
      <c r="U350" s="198"/>
      <c r="V350" s="257"/>
      <c r="W350" s="200"/>
      <c r="X350" s="200"/>
      <c r="Y350" s="43"/>
      <c r="Z350" s="199"/>
      <c r="AA350" s="199"/>
      <c r="AB350" s="199"/>
      <c r="AC350" s="199"/>
      <c r="AD350" s="199"/>
      <c r="AE350" s="43"/>
      <c r="AF350" s="199"/>
      <c r="AG350" s="196"/>
      <c r="AH350" s="201"/>
      <c r="AI350" s="201"/>
      <c r="AJ350" s="201"/>
      <c r="AK350" s="43"/>
      <c r="AL350" s="196"/>
      <c r="AM350" s="43"/>
      <c r="AN350" s="43"/>
      <c r="AO350" s="64"/>
      <c r="AP350" s="202"/>
      <c r="AQ350" s="202"/>
      <c r="AR350" s="64"/>
    </row>
    <row r="351" spans="1:44" ht="15.75" customHeight="1" x14ac:dyDescent="0.2">
      <c r="A351" s="43"/>
      <c r="B351" s="43"/>
      <c r="C351" s="43"/>
      <c r="D351" s="43"/>
      <c r="E351" s="43"/>
      <c r="F351" s="43"/>
      <c r="G351" s="194"/>
      <c r="H351" s="194"/>
      <c r="I351" s="194"/>
      <c r="J351" s="196"/>
      <c r="K351" s="196"/>
      <c r="L351" s="196"/>
      <c r="M351" s="196"/>
      <c r="N351" s="196"/>
      <c r="O351" s="197"/>
      <c r="P351" s="197"/>
      <c r="Q351" s="197"/>
      <c r="R351" s="197"/>
      <c r="S351" s="197"/>
      <c r="T351" s="197"/>
      <c r="U351" s="198"/>
      <c r="V351" s="257"/>
      <c r="W351" s="200"/>
      <c r="X351" s="200"/>
      <c r="Y351" s="43"/>
      <c r="Z351" s="199"/>
      <c r="AA351" s="199"/>
      <c r="AB351" s="199"/>
      <c r="AC351" s="199"/>
      <c r="AD351" s="199"/>
      <c r="AE351" s="43"/>
      <c r="AF351" s="199"/>
      <c r="AG351" s="196"/>
      <c r="AH351" s="201"/>
      <c r="AI351" s="201"/>
      <c r="AJ351" s="201"/>
      <c r="AK351" s="43"/>
      <c r="AL351" s="196"/>
      <c r="AM351" s="43"/>
      <c r="AN351" s="43"/>
      <c r="AO351" s="64"/>
      <c r="AP351" s="202"/>
      <c r="AQ351" s="202"/>
      <c r="AR351" s="64"/>
    </row>
    <row r="352" spans="1:44" ht="15.75" customHeight="1" x14ac:dyDescent="0.2">
      <c r="A352" s="43"/>
      <c r="B352" s="43"/>
      <c r="C352" s="43"/>
      <c r="D352" s="43"/>
      <c r="E352" s="43"/>
      <c r="F352" s="43"/>
      <c r="G352" s="194"/>
      <c r="H352" s="194"/>
      <c r="I352" s="194"/>
      <c r="J352" s="196"/>
      <c r="K352" s="196"/>
      <c r="L352" s="196"/>
      <c r="M352" s="196"/>
      <c r="N352" s="196"/>
      <c r="O352" s="197"/>
      <c r="P352" s="197"/>
      <c r="Q352" s="197"/>
      <c r="R352" s="197"/>
      <c r="S352" s="197"/>
      <c r="T352" s="197"/>
      <c r="U352" s="198"/>
      <c r="V352" s="257"/>
      <c r="W352" s="200"/>
      <c r="X352" s="200"/>
      <c r="Y352" s="43"/>
      <c r="Z352" s="199"/>
      <c r="AA352" s="199"/>
      <c r="AB352" s="199"/>
      <c r="AC352" s="199"/>
      <c r="AD352" s="199"/>
      <c r="AE352" s="43"/>
      <c r="AF352" s="199"/>
      <c r="AG352" s="196"/>
      <c r="AH352" s="201"/>
      <c r="AI352" s="201"/>
      <c r="AJ352" s="201"/>
      <c r="AK352" s="43"/>
      <c r="AL352" s="196"/>
      <c r="AM352" s="43"/>
      <c r="AN352" s="43"/>
      <c r="AO352" s="64"/>
      <c r="AP352" s="202"/>
      <c r="AQ352" s="202"/>
      <c r="AR352" s="64"/>
    </row>
    <row r="353" spans="1:44" ht="15.75" customHeight="1" x14ac:dyDescent="0.2">
      <c r="A353" s="43"/>
      <c r="B353" s="43"/>
      <c r="C353" s="43"/>
      <c r="D353" s="43"/>
      <c r="E353" s="43"/>
      <c r="F353" s="43"/>
      <c r="G353" s="194"/>
      <c r="H353" s="194"/>
      <c r="I353" s="194"/>
      <c r="J353" s="196"/>
      <c r="K353" s="196"/>
      <c r="L353" s="196"/>
      <c r="M353" s="196"/>
      <c r="N353" s="196"/>
      <c r="O353" s="197"/>
      <c r="P353" s="197"/>
      <c r="Q353" s="197"/>
      <c r="R353" s="197"/>
      <c r="S353" s="197"/>
      <c r="T353" s="197"/>
      <c r="U353" s="198"/>
      <c r="V353" s="257"/>
      <c r="W353" s="200"/>
      <c r="X353" s="200"/>
      <c r="Y353" s="43"/>
      <c r="Z353" s="199"/>
      <c r="AA353" s="199"/>
      <c r="AB353" s="199"/>
      <c r="AC353" s="199"/>
      <c r="AD353" s="199"/>
      <c r="AE353" s="43"/>
      <c r="AF353" s="199"/>
      <c r="AG353" s="196"/>
      <c r="AH353" s="201"/>
      <c r="AI353" s="201"/>
      <c r="AJ353" s="201"/>
      <c r="AK353" s="43"/>
      <c r="AL353" s="196"/>
      <c r="AM353" s="43"/>
      <c r="AN353" s="43"/>
      <c r="AO353" s="64"/>
      <c r="AP353" s="202"/>
      <c r="AQ353" s="202"/>
      <c r="AR353" s="64"/>
    </row>
    <row r="354" spans="1:44" ht="15.75" customHeight="1" x14ac:dyDescent="0.2">
      <c r="A354" s="43"/>
      <c r="B354" s="43"/>
      <c r="C354" s="43"/>
      <c r="D354" s="43"/>
      <c r="E354" s="43"/>
      <c r="F354" s="43"/>
      <c r="G354" s="194"/>
      <c r="H354" s="194"/>
      <c r="I354" s="194"/>
      <c r="J354" s="196"/>
      <c r="K354" s="196"/>
      <c r="L354" s="196"/>
      <c r="M354" s="196"/>
      <c r="N354" s="196"/>
      <c r="O354" s="197"/>
      <c r="P354" s="197"/>
      <c r="Q354" s="197"/>
      <c r="R354" s="197"/>
      <c r="S354" s="197"/>
      <c r="T354" s="197"/>
      <c r="U354" s="198"/>
      <c r="V354" s="257"/>
      <c r="W354" s="200"/>
      <c r="X354" s="200"/>
      <c r="Y354" s="43"/>
      <c r="Z354" s="199"/>
      <c r="AA354" s="199"/>
      <c r="AB354" s="199"/>
      <c r="AC354" s="199"/>
      <c r="AD354" s="199"/>
      <c r="AE354" s="43"/>
      <c r="AF354" s="199"/>
      <c r="AG354" s="196"/>
      <c r="AH354" s="201"/>
      <c r="AI354" s="201"/>
      <c r="AJ354" s="201"/>
      <c r="AK354" s="43"/>
      <c r="AL354" s="196"/>
      <c r="AM354" s="43"/>
      <c r="AN354" s="43"/>
      <c r="AO354" s="64"/>
      <c r="AP354" s="202"/>
      <c r="AQ354" s="202"/>
      <c r="AR354" s="64"/>
    </row>
    <row r="355" spans="1:44" ht="15.75" customHeight="1" x14ac:dyDescent="0.2">
      <c r="A355" s="43"/>
      <c r="B355" s="43"/>
      <c r="C355" s="43"/>
      <c r="D355" s="43"/>
      <c r="E355" s="43"/>
      <c r="F355" s="43"/>
      <c r="G355" s="194"/>
      <c r="H355" s="194"/>
      <c r="I355" s="194"/>
      <c r="J355" s="196"/>
      <c r="K355" s="196"/>
      <c r="L355" s="196"/>
      <c r="M355" s="196"/>
      <c r="N355" s="196"/>
      <c r="O355" s="197"/>
      <c r="P355" s="197"/>
      <c r="Q355" s="197"/>
      <c r="R355" s="197"/>
      <c r="S355" s="197"/>
      <c r="T355" s="197"/>
      <c r="U355" s="198"/>
      <c r="V355" s="257"/>
      <c r="W355" s="200"/>
      <c r="X355" s="200"/>
      <c r="Y355" s="43"/>
      <c r="Z355" s="199"/>
      <c r="AA355" s="199"/>
      <c r="AB355" s="199"/>
      <c r="AC355" s="199"/>
      <c r="AD355" s="199"/>
      <c r="AE355" s="43"/>
      <c r="AF355" s="199"/>
      <c r="AG355" s="196"/>
      <c r="AH355" s="201"/>
      <c r="AI355" s="201"/>
      <c r="AJ355" s="201"/>
      <c r="AK355" s="43"/>
      <c r="AL355" s="196"/>
      <c r="AM355" s="43"/>
      <c r="AN355" s="43"/>
      <c r="AO355" s="64"/>
      <c r="AP355" s="202"/>
      <c r="AQ355" s="202"/>
      <c r="AR355" s="64"/>
    </row>
    <row r="356" spans="1:44" ht="15.75" customHeight="1" x14ac:dyDescent="0.2">
      <c r="A356" s="43"/>
      <c r="B356" s="43"/>
      <c r="C356" s="43"/>
      <c r="D356" s="43"/>
      <c r="E356" s="43"/>
      <c r="F356" s="43"/>
      <c r="G356" s="194"/>
      <c r="H356" s="194"/>
      <c r="I356" s="194"/>
      <c r="J356" s="196"/>
      <c r="K356" s="196"/>
      <c r="L356" s="196"/>
      <c r="M356" s="196"/>
      <c r="N356" s="196"/>
      <c r="O356" s="197"/>
      <c r="P356" s="197"/>
      <c r="Q356" s="197"/>
      <c r="R356" s="197"/>
      <c r="S356" s="197"/>
      <c r="T356" s="197"/>
      <c r="U356" s="198"/>
      <c r="V356" s="257"/>
      <c r="W356" s="200"/>
      <c r="X356" s="200"/>
      <c r="Y356" s="43"/>
      <c r="Z356" s="199"/>
      <c r="AA356" s="199"/>
      <c r="AB356" s="199"/>
      <c r="AC356" s="199"/>
      <c r="AD356" s="199"/>
      <c r="AE356" s="43"/>
      <c r="AF356" s="199"/>
      <c r="AG356" s="196"/>
      <c r="AH356" s="201"/>
      <c r="AI356" s="201"/>
      <c r="AJ356" s="201"/>
      <c r="AK356" s="43"/>
      <c r="AL356" s="196"/>
      <c r="AM356" s="43"/>
      <c r="AN356" s="43"/>
      <c r="AO356" s="64"/>
      <c r="AP356" s="202"/>
      <c r="AQ356" s="202"/>
      <c r="AR356" s="64"/>
    </row>
    <row r="357" spans="1:44" ht="15.75" customHeight="1" x14ac:dyDescent="0.2">
      <c r="A357" s="43"/>
      <c r="B357" s="43"/>
      <c r="C357" s="43"/>
      <c r="D357" s="43"/>
      <c r="E357" s="43"/>
      <c r="F357" s="43"/>
      <c r="G357" s="194"/>
      <c r="H357" s="194"/>
      <c r="I357" s="194"/>
      <c r="J357" s="196"/>
      <c r="K357" s="196"/>
      <c r="L357" s="196"/>
      <c r="M357" s="196"/>
      <c r="N357" s="196"/>
      <c r="O357" s="197"/>
      <c r="P357" s="197"/>
      <c r="Q357" s="197"/>
      <c r="R357" s="197"/>
      <c r="S357" s="197"/>
      <c r="T357" s="197"/>
      <c r="U357" s="198"/>
      <c r="V357" s="257"/>
      <c r="W357" s="200"/>
      <c r="X357" s="200"/>
      <c r="Y357" s="43"/>
      <c r="Z357" s="199"/>
      <c r="AA357" s="199"/>
      <c r="AB357" s="199"/>
      <c r="AC357" s="199"/>
      <c r="AD357" s="199"/>
      <c r="AE357" s="43"/>
      <c r="AF357" s="199"/>
      <c r="AG357" s="196"/>
      <c r="AH357" s="201"/>
      <c r="AI357" s="201"/>
      <c r="AJ357" s="201"/>
      <c r="AK357" s="43"/>
      <c r="AL357" s="196"/>
      <c r="AM357" s="43"/>
      <c r="AN357" s="43"/>
      <c r="AO357" s="64"/>
      <c r="AP357" s="202"/>
      <c r="AQ357" s="202"/>
      <c r="AR357" s="64"/>
    </row>
    <row r="358" spans="1:44" ht="15.75" customHeight="1" x14ac:dyDescent="0.2">
      <c r="A358" s="43"/>
      <c r="B358" s="43"/>
      <c r="C358" s="43"/>
      <c r="D358" s="43"/>
      <c r="E358" s="43"/>
      <c r="F358" s="43"/>
      <c r="G358" s="194"/>
      <c r="H358" s="194"/>
      <c r="I358" s="194"/>
      <c r="J358" s="196"/>
      <c r="K358" s="196"/>
      <c r="L358" s="196"/>
      <c r="M358" s="196"/>
      <c r="N358" s="196"/>
      <c r="O358" s="197"/>
      <c r="P358" s="197"/>
      <c r="Q358" s="197"/>
      <c r="R358" s="197"/>
      <c r="S358" s="197"/>
      <c r="T358" s="197"/>
      <c r="U358" s="198"/>
      <c r="V358" s="257"/>
      <c r="W358" s="200"/>
      <c r="X358" s="200"/>
      <c r="Y358" s="43"/>
      <c r="Z358" s="199"/>
      <c r="AA358" s="199"/>
      <c r="AB358" s="199"/>
      <c r="AC358" s="199"/>
      <c r="AD358" s="199"/>
      <c r="AE358" s="43"/>
      <c r="AF358" s="199"/>
      <c r="AG358" s="196"/>
      <c r="AH358" s="201"/>
      <c r="AI358" s="201"/>
      <c r="AJ358" s="201"/>
      <c r="AK358" s="43"/>
      <c r="AL358" s="196"/>
      <c r="AM358" s="43"/>
      <c r="AN358" s="43"/>
      <c r="AO358" s="64"/>
      <c r="AP358" s="202"/>
      <c r="AQ358" s="202"/>
      <c r="AR358" s="64"/>
    </row>
    <row r="359" spans="1:44" ht="15.75" customHeight="1" x14ac:dyDescent="0.2">
      <c r="A359" s="43"/>
      <c r="B359" s="43"/>
      <c r="C359" s="43"/>
      <c r="D359" s="43"/>
      <c r="E359" s="43"/>
      <c r="F359" s="43"/>
      <c r="G359" s="194"/>
      <c r="H359" s="194"/>
      <c r="I359" s="194"/>
      <c r="J359" s="196"/>
      <c r="K359" s="196"/>
      <c r="L359" s="196"/>
      <c r="M359" s="196"/>
      <c r="N359" s="196"/>
      <c r="O359" s="197"/>
      <c r="P359" s="197"/>
      <c r="Q359" s="197"/>
      <c r="R359" s="197"/>
      <c r="S359" s="197"/>
      <c r="T359" s="197"/>
      <c r="U359" s="198"/>
      <c r="V359" s="257"/>
      <c r="W359" s="200"/>
      <c r="X359" s="200"/>
      <c r="Y359" s="43"/>
      <c r="Z359" s="199"/>
      <c r="AA359" s="199"/>
      <c r="AB359" s="199"/>
      <c r="AC359" s="199"/>
      <c r="AD359" s="199"/>
      <c r="AE359" s="43"/>
      <c r="AF359" s="199"/>
      <c r="AG359" s="196"/>
      <c r="AH359" s="201"/>
      <c r="AI359" s="201"/>
      <c r="AJ359" s="201"/>
      <c r="AK359" s="43"/>
      <c r="AL359" s="196"/>
      <c r="AM359" s="43"/>
      <c r="AN359" s="43"/>
      <c r="AO359" s="64"/>
      <c r="AP359" s="202"/>
      <c r="AQ359" s="202"/>
      <c r="AR359" s="64"/>
    </row>
    <row r="360" spans="1:44" ht="15.75" customHeight="1" x14ac:dyDescent="0.2">
      <c r="A360" s="43"/>
      <c r="B360" s="43"/>
      <c r="C360" s="43"/>
      <c r="D360" s="43"/>
      <c r="E360" s="43"/>
      <c r="F360" s="43"/>
      <c r="G360" s="194"/>
      <c r="H360" s="194"/>
      <c r="I360" s="194"/>
      <c r="J360" s="196"/>
      <c r="K360" s="196"/>
      <c r="L360" s="196"/>
      <c r="M360" s="196"/>
      <c r="N360" s="196"/>
      <c r="O360" s="197"/>
      <c r="P360" s="197"/>
      <c r="Q360" s="197"/>
      <c r="R360" s="197"/>
      <c r="S360" s="197"/>
      <c r="T360" s="197"/>
      <c r="U360" s="198"/>
      <c r="V360" s="257"/>
      <c r="W360" s="200"/>
      <c r="X360" s="200"/>
      <c r="Y360" s="43"/>
      <c r="Z360" s="199"/>
      <c r="AA360" s="199"/>
      <c r="AB360" s="199"/>
      <c r="AC360" s="199"/>
      <c r="AD360" s="199"/>
      <c r="AE360" s="43"/>
      <c r="AF360" s="199"/>
      <c r="AG360" s="196"/>
      <c r="AH360" s="201"/>
      <c r="AI360" s="201"/>
      <c r="AJ360" s="201"/>
      <c r="AK360" s="43"/>
      <c r="AL360" s="196"/>
      <c r="AM360" s="43"/>
      <c r="AN360" s="43"/>
      <c r="AO360" s="64"/>
      <c r="AP360" s="202"/>
      <c r="AQ360" s="202"/>
      <c r="AR360" s="64"/>
    </row>
    <row r="361" spans="1:44" ht="15.75" customHeight="1" x14ac:dyDescent="0.2">
      <c r="A361" s="43"/>
      <c r="B361" s="43"/>
      <c r="C361" s="43"/>
      <c r="D361" s="43"/>
      <c r="E361" s="43"/>
      <c r="F361" s="43"/>
      <c r="G361" s="194"/>
      <c r="H361" s="194"/>
      <c r="I361" s="194"/>
      <c r="J361" s="196"/>
      <c r="K361" s="196"/>
      <c r="L361" s="196"/>
      <c r="M361" s="196"/>
      <c r="N361" s="196"/>
      <c r="O361" s="197"/>
      <c r="P361" s="197"/>
      <c r="Q361" s="197"/>
      <c r="R361" s="197"/>
      <c r="S361" s="197"/>
      <c r="T361" s="197"/>
      <c r="U361" s="198"/>
      <c r="V361" s="257"/>
      <c r="W361" s="200"/>
      <c r="X361" s="200"/>
      <c r="Y361" s="43"/>
      <c r="Z361" s="199"/>
      <c r="AA361" s="199"/>
      <c r="AB361" s="199"/>
      <c r="AC361" s="199"/>
      <c r="AD361" s="199"/>
      <c r="AE361" s="43"/>
      <c r="AF361" s="199"/>
      <c r="AG361" s="196"/>
      <c r="AH361" s="201"/>
      <c r="AI361" s="201"/>
      <c r="AJ361" s="201"/>
      <c r="AK361" s="43"/>
      <c r="AL361" s="196"/>
      <c r="AM361" s="43"/>
      <c r="AN361" s="43"/>
      <c r="AO361" s="64"/>
      <c r="AP361" s="202"/>
      <c r="AQ361" s="202"/>
      <c r="AR361" s="64"/>
    </row>
    <row r="362" spans="1:44" ht="15.75" customHeight="1" x14ac:dyDescent="0.2">
      <c r="A362" s="43"/>
      <c r="B362" s="43"/>
      <c r="C362" s="43"/>
      <c r="D362" s="43"/>
      <c r="E362" s="43"/>
      <c r="F362" s="43"/>
      <c r="G362" s="194"/>
      <c r="H362" s="194"/>
      <c r="I362" s="194"/>
      <c r="J362" s="196"/>
      <c r="K362" s="196"/>
      <c r="L362" s="196"/>
      <c r="M362" s="196"/>
      <c r="N362" s="196"/>
      <c r="O362" s="197"/>
      <c r="P362" s="197"/>
      <c r="Q362" s="197"/>
      <c r="R362" s="197"/>
      <c r="S362" s="197"/>
      <c r="T362" s="197"/>
      <c r="U362" s="198"/>
      <c r="V362" s="257"/>
      <c r="W362" s="200"/>
      <c r="X362" s="200"/>
      <c r="Y362" s="43"/>
      <c r="Z362" s="199"/>
      <c r="AA362" s="199"/>
      <c r="AB362" s="199"/>
      <c r="AC362" s="199"/>
      <c r="AD362" s="199"/>
      <c r="AE362" s="43"/>
      <c r="AF362" s="199"/>
      <c r="AG362" s="196"/>
      <c r="AH362" s="201"/>
      <c r="AI362" s="201"/>
      <c r="AJ362" s="201"/>
      <c r="AK362" s="43"/>
      <c r="AL362" s="196"/>
      <c r="AM362" s="43"/>
      <c r="AN362" s="43"/>
      <c r="AO362" s="64"/>
      <c r="AP362" s="202"/>
      <c r="AQ362" s="202"/>
      <c r="AR362" s="64"/>
    </row>
    <row r="363" spans="1:44" ht="15.75" customHeight="1" x14ac:dyDescent="0.2">
      <c r="A363" s="43"/>
      <c r="B363" s="43"/>
      <c r="C363" s="43"/>
      <c r="D363" s="43"/>
      <c r="E363" s="43"/>
      <c r="F363" s="43"/>
      <c r="G363" s="194"/>
      <c r="H363" s="194"/>
      <c r="I363" s="194"/>
      <c r="J363" s="196"/>
      <c r="K363" s="196"/>
      <c r="L363" s="196"/>
      <c r="M363" s="196"/>
      <c r="N363" s="196"/>
      <c r="O363" s="197"/>
      <c r="P363" s="197"/>
      <c r="Q363" s="197"/>
      <c r="R363" s="197"/>
      <c r="S363" s="197"/>
      <c r="T363" s="197"/>
      <c r="U363" s="198"/>
      <c r="V363" s="257"/>
      <c r="W363" s="200"/>
      <c r="X363" s="200"/>
      <c r="Y363" s="43"/>
      <c r="Z363" s="199"/>
      <c r="AA363" s="199"/>
      <c r="AB363" s="199"/>
      <c r="AC363" s="199"/>
      <c r="AD363" s="199"/>
      <c r="AE363" s="43"/>
      <c r="AF363" s="199"/>
      <c r="AG363" s="196"/>
      <c r="AH363" s="201"/>
      <c r="AI363" s="201"/>
      <c r="AJ363" s="201"/>
      <c r="AK363" s="43"/>
      <c r="AL363" s="196"/>
      <c r="AM363" s="43"/>
      <c r="AN363" s="43"/>
      <c r="AO363" s="64"/>
      <c r="AP363" s="202"/>
      <c r="AQ363" s="202"/>
      <c r="AR363" s="64"/>
    </row>
    <row r="364" spans="1:44" ht="15.75" customHeight="1" x14ac:dyDescent="0.2">
      <c r="A364" s="43"/>
      <c r="B364" s="43"/>
      <c r="C364" s="43"/>
      <c r="D364" s="43"/>
      <c r="E364" s="43"/>
      <c r="F364" s="43"/>
      <c r="G364" s="194"/>
      <c r="H364" s="194"/>
      <c r="I364" s="194"/>
      <c r="J364" s="196"/>
      <c r="K364" s="196"/>
      <c r="L364" s="196"/>
      <c r="M364" s="196"/>
      <c r="N364" s="196"/>
      <c r="O364" s="197"/>
      <c r="P364" s="197"/>
      <c r="Q364" s="197"/>
      <c r="R364" s="197"/>
      <c r="S364" s="197"/>
      <c r="T364" s="197"/>
      <c r="U364" s="198"/>
      <c r="V364" s="257"/>
      <c r="W364" s="200"/>
      <c r="X364" s="200"/>
      <c r="Y364" s="43"/>
      <c r="Z364" s="199"/>
      <c r="AA364" s="199"/>
      <c r="AB364" s="199"/>
      <c r="AC364" s="199"/>
      <c r="AD364" s="199"/>
      <c r="AE364" s="43"/>
      <c r="AF364" s="199"/>
      <c r="AG364" s="196"/>
      <c r="AH364" s="201"/>
      <c r="AI364" s="201"/>
      <c r="AJ364" s="201"/>
      <c r="AK364" s="43"/>
      <c r="AL364" s="196"/>
      <c r="AM364" s="43"/>
      <c r="AN364" s="43"/>
      <c r="AO364" s="64"/>
      <c r="AP364" s="202"/>
      <c r="AQ364" s="202"/>
      <c r="AR364" s="64"/>
    </row>
    <row r="365" spans="1:44" ht="15.75" customHeight="1" x14ac:dyDescent="0.2">
      <c r="A365" s="43"/>
      <c r="B365" s="43"/>
      <c r="C365" s="43"/>
      <c r="D365" s="43"/>
      <c r="E365" s="43"/>
      <c r="F365" s="43"/>
      <c r="G365" s="194"/>
      <c r="H365" s="194"/>
      <c r="I365" s="194"/>
      <c r="J365" s="196"/>
      <c r="K365" s="196"/>
      <c r="L365" s="196"/>
      <c r="M365" s="196"/>
      <c r="N365" s="196"/>
      <c r="O365" s="197"/>
      <c r="P365" s="197"/>
      <c r="Q365" s="197"/>
      <c r="R365" s="197"/>
      <c r="S365" s="197"/>
      <c r="T365" s="197"/>
      <c r="U365" s="198"/>
      <c r="V365" s="257"/>
      <c r="W365" s="200"/>
      <c r="X365" s="200"/>
      <c r="Y365" s="43"/>
      <c r="Z365" s="199"/>
      <c r="AA365" s="199"/>
      <c r="AB365" s="199"/>
      <c r="AC365" s="199"/>
      <c r="AD365" s="199"/>
      <c r="AE365" s="43"/>
      <c r="AF365" s="199"/>
      <c r="AG365" s="196"/>
      <c r="AH365" s="201"/>
      <c r="AI365" s="201"/>
      <c r="AJ365" s="201"/>
      <c r="AK365" s="43"/>
      <c r="AL365" s="196"/>
      <c r="AM365" s="43"/>
      <c r="AN365" s="43"/>
      <c r="AO365" s="64"/>
      <c r="AP365" s="202"/>
      <c r="AQ365" s="202"/>
      <c r="AR365" s="64"/>
    </row>
    <row r="366" spans="1:44" ht="15.75" customHeight="1" x14ac:dyDescent="0.2">
      <c r="A366" s="43"/>
      <c r="B366" s="43"/>
      <c r="C366" s="43"/>
      <c r="D366" s="43"/>
      <c r="E366" s="43"/>
      <c r="F366" s="43"/>
      <c r="G366" s="194"/>
      <c r="H366" s="194"/>
      <c r="I366" s="194"/>
      <c r="J366" s="196"/>
      <c r="K366" s="196"/>
      <c r="L366" s="196"/>
      <c r="M366" s="196"/>
      <c r="N366" s="196"/>
      <c r="O366" s="197"/>
      <c r="P366" s="197"/>
      <c r="Q366" s="197"/>
      <c r="R366" s="197"/>
      <c r="S366" s="197"/>
      <c r="T366" s="197"/>
      <c r="U366" s="198"/>
      <c r="V366" s="257"/>
      <c r="W366" s="200"/>
      <c r="X366" s="200"/>
      <c r="Y366" s="43"/>
      <c r="Z366" s="199"/>
      <c r="AA366" s="199"/>
      <c r="AB366" s="199"/>
      <c r="AC366" s="199"/>
      <c r="AD366" s="199"/>
      <c r="AE366" s="43"/>
      <c r="AF366" s="199"/>
      <c r="AG366" s="196"/>
      <c r="AH366" s="201"/>
      <c r="AI366" s="201"/>
      <c r="AJ366" s="201"/>
      <c r="AK366" s="43"/>
      <c r="AL366" s="196"/>
      <c r="AM366" s="43"/>
      <c r="AN366" s="43"/>
      <c r="AO366" s="64"/>
      <c r="AP366" s="202"/>
      <c r="AQ366" s="202"/>
      <c r="AR366" s="64"/>
    </row>
    <row r="367" spans="1:44" ht="15.75" customHeight="1" x14ac:dyDescent="0.2">
      <c r="A367" s="43"/>
      <c r="B367" s="43"/>
      <c r="C367" s="43"/>
      <c r="D367" s="43"/>
      <c r="E367" s="43"/>
      <c r="F367" s="43"/>
      <c r="G367" s="194"/>
      <c r="H367" s="194"/>
      <c r="I367" s="194"/>
      <c r="J367" s="196"/>
      <c r="K367" s="196"/>
      <c r="L367" s="196"/>
      <c r="M367" s="196"/>
      <c r="N367" s="196"/>
      <c r="O367" s="197"/>
      <c r="P367" s="197"/>
      <c r="Q367" s="197"/>
      <c r="R367" s="197"/>
      <c r="S367" s="197"/>
      <c r="T367" s="197"/>
      <c r="U367" s="198"/>
      <c r="V367" s="257"/>
      <c r="W367" s="200"/>
      <c r="X367" s="200"/>
      <c r="Y367" s="43"/>
      <c r="Z367" s="199"/>
      <c r="AA367" s="199"/>
      <c r="AB367" s="199"/>
      <c r="AC367" s="199"/>
      <c r="AD367" s="199"/>
      <c r="AE367" s="43"/>
      <c r="AF367" s="199"/>
      <c r="AG367" s="196"/>
      <c r="AH367" s="201"/>
      <c r="AI367" s="201"/>
      <c r="AJ367" s="201"/>
      <c r="AK367" s="43"/>
      <c r="AL367" s="196"/>
      <c r="AM367" s="43"/>
      <c r="AN367" s="43"/>
      <c r="AO367" s="64"/>
      <c r="AP367" s="202"/>
      <c r="AQ367" s="202"/>
      <c r="AR367" s="64"/>
    </row>
    <row r="368" spans="1:44" ht="15.75" customHeight="1" x14ac:dyDescent="0.2">
      <c r="A368" s="43"/>
      <c r="B368" s="43"/>
      <c r="C368" s="43"/>
      <c r="D368" s="43"/>
      <c r="E368" s="43"/>
      <c r="F368" s="43"/>
      <c r="G368" s="194"/>
      <c r="H368" s="194"/>
      <c r="I368" s="194"/>
      <c r="J368" s="196"/>
      <c r="K368" s="196"/>
      <c r="L368" s="196"/>
      <c r="M368" s="196"/>
      <c r="N368" s="196"/>
      <c r="O368" s="197"/>
      <c r="P368" s="197"/>
      <c r="Q368" s="197"/>
      <c r="R368" s="197"/>
      <c r="S368" s="197"/>
      <c r="T368" s="197"/>
      <c r="U368" s="198"/>
      <c r="V368" s="257"/>
      <c r="W368" s="200"/>
      <c r="X368" s="200"/>
      <c r="Y368" s="43"/>
      <c r="Z368" s="199"/>
      <c r="AA368" s="199"/>
      <c r="AB368" s="199"/>
      <c r="AC368" s="199"/>
      <c r="AD368" s="199"/>
      <c r="AE368" s="43"/>
      <c r="AF368" s="199"/>
      <c r="AG368" s="196"/>
      <c r="AH368" s="201"/>
      <c r="AI368" s="201"/>
      <c r="AJ368" s="201"/>
      <c r="AK368" s="43"/>
      <c r="AL368" s="196"/>
      <c r="AM368" s="43"/>
      <c r="AN368" s="43"/>
      <c r="AO368" s="64"/>
      <c r="AP368" s="202"/>
      <c r="AQ368" s="202"/>
      <c r="AR368" s="64"/>
    </row>
    <row r="369" spans="1:44" ht="15.75" customHeight="1" x14ac:dyDescent="0.2">
      <c r="A369" s="43"/>
      <c r="B369" s="43"/>
      <c r="C369" s="43"/>
      <c r="D369" s="43"/>
      <c r="E369" s="43"/>
      <c r="F369" s="43"/>
      <c r="G369" s="194"/>
      <c r="H369" s="194"/>
      <c r="I369" s="194"/>
      <c r="J369" s="196"/>
      <c r="K369" s="196"/>
      <c r="L369" s="196"/>
      <c r="M369" s="196"/>
      <c r="N369" s="196"/>
      <c r="O369" s="197"/>
      <c r="P369" s="197"/>
      <c r="Q369" s="197"/>
      <c r="R369" s="197"/>
      <c r="S369" s="197"/>
      <c r="T369" s="197"/>
      <c r="U369" s="198"/>
      <c r="V369" s="257"/>
      <c r="W369" s="200"/>
      <c r="X369" s="200"/>
      <c r="Y369" s="43"/>
      <c r="Z369" s="199"/>
      <c r="AA369" s="199"/>
      <c r="AB369" s="199"/>
      <c r="AC369" s="199"/>
      <c r="AD369" s="199"/>
      <c r="AE369" s="43"/>
      <c r="AF369" s="199"/>
      <c r="AG369" s="196"/>
      <c r="AH369" s="201"/>
      <c r="AI369" s="201"/>
      <c r="AJ369" s="201"/>
      <c r="AK369" s="43"/>
      <c r="AL369" s="196"/>
      <c r="AM369" s="43"/>
      <c r="AN369" s="43"/>
      <c r="AO369" s="64"/>
      <c r="AP369" s="202"/>
      <c r="AQ369" s="202"/>
      <c r="AR369" s="64"/>
    </row>
    <row r="370" spans="1:44" ht="15.75" customHeight="1" x14ac:dyDescent="0.2">
      <c r="A370" s="43"/>
      <c r="B370" s="43"/>
      <c r="C370" s="43"/>
      <c r="D370" s="43"/>
      <c r="E370" s="43"/>
      <c r="F370" s="43"/>
      <c r="G370" s="194"/>
      <c r="H370" s="194"/>
      <c r="I370" s="194"/>
      <c r="J370" s="196"/>
      <c r="K370" s="196"/>
      <c r="L370" s="196"/>
      <c r="M370" s="196"/>
      <c r="N370" s="196"/>
      <c r="O370" s="197"/>
      <c r="P370" s="197"/>
      <c r="Q370" s="197"/>
      <c r="R370" s="197"/>
      <c r="S370" s="197"/>
      <c r="T370" s="197"/>
      <c r="U370" s="198"/>
      <c r="V370" s="257"/>
      <c r="W370" s="200"/>
      <c r="X370" s="200"/>
      <c r="Y370" s="43"/>
      <c r="Z370" s="199"/>
      <c r="AA370" s="199"/>
      <c r="AB370" s="199"/>
      <c r="AC370" s="199"/>
      <c r="AD370" s="199"/>
      <c r="AE370" s="43"/>
      <c r="AF370" s="199"/>
      <c r="AG370" s="196"/>
      <c r="AH370" s="201"/>
      <c r="AI370" s="201"/>
      <c r="AJ370" s="201"/>
      <c r="AK370" s="43"/>
      <c r="AL370" s="196"/>
      <c r="AM370" s="43"/>
      <c r="AN370" s="43"/>
      <c r="AO370" s="64"/>
      <c r="AP370" s="202"/>
      <c r="AQ370" s="202"/>
      <c r="AR370" s="64"/>
    </row>
    <row r="371" spans="1:44" ht="15.75" customHeight="1" x14ac:dyDescent="0.2">
      <c r="A371" s="43"/>
      <c r="B371" s="43"/>
      <c r="C371" s="43"/>
      <c r="D371" s="43"/>
      <c r="E371" s="43"/>
      <c r="F371" s="43"/>
      <c r="G371" s="194"/>
      <c r="H371" s="194"/>
      <c r="I371" s="194"/>
      <c r="J371" s="196"/>
      <c r="K371" s="196"/>
      <c r="L371" s="196"/>
      <c r="M371" s="196"/>
      <c r="N371" s="196"/>
      <c r="O371" s="197"/>
      <c r="P371" s="197"/>
      <c r="Q371" s="197"/>
      <c r="R371" s="197"/>
      <c r="S371" s="197"/>
      <c r="T371" s="197"/>
      <c r="U371" s="198"/>
      <c r="V371" s="257"/>
      <c r="W371" s="200"/>
      <c r="X371" s="200"/>
      <c r="Y371" s="43"/>
      <c r="Z371" s="199"/>
      <c r="AA371" s="199"/>
      <c r="AB371" s="199"/>
      <c r="AC371" s="199"/>
      <c r="AD371" s="199"/>
      <c r="AE371" s="43"/>
      <c r="AF371" s="199"/>
      <c r="AG371" s="196"/>
      <c r="AH371" s="201"/>
      <c r="AI371" s="201"/>
      <c r="AJ371" s="201"/>
      <c r="AK371" s="43"/>
      <c r="AL371" s="196"/>
      <c r="AM371" s="43"/>
      <c r="AN371" s="43"/>
      <c r="AO371" s="64"/>
      <c r="AP371" s="202"/>
      <c r="AQ371" s="202"/>
      <c r="AR371" s="64"/>
    </row>
    <row r="372" spans="1:44" ht="15.75" customHeight="1" x14ac:dyDescent="0.2">
      <c r="A372" s="43"/>
      <c r="B372" s="43"/>
      <c r="C372" s="43"/>
      <c r="D372" s="43"/>
      <c r="E372" s="43"/>
      <c r="F372" s="43"/>
      <c r="G372" s="194"/>
      <c r="H372" s="194"/>
      <c r="I372" s="194"/>
      <c r="J372" s="196"/>
      <c r="K372" s="196"/>
      <c r="L372" s="196"/>
      <c r="M372" s="196"/>
      <c r="N372" s="196"/>
      <c r="O372" s="197"/>
      <c r="P372" s="197"/>
      <c r="Q372" s="197"/>
      <c r="R372" s="197"/>
      <c r="S372" s="197"/>
      <c r="T372" s="197"/>
      <c r="U372" s="198"/>
      <c r="V372" s="257"/>
      <c r="W372" s="200"/>
      <c r="X372" s="200"/>
      <c r="Y372" s="43"/>
      <c r="Z372" s="199"/>
      <c r="AA372" s="199"/>
      <c r="AB372" s="199"/>
      <c r="AC372" s="199"/>
      <c r="AD372" s="199"/>
      <c r="AE372" s="43"/>
      <c r="AF372" s="199"/>
      <c r="AG372" s="196"/>
      <c r="AH372" s="201"/>
      <c r="AI372" s="201"/>
      <c r="AJ372" s="201"/>
      <c r="AK372" s="43"/>
      <c r="AL372" s="196"/>
      <c r="AM372" s="43"/>
      <c r="AN372" s="43"/>
      <c r="AO372" s="64"/>
      <c r="AP372" s="202"/>
      <c r="AQ372" s="202"/>
      <c r="AR372" s="64"/>
    </row>
    <row r="373" spans="1:44" ht="15.75" customHeight="1" x14ac:dyDescent="0.2">
      <c r="A373" s="43"/>
      <c r="B373" s="43"/>
      <c r="C373" s="43"/>
      <c r="D373" s="43"/>
      <c r="E373" s="43"/>
      <c r="F373" s="43"/>
      <c r="G373" s="194"/>
      <c r="H373" s="194"/>
      <c r="I373" s="194"/>
      <c r="J373" s="196"/>
      <c r="K373" s="196"/>
      <c r="L373" s="196"/>
      <c r="M373" s="196"/>
      <c r="N373" s="196"/>
      <c r="O373" s="197"/>
      <c r="P373" s="197"/>
      <c r="Q373" s="197"/>
      <c r="R373" s="197"/>
      <c r="S373" s="197"/>
      <c r="T373" s="197"/>
      <c r="U373" s="198"/>
      <c r="V373" s="257"/>
      <c r="W373" s="200"/>
      <c r="X373" s="200"/>
      <c r="Y373" s="43"/>
      <c r="Z373" s="199"/>
      <c r="AA373" s="199"/>
      <c r="AB373" s="199"/>
      <c r="AC373" s="199"/>
      <c r="AD373" s="199"/>
      <c r="AE373" s="43"/>
      <c r="AF373" s="199"/>
      <c r="AG373" s="196"/>
      <c r="AH373" s="201"/>
      <c r="AI373" s="201"/>
      <c r="AJ373" s="201"/>
      <c r="AK373" s="43"/>
      <c r="AL373" s="196"/>
      <c r="AM373" s="43"/>
      <c r="AN373" s="43"/>
      <c r="AO373" s="64"/>
      <c r="AP373" s="202"/>
      <c r="AQ373" s="202"/>
      <c r="AR373" s="64"/>
    </row>
    <row r="374" spans="1:44" ht="15.75" customHeight="1" x14ac:dyDescent="0.2">
      <c r="A374" s="43"/>
      <c r="B374" s="43"/>
      <c r="C374" s="43"/>
      <c r="D374" s="43"/>
      <c r="E374" s="43"/>
      <c r="F374" s="43"/>
      <c r="G374" s="194"/>
      <c r="H374" s="194"/>
      <c r="I374" s="194"/>
      <c r="J374" s="196"/>
      <c r="K374" s="196"/>
      <c r="L374" s="196"/>
      <c r="M374" s="196"/>
      <c r="N374" s="196"/>
      <c r="O374" s="197"/>
      <c r="P374" s="197"/>
      <c r="Q374" s="197"/>
      <c r="R374" s="197"/>
      <c r="S374" s="197"/>
      <c r="T374" s="197"/>
      <c r="U374" s="198"/>
      <c r="V374" s="257"/>
      <c r="W374" s="200"/>
      <c r="X374" s="200"/>
      <c r="Y374" s="43"/>
      <c r="Z374" s="199"/>
      <c r="AA374" s="199"/>
      <c r="AB374" s="199"/>
      <c r="AC374" s="199"/>
      <c r="AD374" s="199"/>
      <c r="AE374" s="43"/>
      <c r="AF374" s="199"/>
      <c r="AG374" s="196"/>
      <c r="AH374" s="201"/>
      <c r="AI374" s="201"/>
      <c r="AJ374" s="201"/>
      <c r="AK374" s="43"/>
      <c r="AL374" s="196"/>
      <c r="AM374" s="43"/>
      <c r="AN374" s="43"/>
      <c r="AO374" s="64"/>
      <c r="AP374" s="202"/>
      <c r="AQ374" s="202"/>
      <c r="AR374" s="64"/>
    </row>
    <row r="375" spans="1:44" ht="15.75" customHeight="1" x14ac:dyDescent="0.2">
      <c r="A375" s="43"/>
      <c r="B375" s="43"/>
      <c r="C375" s="43"/>
      <c r="D375" s="43"/>
      <c r="E375" s="43"/>
      <c r="F375" s="43"/>
      <c r="G375" s="194"/>
      <c r="H375" s="194"/>
      <c r="I375" s="194"/>
      <c r="J375" s="196"/>
      <c r="K375" s="196"/>
      <c r="L375" s="196"/>
      <c r="M375" s="196"/>
      <c r="N375" s="196"/>
      <c r="O375" s="197"/>
      <c r="P375" s="197"/>
      <c r="Q375" s="197"/>
      <c r="R375" s="197"/>
      <c r="S375" s="197"/>
      <c r="T375" s="197"/>
      <c r="U375" s="198"/>
      <c r="V375" s="257"/>
      <c r="W375" s="200"/>
      <c r="X375" s="200"/>
      <c r="Y375" s="43"/>
      <c r="Z375" s="199"/>
      <c r="AA375" s="199"/>
      <c r="AB375" s="199"/>
      <c r="AC375" s="199"/>
      <c r="AD375" s="199"/>
      <c r="AE375" s="43"/>
      <c r="AF375" s="199"/>
      <c r="AG375" s="196"/>
      <c r="AH375" s="201"/>
      <c r="AI375" s="201"/>
      <c r="AJ375" s="201"/>
      <c r="AK375" s="43"/>
      <c r="AL375" s="196"/>
      <c r="AM375" s="43"/>
      <c r="AN375" s="43"/>
      <c r="AO375" s="64"/>
      <c r="AP375" s="202"/>
      <c r="AQ375" s="202"/>
      <c r="AR375" s="64"/>
    </row>
    <row r="376" spans="1:44" ht="15.75" customHeight="1" x14ac:dyDescent="0.2">
      <c r="A376" s="43"/>
      <c r="B376" s="43"/>
      <c r="C376" s="43"/>
      <c r="D376" s="43"/>
      <c r="E376" s="43"/>
      <c r="F376" s="43"/>
      <c r="G376" s="194"/>
      <c r="H376" s="194"/>
      <c r="I376" s="194"/>
      <c r="J376" s="196"/>
      <c r="K376" s="196"/>
      <c r="L376" s="196"/>
      <c r="M376" s="196"/>
      <c r="N376" s="196"/>
      <c r="O376" s="197"/>
      <c r="P376" s="197"/>
      <c r="Q376" s="197"/>
      <c r="R376" s="197"/>
      <c r="S376" s="197"/>
      <c r="T376" s="197"/>
      <c r="U376" s="198"/>
      <c r="V376" s="257"/>
      <c r="W376" s="200"/>
      <c r="X376" s="200"/>
      <c r="Y376" s="43"/>
      <c r="Z376" s="199"/>
      <c r="AA376" s="199"/>
      <c r="AB376" s="199"/>
      <c r="AC376" s="199"/>
      <c r="AD376" s="199"/>
      <c r="AE376" s="43"/>
      <c r="AF376" s="199"/>
      <c r="AG376" s="196"/>
      <c r="AH376" s="201"/>
      <c r="AI376" s="201"/>
      <c r="AJ376" s="201"/>
      <c r="AK376" s="43"/>
      <c r="AL376" s="196"/>
      <c r="AM376" s="43"/>
      <c r="AN376" s="43"/>
      <c r="AO376" s="64"/>
      <c r="AP376" s="202"/>
      <c r="AQ376" s="202"/>
      <c r="AR376" s="64"/>
    </row>
    <row r="377" spans="1:44" ht="15.75" customHeight="1" x14ac:dyDescent="0.2">
      <c r="A377" s="43"/>
      <c r="B377" s="43"/>
      <c r="C377" s="43"/>
      <c r="D377" s="43"/>
      <c r="E377" s="43"/>
      <c r="F377" s="43"/>
      <c r="G377" s="194"/>
      <c r="H377" s="194"/>
      <c r="I377" s="194"/>
      <c r="J377" s="196"/>
      <c r="K377" s="196"/>
      <c r="L377" s="196"/>
      <c r="M377" s="196"/>
      <c r="N377" s="196"/>
      <c r="O377" s="197"/>
      <c r="P377" s="197"/>
      <c r="Q377" s="197"/>
      <c r="R377" s="197"/>
      <c r="S377" s="197"/>
      <c r="T377" s="197"/>
      <c r="U377" s="198"/>
      <c r="V377" s="257"/>
      <c r="W377" s="200"/>
      <c r="X377" s="200"/>
      <c r="Y377" s="43"/>
      <c r="Z377" s="199"/>
      <c r="AA377" s="199"/>
      <c r="AB377" s="199"/>
      <c r="AC377" s="199"/>
      <c r="AD377" s="199"/>
      <c r="AE377" s="43"/>
      <c r="AF377" s="199"/>
      <c r="AG377" s="196"/>
      <c r="AH377" s="201"/>
      <c r="AI377" s="201"/>
      <c r="AJ377" s="201"/>
      <c r="AK377" s="43"/>
      <c r="AL377" s="196"/>
      <c r="AM377" s="43"/>
      <c r="AN377" s="43"/>
      <c r="AO377" s="64"/>
      <c r="AP377" s="202"/>
      <c r="AQ377" s="202"/>
      <c r="AR377" s="64"/>
    </row>
    <row r="378" spans="1:44" ht="15.75" customHeight="1" x14ac:dyDescent="0.2">
      <c r="A378" s="43"/>
      <c r="B378" s="43"/>
      <c r="C378" s="43"/>
      <c r="D378" s="43"/>
      <c r="E378" s="43"/>
      <c r="F378" s="43"/>
      <c r="G378" s="194"/>
      <c r="H378" s="194"/>
      <c r="I378" s="194"/>
      <c r="J378" s="196"/>
      <c r="K378" s="196"/>
      <c r="L378" s="196"/>
      <c r="M378" s="196"/>
      <c r="N378" s="196"/>
      <c r="O378" s="197"/>
      <c r="P378" s="197"/>
      <c r="Q378" s="197"/>
      <c r="R378" s="197"/>
      <c r="S378" s="197"/>
      <c r="T378" s="197"/>
      <c r="U378" s="198"/>
      <c r="V378" s="257"/>
      <c r="W378" s="200"/>
      <c r="X378" s="200"/>
      <c r="Y378" s="43"/>
      <c r="Z378" s="199"/>
      <c r="AA378" s="199"/>
      <c r="AB378" s="199"/>
      <c r="AC378" s="199"/>
      <c r="AD378" s="199"/>
      <c r="AE378" s="43"/>
      <c r="AF378" s="199"/>
      <c r="AG378" s="196"/>
      <c r="AH378" s="201"/>
      <c r="AI378" s="201"/>
      <c r="AJ378" s="201"/>
      <c r="AK378" s="43"/>
      <c r="AL378" s="196"/>
      <c r="AM378" s="43"/>
      <c r="AN378" s="43"/>
      <c r="AO378" s="64"/>
      <c r="AP378" s="202"/>
      <c r="AQ378" s="202"/>
      <c r="AR378" s="64"/>
    </row>
    <row r="379" spans="1:44" ht="15.75" customHeight="1" x14ac:dyDescent="0.2">
      <c r="A379" s="43"/>
      <c r="B379" s="43"/>
      <c r="C379" s="43"/>
      <c r="D379" s="43"/>
      <c r="E379" s="43"/>
      <c r="F379" s="43"/>
      <c r="G379" s="194"/>
      <c r="H379" s="194"/>
      <c r="I379" s="194"/>
      <c r="J379" s="196"/>
      <c r="K379" s="196"/>
      <c r="L379" s="196"/>
      <c r="M379" s="196"/>
      <c r="N379" s="196"/>
      <c r="O379" s="197"/>
      <c r="P379" s="197"/>
      <c r="Q379" s="197"/>
      <c r="R379" s="197"/>
      <c r="S379" s="197"/>
      <c r="T379" s="197"/>
      <c r="U379" s="198"/>
      <c r="V379" s="257"/>
      <c r="W379" s="200"/>
      <c r="X379" s="200"/>
      <c r="Y379" s="43"/>
      <c r="Z379" s="199"/>
      <c r="AA379" s="199"/>
      <c r="AB379" s="199"/>
      <c r="AC379" s="199"/>
      <c r="AD379" s="199"/>
      <c r="AE379" s="43"/>
      <c r="AF379" s="199"/>
      <c r="AG379" s="196"/>
      <c r="AH379" s="201"/>
      <c r="AI379" s="201"/>
      <c r="AJ379" s="201"/>
      <c r="AK379" s="43"/>
      <c r="AL379" s="196"/>
      <c r="AM379" s="43"/>
      <c r="AN379" s="43"/>
      <c r="AO379" s="64"/>
      <c r="AP379" s="202"/>
      <c r="AQ379" s="202"/>
      <c r="AR379" s="64"/>
    </row>
    <row r="380" spans="1:44" ht="15.75" customHeight="1" x14ac:dyDescent="0.2">
      <c r="A380" s="43"/>
      <c r="B380" s="43"/>
      <c r="C380" s="43"/>
      <c r="D380" s="43"/>
      <c r="E380" s="43"/>
      <c r="F380" s="43"/>
      <c r="G380" s="194"/>
      <c r="H380" s="194"/>
      <c r="I380" s="194"/>
      <c r="J380" s="196"/>
      <c r="K380" s="196"/>
      <c r="L380" s="196"/>
      <c r="M380" s="196"/>
      <c r="N380" s="196"/>
      <c r="O380" s="197"/>
      <c r="P380" s="197"/>
      <c r="Q380" s="197"/>
      <c r="R380" s="197"/>
      <c r="S380" s="197"/>
      <c r="T380" s="197"/>
      <c r="U380" s="198"/>
      <c r="V380" s="257"/>
      <c r="W380" s="200"/>
      <c r="X380" s="200"/>
      <c r="Y380" s="43"/>
      <c r="Z380" s="199"/>
      <c r="AA380" s="199"/>
      <c r="AB380" s="199"/>
      <c r="AC380" s="199"/>
      <c r="AD380" s="199"/>
      <c r="AE380" s="43"/>
      <c r="AF380" s="199"/>
      <c r="AG380" s="196"/>
      <c r="AH380" s="201"/>
      <c r="AI380" s="201"/>
      <c r="AJ380" s="201"/>
      <c r="AK380" s="43"/>
      <c r="AL380" s="196"/>
      <c r="AM380" s="43"/>
      <c r="AN380" s="43"/>
      <c r="AO380" s="64"/>
      <c r="AP380" s="202"/>
      <c r="AQ380" s="202"/>
      <c r="AR380" s="64"/>
    </row>
    <row r="381" spans="1:44" ht="15.75" customHeight="1" x14ac:dyDescent="0.2">
      <c r="A381" s="43"/>
      <c r="B381" s="43"/>
      <c r="C381" s="43"/>
      <c r="D381" s="43"/>
      <c r="E381" s="43"/>
      <c r="F381" s="43"/>
      <c r="G381" s="194"/>
      <c r="H381" s="194"/>
      <c r="I381" s="194"/>
      <c r="J381" s="196"/>
      <c r="K381" s="196"/>
      <c r="L381" s="196"/>
      <c r="M381" s="196"/>
      <c r="N381" s="196"/>
      <c r="O381" s="197"/>
      <c r="P381" s="197"/>
      <c r="Q381" s="197"/>
      <c r="R381" s="197"/>
      <c r="S381" s="197"/>
      <c r="T381" s="197"/>
      <c r="U381" s="198"/>
      <c r="V381" s="257"/>
      <c r="W381" s="200"/>
      <c r="X381" s="200"/>
      <c r="Y381" s="43"/>
      <c r="Z381" s="199"/>
      <c r="AA381" s="199"/>
      <c r="AB381" s="199"/>
      <c r="AC381" s="199"/>
      <c r="AD381" s="199"/>
      <c r="AE381" s="43"/>
      <c r="AF381" s="199"/>
      <c r="AG381" s="196"/>
      <c r="AH381" s="201"/>
      <c r="AI381" s="201"/>
      <c r="AJ381" s="201"/>
      <c r="AK381" s="43"/>
      <c r="AL381" s="196"/>
      <c r="AM381" s="43"/>
      <c r="AN381" s="43"/>
      <c r="AO381" s="64"/>
      <c r="AP381" s="202"/>
      <c r="AQ381" s="202"/>
      <c r="AR381" s="64"/>
    </row>
    <row r="382" spans="1:44" ht="15.75" customHeight="1" x14ac:dyDescent="0.2">
      <c r="A382" s="43"/>
      <c r="B382" s="43"/>
      <c r="C382" s="43"/>
      <c r="D382" s="43"/>
      <c r="E382" s="43"/>
      <c r="F382" s="43"/>
      <c r="G382" s="194"/>
      <c r="H382" s="194"/>
      <c r="I382" s="194"/>
      <c r="J382" s="196"/>
      <c r="K382" s="196"/>
      <c r="L382" s="196"/>
      <c r="M382" s="196"/>
      <c r="N382" s="196"/>
      <c r="O382" s="197"/>
      <c r="P382" s="197"/>
      <c r="Q382" s="197"/>
      <c r="R382" s="197"/>
      <c r="S382" s="197"/>
      <c r="T382" s="197"/>
      <c r="U382" s="198"/>
      <c r="V382" s="257"/>
      <c r="W382" s="200"/>
      <c r="X382" s="200"/>
      <c r="Y382" s="43"/>
      <c r="Z382" s="199"/>
      <c r="AA382" s="199"/>
      <c r="AB382" s="199"/>
      <c r="AC382" s="199"/>
      <c r="AD382" s="199"/>
      <c r="AE382" s="43"/>
      <c r="AF382" s="199"/>
      <c r="AG382" s="196"/>
      <c r="AH382" s="201"/>
      <c r="AI382" s="201"/>
      <c r="AJ382" s="201"/>
      <c r="AK382" s="43"/>
      <c r="AL382" s="196"/>
      <c r="AM382" s="43"/>
      <c r="AN382" s="43"/>
      <c r="AO382" s="64"/>
      <c r="AP382" s="202"/>
      <c r="AQ382" s="202"/>
      <c r="AR382" s="64"/>
    </row>
    <row r="383" spans="1:44" ht="15.75" customHeight="1" x14ac:dyDescent="0.2">
      <c r="A383" s="43"/>
      <c r="B383" s="43"/>
      <c r="C383" s="43"/>
      <c r="D383" s="43"/>
      <c r="E383" s="43"/>
      <c r="F383" s="43"/>
      <c r="G383" s="194"/>
      <c r="H383" s="194"/>
      <c r="I383" s="194"/>
      <c r="J383" s="196"/>
      <c r="K383" s="196"/>
      <c r="L383" s="196"/>
      <c r="M383" s="196"/>
      <c r="N383" s="196"/>
      <c r="O383" s="197"/>
      <c r="P383" s="197"/>
      <c r="Q383" s="197"/>
      <c r="R383" s="197"/>
      <c r="S383" s="197"/>
      <c r="T383" s="197"/>
      <c r="U383" s="198"/>
      <c r="V383" s="257"/>
      <c r="W383" s="200"/>
      <c r="X383" s="200"/>
      <c r="Y383" s="43"/>
      <c r="Z383" s="199"/>
      <c r="AA383" s="199"/>
      <c r="AB383" s="199"/>
      <c r="AC383" s="199"/>
      <c r="AD383" s="199"/>
      <c r="AE383" s="43"/>
      <c r="AF383" s="199"/>
      <c r="AG383" s="196"/>
      <c r="AH383" s="201"/>
      <c r="AI383" s="201"/>
      <c r="AJ383" s="201"/>
      <c r="AK383" s="43"/>
      <c r="AL383" s="196"/>
      <c r="AM383" s="43"/>
      <c r="AN383" s="43"/>
      <c r="AO383" s="64"/>
      <c r="AP383" s="202"/>
      <c r="AQ383" s="202"/>
      <c r="AR383" s="64"/>
    </row>
    <row r="384" spans="1:44" ht="15.75" customHeight="1" x14ac:dyDescent="0.2">
      <c r="A384" s="43"/>
      <c r="B384" s="43"/>
      <c r="C384" s="43"/>
      <c r="D384" s="43"/>
      <c r="E384" s="43"/>
      <c r="F384" s="43"/>
      <c r="G384" s="194"/>
      <c r="H384" s="194"/>
      <c r="I384" s="194"/>
      <c r="J384" s="196"/>
      <c r="K384" s="196"/>
      <c r="L384" s="196"/>
      <c r="M384" s="196"/>
      <c r="N384" s="196"/>
      <c r="O384" s="197"/>
      <c r="P384" s="197"/>
      <c r="Q384" s="197"/>
      <c r="R384" s="197"/>
      <c r="S384" s="197"/>
      <c r="T384" s="197"/>
      <c r="U384" s="198"/>
      <c r="V384" s="257"/>
      <c r="W384" s="200"/>
      <c r="X384" s="200"/>
      <c r="Y384" s="43"/>
      <c r="Z384" s="199"/>
      <c r="AA384" s="199"/>
      <c r="AB384" s="199"/>
      <c r="AC384" s="199"/>
      <c r="AD384" s="199"/>
      <c r="AE384" s="43"/>
      <c r="AF384" s="199"/>
      <c r="AG384" s="196"/>
      <c r="AH384" s="201"/>
      <c r="AI384" s="201"/>
      <c r="AJ384" s="201"/>
      <c r="AK384" s="43"/>
      <c r="AL384" s="196"/>
      <c r="AM384" s="43"/>
      <c r="AN384" s="43"/>
      <c r="AO384" s="64"/>
      <c r="AP384" s="202"/>
      <c r="AQ384" s="202"/>
      <c r="AR384" s="64"/>
    </row>
    <row r="385" spans="1:44" ht="15.75" customHeight="1" x14ac:dyDescent="0.2">
      <c r="A385" s="43"/>
      <c r="B385" s="43"/>
      <c r="C385" s="43"/>
      <c r="D385" s="43"/>
      <c r="E385" s="43"/>
      <c r="F385" s="43"/>
      <c r="G385" s="194"/>
      <c r="H385" s="194"/>
      <c r="I385" s="194"/>
      <c r="J385" s="196"/>
      <c r="K385" s="196"/>
      <c r="L385" s="196"/>
      <c r="M385" s="196"/>
      <c r="N385" s="196"/>
      <c r="O385" s="197"/>
      <c r="P385" s="197"/>
      <c r="Q385" s="197"/>
      <c r="R385" s="197"/>
      <c r="S385" s="197"/>
      <c r="T385" s="197"/>
      <c r="U385" s="198"/>
      <c r="V385" s="257"/>
      <c r="W385" s="200"/>
      <c r="X385" s="200"/>
      <c r="Y385" s="43"/>
      <c r="Z385" s="199"/>
      <c r="AA385" s="199"/>
      <c r="AB385" s="199"/>
      <c r="AC385" s="199"/>
      <c r="AD385" s="199"/>
      <c r="AE385" s="43"/>
      <c r="AF385" s="199"/>
      <c r="AG385" s="196"/>
      <c r="AH385" s="201"/>
      <c r="AI385" s="201"/>
      <c r="AJ385" s="201"/>
      <c r="AK385" s="43"/>
      <c r="AL385" s="196"/>
      <c r="AM385" s="43"/>
      <c r="AN385" s="43"/>
      <c r="AO385" s="64"/>
      <c r="AP385" s="202"/>
      <c r="AQ385" s="202"/>
      <c r="AR385" s="64"/>
    </row>
    <row r="386" spans="1:44" ht="15.75" customHeight="1" x14ac:dyDescent="0.2">
      <c r="A386" s="43"/>
      <c r="B386" s="43"/>
      <c r="C386" s="43"/>
      <c r="D386" s="43"/>
      <c r="E386" s="43"/>
      <c r="F386" s="43"/>
      <c r="G386" s="194"/>
      <c r="H386" s="194"/>
      <c r="I386" s="194"/>
      <c r="J386" s="196"/>
      <c r="K386" s="196"/>
      <c r="L386" s="196"/>
      <c r="M386" s="196"/>
      <c r="N386" s="196"/>
      <c r="O386" s="197"/>
      <c r="P386" s="197"/>
      <c r="Q386" s="197"/>
      <c r="R386" s="197"/>
      <c r="S386" s="197"/>
      <c r="T386" s="197"/>
      <c r="U386" s="198"/>
      <c r="V386" s="257"/>
      <c r="W386" s="200"/>
      <c r="X386" s="200"/>
      <c r="Y386" s="43"/>
      <c r="Z386" s="199"/>
      <c r="AA386" s="199"/>
      <c r="AB386" s="199"/>
      <c r="AC386" s="199"/>
      <c r="AD386" s="199"/>
      <c r="AE386" s="43"/>
      <c r="AF386" s="199"/>
      <c r="AG386" s="196"/>
      <c r="AH386" s="201"/>
      <c r="AI386" s="201"/>
      <c r="AJ386" s="201"/>
      <c r="AK386" s="43"/>
      <c r="AL386" s="196"/>
      <c r="AM386" s="43"/>
      <c r="AN386" s="43"/>
      <c r="AO386" s="64"/>
      <c r="AP386" s="202"/>
      <c r="AQ386" s="202"/>
      <c r="AR386" s="64"/>
    </row>
    <row r="387" spans="1:44" ht="15.75" customHeight="1" x14ac:dyDescent="0.2">
      <c r="A387" s="43"/>
      <c r="B387" s="43"/>
      <c r="C387" s="43"/>
      <c r="D387" s="43"/>
      <c r="E387" s="43"/>
      <c r="F387" s="43"/>
      <c r="G387" s="194"/>
      <c r="H387" s="194"/>
      <c r="I387" s="194"/>
      <c r="J387" s="196"/>
      <c r="K387" s="196"/>
      <c r="L387" s="196"/>
      <c r="M387" s="196"/>
      <c r="N387" s="196"/>
      <c r="O387" s="197"/>
      <c r="P387" s="197"/>
      <c r="Q387" s="197"/>
      <c r="R387" s="197"/>
      <c r="S387" s="197"/>
      <c r="T387" s="197"/>
      <c r="U387" s="198"/>
      <c r="V387" s="257"/>
      <c r="W387" s="200"/>
      <c r="X387" s="200"/>
      <c r="Y387" s="43"/>
      <c r="Z387" s="199"/>
      <c r="AA387" s="199"/>
      <c r="AB387" s="199"/>
      <c r="AC387" s="199"/>
      <c r="AD387" s="199"/>
      <c r="AE387" s="43"/>
      <c r="AF387" s="199"/>
      <c r="AG387" s="196"/>
      <c r="AH387" s="201"/>
      <c r="AI387" s="201"/>
      <c r="AJ387" s="201"/>
      <c r="AK387" s="43"/>
      <c r="AL387" s="196"/>
      <c r="AM387" s="43"/>
      <c r="AN387" s="43"/>
      <c r="AO387" s="64"/>
      <c r="AP387" s="202"/>
      <c r="AQ387" s="202"/>
      <c r="AR387" s="64"/>
    </row>
    <row r="388" spans="1:44" ht="15.75" customHeight="1" x14ac:dyDescent="0.2">
      <c r="A388" s="43"/>
      <c r="B388" s="43"/>
      <c r="C388" s="43"/>
      <c r="D388" s="43"/>
      <c r="E388" s="43"/>
      <c r="F388" s="43"/>
      <c r="G388" s="194"/>
      <c r="H388" s="194"/>
      <c r="I388" s="194"/>
      <c r="J388" s="196"/>
      <c r="K388" s="196"/>
      <c r="L388" s="196"/>
      <c r="M388" s="196"/>
      <c r="N388" s="196"/>
      <c r="O388" s="197"/>
      <c r="P388" s="197"/>
      <c r="Q388" s="197"/>
      <c r="R388" s="197"/>
      <c r="S388" s="197"/>
      <c r="T388" s="197"/>
      <c r="U388" s="198"/>
      <c r="V388" s="257"/>
      <c r="W388" s="200"/>
      <c r="X388" s="200"/>
      <c r="Y388" s="43"/>
      <c r="Z388" s="199"/>
      <c r="AA388" s="199"/>
      <c r="AB388" s="199"/>
      <c r="AC388" s="199"/>
      <c r="AD388" s="199"/>
      <c r="AE388" s="43"/>
      <c r="AF388" s="199"/>
      <c r="AG388" s="196"/>
      <c r="AH388" s="201"/>
      <c r="AI388" s="201"/>
      <c r="AJ388" s="201"/>
      <c r="AK388" s="43"/>
      <c r="AL388" s="196"/>
      <c r="AM388" s="43"/>
      <c r="AN388" s="43"/>
      <c r="AO388" s="64"/>
      <c r="AP388" s="202"/>
      <c r="AQ388" s="202"/>
      <c r="AR388" s="64"/>
    </row>
    <row r="389" spans="1:44" ht="15.75" customHeight="1" x14ac:dyDescent="0.2">
      <c r="A389" s="43"/>
      <c r="B389" s="43"/>
      <c r="C389" s="43"/>
      <c r="D389" s="43"/>
      <c r="E389" s="43"/>
      <c r="F389" s="43"/>
      <c r="G389" s="194"/>
      <c r="H389" s="194"/>
      <c r="I389" s="194"/>
      <c r="J389" s="196"/>
      <c r="K389" s="196"/>
      <c r="L389" s="196"/>
      <c r="M389" s="196"/>
      <c r="N389" s="196"/>
      <c r="O389" s="197"/>
      <c r="P389" s="197"/>
      <c r="Q389" s="197"/>
      <c r="R389" s="197"/>
      <c r="S389" s="197"/>
      <c r="T389" s="197"/>
      <c r="U389" s="198"/>
      <c r="V389" s="257"/>
      <c r="W389" s="200"/>
      <c r="X389" s="200"/>
      <c r="Y389" s="43"/>
      <c r="Z389" s="199"/>
      <c r="AA389" s="199"/>
      <c r="AB389" s="199"/>
      <c r="AC389" s="199"/>
      <c r="AD389" s="199"/>
      <c r="AE389" s="43"/>
      <c r="AF389" s="199"/>
      <c r="AG389" s="196"/>
      <c r="AH389" s="201"/>
      <c r="AI389" s="201"/>
      <c r="AJ389" s="201"/>
      <c r="AK389" s="43"/>
      <c r="AL389" s="196"/>
      <c r="AM389" s="43"/>
      <c r="AN389" s="43"/>
      <c r="AO389" s="64"/>
      <c r="AP389" s="202"/>
      <c r="AQ389" s="202"/>
      <c r="AR389" s="64"/>
    </row>
    <row r="390" spans="1:44" ht="15.75" customHeight="1" x14ac:dyDescent="0.2">
      <c r="A390" s="43"/>
      <c r="B390" s="43"/>
      <c r="C390" s="43"/>
      <c r="D390" s="43"/>
      <c r="E390" s="43"/>
      <c r="F390" s="43"/>
      <c r="G390" s="194"/>
      <c r="H390" s="194"/>
      <c r="I390" s="194"/>
      <c r="J390" s="196"/>
      <c r="K390" s="196"/>
      <c r="L390" s="196"/>
      <c r="M390" s="196"/>
      <c r="N390" s="196"/>
      <c r="O390" s="197"/>
      <c r="P390" s="197"/>
      <c r="Q390" s="197"/>
      <c r="R390" s="197"/>
      <c r="S390" s="197"/>
      <c r="T390" s="197"/>
      <c r="U390" s="198"/>
      <c r="V390" s="257"/>
      <c r="W390" s="200"/>
      <c r="X390" s="200"/>
      <c r="Y390" s="43"/>
      <c r="Z390" s="199"/>
      <c r="AA390" s="199"/>
      <c r="AB390" s="199"/>
      <c r="AC390" s="199"/>
      <c r="AD390" s="199"/>
      <c r="AE390" s="43"/>
      <c r="AF390" s="199"/>
      <c r="AG390" s="196"/>
      <c r="AH390" s="201"/>
      <c r="AI390" s="201"/>
      <c r="AJ390" s="201"/>
      <c r="AK390" s="43"/>
      <c r="AL390" s="196"/>
      <c r="AM390" s="43"/>
      <c r="AN390" s="43"/>
      <c r="AO390" s="64"/>
      <c r="AP390" s="202"/>
      <c r="AQ390" s="202"/>
      <c r="AR390" s="64"/>
    </row>
    <row r="391" spans="1:44" ht="15.75" customHeight="1" x14ac:dyDescent="0.2">
      <c r="A391" s="43"/>
      <c r="B391" s="43"/>
      <c r="C391" s="43"/>
      <c r="D391" s="43"/>
      <c r="E391" s="43"/>
      <c r="F391" s="43"/>
      <c r="G391" s="194"/>
      <c r="H391" s="194"/>
      <c r="I391" s="194"/>
      <c r="J391" s="196"/>
      <c r="K391" s="196"/>
      <c r="L391" s="196"/>
      <c r="M391" s="196"/>
      <c r="N391" s="196"/>
      <c r="O391" s="197"/>
      <c r="P391" s="197"/>
      <c r="Q391" s="197"/>
      <c r="R391" s="197"/>
      <c r="S391" s="197"/>
      <c r="T391" s="197"/>
      <c r="U391" s="198"/>
      <c r="V391" s="257"/>
      <c r="W391" s="200"/>
      <c r="X391" s="200"/>
      <c r="Y391" s="43"/>
      <c r="Z391" s="199"/>
      <c r="AA391" s="199"/>
      <c r="AB391" s="199"/>
      <c r="AC391" s="199"/>
      <c r="AD391" s="199"/>
      <c r="AE391" s="43"/>
      <c r="AF391" s="199"/>
      <c r="AG391" s="196"/>
      <c r="AH391" s="201"/>
      <c r="AI391" s="201"/>
      <c r="AJ391" s="201"/>
      <c r="AK391" s="43"/>
      <c r="AL391" s="196"/>
      <c r="AM391" s="43"/>
      <c r="AN391" s="43"/>
      <c r="AO391" s="64"/>
      <c r="AP391" s="202"/>
      <c r="AQ391" s="202"/>
      <c r="AR391" s="64"/>
    </row>
    <row r="392" spans="1:44" ht="15.75" customHeight="1" x14ac:dyDescent="0.2">
      <c r="A392" s="43"/>
      <c r="B392" s="43"/>
      <c r="C392" s="43"/>
      <c r="D392" s="43"/>
      <c r="E392" s="43"/>
      <c r="F392" s="43"/>
      <c r="G392" s="194"/>
      <c r="H392" s="194"/>
      <c r="I392" s="194"/>
      <c r="J392" s="196"/>
      <c r="K392" s="196"/>
      <c r="L392" s="196"/>
      <c r="M392" s="196"/>
      <c r="N392" s="196"/>
      <c r="O392" s="197"/>
      <c r="P392" s="197"/>
      <c r="Q392" s="197"/>
      <c r="R392" s="197"/>
      <c r="S392" s="197"/>
      <c r="T392" s="197"/>
      <c r="U392" s="198"/>
      <c r="V392" s="257"/>
      <c r="W392" s="200"/>
      <c r="X392" s="200"/>
      <c r="Y392" s="43"/>
      <c r="Z392" s="199"/>
      <c r="AA392" s="199"/>
      <c r="AB392" s="199"/>
      <c r="AC392" s="199"/>
      <c r="AD392" s="199"/>
      <c r="AE392" s="43"/>
      <c r="AF392" s="199"/>
      <c r="AG392" s="196"/>
      <c r="AH392" s="201"/>
      <c r="AI392" s="201"/>
      <c r="AJ392" s="201"/>
      <c r="AK392" s="43"/>
      <c r="AL392" s="196"/>
      <c r="AM392" s="43"/>
      <c r="AN392" s="43"/>
      <c r="AO392" s="64"/>
      <c r="AP392" s="202"/>
      <c r="AQ392" s="202"/>
      <c r="AR392" s="64"/>
    </row>
    <row r="393" spans="1:44" ht="15.75" customHeight="1" x14ac:dyDescent="0.2">
      <c r="A393" s="43"/>
      <c r="B393" s="43"/>
      <c r="C393" s="43"/>
      <c r="D393" s="43"/>
      <c r="E393" s="43"/>
      <c r="F393" s="43"/>
      <c r="G393" s="194"/>
      <c r="H393" s="194"/>
      <c r="I393" s="194"/>
      <c r="J393" s="196"/>
      <c r="K393" s="196"/>
      <c r="L393" s="196"/>
      <c r="M393" s="196"/>
      <c r="N393" s="196"/>
      <c r="O393" s="197"/>
      <c r="P393" s="197"/>
      <c r="Q393" s="197"/>
      <c r="R393" s="197"/>
      <c r="S393" s="197"/>
      <c r="T393" s="197"/>
      <c r="U393" s="198"/>
      <c r="V393" s="257"/>
      <c r="W393" s="200"/>
      <c r="X393" s="200"/>
      <c r="Y393" s="43"/>
      <c r="Z393" s="199"/>
      <c r="AA393" s="199"/>
      <c r="AB393" s="199"/>
      <c r="AC393" s="199"/>
      <c r="AD393" s="199"/>
      <c r="AE393" s="43"/>
      <c r="AF393" s="199"/>
      <c r="AG393" s="196"/>
      <c r="AH393" s="201"/>
      <c r="AI393" s="201"/>
      <c r="AJ393" s="201"/>
      <c r="AK393" s="43"/>
      <c r="AL393" s="196"/>
      <c r="AM393" s="43"/>
      <c r="AN393" s="43"/>
      <c r="AO393" s="64"/>
      <c r="AP393" s="202"/>
      <c r="AQ393" s="202"/>
      <c r="AR393" s="64"/>
    </row>
    <row r="394" spans="1:44" ht="15.75" customHeight="1" x14ac:dyDescent="0.2">
      <c r="A394" s="43"/>
      <c r="B394" s="43"/>
      <c r="C394" s="43"/>
      <c r="D394" s="43"/>
      <c r="E394" s="43"/>
      <c r="F394" s="43"/>
      <c r="G394" s="194"/>
      <c r="H394" s="194"/>
      <c r="I394" s="194"/>
      <c r="J394" s="196"/>
      <c r="K394" s="196"/>
      <c r="L394" s="196"/>
      <c r="M394" s="196"/>
      <c r="N394" s="196"/>
      <c r="O394" s="197"/>
      <c r="P394" s="197"/>
      <c r="Q394" s="197"/>
      <c r="R394" s="197"/>
      <c r="S394" s="197"/>
      <c r="T394" s="197"/>
      <c r="U394" s="198"/>
      <c r="V394" s="257"/>
      <c r="W394" s="200"/>
      <c r="X394" s="200"/>
      <c r="Y394" s="43"/>
      <c r="Z394" s="199"/>
      <c r="AA394" s="199"/>
      <c r="AB394" s="199"/>
      <c r="AC394" s="199"/>
      <c r="AD394" s="199"/>
      <c r="AE394" s="43"/>
      <c r="AF394" s="199"/>
      <c r="AG394" s="196"/>
      <c r="AH394" s="201"/>
      <c r="AI394" s="201"/>
      <c r="AJ394" s="201"/>
      <c r="AK394" s="43"/>
      <c r="AL394" s="196"/>
      <c r="AM394" s="43"/>
      <c r="AN394" s="43"/>
      <c r="AO394" s="64"/>
      <c r="AP394" s="202"/>
      <c r="AQ394" s="202"/>
      <c r="AR394" s="64"/>
    </row>
    <row r="395" spans="1:44" ht="15.75" customHeight="1" x14ac:dyDescent="0.2">
      <c r="A395" s="43"/>
      <c r="B395" s="43"/>
      <c r="C395" s="43"/>
      <c r="D395" s="43"/>
      <c r="E395" s="43"/>
      <c r="F395" s="43"/>
      <c r="G395" s="194"/>
      <c r="H395" s="194"/>
      <c r="I395" s="194"/>
      <c r="J395" s="196"/>
      <c r="K395" s="196"/>
      <c r="L395" s="196"/>
      <c r="M395" s="196"/>
      <c r="N395" s="196"/>
      <c r="O395" s="197"/>
      <c r="P395" s="197"/>
      <c r="Q395" s="197"/>
      <c r="R395" s="197"/>
      <c r="S395" s="197"/>
      <c r="T395" s="197"/>
      <c r="U395" s="198"/>
      <c r="V395" s="257"/>
      <c r="W395" s="200"/>
      <c r="X395" s="200"/>
      <c r="Y395" s="43"/>
      <c r="Z395" s="199"/>
      <c r="AA395" s="199"/>
      <c r="AB395" s="199"/>
      <c r="AC395" s="199"/>
      <c r="AD395" s="199"/>
      <c r="AE395" s="43"/>
      <c r="AF395" s="199"/>
      <c r="AG395" s="196"/>
      <c r="AH395" s="201"/>
      <c r="AI395" s="201"/>
      <c r="AJ395" s="201"/>
      <c r="AK395" s="43"/>
      <c r="AL395" s="196"/>
      <c r="AM395" s="43"/>
      <c r="AN395" s="43"/>
      <c r="AO395" s="64"/>
      <c r="AP395" s="202"/>
      <c r="AQ395" s="202"/>
      <c r="AR395" s="64"/>
    </row>
    <row r="396" spans="1:44" ht="15.75" customHeight="1" x14ac:dyDescent="0.2">
      <c r="A396" s="43"/>
      <c r="B396" s="43"/>
      <c r="C396" s="43"/>
      <c r="D396" s="43"/>
      <c r="E396" s="43"/>
      <c r="F396" s="43"/>
      <c r="G396" s="194"/>
      <c r="H396" s="194"/>
      <c r="I396" s="194"/>
      <c r="J396" s="196"/>
      <c r="K396" s="196"/>
      <c r="L396" s="196"/>
      <c r="M396" s="196"/>
      <c r="N396" s="196"/>
      <c r="O396" s="197"/>
      <c r="P396" s="197"/>
      <c r="Q396" s="197"/>
      <c r="R396" s="197"/>
      <c r="S396" s="197"/>
      <c r="T396" s="197"/>
      <c r="U396" s="198"/>
      <c r="V396" s="257"/>
      <c r="W396" s="200"/>
      <c r="X396" s="200"/>
      <c r="Y396" s="43"/>
      <c r="Z396" s="199"/>
      <c r="AA396" s="199"/>
      <c r="AB396" s="199"/>
      <c r="AC396" s="199"/>
      <c r="AD396" s="199"/>
      <c r="AE396" s="43"/>
      <c r="AF396" s="199"/>
      <c r="AG396" s="196"/>
      <c r="AH396" s="201"/>
      <c r="AI396" s="201"/>
      <c r="AJ396" s="201"/>
      <c r="AK396" s="43"/>
      <c r="AL396" s="196"/>
      <c r="AM396" s="43"/>
      <c r="AN396" s="43"/>
      <c r="AO396" s="64"/>
      <c r="AP396" s="202"/>
      <c r="AQ396" s="202"/>
      <c r="AR396" s="64"/>
    </row>
    <row r="397" spans="1:44" ht="15.75" customHeight="1" x14ac:dyDescent="0.2">
      <c r="A397" s="43"/>
      <c r="B397" s="43"/>
      <c r="C397" s="43"/>
      <c r="D397" s="43"/>
      <c r="E397" s="43"/>
      <c r="F397" s="43"/>
      <c r="G397" s="194"/>
      <c r="H397" s="194"/>
      <c r="I397" s="194"/>
      <c r="J397" s="196"/>
      <c r="K397" s="196"/>
      <c r="L397" s="196"/>
      <c r="M397" s="196"/>
      <c r="N397" s="196"/>
      <c r="O397" s="197"/>
      <c r="P397" s="197"/>
      <c r="Q397" s="197"/>
      <c r="R397" s="197"/>
      <c r="S397" s="197"/>
      <c r="T397" s="197"/>
      <c r="U397" s="198"/>
      <c r="V397" s="257"/>
      <c r="W397" s="200"/>
      <c r="X397" s="200"/>
      <c r="Y397" s="43"/>
      <c r="Z397" s="199"/>
      <c r="AA397" s="199"/>
      <c r="AB397" s="199"/>
      <c r="AC397" s="199"/>
      <c r="AD397" s="199"/>
      <c r="AE397" s="43"/>
      <c r="AF397" s="199"/>
      <c r="AG397" s="196"/>
      <c r="AH397" s="201"/>
      <c r="AI397" s="201"/>
      <c r="AJ397" s="201"/>
      <c r="AK397" s="43"/>
      <c r="AL397" s="196"/>
      <c r="AM397" s="43"/>
      <c r="AN397" s="43"/>
      <c r="AO397" s="64"/>
      <c r="AP397" s="202"/>
      <c r="AQ397" s="202"/>
      <c r="AR397" s="64"/>
    </row>
    <row r="398" spans="1:44" ht="15.75" customHeight="1" x14ac:dyDescent="0.2">
      <c r="A398" s="43"/>
      <c r="B398" s="43"/>
      <c r="C398" s="43"/>
      <c r="D398" s="43"/>
      <c r="E398" s="43"/>
      <c r="F398" s="43"/>
      <c r="G398" s="194"/>
      <c r="H398" s="194"/>
      <c r="I398" s="194"/>
      <c r="J398" s="196"/>
      <c r="K398" s="196"/>
      <c r="L398" s="196"/>
      <c r="M398" s="196"/>
      <c r="N398" s="196"/>
      <c r="O398" s="197"/>
      <c r="P398" s="197"/>
      <c r="Q398" s="197"/>
      <c r="R398" s="197"/>
      <c r="S398" s="197"/>
      <c r="T398" s="197"/>
      <c r="U398" s="198"/>
      <c r="V398" s="257"/>
      <c r="W398" s="200"/>
      <c r="X398" s="200"/>
      <c r="Y398" s="43"/>
      <c r="Z398" s="199"/>
      <c r="AA398" s="199"/>
      <c r="AB398" s="199"/>
      <c r="AC398" s="199"/>
      <c r="AD398" s="199"/>
      <c r="AE398" s="43"/>
      <c r="AF398" s="199"/>
      <c r="AG398" s="196"/>
      <c r="AH398" s="201"/>
      <c r="AI398" s="201"/>
      <c r="AJ398" s="201"/>
      <c r="AK398" s="43"/>
      <c r="AL398" s="196"/>
      <c r="AM398" s="43"/>
      <c r="AN398" s="43"/>
      <c r="AO398" s="64"/>
      <c r="AP398" s="202"/>
      <c r="AQ398" s="202"/>
      <c r="AR398" s="64"/>
    </row>
    <row r="399" spans="1:44" ht="15.75" customHeight="1" x14ac:dyDescent="0.2">
      <c r="A399" s="43"/>
      <c r="B399" s="43"/>
      <c r="C399" s="43"/>
      <c r="D399" s="43"/>
      <c r="E399" s="43"/>
      <c r="F399" s="43"/>
      <c r="G399" s="194"/>
      <c r="H399" s="194"/>
      <c r="I399" s="194"/>
      <c r="J399" s="196"/>
      <c r="K399" s="196"/>
      <c r="L399" s="196"/>
      <c r="M399" s="196"/>
      <c r="N399" s="196"/>
      <c r="O399" s="197"/>
      <c r="P399" s="197"/>
      <c r="Q399" s="197"/>
      <c r="R399" s="197"/>
      <c r="S399" s="197"/>
      <c r="T399" s="197"/>
      <c r="U399" s="198"/>
      <c r="V399" s="257"/>
      <c r="W399" s="200"/>
      <c r="X399" s="200"/>
      <c r="Y399" s="43"/>
      <c r="Z399" s="199"/>
      <c r="AA399" s="199"/>
      <c r="AB399" s="199"/>
      <c r="AC399" s="199"/>
      <c r="AD399" s="199"/>
      <c r="AE399" s="43"/>
      <c r="AF399" s="199"/>
      <c r="AG399" s="196"/>
      <c r="AH399" s="201"/>
      <c r="AI399" s="201"/>
      <c r="AJ399" s="201"/>
      <c r="AK399" s="43"/>
      <c r="AL399" s="196"/>
      <c r="AM399" s="43"/>
      <c r="AN399" s="43"/>
      <c r="AO399" s="64"/>
      <c r="AP399" s="202"/>
      <c r="AQ399" s="202"/>
      <c r="AR399" s="64"/>
    </row>
    <row r="400" spans="1:44" ht="15.75" customHeight="1" x14ac:dyDescent="0.2">
      <c r="A400" s="43"/>
      <c r="B400" s="43"/>
      <c r="C400" s="43"/>
      <c r="D400" s="43"/>
      <c r="E400" s="43"/>
      <c r="F400" s="43"/>
      <c r="G400" s="194"/>
      <c r="H400" s="194"/>
      <c r="I400" s="194"/>
      <c r="J400" s="196"/>
      <c r="K400" s="196"/>
      <c r="L400" s="196"/>
      <c r="M400" s="196"/>
      <c r="N400" s="196"/>
      <c r="O400" s="197"/>
      <c r="P400" s="197"/>
      <c r="Q400" s="197"/>
      <c r="R400" s="197"/>
      <c r="S400" s="197"/>
      <c r="T400" s="197"/>
      <c r="U400" s="198"/>
      <c r="V400" s="257"/>
      <c r="W400" s="200"/>
      <c r="X400" s="200"/>
      <c r="Y400" s="43"/>
      <c r="Z400" s="199"/>
      <c r="AA400" s="199"/>
      <c r="AB400" s="199"/>
      <c r="AC400" s="199"/>
      <c r="AD400" s="199"/>
      <c r="AE400" s="43"/>
      <c r="AF400" s="199"/>
      <c r="AG400" s="196"/>
      <c r="AH400" s="201"/>
      <c r="AI400" s="201"/>
      <c r="AJ400" s="201"/>
      <c r="AK400" s="43"/>
      <c r="AL400" s="196"/>
      <c r="AM400" s="43"/>
      <c r="AN400" s="43"/>
      <c r="AO400" s="64"/>
      <c r="AP400" s="202"/>
      <c r="AQ400" s="202"/>
      <c r="AR400" s="64"/>
    </row>
    <row r="401" spans="1:44" ht="15.75" customHeight="1" x14ac:dyDescent="0.2">
      <c r="A401" s="43"/>
      <c r="B401" s="43"/>
      <c r="C401" s="43"/>
      <c r="D401" s="43"/>
      <c r="E401" s="43"/>
      <c r="F401" s="43"/>
      <c r="G401" s="194"/>
      <c r="H401" s="194"/>
      <c r="I401" s="194"/>
      <c r="J401" s="196"/>
      <c r="K401" s="196"/>
      <c r="L401" s="196"/>
      <c r="M401" s="196"/>
      <c r="N401" s="196"/>
      <c r="O401" s="197"/>
      <c r="P401" s="197"/>
      <c r="Q401" s="197"/>
      <c r="R401" s="197"/>
      <c r="S401" s="197"/>
      <c r="T401" s="197"/>
      <c r="U401" s="198"/>
      <c r="V401" s="257"/>
      <c r="W401" s="200"/>
      <c r="X401" s="200"/>
      <c r="Y401" s="43"/>
      <c r="Z401" s="199"/>
      <c r="AA401" s="199"/>
      <c r="AB401" s="199"/>
      <c r="AC401" s="199"/>
      <c r="AD401" s="199"/>
      <c r="AE401" s="43"/>
      <c r="AF401" s="199"/>
      <c r="AG401" s="196"/>
      <c r="AH401" s="201"/>
      <c r="AI401" s="201"/>
      <c r="AJ401" s="201"/>
      <c r="AK401" s="43"/>
      <c r="AL401" s="196"/>
      <c r="AM401" s="43"/>
      <c r="AN401" s="43"/>
      <c r="AO401" s="64"/>
      <c r="AP401" s="202"/>
      <c r="AQ401" s="202"/>
      <c r="AR401" s="64"/>
    </row>
    <row r="402" spans="1:44" ht="15.75" customHeight="1" x14ac:dyDescent="0.2">
      <c r="A402" s="43"/>
      <c r="B402" s="43"/>
      <c r="C402" s="43"/>
      <c r="D402" s="43"/>
      <c r="E402" s="43"/>
      <c r="F402" s="43"/>
      <c r="G402" s="194"/>
      <c r="H402" s="194"/>
      <c r="I402" s="194"/>
      <c r="J402" s="196"/>
      <c r="K402" s="196"/>
      <c r="L402" s="196"/>
      <c r="M402" s="196"/>
      <c r="N402" s="196"/>
      <c r="O402" s="197"/>
      <c r="P402" s="197"/>
      <c r="Q402" s="197"/>
      <c r="R402" s="197"/>
      <c r="S402" s="197"/>
      <c r="T402" s="197"/>
      <c r="U402" s="198"/>
      <c r="V402" s="257"/>
      <c r="W402" s="200"/>
      <c r="X402" s="200"/>
      <c r="Y402" s="43"/>
      <c r="Z402" s="199"/>
      <c r="AA402" s="199"/>
      <c r="AB402" s="199"/>
      <c r="AC402" s="199"/>
      <c r="AD402" s="199"/>
      <c r="AE402" s="43"/>
      <c r="AF402" s="199"/>
      <c r="AG402" s="196"/>
      <c r="AH402" s="201"/>
      <c r="AI402" s="201"/>
      <c r="AJ402" s="201"/>
      <c r="AK402" s="43"/>
      <c r="AL402" s="196"/>
      <c r="AM402" s="43"/>
      <c r="AN402" s="43"/>
      <c r="AO402" s="64"/>
      <c r="AP402" s="202"/>
      <c r="AQ402" s="202"/>
      <c r="AR402" s="64"/>
    </row>
    <row r="403" spans="1:44" ht="15.75" customHeight="1" x14ac:dyDescent="0.2">
      <c r="A403" s="43"/>
      <c r="B403" s="43"/>
      <c r="C403" s="43"/>
      <c r="D403" s="43"/>
      <c r="E403" s="43"/>
      <c r="F403" s="43"/>
      <c r="G403" s="194"/>
      <c r="H403" s="194"/>
      <c r="I403" s="194"/>
      <c r="J403" s="196"/>
      <c r="K403" s="196"/>
      <c r="L403" s="196"/>
      <c r="M403" s="196"/>
      <c r="N403" s="196"/>
      <c r="O403" s="197"/>
      <c r="P403" s="197"/>
      <c r="Q403" s="197"/>
      <c r="R403" s="197"/>
      <c r="S403" s="197"/>
      <c r="T403" s="197"/>
      <c r="U403" s="198"/>
      <c r="V403" s="257"/>
      <c r="W403" s="200"/>
      <c r="X403" s="200"/>
      <c r="Y403" s="43"/>
      <c r="Z403" s="199"/>
      <c r="AA403" s="199"/>
      <c r="AB403" s="199"/>
      <c r="AC403" s="199"/>
      <c r="AD403" s="199"/>
      <c r="AE403" s="43"/>
      <c r="AF403" s="199"/>
      <c r="AG403" s="196"/>
      <c r="AH403" s="201"/>
      <c r="AI403" s="201"/>
      <c r="AJ403" s="201"/>
      <c r="AK403" s="43"/>
      <c r="AL403" s="196"/>
      <c r="AM403" s="43"/>
      <c r="AN403" s="43"/>
      <c r="AO403" s="64"/>
      <c r="AP403" s="202"/>
      <c r="AQ403" s="202"/>
      <c r="AR403" s="64"/>
    </row>
    <row r="404" spans="1:44" ht="15.75" customHeight="1" x14ac:dyDescent="0.2">
      <c r="A404" s="43"/>
      <c r="B404" s="43"/>
      <c r="C404" s="43"/>
      <c r="D404" s="43"/>
      <c r="E404" s="43"/>
      <c r="F404" s="43"/>
      <c r="G404" s="194"/>
      <c r="H404" s="194"/>
      <c r="I404" s="194"/>
      <c r="J404" s="196"/>
      <c r="K404" s="196"/>
      <c r="L404" s="196"/>
      <c r="M404" s="196"/>
      <c r="N404" s="196"/>
      <c r="O404" s="197"/>
      <c r="P404" s="197"/>
      <c r="Q404" s="197"/>
      <c r="R404" s="197"/>
      <c r="S404" s="197"/>
      <c r="T404" s="197"/>
      <c r="U404" s="198"/>
      <c r="V404" s="257"/>
      <c r="W404" s="200"/>
      <c r="X404" s="200"/>
      <c r="Y404" s="43"/>
      <c r="Z404" s="199"/>
      <c r="AA404" s="199"/>
      <c r="AB404" s="199"/>
      <c r="AC404" s="199"/>
      <c r="AD404" s="199"/>
      <c r="AE404" s="43"/>
      <c r="AF404" s="199"/>
      <c r="AG404" s="196"/>
      <c r="AH404" s="201"/>
      <c r="AI404" s="201"/>
      <c r="AJ404" s="201"/>
      <c r="AK404" s="43"/>
      <c r="AL404" s="196"/>
      <c r="AM404" s="43"/>
      <c r="AN404" s="43"/>
      <c r="AO404" s="64"/>
      <c r="AP404" s="202"/>
      <c r="AQ404" s="202"/>
      <c r="AR404" s="64"/>
    </row>
    <row r="405" spans="1:44" ht="15.75" customHeight="1" x14ac:dyDescent="0.2">
      <c r="A405" s="43"/>
      <c r="B405" s="43"/>
      <c r="C405" s="43"/>
      <c r="D405" s="43"/>
      <c r="E405" s="43"/>
      <c r="F405" s="43"/>
      <c r="G405" s="194"/>
      <c r="H405" s="194"/>
      <c r="I405" s="194"/>
      <c r="J405" s="196"/>
      <c r="K405" s="196"/>
      <c r="L405" s="196"/>
      <c r="M405" s="196"/>
      <c r="N405" s="196"/>
      <c r="O405" s="197"/>
      <c r="P405" s="197"/>
      <c r="Q405" s="197"/>
      <c r="R405" s="197"/>
      <c r="S405" s="197"/>
      <c r="T405" s="197"/>
      <c r="U405" s="198"/>
      <c r="V405" s="257"/>
      <c r="W405" s="200"/>
      <c r="X405" s="200"/>
      <c r="Y405" s="43"/>
      <c r="Z405" s="199"/>
      <c r="AA405" s="199"/>
      <c r="AB405" s="199"/>
      <c r="AC405" s="199"/>
      <c r="AD405" s="199"/>
      <c r="AE405" s="43"/>
      <c r="AF405" s="199"/>
      <c r="AG405" s="196"/>
      <c r="AH405" s="201"/>
      <c r="AI405" s="201"/>
      <c r="AJ405" s="201"/>
      <c r="AK405" s="43"/>
      <c r="AL405" s="196"/>
      <c r="AM405" s="43"/>
      <c r="AN405" s="43"/>
      <c r="AO405" s="64"/>
      <c r="AP405" s="202"/>
      <c r="AQ405" s="202"/>
      <c r="AR405" s="64"/>
    </row>
    <row r="406" spans="1:44" ht="15.75" customHeight="1" x14ac:dyDescent="0.2">
      <c r="A406" s="43"/>
      <c r="B406" s="43"/>
      <c r="C406" s="43"/>
      <c r="D406" s="43"/>
      <c r="E406" s="43"/>
      <c r="F406" s="43"/>
      <c r="G406" s="194"/>
      <c r="H406" s="194"/>
      <c r="I406" s="194"/>
      <c r="J406" s="196"/>
      <c r="K406" s="196"/>
      <c r="L406" s="196"/>
      <c r="M406" s="196"/>
      <c r="N406" s="196"/>
      <c r="O406" s="197"/>
      <c r="P406" s="197"/>
      <c r="Q406" s="197"/>
      <c r="R406" s="197"/>
      <c r="S406" s="197"/>
      <c r="T406" s="197"/>
      <c r="U406" s="198"/>
      <c r="V406" s="257"/>
      <c r="W406" s="200"/>
      <c r="X406" s="200"/>
      <c r="Y406" s="43"/>
      <c r="Z406" s="199"/>
      <c r="AA406" s="199"/>
      <c r="AB406" s="199"/>
      <c r="AC406" s="199"/>
      <c r="AD406" s="199"/>
      <c r="AE406" s="43"/>
      <c r="AF406" s="199"/>
      <c r="AG406" s="196"/>
      <c r="AH406" s="201"/>
      <c r="AI406" s="201"/>
      <c r="AJ406" s="201"/>
      <c r="AK406" s="43"/>
      <c r="AL406" s="196"/>
      <c r="AM406" s="43"/>
      <c r="AN406" s="43"/>
      <c r="AO406" s="64"/>
      <c r="AP406" s="202"/>
      <c r="AQ406" s="202"/>
      <c r="AR406" s="64"/>
    </row>
    <row r="407" spans="1:44" ht="15.75" customHeight="1" x14ac:dyDescent="0.2">
      <c r="A407" s="43"/>
      <c r="B407" s="43"/>
      <c r="C407" s="43"/>
      <c r="D407" s="43"/>
      <c r="E407" s="43"/>
      <c r="F407" s="43"/>
      <c r="G407" s="194"/>
      <c r="H407" s="194"/>
      <c r="I407" s="194"/>
      <c r="J407" s="196"/>
      <c r="K407" s="196"/>
      <c r="L407" s="196"/>
      <c r="M407" s="196"/>
      <c r="N407" s="196"/>
      <c r="O407" s="197"/>
      <c r="P407" s="197"/>
      <c r="Q407" s="197"/>
      <c r="R407" s="197"/>
      <c r="S407" s="197"/>
      <c r="T407" s="197"/>
      <c r="U407" s="198"/>
      <c r="V407" s="257"/>
      <c r="W407" s="200"/>
      <c r="X407" s="200"/>
      <c r="Y407" s="43"/>
      <c r="Z407" s="199"/>
      <c r="AA407" s="199"/>
      <c r="AB407" s="199"/>
      <c r="AC407" s="199"/>
      <c r="AD407" s="199"/>
      <c r="AE407" s="43"/>
      <c r="AF407" s="199"/>
      <c r="AG407" s="196"/>
      <c r="AH407" s="201"/>
      <c r="AI407" s="201"/>
      <c r="AJ407" s="201"/>
      <c r="AK407" s="43"/>
      <c r="AL407" s="196"/>
      <c r="AM407" s="43"/>
      <c r="AN407" s="43"/>
      <c r="AO407" s="64"/>
      <c r="AP407" s="202"/>
      <c r="AQ407" s="202"/>
      <c r="AR407" s="64"/>
    </row>
    <row r="408" spans="1:44" ht="15.75" customHeight="1" x14ac:dyDescent="0.2">
      <c r="A408" s="43"/>
      <c r="B408" s="43"/>
      <c r="C408" s="43"/>
      <c r="D408" s="43"/>
      <c r="E408" s="43"/>
      <c r="F408" s="43"/>
      <c r="G408" s="194"/>
      <c r="H408" s="194"/>
      <c r="I408" s="194"/>
      <c r="J408" s="196"/>
      <c r="K408" s="196"/>
      <c r="L408" s="196"/>
      <c r="M408" s="196"/>
      <c r="N408" s="196"/>
      <c r="O408" s="197"/>
      <c r="P408" s="197"/>
      <c r="Q408" s="197"/>
      <c r="R408" s="197"/>
      <c r="S408" s="197"/>
      <c r="T408" s="197"/>
      <c r="U408" s="198"/>
      <c r="V408" s="257"/>
      <c r="W408" s="200"/>
      <c r="X408" s="200"/>
      <c r="Y408" s="43"/>
      <c r="Z408" s="199"/>
      <c r="AA408" s="199"/>
      <c r="AB408" s="199"/>
      <c r="AC408" s="199"/>
      <c r="AD408" s="199"/>
      <c r="AE408" s="43"/>
      <c r="AF408" s="199"/>
      <c r="AG408" s="196"/>
      <c r="AH408" s="201"/>
      <c r="AI408" s="201"/>
      <c r="AJ408" s="201"/>
      <c r="AK408" s="43"/>
      <c r="AL408" s="196"/>
      <c r="AM408" s="43"/>
      <c r="AN408" s="43"/>
      <c r="AO408" s="64"/>
      <c r="AP408" s="202"/>
      <c r="AQ408" s="202"/>
      <c r="AR408" s="64"/>
    </row>
    <row r="409" spans="1:44" ht="15.75" customHeight="1" x14ac:dyDescent="0.2">
      <c r="A409" s="43"/>
      <c r="B409" s="43"/>
      <c r="C409" s="43"/>
      <c r="D409" s="43"/>
      <c r="E409" s="43"/>
      <c r="F409" s="43"/>
      <c r="G409" s="194"/>
      <c r="H409" s="194"/>
      <c r="I409" s="194"/>
      <c r="J409" s="196"/>
      <c r="K409" s="196"/>
      <c r="L409" s="196"/>
      <c r="M409" s="196"/>
      <c r="N409" s="196"/>
      <c r="O409" s="197"/>
      <c r="P409" s="197"/>
      <c r="Q409" s="197"/>
      <c r="R409" s="197"/>
      <c r="S409" s="197"/>
      <c r="T409" s="197"/>
      <c r="U409" s="198"/>
      <c r="V409" s="257"/>
      <c r="W409" s="200"/>
      <c r="X409" s="200"/>
      <c r="Y409" s="43"/>
      <c r="Z409" s="199"/>
      <c r="AA409" s="199"/>
      <c r="AB409" s="199"/>
      <c r="AC409" s="199"/>
      <c r="AD409" s="199"/>
      <c r="AE409" s="43"/>
      <c r="AF409" s="199"/>
      <c r="AG409" s="196"/>
      <c r="AH409" s="201"/>
      <c r="AI409" s="201"/>
      <c r="AJ409" s="201"/>
      <c r="AK409" s="43"/>
      <c r="AL409" s="196"/>
      <c r="AM409" s="43"/>
      <c r="AN409" s="43"/>
      <c r="AO409" s="64"/>
      <c r="AP409" s="202"/>
      <c r="AQ409" s="202"/>
      <c r="AR409" s="64"/>
    </row>
    <row r="410" spans="1:44" ht="15.75" customHeight="1" x14ac:dyDescent="0.2">
      <c r="A410" s="43"/>
      <c r="B410" s="43"/>
      <c r="C410" s="43"/>
      <c r="D410" s="43"/>
      <c r="E410" s="43"/>
      <c r="F410" s="43"/>
      <c r="G410" s="194"/>
      <c r="H410" s="194"/>
      <c r="I410" s="194"/>
      <c r="J410" s="196"/>
      <c r="K410" s="196"/>
      <c r="L410" s="196"/>
      <c r="M410" s="196"/>
      <c r="N410" s="196"/>
      <c r="O410" s="197"/>
      <c r="P410" s="197"/>
      <c r="Q410" s="197"/>
      <c r="R410" s="197"/>
      <c r="S410" s="197"/>
      <c r="T410" s="197"/>
      <c r="U410" s="198"/>
      <c r="V410" s="257"/>
      <c r="W410" s="200"/>
      <c r="X410" s="200"/>
      <c r="Y410" s="43"/>
      <c r="Z410" s="199"/>
      <c r="AA410" s="199"/>
      <c r="AB410" s="199"/>
      <c r="AC410" s="199"/>
      <c r="AD410" s="199"/>
      <c r="AE410" s="43"/>
      <c r="AF410" s="199"/>
      <c r="AG410" s="196"/>
      <c r="AH410" s="201"/>
      <c r="AI410" s="201"/>
      <c r="AJ410" s="201"/>
      <c r="AK410" s="43"/>
      <c r="AL410" s="196"/>
      <c r="AM410" s="43"/>
      <c r="AN410" s="43"/>
      <c r="AO410" s="64"/>
      <c r="AP410" s="202"/>
      <c r="AQ410" s="202"/>
      <c r="AR410" s="64"/>
    </row>
    <row r="411" spans="1:44" ht="15.75" customHeight="1" x14ac:dyDescent="0.2">
      <c r="A411" s="43"/>
      <c r="B411" s="43"/>
      <c r="C411" s="43"/>
      <c r="D411" s="43"/>
      <c r="E411" s="43"/>
      <c r="F411" s="43"/>
      <c r="G411" s="194"/>
      <c r="H411" s="194"/>
      <c r="I411" s="194"/>
      <c r="J411" s="196"/>
      <c r="K411" s="196"/>
      <c r="L411" s="196"/>
      <c r="M411" s="196"/>
      <c r="N411" s="196"/>
      <c r="O411" s="197"/>
      <c r="P411" s="197"/>
      <c r="Q411" s="197"/>
      <c r="R411" s="197"/>
      <c r="S411" s="197"/>
      <c r="T411" s="197"/>
      <c r="U411" s="198"/>
      <c r="V411" s="257"/>
      <c r="W411" s="200"/>
      <c r="X411" s="200"/>
      <c r="Y411" s="43"/>
      <c r="Z411" s="199"/>
      <c r="AA411" s="199"/>
      <c r="AB411" s="199"/>
      <c r="AC411" s="199"/>
      <c r="AD411" s="199"/>
      <c r="AE411" s="43"/>
      <c r="AF411" s="199"/>
      <c r="AG411" s="196"/>
      <c r="AH411" s="201"/>
      <c r="AI411" s="201"/>
      <c r="AJ411" s="201"/>
      <c r="AK411" s="43"/>
      <c r="AL411" s="196"/>
      <c r="AM411" s="43"/>
      <c r="AN411" s="43"/>
      <c r="AO411" s="64"/>
      <c r="AP411" s="202"/>
      <c r="AQ411" s="202"/>
      <c r="AR411" s="64"/>
    </row>
    <row r="412" spans="1:44" ht="15.75" customHeight="1" x14ac:dyDescent="0.2">
      <c r="A412" s="43"/>
      <c r="B412" s="43"/>
      <c r="C412" s="43"/>
      <c r="D412" s="43"/>
      <c r="E412" s="43"/>
      <c r="F412" s="43"/>
      <c r="G412" s="194"/>
      <c r="H412" s="194"/>
      <c r="I412" s="194"/>
      <c r="J412" s="196"/>
      <c r="K412" s="196"/>
      <c r="L412" s="196"/>
      <c r="M412" s="196"/>
      <c r="N412" s="196"/>
      <c r="O412" s="197"/>
      <c r="P412" s="197"/>
      <c r="Q412" s="197"/>
      <c r="R412" s="197"/>
      <c r="S412" s="197"/>
      <c r="T412" s="197"/>
      <c r="U412" s="198"/>
      <c r="V412" s="257"/>
      <c r="W412" s="200"/>
      <c r="X412" s="200"/>
      <c r="Y412" s="43"/>
      <c r="Z412" s="199"/>
      <c r="AA412" s="199"/>
      <c r="AB412" s="199"/>
      <c r="AC412" s="199"/>
      <c r="AD412" s="199"/>
      <c r="AE412" s="43"/>
      <c r="AF412" s="199"/>
      <c r="AG412" s="196"/>
      <c r="AH412" s="201"/>
      <c r="AI412" s="201"/>
      <c r="AJ412" s="201"/>
      <c r="AK412" s="43"/>
      <c r="AL412" s="196"/>
      <c r="AM412" s="43"/>
      <c r="AN412" s="43"/>
      <c r="AO412" s="64"/>
      <c r="AP412" s="202"/>
      <c r="AQ412" s="202"/>
      <c r="AR412" s="64"/>
    </row>
    <row r="413" spans="1:44" ht="15.75" customHeight="1" x14ac:dyDescent="0.2">
      <c r="A413" s="43"/>
      <c r="B413" s="43"/>
      <c r="C413" s="43"/>
      <c r="D413" s="43"/>
      <c r="E413" s="43"/>
      <c r="F413" s="43"/>
      <c r="G413" s="194"/>
      <c r="H413" s="194"/>
      <c r="I413" s="194"/>
      <c r="J413" s="196"/>
      <c r="K413" s="196"/>
      <c r="L413" s="196"/>
      <c r="M413" s="196"/>
      <c r="N413" s="196"/>
      <c r="O413" s="197"/>
      <c r="P413" s="197"/>
      <c r="Q413" s="197"/>
      <c r="R413" s="197"/>
      <c r="S413" s="197"/>
      <c r="T413" s="197"/>
      <c r="U413" s="198"/>
      <c r="V413" s="257"/>
      <c r="W413" s="200"/>
      <c r="X413" s="200"/>
      <c r="Y413" s="43"/>
      <c r="Z413" s="199"/>
      <c r="AA413" s="199"/>
      <c r="AB413" s="199"/>
      <c r="AC413" s="199"/>
      <c r="AD413" s="199"/>
      <c r="AE413" s="43"/>
      <c r="AF413" s="199"/>
      <c r="AG413" s="196"/>
      <c r="AH413" s="201"/>
      <c r="AI413" s="201"/>
      <c r="AJ413" s="201"/>
      <c r="AK413" s="43"/>
      <c r="AL413" s="196"/>
      <c r="AM413" s="43"/>
      <c r="AN413" s="43"/>
      <c r="AO413" s="64"/>
      <c r="AP413" s="202"/>
      <c r="AQ413" s="202"/>
      <c r="AR413" s="64"/>
    </row>
    <row r="414" spans="1:44" ht="15.75" customHeight="1" x14ac:dyDescent="0.2">
      <c r="A414" s="43"/>
      <c r="B414" s="43"/>
      <c r="C414" s="43"/>
      <c r="D414" s="43"/>
      <c r="E414" s="43"/>
      <c r="F414" s="43"/>
      <c r="G414" s="194"/>
      <c r="H414" s="194"/>
      <c r="I414" s="194"/>
      <c r="J414" s="196"/>
      <c r="K414" s="196"/>
      <c r="L414" s="196"/>
      <c r="M414" s="196"/>
      <c r="N414" s="196"/>
      <c r="O414" s="197"/>
      <c r="P414" s="197"/>
      <c r="Q414" s="197"/>
      <c r="R414" s="197"/>
      <c r="S414" s="197"/>
      <c r="T414" s="197"/>
      <c r="U414" s="198"/>
      <c r="V414" s="257"/>
      <c r="W414" s="200"/>
      <c r="X414" s="200"/>
      <c r="Y414" s="43"/>
      <c r="Z414" s="199"/>
      <c r="AA414" s="199"/>
      <c r="AB414" s="199"/>
      <c r="AC414" s="199"/>
      <c r="AD414" s="199"/>
      <c r="AE414" s="43"/>
      <c r="AF414" s="199"/>
      <c r="AG414" s="196"/>
      <c r="AH414" s="201"/>
      <c r="AI414" s="201"/>
      <c r="AJ414" s="201"/>
      <c r="AK414" s="43"/>
      <c r="AL414" s="196"/>
      <c r="AM414" s="43"/>
      <c r="AN414" s="43"/>
      <c r="AO414" s="64"/>
      <c r="AP414" s="202"/>
      <c r="AQ414" s="202"/>
      <c r="AR414" s="64"/>
    </row>
    <row r="415" spans="1:44" ht="15.75" customHeight="1" x14ac:dyDescent="0.2">
      <c r="A415" s="43"/>
      <c r="B415" s="43"/>
      <c r="C415" s="43"/>
      <c r="D415" s="43"/>
      <c r="E415" s="43"/>
      <c r="F415" s="43"/>
      <c r="G415" s="194"/>
      <c r="H415" s="194"/>
      <c r="I415" s="194"/>
      <c r="J415" s="196"/>
      <c r="K415" s="196"/>
      <c r="L415" s="196"/>
      <c r="M415" s="196"/>
      <c r="N415" s="196"/>
      <c r="O415" s="197"/>
      <c r="P415" s="197"/>
      <c r="Q415" s="197"/>
      <c r="R415" s="197"/>
      <c r="S415" s="197"/>
      <c r="T415" s="197"/>
      <c r="U415" s="198"/>
      <c r="V415" s="257"/>
      <c r="W415" s="200"/>
      <c r="X415" s="200"/>
      <c r="Y415" s="43"/>
      <c r="Z415" s="199"/>
      <c r="AA415" s="199"/>
      <c r="AB415" s="199"/>
      <c r="AC415" s="199"/>
      <c r="AD415" s="199"/>
      <c r="AE415" s="43"/>
      <c r="AF415" s="199"/>
      <c r="AG415" s="196"/>
      <c r="AH415" s="201"/>
      <c r="AI415" s="201"/>
      <c r="AJ415" s="201"/>
      <c r="AK415" s="43"/>
      <c r="AL415" s="196"/>
      <c r="AM415" s="43"/>
      <c r="AN415" s="43"/>
      <c r="AO415" s="64"/>
      <c r="AP415" s="202"/>
      <c r="AQ415" s="202"/>
      <c r="AR415" s="64"/>
    </row>
    <row r="416" spans="1:44" ht="15.75" customHeight="1" x14ac:dyDescent="0.2">
      <c r="A416" s="43"/>
      <c r="B416" s="43"/>
      <c r="C416" s="43"/>
      <c r="D416" s="43"/>
      <c r="E416" s="43"/>
      <c r="F416" s="43"/>
      <c r="G416" s="194"/>
      <c r="H416" s="194"/>
      <c r="I416" s="194"/>
      <c r="J416" s="196"/>
      <c r="K416" s="196"/>
      <c r="L416" s="196"/>
      <c r="M416" s="196"/>
      <c r="N416" s="196"/>
      <c r="O416" s="197"/>
      <c r="P416" s="197"/>
      <c r="Q416" s="197"/>
      <c r="R416" s="197"/>
      <c r="S416" s="197"/>
      <c r="T416" s="197"/>
      <c r="U416" s="198"/>
      <c r="V416" s="257"/>
      <c r="W416" s="200"/>
      <c r="X416" s="200"/>
      <c r="Y416" s="43"/>
      <c r="Z416" s="199"/>
      <c r="AA416" s="199"/>
      <c r="AB416" s="199"/>
      <c r="AC416" s="199"/>
      <c r="AD416" s="199"/>
      <c r="AE416" s="43"/>
      <c r="AF416" s="199"/>
      <c r="AG416" s="196"/>
      <c r="AH416" s="201"/>
      <c r="AI416" s="201"/>
      <c r="AJ416" s="201"/>
      <c r="AK416" s="43"/>
      <c r="AL416" s="196"/>
      <c r="AM416" s="43"/>
      <c r="AN416" s="43"/>
      <c r="AO416" s="64"/>
      <c r="AP416" s="202"/>
      <c r="AQ416" s="202"/>
      <c r="AR416" s="64"/>
    </row>
    <row r="417" spans="1:44" ht="15.75" customHeight="1" x14ac:dyDescent="0.2">
      <c r="A417" s="43"/>
      <c r="B417" s="43"/>
      <c r="C417" s="43"/>
      <c r="D417" s="43"/>
      <c r="E417" s="43"/>
      <c r="F417" s="43"/>
      <c r="G417" s="194"/>
      <c r="H417" s="194"/>
      <c r="I417" s="194"/>
      <c r="J417" s="196"/>
      <c r="K417" s="196"/>
      <c r="L417" s="196"/>
      <c r="M417" s="196"/>
      <c r="N417" s="196"/>
      <c r="O417" s="197"/>
      <c r="P417" s="197"/>
      <c r="Q417" s="197"/>
      <c r="R417" s="197"/>
      <c r="S417" s="197"/>
      <c r="T417" s="197"/>
      <c r="U417" s="198"/>
      <c r="V417" s="257"/>
      <c r="W417" s="200"/>
      <c r="X417" s="200"/>
      <c r="Y417" s="43"/>
      <c r="Z417" s="199"/>
      <c r="AA417" s="199"/>
      <c r="AB417" s="199"/>
      <c r="AC417" s="199"/>
      <c r="AD417" s="199"/>
      <c r="AE417" s="43"/>
      <c r="AF417" s="199"/>
      <c r="AG417" s="196"/>
      <c r="AH417" s="201"/>
      <c r="AI417" s="201"/>
      <c r="AJ417" s="201"/>
      <c r="AK417" s="43"/>
      <c r="AL417" s="196"/>
      <c r="AM417" s="43"/>
      <c r="AN417" s="43"/>
      <c r="AO417" s="64"/>
      <c r="AP417" s="202"/>
      <c r="AQ417" s="202"/>
      <c r="AR417" s="64"/>
    </row>
    <row r="418" spans="1:44" ht="15.75" customHeight="1" x14ac:dyDescent="0.2">
      <c r="A418" s="43"/>
      <c r="B418" s="43"/>
      <c r="C418" s="43"/>
      <c r="D418" s="43"/>
      <c r="E418" s="43"/>
      <c r="F418" s="43"/>
      <c r="G418" s="194"/>
      <c r="H418" s="194"/>
      <c r="I418" s="194"/>
      <c r="J418" s="196"/>
      <c r="K418" s="196"/>
      <c r="L418" s="196"/>
      <c r="M418" s="196"/>
      <c r="N418" s="196"/>
      <c r="O418" s="197"/>
      <c r="P418" s="197"/>
      <c r="Q418" s="197"/>
      <c r="R418" s="197"/>
      <c r="S418" s="197"/>
      <c r="T418" s="197"/>
      <c r="U418" s="198"/>
      <c r="V418" s="257"/>
      <c r="W418" s="200"/>
      <c r="X418" s="200"/>
      <c r="Y418" s="43"/>
      <c r="Z418" s="199"/>
      <c r="AA418" s="199"/>
      <c r="AB418" s="199"/>
      <c r="AC418" s="199"/>
      <c r="AD418" s="199"/>
      <c r="AE418" s="43"/>
      <c r="AF418" s="199"/>
      <c r="AG418" s="196"/>
      <c r="AH418" s="201"/>
      <c r="AI418" s="201"/>
      <c r="AJ418" s="201"/>
      <c r="AK418" s="43"/>
      <c r="AL418" s="196"/>
      <c r="AM418" s="43"/>
      <c r="AN418" s="43"/>
      <c r="AO418" s="64"/>
      <c r="AP418" s="202"/>
      <c r="AQ418" s="202"/>
      <c r="AR418" s="64"/>
    </row>
    <row r="419" spans="1:44" ht="15.75" customHeight="1" x14ac:dyDescent="0.2">
      <c r="A419" s="43"/>
      <c r="B419" s="43"/>
      <c r="C419" s="43"/>
      <c r="D419" s="43"/>
      <c r="E419" s="43"/>
      <c r="F419" s="43"/>
      <c r="G419" s="194"/>
      <c r="H419" s="194"/>
      <c r="I419" s="194"/>
      <c r="J419" s="196"/>
      <c r="K419" s="196"/>
      <c r="L419" s="196"/>
      <c r="M419" s="196"/>
      <c r="N419" s="196"/>
      <c r="O419" s="197"/>
      <c r="P419" s="197"/>
      <c r="Q419" s="197"/>
      <c r="R419" s="197"/>
      <c r="S419" s="197"/>
      <c r="T419" s="197"/>
      <c r="U419" s="198"/>
      <c r="V419" s="257"/>
      <c r="W419" s="200"/>
      <c r="X419" s="200"/>
      <c r="Y419" s="43"/>
      <c r="Z419" s="199"/>
      <c r="AA419" s="199"/>
      <c r="AB419" s="199"/>
      <c r="AC419" s="199"/>
      <c r="AD419" s="199"/>
      <c r="AE419" s="43"/>
      <c r="AF419" s="199"/>
      <c r="AG419" s="196"/>
      <c r="AH419" s="201"/>
      <c r="AI419" s="201"/>
      <c r="AJ419" s="201"/>
      <c r="AK419" s="43"/>
      <c r="AL419" s="196"/>
      <c r="AM419" s="43"/>
      <c r="AN419" s="43"/>
      <c r="AO419" s="64"/>
      <c r="AP419" s="202"/>
      <c r="AQ419" s="202"/>
      <c r="AR419" s="64"/>
    </row>
    <row r="420" spans="1:44" ht="15.75" customHeight="1" x14ac:dyDescent="0.2">
      <c r="A420" s="43"/>
      <c r="B420" s="43"/>
      <c r="C420" s="43"/>
      <c r="D420" s="43"/>
      <c r="E420" s="43"/>
      <c r="F420" s="43"/>
      <c r="G420" s="194"/>
      <c r="H420" s="194"/>
      <c r="I420" s="194"/>
      <c r="J420" s="196"/>
      <c r="K420" s="196"/>
      <c r="L420" s="196"/>
      <c r="M420" s="196"/>
      <c r="N420" s="196"/>
      <c r="O420" s="197"/>
      <c r="P420" s="197"/>
      <c r="Q420" s="197"/>
      <c r="R420" s="197"/>
      <c r="S420" s="197"/>
      <c r="T420" s="197"/>
      <c r="U420" s="198"/>
      <c r="V420" s="257"/>
      <c r="W420" s="200"/>
      <c r="X420" s="200"/>
      <c r="Y420" s="43"/>
      <c r="Z420" s="199"/>
      <c r="AA420" s="199"/>
      <c r="AB420" s="199"/>
      <c r="AC420" s="199"/>
      <c r="AD420" s="199"/>
      <c r="AE420" s="43"/>
      <c r="AF420" s="199"/>
      <c r="AG420" s="196"/>
      <c r="AH420" s="201"/>
      <c r="AI420" s="201"/>
      <c r="AJ420" s="201"/>
      <c r="AK420" s="43"/>
      <c r="AL420" s="196"/>
      <c r="AM420" s="43"/>
      <c r="AN420" s="43"/>
      <c r="AO420" s="64"/>
      <c r="AP420" s="202"/>
      <c r="AQ420" s="202"/>
      <c r="AR420" s="64"/>
    </row>
    <row r="421" spans="1:44" ht="15.75" customHeight="1" x14ac:dyDescent="0.2">
      <c r="A421" s="43"/>
      <c r="B421" s="43"/>
      <c r="C421" s="43"/>
      <c r="D421" s="43"/>
      <c r="E421" s="43"/>
      <c r="F421" s="43"/>
      <c r="G421" s="194"/>
      <c r="H421" s="194"/>
      <c r="I421" s="194"/>
      <c r="J421" s="196"/>
      <c r="K421" s="196"/>
      <c r="L421" s="196"/>
      <c r="M421" s="196"/>
      <c r="N421" s="196"/>
      <c r="O421" s="197"/>
      <c r="P421" s="197"/>
      <c r="Q421" s="197"/>
      <c r="R421" s="197"/>
      <c r="S421" s="197"/>
      <c r="T421" s="197"/>
      <c r="U421" s="198"/>
      <c r="V421" s="257"/>
      <c r="W421" s="200"/>
      <c r="X421" s="200"/>
      <c r="Y421" s="43"/>
      <c r="Z421" s="199"/>
      <c r="AA421" s="199"/>
      <c r="AB421" s="199"/>
      <c r="AC421" s="199"/>
      <c r="AD421" s="199"/>
      <c r="AE421" s="43"/>
      <c r="AF421" s="199"/>
      <c r="AG421" s="196"/>
      <c r="AH421" s="201"/>
      <c r="AI421" s="201"/>
      <c r="AJ421" s="201"/>
      <c r="AK421" s="43"/>
      <c r="AL421" s="196"/>
      <c r="AM421" s="43"/>
      <c r="AN421" s="43"/>
      <c r="AO421" s="64"/>
      <c r="AP421" s="202"/>
      <c r="AQ421" s="202"/>
      <c r="AR421" s="64"/>
    </row>
    <row r="422" spans="1:44" ht="15.75" customHeight="1" x14ac:dyDescent="0.2">
      <c r="A422" s="43"/>
      <c r="B422" s="43"/>
      <c r="C422" s="43"/>
      <c r="D422" s="43"/>
      <c r="E422" s="43"/>
      <c r="F422" s="43"/>
      <c r="G422" s="194"/>
      <c r="H422" s="194"/>
      <c r="I422" s="194"/>
      <c r="J422" s="196"/>
      <c r="K422" s="196"/>
      <c r="L422" s="196"/>
      <c r="M422" s="196"/>
      <c r="N422" s="196"/>
      <c r="O422" s="197"/>
      <c r="P422" s="197"/>
      <c r="Q422" s="197"/>
      <c r="R422" s="197"/>
      <c r="S422" s="197"/>
      <c r="T422" s="197"/>
      <c r="U422" s="198"/>
      <c r="V422" s="257"/>
      <c r="W422" s="200"/>
      <c r="X422" s="200"/>
      <c r="Y422" s="43"/>
      <c r="Z422" s="199"/>
      <c r="AA422" s="199"/>
      <c r="AB422" s="199"/>
      <c r="AC422" s="199"/>
      <c r="AD422" s="199"/>
      <c r="AE422" s="43"/>
      <c r="AF422" s="199"/>
      <c r="AG422" s="196"/>
      <c r="AH422" s="201"/>
      <c r="AI422" s="201"/>
      <c r="AJ422" s="201"/>
      <c r="AK422" s="43"/>
      <c r="AL422" s="196"/>
      <c r="AM422" s="43"/>
      <c r="AN422" s="43"/>
      <c r="AO422" s="64"/>
      <c r="AP422" s="202"/>
      <c r="AQ422" s="202"/>
      <c r="AR422" s="64"/>
    </row>
    <row r="423" spans="1:44" ht="15.75" customHeight="1" x14ac:dyDescent="0.2">
      <c r="A423" s="43"/>
      <c r="B423" s="43"/>
      <c r="C423" s="43"/>
      <c r="D423" s="43"/>
      <c r="E423" s="43"/>
      <c r="F423" s="43"/>
      <c r="G423" s="194"/>
      <c r="H423" s="194"/>
      <c r="I423" s="194"/>
      <c r="J423" s="196"/>
      <c r="K423" s="196"/>
      <c r="L423" s="196"/>
      <c r="M423" s="196"/>
      <c r="N423" s="196"/>
      <c r="O423" s="197"/>
      <c r="P423" s="197"/>
      <c r="Q423" s="197"/>
      <c r="R423" s="197"/>
      <c r="S423" s="197"/>
      <c r="T423" s="197"/>
      <c r="U423" s="198"/>
      <c r="V423" s="257"/>
      <c r="W423" s="200"/>
      <c r="X423" s="200"/>
      <c r="Y423" s="43"/>
      <c r="Z423" s="199"/>
      <c r="AA423" s="199"/>
      <c r="AB423" s="199"/>
      <c r="AC423" s="199"/>
      <c r="AD423" s="199"/>
      <c r="AE423" s="43"/>
      <c r="AF423" s="199"/>
      <c r="AG423" s="196"/>
      <c r="AH423" s="201"/>
      <c r="AI423" s="201"/>
      <c r="AJ423" s="201"/>
      <c r="AK423" s="43"/>
      <c r="AL423" s="196"/>
      <c r="AM423" s="43"/>
      <c r="AN423" s="43"/>
      <c r="AO423" s="64"/>
      <c r="AP423" s="202"/>
      <c r="AQ423" s="202"/>
      <c r="AR423" s="64"/>
    </row>
    <row r="424" spans="1:44" ht="15.75" customHeight="1" x14ac:dyDescent="0.2">
      <c r="A424" s="43"/>
      <c r="B424" s="43"/>
      <c r="C424" s="43"/>
      <c r="D424" s="43"/>
      <c r="E424" s="43"/>
      <c r="F424" s="43"/>
      <c r="G424" s="194"/>
      <c r="H424" s="194"/>
      <c r="I424" s="194"/>
      <c r="J424" s="196"/>
      <c r="K424" s="196"/>
      <c r="L424" s="196"/>
      <c r="M424" s="196"/>
      <c r="N424" s="196"/>
      <c r="O424" s="197"/>
      <c r="P424" s="197"/>
      <c r="Q424" s="197"/>
      <c r="R424" s="197"/>
      <c r="S424" s="197"/>
      <c r="T424" s="197"/>
      <c r="U424" s="198"/>
      <c r="V424" s="257"/>
      <c r="W424" s="200"/>
      <c r="X424" s="200"/>
      <c r="Y424" s="43"/>
      <c r="Z424" s="199"/>
      <c r="AA424" s="199"/>
      <c r="AB424" s="199"/>
      <c r="AC424" s="199"/>
      <c r="AD424" s="199"/>
      <c r="AE424" s="43"/>
      <c r="AF424" s="199"/>
      <c r="AG424" s="196"/>
      <c r="AH424" s="201"/>
      <c r="AI424" s="201"/>
      <c r="AJ424" s="201"/>
      <c r="AK424" s="43"/>
      <c r="AL424" s="196"/>
      <c r="AM424" s="43"/>
      <c r="AN424" s="43"/>
      <c r="AO424" s="64"/>
      <c r="AP424" s="202"/>
      <c r="AQ424" s="202"/>
      <c r="AR424" s="64"/>
    </row>
    <row r="425" spans="1:44" ht="15.75" customHeight="1" x14ac:dyDescent="0.2">
      <c r="A425" s="43"/>
      <c r="B425" s="43"/>
      <c r="C425" s="43"/>
      <c r="D425" s="43"/>
      <c r="E425" s="43"/>
      <c r="F425" s="43"/>
      <c r="G425" s="194"/>
      <c r="H425" s="194"/>
      <c r="I425" s="194"/>
      <c r="J425" s="196"/>
      <c r="K425" s="196"/>
      <c r="L425" s="196"/>
      <c r="M425" s="196"/>
      <c r="N425" s="196"/>
      <c r="O425" s="197"/>
      <c r="P425" s="197"/>
      <c r="Q425" s="197"/>
      <c r="R425" s="197"/>
      <c r="S425" s="197"/>
      <c r="T425" s="197"/>
      <c r="U425" s="198"/>
      <c r="V425" s="257"/>
      <c r="W425" s="200"/>
      <c r="X425" s="200"/>
      <c r="Y425" s="43"/>
      <c r="Z425" s="199"/>
      <c r="AA425" s="199"/>
      <c r="AB425" s="199"/>
      <c r="AC425" s="199"/>
      <c r="AD425" s="199"/>
      <c r="AE425" s="43"/>
      <c r="AF425" s="199"/>
      <c r="AG425" s="196"/>
      <c r="AH425" s="201"/>
      <c r="AI425" s="201"/>
      <c r="AJ425" s="201"/>
      <c r="AK425" s="43"/>
      <c r="AL425" s="196"/>
      <c r="AM425" s="43"/>
      <c r="AN425" s="43"/>
      <c r="AO425" s="64"/>
      <c r="AP425" s="202"/>
      <c r="AQ425" s="202"/>
      <c r="AR425" s="64"/>
    </row>
    <row r="426" spans="1:44" ht="15.75" customHeight="1" x14ac:dyDescent="0.2">
      <c r="A426" s="43"/>
      <c r="B426" s="43"/>
      <c r="C426" s="43"/>
      <c r="D426" s="43"/>
      <c r="E426" s="43"/>
      <c r="F426" s="43"/>
      <c r="G426" s="194"/>
      <c r="H426" s="194"/>
      <c r="I426" s="194"/>
      <c r="J426" s="196"/>
      <c r="K426" s="196"/>
      <c r="L426" s="196"/>
      <c r="M426" s="196"/>
      <c r="N426" s="196"/>
      <c r="O426" s="197"/>
      <c r="P426" s="197"/>
      <c r="Q426" s="197"/>
      <c r="R426" s="197"/>
      <c r="S426" s="197"/>
      <c r="T426" s="197"/>
      <c r="U426" s="198"/>
      <c r="V426" s="257"/>
      <c r="W426" s="200"/>
      <c r="X426" s="200"/>
      <c r="Y426" s="43"/>
      <c r="Z426" s="199"/>
      <c r="AA426" s="199"/>
      <c r="AB426" s="199"/>
      <c r="AC426" s="199"/>
      <c r="AD426" s="199"/>
      <c r="AE426" s="43"/>
      <c r="AF426" s="199"/>
      <c r="AG426" s="196"/>
      <c r="AH426" s="201"/>
      <c r="AI426" s="201"/>
      <c r="AJ426" s="201"/>
      <c r="AK426" s="43"/>
      <c r="AL426" s="196"/>
      <c r="AM426" s="43"/>
      <c r="AN426" s="43"/>
      <c r="AO426" s="64"/>
      <c r="AP426" s="202"/>
      <c r="AQ426" s="202"/>
      <c r="AR426" s="64"/>
    </row>
    <row r="427" spans="1:44" ht="15.75" customHeight="1" x14ac:dyDescent="0.2">
      <c r="A427" s="43"/>
      <c r="B427" s="43"/>
      <c r="C427" s="43"/>
      <c r="D427" s="43"/>
      <c r="E427" s="43"/>
      <c r="F427" s="43"/>
      <c r="G427" s="194"/>
      <c r="H427" s="194"/>
      <c r="I427" s="194"/>
      <c r="J427" s="196"/>
      <c r="K427" s="196"/>
      <c r="L427" s="196"/>
      <c r="M427" s="196"/>
      <c r="N427" s="196"/>
      <c r="O427" s="197"/>
      <c r="P427" s="197"/>
      <c r="Q427" s="197"/>
      <c r="R427" s="197"/>
      <c r="S427" s="197"/>
      <c r="T427" s="197"/>
      <c r="U427" s="198"/>
      <c r="V427" s="257"/>
      <c r="W427" s="200"/>
      <c r="X427" s="200"/>
      <c r="Y427" s="43"/>
      <c r="Z427" s="199"/>
      <c r="AA427" s="199"/>
      <c r="AB427" s="199"/>
      <c r="AC427" s="199"/>
      <c r="AD427" s="199"/>
      <c r="AE427" s="43"/>
      <c r="AF427" s="199"/>
      <c r="AG427" s="196"/>
      <c r="AH427" s="201"/>
      <c r="AI427" s="201"/>
      <c r="AJ427" s="201"/>
      <c r="AK427" s="43"/>
      <c r="AL427" s="196"/>
      <c r="AM427" s="43"/>
      <c r="AN427" s="43"/>
      <c r="AO427" s="64"/>
      <c r="AP427" s="202"/>
      <c r="AQ427" s="202"/>
      <c r="AR427" s="64"/>
    </row>
    <row r="428" spans="1:44" ht="15.75" customHeight="1" x14ac:dyDescent="0.2">
      <c r="A428" s="43"/>
      <c r="B428" s="43"/>
      <c r="C428" s="43"/>
      <c r="D428" s="43"/>
      <c r="E428" s="43"/>
      <c r="F428" s="43"/>
      <c r="G428" s="194"/>
      <c r="H428" s="194"/>
      <c r="I428" s="194"/>
      <c r="J428" s="196"/>
      <c r="K428" s="196"/>
      <c r="L428" s="196"/>
      <c r="M428" s="196"/>
      <c r="N428" s="196"/>
      <c r="O428" s="197"/>
      <c r="P428" s="197"/>
      <c r="Q428" s="197"/>
      <c r="R428" s="197"/>
      <c r="S428" s="197"/>
      <c r="T428" s="197"/>
      <c r="U428" s="198"/>
      <c r="V428" s="257"/>
      <c r="W428" s="200"/>
      <c r="X428" s="200"/>
      <c r="Y428" s="43"/>
      <c r="Z428" s="199"/>
      <c r="AA428" s="199"/>
      <c r="AB428" s="199"/>
      <c r="AC428" s="199"/>
      <c r="AD428" s="199"/>
      <c r="AE428" s="43"/>
      <c r="AF428" s="199"/>
      <c r="AG428" s="196"/>
      <c r="AH428" s="201"/>
      <c r="AI428" s="201"/>
      <c r="AJ428" s="201"/>
      <c r="AK428" s="43"/>
      <c r="AL428" s="196"/>
      <c r="AM428" s="43"/>
      <c r="AN428" s="43"/>
      <c r="AO428" s="64"/>
      <c r="AP428" s="202"/>
      <c r="AQ428" s="202"/>
      <c r="AR428" s="64"/>
    </row>
    <row r="429" spans="1:44" ht="15.75" customHeight="1" x14ac:dyDescent="0.2">
      <c r="A429" s="43"/>
      <c r="B429" s="43"/>
      <c r="C429" s="43"/>
      <c r="D429" s="43"/>
      <c r="E429" s="43"/>
      <c r="F429" s="43"/>
      <c r="G429" s="194"/>
      <c r="H429" s="194"/>
      <c r="I429" s="194"/>
      <c r="J429" s="196"/>
      <c r="K429" s="196"/>
      <c r="L429" s="196"/>
      <c r="M429" s="196"/>
      <c r="N429" s="196"/>
      <c r="O429" s="197"/>
      <c r="P429" s="197"/>
      <c r="Q429" s="197"/>
      <c r="R429" s="197"/>
      <c r="S429" s="197"/>
      <c r="T429" s="197"/>
      <c r="U429" s="198"/>
      <c r="V429" s="257"/>
      <c r="W429" s="200"/>
      <c r="X429" s="200"/>
      <c r="Y429" s="43"/>
      <c r="Z429" s="199"/>
      <c r="AA429" s="199"/>
      <c r="AB429" s="199"/>
      <c r="AC429" s="199"/>
      <c r="AD429" s="199"/>
      <c r="AE429" s="43"/>
      <c r="AF429" s="199"/>
      <c r="AG429" s="196"/>
      <c r="AH429" s="201"/>
      <c r="AI429" s="201"/>
      <c r="AJ429" s="201"/>
      <c r="AK429" s="43"/>
      <c r="AL429" s="196"/>
      <c r="AM429" s="43"/>
      <c r="AN429" s="43"/>
      <c r="AO429" s="64"/>
      <c r="AP429" s="202"/>
      <c r="AQ429" s="202"/>
      <c r="AR429" s="64"/>
    </row>
    <row r="430" spans="1:44" ht="15.75" customHeight="1" x14ac:dyDescent="0.2">
      <c r="A430" s="43"/>
      <c r="B430" s="43"/>
      <c r="C430" s="43"/>
      <c r="D430" s="43"/>
      <c r="E430" s="43"/>
      <c r="F430" s="43"/>
      <c r="G430" s="194"/>
      <c r="H430" s="194"/>
      <c r="I430" s="194"/>
      <c r="J430" s="196"/>
      <c r="K430" s="196"/>
      <c r="L430" s="196"/>
      <c r="M430" s="196"/>
      <c r="N430" s="196"/>
      <c r="O430" s="197"/>
      <c r="P430" s="197"/>
      <c r="Q430" s="197"/>
      <c r="R430" s="197"/>
      <c r="S430" s="197"/>
      <c r="T430" s="197"/>
      <c r="U430" s="198"/>
      <c r="V430" s="257"/>
      <c r="W430" s="200"/>
      <c r="X430" s="200"/>
      <c r="Y430" s="43"/>
      <c r="Z430" s="199"/>
      <c r="AA430" s="199"/>
      <c r="AB430" s="199"/>
      <c r="AC430" s="199"/>
      <c r="AD430" s="199"/>
      <c r="AE430" s="43"/>
      <c r="AF430" s="199"/>
      <c r="AG430" s="196"/>
      <c r="AH430" s="201"/>
      <c r="AI430" s="201"/>
      <c r="AJ430" s="201"/>
      <c r="AK430" s="43"/>
      <c r="AL430" s="196"/>
      <c r="AM430" s="43"/>
      <c r="AN430" s="43"/>
      <c r="AO430" s="64"/>
      <c r="AP430" s="202"/>
      <c r="AQ430" s="202"/>
      <c r="AR430" s="64"/>
    </row>
    <row r="431" spans="1:44" ht="15.75" customHeight="1" x14ac:dyDescent="0.2">
      <c r="A431" s="43"/>
      <c r="B431" s="43"/>
      <c r="C431" s="43"/>
      <c r="D431" s="43"/>
      <c r="E431" s="43"/>
      <c r="F431" s="43"/>
      <c r="G431" s="194"/>
      <c r="H431" s="194"/>
      <c r="I431" s="194"/>
      <c r="J431" s="196"/>
      <c r="K431" s="196"/>
      <c r="L431" s="196"/>
      <c r="M431" s="196"/>
      <c r="N431" s="196"/>
      <c r="O431" s="197"/>
      <c r="P431" s="197"/>
      <c r="Q431" s="197"/>
      <c r="R431" s="197"/>
      <c r="S431" s="197"/>
      <c r="T431" s="197"/>
      <c r="U431" s="198"/>
      <c r="V431" s="257"/>
      <c r="W431" s="200"/>
      <c r="X431" s="200"/>
      <c r="Y431" s="43"/>
      <c r="Z431" s="199"/>
      <c r="AA431" s="199"/>
      <c r="AB431" s="199"/>
      <c r="AC431" s="199"/>
      <c r="AD431" s="199"/>
      <c r="AE431" s="43"/>
      <c r="AF431" s="199"/>
      <c r="AG431" s="196"/>
      <c r="AH431" s="201"/>
      <c r="AI431" s="201"/>
      <c r="AJ431" s="201"/>
      <c r="AK431" s="43"/>
      <c r="AL431" s="196"/>
      <c r="AM431" s="43"/>
      <c r="AN431" s="43"/>
      <c r="AO431" s="64"/>
      <c r="AP431" s="202"/>
      <c r="AQ431" s="202"/>
      <c r="AR431" s="64"/>
    </row>
    <row r="432" spans="1:44" ht="15.75" customHeight="1" x14ac:dyDescent="0.2">
      <c r="A432" s="43"/>
      <c r="B432" s="43"/>
      <c r="C432" s="43"/>
      <c r="D432" s="43"/>
      <c r="E432" s="43"/>
      <c r="F432" s="43"/>
      <c r="G432" s="194"/>
      <c r="H432" s="194"/>
      <c r="I432" s="194"/>
      <c r="J432" s="196"/>
      <c r="K432" s="196"/>
      <c r="L432" s="196"/>
      <c r="M432" s="196"/>
      <c r="N432" s="196"/>
      <c r="O432" s="197"/>
      <c r="P432" s="197"/>
      <c r="Q432" s="197"/>
      <c r="R432" s="197"/>
      <c r="S432" s="197"/>
      <c r="T432" s="197"/>
      <c r="U432" s="198"/>
      <c r="V432" s="257"/>
      <c r="W432" s="200"/>
      <c r="X432" s="200"/>
      <c r="Y432" s="43"/>
      <c r="Z432" s="199"/>
      <c r="AA432" s="199"/>
      <c r="AB432" s="199"/>
      <c r="AC432" s="199"/>
      <c r="AD432" s="199"/>
      <c r="AE432" s="43"/>
      <c r="AF432" s="199"/>
      <c r="AG432" s="196"/>
      <c r="AH432" s="201"/>
      <c r="AI432" s="201"/>
      <c r="AJ432" s="201"/>
      <c r="AK432" s="43"/>
      <c r="AL432" s="196"/>
      <c r="AM432" s="43"/>
      <c r="AN432" s="43"/>
      <c r="AO432" s="64"/>
      <c r="AP432" s="202"/>
      <c r="AQ432" s="202"/>
      <c r="AR432" s="64"/>
    </row>
    <row r="433" spans="1:44" ht="15.75" customHeight="1" x14ac:dyDescent="0.2">
      <c r="A433" s="43"/>
      <c r="B433" s="43"/>
      <c r="C433" s="43"/>
      <c r="D433" s="43"/>
      <c r="E433" s="43"/>
      <c r="F433" s="43"/>
      <c r="G433" s="194"/>
      <c r="H433" s="194"/>
      <c r="I433" s="194"/>
      <c r="J433" s="196"/>
      <c r="K433" s="196"/>
      <c r="L433" s="196"/>
      <c r="M433" s="196"/>
      <c r="N433" s="196"/>
      <c r="O433" s="197"/>
      <c r="P433" s="197"/>
      <c r="Q433" s="197"/>
      <c r="R433" s="197"/>
      <c r="S433" s="197"/>
      <c r="T433" s="197"/>
      <c r="U433" s="198"/>
      <c r="V433" s="257"/>
      <c r="W433" s="200"/>
      <c r="X433" s="200"/>
      <c r="Y433" s="43"/>
      <c r="Z433" s="199"/>
      <c r="AA433" s="199"/>
      <c r="AB433" s="199"/>
      <c r="AC433" s="199"/>
      <c r="AD433" s="199"/>
      <c r="AE433" s="43"/>
      <c r="AF433" s="199"/>
      <c r="AG433" s="196"/>
      <c r="AH433" s="201"/>
      <c r="AI433" s="201"/>
      <c r="AJ433" s="201"/>
      <c r="AK433" s="43"/>
      <c r="AL433" s="196"/>
      <c r="AM433" s="43"/>
      <c r="AN433" s="43"/>
      <c r="AO433" s="64"/>
      <c r="AP433" s="202"/>
      <c r="AQ433" s="202"/>
      <c r="AR433" s="64"/>
    </row>
    <row r="434" spans="1:44" ht="15.75" customHeight="1" x14ac:dyDescent="0.2">
      <c r="A434" s="43"/>
      <c r="B434" s="43"/>
      <c r="C434" s="43"/>
      <c r="D434" s="43"/>
      <c r="E434" s="43"/>
      <c r="F434" s="43"/>
      <c r="G434" s="194"/>
      <c r="H434" s="194"/>
      <c r="I434" s="194"/>
      <c r="J434" s="196"/>
      <c r="K434" s="196"/>
      <c r="L434" s="196"/>
      <c r="M434" s="196"/>
      <c r="N434" s="196"/>
      <c r="O434" s="197"/>
      <c r="P434" s="197"/>
      <c r="Q434" s="197"/>
      <c r="R434" s="197"/>
      <c r="S434" s="197"/>
      <c r="T434" s="197"/>
      <c r="U434" s="198"/>
      <c r="V434" s="257"/>
      <c r="W434" s="200"/>
      <c r="X434" s="200"/>
      <c r="Y434" s="43"/>
      <c r="Z434" s="199"/>
      <c r="AA434" s="199"/>
      <c r="AB434" s="199"/>
      <c r="AC434" s="199"/>
      <c r="AD434" s="199"/>
      <c r="AE434" s="43"/>
      <c r="AF434" s="199"/>
      <c r="AG434" s="196"/>
      <c r="AH434" s="201"/>
      <c r="AI434" s="201"/>
      <c r="AJ434" s="201"/>
      <c r="AK434" s="43"/>
      <c r="AL434" s="196"/>
      <c r="AM434" s="43"/>
      <c r="AN434" s="43"/>
      <c r="AO434" s="64"/>
      <c r="AP434" s="202"/>
      <c r="AQ434" s="202"/>
      <c r="AR434" s="64"/>
    </row>
    <row r="435" spans="1:44" ht="15.75" customHeight="1" x14ac:dyDescent="0.2">
      <c r="A435" s="43"/>
      <c r="B435" s="43"/>
      <c r="C435" s="43"/>
      <c r="D435" s="43"/>
      <c r="E435" s="43"/>
      <c r="F435" s="43"/>
      <c r="G435" s="194"/>
      <c r="H435" s="194"/>
      <c r="I435" s="194"/>
      <c r="J435" s="196"/>
      <c r="K435" s="196"/>
      <c r="L435" s="196"/>
      <c r="M435" s="196"/>
      <c r="N435" s="196"/>
      <c r="O435" s="197"/>
      <c r="P435" s="197"/>
      <c r="Q435" s="197"/>
      <c r="R435" s="197"/>
      <c r="S435" s="197"/>
      <c r="T435" s="197"/>
      <c r="U435" s="198"/>
      <c r="V435" s="257"/>
      <c r="W435" s="200"/>
      <c r="X435" s="200"/>
      <c r="Y435" s="43"/>
      <c r="Z435" s="199"/>
      <c r="AA435" s="199"/>
      <c r="AB435" s="199"/>
      <c r="AC435" s="199"/>
      <c r="AD435" s="199"/>
      <c r="AE435" s="43"/>
      <c r="AF435" s="199"/>
      <c r="AG435" s="196"/>
      <c r="AH435" s="201"/>
      <c r="AI435" s="201"/>
      <c r="AJ435" s="201"/>
      <c r="AK435" s="43"/>
      <c r="AL435" s="196"/>
      <c r="AM435" s="43"/>
      <c r="AN435" s="43"/>
      <c r="AO435" s="64"/>
      <c r="AP435" s="202"/>
      <c r="AQ435" s="202"/>
      <c r="AR435" s="64"/>
    </row>
    <row r="436" spans="1:44" ht="15.75" customHeight="1" x14ac:dyDescent="0.2">
      <c r="A436" s="43"/>
      <c r="B436" s="43"/>
      <c r="C436" s="43"/>
      <c r="D436" s="43"/>
      <c r="E436" s="43"/>
      <c r="F436" s="43"/>
      <c r="G436" s="194"/>
      <c r="H436" s="194"/>
      <c r="I436" s="194"/>
      <c r="J436" s="196"/>
      <c r="K436" s="196"/>
      <c r="L436" s="196"/>
      <c r="M436" s="196"/>
      <c r="N436" s="196"/>
      <c r="O436" s="197"/>
      <c r="P436" s="197"/>
      <c r="Q436" s="197"/>
      <c r="R436" s="197"/>
      <c r="S436" s="197"/>
      <c r="T436" s="197"/>
      <c r="U436" s="198"/>
      <c r="V436" s="257"/>
      <c r="W436" s="200"/>
      <c r="X436" s="200"/>
      <c r="Y436" s="43"/>
      <c r="Z436" s="199"/>
      <c r="AA436" s="199"/>
      <c r="AB436" s="199"/>
      <c r="AC436" s="199"/>
      <c r="AD436" s="199"/>
      <c r="AE436" s="43"/>
      <c r="AF436" s="199"/>
      <c r="AG436" s="196"/>
      <c r="AH436" s="201"/>
      <c r="AI436" s="201"/>
      <c r="AJ436" s="201"/>
      <c r="AK436" s="43"/>
      <c r="AL436" s="196"/>
      <c r="AM436" s="43"/>
      <c r="AN436" s="43"/>
      <c r="AO436" s="64"/>
      <c r="AP436" s="202"/>
      <c r="AQ436" s="202"/>
      <c r="AR436" s="64"/>
    </row>
    <row r="437" spans="1:44" ht="15.75" customHeight="1" x14ac:dyDescent="0.2">
      <c r="A437" s="43"/>
      <c r="B437" s="43"/>
      <c r="C437" s="43"/>
      <c r="D437" s="43"/>
      <c r="E437" s="43"/>
      <c r="F437" s="43"/>
      <c r="G437" s="194"/>
      <c r="H437" s="194"/>
      <c r="I437" s="194"/>
      <c r="J437" s="196"/>
      <c r="K437" s="196"/>
      <c r="L437" s="196"/>
      <c r="M437" s="196"/>
      <c r="N437" s="196"/>
      <c r="O437" s="197"/>
      <c r="P437" s="197"/>
      <c r="Q437" s="197"/>
      <c r="R437" s="197"/>
      <c r="S437" s="197"/>
      <c r="T437" s="197"/>
      <c r="U437" s="198"/>
      <c r="V437" s="257"/>
      <c r="W437" s="200"/>
      <c r="X437" s="200"/>
      <c r="Y437" s="43"/>
      <c r="Z437" s="199"/>
      <c r="AA437" s="199"/>
      <c r="AB437" s="199"/>
      <c r="AC437" s="199"/>
      <c r="AD437" s="199"/>
      <c r="AE437" s="43"/>
      <c r="AF437" s="199"/>
      <c r="AG437" s="196"/>
      <c r="AH437" s="201"/>
      <c r="AI437" s="201"/>
      <c r="AJ437" s="201"/>
      <c r="AK437" s="43"/>
      <c r="AL437" s="196"/>
      <c r="AM437" s="43"/>
      <c r="AN437" s="43"/>
      <c r="AO437" s="64"/>
      <c r="AP437" s="202"/>
      <c r="AQ437" s="202"/>
      <c r="AR437" s="64"/>
    </row>
    <row r="438" spans="1:44" ht="15.75" customHeight="1" x14ac:dyDescent="0.2">
      <c r="A438" s="43"/>
      <c r="B438" s="43"/>
      <c r="C438" s="43"/>
      <c r="D438" s="43"/>
      <c r="E438" s="43"/>
      <c r="F438" s="43"/>
      <c r="G438" s="194"/>
      <c r="H438" s="194"/>
      <c r="I438" s="194"/>
      <c r="J438" s="196"/>
      <c r="K438" s="196"/>
      <c r="L438" s="196"/>
      <c r="M438" s="196"/>
      <c r="N438" s="196"/>
      <c r="O438" s="197"/>
      <c r="P438" s="197"/>
      <c r="Q438" s="197"/>
      <c r="R438" s="197"/>
      <c r="S438" s="197"/>
      <c r="T438" s="197"/>
      <c r="U438" s="198"/>
      <c r="V438" s="257"/>
      <c r="W438" s="200"/>
      <c r="X438" s="200"/>
      <c r="Y438" s="43"/>
      <c r="Z438" s="199"/>
      <c r="AA438" s="199"/>
      <c r="AB438" s="199"/>
      <c r="AC438" s="199"/>
      <c r="AD438" s="199"/>
      <c r="AE438" s="43"/>
      <c r="AF438" s="199"/>
      <c r="AG438" s="196"/>
      <c r="AH438" s="201"/>
      <c r="AI438" s="201"/>
      <c r="AJ438" s="201"/>
      <c r="AK438" s="43"/>
      <c r="AL438" s="196"/>
      <c r="AM438" s="43"/>
      <c r="AN438" s="43"/>
      <c r="AO438" s="64"/>
      <c r="AP438" s="202"/>
      <c r="AQ438" s="202"/>
      <c r="AR438" s="64"/>
    </row>
    <row r="439" spans="1:44" ht="15.75" customHeight="1" x14ac:dyDescent="0.2">
      <c r="A439" s="43"/>
      <c r="B439" s="43"/>
      <c r="C439" s="43"/>
      <c r="D439" s="43"/>
      <c r="E439" s="43"/>
      <c r="F439" s="43"/>
      <c r="G439" s="194"/>
      <c r="H439" s="194"/>
      <c r="I439" s="194"/>
      <c r="J439" s="196"/>
      <c r="K439" s="196"/>
      <c r="L439" s="196"/>
      <c r="M439" s="196"/>
      <c r="N439" s="196"/>
      <c r="O439" s="197"/>
      <c r="P439" s="197"/>
      <c r="Q439" s="197"/>
      <c r="R439" s="197"/>
      <c r="S439" s="197"/>
      <c r="T439" s="197"/>
      <c r="U439" s="198"/>
      <c r="V439" s="257"/>
      <c r="W439" s="200"/>
      <c r="X439" s="200"/>
      <c r="Y439" s="43"/>
      <c r="Z439" s="199"/>
      <c r="AA439" s="199"/>
      <c r="AB439" s="199"/>
      <c r="AC439" s="199"/>
      <c r="AD439" s="199"/>
      <c r="AE439" s="43"/>
      <c r="AF439" s="199"/>
      <c r="AG439" s="196"/>
      <c r="AH439" s="201"/>
      <c r="AI439" s="201"/>
      <c r="AJ439" s="201"/>
      <c r="AK439" s="43"/>
      <c r="AL439" s="196"/>
      <c r="AM439" s="43"/>
      <c r="AN439" s="43"/>
      <c r="AO439" s="64"/>
      <c r="AP439" s="202"/>
      <c r="AQ439" s="202"/>
      <c r="AR439" s="64"/>
    </row>
    <row r="440" spans="1:44" ht="15.75" customHeight="1" x14ac:dyDescent="0.2">
      <c r="A440" s="43"/>
      <c r="B440" s="43"/>
      <c r="C440" s="43"/>
      <c r="D440" s="43"/>
      <c r="E440" s="43"/>
      <c r="F440" s="43"/>
      <c r="G440" s="194"/>
      <c r="H440" s="194"/>
      <c r="I440" s="194"/>
      <c r="J440" s="196"/>
      <c r="K440" s="196"/>
      <c r="L440" s="196"/>
      <c r="M440" s="196"/>
      <c r="N440" s="196"/>
      <c r="O440" s="197"/>
      <c r="P440" s="197"/>
      <c r="Q440" s="197"/>
      <c r="R440" s="197"/>
      <c r="S440" s="197"/>
      <c r="T440" s="197"/>
      <c r="U440" s="198"/>
      <c r="V440" s="257"/>
      <c r="W440" s="200"/>
      <c r="X440" s="200"/>
      <c r="Y440" s="43"/>
      <c r="Z440" s="199"/>
      <c r="AA440" s="199"/>
      <c r="AB440" s="199"/>
      <c r="AC440" s="199"/>
      <c r="AD440" s="199"/>
      <c r="AE440" s="43"/>
      <c r="AF440" s="199"/>
      <c r="AG440" s="196"/>
      <c r="AH440" s="201"/>
      <c r="AI440" s="201"/>
      <c r="AJ440" s="201"/>
      <c r="AK440" s="43"/>
      <c r="AL440" s="196"/>
      <c r="AM440" s="43"/>
      <c r="AN440" s="43"/>
      <c r="AO440" s="64"/>
      <c r="AP440" s="202"/>
      <c r="AQ440" s="202"/>
      <c r="AR440" s="64"/>
    </row>
    <row r="441" spans="1:44" ht="15.75" customHeight="1" x14ac:dyDescent="0.2">
      <c r="A441" s="43"/>
      <c r="B441" s="43"/>
      <c r="C441" s="43"/>
      <c r="D441" s="43"/>
      <c r="E441" s="43"/>
      <c r="F441" s="43"/>
      <c r="G441" s="194"/>
      <c r="H441" s="194"/>
      <c r="I441" s="194"/>
      <c r="J441" s="196"/>
      <c r="K441" s="196"/>
      <c r="L441" s="196"/>
      <c r="M441" s="196"/>
      <c r="N441" s="196"/>
      <c r="O441" s="197"/>
      <c r="P441" s="197"/>
      <c r="Q441" s="197"/>
      <c r="R441" s="197"/>
      <c r="S441" s="197"/>
      <c r="T441" s="197"/>
      <c r="U441" s="198"/>
      <c r="V441" s="257"/>
      <c r="W441" s="200"/>
      <c r="X441" s="200"/>
      <c r="Y441" s="43"/>
      <c r="Z441" s="199"/>
      <c r="AA441" s="199"/>
      <c r="AB441" s="199"/>
      <c r="AC441" s="199"/>
      <c r="AD441" s="199"/>
      <c r="AE441" s="43"/>
      <c r="AF441" s="199"/>
      <c r="AG441" s="196"/>
      <c r="AH441" s="201"/>
      <c r="AI441" s="201"/>
      <c r="AJ441" s="201"/>
      <c r="AK441" s="43"/>
      <c r="AL441" s="196"/>
      <c r="AM441" s="43"/>
      <c r="AN441" s="43"/>
      <c r="AO441" s="64"/>
      <c r="AP441" s="202"/>
      <c r="AQ441" s="202"/>
      <c r="AR441" s="64"/>
    </row>
    <row r="442" spans="1:44" ht="15.75" customHeight="1" x14ac:dyDescent="0.2">
      <c r="A442" s="43"/>
      <c r="B442" s="43"/>
      <c r="C442" s="43"/>
      <c r="D442" s="43"/>
      <c r="E442" s="43"/>
      <c r="F442" s="43"/>
      <c r="G442" s="194"/>
      <c r="H442" s="194"/>
      <c r="I442" s="194"/>
      <c r="J442" s="196"/>
      <c r="K442" s="196"/>
      <c r="L442" s="196"/>
      <c r="M442" s="196"/>
      <c r="N442" s="196"/>
      <c r="O442" s="197"/>
      <c r="P442" s="197"/>
      <c r="Q442" s="197"/>
      <c r="R442" s="197"/>
      <c r="S442" s="197"/>
      <c r="T442" s="197"/>
      <c r="U442" s="198"/>
      <c r="V442" s="257"/>
      <c r="W442" s="200"/>
      <c r="X442" s="200"/>
      <c r="Y442" s="43"/>
      <c r="Z442" s="199"/>
      <c r="AA442" s="199"/>
      <c r="AB442" s="199"/>
      <c r="AC442" s="199"/>
      <c r="AD442" s="199"/>
      <c r="AE442" s="43"/>
      <c r="AF442" s="199"/>
      <c r="AG442" s="196"/>
      <c r="AH442" s="201"/>
      <c r="AI442" s="201"/>
      <c r="AJ442" s="201"/>
      <c r="AK442" s="43"/>
      <c r="AL442" s="196"/>
      <c r="AM442" s="43"/>
      <c r="AN442" s="43"/>
      <c r="AO442" s="64"/>
      <c r="AP442" s="202"/>
      <c r="AQ442" s="202"/>
      <c r="AR442" s="64"/>
    </row>
    <row r="443" spans="1:44" ht="15.75" customHeight="1" x14ac:dyDescent="0.2">
      <c r="A443" s="43"/>
      <c r="B443" s="43"/>
      <c r="C443" s="43"/>
      <c r="D443" s="43"/>
      <c r="E443" s="43"/>
      <c r="F443" s="43"/>
      <c r="G443" s="194"/>
      <c r="H443" s="194"/>
      <c r="I443" s="194"/>
      <c r="J443" s="196"/>
      <c r="K443" s="196"/>
      <c r="L443" s="196"/>
      <c r="M443" s="196"/>
      <c r="N443" s="196"/>
      <c r="O443" s="197"/>
      <c r="P443" s="197"/>
      <c r="Q443" s="197"/>
      <c r="R443" s="197"/>
      <c r="S443" s="197"/>
      <c r="T443" s="197"/>
      <c r="U443" s="198"/>
      <c r="V443" s="257"/>
      <c r="W443" s="200"/>
      <c r="X443" s="200"/>
      <c r="Y443" s="43"/>
      <c r="Z443" s="199"/>
      <c r="AA443" s="199"/>
      <c r="AB443" s="199"/>
      <c r="AC443" s="199"/>
      <c r="AD443" s="199"/>
      <c r="AE443" s="43"/>
      <c r="AF443" s="199"/>
      <c r="AG443" s="196"/>
      <c r="AH443" s="201"/>
      <c r="AI443" s="201"/>
      <c r="AJ443" s="201"/>
      <c r="AK443" s="43"/>
      <c r="AL443" s="196"/>
      <c r="AM443" s="43"/>
      <c r="AN443" s="43"/>
      <c r="AO443" s="64"/>
      <c r="AP443" s="202"/>
      <c r="AQ443" s="202"/>
      <c r="AR443" s="64"/>
    </row>
    <row r="444" spans="1:44" ht="15.75" customHeight="1" x14ac:dyDescent="0.2">
      <c r="A444" s="43"/>
      <c r="B444" s="43"/>
      <c r="C444" s="43"/>
      <c r="D444" s="43"/>
      <c r="E444" s="43"/>
      <c r="F444" s="43"/>
      <c r="G444" s="194"/>
      <c r="H444" s="194"/>
      <c r="I444" s="194"/>
      <c r="J444" s="196"/>
      <c r="K444" s="196"/>
      <c r="L444" s="196"/>
      <c r="M444" s="196"/>
      <c r="N444" s="196"/>
      <c r="O444" s="197"/>
      <c r="P444" s="197"/>
      <c r="Q444" s="197"/>
      <c r="R444" s="197"/>
      <c r="S444" s="197"/>
      <c r="T444" s="197"/>
      <c r="U444" s="198"/>
      <c r="V444" s="257"/>
      <c r="W444" s="200"/>
      <c r="X444" s="200"/>
      <c r="Y444" s="43"/>
      <c r="Z444" s="199"/>
      <c r="AA444" s="199"/>
      <c r="AB444" s="199"/>
      <c r="AC444" s="199"/>
      <c r="AD444" s="199"/>
      <c r="AE444" s="43"/>
      <c r="AF444" s="199"/>
      <c r="AG444" s="196"/>
      <c r="AH444" s="201"/>
      <c r="AI444" s="201"/>
      <c r="AJ444" s="201"/>
      <c r="AK444" s="43"/>
      <c r="AL444" s="196"/>
      <c r="AM444" s="43"/>
      <c r="AN444" s="43"/>
      <c r="AO444" s="64"/>
      <c r="AP444" s="202"/>
      <c r="AQ444" s="202"/>
      <c r="AR444" s="64"/>
    </row>
    <row r="445" spans="1:44" ht="15.75" customHeight="1" x14ac:dyDescent="0.2">
      <c r="A445" s="43"/>
      <c r="B445" s="43"/>
      <c r="C445" s="43"/>
      <c r="D445" s="43"/>
      <c r="E445" s="43"/>
      <c r="F445" s="43"/>
      <c r="G445" s="194"/>
      <c r="H445" s="194"/>
      <c r="I445" s="194"/>
      <c r="J445" s="196"/>
      <c r="K445" s="196"/>
      <c r="L445" s="196"/>
      <c r="M445" s="196"/>
      <c r="N445" s="196"/>
      <c r="O445" s="197"/>
      <c r="P445" s="197"/>
      <c r="Q445" s="197"/>
      <c r="R445" s="197"/>
      <c r="S445" s="197"/>
      <c r="T445" s="197"/>
      <c r="U445" s="198"/>
      <c r="V445" s="257"/>
      <c r="W445" s="200"/>
      <c r="X445" s="200"/>
      <c r="Y445" s="43"/>
      <c r="Z445" s="199"/>
      <c r="AA445" s="199"/>
      <c r="AB445" s="199"/>
      <c r="AC445" s="199"/>
      <c r="AD445" s="199"/>
      <c r="AE445" s="43"/>
      <c r="AF445" s="199"/>
      <c r="AG445" s="196"/>
      <c r="AH445" s="201"/>
      <c r="AI445" s="201"/>
      <c r="AJ445" s="201"/>
      <c r="AK445" s="43"/>
      <c r="AL445" s="196"/>
      <c r="AM445" s="43"/>
      <c r="AN445" s="43"/>
      <c r="AO445" s="64"/>
      <c r="AP445" s="202"/>
      <c r="AQ445" s="202"/>
      <c r="AR445" s="64"/>
    </row>
    <row r="446" spans="1:44" ht="15.75" customHeight="1" x14ac:dyDescent="0.2">
      <c r="A446" s="43"/>
      <c r="B446" s="43"/>
      <c r="C446" s="43"/>
      <c r="D446" s="43"/>
      <c r="E446" s="43"/>
      <c r="F446" s="43"/>
      <c r="G446" s="194"/>
      <c r="H446" s="194"/>
      <c r="I446" s="194"/>
      <c r="J446" s="196"/>
      <c r="K446" s="196"/>
      <c r="L446" s="196"/>
      <c r="M446" s="196"/>
      <c r="N446" s="196"/>
      <c r="O446" s="197"/>
      <c r="P446" s="197"/>
      <c r="Q446" s="197"/>
      <c r="R446" s="197"/>
      <c r="S446" s="197"/>
      <c r="T446" s="197"/>
      <c r="U446" s="198"/>
      <c r="V446" s="257"/>
      <c r="W446" s="200"/>
      <c r="X446" s="200"/>
      <c r="Y446" s="43"/>
      <c r="Z446" s="199"/>
      <c r="AA446" s="199"/>
      <c r="AB446" s="199"/>
      <c r="AC446" s="199"/>
      <c r="AD446" s="199"/>
      <c r="AE446" s="43"/>
      <c r="AF446" s="199"/>
      <c r="AG446" s="196"/>
      <c r="AH446" s="201"/>
      <c r="AI446" s="201"/>
      <c r="AJ446" s="201"/>
      <c r="AK446" s="43"/>
      <c r="AL446" s="196"/>
      <c r="AM446" s="43"/>
      <c r="AN446" s="43"/>
      <c r="AO446" s="64"/>
      <c r="AP446" s="202"/>
      <c r="AQ446" s="202"/>
      <c r="AR446" s="64"/>
    </row>
    <row r="447" spans="1:44" ht="15.75" customHeight="1" x14ac:dyDescent="0.2">
      <c r="A447" s="43"/>
      <c r="B447" s="43"/>
      <c r="C447" s="43"/>
      <c r="D447" s="43"/>
      <c r="E447" s="43"/>
      <c r="F447" s="43"/>
      <c r="G447" s="194"/>
      <c r="H447" s="194"/>
      <c r="I447" s="194"/>
      <c r="J447" s="196"/>
      <c r="K447" s="196"/>
      <c r="L447" s="196"/>
      <c r="M447" s="196"/>
      <c r="N447" s="196"/>
      <c r="O447" s="197"/>
      <c r="P447" s="197"/>
      <c r="Q447" s="197"/>
      <c r="R447" s="197"/>
      <c r="S447" s="197"/>
      <c r="T447" s="197"/>
      <c r="U447" s="198"/>
      <c r="V447" s="257"/>
      <c r="W447" s="200"/>
      <c r="X447" s="200"/>
      <c r="Y447" s="43"/>
      <c r="Z447" s="199"/>
      <c r="AA447" s="199"/>
      <c r="AB447" s="199"/>
      <c r="AC447" s="199"/>
      <c r="AD447" s="199"/>
      <c r="AE447" s="43"/>
      <c r="AF447" s="199"/>
      <c r="AG447" s="196"/>
      <c r="AH447" s="201"/>
      <c r="AI447" s="201"/>
      <c r="AJ447" s="201"/>
      <c r="AK447" s="43"/>
      <c r="AL447" s="196"/>
      <c r="AM447" s="43"/>
      <c r="AN447" s="43"/>
      <c r="AO447" s="64"/>
      <c r="AP447" s="202"/>
      <c r="AQ447" s="202"/>
      <c r="AR447" s="64"/>
    </row>
    <row r="448" spans="1:44" ht="15.75" customHeight="1" x14ac:dyDescent="0.2">
      <c r="A448" s="43"/>
      <c r="B448" s="43"/>
      <c r="C448" s="43"/>
      <c r="D448" s="43"/>
      <c r="E448" s="43"/>
      <c r="F448" s="43"/>
      <c r="G448" s="194"/>
      <c r="H448" s="194"/>
      <c r="I448" s="194"/>
      <c r="J448" s="196"/>
      <c r="K448" s="196"/>
      <c r="L448" s="196"/>
      <c r="M448" s="196"/>
      <c r="N448" s="196"/>
      <c r="O448" s="197"/>
      <c r="P448" s="197"/>
      <c r="Q448" s="197"/>
      <c r="R448" s="197"/>
      <c r="S448" s="197"/>
      <c r="T448" s="197"/>
      <c r="U448" s="198"/>
      <c r="V448" s="257"/>
      <c r="W448" s="200"/>
      <c r="X448" s="200"/>
      <c r="Y448" s="43"/>
      <c r="Z448" s="199"/>
      <c r="AA448" s="199"/>
      <c r="AB448" s="199"/>
      <c r="AC448" s="199"/>
      <c r="AD448" s="199"/>
      <c r="AE448" s="43"/>
      <c r="AF448" s="199"/>
      <c r="AG448" s="196"/>
      <c r="AH448" s="201"/>
      <c r="AI448" s="201"/>
      <c r="AJ448" s="201"/>
      <c r="AK448" s="43"/>
      <c r="AL448" s="196"/>
      <c r="AM448" s="43"/>
      <c r="AN448" s="43"/>
      <c r="AO448" s="64"/>
      <c r="AP448" s="202"/>
      <c r="AQ448" s="202"/>
      <c r="AR448" s="64"/>
    </row>
    <row r="449" spans="1:44" ht="15.75" customHeight="1" x14ac:dyDescent="0.2">
      <c r="A449" s="43"/>
      <c r="B449" s="43"/>
      <c r="C449" s="43"/>
      <c r="D449" s="43"/>
      <c r="E449" s="43"/>
      <c r="F449" s="43"/>
      <c r="G449" s="194"/>
      <c r="H449" s="194"/>
      <c r="I449" s="194"/>
      <c r="J449" s="196"/>
      <c r="K449" s="196"/>
      <c r="L449" s="196"/>
      <c r="M449" s="196"/>
      <c r="N449" s="196"/>
      <c r="O449" s="197"/>
      <c r="P449" s="197"/>
      <c r="Q449" s="197"/>
      <c r="R449" s="197"/>
      <c r="S449" s="197"/>
      <c r="T449" s="197"/>
      <c r="U449" s="198"/>
      <c r="V449" s="257"/>
      <c r="W449" s="200"/>
      <c r="X449" s="200"/>
      <c r="Y449" s="43"/>
      <c r="Z449" s="199"/>
      <c r="AA449" s="199"/>
      <c r="AB449" s="199"/>
      <c r="AC449" s="199"/>
      <c r="AD449" s="199"/>
      <c r="AE449" s="43"/>
      <c r="AF449" s="199"/>
      <c r="AG449" s="196"/>
      <c r="AH449" s="201"/>
      <c r="AI449" s="201"/>
      <c r="AJ449" s="201"/>
      <c r="AK449" s="43"/>
      <c r="AL449" s="196"/>
      <c r="AM449" s="43"/>
      <c r="AN449" s="43"/>
      <c r="AO449" s="64"/>
      <c r="AP449" s="202"/>
      <c r="AQ449" s="202"/>
      <c r="AR449" s="64"/>
    </row>
    <row r="450" spans="1:44" ht="15.75" customHeight="1" x14ac:dyDescent="0.2">
      <c r="A450" s="43"/>
      <c r="B450" s="43"/>
      <c r="C450" s="43"/>
      <c r="D450" s="43"/>
      <c r="E450" s="43"/>
      <c r="F450" s="43"/>
      <c r="G450" s="194"/>
      <c r="H450" s="194"/>
      <c r="I450" s="194"/>
      <c r="J450" s="196"/>
      <c r="K450" s="196"/>
      <c r="L450" s="196"/>
      <c r="M450" s="196"/>
      <c r="N450" s="196"/>
      <c r="O450" s="197"/>
      <c r="P450" s="197"/>
      <c r="Q450" s="197"/>
      <c r="R450" s="197"/>
      <c r="S450" s="197"/>
      <c r="T450" s="197"/>
      <c r="U450" s="198"/>
      <c r="V450" s="257"/>
      <c r="W450" s="200"/>
      <c r="X450" s="200"/>
      <c r="Y450" s="43"/>
      <c r="Z450" s="199"/>
      <c r="AA450" s="199"/>
      <c r="AB450" s="199"/>
      <c r="AC450" s="199"/>
      <c r="AD450" s="199"/>
      <c r="AE450" s="43"/>
      <c r="AF450" s="199"/>
      <c r="AG450" s="196"/>
      <c r="AH450" s="201"/>
      <c r="AI450" s="201"/>
      <c r="AJ450" s="201"/>
      <c r="AK450" s="43"/>
      <c r="AL450" s="196"/>
      <c r="AM450" s="43"/>
      <c r="AN450" s="43"/>
      <c r="AO450" s="64"/>
      <c r="AP450" s="202"/>
      <c r="AQ450" s="202"/>
      <c r="AR450" s="64"/>
    </row>
    <row r="451" spans="1:44" ht="15.75" customHeight="1" x14ac:dyDescent="0.2">
      <c r="A451" s="43"/>
      <c r="B451" s="43"/>
      <c r="C451" s="43"/>
      <c r="D451" s="43"/>
      <c r="E451" s="43"/>
      <c r="F451" s="43"/>
      <c r="G451" s="194"/>
      <c r="H451" s="194"/>
      <c r="I451" s="194"/>
      <c r="J451" s="196"/>
      <c r="K451" s="196"/>
      <c r="L451" s="196"/>
      <c r="M451" s="196"/>
      <c r="N451" s="196"/>
      <c r="O451" s="197"/>
      <c r="P451" s="197"/>
      <c r="Q451" s="197"/>
      <c r="R451" s="197"/>
      <c r="S451" s="197"/>
      <c r="T451" s="197"/>
      <c r="U451" s="198"/>
      <c r="V451" s="257"/>
      <c r="W451" s="200"/>
      <c r="X451" s="200"/>
      <c r="Y451" s="43"/>
      <c r="Z451" s="199"/>
      <c r="AA451" s="199"/>
      <c r="AB451" s="199"/>
      <c r="AC451" s="199"/>
      <c r="AD451" s="199"/>
      <c r="AE451" s="43"/>
      <c r="AF451" s="199"/>
      <c r="AG451" s="196"/>
      <c r="AH451" s="201"/>
      <c r="AI451" s="201"/>
      <c r="AJ451" s="201"/>
      <c r="AK451" s="43"/>
      <c r="AL451" s="196"/>
      <c r="AM451" s="43"/>
      <c r="AN451" s="43"/>
      <c r="AO451" s="64"/>
      <c r="AP451" s="202"/>
      <c r="AQ451" s="202"/>
      <c r="AR451" s="64"/>
    </row>
    <row r="452" spans="1:44" ht="15.75" customHeight="1" x14ac:dyDescent="0.2">
      <c r="A452" s="43"/>
      <c r="B452" s="43"/>
      <c r="C452" s="43"/>
      <c r="D452" s="43"/>
      <c r="E452" s="43"/>
      <c r="F452" s="43"/>
      <c r="G452" s="194"/>
      <c r="H452" s="194"/>
      <c r="I452" s="194"/>
      <c r="J452" s="196"/>
      <c r="K452" s="196"/>
      <c r="L452" s="196"/>
      <c r="M452" s="196"/>
      <c r="N452" s="196"/>
      <c r="O452" s="197"/>
      <c r="P452" s="197"/>
      <c r="Q452" s="197"/>
      <c r="R452" s="197"/>
      <c r="S452" s="197"/>
      <c r="T452" s="197"/>
      <c r="U452" s="198"/>
      <c r="V452" s="257"/>
      <c r="W452" s="200"/>
      <c r="X452" s="200"/>
      <c r="Y452" s="43"/>
      <c r="Z452" s="199"/>
      <c r="AA452" s="199"/>
      <c r="AB452" s="199"/>
      <c r="AC452" s="199"/>
      <c r="AD452" s="199"/>
      <c r="AE452" s="43"/>
      <c r="AF452" s="199"/>
      <c r="AG452" s="196"/>
      <c r="AH452" s="201"/>
      <c r="AI452" s="201"/>
      <c r="AJ452" s="201"/>
      <c r="AK452" s="43"/>
      <c r="AL452" s="196"/>
      <c r="AM452" s="43"/>
      <c r="AN452" s="43"/>
      <c r="AO452" s="64"/>
      <c r="AP452" s="202"/>
      <c r="AQ452" s="202"/>
      <c r="AR452" s="64"/>
    </row>
    <row r="453" spans="1:44" ht="15.75" customHeight="1" x14ac:dyDescent="0.2">
      <c r="A453" s="43"/>
      <c r="B453" s="43"/>
      <c r="C453" s="43"/>
      <c r="D453" s="43"/>
      <c r="E453" s="43"/>
      <c r="F453" s="43"/>
      <c r="G453" s="194"/>
      <c r="H453" s="194"/>
      <c r="I453" s="194"/>
      <c r="J453" s="196"/>
      <c r="K453" s="196"/>
      <c r="L453" s="196"/>
      <c r="M453" s="196"/>
      <c r="N453" s="196"/>
      <c r="O453" s="197"/>
      <c r="P453" s="197"/>
      <c r="Q453" s="197"/>
      <c r="R453" s="197"/>
      <c r="S453" s="197"/>
      <c r="T453" s="197"/>
      <c r="U453" s="198"/>
      <c r="V453" s="257"/>
      <c r="W453" s="200"/>
      <c r="X453" s="200"/>
      <c r="Y453" s="43"/>
      <c r="Z453" s="199"/>
      <c r="AA453" s="199"/>
      <c r="AB453" s="199"/>
      <c r="AC453" s="199"/>
      <c r="AD453" s="199"/>
      <c r="AE453" s="43"/>
      <c r="AF453" s="199"/>
      <c r="AG453" s="196"/>
      <c r="AH453" s="201"/>
      <c r="AI453" s="201"/>
      <c r="AJ453" s="201"/>
      <c r="AK453" s="43"/>
      <c r="AL453" s="196"/>
      <c r="AM453" s="43"/>
      <c r="AN453" s="43"/>
      <c r="AO453" s="64"/>
      <c r="AP453" s="202"/>
      <c r="AQ453" s="202"/>
      <c r="AR453" s="64"/>
    </row>
    <row r="454" spans="1:44" ht="15.75" customHeight="1" x14ac:dyDescent="0.2">
      <c r="A454" s="43"/>
      <c r="B454" s="43"/>
      <c r="C454" s="43"/>
      <c r="D454" s="43"/>
      <c r="E454" s="43"/>
      <c r="F454" s="43"/>
      <c r="G454" s="194"/>
      <c r="H454" s="194"/>
      <c r="I454" s="194"/>
      <c r="J454" s="196"/>
      <c r="K454" s="196"/>
      <c r="L454" s="196"/>
      <c r="M454" s="196"/>
      <c r="N454" s="196"/>
      <c r="O454" s="197"/>
      <c r="P454" s="197"/>
      <c r="Q454" s="197"/>
      <c r="R454" s="197"/>
      <c r="S454" s="197"/>
      <c r="T454" s="197"/>
      <c r="U454" s="198"/>
      <c r="V454" s="257"/>
      <c r="W454" s="200"/>
      <c r="X454" s="200"/>
      <c r="Y454" s="43"/>
      <c r="Z454" s="199"/>
      <c r="AA454" s="199"/>
      <c r="AB454" s="199"/>
      <c r="AC454" s="199"/>
      <c r="AD454" s="199"/>
      <c r="AE454" s="43"/>
      <c r="AF454" s="199"/>
      <c r="AG454" s="196"/>
      <c r="AH454" s="201"/>
      <c r="AI454" s="201"/>
      <c r="AJ454" s="201"/>
      <c r="AK454" s="43"/>
      <c r="AL454" s="196"/>
      <c r="AM454" s="43"/>
      <c r="AN454" s="43"/>
      <c r="AO454" s="64"/>
      <c r="AP454" s="202"/>
      <c r="AQ454" s="202"/>
      <c r="AR454" s="64"/>
    </row>
    <row r="455" spans="1:44" ht="15.75" customHeight="1" x14ac:dyDescent="0.2">
      <c r="A455" s="43"/>
      <c r="B455" s="43"/>
      <c r="C455" s="43"/>
      <c r="D455" s="43"/>
      <c r="E455" s="43"/>
      <c r="F455" s="43"/>
      <c r="G455" s="194"/>
      <c r="H455" s="194"/>
      <c r="I455" s="194"/>
      <c r="J455" s="196"/>
      <c r="K455" s="196"/>
      <c r="L455" s="196"/>
      <c r="M455" s="196"/>
      <c r="N455" s="196"/>
      <c r="O455" s="197"/>
      <c r="P455" s="197"/>
      <c r="Q455" s="197"/>
      <c r="R455" s="197"/>
      <c r="S455" s="197"/>
      <c r="T455" s="197"/>
      <c r="U455" s="198"/>
      <c r="V455" s="257"/>
      <c r="W455" s="200"/>
      <c r="X455" s="200"/>
      <c r="Y455" s="43"/>
      <c r="Z455" s="199"/>
      <c r="AA455" s="199"/>
      <c r="AB455" s="199"/>
      <c r="AC455" s="199"/>
      <c r="AD455" s="199"/>
      <c r="AE455" s="43"/>
      <c r="AF455" s="199"/>
      <c r="AG455" s="196"/>
      <c r="AH455" s="201"/>
      <c r="AI455" s="201"/>
      <c r="AJ455" s="201"/>
      <c r="AK455" s="43"/>
      <c r="AL455" s="196"/>
      <c r="AM455" s="43"/>
      <c r="AN455" s="43"/>
      <c r="AO455" s="64"/>
      <c r="AP455" s="202"/>
      <c r="AQ455" s="202"/>
      <c r="AR455" s="64"/>
    </row>
    <row r="456" spans="1:44" ht="15.75" customHeight="1" x14ac:dyDescent="0.2">
      <c r="A456" s="43"/>
      <c r="B456" s="43"/>
      <c r="C456" s="43"/>
      <c r="D456" s="43"/>
      <c r="E456" s="43"/>
      <c r="F456" s="43"/>
      <c r="G456" s="194"/>
      <c r="H456" s="194"/>
      <c r="I456" s="194"/>
      <c r="J456" s="196"/>
      <c r="K456" s="196"/>
      <c r="L456" s="196"/>
      <c r="M456" s="196"/>
      <c r="N456" s="196"/>
      <c r="O456" s="197"/>
      <c r="P456" s="197"/>
      <c r="Q456" s="197"/>
      <c r="R456" s="197"/>
      <c r="S456" s="197"/>
      <c r="T456" s="197"/>
      <c r="U456" s="198"/>
      <c r="V456" s="257"/>
      <c r="W456" s="200"/>
      <c r="X456" s="200"/>
      <c r="Y456" s="43"/>
      <c r="Z456" s="199"/>
      <c r="AA456" s="199"/>
      <c r="AB456" s="199"/>
      <c r="AC456" s="199"/>
      <c r="AD456" s="199"/>
      <c r="AE456" s="43"/>
      <c r="AF456" s="199"/>
      <c r="AG456" s="196"/>
      <c r="AH456" s="201"/>
      <c r="AI456" s="201"/>
      <c r="AJ456" s="201"/>
      <c r="AK456" s="43"/>
      <c r="AL456" s="196"/>
      <c r="AM456" s="43"/>
      <c r="AN456" s="43"/>
      <c r="AO456" s="64"/>
      <c r="AP456" s="202"/>
      <c r="AQ456" s="202"/>
      <c r="AR456" s="64"/>
    </row>
    <row r="457" spans="1:44" ht="15.75" customHeight="1" x14ac:dyDescent="0.2">
      <c r="A457" s="43"/>
      <c r="B457" s="43"/>
      <c r="C457" s="43"/>
      <c r="D457" s="43"/>
      <c r="E457" s="43"/>
      <c r="F457" s="43"/>
      <c r="G457" s="194"/>
      <c r="H457" s="194"/>
      <c r="I457" s="194"/>
      <c r="J457" s="196"/>
      <c r="K457" s="196"/>
      <c r="L457" s="196"/>
      <c r="M457" s="196"/>
      <c r="N457" s="196"/>
      <c r="O457" s="197"/>
      <c r="P457" s="197"/>
      <c r="Q457" s="197"/>
      <c r="R457" s="197"/>
      <c r="S457" s="197"/>
      <c r="T457" s="197"/>
      <c r="U457" s="198"/>
      <c r="V457" s="257"/>
      <c r="W457" s="200"/>
      <c r="X457" s="200"/>
      <c r="Y457" s="43"/>
      <c r="Z457" s="199"/>
      <c r="AA457" s="199"/>
      <c r="AB457" s="199"/>
      <c r="AC457" s="199"/>
      <c r="AD457" s="199"/>
      <c r="AE457" s="43"/>
      <c r="AF457" s="199"/>
      <c r="AG457" s="196"/>
      <c r="AH457" s="201"/>
      <c r="AI457" s="201"/>
      <c r="AJ457" s="201"/>
      <c r="AK457" s="43"/>
      <c r="AL457" s="196"/>
      <c r="AM457" s="43"/>
      <c r="AN457" s="43"/>
      <c r="AO457" s="64"/>
      <c r="AP457" s="202"/>
      <c r="AQ457" s="202"/>
      <c r="AR457" s="64"/>
    </row>
    <row r="458" spans="1:44" ht="15.75" customHeight="1" x14ac:dyDescent="0.2">
      <c r="A458" s="43"/>
      <c r="B458" s="43"/>
      <c r="C458" s="43"/>
      <c r="D458" s="43"/>
      <c r="E458" s="43"/>
      <c r="F458" s="43"/>
      <c r="G458" s="194"/>
      <c r="H458" s="194"/>
      <c r="I458" s="194"/>
      <c r="J458" s="196"/>
      <c r="K458" s="196"/>
      <c r="L458" s="196"/>
      <c r="M458" s="196"/>
      <c r="N458" s="196"/>
      <c r="O458" s="197"/>
      <c r="P458" s="197"/>
      <c r="Q458" s="197"/>
      <c r="R458" s="197"/>
      <c r="S458" s="197"/>
      <c r="T458" s="197"/>
      <c r="U458" s="198"/>
      <c r="V458" s="257"/>
      <c r="W458" s="200"/>
      <c r="X458" s="200"/>
      <c r="Y458" s="43"/>
      <c r="Z458" s="199"/>
      <c r="AA458" s="199"/>
      <c r="AB458" s="199"/>
      <c r="AC458" s="199"/>
      <c r="AD458" s="199"/>
      <c r="AE458" s="43"/>
      <c r="AF458" s="199"/>
      <c r="AG458" s="196"/>
      <c r="AH458" s="201"/>
      <c r="AI458" s="201"/>
      <c r="AJ458" s="201"/>
      <c r="AK458" s="43"/>
      <c r="AL458" s="196"/>
      <c r="AM458" s="43"/>
      <c r="AN458" s="43"/>
      <c r="AO458" s="64"/>
      <c r="AP458" s="202"/>
      <c r="AQ458" s="202"/>
      <c r="AR458" s="64"/>
    </row>
    <row r="459" spans="1:44" ht="15.75" customHeight="1" x14ac:dyDescent="0.2">
      <c r="A459" s="43"/>
      <c r="B459" s="43"/>
      <c r="C459" s="43"/>
      <c r="D459" s="43"/>
      <c r="E459" s="43"/>
      <c r="F459" s="43"/>
      <c r="G459" s="194"/>
      <c r="H459" s="194"/>
      <c r="I459" s="194"/>
      <c r="J459" s="196"/>
      <c r="K459" s="196"/>
      <c r="L459" s="196"/>
      <c r="M459" s="196"/>
      <c r="N459" s="196"/>
      <c r="O459" s="197"/>
      <c r="P459" s="197"/>
      <c r="Q459" s="197"/>
      <c r="R459" s="197"/>
      <c r="S459" s="197"/>
      <c r="T459" s="197"/>
      <c r="U459" s="198"/>
      <c r="V459" s="257"/>
      <c r="W459" s="200"/>
      <c r="X459" s="200"/>
      <c r="Y459" s="43"/>
      <c r="Z459" s="199"/>
      <c r="AA459" s="199"/>
      <c r="AB459" s="199"/>
      <c r="AC459" s="199"/>
      <c r="AD459" s="199"/>
      <c r="AE459" s="43"/>
      <c r="AF459" s="199"/>
      <c r="AG459" s="196"/>
      <c r="AH459" s="201"/>
      <c r="AI459" s="201"/>
      <c r="AJ459" s="201"/>
      <c r="AK459" s="43"/>
      <c r="AL459" s="196"/>
      <c r="AM459" s="43"/>
      <c r="AN459" s="43"/>
      <c r="AO459" s="64"/>
      <c r="AP459" s="202"/>
      <c r="AQ459" s="202"/>
      <c r="AR459" s="64"/>
    </row>
    <row r="460" spans="1:44" ht="15.75" customHeight="1" x14ac:dyDescent="0.2">
      <c r="A460" s="43"/>
      <c r="B460" s="43"/>
      <c r="C460" s="43"/>
      <c r="D460" s="43"/>
      <c r="E460" s="43"/>
      <c r="F460" s="43"/>
      <c r="G460" s="194"/>
      <c r="H460" s="194"/>
      <c r="I460" s="194"/>
      <c r="J460" s="196"/>
      <c r="K460" s="196"/>
      <c r="L460" s="196"/>
      <c r="M460" s="196"/>
      <c r="N460" s="196"/>
      <c r="O460" s="197"/>
      <c r="P460" s="197"/>
      <c r="Q460" s="197"/>
      <c r="R460" s="197"/>
      <c r="S460" s="197"/>
      <c r="T460" s="197"/>
      <c r="U460" s="198"/>
      <c r="V460" s="257"/>
      <c r="W460" s="200"/>
      <c r="X460" s="200"/>
      <c r="Y460" s="43"/>
      <c r="Z460" s="199"/>
      <c r="AA460" s="199"/>
      <c r="AB460" s="199"/>
      <c r="AC460" s="199"/>
      <c r="AD460" s="199"/>
      <c r="AE460" s="43"/>
      <c r="AF460" s="199"/>
      <c r="AG460" s="196"/>
      <c r="AH460" s="201"/>
      <c r="AI460" s="201"/>
      <c r="AJ460" s="201"/>
      <c r="AK460" s="43"/>
      <c r="AL460" s="196"/>
      <c r="AM460" s="43"/>
      <c r="AN460" s="43"/>
      <c r="AO460" s="64"/>
      <c r="AP460" s="202"/>
      <c r="AQ460" s="202"/>
      <c r="AR460" s="64"/>
    </row>
    <row r="461" spans="1:44" ht="15.75" customHeight="1" x14ac:dyDescent="0.2">
      <c r="A461" s="43"/>
      <c r="B461" s="43"/>
      <c r="C461" s="43"/>
      <c r="D461" s="43"/>
      <c r="E461" s="43"/>
      <c r="F461" s="43"/>
      <c r="G461" s="194"/>
      <c r="H461" s="194"/>
      <c r="I461" s="194"/>
      <c r="J461" s="196"/>
      <c r="K461" s="196"/>
      <c r="L461" s="196"/>
      <c r="M461" s="196"/>
      <c r="N461" s="196"/>
      <c r="O461" s="197"/>
      <c r="P461" s="197"/>
      <c r="Q461" s="197"/>
      <c r="R461" s="197"/>
      <c r="S461" s="197"/>
      <c r="T461" s="197"/>
      <c r="U461" s="198"/>
      <c r="V461" s="257"/>
      <c r="W461" s="200"/>
      <c r="X461" s="200"/>
      <c r="Y461" s="43"/>
      <c r="Z461" s="199"/>
      <c r="AA461" s="199"/>
      <c r="AB461" s="199"/>
      <c r="AC461" s="199"/>
      <c r="AD461" s="199"/>
      <c r="AE461" s="43"/>
      <c r="AF461" s="199"/>
      <c r="AG461" s="196"/>
      <c r="AH461" s="201"/>
      <c r="AI461" s="201"/>
      <c r="AJ461" s="201"/>
      <c r="AK461" s="43"/>
      <c r="AL461" s="196"/>
      <c r="AM461" s="43"/>
      <c r="AN461" s="43"/>
      <c r="AO461" s="64"/>
      <c r="AP461" s="202"/>
      <c r="AQ461" s="202"/>
      <c r="AR461" s="64"/>
    </row>
    <row r="462" spans="1:44" ht="15.75" customHeight="1" x14ac:dyDescent="0.2">
      <c r="A462" s="43"/>
      <c r="B462" s="43"/>
      <c r="C462" s="43"/>
      <c r="D462" s="43"/>
      <c r="E462" s="43"/>
      <c r="F462" s="43"/>
      <c r="G462" s="194"/>
      <c r="H462" s="194"/>
      <c r="I462" s="194"/>
      <c r="J462" s="196"/>
      <c r="K462" s="196"/>
      <c r="L462" s="196"/>
      <c r="M462" s="196"/>
      <c r="N462" s="196"/>
      <c r="O462" s="197"/>
      <c r="P462" s="197"/>
      <c r="Q462" s="197"/>
      <c r="R462" s="197"/>
      <c r="S462" s="197"/>
      <c r="T462" s="197"/>
      <c r="U462" s="198"/>
      <c r="V462" s="257"/>
      <c r="W462" s="200"/>
      <c r="X462" s="200"/>
      <c r="Y462" s="43"/>
      <c r="Z462" s="199"/>
      <c r="AA462" s="199"/>
      <c r="AB462" s="199"/>
      <c r="AC462" s="199"/>
      <c r="AD462" s="199"/>
      <c r="AE462" s="43"/>
      <c r="AF462" s="199"/>
      <c r="AG462" s="196"/>
      <c r="AH462" s="201"/>
      <c r="AI462" s="201"/>
      <c r="AJ462" s="201"/>
      <c r="AK462" s="43"/>
      <c r="AL462" s="196"/>
      <c r="AM462" s="43"/>
      <c r="AN462" s="43"/>
      <c r="AO462" s="64"/>
      <c r="AP462" s="202"/>
      <c r="AQ462" s="202"/>
      <c r="AR462" s="64"/>
    </row>
    <row r="463" spans="1:44" ht="15.75" customHeight="1" x14ac:dyDescent="0.2">
      <c r="A463" s="43"/>
      <c r="B463" s="43"/>
      <c r="C463" s="43"/>
      <c r="D463" s="43"/>
      <c r="E463" s="43"/>
      <c r="F463" s="43"/>
      <c r="G463" s="194"/>
      <c r="H463" s="194"/>
      <c r="I463" s="194"/>
      <c r="J463" s="196"/>
      <c r="K463" s="196"/>
      <c r="L463" s="196"/>
      <c r="M463" s="196"/>
      <c r="N463" s="196"/>
      <c r="O463" s="197"/>
      <c r="P463" s="197"/>
      <c r="Q463" s="197"/>
      <c r="R463" s="197"/>
      <c r="S463" s="197"/>
      <c r="T463" s="197"/>
      <c r="U463" s="198"/>
      <c r="V463" s="257"/>
      <c r="W463" s="200"/>
      <c r="X463" s="200"/>
      <c r="Y463" s="43"/>
      <c r="Z463" s="199"/>
      <c r="AA463" s="199"/>
      <c r="AB463" s="199"/>
      <c r="AC463" s="199"/>
      <c r="AD463" s="199"/>
      <c r="AE463" s="43"/>
      <c r="AF463" s="199"/>
      <c r="AG463" s="196"/>
      <c r="AH463" s="201"/>
      <c r="AI463" s="201"/>
      <c r="AJ463" s="201"/>
      <c r="AK463" s="43"/>
      <c r="AL463" s="196"/>
      <c r="AM463" s="43"/>
      <c r="AN463" s="43"/>
      <c r="AO463" s="64"/>
      <c r="AP463" s="202"/>
      <c r="AQ463" s="202"/>
      <c r="AR463" s="64"/>
    </row>
    <row r="464" spans="1:44" ht="15.75" customHeight="1" x14ac:dyDescent="0.2">
      <c r="A464" s="43"/>
      <c r="B464" s="43"/>
      <c r="C464" s="43"/>
      <c r="D464" s="43"/>
      <c r="E464" s="43"/>
      <c r="F464" s="43"/>
      <c r="G464" s="194"/>
      <c r="H464" s="194"/>
      <c r="I464" s="194"/>
      <c r="J464" s="196"/>
      <c r="K464" s="196"/>
      <c r="L464" s="196"/>
      <c r="M464" s="196"/>
      <c r="N464" s="196"/>
      <c r="O464" s="197"/>
      <c r="P464" s="197"/>
      <c r="Q464" s="197"/>
      <c r="R464" s="197"/>
      <c r="S464" s="197"/>
      <c r="T464" s="197"/>
      <c r="U464" s="198"/>
      <c r="V464" s="257"/>
      <c r="W464" s="200"/>
      <c r="X464" s="200"/>
      <c r="Y464" s="43"/>
      <c r="Z464" s="199"/>
      <c r="AA464" s="199"/>
      <c r="AB464" s="199"/>
      <c r="AC464" s="199"/>
      <c r="AD464" s="199"/>
      <c r="AE464" s="43"/>
      <c r="AF464" s="199"/>
      <c r="AG464" s="196"/>
      <c r="AH464" s="201"/>
      <c r="AI464" s="201"/>
      <c r="AJ464" s="201"/>
      <c r="AK464" s="43"/>
      <c r="AL464" s="196"/>
      <c r="AM464" s="43"/>
      <c r="AN464" s="43"/>
      <c r="AO464" s="64"/>
      <c r="AP464" s="202"/>
      <c r="AQ464" s="202"/>
      <c r="AR464" s="64"/>
    </row>
    <row r="465" spans="1:44" ht="15.75" customHeight="1" x14ac:dyDescent="0.2">
      <c r="A465" s="43"/>
      <c r="B465" s="43"/>
      <c r="C465" s="43"/>
      <c r="D465" s="43"/>
      <c r="E465" s="43"/>
      <c r="F465" s="43"/>
      <c r="G465" s="194"/>
      <c r="H465" s="194"/>
      <c r="I465" s="194"/>
      <c r="J465" s="196"/>
      <c r="K465" s="196"/>
      <c r="L465" s="196"/>
      <c r="M465" s="196"/>
      <c r="N465" s="196"/>
      <c r="O465" s="197"/>
      <c r="P465" s="197"/>
      <c r="Q465" s="197"/>
      <c r="R465" s="197"/>
      <c r="S465" s="197"/>
      <c r="T465" s="197"/>
      <c r="U465" s="198"/>
      <c r="V465" s="257"/>
      <c r="W465" s="200"/>
      <c r="X465" s="200"/>
      <c r="Y465" s="43"/>
      <c r="Z465" s="199"/>
      <c r="AA465" s="199"/>
      <c r="AB465" s="199"/>
      <c r="AC465" s="199"/>
      <c r="AD465" s="199"/>
      <c r="AE465" s="43"/>
      <c r="AF465" s="199"/>
      <c r="AG465" s="196"/>
      <c r="AH465" s="201"/>
      <c r="AI465" s="201"/>
      <c r="AJ465" s="201"/>
      <c r="AK465" s="43"/>
      <c r="AL465" s="196"/>
      <c r="AM465" s="43"/>
      <c r="AN465" s="43"/>
      <c r="AO465" s="64"/>
      <c r="AP465" s="202"/>
      <c r="AQ465" s="202"/>
      <c r="AR465" s="64"/>
    </row>
    <row r="466" spans="1:44" ht="15.75" customHeight="1" x14ac:dyDescent="0.2">
      <c r="A466" s="43"/>
      <c r="B466" s="43"/>
      <c r="C466" s="43"/>
      <c r="D466" s="43"/>
      <c r="E466" s="43"/>
      <c r="F466" s="43"/>
      <c r="G466" s="194"/>
      <c r="H466" s="194"/>
      <c r="I466" s="194"/>
      <c r="J466" s="196"/>
      <c r="K466" s="196"/>
      <c r="L466" s="196"/>
      <c r="M466" s="196"/>
      <c r="N466" s="196"/>
      <c r="O466" s="197"/>
      <c r="P466" s="197"/>
      <c r="Q466" s="197"/>
      <c r="R466" s="197"/>
      <c r="S466" s="197"/>
      <c r="T466" s="197"/>
      <c r="U466" s="198"/>
      <c r="V466" s="257"/>
      <c r="W466" s="200"/>
      <c r="X466" s="200"/>
      <c r="Y466" s="43"/>
      <c r="Z466" s="199"/>
      <c r="AA466" s="199"/>
      <c r="AB466" s="199"/>
      <c r="AC466" s="199"/>
      <c r="AD466" s="199"/>
      <c r="AE466" s="43"/>
      <c r="AF466" s="199"/>
      <c r="AG466" s="196"/>
      <c r="AH466" s="201"/>
      <c r="AI466" s="201"/>
      <c r="AJ466" s="201"/>
      <c r="AK466" s="43"/>
      <c r="AL466" s="196"/>
      <c r="AM466" s="43"/>
      <c r="AN466" s="43"/>
      <c r="AO466" s="64"/>
      <c r="AP466" s="202"/>
      <c r="AQ466" s="202"/>
      <c r="AR466" s="64"/>
    </row>
    <row r="467" spans="1:44" ht="15.75" customHeight="1" x14ac:dyDescent="0.2">
      <c r="A467" s="43"/>
      <c r="B467" s="43"/>
      <c r="C467" s="43"/>
      <c r="D467" s="43"/>
      <c r="E467" s="43"/>
      <c r="F467" s="43"/>
      <c r="G467" s="194"/>
      <c r="H467" s="194"/>
      <c r="I467" s="194"/>
      <c r="J467" s="196"/>
      <c r="K467" s="196"/>
      <c r="L467" s="196"/>
      <c r="M467" s="196"/>
      <c r="N467" s="196"/>
      <c r="O467" s="197"/>
      <c r="P467" s="197"/>
      <c r="Q467" s="197"/>
      <c r="R467" s="197"/>
      <c r="S467" s="197"/>
      <c r="T467" s="197"/>
      <c r="U467" s="198"/>
      <c r="V467" s="257"/>
      <c r="W467" s="200"/>
      <c r="X467" s="200"/>
      <c r="Y467" s="43"/>
      <c r="Z467" s="199"/>
      <c r="AA467" s="199"/>
      <c r="AB467" s="199"/>
      <c r="AC467" s="199"/>
      <c r="AD467" s="199"/>
      <c r="AE467" s="43"/>
      <c r="AF467" s="199"/>
      <c r="AG467" s="196"/>
      <c r="AH467" s="201"/>
      <c r="AI467" s="201"/>
      <c r="AJ467" s="201"/>
      <c r="AK467" s="43"/>
      <c r="AL467" s="196"/>
      <c r="AM467" s="43"/>
      <c r="AN467" s="43"/>
      <c r="AO467" s="64"/>
      <c r="AP467" s="202"/>
      <c r="AQ467" s="202"/>
      <c r="AR467" s="64"/>
    </row>
    <row r="468" spans="1:44" ht="15.75" customHeight="1" x14ac:dyDescent="0.2">
      <c r="A468" s="43"/>
      <c r="B468" s="43"/>
      <c r="C468" s="43"/>
      <c r="D468" s="43"/>
      <c r="E468" s="43"/>
      <c r="F468" s="43"/>
      <c r="G468" s="194"/>
      <c r="H468" s="194"/>
      <c r="I468" s="194"/>
      <c r="J468" s="196"/>
      <c r="K468" s="196"/>
      <c r="L468" s="196"/>
      <c r="M468" s="196"/>
      <c r="N468" s="196"/>
      <c r="O468" s="197"/>
      <c r="P468" s="197"/>
      <c r="Q468" s="197"/>
      <c r="R468" s="197"/>
      <c r="S468" s="197"/>
      <c r="T468" s="197"/>
      <c r="U468" s="198"/>
      <c r="V468" s="257"/>
      <c r="W468" s="200"/>
      <c r="X468" s="200"/>
      <c r="Y468" s="43"/>
      <c r="Z468" s="199"/>
      <c r="AA468" s="199"/>
      <c r="AB468" s="199"/>
      <c r="AC468" s="199"/>
      <c r="AD468" s="199"/>
      <c r="AE468" s="43"/>
      <c r="AF468" s="199"/>
      <c r="AG468" s="196"/>
      <c r="AH468" s="201"/>
      <c r="AI468" s="201"/>
      <c r="AJ468" s="201"/>
      <c r="AK468" s="43"/>
      <c r="AL468" s="196"/>
      <c r="AM468" s="43"/>
      <c r="AN468" s="43"/>
      <c r="AO468" s="64"/>
      <c r="AP468" s="202"/>
      <c r="AQ468" s="202"/>
      <c r="AR468" s="64"/>
    </row>
    <row r="469" spans="1:44" ht="15.75" customHeight="1" x14ac:dyDescent="0.2">
      <c r="A469" s="43"/>
      <c r="B469" s="43"/>
      <c r="C469" s="43"/>
      <c r="D469" s="43"/>
      <c r="E469" s="43"/>
      <c r="F469" s="43"/>
      <c r="G469" s="194"/>
      <c r="H469" s="194"/>
      <c r="I469" s="194"/>
      <c r="J469" s="196"/>
      <c r="K469" s="196"/>
      <c r="L469" s="196"/>
      <c r="M469" s="196"/>
      <c r="N469" s="196"/>
      <c r="O469" s="197"/>
      <c r="P469" s="197"/>
      <c r="Q469" s="197"/>
      <c r="R469" s="197"/>
      <c r="S469" s="197"/>
      <c r="T469" s="197"/>
      <c r="U469" s="198"/>
      <c r="V469" s="257"/>
      <c r="W469" s="200"/>
      <c r="X469" s="200"/>
      <c r="Y469" s="43"/>
      <c r="Z469" s="199"/>
      <c r="AA469" s="199"/>
      <c r="AB469" s="199"/>
      <c r="AC469" s="199"/>
      <c r="AD469" s="199"/>
      <c r="AE469" s="43"/>
      <c r="AF469" s="199"/>
      <c r="AG469" s="196"/>
      <c r="AH469" s="201"/>
      <c r="AI469" s="201"/>
      <c r="AJ469" s="201"/>
      <c r="AK469" s="43"/>
      <c r="AL469" s="196"/>
      <c r="AM469" s="43"/>
      <c r="AN469" s="43"/>
      <c r="AO469" s="64"/>
      <c r="AP469" s="202"/>
      <c r="AQ469" s="202"/>
      <c r="AR469" s="64"/>
    </row>
    <row r="470" spans="1:44" ht="15.75" customHeight="1" x14ac:dyDescent="0.2">
      <c r="A470" s="43"/>
      <c r="B470" s="43"/>
      <c r="C470" s="43"/>
      <c r="D470" s="43"/>
      <c r="E470" s="43"/>
      <c r="F470" s="43"/>
      <c r="G470" s="194"/>
      <c r="H470" s="194"/>
      <c r="I470" s="194"/>
      <c r="J470" s="196"/>
      <c r="K470" s="196"/>
      <c r="L470" s="196"/>
      <c r="M470" s="196"/>
      <c r="N470" s="196"/>
      <c r="O470" s="197"/>
      <c r="P470" s="197"/>
      <c r="Q470" s="197"/>
      <c r="R470" s="197"/>
      <c r="S470" s="197"/>
      <c r="T470" s="197"/>
      <c r="U470" s="198"/>
      <c r="V470" s="257"/>
      <c r="W470" s="200"/>
      <c r="X470" s="200"/>
      <c r="Y470" s="43"/>
      <c r="Z470" s="199"/>
      <c r="AA470" s="199"/>
      <c r="AB470" s="199"/>
      <c r="AC470" s="199"/>
      <c r="AD470" s="199"/>
      <c r="AE470" s="43"/>
      <c r="AF470" s="199"/>
      <c r="AG470" s="196"/>
      <c r="AH470" s="201"/>
      <c r="AI470" s="201"/>
      <c r="AJ470" s="201"/>
      <c r="AK470" s="43"/>
      <c r="AL470" s="196"/>
      <c r="AM470" s="43"/>
      <c r="AN470" s="43"/>
      <c r="AO470" s="64"/>
      <c r="AP470" s="202"/>
      <c r="AQ470" s="202"/>
      <c r="AR470" s="64"/>
    </row>
    <row r="471" spans="1:44" ht="15.75" customHeight="1" x14ac:dyDescent="0.2">
      <c r="A471" s="43"/>
      <c r="B471" s="43"/>
      <c r="C471" s="43"/>
      <c r="D471" s="43"/>
      <c r="E471" s="43"/>
      <c r="F471" s="43"/>
      <c r="G471" s="194"/>
      <c r="H471" s="194"/>
      <c r="I471" s="194"/>
      <c r="J471" s="196"/>
      <c r="K471" s="196"/>
      <c r="L471" s="196"/>
      <c r="M471" s="196"/>
      <c r="N471" s="196"/>
      <c r="O471" s="197"/>
      <c r="P471" s="197"/>
      <c r="Q471" s="197"/>
      <c r="R471" s="197"/>
      <c r="S471" s="197"/>
      <c r="T471" s="197"/>
      <c r="U471" s="198"/>
      <c r="V471" s="257"/>
      <c r="W471" s="200"/>
      <c r="X471" s="200"/>
      <c r="Y471" s="43"/>
      <c r="Z471" s="199"/>
      <c r="AA471" s="199"/>
      <c r="AB471" s="199"/>
      <c r="AC471" s="199"/>
      <c r="AD471" s="199"/>
      <c r="AE471" s="43"/>
      <c r="AF471" s="199"/>
      <c r="AG471" s="196"/>
      <c r="AH471" s="201"/>
      <c r="AI471" s="201"/>
      <c r="AJ471" s="201"/>
      <c r="AK471" s="43"/>
      <c r="AL471" s="196"/>
      <c r="AM471" s="43"/>
      <c r="AN471" s="43"/>
      <c r="AO471" s="64"/>
      <c r="AP471" s="202"/>
      <c r="AQ471" s="202"/>
      <c r="AR471" s="64"/>
    </row>
    <row r="472" spans="1:44" ht="15.75" customHeight="1" x14ac:dyDescent="0.2">
      <c r="A472" s="43"/>
      <c r="B472" s="43"/>
      <c r="C472" s="43"/>
      <c r="D472" s="43"/>
      <c r="E472" s="43"/>
      <c r="F472" s="43"/>
      <c r="G472" s="194"/>
      <c r="H472" s="194"/>
      <c r="I472" s="194"/>
      <c r="J472" s="196"/>
      <c r="K472" s="196"/>
      <c r="L472" s="196"/>
      <c r="M472" s="196"/>
      <c r="N472" s="196"/>
      <c r="O472" s="197"/>
      <c r="P472" s="197"/>
      <c r="Q472" s="197"/>
      <c r="R472" s="197"/>
      <c r="S472" s="197"/>
      <c r="T472" s="197"/>
      <c r="U472" s="198"/>
      <c r="V472" s="257"/>
      <c r="W472" s="200"/>
      <c r="X472" s="200"/>
      <c r="Y472" s="43"/>
      <c r="Z472" s="199"/>
      <c r="AA472" s="199"/>
      <c r="AB472" s="199"/>
      <c r="AC472" s="199"/>
      <c r="AD472" s="199"/>
      <c r="AE472" s="43"/>
      <c r="AF472" s="199"/>
      <c r="AG472" s="196"/>
      <c r="AH472" s="201"/>
      <c r="AI472" s="201"/>
      <c r="AJ472" s="201"/>
      <c r="AK472" s="43"/>
      <c r="AL472" s="196"/>
      <c r="AM472" s="43"/>
      <c r="AN472" s="43"/>
      <c r="AO472" s="64"/>
      <c r="AP472" s="202"/>
      <c r="AQ472" s="202"/>
      <c r="AR472" s="64"/>
    </row>
    <row r="473" spans="1:44" ht="15.75" customHeight="1" x14ac:dyDescent="0.2">
      <c r="A473" s="43"/>
      <c r="B473" s="43"/>
      <c r="C473" s="43"/>
      <c r="D473" s="43"/>
      <c r="E473" s="43"/>
      <c r="F473" s="43"/>
      <c r="G473" s="194"/>
      <c r="H473" s="194"/>
      <c r="I473" s="194"/>
      <c r="J473" s="196"/>
      <c r="K473" s="196"/>
      <c r="L473" s="196"/>
      <c r="M473" s="196"/>
      <c r="N473" s="196"/>
      <c r="O473" s="197"/>
      <c r="P473" s="197"/>
      <c r="Q473" s="197"/>
      <c r="R473" s="197"/>
      <c r="S473" s="197"/>
      <c r="T473" s="197"/>
      <c r="U473" s="198"/>
      <c r="V473" s="257"/>
      <c r="W473" s="200"/>
      <c r="X473" s="200"/>
      <c r="Y473" s="43"/>
      <c r="Z473" s="199"/>
      <c r="AA473" s="199"/>
      <c r="AB473" s="199"/>
      <c r="AC473" s="199"/>
      <c r="AD473" s="199"/>
      <c r="AE473" s="43"/>
      <c r="AF473" s="199"/>
      <c r="AG473" s="196"/>
      <c r="AH473" s="201"/>
      <c r="AI473" s="201"/>
      <c r="AJ473" s="201"/>
      <c r="AK473" s="43"/>
      <c r="AL473" s="196"/>
      <c r="AM473" s="43"/>
      <c r="AN473" s="43"/>
      <c r="AO473" s="64"/>
      <c r="AP473" s="202"/>
      <c r="AQ473" s="202"/>
      <c r="AR473" s="64"/>
    </row>
    <row r="474" spans="1:44" ht="15.75" customHeight="1" x14ac:dyDescent="0.2">
      <c r="A474" s="43"/>
      <c r="B474" s="43"/>
      <c r="C474" s="43"/>
      <c r="D474" s="43"/>
      <c r="E474" s="43"/>
      <c r="F474" s="43"/>
      <c r="G474" s="194"/>
      <c r="H474" s="194"/>
      <c r="I474" s="194"/>
      <c r="J474" s="196"/>
      <c r="K474" s="196"/>
      <c r="L474" s="196"/>
      <c r="M474" s="196"/>
      <c r="N474" s="196"/>
      <c r="O474" s="197"/>
      <c r="P474" s="197"/>
      <c r="Q474" s="197"/>
      <c r="R474" s="197"/>
      <c r="S474" s="197"/>
      <c r="T474" s="197"/>
      <c r="U474" s="198"/>
      <c r="V474" s="257"/>
      <c r="W474" s="200"/>
      <c r="X474" s="200"/>
      <c r="Y474" s="43"/>
      <c r="Z474" s="199"/>
      <c r="AA474" s="199"/>
      <c r="AB474" s="199"/>
      <c r="AC474" s="199"/>
      <c r="AD474" s="199"/>
      <c r="AE474" s="43"/>
      <c r="AF474" s="199"/>
      <c r="AG474" s="196"/>
      <c r="AH474" s="201"/>
      <c r="AI474" s="201"/>
      <c r="AJ474" s="201"/>
      <c r="AK474" s="43"/>
      <c r="AL474" s="196"/>
      <c r="AM474" s="43"/>
      <c r="AN474" s="43"/>
      <c r="AO474" s="64"/>
      <c r="AP474" s="202"/>
      <c r="AQ474" s="202"/>
      <c r="AR474" s="64"/>
    </row>
    <row r="475" spans="1:44" ht="15.75" customHeight="1" x14ac:dyDescent="0.2">
      <c r="A475" s="43"/>
      <c r="B475" s="43"/>
      <c r="C475" s="43"/>
      <c r="D475" s="43"/>
      <c r="E475" s="43"/>
      <c r="F475" s="43"/>
      <c r="G475" s="194"/>
      <c r="H475" s="194"/>
      <c r="I475" s="194"/>
      <c r="J475" s="196"/>
      <c r="K475" s="196"/>
      <c r="L475" s="196"/>
      <c r="M475" s="196"/>
      <c r="N475" s="196"/>
      <c r="O475" s="197"/>
      <c r="P475" s="197"/>
      <c r="Q475" s="197"/>
      <c r="R475" s="197"/>
      <c r="S475" s="197"/>
      <c r="T475" s="197"/>
      <c r="U475" s="198"/>
      <c r="V475" s="257"/>
      <c r="W475" s="200"/>
      <c r="X475" s="200"/>
      <c r="Y475" s="43"/>
      <c r="Z475" s="199"/>
      <c r="AA475" s="199"/>
      <c r="AB475" s="199"/>
      <c r="AC475" s="199"/>
      <c r="AD475" s="199"/>
      <c r="AE475" s="43"/>
      <c r="AF475" s="199"/>
      <c r="AG475" s="196"/>
      <c r="AH475" s="201"/>
      <c r="AI475" s="201"/>
      <c r="AJ475" s="201"/>
      <c r="AK475" s="43"/>
      <c r="AL475" s="196"/>
      <c r="AM475" s="43"/>
      <c r="AN475" s="43"/>
      <c r="AO475" s="64"/>
      <c r="AP475" s="202"/>
      <c r="AQ475" s="202"/>
      <c r="AR475" s="64"/>
    </row>
    <row r="476" spans="1:44" ht="15.75" customHeight="1" x14ac:dyDescent="0.2">
      <c r="A476" s="43"/>
      <c r="B476" s="43"/>
      <c r="C476" s="43"/>
      <c r="D476" s="43"/>
      <c r="E476" s="43"/>
      <c r="F476" s="43"/>
      <c r="G476" s="194"/>
      <c r="H476" s="194"/>
      <c r="I476" s="194"/>
      <c r="J476" s="196"/>
      <c r="K476" s="196"/>
      <c r="L476" s="196"/>
      <c r="M476" s="196"/>
      <c r="N476" s="196"/>
      <c r="O476" s="197"/>
      <c r="P476" s="197"/>
      <c r="Q476" s="197"/>
      <c r="R476" s="197"/>
      <c r="S476" s="197"/>
      <c r="T476" s="197"/>
      <c r="U476" s="198"/>
      <c r="V476" s="257"/>
      <c r="W476" s="200"/>
      <c r="X476" s="200"/>
      <c r="Y476" s="43"/>
      <c r="Z476" s="199"/>
      <c r="AA476" s="199"/>
      <c r="AB476" s="199"/>
      <c r="AC476" s="199"/>
      <c r="AD476" s="199"/>
      <c r="AE476" s="43"/>
      <c r="AF476" s="199"/>
      <c r="AG476" s="196"/>
      <c r="AH476" s="201"/>
      <c r="AI476" s="201"/>
      <c r="AJ476" s="201"/>
      <c r="AK476" s="43"/>
      <c r="AL476" s="196"/>
      <c r="AM476" s="43"/>
      <c r="AN476" s="43"/>
      <c r="AO476" s="64"/>
      <c r="AP476" s="202"/>
      <c r="AQ476" s="202"/>
      <c r="AR476" s="64"/>
    </row>
    <row r="477" spans="1:44" ht="15.75" customHeight="1" x14ac:dyDescent="0.2">
      <c r="A477" s="43"/>
      <c r="B477" s="43"/>
      <c r="C477" s="43"/>
      <c r="D477" s="43"/>
      <c r="E477" s="43"/>
      <c r="F477" s="43"/>
      <c r="G477" s="194"/>
      <c r="H477" s="194"/>
      <c r="I477" s="194"/>
      <c r="J477" s="196"/>
      <c r="K477" s="196"/>
      <c r="L477" s="196"/>
      <c r="M477" s="196"/>
      <c r="N477" s="196"/>
      <c r="O477" s="197"/>
      <c r="P477" s="197"/>
      <c r="Q477" s="197"/>
      <c r="R477" s="197"/>
      <c r="S477" s="197"/>
      <c r="T477" s="197"/>
      <c r="U477" s="198"/>
      <c r="V477" s="257"/>
      <c r="W477" s="200"/>
      <c r="X477" s="200"/>
      <c r="Y477" s="43"/>
      <c r="Z477" s="199"/>
      <c r="AA477" s="199"/>
      <c r="AB477" s="199"/>
      <c r="AC477" s="199"/>
      <c r="AD477" s="199"/>
      <c r="AE477" s="43"/>
      <c r="AF477" s="199"/>
      <c r="AG477" s="196"/>
      <c r="AH477" s="201"/>
      <c r="AI477" s="201"/>
      <c r="AJ477" s="201"/>
      <c r="AK477" s="43"/>
      <c r="AL477" s="196"/>
      <c r="AM477" s="43"/>
      <c r="AN477" s="43"/>
      <c r="AO477" s="64"/>
      <c r="AP477" s="202"/>
      <c r="AQ477" s="202"/>
      <c r="AR477" s="64"/>
    </row>
    <row r="478" spans="1:44" ht="15.75" customHeight="1" x14ac:dyDescent="0.2">
      <c r="A478" s="43"/>
      <c r="B478" s="43"/>
      <c r="C478" s="43"/>
      <c r="D478" s="43"/>
      <c r="E478" s="43"/>
      <c r="F478" s="43"/>
      <c r="G478" s="194"/>
      <c r="H478" s="194"/>
      <c r="I478" s="194"/>
      <c r="J478" s="196"/>
      <c r="K478" s="196"/>
      <c r="L478" s="196"/>
      <c r="M478" s="196"/>
      <c r="N478" s="196"/>
      <c r="O478" s="197"/>
      <c r="P478" s="197"/>
      <c r="Q478" s="197"/>
      <c r="R478" s="197"/>
      <c r="S478" s="197"/>
      <c r="T478" s="197"/>
      <c r="U478" s="198"/>
      <c r="V478" s="257"/>
      <c r="W478" s="200"/>
      <c r="X478" s="200"/>
      <c r="Y478" s="43"/>
      <c r="Z478" s="199"/>
      <c r="AA478" s="199"/>
      <c r="AB478" s="199"/>
      <c r="AC478" s="199"/>
      <c r="AD478" s="199"/>
      <c r="AE478" s="43"/>
      <c r="AF478" s="199"/>
      <c r="AG478" s="196"/>
      <c r="AH478" s="201"/>
      <c r="AI478" s="201"/>
      <c r="AJ478" s="201"/>
      <c r="AK478" s="43"/>
      <c r="AL478" s="196"/>
      <c r="AM478" s="43"/>
      <c r="AN478" s="43"/>
      <c r="AO478" s="64"/>
      <c r="AP478" s="202"/>
      <c r="AQ478" s="202"/>
      <c r="AR478" s="64"/>
    </row>
    <row r="479" spans="1:44" ht="15.75" customHeight="1" x14ac:dyDescent="0.2">
      <c r="A479" s="43"/>
      <c r="B479" s="43"/>
      <c r="C479" s="43"/>
      <c r="D479" s="43"/>
      <c r="E479" s="43"/>
      <c r="F479" s="43"/>
      <c r="G479" s="194"/>
      <c r="H479" s="194"/>
      <c r="I479" s="194"/>
      <c r="J479" s="196"/>
      <c r="K479" s="196"/>
      <c r="L479" s="196"/>
      <c r="M479" s="196"/>
      <c r="N479" s="196"/>
      <c r="O479" s="197"/>
      <c r="P479" s="197"/>
      <c r="Q479" s="197"/>
      <c r="R479" s="197"/>
      <c r="S479" s="197"/>
      <c r="T479" s="197"/>
      <c r="U479" s="198"/>
      <c r="V479" s="257"/>
      <c r="W479" s="200"/>
      <c r="X479" s="200"/>
      <c r="Y479" s="43"/>
      <c r="Z479" s="199"/>
      <c r="AA479" s="199"/>
      <c r="AB479" s="199"/>
      <c r="AC479" s="199"/>
      <c r="AD479" s="199"/>
      <c r="AE479" s="43"/>
      <c r="AF479" s="199"/>
      <c r="AG479" s="196"/>
      <c r="AH479" s="201"/>
      <c r="AI479" s="201"/>
      <c r="AJ479" s="201"/>
      <c r="AK479" s="43"/>
      <c r="AL479" s="196"/>
      <c r="AM479" s="43"/>
      <c r="AN479" s="43"/>
      <c r="AO479" s="64"/>
      <c r="AP479" s="202"/>
      <c r="AQ479" s="202"/>
      <c r="AR479" s="64"/>
    </row>
    <row r="480" spans="1:44" ht="15.75" customHeight="1" x14ac:dyDescent="0.2">
      <c r="A480" s="43"/>
      <c r="B480" s="43"/>
      <c r="C480" s="43"/>
      <c r="D480" s="43"/>
      <c r="E480" s="43"/>
      <c r="F480" s="43"/>
      <c r="G480" s="194"/>
      <c r="H480" s="194"/>
      <c r="I480" s="194"/>
      <c r="J480" s="196"/>
      <c r="K480" s="196"/>
      <c r="L480" s="196"/>
      <c r="M480" s="196"/>
      <c r="N480" s="196"/>
      <c r="O480" s="197"/>
      <c r="P480" s="197"/>
      <c r="Q480" s="197"/>
      <c r="R480" s="197"/>
      <c r="S480" s="197"/>
      <c r="T480" s="197"/>
      <c r="U480" s="198"/>
      <c r="V480" s="257"/>
      <c r="W480" s="200"/>
      <c r="X480" s="200"/>
      <c r="Y480" s="43"/>
      <c r="Z480" s="199"/>
      <c r="AA480" s="199"/>
      <c r="AB480" s="199"/>
      <c r="AC480" s="199"/>
      <c r="AD480" s="199"/>
      <c r="AE480" s="43"/>
      <c r="AF480" s="199"/>
      <c r="AG480" s="196"/>
      <c r="AH480" s="201"/>
      <c r="AI480" s="201"/>
      <c r="AJ480" s="201"/>
      <c r="AK480" s="43"/>
      <c r="AL480" s="196"/>
      <c r="AM480" s="43"/>
      <c r="AN480" s="43"/>
      <c r="AO480" s="64"/>
      <c r="AP480" s="202"/>
      <c r="AQ480" s="202"/>
      <c r="AR480" s="64"/>
    </row>
    <row r="481" spans="1:44" ht="15.75" customHeight="1" x14ac:dyDescent="0.2">
      <c r="A481" s="43"/>
      <c r="B481" s="43"/>
      <c r="C481" s="43"/>
      <c r="D481" s="43"/>
      <c r="E481" s="43"/>
      <c r="F481" s="43"/>
      <c r="G481" s="194"/>
      <c r="H481" s="194"/>
      <c r="I481" s="194"/>
      <c r="J481" s="196"/>
      <c r="K481" s="196"/>
      <c r="L481" s="196"/>
      <c r="M481" s="196"/>
      <c r="N481" s="196"/>
      <c r="O481" s="197"/>
      <c r="P481" s="197"/>
      <c r="Q481" s="197"/>
      <c r="R481" s="197"/>
      <c r="S481" s="197"/>
      <c r="T481" s="197"/>
      <c r="U481" s="198"/>
      <c r="V481" s="257"/>
      <c r="W481" s="200"/>
      <c r="X481" s="200"/>
      <c r="Y481" s="43"/>
      <c r="Z481" s="199"/>
      <c r="AA481" s="199"/>
      <c r="AB481" s="199"/>
      <c r="AC481" s="199"/>
      <c r="AD481" s="199"/>
      <c r="AE481" s="43"/>
      <c r="AF481" s="199"/>
      <c r="AG481" s="196"/>
      <c r="AH481" s="201"/>
      <c r="AI481" s="201"/>
      <c r="AJ481" s="201"/>
      <c r="AK481" s="43"/>
      <c r="AL481" s="196"/>
      <c r="AM481" s="43"/>
      <c r="AN481" s="43"/>
      <c r="AO481" s="64"/>
      <c r="AP481" s="202"/>
      <c r="AQ481" s="202"/>
      <c r="AR481" s="64"/>
    </row>
    <row r="482" spans="1:44" ht="15.75" customHeight="1" x14ac:dyDescent="0.2">
      <c r="A482" s="43"/>
      <c r="B482" s="43"/>
      <c r="C482" s="43"/>
      <c r="D482" s="43"/>
      <c r="E482" s="43"/>
      <c r="F482" s="43"/>
      <c r="G482" s="194"/>
      <c r="H482" s="194"/>
      <c r="I482" s="194"/>
      <c r="J482" s="196"/>
      <c r="K482" s="196"/>
      <c r="L482" s="196"/>
      <c r="M482" s="196"/>
      <c r="N482" s="196"/>
      <c r="O482" s="197"/>
      <c r="P482" s="197"/>
      <c r="Q482" s="197"/>
      <c r="R482" s="197"/>
      <c r="S482" s="197"/>
      <c r="T482" s="197"/>
      <c r="U482" s="198"/>
      <c r="V482" s="257"/>
      <c r="W482" s="200"/>
      <c r="X482" s="200"/>
      <c r="Y482" s="43"/>
      <c r="Z482" s="199"/>
      <c r="AA482" s="199"/>
      <c r="AB482" s="199"/>
      <c r="AC482" s="199"/>
      <c r="AD482" s="199"/>
      <c r="AE482" s="43"/>
      <c r="AF482" s="199"/>
      <c r="AG482" s="196"/>
      <c r="AH482" s="201"/>
      <c r="AI482" s="201"/>
      <c r="AJ482" s="201"/>
      <c r="AK482" s="43"/>
      <c r="AL482" s="196"/>
      <c r="AM482" s="43"/>
      <c r="AN482" s="43"/>
      <c r="AO482" s="64"/>
      <c r="AP482" s="202"/>
      <c r="AQ482" s="202"/>
      <c r="AR482" s="64"/>
    </row>
    <row r="483" spans="1:44" ht="15.75" customHeight="1" x14ac:dyDescent="0.2">
      <c r="A483" s="43"/>
      <c r="B483" s="43"/>
      <c r="C483" s="43"/>
      <c r="D483" s="43"/>
      <c r="E483" s="43"/>
      <c r="F483" s="43"/>
      <c r="G483" s="194"/>
      <c r="H483" s="194"/>
      <c r="I483" s="194"/>
      <c r="J483" s="196"/>
      <c r="K483" s="196"/>
      <c r="L483" s="196"/>
      <c r="M483" s="196"/>
      <c r="N483" s="196"/>
      <c r="O483" s="197"/>
      <c r="P483" s="197"/>
      <c r="Q483" s="197"/>
      <c r="R483" s="197"/>
      <c r="S483" s="197"/>
      <c r="T483" s="197"/>
      <c r="U483" s="198"/>
      <c r="V483" s="257"/>
      <c r="W483" s="200"/>
      <c r="X483" s="200"/>
      <c r="Y483" s="43"/>
      <c r="Z483" s="199"/>
      <c r="AA483" s="199"/>
      <c r="AB483" s="199"/>
      <c r="AC483" s="199"/>
      <c r="AD483" s="199"/>
      <c r="AE483" s="43"/>
      <c r="AF483" s="199"/>
      <c r="AG483" s="196"/>
      <c r="AH483" s="201"/>
      <c r="AI483" s="201"/>
      <c r="AJ483" s="201"/>
      <c r="AK483" s="43"/>
      <c r="AL483" s="196"/>
      <c r="AM483" s="43"/>
      <c r="AN483" s="43"/>
      <c r="AO483" s="64"/>
      <c r="AP483" s="202"/>
      <c r="AQ483" s="202"/>
      <c r="AR483" s="64"/>
    </row>
    <row r="484" spans="1:44" ht="15.75" customHeight="1" x14ac:dyDescent="0.2">
      <c r="A484" s="43"/>
      <c r="B484" s="43"/>
      <c r="C484" s="43"/>
      <c r="D484" s="43"/>
      <c r="E484" s="43"/>
      <c r="F484" s="43"/>
      <c r="G484" s="194"/>
      <c r="H484" s="194"/>
      <c r="I484" s="194"/>
      <c r="J484" s="196"/>
      <c r="K484" s="196"/>
      <c r="L484" s="196"/>
      <c r="M484" s="196"/>
      <c r="N484" s="196"/>
      <c r="O484" s="197"/>
      <c r="P484" s="197"/>
      <c r="Q484" s="197"/>
      <c r="R484" s="197"/>
      <c r="S484" s="197"/>
      <c r="T484" s="197"/>
      <c r="U484" s="198"/>
      <c r="V484" s="257"/>
      <c r="W484" s="200"/>
      <c r="X484" s="200"/>
      <c r="Y484" s="43"/>
      <c r="Z484" s="199"/>
      <c r="AA484" s="199"/>
      <c r="AB484" s="199"/>
      <c r="AC484" s="199"/>
      <c r="AD484" s="199"/>
      <c r="AE484" s="43"/>
      <c r="AF484" s="199"/>
      <c r="AG484" s="196"/>
      <c r="AH484" s="201"/>
      <c r="AI484" s="201"/>
      <c r="AJ484" s="201"/>
      <c r="AK484" s="43"/>
      <c r="AL484" s="196"/>
      <c r="AM484" s="43"/>
      <c r="AN484" s="43"/>
      <c r="AO484" s="64"/>
      <c r="AP484" s="202"/>
      <c r="AQ484" s="202"/>
      <c r="AR484" s="64"/>
    </row>
    <row r="485" spans="1:44" ht="15.75" customHeight="1" x14ac:dyDescent="0.2">
      <c r="A485" s="43"/>
      <c r="B485" s="43"/>
      <c r="C485" s="43"/>
      <c r="D485" s="43"/>
      <c r="E485" s="43"/>
      <c r="F485" s="43"/>
      <c r="G485" s="194"/>
      <c r="H485" s="194"/>
      <c r="I485" s="194"/>
      <c r="J485" s="196"/>
      <c r="K485" s="196"/>
      <c r="L485" s="196"/>
      <c r="M485" s="196"/>
      <c r="N485" s="196"/>
      <c r="O485" s="197"/>
      <c r="P485" s="197"/>
      <c r="Q485" s="197"/>
      <c r="R485" s="197"/>
      <c r="S485" s="197"/>
      <c r="T485" s="197"/>
      <c r="U485" s="198"/>
      <c r="V485" s="257"/>
      <c r="W485" s="200"/>
      <c r="X485" s="200"/>
      <c r="Y485" s="43"/>
      <c r="Z485" s="199"/>
      <c r="AA485" s="199"/>
      <c r="AB485" s="199"/>
      <c r="AC485" s="199"/>
      <c r="AD485" s="199"/>
      <c r="AE485" s="43"/>
      <c r="AF485" s="199"/>
      <c r="AG485" s="196"/>
      <c r="AH485" s="201"/>
      <c r="AI485" s="201"/>
      <c r="AJ485" s="201"/>
      <c r="AK485" s="43"/>
      <c r="AL485" s="196"/>
      <c r="AM485" s="43"/>
      <c r="AN485" s="43"/>
      <c r="AO485" s="64"/>
      <c r="AP485" s="202"/>
      <c r="AQ485" s="202"/>
      <c r="AR485" s="64"/>
    </row>
    <row r="486" spans="1:44" ht="15.75" customHeight="1" x14ac:dyDescent="0.2">
      <c r="A486" s="43"/>
      <c r="B486" s="43"/>
      <c r="C486" s="43"/>
      <c r="D486" s="43"/>
      <c r="E486" s="43"/>
      <c r="F486" s="43"/>
      <c r="G486" s="194"/>
      <c r="H486" s="194"/>
      <c r="I486" s="194"/>
      <c r="J486" s="196"/>
      <c r="K486" s="196"/>
      <c r="L486" s="196"/>
      <c r="M486" s="196"/>
      <c r="N486" s="196"/>
      <c r="O486" s="197"/>
      <c r="P486" s="197"/>
      <c r="Q486" s="197"/>
      <c r="R486" s="197"/>
      <c r="S486" s="197"/>
      <c r="T486" s="197"/>
      <c r="U486" s="198"/>
      <c r="V486" s="257"/>
      <c r="W486" s="200"/>
      <c r="X486" s="200"/>
      <c r="Y486" s="43"/>
      <c r="Z486" s="199"/>
      <c r="AA486" s="199"/>
      <c r="AB486" s="199"/>
      <c r="AC486" s="199"/>
      <c r="AD486" s="199"/>
      <c r="AE486" s="43"/>
      <c r="AF486" s="199"/>
      <c r="AG486" s="196"/>
      <c r="AH486" s="201"/>
      <c r="AI486" s="201"/>
      <c r="AJ486" s="201"/>
      <c r="AK486" s="43"/>
      <c r="AL486" s="196"/>
      <c r="AM486" s="43"/>
      <c r="AN486" s="43"/>
      <c r="AO486" s="64"/>
      <c r="AP486" s="202"/>
      <c r="AQ486" s="202"/>
      <c r="AR486" s="64"/>
    </row>
    <row r="487" spans="1:44" ht="15.75" customHeight="1" x14ac:dyDescent="0.2">
      <c r="A487" s="43"/>
      <c r="B487" s="43"/>
      <c r="C487" s="43"/>
      <c r="D487" s="43"/>
      <c r="E487" s="43"/>
      <c r="F487" s="43"/>
      <c r="G487" s="194"/>
      <c r="H487" s="194"/>
      <c r="I487" s="194"/>
      <c r="J487" s="196"/>
      <c r="K487" s="196"/>
      <c r="L487" s="196"/>
      <c r="M487" s="196"/>
      <c r="N487" s="196"/>
      <c r="O487" s="197"/>
      <c r="P487" s="197"/>
      <c r="Q487" s="197"/>
      <c r="R487" s="197"/>
      <c r="S487" s="197"/>
      <c r="T487" s="197"/>
      <c r="U487" s="198"/>
      <c r="V487" s="257"/>
      <c r="W487" s="200"/>
      <c r="X487" s="200"/>
      <c r="Y487" s="43"/>
      <c r="Z487" s="199"/>
      <c r="AA487" s="199"/>
      <c r="AB487" s="199"/>
      <c r="AC487" s="199"/>
      <c r="AD487" s="199"/>
      <c r="AE487" s="43"/>
      <c r="AF487" s="199"/>
      <c r="AG487" s="196"/>
      <c r="AH487" s="201"/>
      <c r="AI487" s="201"/>
      <c r="AJ487" s="201"/>
      <c r="AK487" s="43"/>
      <c r="AL487" s="196"/>
      <c r="AM487" s="43"/>
      <c r="AN487" s="43"/>
      <c r="AO487" s="64"/>
      <c r="AP487" s="202"/>
      <c r="AQ487" s="202"/>
      <c r="AR487" s="64"/>
    </row>
    <row r="488" spans="1:44" ht="15.75" customHeight="1" x14ac:dyDescent="0.2">
      <c r="A488" s="43"/>
      <c r="B488" s="43"/>
      <c r="C488" s="43"/>
      <c r="D488" s="43"/>
      <c r="E488" s="43"/>
      <c r="F488" s="43"/>
      <c r="G488" s="194"/>
      <c r="H488" s="194"/>
      <c r="I488" s="194"/>
      <c r="J488" s="196"/>
      <c r="K488" s="196"/>
      <c r="L488" s="196"/>
      <c r="M488" s="196"/>
      <c r="N488" s="196"/>
      <c r="O488" s="197"/>
      <c r="P488" s="197"/>
      <c r="Q488" s="197"/>
      <c r="R488" s="197"/>
      <c r="S488" s="197"/>
      <c r="T488" s="197"/>
      <c r="U488" s="198"/>
      <c r="V488" s="257"/>
      <c r="W488" s="200"/>
      <c r="X488" s="200"/>
      <c r="Y488" s="43"/>
      <c r="Z488" s="199"/>
      <c r="AA488" s="199"/>
      <c r="AB488" s="199"/>
      <c r="AC488" s="199"/>
      <c r="AD488" s="199"/>
      <c r="AE488" s="43"/>
      <c r="AF488" s="199"/>
      <c r="AG488" s="196"/>
      <c r="AH488" s="201"/>
      <c r="AI488" s="201"/>
      <c r="AJ488" s="201"/>
      <c r="AK488" s="43"/>
      <c r="AL488" s="196"/>
      <c r="AM488" s="43"/>
      <c r="AN488" s="43"/>
      <c r="AO488" s="64"/>
      <c r="AP488" s="202"/>
      <c r="AQ488" s="202"/>
      <c r="AR488" s="64"/>
    </row>
    <row r="489" spans="1:44" ht="15.75" customHeight="1" x14ac:dyDescent="0.2">
      <c r="A489" s="43"/>
      <c r="B489" s="43"/>
      <c r="C489" s="43"/>
      <c r="D489" s="43"/>
      <c r="E489" s="43"/>
      <c r="F489" s="43"/>
      <c r="G489" s="194"/>
      <c r="H489" s="194"/>
      <c r="I489" s="194"/>
      <c r="J489" s="196"/>
      <c r="K489" s="196"/>
      <c r="L489" s="196"/>
      <c r="M489" s="196"/>
      <c r="N489" s="196"/>
      <c r="O489" s="197"/>
      <c r="P489" s="197"/>
      <c r="Q489" s="197"/>
      <c r="R489" s="197"/>
      <c r="S489" s="197"/>
      <c r="T489" s="197"/>
      <c r="U489" s="198"/>
      <c r="V489" s="257"/>
      <c r="W489" s="200"/>
      <c r="X489" s="200"/>
      <c r="Y489" s="43"/>
      <c r="Z489" s="199"/>
      <c r="AA489" s="199"/>
      <c r="AB489" s="199"/>
      <c r="AC489" s="199"/>
      <c r="AD489" s="199"/>
      <c r="AE489" s="43"/>
      <c r="AF489" s="199"/>
      <c r="AG489" s="196"/>
      <c r="AH489" s="201"/>
      <c r="AI489" s="201"/>
      <c r="AJ489" s="201"/>
      <c r="AK489" s="43"/>
      <c r="AL489" s="196"/>
      <c r="AM489" s="43"/>
      <c r="AN489" s="43"/>
      <c r="AO489" s="64"/>
      <c r="AP489" s="202"/>
      <c r="AQ489" s="202"/>
      <c r="AR489" s="64"/>
    </row>
    <row r="490" spans="1:44" ht="15.75" customHeight="1" x14ac:dyDescent="0.2">
      <c r="A490" s="43"/>
      <c r="B490" s="43"/>
      <c r="C490" s="43"/>
      <c r="D490" s="43"/>
      <c r="E490" s="43"/>
      <c r="F490" s="43"/>
      <c r="G490" s="194"/>
      <c r="H490" s="194"/>
      <c r="I490" s="194"/>
      <c r="J490" s="196"/>
      <c r="K490" s="196"/>
      <c r="L490" s="196"/>
      <c r="M490" s="196"/>
      <c r="N490" s="196"/>
      <c r="O490" s="197"/>
      <c r="P490" s="197"/>
      <c r="Q490" s="197"/>
      <c r="R490" s="197"/>
      <c r="S490" s="197"/>
      <c r="T490" s="197"/>
      <c r="U490" s="198"/>
      <c r="V490" s="257"/>
      <c r="W490" s="200"/>
      <c r="X490" s="200"/>
      <c r="Y490" s="43"/>
      <c r="Z490" s="199"/>
      <c r="AA490" s="199"/>
      <c r="AB490" s="199"/>
      <c r="AC490" s="199"/>
      <c r="AD490" s="199"/>
      <c r="AE490" s="43"/>
      <c r="AF490" s="199"/>
      <c r="AG490" s="196"/>
      <c r="AH490" s="201"/>
      <c r="AI490" s="201"/>
      <c r="AJ490" s="201"/>
      <c r="AK490" s="43"/>
      <c r="AL490" s="196"/>
      <c r="AM490" s="43"/>
      <c r="AN490" s="43"/>
      <c r="AO490" s="64"/>
      <c r="AP490" s="202"/>
      <c r="AQ490" s="202"/>
      <c r="AR490" s="64"/>
    </row>
    <row r="491" spans="1:44" ht="15.75" customHeight="1" x14ac:dyDescent="0.2">
      <c r="A491" s="43"/>
      <c r="B491" s="43"/>
      <c r="C491" s="43"/>
      <c r="D491" s="43"/>
      <c r="E491" s="43"/>
      <c r="F491" s="43"/>
      <c r="G491" s="194"/>
      <c r="H491" s="194"/>
      <c r="I491" s="194"/>
      <c r="J491" s="196"/>
      <c r="K491" s="196"/>
      <c r="L491" s="196"/>
      <c r="M491" s="196"/>
      <c r="N491" s="196"/>
      <c r="O491" s="197"/>
      <c r="P491" s="197"/>
      <c r="Q491" s="197"/>
      <c r="R491" s="197"/>
      <c r="S491" s="197"/>
      <c r="T491" s="197"/>
      <c r="U491" s="198"/>
      <c r="V491" s="257"/>
      <c r="W491" s="200"/>
      <c r="X491" s="200"/>
      <c r="Y491" s="43"/>
      <c r="Z491" s="199"/>
      <c r="AA491" s="199"/>
      <c r="AB491" s="199"/>
      <c r="AC491" s="199"/>
      <c r="AD491" s="199"/>
      <c r="AE491" s="43"/>
      <c r="AF491" s="199"/>
      <c r="AG491" s="196"/>
      <c r="AH491" s="201"/>
      <c r="AI491" s="201"/>
      <c r="AJ491" s="201"/>
      <c r="AK491" s="43"/>
      <c r="AL491" s="196"/>
      <c r="AM491" s="43"/>
      <c r="AN491" s="43"/>
      <c r="AO491" s="64"/>
      <c r="AP491" s="202"/>
      <c r="AQ491" s="202"/>
      <c r="AR491" s="64"/>
    </row>
    <row r="492" spans="1:44" ht="15.75" customHeight="1" x14ac:dyDescent="0.2">
      <c r="A492" s="43"/>
      <c r="B492" s="43"/>
      <c r="C492" s="43"/>
      <c r="D492" s="43"/>
      <c r="E492" s="43"/>
      <c r="F492" s="43"/>
      <c r="G492" s="194"/>
      <c r="H492" s="194"/>
      <c r="I492" s="194"/>
      <c r="J492" s="196"/>
      <c r="K492" s="196"/>
      <c r="L492" s="196"/>
      <c r="M492" s="196"/>
      <c r="N492" s="196"/>
      <c r="O492" s="197"/>
      <c r="P492" s="197"/>
      <c r="Q492" s="197"/>
      <c r="R492" s="197"/>
      <c r="S492" s="197"/>
      <c r="T492" s="197"/>
      <c r="U492" s="198"/>
      <c r="V492" s="257"/>
      <c r="W492" s="200"/>
      <c r="X492" s="200"/>
      <c r="Y492" s="43"/>
      <c r="Z492" s="199"/>
      <c r="AA492" s="199"/>
      <c r="AB492" s="199"/>
      <c r="AC492" s="199"/>
      <c r="AD492" s="199"/>
      <c r="AE492" s="43"/>
      <c r="AF492" s="199"/>
      <c r="AG492" s="196"/>
      <c r="AH492" s="201"/>
      <c r="AI492" s="201"/>
      <c r="AJ492" s="201"/>
      <c r="AK492" s="43"/>
      <c r="AL492" s="196"/>
      <c r="AM492" s="43"/>
      <c r="AN492" s="43"/>
      <c r="AO492" s="64"/>
      <c r="AP492" s="202"/>
      <c r="AQ492" s="202"/>
      <c r="AR492" s="64"/>
    </row>
    <row r="493" spans="1:44" ht="15.75" customHeight="1" x14ac:dyDescent="0.2">
      <c r="A493" s="43"/>
      <c r="B493" s="43"/>
      <c r="C493" s="43"/>
      <c r="D493" s="43"/>
      <c r="E493" s="43"/>
      <c r="F493" s="43"/>
      <c r="G493" s="194"/>
      <c r="H493" s="194"/>
      <c r="I493" s="194"/>
      <c r="J493" s="196"/>
      <c r="K493" s="196"/>
      <c r="L493" s="196"/>
      <c r="M493" s="196"/>
      <c r="N493" s="196"/>
      <c r="O493" s="197"/>
      <c r="P493" s="197"/>
      <c r="Q493" s="197"/>
      <c r="R493" s="197"/>
      <c r="S493" s="197"/>
      <c r="T493" s="197"/>
      <c r="U493" s="198"/>
      <c r="V493" s="257"/>
      <c r="W493" s="200"/>
      <c r="X493" s="200"/>
      <c r="Y493" s="43"/>
      <c r="Z493" s="199"/>
      <c r="AA493" s="199"/>
      <c r="AB493" s="199"/>
      <c r="AC493" s="199"/>
      <c r="AD493" s="199"/>
      <c r="AE493" s="43"/>
      <c r="AF493" s="199"/>
      <c r="AG493" s="196"/>
      <c r="AH493" s="201"/>
      <c r="AI493" s="201"/>
      <c r="AJ493" s="201"/>
      <c r="AK493" s="43"/>
      <c r="AL493" s="196"/>
      <c r="AM493" s="43"/>
      <c r="AN493" s="43"/>
      <c r="AO493" s="64"/>
      <c r="AP493" s="202"/>
      <c r="AQ493" s="202"/>
      <c r="AR493" s="64"/>
    </row>
    <row r="494" spans="1:44" ht="15.75" customHeight="1" x14ac:dyDescent="0.2">
      <c r="A494" s="43"/>
      <c r="B494" s="43"/>
      <c r="C494" s="43"/>
      <c r="D494" s="43"/>
      <c r="E494" s="43"/>
      <c r="F494" s="43"/>
      <c r="G494" s="194"/>
      <c r="H494" s="194"/>
      <c r="I494" s="194"/>
      <c r="J494" s="196"/>
      <c r="K494" s="196"/>
      <c r="L494" s="196"/>
      <c r="M494" s="196"/>
      <c r="N494" s="196"/>
      <c r="O494" s="197"/>
      <c r="P494" s="197"/>
      <c r="Q494" s="197"/>
      <c r="R494" s="197"/>
      <c r="S494" s="197"/>
      <c r="T494" s="197"/>
      <c r="U494" s="198"/>
      <c r="V494" s="257"/>
      <c r="W494" s="200"/>
      <c r="X494" s="200"/>
      <c r="Y494" s="43"/>
      <c r="Z494" s="199"/>
      <c r="AA494" s="199"/>
      <c r="AB494" s="199"/>
      <c r="AC494" s="199"/>
      <c r="AD494" s="199"/>
      <c r="AE494" s="43"/>
      <c r="AF494" s="199"/>
      <c r="AG494" s="196"/>
      <c r="AH494" s="201"/>
      <c r="AI494" s="201"/>
      <c r="AJ494" s="201"/>
      <c r="AK494" s="43"/>
      <c r="AL494" s="196"/>
      <c r="AM494" s="43"/>
      <c r="AN494" s="43"/>
      <c r="AO494" s="64"/>
      <c r="AP494" s="202"/>
      <c r="AQ494" s="202"/>
      <c r="AR494" s="64"/>
    </row>
    <row r="495" spans="1:44" ht="15.75" customHeight="1" x14ac:dyDescent="0.2">
      <c r="A495" s="43"/>
      <c r="B495" s="43"/>
      <c r="C495" s="43"/>
      <c r="D495" s="43"/>
      <c r="E495" s="43"/>
      <c r="F495" s="43"/>
      <c r="G495" s="194"/>
      <c r="H495" s="194"/>
      <c r="I495" s="194"/>
      <c r="J495" s="196"/>
      <c r="K495" s="196"/>
      <c r="L495" s="196"/>
      <c r="M495" s="196"/>
      <c r="N495" s="196"/>
      <c r="O495" s="197"/>
      <c r="P495" s="197"/>
      <c r="Q495" s="197"/>
      <c r="R495" s="197"/>
      <c r="S495" s="197"/>
      <c r="T495" s="197"/>
      <c r="U495" s="198"/>
      <c r="V495" s="257"/>
      <c r="W495" s="200"/>
      <c r="X495" s="200"/>
      <c r="Y495" s="43"/>
      <c r="Z495" s="199"/>
      <c r="AA495" s="199"/>
      <c r="AB495" s="199"/>
      <c r="AC495" s="199"/>
      <c r="AD495" s="199"/>
      <c r="AE495" s="43"/>
      <c r="AF495" s="199"/>
      <c r="AG495" s="196"/>
      <c r="AH495" s="201"/>
      <c r="AI495" s="201"/>
      <c r="AJ495" s="201"/>
      <c r="AK495" s="43"/>
      <c r="AL495" s="196"/>
      <c r="AM495" s="43"/>
      <c r="AN495" s="43"/>
      <c r="AO495" s="64"/>
      <c r="AP495" s="202"/>
      <c r="AQ495" s="202"/>
      <c r="AR495" s="64"/>
    </row>
    <row r="496" spans="1:44" ht="15.75" customHeight="1" x14ac:dyDescent="0.2">
      <c r="A496" s="43"/>
      <c r="B496" s="43"/>
      <c r="C496" s="43"/>
      <c r="D496" s="43"/>
      <c r="E496" s="43"/>
      <c r="F496" s="43"/>
      <c r="G496" s="194"/>
      <c r="H496" s="194"/>
      <c r="I496" s="194"/>
      <c r="J496" s="196"/>
      <c r="K496" s="196"/>
      <c r="L496" s="196"/>
      <c r="M496" s="196"/>
      <c r="N496" s="196"/>
      <c r="O496" s="197"/>
      <c r="P496" s="197"/>
      <c r="Q496" s="197"/>
      <c r="R496" s="197"/>
      <c r="S496" s="197"/>
      <c r="T496" s="197"/>
      <c r="U496" s="198"/>
      <c r="V496" s="257"/>
      <c r="W496" s="200"/>
      <c r="X496" s="200"/>
      <c r="Y496" s="43"/>
      <c r="Z496" s="199"/>
      <c r="AA496" s="199"/>
      <c r="AB496" s="199"/>
      <c r="AC496" s="199"/>
      <c r="AD496" s="199"/>
      <c r="AE496" s="43"/>
      <c r="AF496" s="199"/>
      <c r="AG496" s="196"/>
      <c r="AH496" s="201"/>
      <c r="AI496" s="201"/>
      <c r="AJ496" s="201"/>
      <c r="AK496" s="43"/>
      <c r="AL496" s="196"/>
      <c r="AM496" s="43"/>
      <c r="AN496" s="43"/>
      <c r="AO496" s="64"/>
      <c r="AP496" s="202"/>
      <c r="AQ496" s="202"/>
      <c r="AR496" s="64"/>
    </row>
    <row r="497" spans="1:44" ht="15.75" customHeight="1" x14ac:dyDescent="0.2">
      <c r="A497" s="43"/>
      <c r="B497" s="43"/>
      <c r="C497" s="43"/>
      <c r="D497" s="43"/>
      <c r="E497" s="43"/>
      <c r="F497" s="43"/>
      <c r="G497" s="194"/>
      <c r="H497" s="194"/>
      <c r="I497" s="194"/>
      <c r="J497" s="196"/>
      <c r="K497" s="196"/>
      <c r="L497" s="196"/>
      <c r="M497" s="196"/>
      <c r="N497" s="196"/>
      <c r="O497" s="197"/>
      <c r="P497" s="197"/>
      <c r="Q497" s="197"/>
      <c r="R497" s="197"/>
      <c r="S497" s="197"/>
      <c r="T497" s="197"/>
      <c r="U497" s="198"/>
      <c r="V497" s="257"/>
      <c r="W497" s="200"/>
      <c r="X497" s="200"/>
      <c r="Y497" s="43"/>
      <c r="Z497" s="199"/>
      <c r="AA497" s="199"/>
      <c r="AB497" s="199"/>
      <c r="AC497" s="199"/>
      <c r="AD497" s="199"/>
      <c r="AE497" s="43"/>
      <c r="AF497" s="199"/>
      <c r="AG497" s="196"/>
      <c r="AH497" s="201"/>
      <c r="AI497" s="201"/>
      <c r="AJ497" s="201"/>
      <c r="AK497" s="43"/>
      <c r="AL497" s="196"/>
      <c r="AM497" s="43"/>
      <c r="AN497" s="43"/>
      <c r="AO497" s="64"/>
      <c r="AP497" s="202"/>
      <c r="AQ497" s="202"/>
      <c r="AR497" s="64"/>
    </row>
    <row r="498" spans="1:44" ht="15.75" customHeight="1" x14ac:dyDescent="0.2">
      <c r="A498" s="43"/>
      <c r="B498" s="43"/>
      <c r="C498" s="43"/>
      <c r="D498" s="43"/>
      <c r="E498" s="43"/>
      <c r="F498" s="43"/>
      <c r="G498" s="194"/>
      <c r="H498" s="194"/>
      <c r="I498" s="194"/>
      <c r="J498" s="196"/>
      <c r="K498" s="196"/>
      <c r="L498" s="196"/>
      <c r="M498" s="196"/>
      <c r="N498" s="196"/>
      <c r="O498" s="197"/>
      <c r="P498" s="197"/>
      <c r="Q498" s="197"/>
      <c r="R498" s="197"/>
      <c r="S498" s="197"/>
      <c r="T498" s="197"/>
      <c r="U498" s="198"/>
      <c r="V498" s="257"/>
      <c r="W498" s="200"/>
      <c r="X498" s="200"/>
      <c r="Y498" s="43"/>
      <c r="Z498" s="199"/>
      <c r="AA498" s="199"/>
      <c r="AB498" s="199"/>
      <c r="AC498" s="199"/>
      <c r="AD498" s="199"/>
      <c r="AE498" s="43"/>
      <c r="AF498" s="199"/>
      <c r="AG498" s="196"/>
      <c r="AH498" s="201"/>
      <c r="AI498" s="201"/>
      <c r="AJ498" s="201"/>
      <c r="AK498" s="43"/>
      <c r="AL498" s="196"/>
      <c r="AM498" s="43"/>
      <c r="AN498" s="43"/>
      <c r="AO498" s="64"/>
      <c r="AP498" s="202"/>
      <c r="AQ498" s="202"/>
      <c r="AR498" s="64"/>
    </row>
    <row r="499" spans="1:44" ht="15.75" customHeight="1" x14ac:dyDescent="0.2">
      <c r="A499" s="43"/>
      <c r="B499" s="43"/>
      <c r="C499" s="43"/>
      <c r="D499" s="43"/>
      <c r="E499" s="43"/>
      <c r="F499" s="43"/>
      <c r="G499" s="194"/>
      <c r="H499" s="194"/>
      <c r="I499" s="194"/>
      <c r="J499" s="196"/>
      <c r="K499" s="196"/>
      <c r="L499" s="196"/>
      <c r="M499" s="196"/>
      <c r="N499" s="196"/>
      <c r="O499" s="197"/>
      <c r="P499" s="197"/>
      <c r="Q499" s="197"/>
      <c r="R499" s="197"/>
      <c r="S499" s="197"/>
      <c r="T499" s="197"/>
      <c r="U499" s="198"/>
      <c r="V499" s="257"/>
      <c r="W499" s="200"/>
      <c r="X499" s="200"/>
      <c r="Y499" s="43"/>
      <c r="Z499" s="199"/>
      <c r="AA499" s="199"/>
      <c r="AB499" s="199"/>
      <c r="AC499" s="199"/>
      <c r="AD499" s="199"/>
      <c r="AE499" s="43"/>
      <c r="AF499" s="199"/>
      <c r="AG499" s="196"/>
      <c r="AH499" s="201"/>
      <c r="AI499" s="201"/>
      <c r="AJ499" s="201"/>
      <c r="AK499" s="43"/>
      <c r="AL499" s="196"/>
      <c r="AM499" s="43"/>
      <c r="AN499" s="43"/>
      <c r="AO499" s="64"/>
      <c r="AP499" s="202"/>
      <c r="AQ499" s="202"/>
      <c r="AR499" s="64"/>
    </row>
    <row r="500" spans="1:44" ht="15.75" customHeight="1" x14ac:dyDescent="0.2">
      <c r="A500" s="43"/>
      <c r="B500" s="43"/>
      <c r="C500" s="43"/>
      <c r="D500" s="43"/>
      <c r="E500" s="43"/>
      <c r="F500" s="43"/>
      <c r="G500" s="194"/>
      <c r="H500" s="194"/>
      <c r="I500" s="194"/>
      <c r="J500" s="196"/>
      <c r="K500" s="196"/>
      <c r="L500" s="196"/>
      <c r="M500" s="196"/>
      <c r="N500" s="196"/>
      <c r="O500" s="197"/>
      <c r="P500" s="197"/>
      <c r="Q500" s="197"/>
      <c r="R500" s="197"/>
      <c r="S500" s="197"/>
      <c r="T500" s="197"/>
      <c r="U500" s="198"/>
      <c r="V500" s="257"/>
      <c r="W500" s="200"/>
      <c r="X500" s="200"/>
      <c r="Y500" s="43"/>
      <c r="Z500" s="199"/>
      <c r="AA500" s="199"/>
      <c r="AB500" s="199"/>
      <c r="AC500" s="199"/>
      <c r="AD500" s="199"/>
      <c r="AE500" s="43"/>
      <c r="AF500" s="199"/>
      <c r="AG500" s="196"/>
      <c r="AH500" s="201"/>
      <c r="AI500" s="201"/>
      <c r="AJ500" s="201"/>
      <c r="AK500" s="43"/>
      <c r="AL500" s="196"/>
      <c r="AM500" s="43"/>
      <c r="AN500" s="43"/>
      <c r="AO500" s="64"/>
      <c r="AP500" s="202"/>
      <c r="AQ500" s="202"/>
      <c r="AR500" s="64"/>
    </row>
    <row r="501" spans="1:44" ht="15.75" customHeight="1" x14ac:dyDescent="0.2">
      <c r="A501" s="43"/>
      <c r="B501" s="43"/>
      <c r="C501" s="43"/>
      <c r="D501" s="43"/>
      <c r="E501" s="43"/>
      <c r="F501" s="43"/>
      <c r="G501" s="194"/>
      <c r="H501" s="194"/>
      <c r="I501" s="194"/>
      <c r="J501" s="196"/>
      <c r="K501" s="196"/>
      <c r="L501" s="196"/>
      <c r="M501" s="196"/>
      <c r="N501" s="196"/>
      <c r="O501" s="197"/>
      <c r="P501" s="197"/>
      <c r="Q501" s="197"/>
      <c r="R501" s="197"/>
      <c r="S501" s="197"/>
      <c r="T501" s="197"/>
      <c r="U501" s="198"/>
      <c r="V501" s="257"/>
      <c r="W501" s="200"/>
      <c r="X501" s="200"/>
      <c r="Y501" s="43"/>
      <c r="Z501" s="199"/>
      <c r="AA501" s="199"/>
      <c r="AB501" s="199"/>
      <c r="AC501" s="199"/>
      <c r="AD501" s="199"/>
      <c r="AE501" s="43"/>
      <c r="AF501" s="199"/>
      <c r="AG501" s="196"/>
      <c r="AH501" s="201"/>
      <c r="AI501" s="201"/>
      <c r="AJ501" s="201"/>
      <c r="AK501" s="43"/>
      <c r="AL501" s="196"/>
      <c r="AM501" s="43"/>
      <c r="AN501" s="43"/>
      <c r="AO501" s="64"/>
      <c r="AP501" s="202"/>
      <c r="AQ501" s="202"/>
      <c r="AR501" s="64"/>
    </row>
    <row r="502" spans="1:44" ht="15.75" customHeight="1" x14ac:dyDescent="0.2">
      <c r="A502" s="43"/>
      <c r="B502" s="43"/>
      <c r="C502" s="43"/>
      <c r="D502" s="43"/>
      <c r="E502" s="43"/>
      <c r="F502" s="43"/>
      <c r="G502" s="194"/>
      <c r="H502" s="194"/>
      <c r="I502" s="194"/>
      <c r="J502" s="196"/>
      <c r="K502" s="196"/>
      <c r="L502" s="196"/>
      <c r="M502" s="196"/>
      <c r="N502" s="196"/>
      <c r="O502" s="197"/>
      <c r="P502" s="197"/>
      <c r="Q502" s="197"/>
      <c r="R502" s="197"/>
      <c r="S502" s="197"/>
      <c r="T502" s="197"/>
      <c r="U502" s="198"/>
      <c r="V502" s="257"/>
      <c r="W502" s="200"/>
      <c r="X502" s="200"/>
      <c r="Y502" s="43"/>
      <c r="Z502" s="199"/>
      <c r="AA502" s="199"/>
      <c r="AB502" s="199"/>
      <c r="AC502" s="199"/>
      <c r="AD502" s="199"/>
      <c r="AE502" s="43"/>
      <c r="AF502" s="199"/>
      <c r="AG502" s="196"/>
      <c r="AH502" s="201"/>
      <c r="AI502" s="201"/>
      <c r="AJ502" s="201"/>
      <c r="AK502" s="43"/>
      <c r="AL502" s="196"/>
      <c r="AM502" s="43"/>
      <c r="AN502" s="43"/>
      <c r="AO502" s="64"/>
      <c r="AP502" s="202"/>
      <c r="AQ502" s="202"/>
      <c r="AR502" s="64"/>
    </row>
    <row r="503" spans="1:44" ht="15.75" customHeight="1" x14ac:dyDescent="0.2">
      <c r="A503" s="43"/>
      <c r="B503" s="43"/>
      <c r="C503" s="43"/>
      <c r="D503" s="43"/>
      <c r="E503" s="43"/>
      <c r="F503" s="43"/>
      <c r="G503" s="194"/>
      <c r="H503" s="194"/>
      <c r="I503" s="194"/>
      <c r="J503" s="196"/>
      <c r="K503" s="196"/>
      <c r="L503" s="196"/>
      <c r="M503" s="196"/>
      <c r="N503" s="196"/>
      <c r="O503" s="197"/>
      <c r="P503" s="197"/>
      <c r="Q503" s="197"/>
      <c r="R503" s="197"/>
      <c r="S503" s="197"/>
      <c r="T503" s="197"/>
      <c r="U503" s="198"/>
      <c r="V503" s="257"/>
      <c r="W503" s="200"/>
      <c r="X503" s="200"/>
      <c r="Y503" s="43"/>
      <c r="Z503" s="199"/>
      <c r="AA503" s="199"/>
      <c r="AB503" s="199"/>
      <c r="AC503" s="199"/>
      <c r="AD503" s="199"/>
      <c r="AE503" s="43"/>
      <c r="AF503" s="199"/>
      <c r="AG503" s="196"/>
      <c r="AH503" s="201"/>
      <c r="AI503" s="201"/>
      <c r="AJ503" s="201"/>
      <c r="AK503" s="43"/>
      <c r="AL503" s="196"/>
      <c r="AM503" s="43"/>
      <c r="AN503" s="43"/>
      <c r="AO503" s="64"/>
      <c r="AP503" s="202"/>
      <c r="AQ503" s="202"/>
      <c r="AR503" s="64"/>
    </row>
    <row r="504" spans="1:44" ht="15.75" customHeight="1" x14ac:dyDescent="0.2">
      <c r="A504" s="43"/>
      <c r="B504" s="43"/>
      <c r="C504" s="43"/>
      <c r="D504" s="43"/>
      <c r="E504" s="43"/>
      <c r="F504" s="43"/>
      <c r="G504" s="194"/>
      <c r="H504" s="194"/>
      <c r="I504" s="194"/>
      <c r="J504" s="196"/>
      <c r="K504" s="196"/>
      <c r="L504" s="196"/>
      <c r="M504" s="196"/>
      <c r="N504" s="196"/>
      <c r="O504" s="197"/>
      <c r="P504" s="197"/>
      <c r="Q504" s="197"/>
      <c r="R504" s="197"/>
      <c r="S504" s="197"/>
      <c r="T504" s="197"/>
      <c r="U504" s="198"/>
      <c r="V504" s="257"/>
      <c r="W504" s="200"/>
      <c r="X504" s="200"/>
      <c r="Y504" s="43"/>
      <c r="Z504" s="199"/>
      <c r="AA504" s="199"/>
      <c r="AB504" s="199"/>
      <c r="AC504" s="199"/>
      <c r="AD504" s="199"/>
      <c r="AE504" s="43"/>
      <c r="AF504" s="199"/>
      <c r="AG504" s="196"/>
      <c r="AH504" s="201"/>
      <c r="AI504" s="201"/>
      <c r="AJ504" s="201"/>
      <c r="AK504" s="43"/>
      <c r="AL504" s="196"/>
      <c r="AM504" s="43"/>
      <c r="AN504" s="43"/>
      <c r="AO504" s="64"/>
      <c r="AP504" s="202"/>
      <c r="AQ504" s="202"/>
      <c r="AR504" s="64"/>
    </row>
    <row r="505" spans="1:44" ht="15.75" customHeight="1" x14ac:dyDescent="0.2">
      <c r="A505" s="43"/>
      <c r="B505" s="43"/>
      <c r="C505" s="43"/>
      <c r="D505" s="43"/>
      <c r="E505" s="43"/>
      <c r="F505" s="43"/>
      <c r="G505" s="194"/>
      <c r="H505" s="194"/>
      <c r="I505" s="194"/>
      <c r="J505" s="196"/>
      <c r="K505" s="196"/>
      <c r="L505" s="196"/>
      <c r="M505" s="196"/>
      <c r="N505" s="196"/>
      <c r="O505" s="197"/>
      <c r="P505" s="197"/>
      <c r="Q505" s="197"/>
      <c r="R505" s="197"/>
      <c r="S505" s="197"/>
      <c r="T505" s="197"/>
      <c r="U505" s="198"/>
      <c r="V505" s="257"/>
      <c r="W505" s="200"/>
      <c r="X505" s="200"/>
      <c r="Y505" s="43"/>
      <c r="Z505" s="199"/>
      <c r="AA505" s="199"/>
      <c r="AB505" s="199"/>
      <c r="AC505" s="199"/>
      <c r="AD505" s="199"/>
      <c r="AE505" s="43"/>
      <c r="AF505" s="199"/>
      <c r="AG505" s="196"/>
      <c r="AH505" s="201"/>
      <c r="AI505" s="201"/>
      <c r="AJ505" s="201"/>
      <c r="AK505" s="43"/>
      <c r="AL505" s="196"/>
      <c r="AM505" s="43"/>
      <c r="AN505" s="43"/>
      <c r="AO505" s="64"/>
      <c r="AP505" s="202"/>
      <c r="AQ505" s="202"/>
      <c r="AR505" s="64"/>
    </row>
    <row r="506" spans="1:44" ht="15.75" customHeight="1" x14ac:dyDescent="0.2">
      <c r="A506" s="43"/>
      <c r="B506" s="43"/>
      <c r="C506" s="43"/>
      <c r="D506" s="43"/>
      <c r="E506" s="43"/>
      <c r="F506" s="43"/>
      <c r="G506" s="194"/>
      <c r="H506" s="194"/>
      <c r="I506" s="194"/>
      <c r="J506" s="196"/>
      <c r="K506" s="196"/>
      <c r="L506" s="196"/>
      <c r="M506" s="196"/>
      <c r="N506" s="196"/>
      <c r="O506" s="197"/>
      <c r="P506" s="197"/>
      <c r="Q506" s="197"/>
      <c r="R506" s="197"/>
      <c r="S506" s="197"/>
      <c r="T506" s="197"/>
      <c r="U506" s="198"/>
      <c r="V506" s="257"/>
      <c r="W506" s="200"/>
      <c r="X506" s="200"/>
      <c r="Y506" s="43"/>
      <c r="Z506" s="199"/>
      <c r="AA506" s="199"/>
      <c r="AB506" s="199"/>
      <c r="AC506" s="199"/>
      <c r="AD506" s="199"/>
      <c r="AE506" s="43"/>
      <c r="AF506" s="199"/>
      <c r="AG506" s="196"/>
      <c r="AH506" s="201"/>
      <c r="AI506" s="201"/>
      <c r="AJ506" s="201"/>
      <c r="AK506" s="43"/>
      <c r="AL506" s="196"/>
      <c r="AM506" s="43"/>
      <c r="AN506" s="43"/>
      <c r="AO506" s="64"/>
      <c r="AP506" s="202"/>
      <c r="AQ506" s="202"/>
      <c r="AR506" s="64"/>
    </row>
    <row r="507" spans="1:44" ht="15.75" customHeight="1" x14ac:dyDescent="0.2">
      <c r="A507" s="43"/>
      <c r="B507" s="43"/>
      <c r="C507" s="43"/>
      <c r="D507" s="43"/>
      <c r="E507" s="43"/>
      <c r="F507" s="43"/>
      <c r="G507" s="194"/>
      <c r="H507" s="194"/>
      <c r="I507" s="194"/>
      <c r="J507" s="196"/>
      <c r="K507" s="196"/>
      <c r="L507" s="196"/>
      <c r="M507" s="196"/>
      <c r="N507" s="196"/>
      <c r="O507" s="197"/>
      <c r="P507" s="197"/>
      <c r="Q507" s="197"/>
      <c r="R507" s="197"/>
      <c r="S507" s="197"/>
      <c r="T507" s="197"/>
      <c r="U507" s="198"/>
      <c r="V507" s="257"/>
      <c r="W507" s="200"/>
      <c r="X507" s="200"/>
      <c r="Y507" s="43"/>
      <c r="Z507" s="199"/>
      <c r="AA507" s="199"/>
      <c r="AB507" s="199"/>
      <c r="AC507" s="199"/>
      <c r="AD507" s="199"/>
      <c r="AE507" s="43"/>
      <c r="AF507" s="199"/>
      <c r="AG507" s="196"/>
      <c r="AH507" s="201"/>
      <c r="AI507" s="201"/>
      <c r="AJ507" s="201"/>
      <c r="AK507" s="43"/>
      <c r="AL507" s="196"/>
      <c r="AM507" s="43"/>
      <c r="AN507" s="43"/>
      <c r="AO507" s="64"/>
      <c r="AP507" s="202"/>
      <c r="AQ507" s="202"/>
      <c r="AR507" s="64"/>
    </row>
    <row r="508" spans="1:44" ht="15.75" customHeight="1" x14ac:dyDescent="0.2">
      <c r="A508" s="43"/>
      <c r="B508" s="43"/>
      <c r="C508" s="43"/>
      <c r="D508" s="43"/>
      <c r="E508" s="43"/>
      <c r="F508" s="43"/>
      <c r="G508" s="194"/>
      <c r="H508" s="194"/>
      <c r="I508" s="194"/>
      <c r="J508" s="196"/>
      <c r="K508" s="196"/>
      <c r="L508" s="196"/>
      <c r="M508" s="196"/>
      <c r="N508" s="196"/>
      <c r="O508" s="197"/>
      <c r="P508" s="197"/>
      <c r="Q508" s="197"/>
      <c r="R508" s="197"/>
      <c r="S508" s="197"/>
      <c r="T508" s="197"/>
      <c r="U508" s="198"/>
      <c r="V508" s="257"/>
      <c r="W508" s="200"/>
      <c r="X508" s="200"/>
      <c r="Y508" s="43"/>
      <c r="Z508" s="199"/>
      <c r="AA508" s="199"/>
      <c r="AB508" s="199"/>
      <c r="AC508" s="199"/>
      <c r="AD508" s="199"/>
      <c r="AE508" s="43"/>
      <c r="AF508" s="199"/>
      <c r="AG508" s="196"/>
      <c r="AH508" s="201"/>
      <c r="AI508" s="201"/>
      <c r="AJ508" s="201"/>
      <c r="AK508" s="43"/>
      <c r="AL508" s="196"/>
      <c r="AM508" s="43"/>
      <c r="AN508" s="43"/>
      <c r="AO508" s="64"/>
      <c r="AP508" s="202"/>
      <c r="AQ508" s="202"/>
      <c r="AR508" s="64"/>
    </row>
    <row r="509" spans="1:44" ht="15.75" customHeight="1" x14ac:dyDescent="0.2">
      <c r="A509" s="43"/>
      <c r="B509" s="43"/>
      <c r="C509" s="43"/>
      <c r="D509" s="43"/>
      <c r="E509" s="43"/>
      <c r="F509" s="43"/>
      <c r="G509" s="194"/>
      <c r="H509" s="194"/>
      <c r="I509" s="194"/>
      <c r="J509" s="196"/>
      <c r="K509" s="196"/>
      <c r="L509" s="196"/>
      <c r="M509" s="196"/>
      <c r="N509" s="196"/>
      <c r="O509" s="197"/>
      <c r="P509" s="197"/>
      <c r="Q509" s="197"/>
      <c r="R509" s="197"/>
      <c r="S509" s="197"/>
      <c r="T509" s="197"/>
      <c r="U509" s="198"/>
      <c r="V509" s="257"/>
      <c r="W509" s="200"/>
      <c r="X509" s="200"/>
      <c r="Y509" s="43"/>
      <c r="Z509" s="199"/>
      <c r="AA509" s="199"/>
      <c r="AB509" s="199"/>
      <c r="AC509" s="199"/>
      <c r="AD509" s="199"/>
      <c r="AE509" s="43"/>
      <c r="AF509" s="199"/>
      <c r="AG509" s="196"/>
      <c r="AH509" s="201"/>
      <c r="AI509" s="201"/>
      <c r="AJ509" s="201"/>
      <c r="AK509" s="43"/>
      <c r="AL509" s="196"/>
      <c r="AM509" s="43"/>
      <c r="AN509" s="43"/>
      <c r="AO509" s="64"/>
      <c r="AP509" s="202"/>
      <c r="AQ509" s="202"/>
      <c r="AR509" s="64"/>
    </row>
    <row r="510" spans="1:44" ht="15.75" customHeight="1" x14ac:dyDescent="0.2">
      <c r="A510" s="43"/>
      <c r="B510" s="43"/>
      <c r="C510" s="43"/>
      <c r="D510" s="43"/>
      <c r="E510" s="43"/>
      <c r="F510" s="43"/>
      <c r="G510" s="194"/>
      <c r="H510" s="194"/>
      <c r="I510" s="194"/>
      <c r="J510" s="196"/>
      <c r="K510" s="196"/>
      <c r="L510" s="196"/>
      <c r="M510" s="196"/>
      <c r="N510" s="196"/>
      <c r="O510" s="197"/>
      <c r="P510" s="197"/>
      <c r="Q510" s="197"/>
      <c r="R510" s="197"/>
      <c r="S510" s="197"/>
      <c r="T510" s="197"/>
      <c r="U510" s="198"/>
      <c r="V510" s="257"/>
      <c r="W510" s="200"/>
      <c r="X510" s="200"/>
      <c r="Y510" s="43"/>
      <c r="Z510" s="199"/>
      <c r="AA510" s="199"/>
      <c r="AB510" s="199"/>
      <c r="AC510" s="199"/>
      <c r="AD510" s="199"/>
      <c r="AE510" s="43"/>
      <c r="AF510" s="199"/>
      <c r="AG510" s="196"/>
      <c r="AH510" s="201"/>
      <c r="AI510" s="201"/>
      <c r="AJ510" s="201"/>
      <c r="AK510" s="43"/>
      <c r="AL510" s="196"/>
      <c r="AM510" s="43"/>
      <c r="AN510" s="43"/>
      <c r="AO510" s="64"/>
      <c r="AP510" s="202"/>
      <c r="AQ510" s="202"/>
      <c r="AR510" s="64"/>
    </row>
    <row r="511" spans="1:44" ht="15.75" customHeight="1" x14ac:dyDescent="0.2">
      <c r="A511" s="43"/>
      <c r="B511" s="43"/>
      <c r="C511" s="43"/>
      <c r="D511" s="43"/>
      <c r="E511" s="43"/>
      <c r="F511" s="43"/>
      <c r="G511" s="194"/>
      <c r="H511" s="194"/>
      <c r="I511" s="194"/>
      <c r="J511" s="196"/>
      <c r="K511" s="196"/>
      <c r="L511" s="196"/>
      <c r="M511" s="196"/>
      <c r="N511" s="196"/>
      <c r="O511" s="197"/>
      <c r="P511" s="197"/>
      <c r="Q511" s="197"/>
      <c r="R511" s="197"/>
      <c r="S511" s="197"/>
      <c r="T511" s="197"/>
      <c r="U511" s="198"/>
      <c r="V511" s="257"/>
      <c r="W511" s="200"/>
      <c r="X511" s="200"/>
      <c r="Y511" s="43"/>
      <c r="Z511" s="199"/>
      <c r="AA511" s="199"/>
      <c r="AB511" s="199"/>
      <c r="AC511" s="199"/>
      <c r="AD511" s="199"/>
      <c r="AE511" s="43"/>
      <c r="AF511" s="199"/>
      <c r="AG511" s="196"/>
      <c r="AH511" s="201"/>
      <c r="AI511" s="201"/>
      <c r="AJ511" s="201"/>
      <c r="AK511" s="43"/>
      <c r="AL511" s="196"/>
      <c r="AM511" s="43"/>
      <c r="AN511" s="43"/>
      <c r="AO511" s="64"/>
      <c r="AP511" s="202"/>
      <c r="AQ511" s="202"/>
      <c r="AR511" s="64"/>
    </row>
    <row r="512" spans="1:44" ht="15.75" customHeight="1" x14ac:dyDescent="0.2">
      <c r="A512" s="43"/>
      <c r="B512" s="43"/>
      <c r="C512" s="43"/>
      <c r="D512" s="43"/>
      <c r="E512" s="43"/>
      <c r="F512" s="43"/>
      <c r="G512" s="194"/>
      <c r="H512" s="194"/>
      <c r="I512" s="194"/>
      <c r="J512" s="196"/>
      <c r="K512" s="196"/>
      <c r="L512" s="196"/>
      <c r="M512" s="196"/>
      <c r="N512" s="196"/>
      <c r="O512" s="197"/>
      <c r="P512" s="197"/>
      <c r="Q512" s="197"/>
      <c r="R512" s="197"/>
      <c r="S512" s="197"/>
      <c r="T512" s="197"/>
      <c r="U512" s="198"/>
      <c r="V512" s="257"/>
      <c r="W512" s="200"/>
      <c r="X512" s="200"/>
      <c r="Y512" s="43"/>
      <c r="Z512" s="199"/>
      <c r="AA512" s="199"/>
      <c r="AB512" s="199"/>
      <c r="AC512" s="199"/>
      <c r="AD512" s="199"/>
      <c r="AE512" s="43"/>
      <c r="AF512" s="199"/>
      <c r="AG512" s="196"/>
      <c r="AH512" s="201"/>
      <c r="AI512" s="201"/>
      <c r="AJ512" s="201"/>
      <c r="AK512" s="43"/>
      <c r="AL512" s="196"/>
      <c r="AM512" s="43"/>
      <c r="AN512" s="43"/>
      <c r="AO512" s="64"/>
      <c r="AP512" s="202"/>
      <c r="AQ512" s="202"/>
      <c r="AR512" s="64"/>
    </row>
    <row r="513" spans="1:44" ht="15.75" customHeight="1" x14ac:dyDescent="0.2">
      <c r="A513" s="43"/>
      <c r="B513" s="43"/>
      <c r="C513" s="43"/>
      <c r="D513" s="43"/>
      <c r="E513" s="43"/>
      <c r="F513" s="43"/>
      <c r="G513" s="194"/>
      <c r="H513" s="194"/>
      <c r="I513" s="194"/>
      <c r="J513" s="196"/>
      <c r="K513" s="196"/>
      <c r="L513" s="196"/>
      <c r="M513" s="196"/>
      <c r="N513" s="196"/>
      <c r="O513" s="197"/>
      <c r="P513" s="197"/>
      <c r="Q513" s="197"/>
      <c r="R513" s="197"/>
      <c r="S513" s="197"/>
      <c r="T513" s="197"/>
      <c r="U513" s="198"/>
      <c r="V513" s="257"/>
      <c r="W513" s="200"/>
      <c r="X513" s="200"/>
      <c r="Y513" s="43"/>
      <c r="Z513" s="199"/>
      <c r="AA513" s="199"/>
      <c r="AB513" s="199"/>
      <c r="AC513" s="199"/>
      <c r="AD513" s="199"/>
      <c r="AE513" s="43"/>
      <c r="AF513" s="199"/>
      <c r="AG513" s="196"/>
      <c r="AH513" s="201"/>
      <c r="AI513" s="201"/>
      <c r="AJ513" s="201"/>
      <c r="AK513" s="43"/>
      <c r="AL513" s="196"/>
      <c r="AM513" s="43"/>
      <c r="AN513" s="43"/>
      <c r="AO513" s="64"/>
      <c r="AP513" s="202"/>
      <c r="AQ513" s="202"/>
      <c r="AR513" s="64"/>
    </row>
    <row r="514" spans="1:44" ht="15.75" customHeight="1" x14ac:dyDescent="0.2">
      <c r="A514" s="43"/>
      <c r="B514" s="43"/>
      <c r="C514" s="43"/>
      <c r="D514" s="43"/>
      <c r="E514" s="43"/>
      <c r="F514" s="43"/>
      <c r="G514" s="194"/>
      <c r="H514" s="194"/>
      <c r="I514" s="194"/>
      <c r="J514" s="196"/>
      <c r="K514" s="196"/>
      <c r="L514" s="196"/>
      <c r="M514" s="196"/>
      <c r="N514" s="196"/>
      <c r="O514" s="197"/>
      <c r="P514" s="197"/>
      <c r="Q514" s="197"/>
      <c r="R514" s="197"/>
      <c r="S514" s="197"/>
      <c r="T514" s="197"/>
      <c r="U514" s="198"/>
      <c r="V514" s="257"/>
      <c r="W514" s="200"/>
      <c r="X514" s="200"/>
      <c r="Y514" s="43"/>
      <c r="Z514" s="199"/>
      <c r="AA514" s="199"/>
      <c r="AB514" s="199"/>
      <c r="AC514" s="199"/>
      <c r="AD514" s="199"/>
      <c r="AE514" s="43"/>
      <c r="AF514" s="199"/>
      <c r="AG514" s="196"/>
      <c r="AH514" s="201"/>
      <c r="AI514" s="201"/>
      <c r="AJ514" s="201"/>
      <c r="AK514" s="43"/>
      <c r="AL514" s="196"/>
      <c r="AM514" s="43"/>
      <c r="AN514" s="43"/>
      <c r="AO514" s="64"/>
      <c r="AP514" s="202"/>
      <c r="AQ514" s="202"/>
      <c r="AR514" s="64"/>
    </row>
    <row r="515" spans="1:44" ht="15.75" customHeight="1" x14ac:dyDescent="0.2">
      <c r="A515" s="43"/>
      <c r="B515" s="43"/>
      <c r="C515" s="43"/>
      <c r="D515" s="43"/>
      <c r="E515" s="43"/>
      <c r="F515" s="43"/>
      <c r="G515" s="194"/>
      <c r="H515" s="194"/>
      <c r="I515" s="194"/>
      <c r="J515" s="196"/>
      <c r="K515" s="196"/>
      <c r="L515" s="196"/>
      <c r="M515" s="196"/>
      <c r="N515" s="196"/>
      <c r="O515" s="197"/>
      <c r="P515" s="197"/>
      <c r="Q515" s="197"/>
      <c r="R515" s="197"/>
      <c r="S515" s="197"/>
      <c r="T515" s="197"/>
      <c r="U515" s="198"/>
      <c r="V515" s="257"/>
      <c r="W515" s="200"/>
      <c r="X515" s="200"/>
      <c r="Y515" s="43"/>
      <c r="Z515" s="199"/>
      <c r="AA515" s="199"/>
      <c r="AB515" s="199"/>
      <c r="AC515" s="199"/>
      <c r="AD515" s="199"/>
      <c r="AE515" s="43"/>
      <c r="AF515" s="199"/>
      <c r="AG515" s="196"/>
      <c r="AH515" s="201"/>
      <c r="AI515" s="201"/>
      <c r="AJ515" s="201"/>
      <c r="AK515" s="43"/>
      <c r="AL515" s="196"/>
      <c r="AM515" s="43"/>
      <c r="AN515" s="43"/>
      <c r="AO515" s="64"/>
      <c r="AP515" s="202"/>
      <c r="AQ515" s="202"/>
      <c r="AR515" s="64"/>
    </row>
    <row r="516" spans="1:44" ht="15.75" customHeight="1" x14ac:dyDescent="0.2">
      <c r="A516" s="43"/>
      <c r="B516" s="43"/>
      <c r="C516" s="43"/>
      <c r="D516" s="43"/>
      <c r="E516" s="43"/>
      <c r="F516" s="43"/>
      <c r="G516" s="194"/>
      <c r="H516" s="194"/>
      <c r="I516" s="194"/>
      <c r="J516" s="196"/>
      <c r="K516" s="196"/>
      <c r="L516" s="196"/>
      <c r="M516" s="196"/>
      <c r="N516" s="196"/>
      <c r="O516" s="197"/>
      <c r="P516" s="197"/>
      <c r="Q516" s="197"/>
      <c r="R516" s="197"/>
      <c r="S516" s="197"/>
      <c r="T516" s="197"/>
      <c r="U516" s="198"/>
      <c r="V516" s="257"/>
      <c r="W516" s="200"/>
      <c r="X516" s="200"/>
      <c r="Y516" s="43"/>
      <c r="Z516" s="199"/>
      <c r="AA516" s="199"/>
      <c r="AB516" s="199"/>
      <c r="AC516" s="199"/>
      <c r="AD516" s="199"/>
      <c r="AE516" s="43"/>
      <c r="AF516" s="199"/>
      <c r="AG516" s="196"/>
      <c r="AH516" s="201"/>
      <c r="AI516" s="201"/>
      <c r="AJ516" s="201"/>
      <c r="AK516" s="43"/>
      <c r="AL516" s="196"/>
      <c r="AM516" s="43"/>
      <c r="AN516" s="43"/>
      <c r="AO516" s="64"/>
      <c r="AP516" s="202"/>
      <c r="AQ516" s="202"/>
      <c r="AR516" s="64"/>
    </row>
    <row r="517" spans="1:44" ht="15.75" customHeight="1" x14ac:dyDescent="0.2">
      <c r="A517" s="43"/>
      <c r="B517" s="43"/>
      <c r="C517" s="43"/>
      <c r="D517" s="43"/>
      <c r="E517" s="43"/>
      <c r="F517" s="43"/>
      <c r="G517" s="194"/>
      <c r="H517" s="194"/>
      <c r="I517" s="194"/>
      <c r="J517" s="196"/>
      <c r="K517" s="196"/>
      <c r="L517" s="196"/>
      <c r="M517" s="196"/>
      <c r="N517" s="196"/>
      <c r="O517" s="197"/>
      <c r="P517" s="197"/>
      <c r="Q517" s="197"/>
      <c r="R517" s="197"/>
      <c r="S517" s="197"/>
      <c r="T517" s="197"/>
      <c r="U517" s="198"/>
      <c r="V517" s="257"/>
      <c r="W517" s="200"/>
      <c r="X517" s="200"/>
      <c r="Y517" s="43"/>
      <c r="Z517" s="199"/>
      <c r="AA517" s="199"/>
      <c r="AB517" s="199"/>
      <c r="AC517" s="199"/>
      <c r="AD517" s="199"/>
      <c r="AE517" s="43"/>
      <c r="AF517" s="199"/>
      <c r="AG517" s="196"/>
      <c r="AH517" s="201"/>
      <c r="AI517" s="201"/>
      <c r="AJ517" s="201"/>
      <c r="AK517" s="43"/>
      <c r="AL517" s="196"/>
      <c r="AM517" s="43"/>
      <c r="AN517" s="43"/>
      <c r="AO517" s="64"/>
      <c r="AP517" s="202"/>
      <c r="AQ517" s="202"/>
      <c r="AR517" s="64"/>
    </row>
    <row r="518" spans="1:44" ht="15.75" customHeight="1" x14ac:dyDescent="0.2">
      <c r="A518" s="43"/>
      <c r="B518" s="43"/>
      <c r="C518" s="43"/>
      <c r="D518" s="43"/>
      <c r="E518" s="43"/>
      <c r="F518" s="43"/>
      <c r="G518" s="194"/>
      <c r="H518" s="194"/>
      <c r="I518" s="194"/>
      <c r="J518" s="196"/>
      <c r="K518" s="196"/>
      <c r="L518" s="196"/>
      <c r="M518" s="196"/>
      <c r="N518" s="196"/>
      <c r="O518" s="197"/>
      <c r="P518" s="197"/>
      <c r="Q518" s="197"/>
      <c r="R518" s="197"/>
      <c r="S518" s="197"/>
      <c r="T518" s="197"/>
      <c r="U518" s="198"/>
      <c r="V518" s="257"/>
      <c r="W518" s="200"/>
      <c r="X518" s="200"/>
      <c r="Y518" s="43"/>
      <c r="Z518" s="199"/>
      <c r="AA518" s="199"/>
      <c r="AB518" s="199"/>
      <c r="AC518" s="199"/>
      <c r="AD518" s="199"/>
      <c r="AE518" s="43"/>
      <c r="AF518" s="199"/>
      <c r="AG518" s="196"/>
      <c r="AH518" s="201"/>
      <c r="AI518" s="201"/>
      <c r="AJ518" s="201"/>
      <c r="AK518" s="43"/>
      <c r="AL518" s="196"/>
      <c r="AM518" s="43"/>
      <c r="AN518" s="43"/>
      <c r="AO518" s="64"/>
      <c r="AP518" s="202"/>
      <c r="AQ518" s="202"/>
      <c r="AR518" s="64"/>
    </row>
    <row r="519" spans="1:44" ht="15.75" customHeight="1" x14ac:dyDescent="0.2">
      <c r="A519" s="43"/>
      <c r="B519" s="43"/>
      <c r="C519" s="43"/>
      <c r="D519" s="43"/>
      <c r="E519" s="43"/>
      <c r="F519" s="43"/>
      <c r="G519" s="194"/>
      <c r="H519" s="194"/>
      <c r="I519" s="194"/>
      <c r="J519" s="196"/>
      <c r="K519" s="196"/>
      <c r="L519" s="196"/>
      <c r="M519" s="196"/>
      <c r="N519" s="196"/>
      <c r="O519" s="197"/>
      <c r="P519" s="197"/>
      <c r="Q519" s="197"/>
      <c r="R519" s="197"/>
      <c r="S519" s="197"/>
      <c r="T519" s="197"/>
      <c r="U519" s="198"/>
      <c r="V519" s="257"/>
      <c r="W519" s="200"/>
      <c r="X519" s="200"/>
      <c r="Y519" s="43"/>
      <c r="Z519" s="199"/>
      <c r="AA519" s="199"/>
      <c r="AB519" s="199"/>
      <c r="AC519" s="199"/>
      <c r="AD519" s="199"/>
      <c r="AE519" s="43"/>
      <c r="AF519" s="199"/>
      <c r="AG519" s="196"/>
      <c r="AH519" s="201"/>
      <c r="AI519" s="201"/>
      <c r="AJ519" s="201"/>
      <c r="AK519" s="43"/>
      <c r="AL519" s="196"/>
      <c r="AM519" s="43"/>
      <c r="AN519" s="43"/>
      <c r="AO519" s="64"/>
      <c r="AP519" s="202"/>
      <c r="AQ519" s="202"/>
      <c r="AR519" s="64"/>
    </row>
    <row r="520" spans="1:44" ht="15.75" customHeight="1" x14ac:dyDescent="0.2">
      <c r="A520" s="43"/>
      <c r="B520" s="43"/>
      <c r="C520" s="43"/>
      <c r="D520" s="43"/>
      <c r="E520" s="43"/>
      <c r="F520" s="43"/>
      <c r="G520" s="194"/>
      <c r="H520" s="194"/>
      <c r="I520" s="194"/>
      <c r="J520" s="196"/>
      <c r="K520" s="196"/>
      <c r="L520" s="196"/>
      <c r="M520" s="196"/>
      <c r="N520" s="196"/>
      <c r="O520" s="197"/>
      <c r="P520" s="197"/>
      <c r="Q520" s="197"/>
      <c r="R520" s="197"/>
      <c r="S520" s="197"/>
      <c r="T520" s="197"/>
      <c r="U520" s="198"/>
      <c r="V520" s="257"/>
      <c r="W520" s="200"/>
      <c r="X520" s="200"/>
      <c r="Y520" s="43"/>
      <c r="Z520" s="199"/>
      <c r="AA520" s="199"/>
      <c r="AB520" s="199"/>
      <c r="AC520" s="199"/>
      <c r="AD520" s="199"/>
      <c r="AE520" s="43"/>
      <c r="AF520" s="199"/>
      <c r="AG520" s="196"/>
      <c r="AH520" s="201"/>
      <c r="AI520" s="201"/>
      <c r="AJ520" s="201"/>
      <c r="AK520" s="43"/>
      <c r="AL520" s="196"/>
      <c r="AM520" s="43"/>
      <c r="AN520" s="43"/>
      <c r="AO520" s="64"/>
      <c r="AP520" s="202"/>
      <c r="AQ520" s="202"/>
      <c r="AR520" s="64"/>
    </row>
    <row r="521" spans="1:44" ht="15.75" customHeight="1" x14ac:dyDescent="0.2">
      <c r="A521" s="43"/>
      <c r="B521" s="43"/>
      <c r="C521" s="43"/>
      <c r="D521" s="43"/>
      <c r="E521" s="43"/>
      <c r="F521" s="43"/>
      <c r="G521" s="194"/>
      <c r="H521" s="194"/>
      <c r="I521" s="194"/>
      <c r="J521" s="196"/>
      <c r="K521" s="196"/>
      <c r="L521" s="196"/>
      <c r="M521" s="196"/>
      <c r="N521" s="196"/>
      <c r="O521" s="197"/>
      <c r="P521" s="197"/>
      <c r="Q521" s="197"/>
      <c r="R521" s="197"/>
      <c r="S521" s="197"/>
      <c r="T521" s="197"/>
      <c r="U521" s="198"/>
      <c r="V521" s="257"/>
      <c r="W521" s="200"/>
      <c r="X521" s="200"/>
      <c r="Y521" s="43"/>
      <c r="Z521" s="199"/>
      <c r="AA521" s="199"/>
      <c r="AB521" s="199"/>
      <c r="AC521" s="199"/>
      <c r="AD521" s="199"/>
      <c r="AE521" s="43"/>
      <c r="AF521" s="199"/>
      <c r="AG521" s="196"/>
      <c r="AH521" s="201"/>
      <c r="AI521" s="201"/>
      <c r="AJ521" s="201"/>
      <c r="AK521" s="43"/>
      <c r="AL521" s="196"/>
      <c r="AM521" s="43"/>
      <c r="AN521" s="43"/>
      <c r="AO521" s="64"/>
      <c r="AP521" s="202"/>
      <c r="AQ521" s="202"/>
      <c r="AR521" s="64"/>
    </row>
    <row r="522" spans="1:44" ht="15.75" customHeight="1" x14ac:dyDescent="0.2">
      <c r="A522" s="43"/>
      <c r="B522" s="43"/>
      <c r="C522" s="43"/>
      <c r="D522" s="43"/>
      <c r="E522" s="43"/>
      <c r="F522" s="43"/>
      <c r="G522" s="194"/>
      <c r="H522" s="194"/>
      <c r="I522" s="194"/>
      <c r="J522" s="196"/>
      <c r="K522" s="196"/>
      <c r="L522" s="196"/>
      <c r="M522" s="196"/>
      <c r="N522" s="196"/>
      <c r="O522" s="197"/>
      <c r="P522" s="197"/>
      <c r="Q522" s="197"/>
      <c r="R522" s="197"/>
      <c r="S522" s="197"/>
      <c r="T522" s="197"/>
      <c r="U522" s="198"/>
      <c r="V522" s="257"/>
      <c r="W522" s="200"/>
      <c r="X522" s="200"/>
      <c r="Y522" s="43"/>
      <c r="Z522" s="199"/>
      <c r="AA522" s="199"/>
      <c r="AB522" s="199"/>
      <c r="AC522" s="199"/>
      <c r="AD522" s="199"/>
      <c r="AE522" s="43"/>
      <c r="AF522" s="199"/>
      <c r="AG522" s="196"/>
      <c r="AH522" s="201"/>
      <c r="AI522" s="201"/>
      <c r="AJ522" s="201"/>
      <c r="AK522" s="43"/>
      <c r="AL522" s="196"/>
      <c r="AM522" s="43"/>
      <c r="AN522" s="43"/>
      <c r="AO522" s="64"/>
      <c r="AP522" s="202"/>
      <c r="AQ522" s="202"/>
      <c r="AR522" s="64"/>
    </row>
    <row r="523" spans="1:44" ht="15.75" customHeight="1" x14ac:dyDescent="0.2">
      <c r="A523" s="43"/>
      <c r="B523" s="43"/>
      <c r="C523" s="43"/>
      <c r="D523" s="43"/>
      <c r="E523" s="43"/>
      <c r="F523" s="43"/>
      <c r="G523" s="194"/>
      <c r="H523" s="194"/>
      <c r="I523" s="194"/>
      <c r="J523" s="196"/>
      <c r="K523" s="196"/>
      <c r="L523" s="196"/>
      <c r="M523" s="196"/>
      <c r="N523" s="196"/>
      <c r="O523" s="197"/>
      <c r="P523" s="197"/>
      <c r="Q523" s="197"/>
      <c r="R523" s="197"/>
      <c r="S523" s="197"/>
      <c r="T523" s="197"/>
      <c r="U523" s="198"/>
      <c r="V523" s="257"/>
      <c r="W523" s="200"/>
      <c r="X523" s="200"/>
      <c r="Y523" s="43"/>
      <c r="Z523" s="199"/>
      <c r="AA523" s="199"/>
      <c r="AB523" s="199"/>
      <c r="AC523" s="199"/>
      <c r="AD523" s="199"/>
      <c r="AE523" s="43"/>
      <c r="AF523" s="199"/>
      <c r="AG523" s="196"/>
      <c r="AH523" s="201"/>
      <c r="AI523" s="201"/>
      <c r="AJ523" s="201"/>
      <c r="AK523" s="43"/>
      <c r="AL523" s="196"/>
      <c r="AM523" s="43"/>
      <c r="AN523" s="43"/>
      <c r="AO523" s="64"/>
      <c r="AP523" s="202"/>
      <c r="AQ523" s="202"/>
      <c r="AR523" s="64"/>
    </row>
    <row r="524" spans="1:44" ht="15.75" customHeight="1" x14ac:dyDescent="0.2">
      <c r="A524" s="43"/>
      <c r="B524" s="43"/>
      <c r="C524" s="43"/>
      <c r="D524" s="43"/>
      <c r="E524" s="43"/>
      <c r="F524" s="43"/>
      <c r="G524" s="194"/>
      <c r="H524" s="194"/>
      <c r="I524" s="194"/>
      <c r="J524" s="196"/>
      <c r="K524" s="196"/>
      <c r="L524" s="196"/>
      <c r="M524" s="196"/>
      <c r="N524" s="196"/>
      <c r="O524" s="197"/>
      <c r="P524" s="197"/>
      <c r="Q524" s="197"/>
      <c r="R524" s="197"/>
      <c r="S524" s="197"/>
      <c r="T524" s="197"/>
      <c r="U524" s="198"/>
      <c r="V524" s="257"/>
      <c r="W524" s="200"/>
      <c r="X524" s="200"/>
      <c r="Y524" s="43"/>
      <c r="Z524" s="199"/>
      <c r="AA524" s="199"/>
      <c r="AB524" s="199"/>
      <c r="AC524" s="199"/>
      <c r="AD524" s="199"/>
      <c r="AE524" s="43"/>
      <c r="AF524" s="199"/>
      <c r="AG524" s="196"/>
      <c r="AH524" s="201"/>
      <c r="AI524" s="201"/>
      <c r="AJ524" s="201"/>
      <c r="AK524" s="43"/>
      <c r="AL524" s="196"/>
      <c r="AM524" s="43"/>
      <c r="AN524" s="43"/>
      <c r="AO524" s="64"/>
      <c r="AP524" s="202"/>
      <c r="AQ524" s="202"/>
      <c r="AR524" s="64"/>
    </row>
    <row r="525" spans="1:44" ht="15.75" customHeight="1" x14ac:dyDescent="0.2">
      <c r="A525" s="43"/>
      <c r="B525" s="43"/>
      <c r="C525" s="43"/>
      <c r="D525" s="43"/>
      <c r="E525" s="43"/>
      <c r="F525" s="43"/>
      <c r="G525" s="194"/>
      <c r="H525" s="194"/>
      <c r="I525" s="194"/>
      <c r="J525" s="196"/>
      <c r="K525" s="196"/>
      <c r="L525" s="196"/>
      <c r="M525" s="196"/>
      <c r="N525" s="196"/>
      <c r="O525" s="197"/>
      <c r="P525" s="197"/>
      <c r="Q525" s="197"/>
      <c r="R525" s="197"/>
      <c r="S525" s="197"/>
      <c r="T525" s="197"/>
      <c r="U525" s="198"/>
      <c r="V525" s="257"/>
      <c r="W525" s="200"/>
      <c r="X525" s="200"/>
      <c r="Y525" s="43"/>
      <c r="Z525" s="199"/>
      <c r="AA525" s="199"/>
      <c r="AB525" s="199"/>
      <c r="AC525" s="199"/>
      <c r="AD525" s="199"/>
      <c r="AE525" s="43"/>
      <c r="AF525" s="199"/>
      <c r="AG525" s="196"/>
      <c r="AH525" s="201"/>
      <c r="AI525" s="201"/>
      <c r="AJ525" s="201"/>
      <c r="AK525" s="43"/>
      <c r="AL525" s="196"/>
      <c r="AM525" s="43"/>
      <c r="AN525" s="43"/>
      <c r="AO525" s="64"/>
      <c r="AP525" s="202"/>
      <c r="AQ525" s="202"/>
      <c r="AR525" s="64"/>
    </row>
    <row r="526" spans="1:44" ht="15.75" customHeight="1" x14ac:dyDescent="0.2">
      <c r="A526" s="43"/>
      <c r="B526" s="43"/>
      <c r="C526" s="43"/>
      <c r="D526" s="43"/>
      <c r="E526" s="43"/>
      <c r="F526" s="43"/>
      <c r="G526" s="194"/>
      <c r="H526" s="194"/>
      <c r="I526" s="194"/>
      <c r="J526" s="196"/>
      <c r="K526" s="196"/>
      <c r="L526" s="196"/>
      <c r="M526" s="196"/>
      <c r="N526" s="196"/>
      <c r="O526" s="197"/>
      <c r="P526" s="197"/>
      <c r="Q526" s="197"/>
      <c r="R526" s="197"/>
      <c r="S526" s="197"/>
      <c r="T526" s="197"/>
      <c r="U526" s="198"/>
      <c r="V526" s="257"/>
      <c r="W526" s="200"/>
      <c r="X526" s="200"/>
      <c r="Y526" s="43"/>
      <c r="Z526" s="199"/>
      <c r="AA526" s="199"/>
      <c r="AB526" s="199"/>
      <c r="AC526" s="199"/>
      <c r="AD526" s="199"/>
      <c r="AE526" s="43"/>
      <c r="AF526" s="199"/>
      <c r="AG526" s="196"/>
      <c r="AH526" s="201"/>
      <c r="AI526" s="201"/>
      <c r="AJ526" s="201"/>
      <c r="AK526" s="43"/>
      <c r="AL526" s="196"/>
      <c r="AM526" s="43"/>
      <c r="AN526" s="43"/>
      <c r="AO526" s="64"/>
      <c r="AP526" s="202"/>
      <c r="AQ526" s="202"/>
      <c r="AR526" s="64"/>
    </row>
    <row r="527" spans="1:44" ht="15.75" customHeight="1" x14ac:dyDescent="0.2">
      <c r="A527" s="43"/>
      <c r="B527" s="43"/>
      <c r="C527" s="43"/>
      <c r="D527" s="43"/>
      <c r="E527" s="43"/>
      <c r="F527" s="43"/>
      <c r="G527" s="194"/>
      <c r="H527" s="194"/>
      <c r="I527" s="194"/>
      <c r="J527" s="196"/>
      <c r="K527" s="196"/>
      <c r="L527" s="196"/>
      <c r="M527" s="196"/>
      <c r="N527" s="196"/>
      <c r="O527" s="197"/>
      <c r="P527" s="197"/>
      <c r="Q527" s="197"/>
      <c r="R527" s="197"/>
      <c r="S527" s="197"/>
      <c r="T527" s="197"/>
      <c r="U527" s="198"/>
      <c r="V527" s="257"/>
      <c r="W527" s="200"/>
      <c r="X527" s="200"/>
      <c r="Y527" s="43"/>
      <c r="Z527" s="199"/>
      <c r="AA527" s="199"/>
      <c r="AB527" s="199"/>
      <c r="AC527" s="199"/>
      <c r="AD527" s="199"/>
      <c r="AE527" s="43"/>
      <c r="AF527" s="199"/>
      <c r="AG527" s="196"/>
      <c r="AH527" s="201"/>
      <c r="AI527" s="201"/>
      <c r="AJ527" s="201"/>
      <c r="AK527" s="43"/>
      <c r="AL527" s="196"/>
      <c r="AM527" s="43"/>
      <c r="AN527" s="43"/>
      <c r="AO527" s="64"/>
      <c r="AP527" s="202"/>
      <c r="AQ527" s="202"/>
      <c r="AR527" s="64"/>
    </row>
    <row r="528" spans="1:44" ht="15.75" customHeight="1" x14ac:dyDescent="0.2">
      <c r="A528" s="43"/>
      <c r="B528" s="43"/>
      <c r="C528" s="43"/>
      <c r="D528" s="43"/>
      <c r="E528" s="43"/>
      <c r="F528" s="43"/>
      <c r="G528" s="194"/>
      <c r="H528" s="194"/>
      <c r="I528" s="194"/>
      <c r="J528" s="196"/>
      <c r="K528" s="196"/>
      <c r="L528" s="196"/>
      <c r="M528" s="196"/>
      <c r="N528" s="196"/>
      <c r="O528" s="197"/>
      <c r="P528" s="197"/>
      <c r="Q528" s="197"/>
      <c r="R528" s="197"/>
      <c r="S528" s="197"/>
      <c r="T528" s="197"/>
      <c r="U528" s="198"/>
      <c r="V528" s="257"/>
      <c r="W528" s="200"/>
      <c r="X528" s="200"/>
      <c r="Y528" s="43"/>
      <c r="Z528" s="199"/>
      <c r="AA528" s="199"/>
      <c r="AB528" s="199"/>
      <c r="AC528" s="199"/>
      <c r="AD528" s="199"/>
      <c r="AE528" s="43"/>
      <c r="AF528" s="199"/>
      <c r="AG528" s="196"/>
      <c r="AH528" s="201"/>
      <c r="AI528" s="201"/>
      <c r="AJ528" s="201"/>
      <c r="AK528" s="43"/>
      <c r="AL528" s="196"/>
      <c r="AM528" s="43"/>
      <c r="AN528" s="43"/>
      <c r="AO528" s="64"/>
      <c r="AP528" s="202"/>
      <c r="AQ528" s="202"/>
      <c r="AR528" s="64"/>
    </row>
    <row r="529" spans="1:44" ht="15.75" customHeight="1" x14ac:dyDescent="0.2">
      <c r="A529" s="43"/>
      <c r="B529" s="43"/>
      <c r="C529" s="43"/>
      <c r="D529" s="43"/>
      <c r="E529" s="43"/>
      <c r="F529" s="43"/>
      <c r="G529" s="194"/>
      <c r="H529" s="194"/>
      <c r="I529" s="194"/>
      <c r="J529" s="196"/>
      <c r="K529" s="196"/>
      <c r="L529" s="196"/>
      <c r="M529" s="196"/>
      <c r="N529" s="196"/>
      <c r="O529" s="197"/>
      <c r="P529" s="197"/>
      <c r="Q529" s="197"/>
      <c r="R529" s="197"/>
      <c r="S529" s="197"/>
      <c r="T529" s="197"/>
      <c r="U529" s="198"/>
      <c r="V529" s="257"/>
      <c r="W529" s="200"/>
      <c r="X529" s="200"/>
      <c r="Y529" s="43"/>
      <c r="Z529" s="199"/>
      <c r="AA529" s="199"/>
      <c r="AB529" s="199"/>
      <c r="AC529" s="199"/>
      <c r="AD529" s="199"/>
      <c r="AE529" s="43"/>
      <c r="AF529" s="199"/>
      <c r="AG529" s="196"/>
      <c r="AH529" s="201"/>
      <c r="AI529" s="201"/>
      <c r="AJ529" s="201"/>
      <c r="AK529" s="43"/>
      <c r="AL529" s="196"/>
      <c r="AM529" s="43"/>
      <c r="AN529" s="43"/>
      <c r="AO529" s="64"/>
      <c r="AP529" s="202"/>
      <c r="AQ529" s="202"/>
      <c r="AR529" s="64"/>
    </row>
    <row r="530" spans="1:44" ht="15.75" customHeight="1" x14ac:dyDescent="0.2">
      <c r="A530" s="43"/>
      <c r="B530" s="43"/>
      <c r="C530" s="43"/>
      <c r="D530" s="43"/>
      <c r="E530" s="43"/>
      <c r="F530" s="43"/>
      <c r="G530" s="194"/>
      <c r="H530" s="194"/>
      <c r="I530" s="194"/>
      <c r="J530" s="196"/>
      <c r="K530" s="196"/>
      <c r="L530" s="196"/>
      <c r="M530" s="196"/>
      <c r="N530" s="196"/>
      <c r="O530" s="197"/>
      <c r="P530" s="197"/>
      <c r="Q530" s="197"/>
      <c r="R530" s="197"/>
      <c r="S530" s="197"/>
      <c r="T530" s="197"/>
      <c r="U530" s="198"/>
      <c r="V530" s="257"/>
      <c r="W530" s="200"/>
      <c r="X530" s="200"/>
      <c r="Y530" s="43"/>
      <c r="Z530" s="199"/>
      <c r="AA530" s="199"/>
      <c r="AB530" s="199"/>
      <c r="AC530" s="199"/>
      <c r="AD530" s="199"/>
      <c r="AE530" s="43"/>
      <c r="AF530" s="199"/>
      <c r="AG530" s="196"/>
      <c r="AH530" s="201"/>
      <c r="AI530" s="201"/>
      <c r="AJ530" s="201"/>
      <c r="AK530" s="43"/>
      <c r="AL530" s="196"/>
      <c r="AM530" s="43"/>
      <c r="AN530" s="43"/>
      <c r="AO530" s="64"/>
      <c r="AP530" s="202"/>
      <c r="AQ530" s="202"/>
      <c r="AR530" s="64"/>
    </row>
    <row r="531" spans="1:44" ht="15.75" customHeight="1" x14ac:dyDescent="0.2">
      <c r="A531" s="43"/>
      <c r="B531" s="43"/>
      <c r="C531" s="43"/>
      <c r="D531" s="43"/>
      <c r="E531" s="43"/>
      <c r="F531" s="43"/>
      <c r="G531" s="194"/>
      <c r="H531" s="194"/>
      <c r="I531" s="194"/>
      <c r="J531" s="196"/>
      <c r="K531" s="196"/>
      <c r="L531" s="196"/>
      <c r="M531" s="196"/>
      <c r="N531" s="196"/>
      <c r="O531" s="197"/>
      <c r="P531" s="197"/>
      <c r="Q531" s="197"/>
      <c r="R531" s="197"/>
      <c r="S531" s="197"/>
      <c r="T531" s="197"/>
      <c r="U531" s="198"/>
      <c r="V531" s="257"/>
      <c r="W531" s="200"/>
      <c r="X531" s="200"/>
      <c r="Y531" s="43"/>
      <c r="Z531" s="199"/>
      <c r="AA531" s="199"/>
      <c r="AB531" s="199"/>
      <c r="AC531" s="199"/>
      <c r="AD531" s="199"/>
      <c r="AE531" s="43"/>
      <c r="AF531" s="199"/>
      <c r="AG531" s="196"/>
      <c r="AH531" s="201"/>
      <c r="AI531" s="201"/>
      <c r="AJ531" s="201"/>
      <c r="AK531" s="43"/>
      <c r="AL531" s="196"/>
      <c r="AM531" s="43"/>
      <c r="AN531" s="43"/>
      <c r="AO531" s="64"/>
      <c r="AP531" s="202"/>
      <c r="AQ531" s="202"/>
      <c r="AR531" s="64"/>
    </row>
    <row r="532" spans="1:44" ht="15.75" customHeight="1" x14ac:dyDescent="0.2">
      <c r="A532" s="43"/>
      <c r="B532" s="43"/>
      <c r="C532" s="43"/>
      <c r="D532" s="43"/>
      <c r="E532" s="43"/>
      <c r="F532" s="43"/>
      <c r="G532" s="194"/>
      <c r="H532" s="194"/>
      <c r="I532" s="194"/>
      <c r="J532" s="196"/>
      <c r="K532" s="196"/>
      <c r="L532" s="196"/>
      <c r="M532" s="196"/>
      <c r="N532" s="196"/>
      <c r="O532" s="197"/>
      <c r="P532" s="197"/>
      <c r="Q532" s="197"/>
      <c r="R532" s="197"/>
      <c r="S532" s="197"/>
      <c r="T532" s="197"/>
      <c r="U532" s="198"/>
      <c r="V532" s="257"/>
      <c r="W532" s="200"/>
      <c r="X532" s="200"/>
      <c r="Y532" s="43"/>
      <c r="Z532" s="199"/>
      <c r="AA532" s="199"/>
      <c r="AB532" s="199"/>
      <c r="AC532" s="199"/>
      <c r="AD532" s="199"/>
      <c r="AE532" s="43"/>
      <c r="AF532" s="199"/>
      <c r="AG532" s="196"/>
      <c r="AH532" s="201"/>
      <c r="AI532" s="201"/>
      <c r="AJ532" s="201"/>
      <c r="AK532" s="43"/>
      <c r="AL532" s="196"/>
      <c r="AM532" s="43"/>
      <c r="AN532" s="43"/>
      <c r="AO532" s="64"/>
      <c r="AP532" s="202"/>
      <c r="AQ532" s="202"/>
      <c r="AR532" s="64"/>
    </row>
    <row r="533" spans="1:44" ht="15.75" customHeight="1" x14ac:dyDescent="0.2">
      <c r="A533" s="43"/>
      <c r="B533" s="43"/>
      <c r="C533" s="43"/>
      <c r="D533" s="43"/>
      <c r="E533" s="43"/>
      <c r="F533" s="43"/>
      <c r="G533" s="194"/>
      <c r="H533" s="194"/>
      <c r="I533" s="194"/>
      <c r="J533" s="196"/>
      <c r="K533" s="196"/>
      <c r="L533" s="196"/>
      <c r="M533" s="196"/>
      <c r="N533" s="196"/>
      <c r="O533" s="197"/>
      <c r="P533" s="197"/>
      <c r="Q533" s="197"/>
      <c r="R533" s="197"/>
      <c r="S533" s="197"/>
      <c r="T533" s="197"/>
      <c r="U533" s="198"/>
      <c r="V533" s="257"/>
      <c r="W533" s="200"/>
      <c r="X533" s="200"/>
      <c r="Y533" s="43"/>
      <c r="Z533" s="199"/>
      <c r="AA533" s="199"/>
      <c r="AB533" s="199"/>
      <c r="AC533" s="199"/>
      <c r="AD533" s="199"/>
      <c r="AE533" s="43"/>
      <c r="AF533" s="199"/>
      <c r="AG533" s="196"/>
      <c r="AH533" s="201"/>
      <c r="AI533" s="201"/>
      <c r="AJ533" s="201"/>
      <c r="AK533" s="43"/>
      <c r="AL533" s="196"/>
      <c r="AM533" s="43"/>
      <c r="AN533" s="43"/>
      <c r="AO533" s="64"/>
      <c r="AP533" s="202"/>
      <c r="AQ533" s="202"/>
      <c r="AR533" s="64"/>
    </row>
    <row r="534" spans="1:44" ht="15.75" customHeight="1" x14ac:dyDescent="0.2">
      <c r="A534" s="43"/>
      <c r="B534" s="43"/>
      <c r="C534" s="43"/>
      <c r="D534" s="43"/>
      <c r="E534" s="43"/>
      <c r="F534" s="43"/>
      <c r="G534" s="194"/>
      <c r="H534" s="194"/>
      <c r="I534" s="194"/>
      <c r="J534" s="196"/>
      <c r="K534" s="196"/>
      <c r="L534" s="196"/>
      <c r="M534" s="196"/>
      <c r="N534" s="196"/>
      <c r="O534" s="197"/>
      <c r="P534" s="197"/>
      <c r="Q534" s="197"/>
      <c r="R534" s="197"/>
      <c r="S534" s="197"/>
      <c r="T534" s="197"/>
      <c r="U534" s="198"/>
      <c r="V534" s="257"/>
      <c r="W534" s="200"/>
      <c r="X534" s="200"/>
      <c r="Y534" s="43"/>
      <c r="Z534" s="199"/>
      <c r="AA534" s="199"/>
      <c r="AB534" s="199"/>
      <c r="AC534" s="199"/>
      <c r="AD534" s="199"/>
      <c r="AE534" s="43"/>
      <c r="AF534" s="199"/>
      <c r="AG534" s="196"/>
      <c r="AH534" s="201"/>
      <c r="AI534" s="201"/>
      <c r="AJ534" s="201"/>
      <c r="AK534" s="43"/>
      <c r="AL534" s="196"/>
      <c r="AM534" s="43"/>
      <c r="AN534" s="43"/>
      <c r="AO534" s="64"/>
      <c r="AP534" s="202"/>
      <c r="AQ534" s="202"/>
      <c r="AR534" s="64"/>
    </row>
    <row r="535" spans="1:44" ht="15.75" customHeight="1" x14ac:dyDescent="0.2">
      <c r="A535" s="43"/>
      <c r="B535" s="43"/>
      <c r="C535" s="43"/>
      <c r="D535" s="43"/>
      <c r="E535" s="43"/>
      <c r="F535" s="43"/>
      <c r="G535" s="194"/>
      <c r="H535" s="194"/>
      <c r="I535" s="194"/>
      <c r="J535" s="196"/>
      <c r="K535" s="196"/>
      <c r="L535" s="196"/>
      <c r="M535" s="196"/>
      <c r="N535" s="196"/>
      <c r="O535" s="197"/>
      <c r="P535" s="197"/>
      <c r="Q535" s="197"/>
      <c r="R535" s="197"/>
      <c r="S535" s="197"/>
      <c r="T535" s="197"/>
      <c r="U535" s="198"/>
      <c r="V535" s="257"/>
      <c r="W535" s="200"/>
      <c r="X535" s="200"/>
      <c r="Y535" s="43"/>
      <c r="Z535" s="199"/>
      <c r="AA535" s="199"/>
      <c r="AB535" s="199"/>
      <c r="AC535" s="199"/>
      <c r="AD535" s="199"/>
      <c r="AE535" s="43"/>
      <c r="AF535" s="199"/>
      <c r="AG535" s="196"/>
      <c r="AH535" s="201"/>
      <c r="AI535" s="201"/>
      <c r="AJ535" s="201"/>
      <c r="AK535" s="43"/>
      <c r="AL535" s="196"/>
      <c r="AM535" s="43"/>
      <c r="AN535" s="43"/>
      <c r="AO535" s="64"/>
      <c r="AP535" s="202"/>
      <c r="AQ535" s="202"/>
      <c r="AR535" s="64"/>
    </row>
    <row r="536" spans="1:44" ht="15.75" customHeight="1" x14ac:dyDescent="0.2">
      <c r="A536" s="43"/>
      <c r="B536" s="43"/>
      <c r="C536" s="43"/>
      <c r="D536" s="43"/>
      <c r="E536" s="43"/>
      <c r="F536" s="43"/>
      <c r="G536" s="194"/>
      <c r="H536" s="194"/>
      <c r="I536" s="194"/>
      <c r="J536" s="196"/>
      <c r="K536" s="196"/>
      <c r="L536" s="196"/>
      <c r="M536" s="196"/>
      <c r="N536" s="196"/>
      <c r="O536" s="197"/>
      <c r="P536" s="197"/>
      <c r="Q536" s="197"/>
      <c r="R536" s="197"/>
      <c r="S536" s="197"/>
      <c r="T536" s="197"/>
      <c r="U536" s="198"/>
      <c r="V536" s="257"/>
      <c r="W536" s="200"/>
      <c r="X536" s="200"/>
      <c r="Y536" s="43"/>
      <c r="Z536" s="199"/>
      <c r="AA536" s="199"/>
      <c r="AB536" s="199"/>
      <c r="AC536" s="199"/>
      <c r="AD536" s="199"/>
      <c r="AE536" s="43"/>
      <c r="AF536" s="199"/>
      <c r="AG536" s="196"/>
      <c r="AH536" s="201"/>
      <c r="AI536" s="201"/>
      <c r="AJ536" s="201"/>
      <c r="AK536" s="43"/>
      <c r="AL536" s="196"/>
      <c r="AM536" s="43"/>
      <c r="AN536" s="43"/>
      <c r="AO536" s="64"/>
      <c r="AP536" s="202"/>
      <c r="AQ536" s="202"/>
      <c r="AR536" s="64"/>
    </row>
    <row r="537" spans="1:44" ht="15.75" customHeight="1" x14ac:dyDescent="0.2">
      <c r="A537" s="43"/>
      <c r="B537" s="43"/>
      <c r="C537" s="43"/>
      <c r="D537" s="43"/>
      <c r="E537" s="43"/>
      <c r="F537" s="43"/>
      <c r="G537" s="194"/>
      <c r="H537" s="194"/>
      <c r="I537" s="194"/>
      <c r="J537" s="196"/>
      <c r="K537" s="196"/>
      <c r="L537" s="196"/>
      <c r="M537" s="196"/>
      <c r="N537" s="196"/>
      <c r="O537" s="197"/>
      <c r="P537" s="197"/>
      <c r="Q537" s="197"/>
      <c r="R537" s="197"/>
      <c r="S537" s="197"/>
      <c r="T537" s="197"/>
      <c r="U537" s="198"/>
      <c r="V537" s="257"/>
      <c r="W537" s="200"/>
      <c r="X537" s="200"/>
      <c r="Y537" s="43"/>
      <c r="Z537" s="199"/>
      <c r="AA537" s="199"/>
      <c r="AB537" s="199"/>
      <c r="AC537" s="199"/>
      <c r="AD537" s="199"/>
      <c r="AE537" s="43"/>
      <c r="AF537" s="199"/>
      <c r="AG537" s="196"/>
      <c r="AH537" s="201"/>
      <c r="AI537" s="201"/>
      <c r="AJ537" s="201"/>
      <c r="AK537" s="43"/>
      <c r="AL537" s="196"/>
      <c r="AM537" s="43"/>
      <c r="AN537" s="43"/>
      <c r="AO537" s="64"/>
      <c r="AP537" s="202"/>
      <c r="AQ537" s="202"/>
      <c r="AR537" s="64"/>
    </row>
    <row r="538" spans="1:44" ht="15.75" customHeight="1" x14ac:dyDescent="0.2">
      <c r="A538" s="43"/>
      <c r="B538" s="43"/>
      <c r="C538" s="43"/>
      <c r="D538" s="43"/>
      <c r="E538" s="43"/>
      <c r="F538" s="43"/>
      <c r="G538" s="194"/>
      <c r="H538" s="194"/>
      <c r="I538" s="194"/>
      <c r="J538" s="196"/>
      <c r="K538" s="196"/>
      <c r="L538" s="196"/>
      <c r="M538" s="196"/>
      <c r="N538" s="196"/>
      <c r="O538" s="197"/>
      <c r="P538" s="197"/>
      <c r="Q538" s="197"/>
      <c r="R538" s="197"/>
      <c r="S538" s="197"/>
      <c r="T538" s="197"/>
      <c r="U538" s="198"/>
      <c r="V538" s="257"/>
      <c r="W538" s="200"/>
      <c r="X538" s="200"/>
      <c r="Y538" s="43"/>
      <c r="Z538" s="199"/>
      <c r="AA538" s="199"/>
      <c r="AB538" s="199"/>
      <c r="AC538" s="199"/>
      <c r="AD538" s="199"/>
      <c r="AE538" s="43"/>
      <c r="AF538" s="199"/>
      <c r="AG538" s="196"/>
      <c r="AH538" s="201"/>
      <c r="AI538" s="201"/>
      <c r="AJ538" s="201"/>
      <c r="AK538" s="43"/>
      <c r="AL538" s="196"/>
      <c r="AM538" s="43"/>
      <c r="AN538" s="43"/>
      <c r="AO538" s="64"/>
      <c r="AP538" s="202"/>
      <c r="AQ538" s="202"/>
      <c r="AR538" s="64"/>
    </row>
    <row r="539" spans="1:44" ht="15.75" customHeight="1" x14ac:dyDescent="0.2">
      <c r="A539" s="43"/>
      <c r="B539" s="43"/>
      <c r="C539" s="43"/>
      <c r="D539" s="43"/>
      <c r="E539" s="43"/>
      <c r="F539" s="43"/>
      <c r="G539" s="194"/>
      <c r="H539" s="194"/>
      <c r="I539" s="194"/>
      <c r="J539" s="196"/>
      <c r="K539" s="196"/>
      <c r="L539" s="196"/>
      <c r="M539" s="196"/>
      <c r="N539" s="196"/>
      <c r="O539" s="197"/>
      <c r="P539" s="197"/>
      <c r="Q539" s="197"/>
      <c r="R539" s="197"/>
      <c r="S539" s="197"/>
      <c r="T539" s="197"/>
      <c r="U539" s="198"/>
      <c r="V539" s="257"/>
      <c r="W539" s="200"/>
      <c r="X539" s="200"/>
      <c r="Y539" s="43"/>
      <c r="Z539" s="199"/>
      <c r="AA539" s="199"/>
      <c r="AB539" s="199"/>
      <c r="AC539" s="199"/>
      <c r="AD539" s="199"/>
      <c r="AE539" s="43"/>
      <c r="AF539" s="199"/>
      <c r="AG539" s="196"/>
      <c r="AH539" s="201"/>
      <c r="AI539" s="201"/>
      <c r="AJ539" s="201"/>
      <c r="AK539" s="43"/>
      <c r="AL539" s="196"/>
      <c r="AM539" s="43"/>
      <c r="AN539" s="43"/>
      <c r="AO539" s="64"/>
      <c r="AP539" s="202"/>
      <c r="AQ539" s="202"/>
      <c r="AR539" s="64"/>
    </row>
    <row r="540" spans="1:44" ht="15.75" customHeight="1" x14ac:dyDescent="0.2">
      <c r="A540" s="43"/>
      <c r="B540" s="43"/>
      <c r="C540" s="43"/>
      <c r="D540" s="43"/>
      <c r="E540" s="43"/>
      <c r="F540" s="43"/>
      <c r="G540" s="194"/>
      <c r="H540" s="194"/>
      <c r="I540" s="194"/>
      <c r="J540" s="196"/>
      <c r="K540" s="196"/>
      <c r="L540" s="196"/>
      <c r="M540" s="196"/>
      <c r="N540" s="196"/>
      <c r="O540" s="197"/>
      <c r="P540" s="197"/>
      <c r="Q540" s="197"/>
      <c r="R540" s="197"/>
      <c r="S540" s="197"/>
      <c r="T540" s="197"/>
      <c r="U540" s="198"/>
      <c r="V540" s="257"/>
      <c r="W540" s="200"/>
      <c r="X540" s="200"/>
      <c r="Y540" s="43"/>
      <c r="Z540" s="199"/>
      <c r="AA540" s="199"/>
      <c r="AB540" s="199"/>
      <c r="AC540" s="199"/>
      <c r="AD540" s="199"/>
      <c r="AE540" s="43"/>
      <c r="AF540" s="199"/>
      <c r="AG540" s="196"/>
      <c r="AH540" s="201"/>
      <c r="AI540" s="201"/>
      <c r="AJ540" s="201"/>
      <c r="AK540" s="43"/>
      <c r="AL540" s="196"/>
      <c r="AM540" s="43"/>
      <c r="AN540" s="43"/>
      <c r="AO540" s="64"/>
      <c r="AP540" s="202"/>
      <c r="AQ540" s="202"/>
      <c r="AR540" s="64"/>
    </row>
    <row r="541" spans="1:44" ht="15.75" customHeight="1" x14ac:dyDescent="0.2">
      <c r="A541" s="43"/>
      <c r="B541" s="43"/>
      <c r="C541" s="43"/>
      <c r="D541" s="43"/>
      <c r="E541" s="43"/>
      <c r="F541" s="43"/>
      <c r="G541" s="194"/>
      <c r="H541" s="194"/>
      <c r="I541" s="194"/>
      <c r="J541" s="196"/>
      <c r="K541" s="196"/>
      <c r="L541" s="196"/>
      <c r="M541" s="196"/>
      <c r="N541" s="196"/>
      <c r="O541" s="197"/>
      <c r="P541" s="197"/>
      <c r="Q541" s="197"/>
      <c r="R541" s="197"/>
      <c r="S541" s="197"/>
      <c r="T541" s="197"/>
      <c r="U541" s="198"/>
      <c r="V541" s="257"/>
      <c r="W541" s="200"/>
      <c r="X541" s="200"/>
      <c r="Y541" s="43"/>
      <c r="Z541" s="199"/>
      <c r="AA541" s="199"/>
      <c r="AB541" s="199"/>
      <c r="AC541" s="199"/>
      <c r="AD541" s="199"/>
      <c r="AE541" s="43"/>
      <c r="AF541" s="199"/>
      <c r="AG541" s="196"/>
      <c r="AH541" s="201"/>
      <c r="AI541" s="201"/>
      <c r="AJ541" s="201"/>
      <c r="AK541" s="43"/>
      <c r="AL541" s="196"/>
      <c r="AM541" s="43"/>
      <c r="AN541" s="43"/>
      <c r="AO541" s="64"/>
      <c r="AP541" s="202"/>
      <c r="AQ541" s="202"/>
      <c r="AR541" s="64"/>
    </row>
    <row r="542" spans="1:44" ht="15.75" customHeight="1" x14ac:dyDescent="0.2">
      <c r="A542" s="43"/>
      <c r="B542" s="43"/>
      <c r="C542" s="43"/>
      <c r="D542" s="43"/>
      <c r="E542" s="43"/>
      <c r="F542" s="43"/>
      <c r="G542" s="194"/>
      <c r="H542" s="194"/>
      <c r="I542" s="194"/>
      <c r="J542" s="196"/>
      <c r="K542" s="196"/>
      <c r="L542" s="196"/>
      <c r="M542" s="196"/>
      <c r="N542" s="196"/>
      <c r="O542" s="197"/>
      <c r="P542" s="197"/>
      <c r="Q542" s="197"/>
      <c r="R542" s="197"/>
      <c r="S542" s="197"/>
      <c r="T542" s="197"/>
      <c r="U542" s="198"/>
      <c r="V542" s="257"/>
      <c r="W542" s="200"/>
      <c r="X542" s="200"/>
      <c r="Y542" s="43"/>
      <c r="Z542" s="199"/>
      <c r="AA542" s="199"/>
      <c r="AB542" s="199"/>
      <c r="AC542" s="199"/>
      <c r="AD542" s="199"/>
      <c r="AE542" s="43"/>
      <c r="AF542" s="199"/>
      <c r="AG542" s="196"/>
      <c r="AH542" s="201"/>
      <c r="AI542" s="201"/>
      <c r="AJ542" s="201"/>
      <c r="AK542" s="43"/>
      <c r="AL542" s="196"/>
      <c r="AM542" s="43"/>
      <c r="AN542" s="43"/>
      <c r="AO542" s="64"/>
      <c r="AP542" s="202"/>
      <c r="AQ542" s="202"/>
      <c r="AR542" s="64"/>
    </row>
    <row r="543" spans="1:44" ht="15.75" customHeight="1" x14ac:dyDescent="0.2">
      <c r="A543" s="43"/>
      <c r="B543" s="43"/>
      <c r="C543" s="43"/>
      <c r="D543" s="43"/>
      <c r="E543" s="43"/>
      <c r="F543" s="43"/>
      <c r="G543" s="194"/>
      <c r="H543" s="194"/>
      <c r="I543" s="194"/>
      <c r="J543" s="196"/>
      <c r="K543" s="196"/>
      <c r="L543" s="196"/>
      <c r="M543" s="196"/>
      <c r="N543" s="196"/>
      <c r="O543" s="197"/>
      <c r="P543" s="197"/>
      <c r="Q543" s="197"/>
      <c r="R543" s="197"/>
      <c r="S543" s="197"/>
      <c r="T543" s="197"/>
      <c r="U543" s="198"/>
      <c r="V543" s="257"/>
      <c r="W543" s="200"/>
      <c r="X543" s="200"/>
      <c r="Y543" s="43"/>
      <c r="Z543" s="199"/>
      <c r="AA543" s="199"/>
      <c r="AB543" s="199"/>
      <c r="AC543" s="199"/>
      <c r="AD543" s="199"/>
      <c r="AE543" s="43"/>
      <c r="AF543" s="199"/>
      <c r="AG543" s="196"/>
      <c r="AH543" s="201"/>
      <c r="AI543" s="201"/>
      <c r="AJ543" s="201"/>
      <c r="AK543" s="43"/>
      <c r="AL543" s="196"/>
      <c r="AM543" s="43"/>
      <c r="AN543" s="43"/>
      <c r="AO543" s="64"/>
      <c r="AP543" s="202"/>
      <c r="AQ543" s="202"/>
      <c r="AR543" s="64"/>
    </row>
    <row r="544" spans="1:44" ht="15.75" customHeight="1" x14ac:dyDescent="0.2">
      <c r="A544" s="43"/>
      <c r="B544" s="43"/>
      <c r="C544" s="43"/>
      <c r="D544" s="43"/>
      <c r="E544" s="43"/>
      <c r="F544" s="43"/>
      <c r="G544" s="194"/>
      <c r="H544" s="194"/>
      <c r="I544" s="194"/>
      <c r="J544" s="196"/>
      <c r="K544" s="196"/>
      <c r="L544" s="196"/>
      <c r="M544" s="196"/>
      <c r="N544" s="196"/>
      <c r="O544" s="197"/>
      <c r="P544" s="197"/>
      <c r="Q544" s="197"/>
      <c r="R544" s="197"/>
      <c r="S544" s="197"/>
      <c r="T544" s="197"/>
      <c r="U544" s="198"/>
      <c r="V544" s="257"/>
      <c r="W544" s="200"/>
      <c r="X544" s="200"/>
      <c r="Y544" s="43"/>
      <c r="Z544" s="199"/>
      <c r="AA544" s="199"/>
      <c r="AB544" s="199"/>
      <c r="AC544" s="199"/>
      <c r="AD544" s="199"/>
      <c r="AE544" s="43"/>
      <c r="AF544" s="199"/>
      <c r="AG544" s="196"/>
      <c r="AH544" s="201"/>
      <c r="AI544" s="201"/>
      <c r="AJ544" s="201"/>
      <c r="AK544" s="43"/>
      <c r="AL544" s="196"/>
      <c r="AM544" s="43"/>
      <c r="AN544" s="43"/>
      <c r="AO544" s="64"/>
      <c r="AP544" s="202"/>
      <c r="AQ544" s="202"/>
      <c r="AR544" s="64"/>
    </row>
    <row r="545" spans="1:44" ht="15.75" customHeight="1" x14ac:dyDescent="0.2">
      <c r="A545" s="43"/>
      <c r="B545" s="43"/>
      <c r="C545" s="43"/>
      <c r="D545" s="43"/>
      <c r="E545" s="43"/>
      <c r="F545" s="43"/>
      <c r="G545" s="194"/>
      <c r="H545" s="194"/>
      <c r="I545" s="194"/>
      <c r="J545" s="196"/>
      <c r="K545" s="196"/>
      <c r="L545" s="196"/>
      <c r="M545" s="196"/>
      <c r="N545" s="196"/>
      <c r="O545" s="197"/>
      <c r="P545" s="197"/>
      <c r="Q545" s="197"/>
      <c r="R545" s="197"/>
      <c r="S545" s="197"/>
      <c r="T545" s="197"/>
      <c r="U545" s="198"/>
      <c r="V545" s="257"/>
      <c r="W545" s="200"/>
      <c r="X545" s="200"/>
      <c r="Y545" s="43"/>
      <c r="Z545" s="199"/>
      <c r="AA545" s="199"/>
      <c r="AB545" s="199"/>
      <c r="AC545" s="199"/>
      <c r="AD545" s="199"/>
      <c r="AE545" s="43"/>
      <c r="AF545" s="199"/>
      <c r="AG545" s="196"/>
      <c r="AH545" s="201"/>
      <c r="AI545" s="201"/>
      <c r="AJ545" s="201"/>
      <c r="AK545" s="43"/>
      <c r="AL545" s="196"/>
      <c r="AM545" s="43"/>
      <c r="AN545" s="43"/>
      <c r="AO545" s="64"/>
      <c r="AP545" s="202"/>
      <c r="AQ545" s="202"/>
      <c r="AR545" s="64"/>
    </row>
    <row r="546" spans="1:44" ht="15.75" customHeight="1" x14ac:dyDescent="0.2">
      <c r="A546" s="43"/>
      <c r="B546" s="43"/>
      <c r="C546" s="43"/>
      <c r="D546" s="43"/>
      <c r="E546" s="43"/>
      <c r="F546" s="43"/>
      <c r="G546" s="194"/>
      <c r="H546" s="194"/>
      <c r="I546" s="194"/>
      <c r="J546" s="196"/>
      <c r="K546" s="196"/>
      <c r="L546" s="196"/>
      <c r="M546" s="196"/>
      <c r="N546" s="196"/>
      <c r="O546" s="197"/>
      <c r="P546" s="197"/>
      <c r="Q546" s="197"/>
      <c r="R546" s="197"/>
      <c r="S546" s="197"/>
      <c r="T546" s="197"/>
      <c r="U546" s="198"/>
      <c r="V546" s="257"/>
      <c r="W546" s="200"/>
      <c r="X546" s="200"/>
      <c r="Y546" s="43"/>
      <c r="Z546" s="199"/>
      <c r="AA546" s="199"/>
      <c r="AB546" s="199"/>
      <c r="AC546" s="199"/>
      <c r="AD546" s="199"/>
      <c r="AE546" s="43"/>
      <c r="AF546" s="199"/>
      <c r="AG546" s="196"/>
      <c r="AH546" s="201"/>
      <c r="AI546" s="201"/>
      <c r="AJ546" s="201"/>
      <c r="AK546" s="43"/>
      <c r="AL546" s="196"/>
      <c r="AM546" s="43"/>
      <c r="AN546" s="43"/>
      <c r="AO546" s="64"/>
      <c r="AP546" s="202"/>
      <c r="AQ546" s="202"/>
      <c r="AR546" s="64"/>
    </row>
    <row r="547" spans="1:44" ht="15.75" customHeight="1" x14ac:dyDescent="0.2">
      <c r="A547" s="43"/>
      <c r="B547" s="43"/>
      <c r="C547" s="43"/>
      <c r="D547" s="43"/>
      <c r="E547" s="43"/>
      <c r="F547" s="43"/>
      <c r="G547" s="194"/>
      <c r="H547" s="194"/>
      <c r="I547" s="194"/>
      <c r="J547" s="196"/>
      <c r="K547" s="196"/>
      <c r="L547" s="196"/>
      <c r="M547" s="196"/>
      <c r="N547" s="196"/>
      <c r="O547" s="197"/>
      <c r="P547" s="197"/>
      <c r="Q547" s="197"/>
      <c r="R547" s="197"/>
      <c r="S547" s="197"/>
      <c r="T547" s="197"/>
      <c r="U547" s="198"/>
      <c r="V547" s="257"/>
      <c r="W547" s="200"/>
      <c r="X547" s="200"/>
      <c r="Y547" s="43"/>
      <c r="Z547" s="199"/>
      <c r="AA547" s="199"/>
      <c r="AB547" s="199"/>
      <c r="AC547" s="199"/>
      <c r="AD547" s="199"/>
      <c r="AE547" s="43"/>
      <c r="AF547" s="199"/>
      <c r="AG547" s="196"/>
      <c r="AH547" s="201"/>
      <c r="AI547" s="201"/>
      <c r="AJ547" s="201"/>
      <c r="AK547" s="43"/>
      <c r="AL547" s="196"/>
      <c r="AM547" s="43"/>
      <c r="AN547" s="43"/>
      <c r="AO547" s="64"/>
      <c r="AP547" s="202"/>
      <c r="AQ547" s="202"/>
      <c r="AR547" s="64"/>
    </row>
    <row r="548" spans="1:44" ht="15.75" customHeight="1" x14ac:dyDescent="0.2">
      <c r="A548" s="43"/>
      <c r="B548" s="43"/>
      <c r="C548" s="43"/>
      <c r="D548" s="43"/>
      <c r="E548" s="43"/>
      <c r="F548" s="43"/>
      <c r="G548" s="194"/>
      <c r="H548" s="194"/>
      <c r="I548" s="194"/>
      <c r="J548" s="196"/>
      <c r="K548" s="196"/>
      <c r="L548" s="196"/>
      <c r="M548" s="196"/>
      <c r="N548" s="196"/>
      <c r="O548" s="197"/>
      <c r="P548" s="197"/>
      <c r="Q548" s="197"/>
      <c r="R548" s="197"/>
      <c r="S548" s="197"/>
      <c r="T548" s="197"/>
      <c r="U548" s="198"/>
      <c r="V548" s="257"/>
      <c r="W548" s="200"/>
      <c r="X548" s="200"/>
      <c r="Y548" s="43"/>
      <c r="Z548" s="199"/>
      <c r="AA548" s="199"/>
      <c r="AB548" s="199"/>
      <c r="AC548" s="199"/>
      <c r="AD548" s="199"/>
      <c r="AE548" s="43"/>
      <c r="AF548" s="199"/>
      <c r="AG548" s="196"/>
      <c r="AH548" s="201"/>
      <c r="AI548" s="201"/>
      <c r="AJ548" s="201"/>
      <c r="AK548" s="43"/>
      <c r="AL548" s="196"/>
      <c r="AM548" s="43"/>
      <c r="AN548" s="43"/>
      <c r="AO548" s="64"/>
      <c r="AP548" s="202"/>
      <c r="AQ548" s="202"/>
      <c r="AR548" s="64"/>
    </row>
    <row r="549" spans="1:44" ht="15.75" customHeight="1" x14ac:dyDescent="0.2">
      <c r="A549" s="43"/>
      <c r="B549" s="43"/>
      <c r="C549" s="43"/>
      <c r="D549" s="43"/>
      <c r="E549" s="43"/>
      <c r="F549" s="43"/>
      <c r="G549" s="194"/>
      <c r="H549" s="194"/>
      <c r="I549" s="194"/>
      <c r="J549" s="196"/>
      <c r="K549" s="196"/>
      <c r="L549" s="196"/>
      <c r="M549" s="196"/>
      <c r="N549" s="196"/>
      <c r="O549" s="197"/>
      <c r="P549" s="197"/>
      <c r="Q549" s="197"/>
      <c r="R549" s="197"/>
      <c r="S549" s="197"/>
      <c r="T549" s="197"/>
      <c r="U549" s="198"/>
      <c r="V549" s="257"/>
      <c r="W549" s="200"/>
      <c r="X549" s="200"/>
      <c r="Y549" s="43"/>
      <c r="Z549" s="199"/>
      <c r="AA549" s="199"/>
      <c r="AB549" s="199"/>
      <c r="AC549" s="199"/>
      <c r="AD549" s="199"/>
      <c r="AE549" s="43"/>
      <c r="AF549" s="199"/>
      <c r="AG549" s="196"/>
      <c r="AH549" s="201"/>
      <c r="AI549" s="201"/>
      <c r="AJ549" s="201"/>
      <c r="AK549" s="43"/>
      <c r="AL549" s="196"/>
      <c r="AM549" s="43"/>
      <c r="AN549" s="43"/>
      <c r="AO549" s="64"/>
      <c r="AP549" s="202"/>
      <c r="AQ549" s="202"/>
      <c r="AR549" s="64"/>
    </row>
    <row r="550" spans="1:44" ht="15.75" customHeight="1" x14ac:dyDescent="0.2">
      <c r="A550" s="43"/>
      <c r="B550" s="43"/>
      <c r="C550" s="43"/>
      <c r="D550" s="43"/>
      <c r="E550" s="43"/>
      <c r="F550" s="43"/>
      <c r="G550" s="194"/>
      <c r="H550" s="194"/>
      <c r="I550" s="194"/>
      <c r="J550" s="196"/>
      <c r="K550" s="196"/>
      <c r="L550" s="196"/>
      <c r="M550" s="196"/>
      <c r="N550" s="196"/>
      <c r="O550" s="197"/>
      <c r="P550" s="197"/>
      <c r="Q550" s="197"/>
      <c r="R550" s="197"/>
      <c r="S550" s="197"/>
      <c r="T550" s="197"/>
      <c r="U550" s="198"/>
      <c r="V550" s="257"/>
      <c r="W550" s="200"/>
      <c r="X550" s="200"/>
      <c r="Y550" s="43"/>
      <c r="Z550" s="199"/>
      <c r="AA550" s="199"/>
      <c r="AB550" s="199"/>
      <c r="AC550" s="199"/>
      <c r="AD550" s="199"/>
      <c r="AE550" s="43"/>
      <c r="AF550" s="199"/>
      <c r="AG550" s="196"/>
      <c r="AH550" s="201"/>
      <c r="AI550" s="201"/>
      <c r="AJ550" s="201"/>
      <c r="AK550" s="43"/>
      <c r="AL550" s="196"/>
      <c r="AM550" s="43"/>
      <c r="AN550" s="43"/>
      <c r="AO550" s="64"/>
      <c r="AP550" s="202"/>
      <c r="AQ550" s="202"/>
      <c r="AR550" s="64"/>
    </row>
    <row r="551" spans="1:44" ht="15.75" customHeight="1" x14ac:dyDescent="0.2">
      <c r="A551" s="43"/>
      <c r="B551" s="43"/>
      <c r="C551" s="43"/>
      <c r="D551" s="43"/>
      <c r="E551" s="43"/>
      <c r="F551" s="43"/>
      <c r="G551" s="194"/>
      <c r="H551" s="194"/>
      <c r="I551" s="194"/>
      <c r="J551" s="196"/>
      <c r="K551" s="196"/>
      <c r="L551" s="196"/>
      <c r="M551" s="196"/>
      <c r="N551" s="196"/>
      <c r="O551" s="197"/>
      <c r="P551" s="197"/>
      <c r="Q551" s="197"/>
      <c r="R551" s="197"/>
      <c r="S551" s="197"/>
      <c r="T551" s="197"/>
      <c r="U551" s="198"/>
      <c r="V551" s="257"/>
      <c r="W551" s="200"/>
      <c r="X551" s="200"/>
      <c r="Y551" s="43"/>
      <c r="Z551" s="199"/>
      <c r="AA551" s="199"/>
      <c r="AB551" s="199"/>
      <c r="AC551" s="199"/>
      <c r="AD551" s="199"/>
      <c r="AE551" s="43"/>
      <c r="AF551" s="199"/>
      <c r="AG551" s="196"/>
      <c r="AH551" s="201"/>
      <c r="AI551" s="201"/>
      <c r="AJ551" s="201"/>
      <c r="AK551" s="43"/>
      <c r="AL551" s="196"/>
      <c r="AM551" s="43"/>
      <c r="AN551" s="43"/>
      <c r="AO551" s="64"/>
      <c r="AP551" s="202"/>
      <c r="AQ551" s="202"/>
      <c r="AR551" s="64"/>
    </row>
    <row r="552" spans="1:44" ht="15.75" customHeight="1" x14ac:dyDescent="0.2">
      <c r="A552" s="43"/>
      <c r="B552" s="43"/>
      <c r="C552" s="43"/>
      <c r="D552" s="43"/>
      <c r="E552" s="43"/>
      <c r="F552" s="43"/>
      <c r="G552" s="194"/>
      <c r="H552" s="194"/>
      <c r="I552" s="194"/>
      <c r="J552" s="196"/>
      <c r="K552" s="196"/>
      <c r="L552" s="196"/>
      <c r="M552" s="196"/>
      <c r="N552" s="196"/>
      <c r="O552" s="197"/>
      <c r="P552" s="197"/>
      <c r="Q552" s="197"/>
      <c r="R552" s="197"/>
      <c r="S552" s="197"/>
      <c r="T552" s="197"/>
      <c r="U552" s="198"/>
      <c r="V552" s="257"/>
      <c r="W552" s="200"/>
      <c r="X552" s="200"/>
      <c r="Y552" s="43"/>
      <c r="Z552" s="199"/>
      <c r="AA552" s="199"/>
      <c r="AB552" s="199"/>
      <c r="AC552" s="199"/>
      <c r="AD552" s="199"/>
      <c r="AE552" s="43"/>
      <c r="AF552" s="199"/>
      <c r="AG552" s="196"/>
      <c r="AH552" s="201"/>
      <c r="AI552" s="201"/>
      <c r="AJ552" s="201"/>
      <c r="AK552" s="43"/>
      <c r="AL552" s="196"/>
      <c r="AM552" s="43"/>
      <c r="AN552" s="43"/>
      <c r="AO552" s="64"/>
      <c r="AP552" s="202"/>
      <c r="AQ552" s="202"/>
      <c r="AR552" s="64"/>
    </row>
    <row r="553" spans="1:44" ht="15.75" customHeight="1" x14ac:dyDescent="0.2">
      <c r="A553" s="43"/>
      <c r="B553" s="43"/>
      <c r="C553" s="43"/>
      <c r="D553" s="43"/>
      <c r="E553" s="43"/>
      <c r="F553" s="43"/>
      <c r="G553" s="194"/>
      <c r="H553" s="194"/>
      <c r="I553" s="194"/>
      <c r="J553" s="196"/>
      <c r="K553" s="196"/>
      <c r="L553" s="196"/>
      <c r="M553" s="196"/>
      <c r="N553" s="196"/>
      <c r="O553" s="197"/>
      <c r="P553" s="197"/>
      <c r="Q553" s="197"/>
      <c r="R553" s="197"/>
      <c r="S553" s="197"/>
      <c r="T553" s="197"/>
      <c r="U553" s="198"/>
      <c r="V553" s="257"/>
      <c r="W553" s="200"/>
      <c r="X553" s="200"/>
      <c r="Y553" s="43"/>
      <c r="Z553" s="199"/>
      <c r="AA553" s="199"/>
      <c r="AB553" s="199"/>
      <c r="AC553" s="199"/>
      <c r="AD553" s="199"/>
      <c r="AE553" s="43"/>
      <c r="AF553" s="199"/>
      <c r="AG553" s="196"/>
      <c r="AH553" s="201"/>
      <c r="AI553" s="201"/>
      <c r="AJ553" s="201"/>
      <c r="AK553" s="43"/>
      <c r="AL553" s="196"/>
      <c r="AM553" s="43"/>
      <c r="AN553" s="43"/>
      <c r="AO553" s="64"/>
      <c r="AP553" s="202"/>
      <c r="AQ553" s="202"/>
      <c r="AR553" s="64"/>
    </row>
    <row r="554" spans="1:44" ht="15.75" customHeight="1" x14ac:dyDescent="0.2">
      <c r="A554" s="43"/>
      <c r="B554" s="43"/>
      <c r="C554" s="43"/>
      <c r="D554" s="43"/>
      <c r="E554" s="43"/>
      <c r="F554" s="43"/>
      <c r="G554" s="194"/>
      <c r="H554" s="194"/>
      <c r="I554" s="194"/>
      <c r="J554" s="196"/>
      <c r="K554" s="196"/>
      <c r="L554" s="196"/>
      <c r="M554" s="196"/>
      <c r="N554" s="196"/>
      <c r="O554" s="197"/>
      <c r="P554" s="197"/>
      <c r="Q554" s="197"/>
      <c r="R554" s="197"/>
      <c r="S554" s="197"/>
      <c r="T554" s="197"/>
      <c r="U554" s="198"/>
      <c r="V554" s="257"/>
      <c r="W554" s="200"/>
      <c r="X554" s="200"/>
      <c r="Y554" s="43"/>
      <c r="Z554" s="199"/>
      <c r="AA554" s="199"/>
      <c r="AB554" s="199"/>
      <c r="AC554" s="199"/>
      <c r="AD554" s="199"/>
      <c r="AE554" s="43"/>
      <c r="AF554" s="199"/>
      <c r="AG554" s="196"/>
      <c r="AH554" s="201"/>
      <c r="AI554" s="201"/>
      <c r="AJ554" s="201"/>
      <c r="AK554" s="43"/>
      <c r="AL554" s="196"/>
      <c r="AM554" s="43"/>
      <c r="AN554" s="43"/>
      <c r="AO554" s="64"/>
      <c r="AP554" s="202"/>
      <c r="AQ554" s="202"/>
      <c r="AR554" s="64"/>
    </row>
    <row r="555" spans="1:44" ht="15.75" customHeight="1" x14ac:dyDescent="0.2">
      <c r="A555" s="43"/>
      <c r="B555" s="43"/>
      <c r="C555" s="43"/>
      <c r="D555" s="43"/>
      <c r="E555" s="43"/>
      <c r="F555" s="43"/>
      <c r="G555" s="194"/>
      <c r="H555" s="194"/>
      <c r="I555" s="194"/>
      <c r="J555" s="196"/>
      <c r="K555" s="196"/>
      <c r="L555" s="196"/>
      <c r="M555" s="196"/>
      <c r="N555" s="196"/>
      <c r="O555" s="197"/>
      <c r="P555" s="197"/>
      <c r="Q555" s="197"/>
      <c r="R555" s="197"/>
      <c r="S555" s="197"/>
      <c r="T555" s="197"/>
      <c r="U555" s="198"/>
      <c r="V555" s="257"/>
      <c r="W555" s="200"/>
      <c r="X555" s="200"/>
      <c r="Y555" s="43"/>
      <c r="Z555" s="199"/>
      <c r="AA555" s="199"/>
      <c r="AB555" s="199"/>
      <c r="AC555" s="199"/>
      <c r="AD555" s="199"/>
      <c r="AE555" s="43"/>
      <c r="AF555" s="199"/>
      <c r="AG555" s="196"/>
      <c r="AH555" s="201"/>
      <c r="AI555" s="201"/>
      <c r="AJ555" s="201"/>
      <c r="AK555" s="43"/>
      <c r="AL555" s="196"/>
      <c r="AM555" s="43"/>
      <c r="AN555" s="43"/>
      <c r="AO555" s="64"/>
      <c r="AP555" s="202"/>
      <c r="AQ555" s="202"/>
      <c r="AR555" s="64"/>
    </row>
    <row r="556" spans="1:44" ht="15.75" customHeight="1" x14ac:dyDescent="0.2">
      <c r="A556" s="43"/>
      <c r="B556" s="43"/>
      <c r="C556" s="43"/>
      <c r="D556" s="43"/>
      <c r="E556" s="43"/>
      <c r="F556" s="43"/>
      <c r="G556" s="194"/>
      <c r="H556" s="194"/>
      <c r="I556" s="194"/>
      <c r="J556" s="196"/>
      <c r="K556" s="196"/>
      <c r="L556" s="196"/>
      <c r="M556" s="196"/>
      <c r="N556" s="196"/>
      <c r="O556" s="197"/>
      <c r="P556" s="197"/>
      <c r="Q556" s="197"/>
      <c r="R556" s="197"/>
      <c r="S556" s="197"/>
      <c r="T556" s="197"/>
      <c r="U556" s="198"/>
      <c r="V556" s="257"/>
      <c r="W556" s="200"/>
      <c r="X556" s="200"/>
      <c r="Y556" s="43"/>
      <c r="Z556" s="199"/>
      <c r="AA556" s="199"/>
      <c r="AB556" s="199"/>
      <c r="AC556" s="199"/>
      <c r="AD556" s="199"/>
      <c r="AE556" s="43"/>
      <c r="AF556" s="199"/>
      <c r="AG556" s="196"/>
      <c r="AH556" s="201"/>
      <c r="AI556" s="201"/>
      <c r="AJ556" s="201"/>
      <c r="AK556" s="43"/>
      <c r="AL556" s="196"/>
      <c r="AM556" s="43"/>
      <c r="AN556" s="43"/>
      <c r="AO556" s="64"/>
      <c r="AP556" s="202"/>
      <c r="AQ556" s="202"/>
      <c r="AR556" s="64"/>
    </row>
    <row r="557" spans="1:44" ht="15.75" customHeight="1" x14ac:dyDescent="0.2">
      <c r="A557" s="43"/>
      <c r="B557" s="43"/>
      <c r="C557" s="43"/>
      <c r="D557" s="43"/>
      <c r="E557" s="43"/>
      <c r="F557" s="43"/>
      <c r="G557" s="194"/>
      <c r="H557" s="194"/>
      <c r="I557" s="194"/>
      <c r="J557" s="196"/>
      <c r="K557" s="196"/>
      <c r="L557" s="196"/>
      <c r="M557" s="196"/>
      <c r="N557" s="196"/>
      <c r="O557" s="197"/>
      <c r="P557" s="197"/>
      <c r="Q557" s="197"/>
      <c r="R557" s="197"/>
      <c r="S557" s="197"/>
      <c r="T557" s="197"/>
      <c r="U557" s="198"/>
      <c r="V557" s="257"/>
      <c r="W557" s="200"/>
      <c r="X557" s="200"/>
      <c r="Y557" s="43"/>
      <c r="Z557" s="199"/>
      <c r="AA557" s="199"/>
      <c r="AB557" s="199"/>
      <c r="AC557" s="199"/>
      <c r="AD557" s="199"/>
      <c r="AE557" s="43"/>
      <c r="AF557" s="199"/>
      <c r="AG557" s="196"/>
      <c r="AH557" s="201"/>
      <c r="AI557" s="201"/>
      <c r="AJ557" s="201"/>
      <c r="AK557" s="43"/>
      <c r="AL557" s="196"/>
      <c r="AM557" s="43"/>
      <c r="AN557" s="43"/>
      <c r="AO557" s="64"/>
      <c r="AP557" s="202"/>
      <c r="AQ557" s="202"/>
      <c r="AR557" s="64"/>
    </row>
    <row r="558" spans="1:44" ht="15.75" customHeight="1" x14ac:dyDescent="0.2">
      <c r="A558" s="43"/>
      <c r="B558" s="43"/>
      <c r="C558" s="43"/>
      <c r="D558" s="43"/>
      <c r="E558" s="43"/>
      <c r="F558" s="43"/>
      <c r="G558" s="194"/>
      <c r="H558" s="194"/>
      <c r="I558" s="194"/>
      <c r="J558" s="196"/>
      <c r="K558" s="196"/>
      <c r="L558" s="196"/>
      <c r="M558" s="196"/>
      <c r="N558" s="196"/>
      <c r="O558" s="197"/>
      <c r="P558" s="197"/>
      <c r="Q558" s="197"/>
      <c r="R558" s="197"/>
      <c r="S558" s="197"/>
      <c r="T558" s="197"/>
      <c r="U558" s="198"/>
      <c r="V558" s="257"/>
      <c r="W558" s="200"/>
      <c r="X558" s="200"/>
      <c r="Y558" s="43"/>
      <c r="Z558" s="199"/>
      <c r="AA558" s="199"/>
      <c r="AB558" s="199"/>
      <c r="AC558" s="199"/>
      <c r="AD558" s="199"/>
      <c r="AE558" s="43"/>
      <c r="AF558" s="199"/>
      <c r="AG558" s="196"/>
      <c r="AH558" s="201"/>
      <c r="AI558" s="201"/>
      <c r="AJ558" s="201"/>
      <c r="AK558" s="43"/>
      <c r="AL558" s="196"/>
      <c r="AM558" s="43"/>
      <c r="AN558" s="43"/>
      <c r="AO558" s="64"/>
      <c r="AP558" s="202"/>
      <c r="AQ558" s="202"/>
      <c r="AR558" s="64"/>
    </row>
    <row r="559" spans="1:44" ht="15.75" customHeight="1" x14ac:dyDescent="0.2">
      <c r="A559" s="43"/>
      <c r="B559" s="43"/>
      <c r="C559" s="43"/>
      <c r="D559" s="43"/>
      <c r="E559" s="43"/>
      <c r="F559" s="43"/>
      <c r="G559" s="194"/>
      <c r="H559" s="194"/>
      <c r="I559" s="194"/>
      <c r="J559" s="196"/>
      <c r="K559" s="196"/>
      <c r="L559" s="196"/>
      <c r="M559" s="196"/>
      <c r="N559" s="196"/>
      <c r="O559" s="197"/>
      <c r="P559" s="197"/>
      <c r="Q559" s="197"/>
      <c r="R559" s="197"/>
      <c r="S559" s="197"/>
      <c r="T559" s="197"/>
      <c r="U559" s="198"/>
      <c r="V559" s="257"/>
      <c r="W559" s="200"/>
      <c r="X559" s="200"/>
      <c r="Y559" s="43"/>
      <c r="Z559" s="199"/>
      <c r="AA559" s="199"/>
      <c r="AB559" s="199"/>
      <c r="AC559" s="199"/>
      <c r="AD559" s="199"/>
      <c r="AE559" s="43"/>
      <c r="AF559" s="199"/>
      <c r="AG559" s="196"/>
      <c r="AH559" s="201"/>
      <c r="AI559" s="201"/>
      <c r="AJ559" s="201"/>
      <c r="AK559" s="43"/>
      <c r="AL559" s="196"/>
      <c r="AM559" s="43"/>
      <c r="AN559" s="43"/>
      <c r="AO559" s="64"/>
      <c r="AP559" s="202"/>
      <c r="AQ559" s="202"/>
      <c r="AR559" s="64"/>
    </row>
    <row r="560" spans="1:44" ht="15.75" customHeight="1" x14ac:dyDescent="0.2">
      <c r="A560" s="43"/>
      <c r="B560" s="43"/>
      <c r="C560" s="43"/>
      <c r="D560" s="43"/>
      <c r="E560" s="43"/>
      <c r="F560" s="43"/>
      <c r="G560" s="194"/>
      <c r="H560" s="194"/>
      <c r="I560" s="194"/>
      <c r="J560" s="196"/>
      <c r="K560" s="196"/>
      <c r="L560" s="196"/>
      <c r="M560" s="196"/>
      <c r="N560" s="196"/>
      <c r="O560" s="197"/>
      <c r="P560" s="197"/>
      <c r="Q560" s="197"/>
      <c r="R560" s="197"/>
      <c r="S560" s="197"/>
      <c r="T560" s="197"/>
      <c r="U560" s="198"/>
      <c r="V560" s="257"/>
      <c r="W560" s="200"/>
      <c r="X560" s="200"/>
      <c r="Y560" s="43"/>
      <c r="Z560" s="199"/>
      <c r="AA560" s="199"/>
      <c r="AB560" s="199"/>
      <c r="AC560" s="199"/>
      <c r="AD560" s="199"/>
      <c r="AE560" s="43"/>
      <c r="AF560" s="199"/>
      <c r="AG560" s="196"/>
      <c r="AH560" s="201"/>
      <c r="AI560" s="201"/>
      <c r="AJ560" s="201"/>
      <c r="AK560" s="43"/>
      <c r="AL560" s="196"/>
      <c r="AM560" s="43"/>
      <c r="AN560" s="43"/>
      <c r="AO560" s="64"/>
      <c r="AP560" s="202"/>
      <c r="AQ560" s="202"/>
      <c r="AR560" s="64"/>
    </row>
    <row r="561" spans="1:44" ht="15.75" customHeight="1" x14ac:dyDescent="0.2">
      <c r="A561" s="43"/>
      <c r="B561" s="43"/>
      <c r="C561" s="43"/>
      <c r="D561" s="43"/>
      <c r="E561" s="43"/>
      <c r="F561" s="43"/>
      <c r="G561" s="194"/>
      <c r="H561" s="194"/>
      <c r="I561" s="194"/>
      <c r="J561" s="196"/>
      <c r="K561" s="196"/>
      <c r="L561" s="196"/>
      <c r="M561" s="196"/>
      <c r="N561" s="196"/>
      <c r="O561" s="197"/>
      <c r="P561" s="197"/>
      <c r="Q561" s="197"/>
      <c r="R561" s="197"/>
      <c r="S561" s="197"/>
      <c r="T561" s="197"/>
      <c r="U561" s="198"/>
      <c r="V561" s="257"/>
      <c r="W561" s="200"/>
      <c r="X561" s="200"/>
      <c r="Y561" s="43"/>
      <c r="Z561" s="199"/>
      <c r="AA561" s="199"/>
      <c r="AB561" s="199"/>
      <c r="AC561" s="199"/>
      <c r="AD561" s="199"/>
      <c r="AE561" s="43"/>
      <c r="AF561" s="199"/>
      <c r="AG561" s="196"/>
      <c r="AH561" s="201"/>
      <c r="AI561" s="201"/>
      <c r="AJ561" s="201"/>
      <c r="AK561" s="43"/>
      <c r="AL561" s="196"/>
      <c r="AM561" s="43"/>
      <c r="AN561" s="43"/>
      <c r="AO561" s="64"/>
      <c r="AP561" s="202"/>
      <c r="AQ561" s="202"/>
      <c r="AR561" s="64"/>
    </row>
    <row r="562" spans="1:44" ht="15.75" customHeight="1" x14ac:dyDescent="0.2">
      <c r="A562" s="43"/>
      <c r="B562" s="43"/>
      <c r="C562" s="43"/>
      <c r="D562" s="43"/>
      <c r="E562" s="43"/>
      <c r="F562" s="43"/>
      <c r="G562" s="194"/>
      <c r="H562" s="194"/>
      <c r="I562" s="194"/>
      <c r="J562" s="196"/>
      <c r="K562" s="196"/>
      <c r="L562" s="196"/>
      <c r="M562" s="196"/>
      <c r="N562" s="196"/>
      <c r="O562" s="197"/>
      <c r="P562" s="197"/>
      <c r="Q562" s="197"/>
      <c r="R562" s="197"/>
      <c r="S562" s="197"/>
      <c r="T562" s="197"/>
      <c r="U562" s="198"/>
      <c r="V562" s="257"/>
      <c r="W562" s="200"/>
      <c r="X562" s="200"/>
      <c r="Y562" s="43"/>
      <c r="Z562" s="199"/>
      <c r="AA562" s="199"/>
      <c r="AB562" s="199"/>
      <c r="AC562" s="199"/>
      <c r="AD562" s="199"/>
      <c r="AE562" s="43"/>
      <c r="AF562" s="199"/>
      <c r="AG562" s="196"/>
      <c r="AH562" s="201"/>
      <c r="AI562" s="201"/>
      <c r="AJ562" s="201"/>
      <c r="AK562" s="43"/>
      <c r="AL562" s="196"/>
      <c r="AM562" s="43"/>
      <c r="AN562" s="43"/>
      <c r="AO562" s="64"/>
      <c r="AP562" s="202"/>
      <c r="AQ562" s="202"/>
      <c r="AR562" s="64"/>
    </row>
    <row r="563" spans="1:44" ht="15.75" customHeight="1" x14ac:dyDescent="0.2">
      <c r="A563" s="43"/>
      <c r="B563" s="43"/>
      <c r="C563" s="43"/>
      <c r="D563" s="43"/>
      <c r="E563" s="43"/>
      <c r="F563" s="43"/>
      <c r="G563" s="194"/>
      <c r="H563" s="194"/>
      <c r="I563" s="194"/>
      <c r="J563" s="196"/>
      <c r="K563" s="196"/>
      <c r="L563" s="196"/>
      <c r="M563" s="196"/>
      <c r="N563" s="196"/>
      <c r="O563" s="197"/>
      <c r="P563" s="197"/>
      <c r="Q563" s="197"/>
      <c r="R563" s="197"/>
      <c r="S563" s="197"/>
      <c r="T563" s="197"/>
      <c r="U563" s="198"/>
      <c r="V563" s="257"/>
      <c r="W563" s="200"/>
      <c r="X563" s="200"/>
      <c r="Y563" s="43"/>
      <c r="Z563" s="199"/>
      <c r="AA563" s="199"/>
      <c r="AB563" s="199"/>
      <c r="AC563" s="199"/>
      <c r="AD563" s="199"/>
      <c r="AE563" s="43"/>
      <c r="AF563" s="199"/>
      <c r="AG563" s="196"/>
      <c r="AH563" s="201"/>
      <c r="AI563" s="201"/>
      <c r="AJ563" s="201"/>
      <c r="AK563" s="43"/>
      <c r="AL563" s="196"/>
      <c r="AM563" s="43"/>
      <c r="AN563" s="43"/>
      <c r="AO563" s="64"/>
      <c r="AP563" s="202"/>
      <c r="AQ563" s="202"/>
      <c r="AR563" s="64"/>
    </row>
    <row r="564" spans="1:44" ht="15.75" customHeight="1" x14ac:dyDescent="0.2">
      <c r="A564" s="43"/>
      <c r="B564" s="43"/>
      <c r="C564" s="43"/>
      <c r="D564" s="43"/>
      <c r="E564" s="43"/>
      <c r="F564" s="43"/>
      <c r="G564" s="194"/>
      <c r="H564" s="194"/>
      <c r="I564" s="194"/>
      <c r="J564" s="196"/>
      <c r="K564" s="196"/>
      <c r="L564" s="196"/>
      <c r="M564" s="196"/>
      <c r="N564" s="196"/>
      <c r="O564" s="197"/>
      <c r="P564" s="197"/>
      <c r="Q564" s="197"/>
      <c r="R564" s="197"/>
      <c r="S564" s="197"/>
      <c r="T564" s="197"/>
      <c r="U564" s="198"/>
      <c r="V564" s="257"/>
      <c r="W564" s="200"/>
      <c r="X564" s="200"/>
      <c r="Y564" s="43"/>
      <c r="Z564" s="199"/>
      <c r="AA564" s="199"/>
      <c r="AB564" s="199"/>
      <c r="AC564" s="199"/>
      <c r="AD564" s="199"/>
      <c r="AE564" s="43"/>
      <c r="AF564" s="199"/>
      <c r="AG564" s="196"/>
      <c r="AH564" s="201"/>
      <c r="AI564" s="201"/>
      <c r="AJ564" s="201"/>
      <c r="AK564" s="43"/>
      <c r="AL564" s="196"/>
      <c r="AM564" s="43"/>
      <c r="AN564" s="43"/>
      <c r="AO564" s="64"/>
      <c r="AP564" s="202"/>
      <c r="AQ564" s="202"/>
      <c r="AR564" s="64"/>
    </row>
    <row r="565" spans="1:44" ht="15.75" customHeight="1" x14ac:dyDescent="0.2">
      <c r="A565" s="43"/>
      <c r="B565" s="43"/>
      <c r="C565" s="43"/>
      <c r="D565" s="43"/>
      <c r="E565" s="43"/>
      <c r="F565" s="43"/>
      <c r="G565" s="194"/>
      <c r="H565" s="194"/>
      <c r="I565" s="194"/>
      <c r="J565" s="196"/>
      <c r="K565" s="196"/>
      <c r="L565" s="196"/>
      <c r="M565" s="196"/>
      <c r="N565" s="196"/>
      <c r="O565" s="197"/>
      <c r="P565" s="197"/>
      <c r="Q565" s="197"/>
      <c r="R565" s="197"/>
      <c r="S565" s="197"/>
      <c r="T565" s="197"/>
      <c r="U565" s="198"/>
      <c r="V565" s="257"/>
      <c r="W565" s="200"/>
      <c r="X565" s="200"/>
      <c r="Y565" s="43"/>
      <c r="Z565" s="199"/>
      <c r="AA565" s="199"/>
      <c r="AB565" s="199"/>
      <c r="AC565" s="199"/>
      <c r="AD565" s="199"/>
      <c r="AE565" s="43"/>
      <c r="AF565" s="199"/>
      <c r="AG565" s="196"/>
      <c r="AH565" s="201"/>
      <c r="AI565" s="201"/>
      <c r="AJ565" s="201"/>
      <c r="AK565" s="43"/>
      <c r="AL565" s="196"/>
      <c r="AM565" s="43"/>
      <c r="AN565" s="43"/>
      <c r="AO565" s="64"/>
      <c r="AP565" s="202"/>
      <c r="AQ565" s="202"/>
      <c r="AR565" s="64"/>
    </row>
    <row r="566" spans="1:44" ht="15.75" customHeight="1" x14ac:dyDescent="0.2">
      <c r="A566" s="43"/>
      <c r="B566" s="43"/>
      <c r="C566" s="43"/>
      <c r="D566" s="43"/>
      <c r="E566" s="43"/>
      <c r="F566" s="43"/>
      <c r="G566" s="194"/>
      <c r="H566" s="194"/>
      <c r="I566" s="194"/>
      <c r="J566" s="196"/>
      <c r="K566" s="196"/>
      <c r="L566" s="196"/>
      <c r="M566" s="196"/>
      <c r="N566" s="196"/>
      <c r="O566" s="197"/>
      <c r="P566" s="197"/>
      <c r="Q566" s="197"/>
      <c r="R566" s="197"/>
      <c r="S566" s="197"/>
      <c r="T566" s="197"/>
      <c r="U566" s="198"/>
      <c r="V566" s="257"/>
      <c r="W566" s="200"/>
      <c r="X566" s="200"/>
      <c r="Y566" s="43"/>
      <c r="Z566" s="199"/>
      <c r="AA566" s="199"/>
      <c r="AB566" s="199"/>
      <c r="AC566" s="199"/>
      <c r="AD566" s="199"/>
      <c r="AE566" s="43"/>
      <c r="AF566" s="199"/>
      <c r="AG566" s="196"/>
      <c r="AH566" s="201"/>
      <c r="AI566" s="201"/>
      <c r="AJ566" s="201"/>
      <c r="AK566" s="43"/>
      <c r="AL566" s="196"/>
      <c r="AM566" s="43"/>
      <c r="AN566" s="43"/>
      <c r="AO566" s="64"/>
      <c r="AP566" s="202"/>
      <c r="AQ566" s="202"/>
      <c r="AR566" s="64"/>
    </row>
    <row r="567" spans="1:44" ht="15.75" customHeight="1" x14ac:dyDescent="0.2">
      <c r="A567" s="43"/>
      <c r="B567" s="43"/>
      <c r="C567" s="43"/>
      <c r="D567" s="43"/>
      <c r="E567" s="43"/>
      <c r="F567" s="43"/>
      <c r="G567" s="194"/>
      <c r="H567" s="194"/>
      <c r="I567" s="194"/>
      <c r="J567" s="196"/>
      <c r="K567" s="196"/>
      <c r="L567" s="196"/>
      <c r="M567" s="196"/>
      <c r="N567" s="196"/>
      <c r="O567" s="197"/>
      <c r="P567" s="197"/>
      <c r="Q567" s="197"/>
      <c r="R567" s="197"/>
      <c r="S567" s="197"/>
      <c r="T567" s="197"/>
      <c r="U567" s="198"/>
      <c r="V567" s="257"/>
      <c r="W567" s="200"/>
      <c r="X567" s="200"/>
      <c r="Y567" s="43"/>
      <c r="Z567" s="199"/>
      <c r="AA567" s="199"/>
      <c r="AB567" s="199"/>
      <c r="AC567" s="199"/>
      <c r="AD567" s="199"/>
      <c r="AE567" s="43"/>
      <c r="AF567" s="199"/>
      <c r="AG567" s="196"/>
      <c r="AH567" s="201"/>
      <c r="AI567" s="201"/>
      <c r="AJ567" s="201"/>
      <c r="AK567" s="43"/>
      <c r="AL567" s="196"/>
      <c r="AM567" s="43"/>
      <c r="AN567" s="43"/>
      <c r="AO567" s="64"/>
      <c r="AP567" s="202"/>
      <c r="AQ567" s="202"/>
      <c r="AR567" s="64"/>
    </row>
    <row r="568" spans="1:44" ht="15.75" customHeight="1" x14ac:dyDescent="0.2">
      <c r="A568" s="43"/>
      <c r="B568" s="43"/>
      <c r="C568" s="43"/>
      <c r="D568" s="43"/>
      <c r="E568" s="43"/>
      <c r="F568" s="43"/>
      <c r="G568" s="194"/>
      <c r="H568" s="194"/>
      <c r="I568" s="194"/>
      <c r="J568" s="196"/>
      <c r="K568" s="196"/>
      <c r="L568" s="196"/>
      <c r="M568" s="196"/>
      <c r="N568" s="196"/>
      <c r="O568" s="197"/>
      <c r="P568" s="197"/>
      <c r="Q568" s="197"/>
      <c r="R568" s="197"/>
      <c r="S568" s="197"/>
      <c r="T568" s="197"/>
      <c r="U568" s="198"/>
      <c r="V568" s="257"/>
      <c r="W568" s="200"/>
      <c r="X568" s="200"/>
      <c r="Y568" s="43"/>
      <c r="Z568" s="199"/>
      <c r="AA568" s="199"/>
      <c r="AB568" s="199"/>
      <c r="AC568" s="199"/>
      <c r="AD568" s="199"/>
      <c r="AE568" s="43"/>
      <c r="AF568" s="199"/>
      <c r="AG568" s="196"/>
      <c r="AH568" s="201"/>
      <c r="AI568" s="201"/>
      <c r="AJ568" s="201"/>
      <c r="AK568" s="43"/>
      <c r="AL568" s="196"/>
      <c r="AM568" s="43"/>
      <c r="AN568" s="43"/>
      <c r="AO568" s="64"/>
      <c r="AP568" s="202"/>
      <c r="AQ568" s="202"/>
      <c r="AR568" s="64"/>
    </row>
    <row r="569" spans="1:44" ht="15.75" customHeight="1" x14ac:dyDescent="0.2">
      <c r="A569" s="43"/>
      <c r="B569" s="43"/>
      <c r="C569" s="43"/>
      <c r="D569" s="43"/>
      <c r="E569" s="43"/>
      <c r="F569" s="43"/>
      <c r="G569" s="194"/>
      <c r="H569" s="194"/>
      <c r="I569" s="194"/>
      <c r="J569" s="196"/>
      <c r="K569" s="196"/>
      <c r="L569" s="196"/>
      <c r="M569" s="196"/>
      <c r="N569" s="196"/>
      <c r="O569" s="197"/>
      <c r="P569" s="197"/>
      <c r="Q569" s="197"/>
      <c r="R569" s="197"/>
      <c r="S569" s="197"/>
      <c r="T569" s="197"/>
      <c r="U569" s="198"/>
      <c r="V569" s="257"/>
      <c r="W569" s="200"/>
      <c r="X569" s="200"/>
      <c r="Y569" s="43"/>
      <c r="Z569" s="199"/>
      <c r="AA569" s="199"/>
      <c r="AB569" s="199"/>
      <c r="AC569" s="199"/>
      <c r="AD569" s="199"/>
      <c r="AE569" s="43"/>
      <c r="AF569" s="199"/>
      <c r="AG569" s="196"/>
      <c r="AH569" s="201"/>
      <c r="AI569" s="201"/>
      <c r="AJ569" s="201"/>
      <c r="AK569" s="43"/>
      <c r="AL569" s="196"/>
      <c r="AM569" s="43"/>
      <c r="AN569" s="43"/>
      <c r="AO569" s="64"/>
      <c r="AP569" s="202"/>
      <c r="AQ569" s="202"/>
      <c r="AR569" s="64"/>
    </row>
    <row r="570" spans="1:44" ht="15.75" customHeight="1" x14ac:dyDescent="0.2">
      <c r="A570" s="43"/>
      <c r="B570" s="43"/>
      <c r="C570" s="43"/>
      <c r="D570" s="43"/>
      <c r="E570" s="43"/>
      <c r="F570" s="43"/>
      <c r="G570" s="194"/>
      <c r="H570" s="194"/>
      <c r="I570" s="194"/>
      <c r="J570" s="196"/>
      <c r="K570" s="196"/>
      <c r="L570" s="196"/>
      <c r="M570" s="196"/>
      <c r="N570" s="196"/>
      <c r="O570" s="197"/>
      <c r="P570" s="197"/>
      <c r="Q570" s="197"/>
      <c r="R570" s="197"/>
      <c r="S570" s="197"/>
      <c r="T570" s="197"/>
      <c r="U570" s="198"/>
      <c r="V570" s="257"/>
      <c r="W570" s="200"/>
      <c r="X570" s="200"/>
      <c r="Y570" s="43"/>
      <c r="Z570" s="199"/>
      <c r="AA570" s="199"/>
      <c r="AB570" s="199"/>
      <c r="AC570" s="199"/>
      <c r="AD570" s="199"/>
      <c r="AE570" s="43"/>
      <c r="AF570" s="199"/>
      <c r="AG570" s="196"/>
      <c r="AH570" s="201"/>
      <c r="AI570" s="201"/>
      <c r="AJ570" s="201"/>
      <c r="AK570" s="43"/>
      <c r="AL570" s="196"/>
      <c r="AM570" s="43"/>
      <c r="AN570" s="43"/>
      <c r="AO570" s="64"/>
      <c r="AP570" s="202"/>
      <c r="AQ570" s="202"/>
      <c r="AR570" s="64"/>
    </row>
    <row r="571" spans="1:44" ht="15.75" customHeight="1" x14ac:dyDescent="0.2">
      <c r="A571" s="43"/>
      <c r="B571" s="43"/>
      <c r="C571" s="43"/>
      <c r="D571" s="43"/>
      <c r="E571" s="43"/>
      <c r="F571" s="43"/>
      <c r="G571" s="194"/>
      <c r="H571" s="194"/>
      <c r="I571" s="194"/>
      <c r="J571" s="196"/>
      <c r="K571" s="196"/>
      <c r="L571" s="196"/>
      <c r="M571" s="196"/>
      <c r="N571" s="196"/>
      <c r="O571" s="197"/>
      <c r="P571" s="197"/>
      <c r="Q571" s="197"/>
      <c r="R571" s="197"/>
      <c r="S571" s="197"/>
      <c r="T571" s="197"/>
      <c r="U571" s="198"/>
      <c r="V571" s="257"/>
      <c r="W571" s="200"/>
      <c r="X571" s="200"/>
      <c r="Y571" s="43"/>
      <c r="Z571" s="199"/>
      <c r="AA571" s="199"/>
      <c r="AB571" s="199"/>
      <c r="AC571" s="199"/>
      <c r="AD571" s="199"/>
      <c r="AE571" s="43"/>
      <c r="AF571" s="199"/>
      <c r="AG571" s="196"/>
      <c r="AH571" s="201"/>
      <c r="AI571" s="201"/>
      <c r="AJ571" s="201"/>
      <c r="AK571" s="43"/>
      <c r="AL571" s="196"/>
      <c r="AM571" s="43"/>
      <c r="AN571" s="43"/>
      <c r="AO571" s="64"/>
      <c r="AP571" s="202"/>
      <c r="AQ571" s="202"/>
      <c r="AR571" s="64"/>
    </row>
    <row r="572" spans="1:44" ht="15.75" customHeight="1" x14ac:dyDescent="0.2">
      <c r="A572" s="43"/>
      <c r="B572" s="43"/>
      <c r="C572" s="43"/>
      <c r="D572" s="43"/>
      <c r="E572" s="43"/>
      <c r="F572" s="43"/>
      <c r="G572" s="194"/>
      <c r="H572" s="194"/>
      <c r="I572" s="194"/>
      <c r="J572" s="196"/>
      <c r="K572" s="196"/>
      <c r="L572" s="196"/>
      <c r="M572" s="196"/>
      <c r="N572" s="196"/>
      <c r="O572" s="197"/>
      <c r="P572" s="197"/>
      <c r="Q572" s="197"/>
      <c r="R572" s="197"/>
      <c r="S572" s="197"/>
      <c r="T572" s="197"/>
      <c r="U572" s="198"/>
      <c r="V572" s="257"/>
      <c r="W572" s="200"/>
      <c r="X572" s="200"/>
      <c r="Y572" s="43"/>
      <c r="Z572" s="199"/>
      <c r="AA572" s="199"/>
      <c r="AB572" s="199"/>
      <c r="AC572" s="199"/>
      <c r="AD572" s="199"/>
      <c r="AE572" s="43"/>
      <c r="AF572" s="199"/>
      <c r="AG572" s="196"/>
      <c r="AH572" s="201"/>
      <c r="AI572" s="201"/>
      <c r="AJ572" s="201"/>
      <c r="AK572" s="43"/>
      <c r="AL572" s="196"/>
      <c r="AM572" s="43"/>
      <c r="AN572" s="43"/>
      <c r="AO572" s="64"/>
      <c r="AP572" s="202"/>
      <c r="AQ572" s="202"/>
      <c r="AR572" s="64"/>
    </row>
    <row r="573" spans="1:44" ht="15.75" customHeight="1" x14ac:dyDescent="0.2">
      <c r="A573" s="43"/>
      <c r="B573" s="43"/>
      <c r="C573" s="43"/>
      <c r="D573" s="43"/>
      <c r="E573" s="43"/>
      <c r="F573" s="43"/>
      <c r="G573" s="194"/>
      <c r="H573" s="194"/>
      <c r="I573" s="194"/>
      <c r="J573" s="196"/>
      <c r="K573" s="196"/>
      <c r="L573" s="196"/>
      <c r="M573" s="196"/>
      <c r="N573" s="196"/>
      <c r="O573" s="197"/>
      <c r="P573" s="197"/>
      <c r="Q573" s="197"/>
      <c r="R573" s="197"/>
      <c r="S573" s="197"/>
      <c r="T573" s="197"/>
      <c r="U573" s="198"/>
      <c r="V573" s="257"/>
      <c r="W573" s="200"/>
      <c r="X573" s="200"/>
      <c r="Y573" s="43"/>
      <c r="Z573" s="199"/>
      <c r="AA573" s="199"/>
      <c r="AB573" s="199"/>
      <c r="AC573" s="199"/>
      <c r="AD573" s="199"/>
      <c r="AE573" s="43"/>
      <c r="AF573" s="199"/>
      <c r="AG573" s="196"/>
      <c r="AH573" s="201"/>
      <c r="AI573" s="201"/>
      <c r="AJ573" s="201"/>
      <c r="AK573" s="43"/>
      <c r="AL573" s="196"/>
      <c r="AM573" s="43"/>
      <c r="AN573" s="43"/>
      <c r="AO573" s="64"/>
      <c r="AP573" s="202"/>
      <c r="AQ573" s="202"/>
      <c r="AR573" s="64"/>
    </row>
    <row r="574" spans="1:44" ht="15.75" customHeight="1" x14ac:dyDescent="0.2">
      <c r="A574" s="43"/>
      <c r="B574" s="43"/>
      <c r="C574" s="43"/>
      <c r="D574" s="43"/>
      <c r="E574" s="43"/>
      <c r="F574" s="43"/>
      <c r="G574" s="194"/>
      <c r="H574" s="194"/>
      <c r="I574" s="194"/>
      <c r="J574" s="196"/>
      <c r="K574" s="196"/>
      <c r="L574" s="196"/>
      <c r="M574" s="196"/>
      <c r="N574" s="196"/>
      <c r="O574" s="197"/>
      <c r="P574" s="197"/>
      <c r="Q574" s="197"/>
      <c r="R574" s="197"/>
      <c r="S574" s="197"/>
      <c r="T574" s="197"/>
      <c r="U574" s="198"/>
      <c r="V574" s="257"/>
      <c r="W574" s="200"/>
      <c r="X574" s="200"/>
      <c r="Y574" s="43"/>
      <c r="Z574" s="199"/>
      <c r="AA574" s="199"/>
      <c r="AB574" s="199"/>
      <c r="AC574" s="199"/>
      <c r="AD574" s="199"/>
      <c r="AE574" s="43"/>
      <c r="AF574" s="199"/>
      <c r="AG574" s="196"/>
      <c r="AH574" s="201"/>
      <c r="AI574" s="201"/>
      <c r="AJ574" s="201"/>
      <c r="AK574" s="43"/>
      <c r="AL574" s="196"/>
      <c r="AM574" s="43"/>
      <c r="AN574" s="43"/>
      <c r="AO574" s="64"/>
      <c r="AP574" s="202"/>
      <c r="AQ574" s="202"/>
      <c r="AR574" s="64"/>
    </row>
    <row r="575" spans="1:44" ht="15.75" customHeight="1" x14ac:dyDescent="0.2">
      <c r="A575" s="43"/>
      <c r="B575" s="43"/>
      <c r="C575" s="43"/>
      <c r="D575" s="43"/>
      <c r="E575" s="43"/>
      <c r="F575" s="43"/>
      <c r="G575" s="194"/>
      <c r="H575" s="194"/>
      <c r="I575" s="194"/>
      <c r="J575" s="196"/>
      <c r="K575" s="196"/>
      <c r="L575" s="196"/>
      <c r="M575" s="196"/>
      <c r="N575" s="196"/>
      <c r="O575" s="197"/>
      <c r="P575" s="197"/>
      <c r="Q575" s="197"/>
      <c r="R575" s="197"/>
      <c r="S575" s="197"/>
      <c r="T575" s="197"/>
      <c r="U575" s="198"/>
      <c r="V575" s="257"/>
      <c r="W575" s="200"/>
      <c r="X575" s="200"/>
      <c r="Y575" s="43"/>
      <c r="Z575" s="199"/>
      <c r="AA575" s="199"/>
      <c r="AB575" s="199"/>
      <c r="AC575" s="199"/>
      <c r="AD575" s="199"/>
      <c r="AE575" s="43"/>
      <c r="AF575" s="199"/>
      <c r="AG575" s="196"/>
      <c r="AH575" s="201"/>
      <c r="AI575" s="201"/>
      <c r="AJ575" s="201"/>
      <c r="AK575" s="43"/>
      <c r="AL575" s="196"/>
      <c r="AM575" s="43"/>
      <c r="AN575" s="43"/>
      <c r="AO575" s="64"/>
      <c r="AP575" s="202"/>
      <c r="AQ575" s="202"/>
      <c r="AR575" s="64"/>
    </row>
    <row r="576" spans="1:44" ht="15.75" customHeight="1" x14ac:dyDescent="0.2">
      <c r="A576" s="43"/>
      <c r="B576" s="43"/>
      <c r="C576" s="43"/>
      <c r="D576" s="43"/>
      <c r="E576" s="43"/>
      <c r="F576" s="43"/>
      <c r="G576" s="194"/>
      <c r="H576" s="194"/>
      <c r="I576" s="194"/>
      <c r="J576" s="196"/>
      <c r="K576" s="196"/>
      <c r="L576" s="196"/>
      <c r="M576" s="196"/>
      <c r="N576" s="196"/>
      <c r="O576" s="197"/>
      <c r="P576" s="197"/>
      <c r="Q576" s="197"/>
      <c r="R576" s="197"/>
      <c r="S576" s="197"/>
      <c r="T576" s="197"/>
      <c r="U576" s="198"/>
      <c r="V576" s="257"/>
      <c r="W576" s="200"/>
      <c r="X576" s="200"/>
      <c r="Y576" s="43"/>
      <c r="Z576" s="199"/>
      <c r="AA576" s="199"/>
      <c r="AB576" s="199"/>
      <c r="AC576" s="199"/>
      <c r="AD576" s="199"/>
      <c r="AE576" s="43"/>
      <c r="AF576" s="199"/>
      <c r="AG576" s="196"/>
      <c r="AH576" s="201"/>
      <c r="AI576" s="201"/>
      <c r="AJ576" s="201"/>
      <c r="AK576" s="43"/>
      <c r="AL576" s="196"/>
      <c r="AM576" s="43"/>
      <c r="AN576" s="43"/>
      <c r="AO576" s="64"/>
      <c r="AP576" s="202"/>
      <c r="AQ576" s="202"/>
      <c r="AR576" s="64"/>
    </row>
    <row r="577" spans="1:44" ht="15.75" customHeight="1" x14ac:dyDescent="0.2">
      <c r="A577" s="43"/>
      <c r="B577" s="43"/>
      <c r="C577" s="43"/>
      <c r="D577" s="43"/>
      <c r="E577" s="43"/>
      <c r="F577" s="43"/>
      <c r="G577" s="194"/>
      <c r="H577" s="194"/>
      <c r="I577" s="194"/>
      <c r="J577" s="196"/>
      <c r="K577" s="196"/>
      <c r="L577" s="196"/>
      <c r="M577" s="196"/>
      <c r="N577" s="196"/>
      <c r="O577" s="197"/>
      <c r="P577" s="197"/>
      <c r="Q577" s="197"/>
      <c r="R577" s="197"/>
      <c r="S577" s="197"/>
      <c r="T577" s="197"/>
      <c r="U577" s="198"/>
      <c r="V577" s="257"/>
      <c r="W577" s="200"/>
      <c r="X577" s="200"/>
      <c r="Y577" s="43"/>
      <c r="Z577" s="199"/>
      <c r="AA577" s="199"/>
      <c r="AB577" s="199"/>
      <c r="AC577" s="199"/>
      <c r="AD577" s="199"/>
      <c r="AE577" s="43"/>
      <c r="AF577" s="199"/>
      <c r="AG577" s="196"/>
      <c r="AH577" s="201"/>
      <c r="AI577" s="201"/>
      <c r="AJ577" s="201"/>
      <c r="AK577" s="43"/>
      <c r="AL577" s="196"/>
      <c r="AM577" s="43"/>
      <c r="AN577" s="43"/>
      <c r="AO577" s="64"/>
      <c r="AP577" s="202"/>
      <c r="AQ577" s="202"/>
      <c r="AR577" s="64"/>
    </row>
    <row r="578" spans="1:44" ht="15.75" customHeight="1" x14ac:dyDescent="0.2">
      <c r="A578" s="43"/>
      <c r="B578" s="43"/>
      <c r="C578" s="43"/>
      <c r="D578" s="43"/>
      <c r="E578" s="43"/>
      <c r="F578" s="43"/>
      <c r="G578" s="194"/>
      <c r="H578" s="194"/>
      <c r="I578" s="194"/>
      <c r="J578" s="196"/>
      <c r="K578" s="196"/>
      <c r="L578" s="196"/>
      <c r="M578" s="196"/>
      <c r="N578" s="196"/>
      <c r="O578" s="197"/>
      <c r="P578" s="197"/>
      <c r="Q578" s="197"/>
      <c r="R578" s="197"/>
      <c r="S578" s="197"/>
      <c r="T578" s="197"/>
      <c r="U578" s="198"/>
      <c r="V578" s="257"/>
      <c r="W578" s="200"/>
      <c r="X578" s="200"/>
      <c r="Y578" s="43"/>
      <c r="Z578" s="199"/>
      <c r="AA578" s="199"/>
      <c r="AB578" s="199"/>
      <c r="AC578" s="199"/>
      <c r="AD578" s="199"/>
      <c r="AE578" s="43"/>
      <c r="AF578" s="199"/>
      <c r="AG578" s="196"/>
      <c r="AH578" s="201"/>
      <c r="AI578" s="201"/>
      <c r="AJ578" s="201"/>
      <c r="AK578" s="43"/>
      <c r="AL578" s="196"/>
      <c r="AM578" s="43"/>
      <c r="AN578" s="43"/>
      <c r="AO578" s="64"/>
      <c r="AP578" s="202"/>
      <c r="AQ578" s="202"/>
      <c r="AR578" s="64"/>
    </row>
    <row r="579" spans="1:44" ht="15.75" customHeight="1" x14ac:dyDescent="0.2">
      <c r="A579" s="43"/>
      <c r="B579" s="43"/>
      <c r="C579" s="43"/>
      <c r="D579" s="43"/>
      <c r="E579" s="43"/>
      <c r="F579" s="43"/>
      <c r="G579" s="194"/>
      <c r="H579" s="194"/>
      <c r="I579" s="194"/>
      <c r="J579" s="196"/>
      <c r="K579" s="196"/>
      <c r="L579" s="196"/>
      <c r="M579" s="196"/>
      <c r="N579" s="196"/>
      <c r="O579" s="197"/>
      <c r="P579" s="197"/>
      <c r="Q579" s="197"/>
      <c r="R579" s="197"/>
      <c r="S579" s="197"/>
      <c r="T579" s="197"/>
      <c r="U579" s="198"/>
      <c r="V579" s="257"/>
      <c r="W579" s="200"/>
      <c r="X579" s="200"/>
      <c r="Y579" s="43"/>
      <c r="Z579" s="199"/>
      <c r="AA579" s="199"/>
      <c r="AB579" s="199"/>
      <c r="AC579" s="199"/>
      <c r="AD579" s="199"/>
      <c r="AE579" s="43"/>
      <c r="AF579" s="199"/>
      <c r="AG579" s="196"/>
      <c r="AH579" s="201"/>
      <c r="AI579" s="201"/>
      <c r="AJ579" s="201"/>
      <c r="AK579" s="43"/>
      <c r="AL579" s="196"/>
      <c r="AM579" s="43"/>
      <c r="AN579" s="43"/>
      <c r="AO579" s="64"/>
      <c r="AP579" s="202"/>
      <c r="AQ579" s="202"/>
      <c r="AR579" s="64"/>
    </row>
    <row r="580" spans="1:44" ht="15.75" customHeight="1" x14ac:dyDescent="0.2">
      <c r="A580" s="43"/>
      <c r="B580" s="43"/>
      <c r="C580" s="43"/>
      <c r="D580" s="43"/>
      <c r="E580" s="43"/>
      <c r="F580" s="43"/>
      <c r="G580" s="194"/>
      <c r="H580" s="194"/>
      <c r="I580" s="194"/>
      <c r="J580" s="196"/>
      <c r="K580" s="196"/>
      <c r="L580" s="196"/>
      <c r="M580" s="196"/>
      <c r="N580" s="196"/>
      <c r="O580" s="197"/>
      <c r="P580" s="197"/>
      <c r="Q580" s="197"/>
      <c r="R580" s="197"/>
      <c r="S580" s="197"/>
      <c r="T580" s="197"/>
      <c r="U580" s="198"/>
      <c r="V580" s="257"/>
      <c r="W580" s="200"/>
      <c r="X580" s="200"/>
      <c r="Y580" s="43"/>
      <c r="Z580" s="199"/>
      <c r="AA580" s="199"/>
      <c r="AB580" s="199"/>
      <c r="AC580" s="199"/>
      <c r="AD580" s="199"/>
      <c r="AE580" s="43"/>
      <c r="AF580" s="199"/>
      <c r="AG580" s="196"/>
      <c r="AH580" s="201"/>
      <c r="AI580" s="201"/>
      <c r="AJ580" s="201"/>
      <c r="AK580" s="43"/>
      <c r="AL580" s="196"/>
      <c r="AM580" s="43"/>
      <c r="AN580" s="43"/>
      <c r="AO580" s="64"/>
      <c r="AP580" s="202"/>
      <c r="AQ580" s="202"/>
      <c r="AR580" s="64"/>
    </row>
    <row r="581" spans="1:44" ht="15.75" customHeight="1" x14ac:dyDescent="0.2">
      <c r="A581" s="43"/>
      <c r="B581" s="43"/>
      <c r="C581" s="43"/>
      <c r="D581" s="43"/>
      <c r="E581" s="43"/>
      <c r="F581" s="43"/>
      <c r="G581" s="194"/>
      <c r="H581" s="194"/>
      <c r="I581" s="194"/>
      <c r="J581" s="196"/>
      <c r="K581" s="196"/>
      <c r="L581" s="196"/>
      <c r="M581" s="196"/>
      <c r="N581" s="196"/>
      <c r="O581" s="197"/>
      <c r="P581" s="197"/>
      <c r="Q581" s="197"/>
      <c r="R581" s="197"/>
      <c r="S581" s="197"/>
      <c r="T581" s="197"/>
      <c r="U581" s="198"/>
      <c r="V581" s="257"/>
      <c r="W581" s="200"/>
      <c r="X581" s="200"/>
      <c r="Y581" s="43"/>
      <c r="Z581" s="199"/>
      <c r="AA581" s="199"/>
      <c r="AB581" s="199"/>
      <c r="AC581" s="199"/>
      <c r="AD581" s="199"/>
      <c r="AE581" s="43"/>
      <c r="AF581" s="199"/>
      <c r="AG581" s="196"/>
      <c r="AH581" s="201"/>
      <c r="AI581" s="201"/>
      <c r="AJ581" s="201"/>
      <c r="AK581" s="43"/>
      <c r="AL581" s="196"/>
      <c r="AM581" s="43"/>
      <c r="AN581" s="43"/>
      <c r="AO581" s="64"/>
      <c r="AP581" s="202"/>
      <c r="AQ581" s="202"/>
      <c r="AR581" s="64"/>
    </row>
    <row r="582" spans="1:44" ht="15.75" customHeight="1" x14ac:dyDescent="0.2">
      <c r="A582" s="43"/>
      <c r="B582" s="43"/>
      <c r="C582" s="43"/>
      <c r="D582" s="43"/>
      <c r="E582" s="43"/>
      <c r="F582" s="43"/>
      <c r="G582" s="194"/>
      <c r="H582" s="194"/>
      <c r="I582" s="194"/>
      <c r="J582" s="196"/>
      <c r="K582" s="196"/>
      <c r="L582" s="196"/>
      <c r="M582" s="196"/>
      <c r="N582" s="196"/>
      <c r="O582" s="197"/>
      <c r="P582" s="197"/>
      <c r="Q582" s="197"/>
      <c r="R582" s="197"/>
      <c r="S582" s="197"/>
      <c r="T582" s="197"/>
      <c r="U582" s="198"/>
      <c r="V582" s="257"/>
      <c r="W582" s="200"/>
      <c r="X582" s="200"/>
      <c r="Y582" s="43"/>
      <c r="Z582" s="199"/>
      <c r="AA582" s="199"/>
      <c r="AB582" s="199"/>
      <c r="AC582" s="199"/>
      <c r="AD582" s="199"/>
      <c r="AE582" s="43"/>
      <c r="AF582" s="199"/>
      <c r="AG582" s="196"/>
      <c r="AH582" s="201"/>
      <c r="AI582" s="201"/>
      <c r="AJ582" s="201"/>
      <c r="AK582" s="43"/>
      <c r="AL582" s="196"/>
      <c r="AM582" s="43"/>
      <c r="AN582" s="43"/>
      <c r="AO582" s="64"/>
      <c r="AP582" s="202"/>
      <c r="AQ582" s="202"/>
      <c r="AR582" s="64"/>
    </row>
    <row r="583" spans="1:44" ht="15.75" customHeight="1" x14ac:dyDescent="0.2">
      <c r="A583" s="43"/>
      <c r="B583" s="43"/>
      <c r="C583" s="43"/>
      <c r="D583" s="43"/>
      <c r="E583" s="43"/>
      <c r="F583" s="43"/>
      <c r="G583" s="194"/>
      <c r="H583" s="194"/>
      <c r="I583" s="194"/>
      <c r="J583" s="196"/>
      <c r="K583" s="196"/>
      <c r="L583" s="196"/>
      <c r="M583" s="196"/>
      <c r="N583" s="196"/>
      <c r="O583" s="197"/>
      <c r="P583" s="197"/>
      <c r="Q583" s="197"/>
      <c r="R583" s="197"/>
      <c r="S583" s="197"/>
      <c r="T583" s="197"/>
      <c r="U583" s="198"/>
      <c r="V583" s="257"/>
      <c r="W583" s="200"/>
      <c r="X583" s="200"/>
      <c r="Y583" s="43"/>
      <c r="Z583" s="199"/>
      <c r="AA583" s="199"/>
      <c r="AB583" s="199"/>
      <c r="AC583" s="199"/>
      <c r="AD583" s="199"/>
      <c r="AE583" s="43"/>
      <c r="AF583" s="199"/>
      <c r="AG583" s="196"/>
      <c r="AH583" s="201"/>
      <c r="AI583" s="201"/>
      <c r="AJ583" s="201"/>
      <c r="AK583" s="43"/>
      <c r="AL583" s="196"/>
      <c r="AM583" s="43"/>
      <c r="AN583" s="43"/>
      <c r="AO583" s="64"/>
      <c r="AP583" s="202"/>
      <c r="AQ583" s="202"/>
      <c r="AR583" s="64"/>
    </row>
    <row r="584" spans="1:44" ht="15.75" customHeight="1" x14ac:dyDescent="0.2">
      <c r="A584" s="43"/>
      <c r="B584" s="43"/>
      <c r="C584" s="43"/>
      <c r="D584" s="43"/>
      <c r="E584" s="43"/>
      <c r="F584" s="43"/>
      <c r="G584" s="194"/>
      <c r="H584" s="194"/>
      <c r="I584" s="194"/>
      <c r="J584" s="196"/>
      <c r="K584" s="196"/>
      <c r="L584" s="196"/>
      <c r="M584" s="196"/>
      <c r="N584" s="196"/>
      <c r="O584" s="197"/>
      <c r="P584" s="197"/>
      <c r="Q584" s="197"/>
      <c r="R584" s="197"/>
      <c r="S584" s="197"/>
      <c r="T584" s="197"/>
      <c r="U584" s="198"/>
      <c r="V584" s="257"/>
      <c r="W584" s="200"/>
      <c r="X584" s="200"/>
      <c r="Y584" s="43"/>
      <c r="Z584" s="199"/>
      <c r="AA584" s="199"/>
      <c r="AB584" s="199"/>
      <c r="AC584" s="199"/>
      <c r="AD584" s="199"/>
      <c r="AE584" s="43"/>
      <c r="AF584" s="199"/>
      <c r="AG584" s="196"/>
      <c r="AH584" s="201"/>
      <c r="AI584" s="201"/>
      <c r="AJ584" s="201"/>
      <c r="AK584" s="43"/>
      <c r="AL584" s="196"/>
      <c r="AM584" s="43"/>
      <c r="AN584" s="43"/>
      <c r="AO584" s="64"/>
      <c r="AP584" s="202"/>
      <c r="AQ584" s="202"/>
      <c r="AR584" s="64"/>
    </row>
    <row r="585" spans="1:44" ht="15.75" customHeight="1" x14ac:dyDescent="0.2">
      <c r="A585" s="43"/>
      <c r="B585" s="43"/>
      <c r="C585" s="43"/>
      <c r="D585" s="43"/>
      <c r="E585" s="43"/>
      <c r="F585" s="43"/>
      <c r="G585" s="194"/>
      <c r="H585" s="194"/>
      <c r="I585" s="194"/>
      <c r="J585" s="196"/>
      <c r="K585" s="196"/>
      <c r="L585" s="196"/>
      <c r="M585" s="196"/>
      <c r="N585" s="196"/>
      <c r="O585" s="197"/>
      <c r="P585" s="197"/>
      <c r="Q585" s="197"/>
      <c r="R585" s="197"/>
      <c r="S585" s="197"/>
      <c r="T585" s="197"/>
      <c r="U585" s="198"/>
      <c r="V585" s="257"/>
      <c r="W585" s="200"/>
      <c r="X585" s="200"/>
      <c r="Y585" s="43"/>
      <c r="Z585" s="199"/>
      <c r="AA585" s="199"/>
      <c r="AB585" s="199"/>
      <c r="AC585" s="199"/>
      <c r="AD585" s="199"/>
      <c r="AE585" s="43"/>
      <c r="AF585" s="199"/>
      <c r="AG585" s="196"/>
      <c r="AH585" s="201"/>
      <c r="AI585" s="201"/>
      <c r="AJ585" s="201"/>
      <c r="AK585" s="43"/>
      <c r="AL585" s="196"/>
      <c r="AM585" s="43"/>
      <c r="AN585" s="43"/>
      <c r="AO585" s="64"/>
      <c r="AP585" s="202"/>
      <c r="AQ585" s="202"/>
      <c r="AR585" s="64"/>
    </row>
    <row r="586" spans="1:44" ht="15.75" customHeight="1" x14ac:dyDescent="0.2">
      <c r="A586" s="43"/>
      <c r="B586" s="43"/>
      <c r="C586" s="43"/>
      <c r="D586" s="43"/>
      <c r="E586" s="43"/>
      <c r="F586" s="43"/>
      <c r="G586" s="194"/>
      <c r="H586" s="194"/>
      <c r="I586" s="194"/>
      <c r="J586" s="196"/>
      <c r="K586" s="196"/>
      <c r="L586" s="196"/>
      <c r="M586" s="196"/>
      <c r="N586" s="196"/>
      <c r="O586" s="197"/>
      <c r="P586" s="197"/>
      <c r="Q586" s="197"/>
      <c r="R586" s="197"/>
      <c r="S586" s="197"/>
      <c r="T586" s="197"/>
      <c r="U586" s="198"/>
      <c r="V586" s="257"/>
      <c r="W586" s="200"/>
      <c r="X586" s="200"/>
      <c r="Y586" s="43"/>
      <c r="Z586" s="199"/>
      <c r="AA586" s="199"/>
      <c r="AB586" s="199"/>
      <c r="AC586" s="199"/>
      <c r="AD586" s="199"/>
      <c r="AE586" s="43"/>
      <c r="AF586" s="199"/>
      <c r="AG586" s="196"/>
      <c r="AH586" s="201"/>
      <c r="AI586" s="201"/>
      <c r="AJ586" s="201"/>
      <c r="AK586" s="43"/>
      <c r="AL586" s="196"/>
      <c r="AM586" s="43"/>
      <c r="AN586" s="43"/>
      <c r="AO586" s="64"/>
      <c r="AP586" s="202"/>
      <c r="AQ586" s="202"/>
      <c r="AR586" s="64"/>
    </row>
    <row r="587" spans="1:44" ht="15.75" customHeight="1" x14ac:dyDescent="0.2">
      <c r="A587" s="43"/>
      <c r="B587" s="43"/>
      <c r="C587" s="43"/>
      <c r="D587" s="43"/>
      <c r="E587" s="43"/>
      <c r="F587" s="43"/>
      <c r="G587" s="194"/>
      <c r="H587" s="194"/>
      <c r="I587" s="194"/>
      <c r="J587" s="196"/>
      <c r="K587" s="196"/>
      <c r="L587" s="196"/>
      <c r="M587" s="196"/>
      <c r="N587" s="196"/>
      <c r="O587" s="197"/>
      <c r="P587" s="197"/>
      <c r="Q587" s="197"/>
      <c r="R587" s="197"/>
      <c r="S587" s="197"/>
      <c r="T587" s="197"/>
      <c r="U587" s="198"/>
      <c r="V587" s="257"/>
      <c r="W587" s="200"/>
      <c r="X587" s="200"/>
      <c r="Y587" s="43"/>
      <c r="Z587" s="199"/>
      <c r="AA587" s="199"/>
      <c r="AB587" s="199"/>
      <c r="AC587" s="199"/>
      <c r="AD587" s="199"/>
      <c r="AE587" s="43"/>
      <c r="AF587" s="199"/>
      <c r="AG587" s="196"/>
      <c r="AH587" s="201"/>
      <c r="AI587" s="201"/>
      <c r="AJ587" s="201"/>
      <c r="AK587" s="43"/>
      <c r="AL587" s="196"/>
      <c r="AM587" s="43"/>
      <c r="AN587" s="43"/>
      <c r="AO587" s="64"/>
      <c r="AP587" s="202"/>
      <c r="AQ587" s="202"/>
      <c r="AR587" s="64"/>
    </row>
    <row r="588" spans="1:44" ht="15.75" customHeight="1" x14ac:dyDescent="0.2">
      <c r="A588" s="43"/>
      <c r="B588" s="43"/>
      <c r="C588" s="43"/>
      <c r="D588" s="43"/>
      <c r="E588" s="43"/>
      <c r="F588" s="43"/>
      <c r="G588" s="194"/>
      <c r="H588" s="194"/>
      <c r="I588" s="194"/>
      <c r="J588" s="196"/>
      <c r="K588" s="196"/>
      <c r="L588" s="196"/>
      <c r="M588" s="196"/>
      <c r="N588" s="196"/>
      <c r="O588" s="197"/>
      <c r="P588" s="197"/>
      <c r="Q588" s="197"/>
      <c r="R588" s="197"/>
      <c r="S588" s="197"/>
      <c r="T588" s="197"/>
      <c r="U588" s="198"/>
      <c r="V588" s="257"/>
      <c r="W588" s="200"/>
      <c r="X588" s="200"/>
      <c r="Y588" s="43"/>
      <c r="Z588" s="199"/>
      <c r="AA588" s="199"/>
      <c r="AB588" s="199"/>
      <c r="AC588" s="199"/>
      <c r="AD588" s="199"/>
      <c r="AE588" s="43"/>
      <c r="AF588" s="199"/>
      <c r="AG588" s="196"/>
      <c r="AH588" s="201"/>
      <c r="AI588" s="201"/>
      <c r="AJ588" s="201"/>
      <c r="AK588" s="43"/>
      <c r="AL588" s="196"/>
      <c r="AM588" s="43"/>
      <c r="AN588" s="43"/>
      <c r="AO588" s="64"/>
      <c r="AP588" s="202"/>
      <c r="AQ588" s="202"/>
      <c r="AR588" s="64"/>
    </row>
    <row r="589" spans="1:44" ht="15.75" customHeight="1" x14ac:dyDescent="0.2">
      <c r="A589" s="43"/>
      <c r="B589" s="43"/>
      <c r="C589" s="43"/>
      <c r="D589" s="43"/>
      <c r="E589" s="43"/>
      <c r="F589" s="43"/>
      <c r="G589" s="194"/>
      <c r="H589" s="194"/>
      <c r="I589" s="194"/>
      <c r="J589" s="196"/>
      <c r="K589" s="196"/>
      <c r="L589" s="196"/>
      <c r="M589" s="196"/>
      <c r="N589" s="196"/>
      <c r="O589" s="197"/>
      <c r="P589" s="197"/>
      <c r="Q589" s="197"/>
      <c r="R589" s="197"/>
      <c r="S589" s="197"/>
      <c r="T589" s="197"/>
      <c r="U589" s="198"/>
      <c r="V589" s="257"/>
      <c r="W589" s="200"/>
      <c r="X589" s="200"/>
      <c r="Y589" s="43"/>
      <c r="Z589" s="199"/>
      <c r="AA589" s="199"/>
      <c r="AB589" s="199"/>
      <c r="AC589" s="199"/>
      <c r="AD589" s="199"/>
      <c r="AE589" s="43"/>
      <c r="AF589" s="199"/>
      <c r="AG589" s="196"/>
      <c r="AH589" s="201"/>
      <c r="AI589" s="201"/>
      <c r="AJ589" s="201"/>
      <c r="AK589" s="43"/>
      <c r="AL589" s="196"/>
      <c r="AM589" s="43"/>
      <c r="AN589" s="43"/>
      <c r="AO589" s="64"/>
      <c r="AP589" s="202"/>
      <c r="AQ589" s="202"/>
      <c r="AR589" s="64"/>
    </row>
    <row r="590" spans="1:44" ht="15.75" customHeight="1" x14ac:dyDescent="0.2">
      <c r="A590" s="43"/>
      <c r="B590" s="43"/>
      <c r="C590" s="43"/>
      <c r="D590" s="43"/>
      <c r="E590" s="43"/>
      <c r="F590" s="43"/>
      <c r="G590" s="194"/>
      <c r="H590" s="194"/>
      <c r="I590" s="194"/>
      <c r="J590" s="196"/>
      <c r="K590" s="196"/>
      <c r="L590" s="196"/>
      <c r="M590" s="196"/>
      <c r="N590" s="196"/>
      <c r="O590" s="197"/>
      <c r="P590" s="197"/>
      <c r="Q590" s="197"/>
      <c r="R590" s="197"/>
      <c r="S590" s="197"/>
      <c r="T590" s="197"/>
      <c r="U590" s="198"/>
      <c r="V590" s="257"/>
      <c r="W590" s="200"/>
      <c r="X590" s="200"/>
      <c r="Y590" s="43"/>
      <c r="Z590" s="199"/>
      <c r="AA590" s="199"/>
      <c r="AB590" s="199"/>
      <c r="AC590" s="199"/>
      <c r="AD590" s="199"/>
      <c r="AE590" s="43"/>
      <c r="AF590" s="199"/>
      <c r="AG590" s="196"/>
      <c r="AH590" s="201"/>
      <c r="AI590" s="201"/>
      <c r="AJ590" s="201"/>
      <c r="AK590" s="43"/>
      <c r="AL590" s="196"/>
      <c r="AM590" s="43"/>
      <c r="AN590" s="43"/>
      <c r="AO590" s="64"/>
      <c r="AP590" s="202"/>
      <c r="AQ590" s="202"/>
      <c r="AR590" s="64"/>
    </row>
    <row r="591" spans="1:44" ht="15.75" customHeight="1" x14ac:dyDescent="0.2">
      <c r="A591" s="43"/>
      <c r="B591" s="43"/>
      <c r="C591" s="43"/>
      <c r="D591" s="43"/>
      <c r="E591" s="43"/>
      <c r="F591" s="43"/>
      <c r="G591" s="194"/>
      <c r="H591" s="194"/>
      <c r="I591" s="194"/>
      <c r="J591" s="196"/>
      <c r="K591" s="196"/>
      <c r="L591" s="196"/>
      <c r="M591" s="196"/>
      <c r="N591" s="196"/>
      <c r="O591" s="197"/>
      <c r="P591" s="197"/>
      <c r="Q591" s="197"/>
      <c r="R591" s="197"/>
      <c r="S591" s="197"/>
      <c r="T591" s="197"/>
      <c r="U591" s="198"/>
      <c r="V591" s="257"/>
      <c r="W591" s="200"/>
      <c r="X591" s="200"/>
      <c r="Y591" s="43"/>
      <c r="Z591" s="199"/>
      <c r="AA591" s="199"/>
      <c r="AB591" s="199"/>
      <c r="AC591" s="199"/>
      <c r="AD591" s="199"/>
      <c r="AE591" s="43"/>
      <c r="AF591" s="199"/>
      <c r="AG591" s="196"/>
      <c r="AH591" s="201"/>
      <c r="AI591" s="201"/>
      <c r="AJ591" s="201"/>
      <c r="AK591" s="43"/>
      <c r="AL591" s="196"/>
      <c r="AM591" s="43"/>
      <c r="AN591" s="43"/>
      <c r="AO591" s="64"/>
      <c r="AP591" s="202"/>
      <c r="AQ591" s="202"/>
      <c r="AR591" s="64"/>
    </row>
    <row r="592" spans="1:44" ht="15.75" customHeight="1" x14ac:dyDescent="0.2">
      <c r="A592" s="43"/>
      <c r="B592" s="43"/>
      <c r="C592" s="43"/>
      <c r="D592" s="43"/>
      <c r="E592" s="43"/>
      <c r="F592" s="43"/>
      <c r="G592" s="194"/>
      <c r="H592" s="194"/>
      <c r="I592" s="194"/>
      <c r="J592" s="196"/>
      <c r="K592" s="196"/>
      <c r="L592" s="196"/>
      <c r="M592" s="196"/>
      <c r="N592" s="196"/>
      <c r="O592" s="197"/>
      <c r="P592" s="197"/>
      <c r="Q592" s="197"/>
      <c r="R592" s="197"/>
      <c r="S592" s="197"/>
      <c r="T592" s="197"/>
      <c r="U592" s="198"/>
      <c r="V592" s="257"/>
      <c r="W592" s="200"/>
      <c r="X592" s="200"/>
      <c r="Y592" s="43"/>
      <c r="Z592" s="199"/>
      <c r="AA592" s="199"/>
      <c r="AB592" s="199"/>
      <c r="AC592" s="199"/>
      <c r="AD592" s="199"/>
      <c r="AE592" s="43"/>
      <c r="AF592" s="199"/>
      <c r="AG592" s="196"/>
      <c r="AH592" s="201"/>
      <c r="AI592" s="201"/>
      <c r="AJ592" s="201"/>
      <c r="AK592" s="43"/>
      <c r="AL592" s="196"/>
      <c r="AM592" s="43"/>
      <c r="AN592" s="43"/>
      <c r="AO592" s="64"/>
      <c r="AP592" s="202"/>
      <c r="AQ592" s="202"/>
      <c r="AR592" s="64"/>
    </row>
    <row r="593" spans="1:44" ht="15.75" customHeight="1" x14ac:dyDescent="0.2">
      <c r="A593" s="43"/>
      <c r="B593" s="43"/>
      <c r="C593" s="43"/>
      <c r="D593" s="43"/>
      <c r="E593" s="43"/>
      <c r="F593" s="43"/>
      <c r="G593" s="194"/>
      <c r="H593" s="194"/>
      <c r="I593" s="194"/>
      <c r="J593" s="196"/>
      <c r="K593" s="196"/>
      <c r="L593" s="196"/>
      <c r="M593" s="196"/>
      <c r="N593" s="196"/>
      <c r="O593" s="197"/>
      <c r="P593" s="197"/>
      <c r="Q593" s="197"/>
      <c r="R593" s="197"/>
      <c r="S593" s="197"/>
      <c r="T593" s="197"/>
      <c r="U593" s="198"/>
      <c r="V593" s="257"/>
      <c r="W593" s="200"/>
      <c r="X593" s="200"/>
      <c r="Y593" s="43"/>
      <c r="Z593" s="199"/>
      <c r="AA593" s="199"/>
      <c r="AB593" s="199"/>
      <c r="AC593" s="199"/>
      <c r="AD593" s="199"/>
      <c r="AE593" s="43"/>
      <c r="AF593" s="199"/>
      <c r="AG593" s="196"/>
      <c r="AH593" s="201"/>
      <c r="AI593" s="201"/>
      <c r="AJ593" s="201"/>
      <c r="AK593" s="43"/>
      <c r="AL593" s="196"/>
      <c r="AM593" s="43"/>
      <c r="AN593" s="43"/>
      <c r="AO593" s="64"/>
      <c r="AP593" s="202"/>
      <c r="AQ593" s="202"/>
      <c r="AR593" s="64"/>
    </row>
    <row r="594" spans="1:44" ht="15.75" customHeight="1" x14ac:dyDescent="0.2">
      <c r="A594" s="43"/>
      <c r="B594" s="43"/>
      <c r="C594" s="43"/>
      <c r="D594" s="43"/>
      <c r="E594" s="43"/>
      <c r="F594" s="43"/>
      <c r="G594" s="194"/>
      <c r="H594" s="194"/>
      <c r="I594" s="194"/>
      <c r="J594" s="196"/>
      <c r="K594" s="196"/>
      <c r="L594" s="196"/>
      <c r="M594" s="196"/>
      <c r="N594" s="196"/>
      <c r="O594" s="197"/>
      <c r="P594" s="197"/>
      <c r="Q594" s="197"/>
      <c r="R594" s="197"/>
      <c r="S594" s="197"/>
      <c r="T594" s="197"/>
      <c r="U594" s="198"/>
      <c r="V594" s="257"/>
      <c r="W594" s="200"/>
      <c r="X594" s="200"/>
      <c r="Y594" s="43"/>
      <c r="Z594" s="199"/>
      <c r="AA594" s="199"/>
      <c r="AB594" s="199"/>
      <c r="AC594" s="199"/>
      <c r="AD594" s="199"/>
      <c r="AE594" s="43"/>
      <c r="AF594" s="199"/>
      <c r="AG594" s="196"/>
      <c r="AH594" s="201"/>
      <c r="AI594" s="201"/>
      <c r="AJ594" s="201"/>
      <c r="AK594" s="43"/>
      <c r="AL594" s="196"/>
      <c r="AM594" s="43"/>
      <c r="AN594" s="43"/>
      <c r="AO594" s="64"/>
      <c r="AP594" s="202"/>
      <c r="AQ594" s="202"/>
      <c r="AR594" s="64"/>
    </row>
    <row r="595" spans="1:44" ht="15.75" customHeight="1" x14ac:dyDescent="0.2">
      <c r="A595" s="43"/>
      <c r="B595" s="43"/>
      <c r="C595" s="43"/>
      <c r="D595" s="43"/>
      <c r="E595" s="43"/>
      <c r="F595" s="43"/>
      <c r="G595" s="194"/>
      <c r="H595" s="194"/>
      <c r="I595" s="194"/>
      <c r="J595" s="196"/>
      <c r="K595" s="196"/>
      <c r="L595" s="196"/>
      <c r="M595" s="196"/>
      <c r="N595" s="196"/>
      <c r="O595" s="197"/>
      <c r="P595" s="197"/>
      <c r="Q595" s="197"/>
      <c r="R595" s="197"/>
      <c r="S595" s="197"/>
      <c r="T595" s="197"/>
      <c r="U595" s="198"/>
      <c r="V595" s="257"/>
      <c r="W595" s="200"/>
      <c r="X595" s="200"/>
      <c r="Y595" s="43"/>
      <c r="Z595" s="199"/>
      <c r="AA595" s="199"/>
      <c r="AB595" s="199"/>
      <c r="AC595" s="199"/>
      <c r="AD595" s="199"/>
      <c r="AE595" s="43"/>
      <c r="AF595" s="199"/>
      <c r="AG595" s="196"/>
      <c r="AH595" s="201"/>
      <c r="AI595" s="201"/>
      <c r="AJ595" s="201"/>
      <c r="AK595" s="43"/>
      <c r="AL595" s="196"/>
      <c r="AM595" s="43"/>
      <c r="AN595" s="43"/>
      <c r="AO595" s="64"/>
      <c r="AP595" s="202"/>
      <c r="AQ595" s="202"/>
      <c r="AR595" s="64"/>
    </row>
    <row r="596" spans="1:44" ht="15.75" customHeight="1" x14ac:dyDescent="0.2">
      <c r="A596" s="43"/>
      <c r="B596" s="43"/>
      <c r="C596" s="43"/>
      <c r="D596" s="43"/>
      <c r="E596" s="43"/>
      <c r="F596" s="43"/>
      <c r="G596" s="194"/>
      <c r="H596" s="194"/>
      <c r="I596" s="194"/>
      <c r="J596" s="196"/>
      <c r="K596" s="196"/>
      <c r="L596" s="196"/>
      <c r="M596" s="196"/>
      <c r="N596" s="196"/>
      <c r="O596" s="197"/>
      <c r="P596" s="197"/>
      <c r="Q596" s="197"/>
      <c r="R596" s="197"/>
      <c r="S596" s="197"/>
      <c r="T596" s="197"/>
      <c r="U596" s="198"/>
      <c r="V596" s="257"/>
      <c r="W596" s="200"/>
      <c r="X596" s="200"/>
      <c r="Y596" s="43"/>
      <c r="Z596" s="199"/>
      <c r="AA596" s="199"/>
      <c r="AB596" s="199"/>
      <c r="AC596" s="199"/>
      <c r="AD596" s="199"/>
      <c r="AE596" s="43"/>
      <c r="AF596" s="199"/>
      <c r="AG596" s="196"/>
      <c r="AH596" s="201"/>
      <c r="AI596" s="201"/>
      <c r="AJ596" s="201"/>
      <c r="AK596" s="43"/>
      <c r="AL596" s="196"/>
      <c r="AM596" s="43"/>
      <c r="AN596" s="43"/>
      <c r="AO596" s="64"/>
      <c r="AP596" s="202"/>
      <c r="AQ596" s="202"/>
      <c r="AR596" s="64"/>
    </row>
    <row r="597" spans="1:44" ht="15.75" customHeight="1" x14ac:dyDescent="0.2">
      <c r="A597" s="43"/>
      <c r="B597" s="43"/>
      <c r="C597" s="43"/>
      <c r="D597" s="43"/>
      <c r="E597" s="43"/>
      <c r="F597" s="43"/>
      <c r="G597" s="194"/>
      <c r="H597" s="194"/>
      <c r="I597" s="194"/>
      <c r="J597" s="196"/>
      <c r="K597" s="196"/>
      <c r="L597" s="196"/>
      <c r="M597" s="196"/>
      <c r="N597" s="196"/>
      <c r="O597" s="197"/>
      <c r="P597" s="197"/>
      <c r="Q597" s="197"/>
      <c r="R597" s="197"/>
      <c r="S597" s="197"/>
      <c r="T597" s="197"/>
      <c r="U597" s="198"/>
      <c r="V597" s="257"/>
      <c r="W597" s="200"/>
      <c r="X597" s="200"/>
      <c r="Y597" s="43"/>
      <c r="Z597" s="199"/>
      <c r="AA597" s="199"/>
      <c r="AB597" s="199"/>
      <c r="AC597" s="199"/>
      <c r="AD597" s="199"/>
      <c r="AE597" s="43"/>
      <c r="AF597" s="199"/>
      <c r="AG597" s="196"/>
      <c r="AH597" s="201"/>
      <c r="AI597" s="201"/>
      <c r="AJ597" s="201"/>
      <c r="AK597" s="43"/>
      <c r="AL597" s="196"/>
      <c r="AM597" s="43"/>
      <c r="AN597" s="43"/>
      <c r="AO597" s="64"/>
      <c r="AP597" s="202"/>
      <c r="AQ597" s="202"/>
      <c r="AR597" s="64"/>
    </row>
    <row r="598" spans="1:44" ht="15.75" customHeight="1" x14ac:dyDescent="0.2">
      <c r="A598" s="43"/>
      <c r="B598" s="43"/>
      <c r="C598" s="43"/>
      <c r="D598" s="43"/>
      <c r="E598" s="43"/>
      <c r="F598" s="43"/>
      <c r="G598" s="194"/>
      <c r="H598" s="194"/>
      <c r="I598" s="194"/>
      <c r="J598" s="196"/>
      <c r="K598" s="196"/>
      <c r="L598" s="196"/>
      <c r="M598" s="196"/>
      <c r="N598" s="196"/>
      <c r="O598" s="197"/>
      <c r="P598" s="197"/>
      <c r="Q598" s="197"/>
      <c r="R598" s="197"/>
      <c r="S598" s="197"/>
      <c r="T598" s="197"/>
      <c r="U598" s="198"/>
      <c r="V598" s="257"/>
      <c r="W598" s="200"/>
      <c r="X598" s="200"/>
      <c r="Y598" s="43"/>
      <c r="Z598" s="199"/>
      <c r="AA598" s="199"/>
      <c r="AB598" s="199"/>
      <c r="AC598" s="199"/>
      <c r="AD598" s="199"/>
      <c r="AE598" s="43"/>
      <c r="AF598" s="199"/>
      <c r="AG598" s="196"/>
      <c r="AH598" s="201"/>
      <c r="AI598" s="201"/>
      <c r="AJ598" s="201"/>
      <c r="AK598" s="43"/>
      <c r="AL598" s="196"/>
      <c r="AM598" s="43"/>
      <c r="AN598" s="43"/>
      <c r="AO598" s="64"/>
      <c r="AP598" s="202"/>
      <c r="AQ598" s="202"/>
      <c r="AR598" s="64"/>
    </row>
    <row r="599" spans="1:44" ht="15.75" customHeight="1" x14ac:dyDescent="0.2">
      <c r="A599" s="43"/>
      <c r="B599" s="43"/>
      <c r="C599" s="43"/>
      <c r="D599" s="43"/>
      <c r="E599" s="43"/>
      <c r="F599" s="43"/>
      <c r="G599" s="194"/>
      <c r="H599" s="194"/>
      <c r="I599" s="194"/>
      <c r="J599" s="196"/>
      <c r="K599" s="196"/>
      <c r="L599" s="196"/>
      <c r="M599" s="196"/>
      <c r="N599" s="196"/>
      <c r="O599" s="197"/>
      <c r="P599" s="197"/>
      <c r="Q599" s="197"/>
      <c r="R599" s="197"/>
      <c r="S599" s="197"/>
      <c r="T599" s="197"/>
      <c r="U599" s="198"/>
      <c r="V599" s="257"/>
      <c r="W599" s="200"/>
      <c r="X599" s="200"/>
      <c r="Y599" s="43"/>
      <c r="Z599" s="199"/>
      <c r="AA599" s="199"/>
      <c r="AB599" s="199"/>
      <c r="AC599" s="199"/>
      <c r="AD599" s="199"/>
      <c r="AE599" s="43"/>
      <c r="AF599" s="199"/>
      <c r="AG599" s="196"/>
      <c r="AH599" s="201"/>
      <c r="AI599" s="201"/>
      <c r="AJ599" s="201"/>
      <c r="AK599" s="43"/>
      <c r="AL599" s="196"/>
      <c r="AM599" s="43"/>
      <c r="AN599" s="43"/>
      <c r="AO599" s="64"/>
      <c r="AP599" s="202"/>
      <c r="AQ599" s="202"/>
      <c r="AR599" s="64"/>
    </row>
    <row r="600" spans="1:44" ht="15.75" customHeight="1" x14ac:dyDescent="0.2">
      <c r="A600" s="43"/>
      <c r="B600" s="43"/>
      <c r="C600" s="43"/>
      <c r="D600" s="43"/>
      <c r="E600" s="43"/>
      <c r="F600" s="43"/>
      <c r="G600" s="194"/>
      <c r="H600" s="194"/>
      <c r="I600" s="194"/>
      <c r="J600" s="196"/>
      <c r="K600" s="196"/>
      <c r="L600" s="196"/>
      <c r="M600" s="196"/>
      <c r="N600" s="196"/>
      <c r="O600" s="197"/>
      <c r="P600" s="197"/>
      <c r="Q600" s="197"/>
      <c r="R600" s="197"/>
      <c r="S600" s="197"/>
      <c r="T600" s="197"/>
      <c r="U600" s="198"/>
      <c r="V600" s="257"/>
      <c r="W600" s="200"/>
      <c r="X600" s="200"/>
      <c r="Y600" s="43"/>
      <c r="Z600" s="199"/>
      <c r="AA600" s="199"/>
      <c r="AB600" s="199"/>
      <c r="AC600" s="199"/>
      <c r="AD600" s="199"/>
      <c r="AE600" s="43"/>
      <c r="AF600" s="199"/>
      <c r="AG600" s="196"/>
      <c r="AH600" s="201"/>
      <c r="AI600" s="201"/>
      <c r="AJ600" s="201"/>
      <c r="AK600" s="43"/>
      <c r="AL600" s="196"/>
      <c r="AM600" s="43"/>
      <c r="AN600" s="43"/>
      <c r="AO600" s="64"/>
      <c r="AP600" s="202"/>
      <c r="AQ600" s="202"/>
      <c r="AR600" s="64"/>
    </row>
    <row r="601" spans="1:44" ht="15.75" customHeight="1" x14ac:dyDescent="0.2">
      <c r="A601" s="43"/>
      <c r="B601" s="43"/>
      <c r="C601" s="43"/>
      <c r="D601" s="43"/>
      <c r="E601" s="43"/>
      <c r="F601" s="43"/>
      <c r="G601" s="194"/>
      <c r="H601" s="194"/>
      <c r="I601" s="194"/>
      <c r="J601" s="196"/>
      <c r="K601" s="196"/>
      <c r="L601" s="196"/>
      <c r="M601" s="196"/>
      <c r="N601" s="196"/>
      <c r="O601" s="197"/>
      <c r="P601" s="197"/>
      <c r="Q601" s="197"/>
      <c r="R601" s="197"/>
      <c r="S601" s="197"/>
      <c r="T601" s="197"/>
      <c r="U601" s="198"/>
      <c r="V601" s="257"/>
      <c r="W601" s="200"/>
      <c r="X601" s="200"/>
      <c r="Y601" s="43"/>
      <c r="Z601" s="199"/>
      <c r="AA601" s="199"/>
      <c r="AB601" s="199"/>
      <c r="AC601" s="199"/>
      <c r="AD601" s="199"/>
      <c r="AE601" s="43"/>
      <c r="AF601" s="199"/>
      <c r="AG601" s="196"/>
      <c r="AH601" s="201"/>
      <c r="AI601" s="201"/>
      <c r="AJ601" s="201"/>
      <c r="AK601" s="43"/>
      <c r="AL601" s="196"/>
      <c r="AM601" s="43"/>
      <c r="AN601" s="43"/>
      <c r="AO601" s="64"/>
      <c r="AP601" s="202"/>
      <c r="AQ601" s="202"/>
      <c r="AR601" s="64"/>
    </row>
    <row r="602" spans="1:44" ht="15.75" customHeight="1" x14ac:dyDescent="0.2">
      <c r="A602" s="43"/>
      <c r="B602" s="43"/>
      <c r="C602" s="43"/>
      <c r="D602" s="43"/>
      <c r="E602" s="43"/>
      <c r="F602" s="43"/>
      <c r="G602" s="194"/>
      <c r="H602" s="194"/>
      <c r="I602" s="194"/>
      <c r="J602" s="196"/>
      <c r="K602" s="196"/>
      <c r="L602" s="196"/>
      <c r="M602" s="196"/>
      <c r="N602" s="196"/>
      <c r="O602" s="197"/>
      <c r="P602" s="197"/>
      <c r="Q602" s="197"/>
      <c r="R602" s="197"/>
      <c r="S602" s="197"/>
      <c r="T602" s="197"/>
      <c r="U602" s="198"/>
      <c r="V602" s="257"/>
      <c r="W602" s="200"/>
      <c r="X602" s="200"/>
      <c r="Y602" s="43"/>
      <c r="Z602" s="199"/>
      <c r="AA602" s="199"/>
      <c r="AB602" s="199"/>
      <c r="AC602" s="199"/>
      <c r="AD602" s="199"/>
      <c r="AE602" s="43"/>
      <c r="AF602" s="199"/>
      <c r="AG602" s="196"/>
      <c r="AH602" s="201"/>
      <c r="AI602" s="201"/>
      <c r="AJ602" s="201"/>
      <c r="AK602" s="43"/>
      <c r="AL602" s="196"/>
      <c r="AM602" s="43"/>
      <c r="AN602" s="43"/>
      <c r="AO602" s="64"/>
      <c r="AP602" s="202"/>
      <c r="AQ602" s="202"/>
      <c r="AR602" s="64"/>
    </row>
    <row r="603" spans="1:44" ht="15.75" customHeight="1" x14ac:dyDescent="0.2">
      <c r="A603" s="43"/>
      <c r="B603" s="43"/>
      <c r="C603" s="43"/>
      <c r="D603" s="43"/>
      <c r="E603" s="43"/>
      <c r="F603" s="43"/>
      <c r="G603" s="194"/>
      <c r="H603" s="194"/>
      <c r="I603" s="194"/>
      <c r="J603" s="196"/>
      <c r="K603" s="196"/>
      <c r="L603" s="196"/>
      <c r="M603" s="196"/>
      <c r="N603" s="196"/>
      <c r="O603" s="197"/>
      <c r="P603" s="197"/>
      <c r="Q603" s="197"/>
      <c r="R603" s="197"/>
      <c r="S603" s="197"/>
      <c r="T603" s="197"/>
      <c r="U603" s="198"/>
      <c r="V603" s="257"/>
      <c r="W603" s="200"/>
      <c r="X603" s="200"/>
      <c r="Y603" s="43"/>
      <c r="Z603" s="199"/>
      <c r="AA603" s="199"/>
      <c r="AB603" s="199"/>
      <c r="AC603" s="199"/>
      <c r="AD603" s="199"/>
      <c r="AE603" s="43"/>
      <c r="AF603" s="199"/>
      <c r="AG603" s="196"/>
      <c r="AH603" s="201"/>
      <c r="AI603" s="201"/>
      <c r="AJ603" s="201"/>
      <c r="AK603" s="43"/>
      <c r="AL603" s="196"/>
      <c r="AM603" s="43"/>
      <c r="AN603" s="43"/>
      <c r="AO603" s="64"/>
      <c r="AP603" s="202"/>
      <c r="AQ603" s="202"/>
      <c r="AR603" s="64"/>
    </row>
    <row r="604" spans="1:44" ht="15.75" customHeight="1" x14ac:dyDescent="0.2">
      <c r="A604" s="43"/>
      <c r="B604" s="43"/>
      <c r="C604" s="43"/>
      <c r="D604" s="43"/>
      <c r="E604" s="43"/>
      <c r="F604" s="43"/>
      <c r="G604" s="194"/>
      <c r="H604" s="194"/>
      <c r="I604" s="194"/>
      <c r="J604" s="196"/>
      <c r="K604" s="196"/>
      <c r="L604" s="196"/>
      <c r="M604" s="196"/>
      <c r="N604" s="196"/>
      <c r="O604" s="197"/>
      <c r="P604" s="197"/>
      <c r="Q604" s="197"/>
      <c r="R604" s="197"/>
      <c r="S604" s="197"/>
      <c r="T604" s="197"/>
      <c r="U604" s="198"/>
      <c r="V604" s="257"/>
      <c r="W604" s="200"/>
      <c r="X604" s="200"/>
      <c r="Y604" s="43"/>
      <c r="Z604" s="199"/>
      <c r="AA604" s="199"/>
      <c r="AB604" s="199"/>
      <c r="AC604" s="199"/>
      <c r="AD604" s="199"/>
      <c r="AE604" s="43"/>
      <c r="AF604" s="199"/>
      <c r="AG604" s="196"/>
      <c r="AH604" s="201"/>
      <c r="AI604" s="201"/>
      <c r="AJ604" s="201"/>
      <c r="AK604" s="43"/>
      <c r="AL604" s="196"/>
      <c r="AM604" s="43"/>
      <c r="AN604" s="43"/>
      <c r="AO604" s="64"/>
      <c r="AP604" s="202"/>
      <c r="AQ604" s="202"/>
      <c r="AR604" s="64"/>
    </row>
    <row r="605" spans="1:44" ht="15.75" customHeight="1" x14ac:dyDescent="0.2">
      <c r="A605" s="43"/>
      <c r="B605" s="43"/>
      <c r="C605" s="43"/>
      <c r="D605" s="43"/>
      <c r="E605" s="43"/>
      <c r="F605" s="43"/>
      <c r="G605" s="194"/>
      <c r="H605" s="194"/>
      <c r="I605" s="194"/>
      <c r="J605" s="196"/>
      <c r="K605" s="196"/>
      <c r="L605" s="196"/>
      <c r="M605" s="196"/>
      <c r="N605" s="196"/>
      <c r="O605" s="197"/>
      <c r="P605" s="197"/>
      <c r="Q605" s="197"/>
      <c r="R605" s="197"/>
      <c r="S605" s="197"/>
      <c r="T605" s="197"/>
      <c r="U605" s="198"/>
      <c r="V605" s="257"/>
      <c r="W605" s="200"/>
      <c r="X605" s="200"/>
      <c r="Y605" s="43"/>
      <c r="Z605" s="199"/>
      <c r="AA605" s="199"/>
      <c r="AB605" s="199"/>
      <c r="AC605" s="199"/>
      <c r="AD605" s="199"/>
      <c r="AE605" s="43"/>
      <c r="AF605" s="199"/>
      <c r="AG605" s="196"/>
      <c r="AH605" s="201"/>
      <c r="AI605" s="201"/>
      <c r="AJ605" s="201"/>
      <c r="AK605" s="43"/>
      <c r="AL605" s="196"/>
      <c r="AM605" s="43"/>
      <c r="AN605" s="43"/>
      <c r="AO605" s="64"/>
      <c r="AP605" s="202"/>
      <c r="AQ605" s="202"/>
      <c r="AR605" s="64"/>
    </row>
    <row r="606" spans="1:44" ht="15.75" customHeight="1" x14ac:dyDescent="0.2">
      <c r="A606" s="43"/>
      <c r="B606" s="43"/>
      <c r="C606" s="43"/>
      <c r="D606" s="43"/>
      <c r="E606" s="43"/>
      <c r="F606" s="43"/>
      <c r="G606" s="194"/>
      <c r="H606" s="194"/>
      <c r="I606" s="194"/>
      <c r="J606" s="196"/>
      <c r="K606" s="196"/>
      <c r="L606" s="196"/>
      <c r="M606" s="196"/>
      <c r="N606" s="196"/>
      <c r="O606" s="197"/>
      <c r="P606" s="197"/>
      <c r="Q606" s="197"/>
      <c r="R606" s="197"/>
      <c r="S606" s="197"/>
      <c r="T606" s="197"/>
      <c r="U606" s="198"/>
      <c r="V606" s="257"/>
      <c r="W606" s="200"/>
      <c r="X606" s="200"/>
      <c r="Y606" s="43"/>
      <c r="Z606" s="199"/>
      <c r="AA606" s="199"/>
      <c r="AB606" s="199"/>
      <c r="AC606" s="199"/>
      <c r="AD606" s="199"/>
      <c r="AE606" s="43"/>
      <c r="AF606" s="199"/>
      <c r="AG606" s="196"/>
      <c r="AH606" s="201"/>
      <c r="AI606" s="201"/>
      <c r="AJ606" s="201"/>
      <c r="AK606" s="43"/>
      <c r="AL606" s="196"/>
      <c r="AM606" s="43"/>
      <c r="AN606" s="43"/>
      <c r="AO606" s="64"/>
      <c r="AP606" s="202"/>
      <c r="AQ606" s="202"/>
      <c r="AR606" s="64"/>
    </row>
    <row r="607" spans="1:44" ht="15.75" customHeight="1" x14ac:dyDescent="0.2">
      <c r="A607" s="43"/>
      <c r="B607" s="43"/>
      <c r="C607" s="43"/>
      <c r="D607" s="43"/>
      <c r="E607" s="43"/>
      <c r="F607" s="43"/>
      <c r="G607" s="194"/>
      <c r="H607" s="194"/>
      <c r="I607" s="194"/>
      <c r="J607" s="196"/>
      <c r="K607" s="196"/>
      <c r="L607" s="196"/>
      <c r="M607" s="196"/>
      <c r="N607" s="196"/>
      <c r="O607" s="197"/>
      <c r="P607" s="197"/>
      <c r="Q607" s="197"/>
      <c r="R607" s="197"/>
      <c r="S607" s="197"/>
      <c r="T607" s="197"/>
      <c r="U607" s="198"/>
      <c r="V607" s="257"/>
      <c r="W607" s="200"/>
      <c r="X607" s="200"/>
      <c r="Y607" s="43"/>
      <c r="Z607" s="199"/>
      <c r="AA607" s="199"/>
      <c r="AB607" s="199"/>
      <c r="AC607" s="199"/>
      <c r="AD607" s="199"/>
      <c r="AE607" s="43"/>
      <c r="AF607" s="199"/>
      <c r="AG607" s="196"/>
      <c r="AH607" s="201"/>
      <c r="AI607" s="201"/>
      <c r="AJ607" s="201"/>
      <c r="AK607" s="43"/>
      <c r="AL607" s="196"/>
      <c r="AM607" s="43"/>
      <c r="AN607" s="43"/>
      <c r="AO607" s="64"/>
      <c r="AP607" s="202"/>
      <c r="AQ607" s="202"/>
      <c r="AR607" s="64"/>
    </row>
    <row r="608" spans="1:44" ht="15.75" customHeight="1" x14ac:dyDescent="0.2">
      <c r="A608" s="43"/>
      <c r="B608" s="43"/>
      <c r="C608" s="43"/>
      <c r="D608" s="43"/>
      <c r="E608" s="43"/>
      <c r="F608" s="43"/>
      <c r="G608" s="194"/>
      <c r="H608" s="194"/>
      <c r="I608" s="194"/>
      <c r="J608" s="196"/>
      <c r="K608" s="196"/>
      <c r="L608" s="196"/>
      <c r="M608" s="196"/>
      <c r="N608" s="196"/>
      <c r="O608" s="197"/>
      <c r="P608" s="197"/>
      <c r="Q608" s="197"/>
      <c r="R608" s="197"/>
      <c r="S608" s="197"/>
      <c r="T608" s="197"/>
      <c r="U608" s="198"/>
      <c r="V608" s="257"/>
      <c r="W608" s="200"/>
      <c r="X608" s="200"/>
      <c r="Y608" s="43"/>
      <c r="Z608" s="199"/>
      <c r="AA608" s="199"/>
      <c r="AB608" s="199"/>
      <c r="AC608" s="199"/>
      <c r="AD608" s="199"/>
      <c r="AE608" s="43"/>
      <c r="AF608" s="199"/>
      <c r="AG608" s="196"/>
      <c r="AH608" s="201"/>
      <c r="AI608" s="201"/>
      <c r="AJ608" s="201"/>
      <c r="AK608" s="43"/>
      <c r="AL608" s="196"/>
      <c r="AM608" s="43"/>
      <c r="AN608" s="43"/>
      <c r="AO608" s="64"/>
      <c r="AP608" s="202"/>
      <c r="AQ608" s="202"/>
      <c r="AR608" s="64"/>
    </row>
    <row r="609" spans="1:44" ht="15.75" customHeight="1" x14ac:dyDescent="0.2">
      <c r="A609" s="43"/>
      <c r="B609" s="43"/>
      <c r="C609" s="43"/>
      <c r="D609" s="43"/>
      <c r="E609" s="43"/>
      <c r="F609" s="43"/>
      <c r="G609" s="194"/>
      <c r="H609" s="194"/>
      <c r="I609" s="194"/>
      <c r="J609" s="196"/>
      <c r="K609" s="196"/>
      <c r="L609" s="196"/>
      <c r="M609" s="196"/>
      <c r="N609" s="196"/>
      <c r="O609" s="197"/>
      <c r="P609" s="197"/>
      <c r="Q609" s="197"/>
      <c r="R609" s="197"/>
      <c r="S609" s="197"/>
      <c r="T609" s="197"/>
      <c r="U609" s="198"/>
      <c r="V609" s="257"/>
      <c r="W609" s="200"/>
      <c r="X609" s="200"/>
      <c r="Y609" s="43"/>
      <c r="Z609" s="199"/>
      <c r="AA609" s="199"/>
      <c r="AB609" s="199"/>
      <c r="AC609" s="199"/>
      <c r="AD609" s="199"/>
      <c r="AE609" s="43"/>
      <c r="AF609" s="199"/>
      <c r="AG609" s="196"/>
      <c r="AH609" s="201"/>
      <c r="AI609" s="201"/>
      <c r="AJ609" s="201"/>
      <c r="AK609" s="43"/>
      <c r="AL609" s="196"/>
      <c r="AM609" s="43"/>
      <c r="AN609" s="43"/>
      <c r="AO609" s="64"/>
      <c r="AP609" s="202"/>
      <c r="AQ609" s="202"/>
      <c r="AR609" s="64"/>
    </row>
    <row r="610" spans="1:44" ht="15.75" customHeight="1" x14ac:dyDescent="0.2">
      <c r="A610" s="43"/>
      <c r="B610" s="43"/>
      <c r="C610" s="43"/>
      <c r="D610" s="43"/>
      <c r="E610" s="43"/>
      <c r="F610" s="43"/>
      <c r="G610" s="194"/>
      <c r="H610" s="194"/>
      <c r="I610" s="194"/>
      <c r="J610" s="196"/>
      <c r="K610" s="196"/>
      <c r="L610" s="196"/>
      <c r="M610" s="196"/>
      <c r="N610" s="196"/>
      <c r="O610" s="197"/>
      <c r="P610" s="197"/>
      <c r="Q610" s="197"/>
      <c r="R610" s="197"/>
      <c r="S610" s="197"/>
      <c r="T610" s="197"/>
      <c r="U610" s="198"/>
      <c r="V610" s="257"/>
      <c r="W610" s="200"/>
      <c r="X610" s="200"/>
      <c r="Y610" s="43"/>
      <c r="Z610" s="199"/>
      <c r="AA610" s="199"/>
      <c r="AB610" s="199"/>
      <c r="AC610" s="199"/>
      <c r="AD610" s="199"/>
      <c r="AE610" s="43"/>
      <c r="AF610" s="199"/>
      <c r="AG610" s="196"/>
      <c r="AH610" s="201"/>
      <c r="AI610" s="201"/>
      <c r="AJ610" s="201"/>
      <c r="AK610" s="43"/>
      <c r="AL610" s="196"/>
      <c r="AM610" s="43"/>
      <c r="AN610" s="43"/>
      <c r="AO610" s="64"/>
      <c r="AP610" s="202"/>
      <c r="AQ610" s="202"/>
      <c r="AR610" s="64"/>
    </row>
    <row r="611" spans="1:44" ht="15.75" customHeight="1" x14ac:dyDescent="0.2">
      <c r="A611" s="43"/>
      <c r="B611" s="43"/>
      <c r="C611" s="43"/>
      <c r="D611" s="43"/>
      <c r="E611" s="43"/>
      <c r="F611" s="43"/>
      <c r="G611" s="194"/>
      <c r="H611" s="194"/>
      <c r="I611" s="194"/>
      <c r="J611" s="196"/>
      <c r="K611" s="196"/>
      <c r="L611" s="196"/>
      <c r="M611" s="196"/>
      <c r="N611" s="196"/>
      <c r="O611" s="197"/>
      <c r="P611" s="197"/>
      <c r="Q611" s="197"/>
      <c r="R611" s="197"/>
      <c r="S611" s="197"/>
      <c r="T611" s="197"/>
      <c r="U611" s="198"/>
      <c r="V611" s="257"/>
      <c r="W611" s="200"/>
      <c r="X611" s="200"/>
      <c r="Y611" s="43"/>
      <c r="Z611" s="199"/>
      <c r="AA611" s="199"/>
      <c r="AB611" s="199"/>
      <c r="AC611" s="199"/>
      <c r="AD611" s="199"/>
      <c r="AE611" s="43"/>
      <c r="AF611" s="199"/>
      <c r="AG611" s="196"/>
      <c r="AH611" s="201"/>
      <c r="AI611" s="201"/>
      <c r="AJ611" s="201"/>
      <c r="AK611" s="43"/>
      <c r="AL611" s="196"/>
      <c r="AM611" s="43"/>
      <c r="AN611" s="43"/>
      <c r="AO611" s="64"/>
      <c r="AP611" s="202"/>
      <c r="AQ611" s="202"/>
      <c r="AR611" s="64"/>
    </row>
    <row r="612" spans="1:44" ht="15.75" customHeight="1" x14ac:dyDescent="0.2">
      <c r="A612" s="43"/>
      <c r="B612" s="43"/>
      <c r="C612" s="43"/>
      <c r="D612" s="43"/>
      <c r="E612" s="43"/>
      <c r="F612" s="43"/>
      <c r="G612" s="194"/>
      <c r="H612" s="194"/>
      <c r="I612" s="194"/>
      <c r="J612" s="196"/>
      <c r="K612" s="196"/>
      <c r="L612" s="196"/>
      <c r="M612" s="196"/>
      <c r="N612" s="196"/>
      <c r="O612" s="197"/>
      <c r="P612" s="197"/>
      <c r="Q612" s="197"/>
      <c r="R612" s="197"/>
      <c r="S612" s="197"/>
      <c r="T612" s="197"/>
      <c r="U612" s="198"/>
      <c r="V612" s="257"/>
      <c r="W612" s="200"/>
      <c r="X612" s="200"/>
      <c r="Y612" s="43"/>
      <c r="Z612" s="199"/>
      <c r="AA612" s="199"/>
      <c r="AB612" s="199"/>
      <c r="AC612" s="199"/>
      <c r="AD612" s="199"/>
      <c r="AE612" s="43"/>
      <c r="AF612" s="199"/>
      <c r="AG612" s="196"/>
      <c r="AH612" s="201"/>
      <c r="AI612" s="201"/>
      <c r="AJ612" s="201"/>
      <c r="AK612" s="43"/>
      <c r="AL612" s="196"/>
      <c r="AM612" s="43"/>
      <c r="AN612" s="43"/>
      <c r="AO612" s="64"/>
      <c r="AP612" s="202"/>
      <c r="AQ612" s="202"/>
      <c r="AR612" s="64"/>
    </row>
    <row r="613" spans="1:44" ht="15.75" customHeight="1" x14ac:dyDescent="0.2">
      <c r="A613" s="43"/>
      <c r="B613" s="43"/>
      <c r="C613" s="43"/>
      <c r="D613" s="43"/>
      <c r="E613" s="43"/>
      <c r="F613" s="43"/>
      <c r="G613" s="194"/>
      <c r="H613" s="194"/>
      <c r="I613" s="194"/>
      <c r="J613" s="196"/>
      <c r="K613" s="196"/>
      <c r="L613" s="196"/>
      <c r="M613" s="196"/>
      <c r="N613" s="196"/>
      <c r="O613" s="197"/>
      <c r="P613" s="197"/>
      <c r="Q613" s="197"/>
      <c r="R613" s="197"/>
      <c r="S613" s="197"/>
      <c r="T613" s="197"/>
      <c r="U613" s="198"/>
      <c r="V613" s="257"/>
      <c r="W613" s="200"/>
      <c r="X613" s="200"/>
      <c r="Y613" s="43"/>
      <c r="Z613" s="199"/>
      <c r="AA613" s="199"/>
      <c r="AB613" s="199"/>
      <c r="AC613" s="199"/>
      <c r="AD613" s="199"/>
      <c r="AE613" s="43"/>
      <c r="AF613" s="199"/>
      <c r="AG613" s="196"/>
      <c r="AH613" s="201"/>
      <c r="AI613" s="201"/>
      <c r="AJ613" s="201"/>
      <c r="AK613" s="43"/>
      <c r="AL613" s="196"/>
      <c r="AM613" s="43"/>
      <c r="AN613" s="43"/>
      <c r="AO613" s="64"/>
      <c r="AP613" s="202"/>
      <c r="AQ613" s="202"/>
      <c r="AR613" s="64"/>
    </row>
    <row r="614" spans="1:44" ht="15.75" customHeight="1" x14ac:dyDescent="0.2">
      <c r="A614" s="43"/>
      <c r="B614" s="43"/>
      <c r="C614" s="43"/>
      <c r="D614" s="43"/>
      <c r="E614" s="43"/>
      <c r="F614" s="43"/>
      <c r="G614" s="194"/>
      <c r="H614" s="194"/>
      <c r="I614" s="194"/>
      <c r="J614" s="196"/>
      <c r="K614" s="196"/>
      <c r="L614" s="196"/>
      <c r="M614" s="196"/>
      <c r="N614" s="196"/>
      <c r="O614" s="197"/>
      <c r="P614" s="197"/>
      <c r="Q614" s="197"/>
      <c r="R614" s="197"/>
      <c r="S614" s="197"/>
      <c r="T614" s="197"/>
      <c r="U614" s="198"/>
      <c r="V614" s="257"/>
      <c r="W614" s="200"/>
      <c r="X614" s="200"/>
      <c r="Y614" s="43"/>
      <c r="Z614" s="199"/>
      <c r="AA614" s="199"/>
      <c r="AB614" s="199"/>
      <c r="AC614" s="199"/>
      <c r="AD614" s="199"/>
      <c r="AE614" s="43"/>
      <c r="AF614" s="199"/>
      <c r="AG614" s="196"/>
      <c r="AH614" s="201"/>
      <c r="AI614" s="201"/>
      <c r="AJ614" s="201"/>
      <c r="AK614" s="43"/>
      <c r="AL614" s="196"/>
      <c r="AM614" s="43"/>
      <c r="AN614" s="43"/>
      <c r="AO614" s="64"/>
      <c r="AP614" s="202"/>
      <c r="AQ614" s="202"/>
      <c r="AR614" s="64"/>
    </row>
    <row r="615" spans="1:44" ht="15.75" customHeight="1" x14ac:dyDescent="0.2">
      <c r="A615" s="43"/>
      <c r="B615" s="43"/>
      <c r="C615" s="43"/>
      <c r="D615" s="43"/>
      <c r="E615" s="43"/>
      <c r="F615" s="43"/>
      <c r="G615" s="194"/>
      <c r="H615" s="194"/>
      <c r="I615" s="194"/>
      <c r="J615" s="196"/>
      <c r="K615" s="196"/>
      <c r="L615" s="196"/>
      <c r="M615" s="196"/>
      <c r="N615" s="196"/>
      <c r="O615" s="197"/>
      <c r="P615" s="197"/>
      <c r="Q615" s="197"/>
      <c r="R615" s="197"/>
      <c r="S615" s="197"/>
      <c r="T615" s="197"/>
      <c r="U615" s="198"/>
      <c r="V615" s="257"/>
      <c r="W615" s="200"/>
      <c r="X615" s="200"/>
      <c r="Y615" s="43"/>
      <c r="Z615" s="199"/>
      <c r="AA615" s="199"/>
      <c r="AB615" s="199"/>
      <c r="AC615" s="199"/>
      <c r="AD615" s="199"/>
      <c r="AE615" s="43"/>
      <c r="AF615" s="199"/>
      <c r="AG615" s="196"/>
      <c r="AH615" s="201"/>
      <c r="AI615" s="201"/>
      <c r="AJ615" s="201"/>
      <c r="AK615" s="43"/>
      <c r="AL615" s="196"/>
      <c r="AM615" s="43"/>
      <c r="AN615" s="43"/>
      <c r="AO615" s="64"/>
      <c r="AP615" s="202"/>
      <c r="AQ615" s="202"/>
      <c r="AR615" s="64"/>
    </row>
    <row r="616" spans="1:44" ht="15.75" customHeight="1" x14ac:dyDescent="0.2">
      <c r="A616" s="43"/>
      <c r="B616" s="43"/>
      <c r="C616" s="43"/>
      <c r="D616" s="43"/>
      <c r="E616" s="43"/>
      <c r="F616" s="43"/>
      <c r="G616" s="194"/>
      <c r="H616" s="194"/>
      <c r="I616" s="194"/>
      <c r="J616" s="196"/>
      <c r="K616" s="196"/>
      <c r="L616" s="196"/>
      <c r="M616" s="196"/>
      <c r="N616" s="196"/>
      <c r="O616" s="197"/>
      <c r="P616" s="197"/>
      <c r="Q616" s="197"/>
      <c r="R616" s="197"/>
      <c r="S616" s="197"/>
      <c r="T616" s="197"/>
      <c r="U616" s="198"/>
      <c r="V616" s="257"/>
      <c r="W616" s="200"/>
      <c r="X616" s="200"/>
      <c r="Y616" s="43"/>
      <c r="Z616" s="199"/>
      <c r="AA616" s="199"/>
      <c r="AB616" s="199"/>
      <c r="AC616" s="199"/>
      <c r="AD616" s="199"/>
      <c r="AE616" s="43"/>
      <c r="AF616" s="199"/>
      <c r="AG616" s="196"/>
      <c r="AH616" s="201"/>
      <c r="AI616" s="201"/>
      <c r="AJ616" s="201"/>
      <c r="AK616" s="43"/>
      <c r="AL616" s="196"/>
      <c r="AM616" s="43"/>
      <c r="AN616" s="43"/>
      <c r="AO616" s="64"/>
      <c r="AP616" s="202"/>
      <c r="AQ616" s="202"/>
      <c r="AR616" s="64"/>
    </row>
    <row r="617" spans="1:44" ht="15.75" customHeight="1" x14ac:dyDescent="0.2">
      <c r="A617" s="43"/>
      <c r="B617" s="43"/>
      <c r="C617" s="43"/>
      <c r="D617" s="43"/>
      <c r="E617" s="43"/>
      <c r="F617" s="43"/>
      <c r="G617" s="194"/>
      <c r="H617" s="194"/>
      <c r="I617" s="194"/>
      <c r="J617" s="196"/>
      <c r="K617" s="196"/>
      <c r="L617" s="196"/>
      <c r="M617" s="196"/>
      <c r="N617" s="196"/>
      <c r="O617" s="197"/>
      <c r="P617" s="197"/>
      <c r="Q617" s="197"/>
      <c r="R617" s="197"/>
      <c r="S617" s="197"/>
      <c r="T617" s="197"/>
      <c r="U617" s="198"/>
      <c r="V617" s="257"/>
      <c r="W617" s="200"/>
      <c r="X617" s="200"/>
      <c r="Y617" s="43"/>
      <c r="Z617" s="199"/>
      <c r="AA617" s="199"/>
      <c r="AB617" s="199"/>
      <c r="AC617" s="199"/>
      <c r="AD617" s="199"/>
      <c r="AE617" s="43"/>
      <c r="AF617" s="199"/>
      <c r="AG617" s="196"/>
      <c r="AH617" s="201"/>
      <c r="AI617" s="201"/>
      <c r="AJ617" s="201"/>
      <c r="AK617" s="43"/>
      <c r="AL617" s="196"/>
      <c r="AM617" s="43"/>
      <c r="AN617" s="43"/>
      <c r="AO617" s="64"/>
      <c r="AP617" s="202"/>
      <c r="AQ617" s="202"/>
      <c r="AR617" s="64"/>
    </row>
    <row r="618" spans="1:44" ht="15.75" customHeight="1" x14ac:dyDescent="0.2">
      <c r="A618" s="43"/>
      <c r="B618" s="43"/>
      <c r="C618" s="43"/>
      <c r="D618" s="43"/>
      <c r="E618" s="43"/>
      <c r="F618" s="43"/>
      <c r="G618" s="194"/>
      <c r="H618" s="194"/>
      <c r="I618" s="194"/>
      <c r="J618" s="196"/>
      <c r="K618" s="196"/>
      <c r="L618" s="196"/>
      <c r="M618" s="196"/>
      <c r="N618" s="196"/>
      <c r="O618" s="197"/>
      <c r="P618" s="197"/>
      <c r="Q618" s="197"/>
      <c r="R618" s="197"/>
      <c r="S618" s="197"/>
      <c r="T618" s="197"/>
      <c r="U618" s="198"/>
      <c r="V618" s="257"/>
      <c r="W618" s="200"/>
      <c r="X618" s="200"/>
      <c r="Y618" s="43"/>
      <c r="Z618" s="199"/>
      <c r="AA618" s="199"/>
      <c r="AB618" s="199"/>
      <c r="AC618" s="199"/>
      <c r="AD618" s="199"/>
      <c r="AE618" s="43"/>
      <c r="AF618" s="199"/>
      <c r="AG618" s="196"/>
      <c r="AH618" s="201"/>
      <c r="AI618" s="201"/>
      <c r="AJ618" s="201"/>
      <c r="AK618" s="43"/>
      <c r="AL618" s="196"/>
      <c r="AM618" s="43"/>
      <c r="AN618" s="43"/>
      <c r="AO618" s="64"/>
      <c r="AP618" s="202"/>
      <c r="AQ618" s="202"/>
      <c r="AR618" s="64"/>
    </row>
    <row r="619" spans="1:44" ht="15.75" customHeight="1" x14ac:dyDescent="0.2">
      <c r="A619" s="43"/>
      <c r="B619" s="43"/>
      <c r="C619" s="43"/>
      <c r="D619" s="43"/>
      <c r="E619" s="43"/>
      <c r="F619" s="43"/>
      <c r="G619" s="194"/>
      <c r="H619" s="194"/>
      <c r="I619" s="194"/>
      <c r="J619" s="196"/>
      <c r="K619" s="196"/>
      <c r="L619" s="196"/>
      <c r="M619" s="196"/>
      <c r="N619" s="196"/>
      <c r="O619" s="197"/>
      <c r="P619" s="197"/>
      <c r="Q619" s="197"/>
      <c r="R619" s="197"/>
      <c r="S619" s="197"/>
      <c r="T619" s="197"/>
      <c r="U619" s="198"/>
      <c r="V619" s="257"/>
      <c r="W619" s="200"/>
      <c r="X619" s="200"/>
      <c r="Y619" s="43"/>
      <c r="Z619" s="199"/>
      <c r="AA619" s="199"/>
      <c r="AB619" s="199"/>
      <c r="AC619" s="199"/>
      <c r="AD619" s="199"/>
      <c r="AE619" s="43"/>
      <c r="AF619" s="199"/>
      <c r="AG619" s="196"/>
      <c r="AH619" s="201"/>
      <c r="AI619" s="201"/>
      <c r="AJ619" s="201"/>
      <c r="AK619" s="43"/>
      <c r="AL619" s="196"/>
      <c r="AM619" s="43"/>
      <c r="AN619" s="43"/>
      <c r="AO619" s="64"/>
      <c r="AP619" s="202"/>
      <c r="AQ619" s="202"/>
      <c r="AR619" s="64"/>
    </row>
    <row r="620" spans="1:44" ht="15.75" customHeight="1" x14ac:dyDescent="0.2">
      <c r="A620" s="43"/>
      <c r="B620" s="43"/>
      <c r="C620" s="43"/>
      <c r="D620" s="43"/>
      <c r="E620" s="43"/>
      <c r="F620" s="43"/>
      <c r="G620" s="194"/>
      <c r="H620" s="194"/>
      <c r="I620" s="194"/>
      <c r="J620" s="196"/>
      <c r="K620" s="196"/>
      <c r="L620" s="196"/>
      <c r="M620" s="196"/>
      <c r="N620" s="196"/>
      <c r="O620" s="197"/>
      <c r="P620" s="197"/>
      <c r="Q620" s="197"/>
      <c r="R620" s="197"/>
      <c r="S620" s="197"/>
      <c r="T620" s="197"/>
      <c r="U620" s="198"/>
      <c r="V620" s="257"/>
      <c r="W620" s="200"/>
      <c r="X620" s="200"/>
      <c r="Y620" s="43"/>
      <c r="Z620" s="199"/>
      <c r="AA620" s="199"/>
      <c r="AB620" s="199"/>
      <c r="AC620" s="199"/>
      <c r="AD620" s="199"/>
      <c r="AE620" s="43"/>
      <c r="AF620" s="199"/>
      <c r="AG620" s="196"/>
      <c r="AH620" s="201"/>
      <c r="AI620" s="201"/>
      <c r="AJ620" s="201"/>
      <c r="AK620" s="43"/>
      <c r="AL620" s="196"/>
      <c r="AM620" s="43"/>
      <c r="AN620" s="43"/>
      <c r="AO620" s="64"/>
      <c r="AP620" s="202"/>
      <c r="AQ620" s="202"/>
      <c r="AR620" s="64"/>
    </row>
    <row r="621" spans="1:44" ht="15.75" customHeight="1" x14ac:dyDescent="0.2">
      <c r="A621" s="43"/>
      <c r="B621" s="43"/>
      <c r="C621" s="43"/>
      <c r="D621" s="43"/>
      <c r="E621" s="43"/>
      <c r="F621" s="43"/>
      <c r="G621" s="194"/>
      <c r="H621" s="194"/>
      <c r="I621" s="194"/>
      <c r="J621" s="196"/>
      <c r="K621" s="196"/>
      <c r="L621" s="196"/>
      <c r="M621" s="196"/>
      <c r="N621" s="196"/>
      <c r="O621" s="197"/>
      <c r="P621" s="197"/>
      <c r="Q621" s="197"/>
      <c r="R621" s="197"/>
      <c r="S621" s="197"/>
      <c r="T621" s="197"/>
      <c r="U621" s="198"/>
      <c r="V621" s="257"/>
      <c r="W621" s="200"/>
      <c r="X621" s="200"/>
      <c r="Y621" s="43"/>
      <c r="Z621" s="199"/>
      <c r="AA621" s="199"/>
      <c r="AB621" s="199"/>
      <c r="AC621" s="199"/>
      <c r="AD621" s="199"/>
      <c r="AE621" s="43"/>
      <c r="AF621" s="199"/>
      <c r="AG621" s="196"/>
      <c r="AH621" s="201"/>
      <c r="AI621" s="201"/>
      <c r="AJ621" s="201"/>
      <c r="AK621" s="43"/>
      <c r="AL621" s="196"/>
      <c r="AM621" s="43"/>
      <c r="AN621" s="43"/>
      <c r="AO621" s="64"/>
      <c r="AP621" s="202"/>
      <c r="AQ621" s="202"/>
      <c r="AR621" s="64"/>
    </row>
    <row r="622" spans="1:44" ht="15.75" customHeight="1" x14ac:dyDescent="0.2">
      <c r="A622" s="43"/>
      <c r="B622" s="43"/>
      <c r="C622" s="43"/>
      <c r="D622" s="43"/>
      <c r="E622" s="43"/>
      <c r="F622" s="43"/>
      <c r="G622" s="194"/>
      <c r="H622" s="194"/>
      <c r="I622" s="194"/>
      <c r="J622" s="196"/>
      <c r="K622" s="196"/>
      <c r="L622" s="196"/>
      <c r="M622" s="196"/>
      <c r="N622" s="196"/>
      <c r="O622" s="197"/>
      <c r="P622" s="197"/>
      <c r="Q622" s="197"/>
      <c r="R622" s="197"/>
      <c r="S622" s="197"/>
      <c r="T622" s="197"/>
      <c r="U622" s="198"/>
      <c r="V622" s="257"/>
      <c r="W622" s="200"/>
      <c r="X622" s="200"/>
      <c r="Y622" s="43"/>
      <c r="Z622" s="199"/>
      <c r="AA622" s="199"/>
      <c r="AB622" s="199"/>
      <c r="AC622" s="199"/>
      <c r="AD622" s="199"/>
      <c r="AE622" s="43"/>
      <c r="AF622" s="199"/>
      <c r="AG622" s="196"/>
      <c r="AH622" s="201"/>
      <c r="AI622" s="201"/>
      <c r="AJ622" s="201"/>
      <c r="AK622" s="43"/>
      <c r="AL622" s="196"/>
      <c r="AM622" s="43"/>
      <c r="AN622" s="43"/>
      <c r="AO622" s="64"/>
      <c r="AP622" s="202"/>
      <c r="AQ622" s="202"/>
      <c r="AR622" s="64"/>
    </row>
    <row r="623" spans="1:44" ht="15.75" customHeight="1" x14ac:dyDescent="0.2">
      <c r="A623" s="43"/>
      <c r="B623" s="43"/>
      <c r="C623" s="43"/>
      <c r="D623" s="43"/>
      <c r="E623" s="43"/>
      <c r="F623" s="43"/>
      <c r="G623" s="194"/>
      <c r="H623" s="194"/>
      <c r="I623" s="194"/>
      <c r="J623" s="196"/>
      <c r="K623" s="196"/>
      <c r="L623" s="196"/>
      <c r="M623" s="196"/>
      <c r="N623" s="196"/>
      <c r="O623" s="197"/>
      <c r="P623" s="197"/>
      <c r="Q623" s="197"/>
      <c r="R623" s="197"/>
      <c r="S623" s="197"/>
      <c r="T623" s="197"/>
      <c r="U623" s="198"/>
      <c r="V623" s="257"/>
      <c r="W623" s="200"/>
      <c r="X623" s="200"/>
      <c r="Y623" s="43"/>
      <c r="Z623" s="199"/>
      <c r="AA623" s="199"/>
      <c r="AB623" s="199"/>
      <c r="AC623" s="199"/>
      <c r="AD623" s="199"/>
      <c r="AE623" s="43"/>
      <c r="AF623" s="199"/>
      <c r="AG623" s="196"/>
      <c r="AH623" s="201"/>
      <c r="AI623" s="201"/>
      <c r="AJ623" s="201"/>
      <c r="AK623" s="43"/>
      <c r="AL623" s="196"/>
      <c r="AM623" s="43"/>
      <c r="AN623" s="43"/>
      <c r="AO623" s="64"/>
      <c r="AP623" s="202"/>
      <c r="AQ623" s="202"/>
      <c r="AR623" s="64"/>
    </row>
    <row r="624" spans="1:44" ht="15.75" customHeight="1" x14ac:dyDescent="0.2">
      <c r="A624" s="43"/>
      <c r="B624" s="43"/>
      <c r="C624" s="43"/>
      <c r="D624" s="43"/>
      <c r="E624" s="43"/>
      <c r="F624" s="43"/>
      <c r="G624" s="194"/>
      <c r="H624" s="194"/>
      <c r="I624" s="194"/>
      <c r="J624" s="196"/>
      <c r="K624" s="196"/>
      <c r="L624" s="196"/>
      <c r="M624" s="196"/>
      <c r="N624" s="196"/>
      <c r="O624" s="197"/>
      <c r="P624" s="197"/>
      <c r="Q624" s="197"/>
      <c r="R624" s="197"/>
      <c r="S624" s="197"/>
      <c r="T624" s="197"/>
      <c r="U624" s="198"/>
      <c r="V624" s="257"/>
      <c r="W624" s="200"/>
      <c r="X624" s="200"/>
      <c r="Y624" s="43"/>
      <c r="Z624" s="199"/>
      <c r="AA624" s="199"/>
      <c r="AB624" s="199"/>
      <c r="AC624" s="199"/>
      <c r="AD624" s="199"/>
      <c r="AE624" s="43"/>
      <c r="AF624" s="199"/>
      <c r="AG624" s="196"/>
      <c r="AH624" s="201"/>
      <c r="AI624" s="201"/>
      <c r="AJ624" s="201"/>
      <c r="AK624" s="43"/>
      <c r="AL624" s="196"/>
      <c r="AM624" s="43"/>
      <c r="AN624" s="43"/>
      <c r="AO624" s="64"/>
      <c r="AP624" s="202"/>
      <c r="AQ624" s="202"/>
      <c r="AR624" s="64"/>
    </row>
    <row r="625" spans="1:44" ht="15.75" customHeight="1" x14ac:dyDescent="0.2">
      <c r="A625" s="43"/>
      <c r="B625" s="43"/>
      <c r="C625" s="43"/>
      <c r="D625" s="43"/>
      <c r="E625" s="43"/>
      <c r="F625" s="43"/>
      <c r="G625" s="194"/>
      <c r="H625" s="194"/>
      <c r="I625" s="194"/>
      <c r="J625" s="196"/>
      <c r="K625" s="196"/>
      <c r="L625" s="196"/>
      <c r="M625" s="196"/>
      <c r="N625" s="196"/>
      <c r="O625" s="197"/>
      <c r="P625" s="197"/>
      <c r="Q625" s="197"/>
      <c r="R625" s="197"/>
      <c r="S625" s="197"/>
      <c r="T625" s="197"/>
      <c r="U625" s="198"/>
      <c r="V625" s="257"/>
      <c r="W625" s="200"/>
      <c r="X625" s="200"/>
      <c r="Y625" s="43"/>
      <c r="Z625" s="199"/>
      <c r="AA625" s="199"/>
      <c r="AB625" s="199"/>
      <c r="AC625" s="199"/>
      <c r="AD625" s="199"/>
      <c r="AE625" s="43"/>
      <c r="AF625" s="199"/>
      <c r="AG625" s="196"/>
      <c r="AH625" s="201"/>
      <c r="AI625" s="201"/>
      <c r="AJ625" s="201"/>
      <c r="AK625" s="43"/>
      <c r="AL625" s="196"/>
      <c r="AM625" s="43"/>
      <c r="AN625" s="43"/>
      <c r="AO625" s="64"/>
      <c r="AP625" s="202"/>
      <c r="AQ625" s="202"/>
      <c r="AR625" s="64"/>
    </row>
    <row r="626" spans="1:44" ht="15.75" customHeight="1" x14ac:dyDescent="0.2">
      <c r="A626" s="43"/>
      <c r="B626" s="43"/>
      <c r="C626" s="43"/>
      <c r="D626" s="43"/>
      <c r="E626" s="43"/>
      <c r="F626" s="43"/>
      <c r="G626" s="194"/>
      <c r="H626" s="194"/>
      <c r="I626" s="194"/>
      <c r="J626" s="196"/>
      <c r="K626" s="196"/>
      <c r="L626" s="196"/>
      <c r="M626" s="196"/>
      <c r="N626" s="196"/>
      <c r="O626" s="197"/>
      <c r="P626" s="197"/>
      <c r="Q626" s="197"/>
      <c r="R626" s="197"/>
      <c r="S626" s="197"/>
      <c r="T626" s="197"/>
      <c r="U626" s="198"/>
      <c r="V626" s="257"/>
      <c r="W626" s="200"/>
      <c r="X626" s="200"/>
      <c r="Y626" s="43"/>
      <c r="Z626" s="199"/>
      <c r="AA626" s="199"/>
      <c r="AB626" s="199"/>
      <c r="AC626" s="199"/>
      <c r="AD626" s="199"/>
      <c r="AE626" s="43"/>
      <c r="AF626" s="199"/>
      <c r="AG626" s="196"/>
      <c r="AH626" s="201"/>
      <c r="AI626" s="201"/>
      <c r="AJ626" s="201"/>
      <c r="AK626" s="43"/>
      <c r="AL626" s="196"/>
      <c r="AM626" s="43"/>
      <c r="AN626" s="43"/>
      <c r="AO626" s="64"/>
      <c r="AP626" s="202"/>
      <c r="AQ626" s="202"/>
      <c r="AR626" s="64"/>
    </row>
    <row r="627" spans="1:44" ht="15.75" customHeight="1" x14ac:dyDescent="0.2">
      <c r="A627" s="43"/>
      <c r="B627" s="43"/>
      <c r="C627" s="43"/>
      <c r="D627" s="43"/>
      <c r="E627" s="43"/>
      <c r="F627" s="43"/>
      <c r="G627" s="194"/>
      <c r="H627" s="194"/>
      <c r="I627" s="194"/>
      <c r="J627" s="196"/>
      <c r="K627" s="196"/>
      <c r="L627" s="196"/>
      <c r="M627" s="196"/>
      <c r="N627" s="196"/>
      <c r="O627" s="197"/>
      <c r="P627" s="197"/>
      <c r="Q627" s="197"/>
      <c r="R627" s="197"/>
      <c r="S627" s="197"/>
      <c r="T627" s="197"/>
      <c r="U627" s="198"/>
      <c r="V627" s="257"/>
      <c r="W627" s="200"/>
      <c r="X627" s="200"/>
      <c r="Y627" s="43"/>
      <c r="Z627" s="199"/>
      <c r="AA627" s="199"/>
      <c r="AB627" s="199"/>
      <c r="AC627" s="199"/>
      <c r="AD627" s="199"/>
      <c r="AE627" s="43"/>
      <c r="AF627" s="199"/>
      <c r="AG627" s="196"/>
      <c r="AH627" s="201"/>
      <c r="AI627" s="201"/>
      <c r="AJ627" s="201"/>
      <c r="AK627" s="43"/>
      <c r="AL627" s="196"/>
      <c r="AM627" s="43"/>
      <c r="AN627" s="43"/>
      <c r="AO627" s="64"/>
      <c r="AP627" s="202"/>
      <c r="AQ627" s="202"/>
      <c r="AR627" s="64"/>
    </row>
    <row r="628" spans="1:44" ht="15.75" customHeight="1" x14ac:dyDescent="0.2">
      <c r="A628" s="43"/>
      <c r="B628" s="43"/>
      <c r="C628" s="43"/>
      <c r="D628" s="43"/>
      <c r="E628" s="43"/>
      <c r="F628" s="43"/>
      <c r="G628" s="194"/>
      <c r="H628" s="194"/>
      <c r="I628" s="194"/>
      <c r="J628" s="196"/>
      <c r="K628" s="196"/>
      <c r="L628" s="196"/>
      <c r="M628" s="196"/>
      <c r="N628" s="196"/>
      <c r="O628" s="197"/>
      <c r="P628" s="197"/>
      <c r="Q628" s="197"/>
      <c r="R628" s="197"/>
      <c r="S628" s="197"/>
      <c r="T628" s="197"/>
      <c r="U628" s="198"/>
      <c r="V628" s="257"/>
      <c r="W628" s="200"/>
      <c r="X628" s="200"/>
      <c r="Y628" s="43"/>
      <c r="Z628" s="199"/>
      <c r="AA628" s="199"/>
      <c r="AB628" s="199"/>
      <c r="AC628" s="199"/>
      <c r="AD628" s="199"/>
      <c r="AE628" s="43"/>
      <c r="AF628" s="199"/>
      <c r="AG628" s="196"/>
      <c r="AH628" s="201"/>
      <c r="AI628" s="201"/>
      <c r="AJ628" s="201"/>
      <c r="AK628" s="43"/>
      <c r="AL628" s="196"/>
      <c r="AM628" s="43"/>
      <c r="AN628" s="43"/>
      <c r="AO628" s="64"/>
      <c r="AP628" s="202"/>
      <c r="AQ628" s="202"/>
      <c r="AR628" s="64"/>
    </row>
    <row r="629" spans="1:44" ht="15.75" customHeight="1" x14ac:dyDescent="0.2">
      <c r="A629" s="43"/>
      <c r="B629" s="43"/>
      <c r="C629" s="43"/>
      <c r="D629" s="43"/>
      <c r="E629" s="43"/>
      <c r="F629" s="43"/>
      <c r="G629" s="194"/>
      <c r="H629" s="194"/>
      <c r="I629" s="194"/>
      <c r="J629" s="196"/>
      <c r="K629" s="196"/>
      <c r="L629" s="196"/>
      <c r="M629" s="196"/>
      <c r="N629" s="196"/>
      <c r="O629" s="197"/>
      <c r="P629" s="197"/>
      <c r="Q629" s="197"/>
      <c r="R629" s="197"/>
      <c r="S629" s="197"/>
      <c r="T629" s="197"/>
      <c r="U629" s="198"/>
      <c r="V629" s="257"/>
      <c r="W629" s="200"/>
      <c r="X629" s="200"/>
      <c r="Y629" s="43"/>
      <c r="Z629" s="199"/>
      <c r="AA629" s="199"/>
      <c r="AB629" s="199"/>
      <c r="AC629" s="199"/>
      <c r="AD629" s="199"/>
      <c r="AE629" s="43"/>
      <c r="AF629" s="199"/>
      <c r="AG629" s="196"/>
      <c r="AH629" s="201"/>
      <c r="AI629" s="201"/>
      <c r="AJ629" s="201"/>
      <c r="AK629" s="43"/>
      <c r="AL629" s="196"/>
      <c r="AM629" s="43"/>
      <c r="AN629" s="43"/>
      <c r="AO629" s="64"/>
      <c r="AP629" s="202"/>
      <c r="AQ629" s="202"/>
      <c r="AR629" s="64"/>
    </row>
    <row r="630" spans="1:44" ht="15.75" customHeight="1" x14ac:dyDescent="0.2">
      <c r="A630" s="43"/>
      <c r="B630" s="43"/>
      <c r="C630" s="43"/>
      <c r="D630" s="43"/>
      <c r="E630" s="43"/>
      <c r="F630" s="43"/>
      <c r="G630" s="194"/>
      <c r="H630" s="194"/>
      <c r="I630" s="194"/>
      <c r="J630" s="196"/>
      <c r="K630" s="196"/>
      <c r="L630" s="196"/>
      <c r="M630" s="196"/>
      <c r="N630" s="196"/>
      <c r="O630" s="197"/>
      <c r="P630" s="197"/>
      <c r="Q630" s="197"/>
      <c r="R630" s="197"/>
      <c r="S630" s="197"/>
      <c r="T630" s="197"/>
      <c r="U630" s="198"/>
      <c r="V630" s="257"/>
      <c r="W630" s="200"/>
      <c r="X630" s="200"/>
      <c r="Y630" s="43"/>
      <c r="Z630" s="199"/>
      <c r="AA630" s="199"/>
      <c r="AB630" s="199"/>
      <c r="AC630" s="199"/>
      <c r="AD630" s="199"/>
      <c r="AE630" s="43"/>
      <c r="AF630" s="199"/>
      <c r="AG630" s="196"/>
      <c r="AH630" s="201"/>
      <c r="AI630" s="201"/>
      <c r="AJ630" s="201"/>
      <c r="AK630" s="43"/>
      <c r="AL630" s="196"/>
      <c r="AM630" s="43"/>
      <c r="AN630" s="43"/>
      <c r="AO630" s="64"/>
      <c r="AP630" s="202"/>
      <c r="AQ630" s="202"/>
      <c r="AR630" s="64"/>
    </row>
    <row r="631" spans="1:44" ht="15.75" customHeight="1" x14ac:dyDescent="0.2">
      <c r="A631" s="43"/>
      <c r="B631" s="43"/>
      <c r="C631" s="43"/>
      <c r="D631" s="43"/>
      <c r="E631" s="43"/>
      <c r="F631" s="43"/>
      <c r="G631" s="194"/>
      <c r="H631" s="194"/>
      <c r="I631" s="194"/>
      <c r="J631" s="196"/>
      <c r="K631" s="196"/>
      <c r="L631" s="196"/>
      <c r="M631" s="196"/>
      <c r="N631" s="196"/>
      <c r="O631" s="197"/>
      <c r="P631" s="197"/>
      <c r="Q631" s="197"/>
      <c r="R631" s="197"/>
      <c r="S631" s="197"/>
      <c r="T631" s="197"/>
      <c r="U631" s="198"/>
      <c r="V631" s="257"/>
      <c r="W631" s="200"/>
      <c r="X631" s="200"/>
      <c r="Y631" s="43"/>
      <c r="Z631" s="199"/>
      <c r="AA631" s="199"/>
      <c r="AB631" s="199"/>
      <c r="AC631" s="199"/>
      <c r="AD631" s="199"/>
      <c r="AE631" s="43"/>
      <c r="AF631" s="199"/>
      <c r="AG631" s="196"/>
      <c r="AH631" s="201"/>
      <c r="AI631" s="201"/>
      <c r="AJ631" s="201"/>
      <c r="AK631" s="43"/>
      <c r="AL631" s="196"/>
      <c r="AM631" s="43"/>
      <c r="AN631" s="43"/>
      <c r="AO631" s="64"/>
      <c r="AP631" s="202"/>
      <c r="AQ631" s="202"/>
      <c r="AR631" s="64"/>
    </row>
    <row r="632" spans="1:44" ht="15.75" customHeight="1" x14ac:dyDescent="0.2">
      <c r="A632" s="43"/>
      <c r="B632" s="43"/>
      <c r="C632" s="43"/>
      <c r="D632" s="43"/>
      <c r="E632" s="43"/>
      <c r="F632" s="43"/>
      <c r="G632" s="194"/>
      <c r="H632" s="194"/>
      <c r="I632" s="194"/>
      <c r="J632" s="196"/>
      <c r="K632" s="196"/>
      <c r="L632" s="196"/>
      <c r="M632" s="196"/>
      <c r="N632" s="196"/>
      <c r="O632" s="197"/>
      <c r="P632" s="197"/>
      <c r="Q632" s="197"/>
      <c r="R632" s="197"/>
      <c r="S632" s="197"/>
      <c r="T632" s="197"/>
      <c r="U632" s="198"/>
      <c r="V632" s="257"/>
      <c r="W632" s="200"/>
      <c r="X632" s="200"/>
      <c r="Y632" s="43"/>
      <c r="Z632" s="199"/>
      <c r="AA632" s="199"/>
      <c r="AB632" s="199"/>
      <c r="AC632" s="199"/>
      <c r="AD632" s="199"/>
      <c r="AE632" s="43"/>
      <c r="AF632" s="199"/>
      <c r="AG632" s="196"/>
      <c r="AH632" s="201"/>
      <c r="AI632" s="201"/>
      <c r="AJ632" s="201"/>
      <c r="AK632" s="43"/>
      <c r="AL632" s="196"/>
      <c r="AM632" s="43"/>
      <c r="AN632" s="43"/>
      <c r="AO632" s="64"/>
      <c r="AP632" s="202"/>
      <c r="AQ632" s="202"/>
      <c r="AR632" s="64"/>
    </row>
    <row r="633" spans="1:44" ht="15.75" customHeight="1" x14ac:dyDescent="0.2">
      <c r="A633" s="43"/>
      <c r="B633" s="43"/>
      <c r="C633" s="43"/>
      <c r="D633" s="43"/>
      <c r="E633" s="43"/>
      <c r="F633" s="43"/>
      <c r="G633" s="194"/>
      <c r="H633" s="194"/>
      <c r="I633" s="194"/>
      <c r="J633" s="196"/>
      <c r="K633" s="196"/>
      <c r="L633" s="196"/>
      <c r="M633" s="196"/>
      <c r="N633" s="196"/>
      <c r="O633" s="197"/>
      <c r="P633" s="197"/>
      <c r="Q633" s="197"/>
      <c r="R633" s="197"/>
      <c r="S633" s="197"/>
      <c r="T633" s="197"/>
      <c r="U633" s="198"/>
      <c r="V633" s="257"/>
      <c r="W633" s="200"/>
      <c r="X633" s="200"/>
      <c r="Y633" s="43"/>
      <c r="Z633" s="199"/>
      <c r="AA633" s="199"/>
      <c r="AB633" s="199"/>
      <c r="AC633" s="199"/>
      <c r="AD633" s="199"/>
      <c r="AE633" s="43"/>
      <c r="AF633" s="199"/>
      <c r="AG633" s="196"/>
      <c r="AH633" s="201"/>
      <c r="AI633" s="201"/>
      <c r="AJ633" s="201"/>
      <c r="AK633" s="43"/>
      <c r="AL633" s="196"/>
      <c r="AM633" s="43"/>
      <c r="AN633" s="43"/>
      <c r="AO633" s="64"/>
      <c r="AP633" s="202"/>
      <c r="AQ633" s="202"/>
      <c r="AR633" s="64"/>
    </row>
    <row r="634" spans="1:44" ht="15.75" customHeight="1" x14ac:dyDescent="0.2">
      <c r="A634" s="43"/>
      <c r="B634" s="43"/>
      <c r="C634" s="43"/>
      <c r="D634" s="43"/>
      <c r="E634" s="43"/>
      <c r="F634" s="43"/>
      <c r="G634" s="194"/>
      <c r="H634" s="194"/>
      <c r="I634" s="194"/>
      <c r="J634" s="196"/>
      <c r="K634" s="196"/>
      <c r="L634" s="196"/>
      <c r="M634" s="196"/>
      <c r="N634" s="196"/>
      <c r="O634" s="197"/>
      <c r="P634" s="197"/>
      <c r="Q634" s="197"/>
      <c r="R634" s="197"/>
      <c r="S634" s="197"/>
      <c r="T634" s="197"/>
      <c r="U634" s="198"/>
      <c r="V634" s="257"/>
      <c r="W634" s="200"/>
      <c r="X634" s="200"/>
      <c r="Y634" s="43"/>
      <c r="Z634" s="199"/>
      <c r="AA634" s="199"/>
      <c r="AB634" s="199"/>
      <c r="AC634" s="199"/>
      <c r="AD634" s="199"/>
      <c r="AE634" s="43"/>
      <c r="AF634" s="199"/>
      <c r="AG634" s="196"/>
      <c r="AH634" s="201"/>
      <c r="AI634" s="201"/>
      <c r="AJ634" s="201"/>
      <c r="AK634" s="43"/>
      <c r="AL634" s="196"/>
      <c r="AM634" s="43"/>
      <c r="AN634" s="43"/>
      <c r="AO634" s="64"/>
      <c r="AP634" s="202"/>
      <c r="AQ634" s="202"/>
      <c r="AR634" s="64"/>
    </row>
    <row r="635" spans="1:44" ht="15.75" customHeight="1" x14ac:dyDescent="0.2">
      <c r="A635" s="43"/>
      <c r="B635" s="43"/>
      <c r="C635" s="43"/>
      <c r="D635" s="43"/>
      <c r="E635" s="43"/>
      <c r="F635" s="43"/>
      <c r="G635" s="194"/>
      <c r="H635" s="194"/>
      <c r="I635" s="194"/>
      <c r="J635" s="196"/>
      <c r="K635" s="196"/>
      <c r="L635" s="196"/>
      <c r="M635" s="196"/>
      <c r="N635" s="196"/>
      <c r="O635" s="197"/>
      <c r="P635" s="197"/>
      <c r="Q635" s="197"/>
      <c r="R635" s="197"/>
      <c r="S635" s="197"/>
      <c r="T635" s="197"/>
      <c r="U635" s="198"/>
      <c r="V635" s="257"/>
      <c r="W635" s="200"/>
      <c r="X635" s="200"/>
      <c r="Y635" s="43"/>
      <c r="Z635" s="199"/>
      <c r="AA635" s="199"/>
      <c r="AB635" s="199"/>
      <c r="AC635" s="199"/>
      <c r="AD635" s="199"/>
      <c r="AE635" s="43"/>
      <c r="AF635" s="199"/>
      <c r="AG635" s="196"/>
      <c r="AH635" s="201"/>
      <c r="AI635" s="201"/>
      <c r="AJ635" s="201"/>
      <c r="AK635" s="43"/>
      <c r="AL635" s="196"/>
      <c r="AM635" s="43"/>
      <c r="AN635" s="43"/>
      <c r="AO635" s="64"/>
      <c r="AP635" s="202"/>
      <c r="AQ635" s="202"/>
      <c r="AR635" s="64"/>
    </row>
    <row r="636" spans="1:44" ht="15.75" customHeight="1" x14ac:dyDescent="0.2">
      <c r="A636" s="43"/>
      <c r="B636" s="43"/>
      <c r="C636" s="43"/>
      <c r="D636" s="43"/>
      <c r="E636" s="43"/>
      <c r="F636" s="43"/>
      <c r="G636" s="194"/>
      <c r="H636" s="194"/>
      <c r="I636" s="194"/>
      <c r="J636" s="196"/>
      <c r="K636" s="196"/>
      <c r="L636" s="196"/>
      <c r="M636" s="196"/>
      <c r="N636" s="196"/>
      <c r="O636" s="197"/>
      <c r="P636" s="197"/>
      <c r="Q636" s="197"/>
      <c r="R636" s="197"/>
      <c r="S636" s="197"/>
      <c r="T636" s="197"/>
      <c r="U636" s="198"/>
      <c r="V636" s="257"/>
      <c r="W636" s="200"/>
      <c r="X636" s="200"/>
      <c r="Y636" s="43"/>
      <c r="Z636" s="199"/>
      <c r="AA636" s="199"/>
      <c r="AB636" s="199"/>
      <c r="AC636" s="199"/>
      <c r="AD636" s="199"/>
      <c r="AE636" s="43"/>
      <c r="AF636" s="199"/>
      <c r="AG636" s="196"/>
      <c r="AH636" s="201"/>
      <c r="AI636" s="201"/>
      <c r="AJ636" s="201"/>
      <c r="AK636" s="43"/>
      <c r="AL636" s="196"/>
      <c r="AM636" s="43"/>
      <c r="AN636" s="43"/>
      <c r="AO636" s="64"/>
      <c r="AP636" s="202"/>
      <c r="AQ636" s="202"/>
      <c r="AR636" s="64"/>
    </row>
    <row r="637" spans="1:44" ht="15.75" customHeight="1" x14ac:dyDescent="0.2">
      <c r="A637" s="43"/>
      <c r="B637" s="43"/>
      <c r="C637" s="43"/>
      <c r="D637" s="43"/>
      <c r="E637" s="43"/>
      <c r="F637" s="43"/>
      <c r="G637" s="194"/>
      <c r="H637" s="194"/>
      <c r="I637" s="194"/>
      <c r="J637" s="196"/>
      <c r="K637" s="196"/>
      <c r="L637" s="196"/>
      <c r="M637" s="196"/>
      <c r="N637" s="196"/>
      <c r="O637" s="197"/>
      <c r="P637" s="197"/>
      <c r="Q637" s="197"/>
      <c r="R637" s="197"/>
      <c r="S637" s="197"/>
      <c r="T637" s="197"/>
      <c r="U637" s="198"/>
      <c r="V637" s="257"/>
      <c r="W637" s="200"/>
      <c r="X637" s="200"/>
      <c r="Y637" s="43"/>
      <c r="Z637" s="199"/>
      <c r="AA637" s="199"/>
      <c r="AB637" s="199"/>
      <c r="AC637" s="199"/>
      <c r="AD637" s="199"/>
      <c r="AE637" s="43"/>
      <c r="AF637" s="199"/>
      <c r="AG637" s="196"/>
      <c r="AH637" s="201"/>
      <c r="AI637" s="201"/>
      <c r="AJ637" s="201"/>
      <c r="AK637" s="43"/>
      <c r="AL637" s="196"/>
      <c r="AM637" s="43"/>
      <c r="AN637" s="43"/>
      <c r="AO637" s="64"/>
      <c r="AP637" s="202"/>
      <c r="AQ637" s="202"/>
      <c r="AR637" s="64"/>
    </row>
    <row r="638" spans="1:44" ht="15.75" customHeight="1" x14ac:dyDescent="0.2">
      <c r="A638" s="43"/>
      <c r="B638" s="43"/>
      <c r="C638" s="43"/>
      <c r="D638" s="43"/>
      <c r="E638" s="43"/>
      <c r="F638" s="43"/>
      <c r="G638" s="194"/>
      <c r="H638" s="194"/>
      <c r="I638" s="194"/>
      <c r="J638" s="196"/>
      <c r="K638" s="196"/>
      <c r="L638" s="196"/>
      <c r="M638" s="196"/>
      <c r="N638" s="196"/>
      <c r="O638" s="197"/>
      <c r="P638" s="197"/>
      <c r="Q638" s="197"/>
      <c r="R638" s="197"/>
      <c r="S638" s="197"/>
      <c r="T638" s="197"/>
      <c r="U638" s="198"/>
      <c r="V638" s="257"/>
      <c r="W638" s="200"/>
      <c r="X638" s="200"/>
      <c r="Y638" s="43"/>
      <c r="Z638" s="199"/>
      <c r="AA638" s="199"/>
      <c r="AB638" s="199"/>
      <c r="AC638" s="199"/>
      <c r="AD638" s="199"/>
      <c r="AE638" s="43"/>
      <c r="AF638" s="199"/>
      <c r="AG638" s="196"/>
      <c r="AH638" s="201"/>
      <c r="AI638" s="201"/>
      <c r="AJ638" s="201"/>
      <c r="AK638" s="43"/>
      <c r="AL638" s="196"/>
      <c r="AM638" s="43"/>
      <c r="AN638" s="43"/>
      <c r="AO638" s="64"/>
      <c r="AP638" s="202"/>
      <c r="AQ638" s="202"/>
      <c r="AR638" s="64"/>
    </row>
    <row r="639" spans="1:44" ht="15.75" customHeight="1" x14ac:dyDescent="0.2">
      <c r="A639" s="43"/>
      <c r="B639" s="43"/>
      <c r="C639" s="43"/>
      <c r="D639" s="43"/>
      <c r="E639" s="43"/>
      <c r="F639" s="43"/>
      <c r="G639" s="194"/>
      <c r="H639" s="194"/>
      <c r="I639" s="194"/>
      <c r="J639" s="196"/>
      <c r="K639" s="196"/>
      <c r="L639" s="196"/>
      <c r="M639" s="196"/>
      <c r="N639" s="196"/>
      <c r="O639" s="197"/>
      <c r="P639" s="197"/>
      <c r="Q639" s="197"/>
      <c r="R639" s="197"/>
      <c r="S639" s="197"/>
      <c r="T639" s="197"/>
      <c r="U639" s="198"/>
      <c r="V639" s="257"/>
      <c r="W639" s="200"/>
      <c r="X639" s="200"/>
      <c r="Y639" s="43"/>
      <c r="Z639" s="199"/>
      <c r="AA639" s="199"/>
      <c r="AB639" s="199"/>
      <c r="AC639" s="199"/>
      <c r="AD639" s="199"/>
      <c r="AE639" s="43"/>
      <c r="AF639" s="199"/>
      <c r="AG639" s="196"/>
      <c r="AH639" s="201"/>
      <c r="AI639" s="201"/>
      <c r="AJ639" s="201"/>
      <c r="AK639" s="43"/>
      <c r="AL639" s="196"/>
      <c r="AM639" s="43"/>
      <c r="AN639" s="43"/>
      <c r="AO639" s="64"/>
      <c r="AP639" s="202"/>
      <c r="AQ639" s="202"/>
      <c r="AR639" s="64"/>
    </row>
    <row r="640" spans="1:44" ht="15.75" customHeight="1" x14ac:dyDescent="0.2">
      <c r="A640" s="43"/>
      <c r="B640" s="43"/>
      <c r="C640" s="43"/>
      <c r="D640" s="43"/>
      <c r="E640" s="43"/>
      <c r="F640" s="43"/>
      <c r="G640" s="194"/>
      <c r="H640" s="194"/>
      <c r="I640" s="194"/>
      <c r="J640" s="196"/>
      <c r="K640" s="196"/>
      <c r="L640" s="196"/>
      <c r="M640" s="196"/>
      <c r="N640" s="196"/>
      <c r="O640" s="197"/>
      <c r="P640" s="197"/>
      <c r="Q640" s="197"/>
      <c r="R640" s="197"/>
      <c r="S640" s="197"/>
      <c r="T640" s="197"/>
      <c r="U640" s="198"/>
      <c r="V640" s="257"/>
      <c r="W640" s="200"/>
      <c r="X640" s="200"/>
      <c r="Y640" s="43"/>
      <c r="Z640" s="199"/>
      <c r="AA640" s="199"/>
      <c r="AB640" s="199"/>
      <c r="AC640" s="199"/>
      <c r="AD640" s="199"/>
      <c r="AE640" s="43"/>
      <c r="AF640" s="199"/>
      <c r="AG640" s="196"/>
      <c r="AH640" s="201"/>
      <c r="AI640" s="201"/>
      <c r="AJ640" s="201"/>
      <c r="AK640" s="43"/>
      <c r="AL640" s="196"/>
      <c r="AM640" s="43"/>
      <c r="AN640" s="43"/>
      <c r="AO640" s="64"/>
      <c r="AP640" s="202"/>
      <c r="AQ640" s="202"/>
      <c r="AR640" s="64"/>
    </row>
    <row r="641" spans="1:44" ht="15.75" customHeight="1" x14ac:dyDescent="0.2">
      <c r="A641" s="43"/>
      <c r="B641" s="43"/>
      <c r="C641" s="43"/>
      <c r="D641" s="43"/>
      <c r="E641" s="43"/>
      <c r="F641" s="43"/>
      <c r="G641" s="194"/>
      <c r="H641" s="194"/>
      <c r="I641" s="194"/>
      <c r="J641" s="196"/>
      <c r="K641" s="196"/>
      <c r="L641" s="196"/>
      <c r="M641" s="196"/>
      <c r="N641" s="196"/>
      <c r="O641" s="197"/>
      <c r="P641" s="197"/>
      <c r="Q641" s="197"/>
      <c r="R641" s="197"/>
      <c r="S641" s="197"/>
      <c r="T641" s="197"/>
      <c r="U641" s="198"/>
      <c r="V641" s="257"/>
      <c r="W641" s="200"/>
      <c r="X641" s="200"/>
      <c r="Y641" s="43"/>
      <c r="Z641" s="199"/>
      <c r="AA641" s="199"/>
      <c r="AB641" s="199"/>
      <c r="AC641" s="199"/>
      <c r="AD641" s="199"/>
      <c r="AE641" s="43"/>
      <c r="AF641" s="199"/>
      <c r="AG641" s="196"/>
      <c r="AH641" s="201"/>
      <c r="AI641" s="201"/>
      <c r="AJ641" s="201"/>
      <c r="AK641" s="43"/>
      <c r="AL641" s="196"/>
      <c r="AM641" s="43"/>
      <c r="AN641" s="43"/>
      <c r="AO641" s="64"/>
      <c r="AP641" s="202"/>
      <c r="AQ641" s="202"/>
      <c r="AR641" s="64"/>
    </row>
    <row r="642" spans="1:44" ht="15.75" customHeight="1" x14ac:dyDescent="0.2">
      <c r="A642" s="43"/>
      <c r="B642" s="43"/>
      <c r="C642" s="43"/>
      <c r="D642" s="43"/>
      <c r="E642" s="43"/>
      <c r="F642" s="43"/>
      <c r="G642" s="194"/>
      <c r="H642" s="194"/>
      <c r="I642" s="194"/>
      <c r="J642" s="196"/>
      <c r="K642" s="196"/>
      <c r="L642" s="196"/>
      <c r="M642" s="196"/>
      <c r="N642" s="196"/>
      <c r="O642" s="197"/>
      <c r="P642" s="197"/>
      <c r="Q642" s="197"/>
      <c r="R642" s="197"/>
      <c r="S642" s="197"/>
      <c r="T642" s="197"/>
      <c r="U642" s="198"/>
      <c r="V642" s="257"/>
      <c r="W642" s="200"/>
      <c r="X642" s="200"/>
      <c r="Y642" s="43"/>
      <c r="Z642" s="199"/>
      <c r="AA642" s="199"/>
      <c r="AB642" s="199"/>
      <c r="AC642" s="199"/>
      <c r="AD642" s="199"/>
      <c r="AE642" s="43"/>
      <c r="AF642" s="199"/>
      <c r="AG642" s="196"/>
      <c r="AH642" s="201"/>
      <c r="AI642" s="201"/>
      <c r="AJ642" s="201"/>
      <c r="AK642" s="43"/>
      <c r="AL642" s="196"/>
      <c r="AM642" s="43"/>
      <c r="AN642" s="43"/>
      <c r="AO642" s="64"/>
      <c r="AP642" s="202"/>
      <c r="AQ642" s="202"/>
      <c r="AR642" s="64"/>
    </row>
    <row r="643" spans="1:44" ht="15.75" customHeight="1" x14ac:dyDescent="0.2">
      <c r="A643" s="43"/>
      <c r="B643" s="43"/>
      <c r="C643" s="43"/>
      <c r="D643" s="43"/>
      <c r="E643" s="43"/>
      <c r="F643" s="43"/>
      <c r="G643" s="194"/>
      <c r="H643" s="194"/>
      <c r="I643" s="194"/>
      <c r="J643" s="196"/>
      <c r="K643" s="196"/>
      <c r="L643" s="196"/>
      <c r="M643" s="196"/>
      <c r="N643" s="196"/>
      <c r="O643" s="197"/>
      <c r="P643" s="197"/>
      <c r="Q643" s="197"/>
      <c r="R643" s="197"/>
      <c r="S643" s="197"/>
      <c r="T643" s="197"/>
      <c r="U643" s="198"/>
      <c r="V643" s="257"/>
      <c r="W643" s="200"/>
      <c r="X643" s="200"/>
      <c r="Y643" s="43"/>
      <c r="Z643" s="199"/>
      <c r="AA643" s="199"/>
      <c r="AB643" s="199"/>
      <c r="AC643" s="199"/>
      <c r="AD643" s="199"/>
      <c r="AE643" s="43"/>
      <c r="AF643" s="199"/>
      <c r="AG643" s="196"/>
      <c r="AH643" s="201"/>
      <c r="AI643" s="201"/>
      <c r="AJ643" s="201"/>
      <c r="AK643" s="43"/>
      <c r="AL643" s="196"/>
      <c r="AM643" s="43"/>
      <c r="AN643" s="43"/>
      <c r="AO643" s="64"/>
      <c r="AP643" s="202"/>
      <c r="AQ643" s="202"/>
      <c r="AR643" s="64"/>
    </row>
    <row r="644" spans="1:44" ht="15.75" customHeight="1" x14ac:dyDescent="0.2">
      <c r="A644" s="43"/>
      <c r="B644" s="43"/>
      <c r="C644" s="43"/>
      <c r="D644" s="43"/>
      <c r="E644" s="43"/>
      <c r="F644" s="43"/>
      <c r="G644" s="194"/>
      <c r="H644" s="194"/>
      <c r="I644" s="194"/>
      <c r="J644" s="196"/>
      <c r="K644" s="196"/>
      <c r="L644" s="196"/>
      <c r="M644" s="196"/>
      <c r="N644" s="196"/>
      <c r="O644" s="197"/>
      <c r="P644" s="197"/>
      <c r="Q644" s="197"/>
      <c r="R644" s="197"/>
      <c r="S644" s="197"/>
      <c r="T644" s="197"/>
      <c r="U644" s="198"/>
      <c r="V644" s="257"/>
      <c r="W644" s="200"/>
      <c r="X644" s="200"/>
      <c r="Y644" s="43"/>
      <c r="Z644" s="199"/>
      <c r="AA644" s="199"/>
      <c r="AB644" s="199"/>
      <c r="AC644" s="199"/>
      <c r="AD644" s="199"/>
      <c r="AE644" s="43"/>
      <c r="AF644" s="199"/>
      <c r="AG644" s="196"/>
      <c r="AH644" s="201"/>
      <c r="AI644" s="201"/>
      <c r="AJ644" s="201"/>
      <c r="AK644" s="43"/>
      <c r="AL644" s="196"/>
      <c r="AM644" s="43"/>
      <c r="AN644" s="43"/>
      <c r="AO644" s="64"/>
      <c r="AP644" s="202"/>
      <c r="AQ644" s="202"/>
      <c r="AR644" s="64"/>
    </row>
    <row r="645" spans="1:44" ht="15.75" customHeight="1" x14ac:dyDescent="0.2">
      <c r="A645" s="43"/>
      <c r="B645" s="43"/>
      <c r="C645" s="43"/>
      <c r="D645" s="43"/>
      <c r="E645" s="43"/>
      <c r="F645" s="43"/>
      <c r="G645" s="194"/>
      <c r="H645" s="194"/>
      <c r="I645" s="194"/>
      <c r="J645" s="196"/>
      <c r="K645" s="196"/>
      <c r="L645" s="196"/>
      <c r="M645" s="196"/>
      <c r="N645" s="196"/>
      <c r="O645" s="197"/>
      <c r="P645" s="197"/>
      <c r="Q645" s="197"/>
      <c r="R645" s="197"/>
      <c r="S645" s="197"/>
      <c r="T645" s="197"/>
      <c r="U645" s="198"/>
      <c r="V645" s="257"/>
      <c r="W645" s="200"/>
      <c r="X645" s="200"/>
      <c r="Y645" s="43"/>
      <c r="Z645" s="199"/>
      <c r="AA645" s="199"/>
      <c r="AB645" s="199"/>
      <c r="AC645" s="199"/>
      <c r="AD645" s="199"/>
      <c r="AE645" s="43"/>
      <c r="AF645" s="199"/>
      <c r="AG645" s="196"/>
      <c r="AH645" s="201"/>
      <c r="AI645" s="201"/>
      <c r="AJ645" s="201"/>
      <c r="AK645" s="43"/>
      <c r="AL645" s="196"/>
      <c r="AM645" s="43"/>
      <c r="AN645" s="43"/>
      <c r="AO645" s="64"/>
      <c r="AP645" s="202"/>
      <c r="AQ645" s="202"/>
      <c r="AR645" s="64"/>
    </row>
    <row r="646" spans="1:44" ht="15.75" customHeight="1" x14ac:dyDescent="0.2">
      <c r="A646" s="43"/>
      <c r="B646" s="43"/>
      <c r="C646" s="43"/>
      <c r="D646" s="43"/>
      <c r="E646" s="43"/>
      <c r="F646" s="43"/>
      <c r="G646" s="194"/>
      <c r="H646" s="194"/>
      <c r="I646" s="194"/>
      <c r="J646" s="196"/>
      <c r="K646" s="196"/>
      <c r="L646" s="196"/>
      <c r="M646" s="196"/>
      <c r="N646" s="196"/>
      <c r="O646" s="197"/>
      <c r="P646" s="197"/>
      <c r="Q646" s="197"/>
      <c r="R646" s="197"/>
      <c r="S646" s="197"/>
      <c r="T646" s="197"/>
      <c r="U646" s="198"/>
      <c r="V646" s="257"/>
      <c r="W646" s="200"/>
      <c r="X646" s="200"/>
      <c r="Y646" s="43"/>
      <c r="Z646" s="199"/>
      <c r="AA646" s="199"/>
      <c r="AB646" s="199"/>
      <c r="AC646" s="199"/>
      <c r="AD646" s="199"/>
      <c r="AE646" s="43"/>
      <c r="AF646" s="199"/>
      <c r="AG646" s="196"/>
      <c r="AH646" s="201"/>
      <c r="AI646" s="201"/>
      <c r="AJ646" s="201"/>
      <c r="AK646" s="43"/>
      <c r="AL646" s="196"/>
      <c r="AM646" s="43"/>
      <c r="AN646" s="43"/>
      <c r="AO646" s="64"/>
      <c r="AP646" s="202"/>
      <c r="AQ646" s="202"/>
      <c r="AR646" s="64"/>
    </row>
    <row r="647" spans="1:44" ht="15.75" customHeight="1" x14ac:dyDescent="0.2">
      <c r="A647" s="43"/>
      <c r="B647" s="43"/>
      <c r="C647" s="43"/>
      <c r="D647" s="43"/>
      <c r="E647" s="43"/>
      <c r="F647" s="43"/>
      <c r="G647" s="194"/>
      <c r="H647" s="194"/>
      <c r="I647" s="194"/>
      <c r="J647" s="196"/>
      <c r="K647" s="196"/>
      <c r="L647" s="196"/>
      <c r="M647" s="196"/>
      <c r="N647" s="196"/>
      <c r="O647" s="197"/>
      <c r="P647" s="197"/>
      <c r="Q647" s="197"/>
      <c r="R647" s="197"/>
      <c r="S647" s="197"/>
      <c r="T647" s="197"/>
      <c r="U647" s="198"/>
      <c r="V647" s="257"/>
      <c r="W647" s="200"/>
      <c r="X647" s="200"/>
      <c r="Y647" s="43"/>
      <c r="Z647" s="199"/>
      <c r="AA647" s="199"/>
      <c r="AB647" s="199"/>
      <c r="AC647" s="199"/>
      <c r="AD647" s="199"/>
      <c r="AE647" s="43"/>
      <c r="AF647" s="199"/>
      <c r="AG647" s="196"/>
      <c r="AH647" s="201"/>
      <c r="AI647" s="201"/>
      <c r="AJ647" s="201"/>
      <c r="AK647" s="43"/>
      <c r="AL647" s="196"/>
      <c r="AM647" s="43"/>
      <c r="AN647" s="43"/>
      <c r="AO647" s="64"/>
      <c r="AP647" s="202"/>
      <c r="AQ647" s="202"/>
      <c r="AR647" s="64"/>
    </row>
    <row r="648" spans="1:44" ht="15.75" customHeight="1" x14ac:dyDescent="0.2">
      <c r="A648" s="43"/>
      <c r="B648" s="43"/>
      <c r="C648" s="43"/>
      <c r="D648" s="43"/>
      <c r="E648" s="43"/>
      <c r="F648" s="43"/>
      <c r="G648" s="194"/>
      <c r="H648" s="194"/>
      <c r="I648" s="194"/>
      <c r="J648" s="196"/>
      <c r="K648" s="196"/>
      <c r="L648" s="196"/>
      <c r="M648" s="196"/>
      <c r="N648" s="196"/>
      <c r="O648" s="197"/>
      <c r="P648" s="197"/>
      <c r="Q648" s="197"/>
      <c r="R648" s="197"/>
      <c r="S648" s="197"/>
      <c r="T648" s="197"/>
      <c r="U648" s="198"/>
      <c r="V648" s="257"/>
      <c r="W648" s="200"/>
      <c r="X648" s="200"/>
      <c r="Y648" s="43"/>
      <c r="Z648" s="199"/>
      <c r="AA648" s="199"/>
      <c r="AB648" s="199"/>
      <c r="AC648" s="199"/>
      <c r="AD648" s="199"/>
      <c r="AE648" s="43"/>
      <c r="AF648" s="199"/>
      <c r="AG648" s="196"/>
      <c r="AH648" s="201"/>
      <c r="AI648" s="201"/>
      <c r="AJ648" s="201"/>
      <c r="AK648" s="43"/>
      <c r="AL648" s="196"/>
      <c r="AM648" s="43"/>
      <c r="AN648" s="43"/>
      <c r="AO648" s="64"/>
      <c r="AP648" s="202"/>
      <c r="AQ648" s="202"/>
      <c r="AR648" s="64"/>
    </row>
    <row r="649" spans="1:44" ht="15.75" customHeight="1" x14ac:dyDescent="0.2">
      <c r="A649" s="43"/>
      <c r="B649" s="43"/>
      <c r="C649" s="43"/>
      <c r="D649" s="43"/>
      <c r="E649" s="43"/>
      <c r="F649" s="43"/>
      <c r="G649" s="194"/>
      <c r="H649" s="194"/>
      <c r="I649" s="194"/>
      <c r="J649" s="196"/>
      <c r="K649" s="196"/>
      <c r="L649" s="196"/>
      <c r="M649" s="196"/>
      <c r="N649" s="196"/>
      <c r="O649" s="197"/>
      <c r="P649" s="197"/>
      <c r="Q649" s="197"/>
      <c r="R649" s="197"/>
      <c r="S649" s="197"/>
      <c r="T649" s="197"/>
      <c r="U649" s="198"/>
      <c r="V649" s="257"/>
      <c r="W649" s="200"/>
      <c r="X649" s="200"/>
      <c r="Y649" s="43"/>
      <c r="Z649" s="199"/>
      <c r="AA649" s="199"/>
      <c r="AB649" s="199"/>
      <c r="AC649" s="199"/>
      <c r="AD649" s="199"/>
      <c r="AE649" s="43"/>
      <c r="AF649" s="199"/>
      <c r="AG649" s="196"/>
      <c r="AH649" s="201"/>
      <c r="AI649" s="201"/>
      <c r="AJ649" s="201"/>
      <c r="AK649" s="43"/>
      <c r="AL649" s="196"/>
      <c r="AM649" s="43"/>
      <c r="AN649" s="43"/>
      <c r="AO649" s="64"/>
      <c r="AP649" s="202"/>
      <c r="AQ649" s="202"/>
      <c r="AR649" s="64"/>
    </row>
    <row r="650" spans="1:44" ht="15.75" customHeight="1" x14ac:dyDescent="0.2">
      <c r="A650" s="43"/>
      <c r="B650" s="43"/>
      <c r="C650" s="43"/>
      <c r="D650" s="43"/>
      <c r="E650" s="43"/>
      <c r="F650" s="43"/>
      <c r="G650" s="194"/>
      <c r="H650" s="194"/>
      <c r="I650" s="194"/>
      <c r="J650" s="196"/>
      <c r="K650" s="196"/>
      <c r="L650" s="196"/>
      <c r="M650" s="196"/>
      <c r="N650" s="196"/>
      <c r="O650" s="197"/>
      <c r="P650" s="197"/>
      <c r="Q650" s="197"/>
      <c r="R650" s="197"/>
      <c r="S650" s="197"/>
      <c r="T650" s="197"/>
      <c r="U650" s="198"/>
      <c r="V650" s="257"/>
      <c r="W650" s="200"/>
      <c r="X650" s="200"/>
      <c r="Y650" s="43"/>
      <c r="Z650" s="199"/>
      <c r="AA650" s="199"/>
      <c r="AB650" s="199"/>
      <c r="AC650" s="199"/>
      <c r="AD650" s="199"/>
      <c r="AE650" s="43"/>
      <c r="AF650" s="199"/>
      <c r="AG650" s="196"/>
      <c r="AH650" s="201"/>
      <c r="AI650" s="201"/>
      <c r="AJ650" s="201"/>
      <c r="AK650" s="43"/>
      <c r="AL650" s="196"/>
      <c r="AM650" s="43"/>
      <c r="AN650" s="43"/>
      <c r="AO650" s="64"/>
      <c r="AP650" s="202"/>
      <c r="AQ650" s="202"/>
      <c r="AR650" s="64"/>
    </row>
    <row r="651" spans="1:44" ht="15.75" customHeight="1" x14ac:dyDescent="0.2">
      <c r="A651" s="43"/>
      <c r="B651" s="43"/>
      <c r="C651" s="43"/>
      <c r="D651" s="43"/>
      <c r="E651" s="43"/>
      <c r="F651" s="43"/>
      <c r="G651" s="194"/>
      <c r="H651" s="194"/>
      <c r="I651" s="194"/>
      <c r="J651" s="196"/>
      <c r="K651" s="196"/>
      <c r="L651" s="196"/>
      <c r="M651" s="196"/>
      <c r="N651" s="196"/>
      <c r="O651" s="197"/>
      <c r="P651" s="197"/>
      <c r="Q651" s="197"/>
      <c r="R651" s="197"/>
      <c r="S651" s="197"/>
      <c r="T651" s="197"/>
      <c r="U651" s="198"/>
      <c r="V651" s="257"/>
      <c r="W651" s="200"/>
      <c r="X651" s="200"/>
      <c r="Y651" s="43"/>
      <c r="Z651" s="199"/>
      <c r="AA651" s="199"/>
      <c r="AB651" s="199"/>
      <c r="AC651" s="199"/>
      <c r="AD651" s="199"/>
      <c r="AE651" s="43"/>
      <c r="AF651" s="199"/>
      <c r="AG651" s="196"/>
      <c r="AH651" s="201"/>
      <c r="AI651" s="201"/>
      <c r="AJ651" s="201"/>
      <c r="AK651" s="43"/>
      <c r="AL651" s="196"/>
      <c r="AM651" s="43"/>
      <c r="AN651" s="43"/>
      <c r="AO651" s="64"/>
      <c r="AP651" s="202"/>
      <c r="AQ651" s="202"/>
      <c r="AR651" s="64"/>
    </row>
    <row r="652" spans="1:44" ht="15.75" customHeight="1" x14ac:dyDescent="0.2">
      <c r="A652" s="43"/>
      <c r="B652" s="43"/>
      <c r="C652" s="43"/>
      <c r="D652" s="43"/>
      <c r="E652" s="43"/>
      <c r="F652" s="43"/>
      <c r="G652" s="194"/>
      <c r="H652" s="194"/>
      <c r="I652" s="194"/>
      <c r="J652" s="196"/>
      <c r="K652" s="196"/>
      <c r="L652" s="196"/>
      <c r="M652" s="196"/>
      <c r="N652" s="196"/>
      <c r="O652" s="197"/>
      <c r="P652" s="197"/>
      <c r="Q652" s="197"/>
      <c r="R652" s="197"/>
      <c r="S652" s="197"/>
      <c r="T652" s="197"/>
      <c r="U652" s="198"/>
      <c r="V652" s="257"/>
      <c r="W652" s="200"/>
      <c r="X652" s="200"/>
      <c r="Y652" s="43"/>
      <c r="Z652" s="199"/>
      <c r="AA652" s="199"/>
      <c r="AB652" s="199"/>
      <c r="AC652" s="199"/>
      <c r="AD652" s="199"/>
      <c r="AE652" s="43"/>
      <c r="AF652" s="199"/>
      <c r="AG652" s="196"/>
      <c r="AH652" s="201"/>
      <c r="AI652" s="201"/>
      <c r="AJ652" s="201"/>
      <c r="AK652" s="43"/>
      <c r="AL652" s="196"/>
      <c r="AM652" s="43"/>
      <c r="AN652" s="43"/>
      <c r="AO652" s="64"/>
      <c r="AP652" s="202"/>
      <c r="AQ652" s="202"/>
      <c r="AR652" s="64"/>
    </row>
    <row r="653" spans="1:44" ht="15.75" customHeight="1" x14ac:dyDescent="0.2">
      <c r="A653" s="43"/>
      <c r="B653" s="43"/>
      <c r="C653" s="43"/>
      <c r="D653" s="43"/>
      <c r="E653" s="43"/>
      <c r="F653" s="43"/>
      <c r="G653" s="194"/>
      <c r="H653" s="194"/>
      <c r="I653" s="194"/>
      <c r="J653" s="196"/>
      <c r="K653" s="196"/>
      <c r="L653" s="196"/>
      <c r="M653" s="196"/>
      <c r="N653" s="196"/>
      <c r="O653" s="197"/>
      <c r="P653" s="197"/>
      <c r="Q653" s="197"/>
      <c r="R653" s="197"/>
      <c r="S653" s="197"/>
      <c r="T653" s="197"/>
      <c r="U653" s="198"/>
      <c r="V653" s="257"/>
      <c r="W653" s="200"/>
      <c r="X653" s="200"/>
      <c r="Y653" s="43"/>
      <c r="Z653" s="199"/>
      <c r="AA653" s="199"/>
      <c r="AB653" s="199"/>
      <c r="AC653" s="199"/>
      <c r="AD653" s="199"/>
      <c r="AE653" s="43"/>
      <c r="AF653" s="199"/>
      <c r="AG653" s="196"/>
      <c r="AH653" s="201"/>
      <c r="AI653" s="201"/>
      <c r="AJ653" s="201"/>
      <c r="AK653" s="43"/>
      <c r="AL653" s="196"/>
      <c r="AM653" s="43"/>
      <c r="AN653" s="43"/>
      <c r="AO653" s="64"/>
      <c r="AP653" s="202"/>
      <c r="AQ653" s="202"/>
      <c r="AR653" s="64"/>
    </row>
    <row r="654" spans="1:44" ht="15.75" customHeight="1" x14ac:dyDescent="0.2">
      <c r="A654" s="43"/>
      <c r="B654" s="43"/>
      <c r="C654" s="43"/>
      <c r="D654" s="43"/>
      <c r="E654" s="43"/>
      <c r="F654" s="43"/>
      <c r="G654" s="194"/>
      <c r="H654" s="194"/>
      <c r="I654" s="194"/>
      <c r="J654" s="196"/>
      <c r="K654" s="196"/>
      <c r="L654" s="196"/>
      <c r="M654" s="196"/>
      <c r="N654" s="196"/>
      <c r="O654" s="197"/>
      <c r="P654" s="197"/>
      <c r="Q654" s="197"/>
      <c r="R654" s="197"/>
      <c r="S654" s="197"/>
      <c r="T654" s="197"/>
      <c r="U654" s="198"/>
      <c r="V654" s="257"/>
      <c r="W654" s="200"/>
      <c r="X654" s="200"/>
      <c r="Y654" s="43"/>
      <c r="Z654" s="199"/>
      <c r="AA654" s="199"/>
      <c r="AB654" s="199"/>
      <c r="AC654" s="199"/>
      <c r="AD654" s="199"/>
      <c r="AE654" s="43"/>
      <c r="AF654" s="199"/>
      <c r="AG654" s="196"/>
      <c r="AH654" s="201"/>
      <c r="AI654" s="201"/>
      <c r="AJ654" s="201"/>
      <c r="AK654" s="43"/>
      <c r="AL654" s="196"/>
      <c r="AM654" s="43"/>
      <c r="AN654" s="43"/>
      <c r="AO654" s="64"/>
      <c r="AP654" s="202"/>
      <c r="AQ654" s="202"/>
      <c r="AR654" s="64"/>
    </row>
    <row r="655" spans="1:44" ht="15.75" customHeight="1" x14ac:dyDescent="0.2">
      <c r="A655" s="43"/>
      <c r="B655" s="43"/>
      <c r="C655" s="43"/>
      <c r="D655" s="43"/>
      <c r="E655" s="43"/>
      <c r="F655" s="43"/>
      <c r="G655" s="194"/>
      <c r="H655" s="194"/>
      <c r="I655" s="194"/>
      <c r="J655" s="196"/>
      <c r="K655" s="196"/>
      <c r="L655" s="196"/>
      <c r="M655" s="196"/>
      <c r="N655" s="196"/>
      <c r="O655" s="197"/>
      <c r="P655" s="197"/>
      <c r="Q655" s="197"/>
      <c r="R655" s="197"/>
      <c r="S655" s="197"/>
      <c r="T655" s="197"/>
      <c r="U655" s="198"/>
      <c r="V655" s="257"/>
      <c r="W655" s="200"/>
      <c r="X655" s="200"/>
      <c r="Y655" s="43"/>
      <c r="Z655" s="199"/>
      <c r="AA655" s="199"/>
      <c r="AB655" s="199"/>
      <c r="AC655" s="199"/>
      <c r="AD655" s="199"/>
      <c r="AE655" s="43"/>
      <c r="AF655" s="199"/>
      <c r="AG655" s="196"/>
      <c r="AH655" s="201"/>
      <c r="AI655" s="201"/>
      <c r="AJ655" s="201"/>
      <c r="AK655" s="43"/>
      <c r="AL655" s="196"/>
      <c r="AM655" s="43"/>
      <c r="AN655" s="43"/>
      <c r="AO655" s="64"/>
      <c r="AP655" s="202"/>
      <c r="AQ655" s="202"/>
      <c r="AR655" s="64"/>
    </row>
    <row r="656" spans="1:44" ht="15.75" customHeight="1" x14ac:dyDescent="0.2">
      <c r="A656" s="43"/>
      <c r="B656" s="43"/>
      <c r="C656" s="43"/>
      <c r="D656" s="43"/>
      <c r="E656" s="43"/>
      <c r="F656" s="43"/>
      <c r="G656" s="194"/>
      <c r="H656" s="194"/>
      <c r="I656" s="194"/>
      <c r="J656" s="196"/>
      <c r="K656" s="196"/>
      <c r="L656" s="196"/>
      <c r="M656" s="196"/>
      <c r="N656" s="196"/>
      <c r="O656" s="197"/>
      <c r="P656" s="197"/>
      <c r="Q656" s="197"/>
      <c r="R656" s="197"/>
      <c r="S656" s="197"/>
      <c r="T656" s="197"/>
      <c r="U656" s="198"/>
      <c r="V656" s="257"/>
      <c r="W656" s="200"/>
      <c r="X656" s="200"/>
      <c r="Y656" s="43"/>
      <c r="Z656" s="199"/>
      <c r="AA656" s="199"/>
      <c r="AB656" s="199"/>
      <c r="AC656" s="199"/>
      <c r="AD656" s="199"/>
      <c r="AE656" s="43"/>
      <c r="AF656" s="199"/>
      <c r="AG656" s="196"/>
      <c r="AH656" s="201"/>
      <c r="AI656" s="201"/>
      <c r="AJ656" s="201"/>
      <c r="AK656" s="43"/>
      <c r="AL656" s="196"/>
      <c r="AM656" s="43"/>
      <c r="AN656" s="43"/>
      <c r="AO656" s="64"/>
      <c r="AP656" s="202"/>
      <c r="AQ656" s="202"/>
      <c r="AR656" s="64"/>
    </row>
    <row r="657" spans="1:44" ht="15.75" customHeight="1" x14ac:dyDescent="0.2">
      <c r="A657" s="43"/>
      <c r="B657" s="43"/>
      <c r="C657" s="43"/>
      <c r="D657" s="43"/>
      <c r="E657" s="43"/>
      <c r="F657" s="43"/>
      <c r="G657" s="194"/>
      <c r="H657" s="194"/>
      <c r="I657" s="194"/>
      <c r="J657" s="196"/>
      <c r="K657" s="196"/>
      <c r="L657" s="196"/>
      <c r="M657" s="196"/>
      <c r="N657" s="196"/>
      <c r="O657" s="197"/>
      <c r="P657" s="197"/>
      <c r="Q657" s="197"/>
      <c r="R657" s="197"/>
      <c r="S657" s="197"/>
      <c r="T657" s="197"/>
      <c r="U657" s="198"/>
      <c r="V657" s="257"/>
      <c r="W657" s="200"/>
      <c r="X657" s="200"/>
      <c r="Y657" s="43"/>
      <c r="Z657" s="199"/>
      <c r="AA657" s="199"/>
      <c r="AB657" s="199"/>
      <c r="AC657" s="199"/>
      <c r="AD657" s="199"/>
      <c r="AE657" s="43"/>
      <c r="AF657" s="199"/>
      <c r="AG657" s="196"/>
      <c r="AH657" s="201"/>
      <c r="AI657" s="201"/>
      <c r="AJ657" s="201"/>
      <c r="AK657" s="43"/>
      <c r="AL657" s="196"/>
      <c r="AM657" s="43"/>
      <c r="AN657" s="43"/>
      <c r="AO657" s="64"/>
      <c r="AP657" s="202"/>
      <c r="AQ657" s="202"/>
      <c r="AR657" s="64"/>
    </row>
    <row r="658" spans="1:44" ht="15.75" customHeight="1" x14ac:dyDescent="0.2">
      <c r="A658" s="43"/>
      <c r="B658" s="43"/>
      <c r="C658" s="43"/>
      <c r="D658" s="43"/>
      <c r="E658" s="43"/>
      <c r="F658" s="43"/>
      <c r="G658" s="194"/>
      <c r="H658" s="194"/>
      <c r="I658" s="194"/>
      <c r="J658" s="196"/>
      <c r="K658" s="196"/>
      <c r="L658" s="196"/>
      <c r="M658" s="196"/>
      <c r="N658" s="196"/>
      <c r="O658" s="197"/>
      <c r="P658" s="197"/>
      <c r="Q658" s="197"/>
      <c r="R658" s="197"/>
      <c r="S658" s="197"/>
      <c r="T658" s="197"/>
      <c r="U658" s="198"/>
      <c r="V658" s="257"/>
      <c r="W658" s="200"/>
      <c r="X658" s="200"/>
      <c r="Y658" s="43"/>
      <c r="Z658" s="199"/>
      <c r="AA658" s="199"/>
      <c r="AB658" s="199"/>
      <c r="AC658" s="199"/>
      <c r="AD658" s="199"/>
      <c r="AE658" s="43"/>
      <c r="AF658" s="199"/>
      <c r="AG658" s="196"/>
      <c r="AH658" s="201"/>
      <c r="AI658" s="201"/>
      <c r="AJ658" s="201"/>
      <c r="AK658" s="43"/>
      <c r="AL658" s="196"/>
      <c r="AM658" s="43"/>
      <c r="AN658" s="43"/>
      <c r="AO658" s="64"/>
      <c r="AP658" s="202"/>
      <c r="AQ658" s="202"/>
      <c r="AR658" s="64"/>
    </row>
    <row r="659" spans="1:44" ht="15.75" customHeight="1" x14ac:dyDescent="0.2">
      <c r="A659" s="43"/>
      <c r="B659" s="43"/>
      <c r="C659" s="43"/>
      <c r="D659" s="43"/>
      <c r="E659" s="43"/>
      <c r="F659" s="43"/>
      <c r="G659" s="194"/>
      <c r="H659" s="194"/>
      <c r="I659" s="194"/>
      <c r="J659" s="196"/>
      <c r="K659" s="196"/>
      <c r="L659" s="196"/>
      <c r="M659" s="196"/>
      <c r="N659" s="196"/>
      <c r="O659" s="197"/>
      <c r="P659" s="197"/>
      <c r="Q659" s="197"/>
      <c r="R659" s="197"/>
      <c r="S659" s="197"/>
      <c r="T659" s="197"/>
      <c r="U659" s="198"/>
      <c r="V659" s="257"/>
      <c r="W659" s="200"/>
      <c r="X659" s="200"/>
      <c r="Y659" s="43"/>
      <c r="Z659" s="199"/>
      <c r="AA659" s="199"/>
      <c r="AB659" s="199"/>
      <c r="AC659" s="199"/>
      <c r="AD659" s="199"/>
      <c r="AE659" s="43"/>
      <c r="AF659" s="199"/>
      <c r="AG659" s="196"/>
      <c r="AH659" s="201"/>
      <c r="AI659" s="201"/>
      <c r="AJ659" s="201"/>
      <c r="AK659" s="43"/>
      <c r="AL659" s="196"/>
      <c r="AM659" s="43"/>
      <c r="AN659" s="43"/>
      <c r="AO659" s="64"/>
      <c r="AP659" s="202"/>
      <c r="AQ659" s="202"/>
      <c r="AR659" s="64"/>
    </row>
    <row r="660" spans="1:44" ht="15.75" customHeight="1" x14ac:dyDescent="0.2">
      <c r="A660" s="43"/>
      <c r="B660" s="43"/>
      <c r="C660" s="43"/>
      <c r="D660" s="43"/>
      <c r="E660" s="43"/>
      <c r="F660" s="43"/>
      <c r="G660" s="194"/>
      <c r="H660" s="194"/>
      <c r="I660" s="194"/>
      <c r="J660" s="196"/>
      <c r="K660" s="196"/>
      <c r="L660" s="196"/>
      <c r="M660" s="196"/>
      <c r="N660" s="196"/>
      <c r="O660" s="197"/>
      <c r="P660" s="197"/>
      <c r="Q660" s="197"/>
      <c r="R660" s="197"/>
      <c r="S660" s="197"/>
      <c r="T660" s="197"/>
      <c r="U660" s="198"/>
      <c r="V660" s="257"/>
      <c r="W660" s="200"/>
      <c r="X660" s="200"/>
      <c r="Y660" s="43"/>
      <c r="Z660" s="199"/>
      <c r="AA660" s="199"/>
      <c r="AB660" s="199"/>
      <c r="AC660" s="199"/>
      <c r="AD660" s="199"/>
      <c r="AE660" s="43"/>
      <c r="AF660" s="199"/>
      <c r="AG660" s="196"/>
      <c r="AH660" s="201"/>
      <c r="AI660" s="201"/>
      <c r="AJ660" s="201"/>
      <c r="AK660" s="43"/>
      <c r="AL660" s="196"/>
      <c r="AM660" s="43"/>
      <c r="AN660" s="43"/>
      <c r="AO660" s="64"/>
      <c r="AP660" s="202"/>
      <c r="AQ660" s="202"/>
      <c r="AR660" s="64"/>
    </row>
    <row r="661" spans="1:44" ht="15.75" customHeight="1" x14ac:dyDescent="0.2">
      <c r="A661" s="43"/>
      <c r="B661" s="43"/>
      <c r="C661" s="43"/>
      <c r="D661" s="43"/>
      <c r="E661" s="43"/>
      <c r="F661" s="43"/>
      <c r="G661" s="194"/>
      <c r="H661" s="194"/>
      <c r="I661" s="194"/>
      <c r="J661" s="196"/>
      <c r="K661" s="196"/>
      <c r="L661" s="196"/>
      <c r="M661" s="196"/>
      <c r="N661" s="196"/>
      <c r="O661" s="197"/>
      <c r="P661" s="197"/>
      <c r="Q661" s="197"/>
      <c r="R661" s="197"/>
      <c r="S661" s="197"/>
      <c r="T661" s="197"/>
      <c r="U661" s="198"/>
      <c r="V661" s="257"/>
      <c r="W661" s="200"/>
      <c r="X661" s="200"/>
      <c r="Y661" s="43"/>
      <c r="Z661" s="199"/>
      <c r="AA661" s="199"/>
      <c r="AB661" s="199"/>
      <c r="AC661" s="199"/>
      <c r="AD661" s="199"/>
      <c r="AE661" s="43"/>
      <c r="AF661" s="199"/>
      <c r="AG661" s="196"/>
      <c r="AH661" s="201"/>
      <c r="AI661" s="201"/>
      <c r="AJ661" s="201"/>
      <c r="AK661" s="43"/>
      <c r="AL661" s="196"/>
      <c r="AM661" s="43"/>
      <c r="AN661" s="43"/>
      <c r="AO661" s="64"/>
      <c r="AP661" s="202"/>
      <c r="AQ661" s="202"/>
      <c r="AR661" s="64"/>
    </row>
    <row r="662" spans="1:44" ht="15.75" customHeight="1" x14ac:dyDescent="0.2">
      <c r="A662" s="43"/>
      <c r="B662" s="43"/>
      <c r="C662" s="43"/>
      <c r="D662" s="43"/>
      <c r="E662" s="43"/>
      <c r="F662" s="43"/>
      <c r="G662" s="194"/>
      <c r="H662" s="194"/>
      <c r="I662" s="194"/>
      <c r="J662" s="196"/>
      <c r="K662" s="196"/>
      <c r="L662" s="196"/>
      <c r="M662" s="196"/>
      <c r="N662" s="196"/>
      <c r="O662" s="197"/>
      <c r="P662" s="197"/>
      <c r="Q662" s="197"/>
      <c r="R662" s="197"/>
      <c r="S662" s="197"/>
      <c r="T662" s="197"/>
      <c r="U662" s="198"/>
      <c r="V662" s="257"/>
      <c r="W662" s="200"/>
      <c r="X662" s="200"/>
      <c r="Y662" s="43"/>
      <c r="Z662" s="199"/>
      <c r="AA662" s="199"/>
      <c r="AB662" s="199"/>
      <c r="AC662" s="199"/>
      <c r="AD662" s="199"/>
      <c r="AE662" s="43"/>
      <c r="AF662" s="199"/>
      <c r="AG662" s="196"/>
      <c r="AH662" s="201"/>
      <c r="AI662" s="201"/>
      <c r="AJ662" s="201"/>
      <c r="AK662" s="43"/>
      <c r="AL662" s="196"/>
      <c r="AM662" s="43"/>
      <c r="AN662" s="43"/>
      <c r="AO662" s="64"/>
      <c r="AP662" s="202"/>
      <c r="AQ662" s="202"/>
      <c r="AR662" s="64"/>
    </row>
    <row r="663" spans="1:44" ht="15.75" customHeight="1" x14ac:dyDescent="0.2">
      <c r="A663" s="43"/>
      <c r="B663" s="43"/>
      <c r="C663" s="43"/>
      <c r="D663" s="43"/>
      <c r="E663" s="43"/>
      <c r="F663" s="43"/>
      <c r="G663" s="194"/>
      <c r="H663" s="194"/>
      <c r="I663" s="194"/>
      <c r="J663" s="196"/>
      <c r="K663" s="196"/>
      <c r="L663" s="196"/>
      <c r="M663" s="196"/>
      <c r="N663" s="196"/>
      <c r="O663" s="197"/>
      <c r="P663" s="197"/>
      <c r="Q663" s="197"/>
      <c r="R663" s="197"/>
      <c r="S663" s="197"/>
      <c r="T663" s="197"/>
      <c r="U663" s="198"/>
      <c r="V663" s="257"/>
      <c r="W663" s="200"/>
      <c r="X663" s="200"/>
      <c r="Y663" s="43"/>
      <c r="Z663" s="199"/>
      <c r="AA663" s="199"/>
      <c r="AB663" s="199"/>
      <c r="AC663" s="199"/>
      <c r="AD663" s="199"/>
      <c r="AE663" s="43"/>
      <c r="AF663" s="199"/>
      <c r="AG663" s="196"/>
      <c r="AH663" s="201"/>
      <c r="AI663" s="201"/>
      <c r="AJ663" s="201"/>
      <c r="AK663" s="43"/>
      <c r="AL663" s="196"/>
      <c r="AM663" s="43"/>
      <c r="AN663" s="43"/>
      <c r="AO663" s="64"/>
      <c r="AP663" s="202"/>
      <c r="AQ663" s="202"/>
      <c r="AR663" s="64"/>
    </row>
    <row r="664" spans="1:44" ht="15.75" customHeight="1" x14ac:dyDescent="0.2">
      <c r="A664" s="43"/>
      <c r="B664" s="43"/>
      <c r="C664" s="43"/>
      <c r="D664" s="43"/>
      <c r="E664" s="43"/>
      <c r="F664" s="43"/>
      <c r="G664" s="194"/>
      <c r="H664" s="194"/>
      <c r="I664" s="194"/>
      <c r="J664" s="196"/>
      <c r="K664" s="196"/>
      <c r="L664" s="196"/>
      <c r="M664" s="196"/>
      <c r="N664" s="196"/>
      <c r="O664" s="197"/>
      <c r="P664" s="197"/>
      <c r="Q664" s="197"/>
      <c r="R664" s="197"/>
      <c r="S664" s="197"/>
      <c r="T664" s="197"/>
      <c r="U664" s="198"/>
      <c r="V664" s="257"/>
      <c r="W664" s="200"/>
      <c r="X664" s="200"/>
      <c r="Y664" s="43"/>
      <c r="Z664" s="199"/>
      <c r="AA664" s="199"/>
      <c r="AB664" s="199"/>
      <c r="AC664" s="199"/>
      <c r="AD664" s="199"/>
      <c r="AE664" s="43"/>
      <c r="AF664" s="199"/>
      <c r="AG664" s="196"/>
      <c r="AH664" s="201"/>
      <c r="AI664" s="201"/>
      <c r="AJ664" s="201"/>
      <c r="AK664" s="43"/>
      <c r="AL664" s="196"/>
      <c r="AM664" s="43"/>
      <c r="AN664" s="43"/>
      <c r="AO664" s="64"/>
      <c r="AP664" s="202"/>
      <c r="AQ664" s="202"/>
      <c r="AR664" s="64"/>
    </row>
    <row r="665" spans="1:44" ht="15.75" customHeight="1" x14ac:dyDescent="0.2">
      <c r="A665" s="43"/>
      <c r="B665" s="43"/>
      <c r="C665" s="43"/>
      <c r="D665" s="43"/>
      <c r="E665" s="43"/>
      <c r="F665" s="43"/>
      <c r="G665" s="194"/>
      <c r="H665" s="194"/>
      <c r="I665" s="194"/>
      <c r="J665" s="196"/>
      <c r="K665" s="196"/>
      <c r="L665" s="196"/>
      <c r="M665" s="196"/>
      <c r="N665" s="196"/>
      <c r="O665" s="197"/>
      <c r="P665" s="197"/>
      <c r="Q665" s="197"/>
      <c r="R665" s="197"/>
      <c r="S665" s="197"/>
      <c r="T665" s="197"/>
      <c r="U665" s="198"/>
      <c r="V665" s="257"/>
      <c r="W665" s="200"/>
      <c r="X665" s="200"/>
      <c r="Y665" s="43"/>
      <c r="Z665" s="199"/>
      <c r="AA665" s="199"/>
      <c r="AB665" s="199"/>
      <c r="AC665" s="199"/>
      <c r="AD665" s="199"/>
      <c r="AE665" s="43"/>
      <c r="AF665" s="199"/>
      <c r="AG665" s="196"/>
      <c r="AH665" s="201"/>
      <c r="AI665" s="201"/>
      <c r="AJ665" s="201"/>
      <c r="AK665" s="43"/>
      <c r="AL665" s="196"/>
      <c r="AM665" s="43"/>
      <c r="AN665" s="43"/>
      <c r="AO665" s="64"/>
      <c r="AP665" s="202"/>
      <c r="AQ665" s="202"/>
      <c r="AR665" s="64"/>
    </row>
    <row r="666" spans="1:44" ht="15.75" customHeight="1" x14ac:dyDescent="0.2">
      <c r="A666" s="43"/>
      <c r="B666" s="43"/>
      <c r="C666" s="43"/>
      <c r="D666" s="43"/>
      <c r="E666" s="43"/>
      <c r="F666" s="43"/>
      <c r="G666" s="194"/>
      <c r="H666" s="194"/>
      <c r="I666" s="194"/>
      <c r="J666" s="196"/>
      <c r="K666" s="196"/>
      <c r="L666" s="196"/>
      <c r="M666" s="196"/>
      <c r="N666" s="196"/>
      <c r="O666" s="197"/>
      <c r="P666" s="197"/>
      <c r="Q666" s="197"/>
      <c r="R666" s="197"/>
      <c r="S666" s="197"/>
      <c r="T666" s="197"/>
      <c r="U666" s="198"/>
      <c r="V666" s="257"/>
      <c r="W666" s="200"/>
      <c r="X666" s="200"/>
      <c r="Y666" s="43"/>
      <c r="Z666" s="199"/>
      <c r="AA666" s="199"/>
      <c r="AB666" s="199"/>
      <c r="AC666" s="199"/>
      <c r="AD666" s="199"/>
      <c r="AE666" s="43"/>
      <c r="AF666" s="199"/>
      <c r="AG666" s="196"/>
      <c r="AH666" s="201"/>
      <c r="AI666" s="201"/>
      <c r="AJ666" s="201"/>
      <c r="AK666" s="43"/>
      <c r="AL666" s="196"/>
      <c r="AM666" s="43"/>
      <c r="AN666" s="43"/>
      <c r="AO666" s="64"/>
      <c r="AP666" s="202"/>
      <c r="AQ666" s="202"/>
      <c r="AR666" s="64"/>
    </row>
    <row r="667" spans="1:44" ht="15.75" customHeight="1" x14ac:dyDescent="0.2">
      <c r="A667" s="43"/>
      <c r="B667" s="43"/>
      <c r="C667" s="43"/>
      <c r="D667" s="43"/>
      <c r="E667" s="43"/>
      <c r="F667" s="43"/>
      <c r="G667" s="194"/>
      <c r="H667" s="194"/>
      <c r="I667" s="194"/>
      <c r="J667" s="196"/>
      <c r="K667" s="196"/>
      <c r="L667" s="196"/>
      <c r="M667" s="196"/>
      <c r="N667" s="196"/>
      <c r="O667" s="197"/>
      <c r="P667" s="197"/>
      <c r="Q667" s="197"/>
      <c r="R667" s="197"/>
      <c r="S667" s="197"/>
      <c r="T667" s="197"/>
      <c r="U667" s="198"/>
      <c r="V667" s="257"/>
      <c r="W667" s="200"/>
      <c r="X667" s="200"/>
      <c r="Y667" s="43"/>
      <c r="Z667" s="199"/>
      <c r="AA667" s="199"/>
      <c r="AB667" s="199"/>
      <c r="AC667" s="199"/>
      <c r="AD667" s="199"/>
      <c r="AE667" s="43"/>
      <c r="AF667" s="199"/>
      <c r="AG667" s="196"/>
      <c r="AH667" s="201"/>
      <c r="AI667" s="201"/>
      <c r="AJ667" s="201"/>
      <c r="AK667" s="43"/>
      <c r="AL667" s="196"/>
      <c r="AM667" s="43"/>
      <c r="AN667" s="43"/>
      <c r="AO667" s="64"/>
      <c r="AP667" s="202"/>
      <c r="AQ667" s="202"/>
      <c r="AR667" s="64"/>
    </row>
    <row r="668" spans="1:44" ht="15.75" customHeight="1" x14ac:dyDescent="0.2">
      <c r="A668" s="43"/>
      <c r="B668" s="43"/>
      <c r="C668" s="43"/>
      <c r="D668" s="43"/>
      <c r="E668" s="43"/>
      <c r="F668" s="43"/>
      <c r="G668" s="194"/>
      <c r="H668" s="194"/>
      <c r="I668" s="194"/>
      <c r="J668" s="196"/>
      <c r="K668" s="196"/>
      <c r="L668" s="196"/>
      <c r="M668" s="196"/>
      <c r="N668" s="196"/>
      <c r="O668" s="197"/>
      <c r="P668" s="197"/>
      <c r="Q668" s="197"/>
      <c r="R668" s="197"/>
      <c r="S668" s="197"/>
      <c r="T668" s="197"/>
      <c r="U668" s="198"/>
      <c r="V668" s="257"/>
      <c r="W668" s="200"/>
      <c r="X668" s="200"/>
      <c r="Y668" s="43"/>
      <c r="Z668" s="199"/>
      <c r="AA668" s="199"/>
      <c r="AB668" s="199"/>
      <c r="AC668" s="199"/>
      <c r="AD668" s="199"/>
      <c r="AE668" s="43"/>
      <c r="AF668" s="199"/>
      <c r="AG668" s="196"/>
      <c r="AH668" s="201"/>
      <c r="AI668" s="201"/>
      <c r="AJ668" s="201"/>
      <c r="AK668" s="43"/>
      <c r="AL668" s="196"/>
      <c r="AM668" s="43"/>
      <c r="AN668" s="43"/>
      <c r="AO668" s="64"/>
      <c r="AP668" s="202"/>
      <c r="AQ668" s="202"/>
      <c r="AR668" s="64"/>
    </row>
    <row r="669" spans="1:44" ht="15.75" customHeight="1" x14ac:dyDescent="0.2">
      <c r="A669" s="43"/>
      <c r="B669" s="43"/>
      <c r="C669" s="43"/>
      <c r="D669" s="43"/>
      <c r="E669" s="43"/>
      <c r="F669" s="43"/>
      <c r="G669" s="194"/>
      <c r="H669" s="194"/>
      <c r="I669" s="194"/>
      <c r="J669" s="196"/>
      <c r="K669" s="196"/>
      <c r="L669" s="196"/>
      <c r="M669" s="196"/>
      <c r="N669" s="196"/>
      <c r="O669" s="197"/>
      <c r="P669" s="197"/>
      <c r="Q669" s="197"/>
      <c r="R669" s="197"/>
      <c r="S669" s="197"/>
      <c r="T669" s="197"/>
      <c r="U669" s="198"/>
      <c r="V669" s="257"/>
      <c r="W669" s="200"/>
      <c r="X669" s="200"/>
      <c r="Y669" s="43"/>
      <c r="Z669" s="199"/>
      <c r="AA669" s="199"/>
      <c r="AB669" s="199"/>
      <c r="AC669" s="199"/>
      <c r="AD669" s="199"/>
      <c r="AE669" s="43"/>
      <c r="AF669" s="199"/>
      <c r="AG669" s="196"/>
      <c r="AH669" s="201"/>
      <c r="AI669" s="201"/>
      <c r="AJ669" s="201"/>
      <c r="AK669" s="43"/>
      <c r="AL669" s="196"/>
      <c r="AM669" s="43"/>
      <c r="AN669" s="43"/>
      <c r="AO669" s="64"/>
      <c r="AP669" s="202"/>
      <c r="AQ669" s="202"/>
      <c r="AR669" s="64"/>
    </row>
    <row r="670" spans="1:44" ht="15.75" customHeight="1" x14ac:dyDescent="0.2">
      <c r="A670" s="43"/>
      <c r="B670" s="43"/>
      <c r="C670" s="43"/>
      <c r="D670" s="43"/>
      <c r="E670" s="43"/>
      <c r="F670" s="43"/>
      <c r="G670" s="194"/>
      <c r="H670" s="194"/>
      <c r="I670" s="194"/>
      <c r="J670" s="196"/>
      <c r="K670" s="196"/>
      <c r="L670" s="196"/>
      <c r="M670" s="196"/>
      <c r="N670" s="196"/>
      <c r="O670" s="197"/>
      <c r="P670" s="197"/>
      <c r="Q670" s="197"/>
      <c r="R670" s="197"/>
      <c r="S670" s="197"/>
      <c r="T670" s="197"/>
      <c r="U670" s="198"/>
      <c r="V670" s="257"/>
      <c r="W670" s="200"/>
      <c r="X670" s="200"/>
      <c r="Y670" s="43"/>
      <c r="Z670" s="199"/>
      <c r="AA670" s="199"/>
      <c r="AB670" s="199"/>
      <c r="AC670" s="199"/>
      <c r="AD670" s="199"/>
      <c r="AE670" s="43"/>
      <c r="AF670" s="199"/>
      <c r="AG670" s="196"/>
      <c r="AH670" s="201"/>
      <c r="AI670" s="201"/>
      <c r="AJ670" s="201"/>
      <c r="AK670" s="43"/>
      <c r="AL670" s="196"/>
      <c r="AM670" s="43"/>
      <c r="AN670" s="43"/>
      <c r="AO670" s="64"/>
      <c r="AP670" s="202"/>
      <c r="AQ670" s="202"/>
      <c r="AR670" s="64"/>
    </row>
    <row r="671" spans="1:44" ht="15.75" customHeight="1" x14ac:dyDescent="0.2">
      <c r="A671" s="43"/>
      <c r="B671" s="43"/>
      <c r="C671" s="43"/>
      <c r="D671" s="43"/>
      <c r="E671" s="43"/>
      <c r="F671" s="43"/>
      <c r="G671" s="194"/>
      <c r="H671" s="194"/>
      <c r="I671" s="194"/>
      <c r="J671" s="196"/>
      <c r="K671" s="196"/>
      <c r="L671" s="196"/>
      <c r="M671" s="196"/>
      <c r="N671" s="196"/>
      <c r="O671" s="197"/>
      <c r="P671" s="197"/>
      <c r="Q671" s="197"/>
      <c r="R671" s="197"/>
      <c r="S671" s="197"/>
      <c r="T671" s="197"/>
      <c r="U671" s="198"/>
      <c r="V671" s="257"/>
      <c r="W671" s="200"/>
      <c r="X671" s="200"/>
      <c r="Y671" s="43"/>
      <c r="Z671" s="199"/>
      <c r="AA671" s="199"/>
      <c r="AB671" s="199"/>
      <c r="AC671" s="199"/>
      <c r="AD671" s="199"/>
      <c r="AE671" s="43"/>
      <c r="AF671" s="199"/>
      <c r="AG671" s="196"/>
      <c r="AH671" s="201"/>
      <c r="AI671" s="201"/>
      <c r="AJ671" s="201"/>
      <c r="AK671" s="43"/>
      <c r="AL671" s="196"/>
      <c r="AM671" s="43"/>
      <c r="AN671" s="43"/>
      <c r="AO671" s="64"/>
      <c r="AP671" s="202"/>
      <c r="AQ671" s="202"/>
      <c r="AR671" s="64"/>
    </row>
    <row r="672" spans="1:44" ht="15.75" customHeight="1" x14ac:dyDescent="0.2">
      <c r="A672" s="43"/>
      <c r="B672" s="43"/>
      <c r="C672" s="43"/>
      <c r="D672" s="43"/>
      <c r="E672" s="43"/>
      <c r="F672" s="43"/>
      <c r="G672" s="194"/>
      <c r="H672" s="194"/>
      <c r="I672" s="194"/>
      <c r="J672" s="196"/>
      <c r="K672" s="196"/>
      <c r="L672" s="196"/>
      <c r="M672" s="196"/>
      <c r="N672" s="196"/>
      <c r="O672" s="197"/>
      <c r="P672" s="197"/>
      <c r="Q672" s="197"/>
      <c r="R672" s="197"/>
      <c r="S672" s="197"/>
      <c r="T672" s="197"/>
      <c r="U672" s="198"/>
      <c r="V672" s="257"/>
      <c r="W672" s="200"/>
      <c r="X672" s="200"/>
      <c r="Y672" s="43"/>
      <c r="Z672" s="199"/>
      <c r="AA672" s="199"/>
      <c r="AB672" s="199"/>
      <c r="AC672" s="199"/>
      <c r="AD672" s="199"/>
      <c r="AE672" s="43"/>
      <c r="AF672" s="199"/>
      <c r="AG672" s="196"/>
      <c r="AH672" s="201"/>
      <c r="AI672" s="201"/>
      <c r="AJ672" s="201"/>
      <c r="AK672" s="43"/>
      <c r="AL672" s="196"/>
      <c r="AM672" s="43"/>
      <c r="AN672" s="43"/>
      <c r="AO672" s="64"/>
      <c r="AP672" s="202"/>
      <c r="AQ672" s="202"/>
      <c r="AR672" s="64"/>
    </row>
    <row r="673" spans="1:44" ht="15.75" customHeight="1" x14ac:dyDescent="0.2">
      <c r="A673" s="43"/>
      <c r="B673" s="43"/>
      <c r="C673" s="43"/>
      <c r="D673" s="43"/>
      <c r="E673" s="43"/>
      <c r="F673" s="43"/>
      <c r="G673" s="194"/>
      <c r="H673" s="194"/>
      <c r="I673" s="194"/>
      <c r="J673" s="196"/>
      <c r="K673" s="196"/>
      <c r="L673" s="196"/>
      <c r="M673" s="196"/>
      <c r="N673" s="196"/>
      <c r="O673" s="197"/>
      <c r="P673" s="197"/>
      <c r="Q673" s="197"/>
      <c r="R673" s="197"/>
      <c r="S673" s="197"/>
      <c r="T673" s="197"/>
      <c r="U673" s="198"/>
      <c r="V673" s="257"/>
      <c r="W673" s="200"/>
      <c r="X673" s="200"/>
      <c r="Y673" s="43"/>
      <c r="Z673" s="199"/>
      <c r="AA673" s="199"/>
      <c r="AB673" s="199"/>
      <c r="AC673" s="199"/>
      <c r="AD673" s="199"/>
      <c r="AE673" s="43"/>
      <c r="AF673" s="199"/>
      <c r="AG673" s="196"/>
      <c r="AH673" s="201"/>
      <c r="AI673" s="201"/>
      <c r="AJ673" s="201"/>
      <c r="AK673" s="43"/>
      <c r="AL673" s="196"/>
      <c r="AM673" s="43"/>
      <c r="AN673" s="43"/>
      <c r="AO673" s="64"/>
      <c r="AP673" s="202"/>
      <c r="AQ673" s="202"/>
      <c r="AR673" s="64"/>
    </row>
    <row r="674" spans="1:44" ht="15.75" customHeight="1" x14ac:dyDescent="0.2">
      <c r="A674" s="43"/>
      <c r="B674" s="43"/>
      <c r="C674" s="43"/>
      <c r="D674" s="43"/>
      <c r="E674" s="43"/>
      <c r="F674" s="43"/>
      <c r="G674" s="194"/>
      <c r="H674" s="194"/>
      <c r="I674" s="194"/>
      <c r="J674" s="196"/>
      <c r="K674" s="196"/>
      <c r="L674" s="196"/>
      <c r="M674" s="196"/>
      <c r="N674" s="196"/>
      <c r="O674" s="197"/>
      <c r="P674" s="197"/>
      <c r="Q674" s="197"/>
      <c r="R674" s="197"/>
      <c r="S674" s="197"/>
      <c r="T674" s="197"/>
      <c r="U674" s="198"/>
      <c r="V674" s="257"/>
      <c r="W674" s="200"/>
      <c r="X674" s="200"/>
      <c r="Y674" s="43"/>
      <c r="Z674" s="199"/>
      <c r="AA674" s="199"/>
      <c r="AB674" s="199"/>
      <c r="AC674" s="199"/>
      <c r="AD674" s="199"/>
      <c r="AE674" s="43"/>
      <c r="AF674" s="199"/>
      <c r="AG674" s="196"/>
      <c r="AH674" s="201"/>
      <c r="AI674" s="201"/>
      <c r="AJ674" s="201"/>
      <c r="AK674" s="43"/>
      <c r="AL674" s="196"/>
      <c r="AM674" s="43"/>
      <c r="AN674" s="43"/>
      <c r="AO674" s="64"/>
      <c r="AP674" s="202"/>
      <c r="AQ674" s="202"/>
      <c r="AR674" s="64"/>
    </row>
    <row r="675" spans="1:44" ht="15.75" customHeight="1" x14ac:dyDescent="0.2">
      <c r="A675" s="43"/>
      <c r="B675" s="43"/>
      <c r="C675" s="43"/>
      <c r="D675" s="43"/>
      <c r="E675" s="43"/>
      <c r="F675" s="43"/>
      <c r="G675" s="194"/>
      <c r="H675" s="194"/>
      <c r="I675" s="194"/>
      <c r="J675" s="196"/>
      <c r="K675" s="196"/>
      <c r="L675" s="196"/>
      <c r="M675" s="196"/>
      <c r="N675" s="196"/>
      <c r="O675" s="197"/>
      <c r="P675" s="197"/>
      <c r="Q675" s="197"/>
      <c r="R675" s="197"/>
      <c r="S675" s="197"/>
      <c r="T675" s="197"/>
      <c r="U675" s="198"/>
      <c r="V675" s="257"/>
      <c r="W675" s="200"/>
      <c r="X675" s="200"/>
      <c r="Y675" s="43"/>
      <c r="Z675" s="199"/>
      <c r="AA675" s="199"/>
      <c r="AB675" s="199"/>
      <c r="AC675" s="199"/>
      <c r="AD675" s="199"/>
      <c r="AE675" s="43"/>
      <c r="AF675" s="199"/>
      <c r="AG675" s="196"/>
      <c r="AH675" s="201"/>
      <c r="AI675" s="201"/>
      <c r="AJ675" s="201"/>
      <c r="AK675" s="43"/>
      <c r="AL675" s="196"/>
      <c r="AM675" s="43"/>
      <c r="AN675" s="43"/>
      <c r="AO675" s="64"/>
      <c r="AP675" s="202"/>
      <c r="AQ675" s="202"/>
      <c r="AR675" s="64"/>
    </row>
    <row r="676" spans="1:44" ht="15.75" customHeight="1" x14ac:dyDescent="0.2">
      <c r="A676" s="43"/>
      <c r="B676" s="43"/>
      <c r="C676" s="43"/>
      <c r="D676" s="43"/>
      <c r="E676" s="43"/>
      <c r="F676" s="43"/>
      <c r="G676" s="194"/>
      <c r="H676" s="194"/>
      <c r="I676" s="194"/>
      <c r="J676" s="196"/>
      <c r="K676" s="196"/>
      <c r="L676" s="196"/>
      <c r="M676" s="196"/>
      <c r="N676" s="196"/>
      <c r="O676" s="197"/>
      <c r="P676" s="197"/>
      <c r="Q676" s="197"/>
      <c r="R676" s="197"/>
      <c r="S676" s="197"/>
      <c r="T676" s="197"/>
      <c r="U676" s="198"/>
      <c r="V676" s="257"/>
      <c r="W676" s="200"/>
      <c r="X676" s="200"/>
      <c r="Y676" s="43"/>
      <c r="Z676" s="199"/>
      <c r="AA676" s="199"/>
      <c r="AB676" s="199"/>
      <c r="AC676" s="199"/>
      <c r="AD676" s="199"/>
      <c r="AE676" s="43"/>
      <c r="AF676" s="199"/>
      <c r="AG676" s="196"/>
      <c r="AH676" s="201"/>
      <c r="AI676" s="201"/>
      <c r="AJ676" s="201"/>
      <c r="AK676" s="43"/>
      <c r="AL676" s="196"/>
      <c r="AM676" s="43"/>
      <c r="AN676" s="43"/>
      <c r="AO676" s="64"/>
      <c r="AP676" s="202"/>
      <c r="AQ676" s="202"/>
      <c r="AR676" s="64"/>
    </row>
    <row r="677" spans="1:44" ht="15.75" customHeight="1" x14ac:dyDescent="0.2">
      <c r="A677" s="43"/>
      <c r="B677" s="43"/>
      <c r="C677" s="43"/>
      <c r="D677" s="43"/>
      <c r="E677" s="43"/>
      <c r="F677" s="43"/>
      <c r="G677" s="194"/>
      <c r="H677" s="194"/>
      <c r="I677" s="194"/>
      <c r="J677" s="196"/>
      <c r="K677" s="196"/>
      <c r="L677" s="196"/>
      <c r="M677" s="196"/>
      <c r="N677" s="196"/>
      <c r="O677" s="197"/>
      <c r="P677" s="197"/>
      <c r="Q677" s="197"/>
      <c r="R677" s="197"/>
      <c r="S677" s="197"/>
      <c r="T677" s="197"/>
      <c r="U677" s="198"/>
      <c r="V677" s="257"/>
      <c r="W677" s="200"/>
      <c r="X677" s="200"/>
      <c r="Y677" s="43"/>
      <c r="Z677" s="199"/>
      <c r="AA677" s="199"/>
      <c r="AB677" s="199"/>
      <c r="AC677" s="199"/>
      <c r="AD677" s="199"/>
      <c r="AE677" s="43"/>
      <c r="AF677" s="199"/>
      <c r="AG677" s="196"/>
      <c r="AH677" s="201"/>
      <c r="AI677" s="201"/>
      <c r="AJ677" s="201"/>
      <c r="AK677" s="43"/>
      <c r="AL677" s="196"/>
      <c r="AM677" s="43"/>
      <c r="AN677" s="43"/>
      <c r="AO677" s="64"/>
      <c r="AP677" s="202"/>
      <c r="AQ677" s="202"/>
      <c r="AR677" s="64"/>
    </row>
    <row r="678" spans="1:44" ht="15.75" customHeight="1" x14ac:dyDescent="0.2">
      <c r="A678" s="43"/>
      <c r="B678" s="43"/>
      <c r="C678" s="43"/>
      <c r="D678" s="43"/>
      <c r="E678" s="43"/>
      <c r="F678" s="43"/>
      <c r="G678" s="194"/>
      <c r="H678" s="194"/>
      <c r="I678" s="194"/>
      <c r="J678" s="196"/>
      <c r="K678" s="196"/>
      <c r="L678" s="196"/>
      <c r="M678" s="196"/>
      <c r="N678" s="196"/>
      <c r="O678" s="197"/>
      <c r="P678" s="197"/>
      <c r="Q678" s="197"/>
      <c r="R678" s="197"/>
      <c r="S678" s="197"/>
      <c r="T678" s="197"/>
      <c r="U678" s="198"/>
      <c r="V678" s="257"/>
      <c r="W678" s="200"/>
      <c r="X678" s="200"/>
      <c r="Y678" s="43"/>
      <c r="Z678" s="199"/>
      <c r="AA678" s="199"/>
      <c r="AB678" s="199"/>
      <c r="AC678" s="199"/>
      <c r="AD678" s="199"/>
      <c r="AE678" s="43"/>
      <c r="AF678" s="199"/>
      <c r="AG678" s="196"/>
      <c r="AH678" s="201"/>
      <c r="AI678" s="201"/>
      <c r="AJ678" s="201"/>
      <c r="AK678" s="43"/>
      <c r="AL678" s="196"/>
      <c r="AM678" s="43"/>
      <c r="AN678" s="43"/>
      <c r="AO678" s="64"/>
      <c r="AP678" s="202"/>
      <c r="AQ678" s="202"/>
      <c r="AR678" s="64"/>
    </row>
    <row r="679" spans="1:44" ht="15.75" customHeight="1" x14ac:dyDescent="0.2">
      <c r="A679" s="43"/>
      <c r="B679" s="43"/>
      <c r="C679" s="43"/>
      <c r="D679" s="43"/>
      <c r="E679" s="43"/>
      <c r="F679" s="43"/>
      <c r="G679" s="194"/>
      <c r="H679" s="194"/>
      <c r="I679" s="194"/>
      <c r="J679" s="196"/>
      <c r="K679" s="196"/>
      <c r="L679" s="196"/>
      <c r="M679" s="196"/>
      <c r="N679" s="196"/>
      <c r="O679" s="197"/>
      <c r="P679" s="197"/>
      <c r="Q679" s="197"/>
      <c r="R679" s="197"/>
      <c r="S679" s="197"/>
      <c r="T679" s="197"/>
      <c r="U679" s="198"/>
      <c r="V679" s="257"/>
      <c r="W679" s="200"/>
      <c r="X679" s="200"/>
      <c r="Y679" s="43"/>
      <c r="Z679" s="199"/>
      <c r="AA679" s="199"/>
      <c r="AB679" s="199"/>
      <c r="AC679" s="199"/>
      <c r="AD679" s="199"/>
      <c r="AE679" s="43"/>
      <c r="AF679" s="199"/>
      <c r="AG679" s="196"/>
      <c r="AH679" s="201"/>
      <c r="AI679" s="201"/>
      <c r="AJ679" s="201"/>
      <c r="AK679" s="43"/>
      <c r="AL679" s="196"/>
      <c r="AM679" s="43"/>
      <c r="AN679" s="43"/>
      <c r="AO679" s="64"/>
      <c r="AP679" s="202"/>
      <c r="AQ679" s="202"/>
      <c r="AR679" s="64"/>
    </row>
    <row r="680" spans="1:44" ht="15.75" customHeight="1" x14ac:dyDescent="0.2">
      <c r="A680" s="43"/>
      <c r="B680" s="43"/>
      <c r="C680" s="43"/>
      <c r="D680" s="43"/>
      <c r="E680" s="43"/>
      <c r="F680" s="43"/>
      <c r="G680" s="194"/>
      <c r="H680" s="194"/>
      <c r="I680" s="194"/>
      <c r="J680" s="196"/>
      <c r="K680" s="196"/>
      <c r="L680" s="196"/>
      <c r="M680" s="196"/>
      <c r="N680" s="196"/>
      <c r="O680" s="197"/>
      <c r="P680" s="197"/>
      <c r="Q680" s="197"/>
      <c r="R680" s="197"/>
      <c r="S680" s="197"/>
      <c r="T680" s="197"/>
      <c r="U680" s="198"/>
      <c r="V680" s="257"/>
      <c r="W680" s="200"/>
      <c r="X680" s="200"/>
      <c r="Y680" s="43"/>
      <c r="Z680" s="199"/>
      <c r="AA680" s="199"/>
      <c r="AB680" s="199"/>
      <c r="AC680" s="199"/>
      <c r="AD680" s="199"/>
      <c r="AE680" s="43"/>
      <c r="AF680" s="199"/>
      <c r="AG680" s="196"/>
      <c r="AH680" s="201"/>
      <c r="AI680" s="201"/>
      <c r="AJ680" s="201"/>
      <c r="AK680" s="43"/>
      <c r="AL680" s="196"/>
      <c r="AM680" s="43"/>
      <c r="AN680" s="43"/>
      <c r="AO680" s="64"/>
      <c r="AP680" s="202"/>
      <c r="AQ680" s="202"/>
      <c r="AR680" s="64"/>
    </row>
    <row r="681" spans="1:44" ht="15.75" customHeight="1" x14ac:dyDescent="0.2">
      <c r="A681" s="43"/>
      <c r="B681" s="43"/>
      <c r="C681" s="43"/>
      <c r="D681" s="43"/>
      <c r="E681" s="43"/>
      <c r="F681" s="43"/>
      <c r="G681" s="194"/>
      <c r="H681" s="194"/>
      <c r="I681" s="194"/>
      <c r="J681" s="196"/>
      <c r="K681" s="196"/>
      <c r="L681" s="196"/>
      <c r="M681" s="196"/>
      <c r="N681" s="196"/>
      <c r="O681" s="197"/>
      <c r="P681" s="197"/>
      <c r="Q681" s="197"/>
      <c r="R681" s="197"/>
      <c r="S681" s="197"/>
      <c r="T681" s="197"/>
      <c r="U681" s="198"/>
      <c r="V681" s="257"/>
      <c r="W681" s="200"/>
      <c r="X681" s="200"/>
      <c r="Y681" s="43"/>
      <c r="Z681" s="199"/>
      <c r="AA681" s="199"/>
      <c r="AB681" s="199"/>
      <c r="AC681" s="199"/>
      <c r="AD681" s="199"/>
      <c r="AE681" s="43"/>
      <c r="AF681" s="199"/>
      <c r="AG681" s="196"/>
      <c r="AH681" s="201"/>
      <c r="AI681" s="201"/>
      <c r="AJ681" s="201"/>
      <c r="AK681" s="43"/>
      <c r="AL681" s="196"/>
      <c r="AM681" s="43"/>
      <c r="AN681" s="43"/>
      <c r="AO681" s="64"/>
      <c r="AP681" s="202"/>
      <c r="AQ681" s="202"/>
      <c r="AR681" s="64"/>
    </row>
    <row r="682" spans="1:44" ht="15.75" customHeight="1" x14ac:dyDescent="0.2">
      <c r="A682" s="43"/>
      <c r="B682" s="43"/>
      <c r="C682" s="43"/>
      <c r="D682" s="43"/>
      <c r="E682" s="43"/>
      <c r="F682" s="43"/>
      <c r="G682" s="194"/>
      <c r="H682" s="194"/>
      <c r="I682" s="194"/>
      <c r="J682" s="196"/>
      <c r="K682" s="196"/>
      <c r="L682" s="196"/>
      <c r="M682" s="196"/>
      <c r="N682" s="196"/>
      <c r="O682" s="197"/>
      <c r="P682" s="197"/>
      <c r="Q682" s="197"/>
      <c r="R682" s="197"/>
      <c r="S682" s="197"/>
      <c r="T682" s="197"/>
      <c r="U682" s="198"/>
      <c r="V682" s="257"/>
      <c r="W682" s="200"/>
      <c r="X682" s="200"/>
      <c r="Y682" s="43"/>
      <c r="Z682" s="199"/>
      <c r="AA682" s="199"/>
      <c r="AB682" s="199"/>
      <c r="AC682" s="199"/>
      <c r="AD682" s="199"/>
      <c r="AE682" s="43"/>
      <c r="AF682" s="199"/>
      <c r="AG682" s="196"/>
      <c r="AH682" s="201"/>
      <c r="AI682" s="201"/>
      <c r="AJ682" s="201"/>
      <c r="AK682" s="43"/>
      <c r="AL682" s="196"/>
      <c r="AM682" s="43"/>
      <c r="AN682" s="43"/>
      <c r="AO682" s="64"/>
      <c r="AP682" s="202"/>
      <c r="AQ682" s="202"/>
      <c r="AR682" s="64"/>
    </row>
    <row r="683" spans="1:44" ht="15.75" customHeight="1" x14ac:dyDescent="0.2">
      <c r="A683" s="43"/>
      <c r="B683" s="43"/>
      <c r="C683" s="43"/>
      <c r="D683" s="43"/>
      <c r="E683" s="43"/>
      <c r="F683" s="43"/>
      <c r="G683" s="194"/>
      <c r="H683" s="194"/>
      <c r="I683" s="194"/>
      <c r="J683" s="196"/>
      <c r="K683" s="196"/>
      <c r="L683" s="196"/>
      <c r="M683" s="196"/>
      <c r="N683" s="196"/>
      <c r="O683" s="197"/>
      <c r="P683" s="197"/>
      <c r="Q683" s="197"/>
      <c r="R683" s="197"/>
      <c r="S683" s="197"/>
      <c r="T683" s="197"/>
      <c r="U683" s="198"/>
      <c r="V683" s="257"/>
      <c r="W683" s="200"/>
      <c r="X683" s="200"/>
      <c r="Y683" s="43"/>
      <c r="Z683" s="199"/>
      <c r="AA683" s="199"/>
      <c r="AB683" s="199"/>
      <c r="AC683" s="199"/>
      <c r="AD683" s="199"/>
      <c r="AE683" s="43"/>
      <c r="AF683" s="199"/>
      <c r="AG683" s="196"/>
      <c r="AH683" s="201"/>
      <c r="AI683" s="201"/>
      <c r="AJ683" s="201"/>
      <c r="AK683" s="43"/>
      <c r="AL683" s="196"/>
      <c r="AM683" s="43"/>
      <c r="AN683" s="43"/>
      <c r="AO683" s="64"/>
      <c r="AP683" s="202"/>
      <c r="AQ683" s="202"/>
      <c r="AR683" s="64"/>
    </row>
    <row r="684" spans="1:44" ht="15.75" customHeight="1" x14ac:dyDescent="0.2">
      <c r="A684" s="43"/>
      <c r="B684" s="43"/>
      <c r="C684" s="43"/>
      <c r="D684" s="43"/>
      <c r="E684" s="43"/>
      <c r="F684" s="43"/>
      <c r="G684" s="194"/>
      <c r="H684" s="194"/>
      <c r="I684" s="194"/>
      <c r="J684" s="196"/>
      <c r="K684" s="196"/>
      <c r="L684" s="196"/>
      <c r="M684" s="196"/>
      <c r="N684" s="196"/>
      <c r="O684" s="197"/>
      <c r="P684" s="197"/>
      <c r="Q684" s="197"/>
      <c r="R684" s="197"/>
      <c r="S684" s="197"/>
      <c r="T684" s="197"/>
      <c r="U684" s="198"/>
      <c r="V684" s="257"/>
      <c r="W684" s="200"/>
      <c r="X684" s="200"/>
      <c r="Y684" s="43"/>
      <c r="Z684" s="199"/>
      <c r="AA684" s="199"/>
      <c r="AB684" s="199"/>
      <c r="AC684" s="199"/>
      <c r="AD684" s="199"/>
      <c r="AE684" s="43"/>
      <c r="AF684" s="199"/>
      <c r="AG684" s="196"/>
      <c r="AH684" s="201"/>
      <c r="AI684" s="201"/>
      <c r="AJ684" s="201"/>
      <c r="AK684" s="43"/>
      <c r="AL684" s="196"/>
      <c r="AM684" s="43"/>
      <c r="AN684" s="43"/>
      <c r="AO684" s="64"/>
      <c r="AP684" s="202"/>
      <c r="AQ684" s="202"/>
      <c r="AR684" s="64"/>
    </row>
    <row r="685" spans="1:44" ht="15.75" customHeight="1" x14ac:dyDescent="0.2">
      <c r="A685" s="43"/>
      <c r="B685" s="43"/>
      <c r="C685" s="43"/>
      <c r="D685" s="43"/>
      <c r="E685" s="43"/>
      <c r="F685" s="43"/>
      <c r="G685" s="194"/>
      <c r="H685" s="194"/>
      <c r="I685" s="194"/>
      <c r="J685" s="196"/>
      <c r="K685" s="196"/>
      <c r="L685" s="196"/>
      <c r="M685" s="196"/>
      <c r="N685" s="196"/>
      <c r="O685" s="197"/>
      <c r="P685" s="197"/>
      <c r="Q685" s="197"/>
      <c r="R685" s="197"/>
      <c r="S685" s="197"/>
      <c r="T685" s="197"/>
      <c r="U685" s="198"/>
      <c r="V685" s="257"/>
      <c r="W685" s="200"/>
      <c r="X685" s="200"/>
      <c r="Y685" s="43"/>
      <c r="Z685" s="199"/>
      <c r="AA685" s="199"/>
      <c r="AB685" s="199"/>
      <c r="AC685" s="199"/>
      <c r="AD685" s="199"/>
      <c r="AE685" s="43"/>
      <c r="AF685" s="199"/>
      <c r="AG685" s="196"/>
      <c r="AH685" s="201"/>
      <c r="AI685" s="201"/>
      <c r="AJ685" s="201"/>
      <c r="AK685" s="43"/>
      <c r="AL685" s="196"/>
      <c r="AM685" s="43"/>
      <c r="AN685" s="43"/>
      <c r="AO685" s="64"/>
      <c r="AP685" s="202"/>
      <c r="AQ685" s="202"/>
      <c r="AR685" s="64"/>
    </row>
    <row r="686" spans="1:44" ht="15.75" customHeight="1" x14ac:dyDescent="0.2">
      <c r="A686" s="43"/>
      <c r="B686" s="43"/>
      <c r="C686" s="43"/>
      <c r="D686" s="43"/>
      <c r="E686" s="43"/>
      <c r="F686" s="43"/>
      <c r="G686" s="194"/>
      <c r="H686" s="194"/>
      <c r="I686" s="194"/>
      <c r="J686" s="196"/>
      <c r="K686" s="196"/>
      <c r="L686" s="196"/>
      <c r="M686" s="196"/>
      <c r="N686" s="196"/>
      <c r="O686" s="197"/>
      <c r="P686" s="197"/>
      <c r="Q686" s="197"/>
      <c r="R686" s="197"/>
      <c r="S686" s="197"/>
      <c r="T686" s="197"/>
      <c r="U686" s="198"/>
      <c r="V686" s="257"/>
      <c r="W686" s="200"/>
      <c r="X686" s="200"/>
      <c r="Y686" s="43"/>
      <c r="Z686" s="199"/>
      <c r="AA686" s="199"/>
      <c r="AB686" s="199"/>
      <c r="AC686" s="199"/>
      <c r="AD686" s="199"/>
      <c r="AE686" s="43"/>
      <c r="AF686" s="199"/>
      <c r="AG686" s="196"/>
      <c r="AH686" s="201"/>
      <c r="AI686" s="201"/>
      <c r="AJ686" s="201"/>
      <c r="AK686" s="43"/>
      <c r="AL686" s="196"/>
      <c r="AM686" s="43"/>
      <c r="AN686" s="43"/>
      <c r="AO686" s="64"/>
      <c r="AP686" s="202"/>
      <c r="AQ686" s="202"/>
      <c r="AR686" s="64"/>
    </row>
    <row r="687" spans="1:44" ht="15.75" customHeight="1" x14ac:dyDescent="0.2">
      <c r="A687" s="43"/>
      <c r="B687" s="43"/>
      <c r="C687" s="43"/>
      <c r="D687" s="43"/>
      <c r="E687" s="43"/>
      <c r="F687" s="43"/>
      <c r="G687" s="194"/>
      <c r="H687" s="194"/>
      <c r="I687" s="194"/>
      <c r="J687" s="196"/>
      <c r="K687" s="196"/>
      <c r="L687" s="196"/>
      <c r="M687" s="196"/>
      <c r="N687" s="196"/>
      <c r="O687" s="197"/>
      <c r="P687" s="197"/>
      <c r="Q687" s="197"/>
      <c r="R687" s="197"/>
      <c r="S687" s="197"/>
      <c r="T687" s="197"/>
      <c r="U687" s="198"/>
      <c r="V687" s="257"/>
      <c r="W687" s="200"/>
      <c r="X687" s="200"/>
      <c r="Y687" s="43"/>
      <c r="Z687" s="199"/>
      <c r="AA687" s="199"/>
      <c r="AB687" s="199"/>
      <c r="AC687" s="199"/>
      <c r="AD687" s="199"/>
      <c r="AE687" s="43"/>
      <c r="AF687" s="199"/>
      <c r="AG687" s="196"/>
      <c r="AH687" s="201"/>
      <c r="AI687" s="201"/>
      <c r="AJ687" s="201"/>
      <c r="AK687" s="43"/>
      <c r="AL687" s="196"/>
      <c r="AM687" s="43"/>
      <c r="AN687" s="43"/>
      <c r="AO687" s="64"/>
      <c r="AP687" s="202"/>
      <c r="AQ687" s="202"/>
      <c r="AR687" s="64"/>
    </row>
    <row r="688" spans="1:44" ht="15.75" customHeight="1" x14ac:dyDescent="0.2">
      <c r="A688" s="43"/>
      <c r="B688" s="43"/>
      <c r="C688" s="43"/>
      <c r="D688" s="43"/>
      <c r="E688" s="43"/>
      <c r="F688" s="43"/>
      <c r="G688" s="194"/>
      <c r="H688" s="194"/>
      <c r="I688" s="194"/>
      <c r="J688" s="196"/>
      <c r="K688" s="196"/>
      <c r="L688" s="196"/>
      <c r="M688" s="196"/>
      <c r="N688" s="196"/>
      <c r="O688" s="197"/>
      <c r="P688" s="197"/>
      <c r="Q688" s="197"/>
      <c r="R688" s="197"/>
      <c r="S688" s="197"/>
      <c r="T688" s="197"/>
      <c r="U688" s="198"/>
      <c r="V688" s="257"/>
      <c r="W688" s="200"/>
      <c r="X688" s="200"/>
      <c r="Y688" s="43"/>
      <c r="Z688" s="199"/>
      <c r="AA688" s="199"/>
      <c r="AB688" s="199"/>
      <c r="AC688" s="199"/>
      <c r="AD688" s="199"/>
      <c r="AE688" s="43"/>
      <c r="AF688" s="199"/>
      <c r="AG688" s="196"/>
      <c r="AH688" s="201"/>
      <c r="AI688" s="201"/>
      <c r="AJ688" s="201"/>
      <c r="AK688" s="43"/>
      <c r="AL688" s="196"/>
      <c r="AM688" s="43"/>
      <c r="AN688" s="43"/>
      <c r="AO688" s="64"/>
      <c r="AP688" s="202"/>
      <c r="AQ688" s="202"/>
      <c r="AR688" s="64"/>
    </row>
    <row r="689" spans="1:44" ht="15.75" customHeight="1" x14ac:dyDescent="0.2">
      <c r="A689" s="43"/>
      <c r="B689" s="43"/>
      <c r="C689" s="43"/>
      <c r="D689" s="43"/>
      <c r="E689" s="43"/>
      <c r="F689" s="43"/>
      <c r="G689" s="194"/>
      <c r="H689" s="194"/>
      <c r="I689" s="194"/>
      <c r="J689" s="196"/>
      <c r="K689" s="196"/>
      <c r="L689" s="196"/>
      <c r="M689" s="196"/>
      <c r="N689" s="196"/>
      <c r="O689" s="197"/>
      <c r="P689" s="197"/>
      <c r="Q689" s="197"/>
      <c r="R689" s="197"/>
      <c r="S689" s="197"/>
      <c r="T689" s="197"/>
      <c r="U689" s="198"/>
      <c r="V689" s="257"/>
      <c r="W689" s="200"/>
      <c r="X689" s="200"/>
      <c r="Y689" s="43"/>
      <c r="Z689" s="199"/>
      <c r="AA689" s="199"/>
      <c r="AB689" s="199"/>
      <c r="AC689" s="199"/>
      <c r="AD689" s="199"/>
      <c r="AE689" s="43"/>
      <c r="AF689" s="199"/>
      <c r="AG689" s="196"/>
      <c r="AH689" s="201"/>
      <c r="AI689" s="201"/>
      <c r="AJ689" s="201"/>
      <c r="AK689" s="43"/>
      <c r="AL689" s="196"/>
      <c r="AM689" s="43"/>
      <c r="AN689" s="43"/>
      <c r="AO689" s="64"/>
      <c r="AP689" s="202"/>
      <c r="AQ689" s="202"/>
      <c r="AR689" s="64"/>
    </row>
    <row r="690" spans="1:44" ht="15.75" customHeight="1" x14ac:dyDescent="0.2">
      <c r="A690" s="43"/>
      <c r="B690" s="43"/>
      <c r="C690" s="43"/>
      <c r="D690" s="43"/>
      <c r="E690" s="43"/>
      <c r="F690" s="43"/>
      <c r="G690" s="194"/>
      <c r="H690" s="194"/>
      <c r="I690" s="194"/>
      <c r="J690" s="196"/>
      <c r="K690" s="196"/>
      <c r="L690" s="196"/>
      <c r="M690" s="196"/>
      <c r="N690" s="196"/>
      <c r="O690" s="197"/>
      <c r="P690" s="197"/>
      <c r="Q690" s="197"/>
      <c r="R690" s="197"/>
      <c r="S690" s="197"/>
      <c r="T690" s="197"/>
      <c r="U690" s="198"/>
      <c r="V690" s="257"/>
      <c r="W690" s="200"/>
      <c r="X690" s="200"/>
      <c r="Y690" s="43"/>
      <c r="Z690" s="199"/>
      <c r="AA690" s="199"/>
      <c r="AB690" s="199"/>
      <c r="AC690" s="199"/>
      <c r="AD690" s="199"/>
      <c r="AE690" s="43"/>
      <c r="AF690" s="199"/>
      <c r="AG690" s="196"/>
      <c r="AH690" s="201"/>
      <c r="AI690" s="201"/>
      <c r="AJ690" s="201"/>
      <c r="AK690" s="43"/>
      <c r="AL690" s="196"/>
      <c r="AM690" s="43"/>
      <c r="AN690" s="43"/>
      <c r="AO690" s="64"/>
      <c r="AP690" s="202"/>
      <c r="AQ690" s="202"/>
      <c r="AR690" s="64"/>
    </row>
    <row r="691" spans="1:44" ht="15.75" customHeight="1" x14ac:dyDescent="0.2">
      <c r="A691" s="43"/>
      <c r="B691" s="43"/>
      <c r="C691" s="43"/>
      <c r="D691" s="43"/>
      <c r="E691" s="43"/>
      <c r="F691" s="43"/>
      <c r="G691" s="194"/>
      <c r="H691" s="194"/>
      <c r="I691" s="194"/>
      <c r="J691" s="196"/>
      <c r="K691" s="196"/>
      <c r="L691" s="196"/>
      <c r="M691" s="196"/>
      <c r="N691" s="196"/>
      <c r="O691" s="197"/>
      <c r="P691" s="197"/>
      <c r="Q691" s="197"/>
      <c r="R691" s="197"/>
      <c r="S691" s="197"/>
      <c r="T691" s="197"/>
      <c r="U691" s="198"/>
      <c r="V691" s="257"/>
      <c r="W691" s="200"/>
      <c r="X691" s="200"/>
      <c r="Y691" s="43"/>
      <c r="Z691" s="199"/>
      <c r="AA691" s="199"/>
      <c r="AB691" s="199"/>
      <c r="AC691" s="199"/>
      <c r="AD691" s="199"/>
      <c r="AE691" s="43"/>
      <c r="AF691" s="199"/>
      <c r="AG691" s="196"/>
      <c r="AH691" s="201"/>
      <c r="AI691" s="201"/>
      <c r="AJ691" s="201"/>
      <c r="AK691" s="43"/>
      <c r="AL691" s="196"/>
      <c r="AM691" s="43"/>
      <c r="AN691" s="43"/>
      <c r="AO691" s="64"/>
      <c r="AP691" s="202"/>
      <c r="AQ691" s="202"/>
      <c r="AR691" s="64"/>
    </row>
    <row r="692" spans="1:44" ht="15.75" customHeight="1" x14ac:dyDescent="0.2">
      <c r="A692" s="43"/>
      <c r="B692" s="43"/>
      <c r="C692" s="43"/>
      <c r="D692" s="43"/>
      <c r="E692" s="43"/>
      <c r="F692" s="43"/>
      <c r="G692" s="194"/>
      <c r="H692" s="194"/>
      <c r="I692" s="194"/>
      <c r="J692" s="196"/>
      <c r="K692" s="196"/>
      <c r="L692" s="196"/>
      <c r="M692" s="196"/>
      <c r="N692" s="196"/>
      <c r="O692" s="197"/>
      <c r="P692" s="197"/>
      <c r="Q692" s="197"/>
      <c r="R692" s="197"/>
      <c r="S692" s="197"/>
      <c r="T692" s="197"/>
      <c r="U692" s="198"/>
      <c r="V692" s="257"/>
      <c r="W692" s="200"/>
      <c r="X692" s="200"/>
      <c r="Y692" s="43"/>
      <c r="Z692" s="199"/>
      <c r="AA692" s="199"/>
      <c r="AB692" s="199"/>
      <c r="AC692" s="199"/>
      <c r="AD692" s="199"/>
      <c r="AE692" s="43"/>
      <c r="AF692" s="199"/>
      <c r="AG692" s="196"/>
      <c r="AH692" s="201"/>
      <c r="AI692" s="201"/>
      <c r="AJ692" s="201"/>
      <c r="AK692" s="43"/>
      <c r="AL692" s="196"/>
      <c r="AM692" s="43"/>
      <c r="AN692" s="43"/>
      <c r="AO692" s="64"/>
      <c r="AP692" s="202"/>
      <c r="AQ692" s="202"/>
      <c r="AR692" s="64"/>
    </row>
    <row r="693" spans="1:44" ht="15.75" customHeight="1" x14ac:dyDescent="0.2">
      <c r="A693" s="43"/>
      <c r="B693" s="43"/>
      <c r="C693" s="43"/>
      <c r="D693" s="43"/>
      <c r="E693" s="43"/>
      <c r="F693" s="43"/>
      <c r="G693" s="194"/>
      <c r="H693" s="194"/>
      <c r="I693" s="194"/>
      <c r="J693" s="196"/>
      <c r="K693" s="196"/>
      <c r="L693" s="196"/>
      <c r="M693" s="196"/>
      <c r="N693" s="196"/>
      <c r="O693" s="197"/>
      <c r="P693" s="197"/>
      <c r="Q693" s="197"/>
      <c r="R693" s="197"/>
      <c r="S693" s="197"/>
      <c r="T693" s="197"/>
      <c r="U693" s="198"/>
      <c r="V693" s="257"/>
      <c r="W693" s="200"/>
      <c r="X693" s="200"/>
      <c r="Y693" s="43"/>
      <c r="Z693" s="199"/>
      <c r="AA693" s="199"/>
      <c r="AB693" s="199"/>
      <c r="AC693" s="199"/>
      <c r="AD693" s="199"/>
      <c r="AE693" s="43"/>
      <c r="AF693" s="199"/>
      <c r="AG693" s="196"/>
      <c r="AH693" s="201"/>
      <c r="AI693" s="201"/>
      <c r="AJ693" s="201"/>
      <c r="AK693" s="43"/>
      <c r="AL693" s="196"/>
      <c r="AM693" s="43"/>
      <c r="AN693" s="43"/>
      <c r="AO693" s="64"/>
      <c r="AP693" s="202"/>
      <c r="AQ693" s="202"/>
      <c r="AR693" s="64"/>
    </row>
    <row r="694" spans="1:44" ht="15.75" customHeight="1" x14ac:dyDescent="0.2">
      <c r="A694" s="43"/>
      <c r="B694" s="43"/>
      <c r="C694" s="43"/>
      <c r="D694" s="43"/>
      <c r="E694" s="43"/>
      <c r="F694" s="43"/>
      <c r="G694" s="194"/>
      <c r="H694" s="194"/>
      <c r="I694" s="194"/>
      <c r="J694" s="196"/>
      <c r="K694" s="196"/>
      <c r="L694" s="196"/>
      <c r="M694" s="196"/>
      <c r="N694" s="196"/>
      <c r="O694" s="197"/>
      <c r="P694" s="197"/>
      <c r="Q694" s="197"/>
      <c r="R694" s="197"/>
      <c r="S694" s="197"/>
      <c r="T694" s="197"/>
      <c r="U694" s="198"/>
      <c r="V694" s="257"/>
      <c r="W694" s="200"/>
      <c r="X694" s="200"/>
      <c r="Y694" s="43"/>
      <c r="Z694" s="199"/>
      <c r="AA694" s="199"/>
      <c r="AB694" s="199"/>
      <c r="AC694" s="199"/>
      <c r="AD694" s="199"/>
      <c r="AE694" s="43"/>
      <c r="AF694" s="199"/>
      <c r="AG694" s="196"/>
      <c r="AH694" s="201"/>
      <c r="AI694" s="201"/>
      <c r="AJ694" s="201"/>
      <c r="AK694" s="43"/>
      <c r="AL694" s="196"/>
      <c r="AM694" s="43"/>
      <c r="AN694" s="43"/>
      <c r="AO694" s="64"/>
      <c r="AP694" s="202"/>
      <c r="AQ694" s="202"/>
      <c r="AR694" s="64"/>
    </row>
    <row r="695" spans="1:44" ht="15.75" customHeight="1" x14ac:dyDescent="0.2">
      <c r="A695" s="43"/>
      <c r="B695" s="43"/>
      <c r="C695" s="43"/>
      <c r="D695" s="43"/>
      <c r="E695" s="43"/>
      <c r="F695" s="43"/>
      <c r="G695" s="194"/>
      <c r="H695" s="194"/>
      <c r="I695" s="194"/>
      <c r="J695" s="196"/>
      <c r="K695" s="196"/>
      <c r="L695" s="196"/>
      <c r="M695" s="196"/>
      <c r="N695" s="196"/>
      <c r="O695" s="197"/>
      <c r="P695" s="197"/>
      <c r="Q695" s="197"/>
      <c r="R695" s="197"/>
      <c r="S695" s="197"/>
      <c r="T695" s="197"/>
      <c r="U695" s="198"/>
      <c r="V695" s="257"/>
      <c r="W695" s="200"/>
      <c r="X695" s="200"/>
      <c r="Y695" s="43"/>
      <c r="Z695" s="199"/>
      <c r="AA695" s="199"/>
      <c r="AB695" s="199"/>
      <c r="AC695" s="199"/>
      <c r="AD695" s="199"/>
      <c r="AE695" s="43"/>
      <c r="AF695" s="199"/>
      <c r="AG695" s="196"/>
      <c r="AH695" s="201"/>
      <c r="AI695" s="201"/>
      <c r="AJ695" s="201"/>
      <c r="AK695" s="43"/>
      <c r="AL695" s="196"/>
      <c r="AM695" s="43"/>
      <c r="AN695" s="43"/>
      <c r="AO695" s="64"/>
      <c r="AP695" s="202"/>
      <c r="AQ695" s="202"/>
      <c r="AR695" s="64"/>
    </row>
    <row r="696" spans="1:44" ht="15.75" customHeight="1" x14ac:dyDescent="0.2">
      <c r="A696" s="43"/>
      <c r="B696" s="43"/>
      <c r="C696" s="43"/>
      <c r="D696" s="43"/>
      <c r="E696" s="43"/>
      <c r="F696" s="43"/>
      <c r="G696" s="194"/>
      <c r="H696" s="194"/>
      <c r="I696" s="194"/>
      <c r="J696" s="196"/>
      <c r="K696" s="196"/>
      <c r="L696" s="196"/>
      <c r="M696" s="196"/>
      <c r="N696" s="196"/>
      <c r="O696" s="197"/>
      <c r="P696" s="197"/>
      <c r="Q696" s="197"/>
      <c r="R696" s="197"/>
      <c r="S696" s="197"/>
      <c r="T696" s="197"/>
      <c r="U696" s="198"/>
      <c r="V696" s="257"/>
      <c r="W696" s="200"/>
      <c r="X696" s="200"/>
      <c r="Y696" s="43"/>
      <c r="Z696" s="199"/>
      <c r="AA696" s="199"/>
      <c r="AB696" s="199"/>
      <c r="AC696" s="199"/>
      <c r="AD696" s="199"/>
      <c r="AE696" s="43"/>
      <c r="AF696" s="199"/>
      <c r="AG696" s="196"/>
      <c r="AH696" s="201"/>
      <c r="AI696" s="201"/>
      <c r="AJ696" s="201"/>
      <c r="AK696" s="43"/>
      <c r="AL696" s="196"/>
      <c r="AM696" s="43"/>
      <c r="AN696" s="43"/>
      <c r="AO696" s="64"/>
      <c r="AP696" s="202"/>
      <c r="AQ696" s="202"/>
      <c r="AR696" s="64"/>
    </row>
    <row r="697" spans="1:44" ht="15.75" customHeight="1" x14ac:dyDescent="0.2">
      <c r="A697" s="43"/>
      <c r="B697" s="43"/>
      <c r="C697" s="43"/>
      <c r="D697" s="43"/>
      <c r="E697" s="43"/>
      <c r="F697" s="43"/>
      <c r="G697" s="194"/>
      <c r="H697" s="194"/>
      <c r="I697" s="194"/>
      <c r="J697" s="196"/>
      <c r="K697" s="196"/>
      <c r="L697" s="196"/>
      <c r="M697" s="196"/>
      <c r="N697" s="196"/>
      <c r="O697" s="197"/>
      <c r="P697" s="197"/>
      <c r="Q697" s="197"/>
      <c r="R697" s="197"/>
      <c r="S697" s="197"/>
      <c r="T697" s="197"/>
      <c r="U697" s="198"/>
      <c r="V697" s="257"/>
      <c r="W697" s="200"/>
      <c r="X697" s="200"/>
      <c r="Y697" s="43"/>
      <c r="Z697" s="199"/>
      <c r="AA697" s="199"/>
      <c r="AB697" s="199"/>
      <c r="AC697" s="199"/>
      <c r="AD697" s="199"/>
      <c r="AE697" s="43"/>
      <c r="AF697" s="199"/>
      <c r="AG697" s="196"/>
      <c r="AH697" s="201"/>
      <c r="AI697" s="201"/>
      <c r="AJ697" s="201"/>
      <c r="AK697" s="43"/>
      <c r="AL697" s="196"/>
      <c r="AM697" s="43"/>
      <c r="AN697" s="43"/>
      <c r="AO697" s="64"/>
      <c r="AP697" s="202"/>
      <c r="AQ697" s="202"/>
      <c r="AR697" s="64"/>
    </row>
    <row r="698" spans="1:44" ht="15.75" customHeight="1" x14ac:dyDescent="0.2">
      <c r="A698" s="43"/>
      <c r="B698" s="43"/>
      <c r="C698" s="43"/>
      <c r="D698" s="43"/>
      <c r="E698" s="43"/>
      <c r="F698" s="43"/>
      <c r="G698" s="194"/>
      <c r="H698" s="194"/>
      <c r="I698" s="194"/>
      <c r="J698" s="196"/>
      <c r="K698" s="196"/>
      <c r="L698" s="196"/>
      <c r="M698" s="196"/>
      <c r="N698" s="196"/>
      <c r="O698" s="197"/>
      <c r="P698" s="197"/>
      <c r="Q698" s="197"/>
      <c r="R698" s="197"/>
      <c r="S698" s="197"/>
      <c r="T698" s="197"/>
      <c r="U698" s="198"/>
      <c r="V698" s="257"/>
      <c r="W698" s="200"/>
      <c r="X698" s="200"/>
      <c r="Y698" s="43"/>
      <c r="Z698" s="199"/>
      <c r="AA698" s="199"/>
      <c r="AB698" s="199"/>
      <c r="AC698" s="199"/>
      <c r="AD698" s="199"/>
      <c r="AE698" s="43"/>
      <c r="AF698" s="199"/>
      <c r="AG698" s="196"/>
      <c r="AH698" s="201"/>
      <c r="AI698" s="201"/>
      <c r="AJ698" s="201"/>
      <c r="AK698" s="43"/>
      <c r="AL698" s="196"/>
      <c r="AM698" s="43"/>
      <c r="AN698" s="43"/>
      <c r="AO698" s="64"/>
      <c r="AP698" s="202"/>
      <c r="AQ698" s="202"/>
      <c r="AR698" s="64"/>
    </row>
    <row r="699" spans="1:44" ht="15.75" customHeight="1" x14ac:dyDescent="0.2">
      <c r="A699" s="43"/>
      <c r="B699" s="43"/>
      <c r="C699" s="43"/>
      <c r="D699" s="43"/>
      <c r="E699" s="43"/>
      <c r="F699" s="43"/>
      <c r="G699" s="194"/>
      <c r="H699" s="194"/>
      <c r="I699" s="194"/>
      <c r="J699" s="196"/>
      <c r="K699" s="196"/>
      <c r="L699" s="196"/>
      <c r="M699" s="196"/>
      <c r="N699" s="196"/>
      <c r="O699" s="197"/>
      <c r="P699" s="197"/>
      <c r="Q699" s="197"/>
      <c r="R699" s="197"/>
      <c r="S699" s="197"/>
      <c r="T699" s="197"/>
      <c r="U699" s="198"/>
      <c r="V699" s="257"/>
      <c r="W699" s="200"/>
      <c r="X699" s="200"/>
      <c r="Y699" s="43"/>
      <c r="Z699" s="199"/>
      <c r="AA699" s="199"/>
      <c r="AB699" s="199"/>
      <c r="AC699" s="199"/>
      <c r="AD699" s="199"/>
      <c r="AE699" s="43"/>
      <c r="AF699" s="199"/>
      <c r="AG699" s="196"/>
      <c r="AH699" s="201"/>
      <c r="AI699" s="201"/>
      <c r="AJ699" s="201"/>
      <c r="AK699" s="43"/>
      <c r="AL699" s="196"/>
      <c r="AM699" s="43"/>
      <c r="AN699" s="43"/>
      <c r="AO699" s="64"/>
      <c r="AP699" s="202"/>
      <c r="AQ699" s="202"/>
      <c r="AR699" s="64"/>
    </row>
    <row r="700" spans="1:44" ht="15.75" customHeight="1" x14ac:dyDescent="0.2">
      <c r="A700" s="43"/>
      <c r="B700" s="43"/>
      <c r="C700" s="43"/>
      <c r="D700" s="43"/>
      <c r="E700" s="43"/>
      <c r="F700" s="43"/>
      <c r="G700" s="194"/>
      <c r="H700" s="194"/>
      <c r="I700" s="194"/>
      <c r="J700" s="196"/>
      <c r="K700" s="196"/>
      <c r="L700" s="196"/>
      <c r="M700" s="196"/>
      <c r="N700" s="196"/>
      <c r="O700" s="197"/>
      <c r="P700" s="197"/>
      <c r="Q700" s="197"/>
      <c r="R700" s="197"/>
      <c r="S700" s="197"/>
      <c r="T700" s="197"/>
      <c r="U700" s="198"/>
      <c r="V700" s="257"/>
      <c r="W700" s="200"/>
      <c r="X700" s="200"/>
      <c r="Y700" s="43"/>
      <c r="Z700" s="199"/>
      <c r="AA700" s="199"/>
      <c r="AB700" s="199"/>
      <c r="AC700" s="199"/>
      <c r="AD700" s="199"/>
      <c r="AE700" s="43"/>
      <c r="AF700" s="199"/>
      <c r="AG700" s="196"/>
      <c r="AH700" s="201"/>
      <c r="AI700" s="201"/>
      <c r="AJ700" s="201"/>
      <c r="AK700" s="43"/>
      <c r="AL700" s="196"/>
      <c r="AM700" s="43"/>
      <c r="AN700" s="43"/>
      <c r="AO700" s="64"/>
      <c r="AP700" s="202"/>
      <c r="AQ700" s="202"/>
      <c r="AR700" s="64"/>
    </row>
    <row r="701" spans="1:44" ht="15.75" customHeight="1" x14ac:dyDescent="0.2">
      <c r="A701" s="43"/>
      <c r="B701" s="43"/>
      <c r="C701" s="43"/>
      <c r="D701" s="43"/>
      <c r="E701" s="43"/>
      <c r="F701" s="43"/>
      <c r="G701" s="194"/>
      <c r="H701" s="194"/>
      <c r="I701" s="194"/>
      <c r="J701" s="196"/>
      <c r="K701" s="196"/>
      <c r="L701" s="196"/>
      <c r="M701" s="196"/>
      <c r="N701" s="196"/>
      <c r="O701" s="197"/>
      <c r="P701" s="197"/>
      <c r="Q701" s="197"/>
      <c r="R701" s="197"/>
      <c r="S701" s="197"/>
      <c r="T701" s="197"/>
      <c r="U701" s="198"/>
      <c r="V701" s="257"/>
      <c r="W701" s="200"/>
      <c r="X701" s="200"/>
      <c r="Y701" s="43"/>
      <c r="Z701" s="199"/>
      <c r="AA701" s="199"/>
      <c r="AB701" s="199"/>
      <c r="AC701" s="199"/>
      <c r="AD701" s="199"/>
      <c r="AE701" s="43"/>
      <c r="AF701" s="199"/>
      <c r="AG701" s="196"/>
      <c r="AH701" s="201"/>
      <c r="AI701" s="201"/>
      <c r="AJ701" s="201"/>
      <c r="AK701" s="43"/>
      <c r="AL701" s="196"/>
      <c r="AM701" s="43"/>
      <c r="AN701" s="43"/>
      <c r="AO701" s="64"/>
      <c r="AP701" s="202"/>
      <c r="AQ701" s="202"/>
      <c r="AR701" s="64"/>
    </row>
    <row r="702" spans="1:44" ht="15.75" customHeight="1" x14ac:dyDescent="0.2">
      <c r="A702" s="43"/>
      <c r="B702" s="43"/>
      <c r="C702" s="43"/>
      <c r="D702" s="43"/>
      <c r="E702" s="43"/>
      <c r="F702" s="43"/>
      <c r="G702" s="194"/>
      <c r="H702" s="194"/>
      <c r="I702" s="194"/>
      <c r="J702" s="196"/>
      <c r="K702" s="196"/>
      <c r="L702" s="196"/>
      <c r="M702" s="196"/>
      <c r="N702" s="196"/>
      <c r="O702" s="197"/>
      <c r="P702" s="197"/>
      <c r="Q702" s="197"/>
      <c r="R702" s="197"/>
      <c r="S702" s="197"/>
      <c r="T702" s="197"/>
      <c r="U702" s="198"/>
      <c r="V702" s="257"/>
      <c r="W702" s="200"/>
      <c r="X702" s="200"/>
      <c r="Y702" s="43"/>
      <c r="Z702" s="199"/>
      <c r="AA702" s="199"/>
      <c r="AB702" s="199"/>
      <c r="AC702" s="199"/>
      <c r="AD702" s="199"/>
      <c r="AE702" s="43"/>
      <c r="AF702" s="199"/>
      <c r="AG702" s="196"/>
      <c r="AH702" s="201"/>
      <c r="AI702" s="201"/>
      <c r="AJ702" s="201"/>
      <c r="AK702" s="43"/>
      <c r="AL702" s="196"/>
      <c r="AM702" s="43"/>
      <c r="AN702" s="43"/>
      <c r="AO702" s="64"/>
      <c r="AP702" s="202"/>
      <c r="AQ702" s="202"/>
      <c r="AR702" s="64"/>
    </row>
    <row r="703" spans="1:44" ht="15.75" customHeight="1" x14ac:dyDescent="0.2">
      <c r="A703" s="43"/>
      <c r="B703" s="43"/>
      <c r="C703" s="43"/>
      <c r="D703" s="43"/>
      <c r="E703" s="43"/>
      <c r="F703" s="43"/>
      <c r="G703" s="194"/>
      <c r="H703" s="194"/>
      <c r="I703" s="194"/>
      <c r="J703" s="196"/>
      <c r="K703" s="196"/>
      <c r="L703" s="196"/>
      <c r="M703" s="196"/>
      <c r="N703" s="196"/>
      <c r="O703" s="197"/>
      <c r="P703" s="197"/>
      <c r="Q703" s="197"/>
      <c r="R703" s="197"/>
      <c r="S703" s="197"/>
      <c r="T703" s="197"/>
      <c r="U703" s="198"/>
      <c r="V703" s="257"/>
      <c r="W703" s="200"/>
      <c r="X703" s="200"/>
      <c r="Y703" s="43"/>
      <c r="Z703" s="199"/>
      <c r="AA703" s="199"/>
      <c r="AB703" s="199"/>
      <c r="AC703" s="199"/>
      <c r="AD703" s="199"/>
      <c r="AE703" s="43"/>
      <c r="AF703" s="199"/>
      <c r="AG703" s="196"/>
      <c r="AH703" s="201"/>
      <c r="AI703" s="201"/>
      <c r="AJ703" s="201"/>
      <c r="AK703" s="43"/>
      <c r="AL703" s="196"/>
      <c r="AM703" s="43"/>
      <c r="AN703" s="43"/>
      <c r="AO703" s="64"/>
      <c r="AP703" s="202"/>
      <c r="AQ703" s="202"/>
      <c r="AR703" s="64"/>
    </row>
    <row r="704" spans="1:44" ht="15.75" customHeight="1" x14ac:dyDescent="0.2">
      <c r="A704" s="43"/>
      <c r="B704" s="43"/>
      <c r="C704" s="43"/>
      <c r="D704" s="43"/>
      <c r="E704" s="43"/>
      <c r="F704" s="43"/>
      <c r="G704" s="194"/>
      <c r="H704" s="194"/>
      <c r="I704" s="194"/>
      <c r="J704" s="196"/>
      <c r="K704" s="196"/>
      <c r="L704" s="196"/>
      <c r="M704" s="196"/>
      <c r="N704" s="196"/>
      <c r="O704" s="197"/>
      <c r="P704" s="197"/>
      <c r="Q704" s="197"/>
      <c r="R704" s="197"/>
      <c r="S704" s="197"/>
      <c r="T704" s="197"/>
      <c r="U704" s="198"/>
      <c r="V704" s="257"/>
      <c r="W704" s="200"/>
      <c r="X704" s="200"/>
      <c r="Y704" s="43"/>
      <c r="Z704" s="199"/>
      <c r="AA704" s="199"/>
      <c r="AB704" s="199"/>
      <c r="AC704" s="199"/>
      <c r="AD704" s="199"/>
      <c r="AE704" s="43"/>
      <c r="AF704" s="199"/>
      <c r="AG704" s="196"/>
      <c r="AH704" s="201"/>
      <c r="AI704" s="201"/>
      <c r="AJ704" s="201"/>
      <c r="AK704" s="43"/>
      <c r="AL704" s="196"/>
      <c r="AM704" s="43"/>
      <c r="AN704" s="43"/>
      <c r="AO704" s="64"/>
      <c r="AP704" s="202"/>
      <c r="AQ704" s="202"/>
      <c r="AR704" s="64"/>
    </row>
    <row r="705" spans="1:44" ht="15.75" customHeight="1" x14ac:dyDescent="0.2">
      <c r="A705" s="43"/>
      <c r="B705" s="43"/>
      <c r="C705" s="43"/>
      <c r="D705" s="43"/>
      <c r="E705" s="43"/>
      <c r="F705" s="43"/>
      <c r="G705" s="194"/>
      <c r="H705" s="194"/>
      <c r="I705" s="194"/>
      <c r="J705" s="196"/>
      <c r="K705" s="196"/>
      <c r="L705" s="196"/>
      <c r="M705" s="196"/>
      <c r="N705" s="196"/>
      <c r="O705" s="197"/>
      <c r="P705" s="197"/>
      <c r="Q705" s="197"/>
      <c r="R705" s="197"/>
      <c r="S705" s="197"/>
      <c r="T705" s="197"/>
      <c r="U705" s="198"/>
      <c r="V705" s="257"/>
      <c r="W705" s="200"/>
      <c r="X705" s="200"/>
      <c r="Y705" s="43"/>
      <c r="Z705" s="199"/>
      <c r="AA705" s="199"/>
      <c r="AB705" s="199"/>
      <c r="AC705" s="199"/>
      <c r="AD705" s="199"/>
      <c r="AE705" s="43"/>
      <c r="AF705" s="199"/>
      <c r="AG705" s="196"/>
      <c r="AH705" s="201"/>
      <c r="AI705" s="201"/>
      <c r="AJ705" s="201"/>
      <c r="AK705" s="43"/>
      <c r="AL705" s="196"/>
      <c r="AM705" s="43"/>
      <c r="AN705" s="43"/>
      <c r="AO705" s="64"/>
      <c r="AP705" s="202"/>
      <c r="AQ705" s="202"/>
      <c r="AR705" s="64"/>
    </row>
    <row r="706" spans="1:44" ht="15.75" customHeight="1" x14ac:dyDescent="0.2">
      <c r="A706" s="43"/>
      <c r="B706" s="43"/>
      <c r="C706" s="43"/>
      <c r="D706" s="43"/>
      <c r="E706" s="43"/>
      <c r="F706" s="43"/>
      <c r="G706" s="194"/>
      <c r="H706" s="194"/>
      <c r="I706" s="194"/>
      <c r="J706" s="196"/>
      <c r="K706" s="196"/>
      <c r="L706" s="196"/>
      <c r="M706" s="196"/>
      <c r="N706" s="196"/>
      <c r="O706" s="197"/>
      <c r="P706" s="197"/>
      <c r="Q706" s="197"/>
      <c r="R706" s="197"/>
      <c r="S706" s="197"/>
      <c r="T706" s="197"/>
      <c r="U706" s="198"/>
      <c r="V706" s="257"/>
      <c r="W706" s="200"/>
      <c r="X706" s="200"/>
      <c r="Y706" s="43"/>
      <c r="Z706" s="199"/>
      <c r="AA706" s="199"/>
      <c r="AB706" s="199"/>
      <c r="AC706" s="199"/>
      <c r="AD706" s="199"/>
      <c r="AE706" s="43"/>
      <c r="AF706" s="199"/>
      <c r="AG706" s="196"/>
      <c r="AH706" s="201"/>
      <c r="AI706" s="201"/>
      <c r="AJ706" s="201"/>
      <c r="AK706" s="43"/>
      <c r="AL706" s="196"/>
      <c r="AM706" s="43"/>
      <c r="AN706" s="43"/>
      <c r="AO706" s="64"/>
      <c r="AP706" s="202"/>
      <c r="AQ706" s="202"/>
      <c r="AR706" s="64"/>
    </row>
    <row r="707" spans="1:44" ht="15.75" customHeight="1" x14ac:dyDescent="0.2">
      <c r="A707" s="43"/>
      <c r="B707" s="43"/>
      <c r="C707" s="43"/>
      <c r="D707" s="43"/>
      <c r="E707" s="43"/>
      <c r="F707" s="43"/>
      <c r="G707" s="194"/>
      <c r="H707" s="194"/>
      <c r="I707" s="194"/>
      <c r="J707" s="196"/>
      <c r="K707" s="196"/>
      <c r="L707" s="196"/>
      <c r="M707" s="196"/>
      <c r="N707" s="196"/>
      <c r="O707" s="197"/>
      <c r="P707" s="197"/>
      <c r="Q707" s="197"/>
      <c r="R707" s="197"/>
      <c r="S707" s="197"/>
      <c r="T707" s="197"/>
      <c r="U707" s="198"/>
      <c r="V707" s="257"/>
      <c r="W707" s="200"/>
      <c r="X707" s="200"/>
      <c r="Y707" s="43"/>
      <c r="Z707" s="199"/>
      <c r="AA707" s="199"/>
      <c r="AB707" s="199"/>
      <c r="AC707" s="199"/>
      <c r="AD707" s="199"/>
      <c r="AE707" s="43"/>
      <c r="AF707" s="199"/>
      <c r="AG707" s="196"/>
      <c r="AH707" s="201"/>
      <c r="AI707" s="201"/>
      <c r="AJ707" s="201"/>
      <c r="AK707" s="43"/>
      <c r="AL707" s="196"/>
      <c r="AM707" s="43"/>
      <c r="AN707" s="43"/>
      <c r="AO707" s="64"/>
      <c r="AP707" s="202"/>
      <c r="AQ707" s="202"/>
      <c r="AR707" s="64"/>
    </row>
    <row r="708" spans="1:44" ht="15.75" customHeight="1" x14ac:dyDescent="0.2">
      <c r="A708" s="43"/>
      <c r="B708" s="43"/>
      <c r="C708" s="43"/>
      <c r="D708" s="43"/>
      <c r="E708" s="43"/>
      <c r="F708" s="43"/>
      <c r="G708" s="194"/>
      <c r="H708" s="194"/>
      <c r="I708" s="194"/>
      <c r="J708" s="196"/>
      <c r="K708" s="196"/>
      <c r="L708" s="196"/>
      <c r="M708" s="196"/>
      <c r="N708" s="196"/>
      <c r="O708" s="197"/>
      <c r="P708" s="197"/>
      <c r="Q708" s="197"/>
      <c r="R708" s="197"/>
      <c r="S708" s="197"/>
      <c r="T708" s="197"/>
      <c r="U708" s="198"/>
      <c r="V708" s="257"/>
      <c r="W708" s="200"/>
      <c r="X708" s="200"/>
      <c r="Y708" s="43"/>
      <c r="Z708" s="199"/>
      <c r="AA708" s="199"/>
      <c r="AB708" s="199"/>
      <c r="AC708" s="199"/>
      <c r="AD708" s="199"/>
      <c r="AE708" s="43"/>
      <c r="AF708" s="199"/>
      <c r="AG708" s="196"/>
      <c r="AH708" s="201"/>
      <c r="AI708" s="201"/>
      <c r="AJ708" s="201"/>
      <c r="AK708" s="43"/>
      <c r="AL708" s="196"/>
      <c r="AM708" s="43"/>
      <c r="AN708" s="43"/>
      <c r="AO708" s="64"/>
      <c r="AP708" s="202"/>
      <c r="AQ708" s="202"/>
      <c r="AR708" s="64"/>
    </row>
    <row r="709" spans="1:44" ht="15.75" customHeight="1" x14ac:dyDescent="0.2">
      <c r="A709" s="43"/>
      <c r="B709" s="43"/>
      <c r="C709" s="43"/>
      <c r="D709" s="43"/>
      <c r="E709" s="43"/>
      <c r="F709" s="43"/>
      <c r="G709" s="194"/>
      <c r="H709" s="194"/>
      <c r="I709" s="194"/>
      <c r="J709" s="196"/>
      <c r="K709" s="196"/>
      <c r="L709" s="196"/>
      <c r="M709" s="196"/>
      <c r="N709" s="196"/>
      <c r="O709" s="197"/>
      <c r="P709" s="197"/>
      <c r="Q709" s="197"/>
      <c r="R709" s="197"/>
      <c r="S709" s="197"/>
      <c r="T709" s="197"/>
      <c r="U709" s="198"/>
      <c r="V709" s="257"/>
      <c r="W709" s="200"/>
      <c r="X709" s="200"/>
      <c r="Y709" s="43"/>
      <c r="Z709" s="199"/>
      <c r="AA709" s="199"/>
      <c r="AB709" s="199"/>
      <c r="AC709" s="199"/>
      <c r="AD709" s="199"/>
      <c r="AE709" s="43"/>
      <c r="AF709" s="199"/>
      <c r="AG709" s="196"/>
      <c r="AH709" s="201"/>
      <c r="AI709" s="201"/>
      <c r="AJ709" s="201"/>
      <c r="AK709" s="43"/>
      <c r="AL709" s="196"/>
      <c r="AM709" s="43"/>
      <c r="AN709" s="43"/>
      <c r="AO709" s="64"/>
      <c r="AP709" s="202"/>
      <c r="AQ709" s="202"/>
      <c r="AR709" s="64"/>
    </row>
    <row r="710" spans="1:44" ht="15.75" customHeight="1" x14ac:dyDescent="0.2">
      <c r="A710" s="43"/>
      <c r="B710" s="43"/>
      <c r="C710" s="43"/>
      <c r="D710" s="43"/>
      <c r="E710" s="43"/>
      <c r="F710" s="43"/>
      <c r="G710" s="194"/>
      <c r="H710" s="194"/>
      <c r="I710" s="194"/>
      <c r="J710" s="196"/>
      <c r="K710" s="196"/>
      <c r="L710" s="196"/>
      <c r="M710" s="196"/>
      <c r="N710" s="196"/>
      <c r="O710" s="197"/>
      <c r="P710" s="197"/>
      <c r="Q710" s="197"/>
      <c r="R710" s="197"/>
      <c r="S710" s="197"/>
      <c r="T710" s="197"/>
      <c r="U710" s="198"/>
      <c r="V710" s="257"/>
      <c r="W710" s="200"/>
      <c r="X710" s="200"/>
      <c r="Y710" s="43"/>
      <c r="Z710" s="199"/>
      <c r="AA710" s="199"/>
      <c r="AB710" s="199"/>
      <c r="AC710" s="199"/>
      <c r="AD710" s="199"/>
      <c r="AE710" s="43"/>
      <c r="AF710" s="199"/>
      <c r="AG710" s="196"/>
      <c r="AH710" s="201"/>
      <c r="AI710" s="201"/>
      <c r="AJ710" s="201"/>
      <c r="AK710" s="43"/>
      <c r="AL710" s="196"/>
      <c r="AM710" s="43"/>
      <c r="AN710" s="43"/>
      <c r="AO710" s="64"/>
      <c r="AP710" s="202"/>
      <c r="AQ710" s="202"/>
      <c r="AR710" s="64"/>
    </row>
    <row r="711" spans="1:44" ht="15.75" customHeight="1" x14ac:dyDescent="0.2">
      <c r="A711" s="43"/>
      <c r="B711" s="43"/>
      <c r="C711" s="43"/>
      <c r="D711" s="43"/>
      <c r="E711" s="43"/>
      <c r="F711" s="43"/>
      <c r="G711" s="194"/>
      <c r="H711" s="194"/>
      <c r="I711" s="194"/>
      <c r="J711" s="196"/>
      <c r="K711" s="196"/>
      <c r="L711" s="196"/>
      <c r="M711" s="196"/>
      <c r="N711" s="196"/>
      <c r="O711" s="197"/>
      <c r="P711" s="197"/>
      <c r="Q711" s="197"/>
      <c r="R711" s="197"/>
      <c r="S711" s="197"/>
      <c r="T711" s="197"/>
      <c r="U711" s="198"/>
      <c r="V711" s="257"/>
      <c r="W711" s="200"/>
      <c r="X711" s="200"/>
      <c r="Y711" s="43"/>
      <c r="Z711" s="199"/>
      <c r="AA711" s="199"/>
      <c r="AB711" s="199"/>
      <c r="AC711" s="199"/>
      <c r="AD711" s="199"/>
      <c r="AE711" s="43"/>
      <c r="AF711" s="199"/>
      <c r="AG711" s="196"/>
      <c r="AH711" s="201"/>
      <c r="AI711" s="201"/>
      <c r="AJ711" s="201"/>
      <c r="AK711" s="43"/>
      <c r="AL711" s="196"/>
      <c r="AM711" s="43"/>
      <c r="AN711" s="43"/>
      <c r="AO711" s="64"/>
      <c r="AP711" s="202"/>
      <c r="AQ711" s="202"/>
      <c r="AR711" s="64"/>
    </row>
    <row r="712" spans="1:44" ht="15.75" customHeight="1" x14ac:dyDescent="0.2">
      <c r="A712" s="43"/>
      <c r="B712" s="43"/>
      <c r="C712" s="43"/>
      <c r="D712" s="43"/>
      <c r="E712" s="43"/>
      <c r="F712" s="43"/>
      <c r="G712" s="194"/>
      <c r="H712" s="194"/>
      <c r="I712" s="194"/>
      <c r="J712" s="196"/>
      <c r="K712" s="196"/>
      <c r="L712" s="196"/>
      <c r="M712" s="196"/>
      <c r="N712" s="196"/>
      <c r="O712" s="197"/>
      <c r="P712" s="197"/>
      <c r="Q712" s="197"/>
      <c r="R712" s="197"/>
      <c r="S712" s="197"/>
      <c r="T712" s="197"/>
      <c r="U712" s="198"/>
      <c r="V712" s="257"/>
      <c r="W712" s="200"/>
      <c r="X712" s="200"/>
      <c r="Y712" s="43"/>
      <c r="Z712" s="199"/>
      <c r="AA712" s="199"/>
      <c r="AB712" s="199"/>
      <c r="AC712" s="199"/>
      <c r="AD712" s="199"/>
      <c r="AE712" s="43"/>
      <c r="AF712" s="199"/>
      <c r="AG712" s="196"/>
      <c r="AH712" s="201"/>
      <c r="AI712" s="201"/>
      <c r="AJ712" s="201"/>
      <c r="AK712" s="43"/>
      <c r="AL712" s="196"/>
      <c r="AM712" s="43"/>
      <c r="AN712" s="43"/>
      <c r="AO712" s="64"/>
      <c r="AP712" s="202"/>
      <c r="AQ712" s="202"/>
      <c r="AR712" s="64"/>
    </row>
    <row r="713" spans="1:44" ht="15.75" customHeight="1" x14ac:dyDescent="0.2">
      <c r="A713" s="43"/>
      <c r="B713" s="43"/>
      <c r="C713" s="43"/>
      <c r="D713" s="43"/>
      <c r="E713" s="43"/>
      <c r="F713" s="43"/>
      <c r="G713" s="194"/>
      <c r="H713" s="194"/>
      <c r="I713" s="194"/>
      <c r="J713" s="196"/>
      <c r="K713" s="196"/>
      <c r="L713" s="196"/>
      <c r="M713" s="196"/>
      <c r="N713" s="196"/>
      <c r="O713" s="197"/>
      <c r="P713" s="197"/>
      <c r="Q713" s="197"/>
      <c r="R713" s="197"/>
      <c r="S713" s="197"/>
      <c r="T713" s="197"/>
      <c r="U713" s="198"/>
      <c r="V713" s="257"/>
      <c r="W713" s="200"/>
      <c r="X713" s="200"/>
      <c r="Y713" s="43"/>
      <c r="Z713" s="199"/>
      <c r="AA713" s="199"/>
      <c r="AB713" s="199"/>
      <c r="AC713" s="199"/>
      <c r="AD713" s="199"/>
      <c r="AE713" s="43"/>
      <c r="AF713" s="199"/>
      <c r="AG713" s="196"/>
      <c r="AH713" s="201"/>
      <c r="AI713" s="201"/>
      <c r="AJ713" s="201"/>
      <c r="AK713" s="43"/>
      <c r="AL713" s="196"/>
      <c r="AM713" s="43"/>
      <c r="AN713" s="43"/>
      <c r="AO713" s="64"/>
      <c r="AP713" s="202"/>
      <c r="AQ713" s="202"/>
      <c r="AR713" s="64"/>
    </row>
    <row r="714" spans="1:44" ht="15.75" customHeight="1" x14ac:dyDescent="0.2">
      <c r="A714" s="43"/>
      <c r="B714" s="43"/>
      <c r="C714" s="43"/>
      <c r="D714" s="43"/>
      <c r="E714" s="43"/>
      <c r="F714" s="43"/>
      <c r="G714" s="194"/>
      <c r="H714" s="194"/>
      <c r="I714" s="194"/>
      <c r="J714" s="196"/>
      <c r="K714" s="196"/>
      <c r="L714" s="196"/>
      <c r="M714" s="196"/>
      <c r="N714" s="196"/>
      <c r="O714" s="197"/>
      <c r="P714" s="197"/>
      <c r="Q714" s="197"/>
      <c r="R714" s="197"/>
      <c r="S714" s="197"/>
      <c r="T714" s="197"/>
      <c r="U714" s="198"/>
      <c r="V714" s="257"/>
      <c r="W714" s="200"/>
      <c r="X714" s="200"/>
      <c r="Y714" s="43"/>
      <c r="Z714" s="199"/>
      <c r="AA714" s="199"/>
      <c r="AB714" s="199"/>
      <c r="AC714" s="199"/>
      <c r="AD714" s="199"/>
      <c r="AE714" s="43"/>
      <c r="AF714" s="199"/>
      <c r="AG714" s="196"/>
      <c r="AH714" s="201"/>
      <c r="AI714" s="201"/>
      <c r="AJ714" s="201"/>
      <c r="AK714" s="43"/>
      <c r="AL714" s="196"/>
      <c r="AM714" s="43"/>
      <c r="AN714" s="43"/>
      <c r="AO714" s="64"/>
      <c r="AP714" s="202"/>
      <c r="AQ714" s="202"/>
      <c r="AR714" s="64"/>
    </row>
    <row r="715" spans="1:44" ht="15.75" customHeight="1" x14ac:dyDescent="0.2">
      <c r="A715" s="43"/>
      <c r="B715" s="43"/>
      <c r="C715" s="43"/>
      <c r="D715" s="43"/>
      <c r="E715" s="43"/>
      <c r="F715" s="43"/>
      <c r="G715" s="194"/>
      <c r="H715" s="194"/>
      <c r="I715" s="194"/>
      <c r="J715" s="196"/>
      <c r="K715" s="196"/>
      <c r="L715" s="196"/>
      <c r="M715" s="196"/>
      <c r="N715" s="196"/>
      <c r="O715" s="197"/>
      <c r="P715" s="197"/>
      <c r="Q715" s="197"/>
      <c r="R715" s="197"/>
      <c r="S715" s="197"/>
      <c r="T715" s="197"/>
      <c r="U715" s="198"/>
      <c r="V715" s="257"/>
      <c r="W715" s="200"/>
      <c r="X715" s="200"/>
      <c r="Y715" s="43"/>
      <c r="Z715" s="199"/>
      <c r="AA715" s="199"/>
      <c r="AB715" s="199"/>
      <c r="AC715" s="199"/>
      <c r="AD715" s="199"/>
      <c r="AE715" s="43"/>
      <c r="AF715" s="199"/>
      <c r="AG715" s="196"/>
      <c r="AH715" s="201"/>
      <c r="AI715" s="201"/>
      <c r="AJ715" s="201"/>
      <c r="AK715" s="43"/>
      <c r="AL715" s="196"/>
      <c r="AM715" s="43"/>
      <c r="AN715" s="43"/>
      <c r="AO715" s="64"/>
      <c r="AP715" s="202"/>
      <c r="AQ715" s="202"/>
      <c r="AR715" s="64"/>
    </row>
    <row r="716" spans="1:44" ht="15.75" customHeight="1" x14ac:dyDescent="0.2">
      <c r="A716" s="43"/>
      <c r="B716" s="43"/>
      <c r="C716" s="43"/>
      <c r="D716" s="43"/>
      <c r="E716" s="43"/>
      <c r="F716" s="43"/>
      <c r="G716" s="194"/>
      <c r="H716" s="194"/>
      <c r="I716" s="194"/>
      <c r="J716" s="196"/>
      <c r="K716" s="196"/>
      <c r="L716" s="196"/>
      <c r="M716" s="196"/>
      <c r="N716" s="196"/>
      <c r="O716" s="197"/>
      <c r="P716" s="197"/>
      <c r="Q716" s="197"/>
      <c r="R716" s="197"/>
      <c r="S716" s="197"/>
      <c r="T716" s="197"/>
      <c r="U716" s="198"/>
      <c r="V716" s="257"/>
      <c r="W716" s="200"/>
      <c r="X716" s="200"/>
      <c r="Y716" s="43"/>
      <c r="Z716" s="199"/>
      <c r="AA716" s="199"/>
      <c r="AB716" s="199"/>
      <c r="AC716" s="199"/>
      <c r="AD716" s="199"/>
      <c r="AE716" s="43"/>
      <c r="AF716" s="199"/>
      <c r="AG716" s="196"/>
      <c r="AH716" s="201"/>
      <c r="AI716" s="201"/>
      <c r="AJ716" s="201"/>
      <c r="AK716" s="43"/>
      <c r="AL716" s="196"/>
      <c r="AM716" s="43"/>
      <c r="AN716" s="43"/>
      <c r="AO716" s="64"/>
      <c r="AP716" s="202"/>
      <c r="AQ716" s="202"/>
      <c r="AR716" s="64"/>
    </row>
    <row r="717" spans="1:44" ht="15.75" customHeight="1" x14ac:dyDescent="0.2">
      <c r="A717" s="43"/>
      <c r="B717" s="43"/>
      <c r="C717" s="43"/>
      <c r="D717" s="43"/>
      <c r="E717" s="43"/>
      <c r="F717" s="43"/>
      <c r="G717" s="194"/>
      <c r="H717" s="194"/>
      <c r="I717" s="194"/>
      <c r="J717" s="196"/>
      <c r="K717" s="196"/>
      <c r="L717" s="196"/>
      <c r="M717" s="196"/>
      <c r="N717" s="196"/>
      <c r="O717" s="197"/>
      <c r="P717" s="197"/>
      <c r="Q717" s="197"/>
      <c r="R717" s="197"/>
      <c r="S717" s="197"/>
      <c r="T717" s="197"/>
      <c r="U717" s="198"/>
      <c r="V717" s="257"/>
      <c r="W717" s="200"/>
      <c r="X717" s="200"/>
      <c r="Y717" s="43"/>
      <c r="Z717" s="199"/>
      <c r="AA717" s="199"/>
      <c r="AB717" s="199"/>
      <c r="AC717" s="199"/>
      <c r="AD717" s="199"/>
      <c r="AE717" s="43"/>
      <c r="AF717" s="199"/>
      <c r="AG717" s="196"/>
      <c r="AH717" s="201"/>
      <c r="AI717" s="201"/>
      <c r="AJ717" s="201"/>
      <c r="AK717" s="43"/>
      <c r="AL717" s="196"/>
      <c r="AM717" s="43"/>
      <c r="AN717" s="43"/>
      <c r="AO717" s="64"/>
      <c r="AP717" s="202"/>
      <c r="AQ717" s="202"/>
      <c r="AR717" s="64"/>
    </row>
    <row r="718" spans="1:44" ht="15.75" customHeight="1" x14ac:dyDescent="0.2">
      <c r="A718" s="43"/>
      <c r="B718" s="43"/>
      <c r="C718" s="43"/>
      <c r="D718" s="43"/>
      <c r="E718" s="43"/>
      <c r="F718" s="43"/>
      <c r="G718" s="194"/>
      <c r="H718" s="194"/>
      <c r="I718" s="194"/>
      <c r="J718" s="196"/>
      <c r="K718" s="196"/>
      <c r="L718" s="196"/>
      <c r="M718" s="196"/>
      <c r="N718" s="196"/>
      <c r="O718" s="197"/>
      <c r="P718" s="197"/>
      <c r="Q718" s="197"/>
      <c r="R718" s="197"/>
      <c r="S718" s="197"/>
      <c r="T718" s="197"/>
      <c r="U718" s="198"/>
      <c r="V718" s="257"/>
      <c r="W718" s="200"/>
      <c r="X718" s="200"/>
      <c r="Y718" s="43"/>
      <c r="Z718" s="199"/>
      <c r="AA718" s="199"/>
      <c r="AB718" s="199"/>
      <c r="AC718" s="199"/>
      <c r="AD718" s="199"/>
      <c r="AE718" s="43"/>
      <c r="AF718" s="199"/>
      <c r="AG718" s="196"/>
      <c r="AH718" s="201"/>
      <c r="AI718" s="201"/>
      <c r="AJ718" s="201"/>
      <c r="AK718" s="43"/>
      <c r="AL718" s="196"/>
      <c r="AM718" s="43"/>
      <c r="AN718" s="43"/>
      <c r="AO718" s="64"/>
      <c r="AP718" s="202"/>
      <c r="AQ718" s="202"/>
      <c r="AR718" s="64"/>
    </row>
    <row r="719" spans="1:44" ht="15.75" customHeight="1" x14ac:dyDescent="0.2">
      <c r="A719" s="43"/>
      <c r="B719" s="43"/>
      <c r="C719" s="43"/>
      <c r="D719" s="43"/>
      <c r="E719" s="43"/>
      <c r="F719" s="43"/>
      <c r="G719" s="194"/>
      <c r="H719" s="194"/>
      <c r="I719" s="194"/>
      <c r="J719" s="196"/>
      <c r="K719" s="196"/>
      <c r="L719" s="196"/>
      <c r="M719" s="196"/>
      <c r="N719" s="196"/>
      <c r="O719" s="197"/>
      <c r="P719" s="197"/>
      <c r="Q719" s="197"/>
      <c r="R719" s="197"/>
      <c r="S719" s="197"/>
      <c r="T719" s="197"/>
      <c r="U719" s="198"/>
      <c r="V719" s="257"/>
      <c r="W719" s="200"/>
      <c r="X719" s="200"/>
      <c r="Y719" s="43"/>
      <c r="Z719" s="199"/>
      <c r="AA719" s="199"/>
      <c r="AB719" s="199"/>
      <c r="AC719" s="199"/>
      <c r="AD719" s="199"/>
      <c r="AE719" s="43"/>
      <c r="AF719" s="199"/>
      <c r="AG719" s="196"/>
      <c r="AH719" s="201"/>
      <c r="AI719" s="201"/>
      <c r="AJ719" s="201"/>
      <c r="AK719" s="43"/>
      <c r="AL719" s="196"/>
      <c r="AM719" s="43"/>
      <c r="AN719" s="43"/>
      <c r="AO719" s="64"/>
      <c r="AP719" s="202"/>
      <c r="AQ719" s="202"/>
      <c r="AR719" s="64"/>
    </row>
    <row r="720" spans="1:44" ht="15.75" customHeight="1" x14ac:dyDescent="0.2">
      <c r="A720" s="43"/>
      <c r="B720" s="43"/>
      <c r="C720" s="43"/>
      <c r="D720" s="43"/>
      <c r="E720" s="43"/>
      <c r="F720" s="43"/>
      <c r="G720" s="194"/>
      <c r="H720" s="194"/>
      <c r="I720" s="194"/>
      <c r="J720" s="196"/>
      <c r="K720" s="196"/>
      <c r="L720" s="196"/>
      <c r="M720" s="196"/>
      <c r="N720" s="196"/>
      <c r="O720" s="197"/>
      <c r="P720" s="197"/>
      <c r="Q720" s="197"/>
      <c r="R720" s="197"/>
      <c r="S720" s="197"/>
      <c r="T720" s="197"/>
      <c r="U720" s="198"/>
      <c r="V720" s="257"/>
      <c r="W720" s="200"/>
      <c r="X720" s="200"/>
      <c r="Y720" s="43"/>
      <c r="Z720" s="199"/>
      <c r="AA720" s="199"/>
      <c r="AB720" s="199"/>
      <c r="AC720" s="199"/>
      <c r="AD720" s="199"/>
      <c r="AE720" s="43"/>
      <c r="AF720" s="199"/>
      <c r="AG720" s="196"/>
      <c r="AH720" s="201"/>
      <c r="AI720" s="201"/>
      <c r="AJ720" s="201"/>
      <c r="AK720" s="43"/>
      <c r="AL720" s="196"/>
      <c r="AM720" s="43"/>
      <c r="AN720" s="43"/>
      <c r="AO720" s="64"/>
      <c r="AP720" s="202"/>
      <c r="AQ720" s="202"/>
      <c r="AR720" s="64"/>
    </row>
    <row r="721" spans="1:44" ht="15.75" customHeight="1" x14ac:dyDescent="0.2">
      <c r="A721" s="43"/>
      <c r="B721" s="43"/>
      <c r="C721" s="43"/>
      <c r="D721" s="43"/>
      <c r="E721" s="43"/>
      <c r="F721" s="43"/>
      <c r="G721" s="194"/>
      <c r="H721" s="194"/>
      <c r="I721" s="194"/>
      <c r="J721" s="196"/>
      <c r="K721" s="196"/>
      <c r="L721" s="196"/>
      <c r="M721" s="196"/>
      <c r="N721" s="196"/>
      <c r="O721" s="197"/>
      <c r="P721" s="197"/>
      <c r="Q721" s="197"/>
      <c r="R721" s="197"/>
      <c r="S721" s="197"/>
      <c r="T721" s="197"/>
      <c r="U721" s="198"/>
      <c r="V721" s="257"/>
      <c r="W721" s="200"/>
      <c r="X721" s="200"/>
      <c r="Y721" s="43"/>
      <c r="Z721" s="199"/>
      <c r="AA721" s="199"/>
      <c r="AB721" s="199"/>
      <c r="AC721" s="199"/>
      <c r="AD721" s="199"/>
      <c r="AE721" s="43"/>
      <c r="AF721" s="199"/>
      <c r="AG721" s="196"/>
      <c r="AH721" s="201"/>
      <c r="AI721" s="201"/>
      <c r="AJ721" s="201"/>
      <c r="AK721" s="43"/>
      <c r="AL721" s="196"/>
      <c r="AM721" s="43"/>
      <c r="AN721" s="43"/>
      <c r="AO721" s="64"/>
      <c r="AP721" s="202"/>
      <c r="AQ721" s="202"/>
      <c r="AR721" s="64"/>
    </row>
    <row r="722" spans="1:44" ht="15.75" customHeight="1" x14ac:dyDescent="0.2">
      <c r="A722" s="43"/>
      <c r="B722" s="43"/>
      <c r="C722" s="43"/>
      <c r="D722" s="43"/>
      <c r="E722" s="43"/>
      <c r="F722" s="43"/>
      <c r="G722" s="194"/>
      <c r="H722" s="194"/>
      <c r="I722" s="194"/>
      <c r="J722" s="196"/>
      <c r="K722" s="196"/>
      <c r="L722" s="196"/>
      <c r="M722" s="196"/>
      <c r="N722" s="196"/>
      <c r="O722" s="197"/>
      <c r="P722" s="197"/>
      <c r="Q722" s="197"/>
      <c r="R722" s="197"/>
      <c r="S722" s="197"/>
      <c r="T722" s="197"/>
      <c r="U722" s="198"/>
      <c r="V722" s="257"/>
      <c r="W722" s="200"/>
      <c r="X722" s="200"/>
      <c r="Y722" s="43"/>
      <c r="Z722" s="199"/>
      <c r="AA722" s="199"/>
      <c r="AB722" s="199"/>
      <c r="AC722" s="199"/>
      <c r="AD722" s="199"/>
      <c r="AE722" s="43"/>
      <c r="AF722" s="199"/>
      <c r="AG722" s="196"/>
      <c r="AH722" s="201"/>
      <c r="AI722" s="201"/>
      <c r="AJ722" s="201"/>
      <c r="AK722" s="43"/>
      <c r="AL722" s="196"/>
      <c r="AM722" s="43"/>
      <c r="AN722" s="43"/>
      <c r="AO722" s="64"/>
      <c r="AP722" s="202"/>
      <c r="AQ722" s="202"/>
      <c r="AR722" s="64"/>
    </row>
    <row r="723" spans="1:44" ht="15.75" customHeight="1" x14ac:dyDescent="0.2">
      <c r="A723" s="43"/>
      <c r="B723" s="43"/>
      <c r="C723" s="43"/>
      <c r="D723" s="43"/>
      <c r="E723" s="43"/>
      <c r="F723" s="43"/>
      <c r="G723" s="194"/>
      <c r="H723" s="194"/>
      <c r="I723" s="194"/>
      <c r="J723" s="196"/>
      <c r="K723" s="196"/>
      <c r="L723" s="196"/>
      <c r="M723" s="196"/>
      <c r="N723" s="196"/>
      <c r="O723" s="197"/>
      <c r="P723" s="197"/>
      <c r="Q723" s="197"/>
      <c r="R723" s="197"/>
      <c r="S723" s="197"/>
      <c r="T723" s="197"/>
      <c r="U723" s="198"/>
      <c r="V723" s="257"/>
      <c r="W723" s="200"/>
      <c r="X723" s="200"/>
      <c r="Y723" s="43"/>
      <c r="Z723" s="199"/>
      <c r="AA723" s="199"/>
      <c r="AB723" s="199"/>
      <c r="AC723" s="199"/>
      <c r="AD723" s="199"/>
      <c r="AE723" s="43"/>
      <c r="AF723" s="199"/>
      <c r="AG723" s="196"/>
      <c r="AH723" s="201"/>
      <c r="AI723" s="201"/>
      <c r="AJ723" s="201"/>
      <c r="AK723" s="43"/>
      <c r="AL723" s="196"/>
      <c r="AM723" s="43"/>
      <c r="AN723" s="43"/>
      <c r="AO723" s="64"/>
      <c r="AP723" s="202"/>
      <c r="AQ723" s="202"/>
      <c r="AR723" s="64"/>
    </row>
    <row r="724" spans="1:44" ht="15.75" customHeight="1" x14ac:dyDescent="0.2">
      <c r="A724" s="43"/>
      <c r="B724" s="43"/>
      <c r="C724" s="43"/>
      <c r="D724" s="43"/>
      <c r="E724" s="43"/>
      <c r="F724" s="43"/>
      <c r="G724" s="194"/>
      <c r="H724" s="194"/>
      <c r="I724" s="194"/>
      <c r="J724" s="196"/>
      <c r="K724" s="196"/>
      <c r="L724" s="196"/>
      <c r="M724" s="196"/>
      <c r="N724" s="196"/>
      <c r="O724" s="197"/>
      <c r="P724" s="197"/>
      <c r="Q724" s="197"/>
      <c r="R724" s="197"/>
      <c r="S724" s="197"/>
      <c r="T724" s="197"/>
      <c r="U724" s="198"/>
      <c r="V724" s="257"/>
      <c r="W724" s="200"/>
      <c r="X724" s="200"/>
      <c r="Y724" s="43"/>
      <c r="Z724" s="199"/>
      <c r="AA724" s="199"/>
      <c r="AB724" s="199"/>
      <c r="AC724" s="199"/>
      <c r="AD724" s="199"/>
      <c r="AE724" s="43"/>
      <c r="AF724" s="199"/>
      <c r="AG724" s="196"/>
      <c r="AH724" s="201"/>
      <c r="AI724" s="201"/>
      <c r="AJ724" s="201"/>
      <c r="AK724" s="43"/>
      <c r="AL724" s="196"/>
      <c r="AM724" s="43"/>
      <c r="AN724" s="43"/>
      <c r="AO724" s="64"/>
      <c r="AP724" s="202"/>
      <c r="AQ724" s="202"/>
      <c r="AR724" s="64"/>
    </row>
    <row r="725" spans="1:44" ht="15.75" customHeight="1" x14ac:dyDescent="0.2">
      <c r="A725" s="43"/>
      <c r="B725" s="43"/>
      <c r="C725" s="43"/>
      <c r="D725" s="43"/>
      <c r="E725" s="43"/>
      <c r="F725" s="43"/>
      <c r="G725" s="194"/>
      <c r="H725" s="194"/>
      <c r="I725" s="194"/>
      <c r="J725" s="196"/>
      <c r="K725" s="196"/>
      <c r="L725" s="196"/>
      <c r="M725" s="196"/>
      <c r="N725" s="196"/>
      <c r="O725" s="197"/>
      <c r="P725" s="197"/>
      <c r="Q725" s="197"/>
      <c r="R725" s="197"/>
      <c r="S725" s="197"/>
      <c r="T725" s="197"/>
      <c r="U725" s="198"/>
      <c r="V725" s="257"/>
      <c r="W725" s="200"/>
      <c r="X725" s="200"/>
      <c r="Y725" s="43"/>
      <c r="Z725" s="199"/>
      <c r="AA725" s="199"/>
      <c r="AB725" s="199"/>
      <c r="AC725" s="199"/>
      <c r="AD725" s="199"/>
      <c r="AE725" s="43"/>
      <c r="AF725" s="199"/>
      <c r="AG725" s="196"/>
      <c r="AH725" s="201"/>
      <c r="AI725" s="201"/>
      <c r="AJ725" s="201"/>
      <c r="AK725" s="43"/>
      <c r="AL725" s="196"/>
      <c r="AM725" s="43"/>
      <c r="AN725" s="43"/>
      <c r="AO725" s="64"/>
      <c r="AP725" s="202"/>
      <c r="AQ725" s="202"/>
      <c r="AR725" s="64"/>
    </row>
    <row r="726" spans="1:44" ht="15.75" customHeight="1" x14ac:dyDescent="0.2">
      <c r="A726" s="43"/>
      <c r="B726" s="43"/>
      <c r="C726" s="43"/>
      <c r="D726" s="43"/>
      <c r="E726" s="43"/>
      <c r="F726" s="43"/>
      <c r="G726" s="194"/>
      <c r="H726" s="194"/>
      <c r="I726" s="194"/>
      <c r="J726" s="196"/>
      <c r="K726" s="196"/>
      <c r="L726" s="196"/>
      <c r="M726" s="196"/>
      <c r="N726" s="196"/>
      <c r="O726" s="197"/>
      <c r="P726" s="197"/>
      <c r="Q726" s="197"/>
      <c r="R726" s="197"/>
      <c r="S726" s="197"/>
      <c r="T726" s="197"/>
      <c r="U726" s="198"/>
      <c r="V726" s="257"/>
      <c r="W726" s="200"/>
      <c r="X726" s="200"/>
      <c r="Y726" s="43"/>
      <c r="Z726" s="199"/>
      <c r="AA726" s="199"/>
      <c r="AB726" s="199"/>
      <c r="AC726" s="199"/>
      <c r="AD726" s="199"/>
      <c r="AE726" s="43"/>
      <c r="AF726" s="199"/>
      <c r="AG726" s="196"/>
      <c r="AH726" s="201"/>
      <c r="AI726" s="201"/>
      <c r="AJ726" s="201"/>
      <c r="AK726" s="43"/>
      <c r="AL726" s="196"/>
      <c r="AM726" s="43"/>
      <c r="AN726" s="43"/>
      <c r="AO726" s="64"/>
      <c r="AP726" s="202"/>
      <c r="AQ726" s="202"/>
      <c r="AR726" s="64"/>
    </row>
    <row r="727" spans="1:44" ht="15.75" customHeight="1" x14ac:dyDescent="0.2">
      <c r="A727" s="43"/>
      <c r="B727" s="43"/>
      <c r="C727" s="43"/>
      <c r="D727" s="43"/>
      <c r="E727" s="43"/>
      <c r="F727" s="43"/>
      <c r="G727" s="194"/>
      <c r="H727" s="194"/>
      <c r="I727" s="194"/>
      <c r="J727" s="196"/>
      <c r="K727" s="196"/>
      <c r="L727" s="196"/>
      <c r="M727" s="196"/>
      <c r="N727" s="196"/>
      <c r="O727" s="197"/>
      <c r="P727" s="197"/>
      <c r="Q727" s="197"/>
      <c r="R727" s="197"/>
      <c r="S727" s="197"/>
      <c r="T727" s="197"/>
      <c r="U727" s="198"/>
      <c r="V727" s="257"/>
      <c r="W727" s="200"/>
      <c r="X727" s="200"/>
      <c r="Y727" s="43"/>
      <c r="Z727" s="199"/>
      <c r="AA727" s="199"/>
      <c r="AB727" s="199"/>
      <c r="AC727" s="199"/>
      <c r="AD727" s="199"/>
      <c r="AE727" s="43"/>
      <c r="AF727" s="199"/>
      <c r="AG727" s="196"/>
      <c r="AH727" s="201"/>
      <c r="AI727" s="201"/>
      <c r="AJ727" s="201"/>
      <c r="AK727" s="43"/>
      <c r="AL727" s="196"/>
      <c r="AM727" s="43"/>
      <c r="AN727" s="43"/>
      <c r="AO727" s="64"/>
      <c r="AP727" s="202"/>
      <c r="AQ727" s="202"/>
      <c r="AR727" s="64"/>
    </row>
    <row r="728" spans="1:44" ht="15.75" customHeight="1" x14ac:dyDescent="0.2">
      <c r="A728" s="43"/>
      <c r="B728" s="43"/>
      <c r="C728" s="43"/>
      <c r="D728" s="43"/>
      <c r="E728" s="43"/>
      <c r="F728" s="43"/>
      <c r="G728" s="194"/>
      <c r="H728" s="194"/>
      <c r="I728" s="194"/>
      <c r="J728" s="196"/>
      <c r="K728" s="196"/>
      <c r="L728" s="196"/>
      <c r="M728" s="196"/>
      <c r="N728" s="196"/>
      <c r="O728" s="197"/>
      <c r="P728" s="197"/>
      <c r="Q728" s="197"/>
      <c r="R728" s="197"/>
      <c r="S728" s="197"/>
      <c r="T728" s="197"/>
      <c r="U728" s="198"/>
      <c r="V728" s="257"/>
      <c r="W728" s="200"/>
      <c r="X728" s="200"/>
      <c r="Y728" s="43"/>
      <c r="Z728" s="199"/>
      <c r="AA728" s="199"/>
      <c r="AB728" s="199"/>
      <c r="AC728" s="199"/>
      <c r="AD728" s="199"/>
      <c r="AE728" s="43"/>
      <c r="AF728" s="199"/>
      <c r="AG728" s="196"/>
      <c r="AH728" s="201"/>
      <c r="AI728" s="201"/>
      <c r="AJ728" s="201"/>
      <c r="AK728" s="43"/>
      <c r="AL728" s="196"/>
      <c r="AM728" s="43"/>
      <c r="AN728" s="43"/>
      <c r="AO728" s="64"/>
      <c r="AP728" s="202"/>
      <c r="AQ728" s="202"/>
      <c r="AR728" s="64"/>
    </row>
    <row r="729" spans="1:44" ht="15.75" customHeight="1" x14ac:dyDescent="0.2">
      <c r="A729" s="43"/>
      <c r="B729" s="43"/>
      <c r="C729" s="43"/>
      <c r="D729" s="43"/>
      <c r="E729" s="43"/>
      <c r="F729" s="43"/>
      <c r="G729" s="194"/>
      <c r="H729" s="194"/>
      <c r="I729" s="194"/>
      <c r="J729" s="196"/>
      <c r="K729" s="196"/>
      <c r="L729" s="196"/>
      <c r="M729" s="196"/>
      <c r="N729" s="196"/>
      <c r="O729" s="197"/>
      <c r="P729" s="197"/>
      <c r="Q729" s="197"/>
      <c r="R729" s="197"/>
      <c r="S729" s="197"/>
      <c r="T729" s="197"/>
      <c r="U729" s="198"/>
      <c r="V729" s="257"/>
      <c r="W729" s="200"/>
      <c r="X729" s="200"/>
      <c r="Y729" s="43"/>
      <c r="Z729" s="199"/>
      <c r="AA729" s="199"/>
      <c r="AB729" s="199"/>
      <c r="AC729" s="199"/>
      <c r="AD729" s="199"/>
      <c r="AE729" s="43"/>
      <c r="AF729" s="199"/>
      <c r="AG729" s="196"/>
      <c r="AH729" s="201"/>
      <c r="AI729" s="201"/>
      <c r="AJ729" s="201"/>
      <c r="AK729" s="43"/>
      <c r="AL729" s="196"/>
      <c r="AM729" s="43"/>
      <c r="AN729" s="43"/>
      <c r="AO729" s="64"/>
      <c r="AP729" s="202"/>
      <c r="AQ729" s="202"/>
      <c r="AR729" s="64"/>
    </row>
    <row r="730" spans="1:44" ht="15.75" customHeight="1" x14ac:dyDescent="0.2">
      <c r="A730" s="43"/>
      <c r="B730" s="43"/>
      <c r="C730" s="43"/>
      <c r="D730" s="43"/>
      <c r="E730" s="43"/>
      <c r="F730" s="43"/>
      <c r="G730" s="194"/>
      <c r="H730" s="194"/>
      <c r="I730" s="194"/>
      <c r="J730" s="196"/>
      <c r="K730" s="196"/>
      <c r="L730" s="196"/>
      <c r="M730" s="196"/>
      <c r="N730" s="196"/>
      <c r="O730" s="197"/>
      <c r="P730" s="197"/>
      <c r="Q730" s="197"/>
      <c r="R730" s="197"/>
      <c r="S730" s="197"/>
      <c r="T730" s="197"/>
      <c r="U730" s="198"/>
      <c r="V730" s="257"/>
      <c r="W730" s="200"/>
      <c r="X730" s="200"/>
      <c r="Y730" s="43"/>
      <c r="Z730" s="199"/>
      <c r="AA730" s="199"/>
      <c r="AB730" s="199"/>
      <c r="AC730" s="199"/>
      <c r="AD730" s="199"/>
      <c r="AE730" s="43"/>
      <c r="AF730" s="199"/>
      <c r="AG730" s="196"/>
      <c r="AH730" s="201"/>
      <c r="AI730" s="201"/>
      <c r="AJ730" s="201"/>
      <c r="AK730" s="43"/>
      <c r="AL730" s="196"/>
      <c r="AM730" s="43"/>
      <c r="AN730" s="43"/>
      <c r="AO730" s="64"/>
      <c r="AP730" s="202"/>
      <c r="AQ730" s="202"/>
      <c r="AR730" s="64"/>
    </row>
    <row r="731" spans="1:44" ht="15.75" customHeight="1" x14ac:dyDescent="0.2">
      <c r="A731" s="43"/>
      <c r="B731" s="43"/>
      <c r="C731" s="43"/>
      <c r="D731" s="43"/>
      <c r="E731" s="43"/>
      <c r="F731" s="43"/>
      <c r="G731" s="194"/>
      <c r="H731" s="194"/>
      <c r="I731" s="194"/>
      <c r="J731" s="196"/>
      <c r="K731" s="196"/>
      <c r="L731" s="196"/>
      <c r="M731" s="196"/>
      <c r="N731" s="196"/>
      <c r="O731" s="197"/>
      <c r="P731" s="197"/>
      <c r="Q731" s="197"/>
      <c r="R731" s="197"/>
      <c r="S731" s="197"/>
      <c r="T731" s="197"/>
      <c r="U731" s="198"/>
      <c r="V731" s="257"/>
      <c r="W731" s="200"/>
      <c r="X731" s="200"/>
      <c r="Y731" s="43"/>
      <c r="Z731" s="199"/>
      <c r="AA731" s="199"/>
      <c r="AB731" s="199"/>
      <c r="AC731" s="199"/>
      <c r="AD731" s="199"/>
      <c r="AE731" s="43"/>
      <c r="AF731" s="199"/>
      <c r="AG731" s="196"/>
      <c r="AH731" s="201"/>
      <c r="AI731" s="201"/>
      <c r="AJ731" s="201"/>
      <c r="AK731" s="43"/>
      <c r="AL731" s="196"/>
      <c r="AM731" s="43"/>
      <c r="AN731" s="43"/>
      <c r="AO731" s="64"/>
      <c r="AP731" s="202"/>
      <c r="AQ731" s="202"/>
      <c r="AR731" s="64"/>
    </row>
    <row r="732" spans="1:44" ht="15.75" customHeight="1" x14ac:dyDescent="0.2">
      <c r="A732" s="43"/>
      <c r="B732" s="43"/>
      <c r="C732" s="43"/>
      <c r="D732" s="43"/>
      <c r="E732" s="43"/>
      <c r="F732" s="43"/>
      <c r="G732" s="194"/>
      <c r="H732" s="194"/>
      <c r="I732" s="194"/>
      <c r="J732" s="196"/>
      <c r="K732" s="196"/>
      <c r="L732" s="196"/>
      <c r="M732" s="196"/>
      <c r="N732" s="196"/>
      <c r="O732" s="197"/>
      <c r="P732" s="197"/>
      <c r="Q732" s="197"/>
      <c r="R732" s="197"/>
      <c r="S732" s="197"/>
      <c r="T732" s="197"/>
      <c r="U732" s="198"/>
      <c r="V732" s="257"/>
      <c r="W732" s="200"/>
      <c r="X732" s="200"/>
      <c r="Y732" s="43"/>
      <c r="Z732" s="199"/>
      <c r="AA732" s="199"/>
      <c r="AB732" s="199"/>
      <c r="AC732" s="199"/>
      <c r="AD732" s="199"/>
      <c r="AE732" s="43"/>
      <c r="AF732" s="199"/>
      <c r="AG732" s="196"/>
      <c r="AH732" s="201"/>
      <c r="AI732" s="201"/>
      <c r="AJ732" s="201"/>
      <c r="AK732" s="43"/>
      <c r="AL732" s="196"/>
      <c r="AM732" s="43"/>
      <c r="AN732" s="43"/>
      <c r="AO732" s="64"/>
      <c r="AP732" s="202"/>
      <c r="AQ732" s="202"/>
      <c r="AR732" s="64"/>
    </row>
    <row r="733" spans="1:44" ht="15.75" customHeight="1" x14ac:dyDescent="0.2">
      <c r="A733" s="43"/>
      <c r="B733" s="43"/>
      <c r="C733" s="43"/>
      <c r="D733" s="43"/>
      <c r="E733" s="43"/>
      <c r="F733" s="43"/>
      <c r="G733" s="194"/>
      <c r="H733" s="194"/>
      <c r="I733" s="194"/>
      <c r="J733" s="196"/>
      <c r="K733" s="196"/>
      <c r="L733" s="196"/>
      <c r="M733" s="196"/>
      <c r="N733" s="196"/>
      <c r="O733" s="197"/>
      <c r="P733" s="197"/>
      <c r="Q733" s="197"/>
      <c r="R733" s="197"/>
      <c r="S733" s="197"/>
      <c r="T733" s="197"/>
      <c r="U733" s="198"/>
      <c r="V733" s="257"/>
      <c r="W733" s="200"/>
      <c r="X733" s="200"/>
      <c r="Y733" s="43"/>
      <c r="Z733" s="199"/>
      <c r="AA733" s="199"/>
      <c r="AB733" s="199"/>
      <c r="AC733" s="199"/>
      <c r="AD733" s="199"/>
      <c r="AE733" s="43"/>
      <c r="AF733" s="199"/>
      <c r="AG733" s="196"/>
      <c r="AH733" s="201"/>
      <c r="AI733" s="201"/>
      <c r="AJ733" s="201"/>
      <c r="AK733" s="43"/>
      <c r="AL733" s="196"/>
      <c r="AM733" s="43"/>
      <c r="AN733" s="43"/>
      <c r="AO733" s="64"/>
      <c r="AP733" s="202"/>
      <c r="AQ733" s="202"/>
      <c r="AR733" s="64"/>
    </row>
    <row r="734" spans="1:44" ht="15.75" customHeight="1" x14ac:dyDescent="0.2">
      <c r="A734" s="43"/>
      <c r="B734" s="43"/>
      <c r="C734" s="43"/>
      <c r="D734" s="43"/>
      <c r="E734" s="43"/>
      <c r="F734" s="43"/>
      <c r="G734" s="194"/>
      <c r="H734" s="194"/>
      <c r="I734" s="194"/>
      <c r="J734" s="196"/>
      <c r="K734" s="196"/>
      <c r="L734" s="196"/>
      <c r="M734" s="196"/>
      <c r="N734" s="196"/>
      <c r="O734" s="197"/>
      <c r="P734" s="197"/>
      <c r="Q734" s="197"/>
      <c r="R734" s="197"/>
      <c r="S734" s="197"/>
      <c r="T734" s="197"/>
      <c r="U734" s="198"/>
      <c r="V734" s="257"/>
      <c r="W734" s="200"/>
      <c r="X734" s="200"/>
      <c r="Y734" s="43"/>
      <c r="Z734" s="199"/>
      <c r="AA734" s="199"/>
      <c r="AB734" s="199"/>
      <c r="AC734" s="199"/>
      <c r="AD734" s="199"/>
      <c r="AE734" s="43"/>
      <c r="AF734" s="199"/>
      <c r="AG734" s="196"/>
      <c r="AH734" s="201"/>
      <c r="AI734" s="201"/>
      <c r="AJ734" s="201"/>
      <c r="AK734" s="43"/>
      <c r="AL734" s="196"/>
      <c r="AM734" s="43"/>
      <c r="AN734" s="43"/>
      <c r="AO734" s="64"/>
      <c r="AP734" s="202"/>
      <c r="AQ734" s="202"/>
      <c r="AR734" s="64"/>
    </row>
    <row r="735" spans="1:44" ht="15.75" customHeight="1" x14ac:dyDescent="0.2">
      <c r="A735" s="43"/>
      <c r="B735" s="43"/>
      <c r="C735" s="43"/>
      <c r="D735" s="43"/>
      <c r="E735" s="43"/>
      <c r="F735" s="43"/>
      <c r="G735" s="194"/>
      <c r="H735" s="194"/>
      <c r="I735" s="194"/>
      <c r="J735" s="196"/>
      <c r="K735" s="196"/>
      <c r="L735" s="196"/>
      <c r="M735" s="196"/>
      <c r="N735" s="196"/>
      <c r="O735" s="197"/>
      <c r="P735" s="197"/>
      <c r="Q735" s="197"/>
      <c r="R735" s="197"/>
      <c r="S735" s="197"/>
      <c r="T735" s="197"/>
      <c r="U735" s="198"/>
      <c r="V735" s="257"/>
      <c r="W735" s="200"/>
      <c r="X735" s="200"/>
      <c r="Y735" s="43"/>
      <c r="Z735" s="199"/>
      <c r="AA735" s="199"/>
      <c r="AB735" s="199"/>
      <c r="AC735" s="199"/>
      <c r="AD735" s="199"/>
      <c r="AE735" s="43"/>
      <c r="AF735" s="199"/>
      <c r="AG735" s="196"/>
      <c r="AH735" s="201"/>
      <c r="AI735" s="201"/>
      <c r="AJ735" s="201"/>
      <c r="AK735" s="43"/>
      <c r="AL735" s="196"/>
      <c r="AM735" s="43"/>
      <c r="AN735" s="43"/>
      <c r="AO735" s="64"/>
      <c r="AP735" s="202"/>
      <c r="AQ735" s="202"/>
      <c r="AR735" s="64"/>
    </row>
    <row r="736" spans="1:44" ht="15.75" customHeight="1" x14ac:dyDescent="0.2">
      <c r="A736" s="43"/>
      <c r="B736" s="43"/>
      <c r="C736" s="43"/>
      <c r="D736" s="43"/>
      <c r="E736" s="43"/>
      <c r="F736" s="43"/>
      <c r="G736" s="194"/>
      <c r="H736" s="194"/>
      <c r="I736" s="194"/>
      <c r="J736" s="196"/>
      <c r="K736" s="196"/>
      <c r="L736" s="196"/>
      <c r="M736" s="196"/>
      <c r="N736" s="196"/>
      <c r="O736" s="197"/>
      <c r="P736" s="197"/>
      <c r="Q736" s="197"/>
      <c r="R736" s="197"/>
      <c r="S736" s="197"/>
      <c r="T736" s="197"/>
      <c r="U736" s="198"/>
      <c r="V736" s="257"/>
      <c r="W736" s="200"/>
      <c r="X736" s="200"/>
      <c r="Y736" s="43"/>
      <c r="Z736" s="199"/>
      <c r="AA736" s="199"/>
      <c r="AB736" s="199"/>
      <c r="AC736" s="199"/>
      <c r="AD736" s="199"/>
      <c r="AE736" s="43"/>
      <c r="AF736" s="199"/>
      <c r="AG736" s="196"/>
      <c r="AH736" s="201"/>
      <c r="AI736" s="201"/>
      <c r="AJ736" s="201"/>
      <c r="AK736" s="43"/>
      <c r="AL736" s="196"/>
      <c r="AM736" s="43"/>
      <c r="AN736" s="43"/>
      <c r="AO736" s="64"/>
      <c r="AP736" s="202"/>
      <c r="AQ736" s="202"/>
      <c r="AR736" s="64"/>
    </row>
    <row r="737" spans="1:44" ht="15.75" customHeight="1" x14ac:dyDescent="0.2">
      <c r="A737" s="43"/>
      <c r="B737" s="43"/>
      <c r="C737" s="43"/>
      <c r="D737" s="43"/>
      <c r="E737" s="43"/>
      <c r="F737" s="43"/>
      <c r="G737" s="194"/>
      <c r="H737" s="194"/>
      <c r="I737" s="194"/>
      <c r="J737" s="196"/>
      <c r="K737" s="196"/>
      <c r="L737" s="196"/>
      <c r="M737" s="196"/>
      <c r="N737" s="196"/>
      <c r="O737" s="197"/>
      <c r="P737" s="197"/>
      <c r="Q737" s="197"/>
      <c r="R737" s="197"/>
      <c r="S737" s="197"/>
      <c r="T737" s="197"/>
      <c r="U737" s="198"/>
      <c r="V737" s="257"/>
      <c r="W737" s="200"/>
      <c r="X737" s="200"/>
      <c r="Y737" s="43"/>
      <c r="Z737" s="199"/>
      <c r="AA737" s="199"/>
      <c r="AB737" s="199"/>
      <c r="AC737" s="199"/>
      <c r="AD737" s="199"/>
      <c r="AE737" s="43"/>
      <c r="AF737" s="199"/>
      <c r="AG737" s="196"/>
      <c r="AH737" s="201"/>
      <c r="AI737" s="201"/>
      <c r="AJ737" s="201"/>
      <c r="AK737" s="43"/>
      <c r="AL737" s="196"/>
      <c r="AM737" s="43"/>
      <c r="AN737" s="43"/>
      <c r="AO737" s="64"/>
      <c r="AP737" s="202"/>
      <c r="AQ737" s="202"/>
      <c r="AR737" s="64"/>
    </row>
    <row r="738" spans="1:44" ht="15.75" customHeight="1" x14ac:dyDescent="0.2">
      <c r="A738" s="43"/>
      <c r="B738" s="43"/>
      <c r="C738" s="43"/>
      <c r="D738" s="43"/>
      <c r="E738" s="43"/>
      <c r="F738" s="43"/>
      <c r="G738" s="194"/>
      <c r="H738" s="194"/>
      <c r="I738" s="194"/>
      <c r="J738" s="196"/>
      <c r="K738" s="196"/>
      <c r="L738" s="196"/>
      <c r="M738" s="196"/>
      <c r="N738" s="196"/>
      <c r="O738" s="197"/>
      <c r="P738" s="197"/>
      <c r="Q738" s="197"/>
      <c r="R738" s="197"/>
      <c r="S738" s="197"/>
      <c r="T738" s="197"/>
      <c r="U738" s="198"/>
      <c r="V738" s="257"/>
      <c r="W738" s="200"/>
      <c r="X738" s="200"/>
      <c r="Y738" s="43"/>
      <c r="Z738" s="199"/>
      <c r="AA738" s="199"/>
      <c r="AB738" s="199"/>
      <c r="AC738" s="199"/>
      <c r="AD738" s="199"/>
      <c r="AE738" s="43"/>
      <c r="AF738" s="199"/>
      <c r="AG738" s="196"/>
      <c r="AH738" s="201"/>
      <c r="AI738" s="201"/>
      <c r="AJ738" s="201"/>
      <c r="AK738" s="43"/>
      <c r="AL738" s="196"/>
      <c r="AM738" s="43"/>
      <c r="AN738" s="43"/>
      <c r="AO738" s="64"/>
      <c r="AP738" s="202"/>
      <c r="AQ738" s="202"/>
      <c r="AR738" s="64"/>
    </row>
    <row r="739" spans="1:44" ht="15.75" customHeight="1" x14ac:dyDescent="0.2">
      <c r="A739" s="43"/>
      <c r="B739" s="43"/>
      <c r="C739" s="43"/>
      <c r="D739" s="43"/>
      <c r="E739" s="43"/>
      <c r="F739" s="43"/>
      <c r="G739" s="194"/>
      <c r="H739" s="194"/>
      <c r="I739" s="194"/>
      <c r="J739" s="196"/>
      <c r="K739" s="196"/>
      <c r="L739" s="196"/>
      <c r="M739" s="196"/>
      <c r="N739" s="196"/>
      <c r="O739" s="197"/>
      <c r="P739" s="197"/>
      <c r="Q739" s="197"/>
      <c r="R739" s="197"/>
      <c r="S739" s="197"/>
      <c r="T739" s="197"/>
      <c r="U739" s="198"/>
      <c r="V739" s="257"/>
      <c r="W739" s="200"/>
      <c r="X739" s="200"/>
      <c r="Y739" s="43"/>
      <c r="Z739" s="199"/>
      <c r="AA739" s="199"/>
      <c r="AB739" s="199"/>
      <c r="AC739" s="199"/>
      <c r="AD739" s="199"/>
      <c r="AE739" s="43"/>
      <c r="AF739" s="199"/>
      <c r="AG739" s="196"/>
      <c r="AH739" s="201"/>
      <c r="AI739" s="201"/>
      <c r="AJ739" s="201"/>
      <c r="AK739" s="43"/>
      <c r="AL739" s="196"/>
      <c r="AM739" s="43"/>
      <c r="AN739" s="43"/>
      <c r="AO739" s="64"/>
      <c r="AP739" s="202"/>
      <c r="AQ739" s="202"/>
      <c r="AR739" s="64"/>
    </row>
    <row r="740" spans="1:44" ht="15.75" customHeight="1" x14ac:dyDescent="0.2">
      <c r="A740" s="43"/>
      <c r="B740" s="43"/>
      <c r="C740" s="43"/>
      <c r="D740" s="43"/>
      <c r="E740" s="43"/>
      <c r="F740" s="43"/>
      <c r="G740" s="194"/>
      <c r="H740" s="194"/>
      <c r="I740" s="194"/>
      <c r="J740" s="196"/>
      <c r="K740" s="196"/>
      <c r="L740" s="196"/>
      <c r="M740" s="196"/>
      <c r="N740" s="196"/>
      <c r="O740" s="197"/>
      <c r="P740" s="197"/>
      <c r="Q740" s="197"/>
      <c r="R740" s="197"/>
      <c r="S740" s="197"/>
      <c r="T740" s="197"/>
      <c r="U740" s="198"/>
      <c r="V740" s="257"/>
      <c r="W740" s="200"/>
      <c r="X740" s="200"/>
      <c r="Y740" s="43"/>
      <c r="Z740" s="199"/>
      <c r="AA740" s="199"/>
      <c r="AB740" s="199"/>
      <c r="AC740" s="199"/>
      <c r="AD740" s="199"/>
      <c r="AE740" s="43"/>
      <c r="AF740" s="199"/>
      <c r="AG740" s="196"/>
      <c r="AH740" s="201"/>
      <c r="AI740" s="201"/>
      <c r="AJ740" s="201"/>
      <c r="AK740" s="43"/>
      <c r="AL740" s="196"/>
      <c r="AM740" s="43"/>
      <c r="AN740" s="43"/>
      <c r="AO740" s="64"/>
      <c r="AP740" s="202"/>
      <c r="AQ740" s="202"/>
      <c r="AR740" s="64"/>
    </row>
    <row r="741" spans="1:44" ht="15.75" customHeight="1" x14ac:dyDescent="0.2">
      <c r="A741" s="43"/>
      <c r="B741" s="43"/>
      <c r="C741" s="43"/>
      <c r="D741" s="43"/>
      <c r="E741" s="43"/>
      <c r="F741" s="43"/>
      <c r="G741" s="194"/>
      <c r="H741" s="194"/>
      <c r="I741" s="194"/>
      <c r="J741" s="196"/>
      <c r="K741" s="196"/>
      <c r="L741" s="196"/>
      <c r="M741" s="196"/>
      <c r="N741" s="196"/>
      <c r="O741" s="197"/>
      <c r="P741" s="197"/>
      <c r="Q741" s="197"/>
      <c r="R741" s="197"/>
      <c r="S741" s="197"/>
      <c r="T741" s="197"/>
      <c r="U741" s="198"/>
      <c r="V741" s="257"/>
      <c r="W741" s="200"/>
      <c r="X741" s="200"/>
      <c r="Y741" s="43"/>
      <c r="Z741" s="199"/>
      <c r="AA741" s="199"/>
      <c r="AB741" s="199"/>
      <c r="AC741" s="199"/>
      <c r="AD741" s="199"/>
      <c r="AE741" s="43"/>
      <c r="AF741" s="199"/>
      <c r="AG741" s="196"/>
      <c r="AH741" s="201"/>
      <c r="AI741" s="201"/>
      <c r="AJ741" s="201"/>
      <c r="AK741" s="43"/>
      <c r="AL741" s="196"/>
      <c r="AM741" s="43"/>
      <c r="AN741" s="43"/>
      <c r="AO741" s="64"/>
      <c r="AP741" s="202"/>
      <c r="AQ741" s="202"/>
      <c r="AR741" s="64"/>
    </row>
    <row r="742" spans="1:44" ht="15.75" customHeight="1" x14ac:dyDescent="0.2">
      <c r="A742" s="43"/>
      <c r="B742" s="43"/>
      <c r="C742" s="43"/>
      <c r="D742" s="43"/>
      <c r="E742" s="43"/>
      <c r="F742" s="43"/>
      <c r="G742" s="194"/>
      <c r="H742" s="194"/>
      <c r="I742" s="194"/>
      <c r="J742" s="196"/>
      <c r="K742" s="196"/>
      <c r="L742" s="196"/>
      <c r="M742" s="196"/>
      <c r="N742" s="196"/>
      <c r="O742" s="197"/>
      <c r="P742" s="197"/>
      <c r="Q742" s="197"/>
      <c r="R742" s="197"/>
      <c r="S742" s="197"/>
      <c r="T742" s="197"/>
      <c r="U742" s="198"/>
      <c r="V742" s="257"/>
      <c r="W742" s="200"/>
      <c r="X742" s="200"/>
      <c r="Y742" s="43"/>
      <c r="Z742" s="199"/>
      <c r="AA742" s="199"/>
      <c r="AB742" s="199"/>
      <c r="AC742" s="199"/>
      <c r="AD742" s="199"/>
      <c r="AE742" s="43"/>
      <c r="AF742" s="199"/>
      <c r="AG742" s="196"/>
      <c r="AH742" s="201"/>
      <c r="AI742" s="201"/>
      <c r="AJ742" s="201"/>
      <c r="AK742" s="43"/>
      <c r="AL742" s="196"/>
      <c r="AM742" s="43"/>
      <c r="AN742" s="43"/>
      <c r="AO742" s="64"/>
      <c r="AP742" s="202"/>
      <c r="AQ742" s="202"/>
      <c r="AR742" s="64"/>
    </row>
    <row r="743" spans="1:44" ht="15.75" customHeight="1" x14ac:dyDescent="0.2">
      <c r="A743" s="43"/>
      <c r="B743" s="43"/>
      <c r="C743" s="43"/>
      <c r="D743" s="43"/>
      <c r="E743" s="43"/>
      <c r="F743" s="43"/>
      <c r="G743" s="194"/>
      <c r="H743" s="194"/>
      <c r="I743" s="194"/>
      <c r="J743" s="196"/>
      <c r="K743" s="196"/>
      <c r="L743" s="196"/>
      <c r="M743" s="196"/>
      <c r="N743" s="196"/>
      <c r="O743" s="197"/>
      <c r="P743" s="197"/>
      <c r="Q743" s="197"/>
      <c r="R743" s="197"/>
      <c r="S743" s="197"/>
      <c r="T743" s="197"/>
      <c r="U743" s="198"/>
      <c r="V743" s="257"/>
      <c r="W743" s="200"/>
      <c r="X743" s="200"/>
      <c r="Y743" s="43"/>
      <c r="Z743" s="199"/>
      <c r="AA743" s="199"/>
      <c r="AB743" s="199"/>
      <c r="AC743" s="199"/>
      <c r="AD743" s="199"/>
      <c r="AE743" s="43"/>
      <c r="AF743" s="199"/>
      <c r="AG743" s="196"/>
      <c r="AH743" s="201"/>
      <c r="AI743" s="201"/>
      <c r="AJ743" s="201"/>
      <c r="AK743" s="43"/>
      <c r="AL743" s="196"/>
      <c r="AM743" s="43"/>
      <c r="AN743" s="43"/>
      <c r="AO743" s="64"/>
      <c r="AP743" s="202"/>
      <c r="AQ743" s="202"/>
      <c r="AR743" s="64"/>
    </row>
    <row r="744" spans="1:44" ht="15.75" customHeight="1" x14ac:dyDescent="0.2">
      <c r="A744" s="43"/>
      <c r="B744" s="43"/>
      <c r="C744" s="43"/>
      <c r="D744" s="43"/>
      <c r="E744" s="43"/>
      <c r="F744" s="43"/>
      <c r="G744" s="194"/>
      <c r="H744" s="194"/>
      <c r="I744" s="194"/>
      <c r="J744" s="196"/>
      <c r="K744" s="196"/>
      <c r="L744" s="196"/>
      <c r="M744" s="196"/>
      <c r="N744" s="196"/>
      <c r="O744" s="197"/>
      <c r="P744" s="197"/>
      <c r="Q744" s="197"/>
      <c r="R744" s="197"/>
      <c r="S744" s="197"/>
      <c r="T744" s="197"/>
      <c r="U744" s="198"/>
      <c r="V744" s="257"/>
      <c r="W744" s="200"/>
      <c r="X744" s="200"/>
      <c r="Y744" s="43"/>
      <c r="Z744" s="199"/>
      <c r="AA744" s="199"/>
      <c r="AB744" s="199"/>
      <c r="AC744" s="199"/>
      <c r="AD744" s="199"/>
      <c r="AE744" s="43"/>
      <c r="AF744" s="199"/>
      <c r="AG744" s="196"/>
      <c r="AH744" s="201"/>
      <c r="AI744" s="201"/>
      <c r="AJ744" s="201"/>
      <c r="AK744" s="43"/>
      <c r="AL744" s="196"/>
      <c r="AM744" s="43"/>
      <c r="AN744" s="43"/>
      <c r="AO744" s="64"/>
      <c r="AP744" s="202"/>
      <c r="AQ744" s="202"/>
      <c r="AR744" s="64"/>
    </row>
    <row r="745" spans="1:44" ht="15.75" customHeight="1" x14ac:dyDescent="0.2">
      <c r="A745" s="43"/>
      <c r="B745" s="43"/>
      <c r="C745" s="43"/>
      <c r="D745" s="43"/>
      <c r="E745" s="43"/>
      <c r="F745" s="43"/>
      <c r="G745" s="194"/>
      <c r="H745" s="194"/>
      <c r="I745" s="194"/>
      <c r="J745" s="196"/>
      <c r="K745" s="196"/>
      <c r="L745" s="196"/>
      <c r="M745" s="196"/>
      <c r="N745" s="196"/>
      <c r="O745" s="197"/>
      <c r="P745" s="197"/>
      <c r="Q745" s="197"/>
      <c r="R745" s="197"/>
      <c r="S745" s="197"/>
      <c r="T745" s="197"/>
      <c r="U745" s="198"/>
      <c r="V745" s="257"/>
      <c r="W745" s="200"/>
      <c r="X745" s="200"/>
      <c r="Y745" s="43"/>
      <c r="Z745" s="199"/>
      <c r="AA745" s="199"/>
      <c r="AB745" s="199"/>
      <c r="AC745" s="199"/>
      <c r="AD745" s="199"/>
      <c r="AE745" s="43"/>
      <c r="AF745" s="199"/>
      <c r="AG745" s="196"/>
      <c r="AH745" s="201"/>
      <c r="AI745" s="201"/>
      <c r="AJ745" s="201"/>
      <c r="AK745" s="43"/>
      <c r="AL745" s="196"/>
      <c r="AM745" s="43"/>
      <c r="AN745" s="43"/>
      <c r="AO745" s="64"/>
      <c r="AP745" s="202"/>
      <c r="AQ745" s="202"/>
      <c r="AR745" s="64"/>
    </row>
    <row r="746" spans="1:44" ht="15.75" customHeight="1" x14ac:dyDescent="0.2">
      <c r="A746" s="43"/>
      <c r="B746" s="43"/>
      <c r="C746" s="43"/>
      <c r="D746" s="43"/>
      <c r="E746" s="43"/>
      <c r="F746" s="43"/>
      <c r="G746" s="194"/>
      <c r="H746" s="194"/>
      <c r="I746" s="194"/>
      <c r="J746" s="196"/>
      <c r="K746" s="196"/>
      <c r="L746" s="196"/>
      <c r="M746" s="196"/>
      <c r="N746" s="196"/>
      <c r="O746" s="197"/>
      <c r="P746" s="197"/>
      <c r="Q746" s="197"/>
      <c r="R746" s="197"/>
      <c r="S746" s="197"/>
      <c r="T746" s="197"/>
      <c r="U746" s="198"/>
      <c r="V746" s="257"/>
      <c r="W746" s="200"/>
      <c r="X746" s="200"/>
      <c r="Y746" s="43"/>
      <c r="Z746" s="199"/>
      <c r="AA746" s="199"/>
      <c r="AB746" s="199"/>
      <c r="AC746" s="199"/>
      <c r="AD746" s="199"/>
      <c r="AE746" s="43"/>
      <c r="AF746" s="199"/>
      <c r="AG746" s="196"/>
      <c r="AH746" s="201"/>
      <c r="AI746" s="201"/>
      <c r="AJ746" s="201"/>
      <c r="AK746" s="43"/>
      <c r="AL746" s="196"/>
      <c r="AM746" s="43"/>
      <c r="AN746" s="43"/>
      <c r="AO746" s="64"/>
      <c r="AP746" s="202"/>
      <c r="AQ746" s="202"/>
      <c r="AR746" s="64"/>
    </row>
    <row r="747" spans="1:44" ht="15.75" customHeight="1" x14ac:dyDescent="0.2">
      <c r="A747" s="43"/>
      <c r="B747" s="43"/>
      <c r="C747" s="43"/>
      <c r="D747" s="43"/>
      <c r="E747" s="43"/>
      <c r="F747" s="43"/>
      <c r="G747" s="194"/>
      <c r="H747" s="194"/>
      <c r="I747" s="194"/>
      <c r="J747" s="196"/>
      <c r="K747" s="196"/>
      <c r="L747" s="196"/>
      <c r="M747" s="196"/>
      <c r="N747" s="196"/>
      <c r="O747" s="197"/>
      <c r="P747" s="197"/>
      <c r="Q747" s="197"/>
      <c r="R747" s="197"/>
      <c r="S747" s="197"/>
      <c r="T747" s="197"/>
      <c r="U747" s="198"/>
      <c r="V747" s="257"/>
      <c r="W747" s="200"/>
      <c r="X747" s="200"/>
      <c r="Y747" s="43"/>
      <c r="Z747" s="199"/>
      <c r="AA747" s="199"/>
      <c r="AB747" s="199"/>
      <c r="AC747" s="199"/>
      <c r="AD747" s="199"/>
      <c r="AE747" s="43"/>
      <c r="AF747" s="199"/>
      <c r="AG747" s="196"/>
      <c r="AH747" s="201"/>
      <c r="AI747" s="201"/>
      <c r="AJ747" s="201"/>
      <c r="AK747" s="43"/>
      <c r="AL747" s="196"/>
      <c r="AM747" s="43"/>
      <c r="AN747" s="43"/>
      <c r="AO747" s="64"/>
      <c r="AP747" s="202"/>
      <c r="AQ747" s="202"/>
      <c r="AR747" s="64"/>
    </row>
    <row r="748" spans="1:44" ht="15.75" customHeight="1" x14ac:dyDescent="0.2">
      <c r="A748" s="43"/>
      <c r="B748" s="43"/>
      <c r="C748" s="43"/>
      <c r="D748" s="43"/>
      <c r="E748" s="43"/>
      <c r="F748" s="43"/>
      <c r="G748" s="194"/>
      <c r="H748" s="194"/>
      <c r="I748" s="194"/>
      <c r="J748" s="196"/>
      <c r="K748" s="196"/>
      <c r="L748" s="196"/>
      <c r="M748" s="196"/>
      <c r="N748" s="196"/>
      <c r="O748" s="197"/>
      <c r="P748" s="197"/>
      <c r="Q748" s="197"/>
      <c r="R748" s="197"/>
      <c r="S748" s="197"/>
      <c r="T748" s="197"/>
      <c r="U748" s="198"/>
      <c r="V748" s="257"/>
      <c r="W748" s="200"/>
      <c r="X748" s="200"/>
      <c r="Y748" s="43"/>
      <c r="Z748" s="199"/>
      <c r="AA748" s="199"/>
      <c r="AB748" s="199"/>
      <c r="AC748" s="199"/>
      <c r="AD748" s="199"/>
      <c r="AE748" s="43"/>
      <c r="AF748" s="199"/>
      <c r="AG748" s="196"/>
      <c r="AH748" s="201"/>
      <c r="AI748" s="201"/>
      <c r="AJ748" s="201"/>
      <c r="AK748" s="43"/>
      <c r="AL748" s="196"/>
      <c r="AM748" s="43"/>
      <c r="AN748" s="43"/>
      <c r="AO748" s="64"/>
      <c r="AP748" s="202"/>
      <c r="AQ748" s="202"/>
      <c r="AR748" s="64"/>
    </row>
    <row r="749" spans="1:44" ht="15.75" customHeight="1" x14ac:dyDescent="0.2">
      <c r="A749" s="43"/>
      <c r="B749" s="43"/>
      <c r="C749" s="43"/>
      <c r="D749" s="43"/>
      <c r="E749" s="43"/>
      <c r="F749" s="43"/>
      <c r="G749" s="194"/>
      <c r="H749" s="194"/>
      <c r="I749" s="194"/>
      <c r="J749" s="196"/>
      <c r="K749" s="196"/>
      <c r="L749" s="196"/>
      <c r="M749" s="196"/>
      <c r="N749" s="196"/>
      <c r="O749" s="197"/>
      <c r="P749" s="197"/>
      <c r="Q749" s="197"/>
      <c r="R749" s="197"/>
      <c r="S749" s="197"/>
      <c r="T749" s="197"/>
      <c r="U749" s="198"/>
      <c r="V749" s="257"/>
      <c r="W749" s="200"/>
      <c r="X749" s="200"/>
      <c r="Y749" s="43"/>
      <c r="Z749" s="199"/>
      <c r="AA749" s="199"/>
      <c r="AB749" s="199"/>
      <c r="AC749" s="199"/>
      <c r="AD749" s="199"/>
      <c r="AE749" s="43"/>
      <c r="AF749" s="199"/>
      <c r="AG749" s="196"/>
      <c r="AH749" s="201"/>
      <c r="AI749" s="201"/>
      <c r="AJ749" s="201"/>
      <c r="AK749" s="43"/>
      <c r="AL749" s="196"/>
      <c r="AM749" s="43"/>
      <c r="AN749" s="43"/>
      <c r="AO749" s="64"/>
      <c r="AP749" s="202"/>
      <c r="AQ749" s="202"/>
      <c r="AR749" s="64"/>
    </row>
    <row r="750" spans="1:44" ht="15.75" customHeight="1" x14ac:dyDescent="0.2">
      <c r="A750" s="43"/>
      <c r="B750" s="43"/>
      <c r="C750" s="43"/>
      <c r="D750" s="43"/>
      <c r="E750" s="43"/>
      <c r="F750" s="43"/>
      <c r="G750" s="194"/>
      <c r="H750" s="194"/>
      <c r="I750" s="194"/>
      <c r="J750" s="196"/>
      <c r="K750" s="196"/>
      <c r="L750" s="196"/>
      <c r="M750" s="196"/>
      <c r="N750" s="196"/>
      <c r="O750" s="197"/>
      <c r="P750" s="197"/>
      <c r="Q750" s="197"/>
      <c r="R750" s="197"/>
      <c r="S750" s="197"/>
      <c r="T750" s="197"/>
      <c r="U750" s="198"/>
      <c r="V750" s="257"/>
      <c r="W750" s="200"/>
      <c r="X750" s="200"/>
      <c r="Y750" s="43"/>
      <c r="Z750" s="199"/>
      <c r="AA750" s="199"/>
      <c r="AB750" s="199"/>
      <c r="AC750" s="199"/>
      <c r="AD750" s="199"/>
      <c r="AE750" s="43"/>
      <c r="AF750" s="199"/>
      <c r="AG750" s="196"/>
      <c r="AH750" s="201"/>
      <c r="AI750" s="201"/>
      <c r="AJ750" s="201"/>
      <c r="AK750" s="43"/>
      <c r="AL750" s="196"/>
      <c r="AM750" s="43"/>
      <c r="AN750" s="43"/>
      <c r="AO750" s="64"/>
      <c r="AP750" s="202"/>
      <c r="AQ750" s="202"/>
      <c r="AR750" s="64"/>
    </row>
    <row r="751" spans="1:44" ht="15.75" customHeight="1" x14ac:dyDescent="0.2">
      <c r="A751" s="43"/>
      <c r="B751" s="43"/>
      <c r="C751" s="43"/>
      <c r="D751" s="43"/>
      <c r="E751" s="43"/>
      <c r="F751" s="43"/>
      <c r="G751" s="194"/>
      <c r="H751" s="194"/>
      <c r="I751" s="194"/>
      <c r="J751" s="196"/>
      <c r="K751" s="196"/>
      <c r="L751" s="196"/>
      <c r="M751" s="196"/>
      <c r="N751" s="196"/>
      <c r="O751" s="197"/>
      <c r="P751" s="197"/>
      <c r="Q751" s="197"/>
      <c r="R751" s="197"/>
      <c r="S751" s="197"/>
      <c r="T751" s="197"/>
      <c r="U751" s="198"/>
      <c r="V751" s="257"/>
      <c r="W751" s="200"/>
      <c r="X751" s="200"/>
      <c r="Y751" s="43"/>
      <c r="Z751" s="199"/>
      <c r="AA751" s="199"/>
      <c r="AB751" s="199"/>
      <c r="AC751" s="199"/>
      <c r="AD751" s="199"/>
      <c r="AE751" s="43"/>
      <c r="AF751" s="199"/>
      <c r="AG751" s="196"/>
      <c r="AH751" s="201"/>
      <c r="AI751" s="201"/>
      <c r="AJ751" s="201"/>
      <c r="AK751" s="43"/>
      <c r="AL751" s="196"/>
      <c r="AM751" s="43"/>
      <c r="AN751" s="43"/>
      <c r="AO751" s="64"/>
      <c r="AP751" s="202"/>
      <c r="AQ751" s="202"/>
      <c r="AR751" s="64"/>
    </row>
    <row r="752" spans="1:44" ht="15.75" customHeight="1" x14ac:dyDescent="0.2">
      <c r="A752" s="43"/>
      <c r="B752" s="43"/>
      <c r="C752" s="43"/>
      <c r="D752" s="43"/>
      <c r="E752" s="43"/>
      <c r="F752" s="43"/>
      <c r="G752" s="194"/>
      <c r="H752" s="194"/>
      <c r="I752" s="194"/>
      <c r="J752" s="196"/>
      <c r="K752" s="196"/>
      <c r="L752" s="196"/>
      <c r="M752" s="196"/>
      <c r="N752" s="196"/>
      <c r="O752" s="197"/>
      <c r="P752" s="197"/>
      <c r="Q752" s="197"/>
      <c r="R752" s="197"/>
      <c r="S752" s="197"/>
      <c r="T752" s="197"/>
      <c r="U752" s="198"/>
      <c r="V752" s="257"/>
      <c r="W752" s="200"/>
      <c r="X752" s="200"/>
      <c r="Y752" s="43"/>
      <c r="Z752" s="199"/>
      <c r="AA752" s="199"/>
      <c r="AB752" s="199"/>
      <c r="AC752" s="199"/>
      <c r="AD752" s="199"/>
      <c r="AE752" s="43"/>
      <c r="AF752" s="199"/>
      <c r="AG752" s="196"/>
      <c r="AH752" s="201"/>
      <c r="AI752" s="201"/>
      <c r="AJ752" s="201"/>
      <c r="AK752" s="43"/>
      <c r="AL752" s="196"/>
      <c r="AM752" s="43"/>
      <c r="AN752" s="43"/>
      <c r="AO752" s="64"/>
      <c r="AP752" s="202"/>
      <c r="AQ752" s="202"/>
      <c r="AR752" s="64"/>
    </row>
    <row r="753" spans="1:44" ht="15.75" customHeight="1" x14ac:dyDescent="0.2">
      <c r="A753" s="43"/>
      <c r="B753" s="43"/>
      <c r="C753" s="43"/>
      <c r="D753" s="43"/>
      <c r="E753" s="43"/>
      <c r="F753" s="43"/>
      <c r="G753" s="194"/>
      <c r="H753" s="194"/>
      <c r="I753" s="194"/>
      <c r="J753" s="196"/>
      <c r="K753" s="196"/>
      <c r="L753" s="196"/>
      <c r="M753" s="196"/>
      <c r="N753" s="196"/>
      <c r="O753" s="197"/>
      <c r="P753" s="197"/>
      <c r="Q753" s="197"/>
      <c r="R753" s="197"/>
      <c r="S753" s="197"/>
      <c r="T753" s="197"/>
      <c r="U753" s="198"/>
      <c r="V753" s="257"/>
      <c r="W753" s="200"/>
      <c r="X753" s="200"/>
      <c r="Y753" s="43"/>
      <c r="Z753" s="199"/>
      <c r="AA753" s="199"/>
      <c r="AB753" s="199"/>
      <c r="AC753" s="199"/>
      <c r="AD753" s="199"/>
      <c r="AE753" s="43"/>
      <c r="AF753" s="199"/>
      <c r="AG753" s="196"/>
      <c r="AH753" s="201"/>
      <c r="AI753" s="201"/>
      <c r="AJ753" s="201"/>
      <c r="AK753" s="43"/>
      <c r="AL753" s="196"/>
      <c r="AM753" s="43"/>
      <c r="AN753" s="43"/>
      <c r="AO753" s="64"/>
      <c r="AP753" s="202"/>
      <c r="AQ753" s="202"/>
      <c r="AR753" s="64"/>
    </row>
    <row r="754" spans="1:44" ht="15.75" customHeight="1" x14ac:dyDescent="0.2">
      <c r="A754" s="43"/>
      <c r="B754" s="43"/>
      <c r="C754" s="43"/>
      <c r="D754" s="43"/>
      <c r="E754" s="43"/>
      <c r="F754" s="43"/>
      <c r="G754" s="194"/>
      <c r="H754" s="194"/>
      <c r="I754" s="194"/>
      <c r="J754" s="196"/>
      <c r="K754" s="196"/>
      <c r="L754" s="196"/>
      <c r="M754" s="196"/>
      <c r="N754" s="196"/>
      <c r="O754" s="197"/>
      <c r="P754" s="197"/>
      <c r="Q754" s="197"/>
      <c r="R754" s="197"/>
      <c r="S754" s="197"/>
      <c r="T754" s="197"/>
      <c r="U754" s="198"/>
      <c r="V754" s="257"/>
      <c r="W754" s="200"/>
      <c r="X754" s="200"/>
      <c r="Y754" s="43"/>
      <c r="Z754" s="199"/>
      <c r="AA754" s="199"/>
      <c r="AB754" s="199"/>
      <c r="AC754" s="199"/>
      <c r="AD754" s="199"/>
      <c r="AE754" s="43"/>
      <c r="AF754" s="199"/>
      <c r="AG754" s="196"/>
      <c r="AH754" s="201"/>
      <c r="AI754" s="201"/>
      <c r="AJ754" s="201"/>
      <c r="AK754" s="43"/>
      <c r="AL754" s="196"/>
      <c r="AM754" s="43"/>
      <c r="AN754" s="43"/>
      <c r="AO754" s="64"/>
      <c r="AP754" s="202"/>
      <c r="AQ754" s="202"/>
      <c r="AR754" s="64"/>
    </row>
    <row r="755" spans="1:44" ht="15.75" customHeight="1" x14ac:dyDescent="0.2">
      <c r="A755" s="43"/>
      <c r="B755" s="43"/>
      <c r="C755" s="43"/>
      <c r="D755" s="43"/>
      <c r="E755" s="43"/>
      <c r="F755" s="43"/>
      <c r="G755" s="194"/>
      <c r="H755" s="194"/>
      <c r="I755" s="194"/>
      <c r="J755" s="196"/>
      <c r="K755" s="196"/>
      <c r="L755" s="196"/>
      <c r="M755" s="196"/>
      <c r="N755" s="196"/>
      <c r="O755" s="197"/>
      <c r="P755" s="197"/>
      <c r="Q755" s="197"/>
      <c r="R755" s="197"/>
      <c r="S755" s="197"/>
      <c r="T755" s="197"/>
      <c r="U755" s="198"/>
      <c r="V755" s="257"/>
      <c r="W755" s="200"/>
      <c r="X755" s="200"/>
      <c r="Y755" s="43"/>
      <c r="Z755" s="199"/>
      <c r="AA755" s="199"/>
      <c r="AB755" s="199"/>
      <c r="AC755" s="199"/>
      <c r="AD755" s="199"/>
      <c r="AE755" s="43"/>
      <c r="AF755" s="199"/>
      <c r="AG755" s="196"/>
      <c r="AH755" s="201"/>
      <c r="AI755" s="201"/>
      <c r="AJ755" s="201"/>
      <c r="AK755" s="43"/>
      <c r="AL755" s="196"/>
      <c r="AM755" s="43"/>
      <c r="AN755" s="43"/>
      <c r="AO755" s="64"/>
      <c r="AP755" s="202"/>
      <c r="AQ755" s="202"/>
      <c r="AR755" s="64"/>
    </row>
    <row r="756" spans="1:44" ht="15.75" customHeight="1" x14ac:dyDescent="0.2">
      <c r="A756" s="43"/>
      <c r="B756" s="43"/>
      <c r="C756" s="43"/>
      <c r="D756" s="43"/>
      <c r="E756" s="43"/>
      <c r="F756" s="43"/>
      <c r="G756" s="194"/>
      <c r="H756" s="194"/>
      <c r="I756" s="194"/>
      <c r="J756" s="196"/>
      <c r="K756" s="196"/>
      <c r="L756" s="196"/>
      <c r="M756" s="196"/>
      <c r="N756" s="196"/>
      <c r="O756" s="197"/>
      <c r="P756" s="197"/>
      <c r="Q756" s="197"/>
      <c r="R756" s="197"/>
      <c r="S756" s="197"/>
      <c r="T756" s="197"/>
      <c r="U756" s="198"/>
      <c r="V756" s="257"/>
      <c r="W756" s="200"/>
      <c r="X756" s="200"/>
      <c r="Y756" s="43"/>
      <c r="Z756" s="199"/>
      <c r="AA756" s="199"/>
      <c r="AB756" s="199"/>
      <c r="AC756" s="199"/>
      <c r="AD756" s="199"/>
      <c r="AE756" s="43"/>
      <c r="AF756" s="199"/>
      <c r="AG756" s="196"/>
      <c r="AH756" s="201"/>
      <c r="AI756" s="201"/>
      <c r="AJ756" s="201"/>
      <c r="AK756" s="43"/>
      <c r="AL756" s="196"/>
      <c r="AM756" s="43"/>
      <c r="AN756" s="43"/>
      <c r="AO756" s="64"/>
      <c r="AP756" s="202"/>
      <c r="AQ756" s="202"/>
      <c r="AR756" s="64"/>
    </row>
    <row r="757" spans="1:44" ht="15.75" customHeight="1" x14ac:dyDescent="0.2">
      <c r="A757" s="43"/>
      <c r="B757" s="43"/>
      <c r="C757" s="43"/>
      <c r="D757" s="43"/>
      <c r="E757" s="43"/>
      <c r="F757" s="43"/>
      <c r="G757" s="194"/>
      <c r="H757" s="194"/>
      <c r="I757" s="194"/>
      <c r="J757" s="196"/>
      <c r="K757" s="196"/>
      <c r="L757" s="196"/>
      <c r="M757" s="196"/>
      <c r="N757" s="196"/>
      <c r="O757" s="197"/>
      <c r="P757" s="197"/>
      <c r="Q757" s="197"/>
      <c r="R757" s="197"/>
      <c r="S757" s="197"/>
      <c r="T757" s="197"/>
      <c r="U757" s="198"/>
      <c r="V757" s="257"/>
      <c r="W757" s="200"/>
      <c r="X757" s="200"/>
      <c r="Y757" s="43"/>
      <c r="Z757" s="199"/>
      <c r="AA757" s="199"/>
      <c r="AB757" s="199"/>
      <c r="AC757" s="199"/>
      <c r="AD757" s="199"/>
      <c r="AE757" s="43"/>
      <c r="AF757" s="199"/>
      <c r="AG757" s="196"/>
      <c r="AH757" s="201"/>
      <c r="AI757" s="201"/>
      <c r="AJ757" s="201"/>
      <c r="AK757" s="43"/>
      <c r="AL757" s="196"/>
      <c r="AM757" s="43"/>
      <c r="AN757" s="43"/>
      <c r="AO757" s="64"/>
      <c r="AP757" s="202"/>
      <c r="AQ757" s="202"/>
      <c r="AR757" s="64"/>
    </row>
    <row r="758" spans="1:44" ht="15.75" customHeight="1" x14ac:dyDescent="0.2">
      <c r="A758" s="43"/>
      <c r="B758" s="43"/>
      <c r="C758" s="43"/>
      <c r="D758" s="43"/>
      <c r="E758" s="43"/>
      <c r="F758" s="43"/>
      <c r="G758" s="194"/>
      <c r="H758" s="194"/>
      <c r="I758" s="194"/>
      <c r="J758" s="196"/>
      <c r="K758" s="196"/>
      <c r="L758" s="196"/>
      <c r="M758" s="196"/>
      <c r="N758" s="196"/>
      <c r="O758" s="197"/>
      <c r="P758" s="197"/>
      <c r="Q758" s="197"/>
      <c r="R758" s="197"/>
      <c r="S758" s="197"/>
      <c r="T758" s="197"/>
      <c r="U758" s="198"/>
      <c r="V758" s="257"/>
      <c r="W758" s="200"/>
      <c r="X758" s="200"/>
      <c r="Y758" s="43"/>
      <c r="Z758" s="199"/>
      <c r="AA758" s="199"/>
      <c r="AB758" s="199"/>
      <c r="AC758" s="199"/>
      <c r="AD758" s="199"/>
      <c r="AE758" s="43"/>
      <c r="AF758" s="199"/>
      <c r="AG758" s="196"/>
      <c r="AH758" s="201"/>
      <c r="AI758" s="201"/>
      <c r="AJ758" s="201"/>
      <c r="AK758" s="43"/>
      <c r="AL758" s="196"/>
      <c r="AM758" s="43"/>
      <c r="AN758" s="43"/>
      <c r="AO758" s="64"/>
      <c r="AP758" s="202"/>
      <c r="AQ758" s="202"/>
      <c r="AR758" s="64"/>
    </row>
    <row r="759" spans="1:44" ht="15.75" customHeight="1" x14ac:dyDescent="0.2">
      <c r="A759" s="43"/>
      <c r="B759" s="43"/>
      <c r="C759" s="43"/>
      <c r="D759" s="43"/>
      <c r="E759" s="43"/>
      <c r="F759" s="43"/>
      <c r="G759" s="194"/>
      <c r="H759" s="194"/>
      <c r="I759" s="194"/>
      <c r="J759" s="196"/>
      <c r="K759" s="196"/>
      <c r="L759" s="196"/>
      <c r="M759" s="196"/>
      <c r="N759" s="196"/>
      <c r="O759" s="197"/>
      <c r="P759" s="197"/>
      <c r="Q759" s="197"/>
      <c r="R759" s="197"/>
      <c r="S759" s="197"/>
      <c r="T759" s="197"/>
      <c r="U759" s="198"/>
      <c r="V759" s="257"/>
      <c r="W759" s="200"/>
      <c r="X759" s="200"/>
      <c r="Y759" s="43"/>
      <c r="Z759" s="199"/>
      <c r="AA759" s="199"/>
      <c r="AB759" s="199"/>
      <c r="AC759" s="199"/>
      <c r="AD759" s="199"/>
      <c r="AE759" s="43"/>
      <c r="AF759" s="199"/>
      <c r="AG759" s="196"/>
      <c r="AH759" s="201"/>
      <c r="AI759" s="201"/>
      <c r="AJ759" s="201"/>
      <c r="AK759" s="43"/>
      <c r="AL759" s="196"/>
      <c r="AM759" s="43"/>
      <c r="AN759" s="43"/>
      <c r="AO759" s="64"/>
      <c r="AP759" s="202"/>
      <c r="AQ759" s="202"/>
      <c r="AR759" s="64"/>
    </row>
    <row r="760" spans="1:44" ht="15.75" customHeight="1" x14ac:dyDescent="0.2">
      <c r="A760" s="43"/>
      <c r="B760" s="43"/>
      <c r="C760" s="43"/>
      <c r="D760" s="43"/>
      <c r="E760" s="43"/>
      <c r="F760" s="43"/>
      <c r="G760" s="194"/>
      <c r="H760" s="194"/>
      <c r="I760" s="194"/>
      <c r="J760" s="196"/>
      <c r="K760" s="196"/>
      <c r="L760" s="196"/>
      <c r="M760" s="196"/>
      <c r="N760" s="196"/>
      <c r="O760" s="197"/>
      <c r="P760" s="197"/>
      <c r="Q760" s="197"/>
      <c r="R760" s="197"/>
      <c r="S760" s="197"/>
      <c r="T760" s="197"/>
      <c r="U760" s="198"/>
      <c r="V760" s="257"/>
      <c r="W760" s="200"/>
      <c r="X760" s="200"/>
      <c r="Y760" s="43"/>
      <c r="Z760" s="199"/>
      <c r="AA760" s="199"/>
      <c r="AB760" s="199"/>
      <c r="AC760" s="199"/>
      <c r="AD760" s="199"/>
      <c r="AE760" s="43"/>
      <c r="AF760" s="199"/>
      <c r="AG760" s="196"/>
      <c r="AH760" s="201"/>
      <c r="AI760" s="201"/>
      <c r="AJ760" s="201"/>
      <c r="AK760" s="43"/>
      <c r="AL760" s="196"/>
      <c r="AM760" s="43"/>
      <c r="AN760" s="43"/>
      <c r="AO760" s="64"/>
      <c r="AP760" s="202"/>
      <c r="AQ760" s="202"/>
      <c r="AR760" s="64"/>
    </row>
    <row r="761" spans="1:44" ht="15.75" customHeight="1" x14ac:dyDescent="0.2">
      <c r="A761" s="43"/>
      <c r="B761" s="43"/>
      <c r="C761" s="43"/>
      <c r="D761" s="43"/>
      <c r="E761" s="43"/>
      <c r="F761" s="43"/>
      <c r="G761" s="194"/>
      <c r="H761" s="194"/>
      <c r="I761" s="194"/>
      <c r="J761" s="196"/>
      <c r="K761" s="196"/>
      <c r="L761" s="196"/>
      <c r="M761" s="196"/>
      <c r="N761" s="196"/>
      <c r="O761" s="197"/>
      <c r="P761" s="197"/>
      <c r="Q761" s="197"/>
      <c r="R761" s="197"/>
      <c r="S761" s="197"/>
      <c r="T761" s="197"/>
      <c r="U761" s="198"/>
      <c r="V761" s="257"/>
      <c r="W761" s="200"/>
      <c r="X761" s="200"/>
      <c r="Y761" s="43"/>
      <c r="Z761" s="199"/>
      <c r="AA761" s="199"/>
      <c r="AB761" s="199"/>
      <c r="AC761" s="199"/>
      <c r="AD761" s="199"/>
      <c r="AE761" s="43"/>
      <c r="AF761" s="199"/>
      <c r="AG761" s="196"/>
      <c r="AH761" s="201"/>
      <c r="AI761" s="201"/>
      <c r="AJ761" s="201"/>
      <c r="AK761" s="43"/>
      <c r="AL761" s="196"/>
      <c r="AM761" s="43"/>
      <c r="AN761" s="43"/>
      <c r="AO761" s="64"/>
      <c r="AP761" s="202"/>
      <c r="AQ761" s="202"/>
      <c r="AR761" s="64"/>
    </row>
    <row r="762" spans="1:44" ht="15.75" customHeight="1" x14ac:dyDescent="0.2">
      <c r="A762" s="43"/>
      <c r="B762" s="43"/>
      <c r="C762" s="43"/>
      <c r="D762" s="43"/>
      <c r="E762" s="43"/>
      <c r="F762" s="43"/>
      <c r="G762" s="194"/>
      <c r="H762" s="194"/>
      <c r="I762" s="194"/>
      <c r="J762" s="196"/>
      <c r="K762" s="196"/>
      <c r="L762" s="196"/>
      <c r="M762" s="196"/>
      <c r="N762" s="196"/>
      <c r="O762" s="197"/>
      <c r="P762" s="197"/>
      <c r="Q762" s="197"/>
      <c r="R762" s="197"/>
      <c r="S762" s="197"/>
      <c r="T762" s="197"/>
      <c r="U762" s="198"/>
      <c r="V762" s="257"/>
      <c r="W762" s="200"/>
      <c r="X762" s="200"/>
      <c r="Y762" s="43"/>
      <c r="Z762" s="199"/>
      <c r="AA762" s="199"/>
      <c r="AB762" s="199"/>
      <c r="AC762" s="199"/>
      <c r="AD762" s="199"/>
      <c r="AE762" s="43"/>
      <c r="AF762" s="199"/>
      <c r="AG762" s="196"/>
      <c r="AH762" s="201"/>
      <c r="AI762" s="201"/>
      <c r="AJ762" s="201"/>
      <c r="AK762" s="43"/>
      <c r="AL762" s="196"/>
      <c r="AM762" s="43"/>
      <c r="AN762" s="43"/>
      <c r="AO762" s="64"/>
      <c r="AP762" s="202"/>
      <c r="AQ762" s="202"/>
      <c r="AR762" s="64"/>
    </row>
    <row r="763" spans="1:44" ht="15.75" customHeight="1" x14ac:dyDescent="0.2">
      <c r="A763" s="43"/>
      <c r="B763" s="43"/>
      <c r="C763" s="43"/>
      <c r="D763" s="43"/>
      <c r="E763" s="43"/>
      <c r="F763" s="43"/>
      <c r="G763" s="194"/>
      <c r="H763" s="194"/>
      <c r="I763" s="194"/>
      <c r="J763" s="196"/>
      <c r="K763" s="196"/>
      <c r="L763" s="196"/>
      <c r="M763" s="196"/>
      <c r="N763" s="196"/>
      <c r="O763" s="197"/>
      <c r="P763" s="197"/>
      <c r="Q763" s="197"/>
      <c r="R763" s="197"/>
      <c r="S763" s="197"/>
      <c r="T763" s="197"/>
      <c r="U763" s="198"/>
      <c r="V763" s="257"/>
      <c r="W763" s="200"/>
      <c r="X763" s="200"/>
      <c r="Y763" s="43"/>
      <c r="Z763" s="199"/>
      <c r="AA763" s="199"/>
      <c r="AB763" s="199"/>
      <c r="AC763" s="199"/>
      <c r="AD763" s="199"/>
      <c r="AE763" s="43"/>
      <c r="AF763" s="199"/>
      <c r="AG763" s="196"/>
      <c r="AH763" s="201"/>
      <c r="AI763" s="201"/>
      <c r="AJ763" s="201"/>
      <c r="AK763" s="43"/>
      <c r="AL763" s="196"/>
      <c r="AM763" s="43"/>
      <c r="AN763" s="43"/>
      <c r="AO763" s="64"/>
      <c r="AP763" s="202"/>
      <c r="AQ763" s="202"/>
      <c r="AR763" s="64"/>
    </row>
    <row r="764" spans="1:44" ht="15.75" customHeight="1" x14ac:dyDescent="0.2">
      <c r="A764" s="43"/>
      <c r="B764" s="43"/>
      <c r="C764" s="43"/>
      <c r="D764" s="43"/>
      <c r="E764" s="43"/>
      <c r="F764" s="43"/>
      <c r="G764" s="194"/>
      <c r="H764" s="194"/>
      <c r="I764" s="194"/>
      <c r="J764" s="196"/>
      <c r="K764" s="196"/>
      <c r="L764" s="196"/>
      <c r="M764" s="196"/>
      <c r="N764" s="196"/>
      <c r="O764" s="197"/>
      <c r="P764" s="197"/>
      <c r="Q764" s="197"/>
      <c r="R764" s="197"/>
      <c r="S764" s="197"/>
      <c r="T764" s="197"/>
      <c r="U764" s="198"/>
      <c r="V764" s="257"/>
      <c r="W764" s="200"/>
      <c r="X764" s="200"/>
      <c r="Y764" s="43"/>
      <c r="Z764" s="199"/>
      <c r="AA764" s="199"/>
      <c r="AB764" s="199"/>
      <c r="AC764" s="199"/>
      <c r="AD764" s="199"/>
      <c r="AE764" s="43"/>
      <c r="AF764" s="199"/>
      <c r="AG764" s="196"/>
      <c r="AH764" s="201"/>
      <c r="AI764" s="201"/>
      <c r="AJ764" s="201"/>
      <c r="AK764" s="43"/>
      <c r="AL764" s="196"/>
      <c r="AM764" s="43"/>
      <c r="AN764" s="43"/>
      <c r="AO764" s="64"/>
      <c r="AP764" s="202"/>
      <c r="AQ764" s="202"/>
      <c r="AR764" s="64"/>
    </row>
    <row r="765" spans="1:44" ht="15.75" customHeight="1" x14ac:dyDescent="0.2">
      <c r="A765" s="43"/>
      <c r="B765" s="43"/>
      <c r="C765" s="43"/>
      <c r="D765" s="43"/>
      <c r="E765" s="43"/>
      <c r="F765" s="43"/>
      <c r="G765" s="194"/>
      <c r="H765" s="194"/>
      <c r="I765" s="194"/>
      <c r="J765" s="196"/>
      <c r="K765" s="196"/>
      <c r="L765" s="196"/>
      <c r="M765" s="196"/>
      <c r="N765" s="196"/>
      <c r="O765" s="197"/>
      <c r="P765" s="197"/>
      <c r="Q765" s="197"/>
      <c r="R765" s="197"/>
      <c r="S765" s="197"/>
      <c r="T765" s="197"/>
      <c r="U765" s="198"/>
      <c r="V765" s="257"/>
      <c r="W765" s="200"/>
      <c r="X765" s="200"/>
      <c r="Y765" s="43"/>
      <c r="Z765" s="199"/>
      <c r="AA765" s="199"/>
      <c r="AB765" s="199"/>
      <c r="AC765" s="199"/>
      <c r="AD765" s="199"/>
      <c r="AE765" s="43"/>
      <c r="AF765" s="199"/>
      <c r="AG765" s="196"/>
      <c r="AH765" s="201"/>
      <c r="AI765" s="201"/>
      <c r="AJ765" s="201"/>
      <c r="AK765" s="43"/>
      <c r="AL765" s="196"/>
      <c r="AM765" s="43"/>
      <c r="AN765" s="43"/>
      <c r="AO765" s="64"/>
      <c r="AP765" s="202"/>
      <c r="AQ765" s="202"/>
      <c r="AR765" s="64"/>
    </row>
    <row r="766" spans="1:44" ht="15.75" customHeight="1" x14ac:dyDescent="0.2">
      <c r="A766" s="43"/>
      <c r="B766" s="43"/>
      <c r="C766" s="43"/>
      <c r="D766" s="43"/>
      <c r="E766" s="43"/>
      <c r="F766" s="43"/>
      <c r="G766" s="194"/>
      <c r="H766" s="194"/>
      <c r="I766" s="194"/>
      <c r="J766" s="196"/>
      <c r="K766" s="196"/>
      <c r="L766" s="196"/>
      <c r="M766" s="196"/>
      <c r="N766" s="196"/>
      <c r="O766" s="197"/>
      <c r="P766" s="197"/>
      <c r="Q766" s="197"/>
      <c r="R766" s="197"/>
      <c r="S766" s="197"/>
      <c r="T766" s="197"/>
      <c r="U766" s="198"/>
      <c r="V766" s="257"/>
      <c r="W766" s="200"/>
      <c r="X766" s="200"/>
      <c r="Y766" s="43"/>
      <c r="Z766" s="199"/>
      <c r="AA766" s="199"/>
      <c r="AB766" s="199"/>
      <c r="AC766" s="199"/>
      <c r="AD766" s="199"/>
      <c r="AE766" s="43"/>
      <c r="AF766" s="199"/>
      <c r="AG766" s="196"/>
      <c r="AH766" s="201"/>
      <c r="AI766" s="201"/>
      <c r="AJ766" s="201"/>
      <c r="AK766" s="43"/>
      <c r="AL766" s="196"/>
      <c r="AM766" s="43"/>
      <c r="AN766" s="43"/>
      <c r="AO766" s="64"/>
      <c r="AP766" s="202"/>
      <c r="AQ766" s="202"/>
      <c r="AR766" s="64"/>
    </row>
    <row r="767" spans="1:44" ht="15.75" customHeight="1" x14ac:dyDescent="0.2">
      <c r="A767" s="43"/>
      <c r="B767" s="43"/>
      <c r="C767" s="43"/>
      <c r="D767" s="43"/>
      <c r="E767" s="43"/>
      <c r="F767" s="43"/>
      <c r="G767" s="194"/>
      <c r="H767" s="194"/>
      <c r="I767" s="194"/>
      <c r="J767" s="196"/>
      <c r="K767" s="196"/>
      <c r="L767" s="196"/>
      <c r="M767" s="196"/>
      <c r="N767" s="196"/>
      <c r="O767" s="197"/>
      <c r="P767" s="197"/>
      <c r="Q767" s="197"/>
      <c r="R767" s="197"/>
      <c r="S767" s="197"/>
      <c r="T767" s="197"/>
      <c r="U767" s="198"/>
      <c r="V767" s="257"/>
      <c r="W767" s="200"/>
      <c r="X767" s="200"/>
      <c r="Y767" s="43"/>
      <c r="Z767" s="199"/>
      <c r="AA767" s="199"/>
      <c r="AB767" s="199"/>
      <c r="AC767" s="199"/>
      <c r="AD767" s="199"/>
      <c r="AE767" s="43"/>
      <c r="AF767" s="199"/>
      <c r="AG767" s="196"/>
      <c r="AH767" s="201"/>
      <c r="AI767" s="201"/>
      <c r="AJ767" s="201"/>
      <c r="AK767" s="43"/>
      <c r="AL767" s="196"/>
      <c r="AM767" s="43"/>
      <c r="AN767" s="43"/>
      <c r="AO767" s="64"/>
      <c r="AP767" s="202"/>
      <c r="AQ767" s="202"/>
      <c r="AR767" s="64"/>
    </row>
    <row r="768" spans="1:44" ht="15.75" customHeight="1" x14ac:dyDescent="0.2">
      <c r="A768" s="43"/>
      <c r="B768" s="43"/>
      <c r="C768" s="43"/>
      <c r="D768" s="43"/>
      <c r="E768" s="43"/>
      <c r="F768" s="43"/>
      <c r="G768" s="194"/>
      <c r="H768" s="194"/>
      <c r="I768" s="194"/>
      <c r="J768" s="196"/>
      <c r="K768" s="196"/>
      <c r="L768" s="196"/>
      <c r="M768" s="196"/>
      <c r="N768" s="196"/>
      <c r="O768" s="197"/>
      <c r="P768" s="197"/>
      <c r="Q768" s="197"/>
      <c r="R768" s="197"/>
      <c r="S768" s="197"/>
      <c r="T768" s="197"/>
      <c r="U768" s="198"/>
      <c r="V768" s="257"/>
      <c r="W768" s="200"/>
      <c r="X768" s="200"/>
      <c r="Y768" s="43"/>
      <c r="Z768" s="199"/>
      <c r="AA768" s="199"/>
      <c r="AB768" s="199"/>
      <c r="AC768" s="199"/>
      <c r="AD768" s="199"/>
      <c r="AE768" s="43"/>
      <c r="AF768" s="199"/>
      <c r="AG768" s="196"/>
      <c r="AH768" s="201"/>
      <c r="AI768" s="201"/>
      <c r="AJ768" s="201"/>
      <c r="AK768" s="43"/>
      <c r="AL768" s="196"/>
      <c r="AM768" s="43"/>
      <c r="AN768" s="43"/>
      <c r="AO768" s="64"/>
      <c r="AP768" s="202"/>
      <c r="AQ768" s="202"/>
      <c r="AR768" s="64"/>
    </row>
    <row r="769" spans="1:44" ht="15.75" customHeight="1" x14ac:dyDescent="0.2">
      <c r="A769" s="43"/>
      <c r="B769" s="43"/>
      <c r="C769" s="43"/>
      <c r="D769" s="43"/>
      <c r="E769" s="43"/>
      <c r="F769" s="43"/>
      <c r="G769" s="194"/>
      <c r="H769" s="194"/>
      <c r="I769" s="194"/>
      <c r="J769" s="196"/>
      <c r="K769" s="196"/>
      <c r="L769" s="196"/>
      <c r="M769" s="196"/>
      <c r="N769" s="196"/>
      <c r="O769" s="197"/>
      <c r="P769" s="197"/>
      <c r="Q769" s="197"/>
      <c r="R769" s="197"/>
      <c r="S769" s="197"/>
      <c r="T769" s="197"/>
      <c r="U769" s="198"/>
      <c r="V769" s="257"/>
      <c r="W769" s="200"/>
      <c r="X769" s="200"/>
      <c r="Y769" s="43"/>
      <c r="Z769" s="199"/>
      <c r="AA769" s="199"/>
      <c r="AB769" s="199"/>
      <c r="AC769" s="199"/>
      <c r="AD769" s="199"/>
      <c r="AE769" s="43"/>
      <c r="AF769" s="199"/>
      <c r="AG769" s="196"/>
      <c r="AH769" s="201"/>
      <c r="AI769" s="201"/>
      <c r="AJ769" s="201"/>
      <c r="AK769" s="43"/>
      <c r="AL769" s="196"/>
      <c r="AM769" s="43"/>
      <c r="AN769" s="43"/>
      <c r="AO769" s="64"/>
      <c r="AP769" s="202"/>
      <c r="AQ769" s="202"/>
      <c r="AR769" s="64"/>
    </row>
    <row r="770" spans="1:44" ht="15.75" customHeight="1" x14ac:dyDescent="0.2">
      <c r="A770" s="43"/>
      <c r="B770" s="43"/>
      <c r="C770" s="43"/>
      <c r="D770" s="43"/>
      <c r="E770" s="43"/>
      <c r="F770" s="43"/>
      <c r="G770" s="194"/>
      <c r="H770" s="194"/>
      <c r="I770" s="194"/>
      <c r="J770" s="196"/>
      <c r="K770" s="196"/>
      <c r="L770" s="196"/>
      <c r="M770" s="196"/>
      <c r="N770" s="196"/>
      <c r="O770" s="197"/>
      <c r="P770" s="197"/>
      <c r="Q770" s="197"/>
      <c r="R770" s="197"/>
      <c r="S770" s="197"/>
      <c r="T770" s="197"/>
      <c r="U770" s="198"/>
      <c r="V770" s="257"/>
      <c r="W770" s="200"/>
      <c r="X770" s="200"/>
      <c r="Y770" s="43"/>
      <c r="Z770" s="199"/>
      <c r="AA770" s="199"/>
      <c r="AB770" s="199"/>
      <c r="AC770" s="199"/>
      <c r="AD770" s="199"/>
      <c r="AE770" s="43"/>
      <c r="AF770" s="199"/>
      <c r="AG770" s="196"/>
      <c r="AH770" s="201"/>
      <c r="AI770" s="201"/>
      <c r="AJ770" s="201"/>
      <c r="AK770" s="43"/>
      <c r="AL770" s="196"/>
      <c r="AM770" s="43"/>
      <c r="AN770" s="43"/>
      <c r="AO770" s="64"/>
      <c r="AP770" s="202"/>
      <c r="AQ770" s="202"/>
      <c r="AR770" s="64"/>
    </row>
    <row r="771" spans="1:44" ht="15.75" customHeight="1" x14ac:dyDescent="0.2">
      <c r="A771" s="43"/>
      <c r="B771" s="43"/>
      <c r="C771" s="43"/>
      <c r="D771" s="43"/>
      <c r="E771" s="43"/>
      <c r="F771" s="43"/>
      <c r="G771" s="194"/>
      <c r="H771" s="194"/>
      <c r="I771" s="194"/>
      <c r="J771" s="196"/>
      <c r="K771" s="196"/>
      <c r="L771" s="196"/>
      <c r="M771" s="196"/>
      <c r="N771" s="196"/>
      <c r="O771" s="197"/>
      <c r="P771" s="197"/>
      <c r="Q771" s="197"/>
      <c r="R771" s="197"/>
      <c r="S771" s="197"/>
      <c r="T771" s="197"/>
      <c r="U771" s="198"/>
      <c r="V771" s="257"/>
      <c r="W771" s="200"/>
      <c r="X771" s="200"/>
      <c r="Y771" s="43"/>
      <c r="Z771" s="199"/>
      <c r="AA771" s="199"/>
      <c r="AB771" s="199"/>
      <c r="AC771" s="199"/>
      <c r="AD771" s="199"/>
      <c r="AE771" s="43"/>
      <c r="AF771" s="199"/>
      <c r="AG771" s="196"/>
      <c r="AH771" s="201"/>
      <c r="AI771" s="201"/>
      <c r="AJ771" s="201"/>
      <c r="AK771" s="43"/>
      <c r="AL771" s="196"/>
      <c r="AM771" s="43"/>
      <c r="AN771" s="43"/>
      <c r="AO771" s="64"/>
      <c r="AP771" s="202"/>
      <c r="AQ771" s="202"/>
      <c r="AR771" s="64"/>
    </row>
    <row r="772" spans="1:44" ht="15.75" customHeight="1" x14ac:dyDescent="0.2">
      <c r="A772" s="43"/>
      <c r="B772" s="43"/>
      <c r="C772" s="43"/>
      <c r="D772" s="43"/>
      <c r="E772" s="43"/>
      <c r="F772" s="43"/>
      <c r="G772" s="194"/>
      <c r="H772" s="194"/>
      <c r="I772" s="194"/>
      <c r="J772" s="196"/>
      <c r="K772" s="196"/>
      <c r="L772" s="196"/>
      <c r="M772" s="196"/>
      <c r="N772" s="196"/>
      <c r="O772" s="197"/>
      <c r="P772" s="197"/>
      <c r="Q772" s="197"/>
      <c r="R772" s="197"/>
      <c r="S772" s="197"/>
      <c r="T772" s="197"/>
      <c r="U772" s="198"/>
      <c r="V772" s="257"/>
      <c r="W772" s="200"/>
      <c r="X772" s="200"/>
      <c r="Y772" s="43"/>
      <c r="Z772" s="199"/>
      <c r="AA772" s="199"/>
      <c r="AB772" s="199"/>
      <c r="AC772" s="199"/>
      <c r="AD772" s="199"/>
      <c r="AE772" s="43"/>
      <c r="AF772" s="199"/>
      <c r="AG772" s="196"/>
      <c r="AH772" s="201"/>
      <c r="AI772" s="201"/>
      <c r="AJ772" s="201"/>
      <c r="AK772" s="43"/>
      <c r="AL772" s="196"/>
      <c r="AM772" s="43"/>
      <c r="AN772" s="43"/>
      <c r="AO772" s="64"/>
      <c r="AP772" s="202"/>
      <c r="AQ772" s="202"/>
      <c r="AR772" s="64"/>
    </row>
    <row r="773" spans="1:44" ht="15.75" customHeight="1" x14ac:dyDescent="0.2">
      <c r="A773" s="43"/>
      <c r="B773" s="43"/>
      <c r="C773" s="43"/>
      <c r="D773" s="43"/>
      <c r="E773" s="43"/>
      <c r="F773" s="43"/>
      <c r="G773" s="194"/>
      <c r="H773" s="194"/>
      <c r="I773" s="194"/>
      <c r="J773" s="196"/>
      <c r="K773" s="196"/>
      <c r="L773" s="196"/>
      <c r="M773" s="196"/>
      <c r="N773" s="196"/>
      <c r="O773" s="197"/>
      <c r="P773" s="197"/>
      <c r="Q773" s="197"/>
      <c r="R773" s="197"/>
      <c r="S773" s="197"/>
      <c r="T773" s="197"/>
      <c r="U773" s="198"/>
      <c r="V773" s="257"/>
      <c r="W773" s="200"/>
      <c r="X773" s="200"/>
      <c r="Y773" s="43"/>
      <c r="Z773" s="199"/>
      <c r="AA773" s="199"/>
      <c r="AB773" s="199"/>
      <c r="AC773" s="199"/>
      <c r="AD773" s="199"/>
      <c r="AE773" s="43"/>
      <c r="AF773" s="199"/>
      <c r="AG773" s="196"/>
      <c r="AH773" s="201"/>
      <c r="AI773" s="201"/>
      <c r="AJ773" s="201"/>
      <c r="AK773" s="43"/>
      <c r="AL773" s="196"/>
      <c r="AM773" s="43"/>
      <c r="AN773" s="43"/>
      <c r="AO773" s="64"/>
      <c r="AP773" s="202"/>
      <c r="AQ773" s="202"/>
      <c r="AR773" s="64"/>
    </row>
    <row r="774" spans="1:44" ht="15.75" customHeight="1" x14ac:dyDescent="0.2">
      <c r="A774" s="43"/>
      <c r="B774" s="43"/>
      <c r="C774" s="43"/>
      <c r="D774" s="43"/>
      <c r="E774" s="43"/>
      <c r="F774" s="43"/>
      <c r="G774" s="194"/>
      <c r="H774" s="194"/>
      <c r="I774" s="194"/>
      <c r="J774" s="196"/>
      <c r="K774" s="196"/>
      <c r="L774" s="196"/>
      <c r="M774" s="196"/>
      <c r="N774" s="196"/>
      <c r="O774" s="197"/>
      <c r="P774" s="197"/>
      <c r="Q774" s="197"/>
      <c r="R774" s="197"/>
      <c r="S774" s="197"/>
      <c r="T774" s="197"/>
      <c r="U774" s="198"/>
      <c r="V774" s="257"/>
      <c r="W774" s="200"/>
      <c r="X774" s="200"/>
      <c r="Y774" s="43"/>
      <c r="Z774" s="199"/>
      <c r="AA774" s="199"/>
      <c r="AB774" s="199"/>
      <c r="AC774" s="199"/>
      <c r="AD774" s="199"/>
      <c r="AE774" s="43"/>
      <c r="AF774" s="199"/>
      <c r="AG774" s="196"/>
      <c r="AH774" s="201"/>
      <c r="AI774" s="201"/>
      <c r="AJ774" s="201"/>
      <c r="AK774" s="43"/>
      <c r="AL774" s="196"/>
      <c r="AM774" s="43"/>
      <c r="AN774" s="43"/>
      <c r="AO774" s="64"/>
      <c r="AP774" s="202"/>
      <c r="AQ774" s="202"/>
      <c r="AR774" s="64"/>
    </row>
    <row r="775" spans="1:44" ht="15.75" customHeight="1" x14ac:dyDescent="0.2">
      <c r="A775" s="43"/>
      <c r="B775" s="43"/>
      <c r="C775" s="43"/>
      <c r="D775" s="43"/>
      <c r="E775" s="43"/>
      <c r="F775" s="43"/>
      <c r="G775" s="194"/>
      <c r="H775" s="194"/>
      <c r="I775" s="194"/>
      <c r="J775" s="196"/>
      <c r="K775" s="196"/>
      <c r="L775" s="196"/>
      <c r="M775" s="196"/>
      <c r="N775" s="196"/>
      <c r="O775" s="197"/>
      <c r="P775" s="197"/>
      <c r="Q775" s="197"/>
      <c r="R775" s="197"/>
      <c r="S775" s="197"/>
      <c r="T775" s="197"/>
      <c r="U775" s="198"/>
      <c r="V775" s="257"/>
      <c r="W775" s="200"/>
      <c r="X775" s="200"/>
      <c r="Y775" s="43"/>
      <c r="Z775" s="199"/>
      <c r="AA775" s="199"/>
      <c r="AB775" s="199"/>
      <c r="AC775" s="199"/>
      <c r="AD775" s="199"/>
      <c r="AE775" s="43"/>
      <c r="AF775" s="199"/>
      <c r="AG775" s="196"/>
      <c r="AH775" s="201"/>
      <c r="AI775" s="201"/>
      <c r="AJ775" s="201"/>
      <c r="AK775" s="43"/>
      <c r="AL775" s="196"/>
      <c r="AM775" s="43"/>
      <c r="AN775" s="43"/>
      <c r="AO775" s="64"/>
      <c r="AP775" s="202"/>
      <c r="AQ775" s="202"/>
      <c r="AR775" s="64"/>
    </row>
    <row r="776" spans="1:44" ht="15.75" customHeight="1" x14ac:dyDescent="0.2">
      <c r="A776" s="43"/>
      <c r="B776" s="43"/>
      <c r="C776" s="43"/>
      <c r="D776" s="43"/>
      <c r="E776" s="43"/>
      <c r="F776" s="43"/>
      <c r="G776" s="194"/>
      <c r="H776" s="194"/>
      <c r="I776" s="194"/>
      <c r="J776" s="196"/>
      <c r="K776" s="196"/>
      <c r="L776" s="196"/>
      <c r="M776" s="196"/>
      <c r="N776" s="196"/>
      <c r="O776" s="197"/>
      <c r="P776" s="197"/>
      <c r="Q776" s="197"/>
      <c r="R776" s="197"/>
      <c r="S776" s="197"/>
      <c r="T776" s="197"/>
      <c r="U776" s="198"/>
      <c r="V776" s="257"/>
      <c r="W776" s="200"/>
      <c r="X776" s="200"/>
      <c r="Y776" s="43"/>
      <c r="Z776" s="199"/>
      <c r="AA776" s="199"/>
      <c r="AB776" s="199"/>
      <c r="AC776" s="199"/>
      <c r="AD776" s="199"/>
      <c r="AE776" s="43"/>
      <c r="AF776" s="199"/>
      <c r="AG776" s="196"/>
      <c r="AH776" s="201"/>
      <c r="AI776" s="201"/>
      <c r="AJ776" s="201"/>
      <c r="AK776" s="43"/>
      <c r="AL776" s="196"/>
      <c r="AM776" s="43"/>
      <c r="AN776" s="43"/>
      <c r="AO776" s="64"/>
      <c r="AP776" s="202"/>
      <c r="AQ776" s="202"/>
      <c r="AR776" s="64"/>
    </row>
    <row r="777" spans="1:44" ht="15.75" customHeight="1" x14ac:dyDescent="0.2">
      <c r="A777" s="43"/>
      <c r="B777" s="43"/>
      <c r="C777" s="43"/>
      <c r="D777" s="43"/>
      <c r="E777" s="43"/>
      <c r="F777" s="43"/>
      <c r="G777" s="194"/>
      <c r="H777" s="194"/>
      <c r="I777" s="194"/>
      <c r="J777" s="196"/>
      <c r="K777" s="196"/>
      <c r="L777" s="196"/>
      <c r="M777" s="196"/>
      <c r="N777" s="196"/>
      <c r="O777" s="197"/>
      <c r="P777" s="197"/>
      <c r="Q777" s="197"/>
      <c r="R777" s="197"/>
      <c r="S777" s="197"/>
      <c r="T777" s="197"/>
      <c r="U777" s="198"/>
      <c r="V777" s="257"/>
      <c r="W777" s="200"/>
      <c r="X777" s="200"/>
      <c r="Y777" s="43"/>
      <c r="Z777" s="199"/>
      <c r="AA777" s="199"/>
      <c r="AB777" s="199"/>
      <c r="AC777" s="199"/>
      <c r="AD777" s="199"/>
      <c r="AE777" s="43"/>
      <c r="AF777" s="199"/>
      <c r="AG777" s="196"/>
      <c r="AH777" s="201"/>
      <c r="AI777" s="201"/>
      <c r="AJ777" s="201"/>
      <c r="AK777" s="43"/>
      <c r="AL777" s="196"/>
      <c r="AM777" s="43"/>
      <c r="AN777" s="43"/>
      <c r="AO777" s="64"/>
      <c r="AP777" s="202"/>
      <c r="AQ777" s="202"/>
      <c r="AR777" s="64"/>
    </row>
    <row r="778" spans="1:44" ht="15.75" customHeight="1" x14ac:dyDescent="0.2">
      <c r="A778" s="43"/>
      <c r="B778" s="43"/>
      <c r="C778" s="43"/>
      <c r="D778" s="43"/>
      <c r="E778" s="43"/>
      <c r="F778" s="43"/>
      <c r="G778" s="194"/>
      <c r="H778" s="194"/>
      <c r="I778" s="194"/>
      <c r="J778" s="196"/>
      <c r="K778" s="196"/>
      <c r="L778" s="196"/>
      <c r="M778" s="196"/>
      <c r="N778" s="196"/>
      <c r="O778" s="197"/>
      <c r="P778" s="197"/>
      <c r="Q778" s="197"/>
      <c r="R778" s="197"/>
      <c r="S778" s="197"/>
      <c r="T778" s="197"/>
      <c r="U778" s="198"/>
      <c r="V778" s="257"/>
      <c r="W778" s="200"/>
      <c r="X778" s="200"/>
      <c r="Y778" s="43"/>
      <c r="Z778" s="199"/>
      <c r="AA778" s="199"/>
      <c r="AB778" s="199"/>
      <c r="AC778" s="199"/>
      <c r="AD778" s="199"/>
      <c r="AE778" s="43"/>
      <c r="AF778" s="199"/>
      <c r="AG778" s="196"/>
      <c r="AH778" s="201"/>
      <c r="AI778" s="201"/>
      <c r="AJ778" s="201"/>
      <c r="AK778" s="43"/>
      <c r="AL778" s="196"/>
      <c r="AM778" s="43"/>
      <c r="AN778" s="43"/>
      <c r="AO778" s="64"/>
      <c r="AP778" s="202"/>
      <c r="AQ778" s="202"/>
      <c r="AR778" s="64"/>
    </row>
    <row r="779" spans="1:44" ht="15.75" customHeight="1" x14ac:dyDescent="0.2">
      <c r="A779" s="43"/>
      <c r="B779" s="43"/>
      <c r="C779" s="43"/>
      <c r="D779" s="43"/>
      <c r="E779" s="43"/>
      <c r="F779" s="43"/>
      <c r="G779" s="194"/>
      <c r="H779" s="194"/>
      <c r="I779" s="194"/>
      <c r="J779" s="196"/>
      <c r="K779" s="196"/>
      <c r="L779" s="196"/>
      <c r="M779" s="196"/>
      <c r="N779" s="196"/>
      <c r="O779" s="197"/>
      <c r="P779" s="197"/>
      <c r="Q779" s="197"/>
      <c r="R779" s="197"/>
      <c r="S779" s="197"/>
      <c r="T779" s="197"/>
      <c r="U779" s="198"/>
      <c r="V779" s="257"/>
      <c r="W779" s="200"/>
      <c r="X779" s="200"/>
      <c r="Y779" s="43"/>
      <c r="Z779" s="199"/>
      <c r="AA779" s="199"/>
      <c r="AB779" s="199"/>
      <c r="AC779" s="199"/>
      <c r="AD779" s="199"/>
      <c r="AE779" s="43"/>
      <c r="AF779" s="199"/>
      <c r="AG779" s="196"/>
      <c r="AH779" s="201"/>
      <c r="AI779" s="201"/>
      <c r="AJ779" s="201"/>
      <c r="AK779" s="43"/>
      <c r="AL779" s="196"/>
      <c r="AM779" s="43"/>
      <c r="AN779" s="43"/>
      <c r="AO779" s="64"/>
      <c r="AP779" s="202"/>
      <c r="AQ779" s="202"/>
      <c r="AR779" s="64"/>
    </row>
    <row r="780" spans="1:44" ht="15.75" customHeight="1" x14ac:dyDescent="0.2">
      <c r="A780" s="43"/>
      <c r="B780" s="43"/>
      <c r="C780" s="43"/>
      <c r="D780" s="43"/>
      <c r="E780" s="43"/>
      <c r="F780" s="43"/>
      <c r="G780" s="194"/>
      <c r="H780" s="194"/>
      <c r="I780" s="194"/>
      <c r="J780" s="196"/>
      <c r="K780" s="196"/>
      <c r="L780" s="196"/>
      <c r="M780" s="196"/>
      <c r="N780" s="196"/>
      <c r="O780" s="197"/>
      <c r="P780" s="197"/>
      <c r="Q780" s="197"/>
      <c r="R780" s="197"/>
      <c r="S780" s="197"/>
      <c r="T780" s="197"/>
      <c r="U780" s="198"/>
      <c r="V780" s="257"/>
      <c r="W780" s="200"/>
      <c r="X780" s="200"/>
      <c r="Y780" s="43"/>
      <c r="Z780" s="199"/>
      <c r="AA780" s="199"/>
      <c r="AB780" s="199"/>
      <c r="AC780" s="199"/>
      <c r="AD780" s="199"/>
      <c r="AE780" s="43"/>
      <c r="AF780" s="199"/>
      <c r="AG780" s="196"/>
      <c r="AH780" s="201"/>
      <c r="AI780" s="201"/>
      <c r="AJ780" s="201"/>
      <c r="AK780" s="43"/>
      <c r="AL780" s="196"/>
      <c r="AM780" s="43"/>
      <c r="AN780" s="43"/>
      <c r="AO780" s="64"/>
      <c r="AP780" s="202"/>
      <c r="AQ780" s="202"/>
      <c r="AR780" s="64"/>
    </row>
    <row r="781" spans="1:44" ht="15.75" customHeight="1" x14ac:dyDescent="0.2">
      <c r="A781" s="43"/>
      <c r="B781" s="43"/>
      <c r="C781" s="43"/>
      <c r="D781" s="43"/>
      <c r="E781" s="43"/>
      <c r="F781" s="43"/>
      <c r="G781" s="194"/>
      <c r="H781" s="194"/>
      <c r="I781" s="194"/>
      <c r="J781" s="196"/>
      <c r="K781" s="196"/>
      <c r="L781" s="196"/>
      <c r="M781" s="196"/>
      <c r="N781" s="196"/>
      <c r="O781" s="197"/>
      <c r="P781" s="197"/>
      <c r="Q781" s="197"/>
      <c r="R781" s="197"/>
      <c r="S781" s="197"/>
      <c r="T781" s="197"/>
      <c r="U781" s="198"/>
      <c r="V781" s="257"/>
      <c r="W781" s="200"/>
      <c r="X781" s="200"/>
      <c r="Y781" s="43"/>
      <c r="Z781" s="199"/>
      <c r="AA781" s="199"/>
      <c r="AB781" s="199"/>
      <c r="AC781" s="199"/>
      <c r="AD781" s="199"/>
      <c r="AE781" s="43"/>
      <c r="AF781" s="199"/>
      <c r="AG781" s="196"/>
      <c r="AH781" s="201"/>
      <c r="AI781" s="201"/>
      <c r="AJ781" s="201"/>
      <c r="AK781" s="43"/>
      <c r="AL781" s="196"/>
      <c r="AM781" s="43"/>
      <c r="AN781" s="43"/>
      <c r="AO781" s="64"/>
      <c r="AP781" s="202"/>
      <c r="AQ781" s="202"/>
      <c r="AR781" s="64"/>
    </row>
    <row r="782" spans="1:44" ht="15.75" customHeight="1" x14ac:dyDescent="0.2">
      <c r="A782" s="43"/>
      <c r="B782" s="43"/>
      <c r="C782" s="43"/>
      <c r="D782" s="43"/>
      <c r="E782" s="43"/>
      <c r="F782" s="43"/>
      <c r="G782" s="194"/>
      <c r="H782" s="194"/>
      <c r="I782" s="194"/>
      <c r="J782" s="196"/>
      <c r="K782" s="196"/>
      <c r="L782" s="196"/>
      <c r="M782" s="196"/>
      <c r="N782" s="196"/>
      <c r="O782" s="197"/>
      <c r="P782" s="197"/>
      <c r="Q782" s="197"/>
      <c r="R782" s="197"/>
      <c r="S782" s="197"/>
      <c r="T782" s="197"/>
      <c r="U782" s="198"/>
      <c r="V782" s="257"/>
      <c r="W782" s="200"/>
      <c r="X782" s="200"/>
      <c r="Y782" s="43"/>
      <c r="Z782" s="199"/>
      <c r="AA782" s="199"/>
      <c r="AB782" s="199"/>
      <c r="AC782" s="199"/>
      <c r="AD782" s="199"/>
      <c r="AE782" s="43"/>
      <c r="AF782" s="199"/>
      <c r="AG782" s="196"/>
      <c r="AH782" s="201"/>
      <c r="AI782" s="201"/>
      <c r="AJ782" s="201"/>
      <c r="AK782" s="43"/>
      <c r="AL782" s="196"/>
      <c r="AM782" s="43"/>
      <c r="AN782" s="43"/>
      <c r="AO782" s="64"/>
      <c r="AP782" s="202"/>
      <c r="AQ782" s="202"/>
      <c r="AR782" s="64"/>
    </row>
    <row r="783" spans="1:44" ht="15.75" customHeight="1" x14ac:dyDescent="0.2">
      <c r="A783" s="43"/>
      <c r="B783" s="43"/>
      <c r="C783" s="43"/>
      <c r="D783" s="43"/>
      <c r="E783" s="43"/>
      <c r="F783" s="43"/>
      <c r="G783" s="194"/>
      <c r="H783" s="194"/>
      <c r="I783" s="194"/>
      <c r="J783" s="196"/>
      <c r="K783" s="196"/>
      <c r="L783" s="196"/>
      <c r="M783" s="196"/>
      <c r="N783" s="196"/>
      <c r="O783" s="197"/>
      <c r="P783" s="197"/>
      <c r="Q783" s="197"/>
      <c r="R783" s="197"/>
      <c r="S783" s="197"/>
      <c r="T783" s="197"/>
      <c r="U783" s="198"/>
      <c r="V783" s="257"/>
      <c r="W783" s="200"/>
      <c r="X783" s="200"/>
      <c r="Y783" s="43"/>
      <c r="Z783" s="199"/>
      <c r="AA783" s="199"/>
      <c r="AB783" s="199"/>
      <c r="AC783" s="199"/>
      <c r="AD783" s="199"/>
      <c r="AE783" s="43"/>
      <c r="AF783" s="199"/>
      <c r="AG783" s="196"/>
      <c r="AH783" s="201"/>
      <c r="AI783" s="201"/>
      <c r="AJ783" s="201"/>
      <c r="AK783" s="43"/>
      <c r="AL783" s="196"/>
      <c r="AM783" s="43"/>
      <c r="AN783" s="43"/>
      <c r="AO783" s="64"/>
      <c r="AP783" s="202"/>
      <c r="AQ783" s="202"/>
      <c r="AR783" s="64"/>
    </row>
    <row r="784" spans="1:44" ht="15.75" customHeight="1" x14ac:dyDescent="0.2">
      <c r="A784" s="43"/>
      <c r="B784" s="43"/>
      <c r="C784" s="43"/>
      <c r="D784" s="43"/>
      <c r="E784" s="43"/>
      <c r="F784" s="43"/>
      <c r="G784" s="194"/>
      <c r="H784" s="194"/>
      <c r="I784" s="194"/>
      <c r="J784" s="196"/>
      <c r="K784" s="196"/>
      <c r="L784" s="196"/>
      <c r="M784" s="196"/>
      <c r="N784" s="196"/>
      <c r="O784" s="197"/>
      <c r="P784" s="197"/>
      <c r="Q784" s="197"/>
      <c r="R784" s="197"/>
      <c r="S784" s="197"/>
      <c r="T784" s="197"/>
      <c r="U784" s="198"/>
      <c r="V784" s="257"/>
      <c r="W784" s="200"/>
      <c r="X784" s="200"/>
      <c r="Y784" s="43"/>
      <c r="Z784" s="199"/>
      <c r="AA784" s="199"/>
      <c r="AB784" s="199"/>
      <c r="AC784" s="199"/>
      <c r="AD784" s="199"/>
      <c r="AE784" s="43"/>
      <c r="AF784" s="199"/>
      <c r="AG784" s="196"/>
      <c r="AH784" s="201"/>
      <c r="AI784" s="201"/>
      <c r="AJ784" s="201"/>
      <c r="AK784" s="43"/>
      <c r="AL784" s="196"/>
      <c r="AM784" s="43"/>
      <c r="AN784" s="43"/>
      <c r="AO784" s="64"/>
      <c r="AP784" s="202"/>
      <c r="AQ784" s="202"/>
      <c r="AR784" s="64"/>
    </row>
    <row r="785" spans="1:44" ht="15.75" customHeight="1" x14ac:dyDescent="0.2">
      <c r="A785" s="43"/>
      <c r="B785" s="43"/>
      <c r="C785" s="43"/>
      <c r="D785" s="43"/>
      <c r="E785" s="43"/>
      <c r="F785" s="43"/>
      <c r="G785" s="194"/>
      <c r="H785" s="194"/>
      <c r="I785" s="194"/>
      <c r="J785" s="196"/>
      <c r="K785" s="196"/>
      <c r="L785" s="196"/>
      <c r="M785" s="196"/>
      <c r="N785" s="196"/>
      <c r="O785" s="197"/>
      <c r="P785" s="197"/>
      <c r="Q785" s="197"/>
      <c r="R785" s="197"/>
      <c r="S785" s="197"/>
      <c r="T785" s="197"/>
      <c r="U785" s="198"/>
      <c r="V785" s="257"/>
      <c r="W785" s="200"/>
      <c r="X785" s="200"/>
      <c r="Y785" s="43"/>
      <c r="Z785" s="199"/>
      <c r="AA785" s="199"/>
      <c r="AB785" s="199"/>
      <c r="AC785" s="199"/>
      <c r="AD785" s="199"/>
      <c r="AE785" s="43"/>
      <c r="AF785" s="199"/>
      <c r="AG785" s="196"/>
      <c r="AH785" s="201"/>
      <c r="AI785" s="201"/>
      <c r="AJ785" s="201"/>
      <c r="AK785" s="43"/>
      <c r="AL785" s="196"/>
      <c r="AM785" s="43"/>
      <c r="AN785" s="43"/>
      <c r="AO785" s="64"/>
      <c r="AP785" s="202"/>
      <c r="AQ785" s="202"/>
      <c r="AR785" s="64"/>
    </row>
    <row r="786" spans="1:44" ht="15.75" customHeight="1" x14ac:dyDescent="0.2">
      <c r="A786" s="43"/>
      <c r="B786" s="43"/>
      <c r="C786" s="43"/>
      <c r="D786" s="43"/>
      <c r="E786" s="43"/>
      <c r="F786" s="43"/>
      <c r="G786" s="194"/>
      <c r="H786" s="194"/>
      <c r="I786" s="194"/>
      <c r="J786" s="196"/>
      <c r="K786" s="196"/>
      <c r="L786" s="196"/>
      <c r="M786" s="196"/>
      <c r="N786" s="196"/>
      <c r="O786" s="197"/>
      <c r="P786" s="197"/>
      <c r="Q786" s="197"/>
      <c r="R786" s="197"/>
      <c r="S786" s="197"/>
      <c r="T786" s="197"/>
      <c r="U786" s="198"/>
      <c r="V786" s="257"/>
      <c r="W786" s="200"/>
      <c r="X786" s="200"/>
      <c r="Y786" s="43"/>
      <c r="Z786" s="199"/>
      <c r="AA786" s="199"/>
      <c r="AB786" s="199"/>
      <c r="AC786" s="199"/>
      <c r="AD786" s="199"/>
      <c r="AE786" s="43"/>
      <c r="AF786" s="199"/>
      <c r="AG786" s="196"/>
      <c r="AH786" s="201"/>
      <c r="AI786" s="201"/>
      <c r="AJ786" s="201"/>
      <c r="AK786" s="43"/>
      <c r="AL786" s="196"/>
      <c r="AM786" s="43"/>
      <c r="AN786" s="43"/>
      <c r="AO786" s="64"/>
      <c r="AP786" s="202"/>
      <c r="AQ786" s="202"/>
      <c r="AR786" s="64"/>
    </row>
    <row r="787" spans="1:44" ht="15.75" customHeight="1" x14ac:dyDescent="0.2">
      <c r="A787" s="43"/>
      <c r="B787" s="43"/>
      <c r="C787" s="43"/>
      <c r="D787" s="43"/>
      <c r="E787" s="43"/>
      <c r="F787" s="43"/>
      <c r="G787" s="194"/>
      <c r="H787" s="194"/>
      <c r="I787" s="194"/>
      <c r="J787" s="196"/>
      <c r="K787" s="196"/>
      <c r="L787" s="196"/>
      <c r="M787" s="196"/>
      <c r="N787" s="196"/>
      <c r="O787" s="197"/>
      <c r="P787" s="197"/>
      <c r="Q787" s="197"/>
      <c r="R787" s="197"/>
      <c r="S787" s="197"/>
      <c r="T787" s="197"/>
      <c r="U787" s="198"/>
      <c r="V787" s="257"/>
      <c r="W787" s="200"/>
      <c r="X787" s="200"/>
      <c r="Y787" s="43"/>
      <c r="Z787" s="199"/>
      <c r="AA787" s="199"/>
      <c r="AB787" s="199"/>
      <c r="AC787" s="199"/>
      <c r="AD787" s="199"/>
      <c r="AE787" s="43"/>
      <c r="AF787" s="199"/>
      <c r="AG787" s="196"/>
      <c r="AH787" s="201"/>
      <c r="AI787" s="201"/>
      <c r="AJ787" s="201"/>
      <c r="AK787" s="43"/>
      <c r="AL787" s="196"/>
      <c r="AM787" s="43"/>
      <c r="AN787" s="43"/>
      <c r="AO787" s="64"/>
      <c r="AP787" s="202"/>
      <c r="AQ787" s="202"/>
      <c r="AR787" s="64"/>
    </row>
    <row r="788" spans="1:44" ht="15.75" customHeight="1" x14ac:dyDescent="0.2">
      <c r="A788" s="43"/>
      <c r="B788" s="43"/>
      <c r="C788" s="43"/>
      <c r="D788" s="43"/>
      <c r="E788" s="43"/>
      <c r="F788" s="43"/>
      <c r="G788" s="194"/>
      <c r="H788" s="194"/>
      <c r="I788" s="194"/>
      <c r="J788" s="196"/>
      <c r="K788" s="196"/>
      <c r="L788" s="196"/>
      <c r="M788" s="196"/>
      <c r="N788" s="196"/>
      <c r="O788" s="197"/>
      <c r="P788" s="197"/>
      <c r="Q788" s="197"/>
      <c r="R788" s="197"/>
      <c r="S788" s="197"/>
      <c r="T788" s="197"/>
      <c r="U788" s="198"/>
      <c r="V788" s="257"/>
      <c r="W788" s="200"/>
      <c r="X788" s="200"/>
      <c r="Y788" s="43"/>
      <c r="Z788" s="199"/>
      <c r="AA788" s="199"/>
      <c r="AB788" s="199"/>
      <c r="AC788" s="199"/>
      <c r="AD788" s="199"/>
      <c r="AE788" s="43"/>
      <c r="AF788" s="199"/>
      <c r="AG788" s="196"/>
      <c r="AH788" s="201"/>
      <c r="AI788" s="201"/>
      <c r="AJ788" s="201"/>
      <c r="AK788" s="43"/>
      <c r="AL788" s="196"/>
      <c r="AM788" s="43"/>
      <c r="AN788" s="43"/>
      <c r="AO788" s="64"/>
      <c r="AP788" s="202"/>
      <c r="AQ788" s="202"/>
      <c r="AR788" s="64"/>
    </row>
    <row r="789" spans="1:44" ht="15.75" customHeight="1" x14ac:dyDescent="0.2">
      <c r="A789" s="43"/>
      <c r="B789" s="43"/>
      <c r="C789" s="43"/>
      <c r="D789" s="43"/>
      <c r="E789" s="43"/>
      <c r="F789" s="43"/>
      <c r="G789" s="194"/>
      <c r="H789" s="194"/>
      <c r="I789" s="194"/>
      <c r="J789" s="196"/>
      <c r="K789" s="196"/>
      <c r="L789" s="196"/>
      <c r="M789" s="196"/>
      <c r="N789" s="196"/>
      <c r="O789" s="197"/>
      <c r="P789" s="197"/>
      <c r="Q789" s="197"/>
      <c r="R789" s="197"/>
      <c r="S789" s="197"/>
      <c r="T789" s="197"/>
      <c r="U789" s="198"/>
      <c r="V789" s="257"/>
      <c r="W789" s="200"/>
      <c r="X789" s="200"/>
      <c r="Y789" s="43"/>
      <c r="Z789" s="199"/>
      <c r="AA789" s="199"/>
      <c r="AB789" s="199"/>
      <c r="AC789" s="199"/>
      <c r="AD789" s="199"/>
      <c r="AE789" s="43"/>
      <c r="AF789" s="199"/>
      <c r="AG789" s="196"/>
      <c r="AH789" s="201"/>
      <c r="AI789" s="201"/>
      <c r="AJ789" s="201"/>
      <c r="AK789" s="43"/>
      <c r="AL789" s="196"/>
      <c r="AM789" s="43"/>
      <c r="AN789" s="43"/>
      <c r="AO789" s="64"/>
      <c r="AP789" s="202"/>
      <c r="AQ789" s="202"/>
      <c r="AR789" s="64"/>
    </row>
    <row r="790" spans="1:44" ht="15.75" customHeight="1" x14ac:dyDescent="0.2">
      <c r="A790" s="43"/>
      <c r="B790" s="43"/>
      <c r="C790" s="43"/>
      <c r="D790" s="43"/>
      <c r="E790" s="43"/>
      <c r="F790" s="43"/>
      <c r="G790" s="194"/>
      <c r="H790" s="194"/>
      <c r="I790" s="194"/>
      <c r="J790" s="196"/>
      <c r="K790" s="196"/>
      <c r="L790" s="196"/>
      <c r="M790" s="196"/>
      <c r="N790" s="196"/>
      <c r="O790" s="197"/>
      <c r="P790" s="197"/>
      <c r="Q790" s="197"/>
      <c r="R790" s="197"/>
      <c r="S790" s="197"/>
      <c r="T790" s="197"/>
      <c r="U790" s="198"/>
      <c r="V790" s="257"/>
      <c r="W790" s="200"/>
      <c r="X790" s="200"/>
      <c r="Y790" s="43"/>
      <c r="Z790" s="199"/>
      <c r="AA790" s="199"/>
      <c r="AB790" s="199"/>
      <c r="AC790" s="199"/>
      <c r="AD790" s="199"/>
      <c r="AE790" s="43"/>
      <c r="AF790" s="199"/>
      <c r="AG790" s="196"/>
      <c r="AH790" s="201"/>
      <c r="AI790" s="201"/>
      <c r="AJ790" s="201"/>
      <c r="AK790" s="43"/>
      <c r="AL790" s="196"/>
      <c r="AM790" s="43"/>
      <c r="AN790" s="43"/>
      <c r="AO790" s="64"/>
      <c r="AP790" s="202"/>
      <c r="AQ790" s="202"/>
      <c r="AR790" s="64"/>
    </row>
    <row r="791" spans="1:44" ht="15.75" customHeight="1" x14ac:dyDescent="0.2">
      <c r="A791" s="43"/>
      <c r="B791" s="43"/>
      <c r="C791" s="43"/>
      <c r="D791" s="43"/>
      <c r="E791" s="43"/>
      <c r="F791" s="43"/>
      <c r="G791" s="194"/>
      <c r="H791" s="194"/>
      <c r="I791" s="194"/>
      <c r="J791" s="196"/>
      <c r="K791" s="196"/>
      <c r="L791" s="196"/>
      <c r="M791" s="196"/>
      <c r="N791" s="196"/>
      <c r="O791" s="197"/>
      <c r="P791" s="197"/>
      <c r="Q791" s="197"/>
      <c r="R791" s="197"/>
      <c r="S791" s="197"/>
      <c r="T791" s="197"/>
      <c r="U791" s="198"/>
      <c r="V791" s="257"/>
      <c r="W791" s="200"/>
      <c r="X791" s="200"/>
      <c r="Y791" s="43"/>
      <c r="Z791" s="199"/>
      <c r="AA791" s="199"/>
      <c r="AB791" s="199"/>
      <c r="AC791" s="199"/>
      <c r="AD791" s="199"/>
      <c r="AE791" s="43"/>
      <c r="AF791" s="199"/>
      <c r="AG791" s="196"/>
      <c r="AH791" s="201"/>
      <c r="AI791" s="201"/>
      <c r="AJ791" s="201"/>
      <c r="AK791" s="43"/>
      <c r="AL791" s="196"/>
      <c r="AM791" s="43"/>
      <c r="AN791" s="43"/>
      <c r="AO791" s="64"/>
      <c r="AP791" s="202"/>
      <c r="AQ791" s="202"/>
      <c r="AR791" s="64"/>
    </row>
    <row r="792" spans="1:44" ht="15.75" customHeight="1" x14ac:dyDescent="0.2">
      <c r="A792" s="43"/>
      <c r="B792" s="43"/>
      <c r="C792" s="43"/>
      <c r="D792" s="43"/>
      <c r="E792" s="43"/>
      <c r="F792" s="43"/>
      <c r="G792" s="194"/>
      <c r="H792" s="194"/>
      <c r="I792" s="194"/>
      <c r="J792" s="196"/>
      <c r="K792" s="196"/>
      <c r="L792" s="196"/>
      <c r="M792" s="196"/>
      <c r="N792" s="196"/>
      <c r="O792" s="197"/>
      <c r="P792" s="197"/>
      <c r="Q792" s="197"/>
      <c r="R792" s="197"/>
      <c r="S792" s="197"/>
      <c r="T792" s="197"/>
      <c r="U792" s="198"/>
      <c r="V792" s="257"/>
      <c r="W792" s="200"/>
      <c r="X792" s="200"/>
      <c r="Y792" s="43"/>
      <c r="Z792" s="199"/>
      <c r="AA792" s="199"/>
      <c r="AB792" s="199"/>
      <c r="AC792" s="199"/>
      <c r="AD792" s="199"/>
      <c r="AE792" s="43"/>
      <c r="AF792" s="199"/>
      <c r="AG792" s="196"/>
      <c r="AH792" s="201"/>
      <c r="AI792" s="201"/>
      <c r="AJ792" s="201"/>
      <c r="AK792" s="43"/>
      <c r="AL792" s="196"/>
      <c r="AM792" s="43"/>
      <c r="AN792" s="43"/>
      <c r="AO792" s="64"/>
      <c r="AP792" s="202"/>
      <c r="AQ792" s="202"/>
      <c r="AR792" s="64"/>
    </row>
    <row r="793" spans="1:44" ht="15.75" customHeight="1" x14ac:dyDescent="0.2">
      <c r="A793" s="43"/>
      <c r="B793" s="43"/>
      <c r="C793" s="43"/>
      <c r="D793" s="43"/>
      <c r="E793" s="43"/>
      <c r="F793" s="43"/>
      <c r="G793" s="194"/>
      <c r="H793" s="194"/>
      <c r="I793" s="194"/>
      <c r="J793" s="196"/>
      <c r="K793" s="196"/>
      <c r="L793" s="196"/>
      <c r="M793" s="196"/>
      <c r="N793" s="196"/>
      <c r="O793" s="197"/>
      <c r="P793" s="197"/>
      <c r="Q793" s="197"/>
      <c r="R793" s="197"/>
      <c r="S793" s="197"/>
      <c r="T793" s="197"/>
      <c r="U793" s="198"/>
      <c r="V793" s="257"/>
      <c r="W793" s="200"/>
      <c r="X793" s="200"/>
      <c r="Y793" s="43"/>
      <c r="Z793" s="199"/>
      <c r="AA793" s="199"/>
      <c r="AB793" s="199"/>
      <c r="AC793" s="199"/>
      <c r="AD793" s="199"/>
      <c r="AE793" s="43"/>
      <c r="AF793" s="199"/>
      <c r="AG793" s="196"/>
      <c r="AH793" s="201"/>
      <c r="AI793" s="201"/>
      <c r="AJ793" s="201"/>
      <c r="AK793" s="43"/>
      <c r="AL793" s="196"/>
      <c r="AM793" s="43"/>
      <c r="AN793" s="43"/>
      <c r="AO793" s="64"/>
      <c r="AP793" s="202"/>
      <c r="AQ793" s="202"/>
      <c r="AR793" s="64"/>
    </row>
    <row r="794" spans="1:44" ht="15.75" customHeight="1" x14ac:dyDescent="0.2">
      <c r="A794" s="43"/>
      <c r="B794" s="43"/>
      <c r="C794" s="43"/>
      <c r="D794" s="43"/>
      <c r="E794" s="43"/>
      <c r="F794" s="43"/>
      <c r="G794" s="194"/>
      <c r="H794" s="194"/>
      <c r="I794" s="194"/>
      <c r="J794" s="196"/>
      <c r="K794" s="196"/>
      <c r="L794" s="196"/>
      <c r="M794" s="196"/>
      <c r="N794" s="196"/>
      <c r="O794" s="197"/>
      <c r="P794" s="197"/>
      <c r="Q794" s="197"/>
      <c r="R794" s="197"/>
      <c r="S794" s="197"/>
      <c r="T794" s="197"/>
      <c r="U794" s="198"/>
      <c r="V794" s="257"/>
      <c r="W794" s="200"/>
      <c r="X794" s="200"/>
      <c r="Y794" s="43"/>
      <c r="Z794" s="199"/>
      <c r="AA794" s="199"/>
      <c r="AB794" s="199"/>
      <c r="AC794" s="199"/>
      <c r="AD794" s="199"/>
      <c r="AE794" s="43"/>
      <c r="AF794" s="199"/>
      <c r="AG794" s="196"/>
      <c r="AH794" s="201"/>
      <c r="AI794" s="201"/>
      <c r="AJ794" s="201"/>
      <c r="AK794" s="43"/>
      <c r="AL794" s="196"/>
      <c r="AM794" s="43"/>
      <c r="AN794" s="43"/>
      <c r="AO794" s="64"/>
      <c r="AP794" s="202"/>
      <c r="AQ794" s="202"/>
      <c r="AR794" s="64"/>
    </row>
    <row r="795" spans="1:44" ht="15.75" customHeight="1" x14ac:dyDescent="0.2">
      <c r="A795" s="43"/>
      <c r="B795" s="43"/>
      <c r="C795" s="43"/>
      <c r="D795" s="43"/>
      <c r="E795" s="43"/>
      <c r="F795" s="43"/>
      <c r="G795" s="194"/>
      <c r="H795" s="194"/>
      <c r="I795" s="194"/>
      <c r="J795" s="196"/>
      <c r="K795" s="196"/>
      <c r="L795" s="196"/>
      <c r="M795" s="196"/>
      <c r="N795" s="196"/>
      <c r="O795" s="197"/>
      <c r="P795" s="197"/>
      <c r="Q795" s="197"/>
      <c r="R795" s="197"/>
      <c r="S795" s="197"/>
      <c r="T795" s="197"/>
      <c r="U795" s="198"/>
      <c r="V795" s="257"/>
      <c r="W795" s="200"/>
      <c r="X795" s="200"/>
      <c r="Y795" s="43"/>
      <c r="Z795" s="199"/>
      <c r="AA795" s="199"/>
      <c r="AB795" s="199"/>
      <c r="AC795" s="199"/>
      <c r="AD795" s="199"/>
      <c r="AE795" s="43"/>
      <c r="AF795" s="199"/>
      <c r="AG795" s="196"/>
      <c r="AH795" s="201"/>
      <c r="AI795" s="201"/>
      <c r="AJ795" s="201"/>
      <c r="AK795" s="43"/>
      <c r="AL795" s="196"/>
      <c r="AM795" s="43"/>
      <c r="AN795" s="43"/>
      <c r="AO795" s="64"/>
      <c r="AP795" s="202"/>
      <c r="AQ795" s="202"/>
      <c r="AR795" s="64"/>
    </row>
    <row r="796" spans="1:44" ht="15.75" customHeight="1" x14ac:dyDescent="0.2">
      <c r="A796" s="43"/>
      <c r="B796" s="43"/>
      <c r="C796" s="43"/>
      <c r="D796" s="43"/>
      <c r="E796" s="43"/>
      <c r="F796" s="43"/>
      <c r="G796" s="194"/>
      <c r="H796" s="194"/>
      <c r="I796" s="194"/>
      <c r="J796" s="196"/>
      <c r="K796" s="196"/>
      <c r="L796" s="196"/>
      <c r="M796" s="196"/>
      <c r="N796" s="196"/>
      <c r="O796" s="197"/>
      <c r="P796" s="197"/>
      <c r="Q796" s="197"/>
      <c r="R796" s="197"/>
      <c r="S796" s="197"/>
      <c r="T796" s="197"/>
      <c r="U796" s="198"/>
      <c r="V796" s="257"/>
      <c r="W796" s="200"/>
      <c r="X796" s="200"/>
      <c r="Y796" s="43"/>
      <c r="Z796" s="199"/>
      <c r="AA796" s="199"/>
      <c r="AB796" s="199"/>
      <c r="AC796" s="199"/>
      <c r="AD796" s="199"/>
      <c r="AE796" s="43"/>
      <c r="AF796" s="199"/>
      <c r="AG796" s="196"/>
      <c r="AH796" s="201"/>
      <c r="AI796" s="201"/>
      <c r="AJ796" s="201"/>
      <c r="AK796" s="43"/>
      <c r="AL796" s="196"/>
      <c r="AM796" s="43"/>
      <c r="AN796" s="43"/>
      <c r="AO796" s="64"/>
      <c r="AP796" s="202"/>
      <c r="AQ796" s="202"/>
      <c r="AR796" s="64"/>
    </row>
    <row r="797" spans="1:44" ht="15.75" customHeight="1" x14ac:dyDescent="0.2">
      <c r="A797" s="43"/>
      <c r="B797" s="43"/>
      <c r="C797" s="43"/>
      <c r="D797" s="43"/>
      <c r="E797" s="43"/>
      <c r="F797" s="43"/>
      <c r="G797" s="194"/>
      <c r="H797" s="194"/>
      <c r="I797" s="194"/>
      <c r="J797" s="196"/>
      <c r="K797" s="196"/>
      <c r="L797" s="196"/>
      <c r="M797" s="196"/>
      <c r="N797" s="196"/>
      <c r="O797" s="197"/>
      <c r="P797" s="197"/>
      <c r="Q797" s="197"/>
      <c r="R797" s="197"/>
      <c r="S797" s="197"/>
      <c r="T797" s="197"/>
      <c r="U797" s="198"/>
      <c r="V797" s="257"/>
      <c r="W797" s="200"/>
      <c r="X797" s="200"/>
      <c r="Y797" s="43"/>
      <c r="Z797" s="199"/>
      <c r="AA797" s="199"/>
      <c r="AB797" s="199"/>
      <c r="AC797" s="199"/>
      <c r="AD797" s="199"/>
      <c r="AE797" s="43"/>
      <c r="AF797" s="199"/>
      <c r="AG797" s="196"/>
      <c r="AH797" s="201"/>
      <c r="AI797" s="201"/>
      <c r="AJ797" s="201"/>
      <c r="AK797" s="43"/>
      <c r="AL797" s="196"/>
      <c r="AM797" s="43"/>
      <c r="AN797" s="43"/>
      <c r="AO797" s="64"/>
      <c r="AP797" s="202"/>
      <c r="AQ797" s="202"/>
      <c r="AR797" s="64"/>
    </row>
    <row r="798" spans="1:44" ht="15.75" customHeight="1" x14ac:dyDescent="0.2">
      <c r="A798" s="43"/>
      <c r="B798" s="43"/>
      <c r="C798" s="43"/>
      <c r="D798" s="43"/>
      <c r="E798" s="43"/>
      <c r="F798" s="43"/>
      <c r="G798" s="194"/>
      <c r="H798" s="194"/>
      <c r="I798" s="194"/>
      <c r="J798" s="196"/>
      <c r="K798" s="196"/>
      <c r="L798" s="196"/>
      <c r="M798" s="196"/>
      <c r="N798" s="196"/>
      <c r="O798" s="197"/>
      <c r="P798" s="197"/>
      <c r="Q798" s="197"/>
      <c r="R798" s="197"/>
      <c r="S798" s="197"/>
      <c r="T798" s="197"/>
      <c r="U798" s="198"/>
      <c r="V798" s="257"/>
      <c r="W798" s="200"/>
      <c r="X798" s="200"/>
      <c r="Y798" s="43"/>
      <c r="Z798" s="199"/>
      <c r="AA798" s="199"/>
      <c r="AB798" s="199"/>
      <c r="AC798" s="199"/>
      <c r="AD798" s="199"/>
      <c r="AE798" s="43"/>
      <c r="AF798" s="199"/>
      <c r="AG798" s="196"/>
      <c r="AH798" s="201"/>
      <c r="AI798" s="201"/>
      <c r="AJ798" s="201"/>
      <c r="AK798" s="43"/>
      <c r="AL798" s="196"/>
      <c r="AM798" s="43"/>
      <c r="AN798" s="43"/>
      <c r="AO798" s="64"/>
      <c r="AP798" s="202"/>
      <c r="AQ798" s="202"/>
      <c r="AR798" s="64"/>
    </row>
    <row r="799" spans="1:44" ht="15.75" customHeight="1" x14ac:dyDescent="0.2">
      <c r="A799" s="43"/>
      <c r="B799" s="43"/>
      <c r="C799" s="43"/>
      <c r="D799" s="43"/>
      <c r="E799" s="43"/>
      <c r="F799" s="43"/>
      <c r="G799" s="194"/>
      <c r="H799" s="194"/>
      <c r="I799" s="194"/>
      <c r="J799" s="196"/>
      <c r="K799" s="196"/>
      <c r="L799" s="196"/>
      <c r="M799" s="196"/>
      <c r="N799" s="196"/>
      <c r="O799" s="197"/>
      <c r="P799" s="197"/>
      <c r="Q799" s="197"/>
      <c r="R799" s="197"/>
      <c r="S799" s="197"/>
      <c r="T799" s="197"/>
      <c r="U799" s="198"/>
      <c r="V799" s="257"/>
      <c r="W799" s="200"/>
      <c r="X799" s="200"/>
      <c r="Y799" s="43"/>
      <c r="Z799" s="199"/>
      <c r="AA799" s="199"/>
      <c r="AB799" s="199"/>
      <c r="AC799" s="199"/>
      <c r="AD799" s="199"/>
      <c r="AE799" s="43"/>
      <c r="AF799" s="199"/>
      <c r="AG799" s="196"/>
      <c r="AH799" s="201"/>
      <c r="AI799" s="201"/>
      <c r="AJ799" s="201"/>
      <c r="AK799" s="43"/>
      <c r="AL799" s="196"/>
      <c r="AM799" s="43"/>
      <c r="AN799" s="43"/>
      <c r="AO799" s="64"/>
      <c r="AP799" s="202"/>
      <c r="AQ799" s="202"/>
      <c r="AR799" s="64"/>
    </row>
    <row r="800" spans="1:44" ht="15.75" customHeight="1" x14ac:dyDescent="0.2">
      <c r="A800" s="43"/>
      <c r="B800" s="43"/>
      <c r="C800" s="43"/>
      <c r="D800" s="43"/>
      <c r="E800" s="43"/>
      <c r="F800" s="43"/>
      <c r="G800" s="194"/>
      <c r="H800" s="194"/>
      <c r="I800" s="194"/>
      <c r="J800" s="196"/>
      <c r="K800" s="196"/>
      <c r="L800" s="196"/>
      <c r="M800" s="196"/>
      <c r="N800" s="196"/>
      <c r="O800" s="197"/>
      <c r="P800" s="197"/>
      <c r="Q800" s="197"/>
      <c r="R800" s="197"/>
      <c r="S800" s="197"/>
      <c r="T800" s="197"/>
      <c r="U800" s="198"/>
      <c r="V800" s="257"/>
      <c r="W800" s="200"/>
      <c r="X800" s="200"/>
      <c r="Y800" s="43"/>
      <c r="Z800" s="199"/>
      <c r="AA800" s="199"/>
      <c r="AB800" s="199"/>
      <c r="AC800" s="199"/>
      <c r="AD800" s="199"/>
      <c r="AE800" s="43"/>
      <c r="AF800" s="199"/>
      <c r="AG800" s="196"/>
      <c r="AH800" s="201"/>
      <c r="AI800" s="201"/>
      <c r="AJ800" s="201"/>
      <c r="AK800" s="43"/>
      <c r="AL800" s="196"/>
      <c r="AM800" s="43"/>
      <c r="AN800" s="43"/>
      <c r="AO800" s="64"/>
      <c r="AP800" s="202"/>
      <c r="AQ800" s="202"/>
      <c r="AR800" s="64"/>
    </row>
    <row r="801" spans="1:44" ht="15.75" customHeight="1" x14ac:dyDescent="0.2">
      <c r="A801" s="43"/>
      <c r="B801" s="43"/>
      <c r="C801" s="43"/>
      <c r="D801" s="43"/>
      <c r="E801" s="43"/>
      <c r="F801" s="43"/>
      <c r="G801" s="194"/>
      <c r="H801" s="194"/>
      <c r="I801" s="194"/>
      <c r="J801" s="196"/>
      <c r="K801" s="196"/>
      <c r="L801" s="196"/>
      <c r="M801" s="196"/>
      <c r="N801" s="196"/>
      <c r="O801" s="197"/>
      <c r="P801" s="197"/>
      <c r="Q801" s="197"/>
      <c r="R801" s="197"/>
      <c r="S801" s="197"/>
      <c r="T801" s="197"/>
      <c r="U801" s="198"/>
      <c r="V801" s="257"/>
      <c r="W801" s="200"/>
      <c r="X801" s="200"/>
      <c r="Y801" s="43"/>
      <c r="Z801" s="199"/>
      <c r="AA801" s="199"/>
      <c r="AB801" s="199"/>
      <c r="AC801" s="199"/>
      <c r="AD801" s="199"/>
      <c r="AE801" s="43"/>
      <c r="AF801" s="199"/>
      <c r="AG801" s="196"/>
      <c r="AH801" s="201"/>
      <c r="AI801" s="201"/>
      <c r="AJ801" s="201"/>
      <c r="AK801" s="43"/>
      <c r="AL801" s="196"/>
      <c r="AM801" s="43"/>
      <c r="AN801" s="43"/>
      <c r="AO801" s="64"/>
      <c r="AP801" s="202"/>
      <c r="AQ801" s="202"/>
      <c r="AR801" s="64"/>
    </row>
    <row r="802" spans="1:44" ht="15.75" customHeight="1" x14ac:dyDescent="0.2">
      <c r="A802" s="43"/>
      <c r="B802" s="43"/>
      <c r="C802" s="43"/>
      <c r="D802" s="43"/>
      <c r="E802" s="43"/>
      <c r="F802" s="43"/>
      <c r="G802" s="194"/>
      <c r="H802" s="194"/>
      <c r="I802" s="194"/>
      <c r="J802" s="196"/>
      <c r="K802" s="196"/>
      <c r="L802" s="196"/>
      <c r="M802" s="196"/>
      <c r="N802" s="196"/>
      <c r="O802" s="197"/>
      <c r="P802" s="197"/>
      <c r="Q802" s="197"/>
      <c r="R802" s="197"/>
      <c r="S802" s="197"/>
      <c r="T802" s="197"/>
      <c r="U802" s="198"/>
      <c r="V802" s="257"/>
      <c r="W802" s="200"/>
      <c r="X802" s="200"/>
      <c r="Y802" s="43"/>
      <c r="Z802" s="199"/>
      <c r="AA802" s="199"/>
      <c r="AB802" s="199"/>
      <c r="AC802" s="199"/>
      <c r="AD802" s="199"/>
      <c r="AE802" s="43"/>
      <c r="AF802" s="199"/>
      <c r="AG802" s="196"/>
      <c r="AH802" s="201"/>
      <c r="AI802" s="201"/>
      <c r="AJ802" s="201"/>
      <c r="AK802" s="43"/>
      <c r="AL802" s="196"/>
      <c r="AM802" s="43"/>
      <c r="AN802" s="43"/>
      <c r="AO802" s="64"/>
      <c r="AP802" s="202"/>
      <c r="AQ802" s="202"/>
      <c r="AR802" s="64"/>
    </row>
    <row r="803" spans="1:44" ht="15.75" customHeight="1" x14ac:dyDescent="0.2">
      <c r="A803" s="43"/>
      <c r="B803" s="43"/>
      <c r="C803" s="43"/>
      <c r="D803" s="43"/>
      <c r="E803" s="43"/>
      <c r="F803" s="43"/>
      <c r="G803" s="194"/>
      <c r="H803" s="194"/>
      <c r="I803" s="194"/>
      <c r="J803" s="196"/>
      <c r="K803" s="196"/>
      <c r="L803" s="196"/>
      <c r="M803" s="196"/>
      <c r="N803" s="196"/>
      <c r="O803" s="197"/>
      <c r="P803" s="197"/>
      <c r="Q803" s="197"/>
      <c r="R803" s="197"/>
      <c r="S803" s="197"/>
      <c r="T803" s="197"/>
      <c r="U803" s="198"/>
      <c r="V803" s="257"/>
      <c r="W803" s="200"/>
      <c r="X803" s="200"/>
      <c r="Y803" s="43"/>
      <c r="Z803" s="199"/>
      <c r="AA803" s="199"/>
      <c r="AB803" s="199"/>
      <c r="AC803" s="199"/>
      <c r="AD803" s="199"/>
      <c r="AE803" s="43"/>
      <c r="AF803" s="199"/>
      <c r="AG803" s="196"/>
      <c r="AH803" s="201"/>
      <c r="AI803" s="201"/>
      <c r="AJ803" s="201"/>
      <c r="AK803" s="43"/>
      <c r="AL803" s="196"/>
      <c r="AM803" s="43"/>
      <c r="AN803" s="43"/>
      <c r="AO803" s="64"/>
      <c r="AP803" s="202"/>
      <c r="AQ803" s="202"/>
      <c r="AR803" s="64"/>
    </row>
    <row r="804" spans="1:44" ht="15.75" customHeight="1" x14ac:dyDescent="0.2">
      <c r="A804" s="43"/>
      <c r="B804" s="43"/>
      <c r="C804" s="43"/>
      <c r="D804" s="43"/>
      <c r="E804" s="43"/>
      <c r="F804" s="43"/>
      <c r="G804" s="194"/>
      <c r="H804" s="194"/>
      <c r="I804" s="194"/>
      <c r="J804" s="196"/>
      <c r="K804" s="196"/>
      <c r="L804" s="196"/>
      <c r="M804" s="196"/>
      <c r="N804" s="196"/>
      <c r="O804" s="197"/>
      <c r="P804" s="197"/>
      <c r="Q804" s="197"/>
      <c r="R804" s="197"/>
      <c r="S804" s="197"/>
      <c r="T804" s="197"/>
      <c r="U804" s="198"/>
      <c r="V804" s="257"/>
      <c r="W804" s="200"/>
      <c r="X804" s="200"/>
      <c r="Y804" s="43"/>
      <c r="Z804" s="199"/>
      <c r="AA804" s="199"/>
      <c r="AB804" s="199"/>
      <c r="AC804" s="199"/>
      <c r="AD804" s="199"/>
      <c r="AE804" s="43"/>
      <c r="AF804" s="199"/>
      <c r="AG804" s="196"/>
      <c r="AH804" s="201"/>
      <c r="AI804" s="201"/>
      <c r="AJ804" s="201"/>
      <c r="AK804" s="43"/>
      <c r="AL804" s="196"/>
      <c r="AM804" s="43"/>
      <c r="AN804" s="43"/>
      <c r="AO804" s="64"/>
      <c r="AP804" s="202"/>
      <c r="AQ804" s="202"/>
      <c r="AR804" s="64"/>
    </row>
    <row r="805" spans="1:44" ht="15.75" customHeight="1" x14ac:dyDescent="0.2">
      <c r="A805" s="43"/>
      <c r="B805" s="43"/>
      <c r="C805" s="43"/>
      <c r="D805" s="43"/>
      <c r="E805" s="43"/>
      <c r="F805" s="43"/>
      <c r="G805" s="194"/>
      <c r="H805" s="194"/>
      <c r="I805" s="194"/>
      <c r="J805" s="196"/>
      <c r="K805" s="196"/>
      <c r="L805" s="196"/>
      <c r="M805" s="196"/>
      <c r="N805" s="196"/>
      <c r="O805" s="197"/>
      <c r="P805" s="197"/>
      <c r="Q805" s="197"/>
      <c r="R805" s="197"/>
      <c r="S805" s="197"/>
      <c r="T805" s="197"/>
      <c r="U805" s="198"/>
      <c r="V805" s="257"/>
      <c r="W805" s="200"/>
      <c r="X805" s="200"/>
      <c r="Y805" s="43"/>
      <c r="Z805" s="199"/>
      <c r="AA805" s="199"/>
      <c r="AB805" s="199"/>
      <c r="AC805" s="199"/>
      <c r="AD805" s="199"/>
      <c r="AE805" s="43"/>
      <c r="AF805" s="199"/>
      <c r="AG805" s="196"/>
      <c r="AH805" s="201"/>
      <c r="AI805" s="201"/>
      <c r="AJ805" s="201"/>
      <c r="AK805" s="43"/>
      <c r="AL805" s="196"/>
      <c r="AM805" s="43"/>
      <c r="AN805" s="43"/>
      <c r="AO805" s="64"/>
      <c r="AP805" s="202"/>
      <c r="AQ805" s="202"/>
      <c r="AR805" s="64"/>
    </row>
    <row r="806" spans="1:44" ht="15.75" customHeight="1" x14ac:dyDescent="0.2">
      <c r="A806" s="43"/>
      <c r="B806" s="43"/>
      <c r="C806" s="43"/>
      <c r="D806" s="43"/>
      <c r="E806" s="43"/>
      <c r="F806" s="43"/>
      <c r="G806" s="194"/>
      <c r="H806" s="194"/>
      <c r="I806" s="194"/>
      <c r="J806" s="196"/>
      <c r="K806" s="196"/>
      <c r="L806" s="196"/>
      <c r="M806" s="196"/>
      <c r="N806" s="196"/>
      <c r="O806" s="197"/>
      <c r="P806" s="197"/>
      <c r="Q806" s="197"/>
      <c r="R806" s="197"/>
      <c r="S806" s="197"/>
      <c r="T806" s="197"/>
      <c r="U806" s="198"/>
      <c r="V806" s="257"/>
      <c r="W806" s="200"/>
      <c r="X806" s="200"/>
      <c r="Y806" s="43"/>
      <c r="Z806" s="199"/>
      <c r="AA806" s="199"/>
      <c r="AB806" s="199"/>
      <c r="AC806" s="199"/>
      <c r="AD806" s="199"/>
      <c r="AE806" s="43"/>
      <c r="AF806" s="199"/>
      <c r="AG806" s="196"/>
      <c r="AH806" s="201"/>
      <c r="AI806" s="201"/>
      <c r="AJ806" s="201"/>
      <c r="AK806" s="43"/>
      <c r="AL806" s="196"/>
      <c r="AM806" s="43"/>
      <c r="AN806" s="43"/>
      <c r="AO806" s="64"/>
      <c r="AP806" s="202"/>
      <c r="AQ806" s="202"/>
      <c r="AR806" s="64"/>
    </row>
    <row r="807" spans="1:44" ht="15.75" customHeight="1" x14ac:dyDescent="0.2">
      <c r="A807" s="43"/>
      <c r="B807" s="43"/>
      <c r="C807" s="43"/>
      <c r="D807" s="43"/>
      <c r="E807" s="43"/>
      <c r="F807" s="43"/>
      <c r="G807" s="194"/>
      <c r="H807" s="194"/>
      <c r="I807" s="194"/>
      <c r="J807" s="196"/>
      <c r="K807" s="196"/>
      <c r="L807" s="196"/>
      <c r="M807" s="196"/>
      <c r="N807" s="196"/>
      <c r="O807" s="197"/>
      <c r="P807" s="197"/>
      <c r="Q807" s="197"/>
      <c r="R807" s="197"/>
      <c r="S807" s="197"/>
      <c r="T807" s="197"/>
      <c r="U807" s="198"/>
      <c r="V807" s="257"/>
      <c r="W807" s="200"/>
      <c r="X807" s="200"/>
      <c r="Y807" s="43"/>
      <c r="Z807" s="199"/>
      <c r="AA807" s="199"/>
      <c r="AB807" s="199"/>
      <c r="AC807" s="199"/>
      <c r="AD807" s="199"/>
      <c r="AE807" s="43"/>
      <c r="AF807" s="199"/>
      <c r="AG807" s="196"/>
      <c r="AH807" s="201"/>
      <c r="AI807" s="201"/>
      <c r="AJ807" s="201"/>
      <c r="AK807" s="43"/>
      <c r="AL807" s="196"/>
      <c r="AM807" s="43"/>
      <c r="AN807" s="43"/>
      <c r="AO807" s="64"/>
      <c r="AP807" s="202"/>
      <c r="AQ807" s="202"/>
      <c r="AR807" s="64"/>
    </row>
    <row r="808" spans="1:44" ht="15.75" customHeight="1" x14ac:dyDescent="0.2">
      <c r="A808" s="43"/>
      <c r="B808" s="43"/>
      <c r="C808" s="43"/>
      <c r="D808" s="43"/>
      <c r="E808" s="43"/>
      <c r="F808" s="43"/>
      <c r="G808" s="194"/>
      <c r="H808" s="194"/>
      <c r="I808" s="194"/>
      <c r="J808" s="196"/>
      <c r="K808" s="196"/>
      <c r="L808" s="196"/>
      <c r="M808" s="196"/>
      <c r="N808" s="196"/>
      <c r="O808" s="197"/>
      <c r="P808" s="197"/>
      <c r="Q808" s="197"/>
      <c r="R808" s="197"/>
      <c r="S808" s="197"/>
      <c r="T808" s="197"/>
      <c r="U808" s="198"/>
      <c r="V808" s="257"/>
      <c r="W808" s="200"/>
      <c r="X808" s="200"/>
      <c r="Y808" s="43"/>
      <c r="Z808" s="199"/>
      <c r="AA808" s="199"/>
      <c r="AB808" s="199"/>
      <c r="AC808" s="199"/>
      <c r="AD808" s="199"/>
      <c r="AE808" s="43"/>
      <c r="AF808" s="199"/>
      <c r="AG808" s="196"/>
      <c r="AH808" s="201"/>
      <c r="AI808" s="201"/>
      <c r="AJ808" s="201"/>
      <c r="AK808" s="43"/>
      <c r="AL808" s="196"/>
      <c r="AM808" s="43"/>
      <c r="AN808" s="43"/>
      <c r="AO808" s="64"/>
      <c r="AP808" s="202"/>
      <c r="AQ808" s="202"/>
      <c r="AR808" s="64"/>
    </row>
    <row r="809" spans="1:44" ht="15.75" customHeight="1" x14ac:dyDescent="0.2">
      <c r="A809" s="43"/>
      <c r="B809" s="43"/>
      <c r="C809" s="43"/>
      <c r="D809" s="43"/>
      <c r="E809" s="43"/>
      <c r="F809" s="43"/>
      <c r="G809" s="194"/>
      <c r="H809" s="194"/>
      <c r="I809" s="194"/>
      <c r="J809" s="196"/>
      <c r="K809" s="196"/>
      <c r="L809" s="196"/>
      <c r="M809" s="196"/>
      <c r="N809" s="196"/>
      <c r="O809" s="197"/>
      <c r="P809" s="197"/>
      <c r="Q809" s="197"/>
      <c r="R809" s="197"/>
      <c r="S809" s="197"/>
      <c r="T809" s="197"/>
      <c r="U809" s="198"/>
      <c r="V809" s="257"/>
      <c r="W809" s="200"/>
      <c r="X809" s="200"/>
      <c r="Y809" s="43"/>
      <c r="Z809" s="199"/>
      <c r="AA809" s="199"/>
      <c r="AB809" s="199"/>
      <c r="AC809" s="199"/>
      <c r="AD809" s="199"/>
      <c r="AE809" s="43"/>
      <c r="AF809" s="199"/>
      <c r="AG809" s="196"/>
      <c r="AH809" s="201"/>
      <c r="AI809" s="201"/>
      <c r="AJ809" s="201"/>
      <c r="AK809" s="43"/>
      <c r="AL809" s="196"/>
      <c r="AM809" s="43"/>
      <c r="AN809" s="43"/>
      <c r="AO809" s="64"/>
      <c r="AP809" s="202"/>
      <c r="AQ809" s="202"/>
      <c r="AR809" s="64"/>
    </row>
    <row r="810" spans="1:44" ht="15.75" customHeight="1" x14ac:dyDescent="0.2">
      <c r="A810" s="43"/>
      <c r="B810" s="43"/>
      <c r="C810" s="43"/>
      <c r="D810" s="43"/>
      <c r="E810" s="43"/>
      <c r="F810" s="43"/>
      <c r="G810" s="194"/>
      <c r="H810" s="194"/>
      <c r="I810" s="194"/>
      <c r="J810" s="196"/>
      <c r="K810" s="196"/>
      <c r="L810" s="196"/>
      <c r="M810" s="196"/>
      <c r="N810" s="196"/>
      <c r="O810" s="197"/>
      <c r="P810" s="197"/>
      <c r="Q810" s="197"/>
      <c r="R810" s="197"/>
      <c r="S810" s="197"/>
      <c r="T810" s="197"/>
      <c r="U810" s="198"/>
      <c r="V810" s="257"/>
      <c r="W810" s="200"/>
      <c r="X810" s="200"/>
      <c r="Y810" s="43"/>
      <c r="Z810" s="199"/>
      <c r="AA810" s="199"/>
      <c r="AB810" s="199"/>
      <c r="AC810" s="199"/>
      <c r="AD810" s="199"/>
      <c r="AE810" s="43"/>
      <c r="AF810" s="199"/>
      <c r="AG810" s="196"/>
      <c r="AH810" s="201"/>
      <c r="AI810" s="201"/>
      <c r="AJ810" s="201"/>
      <c r="AK810" s="43"/>
      <c r="AL810" s="196"/>
      <c r="AM810" s="43"/>
      <c r="AN810" s="43"/>
      <c r="AO810" s="64"/>
      <c r="AP810" s="202"/>
      <c r="AQ810" s="202"/>
      <c r="AR810" s="64"/>
    </row>
    <row r="811" spans="1:44" ht="15.75" customHeight="1" x14ac:dyDescent="0.2">
      <c r="A811" s="43"/>
      <c r="B811" s="43"/>
      <c r="C811" s="43"/>
      <c r="D811" s="43"/>
      <c r="E811" s="43"/>
      <c r="F811" s="43"/>
      <c r="G811" s="194"/>
      <c r="H811" s="194"/>
      <c r="I811" s="194"/>
      <c r="J811" s="196"/>
      <c r="K811" s="196"/>
      <c r="L811" s="196"/>
      <c r="M811" s="196"/>
      <c r="N811" s="196"/>
      <c r="O811" s="197"/>
      <c r="P811" s="197"/>
      <c r="Q811" s="197"/>
      <c r="R811" s="197"/>
      <c r="S811" s="197"/>
      <c r="T811" s="197"/>
      <c r="U811" s="198"/>
      <c r="V811" s="257"/>
      <c r="W811" s="200"/>
      <c r="X811" s="200"/>
      <c r="Y811" s="43"/>
      <c r="Z811" s="199"/>
      <c r="AA811" s="199"/>
      <c r="AB811" s="199"/>
      <c r="AC811" s="199"/>
      <c r="AD811" s="199"/>
      <c r="AE811" s="43"/>
      <c r="AF811" s="199"/>
      <c r="AG811" s="196"/>
      <c r="AH811" s="201"/>
      <c r="AI811" s="201"/>
      <c r="AJ811" s="201"/>
      <c r="AK811" s="43"/>
      <c r="AL811" s="196"/>
      <c r="AM811" s="43"/>
      <c r="AN811" s="43"/>
      <c r="AO811" s="64"/>
      <c r="AP811" s="202"/>
      <c r="AQ811" s="202"/>
      <c r="AR811" s="64"/>
    </row>
    <row r="812" spans="1:44" ht="15.75" customHeight="1" x14ac:dyDescent="0.2">
      <c r="A812" s="43"/>
      <c r="B812" s="43"/>
      <c r="C812" s="43"/>
      <c r="D812" s="43"/>
      <c r="E812" s="43"/>
      <c r="F812" s="43"/>
      <c r="G812" s="194"/>
      <c r="H812" s="194"/>
      <c r="I812" s="194"/>
      <c r="J812" s="196"/>
      <c r="K812" s="196"/>
      <c r="L812" s="196"/>
      <c r="M812" s="196"/>
      <c r="N812" s="196"/>
      <c r="O812" s="197"/>
      <c r="P812" s="197"/>
      <c r="Q812" s="197"/>
      <c r="R812" s="197"/>
      <c r="S812" s="197"/>
      <c r="T812" s="197"/>
      <c r="U812" s="198"/>
      <c r="V812" s="257"/>
      <c r="W812" s="200"/>
      <c r="X812" s="200"/>
      <c r="Y812" s="43"/>
      <c r="Z812" s="199"/>
      <c r="AA812" s="199"/>
      <c r="AB812" s="199"/>
      <c r="AC812" s="199"/>
      <c r="AD812" s="199"/>
      <c r="AE812" s="43"/>
      <c r="AF812" s="199"/>
      <c r="AG812" s="196"/>
      <c r="AH812" s="201"/>
      <c r="AI812" s="201"/>
      <c r="AJ812" s="201"/>
      <c r="AK812" s="43"/>
      <c r="AL812" s="196"/>
      <c r="AM812" s="43"/>
      <c r="AN812" s="43"/>
      <c r="AO812" s="64"/>
      <c r="AP812" s="202"/>
      <c r="AQ812" s="202"/>
      <c r="AR812" s="64"/>
    </row>
    <row r="813" spans="1:44" ht="15.75" customHeight="1" x14ac:dyDescent="0.2">
      <c r="A813" s="43"/>
      <c r="B813" s="43"/>
      <c r="C813" s="43"/>
      <c r="D813" s="43"/>
      <c r="E813" s="43"/>
      <c r="F813" s="43"/>
      <c r="G813" s="194"/>
      <c r="H813" s="194"/>
      <c r="I813" s="194"/>
      <c r="J813" s="196"/>
      <c r="K813" s="196"/>
      <c r="L813" s="196"/>
      <c r="M813" s="196"/>
      <c r="N813" s="196"/>
      <c r="O813" s="197"/>
      <c r="P813" s="197"/>
      <c r="Q813" s="197"/>
      <c r="R813" s="197"/>
      <c r="S813" s="197"/>
      <c r="T813" s="197"/>
      <c r="U813" s="198"/>
      <c r="V813" s="257"/>
      <c r="W813" s="200"/>
      <c r="X813" s="200"/>
      <c r="Y813" s="43"/>
      <c r="Z813" s="199"/>
      <c r="AA813" s="199"/>
      <c r="AB813" s="199"/>
      <c r="AC813" s="199"/>
      <c r="AD813" s="199"/>
      <c r="AE813" s="43"/>
      <c r="AF813" s="199"/>
      <c r="AG813" s="196"/>
      <c r="AH813" s="201"/>
      <c r="AI813" s="201"/>
      <c r="AJ813" s="201"/>
      <c r="AK813" s="43"/>
      <c r="AL813" s="196"/>
      <c r="AM813" s="43"/>
      <c r="AN813" s="43"/>
      <c r="AO813" s="64"/>
      <c r="AP813" s="202"/>
      <c r="AQ813" s="202"/>
      <c r="AR813" s="64"/>
    </row>
    <row r="814" spans="1:44" ht="15.75" customHeight="1" x14ac:dyDescent="0.2">
      <c r="A814" s="43"/>
      <c r="B814" s="43"/>
      <c r="C814" s="43"/>
      <c r="D814" s="43"/>
      <c r="E814" s="43"/>
      <c r="F814" s="43"/>
      <c r="G814" s="194"/>
      <c r="H814" s="194"/>
      <c r="I814" s="194"/>
      <c r="J814" s="196"/>
      <c r="K814" s="196"/>
      <c r="L814" s="196"/>
      <c r="M814" s="196"/>
      <c r="N814" s="196"/>
      <c r="O814" s="197"/>
      <c r="P814" s="197"/>
      <c r="Q814" s="197"/>
      <c r="R814" s="197"/>
      <c r="S814" s="197"/>
      <c r="T814" s="197"/>
      <c r="U814" s="198"/>
      <c r="V814" s="257"/>
      <c r="W814" s="200"/>
      <c r="X814" s="200"/>
      <c r="Y814" s="43"/>
      <c r="Z814" s="199"/>
      <c r="AA814" s="199"/>
      <c r="AB814" s="199"/>
      <c r="AC814" s="199"/>
      <c r="AD814" s="199"/>
      <c r="AE814" s="43"/>
      <c r="AF814" s="199"/>
      <c r="AG814" s="196"/>
      <c r="AH814" s="201"/>
      <c r="AI814" s="201"/>
      <c r="AJ814" s="201"/>
      <c r="AK814" s="43"/>
      <c r="AL814" s="196"/>
      <c r="AM814" s="43"/>
      <c r="AN814" s="43"/>
      <c r="AO814" s="64"/>
      <c r="AP814" s="202"/>
      <c r="AQ814" s="202"/>
      <c r="AR814" s="64"/>
    </row>
    <row r="815" spans="1:44" ht="15.75" customHeight="1" x14ac:dyDescent="0.2">
      <c r="A815" s="43"/>
      <c r="B815" s="43"/>
      <c r="C815" s="43"/>
      <c r="D815" s="43"/>
      <c r="E815" s="43"/>
      <c r="F815" s="43"/>
      <c r="G815" s="194"/>
      <c r="H815" s="194"/>
      <c r="I815" s="194"/>
      <c r="J815" s="196"/>
      <c r="K815" s="196"/>
      <c r="L815" s="196"/>
      <c r="M815" s="196"/>
      <c r="N815" s="196"/>
      <c r="O815" s="197"/>
      <c r="P815" s="197"/>
      <c r="Q815" s="197"/>
      <c r="R815" s="197"/>
      <c r="S815" s="197"/>
      <c r="T815" s="197"/>
      <c r="U815" s="198"/>
      <c r="V815" s="257"/>
      <c r="W815" s="200"/>
      <c r="X815" s="200"/>
      <c r="Y815" s="43"/>
      <c r="Z815" s="199"/>
      <c r="AA815" s="199"/>
      <c r="AB815" s="199"/>
      <c r="AC815" s="199"/>
      <c r="AD815" s="199"/>
      <c r="AE815" s="43"/>
      <c r="AF815" s="199"/>
      <c r="AG815" s="196"/>
      <c r="AH815" s="201"/>
      <c r="AI815" s="201"/>
      <c r="AJ815" s="201"/>
      <c r="AK815" s="43"/>
      <c r="AL815" s="196"/>
      <c r="AM815" s="43"/>
      <c r="AN815" s="43"/>
      <c r="AO815" s="64"/>
      <c r="AP815" s="202"/>
      <c r="AQ815" s="202"/>
      <c r="AR815" s="64"/>
    </row>
    <row r="816" spans="1:44" ht="15.75" customHeight="1" x14ac:dyDescent="0.2">
      <c r="A816" s="43"/>
      <c r="B816" s="43"/>
      <c r="C816" s="43"/>
      <c r="D816" s="43"/>
      <c r="E816" s="43"/>
      <c r="F816" s="43"/>
      <c r="G816" s="194"/>
      <c r="H816" s="194"/>
      <c r="I816" s="194"/>
      <c r="J816" s="196"/>
      <c r="K816" s="196"/>
      <c r="L816" s="196"/>
      <c r="M816" s="196"/>
      <c r="N816" s="196"/>
      <c r="O816" s="197"/>
      <c r="P816" s="197"/>
      <c r="Q816" s="197"/>
      <c r="R816" s="197"/>
      <c r="S816" s="197"/>
      <c r="T816" s="197"/>
      <c r="U816" s="198"/>
      <c r="V816" s="257"/>
      <c r="W816" s="200"/>
      <c r="X816" s="200"/>
      <c r="Y816" s="43"/>
      <c r="Z816" s="199"/>
      <c r="AA816" s="199"/>
      <c r="AB816" s="199"/>
      <c r="AC816" s="199"/>
      <c r="AD816" s="199"/>
      <c r="AE816" s="43"/>
      <c r="AF816" s="199"/>
      <c r="AG816" s="196"/>
      <c r="AH816" s="201"/>
      <c r="AI816" s="201"/>
      <c r="AJ816" s="201"/>
      <c r="AK816" s="43"/>
      <c r="AL816" s="196"/>
      <c r="AM816" s="43"/>
      <c r="AN816" s="43"/>
      <c r="AO816" s="64"/>
      <c r="AP816" s="202"/>
      <c r="AQ816" s="202"/>
      <c r="AR816" s="64"/>
    </row>
    <row r="817" spans="1:44" ht="15.75" customHeight="1" x14ac:dyDescent="0.2">
      <c r="A817" s="43"/>
      <c r="B817" s="43"/>
      <c r="C817" s="43"/>
      <c r="D817" s="43"/>
      <c r="E817" s="43"/>
      <c r="F817" s="43"/>
      <c r="G817" s="194"/>
      <c r="H817" s="194"/>
      <c r="I817" s="194"/>
      <c r="J817" s="196"/>
      <c r="K817" s="196"/>
      <c r="L817" s="196"/>
      <c r="M817" s="196"/>
      <c r="N817" s="196"/>
      <c r="O817" s="197"/>
      <c r="P817" s="197"/>
      <c r="Q817" s="197"/>
      <c r="R817" s="197"/>
      <c r="S817" s="197"/>
      <c r="T817" s="197"/>
      <c r="U817" s="198"/>
      <c r="V817" s="257"/>
      <c r="W817" s="200"/>
      <c r="X817" s="200"/>
      <c r="Y817" s="43"/>
      <c r="Z817" s="199"/>
      <c r="AA817" s="199"/>
      <c r="AB817" s="199"/>
      <c r="AC817" s="199"/>
      <c r="AD817" s="199"/>
      <c r="AE817" s="43"/>
      <c r="AF817" s="199"/>
      <c r="AG817" s="196"/>
      <c r="AH817" s="201"/>
      <c r="AI817" s="201"/>
      <c r="AJ817" s="201"/>
      <c r="AK817" s="43"/>
      <c r="AL817" s="196"/>
      <c r="AM817" s="43"/>
      <c r="AN817" s="43"/>
      <c r="AO817" s="64"/>
      <c r="AP817" s="202"/>
      <c r="AQ817" s="202"/>
      <c r="AR817" s="64"/>
    </row>
    <row r="818" spans="1:44" ht="15.75" customHeight="1" x14ac:dyDescent="0.2">
      <c r="A818" s="43"/>
      <c r="B818" s="43"/>
      <c r="C818" s="43"/>
      <c r="D818" s="43"/>
      <c r="E818" s="43"/>
      <c r="F818" s="43"/>
      <c r="G818" s="194"/>
      <c r="H818" s="194"/>
      <c r="I818" s="194"/>
      <c r="J818" s="196"/>
      <c r="K818" s="196"/>
      <c r="L818" s="196"/>
      <c r="M818" s="196"/>
      <c r="N818" s="196"/>
      <c r="O818" s="197"/>
      <c r="P818" s="197"/>
      <c r="Q818" s="197"/>
      <c r="R818" s="197"/>
      <c r="S818" s="197"/>
      <c r="T818" s="197"/>
      <c r="U818" s="198"/>
      <c r="V818" s="257"/>
      <c r="W818" s="200"/>
      <c r="X818" s="200"/>
      <c r="Y818" s="43"/>
      <c r="Z818" s="199"/>
      <c r="AA818" s="199"/>
      <c r="AB818" s="199"/>
      <c r="AC818" s="199"/>
      <c r="AD818" s="199"/>
      <c r="AE818" s="43"/>
      <c r="AF818" s="199"/>
      <c r="AG818" s="196"/>
      <c r="AH818" s="201"/>
      <c r="AI818" s="201"/>
      <c r="AJ818" s="201"/>
      <c r="AK818" s="43"/>
      <c r="AL818" s="196"/>
      <c r="AM818" s="43"/>
      <c r="AN818" s="43"/>
      <c r="AO818" s="64"/>
      <c r="AP818" s="202"/>
      <c r="AQ818" s="202"/>
      <c r="AR818" s="64"/>
    </row>
    <row r="819" spans="1:44" ht="15.75" customHeight="1" x14ac:dyDescent="0.2">
      <c r="A819" s="43"/>
      <c r="B819" s="43"/>
      <c r="C819" s="43"/>
      <c r="D819" s="43"/>
      <c r="E819" s="43"/>
      <c r="F819" s="43"/>
      <c r="G819" s="194"/>
      <c r="H819" s="194"/>
      <c r="I819" s="194"/>
      <c r="J819" s="196"/>
      <c r="K819" s="196"/>
      <c r="L819" s="196"/>
      <c r="M819" s="196"/>
      <c r="N819" s="196"/>
      <c r="O819" s="197"/>
      <c r="P819" s="197"/>
      <c r="Q819" s="197"/>
      <c r="R819" s="197"/>
      <c r="S819" s="197"/>
      <c r="T819" s="197"/>
      <c r="U819" s="198"/>
      <c r="V819" s="257"/>
      <c r="W819" s="200"/>
      <c r="X819" s="200"/>
      <c r="Y819" s="43"/>
      <c r="Z819" s="199"/>
      <c r="AA819" s="199"/>
      <c r="AB819" s="199"/>
      <c r="AC819" s="199"/>
      <c r="AD819" s="199"/>
      <c r="AE819" s="43"/>
      <c r="AF819" s="199"/>
      <c r="AG819" s="196"/>
      <c r="AH819" s="201"/>
      <c r="AI819" s="201"/>
      <c r="AJ819" s="201"/>
      <c r="AK819" s="43"/>
      <c r="AL819" s="196"/>
      <c r="AM819" s="43"/>
      <c r="AN819" s="43"/>
      <c r="AO819" s="64"/>
      <c r="AP819" s="202"/>
      <c r="AQ819" s="202"/>
      <c r="AR819" s="64"/>
    </row>
    <row r="820" spans="1:44" ht="15.75" customHeight="1" x14ac:dyDescent="0.2">
      <c r="A820" s="43"/>
      <c r="B820" s="43"/>
      <c r="C820" s="43"/>
      <c r="D820" s="43"/>
      <c r="E820" s="43"/>
      <c r="F820" s="43"/>
      <c r="G820" s="194"/>
      <c r="H820" s="194"/>
      <c r="I820" s="194"/>
      <c r="J820" s="196"/>
      <c r="K820" s="196"/>
      <c r="L820" s="196"/>
      <c r="M820" s="196"/>
      <c r="N820" s="196"/>
      <c r="O820" s="197"/>
      <c r="P820" s="197"/>
      <c r="Q820" s="197"/>
      <c r="R820" s="197"/>
      <c r="S820" s="197"/>
      <c r="T820" s="197"/>
      <c r="U820" s="198"/>
      <c r="V820" s="257"/>
      <c r="W820" s="200"/>
      <c r="X820" s="200"/>
      <c r="Y820" s="43"/>
      <c r="Z820" s="199"/>
      <c r="AA820" s="199"/>
      <c r="AB820" s="199"/>
      <c r="AC820" s="199"/>
      <c r="AD820" s="199"/>
      <c r="AE820" s="43"/>
      <c r="AF820" s="199"/>
      <c r="AG820" s="196"/>
      <c r="AH820" s="201"/>
      <c r="AI820" s="201"/>
      <c r="AJ820" s="201"/>
      <c r="AK820" s="43"/>
      <c r="AL820" s="196"/>
      <c r="AM820" s="43"/>
      <c r="AN820" s="43"/>
      <c r="AO820" s="64"/>
      <c r="AP820" s="202"/>
      <c r="AQ820" s="202"/>
      <c r="AR820" s="64"/>
    </row>
    <row r="821" spans="1:44" ht="15.75" customHeight="1" x14ac:dyDescent="0.2">
      <c r="A821" s="43"/>
      <c r="B821" s="43"/>
      <c r="C821" s="43"/>
      <c r="D821" s="43"/>
      <c r="E821" s="43"/>
      <c r="F821" s="43"/>
      <c r="G821" s="194"/>
      <c r="H821" s="194"/>
      <c r="I821" s="194"/>
      <c r="J821" s="196"/>
      <c r="K821" s="196"/>
      <c r="L821" s="196"/>
      <c r="M821" s="196"/>
      <c r="N821" s="196"/>
      <c r="O821" s="197"/>
      <c r="P821" s="197"/>
      <c r="Q821" s="197"/>
      <c r="R821" s="197"/>
      <c r="S821" s="197"/>
      <c r="T821" s="197"/>
      <c r="U821" s="198"/>
      <c r="V821" s="257"/>
      <c r="W821" s="200"/>
      <c r="X821" s="200"/>
      <c r="Y821" s="43"/>
      <c r="Z821" s="199"/>
      <c r="AA821" s="199"/>
      <c r="AB821" s="199"/>
      <c r="AC821" s="199"/>
      <c r="AD821" s="199"/>
      <c r="AE821" s="43"/>
      <c r="AF821" s="199"/>
      <c r="AG821" s="196"/>
      <c r="AH821" s="201"/>
      <c r="AI821" s="201"/>
      <c r="AJ821" s="201"/>
      <c r="AK821" s="43"/>
      <c r="AL821" s="196"/>
      <c r="AM821" s="43"/>
      <c r="AN821" s="43"/>
      <c r="AO821" s="64"/>
      <c r="AP821" s="202"/>
      <c r="AQ821" s="202"/>
      <c r="AR821" s="64"/>
    </row>
    <row r="822" spans="1:44" ht="15.75" customHeight="1" x14ac:dyDescent="0.2">
      <c r="A822" s="43"/>
      <c r="B822" s="43"/>
      <c r="C822" s="43"/>
      <c r="D822" s="43"/>
      <c r="E822" s="43"/>
      <c r="F822" s="43"/>
      <c r="G822" s="194"/>
      <c r="H822" s="194"/>
      <c r="I822" s="194"/>
      <c r="J822" s="196"/>
      <c r="K822" s="196"/>
      <c r="L822" s="196"/>
      <c r="M822" s="196"/>
      <c r="N822" s="196"/>
      <c r="O822" s="197"/>
      <c r="P822" s="197"/>
      <c r="Q822" s="197"/>
      <c r="R822" s="197"/>
      <c r="S822" s="197"/>
      <c r="T822" s="197"/>
      <c r="U822" s="198"/>
      <c r="V822" s="257"/>
      <c r="W822" s="200"/>
      <c r="X822" s="200"/>
      <c r="Y822" s="43"/>
      <c r="Z822" s="199"/>
      <c r="AA822" s="199"/>
      <c r="AB822" s="199"/>
      <c r="AC822" s="199"/>
      <c r="AD822" s="199"/>
      <c r="AE822" s="43"/>
      <c r="AF822" s="199"/>
      <c r="AG822" s="196"/>
      <c r="AH822" s="201"/>
      <c r="AI822" s="201"/>
      <c r="AJ822" s="201"/>
      <c r="AK822" s="43"/>
      <c r="AL822" s="196"/>
      <c r="AM822" s="43"/>
      <c r="AN822" s="43"/>
      <c r="AO822" s="64"/>
      <c r="AP822" s="202"/>
      <c r="AQ822" s="202"/>
      <c r="AR822" s="64"/>
    </row>
    <row r="823" spans="1:44" ht="15.75" customHeight="1" x14ac:dyDescent="0.2">
      <c r="A823" s="43"/>
      <c r="B823" s="43"/>
      <c r="C823" s="43"/>
      <c r="D823" s="43"/>
      <c r="E823" s="43"/>
      <c r="F823" s="43"/>
      <c r="G823" s="194"/>
      <c r="H823" s="194"/>
      <c r="I823" s="194"/>
      <c r="J823" s="196"/>
      <c r="K823" s="196"/>
      <c r="L823" s="196"/>
      <c r="M823" s="196"/>
      <c r="N823" s="196"/>
      <c r="O823" s="197"/>
      <c r="P823" s="197"/>
      <c r="Q823" s="197"/>
      <c r="R823" s="197"/>
      <c r="S823" s="197"/>
      <c r="T823" s="197"/>
      <c r="U823" s="198"/>
      <c r="V823" s="257"/>
      <c r="W823" s="200"/>
      <c r="X823" s="200"/>
      <c r="Y823" s="43"/>
      <c r="Z823" s="199"/>
      <c r="AA823" s="199"/>
      <c r="AB823" s="199"/>
      <c r="AC823" s="199"/>
      <c r="AD823" s="199"/>
      <c r="AE823" s="43"/>
      <c r="AF823" s="199"/>
      <c r="AG823" s="196"/>
      <c r="AH823" s="201"/>
      <c r="AI823" s="201"/>
      <c r="AJ823" s="201"/>
      <c r="AK823" s="43"/>
      <c r="AL823" s="196"/>
      <c r="AM823" s="43"/>
      <c r="AN823" s="43"/>
      <c r="AO823" s="64"/>
      <c r="AP823" s="202"/>
      <c r="AQ823" s="202"/>
      <c r="AR823" s="64"/>
    </row>
    <row r="824" spans="1:44" ht="15.75" customHeight="1" x14ac:dyDescent="0.2">
      <c r="A824" s="43"/>
      <c r="B824" s="43"/>
      <c r="C824" s="43"/>
      <c r="D824" s="43"/>
      <c r="E824" s="43"/>
      <c r="F824" s="43"/>
      <c r="G824" s="194"/>
      <c r="H824" s="194"/>
      <c r="I824" s="194"/>
      <c r="J824" s="196"/>
      <c r="K824" s="196"/>
      <c r="L824" s="196"/>
      <c r="M824" s="196"/>
      <c r="N824" s="196"/>
      <c r="O824" s="197"/>
      <c r="P824" s="197"/>
      <c r="Q824" s="197"/>
      <c r="R824" s="197"/>
      <c r="S824" s="197"/>
      <c r="T824" s="197"/>
      <c r="U824" s="198"/>
      <c r="V824" s="257"/>
      <c r="W824" s="200"/>
      <c r="X824" s="200"/>
      <c r="Y824" s="43"/>
      <c r="Z824" s="199"/>
      <c r="AA824" s="199"/>
      <c r="AB824" s="199"/>
      <c r="AC824" s="199"/>
      <c r="AD824" s="199"/>
      <c r="AE824" s="43"/>
      <c r="AF824" s="199"/>
      <c r="AG824" s="196"/>
      <c r="AH824" s="201"/>
      <c r="AI824" s="201"/>
      <c r="AJ824" s="201"/>
      <c r="AK824" s="43"/>
      <c r="AL824" s="196"/>
      <c r="AM824" s="43"/>
      <c r="AN824" s="43"/>
      <c r="AO824" s="64"/>
      <c r="AP824" s="202"/>
      <c r="AQ824" s="202"/>
      <c r="AR824" s="64"/>
    </row>
    <row r="825" spans="1:44" ht="15.75" customHeight="1" x14ac:dyDescent="0.2">
      <c r="A825" s="43"/>
      <c r="B825" s="43"/>
      <c r="C825" s="43"/>
      <c r="D825" s="43"/>
      <c r="E825" s="43"/>
      <c r="F825" s="43"/>
      <c r="G825" s="194"/>
      <c r="H825" s="194"/>
      <c r="I825" s="194"/>
      <c r="J825" s="196"/>
      <c r="K825" s="196"/>
      <c r="L825" s="196"/>
      <c r="M825" s="196"/>
      <c r="N825" s="196"/>
      <c r="O825" s="197"/>
      <c r="P825" s="197"/>
      <c r="Q825" s="197"/>
      <c r="R825" s="197"/>
      <c r="S825" s="197"/>
      <c r="T825" s="197"/>
      <c r="U825" s="198"/>
      <c r="V825" s="257"/>
      <c r="W825" s="200"/>
      <c r="X825" s="200"/>
      <c r="Y825" s="43"/>
      <c r="Z825" s="199"/>
      <c r="AA825" s="199"/>
      <c r="AB825" s="199"/>
      <c r="AC825" s="199"/>
      <c r="AD825" s="199"/>
      <c r="AE825" s="43"/>
      <c r="AF825" s="199"/>
      <c r="AG825" s="196"/>
      <c r="AH825" s="201"/>
      <c r="AI825" s="201"/>
      <c r="AJ825" s="201"/>
      <c r="AK825" s="43"/>
      <c r="AL825" s="196"/>
      <c r="AM825" s="43"/>
      <c r="AN825" s="43"/>
      <c r="AO825" s="64"/>
      <c r="AP825" s="202"/>
      <c r="AQ825" s="202"/>
      <c r="AR825" s="64"/>
    </row>
    <row r="826" spans="1:44" ht="15.75" customHeight="1" x14ac:dyDescent="0.2">
      <c r="A826" s="43"/>
      <c r="B826" s="43"/>
      <c r="C826" s="43"/>
      <c r="D826" s="43"/>
      <c r="E826" s="43"/>
      <c r="F826" s="43"/>
      <c r="G826" s="194"/>
      <c r="H826" s="194"/>
      <c r="I826" s="194"/>
      <c r="J826" s="196"/>
      <c r="K826" s="196"/>
      <c r="L826" s="196"/>
      <c r="M826" s="196"/>
      <c r="N826" s="196"/>
      <c r="O826" s="197"/>
      <c r="P826" s="197"/>
      <c r="Q826" s="197"/>
      <c r="R826" s="197"/>
      <c r="S826" s="197"/>
      <c r="T826" s="197"/>
      <c r="U826" s="198"/>
      <c r="V826" s="257"/>
      <c r="W826" s="200"/>
      <c r="X826" s="200"/>
      <c r="Y826" s="43"/>
      <c r="Z826" s="199"/>
      <c r="AA826" s="199"/>
      <c r="AB826" s="199"/>
      <c r="AC826" s="199"/>
      <c r="AD826" s="199"/>
      <c r="AE826" s="43"/>
      <c r="AF826" s="199"/>
      <c r="AG826" s="196"/>
      <c r="AH826" s="201"/>
      <c r="AI826" s="201"/>
      <c r="AJ826" s="201"/>
      <c r="AK826" s="43"/>
      <c r="AL826" s="196"/>
      <c r="AM826" s="43"/>
      <c r="AN826" s="43"/>
      <c r="AO826" s="64"/>
      <c r="AP826" s="202"/>
      <c r="AQ826" s="202"/>
      <c r="AR826" s="64"/>
    </row>
    <row r="827" spans="1:44" ht="15.75" customHeight="1" x14ac:dyDescent="0.2">
      <c r="A827" s="43"/>
      <c r="B827" s="43"/>
      <c r="C827" s="43"/>
      <c r="D827" s="43"/>
      <c r="E827" s="43"/>
      <c r="F827" s="43"/>
      <c r="G827" s="194"/>
      <c r="H827" s="194"/>
      <c r="I827" s="194"/>
      <c r="J827" s="196"/>
      <c r="K827" s="196"/>
      <c r="L827" s="196"/>
      <c r="M827" s="196"/>
      <c r="N827" s="196"/>
      <c r="O827" s="197"/>
      <c r="P827" s="197"/>
      <c r="Q827" s="197"/>
      <c r="R827" s="197"/>
      <c r="S827" s="197"/>
      <c r="T827" s="197"/>
      <c r="U827" s="198"/>
      <c r="V827" s="257"/>
      <c r="W827" s="200"/>
      <c r="X827" s="200"/>
      <c r="Y827" s="43"/>
      <c r="Z827" s="199"/>
      <c r="AA827" s="199"/>
      <c r="AB827" s="199"/>
      <c r="AC827" s="199"/>
      <c r="AD827" s="199"/>
      <c r="AE827" s="43"/>
      <c r="AF827" s="199"/>
      <c r="AG827" s="196"/>
      <c r="AH827" s="201"/>
      <c r="AI827" s="201"/>
      <c r="AJ827" s="201"/>
      <c r="AK827" s="43"/>
      <c r="AL827" s="196"/>
      <c r="AM827" s="43"/>
      <c r="AN827" s="43"/>
      <c r="AO827" s="64"/>
      <c r="AP827" s="202"/>
      <c r="AQ827" s="202"/>
      <c r="AR827" s="64"/>
    </row>
    <row r="828" spans="1:44" ht="15.75" customHeight="1" x14ac:dyDescent="0.2">
      <c r="A828" s="43"/>
      <c r="B828" s="43"/>
      <c r="C828" s="43"/>
      <c r="D828" s="43"/>
      <c r="E828" s="43"/>
      <c r="F828" s="43"/>
      <c r="G828" s="194"/>
      <c r="H828" s="194"/>
      <c r="I828" s="194"/>
      <c r="J828" s="196"/>
      <c r="K828" s="196"/>
      <c r="L828" s="196"/>
      <c r="M828" s="196"/>
      <c r="N828" s="196"/>
      <c r="O828" s="197"/>
      <c r="P828" s="197"/>
      <c r="Q828" s="197"/>
      <c r="R828" s="197"/>
      <c r="S828" s="197"/>
      <c r="T828" s="197"/>
      <c r="U828" s="198"/>
      <c r="V828" s="257"/>
      <c r="W828" s="200"/>
      <c r="X828" s="200"/>
      <c r="Y828" s="43"/>
      <c r="Z828" s="199"/>
      <c r="AA828" s="199"/>
      <c r="AB828" s="199"/>
      <c r="AC828" s="199"/>
      <c r="AD828" s="199"/>
      <c r="AE828" s="43"/>
      <c r="AF828" s="199"/>
      <c r="AG828" s="196"/>
      <c r="AH828" s="201"/>
      <c r="AI828" s="201"/>
      <c r="AJ828" s="201"/>
      <c r="AK828" s="43"/>
      <c r="AL828" s="196"/>
      <c r="AM828" s="43"/>
      <c r="AN828" s="43"/>
      <c r="AO828" s="64"/>
      <c r="AP828" s="202"/>
      <c r="AQ828" s="202"/>
      <c r="AR828" s="64"/>
    </row>
    <row r="829" spans="1:44" ht="15.75" customHeight="1" x14ac:dyDescent="0.2">
      <c r="A829" s="43"/>
      <c r="B829" s="43"/>
      <c r="C829" s="43"/>
      <c r="D829" s="43"/>
      <c r="E829" s="43"/>
      <c r="F829" s="43"/>
      <c r="G829" s="194"/>
      <c r="H829" s="194"/>
      <c r="I829" s="194"/>
      <c r="J829" s="196"/>
      <c r="K829" s="196"/>
      <c r="L829" s="196"/>
      <c r="M829" s="196"/>
      <c r="N829" s="196"/>
      <c r="O829" s="197"/>
      <c r="P829" s="197"/>
      <c r="Q829" s="197"/>
      <c r="R829" s="197"/>
      <c r="S829" s="197"/>
      <c r="T829" s="197"/>
      <c r="U829" s="198"/>
      <c r="V829" s="257"/>
      <c r="W829" s="200"/>
      <c r="X829" s="200"/>
      <c r="Y829" s="43"/>
      <c r="Z829" s="199"/>
      <c r="AA829" s="199"/>
      <c r="AB829" s="199"/>
      <c r="AC829" s="199"/>
      <c r="AD829" s="199"/>
      <c r="AE829" s="43"/>
      <c r="AF829" s="199"/>
      <c r="AG829" s="196"/>
      <c r="AH829" s="201"/>
      <c r="AI829" s="201"/>
      <c r="AJ829" s="201"/>
      <c r="AK829" s="43"/>
      <c r="AL829" s="196"/>
      <c r="AM829" s="43"/>
      <c r="AN829" s="43"/>
      <c r="AO829" s="64"/>
      <c r="AP829" s="202"/>
      <c r="AQ829" s="202"/>
      <c r="AR829" s="64"/>
    </row>
    <row r="830" spans="1:44" ht="15.75" customHeight="1" x14ac:dyDescent="0.2">
      <c r="A830" s="43"/>
      <c r="B830" s="43"/>
      <c r="C830" s="43"/>
      <c r="D830" s="43"/>
      <c r="E830" s="43"/>
      <c r="F830" s="43"/>
      <c r="G830" s="194"/>
      <c r="H830" s="194"/>
      <c r="I830" s="194"/>
      <c r="J830" s="196"/>
      <c r="K830" s="196"/>
      <c r="L830" s="196"/>
      <c r="M830" s="196"/>
      <c r="N830" s="196"/>
      <c r="O830" s="197"/>
      <c r="P830" s="197"/>
      <c r="Q830" s="197"/>
      <c r="R830" s="197"/>
      <c r="S830" s="197"/>
      <c r="T830" s="197"/>
      <c r="U830" s="198"/>
      <c r="V830" s="257"/>
      <c r="W830" s="200"/>
      <c r="X830" s="200"/>
      <c r="Y830" s="43"/>
      <c r="Z830" s="199"/>
      <c r="AA830" s="199"/>
      <c r="AB830" s="199"/>
      <c r="AC830" s="199"/>
      <c r="AD830" s="199"/>
      <c r="AE830" s="43"/>
      <c r="AF830" s="199"/>
      <c r="AG830" s="196"/>
      <c r="AH830" s="201"/>
      <c r="AI830" s="201"/>
      <c r="AJ830" s="201"/>
      <c r="AK830" s="43"/>
      <c r="AL830" s="196"/>
      <c r="AM830" s="43"/>
      <c r="AN830" s="43"/>
      <c r="AO830" s="64"/>
      <c r="AP830" s="202"/>
      <c r="AQ830" s="202"/>
      <c r="AR830" s="64"/>
    </row>
    <row r="831" spans="1:44" ht="15.75" customHeight="1" x14ac:dyDescent="0.2">
      <c r="A831" s="43"/>
      <c r="B831" s="43"/>
      <c r="C831" s="43"/>
      <c r="D831" s="43"/>
      <c r="E831" s="43"/>
      <c r="F831" s="43"/>
      <c r="G831" s="194"/>
      <c r="H831" s="194"/>
      <c r="I831" s="194"/>
      <c r="J831" s="196"/>
      <c r="K831" s="196"/>
      <c r="L831" s="196"/>
      <c r="M831" s="196"/>
      <c r="N831" s="196"/>
      <c r="O831" s="197"/>
      <c r="P831" s="197"/>
      <c r="Q831" s="197"/>
      <c r="R831" s="197"/>
      <c r="S831" s="197"/>
      <c r="T831" s="197"/>
      <c r="U831" s="198"/>
      <c r="V831" s="257"/>
      <c r="W831" s="200"/>
      <c r="X831" s="200"/>
      <c r="Y831" s="43"/>
      <c r="Z831" s="199"/>
      <c r="AA831" s="199"/>
      <c r="AB831" s="199"/>
      <c r="AC831" s="199"/>
      <c r="AD831" s="199"/>
      <c r="AE831" s="43"/>
      <c r="AF831" s="199"/>
      <c r="AG831" s="196"/>
      <c r="AH831" s="201"/>
      <c r="AI831" s="201"/>
      <c r="AJ831" s="201"/>
      <c r="AK831" s="43"/>
      <c r="AL831" s="196"/>
      <c r="AM831" s="43"/>
      <c r="AN831" s="43"/>
      <c r="AO831" s="64"/>
      <c r="AP831" s="202"/>
      <c r="AQ831" s="202"/>
      <c r="AR831" s="64"/>
    </row>
    <row r="832" spans="1:44" ht="15.75" customHeight="1" x14ac:dyDescent="0.2">
      <c r="A832" s="43"/>
      <c r="B832" s="43"/>
      <c r="C832" s="43"/>
      <c r="D832" s="43"/>
      <c r="E832" s="43"/>
      <c r="F832" s="43"/>
      <c r="G832" s="194"/>
      <c r="H832" s="194"/>
      <c r="I832" s="194"/>
      <c r="J832" s="196"/>
      <c r="K832" s="196"/>
      <c r="L832" s="196"/>
      <c r="M832" s="196"/>
      <c r="N832" s="196"/>
      <c r="O832" s="197"/>
      <c r="P832" s="197"/>
      <c r="Q832" s="197"/>
      <c r="R832" s="197"/>
      <c r="S832" s="197"/>
      <c r="T832" s="197"/>
      <c r="U832" s="198"/>
      <c r="V832" s="257"/>
      <c r="W832" s="200"/>
      <c r="X832" s="200"/>
      <c r="Y832" s="43"/>
      <c r="Z832" s="199"/>
      <c r="AA832" s="199"/>
      <c r="AB832" s="199"/>
      <c r="AC832" s="199"/>
      <c r="AD832" s="199"/>
      <c r="AE832" s="43"/>
      <c r="AF832" s="199"/>
      <c r="AG832" s="196"/>
      <c r="AH832" s="201"/>
      <c r="AI832" s="201"/>
      <c r="AJ832" s="201"/>
      <c r="AK832" s="43"/>
      <c r="AL832" s="196"/>
      <c r="AM832" s="43"/>
      <c r="AN832" s="43"/>
      <c r="AO832" s="64"/>
      <c r="AP832" s="202"/>
      <c r="AQ832" s="202"/>
      <c r="AR832" s="64"/>
    </row>
    <row r="833" spans="1:44" ht="15.75" customHeight="1" x14ac:dyDescent="0.2">
      <c r="A833" s="43"/>
      <c r="B833" s="43"/>
      <c r="C833" s="43"/>
      <c r="D833" s="43"/>
      <c r="E833" s="43"/>
      <c r="F833" s="43"/>
      <c r="G833" s="194"/>
      <c r="H833" s="194"/>
      <c r="I833" s="194"/>
      <c r="J833" s="196"/>
      <c r="K833" s="196"/>
      <c r="L833" s="196"/>
      <c r="M833" s="196"/>
      <c r="N833" s="196"/>
      <c r="O833" s="197"/>
      <c r="P833" s="197"/>
      <c r="Q833" s="197"/>
      <c r="R833" s="197"/>
      <c r="S833" s="197"/>
      <c r="T833" s="197"/>
      <c r="U833" s="198"/>
      <c r="V833" s="257"/>
      <c r="W833" s="200"/>
      <c r="X833" s="200"/>
      <c r="Y833" s="43"/>
      <c r="Z833" s="199"/>
      <c r="AA833" s="199"/>
      <c r="AB833" s="199"/>
      <c r="AC833" s="199"/>
      <c r="AD833" s="199"/>
      <c r="AE833" s="43"/>
      <c r="AF833" s="199"/>
      <c r="AG833" s="196"/>
      <c r="AH833" s="201"/>
      <c r="AI833" s="201"/>
      <c r="AJ833" s="201"/>
      <c r="AK833" s="43"/>
      <c r="AL833" s="196"/>
      <c r="AM833" s="43"/>
      <c r="AN833" s="43"/>
      <c r="AO833" s="64"/>
      <c r="AP833" s="202"/>
      <c r="AQ833" s="202"/>
      <c r="AR833" s="64"/>
    </row>
    <row r="834" spans="1:44" ht="15.75" customHeight="1" x14ac:dyDescent="0.2">
      <c r="A834" s="43"/>
      <c r="B834" s="43"/>
      <c r="C834" s="43"/>
      <c r="D834" s="43"/>
      <c r="E834" s="43"/>
      <c r="F834" s="43"/>
      <c r="G834" s="194"/>
      <c r="H834" s="194"/>
      <c r="I834" s="194"/>
      <c r="J834" s="196"/>
      <c r="K834" s="196"/>
      <c r="L834" s="196"/>
      <c r="M834" s="196"/>
      <c r="N834" s="196"/>
      <c r="O834" s="197"/>
      <c r="P834" s="197"/>
      <c r="Q834" s="197"/>
      <c r="R834" s="197"/>
      <c r="S834" s="197"/>
      <c r="T834" s="197"/>
      <c r="U834" s="198"/>
      <c r="V834" s="257"/>
      <c r="W834" s="200"/>
      <c r="X834" s="200"/>
      <c r="Y834" s="43"/>
      <c r="Z834" s="199"/>
      <c r="AA834" s="199"/>
      <c r="AB834" s="199"/>
      <c r="AC834" s="199"/>
      <c r="AD834" s="199"/>
      <c r="AE834" s="43"/>
      <c r="AF834" s="199"/>
      <c r="AG834" s="196"/>
      <c r="AH834" s="201"/>
      <c r="AI834" s="201"/>
      <c r="AJ834" s="201"/>
      <c r="AK834" s="43"/>
      <c r="AL834" s="196"/>
      <c r="AM834" s="43"/>
      <c r="AN834" s="43"/>
      <c r="AO834" s="64"/>
      <c r="AP834" s="202"/>
      <c r="AQ834" s="202"/>
      <c r="AR834" s="64"/>
    </row>
    <row r="835" spans="1:44" ht="15.75" customHeight="1" x14ac:dyDescent="0.2">
      <c r="A835" s="43"/>
      <c r="B835" s="43"/>
      <c r="C835" s="43"/>
      <c r="D835" s="43"/>
      <c r="E835" s="43"/>
      <c r="F835" s="43"/>
      <c r="G835" s="194"/>
      <c r="H835" s="194"/>
      <c r="I835" s="194"/>
      <c r="J835" s="196"/>
      <c r="K835" s="196"/>
      <c r="L835" s="196"/>
      <c r="M835" s="196"/>
      <c r="N835" s="196"/>
      <c r="O835" s="197"/>
      <c r="P835" s="197"/>
      <c r="Q835" s="197"/>
      <c r="R835" s="197"/>
      <c r="S835" s="197"/>
      <c r="T835" s="197"/>
      <c r="U835" s="198"/>
      <c r="V835" s="257"/>
      <c r="W835" s="200"/>
      <c r="X835" s="200"/>
      <c r="Y835" s="43"/>
      <c r="Z835" s="199"/>
      <c r="AA835" s="199"/>
      <c r="AB835" s="199"/>
      <c r="AC835" s="199"/>
      <c r="AD835" s="199"/>
      <c r="AE835" s="43"/>
      <c r="AF835" s="199"/>
      <c r="AG835" s="196"/>
      <c r="AH835" s="201"/>
      <c r="AI835" s="201"/>
      <c r="AJ835" s="201"/>
      <c r="AK835" s="43"/>
      <c r="AL835" s="196"/>
      <c r="AM835" s="43"/>
      <c r="AN835" s="43"/>
      <c r="AO835" s="64"/>
      <c r="AP835" s="202"/>
      <c r="AQ835" s="202"/>
      <c r="AR835" s="64"/>
    </row>
    <row r="836" spans="1:44" ht="15.75" customHeight="1" x14ac:dyDescent="0.2">
      <c r="A836" s="43"/>
      <c r="B836" s="43"/>
      <c r="C836" s="43"/>
      <c r="D836" s="43"/>
      <c r="E836" s="43"/>
      <c r="F836" s="43"/>
      <c r="G836" s="194"/>
      <c r="H836" s="194"/>
      <c r="I836" s="194"/>
      <c r="J836" s="196"/>
      <c r="K836" s="196"/>
      <c r="L836" s="196"/>
      <c r="M836" s="196"/>
      <c r="N836" s="196"/>
      <c r="O836" s="197"/>
      <c r="P836" s="197"/>
      <c r="Q836" s="197"/>
      <c r="R836" s="197"/>
      <c r="S836" s="197"/>
      <c r="T836" s="197"/>
      <c r="U836" s="198"/>
      <c r="V836" s="257"/>
      <c r="W836" s="200"/>
      <c r="X836" s="200"/>
      <c r="Y836" s="43"/>
      <c r="Z836" s="199"/>
      <c r="AA836" s="199"/>
      <c r="AB836" s="199"/>
      <c r="AC836" s="199"/>
      <c r="AD836" s="199"/>
      <c r="AE836" s="43"/>
      <c r="AF836" s="199"/>
      <c r="AG836" s="196"/>
      <c r="AH836" s="201"/>
      <c r="AI836" s="201"/>
      <c r="AJ836" s="201"/>
      <c r="AK836" s="43"/>
      <c r="AL836" s="196"/>
      <c r="AM836" s="43"/>
      <c r="AN836" s="43"/>
      <c r="AO836" s="64"/>
      <c r="AP836" s="202"/>
      <c r="AQ836" s="202"/>
      <c r="AR836" s="64"/>
    </row>
    <row r="837" spans="1:44" ht="15.75" customHeight="1" x14ac:dyDescent="0.2">
      <c r="A837" s="43"/>
      <c r="B837" s="43"/>
      <c r="C837" s="43"/>
      <c r="D837" s="43"/>
      <c r="E837" s="43"/>
      <c r="F837" s="43"/>
      <c r="G837" s="194"/>
      <c r="H837" s="194"/>
      <c r="I837" s="194"/>
      <c r="J837" s="196"/>
      <c r="K837" s="196"/>
      <c r="L837" s="196"/>
      <c r="M837" s="196"/>
      <c r="N837" s="196"/>
      <c r="O837" s="197"/>
      <c r="P837" s="197"/>
      <c r="Q837" s="197"/>
      <c r="R837" s="197"/>
      <c r="S837" s="197"/>
      <c r="T837" s="197"/>
      <c r="U837" s="198"/>
      <c r="V837" s="257"/>
      <c r="W837" s="200"/>
      <c r="X837" s="200"/>
      <c r="Y837" s="43"/>
      <c r="Z837" s="199"/>
      <c r="AA837" s="199"/>
      <c r="AB837" s="199"/>
      <c r="AC837" s="199"/>
      <c r="AD837" s="199"/>
      <c r="AE837" s="43"/>
      <c r="AF837" s="199"/>
      <c r="AG837" s="196"/>
      <c r="AH837" s="201"/>
      <c r="AI837" s="201"/>
      <c r="AJ837" s="201"/>
      <c r="AK837" s="43"/>
      <c r="AL837" s="196"/>
      <c r="AM837" s="43"/>
      <c r="AN837" s="43"/>
      <c r="AO837" s="64"/>
      <c r="AP837" s="202"/>
      <c r="AQ837" s="202"/>
      <c r="AR837" s="64"/>
    </row>
    <row r="838" spans="1:44" ht="15.75" customHeight="1" x14ac:dyDescent="0.2">
      <c r="A838" s="43"/>
      <c r="B838" s="43"/>
      <c r="C838" s="43"/>
      <c r="D838" s="43"/>
      <c r="E838" s="43"/>
      <c r="F838" s="43"/>
      <c r="G838" s="194"/>
      <c r="H838" s="194"/>
      <c r="I838" s="194"/>
      <c r="J838" s="196"/>
      <c r="K838" s="196"/>
      <c r="L838" s="196"/>
      <c r="M838" s="196"/>
      <c r="N838" s="196"/>
      <c r="O838" s="197"/>
      <c r="P838" s="197"/>
      <c r="Q838" s="197"/>
      <c r="R838" s="197"/>
      <c r="S838" s="197"/>
      <c r="T838" s="197"/>
      <c r="U838" s="198"/>
      <c r="V838" s="257"/>
      <c r="W838" s="200"/>
      <c r="X838" s="200"/>
      <c r="Y838" s="43"/>
      <c r="Z838" s="199"/>
      <c r="AA838" s="199"/>
      <c r="AB838" s="199"/>
      <c r="AC838" s="199"/>
      <c r="AD838" s="199"/>
      <c r="AE838" s="43"/>
      <c r="AF838" s="199"/>
      <c r="AG838" s="196"/>
      <c r="AH838" s="201"/>
      <c r="AI838" s="201"/>
      <c r="AJ838" s="201"/>
      <c r="AK838" s="43"/>
      <c r="AL838" s="196"/>
      <c r="AM838" s="43"/>
      <c r="AN838" s="43"/>
      <c r="AO838" s="64"/>
      <c r="AP838" s="202"/>
      <c r="AQ838" s="202"/>
      <c r="AR838" s="64"/>
    </row>
    <row r="839" spans="1:44" ht="15.75" customHeight="1" x14ac:dyDescent="0.2">
      <c r="A839" s="43"/>
      <c r="B839" s="43"/>
      <c r="C839" s="43"/>
      <c r="D839" s="43"/>
      <c r="E839" s="43"/>
      <c r="F839" s="43"/>
      <c r="G839" s="194"/>
      <c r="H839" s="194"/>
      <c r="I839" s="194"/>
      <c r="J839" s="196"/>
      <c r="K839" s="196"/>
      <c r="L839" s="196"/>
      <c r="M839" s="196"/>
      <c r="N839" s="196"/>
      <c r="O839" s="197"/>
      <c r="P839" s="197"/>
      <c r="Q839" s="197"/>
      <c r="R839" s="197"/>
      <c r="S839" s="197"/>
      <c r="T839" s="197"/>
      <c r="U839" s="198"/>
      <c r="V839" s="257"/>
      <c r="W839" s="200"/>
      <c r="X839" s="200"/>
      <c r="Y839" s="43"/>
      <c r="Z839" s="199"/>
      <c r="AA839" s="199"/>
      <c r="AB839" s="199"/>
      <c r="AC839" s="199"/>
      <c r="AD839" s="199"/>
      <c r="AE839" s="43"/>
      <c r="AF839" s="199"/>
      <c r="AG839" s="196"/>
      <c r="AH839" s="201"/>
      <c r="AI839" s="201"/>
      <c r="AJ839" s="201"/>
      <c r="AK839" s="43"/>
      <c r="AL839" s="196"/>
      <c r="AM839" s="43"/>
      <c r="AN839" s="43"/>
      <c r="AO839" s="64"/>
      <c r="AP839" s="202"/>
      <c r="AQ839" s="202"/>
      <c r="AR839" s="64"/>
    </row>
    <row r="840" spans="1:44" ht="15.75" customHeight="1" x14ac:dyDescent="0.2">
      <c r="A840" s="43"/>
      <c r="B840" s="43"/>
      <c r="C840" s="43"/>
      <c r="D840" s="43"/>
      <c r="E840" s="43"/>
      <c r="F840" s="43"/>
      <c r="G840" s="194"/>
      <c r="H840" s="194"/>
      <c r="I840" s="194"/>
      <c r="J840" s="196"/>
      <c r="K840" s="196"/>
      <c r="L840" s="196"/>
      <c r="M840" s="196"/>
      <c r="N840" s="196"/>
      <c r="O840" s="197"/>
      <c r="P840" s="197"/>
      <c r="Q840" s="197"/>
      <c r="R840" s="197"/>
      <c r="S840" s="197"/>
      <c r="T840" s="197"/>
      <c r="U840" s="198"/>
      <c r="V840" s="257"/>
      <c r="W840" s="200"/>
      <c r="X840" s="200"/>
      <c r="Y840" s="43"/>
      <c r="Z840" s="199"/>
      <c r="AA840" s="199"/>
      <c r="AB840" s="199"/>
      <c r="AC840" s="199"/>
      <c r="AD840" s="199"/>
      <c r="AE840" s="43"/>
      <c r="AF840" s="199"/>
      <c r="AG840" s="196"/>
      <c r="AH840" s="201"/>
      <c r="AI840" s="201"/>
      <c r="AJ840" s="201"/>
      <c r="AK840" s="43"/>
      <c r="AL840" s="196"/>
      <c r="AM840" s="43"/>
      <c r="AN840" s="43"/>
      <c r="AO840" s="64"/>
      <c r="AP840" s="202"/>
      <c r="AQ840" s="202"/>
      <c r="AR840" s="64"/>
    </row>
    <row r="841" spans="1:44" ht="15.75" customHeight="1" x14ac:dyDescent="0.2">
      <c r="A841" s="43"/>
      <c r="B841" s="43"/>
      <c r="C841" s="43"/>
      <c r="D841" s="43"/>
      <c r="E841" s="43"/>
      <c r="F841" s="43"/>
      <c r="G841" s="194"/>
      <c r="H841" s="194"/>
      <c r="I841" s="194"/>
      <c r="J841" s="196"/>
      <c r="K841" s="196"/>
      <c r="L841" s="196"/>
      <c r="M841" s="196"/>
      <c r="N841" s="196"/>
      <c r="O841" s="197"/>
      <c r="P841" s="197"/>
      <c r="Q841" s="197"/>
      <c r="R841" s="197"/>
      <c r="S841" s="197"/>
      <c r="T841" s="197"/>
      <c r="U841" s="198"/>
      <c r="V841" s="257"/>
      <c r="W841" s="200"/>
      <c r="X841" s="200"/>
      <c r="Y841" s="43"/>
      <c r="Z841" s="199"/>
      <c r="AA841" s="199"/>
      <c r="AB841" s="199"/>
      <c r="AC841" s="199"/>
      <c r="AD841" s="199"/>
      <c r="AE841" s="43"/>
      <c r="AF841" s="199"/>
      <c r="AG841" s="196"/>
      <c r="AH841" s="201"/>
      <c r="AI841" s="201"/>
      <c r="AJ841" s="201"/>
      <c r="AK841" s="43"/>
      <c r="AL841" s="196"/>
      <c r="AM841" s="43"/>
      <c r="AN841" s="43"/>
      <c r="AO841" s="64"/>
      <c r="AP841" s="202"/>
      <c r="AQ841" s="202"/>
      <c r="AR841" s="64"/>
    </row>
    <row r="842" spans="1:44" ht="15.75" customHeight="1" x14ac:dyDescent="0.2">
      <c r="A842" s="43"/>
      <c r="B842" s="43"/>
      <c r="C842" s="43"/>
      <c r="D842" s="43"/>
      <c r="E842" s="43"/>
      <c r="F842" s="43"/>
      <c r="G842" s="194"/>
      <c r="H842" s="194"/>
      <c r="I842" s="194"/>
      <c r="J842" s="196"/>
      <c r="K842" s="196"/>
      <c r="L842" s="196"/>
      <c r="M842" s="196"/>
      <c r="N842" s="196"/>
      <c r="O842" s="197"/>
      <c r="P842" s="197"/>
      <c r="Q842" s="197"/>
      <c r="R842" s="197"/>
      <c r="S842" s="197"/>
      <c r="T842" s="197"/>
      <c r="U842" s="198"/>
      <c r="V842" s="257"/>
      <c r="W842" s="200"/>
      <c r="X842" s="200"/>
      <c r="Y842" s="43"/>
      <c r="Z842" s="199"/>
      <c r="AA842" s="199"/>
      <c r="AB842" s="199"/>
      <c r="AC842" s="199"/>
      <c r="AD842" s="199"/>
      <c r="AE842" s="43"/>
      <c r="AF842" s="199"/>
      <c r="AG842" s="196"/>
      <c r="AH842" s="201"/>
      <c r="AI842" s="201"/>
      <c r="AJ842" s="201"/>
      <c r="AK842" s="43"/>
      <c r="AL842" s="196"/>
      <c r="AM842" s="43"/>
      <c r="AN842" s="43"/>
      <c r="AO842" s="64"/>
      <c r="AP842" s="202"/>
      <c r="AQ842" s="202"/>
      <c r="AR842" s="64"/>
    </row>
    <row r="843" spans="1:44" ht="15.75" customHeight="1" x14ac:dyDescent="0.2">
      <c r="A843" s="43"/>
      <c r="B843" s="43"/>
      <c r="C843" s="43"/>
      <c r="D843" s="43"/>
      <c r="E843" s="43"/>
      <c r="F843" s="43"/>
      <c r="G843" s="194"/>
      <c r="H843" s="194"/>
      <c r="I843" s="194"/>
      <c r="J843" s="196"/>
      <c r="K843" s="196"/>
      <c r="L843" s="196"/>
      <c r="M843" s="196"/>
      <c r="N843" s="196"/>
      <c r="O843" s="197"/>
      <c r="P843" s="197"/>
      <c r="Q843" s="197"/>
      <c r="R843" s="197"/>
      <c r="S843" s="197"/>
      <c r="T843" s="197"/>
      <c r="U843" s="198"/>
      <c r="V843" s="257"/>
      <c r="W843" s="200"/>
      <c r="X843" s="200"/>
      <c r="Y843" s="43"/>
      <c r="Z843" s="199"/>
      <c r="AA843" s="199"/>
      <c r="AB843" s="199"/>
      <c r="AC843" s="199"/>
      <c r="AD843" s="199"/>
      <c r="AE843" s="43"/>
      <c r="AF843" s="199"/>
      <c r="AG843" s="196"/>
      <c r="AH843" s="201"/>
      <c r="AI843" s="201"/>
      <c r="AJ843" s="201"/>
      <c r="AK843" s="43"/>
      <c r="AL843" s="196"/>
      <c r="AM843" s="43"/>
      <c r="AN843" s="43"/>
      <c r="AO843" s="64"/>
      <c r="AP843" s="202"/>
      <c r="AQ843" s="202"/>
      <c r="AR843" s="64"/>
    </row>
    <row r="844" spans="1:44" ht="15.75" customHeight="1" x14ac:dyDescent="0.2">
      <c r="A844" s="43"/>
      <c r="B844" s="43"/>
      <c r="C844" s="43"/>
      <c r="D844" s="43"/>
      <c r="E844" s="43"/>
      <c r="F844" s="43"/>
      <c r="G844" s="194"/>
      <c r="H844" s="194"/>
      <c r="I844" s="194"/>
      <c r="J844" s="196"/>
      <c r="K844" s="196"/>
      <c r="L844" s="196"/>
      <c r="M844" s="196"/>
      <c r="N844" s="196"/>
      <c r="O844" s="197"/>
      <c r="P844" s="197"/>
      <c r="Q844" s="197"/>
      <c r="R844" s="197"/>
      <c r="S844" s="197"/>
      <c r="T844" s="197"/>
      <c r="U844" s="198"/>
      <c r="V844" s="257"/>
      <c r="W844" s="200"/>
      <c r="X844" s="200"/>
      <c r="Y844" s="43"/>
      <c r="Z844" s="199"/>
      <c r="AA844" s="199"/>
      <c r="AB844" s="199"/>
      <c r="AC844" s="199"/>
      <c r="AD844" s="199"/>
      <c r="AE844" s="43"/>
      <c r="AF844" s="199"/>
      <c r="AG844" s="196"/>
      <c r="AH844" s="201"/>
      <c r="AI844" s="201"/>
      <c r="AJ844" s="201"/>
      <c r="AK844" s="43"/>
      <c r="AL844" s="196"/>
      <c r="AM844" s="43"/>
      <c r="AN844" s="43"/>
      <c r="AO844" s="64"/>
      <c r="AP844" s="202"/>
      <c r="AQ844" s="202"/>
      <c r="AR844" s="64"/>
    </row>
    <row r="845" spans="1:44" ht="15.75" customHeight="1" x14ac:dyDescent="0.2">
      <c r="A845" s="43"/>
      <c r="B845" s="43"/>
      <c r="C845" s="43"/>
      <c r="D845" s="43"/>
      <c r="E845" s="43"/>
      <c r="F845" s="43"/>
      <c r="G845" s="194"/>
      <c r="H845" s="194"/>
      <c r="I845" s="194"/>
      <c r="J845" s="196"/>
      <c r="K845" s="196"/>
      <c r="L845" s="196"/>
      <c r="M845" s="196"/>
      <c r="N845" s="196"/>
      <c r="O845" s="197"/>
      <c r="P845" s="197"/>
      <c r="Q845" s="197"/>
      <c r="R845" s="197"/>
      <c r="S845" s="197"/>
      <c r="T845" s="197"/>
      <c r="U845" s="198"/>
      <c r="V845" s="257"/>
      <c r="W845" s="200"/>
      <c r="X845" s="200"/>
      <c r="Y845" s="43"/>
      <c r="Z845" s="199"/>
      <c r="AA845" s="199"/>
      <c r="AB845" s="199"/>
      <c r="AC845" s="199"/>
      <c r="AD845" s="199"/>
      <c r="AE845" s="43"/>
      <c r="AF845" s="199"/>
      <c r="AG845" s="196"/>
      <c r="AH845" s="201"/>
      <c r="AI845" s="201"/>
      <c r="AJ845" s="201"/>
      <c r="AK845" s="43"/>
      <c r="AL845" s="196"/>
      <c r="AM845" s="43"/>
      <c r="AN845" s="43"/>
      <c r="AO845" s="64"/>
      <c r="AP845" s="202"/>
      <c r="AQ845" s="202"/>
      <c r="AR845" s="64"/>
    </row>
    <row r="846" spans="1:44" ht="15.75" customHeight="1" x14ac:dyDescent="0.2">
      <c r="A846" s="43"/>
      <c r="B846" s="43"/>
      <c r="C846" s="43"/>
      <c r="D846" s="43"/>
      <c r="E846" s="43"/>
      <c r="F846" s="43"/>
      <c r="G846" s="194"/>
      <c r="H846" s="194"/>
      <c r="I846" s="194"/>
      <c r="J846" s="196"/>
      <c r="K846" s="196"/>
      <c r="L846" s="196"/>
      <c r="M846" s="196"/>
      <c r="N846" s="196"/>
      <c r="O846" s="197"/>
      <c r="P846" s="197"/>
      <c r="Q846" s="197"/>
      <c r="R846" s="197"/>
      <c r="S846" s="197"/>
      <c r="T846" s="197"/>
      <c r="U846" s="198"/>
      <c r="V846" s="257"/>
      <c r="W846" s="200"/>
      <c r="X846" s="200"/>
      <c r="Y846" s="43"/>
      <c r="Z846" s="199"/>
      <c r="AA846" s="199"/>
      <c r="AB846" s="199"/>
      <c r="AC846" s="199"/>
      <c r="AD846" s="199"/>
      <c r="AE846" s="43"/>
      <c r="AF846" s="199"/>
      <c r="AG846" s="196"/>
      <c r="AH846" s="201"/>
      <c r="AI846" s="201"/>
      <c r="AJ846" s="201"/>
      <c r="AK846" s="43"/>
      <c r="AL846" s="196"/>
      <c r="AM846" s="43"/>
      <c r="AN846" s="43"/>
      <c r="AO846" s="64"/>
      <c r="AP846" s="202"/>
      <c r="AQ846" s="202"/>
      <c r="AR846" s="64"/>
    </row>
    <row r="847" spans="1:44" ht="15.75" customHeight="1" x14ac:dyDescent="0.2">
      <c r="A847" s="43"/>
      <c r="B847" s="43"/>
      <c r="C847" s="43"/>
      <c r="D847" s="43"/>
      <c r="E847" s="43"/>
      <c r="F847" s="43"/>
      <c r="G847" s="194"/>
      <c r="H847" s="194"/>
      <c r="I847" s="194"/>
      <c r="J847" s="196"/>
      <c r="K847" s="196"/>
      <c r="L847" s="196"/>
      <c r="M847" s="196"/>
      <c r="N847" s="196"/>
      <c r="O847" s="197"/>
      <c r="P847" s="197"/>
      <c r="Q847" s="197"/>
      <c r="R847" s="197"/>
      <c r="S847" s="197"/>
      <c r="T847" s="197"/>
      <c r="U847" s="198"/>
      <c r="V847" s="257"/>
      <c r="W847" s="200"/>
      <c r="X847" s="200"/>
      <c r="Y847" s="43"/>
      <c r="Z847" s="199"/>
      <c r="AA847" s="199"/>
      <c r="AB847" s="199"/>
      <c r="AC847" s="199"/>
      <c r="AD847" s="199"/>
      <c r="AE847" s="43"/>
      <c r="AF847" s="199"/>
      <c r="AG847" s="196"/>
      <c r="AH847" s="201"/>
      <c r="AI847" s="201"/>
      <c r="AJ847" s="201"/>
      <c r="AK847" s="43"/>
      <c r="AL847" s="196"/>
      <c r="AM847" s="43"/>
      <c r="AN847" s="43"/>
      <c r="AO847" s="64"/>
      <c r="AP847" s="202"/>
      <c r="AQ847" s="202"/>
      <c r="AR847" s="64"/>
    </row>
    <row r="848" spans="1:44" ht="15.75" customHeight="1" x14ac:dyDescent="0.2">
      <c r="A848" s="43"/>
      <c r="B848" s="43"/>
      <c r="C848" s="43"/>
      <c r="D848" s="43"/>
      <c r="E848" s="43"/>
      <c r="F848" s="43"/>
      <c r="G848" s="194"/>
      <c r="H848" s="194"/>
      <c r="I848" s="194"/>
      <c r="J848" s="196"/>
      <c r="K848" s="196"/>
      <c r="L848" s="196"/>
      <c r="M848" s="196"/>
      <c r="N848" s="196"/>
      <c r="O848" s="197"/>
      <c r="P848" s="197"/>
      <c r="Q848" s="197"/>
      <c r="R848" s="197"/>
      <c r="S848" s="197"/>
      <c r="T848" s="197"/>
      <c r="U848" s="198"/>
      <c r="V848" s="257"/>
      <c r="W848" s="200"/>
      <c r="X848" s="200"/>
      <c r="Y848" s="43"/>
      <c r="Z848" s="199"/>
      <c r="AA848" s="199"/>
      <c r="AB848" s="199"/>
      <c r="AC848" s="199"/>
      <c r="AD848" s="199"/>
      <c r="AE848" s="43"/>
      <c r="AF848" s="199"/>
      <c r="AG848" s="196"/>
      <c r="AH848" s="201"/>
      <c r="AI848" s="201"/>
      <c r="AJ848" s="201"/>
      <c r="AK848" s="43"/>
      <c r="AL848" s="196"/>
      <c r="AM848" s="43"/>
      <c r="AN848" s="43"/>
      <c r="AO848" s="64"/>
      <c r="AP848" s="202"/>
      <c r="AQ848" s="202"/>
      <c r="AR848" s="64"/>
    </row>
    <row r="849" spans="1:44" ht="15.75" customHeight="1" x14ac:dyDescent="0.2">
      <c r="A849" s="43"/>
      <c r="B849" s="43"/>
      <c r="C849" s="43"/>
      <c r="D849" s="43"/>
      <c r="E849" s="43"/>
      <c r="F849" s="43"/>
      <c r="G849" s="194"/>
      <c r="H849" s="194"/>
      <c r="I849" s="194"/>
      <c r="J849" s="196"/>
      <c r="K849" s="196"/>
      <c r="L849" s="196"/>
      <c r="M849" s="196"/>
      <c r="N849" s="196"/>
      <c r="O849" s="197"/>
      <c r="P849" s="197"/>
      <c r="Q849" s="197"/>
      <c r="R849" s="197"/>
      <c r="S849" s="197"/>
      <c r="T849" s="197"/>
      <c r="U849" s="198"/>
      <c r="V849" s="257"/>
      <c r="W849" s="200"/>
      <c r="X849" s="200"/>
      <c r="Y849" s="43"/>
      <c r="Z849" s="199"/>
      <c r="AA849" s="199"/>
      <c r="AB849" s="199"/>
      <c r="AC849" s="199"/>
      <c r="AD849" s="199"/>
      <c r="AE849" s="43"/>
      <c r="AF849" s="199"/>
      <c r="AG849" s="196"/>
      <c r="AH849" s="201"/>
      <c r="AI849" s="201"/>
      <c r="AJ849" s="201"/>
      <c r="AK849" s="43"/>
      <c r="AL849" s="196"/>
      <c r="AM849" s="43"/>
      <c r="AN849" s="43"/>
      <c r="AO849" s="64"/>
      <c r="AP849" s="202"/>
      <c r="AQ849" s="202"/>
      <c r="AR849" s="64"/>
    </row>
    <row r="850" spans="1:44" ht="15.75" customHeight="1" x14ac:dyDescent="0.2">
      <c r="A850" s="43"/>
      <c r="B850" s="43"/>
      <c r="C850" s="43"/>
      <c r="D850" s="43"/>
      <c r="E850" s="43"/>
      <c r="F850" s="43"/>
      <c r="G850" s="194"/>
      <c r="H850" s="194"/>
      <c r="I850" s="194"/>
      <c r="J850" s="196"/>
      <c r="K850" s="196"/>
      <c r="L850" s="196"/>
      <c r="M850" s="196"/>
      <c r="N850" s="196"/>
      <c r="O850" s="197"/>
      <c r="P850" s="197"/>
      <c r="Q850" s="197"/>
      <c r="R850" s="197"/>
      <c r="S850" s="197"/>
      <c r="T850" s="197"/>
      <c r="U850" s="198"/>
      <c r="V850" s="257"/>
      <c r="W850" s="200"/>
      <c r="X850" s="200"/>
      <c r="Y850" s="43"/>
      <c r="Z850" s="199"/>
      <c r="AA850" s="199"/>
      <c r="AB850" s="199"/>
      <c r="AC850" s="199"/>
      <c r="AD850" s="199"/>
      <c r="AE850" s="43"/>
      <c r="AF850" s="199"/>
      <c r="AG850" s="196"/>
      <c r="AH850" s="201"/>
      <c r="AI850" s="201"/>
      <c r="AJ850" s="201"/>
      <c r="AK850" s="43"/>
      <c r="AL850" s="196"/>
      <c r="AM850" s="43"/>
      <c r="AN850" s="43"/>
      <c r="AO850" s="64"/>
      <c r="AP850" s="202"/>
      <c r="AQ850" s="202"/>
      <c r="AR850" s="64"/>
    </row>
    <row r="851" spans="1:44" ht="15.75" customHeight="1" x14ac:dyDescent="0.2">
      <c r="A851" s="43"/>
      <c r="B851" s="43"/>
      <c r="C851" s="43"/>
      <c r="D851" s="43"/>
      <c r="E851" s="43"/>
      <c r="F851" s="43"/>
      <c r="G851" s="194"/>
      <c r="H851" s="194"/>
      <c r="I851" s="194"/>
      <c r="J851" s="196"/>
      <c r="K851" s="196"/>
      <c r="L851" s="196"/>
      <c r="M851" s="196"/>
      <c r="N851" s="196"/>
      <c r="O851" s="197"/>
      <c r="P851" s="197"/>
      <c r="Q851" s="197"/>
      <c r="R851" s="197"/>
      <c r="S851" s="197"/>
      <c r="T851" s="197"/>
      <c r="U851" s="198"/>
      <c r="V851" s="257"/>
      <c r="W851" s="200"/>
      <c r="X851" s="200"/>
      <c r="Y851" s="43"/>
      <c r="Z851" s="199"/>
      <c r="AA851" s="199"/>
      <c r="AB851" s="199"/>
      <c r="AC851" s="199"/>
      <c r="AD851" s="199"/>
      <c r="AE851" s="43"/>
      <c r="AF851" s="199"/>
      <c r="AG851" s="196"/>
      <c r="AH851" s="201"/>
      <c r="AI851" s="201"/>
      <c r="AJ851" s="201"/>
      <c r="AK851" s="43"/>
      <c r="AL851" s="196"/>
      <c r="AM851" s="43"/>
      <c r="AN851" s="43"/>
      <c r="AO851" s="64"/>
      <c r="AP851" s="202"/>
      <c r="AQ851" s="202"/>
      <c r="AR851" s="64"/>
    </row>
    <row r="852" spans="1:44" ht="15.75" customHeight="1" x14ac:dyDescent="0.2">
      <c r="A852" s="43"/>
      <c r="B852" s="43"/>
      <c r="C852" s="43"/>
      <c r="D852" s="43"/>
      <c r="E852" s="43"/>
      <c r="F852" s="43"/>
      <c r="G852" s="194"/>
      <c r="H852" s="194"/>
      <c r="I852" s="194"/>
      <c r="J852" s="196"/>
      <c r="K852" s="196"/>
      <c r="L852" s="196"/>
      <c r="M852" s="196"/>
      <c r="N852" s="196"/>
      <c r="O852" s="197"/>
      <c r="P852" s="197"/>
      <c r="Q852" s="197"/>
      <c r="R852" s="197"/>
      <c r="S852" s="197"/>
      <c r="T852" s="197"/>
      <c r="U852" s="198"/>
      <c r="V852" s="257"/>
      <c r="W852" s="200"/>
      <c r="X852" s="200"/>
      <c r="Y852" s="43"/>
      <c r="Z852" s="199"/>
      <c r="AA852" s="199"/>
      <c r="AB852" s="199"/>
      <c r="AC852" s="199"/>
      <c r="AD852" s="199"/>
      <c r="AE852" s="43"/>
      <c r="AF852" s="199"/>
      <c r="AG852" s="196"/>
      <c r="AH852" s="201"/>
      <c r="AI852" s="201"/>
      <c r="AJ852" s="201"/>
      <c r="AK852" s="43"/>
      <c r="AL852" s="196"/>
      <c r="AM852" s="43"/>
      <c r="AN852" s="43"/>
      <c r="AO852" s="64"/>
      <c r="AP852" s="202"/>
      <c r="AQ852" s="202"/>
      <c r="AR852" s="64"/>
    </row>
    <row r="853" spans="1:44" ht="15.75" customHeight="1" x14ac:dyDescent="0.2">
      <c r="A853" s="43"/>
      <c r="B853" s="43"/>
      <c r="C853" s="43"/>
      <c r="D853" s="43"/>
      <c r="E853" s="43"/>
      <c r="F853" s="43"/>
      <c r="G853" s="194"/>
      <c r="H853" s="194"/>
      <c r="I853" s="194"/>
      <c r="J853" s="196"/>
      <c r="K853" s="196"/>
      <c r="L853" s="196"/>
      <c r="M853" s="196"/>
      <c r="N853" s="196"/>
      <c r="O853" s="197"/>
      <c r="P853" s="197"/>
      <c r="Q853" s="197"/>
      <c r="R853" s="197"/>
      <c r="S853" s="197"/>
      <c r="T853" s="197"/>
      <c r="U853" s="198"/>
      <c r="V853" s="257"/>
      <c r="W853" s="200"/>
      <c r="X853" s="200"/>
      <c r="Y853" s="43"/>
      <c r="Z853" s="199"/>
      <c r="AA853" s="199"/>
      <c r="AB853" s="199"/>
      <c r="AC853" s="199"/>
      <c r="AD853" s="199"/>
      <c r="AE853" s="43"/>
      <c r="AF853" s="199"/>
      <c r="AG853" s="196"/>
      <c r="AH853" s="201"/>
      <c r="AI853" s="201"/>
      <c r="AJ853" s="201"/>
      <c r="AK853" s="43"/>
      <c r="AL853" s="196"/>
      <c r="AM853" s="43"/>
      <c r="AN853" s="43"/>
      <c r="AO853" s="64"/>
      <c r="AP853" s="202"/>
      <c r="AQ853" s="202"/>
      <c r="AR853" s="64"/>
    </row>
    <row r="854" spans="1:44" ht="15.75" customHeight="1" x14ac:dyDescent="0.2">
      <c r="A854" s="43"/>
      <c r="B854" s="43"/>
      <c r="C854" s="43"/>
      <c r="D854" s="43"/>
      <c r="E854" s="43"/>
      <c r="F854" s="43"/>
      <c r="G854" s="194"/>
      <c r="H854" s="194"/>
      <c r="I854" s="194"/>
      <c r="J854" s="196"/>
      <c r="K854" s="196"/>
      <c r="L854" s="196"/>
      <c r="M854" s="196"/>
      <c r="N854" s="196"/>
      <c r="O854" s="197"/>
      <c r="P854" s="197"/>
      <c r="Q854" s="197"/>
      <c r="R854" s="197"/>
      <c r="S854" s="197"/>
      <c r="T854" s="197"/>
      <c r="U854" s="198"/>
      <c r="V854" s="257"/>
      <c r="W854" s="200"/>
      <c r="X854" s="200"/>
      <c r="Y854" s="43"/>
      <c r="Z854" s="199"/>
      <c r="AA854" s="199"/>
      <c r="AB854" s="199"/>
      <c r="AC854" s="199"/>
      <c r="AD854" s="199"/>
      <c r="AE854" s="43"/>
      <c r="AF854" s="199"/>
      <c r="AG854" s="196"/>
      <c r="AH854" s="201"/>
      <c r="AI854" s="201"/>
      <c r="AJ854" s="201"/>
      <c r="AK854" s="43"/>
      <c r="AL854" s="196"/>
      <c r="AM854" s="43"/>
      <c r="AN854" s="43"/>
      <c r="AO854" s="64"/>
      <c r="AP854" s="202"/>
      <c r="AQ854" s="202"/>
      <c r="AR854" s="64"/>
    </row>
    <row r="855" spans="1:44" ht="15.75" customHeight="1" x14ac:dyDescent="0.2">
      <c r="A855" s="43"/>
      <c r="B855" s="43"/>
      <c r="C855" s="43"/>
      <c r="D855" s="43"/>
      <c r="E855" s="43"/>
      <c r="F855" s="43"/>
      <c r="G855" s="194"/>
      <c r="H855" s="194"/>
      <c r="I855" s="194"/>
      <c r="J855" s="196"/>
      <c r="K855" s="196"/>
      <c r="L855" s="196"/>
      <c r="M855" s="196"/>
      <c r="N855" s="196"/>
      <c r="O855" s="197"/>
      <c r="P855" s="197"/>
      <c r="Q855" s="197"/>
      <c r="R855" s="197"/>
      <c r="S855" s="197"/>
      <c r="T855" s="197"/>
      <c r="U855" s="198"/>
      <c r="V855" s="257"/>
      <c r="W855" s="200"/>
      <c r="X855" s="200"/>
      <c r="Y855" s="43"/>
      <c r="Z855" s="199"/>
      <c r="AA855" s="199"/>
      <c r="AB855" s="199"/>
      <c r="AC855" s="199"/>
      <c r="AD855" s="199"/>
      <c r="AE855" s="43"/>
      <c r="AF855" s="199"/>
      <c r="AG855" s="196"/>
      <c r="AH855" s="201"/>
      <c r="AI855" s="201"/>
      <c r="AJ855" s="201"/>
      <c r="AK855" s="43"/>
      <c r="AL855" s="196"/>
      <c r="AM855" s="43"/>
      <c r="AN855" s="43"/>
      <c r="AO855" s="64"/>
      <c r="AP855" s="202"/>
      <c r="AQ855" s="202"/>
      <c r="AR855" s="64"/>
    </row>
    <row r="856" spans="1:44" ht="15.75" customHeight="1" x14ac:dyDescent="0.2">
      <c r="A856" s="43"/>
      <c r="B856" s="43"/>
      <c r="C856" s="43"/>
      <c r="D856" s="43"/>
      <c r="E856" s="43"/>
      <c r="F856" s="43"/>
      <c r="G856" s="194"/>
      <c r="H856" s="194"/>
      <c r="I856" s="194"/>
      <c r="J856" s="196"/>
      <c r="K856" s="196"/>
      <c r="L856" s="196"/>
      <c r="M856" s="196"/>
      <c r="N856" s="196"/>
      <c r="O856" s="197"/>
      <c r="P856" s="197"/>
      <c r="Q856" s="197"/>
      <c r="R856" s="197"/>
      <c r="S856" s="197"/>
      <c r="T856" s="197"/>
      <c r="U856" s="198"/>
      <c r="V856" s="257"/>
      <c r="W856" s="200"/>
      <c r="X856" s="200"/>
      <c r="Y856" s="43"/>
      <c r="Z856" s="199"/>
      <c r="AA856" s="199"/>
      <c r="AB856" s="199"/>
      <c r="AC856" s="199"/>
      <c r="AD856" s="199"/>
      <c r="AE856" s="43"/>
      <c r="AF856" s="199"/>
      <c r="AG856" s="196"/>
      <c r="AH856" s="201"/>
      <c r="AI856" s="201"/>
      <c r="AJ856" s="201"/>
      <c r="AK856" s="43"/>
      <c r="AL856" s="196"/>
      <c r="AM856" s="43"/>
      <c r="AN856" s="43"/>
      <c r="AO856" s="64"/>
      <c r="AP856" s="202"/>
      <c r="AQ856" s="202"/>
      <c r="AR856" s="64"/>
    </row>
    <row r="857" spans="1:44" ht="15.75" customHeight="1" x14ac:dyDescent="0.2">
      <c r="A857" s="43"/>
      <c r="B857" s="43"/>
      <c r="C857" s="43"/>
      <c r="D857" s="43"/>
      <c r="E857" s="43"/>
      <c r="F857" s="43"/>
      <c r="G857" s="194"/>
      <c r="H857" s="194"/>
      <c r="I857" s="194"/>
      <c r="J857" s="196"/>
      <c r="K857" s="196"/>
      <c r="L857" s="196"/>
      <c r="M857" s="196"/>
      <c r="N857" s="196"/>
      <c r="O857" s="197"/>
      <c r="P857" s="197"/>
      <c r="Q857" s="197"/>
      <c r="R857" s="197"/>
      <c r="S857" s="197"/>
      <c r="T857" s="197"/>
      <c r="U857" s="198"/>
      <c r="V857" s="257"/>
      <c r="W857" s="200"/>
      <c r="X857" s="200"/>
      <c r="Y857" s="43"/>
      <c r="Z857" s="199"/>
      <c r="AA857" s="199"/>
      <c r="AB857" s="199"/>
      <c r="AC857" s="199"/>
      <c r="AD857" s="199"/>
      <c r="AE857" s="43"/>
      <c r="AF857" s="199"/>
      <c r="AG857" s="196"/>
      <c r="AH857" s="201"/>
      <c r="AI857" s="201"/>
      <c r="AJ857" s="201"/>
      <c r="AK857" s="43"/>
      <c r="AL857" s="196"/>
      <c r="AM857" s="43"/>
      <c r="AN857" s="43"/>
      <c r="AO857" s="64"/>
      <c r="AP857" s="202"/>
      <c r="AQ857" s="202"/>
      <c r="AR857" s="64"/>
    </row>
    <row r="858" spans="1:44" ht="15.75" customHeight="1" x14ac:dyDescent="0.2">
      <c r="A858" s="43"/>
      <c r="B858" s="43"/>
      <c r="C858" s="43"/>
      <c r="D858" s="43"/>
      <c r="E858" s="43"/>
      <c r="F858" s="43"/>
      <c r="G858" s="194"/>
      <c r="H858" s="194"/>
      <c r="I858" s="194"/>
      <c r="J858" s="196"/>
      <c r="K858" s="196"/>
      <c r="L858" s="196"/>
      <c r="M858" s="196"/>
      <c r="N858" s="196"/>
      <c r="O858" s="197"/>
      <c r="P858" s="197"/>
      <c r="Q858" s="197"/>
      <c r="R858" s="197"/>
      <c r="S858" s="197"/>
      <c r="T858" s="197"/>
      <c r="U858" s="198"/>
      <c r="V858" s="257"/>
      <c r="W858" s="200"/>
      <c r="X858" s="200"/>
      <c r="Y858" s="43"/>
      <c r="Z858" s="199"/>
      <c r="AA858" s="199"/>
      <c r="AB858" s="199"/>
      <c r="AC858" s="199"/>
      <c r="AD858" s="199"/>
      <c r="AE858" s="43"/>
      <c r="AF858" s="199"/>
      <c r="AG858" s="196"/>
      <c r="AH858" s="201"/>
      <c r="AI858" s="201"/>
      <c r="AJ858" s="201"/>
      <c r="AK858" s="43"/>
      <c r="AL858" s="196"/>
      <c r="AM858" s="43"/>
      <c r="AN858" s="43"/>
      <c r="AO858" s="64"/>
      <c r="AP858" s="202"/>
      <c r="AQ858" s="202"/>
      <c r="AR858" s="64"/>
    </row>
    <row r="859" spans="1:44" ht="15.75" customHeight="1" x14ac:dyDescent="0.2">
      <c r="A859" s="43"/>
      <c r="B859" s="43"/>
      <c r="C859" s="43"/>
      <c r="D859" s="43"/>
      <c r="E859" s="43"/>
      <c r="F859" s="43"/>
      <c r="G859" s="194"/>
      <c r="H859" s="194"/>
      <c r="I859" s="194"/>
      <c r="J859" s="196"/>
      <c r="K859" s="196"/>
      <c r="L859" s="196"/>
      <c r="M859" s="196"/>
      <c r="N859" s="196"/>
      <c r="O859" s="197"/>
      <c r="P859" s="197"/>
      <c r="Q859" s="197"/>
      <c r="R859" s="197"/>
      <c r="S859" s="197"/>
      <c r="T859" s="197"/>
      <c r="U859" s="198"/>
      <c r="V859" s="257"/>
      <c r="W859" s="200"/>
      <c r="X859" s="200"/>
      <c r="Y859" s="43"/>
      <c r="Z859" s="199"/>
      <c r="AA859" s="199"/>
      <c r="AB859" s="199"/>
      <c r="AC859" s="199"/>
      <c r="AD859" s="199"/>
      <c r="AE859" s="43"/>
      <c r="AF859" s="199"/>
      <c r="AG859" s="196"/>
      <c r="AH859" s="201"/>
      <c r="AI859" s="201"/>
      <c r="AJ859" s="201"/>
      <c r="AK859" s="43"/>
      <c r="AL859" s="196"/>
      <c r="AM859" s="43"/>
      <c r="AN859" s="43"/>
      <c r="AO859" s="64"/>
      <c r="AP859" s="202"/>
      <c r="AQ859" s="202"/>
      <c r="AR859" s="64"/>
    </row>
    <row r="860" spans="1:44" ht="15.75" customHeight="1" x14ac:dyDescent="0.2">
      <c r="A860" s="43"/>
      <c r="B860" s="43"/>
      <c r="C860" s="43"/>
      <c r="D860" s="43"/>
      <c r="E860" s="43"/>
      <c r="F860" s="43"/>
      <c r="G860" s="194"/>
      <c r="H860" s="194"/>
      <c r="I860" s="194"/>
      <c r="J860" s="196"/>
      <c r="K860" s="196"/>
      <c r="L860" s="196"/>
      <c r="M860" s="196"/>
      <c r="N860" s="196"/>
      <c r="O860" s="197"/>
      <c r="P860" s="197"/>
      <c r="Q860" s="197"/>
      <c r="R860" s="197"/>
      <c r="S860" s="197"/>
      <c r="T860" s="197"/>
      <c r="U860" s="198"/>
      <c r="V860" s="257"/>
      <c r="W860" s="200"/>
      <c r="X860" s="200"/>
      <c r="Y860" s="43"/>
      <c r="Z860" s="199"/>
      <c r="AA860" s="199"/>
      <c r="AB860" s="199"/>
      <c r="AC860" s="199"/>
      <c r="AD860" s="199"/>
      <c r="AE860" s="43"/>
      <c r="AF860" s="199"/>
      <c r="AG860" s="196"/>
      <c r="AH860" s="201"/>
      <c r="AI860" s="201"/>
      <c r="AJ860" s="201"/>
      <c r="AK860" s="43"/>
      <c r="AL860" s="196"/>
      <c r="AM860" s="43"/>
      <c r="AN860" s="43"/>
      <c r="AO860" s="64"/>
      <c r="AP860" s="202"/>
      <c r="AQ860" s="202"/>
      <c r="AR860" s="64"/>
    </row>
    <row r="861" spans="1:44" ht="15.75" customHeight="1" x14ac:dyDescent="0.2">
      <c r="A861" s="43"/>
      <c r="B861" s="43"/>
      <c r="C861" s="43"/>
      <c r="D861" s="43"/>
      <c r="E861" s="43"/>
      <c r="F861" s="43"/>
      <c r="G861" s="194"/>
      <c r="H861" s="194"/>
      <c r="I861" s="194"/>
      <c r="J861" s="196"/>
      <c r="K861" s="196"/>
      <c r="L861" s="196"/>
      <c r="M861" s="196"/>
      <c r="N861" s="196"/>
      <c r="O861" s="197"/>
      <c r="P861" s="197"/>
      <c r="Q861" s="197"/>
      <c r="R861" s="197"/>
      <c r="S861" s="197"/>
      <c r="T861" s="197"/>
      <c r="U861" s="198"/>
      <c r="V861" s="257"/>
      <c r="W861" s="200"/>
      <c r="X861" s="200"/>
      <c r="Y861" s="43"/>
      <c r="Z861" s="199"/>
      <c r="AA861" s="199"/>
      <c r="AB861" s="199"/>
      <c r="AC861" s="199"/>
      <c r="AD861" s="199"/>
      <c r="AE861" s="43"/>
      <c r="AF861" s="199"/>
      <c r="AG861" s="196"/>
      <c r="AH861" s="201"/>
      <c r="AI861" s="201"/>
      <c r="AJ861" s="201"/>
      <c r="AK861" s="43"/>
      <c r="AL861" s="196"/>
      <c r="AM861" s="43"/>
      <c r="AN861" s="43"/>
      <c r="AO861" s="64"/>
      <c r="AP861" s="202"/>
      <c r="AQ861" s="202"/>
      <c r="AR861" s="64"/>
    </row>
    <row r="862" spans="1:44" ht="15.75" customHeight="1" x14ac:dyDescent="0.2">
      <c r="A862" s="43"/>
      <c r="B862" s="43"/>
      <c r="C862" s="43"/>
      <c r="D862" s="43"/>
      <c r="E862" s="43"/>
      <c r="F862" s="43"/>
      <c r="G862" s="194"/>
      <c r="H862" s="194"/>
      <c r="I862" s="194"/>
      <c r="J862" s="196"/>
      <c r="K862" s="196"/>
      <c r="L862" s="196"/>
      <c r="M862" s="196"/>
      <c r="N862" s="196"/>
      <c r="O862" s="197"/>
      <c r="P862" s="197"/>
      <c r="Q862" s="197"/>
      <c r="R862" s="197"/>
      <c r="S862" s="197"/>
      <c r="T862" s="197"/>
      <c r="U862" s="198"/>
      <c r="V862" s="257"/>
      <c r="W862" s="200"/>
      <c r="X862" s="200"/>
      <c r="Y862" s="43"/>
      <c r="Z862" s="199"/>
      <c r="AA862" s="199"/>
      <c r="AB862" s="199"/>
      <c r="AC862" s="199"/>
      <c r="AD862" s="199"/>
      <c r="AE862" s="43"/>
      <c r="AF862" s="199"/>
      <c r="AG862" s="196"/>
      <c r="AH862" s="201"/>
      <c r="AI862" s="201"/>
      <c r="AJ862" s="201"/>
      <c r="AK862" s="43"/>
      <c r="AL862" s="196"/>
      <c r="AM862" s="43"/>
      <c r="AN862" s="43"/>
      <c r="AO862" s="64"/>
      <c r="AP862" s="202"/>
      <c r="AQ862" s="202"/>
      <c r="AR862" s="64"/>
    </row>
    <row r="863" spans="1:44" ht="15.75" customHeight="1" x14ac:dyDescent="0.2">
      <c r="A863" s="43"/>
      <c r="B863" s="43"/>
      <c r="C863" s="43"/>
      <c r="D863" s="43"/>
      <c r="E863" s="43"/>
      <c r="F863" s="43"/>
      <c r="G863" s="194"/>
      <c r="H863" s="194"/>
      <c r="I863" s="194"/>
      <c r="J863" s="196"/>
      <c r="K863" s="196"/>
      <c r="L863" s="196"/>
      <c r="M863" s="196"/>
      <c r="N863" s="196"/>
      <c r="O863" s="197"/>
      <c r="P863" s="197"/>
      <c r="Q863" s="197"/>
      <c r="R863" s="197"/>
      <c r="S863" s="197"/>
      <c r="T863" s="197"/>
      <c r="U863" s="198"/>
      <c r="V863" s="257"/>
      <c r="W863" s="200"/>
      <c r="X863" s="200"/>
      <c r="Y863" s="43"/>
      <c r="Z863" s="199"/>
      <c r="AA863" s="199"/>
      <c r="AB863" s="199"/>
      <c r="AC863" s="199"/>
      <c r="AD863" s="199"/>
      <c r="AE863" s="43"/>
      <c r="AF863" s="199"/>
      <c r="AG863" s="196"/>
      <c r="AH863" s="201"/>
      <c r="AI863" s="201"/>
      <c r="AJ863" s="201"/>
      <c r="AK863" s="43"/>
      <c r="AL863" s="196"/>
      <c r="AM863" s="43"/>
      <c r="AN863" s="43"/>
      <c r="AO863" s="64"/>
      <c r="AP863" s="202"/>
      <c r="AQ863" s="202"/>
      <c r="AR863" s="64"/>
    </row>
    <row r="864" spans="1:44" ht="15.75" customHeight="1" x14ac:dyDescent="0.2">
      <c r="A864" s="43"/>
      <c r="B864" s="43"/>
      <c r="C864" s="43"/>
      <c r="D864" s="43"/>
      <c r="E864" s="43"/>
      <c r="F864" s="43"/>
      <c r="G864" s="194"/>
      <c r="H864" s="194"/>
      <c r="I864" s="194"/>
      <c r="J864" s="196"/>
      <c r="K864" s="196"/>
      <c r="L864" s="196"/>
      <c r="M864" s="196"/>
      <c r="N864" s="196"/>
      <c r="O864" s="197"/>
      <c r="P864" s="197"/>
      <c r="Q864" s="197"/>
      <c r="R864" s="197"/>
      <c r="S864" s="197"/>
      <c r="T864" s="197"/>
      <c r="U864" s="198"/>
      <c r="V864" s="257"/>
      <c r="W864" s="200"/>
      <c r="X864" s="200"/>
      <c r="Y864" s="43"/>
      <c r="Z864" s="199"/>
      <c r="AA864" s="199"/>
      <c r="AB864" s="199"/>
      <c r="AC864" s="199"/>
      <c r="AD864" s="199"/>
      <c r="AE864" s="43"/>
      <c r="AF864" s="199"/>
      <c r="AG864" s="196"/>
      <c r="AH864" s="201"/>
      <c r="AI864" s="201"/>
      <c r="AJ864" s="201"/>
      <c r="AK864" s="43"/>
      <c r="AL864" s="196"/>
      <c r="AM864" s="43"/>
      <c r="AN864" s="43"/>
      <c r="AO864" s="64"/>
      <c r="AP864" s="202"/>
      <c r="AQ864" s="202"/>
      <c r="AR864" s="64"/>
    </row>
    <row r="865" spans="1:44" ht="15.75" customHeight="1" x14ac:dyDescent="0.2">
      <c r="A865" s="43"/>
      <c r="B865" s="43"/>
      <c r="C865" s="43"/>
      <c r="D865" s="43"/>
      <c r="E865" s="43"/>
      <c r="F865" s="43"/>
      <c r="G865" s="194"/>
      <c r="H865" s="194"/>
      <c r="I865" s="194"/>
      <c r="J865" s="196"/>
      <c r="K865" s="196"/>
      <c r="L865" s="196"/>
      <c r="M865" s="196"/>
      <c r="N865" s="196"/>
      <c r="O865" s="197"/>
      <c r="P865" s="197"/>
      <c r="Q865" s="197"/>
      <c r="R865" s="197"/>
      <c r="S865" s="197"/>
      <c r="T865" s="197"/>
      <c r="U865" s="198"/>
      <c r="V865" s="257"/>
      <c r="W865" s="200"/>
      <c r="X865" s="200"/>
      <c r="Y865" s="43"/>
      <c r="Z865" s="199"/>
      <c r="AA865" s="199"/>
      <c r="AB865" s="199"/>
      <c r="AC865" s="199"/>
      <c r="AD865" s="199"/>
      <c r="AE865" s="43"/>
      <c r="AF865" s="199"/>
      <c r="AG865" s="196"/>
      <c r="AH865" s="201"/>
      <c r="AI865" s="201"/>
      <c r="AJ865" s="201"/>
      <c r="AK865" s="43"/>
      <c r="AL865" s="196"/>
      <c r="AM865" s="43"/>
      <c r="AN865" s="43"/>
      <c r="AO865" s="64"/>
      <c r="AP865" s="202"/>
      <c r="AQ865" s="202"/>
      <c r="AR865" s="64"/>
    </row>
    <row r="866" spans="1:44" ht="15.75" customHeight="1" x14ac:dyDescent="0.2">
      <c r="A866" s="43"/>
      <c r="B866" s="43"/>
      <c r="C866" s="43"/>
      <c r="D866" s="43"/>
      <c r="E866" s="43"/>
      <c r="F866" s="43"/>
      <c r="G866" s="194"/>
      <c r="H866" s="194"/>
      <c r="I866" s="194"/>
      <c r="J866" s="196"/>
      <c r="K866" s="196"/>
      <c r="L866" s="196"/>
      <c r="M866" s="196"/>
      <c r="N866" s="196"/>
      <c r="O866" s="197"/>
      <c r="P866" s="197"/>
      <c r="Q866" s="197"/>
      <c r="R866" s="197"/>
      <c r="S866" s="197"/>
      <c r="T866" s="197"/>
      <c r="U866" s="198"/>
      <c r="V866" s="257"/>
      <c r="W866" s="200"/>
      <c r="X866" s="200"/>
      <c r="Y866" s="43"/>
      <c r="Z866" s="199"/>
      <c r="AA866" s="199"/>
      <c r="AB866" s="199"/>
      <c r="AC866" s="199"/>
      <c r="AD866" s="199"/>
      <c r="AE866" s="43"/>
      <c r="AF866" s="199"/>
      <c r="AG866" s="196"/>
      <c r="AH866" s="201"/>
      <c r="AI866" s="201"/>
      <c r="AJ866" s="201"/>
      <c r="AK866" s="43"/>
      <c r="AL866" s="196"/>
      <c r="AM866" s="43"/>
      <c r="AN866" s="43"/>
      <c r="AO866" s="64"/>
      <c r="AP866" s="202"/>
      <c r="AQ866" s="202"/>
      <c r="AR866" s="64"/>
    </row>
    <row r="867" spans="1:44" ht="15.75" customHeight="1" x14ac:dyDescent="0.2">
      <c r="A867" s="43"/>
      <c r="B867" s="43"/>
      <c r="C867" s="43"/>
      <c r="D867" s="43"/>
      <c r="E867" s="43"/>
      <c r="F867" s="43"/>
      <c r="G867" s="194"/>
      <c r="H867" s="194"/>
      <c r="I867" s="194"/>
      <c r="J867" s="196"/>
      <c r="K867" s="196"/>
      <c r="L867" s="196"/>
      <c r="M867" s="196"/>
      <c r="N867" s="196"/>
      <c r="O867" s="197"/>
      <c r="P867" s="197"/>
      <c r="Q867" s="197"/>
      <c r="R867" s="197"/>
      <c r="S867" s="197"/>
      <c r="T867" s="197"/>
      <c r="U867" s="198"/>
      <c r="V867" s="257"/>
      <c r="W867" s="200"/>
      <c r="X867" s="200"/>
      <c r="Y867" s="43"/>
      <c r="Z867" s="199"/>
      <c r="AA867" s="199"/>
      <c r="AB867" s="199"/>
      <c r="AC867" s="199"/>
      <c r="AD867" s="199"/>
      <c r="AE867" s="43"/>
      <c r="AF867" s="199"/>
      <c r="AG867" s="196"/>
      <c r="AH867" s="201"/>
      <c r="AI867" s="201"/>
      <c r="AJ867" s="201"/>
      <c r="AK867" s="43"/>
      <c r="AL867" s="196"/>
      <c r="AM867" s="43"/>
      <c r="AN867" s="43"/>
      <c r="AO867" s="64"/>
      <c r="AP867" s="202"/>
      <c r="AQ867" s="202"/>
      <c r="AR867" s="64"/>
    </row>
    <row r="868" spans="1:44" ht="15.75" customHeight="1" x14ac:dyDescent="0.2">
      <c r="A868" s="43"/>
      <c r="B868" s="43"/>
      <c r="C868" s="43"/>
      <c r="D868" s="43"/>
      <c r="E868" s="43"/>
      <c r="F868" s="43"/>
      <c r="G868" s="194"/>
      <c r="H868" s="194"/>
      <c r="I868" s="194"/>
      <c r="J868" s="196"/>
      <c r="K868" s="196"/>
      <c r="L868" s="196"/>
      <c r="M868" s="196"/>
      <c r="N868" s="196"/>
      <c r="O868" s="197"/>
      <c r="P868" s="197"/>
      <c r="Q868" s="197"/>
      <c r="R868" s="197"/>
      <c r="S868" s="197"/>
      <c r="T868" s="197"/>
      <c r="U868" s="198"/>
      <c r="V868" s="257"/>
      <c r="W868" s="200"/>
      <c r="X868" s="200"/>
      <c r="Y868" s="43"/>
      <c r="Z868" s="199"/>
      <c r="AA868" s="199"/>
      <c r="AB868" s="199"/>
      <c r="AC868" s="199"/>
      <c r="AD868" s="199"/>
      <c r="AE868" s="43"/>
      <c r="AF868" s="199"/>
      <c r="AG868" s="196"/>
      <c r="AH868" s="201"/>
      <c r="AI868" s="201"/>
      <c r="AJ868" s="201"/>
      <c r="AK868" s="43"/>
      <c r="AL868" s="196"/>
      <c r="AM868" s="43"/>
      <c r="AN868" s="43"/>
      <c r="AO868" s="64"/>
      <c r="AP868" s="202"/>
      <c r="AQ868" s="202"/>
      <c r="AR868" s="64"/>
    </row>
    <row r="869" spans="1:44" ht="15.75" customHeight="1" x14ac:dyDescent="0.2">
      <c r="A869" s="43"/>
      <c r="B869" s="43"/>
      <c r="C869" s="43"/>
      <c r="D869" s="43"/>
      <c r="E869" s="43"/>
      <c r="F869" s="43"/>
      <c r="G869" s="194"/>
      <c r="H869" s="194"/>
      <c r="I869" s="194"/>
      <c r="J869" s="196"/>
      <c r="K869" s="196"/>
      <c r="L869" s="196"/>
      <c r="M869" s="196"/>
      <c r="N869" s="196"/>
      <c r="O869" s="197"/>
      <c r="P869" s="197"/>
      <c r="Q869" s="197"/>
      <c r="R869" s="197"/>
      <c r="S869" s="197"/>
      <c r="T869" s="197"/>
      <c r="U869" s="198"/>
      <c r="V869" s="257"/>
      <c r="W869" s="200"/>
      <c r="X869" s="200"/>
      <c r="Y869" s="43"/>
      <c r="Z869" s="199"/>
      <c r="AA869" s="199"/>
      <c r="AB869" s="199"/>
      <c r="AC869" s="199"/>
      <c r="AD869" s="199"/>
      <c r="AE869" s="43"/>
      <c r="AF869" s="199"/>
      <c r="AG869" s="196"/>
      <c r="AH869" s="201"/>
      <c r="AI869" s="201"/>
      <c r="AJ869" s="201"/>
      <c r="AK869" s="43"/>
      <c r="AL869" s="196"/>
      <c r="AM869" s="43"/>
      <c r="AN869" s="43"/>
      <c r="AO869" s="64"/>
      <c r="AP869" s="202"/>
      <c r="AQ869" s="202"/>
      <c r="AR869" s="64"/>
    </row>
    <row r="870" spans="1:44" ht="15.75" customHeight="1" x14ac:dyDescent="0.2">
      <c r="A870" s="43"/>
      <c r="B870" s="43"/>
      <c r="C870" s="43"/>
      <c r="D870" s="43"/>
      <c r="E870" s="43"/>
      <c r="F870" s="43"/>
      <c r="G870" s="194"/>
      <c r="H870" s="194"/>
      <c r="I870" s="194"/>
      <c r="J870" s="196"/>
      <c r="K870" s="196"/>
      <c r="L870" s="196"/>
      <c r="M870" s="196"/>
      <c r="N870" s="196"/>
      <c r="O870" s="197"/>
      <c r="P870" s="197"/>
      <c r="Q870" s="197"/>
      <c r="R870" s="197"/>
      <c r="S870" s="197"/>
      <c r="T870" s="197"/>
      <c r="U870" s="198"/>
      <c r="V870" s="257"/>
      <c r="W870" s="200"/>
      <c r="X870" s="200"/>
      <c r="Y870" s="43"/>
      <c r="Z870" s="199"/>
      <c r="AA870" s="199"/>
      <c r="AB870" s="199"/>
      <c r="AC870" s="199"/>
      <c r="AD870" s="199"/>
      <c r="AE870" s="43"/>
      <c r="AF870" s="199"/>
      <c r="AG870" s="196"/>
      <c r="AH870" s="201"/>
      <c r="AI870" s="201"/>
      <c r="AJ870" s="201"/>
      <c r="AK870" s="43"/>
      <c r="AL870" s="196"/>
      <c r="AM870" s="43"/>
      <c r="AN870" s="43"/>
      <c r="AO870" s="64"/>
      <c r="AP870" s="202"/>
      <c r="AQ870" s="202"/>
      <c r="AR870" s="64"/>
    </row>
    <row r="871" spans="1:44" ht="15.75" customHeight="1" x14ac:dyDescent="0.2">
      <c r="A871" s="43"/>
      <c r="B871" s="43"/>
      <c r="C871" s="43"/>
      <c r="D871" s="43"/>
      <c r="E871" s="43"/>
      <c r="F871" s="43"/>
      <c r="G871" s="194"/>
      <c r="H871" s="194"/>
      <c r="I871" s="194"/>
      <c r="J871" s="196"/>
      <c r="K871" s="196"/>
      <c r="L871" s="196"/>
      <c r="M871" s="196"/>
      <c r="N871" s="196"/>
      <c r="O871" s="197"/>
      <c r="P871" s="197"/>
      <c r="Q871" s="197"/>
      <c r="R871" s="197"/>
      <c r="S871" s="197"/>
      <c r="T871" s="197"/>
      <c r="U871" s="198"/>
      <c r="V871" s="257"/>
      <c r="W871" s="200"/>
      <c r="X871" s="200"/>
      <c r="Y871" s="43"/>
      <c r="Z871" s="199"/>
      <c r="AA871" s="199"/>
      <c r="AB871" s="199"/>
      <c r="AC871" s="199"/>
      <c r="AD871" s="199"/>
      <c r="AE871" s="43"/>
      <c r="AF871" s="199"/>
      <c r="AG871" s="196"/>
      <c r="AH871" s="201"/>
      <c r="AI871" s="201"/>
      <c r="AJ871" s="201"/>
      <c r="AK871" s="43"/>
      <c r="AL871" s="196"/>
      <c r="AM871" s="43"/>
      <c r="AN871" s="43"/>
      <c r="AO871" s="64"/>
      <c r="AP871" s="202"/>
      <c r="AQ871" s="202"/>
      <c r="AR871" s="64"/>
    </row>
    <row r="872" spans="1:44" ht="15.75" customHeight="1" x14ac:dyDescent="0.2">
      <c r="A872" s="43"/>
      <c r="B872" s="43"/>
      <c r="C872" s="43"/>
      <c r="D872" s="43"/>
      <c r="E872" s="43"/>
      <c r="F872" s="43"/>
      <c r="G872" s="194"/>
      <c r="H872" s="194"/>
      <c r="I872" s="194"/>
      <c r="J872" s="196"/>
      <c r="K872" s="196"/>
      <c r="L872" s="196"/>
      <c r="M872" s="196"/>
      <c r="N872" s="196"/>
      <c r="O872" s="197"/>
      <c r="P872" s="197"/>
      <c r="Q872" s="197"/>
      <c r="R872" s="197"/>
      <c r="S872" s="197"/>
      <c r="T872" s="197"/>
      <c r="U872" s="198"/>
      <c r="V872" s="257"/>
      <c r="W872" s="200"/>
      <c r="X872" s="200"/>
      <c r="Y872" s="43"/>
      <c r="Z872" s="199"/>
      <c r="AA872" s="199"/>
      <c r="AB872" s="199"/>
      <c r="AC872" s="199"/>
      <c r="AD872" s="199"/>
      <c r="AE872" s="43"/>
      <c r="AF872" s="199"/>
      <c r="AG872" s="196"/>
      <c r="AH872" s="201"/>
      <c r="AI872" s="201"/>
      <c r="AJ872" s="201"/>
      <c r="AK872" s="43"/>
      <c r="AL872" s="196"/>
      <c r="AM872" s="43"/>
      <c r="AN872" s="43"/>
      <c r="AO872" s="64"/>
      <c r="AP872" s="202"/>
      <c r="AQ872" s="202"/>
      <c r="AR872" s="64"/>
    </row>
    <row r="873" spans="1:44" ht="15.75" customHeight="1" x14ac:dyDescent="0.2">
      <c r="A873" s="43"/>
      <c r="B873" s="43"/>
      <c r="C873" s="43"/>
      <c r="D873" s="43"/>
      <c r="E873" s="43"/>
      <c r="F873" s="43"/>
      <c r="G873" s="194"/>
      <c r="H873" s="194"/>
      <c r="I873" s="194"/>
      <c r="J873" s="196"/>
      <c r="K873" s="196"/>
      <c r="L873" s="196"/>
      <c r="M873" s="196"/>
      <c r="N873" s="196"/>
      <c r="O873" s="197"/>
      <c r="P873" s="197"/>
      <c r="Q873" s="197"/>
      <c r="R873" s="197"/>
      <c r="S873" s="197"/>
      <c r="T873" s="197"/>
      <c r="U873" s="198"/>
      <c r="V873" s="257"/>
      <c r="W873" s="200"/>
      <c r="X873" s="200"/>
      <c r="Y873" s="43"/>
      <c r="Z873" s="199"/>
      <c r="AA873" s="199"/>
      <c r="AB873" s="199"/>
      <c r="AC873" s="199"/>
      <c r="AD873" s="199"/>
      <c r="AE873" s="43"/>
      <c r="AF873" s="199"/>
      <c r="AG873" s="196"/>
      <c r="AH873" s="201"/>
      <c r="AI873" s="201"/>
      <c r="AJ873" s="201"/>
      <c r="AK873" s="43"/>
      <c r="AL873" s="196"/>
      <c r="AM873" s="43"/>
      <c r="AN873" s="43"/>
      <c r="AO873" s="64"/>
      <c r="AP873" s="202"/>
      <c r="AQ873" s="202"/>
      <c r="AR873" s="64"/>
    </row>
    <row r="874" spans="1:44" ht="15.75" customHeight="1" x14ac:dyDescent="0.2">
      <c r="A874" s="43"/>
      <c r="B874" s="43"/>
      <c r="C874" s="43"/>
      <c r="D874" s="43"/>
      <c r="E874" s="43"/>
      <c r="F874" s="43"/>
      <c r="G874" s="194"/>
      <c r="H874" s="194"/>
      <c r="I874" s="194"/>
      <c r="J874" s="196"/>
      <c r="K874" s="196"/>
      <c r="L874" s="196"/>
      <c r="M874" s="196"/>
      <c r="N874" s="196"/>
      <c r="O874" s="197"/>
      <c r="P874" s="197"/>
      <c r="Q874" s="197"/>
      <c r="R874" s="197"/>
      <c r="S874" s="197"/>
      <c r="T874" s="197"/>
      <c r="U874" s="198"/>
      <c r="V874" s="257"/>
      <c r="W874" s="200"/>
      <c r="X874" s="200"/>
      <c r="Y874" s="43"/>
      <c r="Z874" s="199"/>
      <c r="AA874" s="199"/>
      <c r="AB874" s="199"/>
      <c r="AC874" s="199"/>
      <c r="AD874" s="199"/>
      <c r="AE874" s="43"/>
      <c r="AF874" s="199"/>
      <c r="AG874" s="196"/>
      <c r="AH874" s="201"/>
      <c r="AI874" s="201"/>
      <c r="AJ874" s="201"/>
      <c r="AK874" s="43"/>
      <c r="AL874" s="196"/>
      <c r="AM874" s="43"/>
      <c r="AN874" s="43"/>
      <c r="AO874" s="64"/>
      <c r="AP874" s="202"/>
      <c r="AQ874" s="202"/>
      <c r="AR874" s="64"/>
    </row>
    <row r="875" spans="1:44" ht="15.75" customHeight="1" x14ac:dyDescent="0.2">
      <c r="A875" s="43"/>
      <c r="B875" s="43"/>
      <c r="C875" s="43"/>
      <c r="D875" s="43"/>
      <c r="E875" s="43"/>
      <c r="F875" s="43"/>
      <c r="G875" s="194"/>
      <c r="H875" s="194"/>
      <c r="I875" s="194"/>
      <c r="J875" s="196"/>
      <c r="K875" s="196"/>
      <c r="L875" s="196"/>
      <c r="M875" s="196"/>
      <c r="N875" s="196"/>
      <c r="O875" s="197"/>
      <c r="P875" s="197"/>
      <c r="Q875" s="197"/>
      <c r="R875" s="197"/>
      <c r="S875" s="197"/>
      <c r="T875" s="197"/>
      <c r="U875" s="198"/>
      <c r="V875" s="257"/>
      <c r="W875" s="200"/>
      <c r="X875" s="200"/>
      <c r="Y875" s="43"/>
      <c r="Z875" s="199"/>
      <c r="AA875" s="199"/>
      <c r="AB875" s="199"/>
      <c r="AC875" s="199"/>
      <c r="AD875" s="199"/>
      <c r="AE875" s="43"/>
      <c r="AF875" s="199"/>
      <c r="AG875" s="196"/>
      <c r="AH875" s="201"/>
      <c r="AI875" s="201"/>
      <c r="AJ875" s="201"/>
      <c r="AK875" s="43"/>
      <c r="AL875" s="196"/>
      <c r="AM875" s="43"/>
      <c r="AN875" s="43"/>
      <c r="AO875" s="64"/>
      <c r="AP875" s="202"/>
      <c r="AQ875" s="202"/>
      <c r="AR875" s="64"/>
    </row>
    <row r="876" spans="1:44" ht="15.75" customHeight="1" x14ac:dyDescent="0.2">
      <c r="A876" s="43"/>
      <c r="B876" s="43"/>
      <c r="C876" s="43"/>
      <c r="D876" s="43"/>
      <c r="E876" s="43"/>
      <c r="F876" s="43"/>
      <c r="G876" s="194"/>
      <c r="H876" s="194"/>
      <c r="I876" s="194"/>
      <c r="J876" s="196"/>
      <c r="K876" s="196"/>
      <c r="L876" s="196"/>
      <c r="M876" s="196"/>
      <c r="N876" s="196"/>
      <c r="O876" s="197"/>
      <c r="P876" s="197"/>
      <c r="Q876" s="197"/>
      <c r="R876" s="197"/>
      <c r="S876" s="197"/>
      <c r="T876" s="197"/>
      <c r="U876" s="198"/>
      <c r="V876" s="257"/>
      <c r="W876" s="200"/>
      <c r="X876" s="200"/>
      <c r="Y876" s="43"/>
      <c r="Z876" s="199"/>
      <c r="AA876" s="199"/>
      <c r="AB876" s="199"/>
      <c r="AC876" s="199"/>
      <c r="AD876" s="199"/>
      <c r="AE876" s="43"/>
      <c r="AF876" s="199"/>
      <c r="AG876" s="196"/>
      <c r="AH876" s="201"/>
      <c r="AI876" s="201"/>
      <c r="AJ876" s="201"/>
      <c r="AK876" s="43"/>
      <c r="AL876" s="196"/>
      <c r="AM876" s="43"/>
      <c r="AN876" s="43"/>
      <c r="AO876" s="64"/>
      <c r="AP876" s="202"/>
      <c r="AQ876" s="202"/>
      <c r="AR876" s="64"/>
    </row>
    <row r="877" spans="1:44" ht="15.75" customHeight="1" x14ac:dyDescent="0.2">
      <c r="A877" s="43"/>
      <c r="B877" s="43"/>
      <c r="C877" s="43"/>
      <c r="D877" s="43"/>
      <c r="E877" s="43"/>
      <c r="F877" s="43"/>
      <c r="G877" s="194"/>
      <c r="H877" s="194"/>
      <c r="I877" s="194"/>
      <c r="J877" s="196"/>
      <c r="K877" s="196"/>
      <c r="L877" s="196"/>
      <c r="M877" s="196"/>
      <c r="N877" s="196"/>
      <c r="O877" s="197"/>
      <c r="P877" s="197"/>
      <c r="Q877" s="197"/>
      <c r="R877" s="197"/>
      <c r="S877" s="197"/>
      <c r="T877" s="197"/>
      <c r="U877" s="198"/>
      <c r="V877" s="257"/>
      <c r="W877" s="200"/>
      <c r="X877" s="200"/>
      <c r="Y877" s="43"/>
      <c r="Z877" s="199"/>
      <c r="AA877" s="199"/>
      <c r="AB877" s="199"/>
      <c r="AC877" s="199"/>
      <c r="AD877" s="199"/>
      <c r="AE877" s="43"/>
      <c r="AF877" s="199"/>
      <c r="AG877" s="196"/>
      <c r="AH877" s="201"/>
      <c r="AI877" s="201"/>
      <c r="AJ877" s="201"/>
      <c r="AK877" s="43"/>
      <c r="AL877" s="196"/>
      <c r="AM877" s="43"/>
      <c r="AN877" s="43"/>
      <c r="AO877" s="64"/>
      <c r="AP877" s="202"/>
      <c r="AQ877" s="202"/>
      <c r="AR877" s="64"/>
    </row>
    <row r="878" spans="1:44" ht="15.75" customHeight="1" x14ac:dyDescent="0.2">
      <c r="A878" s="43"/>
      <c r="B878" s="43"/>
      <c r="C878" s="43"/>
      <c r="D878" s="43"/>
      <c r="E878" s="43"/>
      <c r="F878" s="43"/>
      <c r="G878" s="194"/>
      <c r="H878" s="194"/>
      <c r="I878" s="194"/>
      <c r="J878" s="196"/>
      <c r="K878" s="196"/>
      <c r="L878" s="196"/>
      <c r="M878" s="196"/>
      <c r="N878" s="196"/>
      <c r="O878" s="197"/>
      <c r="P878" s="197"/>
      <c r="Q878" s="197"/>
      <c r="R878" s="197"/>
      <c r="S878" s="197"/>
      <c r="T878" s="197"/>
      <c r="U878" s="198"/>
      <c r="V878" s="257"/>
      <c r="W878" s="200"/>
      <c r="X878" s="200"/>
      <c r="Y878" s="43"/>
      <c r="Z878" s="199"/>
      <c r="AA878" s="199"/>
      <c r="AB878" s="199"/>
      <c r="AC878" s="199"/>
      <c r="AD878" s="199"/>
      <c r="AE878" s="43"/>
      <c r="AF878" s="199"/>
      <c r="AG878" s="196"/>
      <c r="AH878" s="201"/>
      <c r="AI878" s="201"/>
      <c r="AJ878" s="201"/>
      <c r="AK878" s="43"/>
      <c r="AL878" s="196"/>
      <c r="AM878" s="43"/>
      <c r="AN878" s="43"/>
      <c r="AO878" s="64"/>
      <c r="AP878" s="202"/>
      <c r="AQ878" s="202"/>
      <c r="AR878" s="64"/>
    </row>
    <row r="879" spans="1:44" ht="15.75" customHeight="1" x14ac:dyDescent="0.2">
      <c r="A879" s="43"/>
      <c r="B879" s="43"/>
      <c r="C879" s="43"/>
      <c r="D879" s="43"/>
      <c r="E879" s="43"/>
      <c r="F879" s="43"/>
      <c r="G879" s="194"/>
      <c r="H879" s="194"/>
      <c r="I879" s="194"/>
      <c r="J879" s="196"/>
      <c r="K879" s="196"/>
      <c r="L879" s="196"/>
      <c r="M879" s="196"/>
      <c r="N879" s="196"/>
      <c r="O879" s="197"/>
      <c r="P879" s="197"/>
      <c r="Q879" s="197"/>
      <c r="R879" s="197"/>
      <c r="S879" s="197"/>
      <c r="T879" s="197"/>
      <c r="U879" s="198"/>
      <c r="V879" s="257"/>
      <c r="W879" s="200"/>
      <c r="X879" s="200"/>
      <c r="Y879" s="43"/>
      <c r="Z879" s="199"/>
      <c r="AA879" s="199"/>
      <c r="AB879" s="199"/>
      <c r="AC879" s="199"/>
      <c r="AD879" s="199"/>
      <c r="AE879" s="43"/>
      <c r="AF879" s="199"/>
      <c r="AG879" s="196"/>
      <c r="AH879" s="201"/>
      <c r="AI879" s="201"/>
      <c r="AJ879" s="201"/>
      <c r="AK879" s="43"/>
      <c r="AL879" s="196"/>
      <c r="AM879" s="43"/>
      <c r="AN879" s="43"/>
      <c r="AO879" s="64"/>
      <c r="AP879" s="202"/>
      <c r="AQ879" s="202"/>
      <c r="AR879" s="64"/>
    </row>
    <row r="880" spans="1:44" ht="15.75" customHeight="1" x14ac:dyDescent="0.2">
      <c r="A880" s="43"/>
      <c r="B880" s="43"/>
      <c r="C880" s="43"/>
      <c r="D880" s="43"/>
      <c r="E880" s="43"/>
      <c r="F880" s="43"/>
      <c r="G880" s="194"/>
      <c r="H880" s="194"/>
      <c r="I880" s="194"/>
      <c r="J880" s="196"/>
      <c r="K880" s="196"/>
      <c r="L880" s="196"/>
      <c r="M880" s="196"/>
      <c r="N880" s="196"/>
      <c r="O880" s="197"/>
      <c r="P880" s="197"/>
      <c r="Q880" s="197"/>
      <c r="R880" s="197"/>
      <c r="S880" s="197"/>
      <c r="T880" s="197"/>
      <c r="U880" s="198"/>
      <c r="V880" s="257"/>
      <c r="W880" s="200"/>
      <c r="X880" s="200"/>
      <c r="Y880" s="43"/>
      <c r="Z880" s="199"/>
      <c r="AA880" s="199"/>
      <c r="AB880" s="199"/>
      <c r="AC880" s="199"/>
      <c r="AD880" s="199"/>
      <c r="AE880" s="43"/>
      <c r="AF880" s="199"/>
      <c r="AG880" s="196"/>
      <c r="AH880" s="201"/>
      <c r="AI880" s="201"/>
      <c r="AJ880" s="201"/>
      <c r="AK880" s="43"/>
      <c r="AL880" s="196"/>
      <c r="AM880" s="43"/>
      <c r="AN880" s="43"/>
      <c r="AO880" s="64"/>
      <c r="AP880" s="202"/>
      <c r="AQ880" s="202"/>
      <c r="AR880" s="64"/>
    </row>
    <row r="881" spans="1:44" ht="15.75" customHeight="1" x14ac:dyDescent="0.2">
      <c r="A881" s="43"/>
      <c r="B881" s="43"/>
      <c r="C881" s="43"/>
      <c r="D881" s="43"/>
      <c r="E881" s="43"/>
      <c r="F881" s="43"/>
      <c r="G881" s="194"/>
      <c r="H881" s="194"/>
      <c r="I881" s="194"/>
      <c r="J881" s="196"/>
      <c r="K881" s="196"/>
      <c r="L881" s="196"/>
      <c r="M881" s="196"/>
      <c r="N881" s="196"/>
      <c r="O881" s="197"/>
      <c r="P881" s="197"/>
      <c r="Q881" s="197"/>
      <c r="R881" s="197"/>
      <c r="S881" s="197"/>
      <c r="T881" s="197"/>
      <c r="U881" s="198"/>
      <c r="V881" s="257"/>
      <c r="W881" s="200"/>
      <c r="X881" s="200"/>
      <c r="Y881" s="43"/>
      <c r="Z881" s="199"/>
      <c r="AA881" s="199"/>
      <c r="AB881" s="199"/>
      <c r="AC881" s="199"/>
      <c r="AD881" s="199"/>
      <c r="AE881" s="43"/>
      <c r="AF881" s="199"/>
      <c r="AG881" s="196"/>
      <c r="AH881" s="201"/>
      <c r="AI881" s="201"/>
      <c r="AJ881" s="201"/>
      <c r="AK881" s="43"/>
      <c r="AL881" s="196"/>
      <c r="AM881" s="43"/>
      <c r="AN881" s="43"/>
      <c r="AO881" s="64"/>
      <c r="AP881" s="202"/>
      <c r="AQ881" s="202"/>
      <c r="AR881" s="64"/>
    </row>
    <row r="882" spans="1:44" ht="15.75" customHeight="1" x14ac:dyDescent="0.2">
      <c r="A882" s="43"/>
      <c r="B882" s="43"/>
      <c r="C882" s="43"/>
      <c r="D882" s="43"/>
      <c r="E882" s="43"/>
      <c r="F882" s="43"/>
      <c r="G882" s="194"/>
      <c r="H882" s="194"/>
      <c r="I882" s="194"/>
      <c r="J882" s="196"/>
      <c r="K882" s="196"/>
      <c r="L882" s="196"/>
      <c r="M882" s="196"/>
      <c r="N882" s="196"/>
      <c r="O882" s="197"/>
      <c r="P882" s="197"/>
      <c r="Q882" s="197"/>
      <c r="R882" s="197"/>
      <c r="S882" s="197"/>
      <c r="T882" s="197"/>
      <c r="U882" s="198"/>
      <c r="V882" s="257"/>
      <c r="W882" s="200"/>
      <c r="X882" s="200"/>
      <c r="Y882" s="43"/>
      <c r="Z882" s="199"/>
      <c r="AA882" s="199"/>
      <c r="AB882" s="199"/>
      <c r="AC882" s="199"/>
      <c r="AD882" s="199"/>
      <c r="AE882" s="43"/>
      <c r="AF882" s="199"/>
      <c r="AG882" s="196"/>
      <c r="AH882" s="201"/>
      <c r="AI882" s="201"/>
      <c r="AJ882" s="201"/>
      <c r="AK882" s="43"/>
      <c r="AL882" s="196"/>
      <c r="AM882" s="43"/>
      <c r="AN882" s="43"/>
      <c r="AO882" s="64"/>
      <c r="AP882" s="202"/>
      <c r="AQ882" s="202"/>
      <c r="AR882" s="64"/>
    </row>
    <row r="883" spans="1:44" ht="15.75" customHeight="1" x14ac:dyDescent="0.2">
      <c r="A883" s="43"/>
      <c r="B883" s="43"/>
      <c r="C883" s="43"/>
      <c r="D883" s="43"/>
      <c r="E883" s="43"/>
      <c r="F883" s="43"/>
      <c r="G883" s="194"/>
      <c r="H883" s="194"/>
      <c r="I883" s="194"/>
      <c r="J883" s="196"/>
      <c r="K883" s="196"/>
      <c r="L883" s="196"/>
      <c r="M883" s="196"/>
      <c r="N883" s="196"/>
      <c r="O883" s="197"/>
      <c r="P883" s="197"/>
      <c r="Q883" s="197"/>
      <c r="R883" s="197"/>
      <c r="S883" s="197"/>
      <c r="T883" s="197"/>
      <c r="U883" s="198"/>
      <c r="V883" s="257"/>
      <c r="W883" s="200"/>
      <c r="X883" s="200"/>
      <c r="Y883" s="43"/>
      <c r="Z883" s="199"/>
      <c r="AA883" s="199"/>
      <c r="AB883" s="199"/>
      <c r="AC883" s="199"/>
      <c r="AD883" s="199"/>
      <c r="AE883" s="43"/>
      <c r="AF883" s="199"/>
      <c r="AG883" s="196"/>
      <c r="AH883" s="201"/>
      <c r="AI883" s="201"/>
      <c r="AJ883" s="201"/>
      <c r="AK883" s="43"/>
      <c r="AL883" s="196"/>
      <c r="AM883" s="43"/>
      <c r="AN883" s="43"/>
      <c r="AO883" s="64"/>
      <c r="AP883" s="202"/>
      <c r="AQ883" s="202"/>
      <c r="AR883" s="64"/>
    </row>
    <row r="884" spans="1:44" ht="15.75" customHeight="1" x14ac:dyDescent="0.2">
      <c r="A884" s="43"/>
      <c r="B884" s="43"/>
      <c r="C884" s="43"/>
      <c r="D884" s="43"/>
      <c r="E884" s="43"/>
      <c r="F884" s="43"/>
      <c r="G884" s="194"/>
      <c r="H884" s="194"/>
      <c r="I884" s="194"/>
      <c r="J884" s="196"/>
      <c r="K884" s="196"/>
      <c r="L884" s="196"/>
      <c r="M884" s="196"/>
      <c r="N884" s="196"/>
      <c r="O884" s="197"/>
      <c r="P884" s="197"/>
      <c r="Q884" s="197"/>
      <c r="R884" s="197"/>
      <c r="S884" s="197"/>
      <c r="T884" s="197"/>
      <c r="U884" s="198"/>
      <c r="V884" s="257"/>
      <c r="W884" s="200"/>
      <c r="X884" s="200"/>
      <c r="Y884" s="43"/>
      <c r="Z884" s="199"/>
      <c r="AA884" s="199"/>
      <c r="AB884" s="199"/>
      <c r="AC884" s="199"/>
      <c r="AD884" s="199"/>
      <c r="AE884" s="43"/>
      <c r="AF884" s="199"/>
      <c r="AG884" s="196"/>
      <c r="AH884" s="201"/>
      <c r="AI884" s="201"/>
      <c r="AJ884" s="201"/>
      <c r="AK884" s="43"/>
      <c r="AL884" s="196"/>
      <c r="AM884" s="43"/>
      <c r="AN884" s="43"/>
      <c r="AO884" s="64"/>
      <c r="AP884" s="202"/>
      <c r="AQ884" s="202"/>
      <c r="AR884" s="64"/>
    </row>
    <row r="885" spans="1:44" ht="15.75" customHeight="1" x14ac:dyDescent="0.2">
      <c r="A885" s="43"/>
      <c r="B885" s="43"/>
      <c r="C885" s="43"/>
      <c r="D885" s="43"/>
      <c r="E885" s="43"/>
      <c r="F885" s="43"/>
      <c r="G885" s="194"/>
      <c r="H885" s="194"/>
      <c r="I885" s="194"/>
      <c r="J885" s="196"/>
      <c r="K885" s="196"/>
      <c r="L885" s="196"/>
      <c r="M885" s="196"/>
      <c r="N885" s="196"/>
      <c r="O885" s="197"/>
      <c r="P885" s="197"/>
      <c r="Q885" s="197"/>
      <c r="R885" s="197"/>
      <c r="S885" s="197"/>
      <c r="T885" s="197"/>
      <c r="U885" s="198"/>
      <c r="V885" s="257"/>
      <c r="W885" s="200"/>
      <c r="X885" s="200"/>
      <c r="Y885" s="43"/>
      <c r="Z885" s="199"/>
      <c r="AA885" s="199"/>
      <c r="AB885" s="199"/>
      <c r="AC885" s="199"/>
      <c r="AD885" s="199"/>
      <c r="AE885" s="43"/>
      <c r="AF885" s="199"/>
      <c r="AG885" s="196"/>
      <c r="AH885" s="201"/>
      <c r="AI885" s="201"/>
      <c r="AJ885" s="201"/>
      <c r="AK885" s="43"/>
      <c r="AL885" s="196"/>
      <c r="AM885" s="43"/>
      <c r="AN885" s="43"/>
      <c r="AO885" s="64"/>
      <c r="AP885" s="202"/>
      <c r="AQ885" s="202"/>
      <c r="AR885" s="64"/>
    </row>
    <row r="886" spans="1:44" ht="15.75" customHeight="1" x14ac:dyDescent="0.2">
      <c r="A886" s="43"/>
      <c r="B886" s="43"/>
      <c r="C886" s="43"/>
      <c r="D886" s="43"/>
      <c r="E886" s="43"/>
      <c r="F886" s="43"/>
      <c r="G886" s="194"/>
      <c r="H886" s="194"/>
      <c r="I886" s="194"/>
      <c r="J886" s="196"/>
      <c r="K886" s="196"/>
      <c r="L886" s="196"/>
      <c r="M886" s="196"/>
      <c r="N886" s="196"/>
      <c r="O886" s="197"/>
      <c r="P886" s="197"/>
      <c r="Q886" s="197"/>
      <c r="R886" s="197"/>
      <c r="S886" s="197"/>
      <c r="T886" s="197"/>
      <c r="U886" s="198"/>
      <c r="V886" s="257"/>
      <c r="W886" s="200"/>
      <c r="X886" s="200"/>
      <c r="Y886" s="43"/>
      <c r="Z886" s="199"/>
      <c r="AA886" s="199"/>
      <c r="AB886" s="199"/>
      <c r="AC886" s="199"/>
      <c r="AD886" s="199"/>
      <c r="AE886" s="43"/>
      <c r="AF886" s="199"/>
      <c r="AG886" s="196"/>
      <c r="AH886" s="201"/>
      <c r="AI886" s="201"/>
      <c r="AJ886" s="201"/>
      <c r="AK886" s="43"/>
      <c r="AL886" s="196"/>
      <c r="AM886" s="43"/>
      <c r="AN886" s="43"/>
      <c r="AO886" s="64"/>
      <c r="AP886" s="202"/>
      <c r="AQ886" s="202"/>
      <c r="AR886" s="64"/>
    </row>
    <row r="887" spans="1:44" ht="15.75" customHeight="1" x14ac:dyDescent="0.2">
      <c r="A887" s="43"/>
      <c r="B887" s="43"/>
      <c r="C887" s="43"/>
      <c r="D887" s="43"/>
      <c r="E887" s="43"/>
      <c r="F887" s="43"/>
      <c r="G887" s="194"/>
      <c r="H887" s="194"/>
      <c r="I887" s="194"/>
      <c r="J887" s="196"/>
      <c r="K887" s="196"/>
      <c r="L887" s="196"/>
      <c r="M887" s="196"/>
      <c r="N887" s="196"/>
      <c r="O887" s="197"/>
      <c r="P887" s="197"/>
      <c r="Q887" s="197"/>
      <c r="R887" s="197"/>
      <c r="S887" s="197"/>
      <c r="T887" s="197"/>
      <c r="U887" s="198"/>
      <c r="V887" s="257"/>
      <c r="W887" s="200"/>
      <c r="X887" s="200"/>
      <c r="Y887" s="43"/>
      <c r="Z887" s="199"/>
      <c r="AA887" s="199"/>
      <c r="AB887" s="199"/>
      <c r="AC887" s="199"/>
      <c r="AD887" s="199"/>
      <c r="AE887" s="43"/>
      <c r="AF887" s="199"/>
      <c r="AG887" s="196"/>
      <c r="AH887" s="201"/>
      <c r="AI887" s="201"/>
      <c r="AJ887" s="201"/>
      <c r="AK887" s="43"/>
      <c r="AL887" s="196"/>
      <c r="AM887" s="43"/>
      <c r="AN887" s="43"/>
      <c r="AO887" s="64"/>
      <c r="AP887" s="202"/>
      <c r="AQ887" s="202"/>
      <c r="AR887" s="64"/>
    </row>
    <row r="888" spans="1:44" ht="15.75" customHeight="1" x14ac:dyDescent="0.2">
      <c r="A888" s="43"/>
      <c r="B888" s="43"/>
      <c r="C888" s="43"/>
      <c r="D888" s="43"/>
      <c r="E888" s="43"/>
      <c r="F888" s="43"/>
      <c r="G888" s="194"/>
      <c r="H888" s="194"/>
      <c r="I888" s="194"/>
      <c r="J888" s="196"/>
      <c r="K888" s="196"/>
      <c r="L888" s="196"/>
      <c r="M888" s="196"/>
      <c r="N888" s="196"/>
      <c r="O888" s="197"/>
      <c r="P888" s="197"/>
      <c r="Q888" s="197"/>
      <c r="R888" s="197"/>
      <c r="S888" s="197"/>
      <c r="T888" s="197"/>
      <c r="U888" s="198"/>
      <c r="V888" s="257"/>
      <c r="W888" s="200"/>
      <c r="X888" s="200"/>
      <c r="Y888" s="43"/>
      <c r="Z888" s="199"/>
      <c r="AA888" s="199"/>
      <c r="AB888" s="199"/>
      <c r="AC888" s="199"/>
      <c r="AD888" s="199"/>
      <c r="AE888" s="43"/>
      <c r="AF888" s="199"/>
      <c r="AG888" s="196"/>
      <c r="AH888" s="201"/>
      <c r="AI888" s="201"/>
      <c r="AJ888" s="201"/>
      <c r="AK888" s="43"/>
      <c r="AL888" s="196"/>
      <c r="AM888" s="43"/>
      <c r="AN888" s="43"/>
      <c r="AO888" s="64"/>
      <c r="AP888" s="202"/>
      <c r="AQ888" s="202"/>
      <c r="AR888" s="64"/>
    </row>
    <row r="889" spans="1:44" ht="15.75" customHeight="1" x14ac:dyDescent="0.2">
      <c r="A889" s="43"/>
      <c r="B889" s="43"/>
      <c r="C889" s="43"/>
      <c r="D889" s="43"/>
      <c r="E889" s="43"/>
      <c r="F889" s="43"/>
      <c r="G889" s="194"/>
      <c r="H889" s="194"/>
      <c r="I889" s="194"/>
      <c r="J889" s="196"/>
      <c r="K889" s="196"/>
      <c r="L889" s="196"/>
      <c r="M889" s="196"/>
      <c r="N889" s="196"/>
      <c r="O889" s="197"/>
      <c r="P889" s="197"/>
      <c r="Q889" s="197"/>
      <c r="R889" s="197"/>
      <c r="S889" s="197"/>
      <c r="T889" s="197"/>
      <c r="U889" s="198"/>
      <c r="V889" s="257"/>
      <c r="W889" s="200"/>
      <c r="X889" s="200"/>
      <c r="Y889" s="43"/>
      <c r="Z889" s="199"/>
      <c r="AA889" s="199"/>
      <c r="AB889" s="199"/>
      <c r="AC889" s="199"/>
      <c r="AD889" s="199"/>
      <c r="AE889" s="43"/>
      <c r="AF889" s="199"/>
      <c r="AG889" s="196"/>
      <c r="AH889" s="201"/>
      <c r="AI889" s="201"/>
      <c r="AJ889" s="201"/>
      <c r="AK889" s="43"/>
      <c r="AL889" s="196"/>
      <c r="AM889" s="43"/>
      <c r="AN889" s="43"/>
      <c r="AO889" s="64"/>
      <c r="AP889" s="202"/>
      <c r="AQ889" s="202"/>
      <c r="AR889" s="64"/>
    </row>
    <row r="890" spans="1:44" ht="15.75" customHeight="1" x14ac:dyDescent="0.2">
      <c r="A890" s="43"/>
      <c r="B890" s="43"/>
      <c r="C890" s="43"/>
      <c r="D890" s="43"/>
      <c r="E890" s="43"/>
      <c r="F890" s="43"/>
      <c r="G890" s="194"/>
      <c r="H890" s="194"/>
      <c r="I890" s="194"/>
      <c r="J890" s="196"/>
      <c r="K890" s="196"/>
      <c r="L890" s="196"/>
      <c r="M890" s="196"/>
      <c r="N890" s="196"/>
      <c r="O890" s="197"/>
      <c r="P890" s="197"/>
      <c r="Q890" s="197"/>
      <c r="R890" s="197"/>
      <c r="S890" s="197"/>
      <c r="T890" s="197"/>
      <c r="U890" s="198"/>
      <c r="V890" s="257"/>
      <c r="W890" s="200"/>
      <c r="X890" s="200"/>
      <c r="Y890" s="43"/>
      <c r="Z890" s="199"/>
      <c r="AA890" s="199"/>
      <c r="AB890" s="199"/>
      <c r="AC890" s="199"/>
      <c r="AD890" s="199"/>
      <c r="AE890" s="43"/>
      <c r="AF890" s="199"/>
      <c r="AG890" s="196"/>
      <c r="AH890" s="201"/>
      <c r="AI890" s="201"/>
      <c r="AJ890" s="201"/>
      <c r="AK890" s="43"/>
      <c r="AL890" s="196"/>
      <c r="AM890" s="43"/>
      <c r="AN890" s="43"/>
      <c r="AO890" s="64"/>
      <c r="AP890" s="202"/>
      <c r="AQ890" s="202"/>
      <c r="AR890" s="64"/>
    </row>
    <row r="891" spans="1:44" ht="15.75" customHeight="1" x14ac:dyDescent="0.2">
      <c r="A891" s="43"/>
      <c r="B891" s="43"/>
      <c r="C891" s="43"/>
      <c r="D891" s="43"/>
      <c r="E891" s="43"/>
      <c r="F891" s="43"/>
      <c r="G891" s="194"/>
      <c r="H891" s="194"/>
      <c r="I891" s="194"/>
      <c r="J891" s="196"/>
      <c r="K891" s="196"/>
      <c r="L891" s="196"/>
      <c r="M891" s="196"/>
      <c r="N891" s="196"/>
      <c r="O891" s="197"/>
      <c r="P891" s="197"/>
      <c r="Q891" s="197"/>
      <c r="R891" s="197"/>
      <c r="S891" s="197"/>
      <c r="T891" s="197"/>
      <c r="U891" s="198"/>
      <c r="V891" s="257"/>
      <c r="W891" s="200"/>
      <c r="X891" s="200"/>
      <c r="Y891" s="43"/>
      <c r="Z891" s="199"/>
      <c r="AA891" s="199"/>
      <c r="AB891" s="199"/>
      <c r="AC891" s="199"/>
      <c r="AD891" s="199"/>
      <c r="AE891" s="43"/>
      <c r="AF891" s="199"/>
      <c r="AG891" s="196"/>
      <c r="AH891" s="201"/>
      <c r="AI891" s="201"/>
      <c r="AJ891" s="201"/>
      <c r="AK891" s="43"/>
      <c r="AL891" s="196"/>
      <c r="AM891" s="43"/>
      <c r="AN891" s="43"/>
      <c r="AO891" s="64"/>
      <c r="AP891" s="202"/>
      <c r="AQ891" s="202"/>
      <c r="AR891" s="64"/>
    </row>
    <row r="892" spans="1:44" ht="15.75" customHeight="1" x14ac:dyDescent="0.2">
      <c r="A892" s="43"/>
      <c r="B892" s="43"/>
      <c r="C892" s="43"/>
      <c r="D892" s="43"/>
      <c r="E892" s="43"/>
      <c r="F892" s="43"/>
      <c r="G892" s="194"/>
      <c r="H892" s="194"/>
      <c r="I892" s="194"/>
      <c r="J892" s="196"/>
      <c r="K892" s="196"/>
      <c r="L892" s="196"/>
      <c r="M892" s="196"/>
      <c r="N892" s="196"/>
      <c r="O892" s="197"/>
      <c r="P892" s="197"/>
      <c r="Q892" s="197"/>
      <c r="R892" s="197"/>
      <c r="S892" s="197"/>
      <c r="T892" s="197"/>
      <c r="U892" s="198"/>
      <c r="V892" s="257"/>
      <c r="W892" s="200"/>
      <c r="X892" s="200"/>
      <c r="Y892" s="43"/>
      <c r="Z892" s="199"/>
      <c r="AA892" s="199"/>
      <c r="AB892" s="199"/>
      <c r="AC892" s="199"/>
      <c r="AD892" s="199"/>
      <c r="AE892" s="43"/>
      <c r="AF892" s="199"/>
      <c r="AG892" s="196"/>
      <c r="AH892" s="201"/>
      <c r="AI892" s="201"/>
      <c r="AJ892" s="201"/>
      <c r="AK892" s="43"/>
      <c r="AL892" s="196"/>
      <c r="AM892" s="43"/>
      <c r="AN892" s="43"/>
      <c r="AO892" s="64"/>
      <c r="AP892" s="202"/>
      <c r="AQ892" s="202"/>
      <c r="AR892" s="64"/>
    </row>
    <row r="893" spans="1:44" ht="15.75" customHeight="1" x14ac:dyDescent="0.2">
      <c r="A893" s="43"/>
      <c r="B893" s="43"/>
      <c r="C893" s="43"/>
      <c r="D893" s="43"/>
      <c r="E893" s="43"/>
      <c r="F893" s="43"/>
      <c r="G893" s="194"/>
      <c r="H893" s="194"/>
      <c r="I893" s="194"/>
      <c r="J893" s="196"/>
      <c r="K893" s="196"/>
      <c r="L893" s="196"/>
      <c r="M893" s="196"/>
      <c r="N893" s="196"/>
      <c r="O893" s="197"/>
      <c r="P893" s="197"/>
      <c r="Q893" s="197"/>
      <c r="R893" s="197"/>
      <c r="S893" s="197"/>
      <c r="T893" s="197"/>
      <c r="U893" s="198"/>
      <c r="V893" s="257"/>
      <c r="W893" s="200"/>
      <c r="X893" s="200"/>
      <c r="Y893" s="43"/>
      <c r="Z893" s="199"/>
      <c r="AA893" s="199"/>
      <c r="AB893" s="199"/>
      <c r="AC893" s="199"/>
      <c r="AD893" s="199"/>
      <c r="AE893" s="43"/>
      <c r="AF893" s="199"/>
      <c r="AG893" s="196"/>
      <c r="AH893" s="201"/>
      <c r="AI893" s="201"/>
      <c r="AJ893" s="201"/>
      <c r="AK893" s="43"/>
      <c r="AL893" s="196"/>
      <c r="AM893" s="43"/>
      <c r="AN893" s="43"/>
      <c r="AO893" s="64"/>
      <c r="AP893" s="202"/>
      <c r="AQ893" s="202"/>
      <c r="AR893" s="64"/>
    </row>
    <row r="894" spans="1:44" ht="15.75" customHeight="1" x14ac:dyDescent="0.2">
      <c r="A894" s="43"/>
      <c r="B894" s="43"/>
      <c r="C894" s="43"/>
      <c r="D894" s="43"/>
      <c r="E894" s="43"/>
      <c r="F894" s="43"/>
      <c r="G894" s="194"/>
      <c r="H894" s="194"/>
      <c r="I894" s="194"/>
      <c r="J894" s="196"/>
      <c r="K894" s="196"/>
      <c r="L894" s="196"/>
      <c r="M894" s="196"/>
      <c r="N894" s="196"/>
      <c r="O894" s="197"/>
      <c r="P894" s="197"/>
      <c r="Q894" s="197"/>
      <c r="R894" s="197"/>
      <c r="S894" s="197"/>
      <c r="T894" s="197"/>
      <c r="U894" s="198"/>
      <c r="V894" s="257"/>
      <c r="W894" s="200"/>
      <c r="X894" s="200"/>
      <c r="Y894" s="43"/>
      <c r="Z894" s="199"/>
      <c r="AA894" s="199"/>
      <c r="AB894" s="199"/>
      <c r="AC894" s="199"/>
      <c r="AD894" s="199"/>
      <c r="AE894" s="43"/>
      <c r="AF894" s="199"/>
      <c r="AG894" s="196"/>
      <c r="AH894" s="201"/>
      <c r="AI894" s="201"/>
      <c r="AJ894" s="201"/>
      <c r="AK894" s="43"/>
      <c r="AL894" s="196"/>
      <c r="AM894" s="43"/>
      <c r="AN894" s="43"/>
      <c r="AO894" s="64"/>
      <c r="AP894" s="202"/>
      <c r="AQ894" s="202"/>
      <c r="AR894" s="64"/>
    </row>
    <row r="895" spans="1:44" ht="15.75" customHeight="1" x14ac:dyDescent="0.2">
      <c r="A895" s="43"/>
      <c r="B895" s="43"/>
      <c r="C895" s="43"/>
      <c r="D895" s="43"/>
      <c r="E895" s="43"/>
      <c r="F895" s="43"/>
      <c r="G895" s="194"/>
      <c r="H895" s="194"/>
      <c r="I895" s="194"/>
      <c r="J895" s="196"/>
      <c r="K895" s="196"/>
      <c r="L895" s="196"/>
      <c r="M895" s="196"/>
      <c r="N895" s="196"/>
      <c r="O895" s="197"/>
      <c r="P895" s="197"/>
      <c r="Q895" s="197"/>
      <c r="R895" s="197"/>
      <c r="S895" s="197"/>
      <c r="T895" s="197"/>
      <c r="U895" s="198"/>
      <c r="V895" s="257"/>
      <c r="W895" s="200"/>
      <c r="X895" s="200"/>
      <c r="Y895" s="43"/>
      <c r="Z895" s="199"/>
      <c r="AA895" s="199"/>
      <c r="AB895" s="199"/>
      <c r="AC895" s="199"/>
      <c r="AD895" s="199"/>
      <c r="AE895" s="43"/>
      <c r="AF895" s="199"/>
      <c r="AG895" s="196"/>
      <c r="AH895" s="201"/>
      <c r="AI895" s="201"/>
      <c r="AJ895" s="201"/>
      <c r="AK895" s="43"/>
      <c r="AL895" s="196"/>
      <c r="AM895" s="43"/>
      <c r="AN895" s="43"/>
      <c r="AO895" s="64"/>
      <c r="AP895" s="202"/>
      <c r="AQ895" s="202"/>
      <c r="AR895" s="64"/>
    </row>
    <row r="896" spans="1:44" ht="15.75" customHeight="1" x14ac:dyDescent="0.2">
      <c r="A896" s="43"/>
      <c r="B896" s="43"/>
      <c r="C896" s="43"/>
      <c r="D896" s="43"/>
      <c r="E896" s="43"/>
      <c r="F896" s="43"/>
      <c r="G896" s="194"/>
      <c r="H896" s="194"/>
      <c r="I896" s="194"/>
      <c r="J896" s="196"/>
      <c r="K896" s="196"/>
      <c r="L896" s="196"/>
      <c r="M896" s="196"/>
      <c r="N896" s="196"/>
      <c r="O896" s="197"/>
      <c r="P896" s="197"/>
      <c r="Q896" s="197"/>
      <c r="R896" s="197"/>
      <c r="S896" s="197"/>
      <c r="T896" s="197"/>
      <c r="U896" s="198"/>
      <c r="V896" s="257"/>
      <c r="W896" s="200"/>
      <c r="X896" s="200"/>
      <c r="Y896" s="43"/>
      <c r="Z896" s="199"/>
      <c r="AA896" s="199"/>
      <c r="AB896" s="199"/>
      <c r="AC896" s="199"/>
      <c r="AD896" s="199"/>
      <c r="AE896" s="43"/>
      <c r="AF896" s="199"/>
      <c r="AG896" s="196"/>
      <c r="AH896" s="201"/>
      <c r="AI896" s="201"/>
      <c r="AJ896" s="201"/>
      <c r="AK896" s="43"/>
      <c r="AL896" s="196"/>
      <c r="AM896" s="43"/>
      <c r="AN896" s="43"/>
      <c r="AO896" s="64"/>
      <c r="AP896" s="202"/>
      <c r="AQ896" s="202"/>
      <c r="AR896" s="64"/>
    </row>
    <row r="897" spans="1:44" ht="15.75" customHeight="1" x14ac:dyDescent="0.2">
      <c r="A897" s="43"/>
      <c r="B897" s="43"/>
      <c r="C897" s="43"/>
      <c r="D897" s="43"/>
      <c r="E897" s="43"/>
      <c r="F897" s="43"/>
      <c r="G897" s="194"/>
      <c r="H897" s="194"/>
      <c r="I897" s="194"/>
      <c r="J897" s="196"/>
      <c r="K897" s="196"/>
      <c r="L897" s="196"/>
      <c r="M897" s="196"/>
      <c r="N897" s="196"/>
      <c r="O897" s="197"/>
      <c r="P897" s="197"/>
      <c r="Q897" s="197"/>
      <c r="R897" s="197"/>
      <c r="S897" s="197"/>
      <c r="T897" s="197"/>
      <c r="U897" s="198"/>
      <c r="V897" s="257"/>
      <c r="W897" s="200"/>
      <c r="X897" s="200"/>
      <c r="Y897" s="43"/>
      <c r="Z897" s="199"/>
      <c r="AA897" s="199"/>
      <c r="AB897" s="199"/>
      <c r="AC897" s="199"/>
      <c r="AD897" s="199"/>
      <c r="AE897" s="43"/>
      <c r="AF897" s="199"/>
      <c r="AG897" s="196"/>
      <c r="AH897" s="201"/>
      <c r="AI897" s="201"/>
      <c r="AJ897" s="201"/>
      <c r="AK897" s="43"/>
      <c r="AL897" s="196"/>
      <c r="AM897" s="43"/>
      <c r="AN897" s="43"/>
      <c r="AO897" s="64"/>
      <c r="AP897" s="202"/>
      <c r="AQ897" s="202"/>
      <c r="AR897" s="64"/>
    </row>
    <row r="898" spans="1:44" ht="15.75" customHeight="1" x14ac:dyDescent="0.2">
      <c r="A898" s="43"/>
      <c r="B898" s="43"/>
      <c r="C898" s="43"/>
      <c r="D898" s="43"/>
      <c r="E898" s="43"/>
      <c r="F898" s="43"/>
      <c r="G898" s="194"/>
      <c r="H898" s="194"/>
      <c r="I898" s="194"/>
      <c r="J898" s="196"/>
      <c r="K898" s="196"/>
      <c r="L898" s="196"/>
      <c r="M898" s="196"/>
      <c r="N898" s="196"/>
      <c r="O898" s="197"/>
      <c r="P898" s="197"/>
      <c r="Q898" s="197"/>
      <c r="R898" s="197"/>
      <c r="S898" s="197"/>
      <c r="T898" s="197"/>
      <c r="U898" s="198"/>
      <c r="V898" s="257"/>
      <c r="W898" s="200"/>
      <c r="X898" s="200"/>
      <c r="Y898" s="43"/>
      <c r="Z898" s="199"/>
      <c r="AA898" s="199"/>
      <c r="AB898" s="199"/>
      <c r="AC898" s="199"/>
      <c r="AD898" s="199"/>
      <c r="AE898" s="43"/>
      <c r="AF898" s="199"/>
      <c r="AG898" s="196"/>
      <c r="AH898" s="201"/>
      <c r="AI898" s="201"/>
      <c r="AJ898" s="201"/>
      <c r="AK898" s="43"/>
      <c r="AL898" s="196"/>
      <c r="AM898" s="43"/>
      <c r="AN898" s="43"/>
      <c r="AO898" s="64"/>
      <c r="AP898" s="202"/>
      <c r="AQ898" s="202"/>
      <c r="AR898" s="64"/>
    </row>
    <row r="899" spans="1:44" ht="15.75" customHeight="1" x14ac:dyDescent="0.2">
      <c r="A899" s="43"/>
      <c r="B899" s="43"/>
      <c r="C899" s="43"/>
      <c r="D899" s="43"/>
      <c r="E899" s="43"/>
      <c r="F899" s="43"/>
      <c r="G899" s="194"/>
      <c r="H899" s="194"/>
      <c r="I899" s="194"/>
      <c r="J899" s="196"/>
      <c r="K899" s="196"/>
      <c r="L899" s="196"/>
      <c r="M899" s="196"/>
      <c r="N899" s="196"/>
      <c r="O899" s="197"/>
      <c r="P899" s="197"/>
      <c r="Q899" s="197"/>
      <c r="R899" s="197"/>
      <c r="S899" s="197"/>
      <c r="T899" s="197"/>
      <c r="U899" s="198"/>
      <c r="V899" s="257"/>
      <c r="W899" s="200"/>
      <c r="X899" s="200"/>
      <c r="Y899" s="43"/>
      <c r="Z899" s="199"/>
      <c r="AA899" s="199"/>
      <c r="AB899" s="199"/>
      <c r="AC899" s="199"/>
      <c r="AD899" s="199"/>
      <c r="AE899" s="43"/>
      <c r="AF899" s="199"/>
      <c r="AG899" s="196"/>
      <c r="AH899" s="201"/>
      <c r="AI899" s="201"/>
      <c r="AJ899" s="201"/>
      <c r="AK899" s="43"/>
      <c r="AL899" s="196"/>
      <c r="AM899" s="43"/>
      <c r="AN899" s="43"/>
      <c r="AO899" s="64"/>
      <c r="AP899" s="202"/>
      <c r="AQ899" s="202"/>
      <c r="AR899" s="64"/>
    </row>
    <row r="900" spans="1:44" ht="15.75" customHeight="1" x14ac:dyDescent="0.2">
      <c r="A900" s="43"/>
      <c r="B900" s="43"/>
      <c r="C900" s="43"/>
      <c r="D900" s="43"/>
      <c r="E900" s="43"/>
      <c r="F900" s="43"/>
      <c r="G900" s="194"/>
      <c r="H900" s="194"/>
      <c r="I900" s="194"/>
      <c r="J900" s="196"/>
      <c r="K900" s="196"/>
      <c r="L900" s="196"/>
      <c r="M900" s="196"/>
      <c r="N900" s="196"/>
      <c r="O900" s="197"/>
      <c r="P900" s="197"/>
      <c r="Q900" s="197"/>
      <c r="R900" s="197"/>
      <c r="S900" s="197"/>
      <c r="T900" s="197"/>
      <c r="U900" s="198"/>
      <c r="V900" s="257"/>
      <c r="W900" s="200"/>
      <c r="X900" s="200"/>
      <c r="Y900" s="43"/>
      <c r="Z900" s="199"/>
      <c r="AA900" s="199"/>
      <c r="AB900" s="199"/>
      <c r="AC900" s="199"/>
      <c r="AD900" s="199"/>
      <c r="AE900" s="43"/>
      <c r="AF900" s="199"/>
      <c r="AG900" s="196"/>
      <c r="AH900" s="201"/>
      <c r="AI900" s="201"/>
      <c r="AJ900" s="201"/>
      <c r="AK900" s="43"/>
      <c r="AL900" s="196"/>
      <c r="AM900" s="43"/>
      <c r="AN900" s="43"/>
      <c r="AO900" s="64"/>
      <c r="AP900" s="202"/>
      <c r="AQ900" s="202"/>
      <c r="AR900" s="64"/>
    </row>
    <row r="901" spans="1:44" ht="15.75" customHeight="1" x14ac:dyDescent="0.2">
      <c r="A901" s="43"/>
      <c r="B901" s="43"/>
      <c r="C901" s="43"/>
      <c r="D901" s="43"/>
      <c r="E901" s="43"/>
      <c r="F901" s="43"/>
      <c r="G901" s="194"/>
      <c r="H901" s="194"/>
      <c r="I901" s="194"/>
      <c r="J901" s="196"/>
      <c r="K901" s="196"/>
      <c r="L901" s="196"/>
      <c r="M901" s="196"/>
      <c r="N901" s="196"/>
      <c r="O901" s="197"/>
      <c r="P901" s="197"/>
      <c r="Q901" s="197"/>
      <c r="R901" s="197"/>
      <c r="S901" s="197"/>
      <c r="T901" s="197"/>
      <c r="U901" s="198"/>
      <c r="V901" s="257"/>
      <c r="W901" s="200"/>
      <c r="X901" s="200"/>
      <c r="Y901" s="43"/>
      <c r="Z901" s="199"/>
      <c r="AA901" s="199"/>
      <c r="AB901" s="199"/>
      <c r="AC901" s="199"/>
      <c r="AD901" s="199"/>
      <c r="AE901" s="43"/>
      <c r="AF901" s="199"/>
      <c r="AG901" s="196"/>
      <c r="AH901" s="201"/>
      <c r="AI901" s="201"/>
      <c r="AJ901" s="201"/>
      <c r="AK901" s="43"/>
      <c r="AL901" s="196"/>
      <c r="AM901" s="43"/>
      <c r="AN901" s="43"/>
      <c r="AO901" s="64"/>
      <c r="AP901" s="202"/>
      <c r="AQ901" s="202"/>
      <c r="AR901" s="64"/>
    </row>
    <row r="902" spans="1:44" ht="15.75" customHeight="1" x14ac:dyDescent="0.2">
      <c r="A902" s="43"/>
      <c r="B902" s="43"/>
      <c r="C902" s="43"/>
      <c r="D902" s="43"/>
      <c r="E902" s="43"/>
      <c r="F902" s="43"/>
      <c r="G902" s="194"/>
      <c r="H902" s="194"/>
      <c r="I902" s="194"/>
      <c r="J902" s="196"/>
      <c r="K902" s="196"/>
      <c r="L902" s="196"/>
      <c r="M902" s="196"/>
      <c r="N902" s="196"/>
      <c r="O902" s="197"/>
      <c r="P902" s="197"/>
      <c r="Q902" s="197"/>
      <c r="R902" s="197"/>
      <c r="S902" s="197"/>
      <c r="T902" s="197"/>
      <c r="U902" s="198"/>
      <c r="V902" s="257"/>
      <c r="W902" s="200"/>
      <c r="X902" s="200"/>
      <c r="Y902" s="43"/>
      <c r="Z902" s="199"/>
      <c r="AA902" s="199"/>
      <c r="AB902" s="199"/>
      <c r="AC902" s="199"/>
      <c r="AD902" s="199"/>
      <c r="AE902" s="43"/>
      <c r="AF902" s="199"/>
      <c r="AG902" s="196"/>
      <c r="AH902" s="201"/>
      <c r="AI902" s="201"/>
      <c r="AJ902" s="201"/>
      <c r="AK902" s="43"/>
      <c r="AL902" s="196"/>
      <c r="AM902" s="43"/>
      <c r="AN902" s="43"/>
      <c r="AO902" s="64"/>
      <c r="AP902" s="202"/>
      <c r="AQ902" s="202"/>
      <c r="AR902" s="64"/>
    </row>
    <row r="903" spans="1:44" ht="15.75" customHeight="1" x14ac:dyDescent="0.2">
      <c r="A903" s="43"/>
      <c r="B903" s="43"/>
      <c r="C903" s="43"/>
      <c r="D903" s="43"/>
      <c r="E903" s="43"/>
      <c r="F903" s="43"/>
      <c r="G903" s="194"/>
      <c r="H903" s="194"/>
      <c r="I903" s="194"/>
      <c r="J903" s="196"/>
      <c r="K903" s="196"/>
      <c r="L903" s="196"/>
      <c r="M903" s="196"/>
      <c r="N903" s="196"/>
      <c r="O903" s="197"/>
      <c r="P903" s="197"/>
      <c r="Q903" s="197"/>
      <c r="R903" s="197"/>
      <c r="S903" s="197"/>
      <c r="T903" s="197"/>
      <c r="U903" s="198"/>
      <c r="V903" s="257"/>
      <c r="W903" s="200"/>
      <c r="X903" s="200"/>
      <c r="Y903" s="43"/>
      <c r="Z903" s="199"/>
      <c r="AA903" s="199"/>
      <c r="AB903" s="199"/>
      <c r="AC903" s="199"/>
      <c r="AD903" s="199"/>
      <c r="AE903" s="43"/>
      <c r="AF903" s="199"/>
      <c r="AG903" s="196"/>
      <c r="AH903" s="201"/>
      <c r="AI903" s="201"/>
      <c r="AJ903" s="201"/>
      <c r="AK903" s="43"/>
      <c r="AL903" s="196"/>
      <c r="AM903" s="43"/>
      <c r="AN903" s="43"/>
      <c r="AO903" s="64"/>
      <c r="AP903" s="202"/>
      <c r="AQ903" s="202"/>
      <c r="AR903" s="64"/>
    </row>
    <row r="904" spans="1:44" ht="15.75" customHeight="1" x14ac:dyDescent="0.2">
      <c r="A904" s="43"/>
      <c r="B904" s="43"/>
      <c r="C904" s="43"/>
      <c r="D904" s="43"/>
      <c r="E904" s="43"/>
      <c r="F904" s="43"/>
      <c r="G904" s="194"/>
      <c r="H904" s="194"/>
      <c r="I904" s="194"/>
      <c r="J904" s="196"/>
      <c r="K904" s="196"/>
      <c r="L904" s="196"/>
      <c r="M904" s="196"/>
      <c r="N904" s="196"/>
      <c r="O904" s="197"/>
      <c r="P904" s="197"/>
      <c r="Q904" s="197"/>
      <c r="R904" s="197"/>
      <c r="S904" s="197"/>
      <c r="T904" s="197"/>
      <c r="U904" s="198"/>
      <c r="V904" s="257"/>
      <c r="W904" s="200"/>
      <c r="X904" s="200"/>
      <c r="Y904" s="43"/>
      <c r="Z904" s="199"/>
      <c r="AA904" s="199"/>
      <c r="AB904" s="199"/>
      <c r="AC904" s="199"/>
      <c r="AD904" s="199"/>
      <c r="AE904" s="43"/>
      <c r="AF904" s="199"/>
      <c r="AG904" s="196"/>
      <c r="AH904" s="201"/>
      <c r="AI904" s="201"/>
      <c r="AJ904" s="201"/>
      <c r="AK904" s="43"/>
      <c r="AL904" s="196"/>
      <c r="AM904" s="43"/>
      <c r="AN904" s="43"/>
      <c r="AO904" s="64"/>
      <c r="AP904" s="202"/>
      <c r="AQ904" s="202"/>
      <c r="AR904" s="64"/>
    </row>
    <row r="905" spans="1:44" ht="15.75" customHeight="1" x14ac:dyDescent="0.2">
      <c r="A905" s="43"/>
      <c r="B905" s="43"/>
      <c r="C905" s="43"/>
      <c r="D905" s="43"/>
      <c r="E905" s="43"/>
      <c r="F905" s="43"/>
      <c r="G905" s="194"/>
      <c r="H905" s="194"/>
      <c r="I905" s="194"/>
      <c r="J905" s="196"/>
      <c r="K905" s="196"/>
      <c r="L905" s="196"/>
      <c r="M905" s="196"/>
      <c r="N905" s="196"/>
      <c r="O905" s="197"/>
      <c r="P905" s="197"/>
      <c r="Q905" s="197"/>
      <c r="R905" s="197"/>
      <c r="S905" s="197"/>
      <c r="T905" s="197"/>
      <c r="U905" s="198"/>
      <c r="V905" s="257"/>
      <c r="W905" s="200"/>
      <c r="X905" s="200"/>
      <c r="Y905" s="43"/>
      <c r="Z905" s="199"/>
      <c r="AA905" s="199"/>
      <c r="AB905" s="199"/>
      <c r="AC905" s="199"/>
      <c r="AD905" s="199"/>
      <c r="AE905" s="43"/>
      <c r="AF905" s="199"/>
      <c r="AG905" s="196"/>
      <c r="AH905" s="201"/>
      <c r="AI905" s="201"/>
      <c r="AJ905" s="201"/>
      <c r="AK905" s="43"/>
      <c r="AL905" s="196"/>
      <c r="AM905" s="43"/>
      <c r="AN905" s="43"/>
      <c r="AO905" s="64"/>
      <c r="AP905" s="202"/>
      <c r="AQ905" s="202"/>
      <c r="AR905" s="64"/>
    </row>
    <row r="906" spans="1:44" ht="15.75" customHeight="1" x14ac:dyDescent="0.2">
      <c r="A906" s="43"/>
      <c r="B906" s="43"/>
      <c r="C906" s="43"/>
      <c r="D906" s="43"/>
      <c r="E906" s="43"/>
      <c r="F906" s="43"/>
      <c r="G906" s="194"/>
      <c r="H906" s="194"/>
      <c r="I906" s="194"/>
      <c r="J906" s="196"/>
      <c r="K906" s="196"/>
      <c r="L906" s="196"/>
      <c r="M906" s="196"/>
      <c r="N906" s="196"/>
      <c r="O906" s="197"/>
      <c r="P906" s="197"/>
      <c r="Q906" s="197"/>
      <c r="R906" s="197"/>
      <c r="S906" s="197"/>
      <c r="T906" s="197"/>
      <c r="U906" s="198"/>
      <c r="V906" s="257"/>
      <c r="W906" s="200"/>
      <c r="X906" s="200"/>
      <c r="Y906" s="43"/>
      <c r="Z906" s="199"/>
      <c r="AA906" s="199"/>
      <c r="AB906" s="199"/>
      <c r="AC906" s="199"/>
      <c r="AD906" s="199"/>
      <c r="AE906" s="43"/>
      <c r="AF906" s="199"/>
      <c r="AG906" s="196"/>
      <c r="AH906" s="201"/>
      <c r="AI906" s="201"/>
      <c r="AJ906" s="201"/>
      <c r="AK906" s="43"/>
      <c r="AL906" s="196"/>
      <c r="AM906" s="43"/>
      <c r="AN906" s="43"/>
      <c r="AO906" s="64"/>
      <c r="AP906" s="202"/>
      <c r="AQ906" s="202"/>
      <c r="AR906" s="64"/>
    </row>
    <row r="907" spans="1:44" ht="15.75" customHeight="1" x14ac:dyDescent="0.2">
      <c r="A907" s="43"/>
      <c r="B907" s="43"/>
      <c r="C907" s="43"/>
      <c r="D907" s="43"/>
      <c r="E907" s="43"/>
      <c r="F907" s="43"/>
      <c r="G907" s="194"/>
      <c r="H907" s="194"/>
      <c r="I907" s="194"/>
      <c r="J907" s="196"/>
      <c r="K907" s="196"/>
      <c r="L907" s="196"/>
      <c r="M907" s="196"/>
      <c r="N907" s="196"/>
      <c r="O907" s="197"/>
      <c r="P907" s="197"/>
      <c r="Q907" s="197"/>
      <c r="R907" s="197"/>
      <c r="S907" s="197"/>
      <c r="T907" s="197"/>
      <c r="U907" s="198"/>
      <c r="V907" s="257"/>
      <c r="W907" s="200"/>
      <c r="X907" s="200"/>
      <c r="Y907" s="43"/>
      <c r="Z907" s="199"/>
      <c r="AA907" s="199"/>
      <c r="AB907" s="199"/>
      <c r="AC907" s="199"/>
      <c r="AD907" s="199"/>
      <c r="AE907" s="43"/>
      <c r="AF907" s="199"/>
      <c r="AG907" s="196"/>
      <c r="AH907" s="201"/>
      <c r="AI907" s="201"/>
      <c r="AJ907" s="201"/>
      <c r="AK907" s="43"/>
      <c r="AL907" s="196"/>
      <c r="AM907" s="43"/>
      <c r="AN907" s="43"/>
      <c r="AO907" s="64"/>
      <c r="AP907" s="202"/>
      <c r="AQ907" s="202"/>
      <c r="AR907" s="64"/>
    </row>
    <row r="908" spans="1:44" ht="15.75" customHeight="1" x14ac:dyDescent="0.2">
      <c r="A908" s="43"/>
      <c r="B908" s="43"/>
      <c r="C908" s="43"/>
      <c r="D908" s="43"/>
      <c r="E908" s="43"/>
      <c r="F908" s="43"/>
      <c r="G908" s="194"/>
      <c r="H908" s="194"/>
      <c r="I908" s="194"/>
      <c r="J908" s="196"/>
      <c r="K908" s="196"/>
      <c r="L908" s="196"/>
      <c r="M908" s="196"/>
      <c r="N908" s="196"/>
      <c r="O908" s="197"/>
      <c r="P908" s="197"/>
      <c r="Q908" s="197"/>
      <c r="R908" s="197"/>
      <c r="S908" s="197"/>
      <c r="T908" s="197"/>
      <c r="U908" s="198"/>
      <c r="V908" s="257"/>
      <c r="W908" s="200"/>
      <c r="X908" s="200"/>
      <c r="Y908" s="43"/>
      <c r="Z908" s="199"/>
      <c r="AA908" s="199"/>
      <c r="AB908" s="199"/>
      <c r="AC908" s="199"/>
      <c r="AD908" s="199"/>
      <c r="AE908" s="43"/>
      <c r="AF908" s="199"/>
      <c r="AG908" s="196"/>
      <c r="AH908" s="201"/>
      <c r="AI908" s="201"/>
      <c r="AJ908" s="201"/>
      <c r="AK908" s="43"/>
      <c r="AL908" s="196"/>
      <c r="AM908" s="43"/>
      <c r="AN908" s="43"/>
      <c r="AO908" s="64"/>
      <c r="AP908" s="202"/>
      <c r="AQ908" s="202"/>
      <c r="AR908" s="64"/>
    </row>
    <row r="909" spans="1:44" ht="15.75" customHeight="1" x14ac:dyDescent="0.2">
      <c r="A909" s="43"/>
      <c r="B909" s="43"/>
      <c r="C909" s="43"/>
      <c r="D909" s="43"/>
      <c r="E909" s="43"/>
      <c r="F909" s="43"/>
      <c r="G909" s="194"/>
      <c r="H909" s="194"/>
      <c r="I909" s="194"/>
      <c r="J909" s="196"/>
      <c r="K909" s="196"/>
      <c r="L909" s="196"/>
      <c r="M909" s="196"/>
      <c r="N909" s="196"/>
      <c r="O909" s="197"/>
      <c r="P909" s="197"/>
      <c r="Q909" s="197"/>
      <c r="R909" s="197"/>
      <c r="S909" s="197"/>
      <c r="T909" s="197"/>
      <c r="U909" s="198"/>
      <c r="V909" s="257"/>
      <c r="W909" s="200"/>
      <c r="X909" s="200"/>
      <c r="Y909" s="43"/>
      <c r="Z909" s="199"/>
      <c r="AA909" s="199"/>
      <c r="AB909" s="199"/>
      <c r="AC909" s="199"/>
      <c r="AD909" s="199"/>
      <c r="AE909" s="43"/>
      <c r="AF909" s="199"/>
      <c r="AG909" s="196"/>
      <c r="AH909" s="201"/>
      <c r="AI909" s="201"/>
      <c r="AJ909" s="201"/>
      <c r="AK909" s="43"/>
      <c r="AL909" s="196"/>
      <c r="AM909" s="43"/>
      <c r="AN909" s="43"/>
      <c r="AO909" s="64"/>
      <c r="AP909" s="202"/>
      <c r="AQ909" s="202"/>
      <c r="AR909" s="64"/>
    </row>
    <row r="910" spans="1:44" ht="15.75" customHeight="1" x14ac:dyDescent="0.2">
      <c r="A910" s="43"/>
      <c r="B910" s="43"/>
      <c r="C910" s="43"/>
      <c r="D910" s="43"/>
      <c r="E910" s="43"/>
      <c r="F910" s="43"/>
      <c r="G910" s="194"/>
      <c r="H910" s="194"/>
      <c r="I910" s="194"/>
      <c r="J910" s="196"/>
      <c r="K910" s="196"/>
      <c r="L910" s="196"/>
      <c r="M910" s="196"/>
      <c r="N910" s="196"/>
      <c r="O910" s="197"/>
      <c r="P910" s="197"/>
      <c r="Q910" s="197"/>
      <c r="R910" s="197"/>
      <c r="S910" s="197"/>
      <c r="T910" s="197"/>
      <c r="U910" s="198"/>
      <c r="V910" s="257"/>
      <c r="W910" s="200"/>
      <c r="X910" s="200"/>
      <c r="Y910" s="43"/>
      <c r="Z910" s="199"/>
      <c r="AA910" s="199"/>
      <c r="AB910" s="199"/>
      <c r="AC910" s="199"/>
      <c r="AD910" s="199"/>
      <c r="AE910" s="43"/>
      <c r="AF910" s="199"/>
      <c r="AG910" s="196"/>
      <c r="AH910" s="201"/>
      <c r="AI910" s="201"/>
      <c r="AJ910" s="201"/>
      <c r="AK910" s="43"/>
      <c r="AL910" s="196"/>
      <c r="AM910" s="43"/>
      <c r="AN910" s="43"/>
      <c r="AO910" s="64"/>
      <c r="AP910" s="202"/>
      <c r="AQ910" s="202"/>
      <c r="AR910" s="64"/>
    </row>
    <row r="911" spans="1:44" ht="15.75" customHeight="1" x14ac:dyDescent="0.2">
      <c r="A911" s="43"/>
      <c r="B911" s="43"/>
      <c r="C911" s="43"/>
      <c r="D911" s="43"/>
      <c r="E911" s="43"/>
      <c r="F911" s="43"/>
      <c r="G911" s="194"/>
      <c r="H911" s="194"/>
      <c r="I911" s="194"/>
      <c r="J911" s="196"/>
      <c r="K911" s="196"/>
      <c r="L911" s="196"/>
      <c r="M911" s="196"/>
      <c r="N911" s="196"/>
      <c r="O911" s="197"/>
      <c r="P911" s="197"/>
      <c r="Q911" s="197"/>
      <c r="R911" s="197"/>
      <c r="S911" s="197"/>
      <c r="T911" s="197"/>
      <c r="U911" s="198"/>
      <c r="V911" s="257"/>
      <c r="W911" s="200"/>
      <c r="X911" s="200"/>
      <c r="Y911" s="43"/>
      <c r="Z911" s="199"/>
      <c r="AA911" s="199"/>
      <c r="AB911" s="199"/>
      <c r="AC911" s="199"/>
      <c r="AD911" s="199"/>
      <c r="AE911" s="43"/>
      <c r="AF911" s="199"/>
      <c r="AG911" s="196"/>
      <c r="AH911" s="201"/>
      <c r="AI911" s="201"/>
      <c r="AJ911" s="201"/>
      <c r="AK911" s="43"/>
      <c r="AL911" s="196"/>
      <c r="AM911" s="43"/>
      <c r="AN911" s="43"/>
      <c r="AO911" s="64"/>
      <c r="AP911" s="202"/>
      <c r="AQ911" s="202"/>
      <c r="AR911" s="64"/>
    </row>
    <row r="912" spans="1:44" ht="15.75" customHeight="1" x14ac:dyDescent="0.2">
      <c r="A912" s="43"/>
      <c r="B912" s="43"/>
      <c r="C912" s="43"/>
      <c r="D912" s="43"/>
      <c r="E912" s="43"/>
      <c r="F912" s="43"/>
      <c r="G912" s="194"/>
      <c r="H912" s="194"/>
      <c r="I912" s="194"/>
      <c r="J912" s="196"/>
      <c r="K912" s="196"/>
      <c r="L912" s="196"/>
      <c r="M912" s="196"/>
      <c r="N912" s="196"/>
      <c r="O912" s="197"/>
      <c r="P912" s="197"/>
      <c r="Q912" s="197"/>
      <c r="R912" s="197"/>
      <c r="S912" s="197"/>
      <c r="T912" s="197"/>
      <c r="U912" s="198"/>
      <c r="V912" s="257"/>
      <c r="W912" s="200"/>
      <c r="X912" s="200"/>
      <c r="Y912" s="43"/>
      <c r="Z912" s="199"/>
      <c r="AA912" s="199"/>
      <c r="AB912" s="199"/>
      <c r="AC912" s="199"/>
      <c r="AD912" s="199"/>
      <c r="AE912" s="43"/>
      <c r="AF912" s="199"/>
      <c r="AG912" s="196"/>
      <c r="AH912" s="201"/>
      <c r="AI912" s="201"/>
      <c r="AJ912" s="201"/>
      <c r="AK912" s="43"/>
      <c r="AL912" s="196"/>
      <c r="AM912" s="43"/>
      <c r="AN912" s="43"/>
      <c r="AO912" s="64"/>
      <c r="AP912" s="202"/>
      <c r="AQ912" s="202"/>
      <c r="AR912" s="64"/>
    </row>
    <row r="913" spans="1:44" ht="15.75" customHeight="1" x14ac:dyDescent="0.2">
      <c r="A913" s="43"/>
      <c r="B913" s="43"/>
      <c r="C913" s="43"/>
      <c r="D913" s="43"/>
      <c r="E913" s="43"/>
      <c r="F913" s="43"/>
      <c r="G913" s="194"/>
      <c r="H913" s="194"/>
      <c r="I913" s="194"/>
      <c r="J913" s="196"/>
      <c r="K913" s="196"/>
      <c r="L913" s="196"/>
      <c r="M913" s="196"/>
      <c r="N913" s="196"/>
      <c r="O913" s="197"/>
      <c r="P913" s="197"/>
      <c r="Q913" s="197"/>
      <c r="R913" s="197"/>
      <c r="S913" s="197"/>
      <c r="T913" s="197"/>
      <c r="U913" s="198"/>
      <c r="V913" s="257"/>
      <c r="W913" s="200"/>
      <c r="X913" s="200"/>
      <c r="Y913" s="43"/>
      <c r="Z913" s="199"/>
      <c r="AA913" s="199"/>
      <c r="AB913" s="199"/>
      <c r="AC913" s="199"/>
      <c r="AD913" s="199"/>
      <c r="AE913" s="43"/>
      <c r="AF913" s="199"/>
      <c r="AG913" s="196"/>
      <c r="AH913" s="201"/>
      <c r="AI913" s="201"/>
      <c r="AJ913" s="201"/>
      <c r="AK913" s="43"/>
      <c r="AL913" s="196"/>
      <c r="AM913" s="43"/>
      <c r="AN913" s="43"/>
      <c r="AO913" s="64"/>
      <c r="AP913" s="202"/>
      <c r="AQ913" s="202"/>
      <c r="AR913" s="64"/>
    </row>
    <row r="914" spans="1:44" ht="15.75" customHeight="1" x14ac:dyDescent="0.2">
      <c r="A914" s="43"/>
      <c r="B914" s="43"/>
      <c r="C914" s="43"/>
      <c r="D914" s="43"/>
      <c r="E914" s="43"/>
      <c r="F914" s="43"/>
      <c r="G914" s="194"/>
      <c r="H914" s="194"/>
      <c r="I914" s="194"/>
      <c r="J914" s="196"/>
      <c r="K914" s="196"/>
      <c r="L914" s="196"/>
      <c r="M914" s="196"/>
      <c r="N914" s="196"/>
      <c r="O914" s="197"/>
      <c r="P914" s="197"/>
      <c r="Q914" s="197"/>
      <c r="R914" s="197"/>
      <c r="S914" s="197"/>
      <c r="T914" s="197"/>
      <c r="U914" s="198"/>
      <c r="V914" s="257"/>
      <c r="W914" s="200"/>
      <c r="X914" s="200"/>
      <c r="Y914" s="43"/>
      <c r="Z914" s="199"/>
      <c r="AA914" s="199"/>
      <c r="AB914" s="199"/>
      <c r="AC914" s="199"/>
      <c r="AD914" s="199"/>
      <c r="AE914" s="43"/>
      <c r="AF914" s="199"/>
      <c r="AG914" s="196"/>
      <c r="AH914" s="201"/>
      <c r="AI914" s="201"/>
      <c r="AJ914" s="201"/>
      <c r="AK914" s="43"/>
      <c r="AL914" s="196"/>
      <c r="AM914" s="43"/>
      <c r="AN914" s="43"/>
      <c r="AO914" s="64"/>
      <c r="AP914" s="202"/>
      <c r="AQ914" s="202"/>
      <c r="AR914" s="64"/>
    </row>
    <row r="915" spans="1:44" ht="15.75" customHeight="1" x14ac:dyDescent="0.2">
      <c r="A915" s="43"/>
      <c r="B915" s="43"/>
      <c r="C915" s="43"/>
      <c r="D915" s="43"/>
      <c r="E915" s="43"/>
      <c r="F915" s="43"/>
      <c r="G915" s="194"/>
      <c r="H915" s="194"/>
      <c r="I915" s="194"/>
      <c r="J915" s="196"/>
      <c r="K915" s="196"/>
      <c r="L915" s="196"/>
      <c r="M915" s="196"/>
      <c r="N915" s="196"/>
      <c r="O915" s="197"/>
      <c r="P915" s="197"/>
      <c r="Q915" s="197"/>
      <c r="R915" s="197"/>
      <c r="S915" s="197"/>
      <c r="T915" s="197"/>
      <c r="U915" s="198"/>
      <c r="V915" s="257"/>
      <c r="W915" s="200"/>
      <c r="X915" s="200"/>
      <c r="Y915" s="43"/>
      <c r="Z915" s="199"/>
      <c r="AA915" s="199"/>
      <c r="AB915" s="199"/>
      <c r="AC915" s="199"/>
      <c r="AD915" s="199"/>
      <c r="AE915" s="43"/>
      <c r="AF915" s="199"/>
      <c r="AG915" s="196"/>
      <c r="AH915" s="201"/>
      <c r="AI915" s="201"/>
      <c r="AJ915" s="201"/>
      <c r="AK915" s="43"/>
      <c r="AL915" s="196"/>
      <c r="AM915" s="43"/>
      <c r="AN915" s="43"/>
      <c r="AO915" s="64"/>
      <c r="AP915" s="202"/>
      <c r="AQ915" s="202"/>
      <c r="AR915" s="64"/>
    </row>
    <row r="916" spans="1:44" ht="15.75" customHeight="1" x14ac:dyDescent="0.2">
      <c r="A916" s="43"/>
      <c r="B916" s="43"/>
      <c r="C916" s="43"/>
      <c r="D916" s="43"/>
      <c r="E916" s="43"/>
      <c r="F916" s="43"/>
      <c r="G916" s="194"/>
      <c r="H916" s="194"/>
      <c r="I916" s="194"/>
      <c r="J916" s="196"/>
      <c r="K916" s="196"/>
      <c r="L916" s="196"/>
      <c r="M916" s="196"/>
      <c r="N916" s="196"/>
      <c r="O916" s="197"/>
      <c r="P916" s="197"/>
      <c r="Q916" s="197"/>
      <c r="R916" s="197"/>
      <c r="S916" s="197"/>
      <c r="T916" s="197"/>
      <c r="U916" s="198"/>
      <c r="V916" s="257"/>
      <c r="W916" s="200"/>
      <c r="X916" s="200"/>
      <c r="Y916" s="43"/>
      <c r="Z916" s="199"/>
      <c r="AA916" s="199"/>
      <c r="AB916" s="199"/>
      <c r="AC916" s="199"/>
      <c r="AD916" s="199"/>
      <c r="AE916" s="43"/>
      <c r="AF916" s="199"/>
      <c r="AG916" s="196"/>
      <c r="AH916" s="201"/>
      <c r="AI916" s="201"/>
      <c r="AJ916" s="201"/>
      <c r="AK916" s="43"/>
      <c r="AL916" s="196"/>
      <c r="AM916" s="43"/>
      <c r="AN916" s="43"/>
      <c r="AO916" s="64"/>
      <c r="AP916" s="202"/>
      <c r="AQ916" s="202"/>
      <c r="AR916" s="64"/>
    </row>
    <row r="917" spans="1:44" ht="15.75" customHeight="1" x14ac:dyDescent="0.2">
      <c r="A917" s="43"/>
      <c r="B917" s="43"/>
      <c r="C917" s="43"/>
      <c r="D917" s="43"/>
      <c r="E917" s="43"/>
      <c r="F917" s="43"/>
      <c r="G917" s="194"/>
      <c r="H917" s="194"/>
      <c r="I917" s="194"/>
      <c r="J917" s="196"/>
      <c r="K917" s="196"/>
      <c r="L917" s="196"/>
      <c r="M917" s="196"/>
      <c r="N917" s="196"/>
      <c r="O917" s="197"/>
      <c r="P917" s="197"/>
      <c r="Q917" s="197"/>
      <c r="R917" s="197"/>
      <c r="S917" s="197"/>
      <c r="T917" s="197"/>
      <c r="U917" s="198"/>
      <c r="V917" s="257"/>
      <c r="W917" s="200"/>
      <c r="X917" s="200"/>
      <c r="Y917" s="43"/>
      <c r="Z917" s="199"/>
      <c r="AA917" s="199"/>
      <c r="AB917" s="199"/>
      <c r="AC917" s="199"/>
      <c r="AD917" s="199"/>
      <c r="AE917" s="43"/>
      <c r="AF917" s="199"/>
      <c r="AG917" s="196"/>
      <c r="AH917" s="201"/>
      <c r="AI917" s="201"/>
      <c r="AJ917" s="201"/>
      <c r="AK917" s="43"/>
      <c r="AL917" s="196"/>
      <c r="AM917" s="43"/>
      <c r="AN917" s="43"/>
      <c r="AO917" s="64"/>
      <c r="AP917" s="202"/>
      <c r="AQ917" s="202"/>
      <c r="AR917" s="64"/>
    </row>
    <row r="918" spans="1:44" ht="15.75" customHeight="1" x14ac:dyDescent="0.2">
      <c r="A918" s="43"/>
      <c r="B918" s="43"/>
      <c r="C918" s="43"/>
      <c r="D918" s="43"/>
      <c r="E918" s="43"/>
      <c r="F918" s="43"/>
      <c r="G918" s="194"/>
      <c r="H918" s="194"/>
      <c r="I918" s="194"/>
      <c r="J918" s="196"/>
      <c r="K918" s="196"/>
      <c r="L918" s="196"/>
      <c r="M918" s="196"/>
      <c r="N918" s="196"/>
      <c r="O918" s="197"/>
      <c r="P918" s="197"/>
      <c r="Q918" s="197"/>
      <c r="R918" s="197"/>
      <c r="S918" s="197"/>
      <c r="T918" s="197"/>
      <c r="U918" s="198"/>
      <c r="V918" s="257"/>
      <c r="W918" s="200"/>
      <c r="X918" s="200"/>
      <c r="Y918" s="43"/>
      <c r="Z918" s="199"/>
      <c r="AA918" s="199"/>
      <c r="AB918" s="199"/>
      <c r="AC918" s="199"/>
      <c r="AD918" s="199"/>
      <c r="AE918" s="43"/>
      <c r="AF918" s="199"/>
      <c r="AG918" s="196"/>
      <c r="AH918" s="201"/>
      <c r="AI918" s="201"/>
      <c r="AJ918" s="201"/>
      <c r="AK918" s="43"/>
      <c r="AL918" s="196"/>
      <c r="AM918" s="43"/>
      <c r="AN918" s="43"/>
      <c r="AO918" s="64"/>
      <c r="AP918" s="202"/>
      <c r="AQ918" s="202"/>
      <c r="AR918" s="64"/>
    </row>
    <row r="919" spans="1:44" ht="15.75" customHeight="1" x14ac:dyDescent="0.2">
      <c r="A919" s="43"/>
      <c r="B919" s="43"/>
      <c r="C919" s="43"/>
      <c r="D919" s="43"/>
      <c r="E919" s="43"/>
      <c r="F919" s="43"/>
      <c r="G919" s="194"/>
      <c r="H919" s="194"/>
      <c r="I919" s="194"/>
      <c r="J919" s="196"/>
      <c r="K919" s="196"/>
      <c r="L919" s="196"/>
      <c r="M919" s="196"/>
      <c r="N919" s="196"/>
      <c r="O919" s="197"/>
      <c r="P919" s="197"/>
      <c r="Q919" s="197"/>
      <c r="R919" s="197"/>
      <c r="S919" s="197"/>
      <c r="T919" s="197"/>
      <c r="U919" s="198"/>
      <c r="V919" s="257"/>
      <c r="W919" s="200"/>
      <c r="X919" s="200"/>
      <c r="Y919" s="43"/>
      <c r="Z919" s="199"/>
      <c r="AA919" s="199"/>
      <c r="AB919" s="199"/>
      <c r="AC919" s="199"/>
      <c r="AD919" s="199"/>
      <c r="AE919" s="43"/>
      <c r="AF919" s="199"/>
      <c r="AG919" s="196"/>
      <c r="AH919" s="201"/>
      <c r="AI919" s="201"/>
      <c r="AJ919" s="201"/>
      <c r="AK919" s="43"/>
      <c r="AL919" s="196"/>
      <c r="AM919" s="43"/>
      <c r="AN919" s="43"/>
      <c r="AO919" s="64"/>
      <c r="AP919" s="202"/>
      <c r="AQ919" s="202"/>
      <c r="AR919" s="64"/>
    </row>
    <row r="920" spans="1:44" ht="15.75" customHeight="1" x14ac:dyDescent="0.2">
      <c r="A920" s="43"/>
      <c r="B920" s="43"/>
      <c r="C920" s="43"/>
      <c r="D920" s="43"/>
      <c r="E920" s="43"/>
      <c r="F920" s="43"/>
      <c r="G920" s="194"/>
      <c r="H920" s="194"/>
      <c r="I920" s="194"/>
      <c r="J920" s="196"/>
      <c r="K920" s="196"/>
      <c r="L920" s="196"/>
      <c r="M920" s="196"/>
      <c r="N920" s="196"/>
      <c r="O920" s="197"/>
      <c r="P920" s="197"/>
      <c r="Q920" s="197"/>
      <c r="R920" s="197"/>
      <c r="S920" s="197"/>
      <c r="T920" s="197"/>
      <c r="U920" s="198"/>
      <c r="V920" s="257"/>
      <c r="W920" s="200"/>
      <c r="X920" s="200"/>
      <c r="Y920" s="43"/>
      <c r="Z920" s="199"/>
      <c r="AA920" s="199"/>
      <c r="AB920" s="199"/>
      <c r="AC920" s="199"/>
      <c r="AD920" s="199"/>
      <c r="AE920" s="43"/>
      <c r="AF920" s="199"/>
      <c r="AG920" s="196"/>
      <c r="AH920" s="201"/>
      <c r="AI920" s="201"/>
      <c r="AJ920" s="201"/>
      <c r="AK920" s="43"/>
      <c r="AL920" s="196"/>
      <c r="AM920" s="43"/>
      <c r="AN920" s="43"/>
      <c r="AO920" s="64"/>
      <c r="AP920" s="202"/>
      <c r="AQ920" s="202"/>
      <c r="AR920" s="64"/>
    </row>
    <row r="921" spans="1:44" ht="15.75" customHeight="1" x14ac:dyDescent="0.2">
      <c r="A921" s="43"/>
      <c r="B921" s="43"/>
      <c r="C921" s="43"/>
      <c r="D921" s="43"/>
      <c r="E921" s="43"/>
      <c r="F921" s="43"/>
      <c r="G921" s="194"/>
      <c r="H921" s="194"/>
      <c r="I921" s="194"/>
      <c r="J921" s="196"/>
      <c r="K921" s="196"/>
      <c r="L921" s="196"/>
      <c r="M921" s="196"/>
      <c r="N921" s="196"/>
      <c r="O921" s="197"/>
      <c r="P921" s="197"/>
      <c r="Q921" s="197"/>
      <c r="R921" s="197"/>
      <c r="S921" s="197"/>
      <c r="T921" s="197"/>
      <c r="U921" s="198"/>
      <c r="V921" s="257"/>
      <c r="W921" s="200"/>
      <c r="X921" s="200"/>
      <c r="Y921" s="43"/>
      <c r="Z921" s="199"/>
      <c r="AA921" s="199"/>
      <c r="AB921" s="199"/>
      <c r="AC921" s="199"/>
      <c r="AD921" s="199"/>
      <c r="AE921" s="43"/>
      <c r="AF921" s="199"/>
      <c r="AG921" s="196"/>
      <c r="AH921" s="201"/>
      <c r="AI921" s="201"/>
      <c r="AJ921" s="201"/>
      <c r="AK921" s="43"/>
      <c r="AL921" s="196"/>
      <c r="AM921" s="43"/>
      <c r="AN921" s="43"/>
      <c r="AO921" s="64"/>
      <c r="AP921" s="202"/>
      <c r="AQ921" s="202"/>
      <c r="AR921" s="64"/>
    </row>
    <row r="922" spans="1:44" ht="15.75" customHeight="1" x14ac:dyDescent="0.2">
      <c r="A922" s="43"/>
      <c r="B922" s="43"/>
      <c r="C922" s="43"/>
      <c r="D922" s="43"/>
      <c r="E922" s="43"/>
      <c r="F922" s="43"/>
      <c r="G922" s="194"/>
      <c r="H922" s="194"/>
      <c r="I922" s="194"/>
      <c r="J922" s="196"/>
      <c r="K922" s="196"/>
      <c r="L922" s="196"/>
      <c r="M922" s="196"/>
      <c r="N922" s="196"/>
      <c r="O922" s="197"/>
      <c r="P922" s="197"/>
      <c r="Q922" s="197"/>
      <c r="R922" s="197"/>
      <c r="S922" s="197"/>
      <c r="T922" s="197"/>
      <c r="U922" s="198"/>
      <c r="V922" s="257"/>
      <c r="W922" s="200"/>
      <c r="X922" s="200"/>
      <c r="Y922" s="43"/>
      <c r="Z922" s="199"/>
      <c r="AA922" s="199"/>
      <c r="AB922" s="199"/>
      <c r="AC922" s="199"/>
      <c r="AD922" s="199"/>
      <c r="AE922" s="43"/>
      <c r="AF922" s="199"/>
      <c r="AG922" s="196"/>
      <c r="AH922" s="201"/>
      <c r="AI922" s="201"/>
      <c r="AJ922" s="201"/>
      <c r="AK922" s="43"/>
      <c r="AL922" s="196"/>
      <c r="AM922" s="43"/>
      <c r="AN922" s="43"/>
      <c r="AO922" s="64"/>
      <c r="AP922" s="202"/>
      <c r="AQ922" s="202"/>
      <c r="AR922" s="64"/>
    </row>
    <row r="923" spans="1:44" ht="15.75" customHeight="1" x14ac:dyDescent="0.2">
      <c r="A923" s="43"/>
      <c r="B923" s="43"/>
      <c r="C923" s="43"/>
      <c r="D923" s="43"/>
      <c r="E923" s="43"/>
      <c r="F923" s="43"/>
      <c r="G923" s="194"/>
      <c r="H923" s="194"/>
      <c r="I923" s="194"/>
      <c r="J923" s="196"/>
      <c r="K923" s="196"/>
      <c r="L923" s="196"/>
      <c r="M923" s="196"/>
      <c r="N923" s="196"/>
      <c r="O923" s="197"/>
      <c r="P923" s="197"/>
      <c r="Q923" s="197"/>
      <c r="R923" s="197"/>
      <c r="S923" s="197"/>
      <c r="T923" s="197"/>
      <c r="U923" s="198"/>
      <c r="V923" s="257"/>
      <c r="W923" s="200"/>
      <c r="X923" s="200"/>
      <c r="Y923" s="43"/>
      <c r="Z923" s="199"/>
      <c r="AA923" s="199"/>
      <c r="AB923" s="199"/>
      <c r="AC923" s="199"/>
      <c r="AD923" s="199"/>
      <c r="AE923" s="43"/>
      <c r="AF923" s="199"/>
      <c r="AG923" s="196"/>
      <c r="AH923" s="201"/>
      <c r="AI923" s="201"/>
      <c r="AJ923" s="201"/>
      <c r="AK923" s="43"/>
      <c r="AL923" s="196"/>
      <c r="AM923" s="43"/>
      <c r="AN923" s="43"/>
      <c r="AO923" s="64"/>
      <c r="AP923" s="202"/>
      <c r="AQ923" s="202"/>
      <c r="AR923" s="64"/>
    </row>
    <row r="924" spans="1:44" ht="15.75" customHeight="1" x14ac:dyDescent="0.2">
      <c r="A924" s="43"/>
      <c r="B924" s="43"/>
      <c r="C924" s="43"/>
      <c r="D924" s="43"/>
      <c r="E924" s="43"/>
      <c r="F924" s="43"/>
      <c r="G924" s="194"/>
      <c r="H924" s="194"/>
      <c r="I924" s="194"/>
      <c r="J924" s="196"/>
      <c r="K924" s="196"/>
      <c r="L924" s="196"/>
      <c r="M924" s="196"/>
      <c r="N924" s="196"/>
      <c r="O924" s="197"/>
      <c r="P924" s="197"/>
      <c r="Q924" s="197"/>
      <c r="R924" s="197"/>
      <c r="S924" s="197"/>
      <c r="T924" s="197"/>
      <c r="U924" s="198"/>
      <c r="V924" s="257"/>
      <c r="W924" s="200"/>
      <c r="X924" s="200"/>
      <c r="Y924" s="43"/>
      <c r="Z924" s="199"/>
      <c r="AA924" s="199"/>
      <c r="AB924" s="199"/>
      <c r="AC924" s="199"/>
      <c r="AD924" s="199"/>
      <c r="AE924" s="43"/>
      <c r="AF924" s="199"/>
      <c r="AG924" s="196"/>
      <c r="AH924" s="201"/>
      <c r="AI924" s="201"/>
      <c r="AJ924" s="201"/>
      <c r="AK924" s="43"/>
      <c r="AL924" s="196"/>
      <c r="AM924" s="43"/>
      <c r="AN924" s="43"/>
      <c r="AO924" s="64"/>
      <c r="AP924" s="202"/>
      <c r="AQ924" s="202"/>
      <c r="AR924" s="64"/>
    </row>
    <row r="925" spans="1:44" ht="15.75" customHeight="1" x14ac:dyDescent="0.2">
      <c r="A925" s="43"/>
      <c r="B925" s="43"/>
      <c r="C925" s="43"/>
      <c r="D925" s="43"/>
      <c r="E925" s="43"/>
      <c r="F925" s="43"/>
      <c r="G925" s="194"/>
      <c r="H925" s="194"/>
      <c r="I925" s="194"/>
      <c r="J925" s="196"/>
      <c r="K925" s="196"/>
      <c r="L925" s="196"/>
      <c r="M925" s="196"/>
      <c r="N925" s="196"/>
      <c r="O925" s="197"/>
      <c r="P925" s="197"/>
      <c r="Q925" s="197"/>
      <c r="R925" s="197"/>
      <c r="S925" s="197"/>
      <c r="T925" s="197"/>
      <c r="U925" s="198"/>
      <c r="V925" s="257"/>
      <c r="W925" s="200"/>
      <c r="X925" s="200"/>
      <c r="Y925" s="43"/>
      <c r="Z925" s="199"/>
      <c r="AA925" s="199"/>
      <c r="AB925" s="199"/>
      <c r="AC925" s="199"/>
      <c r="AD925" s="199"/>
      <c r="AE925" s="43"/>
      <c r="AF925" s="199"/>
      <c r="AG925" s="196"/>
      <c r="AH925" s="201"/>
      <c r="AI925" s="201"/>
      <c r="AJ925" s="201"/>
      <c r="AK925" s="43"/>
      <c r="AL925" s="196"/>
      <c r="AM925" s="43"/>
      <c r="AN925" s="43"/>
      <c r="AO925" s="64"/>
      <c r="AP925" s="202"/>
      <c r="AQ925" s="202"/>
      <c r="AR925" s="64"/>
    </row>
    <row r="926" spans="1:44" ht="15.75" customHeight="1" x14ac:dyDescent="0.2">
      <c r="A926" s="43"/>
      <c r="B926" s="43"/>
      <c r="C926" s="43"/>
      <c r="D926" s="43"/>
      <c r="E926" s="43"/>
      <c r="F926" s="43"/>
      <c r="G926" s="194"/>
      <c r="H926" s="194"/>
      <c r="I926" s="194"/>
      <c r="J926" s="196"/>
      <c r="K926" s="196"/>
      <c r="L926" s="196"/>
      <c r="M926" s="196"/>
      <c r="N926" s="196"/>
      <c r="O926" s="197"/>
      <c r="P926" s="197"/>
      <c r="Q926" s="197"/>
      <c r="R926" s="197"/>
      <c r="S926" s="197"/>
      <c r="T926" s="197"/>
      <c r="U926" s="198"/>
      <c r="V926" s="257"/>
      <c r="W926" s="200"/>
      <c r="X926" s="200"/>
      <c r="Y926" s="43"/>
      <c r="Z926" s="199"/>
      <c r="AA926" s="199"/>
      <c r="AB926" s="199"/>
      <c r="AC926" s="199"/>
      <c r="AD926" s="199"/>
      <c r="AE926" s="43"/>
      <c r="AF926" s="199"/>
      <c r="AG926" s="196"/>
      <c r="AH926" s="201"/>
      <c r="AI926" s="201"/>
      <c r="AJ926" s="201"/>
      <c r="AK926" s="43"/>
      <c r="AL926" s="196"/>
      <c r="AM926" s="43"/>
      <c r="AN926" s="43"/>
      <c r="AO926" s="64"/>
      <c r="AP926" s="202"/>
      <c r="AQ926" s="202"/>
      <c r="AR926" s="64"/>
    </row>
    <row r="927" spans="1:44" ht="15.75" customHeight="1" x14ac:dyDescent="0.2">
      <c r="A927" s="43"/>
      <c r="B927" s="43"/>
      <c r="C927" s="43"/>
      <c r="D927" s="43"/>
      <c r="E927" s="43"/>
      <c r="F927" s="43"/>
      <c r="G927" s="194"/>
      <c r="H927" s="194"/>
      <c r="I927" s="194"/>
      <c r="J927" s="196"/>
      <c r="K927" s="196"/>
      <c r="L927" s="196"/>
      <c r="M927" s="196"/>
      <c r="N927" s="196"/>
      <c r="O927" s="197"/>
      <c r="P927" s="197"/>
      <c r="Q927" s="197"/>
      <c r="R927" s="197"/>
      <c r="S927" s="197"/>
      <c r="T927" s="197"/>
      <c r="U927" s="198"/>
      <c r="V927" s="257"/>
      <c r="W927" s="200"/>
      <c r="X927" s="200"/>
      <c r="Y927" s="43"/>
      <c r="Z927" s="199"/>
      <c r="AA927" s="199"/>
      <c r="AB927" s="199"/>
      <c r="AC927" s="199"/>
      <c r="AD927" s="199"/>
      <c r="AE927" s="43"/>
      <c r="AF927" s="199"/>
      <c r="AG927" s="196"/>
      <c r="AH927" s="201"/>
      <c r="AI927" s="201"/>
      <c r="AJ927" s="201"/>
      <c r="AK927" s="43"/>
      <c r="AL927" s="196"/>
      <c r="AM927" s="43"/>
      <c r="AN927" s="43"/>
      <c r="AO927" s="64"/>
      <c r="AP927" s="202"/>
      <c r="AQ927" s="202"/>
      <c r="AR927" s="64"/>
    </row>
    <row r="928" spans="1:44" ht="15.75" customHeight="1" x14ac:dyDescent="0.2">
      <c r="A928" s="43"/>
      <c r="B928" s="43"/>
      <c r="C928" s="43"/>
      <c r="D928" s="43"/>
      <c r="E928" s="43"/>
      <c r="F928" s="43"/>
      <c r="G928" s="194"/>
      <c r="H928" s="194"/>
      <c r="I928" s="194"/>
      <c r="J928" s="196"/>
      <c r="K928" s="196"/>
      <c r="L928" s="196"/>
      <c r="M928" s="196"/>
      <c r="N928" s="196"/>
      <c r="O928" s="197"/>
      <c r="P928" s="197"/>
      <c r="Q928" s="197"/>
      <c r="R928" s="197"/>
      <c r="S928" s="197"/>
      <c r="T928" s="197"/>
      <c r="U928" s="198"/>
      <c r="V928" s="257"/>
      <c r="W928" s="200"/>
      <c r="X928" s="200"/>
      <c r="Y928" s="43"/>
      <c r="Z928" s="199"/>
      <c r="AA928" s="199"/>
      <c r="AB928" s="199"/>
      <c r="AC928" s="199"/>
      <c r="AD928" s="199"/>
      <c r="AE928" s="43"/>
      <c r="AF928" s="199"/>
      <c r="AG928" s="196"/>
      <c r="AH928" s="201"/>
      <c r="AI928" s="201"/>
      <c r="AJ928" s="201"/>
      <c r="AK928" s="43"/>
      <c r="AL928" s="196"/>
      <c r="AM928" s="43"/>
      <c r="AN928" s="43"/>
      <c r="AO928" s="64"/>
      <c r="AP928" s="202"/>
      <c r="AQ928" s="202"/>
      <c r="AR928" s="64"/>
    </row>
    <row r="929" spans="1:44" ht="15.75" customHeight="1" x14ac:dyDescent="0.2">
      <c r="A929" s="43"/>
      <c r="B929" s="43"/>
      <c r="C929" s="43"/>
      <c r="D929" s="43"/>
      <c r="E929" s="43"/>
      <c r="F929" s="43"/>
      <c r="G929" s="194"/>
      <c r="H929" s="194"/>
      <c r="I929" s="194"/>
      <c r="J929" s="196"/>
      <c r="K929" s="196"/>
      <c r="L929" s="196"/>
      <c r="M929" s="196"/>
      <c r="N929" s="196"/>
      <c r="O929" s="197"/>
      <c r="P929" s="197"/>
      <c r="Q929" s="197"/>
      <c r="R929" s="197"/>
      <c r="S929" s="197"/>
      <c r="T929" s="197"/>
      <c r="U929" s="198"/>
      <c r="V929" s="257"/>
      <c r="W929" s="200"/>
      <c r="X929" s="200"/>
      <c r="Y929" s="43"/>
      <c r="Z929" s="199"/>
      <c r="AA929" s="199"/>
      <c r="AB929" s="199"/>
      <c r="AC929" s="199"/>
      <c r="AD929" s="199"/>
      <c r="AE929" s="43"/>
      <c r="AF929" s="199"/>
      <c r="AG929" s="196"/>
      <c r="AH929" s="201"/>
      <c r="AI929" s="201"/>
      <c r="AJ929" s="201"/>
      <c r="AK929" s="43"/>
      <c r="AL929" s="196"/>
      <c r="AM929" s="43"/>
      <c r="AN929" s="43"/>
      <c r="AO929" s="64"/>
      <c r="AP929" s="202"/>
      <c r="AQ929" s="202"/>
      <c r="AR929" s="64"/>
    </row>
    <row r="930" spans="1:44" ht="15.75" customHeight="1" x14ac:dyDescent="0.2">
      <c r="A930" s="43"/>
      <c r="B930" s="43"/>
      <c r="C930" s="43"/>
      <c r="D930" s="43"/>
      <c r="E930" s="43"/>
      <c r="F930" s="43"/>
      <c r="G930" s="194"/>
      <c r="H930" s="194"/>
      <c r="I930" s="194"/>
      <c r="J930" s="196"/>
      <c r="K930" s="196"/>
      <c r="L930" s="196"/>
      <c r="M930" s="196"/>
      <c r="N930" s="196"/>
      <c r="O930" s="197"/>
      <c r="P930" s="197"/>
      <c r="Q930" s="197"/>
      <c r="R930" s="197"/>
      <c r="S930" s="197"/>
      <c r="T930" s="197"/>
      <c r="U930" s="198"/>
      <c r="V930" s="257"/>
      <c r="W930" s="200"/>
      <c r="X930" s="200"/>
      <c r="Y930" s="43"/>
      <c r="Z930" s="199"/>
      <c r="AA930" s="199"/>
      <c r="AB930" s="199"/>
      <c r="AC930" s="199"/>
      <c r="AD930" s="199"/>
      <c r="AE930" s="43"/>
      <c r="AF930" s="199"/>
      <c r="AG930" s="196"/>
      <c r="AH930" s="201"/>
      <c r="AI930" s="201"/>
      <c r="AJ930" s="201"/>
      <c r="AK930" s="43"/>
      <c r="AL930" s="196"/>
      <c r="AM930" s="43"/>
      <c r="AN930" s="43"/>
      <c r="AO930" s="64"/>
      <c r="AP930" s="202"/>
      <c r="AQ930" s="202"/>
      <c r="AR930" s="64"/>
    </row>
    <row r="931" spans="1:44" ht="15.75" customHeight="1" x14ac:dyDescent="0.2">
      <c r="A931" s="43"/>
      <c r="B931" s="43"/>
      <c r="C931" s="43"/>
      <c r="D931" s="43"/>
      <c r="E931" s="43"/>
      <c r="F931" s="43"/>
      <c r="G931" s="194"/>
      <c r="H931" s="194"/>
      <c r="I931" s="194"/>
      <c r="J931" s="196"/>
      <c r="K931" s="196"/>
      <c r="L931" s="196"/>
      <c r="M931" s="196"/>
      <c r="N931" s="196"/>
      <c r="O931" s="197"/>
      <c r="P931" s="197"/>
      <c r="Q931" s="197"/>
      <c r="R931" s="197"/>
      <c r="S931" s="197"/>
      <c r="T931" s="197"/>
      <c r="U931" s="198"/>
      <c r="V931" s="257"/>
      <c r="W931" s="200"/>
      <c r="X931" s="200"/>
      <c r="Y931" s="43"/>
      <c r="Z931" s="199"/>
      <c r="AA931" s="199"/>
      <c r="AB931" s="199"/>
      <c r="AC931" s="199"/>
      <c r="AD931" s="199"/>
      <c r="AE931" s="43"/>
      <c r="AF931" s="199"/>
      <c r="AG931" s="196"/>
      <c r="AH931" s="201"/>
      <c r="AI931" s="201"/>
      <c r="AJ931" s="201"/>
      <c r="AK931" s="43"/>
      <c r="AL931" s="196"/>
      <c r="AM931" s="43"/>
      <c r="AN931" s="43"/>
      <c r="AO931" s="64"/>
      <c r="AP931" s="202"/>
      <c r="AQ931" s="202"/>
      <c r="AR931" s="64"/>
    </row>
    <row r="932" spans="1:44" ht="15.75" customHeight="1" x14ac:dyDescent="0.2">
      <c r="A932" s="43"/>
      <c r="B932" s="43"/>
      <c r="C932" s="43"/>
      <c r="D932" s="43"/>
      <c r="E932" s="43"/>
      <c r="F932" s="43"/>
      <c r="G932" s="194"/>
      <c r="H932" s="194"/>
      <c r="I932" s="194"/>
      <c r="J932" s="196"/>
      <c r="K932" s="196"/>
      <c r="L932" s="196"/>
      <c r="M932" s="196"/>
      <c r="N932" s="196"/>
      <c r="O932" s="197"/>
      <c r="P932" s="197"/>
      <c r="Q932" s="197"/>
      <c r="R932" s="197"/>
      <c r="S932" s="197"/>
      <c r="T932" s="197"/>
      <c r="U932" s="198"/>
      <c r="V932" s="257"/>
      <c r="W932" s="200"/>
      <c r="X932" s="200"/>
      <c r="Y932" s="43"/>
      <c r="Z932" s="199"/>
      <c r="AA932" s="199"/>
      <c r="AB932" s="199"/>
      <c r="AC932" s="199"/>
      <c r="AD932" s="199"/>
      <c r="AE932" s="43"/>
      <c r="AF932" s="199"/>
      <c r="AG932" s="196"/>
      <c r="AH932" s="201"/>
      <c r="AI932" s="201"/>
      <c r="AJ932" s="201"/>
      <c r="AK932" s="43"/>
      <c r="AL932" s="196"/>
      <c r="AM932" s="43"/>
      <c r="AN932" s="43"/>
      <c r="AO932" s="64"/>
      <c r="AP932" s="202"/>
      <c r="AQ932" s="202"/>
      <c r="AR932" s="64"/>
    </row>
    <row r="933" spans="1:44" ht="15.75" customHeight="1" x14ac:dyDescent="0.2">
      <c r="A933" s="43"/>
      <c r="B933" s="43"/>
      <c r="C933" s="43"/>
      <c r="D933" s="43"/>
      <c r="E933" s="43"/>
      <c r="F933" s="43"/>
      <c r="G933" s="194"/>
      <c r="H933" s="194"/>
      <c r="I933" s="194"/>
      <c r="J933" s="196"/>
      <c r="K933" s="196"/>
      <c r="L933" s="196"/>
      <c r="M933" s="196"/>
      <c r="N933" s="196"/>
      <c r="O933" s="197"/>
      <c r="P933" s="197"/>
      <c r="Q933" s="197"/>
      <c r="R933" s="197"/>
      <c r="S933" s="197"/>
      <c r="T933" s="197"/>
      <c r="U933" s="198"/>
      <c r="V933" s="257"/>
      <c r="W933" s="200"/>
      <c r="X933" s="200"/>
      <c r="Y933" s="43"/>
      <c r="Z933" s="199"/>
      <c r="AA933" s="199"/>
      <c r="AB933" s="199"/>
      <c r="AC933" s="199"/>
      <c r="AD933" s="199"/>
      <c r="AE933" s="43"/>
      <c r="AF933" s="199"/>
      <c r="AG933" s="196"/>
      <c r="AH933" s="201"/>
      <c r="AI933" s="201"/>
      <c r="AJ933" s="201"/>
      <c r="AK933" s="43"/>
      <c r="AL933" s="196"/>
      <c r="AM933" s="43"/>
      <c r="AN933" s="43"/>
      <c r="AO933" s="64"/>
      <c r="AP933" s="202"/>
      <c r="AQ933" s="202"/>
      <c r="AR933" s="64"/>
    </row>
    <row r="934" spans="1:44" ht="15.75" customHeight="1" x14ac:dyDescent="0.2">
      <c r="A934" s="43"/>
      <c r="B934" s="43"/>
      <c r="C934" s="43"/>
      <c r="D934" s="43"/>
      <c r="E934" s="43"/>
      <c r="F934" s="43"/>
      <c r="G934" s="194"/>
      <c r="H934" s="194"/>
      <c r="I934" s="194"/>
      <c r="J934" s="196"/>
      <c r="K934" s="196"/>
      <c r="L934" s="196"/>
      <c r="M934" s="196"/>
      <c r="N934" s="196"/>
      <c r="O934" s="197"/>
      <c r="P934" s="197"/>
      <c r="Q934" s="197"/>
      <c r="R934" s="197"/>
      <c r="S934" s="197"/>
      <c r="T934" s="197"/>
      <c r="U934" s="198"/>
      <c r="V934" s="257"/>
      <c r="W934" s="200"/>
      <c r="X934" s="200"/>
      <c r="Y934" s="43"/>
      <c r="Z934" s="199"/>
      <c r="AA934" s="199"/>
      <c r="AB934" s="199"/>
      <c r="AC934" s="199"/>
      <c r="AD934" s="199"/>
      <c r="AE934" s="43"/>
      <c r="AF934" s="199"/>
      <c r="AG934" s="196"/>
      <c r="AH934" s="201"/>
      <c r="AI934" s="201"/>
      <c r="AJ934" s="201"/>
      <c r="AK934" s="43"/>
      <c r="AL934" s="196"/>
      <c r="AM934" s="43"/>
      <c r="AN934" s="43"/>
      <c r="AO934" s="64"/>
      <c r="AP934" s="202"/>
      <c r="AQ934" s="202"/>
      <c r="AR934" s="64"/>
    </row>
    <row r="935" spans="1:44" ht="15.75" customHeight="1" x14ac:dyDescent="0.2">
      <c r="A935" s="43"/>
      <c r="B935" s="43"/>
      <c r="C935" s="43"/>
      <c r="D935" s="43"/>
      <c r="E935" s="43"/>
      <c r="F935" s="43"/>
      <c r="G935" s="194"/>
      <c r="H935" s="194"/>
      <c r="I935" s="194"/>
      <c r="J935" s="196"/>
      <c r="K935" s="196"/>
      <c r="L935" s="196"/>
      <c r="M935" s="196"/>
      <c r="N935" s="196"/>
      <c r="O935" s="197"/>
      <c r="P935" s="197"/>
      <c r="Q935" s="197"/>
      <c r="R935" s="197"/>
      <c r="S935" s="197"/>
      <c r="T935" s="197"/>
      <c r="U935" s="198"/>
      <c r="V935" s="257"/>
      <c r="W935" s="200"/>
      <c r="X935" s="200"/>
      <c r="Y935" s="43"/>
      <c r="Z935" s="199"/>
      <c r="AA935" s="199"/>
      <c r="AB935" s="199"/>
      <c r="AC935" s="199"/>
      <c r="AD935" s="199"/>
      <c r="AE935" s="43"/>
      <c r="AF935" s="199"/>
      <c r="AG935" s="196"/>
      <c r="AH935" s="201"/>
      <c r="AI935" s="201"/>
      <c r="AJ935" s="201"/>
      <c r="AK935" s="43"/>
      <c r="AL935" s="196"/>
      <c r="AM935" s="43"/>
      <c r="AN935" s="43"/>
      <c r="AO935" s="64"/>
      <c r="AP935" s="202"/>
      <c r="AQ935" s="202"/>
      <c r="AR935" s="64"/>
    </row>
    <row r="936" spans="1:44" ht="15.75" customHeight="1" x14ac:dyDescent="0.2">
      <c r="A936" s="43"/>
      <c r="B936" s="43"/>
      <c r="C936" s="43"/>
      <c r="D936" s="43"/>
      <c r="E936" s="43"/>
      <c r="F936" s="43"/>
      <c r="G936" s="194"/>
      <c r="H936" s="194"/>
      <c r="I936" s="194"/>
      <c r="J936" s="196"/>
      <c r="K936" s="196"/>
      <c r="L936" s="196"/>
      <c r="M936" s="196"/>
      <c r="N936" s="196"/>
      <c r="O936" s="197"/>
      <c r="P936" s="197"/>
      <c r="Q936" s="197"/>
      <c r="R936" s="197"/>
      <c r="S936" s="197"/>
      <c r="T936" s="197"/>
      <c r="U936" s="198"/>
      <c r="V936" s="257"/>
      <c r="W936" s="200"/>
      <c r="X936" s="200"/>
      <c r="Y936" s="43"/>
      <c r="Z936" s="199"/>
      <c r="AA936" s="199"/>
      <c r="AB936" s="199"/>
      <c r="AC936" s="199"/>
      <c r="AD936" s="199"/>
      <c r="AE936" s="43"/>
      <c r="AF936" s="199"/>
      <c r="AG936" s="196"/>
      <c r="AH936" s="201"/>
      <c r="AI936" s="201"/>
      <c r="AJ936" s="201"/>
      <c r="AK936" s="43"/>
      <c r="AL936" s="196"/>
      <c r="AM936" s="43"/>
      <c r="AN936" s="43"/>
      <c r="AO936" s="64"/>
      <c r="AP936" s="202"/>
      <c r="AQ936" s="202"/>
      <c r="AR936" s="64"/>
    </row>
    <row r="937" spans="1:44" ht="15.75" customHeight="1" x14ac:dyDescent="0.2">
      <c r="A937" s="43"/>
      <c r="B937" s="43"/>
      <c r="C937" s="43"/>
      <c r="D937" s="43"/>
      <c r="E937" s="43"/>
      <c r="F937" s="43"/>
      <c r="G937" s="194"/>
      <c r="H937" s="194"/>
      <c r="I937" s="194"/>
      <c r="J937" s="196"/>
      <c r="K937" s="196"/>
      <c r="L937" s="196"/>
      <c r="M937" s="196"/>
      <c r="N937" s="196"/>
      <c r="O937" s="197"/>
      <c r="P937" s="197"/>
      <c r="Q937" s="197"/>
      <c r="R937" s="197"/>
      <c r="S937" s="197"/>
      <c r="T937" s="197"/>
      <c r="U937" s="198"/>
      <c r="V937" s="257"/>
      <c r="W937" s="200"/>
      <c r="X937" s="200"/>
      <c r="Y937" s="43"/>
      <c r="Z937" s="199"/>
      <c r="AA937" s="199"/>
      <c r="AB937" s="199"/>
      <c r="AC937" s="199"/>
      <c r="AD937" s="199"/>
      <c r="AE937" s="43"/>
      <c r="AF937" s="199"/>
      <c r="AG937" s="196"/>
      <c r="AH937" s="201"/>
      <c r="AI937" s="201"/>
      <c r="AJ937" s="201"/>
      <c r="AK937" s="43"/>
      <c r="AL937" s="196"/>
      <c r="AM937" s="43"/>
      <c r="AN937" s="43"/>
      <c r="AO937" s="64"/>
      <c r="AP937" s="202"/>
      <c r="AQ937" s="202"/>
      <c r="AR937" s="64"/>
    </row>
    <row r="938" spans="1:44" ht="15.75" customHeight="1" x14ac:dyDescent="0.2">
      <c r="A938" s="43"/>
      <c r="B938" s="43"/>
      <c r="C938" s="43"/>
      <c r="D938" s="43"/>
      <c r="E938" s="43"/>
      <c r="F938" s="43"/>
      <c r="G938" s="194"/>
      <c r="H938" s="194"/>
      <c r="I938" s="194"/>
      <c r="J938" s="196"/>
      <c r="K938" s="196"/>
      <c r="L938" s="196"/>
      <c r="M938" s="196"/>
      <c r="N938" s="196"/>
      <c r="O938" s="197"/>
      <c r="P938" s="197"/>
      <c r="Q938" s="197"/>
      <c r="R938" s="197"/>
      <c r="S938" s="197"/>
      <c r="T938" s="197"/>
      <c r="U938" s="198"/>
      <c r="V938" s="257"/>
      <c r="W938" s="200"/>
      <c r="X938" s="200"/>
      <c r="Y938" s="43"/>
      <c r="Z938" s="199"/>
      <c r="AA938" s="199"/>
      <c r="AB938" s="199"/>
      <c r="AC938" s="199"/>
      <c r="AD938" s="199"/>
      <c r="AE938" s="43"/>
      <c r="AF938" s="199"/>
      <c r="AG938" s="196"/>
      <c r="AH938" s="201"/>
      <c r="AI938" s="201"/>
      <c r="AJ938" s="201"/>
      <c r="AK938" s="43"/>
      <c r="AL938" s="196"/>
      <c r="AM938" s="43"/>
      <c r="AN938" s="43"/>
      <c r="AO938" s="64"/>
      <c r="AP938" s="202"/>
      <c r="AQ938" s="202"/>
      <c r="AR938" s="64"/>
    </row>
    <row r="939" spans="1:44" ht="15.75" customHeight="1" x14ac:dyDescent="0.2">
      <c r="A939" s="43"/>
      <c r="B939" s="43"/>
      <c r="C939" s="43"/>
      <c r="D939" s="43"/>
      <c r="E939" s="43"/>
      <c r="F939" s="43"/>
      <c r="G939" s="194"/>
      <c r="H939" s="194"/>
      <c r="I939" s="194"/>
      <c r="J939" s="196"/>
      <c r="K939" s="196"/>
      <c r="L939" s="196"/>
      <c r="M939" s="196"/>
      <c r="N939" s="196"/>
      <c r="O939" s="197"/>
      <c r="P939" s="197"/>
      <c r="Q939" s="197"/>
      <c r="R939" s="197"/>
      <c r="S939" s="197"/>
      <c r="T939" s="197"/>
      <c r="U939" s="198"/>
      <c r="V939" s="257"/>
      <c r="W939" s="200"/>
      <c r="X939" s="200"/>
      <c r="Y939" s="43"/>
      <c r="Z939" s="199"/>
      <c r="AA939" s="199"/>
      <c r="AB939" s="199"/>
      <c r="AC939" s="199"/>
      <c r="AD939" s="199"/>
      <c r="AE939" s="43"/>
      <c r="AF939" s="199"/>
      <c r="AG939" s="196"/>
      <c r="AH939" s="201"/>
      <c r="AI939" s="201"/>
      <c r="AJ939" s="201"/>
      <c r="AK939" s="43"/>
      <c r="AL939" s="196"/>
      <c r="AM939" s="43"/>
      <c r="AN939" s="43"/>
      <c r="AO939" s="64"/>
      <c r="AP939" s="202"/>
      <c r="AQ939" s="202"/>
      <c r="AR939" s="64"/>
    </row>
    <row r="940" spans="1:44" ht="15.75" customHeight="1" x14ac:dyDescent="0.2">
      <c r="A940" s="43"/>
      <c r="B940" s="43"/>
      <c r="C940" s="43"/>
      <c r="D940" s="43"/>
      <c r="E940" s="43"/>
      <c r="F940" s="43"/>
      <c r="G940" s="194"/>
      <c r="H940" s="194"/>
      <c r="I940" s="194"/>
      <c r="J940" s="196"/>
      <c r="K940" s="196"/>
      <c r="L940" s="196"/>
      <c r="M940" s="196"/>
      <c r="N940" s="196"/>
      <c r="O940" s="197"/>
      <c r="P940" s="197"/>
      <c r="Q940" s="197"/>
      <c r="R940" s="197"/>
      <c r="S940" s="197"/>
      <c r="T940" s="197"/>
      <c r="U940" s="198"/>
      <c r="V940" s="257"/>
      <c r="W940" s="200"/>
      <c r="X940" s="200"/>
      <c r="Y940" s="43"/>
      <c r="Z940" s="199"/>
      <c r="AA940" s="199"/>
      <c r="AB940" s="199"/>
      <c r="AC940" s="199"/>
      <c r="AD940" s="199"/>
      <c r="AE940" s="43"/>
      <c r="AF940" s="199"/>
      <c r="AG940" s="196"/>
      <c r="AH940" s="201"/>
      <c r="AI940" s="201"/>
      <c r="AJ940" s="201"/>
      <c r="AK940" s="43"/>
      <c r="AL940" s="196"/>
      <c r="AM940" s="43"/>
      <c r="AN940" s="43"/>
      <c r="AO940" s="64"/>
      <c r="AP940" s="202"/>
      <c r="AQ940" s="202"/>
      <c r="AR940" s="64"/>
    </row>
    <row r="941" spans="1:44" ht="15.75" customHeight="1" x14ac:dyDescent="0.2">
      <c r="A941" s="43"/>
      <c r="B941" s="43"/>
      <c r="C941" s="43"/>
      <c r="D941" s="43"/>
      <c r="E941" s="43"/>
      <c r="F941" s="43"/>
      <c r="G941" s="194"/>
      <c r="H941" s="194"/>
      <c r="I941" s="194"/>
      <c r="J941" s="196"/>
      <c r="K941" s="196"/>
      <c r="L941" s="196"/>
      <c r="M941" s="196"/>
      <c r="N941" s="196"/>
      <c r="O941" s="197"/>
      <c r="P941" s="197"/>
      <c r="Q941" s="197"/>
      <c r="R941" s="197"/>
      <c r="S941" s="197"/>
      <c r="T941" s="197"/>
      <c r="U941" s="198"/>
      <c r="V941" s="257"/>
      <c r="W941" s="200"/>
      <c r="X941" s="200"/>
      <c r="Y941" s="43"/>
      <c r="Z941" s="199"/>
      <c r="AA941" s="199"/>
      <c r="AB941" s="199"/>
      <c r="AC941" s="199"/>
      <c r="AD941" s="199"/>
      <c r="AE941" s="43"/>
      <c r="AF941" s="199"/>
      <c r="AG941" s="196"/>
      <c r="AH941" s="201"/>
      <c r="AI941" s="201"/>
      <c r="AJ941" s="201"/>
      <c r="AK941" s="43"/>
      <c r="AL941" s="196"/>
      <c r="AM941" s="43"/>
      <c r="AN941" s="43"/>
      <c r="AO941" s="64"/>
      <c r="AP941" s="202"/>
      <c r="AQ941" s="202"/>
      <c r="AR941" s="64"/>
    </row>
    <row r="942" spans="1:44" ht="15.75" customHeight="1" x14ac:dyDescent="0.2">
      <c r="A942" s="43"/>
      <c r="B942" s="43"/>
      <c r="C942" s="43"/>
      <c r="D942" s="43"/>
      <c r="E942" s="43"/>
      <c r="F942" s="43"/>
      <c r="G942" s="194"/>
      <c r="H942" s="194"/>
      <c r="I942" s="194"/>
      <c r="J942" s="196"/>
      <c r="K942" s="196"/>
      <c r="L942" s="196"/>
      <c r="M942" s="196"/>
      <c r="N942" s="196"/>
      <c r="O942" s="197"/>
      <c r="P942" s="197"/>
      <c r="Q942" s="197"/>
      <c r="R942" s="197"/>
      <c r="S942" s="197"/>
      <c r="T942" s="197"/>
      <c r="U942" s="198"/>
      <c r="V942" s="257"/>
      <c r="W942" s="200"/>
      <c r="X942" s="200"/>
      <c r="Y942" s="43"/>
      <c r="Z942" s="199"/>
      <c r="AA942" s="199"/>
      <c r="AB942" s="199"/>
      <c r="AC942" s="199"/>
      <c r="AD942" s="199"/>
      <c r="AE942" s="43"/>
      <c r="AF942" s="199"/>
      <c r="AG942" s="196"/>
      <c r="AH942" s="201"/>
      <c r="AI942" s="201"/>
      <c r="AJ942" s="201"/>
      <c r="AK942" s="43"/>
      <c r="AL942" s="196"/>
      <c r="AM942" s="43"/>
      <c r="AN942" s="43"/>
      <c r="AO942" s="64"/>
      <c r="AP942" s="202"/>
      <c r="AQ942" s="202"/>
      <c r="AR942" s="64"/>
    </row>
    <row r="943" spans="1:44" ht="15.75" customHeight="1" x14ac:dyDescent="0.2">
      <c r="A943" s="43"/>
      <c r="B943" s="43"/>
      <c r="C943" s="43"/>
      <c r="D943" s="43"/>
      <c r="E943" s="43"/>
      <c r="F943" s="43"/>
      <c r="G943" s="194"/>
      <c r="H943" s="194"/>
      <c r="I943" s="194"/>
      <c r="J943" s="196"/>
      <c r="K943" s="196"/>
      <c r="L943" s="196"/>
      <c r="M943" s="196"/>
      <c r="N943" s="196"/>
      <c r="O943" s="197"/>
      <c r="P943" s="197"/>
      <c r="Q943" s="197"/>
      <c r="R943" s="197"/>
      <c r="S943" s="197"/>
      <c r="T943" s="197"/>
      <c r="U943" s="198"/>
      <c r="V943" s="257"/>
      <c r="W943" s="200"/>
      <c r="X943" s="200"/>
      <c r="Y943" s="43"/>
      <c r="Z943" s="199"/>
      <c r="AA943" s="199"/>
      <c r="AB943" s="199"/>
      <c r="AC943" s="199"/>
      <c r="AD943" s="199"/>
      <c r="AE943" s="43"/>
      <c r="AF943" s="199"/>
      <c r="AG943" s="196"/>
      <c r="AH943" s="201"/>
      <c r="AI943" s="201"/>
      <c r="AJ943" s="201"/>
      <c r="AK943" s="43"/>
      <c r="AL943" s="196"/>
      <c r="AM943" s="43"/>
      <c r="AN943" s="43"/>
      <c r="AO943" s="64"/>
      <c r="AP943" s="202"/>
      <c r="AQ943" s="202"/>
      <c r="AR943" s="64"/>
    </row>
    <row r="944" spans="1:44" ht="15.75" customHeight="1" x14ac:dyDescent="0.2">
      <c r="A944" s="43"/>
      <c r="B944" s="43"/>
      <c r="C944" s="43"/>
      <c r="D944" s="43"/>
      <c r="E944" s="43"/>
      <c r="F944" s="43"/>
      <c r="G944" s="194"/>
      <c r="H944" s="194"/>
      <c r="I944" s="194"/>
      <c r="J944" s="196"/>
      <c r="K944" s="196"/>
      <c r="L944" s="196"/>
      <c r="M944" s="196"/>
      <c r="N944" s="196"/>
      <c r="O944" s="197"/>
      <c r="P944" s="197"/>
      <c r="Q944" s="197"/>
      <c r="R944" s="197"/>
      <c r="S944" s="197"/>
      <c r="T944" s="197"/>
      <c r="U944" s="198"/>
      <c r="V944" s="257"/>
      <c r="W944" s="200"/>
      <c r="X944" s="200"/>
      <c r="Y944" s="43"/>
      <c r="Z944" s="199"/>
      <c r="AA944" s="199"/>
      <c r="AB944" s="199"/>
      <c r="AC944" s="199"/>
      <c r="AD944" s="199"/>
      <c r="AE944" s="43"/>
      <c r="AF944" s="199"/>
      <c r="AG944" s="196"/>
      <c r="AH944" s="201"/>
      <c r="AI944" s="201"/>
      <c r="AJ944" s="201"/>
      <c r="AK944" s="43"/>
      <c r="AL944" s="196"/>
      <c r="AM944" s="43"/>
      <c r="AN944" s="43"/>
      <c r="AO944" s="64"/>
      <c r="AP944" s="202"/>
      <c r="AQ944" s="202"/>
      <c r="AR944" s="64"/>
    </row>
    <row r="945" spans="1:44" ht="15.75" customHeight="1" x14ac:dyDescent="0.2">
      <c r="A945" s="43"/>
      <c r="B945" s="43"/>
      <c r="C945" s="43"/>
      <c r="D945" s="43"/>
      <c r="E945" s="43"/>
      <c r="F945" s="43"/>
      <c r="G945" s="194"/>
      <c r="H945" s="194"/>
      <c r="I945" s="194"/>
      <c r="J945" s="196"/>
      <c r="K945" s="196"/>
      <c r="L945" s="196"/>
      <c r="M945" s="196"/>
      <c r="N945" s="196"/>
      <c r="O945" s="197"/>
      <c r="P945" s="197"/>
      <c r="Q945" s="197"/>
      <c r="R945" s="197"/>
      <c r="S945" s="197"/>
      <c r="T945" s="197"/>
      <c r="U945" s="198"/>
      <c r="V945" s="257"/>
      <c r="W945" s="200"/>
      <c r="X945" s="200"/>
      <c r="Y945" s="43"/>
      <c r="Z945" s="199"/>
      <c r="AA945" s="199"/>
      <c r="AB945" s="199"/>
      <c r="AC945" s="199"/>
      <c r="AD945" s="199"/>
      <c r="AE945" s="43"/>
      <c r="AF945" s="199"/>
      <c r="AG945" s="196"/>
      <c r="AH945" s="201"/>
      <c r="AI945" s="201"/>
      <c r="AJ945" s="201"/>
      <c r="AK945" s="43"/>
      <c r="AL945" s="196"/>
      <c r="AM945" s="43"/>
      <c r="AN945" s="43"/>
      <c r="AO945" s="64"/>
      <c r="AP945" s="202"/>
      <c r="AQ945" s="202"/>
      <c r="AR945" s="64"/>
    </row>
    <row r="946" spans="1:44" ht="15.75" customHeight="1" x14ac:dyDescent="0.2">
      <c r="A946" s="43"/>
      <c r="B946" s="43"/>
      <c r="C946" s="43"/>
      <c r="D946" s="43"/>
      <c r="E946" s="43"/>
      <c r="F946" s="43"/>
      <c r="G946" s="194"/>
      <c r="H946" s="194"/>
      <c r="I946" s="194"/>
      <c r="J946" s="196"/>
      <c r="K946" s="196"/>
      <c r="L946" s="196"/>
      <c r="M946" s="196"/>
      <c r="N946" s="196"/>
      <c r="O946" s="197"/>
      <c r="P946" s="197"/>
      <c r="Q946" s="197"/>
      <c r="R946" s="197"/>
      <c r="S946" s="197"/>
      <c r="T946" s="197"/>
      <c r="U946" s="198"/>
      <c r="V946" s="257"/>
      <c r="W946" s="200"/>
      <c r="X946" s="200"/>
      <c r="Y946" s="43"/>
      <c r="Z946" s="199"/>
      <c r="AA946" s="199"/>
      <c r="AB946" s="199"/>
      <c r="AC946" s="199"/>
      <c r="AD946" s="199"/>
      <c r="AE946" s="43"/>
      <c r="AF946" s="199"/>
      <c r="AG946" s="196"/>
      <c r="AH946" s="201"/>
      <c r="AI946" s="201"/>
      <c r="AJ946" s="201"/>
      <c r="AK946" s="43"/>
      <c r="AL946" s="196"/>
      <c r="AM946" s="43"/>
      <c r="AN946" s="43"/>
      <c r="AO946" s="64"/>
      <c r="AP946" s="202"/>
      <c r="AQ946" s="202"/>
      <c r="AR946" s="64"/>
    </row>
    <row r="947" spans="1:44" ht="15.75" customHeight="1" x14ac:dyDescent="0.2">
      <c r="A947" s="43"/>
      <c r="B947" s="43"/>
      <c r="C947" s="43"/>
      <c r="D947" s="43"/>
      <c r="E947" s="43"/>
      <c r="F947" s="43"/>
      <c r="G947" s="194"/>
      <c r="H947" s="194"/>
      <c r="I947" s="194"/>
      <c r="J947" s="196"/>
      <c r="K947" s="196"/>
      <c r="L947" s="196"/>
      <c r="M947" s="196"/>
      <c r="N947" s="196"/>
      <c r="O947" s="197"/>
      <c r="P947" s="197"/>
      <c r="Q947" s="197"/>
      <c r="R947" s="197"/>
      <c r="S947" s="197"/>
      <c r="T947" s="197"/>
      <c r="U947" s="198"/>
      <c r="V947" s="257"/>
      <c r="W947" s="200"/>
      <c r="X947" s="200"/>
      <c r="Y947" s="43"/>
      <c r="Z947" s="199"/>
      <c r="AA947" s="199"/>
      <c r="AB947" s="199"/>
      <c r="AC947" s="199"/>
      <c r="AD947" s="199"/>
      <c r="AE947" s="43"/>
      <c r="AF947" s="199"/>
      <c r="AG947" s="196"/>
      <c r="AH947" s="201"/>
      <c r="AI947" s="201"/>
      <c r="AJ947" s="201"/>
      <c r="AK947" s="43"/>
      <c r="AL947" s="196"/>
      <c r="AM947" s="43"/>
      <c r="AN947" s="43"/>
      <c r="AO947" s="64"/>
      <c r="AP947" s="202"/>
      <c r="AQ947" s="202"/>
      <c r="AR947" s="64"/>
    </row>
    <row r="948" spans="1:44" ht="15.75" customHeight="1" x14ac:dyDescent="0.2">
      <c r="A948" s="43"/>
      <c r="B948" s="43"/>
      <c r="C948" s="43"/>
      <c r="D948" s="43"/>
      <c r="E948" s="43"/>
      <c r="F948" s="43"/>
      <c r="G948" s="194"/>
      <c r="H948" s="194"/>
      <c r="I948" s="194"/>
      <c r="J948" s="196"/>
      <c r="K948" s="196"/>
      <c r="L948" s="196"/>
      <c r="M948" s="196"/>
      <c r="N948" s="196"/>
      <c r="O948" s="197"/>
      <c r="P948" s="197"/>
      <c r="Q948" s="197"/>
      <c r="R948" s="197"/>
      <c r="S948" s="197"/>
      <c r="T948" s="197"/>
      <c r="U948" s="198"/>
      <c r="V948" s="257"/>
      <c r="W948" s="200"/>
      <c r="X948" s="200"/>
      <c r="Y948" s="43"/>
      <c r="Z948" s="199"/>
      <c r="AA948" s="199"/>
      <c r="AB948" s="199"/>
      <c r="AC948" s="199"/>
      <c r="AD948" s="199"/>
      <c r="AE948" s="43"/>
      <c r="AF948" s="199"/>
      <c r="AG948" s="196"/>
      <c r="AH948" s="201"/>
      <c r="AI948" s="201"/>
      <c r="AJ948" s="201"/>
      <c r="AK948" s="43"/>
      <c r="AL948" s="196"/>
      <c r="AM948" s="43"/>
      <c r="AN948" s="43"/>
      <c r="AO948" s="64"/>
      <c r="AP948" s="202"/>
      <c r="AQ948" s="202"/>
      <c r="AR948" s="64"/>
    </row>
    <row r="949" spans="1:44" ht="15.75" customHeight="1" x14ac:dyDescent="0.2">
      <c r="A949" s="43"/>
      <c r="B949" s="43"/>
      <c r="C949" s="43"/>
      <c r="D949" s="43"/>
      <c r="E949" s="43"/>
      <c r="F949" s="43"/>
      <c r="G949" s="194"/>
      <c r="H949" s="194"/>
      <c r="I949" s="194"/>
      <c r="J949" s="196"/>
      <c r="K949" s="196"/>
      <c r="L949" s="196"/>
      <c r="M949" s="196"/>
      <c r="N949" s="196"/>
      <c r="O949" s="197"/>
      <c r="P949" s="197"/>
      <c r="Q949" s="197"/>
      <c r="R949" s="197"/>
      <c r="S949" s="197"/>
      <c r="T949" s="197"/>
      <c r="U949" s="198"/>
      <c r="V949" s="257"/>
      <c r="W949" s="200"/>
      <c r="X949" s="200"/>
      <c r="Y949" s="43"/>
      <c r="Z949" s="199"/>
      <c r="AA949" s="199"/>
      <c r="AB949" s="199"/>
      <c r="AC949" s="199"/>
      <c r="AD949" s="199"/>
      <c r="AE949" s="43"/>
      <c r="AF949" s="199"/>
      <c r="AG949" s="196"/>
      <c r="AH949" s="201"/>
      <c r="AI949" s="201"/>
      <c r="AJ949" s="201"/>
      <c r="AK949" s="43"/>
      <c r="AL949" s="196"/>
      <c r="AM949" s="43"/>
      <c r="AN949" s="43"/>
      <c r="AO949" s="64"/>
      <c r="AP949" s="202"/>
      <c r="AQ949" s="202"/>
      <c r="AR949" s="64"/>
    </row>
    <row r="950" spans="1:44" ht="15.75" customHeight="1" x14ac:dyDescent="0.2">
      <c r="A950" s="43"/>
      <c r="B950" s="43"/>
      <c r="C950" s="43"/>
      <c r="D950" s="43"/>
      <c r="E950" s="43"/>
      <c r="F950" s="43"/>
      <c r="G950" s="194"/>
      <c r="H950" s="194"/>
      <c r="I950" s="194"/>
      <c r="J950" s="196"/>
      <c r="K950" s="196"/>
      <c r="L950" s="196"/>
      <c r="M950" s="196"/>
      <c r="N950" s="196"/>
      <c r="O950" s="197"/>
      <c r="P950" s="197"/>
      <c r="Q950" s="197"/>
      <c r="R950" s="197"/>
      <c r="S950" s="197"/>
      <c r="T950" s="197"/>
      <c r="U950" s="198"/>
      <c r="V950" s="257"/>
      <c r="W950" s="200"/>
      <c r="X950" s="200"/>
      <c r="Y950" s="43"/>
      <c r="Z950" s="199"/>
      <c r="AA950" s="199"/>
      <c r="AB950" s="199"/>
      <c r="AC950" s="199"/>
      <c r="AD950" s="199"/>
      <c r="AE950" s="43"/>
      <c r="AF950" s="199"/>
      <c r="AG950" s="196"/>
      <c r="AH950" s="201"/>
      <c r="AI950" s="201"/>
      <c r="AJ950" s="201"/>
      <c r="AK950" s="43"/>
      <c r="AL950" s="196"/>
      <c r="AM950" s="43"/>
      <c r="AN950" s="43"/>
      <c r="AO950" s="64"/>
      <c r="AP950" s="202"/>
      <c r="AQ950" s="202"/>
      <c r="AR950" s="64"/>
    </row>
    <row r="951" spans="1:44" ht="15.75" customHeight="1" x14ac:dyDescent="0.2">
      <c r="A951" s="43"/>
      <c r="B951" s="43"/>
      <c r="C951" s="43"/>
      <c r="D951" s="43"/>
      <c r="E951" s="43"/>
      <c r="F951" s="43"/>
      <c r="G951" s="194"/>
      <c r="H951" s="194"/>
      <c r="I951" s="194"/>
      <c r="J951" s="196"/>
      <c r="K951" s="196"/>
      <c r="L951" s="196"/>
      <c r="M951" s="196"/>
      <c r="N951" s="196"/>
      <c r="O951" s="197"/>
      <c r="P951" s="197"/>
      <c r="Q951" s="197"/>
      <c r="R951" s="197"/>
      <c r="S951" s="197"/>
      <c r="T951" s="197"/>
      <c r="U951" s="198"/>
      <c r="V951" s="257"/>
      <c r="W951" s="200"/>
      <c r="X951" s="200"/>
      <c r="Y951" s="43"/>
      <c r="Z951" s="199"/>
      <c r="AA951" s="199"/>
      <c r="AB951" s="199"/>
      <c r="AC951" s="199"/>
      <c r="AD951" s="199"/>
      <c r="AE951" s="43"/>
      <c r="AF951" s="199"/>
      <c r="AG951" s="196"/>
      <c r="AH951" s="201"/>
      <c r="AI951" s="201"/>
      <c r="AJ951" s="201"/>
      <c r="AK951" s="43"/>
      <c r="AL951" s="196"/>
      <c r="AM951" s="43"/>
      <c r="AN951" s="43"/>
      <c r="AO951" s="64"/>
      <c r="AP951" s="202"/>
      <c r="AQ951" s="202"/>
      <c r="AR951" s="64"/>
    </row>
    <row r="952" spans="1:44" ht="15.75" customHeight="1" x14ac:dyDescent="0.2">
      <c r="A952" s="43"/>
      <c r="B952" s="43"/>
      <c r="C952" s="43"/>
      <c r="D952" s="43"/>
      <c r="E952" s="43"/>
      <c r="F952" s="43"/>
      <c r="G952" s="194"/>
      <c r="H952" s="194"/>
      <c r="I952" s="194"/>
      <c r="J952" s="196"/>
      <c r="K952" s="196"/>
      <c r="L952" s="196"/>
      <c r="M952" s="196"/>
      <c r="N952" s="196"/>
      <c r="O952" s="197"/>
      <c r="P952" s="197"/>
      <c r="Q952" s="197"/>
      <c r="R952" s="197"/>
      <c r="S952" s="197"/>
      <c r="T952" s="197"/>
      <c r="U952" s="198"/>
      <c r="V952" s="257"/>
      <c r="W952" s="200"/>
      <c r="X952" s="200"/>
      <c r="Y952" s="43"/>
      <c r="Z952" s="199"/>
      <c r="AA952" s="199"/>
      <c r="AB952" s="199"/>
      <c r="AC952" s="199"/>
      <c r="AD952" s="199"/>
      <c r="AE952" s="43"/>
      <c r="AF952" s="199"/>
      <c r="AG952" s="196"/>
      <c r="AH952" s="201"/>
      <c r="AI952" s="201"/>
      <c r="AJ952" s="201"/>
      <c r="AK952" s="43"/>
      <c r="AL952" s="196"/>
      <c r="AM952" s="43"/>
      <c r="AN952" s="43"/>
      <c r="AO952" s="64"/>
      <c r="AP952" s="202"/>
      <c r="AQ952" s="202"/>
      <c r="AR952" s="64"/>
    </row>
    <row r="953" spans="1:44" ht="15.75" customHeight="1" x14ac:dyDescent="0.2">
      <c r="A953" s="43"/>
      <c r="B953" s="43"/>
      <c r="C953" s="43"/>
      <c r="D953" s="43"/>
      <c r="E953" s="43"/>
      <c r="F953" s="43"/>
      <c r="G953" s="194"/>
      <c r="H953" s="194"/>
      <c r="I953" s="194"/>
      <c r="J953" s="196"/>
      <c r="K953" s="196"/>
      <c r="L953" s="196"/>
      <c r="M953" s="196"/>
      <c r="N953" s="196"/>
      <c r="O953" s="197"/>
      <c r="P953" s="197"/>
      <c r="Q953" s="197"/>
      <c r="R953" s="197"/>
      <c r="S953" s="197"/>
      <c r="T953" s="197"/>
      <c r="U953" s="198"/>
      <c r="V953" s="257"/>
      <c r="W953" s="200"/>
      <c r="X953" s="200"/>
      <c r="Y953" s="43"/>
      <c r="Z953" s="199"/>
      <c r="AA953" s="199"/>
      <c r="AB953" s="199"/>
      <c r="AC953" s="199"/>
      <c r="AD953" s="199"/>
      <c r="AE953" s="43"/>
      <c r="AF953" s="199"/>
      <c r="AG953" s="196"/>
      <c r="AH953" s="201"/>
      <c r="AI953" s="201"/>
      <c r="AJ953" s="201"/>
      <c r="AK953" s="43"/>
      <c r="AL953" s="196"/>
      <c r="AM953" s="43"/>
      <c r="AN953" s="43"/>
      <c r="AO953" s="64"/>
      <c r="AP953" s="202"/>
      <c r="AQ953" s="202"/>
      <c r="AR953" s="64"/>
    </row>
    <row r="954" spans="1:44" ht="15.75" customHeight="1" x14ac:dyDescent="0.2">
      <c r="A954" s="43"/>
      <c r="B954" s="43"/>
      <c r="C954" s="43"/>
      <c r="D954" s="43"/>
      <c r="E954" s="43"/>
      <c r="F954" s="43"/>
      <c r="G954" s="194"/>
      <c r="H954" s="194"/>
      <c r="I954" s="194"/>
      <c r="J954" s="196"/>
      <c r="K954" s="196"/>
      <c r="L954" s="196"/>
      <c r="M954" s="196"/>
      <c r="N954" s="196"/>
      <c r="O954" s="197"/>
      <c r="P954" s="197"/>
      <c r="Q954" s="197"/>
      <c r="R954" s="197"/>
      <c r="S954" s="197"/>
      <c r="T954" s="197"/>
      <c r="U954" s="198"/>
      <c r="V954" s="257"/>
      <c r="W954" s="200"/>
      <c r="X954" s="200"/>
      <c r="Y954" s="43"/>
      <c r="Z954" s="199"/>
      <c r="AA954" s="199"/>
      <c r="AB954" s="199"/>
      <c r="AC954" s="199"/>
      <c r="AD954" s="199"/>
      <c r="AE954" s="43"/>
      <c r="AF954" s="199"/>
      <c r="AG954" s="196"/>
      <c r="AH954" s="201"/>
      <c r="AI954" s="201"/>
      <c r="AJ954" s="201"/>
      <c r="AK954" s="43"/>
      <c r="AL954" s="196"/>
      <c r="AM954" s="43"/>
      <c r="AN954" s="43"/>
      <c r="AO954" s="64"/>
      <c r="AP954" s="202"/>
      <c r="AQ954" s="202"/>
      <c r="AR954" s="64"/>
    </row>
    <row r="955" spans="1:44" ht="15.75" customHeight="1" x14ac:dyDescent="0.2">
      <c r="A955" s="43"/>
      <c r="B955" s="43"/>
      <c r="C955" s="43"/>
      <c r="D955" s="43"/>
      <c r="E955" s="43"/>
      <c r="F955" s="43"/>
      <c r="G955" s="194"/>
      <c r="H955" s="194"/>
      <c r="I955" s="194"/>
      <c r="J955" s="196"/>
      <c r="K955" s="196"/>
      <c r="L955" s="196"/>
      <c r="M955" s="196"/>
      <c r="N955" s="196"/>
      <c r="O955" s="197"/>
      <c r="P955" s="197"/>
      <c r="Q955" s="197"/>
      <c r="R955" s="197"/>
      <c r="S955" s="197"/>
      <c r="T955" s="197"/>
      <c r="U955" s="198"/>
      <c r="V955" s="257"/>
      <c r="W955" s="200"/>
      <c r="X955" s="200"/>
      <c r="Y955" s="43"/>
      <c r="Z955" s="199"/>
      <c r="AA955" s="199"/>
      <c r="AB955" s="199"/>
      <c r="AC955" s="199"/>
      <c r="AD955" s="199"/>
      <c r="AE955" s="43"/>
      <c r="AF955" s="199"/>
      <c r="AG955" s="196"/>
      <c r="AH955" s="201"/>
      <c r="AI955" s="201"/>
      <c r="AJ955" s="201"/>
      <c r="AK955" s="43"/>
      <c r="AL955" s="196"/>
      <c r="AM955" s="43"/>
      <c r="AN955" s="43"/>
      <c r="AO955" s="64"/>
      <c r="AP955" s="202"/>
      <c r="AQ955" s="202"/>
      <c r="AR955" s="64"/>
    </row>
    <row r="956" spans="1:44" ht="15.75" customHeight="1" x14ac:dyDescent="0.2">
      <c r="A956" s="43"/>
      <c r="B956" s="43"/>
      <c r="C956" s="43"/>
      <c r="D956" s="43"/>
      <c r="E956" s="43"/>
      <c r="F956" s="43"/>
      <c r="G956" s="194"/>
      <c r="H956" s="194"/>
      <c r="I956" s="194"/>
      <c r="J956" s="196"/>
      <c r="K956" s="196"/>
      <c r="L956" s="196"/>
      <c r="M956" s="196"/>
      <c r="N956" s="196"/>
      <c r="O956" s="197"/>
      <c r="P956" s="197"/>
      <c r="Q956" s="197"/>
      <c r="R956" s="197"/>
      <c r="S956" s="197"/>
      <c r="T956" s="197"/>
      <c r="U956" s="198"/>
      <c r="V956" s="257"/>
      <c r="W956" s="200"/>
      <c r="X956" s="200"/>
      <c r="Y956" s="43"/>
      <c r="Z956" s="199"/>
      <c r="AA956" s="199"/>
      <c r="AB956" s="199"/>
      <c r="AC956" s="199"/>
      <c r="AD956" s="199"/>
      <c r="AE956" s="43"/>
      <c r="AF956" s="199"/>
      <c r="AG956" s="196"/>
      <c r="AH956" s="201"/>
      <c r="AI956" s="201"/>
      <c r="AJ956" s="201"/>
      <c r="AK956" s="43"/>
      <c r="AL956" s="196"/>
      <c r="AM956" s="43"/>
      <c r="AN956" s="43"/>
      <c r="AO956" s="64"/>
      <c r="AP956" s="202"/>
      <c r="AQ956" s="202"/>
      <c r="AR956" s="64"/>
    </row>
    <row r="957" spans="1:44" ht="15.75" customHeight="1" x14ac:dyDescent="0.2">
      <c r="A957" s="43"/>
      <c r="B957" s="43"/>
      <c r="C957" s="43"/>
      <c r="D957" s="43"/>
      <c r="E957" s="43"/>
      <c r="F957" s="43"/>
      <c r="G957" s="194"/>
      <c r="H957" s="194"/>
      <c r="I957" s="194"/>
      <c r="J957" s="196"/>
      <c r="K957" s="196"/>
      <c r="L957" s="196"/>
      <c r="M957" s="196"/>
      <c r="N957" s="196"/>
      <c r="O957" s="197"/>
      <c r="P957" s="197"/>
      <c r="Q957" s="197"/>
      <c r="R957" s="197"/>
      <c r="S957" s="197"/>
      <c r="T957" s="197"/>
      <c r="U957" s="198"/>
      <c r="V957" s="257"/>
      <c r="W957" s="200"/>
      <c r="X957" s="200"/>
      <c r="Y957" s="43"/>
      <c r="Z957" s="199"/>
      <c r="AA957" s="199"/>
      <c r="AB957" s="199"/>
      <c r="AC957" s="199"/>
      <c r="AD957" s="199"/>
      <c r="AE957" s="43"/>
      <c r="AF957" s="199"/>
      <c r="AG957" s="196"/>
      <c r="AH957" s="201"/>
      <c r="AI957" s="201"/>
      <c r="AJ957" s="201"/>
      <c r="AK957" s="43"/>
      <c r="AL957" s="196"/>
      <c r="AM957" s="43"/>
      <c r="AN957" s="43"/>
      <c r="AO957" s="64"/>
      <c r="AP957" s="202"/>
      <c r="AQ957" s="202"/>
      <c r="AR957" s="64"/>
    </row>
    <row r="958" spans="1:44" ht="15.75" customHeight="1" x14ac:dyDescent="0.2">
      <c r="A958" s="43"/>
      <c r="B958" s="43"/>
      <c r="C958" s="43"/>
      <c r="D958" s="43"/>
      <c r="E958" s="43"/>
      <c r="F958" s="43"/>
      <c r="G958" s="194"/>
      <c r="H958" s="194"/>
      <c r="I958" s="194"/>
      <c r="J958" s="196"/>
      <c r="K958" s="196"/>
      <c r="L958" s="196"/>
      <c r="M958" s="196"/>
      <c r="N958" s="196"/>
      <c r="O958" s="197"/>
      <c r="P958" s="197"/>
      <c r="Q958" s="197"/>
      <c r="R958" s="197"/>
      <c r="S958" s="197"/>
      <c r="T958" s="197"/>
      <c r="U958" s="198"/>
      <c r="V958" s="257"/>
      <c r="W958" s="200"/>
      <c r="X958" s="200"/>
      <c r="Y958" s="43"/>
      <c r="Z958" s="199"/>
      <c r="AA958" s="199"/>
      <c r="AB958" s="199"/>
      <c r="AC958" s="199"/>
      <c r="AD958" s="199"/>
      <c r="AE958" s="43"/>
      <c r="AF958" s="199"/>
      <c r="AG958" s="196"/>
      <c r="AH958" s="201"/>
      <c r="AI958" s="201"/>
      <c r="AJ958" s="201"/>
      <c r="AK958" s="43"/>
      <c r="AL958" s="196"/>
      <c r="AM958" s="43"/>
      <c r="AN958" s="43"/>
      <c r="AO958" s="64"/>
      <c r="AP958" s="202"/>
      <c r="AQ958" s="202"/>
      <c r="AR958" s="64"/>
    </row>
    <row r="959" spans="1:44" ht="15.75" customHeight="1" x14ac:dyDescent="0.2">
      <c r="A959" s="43"/>
      <c r="B959" s="43"/>
      <c r="C959" s="43"/>
      <c r="D959" s="43"/>
      <c r="E959" s="43"/>
      <c r="F959" s="43"/>
      <c r="G959" s="194"/>
      <c r="H959" s="194"/>
      <c r="I959" s="194"/>
      <c r="J959" s="196"/>
      <c r="K959" s="196"/>
      <c r="L959" s="196"/>
      <c r="M959" s="196"/>
      <c r="N959" s="196"/>
      <c r="O959" s="197"/>
      <c r="P959" s="197"/>
      <c r="Q959" s="197"/>
      <c r="R959" s="197"/>
      <c r="S959" s="197"/>
      <c r="T959" s="197"/>
      <c r="U959" s="198"/>
      <c r="V959" s="257"/>
      <c r="W959" s="200"/>
      <c r="X959" s="200"/>
      <c r="Y959" s="43"/>
      <c r="Z959" s="199"/>
      <c r="AA959" s="199"/>
      <c r="AB959" s="199"/>
      <c r="AC959" s="199"/>
      <c r="AD959" s="199"/>
      <c r="AE959" s="43"/>
      <c r="AF959" s="199"/>
      <c r="AG959" s="196"/>
      <c r="AH959" s="201"/>
      <c r="AI959" s="201"/>
      <c r="AJ959" s="201"/>
      <c r="AK959" s="43"/>
      <c r="AL959" s="196"/>
      <c r="AM959" s="43"/>
      <c r="AN959" s="43"/>
      <c r="AO959" s="64"/>
      <c r="AP959" s="202"/>
      <c r="AQ959" s="202"/>
      <c r="AR959" s="64"/>
    </row>
    <row r="960" spans="1:44" ht="15.75" customHeight="1" x14ac:dyDescent="0.2">
      <c r="A960" s="43"/>
      <c r="B960" s="43"/>
      <c r="C960" s="43"/>
      <c r="D960" s="43"/>
      <c r="E960" s="43"/>
      <c r="F960" s="43"/>
      <c r="G960" s="194"/>
      <c r="H960" s="194"/>
      <c r="I960" s="194"/>
      <c r="J960" s="196"/>
      <c r="K960" s="196"/>
      <c r="L960" s="196"/>
      <c r="M960" s="196"/>
      <c r="N960" s="196"/>
      <c r="O960" s="197"/>
      <c r="P960" s="197"/>
      <c r="Q960" s="197"/>
      <c r="R960" s="197"/>
      <c r="S960" s="197"/>
      <c r="T960" s="197"/>
      <c r="U960" s="198"/>
      <c r="V960" s="257"/>
      <c r="W960" s="200"/>
      <c r="X960" s="200"/>
      <c r="Y960" s="43"/>
      <c r="Z960" s="199"/>
      <c r="AA960" s="199"/>
      <c r="AB960" s="199"/>
      <c r="AC960" s="199"/>
      <c r="AD960" s="199"/>
      <c r="AE960" s="43"/>
      <c r="AF960" s="199"/>
      <c r="AG960" s="196"/>
      <c r="AH960" s="201"/>
      <c r="AI960" s="201"/>
      <c r="AJ960" s="201"/>
      <c r="AK960" s="43"/>
      <c r="AL960" s="196"/>
      <c r="AM960" s="43"/>
      <c r="AN960" s="43"/>
      <c r="AO960" s="64"/>
      <c r="AP960" s="202"/>
      <c r="AQ960" s="202"/>
      <c r="AR960" s="64"/>
    </row>
    <row r="961" spans="1:44" ht="15.75" customHeight="1" x14ac:dyDescent="0.2">
      <c r="A961" s="43"/>
      <c r="B961" s="43"/>
      <c r="C961" s="43"/>
      <c r="D961" s="43"/>
      <c r="E961" s="43"/>
      <c r="F961" s="43"/>
      <c r="G961" s="194"/>
      <c r="H961" s="194"/>
      <c r="I961" s="194"/>
      <c r="J961" s="196"/>
      <c r="K961" s="196"/>
      <c r="L961" s="196"/>
      <c r="M961" s="196"/>
      <c r="N961" s="196"/>
      <c r="O961" s="197"/>
      <c r="P961" s="197"/>
      <c r="Q961" s="197"/>
      <c r="R961" s="197"/>
      <c r="S961" s="197"/>
      <c r="T961" s="197"/>
      <c r="U961" s="198"/>
      <c r="V961" s="257"/>
      <c r="W961" s="200"/>
      <c r="X961" s="200"/>
      <c r="Y961" s="43"/>
      <c r="Z961" s="199"/>
      <c r="AA961" s="199"/>
      <c r="AB961" s="199"/>
      <c r="AC961" s="199"/>
      <c r="AD961" s="199"/>
      <c r="AE961" s="43"/>
      <c r="AF961" s="199"/>
      <c r="AG961" s="196"/>
      <c r="AH961" s="201"/>
      <c r="AI961" s="201"/>
      <c r="AJ961" s="201"/>
      <c r="AK961" s="43"/>
      <c r="AL961" s="196"/>
      <c r="AM961" s="43"/>
      <c r="AN961" s="43"/>
      <c r="AO961" s="64"/>
      <c r="AP961" s="202"/>
      <c r="AQ961" s="202"/>
      <c r="AR961" s="64"/>
    </row>
    <row r="962" spans="1:44" ht="15.75" customHeight="1" x14ac:dyDescent="0.2">
      <c r="A962" s="43"/>
      <c r="B962" s="43"/>
      <c r="C962" s="43"/>
      <c r="D962" s="43"/>
      <c r="E962" s="43"/>
      <c r="F962" s="43"/>
      <c r="G962" s="194"/>
      <c r="H962" s="194"/>
      <c r="I962" s="194"/>
      <c r="J962" s="196"/>
      <c r="K962" s="196"/>
      <c r="L962" s="196"/>
      <c r="M962" s="196"/>
      <c r="N962" s="196"/>
      <c r="O962" s="197"/>
      <c r="P962" s="197"/>
      <c r="Q962" s="197"/>
      <c r="R962" s="197"/>
      <c r="S962" s="197"/>
      <c r="T962" s="197"/>
      <c r="U962" s="198"/>
      <c r="V962" s="257"/>
      <c r="W962" s="200"/>
      <c r="X962" s="200"/>
      <c r="Y962" s="43"/>
      <c r="Z962" s="199"/>
      <c r="AA962" s="199"/>
      <c r="AB962" s="199"/>
      <c r="AC962" s="199"/>
      <c r="AD962" s="199"/>
      <c r="AE962" s="43"/>
      <c r="AF962" s="199"/>
      <c r="AG962" s="196"/>
      <c r="AH962" s="201"/>
      <c r="AI962" s="201"/>
      <c r="AJ962" s="201"/>
      <c r="AK962" s="43"/>
      <c r="AL962" s="196"/>
      <c r="AM962" s="43"/>
      <c r="AN962" s="43"/>
      <c r="AO962" s="64"/>
      <c r="AP962" s="202"/>
      <c r="AQ962" s="202"/>
      <c r="AR962" s="64"/>
    </row>
    <row r="963" spans="1:44" ht="15.75" customHeight="1" x14ac:dyDescent="0.2">
      <c r="A963" s="43"/>
      <c r="B963" s="43"/>
      <c r="C963" s="43"/>
      <c r="D963" s="43"/>
      <c r="E963" s="43"/>
      <c r="F963" s="43"/>
      <c r="G963" s="194"/>
      <c r="H963" s="194"/>
      <c r="I963" s="194"/>
      <c r="J963" s="196"/>
      <c r="K963" s="196"/>
      <c r="L963" s="196"/>
      <c r="M963" s="196"/>
      <c r="N963" s="196"/>
      <c r="O963" s="197"/>
      <c r="P963" s="197"/>
      <c r="Q963" s="197"/>
      <c r="R963" s="197"/>
      <c r="S963" s="197"/>
      <c r="T963" s="197"/>
      <c r="U963" s="198"/>
      <c r="V963" s="257"/>
      <c r="W963" s="200"/>
      <c r="X963" s="200"/>
      <c r="Y963" s="43"/>
      <c r="Z963" s="199"/>
      <c r="AA963" s="199"/>
      <c r="AB963" s="199"/>
      <c r="AC963" s="199"/>
      <c r="AD963" s="199"/>
      <c r="AE963" s="43"/>
      <c r="AF963" s="199"/>
      <c r="AG963" s="196"/>
      <c r="AH963" s="201"/>
      <c r="AI963" s="201"/>
      <c r="AJ963" s="201"/>
      <c r="AK963" s="43"/>
      <c r="AL963" s="196"/>
      <c r="AM963" s="43"/>
      <c r="AN963" s="43"/>
      <c r="AO963" s="64"/>
      <c r="AP963" s="202"/>
      <c r="AQ963" s="202"/>
      <c r="AR963" s="64"/>
    </row>
    <row r="964" spans="1:44" ht="15.75" customHeight="1" x14ac:dyDescent="0.2">
      <c r="A964" s="43"/>
      <c r="B964" s="43"/>
      <c r="C964" s="43"/>
      <c r="D964" s="43"/>
      <c r="E964" s="43"/>
      <c r="F964" s="43"/>
      <c r="G964" s="194"/>
      <c r="H964" s="194"/>
      <c r="I964" s="194"/>
      <c r="J964" s="196"/>
      <c r="K964" s="196"/>
      <c r="L964" s="196"/>
      <c r="M964" s="196"/>
      <c r="N964" s="196"/>
      <c r="O964" s="197"/>
      <c r="P964" s="197"/>
      <c r="Q964" s="197"/>
      <c r="R964" s="197"/>
      <c r="S964" s="197"/>
      <c r="T964" s="197"/>
      <c r="U964" s="198"/>
      <c r="V964" s="257"/>
      <c r="W964" s="200"/>
      <c r="X964" s="200"/>
      <c r="Y964" s="43"/>
      <c r="Z964" s="199"/>
      <c r="AA964" s="199"/>
      <c r="AB964" s="199"/>
      <c r="AC964" s="199"/>
      <c r="AD964" s="199"/>
      <c r="AE964" s="43"/>
      <c r="AF964" s="199"/>
      <c r="AG964" s="196"/>
      <c r="AH964" s="201"/>
      <c r="AI964" s="201"/>
      <c r="AJ964" s="201"/>
      <c r="AK964" s="43"/>
      <c r="AL964" s="196"/>
      <c r="AM964" s="43"/>
      <c r="AN964" s="43"/>
      <c r="AO964" s="64"/>
      <c r="AP964" s="202"/>
      <c r="AQ964" s="202"/>
      <c r="AR964" s="64"/>
    </row>
    <row r="965" spans="1:44" ht="15.75" customHeight="1" x14ac:dyDescent="0.2">
      <c r="A965" s="43"/>
      <c r="B965" s="43"/>
      <c r="C965" s="43"/>
      <c r="D965" s="43"/>
      <c r="E965" s="43"/>
      <c r="F965" s="43"/>
      <c r="G965" s="194"/>
      <c r="H965" s="194"/>
      <c r="I965" s="194"/>
      <c r="J965" s="196"/>
      <c r="K965" s="196"/>
      <c r="L965" s="196"/>
      <c r="M965" s="196"/>
      <c r="N965" s="196"/>
      <c r="O965" s="197"/>
      <c r="P965" s="197"/>
      <c r="Q965" s="197"/>
      <c r="R965" s="197"/>
      <c r="S965" s="197"/>
      <c r="T965" s="197"/>
      <c r="U965" s="198"/>
      <c r="V965" s="257"/>
      <c r="W965" s="200"/>
      <c r="X965" s="200"/>
      <c r="Y965" s="43"/>
      <c r="Z965" s="199"/>
      <c r="AA965" s="199"/>
      <c r="AB965" s="199"/>
      <c r="AC965" s="199"/>
      <c r="AD965" s="199"/>
      <c r="AE965" s="43"/>
      <c r="AF965" s="199"/>
      <c r="AG965" s="196"/>
      <c r="AH965" s="201"/>
      <c r="AI965" s="201"/>
      <c r="AJ965" s="201"/>
      <c r="AK965" s="43"/>
      <c r="AL965" s="196"/>
      <c r="AM965" s="43"/>
      <c r="AN965" s="43"/>
      <c r="AO965" s="64"/>
      <c r="AP965" s="202"/>
      <c r="AQ965" s="202"/>
      <c r="AR965" s="64"/>
    </row>
    <row r="966" spans="1:44" ht="15.75" customHeight="1" x14ac:dyDescent="0.2">
      <c r="A966" s="43"/>
      <c r="B966" s="43"/>
      <c r="C966" s="43"/>
      <c r="D966" s="43"/>
      <c r="E966" s="43"/>
      <c r="F966" s="43"/>
      <c r="G966" s="194"/>
      <c r="H966" s="194"/>
      <c r="I966" s="194"/>
      <c r="J966" s="196"/>
      <c r="K966" s="196"/>
      <c r="L966" s="196"/>
      <c r="M966" s="196"/>
      <c r="N966" s="196"/>
      <c r="O966" s="197"/>
      <c r="P966" s="197"/>
      <c r="Q966" s="197"/>
      <c r="R966" s="197"/>
      <c r="S966" s="197"/>
      <c r="T966" s="197"/>
      <c r="U966" s="198"/>
      <c r="V966" s="257"/>
      <c r="W966" s="200"/>
      <c r="X966" s="200"/>
      <c r="Y966" s="43"/>
      <c r="Z966" s="199"/>
      <c r="AA966" s="199"/>
      <c r="AB966" s="199"/>
      <c r="AC966" s="199"/>
      <c r="AD966" s="199"/>
      <c r="AE966" s="43"/>
      <c r="AF966" s="199"/>
      <c r="AG966" s="196"/>
      <c r="AH966" s="201"/>
      <c r="AI966" s="201"/>
      <c r="AJ966" s="201"/>
      <c r="AK966" s="43"/>
      <c r="AL966" s="196"/>
      <c r="AM966" s="43"/>
      <c r="AN966" s="43"/>
      <c r="AO966" s="64"/>
      <c r="AP966" s="202"/>
      <c r="AQ966" s="202"/>
      <c r="AR966" s="64"/>
    </row>
    <row r="967" spans="1:44" ht="15.75" customHeight="1" x14ac:dyDescent="0.2">
      <c r="A967" s="43"/>
      <c r="B967" s="43"/>
      <c r="C967" s="43"/>
      <c r="D967" s="43"/>
      <c r="E967" s="43"/>
      <c r="F967" s="43"/>
      <c r="G967" s="194"/>
      <c r="H967" s="194"/>
      <c r="I967" s="194"/>
      <c r="J967" s="196"/>
      <c r="K967" s="196"/>
      <c r="L967" s="196"/>
      <c r="M967" s="196"/>
      <c r="N967" s="196"/>
      <c r="O967" s="197"/>
      <c r="P967" s="197"/>
      <c r="Q967" s="197"/>
      <c r="R967" s="197"/>
      <c r="S967" s="197"/>
      <c r="T967" s="197"/>
      <c r="U967" s="198"/>
      <c r="V967" s="257"/>
      <c r="W967" s="200"/>
      <c r="X967" s="200"/>
      <c r="Y967" s="43"/>
      <c r="Z967" s="199"/>
      <c r="AA967" s="199"/>
      <c r="AB967" s="199"/>
      <c r="AC967" s="199"/>
      <c r="AD967" s="199"/>
      <c r="AE967" s="43"/>
      <c r="AF967" s="199"/>
      <c r="AG967" s="196"/>
      <c r="AH967" s="201"/>
      <c r="AI967" s="201"/>
      <c r="AJ967" s="201"/>
      <c r="AK967" s="43"/>
      <c r="AL967" s="196"/>
      <c r="AM967" s="43"/>
      <c r="AN967" s="43"/>
      <c r="AO967" s="64"/>
      <c r="AP967" s="202"/>
      <c r="AQ967" s="202"/>
      <c r="AR967" s="64"/>
    </row>
    <row r="968" spans="1:44" ht="15.75" customHeight="1" x14ac:dyDescent="0.2">
      <c r="A968" s="43"/>
      <c r="B968" s="43"/>
      <c r="C968" s="43"/>
      <c r="D968" s="43"/>
      <c r="E968" s="43"/>
      <c r="F968" s="43"/>
      <c r="G968" s="194"/>
      <c r="H968" s="194"/>
      <c r="I968" s="194"/>
      <c r="J968" s="196"/>
      <c r="K968" s="196"/>
      <c r="L968" s="196"/>
      <c r="M968" s="196"/>
      <c r="N968" s="196"/>
      <c r="O968" s="197"/>
      <c r="P968" s="197"/>
      <c r="Q968" s="197"/>
      <c r="R968" s="197"/>
      <c r="S968" s="197"/>
      <c r="T968" s="197"/>
      <c r="U968" s="198"/>
      <c r="V968" s="257"/>
      <c r="W968" s="200"/>
      <c r="X968" s="200"/>
      <c r="Y968" s="43"/>
      <c r="Z968" s="199"/>
      <c r="AA968" s="199"/>
      <c r="AB968" s="199"/>
      <c r="AC968" s="199"/>
      <c r="AD968" s="199"/>
      <c r="AE968" s="43"/>
      <c r="AF968" s="199"/>
      <c r="AG968" s="196"/>
      <c r="AH968" s="201"/>
      <c r="AI968" s="201"/>
      <c r="AJ968" s="201"/>
      <c r="AK968" s="43"/>
      <c r="AL968" s="196"/>
      <c r="AM968" s="43"/>
      <c r="AN968" s="43"/>
      <c r="AO968" s="64"/>
      <c r="AP968" s="202"/>
      <c r="AQ968" s="202"/>
      <c r="AR968" s="64"/>
    </row>
    <row r="969" spans="1:44" ht="15.75" customHeight="1" x14ac:dyDescent="0.2">
      <c r="A969" s="43"/>
      <c r="B969" s="43"/>
      <c r="C969" s="43"/>
      <c r="D969" s="43"/>
      <c r="E969" s="43"/>
      <c r="F969" s="43"/>
      <c r="G969" s="194"/>
      <c r="H969" s="194"/>
      <c r="I969" s="194"/>
      <c r="J969" s="196"/>
      <c r="K969" s="196"/>
      <c r="L969" s="196"/>
      <c r="M969" s="196"/>
      <c r="N969" s="196"/>
      <c r="O969" s="197"/>
      <c r="P969" s="197"/>
      <c r="Q969" s="197"/>
      <c r="R969" s="197"/>
      <c r="S969" s="197"/>
      <c r="T969" s="197"/>
      <c r="U969" s="198"/>
      <c r="V969" s="257"/>
      <c r="W969" s="200"/>
      <c r="X969" s="200"/>
      <c r="Y969" s="43"/>
      <c r="Z969" s="199"/>
      <c r="AA969" s="199"/>
      <c r="AB969" s="199"/>
      <c r="AC969" s="199"/>
      <c r="AD969" s="199"/>
      <c r="AE969" s="43"/>
      <c r="AF969" s="199"/>
      <c r="AG969" s="196"/>
      <c r="AH969" s="201"/>
      <c r="AI969" s="201"/>
      <c r="AJ969" s="201"/>
      <c r="AK969" s="43"/>
      <c r="AL969" s="196"/>
      <c r="AM969" s="43"/>
      <c r="AN969" s="43"/>
      <c r="AO969" s="64"/>
      <c r="AP969" s="202"/>
      <c r="AQ969" s="202"/>
      <c r="AR969" s="64"/>
    </row>
    <row r="970" spans="1:44" ht="15.75" customHeight="1" x14ac:dyDescent="0.2">
      <c r="A970" s="43"/>
      <c r="B970" s="43"/>
      <c r="C970" s="43"/>
      <c r="D970" s="43"/>
      <c r="E970" s="43"/>
      <c r="F970" s="43"/>
      <c r="G970" s="194"/>
      <c r="H970" s="194"/>
      <c r="I970" s="194"/>
      <c r="J970" s="196"/>
      <c r="K970" s="196"/>
      <c r="L970" s="196"/>
      <c r="M970" s="196"/>
      <c r="N970" s="196"/>
      <c r="O970" s="197"/>
      <c r="P970" s="197"/>
      <c r="Q970" s="197"/>
      <c r="R970" s="197"/>
      <c r="S970" s="197"/>
      <c r="T970" s="197"/>
      <c r="U970" s="198"/>
      <c r="V970" s="257"/>
      <c r="W970" s="200"/>
      <c r="X970" s="200"/>
      <c r="Y970" s="43"/>
      <c r="Z970" s="199"/>
      <c r="AA970" s="199"/>
      <c r="AB970" s="199"/>
      <c r="AC970" s="199"/>
      <c r="AD970" s="199"/>
      <c r="AE970" s="43"/>
      <c r="AF970" s="199"/>
      <c r="AG970" s="196"/>
      <c r="AH970" s="201"/>
      <c r="AI970" s="201"/>
      <c r="AJ970" s="201"/>
      <c r="AK970" s="43"/>
      <c r="AL970" s="196"/>
      <c r="AM970" s="43"/>
      <c r="AN970" s="43"/>
      <c r="AO970" s="64"/>
      <c r="AP970" s="202"/>
      <c r="AQ970" s="202"/>
      <c r="AR970" s="64"/>
    </row>
    <row r="971" spans="1:44" ht="15.75" customHeight="1" x14ac:dyDescent="0.2">
      <c r="A971" s="43"/>
      <c r="B971" s="43"/>
      <c r="C971" s="43"/>
      <c r="D971" s="43"/>
      <c r="E971" s="43"/>
      <c r="F971" s="43"/>
      <c r="G971" s="194"/>
      <c r="H971" s="194"/>
      <c r="I971" s="194"/>
      <c r="J971" s="196"/>
      <c r="K971" s="196"/>
      <c r="L971" s="196"/>
      <c r="M971" s="196"/>
      <c r="N971" s="196"/>
      <c r="O971" s="197"/>
      <c r="P971" s="197"/>
      <c r="Q971" s="197"/>
      <c r="R971" s="197"/>
      <c r="S971" s="197"/>
      <c r="T971" s="197"/>
      <c r="U971" s="198"/>
      <c r="V971" s="257"/>
      <c r="W971" s="200"/>
      <c r="X971" s="200"/>
      <c r="Y971" s="43"/>
      <c r="Z971" s="199"/>
      <c r="AA971" s="199"/>
      <c r="AB971" s="199"/>
      <c r="AC971" s="199"/>
      <c r="AD971" s="199"/>
      <c r="AE971" s="43"/>
      <c r="AF971" s="199"/>
      <c r="AG971" s="196"/>
      <c r="AH971" s="201"/>
      <c r="AI971" s="201"/>
      <c r="AJ971" s="201"/>
      <c r="AK971" s="43"/>
      <c r="AL971" s="196"/>
      <c r="AM971" s="43"/>
      <c r="AN971" s="43"/>
      <c r="AO971" s="64"/>
      <c r="AP971" s="202"/>
      <c r="AQ971" s="202"/>
      <c r="AR971" s="64"/>
    </row>
    <row r="972" spans="1:44" ht="15.75" customHeight="1" x14ac:dyDescent="0.2">
      <c r="A972" s="43"/>
      <c r="B972" s="43"/>
      <c r="C972" s="43"/>
      <c r="D972" s="43"/>
      <c r="E972" s="43"/>
      <c r="F972" s="43"/>
      <c r="G972" s="194"/>
      <c r="H972" s="194"/>
      <c r="I972" s="194"/>
      <c r="J972" s="196"/>
      <c r="K972" s="196"/>
      <c r="L972" s="196"/>
      <c r="M972" s="196"/>
      <c r="N972" s="196"/>
      <c r="O972" s="197"/>
      <c r="P972" s="197"/>
      <c r="Q972" s="197"/>
      <c r="R972" s="197"/>
      <c r="S972" s="197"/>
      <c r="T972" s="197"/>
      <c r="U972" s="198"/>
      <c r="V972" s="257"/>
      <c r="W972" s="200"/>
      <c r="X972" s="200"/>
      <c r="Y972" s="43"/>
      <c r="Z972" s="199"/>
      <c r="AA972" s="199"/>
      <c r="AB972" s="199"/>
      <c r="AC972" s="199"/>
      <c r="AD972" s="199"/>
      <c r="AE972" s="43"/>
      <c r="AF972" s="199"/>
      <c r="AG972" s="196"/>
      <c r="AH972" s="201"/>
      <c r="AI972" s="201"/>
      <c r="AJ972" s="201"/>
      <c r="AK972" s="43"/>
      <c r="AL972" s="196"/>
      <c r="AM972" s="43"/>
      <c r="AN972" s="43"/>
      <c r="AO972" s="64"/>
      <c r="AP972" s="202"/>
      <c r="AQ972" s="202"/>
      <c r="AR972" s="64"/>
    </row>
    <row r="973" spans="1:44" ht="15.75" customHeight="1" x14ac:dyDescent="0.2">
      <c r="A973" s="43"/>
      <c r="B973" s="43"/>
      <c r="C973" s="43"/>
      <c r="D973" s="43"/>
      <c r="E973" s="43"/>
      <c r="F973" s="43"/>
      <c r="G973" s="194"/>
      <c r="H973" s="194"/>
      <c r="I973" s="194"/>
      <c r="J973" s="196"/>
      <c r="K973" s="196"/>
      <c r="L973" s="196"/>
      <c r="M973" s="196"/>
      <c r="N973" s="196"/>
      <c r="O973" s="197"/>
      <c r="P973" s="197"/>
      <c r="Q973" s="197"/>
      <c r="R973" s="197"/>
      <c r="S973" s="197"/>
      <c r="T973" s="197"/>
      <c r="U973" s="198"/>
      <c r="V973" s="257"/>
      <c r="W973" s="200"/>
      <c r="X973" s="200"/>
      <c r="Y973" s="43"/>
      <c r="Z973" s="199"/>
      <c r="AA973" s="199"/>
      <c r="AB973" s="199"/>
      <c r="AC973" s="199"/>
      <c r="AD973" s="199"/>
      <c r="AE973" s="43"/>
      <c r="AF973" s="199"/>
      <c r="AG973" s="196"/>
      <c r="AH973" s="201"/>
      <c r="AI973" s="201"/>
      <c r="AJ973" s="201"/>
      <c r="AK973" s="43"/>
      <c r="AL973" s="196"/>
      <c r="AM973" s="43"/>
      <c r="AN973" s="43"/>
      <c r="AO973" s="64"/>
      <c r="AP973" s="202"/>
      <c r="AQ973" s="202"/>
      <c r="AR973" s="64"/>
    </row>
    <row r="974" spans="1:44" ht="15.75" customHeight="1" x14ac:dyDescent="0.2">
      <c r="A974" s="43"/>
      <c r="B974" s="43"/>
      <c r="C974" s="43"/>
      <c r="D974" s="43"/>
      <c r="E974" s="43"/>
      <c r="F974" s="43"/>
      <c r="G974" s="194"/>
      <c r="H974" s="194"/>
      <c r="I974" s="194"/>
      <c r="J974" s="196"/>
      <c r="K974" s="196"/>
      <c r="L974" s="196"/>
      <c r="M974" s="196"/>
      <c r="N974" s="196"/>
      <c r="O974" s="197"/>
      <c r="P974" s="197"/>
      <c r="Q974" s="197"/>
      <c r="R974" s="197"/>
      <c r="S974" s="197"/>
      <c r="T974" s="197"/>
      <c r="U974" s="198"/>
      <c r="V974" s="257"/>
      <c r="W974" s="200"/>
      <c r="X974" s="200"/>
      <c r="Y974" s="43"/>
      <c r="Z974" s="199"/>
      <c r="AA974" s="199"/>
      <c r="AB974" s="199"/>
      <c r="AC974" s="199"/>
      <c r="AD974" s="199"/>
      <c r="AE974" s="43"/>
      <c r="AF974" s="199"/>
      <c r="AG974" s="196"/>
      <c r="AH974" s="201"/>
      <c r="AI974" s="201"/>
      <c r="AJ974" s="201"/>
      <c r="AK974" s="43"/>
      <c r="AL974" s="196"/>
      <c r="AM974" s="43"/>
      <c r="AN974" s="43"/>
      <c r="AO974" s="64"/>
      <c r="AP974" s="202"/>
      <c r="AQ974" s="202"/>
      <c r="AR974" s="64"/>
    </row>
    <row r="975" spans="1:44" ht="15.75" customHeight="1" x14ac:dyDescent="0.2">
      <c r="A975" s="43"/>
      <c r="B975" s="43"/>
      <c r="C975" s="43"/>
      <c r="D975" s="43"/>
      <c r="E975" s="43"/>
      <c r="F975" s="43"/>
      <c r="G975" s="194"/>
      <c r="H975" s="194"/>
      <c r="I975" s="194"/>
      <c r="J975" s="196"/>
      <c r="K975" s="196"/>
      <c r="L975" s="196"/>
      <c r="M975" s="196"/>
      <c r="N975" s="196"/>
      <c r="O975" s="197"/>
      <c r="P975" s="197"/>
      <c r="Q975" s="197"/>
      <c r="R975" s="197"/>
      <c r="S975" s="197"/>
      <c r="T975" s="197"/>
      <c r="U975" s="198"/>
      <c r="V975" s="257"/>
      <c r="W975" s="200"/>
      <c r="X975" s="200"/>
      <c r="Y975" s="43"/>
      <c r="Z975" s="199"/>
      <c r="AA975" s="199"/>
      <c r="AB975" s="199"/>
      <c r="AC975" s="199"/>
      <c r="AD975" s="199"/>
      <c r="AE975" s="43"/>
      <c r="AF975" s="199"/>
      <c r="AG975" s="196"/>
      <c r="AH975" s="201"/>
      <c r="AI975" s="201"/>
      <c r="AJ975" s="201"/>
      <c r="AK975" s="43"/>
      <c r="AL975" s="196"/>
      <c r="AM975" s="43"/>
      <c r="AN975" s="43"/>
      <c r="AO975" s="64"/>
      <c r="AP975" s="202"/>
      <c r="AQ975" s="202"/>
      <c r="AR975" s="64"/>
    </row>
    <row r="976" spans="1:44" ht="15.75" customHeight="1" x14ac:dyDescent="0.2">
      <c r="A976" s="43"/>
      <c r="B976" s="43"/>
      <c r="C976" s="43"/>
      <c r="D976" s="43"/>
      <c r="E976" s="43"/>
      <c r="F976" s="43"/>
      <c r="G976" s="194"/>
      <c r="H976" s="194"/>
      <c r="I976" s="194"/>
      <c r="J976" s="196"/>
      <c r="K976" s="196"/>
      <c r="L976" s="196"/>
      <c r="M976" s="196"/>
      <c r="N976" s="196"/>
      <c r="O976" s="197"/>
      <c r="P976" s="197"/>
      <c r="Q976" s="197"/>
      <c r="R976" s="197"/>
      <c r="S976" s="197"/>
      <c r="T976" s="197"/>
      <c r="U976" s="198"/>
      <c r="V976" s="257"/>
      <c r="W976" s="200"/>
      <c r="X976" s="200"/>
      <c r="Y976" s="43"/>
      <c r="Z976" s="199"/>
      <c r="AA976" s="199"/>
      <c r="AB976" s="199"/>
      <c r="AC976" s="199"/>
      <c r="AD976" s="199"/>
      <c r="AE976" s="43"/>
      <c r="AF976" s="199"/>
      <c r="AG976" s="196"/>
      <c r="AH976" s="201"/>
      <c r="AI976" s="201"/>
      <c r="AJ976" s="201"/>
      <c r="AK976" s="43"/>
      <c r="AL976" s="196"/>
      <c r="AM976" s="43"/>
      <c r="AN976" s="43"/>
      <c r="AO976" s="64"/>
      <c r="AP976" s="202"/>
      <c r="AQ976" s="202"/>
      <c r="AR976" s="64"/>
    </row>
    <row r="977" spans="1:44" ht="15.75" customHeight="1" x14ac:dyDescent="0.2">
      <c r="A977" s="43"/>
      <c r="B977" s="43"/>
      <c r="C977" s="43"/>
      <c r="D977" s="43"/>
      <c r="E977" s="43"/>
      <c r="F977" s="43"/>
      <c r="G977" s="194"/>
      <c r="H977" s="194"/>
      <c r="I977" s="194"/>
      <c r="J977" s="196"/>
      <c r="K977" s="196"/>
      <c r="L977" s="196"/>
      <c r="M977" s="196"/>
      <c r="N977" s="196"/>
      <c r="O977" s="197"/>
      <c r="P977" s="197"/>
      <c r="Q977" s="197"/>
      <c r="R977" s="197"/>
      <c r="S977" s="197"/>
      <c r="T977" s="197"/>
      <c r="U977" s="198"/>
      <c r="V977" s="257"/>
      <c r="W977" s="200"/>
      <c r="X977" s="200"/>
      <c r="Y977" s="43"/>
      <c r="Z977" s="199"/>
      <c r="AA977" s="199"/>
      <c r="AB977" s="199"/>
      <c r="AC977" s="199"/>
      <c r="AD977" s="199"/>
      <c r="AE977" s="43"/>
      <c r="AF977" s="199"/>
      <c r="AG977" s="196"/>
      <c r="AH977" s="201"/>
      <c r="AI977" s="201"/>
      <c r="AJ977" s="201"/>
      <c r="AK977" s="43"/>
      <c r="AL977" s="196"/>
      <c r="AM977" s="43"/>
      <c r="AN977" s="43"/>
      <c r="AO977" s="64"/>
      <c r="AP977" s="202"/>
      <c r="AQ977" s="202"/>
      <c r="AR977" s="64"/>
    </row>
    <row r="978" spans="1:44" ht="15.75" customHeight="1" x14ac:dyDescent="0.2">
      <c r="A978" s="43"/>
      <c r="B978" s="43"/>
      <c r="C978" s="43"/>
      <c r="D978" s="43"/>
      <c r="E978" s="43"/>
      <c r="F978" s="43"/>
      <c r="G978" s="194"/>
      <c r="H978" s="194"/>
      <c r="I978" s="194"/>
      <c r="J978" s="196"/>
      <c r="K978" s="196"/>
      <c r="L978" s="196"/>
      <c r="M978" s="196"/>
      <c r="N978" s="196"/>
      <c r="O978" s="197"/>
      <c r="P978" s="197"/>
      <c r="Q978" s="197"/>
      <c r="R978" s="197"/>
      <c r="S978" s="197"/>
      <c r="T978" s="197"/>
      <c r="U978" s="198"/>
      <c r="V978" s="257"/>
      <c r="W978" s="200"/>
      <c r="X978" s="200"/>
      <c r="Y978" s="43"/>
      <c r="Z978" s="199"/>
      <c r="AA978" s="199"/>
      <c r="AB978" s="199"/>
      <c r="AC978" s="199"/>
      <c r="AD978" s="199"/>
      <c r="AE978" s="43"/>
      <c r="AF978" s="199"/>
      <c r="AG978" s="196"/>
      <c r="AH978" s="201"/>
      <c r="AI978" s="201"/>
      <c r="AJ978" s="201"/>
      <c r="AK978" s="43"/>
      <c r="AL978" s="196"/>
      <c r="AM978" s="43"/>
      <c r="AN978" s="43"/>
      <c r="AO978" s="64"/>
      <c r="AP978" s="202"/>
      <c r="AQ978" s="202"/>
      <c r="AR978" s="64"/>
    </row>
    <row r="979" spans="1:44" ht="15.75" customHeight="1" x14ac:dyDescent="0.2">
      <c r="A979" s="43"/>
      <c r="B979" s="43"/>
      <c r="C979" s="43"/>
      <c r="D979" s="43"/>
      <c r="E979" s="43"/>
      <c r="F979" s="43"/>
      <c r="G979" s="194"/>
      <c r="H979" s="194"/>
      <c r="I979" s="194"/>
      <c r="J979" s="196"/>
      <c r="K979" s="196"/>
      <c r="L979" s="196"/>
      <c r="M979" s="196"/>
      <c r="N979" s="196"/>
      <c r="O979" s="197"/>
      <c r="P979" s="197"/>
      <c r="Q979" s="197"/>
      <c r="R979" s="197"/>
      <c r="S979" s="197"/>
      <c r="T979" s="197"/>
      <c r="U979" s="198"/>
      <c r="V979" s="257"/>
      <c r="W979" s="200"/>
      <c r="X979" s="200"/>
      <c r="Y979" s="43"/>
      <c r="Z979" s="199"/>
      <c r="AA979" s="199"/>
      <c r="AB979" s="199"/>
      <c r="AC979" s="199"/>
      <c r="AD979" s="199"/>
      <c r="AE979" s="43"/>
      <c r="AF979" s="199"/>
      <c r="AG979" s="196"/>
      <c r="AH979" s="201"/>
      <c r="AI979" s="201"/>
      <c r="AJ979" s="201"/>
      <c r="AK979" s="43"/>
      <c r="AL979" s="196"/>
      <c r="AM979" s="43"/>
      <c r="AN979" s="43"/>
      <c r="AO979" s="64"/>
      <c r="AP979" s="202"/>
      <c r="AQ979" s="202"/>
      <c r="AR979" s="64"/>
    </row>
    <row r="980" spans="1:44" ht="15.75" customHeight="1" x14ac:dyDescent="0.2">
      <c r="A980" s="43"/>
      <c r="B980" s="43"/>
      <c r="C980" s="43"/>
      <c r="D980" s="43"/>
      <c r="E980" s="43"/>
      <c r="F980" s="43"/>
      <c r="G980" s="194"/>
      <c r="H980" s="194"/>
      <c r="I980" s="194"/>
      <c r="J980" s="196"/>
      <c r="K980" s="196"/>
      <c r="L980" s="196"/>
      <c r="M980" s="196"/>
      <c r="N980" s="196"/>
      <c r="O980" s="197"/>
      <c r="P980" s="197"/>
      <c r="Q980" s="197"/>
      <c r="R980" s="197"/>
      <c r="S980" s="197"/>
      <c r="T980" s="197"/>
      <c r="U980" s="198"/>
      <c r="V980" s="257"/>
      <c r="W980" s="200"/>
      <c r="X980" s="200"/>
      <c r="Y980" s="43"/>
      <c r="Z980" s="199"/>
      <c r="AA980" s="199"/>
      <c r="AB980" s="199"/>
      <c r="AC980" s="199"/>
      <c r="AD980" s="199"/>
      <c r="AE980" s="43"/>
      <c r="AF980" s="199"/>
      <c r="AG980" s="196"/>
      <c r="AH980" s="201"/>
      <c r="AI980" s="201"/>
      <c r="AJ980" s="201"/>
      <c r="AK980" s="43"/>
      <c r="AL980" s="196"/>
      <c r="AM980" s="43"/>
      <c r="AN980" s="43"/>
      <c r="AO980" s="64"/>
      <c r="AP980" s="202"/>
      <c r="AQ980" s="202"/>
      <c r="AR980" s="64"/>
    </row>
    <row r="981" spans="1:44" ht="15.75" customHeight="1" x14ac:dyDescent="0.2">
      <c r="A981" s="43"/>
      <c r="B981" s="43"/>
      <c r="C981" s="43"/>
      <c r="D981" s="43"/>
      <c r="E981" s="43"/>
      <c r="F981" s="43"/>
      <c r="G981" s="194"/>
      <c r="H981" s="194"/>
      <c r="I981" s="194"/>
      <c r="J981" s="196"/>
      <c r="K981" s="196"/>
      <c r="L981" s="196"/>
      <c r="M981" s="196"/>
      <c r="N981" s="196"/>
      <c r="O981" s="197"/>
      <c r="P981" s="197"/>
      <c r="Q981" s="197"/>
      <c r="R981" s="197"/>
      <c r="S981" s="197"/>
      <c r="T981" s="197"/>
      <c r="U981" s="198"/>
      <c r="V981" s="257"/>
      <c r="W981" s="200"/>
      <c r="X981" s="200"/>
      <c r="Y981" s="43"/>
      <c r="Z981" s="199"/>
      <c r="AA981" s="199"/>
      <c r="AB981" s="199"/>
      <c r="AC981" s="199"/>
      <c r="AD981" s="199"/>
      <c r="AE981" s="43"/>
      <c r="AF981" s="199"/>
      <c r="AG981" s="196"/>
      <c r="AH981" s="201"/>
      <c r="AI981" s="201"/>
      <c r="AJ981" s="201"/>
      <c r="AK981" s="43"/>
      <c r="AL981" s="196"/>
      <c r="AM981" s="43"/>
      <c r="AN981" s="43"/>
      <c r="AO981" s="64"/>
      <c r="AP981" s="202"/>
      <c r="AQ981" s="202"/>
      <c r="AR981" s="64"/>
    </row>
    <row r="982" spans="1:44" ht="15.75" customHeight="1" x14ac:dyDescent="0.2">
      <c r="A982" s="43"/>
      <c r="B982" s="43"/>
      <c r="C982" s="43"/>
      <c r="D982" s="43"/>
      <c r="E982" s="43"/>
      <c r="F982" s="43"/>
      <c r="G982" s="194"/>
      <c r="H982" s="194"/>
      <c r="I982" s="194"/>
      <c r="J982" s="196"/>
      <c r="K982" s="196"/>
      <c r="L982" s="196"/>
      <c r="M982" s="196"/>
      <c r="N982" s="196"/>
      <c r="O982" s="197"/>
      <c r="P982" s="197"/>
      <c r="Q982" s="197"/>
      <c r="R982" s="197"/>
      <c r="S982" s="197"/>
      <c r="T982" s="197"/>
      <c r="U982" s="198"/>
      <c r="V982" s="257"/>
      <c r="W982" s="200"/>
      <c r="X982" s="200"/>
      <c r="Y982" s="43"/>
      <c r="Z982" s="199"/>
      <c r="AA982" s="199"/>
      <c r="AB982" s="199"/>
      <c r="AC982" s="199"/>
      <c r="AD982" s="199"/>
      <c r="AE982" s="43"/>
      <c r="AF982" s="199"/>
      <c r="AG982" s="196"/>
      <c r="AH982" s="201"/>
      <c r="AI982" s="201"/>
      <c r="AJ982" s="201"/>
      <c r="AK982" s="43"/>
      <c r="AL982" s="196"/>
      <c r="AM982" s="43"/>
      <c r="AN982" s="43"/>
      <c r="AO982" s="64"/>
      <c r="AP982" s="202"/>
      <c r="AQ982" s="202"/>
      <c r="AR982" s="64"/>
    </row>
    <row r="983" spans="1:44" ht="15.75" customHeight="1" x14ac:dyDescent="0.2">
      <c r="A983" s="43"/>
      <c r="B983" s="43"/>
      <c r="C983" s="43"/>
      <c r="D983" s="43"/>
      <c r="E983" s="43"/>
      <c r="F983" s="43"/>
      <c r="G983" s="194"/>
      <c r="H983" s="194"/>
      <c r="I983" s="194"/>
      <c r="J983" s="196"/>
      <c r="K983" s="196"/>
      <c r="L983" s="196"/>
      <c r="M983" s="196"/>
      <c r="N983" s="196"/>
      <c r="O983" s="197"/>
      <c r="P983" s="197"/>
      <c r="Q983" s="197"/>
      <c r="R983" s="197"/>
      <c r="S983" s="197"/>
      <c r="T983" s="197"/>
      <c r="U983" s="198"/>
      <c r="V983" s="257"/>
      <c r="W983" s="200"/>
      <c r="X983" s="200"/>
      <c r="Y983" s="43"/>
      <c r="Z983" s="199"/>
      <c r="AA983" s="199"/>
      <c r="AB983" s="199"/>
      <c r="AC983" s="199"/>
      <c r="AD983" s="199"/>
      <c r="AE983" s="43"/>
      <c r="AF983" s="199"/>
      <c r="AG983" s="196"/>
      <c r="AH983" s="201"/>
      <c r="AI983" s="201"/>
      <c r="AJ983" s="201"/>
      <c r="AK983" s="43"/>
      <c r="AL983" s="196"/>
      <c r="AM983" s="43"/>
      <c r="AN983" s="43"/>
      <c r="AO983" s="64"/>
      <c r="AP983" s="202"/>
      <c r="AQ983" s="202"/>
      <c r="AR983" s="64"/>
    </row>
    <row r="984" spans="1:44" ht="15.75" customHeight="1" x14ac:dyDescent="0.2">
      <c r="A984" s="43"/>
      <c r="B984" s="43"/>
      <c r="C984" s="43"/>
      <c r="D984" s="43"/>
      <c r="E984" s="43"/>
      <c r="F984" s="43"/>
      <c r="G984" s="194"/>
      <c r="H984" s="194"/>
      <c r="I984" s="194"/>
      <c r="J984" s="196"/>
      <c r="K984" s="196"/>
      <c r="L984" s="196"/>
      <c r="M984" s="196"/>
      <c r="N984" s="196"/>
      <c r="O984" s="197"/>
      <c r="P984" s="197"/>
      <c r="Q984" s="197"/>
      <c r="R984" s="197"/>
      <c r="S984" s="197"/>
      <c r="T984" s="197"/>
      <c r="U984" s="198"/>
      <c r="V984" s="257"/>
      <c r="W984" s="200"/>
      <c r="X984" s="200"/>
      <c r="Y984" s="43"/>
      <c r="Z984" s="199"/>
      <c r="AA984" s="199"/>
      <c r="AB984" s="199"/>
      <c r="AC984" s="199"/>
      <c r="AD984" s="199"/>
      <c r="AE984" s="43"/>
      <c r="AF984" s="199"/>
      <c r="AG984" s="196"/>
      <c r="AH984" s="201"/>
      <c r="AI984" s="201"/>
      <c r="AJ984" s="201"/>
      <c r="AK984" s="43"/>
      <c r="AL984" s="196"/>
      <c r="AM984" s="43"/>
      <c r="AN984" s="43"/>
      <c r="AO984" s="64"/>
      <c r="AP984" s="202"/>
      <c r="AQ984" s="202"/>
      <c r="AR984" s="64"/>
    </row>
    <row r="985" spans="1:44" ht="15.75" customHeight="1" x14ac:dyDescent="0.2">
      <c r="A985" s="43"/>
      <c r="B985" s="43"/>
      <c r="C985" s="43"/>
      <c r="D985" s="43"/>
      <c r="E985" s="43"/>
      <c r="F985" s="43"/>
      <c r="G985" s="194"/>
      <c r="H985" s="194"/>
      <c r="I985" s="194"/>
      <c r="J985" s="196"/>
      <c r="K985" s="196"/>
      <c r="L985" s="196"/>
      <c r="M985" s="196"/>
      <c r="N985" s="196"/>
      <c r="O985" s="197"/>
      <c r="P985" s="197"/>
      <c r="Q985" s="197"/>
      <c r="R985" s="197"/>
      <c r="S985" s="197"/>
      <c r="T985" s="197"/>
      <c r="U985" s="198"/>
      <c r="V985" s="257"/>
      <c r="W985" s="200"/>
      <c r="X985" s="200"/>
      <c r="Y985" s="43"/>
      <c r="Z985" s="199"/>
      <c r="AA985" s="199"/>
      <c r="AB985" s="199"/>
      <c r="AC985" s="199"/>
      <c r="AD985" s="199"/>
      <c r="AE985" s="43"/>
      <c r="AF985" s="199"/>
      <c r="AG985" s="196"/>
      <c r="AH985" s="201"/>
      <c r="AI985" s="201"/>
      <c r="AJ985" s="201"/>
      <c r="AK985" s="43"/>
      <c r="AL985" s="196"/>
      <c r="AM985" s="43"/>
      <c r="AN985" s="43"/>
      <c r="AO985" s="64"/>
      <c r="AP985" s="202"/>
      <c r="AQ985" s="202"/>
      <c r="AR985" s="64"/>
    </row>
    <row r="986" spans="1:44" ht="15.75" customHeight="1" x14ac:dyDescent="0.2">
      <c r="A986" s="43"/>
      <c r="B986" s="43"/>
      <c r="C986" s="43"/>
      <c r="D986" s="43"/>
      <c r="E986" s="43"/>
      <c r="F986" s="43"/>
      <c r="G986" s="194"/>
      <c r="H986" s="194"/>
      <c r="I986" s="194"/>
      <c r="J986" s="196"/>
      <c r="K986" s="196"/>
      <c r="L986" s="196"/>
      <c r="M986" s="196"/>
      <c r="N986" s="196"/>
      <c r="O986" s="197"/>
      <c r="P986" s="197"/>
      <c r="Q986" s="197"/>
      <c r="R986" s="197"/>
      <c r="S986" s="197"/>
      <c r="T986" s="197"/>
      <c r="U986" s="198"/>
      <c r="V986" s="257"/>
      <c r="W986" s="200"/>
      <c r="X986" s="200"/>
      <c r="Y986" s="43"/>
      <c r="Z986" s="199"/>
      <c r="AA986" s="199"/>
      <c r="AB986" s="199"/>
      <c r="AC986" s="199"/>
      <c r="AD986" s="199"/>
      <c r="AE986" s="43"/>
      <c r="AF986" s="199"/>
      <c r="AG986" s="196"/>
      <c r="AH986" s="201"/>
      <c r="AI986" s="201"/>
      <c r="AJ986" s="201"/>
      <c r="AK986" s="43"/>
      <c r="AL986" s="196"/>
      <c r="AM986" s="43"/>
      <c r="AN986" s="43"/>
      <c r="AO986" s="64"/>
      <c r="AP986" s="202"/>
      <c r="AQ986" s="202"/>
      <c r="AR986" s="64"/>
    </row>
    <row r="987" spans="1:44" ht="15.75" customHeight="1" x14ac:dyDescent="0.2">
      <c r="A987" s="43"/>
      <c r="B987" s="43"/>
      <c r="C987" s="43"/>
      <c r="D987" s="43"/>
      <c r="E987" s="43"/>
      <c r="F987" s="43"/>
      <c r="G987" s="194"/>
      <c r="H987" s="194"/>
      <c r="I987" s="194"/>
      <c r="J987" s="196"/>
      <c r="K987" s="196"/>
      <c r="L987" s="196"/>
      <c r="M987" s="196"/>
      <c r="N987" s="196"/>
      <c r="O987" s="197"/>
      <c r="P987" s="197"/>
      <c r="Q987" s="197"/>
      <c r="R987" s="197"/>
      <c r="S987" s="197"/>
      <c r="T987" s="197"/>
      <c r="U987" s="198"/>
      <c r="V987" s="257"/>
      <c r="W987" s="200"/>
      <c r="X987" s="200"/>
      <c r="Y987" s="43"/>
      <c r="Z987" s="199"/>
      <c r="AA987" s="199"/>
      <c r="AB987" s="199"/>
      <c r="AC987" s="199"/>
      <c r="AD987" s="199"/>
      <c r="AE987" s="43"/>
      <c r="AF987" s="199"/>
      <c r="AG987" s="196"/>
      <c r="AH987" s="201"/>
      <c r="AI987" s="201"/>
      <c r="AJ987" s="201"/>
      <c r="AK987" s="43"/>
      <c r="AL987" s="196"/>
      <c r="AM987" s="43"/>
      <c r="AN987" s="43"/>
      <c r="AO987" s="64"/>
      <c r="AP987" s="202"/>
      <c r="AQ987" s="202"/>
      <c r="AR987" s="64"/>
    </row>
    <row r="988" spans="1:44" ht="15.75" customHeight="1" x14ac:dyDescent="0.2">
      <c r="A988" s="43"/>
      <c r="B988" s="43"/>
      <c r="C988" s="43"/>
      <c r="D988" s="43"/>
      <c r="E988" s="43"/>
      <c r="F988" s="43"/>
      <c r="G988" s="194"/>
      <c r="H988" s="194"/>
      <c r="I988" s="194"/>
      <c r="J988" s="196"/>
      <c r="K988" s="196"/>
      <c r="L988" s="196"/>
      <c r="M988" s="196"/>
      <c r="N988" s="196"/>
      <c r="O988" s="197"/>
      <c r="P988" s="197"/>
      <c r="Q988" s="197"/>
      <c r="R988" s="197"/>
      <c r="S988" s="197"/>
      <c r="T988" s="197"/>
      <c r="U988" s="198"/>
      <c r="V988" s="257"/>
      <c r="W988" s="200"/>
      <c r="X988" s="200"/>
      <c r="Y988" s="43"/>
      <c r="Z988" s="199"/>
      <c r="AA988" s="199"/>
      <c r="AB988" s="199"/>
      <c r="AC988" s="199"/>
      <c r="AD988" s="199"/>
      <c r="AE988" s="43"/>
      <c r="AF988" s="199"/>
      <c r="AG988" s="196"/>
      <c r="AH988" s="201"/>
      <c r="AI988" s="201"/>
      <c r="AJ988" s="201"/>
      <c r="AK988" s="43"/>
      <c r="AL988" s="196"/>
      <c r="AM988" s="43"/>
      <c r="AN988" s="43"/>
      <c r="AO988" s="64"/>
      <c r="AP988" s="202"/>
      <c r="AQ988" s="202"/>
      <c r="AR988" s="64"/>
    </row>
    <row r="989" spans="1:44" ht="15.75" customHeight="1" x14ac:dyDescent="0.2">
      <c r="A989" s="43"/>
      <c r="B989" s="43"/>
      <c r="C989" s="43"/>
      <c r="D989" s="43"/>
      <c r="E989" s="43"/>
      <c r="F989" s="43"/>
      <c r="G989" s="194"/>
      <c r="H989" s="194"/>
      <c r="I989" s="194"/>
      <c r="J989" s="196"/>
      <c r="K989" s="196"/>
      <c r="L989" s="196"/>
      <c r="M989" s="196"/>
      <c r="N989" s="196"/>
      <c r="O989" s="197"/>
      <c r="P989" s="197"/>
      <c r="Q989" s="197"/>
      <c r="R989" s="197"/>
      <c r="S989" s="197"/>
      <c r="T989" s="197"/>
      <c r="U989" s="198"/>
      <c r="V989" s="257"/>
      <c r="W989" s="200"/>
      <c r="X989" s="200"/>
      <c r="Y989" s="43"/>
      <c r="Z989" s="199"/>
      <c r="AA989" s="199"/>
      <c r="AB989" s="199"/>
      <c r="AC989" s="199"/>
      <c r="AD989" s="199"/>
      <c r="AE989" s="43"/>
      <c r="AF989" s="199"/>
      <c r="AG989" s="196"/>
      <c r="AH989" s="201"/>
      <c r="AI989" s="201"/>
      <c r="AJ989" s="201"/>
      <c r="AK989" s="43"/>
      <c r="AL989" s="196"/>
      <c r="AM989" s="43"/>
      <c r="AN989" s="43"/>
      <c r="AO989" s="64"/>
      <c r="AP989" s="202"/>
      <c r="AQ989" s="202"/>
      <c r="AR989" s="64"/>
    </row>
    <row r="990" spans="1:44" ht="15.75" customHeight="1" x14ac:dyDescent="0.2">
      <c r="A990" s="43"/>
      <c r="B990" s="43"/>
      <c r="C990" s="43"/>
      <c r="D990" s="43"/>
      <c r="E990" s="43"/>
      <c r="F990" s="43"/>
      <c r="G990" s="194"/>
      <c r="H990" s="194"/>
      <c r="I990" s="194"/>
      <c r="J990" s="196"/>
      <c r="K990" s="196"/>
      <c r="L990" s="196"/>
      <c r="M990" s="196"/>
      <c r="N990" s="196"/>
      <c r="O990" s="197"/>
      <c r="P990" s="197"/>
      <c r="Q990" s="197"/>
      <c r="R990" s="197"/>
      <c r="S990" s="197"/>
      <c r="T990" s="197"/>
      <c r="U990" s="198"/>
      <c r="V990" s="257"/>
      <c r="W990" s="200"/>
      <c r="X990" s="200"/>
      <c r="Y990" s="43"/>
      <c r="Z990" s="199"/>
      <c r="AA990" s="199"/>
      <c r="AB990" s="199"/>
      <c r="AC990" s="199"/>
      <c r="AD990" s="199"/>
      <c r="AE990" s="43"/>
      <c r="AF990" s="199"/>
      <c r="AG990" s="196"/>
      <c r="AH990" s="201"/>
      <c r="AI990" s="201"/>
      <c r="AJ990" s="201"/>
      <c r="AK990" s="43"/>
      <c r="AL990" s="196"/>
      <c r="AM990" s="43"/>
      <c r="AN990" s="43"/>
      <c r="AO990" s="64"/>
      <c r="AP990" s="202"/>
      <c r="AQ990" s="202"/>
      <c r="AR990" s="64"/>
    </row>
    <row r="991" spans="1:44" ht="15.75" customHeight="1" x14ac:dyDescent="0.2">
      <c r="A991" s="43"/>
      <c r="B991" s="43"/>
      <c r="C991" s="43"/>
      <c r="D991" s="43"/>
      <c r="E991" s="43"/>
      <c r="F991" s="43"/>
      <c r="G991" s="194"/>
      <c r="H991" s="194"/>
      <c r="I991" s="194"/>
      <c r="J991" s="196"/>
      <c r="K991" s="196"/>
      <c r="L991" s="196"/>
      <c r="M991" s="196"/>
      <c r="N991" s="196"/>
      <c r="O991" s="197"/>
      <c r="P991" s="197"/>
      <c r="Q991" s="197"/>
      <c r="R991" s="197"/>
      <c r="S991" s="197"/>
      <c r="T991" s="197"/>
      <c r="U991" s="198"/>
      <c r="V991" s="257"/>
      <c r="W991" s="200"/>
      <c r="X991" s="200"/>
      <c r="Y991" s="43"/>
      <c r="Z991" s="199"/>
      <c r="AA991" s="199"/>
      <c r="AB991" s="199"/>
      <c r="AC991" s="199"/>
      <c r="AD991" s="199"/>
      <c r="AE991" s="43"/>
      <c r="AF991" s="199"/>
      <c r="AG991" s="196"/>
      <c r="AH991" s="201"/>
      <c r="AI991" s="201"/>
      <c r="AJ991" s="201"/>
      <c r="AK991" s="43"/>
      <c r="AL991" s="196"/>
      <c r="AM991" s="43"/>
      <c r="AN991" s="43"/>
      <c r="AO991" s="64"/>
      <c r="AP991" s="202"/>
      <c r="AQ991" s="202"/>
      <c r="AR991" s="64"/>
    </row>
    <row r="992" spans="1:44" ht="15.75" customHeight="1" x14ac:dyDescent="0.2">
      <c r="A992" s="43"/>
      <c r="B992" s="43"/>
      <c r="C992" s="43"/>
      <c r="D992" s="43"/>
      <c r="E992" s="43"/>
      <c r="F992" s="43"/>
      <c r="G992" s="194"/>
      <c r="H992" s="194"/>
      <c r="I992" s="194"/>
      <c r="J992" s="196"/>
      <c r="K992" s="196"/>
      <c r="L992" s="196"/>
      <c r="M992" s="196"/>
      <c r="N992" s="196"/>
      <c r="O992" s="197"/>
      <c r="P992" s="197"/>
      <c r="Q992" s="197"/>
      <c r="R992" s="197"/>
      <c r="S992" s="197"/>
      <c r="T992" s="197"/>
      <c r="U992" s="198"/>
      <c r="V992" s="257"/>
      <c r="W992" s="200"/>
      <c r="X992" s="200"/>
      <c r="Y992" s="43"/>
      <c r="Z992" s="199"/>
      <c r="AA992" s="199"/>
      <c r="AB992" s="199"/>
      <c r="AC992" s="199"/>
      <c r="AD992" s="199"/>
      <c r="AE992" s="43"/>
      <c r="AF992" s="199"/>
      <c r="AG992" s="196"/>
      <c r="AH992" s="201"/>
      <c r="AI992" s="201"/>
      <c r="AJ992" s="201"/>
      <c r="AK992" s="43"/>
      <c r="AL992" s="196"/>
      <c r="AM992" s="43"/>
      <c r="AN992" s="43"/>
      <c r="AO992" s="64"/>
      <c r="AP992" s="202"/>
      <c r="AQ992" s="202"/>
      <c r="AR992" s="64"/>
    </row>
    <row r="993" spans="1:44" ht="15.75" customHeight="1" x14ac:dyDescent="0.2">
      <c r="A993" s="43"/>
      <c r="B993" s="43"/>
      <c r="C993" s="43"/>
      <c r="D993" s="43"/>
      <c r="E993" s="43"/>
      <c r="F993" s="43"/>
      <c r="G993" s="194"/>
      <c r="H993" s="194"/>
      <c r="I993" s="194"/>
      <c r="J993" s="196"/>
      <c r="K993" s="196"/>
      <c r="L993" s="196"/>
      <c r="M993" s="196"/>
      <c r="N993" s="196"/>
      <c r="O993" s="197"/>
      <c r="P993" s="197"/>
      <c r="Q993" s="197"/>
      <c r="R993" s="197"/>
      <c r="S993" s="197"/>
      <c r="T993" s="197"/>
      <c r="U993" s="198"/>
      <c r="V993" s="257"/>
      <c r="W993" s="200"/>
      <c r="X993" s="200"/>
      <c r="Y993" s="43"/>
      <c r="Z993" s="199"/>
      <c r="AA993" s="199"/>
      <c r="AB993" s="199"/>
      <c r="AC993" s="199"/>
      <c r="AD993" s="199"/>
      <c r="AE993" s="43"/>
      <c r="AF993" s="199"/>
      <c r="AG993" s="196"/>
      <c r="AH993" s="201"/>
      <c r="AI993" s="201"/>
      <c r="AJ993" s="201"/>
      <c r="AK993" s="43"/>
      <c r="AL993" s="196"/>
      <c r="AM993" s="43"/>
      <c r="AN993" s="43"/>
      <c r="AO993" s="64"/>
      <c r="AP993" s="202"/>
      <c r="AQ993" s="202"/>
      <c r="AR993" s="64"/>
    </row>
    <row r="994" spans="1:44" ht="15.75" customHeight="1" x14ac:dyDescent="0.2">
      <c r="A994" s="43"/>
      <c r="B994" s="43"/>
      <c r="C994" s="43"/>
      <c r="D994" s="43"/>
      <c r="E994" s="43"/>
      <c r="F994" s="43"/>
      <c r="G994" s="194"/>
      <c r="H994" s="194"/>
      <c r="I994" s="194"/>
      <c r="J994" s="196"/>
      <c r="K994" s="196"/>
      <c r="L994" s="196"/>
      <c r="M994" s="196"/>
      <c r="N994" s="196"/>
      <c r="O994" s="197"/>
      <c r="P994" s="197"/>
      <c r="Q994" s="197"/>
      <c r="R994" s="197"/>
      <c r="S994" s="197"/>
      <c r="T994" s="197"/>
      <c r="U994" s="198"/>
      <c r="V994" s="257"/>
      <c r="W994" s="200"/>
      <c r="X994" s="200"/>
      <c r="Y994" s="43"/>
      <c r="Z994" s="199"/>
      <c r="AA994" s="199"/>
      <c r="AB994" s="199"/>
      <c r="AC994" s="199"/>
      <c r="AD994" s="199"/>
      <c r="AE994" s="43"/>
      <c r="AF994" s="199"/>
      <c r="AG994" s="196"/>
      <c r="AH994" s="201"/>
      <c r="AI994" s="201"/>
      <c r="AJ994" s="201"/>
      <c r="AK994" s="43"/>
      <c r="AL994" s="196"/>
      <c r="AM994" s="43"/>
      <c r="AN994" s="43"/>
      <c r="AO994" s="64"/>
      <c r="AP994" s="202"/>
      <c r="AQ994" s="202"/>
      <c r="AR994" s="64"/>
    </row>
    <row r="995" spans="1:44" ht="15.75" customHeight="1" x14ac:dyDescent="0.2">
      <c r="A995" s="43"/>
      <c r="B995" s="43"/>
      <c r="C995" s="43"/>
      <c r="D995" s="43"/>
      <c r="E995" s="43"/>
      <c r="F995" s="43"/>
      <c r="G995" s="194"/>
      <c r="H995" s="194"/>
      <c r="I995" s="194"/>
      <c r="J995" s="196"/>
      <c r="K995" s="196"/>
      <c r="L995" s="196"/>
      <c r="M995" s="196"/>
      <c r="N995" s="196"/>
      <c r="O995" s="197"/>
      <c r="P995" s="197"/>
      <c r="Q995" s="197"/>
      <c r="R995" s="197"/>
      <c r="S995" s="197"/>
      <c r="T995" s="197"/>
      <c r="U995" s="198"/>
      <c r="V995" s="257"/>
      <c r="W995" s="200"/>
      <c r="X995" s="200"/>
      <c r="Y995" s="43"/>
      <c r="Z995" s="199"/>
      <c r="AA995" s="199"/>
      <c r="AB995" s="199"/>
      <c r="AC995" s="199"/>
      <c r="AD995" s="199"/>
      <c r="AE995" s="43"/>
      <c r="AF995" s="199"/>
      <c r="AG995" s="196"/>
      <c r="AH995" s="201"/>
      <c r="AI995" s="201"/>
      <c r="AJ995" s="201"/>
      <c r="AK995" s="43"/>
      <c r="AL995" s="196"/>
      <c r="AM995" s="43"/>
      <c r="AN995" s="43"/>
      <c r="AO995" s="64"/>
      <c r="AP995" s="202"/>
      <c r="AQ995" s="202"/>
      <c r="AR995" s="64"/>
    </row>
    <row r="996" spans="1:44" ht="15.75" customHeight="1" x14ac:dyDescent="0.2">
      <c r="A996" s="43"/>
      <c r="B996" s="43"/>
      <c r="C996" s="43"/>
      <c r="D996" s="43"/>
      <c r="E996" s="43"/>
      <c r="F996" s="43"/>
      <c r="G996" s="194"/>
      <c r="H996" s="194"/>
      <c r="I996" s="194"/>
      <c r="J996" s="196"/>
      <c r="K996" s="196"/>
      <c r="L996" s="196"/>
      <c r="M996" s="196"/>
      <c r="N996" s="196"/>
      <c r="O996" s="197"/>
      <c r="P996" s="197"/>
      <c r="Q996" s="197"/>
      <c r="R996" s="197"/>
      <c r="S996" s="197"/>
      <c r="T996" s="197"/>
      <c r="U996" s="198"/>
      <c r="V996" s="257"/>
      <c r="W996" s="200"/>
      <c r="X996" s="200"/>
      <c r="Y996" s="43"/>
      <c r="Z996" s="199"/>
      <c r="AA996" s="199"/>
      <c r="AB996" s="199"/>
      <c r="AC996" s="199"/>
      <c r="AD996" s="199"/>
      <c r="AE996" s="43"/>
      <c r="AF996" s="199"/>
      <c r="AG996" s="196"/>
      <c r="AH996" s="201"/>
      <c r="AI996" s="201"/>
      <c r="AJ996" s="201"/>
      <c r="AK996" s="43"/>
      <c r="AL996" s="196"/>
      <c r="AM996" s="43"/>
      <c r="AN996" s="43"/>
      <c r="AO996" s="64"/>
      <c r="AP996" s="202"/>
      <c r="AQ996" s="202"/>
      <c r="AR996" s="64"/>
    </row>
    <row r="997" spans="1:44" ht="15.75" customHeight="1" x14ac:dyDescent="0.2">
      <c r="A997" s="43"/>
      <c r="B997" s="43"/>
      <c r="C997" s="43"/>
      <c r="D997" s="43"/>
      <c r="E997" s="43"/>
      <c r="F997" s="43"/>
      <c r="G997" s="194"/>
      <c r="H997" s="194"/>
      <c r="I997" s="194"/>
      <c r="J997" s="196"/>
      <c r="K997" s="196"/>
      <c r="L997" s="196"/>
      <c r="M997" s="196"/>
      <c r="N997" s="196"/>
      <c r="O997" s="197"/>
      <c r="P997" s="197"/>
      <c r="Q997" s="197"/>
      <c r="R997" s="197"/>
      <c r="S997" s="197"/>
      <c r="T997" s="197"/>
      <c r="U997" s="198"/>
      <c r="V997" s="257"/>
      <c r="W997" s="200"/>
      <c r="X997" s="200"/>
      <c r="Y997" s="43"/>
      <c r="Z997" s="199"/>
      <c r="AA997" s="199"/>
      <c r="AB997" s="199"/>
      <c r="AC997" s="199"/>
      <c r="AD997" s="199"/>
      <c r="AE997" s="43"/>
      <c r="AF997" s="199"/>
      <c r="AG997" s="196"/>
      <c r="AH997" s="201"/>
      <c r="AI997" s="201"/>
      <c r="AJ997" s="201"/>
      <c r="AK997" s="43"/>
      <c r="AL997" s="196"/>
      <c r="AM997" s="43"/>
      <c r="AN997" s="43"/>
      <c r="AO997" s="64"/>
      <c r="AP997" s="202"/>
      <c r="AQ997" s="202"/>
      <c r="AR997" s="64"/>
    </row>
    <row r="998" spans="1:44" ht="15.75" customHeight="1" x14ac:dyDescent="0.2">
      <c r="A998" s="43"/>
      <c r="B998" s="43"/>
      <c r="C998" s="43"/>
      <c r="D998" s="43"/>
      <c r="E998" s="43"/>
      <c r="F998" s="43"/>
      <c r="G998" s="194"/>
      <c r="H998" s="194"/>
      <c r="I998" s="194"/>
      <c r="J998" s="196"/>
      <c r="K998" s="196"/>
      <c r="L998" s="196"/>
      <c r="M998" s="196"/>
      <c r="N998" s="196"/>
      <c r="O998" s="197"/>
      <c r="P998" s="197"/>
      <c r="Q998" s="197"/>
      <c r="R998" s="197"/>
      <c r="S998" s="197"/>
      <c r="T998" s="197"/>
      <c r="U998" s="198"/>
      <c r="V998" s="257"/>
      <c r="W998" s="200"/>
      <c r="X998" s="200"/>
      <c r="Y998" s="43"/>
      <c r="Z998" s="199"/>
      <c r="AA998" s="199"/>
      <c r="AB998" s="199"/>
      <c r="AC998" s="199"/>
      <c r="AD998" s="199"/>
      <c r="AE998" s="43"/>
      <c r="AF998" s="199"/>
      <c r="AG998" s="196"/>
      <c r="AH998" s="201"/>
      <c r="AI998" s="201"/>
      <c r="AJ998" s="201"/>
      <c r="AK998" s="43"/>
      <c r="AL998" s="196"/>
      <c r="AM998" s="43"/>
      <c r="AN998" s="43"/>
      <c r="AO998" s="64"/>
      <c r="AP998" s="202"/>
      <c r="AQ998" s="202"/>
      <c r="AR998" s="64"/>
    </row>
    <row r="999" spans="1:44" ht="15.75" customHeight="1" x14ac:dyDescent="0.2">
      <c r="A999" s="43"/>
      <c r="B999" s="43"/>
      <c r="C999" s="43"/>
      <c r="D999" s="43"/>
      <c r="E999" s="43"/>
      <c r="F999" s="43"/>
      <c r="G999" s="194"/>
      <c r="H999" s="194"/>
      <c r="I999" s="194"/>
      <c r="J999" s="196"/>
      <c r="K999" s="196"/>
      <c r="L999" s="196"/>
      <c r="M999" s="196"/>
      <c r="N999" s="196"/>
      <c r="O999" s="197"/>
      <c r="P999" s="197"/>
      <c r="Q999" s="197"/>
      <c r="R999" s="197"/>
      <c r="S999" s="197"/>
      <c r="T999" s="197"/>
      <c r="U999" s="198"/>
      <c r="V999" s="257"/>
      <c r="W999" s="200"/>
      <c r="X999" s="200"/>
      <c r="Y999" s="43"/>
      <c r="Z999" s="199"/>
      <c r="AA999" s="199"/>
      <c r="AB999" s="199"/>
      <c r="AC999" s="199"/>
      <c r="AD999" s="199"/>
      <c r="AE999" s="43"/>
      <c r="AF999" s="199"/>
      <c r="AG999" s="196"/>
      <c r="AH999" s="201"/>
      <c r="AI999" s="201"/>
      <c r="AJ999" s="201"/>
      <c r="AK999" s="43"/>
      <c r="AL999" s="196"/>
      <c r="AM999" s="43"/>
      <c r="AN999" s="43"/>
      <c r="AO999" s="64"/>
      <c r="AP999" s="202"/>
      <c r="AQ999" s="202"/>
      <c r="AR999" s="64"/>
    </row>
    <row r="1000" spans="1:44" ht="15.75" customHeight="1" x14ac:dyDescent="0.2">
      <c r="A1000" s="43"/>
      <c r="B1000" s="43"/>
      <c r="C1000" s="43"/>
      <c r="D1000" s="43"/>
      <c r="E1000" s="43"/>
      <c r="F1000" s="43"/>
      <c r="G1000" s="194"/>
      <c r="H1000" s="194"/>
      <c r="I1000" s="194"/>
      <c r="J1000" s="196"/>
      <c r="K1000" s="196"/>
      <c r="L1000" s="196"/>
      <c r="M1000" s="196"/>
      <c r="N1000" s="196"/>
      <c r="O1000" s="197"/>
      <c r="P1000" s="197"/>
      <c r="Q1000" s="197"/>
      <c r="R1000" s="197"/>
      <c r="S1000" s="197"/>
      <c r="T1000" s="197"/>
      <c r="U1000" s="198"/>
      <c r="V1000" s="257"/>
      <c r="W1000" s="200"/>
      <c r="X1000" s="200"/>
      <c r="Y1000" s="43"/>
      <c r="Z1000" s="199"/>
      <c r="AA1000" s="199"/>
      <c r="AB1000" s="199"/>
      <c r="AC1000" s="199"/>
      <c r="AD1000" s="199"/>
      <c r="AE1000" s="43"/>
      <c r="AF1000" s="199"/>
      <c r="AG1000" s="196"/>
      <c r="AH1000" s="201"/>
      <c r="AI1000" s="201"/>
      <c r="AJ1000" s="201"/>
      <c r="AK1000" s="43"/>
      <c r="AL1000" s="196"/>
      <c r="AM1000" s="43"/>
      <c r="AN1000" s="43"/>
      <c r="AO1000" s="64"/>
      <c r="AP1000" s="202"/>
      <c r="AQ1000" s="202"/>
      <c r="AR1000" s="64"/>
    </row>
  </sheetData>
  <autoFilter ref="A2:AR216" xr:uid="{00000000-0009-0000-0000-000004000000}"/>
  <mergeCells count="108">
    <mergeCell ref="C203:C204"/>
    <mergeCell ref="C205:C206"/>
    <mergeCell ref="C207:C208"/>
    <mergeCell ref="C209:C210"/>
    <mergeCell ref="C212:C213"/>
    <mergeCell ref="C215:C216"/>
    <mergeCell ref="A84:A86"/>
    <mergeCell ref="B84:B86"/>
    <mergeCell ref="A87:A102"/>
    <mergeCell ref="B87:B90"/>
    <mergeCell ref="B91:B95"/>
    <mergeCell ref="B96:B101"/>
    <mergeCell ref="A103:A112"/>
    <mergeCell ref="B140:B141"/>
    <mergeCell ref="B142:B146"/>
    <mergeCell ref="B215:B216"/>
    <mergeCell ref="A134:A139"/>
    <mergeCell ref="A140:A152"/>
    <mergeCell ref="A153:A164"/>
    <mergeCell ref="A165:A184"/>
    <mergeCell ref="A185:A193"/>
    <mergeCell ref="A194:A202"/>
    <mergeCell ref="A203:A213"/>
    <mergeCell ref="A215:A216"/>
    <mergeCell ref="B147:B151"/>
    <mergeCell ref="B153:B154"/>
    <mergeCell ref="B155:B159"/>
    <mergeCell ref="B160:B161"/>
    <mergeCell ref="B198:B199"/>
    <mergeCell ref="B201:B202"/>
    <mergeCell ref="B196:B197"/>
    <mergeCell ref="B203:B204"/>
    <mergeCell ref="A113:A117"/>
    <mergeCell ref="B114:B116"/>
    <mergeCell ref="A118:A133"/>
    <mergeCell ref="B118:B122"/>
    <mergeCell ref="B123:B127"/>
    <mergeCell ref="B128:B132"/>
    <mergeCell ref="B134:B138"/>
    <mergeCell ref="B205:B206"/>
    <mergeCell ref="B207:B213"/>
    <mergeCell ref="B82:B83"/>
    <mergeCell ref="C82:C83"/>
    <mergeCell ref="B190:B193"/>
    <mergeCell ref="B194:B195"/>
    <mergeCell ref="B162:B163"/>
    <mergeCell ref="B165:B169"/>
    <mergeCell ref="C167:C168"/>
    <mergeCell ref="B170:B183"/>
    <mergeCell ref="B185:B189"/>
    <mergeCell ref="C190:C191"/>
    <mergeCell ref="C192:C193"/>
    <mergeCell ref="B103:B105"/>
    <mergeCell ref="B106:B108"/>
    <mergeCell ref="B109:B110"/>
    <mergeCell ref="B111:B112"/>
    <mergeCell ref="C144:C145"/>
    <mergeCell ref="A3:A10"/>
    <mergeCell ref="B3:B8"/>
    <mergeCell ref="C3:C4"/>
    <mergeCell ref="C5:C6"/>
    <mergeCell ref="A11:A33"/>
    <mergeCell ref="C11:C12"/>
    <mergeCell ref="C13:C14"/>
    <mergeCell ref="B64:B69"/>
    <mergeCell ref="B70:B75"/>
    <mergeCell ref="A34:A57"/>
    <mergeCell ref="B34:B46"/>
    <mergeCell ref="B47:B50"/>
    <mergeCell ref="B51:B55"/>
    <mergeCell ref="B56:B57"/>
    <mergeCell ref="A58:A83"/>
    <mergeCell ref="B58:B63"/>
    <mergeCell ref="C115:C116"/>
    <mergeCell ref="D1:F1"/>
    <mergeCell ref="G1:I1"/>
    <mergeCell ref="J1:O1"/>
    <mergeCell ref="R1:AJ1"/>
    <mergeCell ref="K2:M2"/>
    <mergeCell ref="AE2:AF2"/>
    <mergeCell ref="AI2:AJ2"/>
    <mergeCell ref="B11:B12"/>
    <mergeCell ref="B13:B21"/>
    <mergeCell ref="G13:G16"/>
    <mergeCell ref="C18:C19"/>
    <mergeCell ref="G18:G19"/>
    <mergeCell ref="C20:C21"/>
    <mergeCell ref="G22:G24"/>
    <mergeCell ref="G28:G29"/>
    <mergeCell ref="B9:B10"/>
    <mergeCell ref="B22:B31"/>
    <mergeCell ref="B32:B33"/>
    <mergeCell ref="C32:C33"/>
    <mergeCell ref="G34:G37"/>
    <mergeCell ref="G38:G41"/>
    <mergeCell ref="C76:C78"/>
    <mergeCell ref="B76:B81"/>
    <mergeCell ref="C64:C66"/>
    <mergeCell ref="C70:C72"/>
    <mergeCell ref="C84:C86"/>
    <mergeCell ref="G99:G100"/>
    <mergeCell ref="C27:C29"/>
    <mergeCell ref="C30:C31"/>
    <mergeCell ref="C39:C45"/>
    <mergeCell ref="C48:C49"/>
    <mergeCell ref="C53:C55"/>
    <mergeCell ref="C56:C57"/>
    <mergeCell ref="C58:C60"/>
  </mergeCells>
  <dataValidations count="1">
    <dataValidation type="list" allowBlank="1" showErrorMessage="1" sqref="AP3:AP216" xr:uid="{00000000-0002-0000-04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R1000"/>
  <sheetViews>
    <sheetView showGridLines="0" workbookViewId="0"/>
  </sheetViews>
  <sheetFormatPr baseColWidth="10" defaultColWidth="11.1640625" defaultRowHeight="15" customHeight="1" outlineLevelRow="1" outlineLevelCol="1" x14ac:dyDescent="0.2"/>
  <cols>
    <col min="1" max="6" width="20.83203125" customWidth="1"/>
    <col min="7" max="7" width="10.83203125" customWidth="1"/>
    <col min="8" max="9" width="10.83203125" hidden="1" customWidth="1"/>
    <col min="10" max="10" width="20.83203125" hidden="1" customWidth="1"/>
    <col min="11" max="11" width="22" hidden="1" customWidth="1"/>
    <col min="12" max="15" width="20.83203125" hidden="1" customWidth="1"/>
    <col min="16" max="17" width="20.83203125" customWidth="1"/>
    <col min="18" max="36" width="20.83203125" customWidth="1" outlineLevel="1"/>
    <col min="37" max="41" width="5.83203125" customWidth="1"/>
    <col min="42" max="44" width="20.83203125" customWidth="1"/>
  </cols>
  <sheetData>
    <row r="1" spans="1:44" ht="15.75" customHeight="1" x14ac:dyDescent="0.2">
      <c r="A1" s="92" t="s">
        <v>6645</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4995</v>
      </c>
      <c r="AL1" s="92" t="s">
        <v>1769</v>
      </c>
      <c r="AM1" s="92" t="s">
        <v>1770</v>
      </c>
      <c r="AN1" s="92" t="s">
        <v>1771</v>
      </c>
      <c r="AO1" s="92"/>
      <c r="AP1" s="92" t="s">
        <v>1772</v>
      </c>
      <c r="AQ1" s="92" t="s">
        <v>1773</v>
      </c>
      <c r="AR1" s="92"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1798</v>
      </c>
      <c r="AJ2" s="479"/>
      <c r="AK2" s="92"/>
      <c r="AL2" s="92"/>
      <c r="AM2" s="92"/>
      <c r="AN2" s="92"/>
      <c r="AO2" s="92"/>
      <c r="AP2" s="92"/>
      <c r="AQ2" s="92"/>
      <c r="AR2" s="92"/>
    </row>
    <row r="3" spans="1:44" ht="15.75" customHeight="1" outlineLevel="1" x14ac:dyDescent="0.2">
      <c r="A3" s="502" t="s">
        <v>987</v>
      </c>
      <c r="B3" s="502" t="s">
        <v>6646</v>
      </c>
      <c r="C3" s="61" t="s">
        <v>989</v>
      </c>
      <c r="D3" s="73" t="s">
        <v>6647</v>
      </c>
      <c r="E3" s="73" t="s">
        <v>993</v>
      </c>
      <c r="F3" s="73" t="s">
        <v>6648</v>
      </c>
      <c r="G3" s="501">
        <v>1</v>
      </c>
      <c r="H3" s="100" t="s">
        <v>3457</v>
      </c>
      <c r="I3" s="101"/>
      <c r="J3" s="61" t="s">
        <v>6649</v>
      </c>
      <c r="K3" s="61" t="s">
        <v>6650</v>
      </c>
      <c r="L3" s="61" t="s">
        <v>6651</v>
      </c>
      <c r="M3" s="61" t="s">
        <v>6652</v>
      </c>
      <c r="N3" s="188" t="s">
        <v>6653</v>
      </c>
      <c r="O3" s="102" t="s">
        <v>1043</v>
      </c>
      <c r="P3" s="102" t="s">
        <v>6654</v>
      </c>
      <c r="Q3" s="102" t="str">
        <f t="shared" ref="Q3:Q5" si="0">E3</f>
        <v>Ch 1 Practice 1.1.1: Reading and writing numbers</v>
      </c>
      <c r="R3" s="83" t="s">
        <v>1812</v>
      </c>
      <c r="S3" s="102" t="s">
        <v>1041</v>
      </c>
      <c r="T3" s="102" t="s">
        <v>1042</v>
      </c>
      <c r="U3" s="102" t="s">
        <v>38</v>
      </c>
      <c r="V3" s="61" t="s">
        <v>6655</v>
      </c>
      <c r="W3" s="291">
        <v>9789814969420</v>
      </c>
      <c r="X3" s="102">
        <v>3</v>
      </c>
      <c r="Y3" s="61" t="s">
        <v>1814</v>
      </c>
      <c r="Z3" s="61" t="s">
        <v>6656</v>
      </c>
      <c r="AA3" s="61" t="s">
        <v>6657</v>
      </c>
      <c r="AB3" s="61" t="str">
        <f t="shared" ref="AB3:AB240" si="1">J3</f>
        <v>4.001 Read and write a number within 100 000 M4NS-Ia-1.4/M4NS-Ia-9.4</v>
      </c>
      <c r="AC3" s="61" t="str">
        <f t="shared" ref="AC3:AD3" si="2">Y3</f>
        <v>1. Numbers and Number Sense</v>
      </c>
      <c r="AD3" s="61" t="str">
        <f t="shared" si="2"/>
        <v>G4.1.01 Whole Numbers / Place Value</v>
      </c>
      <c r="AE3" s="61" t="str">
        <f t="shared" ref="AE3:AE240" si="3">K3</f>
        <v>M4NS-Ia-1.4/M4NS-Ia-9.4</v>
      </c>
      <c r="AF3" s="61" t="str">
        <f t="shared" ref="AF3:AG3" si="4">M3</f>
        <v>M4NS-Ia-1.4: Visualizes numbers up to 100 000 with emphasis on numbers 10 001 - 100 000.
M4NS-Ia-9.4: Reads and writes numbers up to hundred thousand in symbols and in words.</v>
      </c>
      <c r="AG3" s="61" t="str">
        <f t="shared" si="4"/>
        <v>4.001 Visualizes numbers up to 100 000 with emphasis on numbers 10 001 - 100 000 M4NS-Ia-1.4
4.003 Reads and writes numbers up to hundred thousand in symbols and in words M4NS-Ia-9.4</v>
      </c>
      <c r="AH3" s="175">
        <v>1</v>
      </c>
      <c r="AI3" s="113" t="s">
        <v>5007</v>
      </c>
      <c r="AJ3" s="113" t="s">
        <v>5000</v>
      </c>
      <c r="AK3" s="61"/>
      <c r="AL3" s="61"/>
      <c r="AM3" s="61"/>
      <c r="AN3" s="61"/>
      <c r="AO3" s="102"/>
      <c r="AP3" s="102" t="s">
        <v>1818</v>
      </c>
      <c r="AQ3" s="102" t="str">
        <f t="shared" ref="AQ3:AQ16"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102"/>
    </row>
    <row r="4" spans="1:44" ht="15.75" customHeight="1" outlineLevel="1" x14ac:dyDescent="0.2">
      <c r="A4" s="487"/>
      <c r="B4" s="487"/>
      <c r="C4" s="61" t="s">
        <v>6658</v>
      </c>
      <c r="D4" s="73" t="s">
        <v>6659</v>
      </c>
      <c r="E4" s="73" t="s">
        <v>6660</v>
      </c>
      <c r="F4" s="73" t="s">
        <v>6661</v>
      </c>
      <c r="G4" s="471"/>
      <c r="H4" s="100"/>
      <c r="I4" s="101" t="s">
        <v>4658</v>
      </c>
      <c r="J4" s="61" t="s">
        <v>6662</v>
      </c>
      <c r="K4" s="61" t="s">
        <v>6663</v>
      </c>
      <c r="L4" s="61" t="s">
        <v>6664</v>
      </c>
      <c r="M4" s="61" t="s">
        <v>6665</v>
      </c>
      <c r="N4" s="63" t="s">
        <v>6666</v>
      </c>
      <c r="O4" s="102" t="s">
        <v>1043</v>
      </c>
      <c r="P4" s="102" t="s">
        <v>6667</v>
      </c>
      <c r="Q4" s="102" t="str">
        <f t="shared" si="0"/>
        <v>Ch 1 Practice 1.2.1: Identifying place values</v>
      </c>
      <c r="R4" s="83" t="s">
        <v>1812</v>
      </c>
      <c r="S4" s="102" t="s">
        <v>1041</v>
      </c>
      <c r="T4" s="102" t="s">
        <v>1042</v>
      </c>
      <c r="U4" s="102" t="s">
        <v>38</v>
      </c>
      <c r="V4" s="61" t="s">
        <v>6655</v>
      </c>
      <c r="W4" s="291">
        <v>9789814969420</v>
      </c>
      <c r="X4" s="102">
        <v>4</v>
      </c>
      <c r="Y4" s="61" t="s">
        <v>1814</v>
      </c>
      <c r="Z4" s="61" t="s">
        <v>6656</v>
      </c>
      <c r="AA4" s="61" t="s">
        <v>6657</v>
      </c>
      <c r="AB4" s="61" t="str">
        <f t="shared" si="1"/>
        <v>4.002 Identify the value of each digit and place value in a 5-digit number M4NS-la-10.4</v>
      </c>
      <c r="AC4" s="61" t="str">
        <f t="shared" ref="AC4:AD4" si="6">Y4</f>
        <v>1. Numbers and Number Sense</v>
      </c>
      <c r="AD4" s="61" t="str">
        <f t="shared" si="6"/>
        <v>G4.1.01 Whole Numbers / Place Value</v>
      </c>
      <c r="AE4" s="61" t="str">
        <f t="shared" si="3"/>
        <v>M4NS-Ia-10.4</v>
      </c>
      <c r="AF4" s="61" t="str">
        <f t="shared" ref="AF4:AG4" si="7">M4</f>
        <v>M4NS-Ia-10.4: Gives the place value and value of a digit in numbers up to 100 000.</v>
      </c>
      <c r="AG4" s="61" t="str">
        <f t="shared" si="7"/>
        <v>4.002 Gives the place value and value of a digit in numbers up to 100 000 M4NS-Ia-10.4</v>
      </c>
      <c r="AH4" s="175">
        <v>1</v>
      </c>
      <c r="AI4" s="113" t="s">
        <v>5023</v>
      </c>
      <c r="AJ4" s="113" t="s">
        <v>5039</v>
      </c>
      <c r="AK4" s="61"/>
      <c r="AL4" s="61"/>
      <c r="AM4" s="61"/>
      <c r="AN4" s="61"/>
      <c r="AO4" s="102"/>
      <c r="AP4" s="102" t="s">
        <v>1818</v>
      </c>
      <c r="AQ4" s="102" t="str">
        <f t="shared" si="5"/>
        <v>Completed</v>
      </c>
      <c r="AR4" s="102"/>
    </row>
    <row r="5" spans="1:44" ht="15.75" customHeight="1" outlineLevel="1" x14ac:dyDescent="0.2">
      <c r="A5" s="487"/>
      <c r="B5" s="487"/>
      <c r="C5" s="61" t="s">
        <v>6668</v>
      </c>
      <c r="D5" s="73" t="s">
        <v>6669</v>
      </c>
      <c r="E5" s="73" t="s">
        <v>6670</v>
      </c>
      <c r="F5" s="73" t="s">
        <v>6671</v>
      </c>
      <c r="G5" s="100">
        <v>2</v>
      </c>
      <c r="H5" s="100" t="s">
        <v>3503</v>
      </c>
      <c r="I5" s="101" t="s">
        <v>1805</v>
      </c>
      <c r="J5" s="61" t="s">
        <v>6672</v>
      </c>
      <c r="K5" s="61" t="s">
        <v>6663</v>
      </c>
      <c r="L5" s="61" t="s">
        <v>6664</v>
      </c>
      <c r="M5" s="61" t="s">
        <v>6665</v>
      </c>
      <c r="N5" s="63" t="s">
        <v>6666</v>
      </c>
      <c r="O5" s="102" t="s">
        <v>1043</v>
      </c>
      <c r="P5" s="102" t="s">
        <v>6673</v>
      </c>
      <c r="Q5" s="102" t="str">
        <f t="shared" si="0"/>
        <v>Ch 1 Practice 1.3.1: Writing 5-digit or 6-digit numbers in expanded form</v>
      </c>
      <c r="R5" s="83" t="s">
        <v>1812</v>
      </c>
      <c r="S5" s="102" t="s">
        <v>1041</v>
      </c>
      <c r="T5" s="102" t="s">
        <v>1042</v>
      </c>
      <c r="U5" s="102" t="s">
        <v>38</v>
      </c>
      <c r="V5" s="61" t="s">
        <v>6655</v>
      </c>
      <c r="W5" s="291">
        <v>9789814969420</v>
      </c>
      <c r="X5" s="102">
        <v>6</v>
      </c>
      <c r="Y5" s="61" t="s">
        <v>1814</v>
      </c>
      <c r="Z5" s="61" t="s">
        <v>6656</v>
      </c>
      <c r="AA5" s="61" t="s">
        <v>6657</v>
      </c>
      <c r="AB5" s="61" t="str">
        <f t="shared" si="1"/>
        <v>4.003 Find a number which is more or less than a given number within 100 000 M4NS-la-10.4</v>
      </c>
      <c r="AC5" s="61" t="str">
        <f t="shared" ref="AC5:AD5" si="8">Y5</f>
        <v>1. Numbers and Number Sense</v>
      </c>
      <c r="AD5" s="61" t="str">
        <f t="shared" si="8"/>
        <v>G4.1.01 Whole Numbers / Place Value</v>
      </c>
      <c r="AE5" s="61" t="str">
        <f t="shared" si="3"/>
        <v>M4NS-Ia-10.4</v>
      </c>
      <c r="AF5" s="61" t="str">
        <f t="shared" ref="AF5:AG5" si="9">M5</f>
        <v>M4NS-Ia-10.4: Gives the place value and value of a digit in numbers up to 100 000.</v>
      </c>
      <c r="AG5" s="61" t="str">
        <f t="shared" si="9"/>
        <v>4.002 Gives the place value and value of a digit in numbers up to 100 000 M4NS-Ia-10.4</v>
      </c>
      <c r="AH5" s="175">
        <v>1</v>
      </c>
      <c r="AI5" s="113" t="s">
        <v>5053</v>
      </c>
      <c r="AJ5" s="113" t="s">
        <v>5051</v>
      </c>
      <c r="AK5" s="61"/>
      <c r="AL5" s="61"/>
      <c r="AM5" s="61"/>
      <c r="AN5" s="61"/>
      <c r="AO5" s="102"/>
      <c r="AP5" s="102" t="s">
        <v>1818</v>
      </c>
      <c r="AQ5" s="102" t="str">
        <f t="shared" si="5"/>
        <v>Completed</v>
      </c>
      <c r="AR5" s="102"/>
    </row>
    <row r="6" spans="1:44" ht="15.75" customHeight="1" outlineLevel="1" x14ac:dyDescent="0.2">
      <c r="A6" s="487"/>
      <c r="B6" s="487"/>
      <c r="C6" s="61" t="s">
        <v>6674</v>
      </c>
      <c r="D6" s="181" t="s">
        <v>6675</v>
      </c>
      <c r="E6" s="181" t="s">
        <v>6676</v>
      </c>
      <c r="F6" s="181" t="s">
        <v>6677</v>
      </c>
      <c r="G6" s="100">
        <v>3</v>
      </c>
      <c r="H6" s="100"/>
      <c r="I6" s="101"/>
      <c r="J6" s="61" t="s">
        <v>6678</v>
      </c>
      <c r="K6" s="61" t="s">
        <v>6679</v>
      </c>
      <c r="L6" s="61" t="s">
        <v>6680</v>
      </c>
      <c r="M6" s="61" t="s">
        <v>6681</v>
      </c>
      <c r="N6" s="280" t="s">
        <v>6682</v>
      </c>
      <c r="O6" s="102" t="s">
        <v>1043</v>
      </c>
      <c r="P6" s="102" t="str">
        <f t="shared" ref="P6:Q6" si="10">D6</f>
        <v>PH_G4_C01_P1.4.1</v>
      </c>
      <c r="Q6" s="102" t="str">
        <f t="shared" si="10"/>
        <v>Ch 1 Practice 1.4.1: Reading number lines</v>
      </c>
      <c r="R6" s="83" t="s">
        <v>1812</v>
      </c>
      <c r="S6" s="102" t="s">
        <v>1041</v>
      </c>
      <c r="T6" s="102" t="s">
        <v>1042</v>
      </c>
      <c r="U6" s="102" t="s">
        <v>38</v>
      </c>
      <c r="V6" s="61" t="s">
        <v>6655</v>
      </c>
      <c r="W6" s="291">
        <v>9789814969420</v>
      </c>
      <c r="X6" s="102">
        <v>7</v>
      </c>
      <c r="Y6" s="61" t="s">
        <v>1814</v>
      </c>
      <c r="Z6" s="61" t="s">
        <v>6656</v>
      </c>
      <c r="AA6" s="61" t="s">
        <v>6657</v>
      </c>
      <c r="AB6" s="61" t="str">
        <f t="shared" si="1"/>
        <v>4.004 Read a number line M4NS-Ia-9.4</v>
      </c>
      <c r="AC6" s="61" t="str">
        <f t="shared" ref="AC6:AD6" si="11">Y6</f>
        <v>1. Numbers and Number Sense</v>
      </c>
      <c r="AD6" s="61" t="str">
        <f t="shared" si="11"/>
        <v>G4.1.01 Whole Numbers / Place Value</v>
      </c>
      <c r="AE6" s="61" t="str">
        <f t="shared" si="3"/>
        <v>M4NS-Ia-9.4</v>
      </c>
      <c r="AF6" s="61" t="str">
        <f t="shared" ref="AF6:AG6" si="12">M6</f>
        <v>M4NS-Ia-9.4: Reads and writes numbers up to hundred thousand in symbols and in words.</v>
      </c>
      <c r="AG6" s="61" t="str">
        <f t="shared" si="12"/>
        <v>4.003 Reads and writes numbers up to hundred thousand in symbols and in words M4NS-Ia-9.4</v>
      </c>
      <c r="AH6" s="175">
        <v>1</v>
      </c>
      <c r="AI6" s="41" t="s">
        <v>6667</v>
      </c>
      <c r="AJ6" s="41" t="s">
        <v>6661</v>
      </c>
      <c r="AK6" s="61"/>
      <c r="AL6" s="61" t="s">
        <v>6683</v>
      </c>
      <c r="AM6" s="61"/>
      <c r="AN6" s="61" t="s">
        <v>1818</v>
      </c>
      <c r="AO6" s="102"/>
      <c r="AP6" s="102" t="s">
        <v>1818</v>
      </c>
      <c r="AQ6" s="102" t="str">
        <f t="shared" si="5"/>
        <v>Completed</v>
      </c>
      <c r="AR6" s="102"/>
    </row>
    <row r="7" spans="1:44" ht="15.75" customHeight="1" outlineLevel="1" x14ac:dyDescent="0.2">
      <c r="A7" s="487"/>
      <c r="B7" s="471"/>
      <c r="C7" s="61" t="s">
        <v>2314</v>
      </c>
      <c r="D7" s="73" t="s">
        <v>6684</v>
      </c>
      <c r="E7" s="73" t="s">
        <v>6685</v>
      </c>
      <c r="F7" s="73" t="s">
        <v>6686</v>
      </c>
      <c r="G7" s="100">
        <v>4</v>
      </c>
      <c r="H7" s="100"/>
      <c r="I7" s="101" t="s">
        <v>1823</v>
      </c>
      <c r="J7" s="61" t="s">
        <v>6687</v>
      </c>
      <c r="K7" s="61" t="s">
        <v>6688</v>
      </c>
      <c r="L7" s="61" t="s">
        <v>6689</v>
      </c>
      <c r="M7" s="61" t="s">
        <v>6690</v>
      </c>
      <c r="N7" s="188" t="s">
        <v>6691</v>
      </c>
      <c r="O7" s="102" t="s">
        <v>1043</v>
      </c>
      <c r="P7" s="102" t="s">
        <v>6692</v>
      </c>
      <c r="Q7" s="102" t="str">
        <f t="shared" ref="Q7:Q10" si="13">E7</f>
        <v>Ch 1 Practice 1.5.1: Comparing and ordering numbers</v>
      </c>
      <c r="R7" s="83" t="s">
        <v>1812</v>
      </c>
      <c r="S7" s="102" t="s">
        <v>1041</v>
      </c>
      <c r="T7" s="102" t="s">
        <v>1042</v>
      </c>
      <c r="U7" s="102" t="s">
        <v>38</v>
      </c>
      <c r="V7" s="61" t="s">
        <v>6655</v>
      </c>
      <c r="W7" s="291">
        <v>9789814969420</v>
      </c>
      <c r="X7" s="102">
        <v>8</v>
      </c>
      <c r="Y7" s="61" t="s">
        <v>1814</v>
      </c>
      <c r="Z7" s="61" t="s">
        <v>6656</v>
      </c>
      <c r="AA7" s="61" t="s">
        <v>6657</v>
      </c>
      <c r="AB7" s="61" t="str">
        <f t="shared" si="1"/>
        <v>4.005 Compare and order numbers within 100 000 M4NS-Ib12.4/M4NS-Ib13.4</v>
      </c>
      <c r="AC7" s="61" t="str">
        <f t="shared" ref="AC7:AD7" si="14">Y7</f>
        <v>1. Numbers and Number Sense</v>
      </c>
      <c r="AD7" s="61" t="str">
        <f t="shared" si="14"/>
        <v>G4.1.01 Whole Numbers / Place Value</v>
      </c>
      <c r="AE7" s="61" t="str">
        <f t="shared" si="3"/>
        <v>M4NS-Ib-12.4/M4NS-Ib-13.4</v>
      </c>
      <c r="AF7" s="61" t="str">
        <f t="shared" ref="AF7:AG7" si="15">M7</f>
        <v>M4NS-Ib-12.4: Compares numbers up to 100 000 using relation symbols.
M4NS-Ib-13.4: Orders numbers up to 100 000 in increasing or decreasing order.</v>
      </c>
      <c r="AG7" s="61" t="str">
        <f t="shared" si="15"/>
        <v xml:space="preserve">4.005 Compares numbers up to 100 000 M4NS-Ib-12.4
4.006 Orders numbers up to 100 000 M4NS-Ib-13.4 </v>
      </c>
      <c r="AH7" s="175">
        <v>1</v>
      </c>
      <c r="AI7" s="113" t="s">
        <v>5041</v>
      </c>
      <c r="AJ7" s="113" t="s">
        <v>5043</v>
      </c>
      <c r="AK7" s="61"/>
      <c r="AL7" s="61"/>
      <c r="AM7" s="61"/>
      <c r="AN7" s="61"/>
      <c r="AO7" s="102"/>
      <c r="AP7" s="102" t="s">
        <v>1818</v>
      </c>
      <c r="AQ7" s="102" t="str">
        <f t="shared" si="5"/>
        <v>Completed</v>
      </c>
      <c r="AR7" s="102"/>
    </row>
    <row r="8" spans="1:44" ht="15.75" customHeight="1" outlineLevel="1" x14ac:dyDescent="0.2">
      <c r="A8" s="487"/>
      <c r="B8" s="502" t="s">
        <v>6693</v>
      </c>
      <c r="C8" s="61" t="s">
        <v>6694</v>
      </c>
      <c r="D8" s="65" t="s">
        <v>6695</v>
      </c>
      <c r="E8" s="65" t="s">
        <v>6696</v>
      </c>
      <c r="F8" s="65" t="s">
        <v>6697</v>
      </c>
      <c r="G8" s="501">
        <v>5</v>
      </c>
      <c r="H8" s="100" t="s">
        <v>3515</v>
      </c>
      <c r="I8" s="100" t="s">
        <v>2108</v>
      </c>
      <c r="J8" s="61" t="s">
        <v>6698</v>
      </c>
      <c r="K8" s="61" t="s">
        <v>6699</v>
      </c>
      <c r="L8" s="61" t="s">
        <v>6700</v>
      </c>
      <c r="M8" s="61" t="s">
        <v>6701</v>
      </c>
      <c r="N8" s="280" t="s">
        <v>6702</v>
      </c>
      <c r="O8" s="102" t="s">
        <v>1043</v>
      </c>
      <c r="P8" s="102" t="s">
        <v>6703</v>
      </c>
      <c r="Q8" s="102" t="str">
        <f t="shared" si="13"/>
        <v>Ch 1 Practice 2.1.1: Rounding numbers</v>
      </c>
      <c r="R8" s="83" t="s">
        <v>1812</v>
      </c>
      <c r="S8" s="102" t="s">
        <v>1041</v>
      </c>
      <c r="T8" s="102" t="s">
        <v>1042</v>
      </c>
      <c r="U8" s="102" t="s">
        <v>38</v>
      </c>
      <c r="V8" s="61" t="s">
        <v>6655</v>
      </c>
      <c r="W8" s="291">
        <v>9789814969420</v>
      </c>
      <c r="X8" s="102">
        <v>11</v>
      </c>
      <c r="Y8" s="61" t="s">
        <v>1814</v>
      </c>
      <c r="Z8" s="61" t="s">
        <v>6656</v>
      </c>
      <c r="AA8" s="61" t="s">
        <v>6704</v>
      </c>
      <c r="AB8" s="61" t="str">
        <f t="shared" si="1"/>
        <v>4.006 Round a 2-digit number to the nearest ten M4NS-Ib-5.2</v>
      </c>
      <c r="AC8" s="61" t="str">
        <f t="shared" ref="AC8:AD8" si="16">Y8</f>
        <v>1. Numbers and Number Sense</v>
      </c>
      <c r="AD8" s="61" t="str">
        <f t="shared" si="16"/>
        <v>G4.1.01 Whole Numbers / Place Value</v>
      </c>
      <c r="AE8" s="61" t="str">
        <f t="shared" si="3"/>
        <v>M4NS-Ib-5.2</v>
      </c>
      <c r="AF8" s="61" t="str">
        <f t="shared" ref="AF8:AG8" si="17">M8</f>
        <v xml:space="preserve">M4NS-Ib-5.2: Rounds numbers to the nearest thousand and ten thousand. </v>
      </c>
      <c r="AG8" s="61" t="str">
        <f t="shared" si="17"/>
        <v>4.004 Rounds numbers to the nearest thousand and ten thousand M4NS-Ib-5.2</v>
      </c>
      <c r="AH8" s="175">
        <v>1</v>
      </c>
      <c r="AI8" s="113" t="s">
        <v>5646</v>
      </c>
      <c r="AJ8" s="113" t="s">
        <v>5639</v>
      </c>
      <c r="AK8" s="61"/>
      <c r="AL8" s="61"/>
      <c r="AM8" s="61"/>
      <c r="AN8" s="61"/>
      <c r="AO8" s="102"/>
      <c r="AP8" s="102" t="s">
        <v>1818</v>
      </c>
      <c r="AQ8" s="102" t="str">
        <f t="shared" si="5"/>
        <v>Completed</v>
      </c>
      <c r="AR8" s="102"/>
    </row>
    <row r="9" spans="1:44" ht="15.75" customHeight="1" outlineLevel="1" x14ac:dyDescent="0.2">
      <c r="A9" s="487"/>
      <c r="B9" s="487"/>
      <c r="C9" s="61" t="s">
        <v>6705</v>
      </c>
      <c r="D9" s="65" t="s">
        <v>6706</v>
      </c>
      <c r="E9" s="65" t="s">
        <v>6707</v>
      </c>
      <c r="F9" s="65" t="s">
        <v>6708</v>
      </c>
      <c r="G9" s="487"/>
      <c r="H9" s="100" t="s">
        <v>6709</v>
      </c>
      <c r="I9" s="101" t="s">
        <v>3478</v>
      </c>
      <c r="J9" s="61" t="s">
        <v>6710</v>
      </c>
      <c r="K9" s="61" t="s">
        <v>6699</v>
      </c>
      <c r="L9" s="61" t="s">
        <v>6700</v>
      </c>
      <c r="M9" s="61" t="s">
        <v>6701</v>
      </c>
      <c r="N9" s="280" t="s">
        <v>6702</v>
      </c>
      <c r="O9" s="102" t="s">
        <v>1043</v>
      </c>
      <c r="P9" s="102" t="s">
        <v>6711</v>
      </c>
      <c r="Q9" s="102" t="str">
        <f t="shared" si="13"/>
        <v>Ch 1 Practice 2.2.1: Rounding numbers to the nearest thousand</v>
      </c>
      <c r="R9" s="83" t="s">
        <v>1812</v>
      </c>
      <c r="S9" s="102" t="s">
        <v>1041</v>
      </c>
      <c r="T9" s="102" t="s">
        <v>1042</v>
      </c>
      <c r="U9" s="102" t="s">
        <v>38</v>
      </c>
      <c r="V9" s="61" t="s">
        <v>6655</v>
      </c>
      <c r="W9" s="291">
        <v>9789814969420</v>
      </c>
      <c r="X9" s="102">
        <v>11</v>
      </c>
      <c r="Y9" s="61" t="s">
        <v>1814</v>
      </c>
      <c r="Z9" s="61" t="s">
        <v>6656</v>
      </c>
      <c r="AA9" s="61" t="s">
        <v>6704</v>
      </c>
      <c r="AB9" s="61" t="str">
        <f t="shared" si="1"/>
        <v>4.007 Round a 3-digit or 4-digit number to the nearest ten M4NS-Ib-5.2</v>
      </c>
      <c r="AC9" s="61" t="str">
        <f t="shared" ref="AC9:AD9" si="18">Y9</f>
        <v>1. Numbers and Number Sense</v>
      </c>
      <c r="AD9" s="61" t="str">
        <f t="shared" si="18"/>
        <v>G4.1.01 Whole Numbers / Place Value</v>
      </c>
      <c r="AE9" s="61" t="str">
        <f t="shared" si="3"/>
        <v>M4NS-Ib-5.2</v>
      </c>
      <c r="AF9" s="61" t="str">
        <f t="shared" ref="AF9:AG9" si="19">M9</f>
        <v xml:space="preserve">M4NS-Ib-5.2: Rounds numbers to the nearest thousand and ten thousand. </v>
      </c>
      <c r="AG9" s="61" t="str">
        <f t="shared" si="19"/>
        <v>4.004 Rounds numbers to the nearest thousand and ten thousand M4NS-Ib-5.2</v>
      </c>
      <c r="AH9" s="175">
        <v>1</v>
      </c>
      <c r="AI9" s="113" t="s">
        <v>5646</v>
      </c>
      <c r="AJ9" s="113" t="s">
        <v>5639</v>
      </c>
      <c r="AK9" s="61"/>
      <c r="AL9" s="61"/>
      <c r="AM9" s="61"/>
      <c r="AN9" s="61"/>
      <c r="AO9" s="102"/>
      <c r="AP9" s="102" t="s">
        <v>1818</v>
      </c>
      <c r="AQ9" s="102" t="str">
        <f t="shared" si="5"/>
        <v>Completed</v>
      </c>
      <c r="AR9" s="102"/>
    </row>
    <row r="10" spans="1:44" ht="15.75" customHeight="1" outlineLevel="1" x14ac:dyDescent="0.2">
      <c r="A10" s="487"/>
      <c r="B10" s="487"/>
      <c r="C10" s="61" t="s">
        <v>6712</v>
      </c>
      <c r="D10" s="65" t="s">
        <v>6713</v>
      </c>
      <c r="E10" s="65" t="s">
        <v>6714</v>
      </c>
      <c r="F10" s="65" t="s">
        <v>6715</v>
      </c>
      <c r="G10" s="471"/>
      <c r="H10" s="100" t="s">
        <v>3528</v>
      </c>
      <c r="I10" s="101"/>
      <c r="J10" s="61" t="s">
        <v>6716</v>
      </c>
      <c r="K10" s="61" t="s">
        <v>6699</v>
      </c>
      <c r="L10" s="61" t="s">
        <v>6700</v>
      </c>
      <c r="M10" s="61" t="s">
        <v>6701</v>
      </c>
      <c r="N10" s="280" t="s">
        <v>6702</v>
      </c>
      <c r="O10" s="102" t="s">
        <v>1043</v>
      </c>
      <c r="P10" s="102" t="s">
        <v>6717</v>
      </c>
      <c r="Q10" s="102" t="str">
        <f t="shared" si="13"/>
        <v>Ch 1 Practice 2.3.1: Rounding numbers to the nearest hundred</v>
      </c>
      <c r="R10" s="83" t="s">
        <v>1812</v>
      </c>
      <c r="S10" s="102" t="s">
        <v>1041</v>
      </c>
      <c r="T10" s="102" t="s">
        <v>1042</v>
      </c>
      <c r="U10" s="102" t="s">
        <v>38</v>
      </c>
      <c r="V10" s="61" t="s">
        <v>6655</v>
      </c>
      <c r="W10" s="291">
        <v>9789814969420</v>
      </c>
      <c r="X10" s="102">
        <v>12</v>
      </c>
      <c r="Y10" s="61" t="s">
        <v>1814</v>
      </c>
      <c r="Z10" s="61" t="s">
        <v>6656</v>
      </c>
      <c r="AA10" s="61" t="s">
        <v>6704</v>
      </c>
      <c r="AB10" s="61" t="str">
        <f t="shared" si="1"/>
        <v>4.008 Round a whole number to the nearest hundred M4NS-Ib-5.2</v>
      </c>
      <c r="AC10" s="61" t="str">
        <f t="shared" ref="AC10:AD10" si="20">Y10</f>
        <v>1. Numbers and Number Sense</v>
      </c>
      <c r="AD10" s="61" t="str">
        <f t="shared" si="20"/>
        <v>G4.1.01 Whole Numbers / Place Value</v>
      </c>
      <c r="AE10" s="61" t="str">
        <f t="shared" si="3"/>
        <v>M4NS-Ib-5.2</v>
      </c>
      <c r="AF10" s="61" t="str">
        <f t="shared" ref="AF10:AG10" si="21">M10</f>
        <v xml:space="preserve">M4NS-Ib-5.2: Rounds numbers to the nearest thousand and ten thousand. </v>
      </c>
      <c r="AG10" s="61" t="str">
        <f t="shared" si="21"/>
        <v>4.004 Rounds numbers to the nearest thousand and ten thousand M4NS-Ib-5.2</v>
      </c>
      <c r="AH10" s="175">
        <v>1</v>
      </c>
      <c r="AI10" s="113" t="s">
        <v>5646</v>
      </c>
      <c r="AJ10" s="113" t="s">
        <v>5639</v>
      </c>
      <c r="AK10" s="61"/>
      <c r="AL10" s="61"/>
      <c r="AM10" s="61"/>
      <c r="AN10" s="61"/>
      <c r="AO10" s="102"/>
      <c r="AP10" s="102" t="s">
        <v>1818</v>
      </c>
      <c r="AQ10" s="102" t="str">
        <f t="shared" si="5"/>
        <v>Completed</v>
      </c>
      <c r="AR10" s="102"/>
    </row>
    <row r="11" spans="1:44" ht="15.75" customHeight="1" outlineLevel="1" x14ac:dyDescent="0.2">
      <c r="A11" s="487"/>
      <c r="B11" s="487"/>
      <c r="C11" s="61" t="s">
        <v>6718</v>
      </c>
      <c r="D11" s="181" t="s">
        <v>6719</v>
      </c>
      <c r="E11" s="181" t="s">
        <v>6720</v>
      </c>
      <c r="F11" s="181" t="s">
        <v>6721</v>
      </c>
      <c r="G11" s="501">
        <v>6</v>
      </c>
      <c r="H11" s="100"/>
      <c r="I11" s="101"/>
      <c r="J11" s="61" t="s">
        <v>6722</v>
      </c>
      <c r="K11" s="61" t="s">
        <v>6699</v>
      </c>
      <c r="L11" s="61" t="s">
        <v>6700</v>
      </c>
      <c r="M11" s="61" t="s">
        <v>6701</v>
      </c>
      <c r="N11" s="280" t="s">
        <v>6702</v>
      </c>
      <c r="O11" s="102" t="s">
        <v>1043</v>
      </c>
      <c r="P11" s="102" t="str">
        <f t="shared" ref="P11:Q11" si="22">D11</f>
        <v>PH_G4_C01_P2.4.1</v>
      </c>
      <c r="Q11" s="102" t="str">
        <f t="shared" si="22"/>
        <v>Ch 1 Practice 2.4.1: Estimating an answer in addition or subtraction</v>
      </c>
      <c r="R11" s="83" t="s">
        <v>1812</v>
      </c>
      <c r="S11" s="102" t="s">
        <v>1041</v>
      </c>
      <c r="T11" s="102" t="s">
        <v>1042</v>
      </c>
      <c r="U11" s="102" t="s">
        <v>38</v>
      </c>
      <c r="V11" s="61" t="s">
        <v>6655</v>
      </c>
      <c r="W11" s="291">
        <v>9789814969420</v>
      </c>
      <c r="X11" s="102">
        <v>13</v>
      </c>
      <c r="Y11" s="61" t="s">
        <v>1814</v>
      </c>
      <c r="Z11" s="61" t="s">
        <v>6723</v>
      </c>
      <c r="AA11" s="61" t="s">
        <v>6704</v>
      </c>
      <c r="AB11" s="61" t="str">
        <f t="shared" si="1"/>
        <v>4.009 Estimate an answer in addition or subtraction M4NS-Ib-5.2</v>
      </c>
      <c r="AC11" s="61" t="str">
        <f t="shared" ref="AC11:AD11" si="23">Y11</f>
        <v>1. Numbers and Number Sense</v>
      </c>
      <c r="AD11" s="61" t="str">
        <f t="shared" si="23"/>
        <v>G4.1.02 Addition / Subtraction</v>
      </c>
      <c r="AE11" s="61" t="str">
        <f t="shared" si="3"/>
        <v>M4NS-Ib-5.2</v>
      </c>
      <c r="AF11" s="61" t="str">
        <f t="shared" ref="AF11:AG11" si="24">M11</f>
        <v xml:space="preserve">M4NS-Ib-5.2: Rounds numbers to the nearest thousand and ten thousand. </v>
      </c>
      <c r="AG11" s="61" t="str">
        <f t="shared" si="24"/>
        <v>4.004 Rounds numbers to the nearest thousand and ten thousand M4NS-Ib-5.2</v>
      </c>
      <c r="AH11" s="175">
        <v>1</v>
      </c>
      <c r="AI11" s="113" t="s">
        <v>5075</v>
      </c>
      <c r="AJ11" s="113" t="s">
        <v>5072</v>
      </c>
      <c r="AK11" s="262" t="s">
        <v>6724</v>
      </c>
      <c r="AL11" s="262">
        <v>45012</v>
      </c>
      <c r="AM11" s="61"/>
      <c r="AN11" s="61" t="s">
        <v>1818</v>
      </c>
      <c r="AO11" s="102"/>
      <c r="AP11" s="102" t="s">
        <v>1818</v>
      </c>
      <c r="AQ11" s="102" t="str">
        <f t="shared" si="5"/>
        <v>Completed</v>
      </c>
      <c r="AR11" s="102"/>
    </row>
    <row r="12" spans="1:44" ht="15.75" customHeight="1" outlineLevel="1" x14ac:dyDescent="0.2">
      <c r="A12" s="487"/>
      <c r="B12" s="471"/>
      <c r="C12" s="61" t="s">
        <v>6725</v>
      </c>
      <c r="D12" s="181" t="s">
        <v>6726</v>
      </c>
      <c r="E12" s="181" t="s">
        <v>6727</v>
      </c>
      <c r="F12" s="181" t="s">
        <v>6728</v>
      </c>
      <c r="G12" s="471"/>
      <c r="H12" s="100"/>
      <c r="I12" s="101"/>
      <c r="J12" s="61" t="s">
        <v>6729</v>
      </c>
      <c r="K12" s="61" t="s">
        <v>6699</v>
      </c>
      <c r="L12" s="61" t="s">
        <v>6700</v>
      </c>
      <c r="M12" s="61" t="s">
        <v>6701</v>
      </c>
      <c r="N12" s="280" t="s">
        <v>6702</v>
      </c>
      <c r="O12" s="102" t="s">
        <v>1043</v>
      </c>
      <c r="P12" s="102" t="str">
        <f t="shared" ref="P12:Q12" si="25">D12</f>
        <v>PH_G4_C01_P2.5.1</v>
      </c>
      <c r="Q12" s="102" t="str">
        <f t="shared" si="25"/>
        <v>Ch 1 Practice 2.5.1: Checking reasonableness of an answer in addition or subtraction</v>
      </c>
      <c r="R12" s="83" t="s">
        <v>1812</v>
      </c>
      <c r="S12" s="102" t="s">
        <v>1041</v>
      </c>
      <c r="T12" s="102" t="s">
        <v>1042</v>
      </c>
      <c r="U12" s="102" t="s">
        <v>38</v>
      </c>
      <c r="V12" s="61" t="s">
        <v>6655</v>
      </c>
      <c r="W12" s="291">
        <v>9789814969420</v>
      </c>
      <c r="X12" s="102">
        <v>14</v>
      </c>
      <c r="Y12" s="61" t="s">
        <v>1814</v>
      </c>
      <c r="Z12" s="61" t="s">
        <v>6723</v>
      </c>
      <c r="AA12" s="61" t="s">
        <v>6704</v>
      </c>
      <c r="AB12" s="61" t="str">
        <f t="shared" si="1"/>
        <v>4.010 To estimate and check reasonableness of an answer in addition and subtraction M4NS-Ib-5.2</v>
      </c>
      <c r="AC12" s="61" t="str">
        <f t="shared" ref="AC12:AD12" si="26">Y12</f>
        <v>1. Numbers and Number Sense</v>
      </c>
      <c r="AD12" s="61" t="str">
        <f t="shared" si="26"/>
        <v>G4.1.02 Addition / Subtraction</v>
      </c>
      <c r="AE12" s="61" t="str">
        <f t="shared" si="3"/>
        <v>M4NS-Ib-5.2</v>
      </c>
      <c r="AF12" s="61" t="str">
        <f t="shared" ref="AF12:AG12" si="27">M12</f>
        <v xml:space="preserve">M4NS-Ib-5.2: Rounds numbers to the nearest thousand and ten thousand. </v>
      </c>
      <c r="AG12" s="61" t="str">
        <f t="shared" si="27"/>
        <v>4.004 Rounds numbers to the nearest thousand and ten thousand M4NS-Ib-5.2</v>
      </c>
      <c r="AH12" s="175">
        <v>1</v>
      </c>
      <c r="AI12" s="113" t="s">
        <v>6730</v>
      </c>
      <c r="AJ12" s="113" t="s">
        <v>6731</v>
      </c>
      <c r="AK12" s="262" t="s">
        <v>6724</v>
      </c>
      <c r="AL12" s="262">
        <v>45012</v>
      </c>
      <c r="AM12" s="61"/>
      <c r="AN12" s="61" t="s">
        <v>1818</v>
      </c>
      <c r="AO12" s="102"/>
      <c r="AP12" s="102" t="s">
        <v>1818</v>
      </c>
      <c r="AQ12" s="102" t="str">
        <f t="shared" si="5"/>
        <v>Completed</v>
      </c>
      <c r="AR12" s="102"/>
    </row>
    <row r="13" spans="1:44" ht="15.75" customHeight="1" outlineLevel="1" x14ac:dyDescent="0.2">
      <c r="A13" s="487"/>
      <c r="B13" s="502" t="s">
        <v>6732</v>
      </c>
      <c r="C13" s="61" t="s">
        <v>6733</v>
      </c>
      <c r="D13" s="73" t="s">
        <v>6734</v>
      </c>
      <c r="E13" s="73" t="s">
        <v>6735</v>
      </c>
      <c r="F13" s="73" t="s">
        <v>6736</v>
      </c>
      <c r="G13" s="100">
        <v>7</v>
      </c>
      <c r="H13" s="100" t="s">
        <v>3541</v>
      </c>
      <c r="I13" s="101"/>
      <c r="J13" s="61" t="s">
        <v>6737</v>
      </c>
      <c r="K13" s="61" t="s">
        <v>6738</v>
      </c>
      <c r="L13" s="61" t="s">
        <v>6739</v>
      </c>
      <c r="M13" s="61" t="s">
        <v>6740</v>
      </c>
      <c r="N13" s="63" t="s">
        <v>6741</v>
      </c>
      <c r="O13" s="102" t="s">
        <v>1043</v>
      </c>
      <c r="P13" s="102" t="s">
        <v>6742</v>
      </c>
      <c r="Q13" s="102" t="str">
        <f t="shared" ref="Q13:Q15" si="28">E13</f>
        <v>Ch 1 Practice 3.1.1: 
Finding factors of a whole number</v>
      </c>
      <c r="R13" s="83" t="s">
        <v>1812</v>
      </c>
      <c r="S13" s="102" t="s">
        <v>1041</v>
      </c>
      <c r="T13" s="102" t="s">
        <v>1042</v>
      </c>
      <c r="U13" s="102" t="s">
        <v>38</v>
      </c>
      <c r="V13" s="61" t="s">
        <v>6655</v>
      </c>
      <c r="W13" s="291">
        <v>9789814969420</v>
      </c>
      <c r="X13" s="102">
        <v>16</v>
      </c>
      <c r="Y13" s="61" t="s">
        <v>1814</v>
      </c>
      <c r="Z13" s="61" t="s">
        <v>6656</v>
      </c>
      <c r="AA13" s="61" t="s">
        <v>6743</v>
      </c>
      <c r="AB13" s="61" t="str">
        <f t="shared" si="1"/>
        <v>4.011 List all factors of a whole number up to 100 M4NS-IIa-64</v>
      </c>
      <c r="AC13" s="61" t="str">
        <f t="shared" ref="AC13:AD13" si="29">Y13</f>
        <v>1. Numbers and Number Sense</v>
      </c>
      <c r="AD13" s="61" t="str">
        <f t="shared" si="29"/>
        <v>G4.1.01 Whole Numbers / Place Value</v>
      </c>
      <c r="AE13" s="61" t="str">
        <f t="shared" si="3"/>
        <v>M4NS-IIa-64</v>
      </c>
      <c r="AF13" s="61" t="str">
        <f t="shared" ref="AF13:AG13" si="30">M13</f>
        <v>M4NS-IIa-64: Identifies factors of a given number up to 100.</v>
      </c>
      <c r="AG13" s="61" t="str">
        <f t="shared" si="30"/>
        <v>4.022 Identifies factors of a given number up to 100 M4NS-IIa-64</v>
      </c>
      <c r="AH13" s="175">
        <v>1</v>
      </c>
      <c r="AI13" s="113" t="s">
        <v>5648</v>
      </c>
      <c r="AJ13" s="113" t="s">
        <v>5650</v>
      </c>
      <c r="AK13" s="61"/>
      <c r="AL13" s="61"/>
      <c r="AM13" s="61"/>
      <c r="AN13" s="61"/>
      <c r="AO13" s="102"/>
      <c r="AP13" s="102" t="s">
        <v>1818</v>
      </c>
      <c r="AQ13" s="102" t="str">
        <f t="shared" si="5"/>
        <v>Completed</v>
      </c>
      <c r="AR13" s="102"/>
    </row>
    <row r="14" spans="1:44" ht="15.75" customHeight="1" outlineLevel="1" x14ac:dyDescent="0.2">
      <c r="A14" s="487"/>
      <c r="B14" s="487"/>
      <c r="C14" s="61" t="s">
        <v>6744</v>
      </c>
      <c r="D14" s="73" t="s">
        <v>6745</v>
      </c>
      <c r="E14" s="73" t="s">
        <v>6746</v>
      </c>
      <c r="F14" s="73" t="s">
        <v>6747</v>
      </c>
      <c r="G14" s="100">
        <v>8</v>
      </c>
      <c r="H14" s="100" t="s">
        <v>3423</v>
      </c>
      <c r="I14" s="101"/>
      <c r="J14" s="61" t="s">
        <v>6748</v>
      </c>
      <c r="K14" s="61" t="s">
        <v>6738</v>
      </c>
      <c r="L14" s="61" t="s">
        <v>6739</v>
      </c>
      <c r="M14" s="61" t="s">
        <v>6740</v>
      </c>
      <c r="N14" s="63" t="s">
        <v>6741</v>
      </c>
      <c r="O14" s="102" t="s">
        <v>1043</v>
      </c>
      <c r="P14" s="102" t="s">
        <v>6749</v>
      </c>
      <c r="Q14" s="102" t="str">
        <f t="shared" si="28"/>
        <v>Ch 1 Practice 3.2.1: 
Finding out if a 1-digit number is a factor of a given number</v>
      </c>
      <c r="R14" s="83" t="s">
        <v>1812</v>
      </c>
      <c r="S14" s="102" t="s">
        <v>1041</v>
      </c>
      <c r="T14" s="102" t="s">
        <v>1042</v>
      </c>
      <c r="U14" s="102" t="s">
        <v>38</v>
      </c>
      <c r="V14" s="61" t="s">
        <v>6655</v>
      </c>
      <c r="W14" s="291">
        <v>9789814969420</v>
      </c>
      <c r="X14" s="102">
        <v>17</v>
      </c>
      <c r="Y14" s="61" t="s">
        <v>1814</v>
      </c>
      <c r="Z14" s="61" t="s">
        <v>6656</v>
      </c>
      <c r="AA14" s="61" t="s">
        <v>6743</v>
      </c>
      <c r="AB14" s="61" t="str">
        <f t="shared" si="1"/>
        <v>4.012 Find out if a 1-digit number is a factor of a given whole number M4NS-IIa-64</v>
      </c>
      <c r="AC14" s="61" t="str">
        <f t="shared" ref="AC14:AD14" si="31">Y14</f>
        <v>1. Numbers and Number Sense</v>
      </c>
      <c r="AD14" s="61" t="str">
        <f t="shared" si="31"/>
        <v>G4.1.01 Whole Numbers / Place Value</v>
      </c>
      <c r="AE14" s="61" t="str">
        <f t="shared" si="3"/>
        <v>M4NS-IIa-64</v>
      </c>
      <c r="AF14" s="61" t="str">
        <f t="shared" ref="AF14:AG14" si="32">M14</f>
        <v>M4NS-IIa-64: Identifies factors of a given number up to 100.</v>
      </c>
      <c r="AG14" s="61" t="str">
        <f t="shared" si="32"/>
        <v>4.022 Identifies factors of a given number up to 100 M4NS-IIa-64</v>
      </c>
      <c r="AH14" s="175">
        <v>1</v>
      </c>
      <c r="AI14" s="113" t="s">
        <v>5420</v>
      </c>
      <c r="AJ14" s="113" t="s">
        <v>5418</v>
      </c>
      <c r="AK14" s="61"/>
      <c r="AL14" s="61"/>
      <c r="AM14" s="61"/>
      <c r="AN14" s="61"/>
      <c r="AO14" s="102"/>
      <c r="AP14" s="102" t="s">
        <v>1818</v>
      </c>
      <c r="AQ14" s="102" t="str">
        <f t="shared" si="5"/>
        <v>Completed</v>
      </c>
      <c r="AR14" s="102"/>
    </row>
    <row r="15" spans="1:44" ht="15.75" customHeight="1" outlineLevel="1" x14ac:dyDescent="0.2">
      <c r="A15" s="487"/>
      <c r="B15" s="487"/>
      <c r="C15" s="61" t="s">
        <v>6750</v>
      </c>
      <c r="D15" s="73" t="s">
        <v>757</v>
      </c>
      <c r="E15" s="73" t="s">
        <v>6751</v>
      </c>
      <c r="F15" s="73" t="s">
        <v>6752</v>
      </c>
      <c r="G15" s="100">
        <v>9</v>
      </c>
      <c r="H15" s="100" t="s">
        <v>3595</v>
      </c>
      <c r="I15" s="101" t="s">
        <v>2108</v>
      </c>
      <c r="J15" s="61" t="s">
        <v>6753</v>
      </c>
      <c r="K15" s="61" t="s">
        <v>6754</v>
      </c>
      <c r="L15" s="61" t="s">
        <v>6755</v>
      </c>
      <c r="M15" s="61" t="s">
        <v>6756</v>
      </c>
      <c r="N15" s="63" t="s">
        <v>6757</v>
      </c>
      <c r="O15" s="102" t="s">
        <v>1043</v>
      </c>
      <c r="P15" s="102" t="s">
        <v>6758</v>
      </c>
      <c r="Q15" s="102" t="str">
        <f t="shared" si="28"/>
        <v>Ch 1 Practice 3.3.1: Identifying prime and composite numbers</v>
      </c>
      <c r="R15" s="83" t="s">
        <v>1812</v>
      </c>
      <c r="S15" s="102" t="s">
        <v>1041</v>
      </c>
      <c r="T15" s="102" t="s">
        <v>1042</v>
      </c>
      <c r="U15" s="102" t="s">
        <v>38</v>
      </c>
      <c r="V15" s="61" t="s">
        <v>6655</v>
      </c>
      <c r="W15" s="291">
        <v>9789814969420</v>
      </c>
      <c r="X15" s="102">
        <v>18</v>
      </c>
      <c r="Y15" s="61" t="s">
        <v>1814</v>
      </c>
      <c r="Z15" s="61" t="s">
        <v>6656</v>
      </c>
      <c r="AA15" s="61" t="s">
        <v>6743</v>
      </c>
      <c r="AB15" s="61" t="str">
        <f t="shared" si="1"/>
        <v>4.013 Differentiate prime numbers from composite numbers M4NS-IIb-66</v>
      </c>
      <c r="AC15" s="61" t="str">
        <f t="shared" ref="AC15:AD15" si="33">Y15</f>
        <v>1. Numbers and Number Sense</v>
      </c>
      <c r="AD15" s="61" t="str">
        <f t="shared" si="33"/>
        <v>G4.1.01 Whole Numbers / Place Value</v>
      </c>
      <c r="AE15" s="61" t="str">
        <f t="shared" si="3"/>
        <v>M4NS-IIb-66</v>
      </c>
      <c r="AF15" s="61" t="str">
        <f t="shared" ref="AF15:AG15" si="34">M15</f>
        <v>M4NS-IIb-66: Differentiates prime from composite numbers.</v>
      </c>
      <c r="AG15" s="61" t="str">
        <f t="shared" si="34"/>
        <v>4.024 Differentiates prime from composite numbers M4NS-IIb-66</v>
      </c>
      <c r="AH15" s="175">
        <v>1</v>
      </c>
      <c r="AI15" s="113" t="s">
        <v>6742</v>
      </c>
      <c r="AJ15" s="113" t="s">
        <v>6736</v>
      </c>
      <c r="AK15" s="61"/>
      <c r="AL15" s="61"/>
      <c r="AM15" s="61"/>
      <c r="AN15" s="61"/>
      <c r="AO15" s="102"/>
      <c r="AP15" s="102" t="s">
        <v>1818</v>
      </c>
      <c r="AQ15" s="102" t="str">
        <f t="shared" si="5"/>
        <v>Completed</v>
      </c>
      <c r="AR15" s="102"/>
    </row>
    <row r="16" spans="1:44" ht="15.75" customHeight="1" outlineLevel="1" x14ac:dyDescent="0.2">
      <c r="A16" s="487"/>
      <c r="B16" s="487"/>
      <c r="C16" s="61" t="s">
        <v>6759</v>
      </c>
      <c r="D16" s="181" t="s">
        <v>6760</v>
      </c>
      <c r="E16" s="181" t="s">
        <v>6761</v>
      </c>
      <c r="F16" s="181" t="s">
        <v>6762</v>
      </c>
      <c r="G16" s="100">
        <v>10</v>
      </c>
      <c r="H16" s="100" t="s">
        <v>3571</v>
      </c>
      <c r="I16" s="101" t="s">
        <v>3614</v>
      </c>
      <c r="J16" s="61" t="s">
        <v>6763</v>
      </c>
      <c r="K16" s="61" t="s">
        <v>6764</v>
      </c>
      <c r="L16" s="61" t="s">
        <v>6765</v>
      </c>
      <c r="M16" s="61" t="s">
        <v>6766</v>
      </c>
      <c r="N16" s="63" t="s">
        <v>6767</v>
      </c>
      <c r="O16" s="102" t="s">
        <v>1043</v>
      </c>
      <c r="P16" s="102" t="str">
        <f t="shared" ref="P16:Q16" si="35">D16</f>
        <v>PH_G4_C01_P3.4.1</v>
      </c>
      <c r="Q16" s="102" t="str">
        <f t="shared" si="35"/>
        <v>Ch 1 Practice 3.4.1: Using prime factorization to write a given number as a product of its prime factors</v>
      </c>
      <c r="R16" s="83" t="s">
        <v>1812</v>
      </c>
      <c r="S16" s="102" t="s">
        <v>1041</v>
      </c>
      <c r="T16" s="102" t="s">
        <v>1042</v>
      </c>
      <c r="U16" s="102" t="s">
        <v>38</v>
      </c>
      <c r="V16" s="61" t="s">
        <v>6655</v>
      </c>
      <c r="W16" s="291">
        <v>9789814969420</v>
      </c>
      <c r="X16" s="102">
        <v>20</v>
      </c>
      <c r="Y16" s="61" t="s">
        <v>1814</v>
      </c>
      <c r="Z16" s="61" t="s">
        <v>6656</v>
      </c>
      <c r="AA16" s="61" t="s">
        <v>6743</v>
      </c>
      <c r="AB16" s="61" t="str">
        <f t="shared" si="1"/>
        <v xml:space="preserve">4.014 Use prime factorization to write a given number as a product of its prime factors M4NS-IIb67
</v>
      </c>
      <c r="AC16" s="61" t="str">
        <f t="shared" ref="AC16:AD16" si="36">Y16</f>
        <v>1. Numbers and Number Sense</v>
      </c>
      <c r="AD16" s="61" t="str">
        <f t="shared" si="36"/>
        <v>G4.1.01 Whole Numbers / Place Value</v>
      </c>
      <c r="AE16" s="61" t="str">
        <f t="shared" si="3"/>
        <v>M4NS-IIb-67</v>
      </c>
      <c r="AF16" s="61" t="str">
        <f t="shared" ref="AF16:AG16" si="37">M16</f>
        <v>M4NS-IIb-67: Writes a given number as a product of its prime factors.</v>
      </c>
      <c r="AG16" s="61" t="str">
        <f t="shared" si="37"/>
        <v>4.025 Writes a given number as a product of its prime factors M4NS-IIb-67</v>
      </c>
      <c r="AH16" s="175">
        <v>1</v>
      </c>
      <c r="AI16" s="113" t="s">
        <v>6758</v>
      </c>
      <c r="AJ16" s="113" t="s">
        <v>6752</v>
      </c>
      <c r="AK16" s="262"/>
      <c r="AL16" s="262">
        <v>45000</v>
      </c>
      <c r="AM16" s="262" t="s">
        <v>6768</v>
      </c>
      <c r="AN16" s="61" t="s">
        <v>1818</v>
      </c>
      <c r="AO16" s="102"/>
      <c r="AP16" s="102" t="s">
        <v>1818</v>
      </c>
      <c r="AQ16" s="102" t="str">
        <f t="shared" si="5"/>
        <v>Completed</v>
      </c>
      <c r="AR16" s="102"/>
    </row>
    <row r="17" spans="1:44" ht="15.75" customHeight="1" outlineLevel="1" x14ac:dyDescent="0.2">
      <c r="A17" s="487"/>
      <c r="B17" s="471"/>
      <c r="C17" s="160"/>
      <c r="D17" s="185" t="s">
        <v>6769</v>
      </c>
      <c r="E17" s="185" t="s">
        <v>6770</v>
      </c>
      <c r="F17" s="185" t="s">
        <v>6771</v>
      </c>
      <c r="G17" s="122"/>
      <c r="H17" s="122"/>
      <c r="I17" s="123"/>
      <c r="J17" s="160" t="s">
        <v>6772</v>
      </c>
      <c r="K17" s="160" t="s">
        <v>6773</v>
      </c>
      <c r="L17" s="160" t="s">
        <v>6774</v>
      </c>
      <c r="M17" s="160" t="s">
        <v>6775</v>
      </c>
      <c r="N17" s="254" t="s">
        <v>6776</v>
      </c>
      <c r="O17" s="102" t="s">
        <v>1043</v>
      </c>
      <c r="P17" s="163"/>
      <c r="Q17" s="163" t="str">
        <f t="shared" ref="Q17:Q19" si="38">E17</f>
        <v>Ch 1 Practice 3.4.2: finds the common factors and the greatest common factor (GCF) of two numbers using the following methods: listing, prime factorization, and continuous division</v>
      </c>
      <c r="R17" s="162" t="s">
        <v>1812</v>
      </c>
      <c r="S17" s="163" t="s">
        <v>1041</v>
      </c>
      <c r="T17" s="163" t="s">
        <v>1042</v>
      </c>
      <c r="U17" s="163" t="s">
        <v>38</v>
      </c>
      <c r="V17" s="160" t="s">
        <v>6655</v>
      </c>
      <c r="W17" s="292">
        <v>9789814969420</v>
      </c>
      <c r="X17" s="163"/>
      <c r="Y17" s="160" t="s">
        <v>1814</v>
      </c>
      <c r="Z17" s="160" t="s">
        <v>6656</v>
      </c>
      <c r="AA17" s="160" t="s">
        <v>6743</v>
      </c>
      <c r="AB17" s="160" t="str">
        <f t="shared" si="1"/>
        <v>4.015 finds the common factors and the greatest common factor (GCF) of two numbers M4NS-IIc_x0002_68.1</v>
      </c>
      <c r="AC17" s="160" t="str">
        <f t="shared" ref="AC17:AD17" si="39">Y17</f>
        <v>1. Numbers and Number Sense</v>
      </c>
      <c r="AD17" s="160" t="str">
        <f t="shared" si="39"/>
        <v>G4.1.01 Whole Numbers / Place Value</v>
      </c>
      <c r="AE17" s="61" t="str">
        <f t="shared" si="3"/>
        <v>M4NS-IIc_x0002_68.1</v>
      </c>
      <c r="AF17" s="160" t="str">
        <f t="shared" ref="AF17:AG17" si="40">M17</f>
        <v>M4NS-IIc_x0002_68.1  finds the common factors and the greatest common factor (GCF) of two numbers using the following methods: listing, prime factorization, and continuous division</v>
      </c>
      <c r="AG17" s="160" t="str">
        <f t="shared" si="40"/>
        <v>4.026 finds the common factors and the greatest common factor (GCF) of two numbers  M4NS-IIc- 68.1</v>
      </c>
      <c r="AH17" s="285">
        <v>1</v>
      </c>
      <c r="AI17" s="172"/>
      <c r="AJ17" s="172"/>
      <c r="AK17" s="160" t="s">
        <v>6777</v>
      </c>
      <c r="AL17" s="160"/>
      <c r="AM17" s="160"/>
      <c r="AN17" s="160"/>
      <c r="AO17" s="163"/>
      <c r="AP17" s="102"/>
      <c r="AQ17" s="102"/>
      <c r="AR17" s="213" t="s">
        <v>6778</v>
      </c>
    </row>
    <row r="18" spans="1:44" ht="15.75" customHeight="1" outlineLevel="1" x14ac:dyDescent="0.2">
      <c r="A18" s="487"/>
      <c r="B18" s="502" t="s">
        <v>6779</v>
      </c>
      <c r="C18" s="61" t="s">
        <v>6780</v>
      </c>
      <c r="D18" s="73" t="s">
        <v>6781</v>
      </c>
      <c r="E18" s="73" t="s">
        <v>6782</v>
      </c>
      <c r="F18" s="73" t="s">
        <v>6783</v>
      </c>
      <c r="G18" s="100">
        <v>11</v>
      </c>
      <c r="H18" s="100" t="s">
        <v>3603</v>
      </c>
      <c r="I18" s="101"/>
      <c r="J18" s="61" t="s">
        <v>6784</v>
      </c>
      <c r="K18" s="61" t="s">
        <v>6785</v>
      </c>
      <c r="L18" s="61" t="s">
        <v>6786</v>
      </c>
      <c r="M18" s="61" t="s">
        <v>6787</v>
      </c>
      <c r="N18" s="63" t="s">
        <v>6788</v>
      </c>
      <c r="O18" s="102" t="s">
        <v>1043</v>
      </c>
      <c r="P18" s="102" t="s">
        <v>6789</v>
      </c>
      <c r="Q18" s="102" t="str">
        <f t="shared" si="38"/>
        <v>Ch 1 Practice 4.1.1: 
Finding multiples of a whole number</v>
      </c>
      <c r="R18" s="83" t="s">
        <v>1812</v>
      </c>
      <c r="S18" s="102" t="s">
        <v>1041</v>
      </c>
      <c r="T18" s="102" t="s">
        <v>1042</v>
      </c>
      <c r="U18" s="102" t="s">
        <v>38</v>
      </c>
      <c r="V18" s="61" t="s">
        <v>6655</v>
      </c>
      <c r="W18" s="291">
        <v>9789814969420</v>
      </c>
      <c r="X18" s="102">
        <v>22</v>
      </c>
      <c r="Y18" s="61" t="s">
        <v>1814</v>
      </c>
      <c r="Z18" s="61" t="s">
        <v>6656</v>
      </c>
      <c r="AA18" s="61" t="s">
        <v>6790</v>
      </c>
      <c r="AB18" s="61" t="str">
        <f t="shared" si="1"/>
        <v>4.016 List the multiples of a whole number up to 10 M4NS-IIa-65</v>
      </c>
      <c r="AC18" s="61" t="str">
        <f t="shared" ref="AC18:AD18" si="41">Y18</f>
        <v>1. Numbers and Number Sense</v>
      </c>
      <c r="AD18" s="61" t="str">
        <f t="shared" si="41"/>
        <v>G4.1.01 Whole Numbers / Place Value</v>
      </c>
      <c r="AE18" s="61" t="str">
        <f t="shared" si="3"/>
        <v>M4NS-IIa-65</v>
      </c>
      <c r="AF18" s="61" t="str">
        <f t="shared" ref="AF18:AG18" si="42">M18</f>
        <v>M4NS-IIa-65: Identifies the multiples of a given number up to 100.</v>
      </c>
      <c r="AG18" s="61" t="str">
        <f t="shared" si="42"/>
        <v>4.023 Identifies the multiples of a given number up to 100 M4NS-IIa-65</v>
      </c>
      <c r="AH18" s="175">
        <v>1</v>
      </c>
      <c r="AI18" s="113" t="s">
        <v>5604</v>
      </c>
      <c r="AJ18" s="113" t="s">
        <v>5602</v>
      </c>
      <c r="AK18" s="61"/>
      <c r="AL18" s="61"/>
      <c r="AM18" s="61"/>
      <c r="AN18" s="61"/>
      <c r="AO18" s="102"/>
      <c r="AP18" s="102" t="s">
        <v>1818</v>
      </c>
      <c r="AQ18" s="102" t="str">
        <f t="shared" ref="AQ18:AQ21" si="43">IF($AP18="Raw Manuscript created","Editor to review",IF($AP18="Manuscript reviewed by Editor","Author to revise",IF($AP18="Manuscript revised by Author","Editor to review",IF($AP18="Manuscript finalised by Editor","Evonne to PFP",IF($AP18="Manuscript approved by Evonne","Evelyn to upload to Learnosity",IF($AP18="Manuscript uploaded to Learnosity","Prepress to create Activity",IF($AP18="Ready practice on Learnosity","Prepress to create Activity",IF($AP18="Activity created","Editor to conduct Learnosity review",IF($AP18="Published","Completed","")))))))))</f>
        <v>Completed</v>
      </c>
      <c r="AR18" s="102"/>
    </row>
    <row r="19" spans="1:44" ht="15.75" customHeight="1" outlineLevel="1" x14ac:dyDescent="0.2">
      <c r="A19" s="487"/>
      <c r="B19" s="487"/>
      <c r="C19" s="61" t="s">
        <v>6791</v>
      </c>
      <c r="D19" s="73" t="s">
        <v>6792</v>
      </c>
      <c r="E19" s="73" t="s">
        <v>6793</v>
      </c>
      <c r="F19" s="73" t="s">
        <v>6794</v>
      </c>
      <c r="G19" s="100">
        <v>12</v>
      </c>
      <c r="H19" s="100"/>
      <c r="I19" s="101" t="s">
        <v>2074</v>
      </c>
      <c r="J19" s="61" t="s">
        <v>6795</v>
      </c>
      <c r="K19" s="61" t="s">
        <v>6785</v>
      </c>
      <c r="L19" s="61" t="s">
        <v>6786</v>
      </c>
      <c r="M19" s="61" t="s">
        <v>6787</v>
      </c>
      <c r="N19" s="63" t="s">
        <v>6788</v>
      </c>
      <c r="O19" s="102" t="s">
        <v>1043</v>
      </c>
      <c r="P19" s="102" t="s">
        <v>6796</v>
      </c>
      <c r="Q19" s="102" t="str">
        <f t="shared" si="38"/>
        <v>Ch 1 Practice 4.2.1: Relating factors and multiples</v>
      </c>
      <c r="R19" s="83" t="s">
        <v>1812</v>
      </c>
      <c r="S19" s="102" t="s">
        <v>1041</v>
      </c>
      <c r="T19" s="102" t="s">
        <v>1042</v>
      </c>
      <c r="U19" s="102" t="s">
        <v>38</v>
      </c>
      <c r="V19" s="61" t="s">
        <v>6655</v>
      </c>
      <c r="W19" s="291">
        <v>9789814969420</v>
      </c>
      <c r="X19" s="102">
        <v>24</v>
      </c>
      <c r="Y19" s="61" t="s">
        <v>1814</v>
      </c>
      <c r="Z19" s="61" t="s">
        <v>6656</v>
      </c>
      <c r="AA19" s="61" t="s">
        <v>6790</v>
      </c>
      <c r="AB19" s="61" t="str">
        <f t="shared" si="1"/>
        <v>4.017 Relate factors and multiples M4NS-IIa-65</v>
      </c>
      <c r="AC19" s="61" t="str">
        <f t="shared" ref="AC19:AD19" si="44">Y19</f>
        <v>1. Numbers and Number Sense</v>
      </c>
      <c r="AD19" s="61" t="str">
        <f t="shared" si="44"/>
        <v>G4.1.01 Whole Numbers / Place Value</v>
      </c>
      <c r="AE19" s="61" t="str">
        <f t="shared" si="3"/>
        <v>M4NS-IIa-65</v>
      </c>
      <c r="AF19" s="61" t="str">
        <f t="shared" ref="AF19:AG19" si="45">M19</f>
        <v>M4NS-IIa-65: Identifies the multiples of a given number up to 100.</v>
      </c>
      <c r="AG19" s="61" t="str">
        <f t="shared" si="45"/>
        <v>4.023 Identifies the multiples of a given number up to 100 M4NS-IIa-65</v>
      </c>
      <c r="AH19" s="175">
        <v>1</v>
      </c>
      <c r="AI19" s="113" t="s">
        <v>5420</v>
      </c>
      <c r="AJ19" s="113" t="s">
        <v>5418</v>
      </c>
      <c r="AK19" s="61"/>
      <c r="AL19" s="61"/>
      <c r="AM19" s="61"/>
      <c r="AN19" s="61"/>
      <c r="AO19" s="102"/>
      <c r="AP19" s="102" t="s">
        <v>1818</v>
      </c>
      <c r="AQ19" s="102" t="str">
        <f t="shared" si="43"/>
        <v>Completed</v>
      </c>
      <c r="AR19" s="102"/>
    </row>
    <row r="20" spans="1:44" ht="15.75" customHeight="1" outlineLevel="1" x14ac:dyDescent="0.2">
      <c r="A20" s="487"/>
      <c r="B20" s="487"/>
      <c r="C20" s="61"/>
      <c r="D20" s="181" t="s">
        <v>6797</v>
      </c>
      <c r="E20" s="181" t="s">
        <v>6798</v>
      </c>
      <c r="F20" s="181" t="s">
        <v>6799</v>
      </c>
      <c r="G20" s="100">
        <v>13</v>
      </c>
      <c r="H20" s="100" t="s">
        <v>3639</v>
      </c>
      <c r="I20" s="101"/>
      <c r="J20" s="61" t="s">
        <v>6800</v>
      </c>
      <c r="K20" s="61" t="s">
        <v>6785</v>
      </c>
      <c r="L20" s="61" t="s">
        <v>6786</v>
      </c>
      <c r="M20" s="61" t="s">
        <v>6787</v>
      </c>
      <c r="N20" s="63" t="s">
        <v>6788</v>
      </c>
      <c r="O20" s="102" t="s">
        <v>1043</v>
      </c>
      <c r="P20" s="102" t="str">
        <f t="shared" ref="P20:Q20" si="46">D20</f>
        <v>PH_G4_C01_P4.2.2</v>
      </c>
      <c r="Q20" s="102" t="str">
        <f t="shared" si="46"/>
        <v>Ch 1 Practice 4.2.2: Finding out if a whole number is a multiple of a given whole number up to 10</v>
      </c>
      <c r="R20" s="83" t="s">
        <v>1812</v>
      </c>
      <c r="S20" s="102" t="s">
        <v>1041</v>
      </c>
      <c r="T20" s="102" t="s">
        <v>1042</v>
      </c>
      <c r="U20" s="102" t="s">
        <v>38</v>
      </c>
      <c r="V20" s="61" t="s">
        <v>6655</v>
      </c>
      <c r="W20" s="291">
        <v>9789814969420</v>
      </c>
      <c r="X20" s="102">
        <v>24</v>
      </c>
      <c r="Y20" s="61" t="s">
        <v>1814</v>
      </c>
      <c r="Z20" s="61" t="s">
        <v>6656</v>
      </c>
      <c r="AA20" s="61" t="s">
        <v>6790</v>
      </c>
      <c r="AB20" s="61" t="str">
        <f t="shared" si="1"/>
        <v>4.018 Find out if a whole number is a multiple of a given whole number up to 10 M4NS-IIa-65</v>
      </c>
      <c r="AC20" s="61" t="str">
        <f t="shared" ref="AC20:AD20" si="47">Y20</f>
        <v>1. Numbers and Number Sense</v>
      </c>
      <c r="AD20" s="61" t="str">
        <f t="shared" si="47"/>
        <v>G4.1.01 Whole Numbers / Place Value</v>
      </c>
      <c r="AE20" s="61" t="str">
        <f t="shared" si="3"/>
        <v>M4NS-IIa-65</v>
      </c>
      <c r="AF20" s="61" t="str">
        <f t="shared" ref="AF20:AG20" si="48">M20</f>
        <v>M4NS-IIa-65: Identifies the multiples of a given number up to 100.</v>
      </c>
      <c r="AG20" s="61" t="str">
        <f t="shared" si="48"/>
        <v>4.023 Identifies the multiples of a given number up to 100 M4NS-IIa-65</v>
      </c>
      <c r="AH20" s="175">
        <v>1</v>
      </c>
      <c r="AI20" s="113" t="s">
        <v>5420</v>
      </c>
      <c r="AJ20" s="113" t="s">
        <v>5418</v>
      </c>
      <c r="AK20" s="262"/>
      <c r="AL20" s="262">
        <v>45000</v>
      </c>
      <c r="AM20" s="264" t="s">
        <v>6801</v>
      </c>
      <c r="AN20" s="61" t="s">
        <v>1818</v>
      </c>
      <c r="AO20" s="102"/>
      <c r="AP20" s="102" t="s">
        <v>1818</v>
      </c>
      <c r="AQ20" s="102" t="str">
        <f t="shared" si="43"/>
        <v>Completed</v>
      </c>
      <c r="AR20" s="102"/>
    </row>
    <row r="21" spans="1:44" ht="15.75" customHeight="1" outlineLevel="1" x14ac:dyDescent="0.2">
      <c r="A21" s="487"/>
      <c r="B21" s="487"/>
      <c r="C21" s="61" t="s">
        <v>6802</v>
      </c>
      <c r="D21" s="181" t="s">
        <v>6803</v>
      </c>
      <c r="E21" s="181" t="s">
        <v>6804</v>
      </c>
      <c r="F21" s="181" t="s">
        <v>6805</v>
      </c>
      <c r="G21" s="100">
        <v>14</v>
      </c>
      <c r="H21" s="100"/>
      <c r="I21" s="101"/>
      <c r="J21" s="61" t="s">
        <v>6806</v>
      </c>
      <c r="K21" s="61" t="s">
        <v>6785</v>
      </c>
      <c r="L21" s="61" t="s">
        <v>6786</v>
      </c>
      <c r="M21" s="61" t="s">
        <v>6787</v>
      </c>
      <c r="N21" s="63" t="s">
        <v>6788</v>
      </c>
      <c r="O21" s="102" t="s">
        <v>1043</v>
      </c>
      <c r="P21" s="102" t="str">
        <f t="shared" ref="P21:Q21" si="49">D21</f>
        <v>PH_G4_C01_P4.3.1</v>
      </c>
      <c r="Q21" s="102" t="str">
        <f t="shared" si="49"/>
        <v>Ch 1 Practice 4.3.1: Identifying multiples of 2, 5 and 10</v>
      </c>
      <c r="R21" s="83" t="s">
        <v>1812</v>
      </c>
      <c r="S21" s="102" t="s">
        <v>1041</v>
      </c>
      <c r="T21" s="102" t="s">
        <v>1042</v>
      </c>
      <c r="U21" s="102" t="s">
        <v>38</v>
      </c>
      <c r="V21" s="61" t="s">
        <v>6655</v>
      </c>
      <c r="W21" s="291">
        <v>9789814969420</v>
      </c>
      <c r="X21" s="102">
        <v>24</v>
      </c>
      <c r="Y21" s="61" t="s">
        <v>1814</v>
      </c>
      <c r="Z21" s="61" t="s">
        <v>6656</v>
      </c>
      <c r="AA21" s="61" t="s">
        <v>6790</v>
      </c>
      <c r="AB21" s="61" t="str">
        <f t="shared" si="1"/>
        <v>4.019 Identify multiples of 2, 5 and 10 M4NS-IIa-65</v>
      </c>
      <c r="AC21" s="61" t="str">
        <f t="shared" ref="AC21:AD21" si="50">Y21</f>
        <v>1. Numbers and Number Sense</v>
      </c>
      <c r="AD21" s="61" t="str">
        <f t="shared" si="50"/>
        <v>G4.1.01 Whole Numbers / Place Value</v>
      </c>
      <c r="AE21" s="61" t="str">
        <f t="shared" si="3"/>
        <v>M4NS-IIa-65</v>
      </c>
      <c r="AF21" s="61" t="str">
        <f t="shared" ref="AF21:AG21" si="51">M21</f>
        <v>M4NS-IIa-65: Identifies the multiples of a given number up to 100.</v>
      </c>
      <c r="AG21" s="61" t="str">
        <f t="shared" si="51"/>
        <v>4.023 Identifies the multiples of a given number up to 100 M4NS-IIa-65</v>
      </c>
      <c r="AH21" s="175">
        <v>1</v>
      </c>
      <c r="AI21" s="113" t="s">
        <v>2896</v>
      </c>
      <c r="AJ21" s="113" t="s">
        <v>6807</v>
      </c>
      <c r="AK21" s="262"/>
      <c r="AL21" s="262">
        <v>45000</v>
      </c>
      <c r="AM21" s="262" t="s">
        <v>6808</v>
      </c>
      <c r="AN21" s="61" t="s">
        <v>1818</v>
      </c>
      <c r="AO21" s="102"/>
      <c r="AP21" s="102" t="s">
        <v>1818</v>
      </c>
      <c r="AQ21" s="102" t="str">
        <f t="shared" si="43"/>
        <v>Completed</v>
      </c>
      <c r="AR21" s="102"/>
    </row>
    <row r="22" spans="1:44" ht="15.75" customHeight="1" outlineLevel="1" x14ac:dyDescent="0.2">
      <c r="A22" s="487"/>
      <c r="B22" s="487"/>
      <c r="C22" s="160"/>
      <c r="D22" s="185" t="s">
        <v>6809</v>
      </c>
      <c r="E22" s="185" t="s">
        <v>6810</v>
      </c>
      <c r="F22" s="185" t="s">
        <v>6811</v>
      </c>
      <c r="G22" s="293"/>
      <c r="H22" s="122"/>
      <c r="I22" s="123"/>
      <c r="J22" s="160" t="s">
        <v>6812</v>
      </c>
      <c r="K22" s="160" t="s">
        <v>6813</v>
      </c>
      <c r="L22" s="160" t="s">
        <v>6814</v>
      </c>
      <c r="M22" s="160" t="s">
        <v>6815</v>
      </c>
      <c r="N22" s="254" t="s">
        <v>6816</v>
      </c>
      <c r="O22" s="102" t="s">
        <v>1043</v>
      </c>
      <c r="P22" s="163"/>
      <c r="Q22" s="163" t="str">
        <f t="shared" ref="Q22:Q24" si="52">E22</f>
        <v>Ch 1 Practice 4.3.2: finds the common multiples and least common multiple (LCM) of two numbers using the following methods: listing, prime factorization, and continuous division.</v>
      </c>
      <c r="R22" s="162" t="s">
        <v>1812</v>
      </c>
      <c r="S22" s="163" t="s">
        <v>1041</v>
      </c>
      <c r="T22" s="163" t="s">
        <v>1042</v>
      </c>
      <c r="U22" s="163" t="s">
        <v>38</v>
      </c>
      <c r="V22" s="160" t="s">
        <v>6655</v>
      </c>
      <c r="W22" s="292">
        <v>9789814969420</v>
      </c>
      <c r="X22" s="163"/>
      <c r="Y22" s="160" t="s">
        <v>1814</v>
      </c>
      <c r="Z22" s="160" t="s">
        <v>6656</v>
      </c>
      <c r="AA22" s="160" t="s">
        <v>6790</v>
      </c>
      <c r="AB22" s="160" t="str">
        <f t="shared" si="1"/>
        <v>4.020 finds the common multiples and least common multiple (LCM) of two numbers M4NS-IIc_x0002_69.1</v>
      </c>
      <c r="AC22" s="160" t="str">
        <f t="shared" ref="AC22:AD22" si="53">Y22</f>
        <v>1. Numbers and Number Sense</v>
      </c>
      <c r="AD22" s="160" t="str">
        <f t="shared" si="53"/>
        <v>G4.1.01 Whole Numbers / Place Value</v>
      </c>
      <c r="AE22" s="61" t="str">
        <f t="shared" si="3"/>
        <v>M4NS-IIc_x0002_69.1</v>
      </c>
      <c r="AF22" s="160" t="str">
        <f t="shared" ref="AF22:AG22" si="54">M22</f>
        <v>M4NS-IIc_x0002_69.1  finds the common multiples and least common multiple (LCM) of two numbers using the following methods: listing, prime factorization, and continuous division.</v>
      </c>
      <c r="AG22" s="160" t="str">
        <f t="shared" si="54"/>
        <v>4.027 finds the common multiples and least common multiple (LCM) of two numbers M4NS-IIc-69.1</v>
      </c>
      <c r="AH22" s="285">
        <v>1</v>
      </c>
      <c r="AI22" s="172"/>
      <c r="AJ22" s="172"/>
      <c r="AK22" s="160" t="s">
        <v>6777</v>
      </c>
      <c r="AL22" s="160"/>
      <c r="AM22" s="160"/>
      <c r="AN22" s="160"/>
      <c r="AO22" s="163"/>
      <c r="AP22" s="102"/>
      <c r="AQ22" s="102"/>
      <c r="AR22" s="213" t="s">
        <v>6778</v>
      </c>
    </row>
    <row r="23" spans="1:44" ht="15.75" customHeight="1" outlineLevel="1" x14ac:dyDescent="0.2">
      <c r="A23" s="487"/>
      <c r="B23" s="487"/>
      <c r="C23" s="160" t="s">
        <v>6817</v>
      </c>
      <c r="D23" s="185" t="s">
        <v>6818</v>
      </c>
      <c r="E23" s="185" t="s">
        <v>6819</v>
      </c>
      <c r="F23" s="185" t="s">
        <v>6820</v>
      </c>
      <c r="G23" s="293"/>
      <c r="H23" s="122"/>
      <c r="I23" s="123"/>
      <c r="J23" s="160" t="s">
        <v>6821</v>
      </c>
      <c r="K23" s="160" t="s">
        <v>6822</v>
      </c>
      <c r="L23" s="160" t="s">
        <v>6823</v>
      </c>
      <c r="M23" s="160" t="s">
        <v>6824</v>
      </c>
      <c r="N23" s="254" t="s">
        <v>6825</v>
      </c>
      <c r="O23" s="102" t="s">
        <v>1043</v>
      </c>
      <c r="P23" s="163"/>
      <c r="Q23" s="163" t="str">
        <f t="shared" si="52"/>
        <v>Ch 1 Practice 4.4.1: solves real-life problems involving GCF and LCM of 2 given numbers</v>
      </c>
      <c r="R23" s="162" t="s">
        <v>1812</v>
      </c>
      <c r="S23" s="163" t="s">
        <v>1041</v>
      </c>
      <c r="T23" s="163" t="s">
        <v>1042</v>
      </c>
      <c r="U23" s="163" t="s">
        <v>38</v>
      </c>
      <c r="V23" s="160" t="s">
        <v>6655</v>
      </c>
      <c r="W23" s="292">
        <v>9789814969420</v>
      </c>
      <c r="X23" s="163"/>
      <c r="Y23" s="160" t="s">
        <v>1814</v>
      </c>
      <c r="Z23" s="160" t="s">
        <v>6656</v>
      </c>
      <c r="AA23" s="160" t="s">
        <v>6790</v>
      </c>
      <c r="AB23" s="160" t="str">
        <f t="shared" si="1"/>
        <v>4.021 solves real-life problems involving GCF and LCM of 2 given numbers M4NS-IId_x0002_70.1</v>
      </c>
      <c r="AC23" s="160" t="str">
        <f t="shared" ref="AC23:AD23" si="55">Y23</f>
        <v>1. Numbers and Number Sense</v>
      </c>
      <c r="AD23" s="160" t="str">
        <f t="shared" si="55"/>
        <v>G4.1.01 Whole Numbers / Place Value</v>
      </c>
      <c r="AE23" s="61" t="str">
        <f t="shared" si="3"/>
        <v>M4NS-IId_x0002_70.1</v>
      </c>
      <c r="AF23" s="160" t="str">
        <f t="shared" ref="AF23:AG23" si="56">M23</f>
        <v>M4NS-IId_x0002_70.1  solves real-life problems involving GCF and LCM of 2 given numbers</v>
      </c>
      <c r="AG23" s="160" t="str">
        <f t="shared" si="56"/>
        <v>4.028 solves real-life problems involving GCF and LCM of 2 given numbers. M4NS-IId- 70.1</v>
      </c>
      <c r="AH23" s="285">
        <v>1</v>
      </c>
      <c r="AI23" s="172"/>
      <c r="AJ23" s="172"/>
      <c r="AK23" s="160" t="s">
        <v>6777</v>
      </c>
      <c r="AL23" s="160"/>
      <c r="AM23" s="160"/>
      <c r="AN23" s="160"/>
      <c r="AO23" s="163"/>
      <c r="AP23" s="102"/>
      <c r="AQ23" s="102"/>
      <c r="AR23" s="213" t="s">
        <v>6778</v>
      </c>
    </row>
    <row r="24" spans="1:44" ht="15.75" customHeight="1" outlineLevel="1" x14ac:dyDescent="0.2">
      <c r="A24" s="487"/>
      <c r="B24" s="471"/>
      <c r="C24" s="160"/>
      <c r="D24" s="185" t="s">
        <v>6826</v>
      </c>
      <c r="E24" s="185" t="s">
        <v>6827</v>
      </c>
      <c r="F24" s="185" t="s">
        <v>6828</v>
      </c>
      <c r="G24" s="293"/>
      <c r="H24" s="122"/>
      <c r="I24" s="123"/>
      <c r="J24" s="160" t="s">
        <v>6829</v>
      </c>
      <c r="K24" s="160" t="s">
        <v>6830</v>
      </c>
      <c r="L24" s="160" t="s">
        <v>6831</v>
      </c>
      <c r="M24" s="160" t="s">
        <v>6832</v>
      </c>
      <c r="N24" s="254" t="s">
        <v>6833</v>
      </c>
      <c r="O24" s="102" t="s">
        <v>1043</v>
      </c>
      <c r="P24" s="163"/>
      <c r="Q24" s="163" t="str">
        <f t="shared" si="52"/>
        <v>Ch 1 Practice 4.4.2: creates problems with reasonable answers involving GCF and LCM of 2 given numbers.</v>
      </c>
      <c r="R24" s="162" t="s">
        <v>1812</v>
      </c>
      <c r="S24" s="163" t="s">
        <v>1041</v>
      </c>
      <c r="T24" s="163" t="s">
        <v>1042</v>
      </c>
      <c r="U24" s="163" t="s">
        <v>38</v>
      </c>
      <c r="V24" s="160" t="s">
        <v>6655</v>
      </c>
      <c r="W24" s="292">
        <v>9789814969420</v>
      </c>
      <c r="X24" s="163"/>
      <c r="Y24" s="160" t="s">
        <v>1814</v>
      </c>
      <c r="Z24" s="160" t="s">
        <v>6656</v>
      </c>
      <c r="AA24" s="160" t="s">
        <v>6790</v>
      </c>
      <c r="AB24" s="160" t="str">
        <f t="shared" si="1"/>
        <v xml:space="preserve">4.022 creates problems with reasonable answers involving GCF and LCM of 2 given numbers. M4NS-IId-71.1
</v>
      </c>
      <c r="AC24" s="160" t="str">
        <f t="shared" ref="AC24:AD24" si="57">Y24</f>
        <v>1. Numbers and Number Sense</v>
      </c>
      <c r="AD24" s="160" t="str">
        <f t="shared" si="57"/>
        <v>G4.1.01 Whole Numbers / Place Value</v>
      </c>
      <c r="AE24" s="61" t="str">
        <f t="shared" si="3"/>
        <v xml:space="preserve">M4NS-IId-71.1
</v>
      </c>
      <c r="AF24" s="160" t="str">
        <f t="shared" ref="AF24:AG24" si="58">M24</f>
        <v>M4NS-IId-71.1
  creates problems with reasonable answers involving GCF and LCM of 2 given numbers.</v>
      </c>
      <c r="AG24" s="160" t="str">
        <f t="shared" si="58"/>
        <v>4.029 creates problems with reasonable answers involving GCF and LCM of 2 given numbers. M4NS-IId- 71.1</v>
      </c>
      <c r="AH24" s="285">
        <v>1</v>
      </c>
      <c r="AI24" s="172"/>
      <c r="AJ24" s="172"/>
      <c r="AK24" s="160" t="s">
        <v>5154</v>
      </c>
      <c r="AL24" s="160"/>
      <c r="AM24" s="160"/>
      <c r="AN24" s="160"/>
      <c r="AO24" s="163"/>
      <c r="AP24" s="102"/>
      <c r="AQ24" s="102"/>
      <c r="AR24" s="213" t="s">
        <v>6778</v>
      </c>
    </row>
    <row r="25" spans="1:44" ht="15.75" customHeight="1" outlineLevel="1" x14ac:dyDescent="0.2">
      <c r="A25" s="487"/>
      <c r="B25" s="502" t="s">
        <v>6834</v>
      </c>
      <c r="C25" s="61" t="s">
        <v>6835</v>
      </c>
      <c r="D25" s="181" t="s">
        <v>6836</v>
      </c>
      <c r="E25" s="181" t="s">
        <v>6837</v>
      </c>
      <c r="F25" s="181" t="s">
        <v>6838</v>
      </c>
      <c r="G25" s="100">
        <v>15</v>
      </c>
      <c r="H25" s="100" t="s">
        <v>3674</v>
      </c>
      <c r="I25" s="101"/>
      <c r="J25" s="61" t="s">
        <v>6839</v>
      </c>
      <c r="K25" s="61" t="s">
        <v>6840</v>
      </c>
      <c r="L25" s="61" t="s">
        <v>6841</v>
      </c>
      <c r="M25" s="61" t="s">
        <v>6842</v>
      </c>
      <c r="N25" s="63" t="s">
        <v>6843</v>
      </c>
      <c r="O25" s="102" t="s">
        <v>1043</v>
      </c>
      <c r="P25" s="102" t="str">
        <f t="shared" ref="P25:Q25" si="59">D25</f>
        <v>PH_G4_C01_P5.1.1</v>
      </c>
      <c r="Q25" s="102" t="str">
        <f t="shared" si="59"/>
        <v>Ch 1 Practice 5.1.1: Find the missing term(s) in a number pattern</v>
      </c>
      <c r="R25" s="83" t="s">
        <v>1812</v>
      </c>
      <c r="S25" s="102" t="s">
        <v>1041</v>
      </c>
      <c r="T25" s="102" t="s">
        <v>1042</v>
      </c>
      <c r="U25" s="102" t="s">
        <v>38</v>
      </c>
      <c r="V25" s="61" t="s">
        <v>6655</v>
      </c>
      <c r="W25" s="291">
        <v>9789814969420</v>
      </c>
      <c r="X25" s="102">
        <v>25</v>
      </c>
      <c r="Y25" s="61" t="s">
        <v>2375</v>
      </c>
      <c r="Z25" s="61" t="s">
        <v>6844</v>
      </c>
      <c r="AA25" s="61" t="s">
        <v>6845</v>
      </c>
      <c r="AB25" s="61" t="str">
        <f t="shared" si="1"/>
        <v>4.023 Find the missing term(s) in a number pattern M4AL-IIIe-13</v>
      </c>
      <c r="AC25" s="61" t="str">
        <f t="shared" ref="AC25:AD25" si="60">Y25</f>
        <v>5. Patterns and Algebra</v>
      </c>
      <c r="AD25" s="61" t="str">
        <f t="shared" si="60"/>
        <v>G4.5.01 Patterns</v>
      </c>
      <c r="AE25" s="61" t="str">
        <f t="shared" si="3"/>
        <v>M4AL-IIIe-13</v>
      </c>
      <c r="AF25" s="61" t="str">
        <f t="shared" ref="AF25:AG25" si="61">M25</f>
        <v>M4AL-IIIe-13: Finds the missing number in an equation involving properties of operations.</v>
      </c>
      <c r="AG25" s="61" t="str">
        <f t="shared" si="61"/>
        <v>4.054 Finds the missing number in an equation involving properties of operations M4AL-IIIe-13</v>
      </c>
      <c r="AH25" s="175">
        <v>1</v>
      </c>
      <c r="AI25" s="113" t="s">
        <v>6610</v>
      </c>
      <c r="AJ25" s="113" t="s">
        <v>6612</v>
      </c>
      <c r="AK25" s="61" t="s">
        <v>6777</v>
      </c>
      <c r="AL25" s="160"/>
      <c r="AM25" s="61"/>
      <c r="AN25" s="61"/>
      <c r="AO25" s="102"/>
      <c r="AP25" s="102" t="s">
        <v>1818</v>
      </c>
      <c r="AQ25" s="102" t="str">
        <f>IF($AP25="Raw Manuscript created","Editor to review",IF($AP25="Manuscript reviewed by Editor","Author to revise",IF($AP25="Manuscript revised by Author","Editor to review",IF($AP25="Manuscript finalised by Editor","Evonne to PFP",IF($AP25="Manuscript approved by Evonne","Evelyn to upload to Learnosity",IF($AP25="Manuscript uploaded to Learnosity","Prepress to create Activity",IF($AP25="Ready practice on Learnosity","Prepress to create Activity",IF($AP25="Activity created","Editor to conduct Learnosity review",IF($AP25="Published","Completed","")))))))))</f>
        <v>Completed</v>
      </c>
      <c r="AR25" s="102"/>
    </row>
    <row r="26" spans="1:44" ht="15.75" customHeight="1" outlineLevel="1" x14ac:dyDescent="0.2">
      <c r="A26" s="471"/>
      <c r="B26" s="471"/>
      <c r="C26" s="160"/>
      <c r="D26" s="185" t="s">
        <v>6836</v>
      </c>
      <c r="E26" s="185" t="s">
        <v>6846</v>
      </c>
      <c r="F26" s="185" t="s">
        <v>6847</v>
      </c>
      <c r="G26" s="293"/>
      <c r="H26" s="122"/>
      <c r="I26" s="123"/>
      <c r="J26" s="160" t="s">
        <v>6848</v>
      </c>
      <c r="K26" s="160" t="s">
        <v>6849</v>
      </c>
      <c r="L26" s="160" t="s">
        <v>6850</v>
      </c>
      <c r="M26" s="160" t="s">
        <v>6851</v>
      </c>
      <c r="N26" s="294" t="s">
        <v>6852</v>
      </c>
      <c r="O26" s="102" t="s">
        <v>1043</v>
      </c>
      <c r="P26" s="163"/>
      <c r="Q26" s="163" t="str">
        <f>E26</f>
        <v>Ch 1 Practice 5.1.1: Finding the missing term in a number pattern</v>
      </c>
      <c r="R26" s="162" t="s">
        <v>1812</v>
      </c>
      <c r="S26" s="163" t="s">
        <v>1041</v>
      </c>
      <c r="T26" s="163" t="s">
        <v>1042</v>
      </c>
      <c r="U26" s="163" t="s">
        <v>38</v>
      </c>
      <c r="V26" s="160" t="s">
        <v>6655</v>
      </c>
      <c r="W26" s="292">
        <v>9789814969420</v>
      </c>
      <c r="X26" s="163">
        <v>34</v>
      </c>
      <c r="Y26" s="160" t="s">
        <v>2375</v>
      </c>
      <c r="Z26" s="160" t="s">
        <v>6844</v>
      </c>
      <c r="AA26" s="160" t="s">
        <v>6853</v>
      </c>
      <c r="AB26" s="160" t="str">
        <f t="shared" si="1"/>
        <v>4.024 determines the missing term/s in a sequence of numbers M4AL-IIIe-5</v>
      </c>
      <c r="AC26" s="160" t="str">
        <f t="shared" ref="AC26:AD26" si="62">Y26</f>
        <v>5. Patterns and Algebra</v>
      </c>
      <c r="AD26" s="160" t="str">
        <f t="shared" si="62"/>
        <v>G4.5.01 Patterns</v>
      </c>
      <c r="AE26" s="61" t="str">
        <f t="shared" si="3"/>
        <v>M4AL-IIIe-5</v>
      </c>
      <c r="AF26" s="160" t="str">
        <f t="shared" ref="AF26:AG26" si="63">M26</f>
        <v>M4AL-IIIe-5  determines the missing term/s in a sequence of numbers (e.g. odd numbers, even numbers, multiples of a number, factors of a number, etc.)
e.g. 3,6,9,__ 4,8,12,16,__ (e.g. odd numbers, even numbers, multiples of a number, factors of a number, etc.)
1   2   3   4   5   6   7   ____</v>
      </c>
      <c r="AG26" s="160" t="str">
        <f t="shared" si="63"/>
        <v>4.053 determines the missing term/s in a sequence of numbers M4AL-IIIe-5</v>
      </c>
      <c r="AH26" s="285">
        <v>1</v>
      </c>
      <c r="AI26" s="172"/>
      <c r="AJ26" s="172"/>
      <c r="AK26" s="160" t="s">
        <v>6854</v>
      </c>
      <c r="AL26" s="61" t="s">
        <v>6855</v>
      </c>
      <c r="AM26" s="160"/>
      <c r="AN26" s="61" t="s">
        <v>1818</v>
      </c>
      <c r="AO26" s="163"/>
      <c r="AP26" s="102"/>
      <c r="AQ26" s="102"/>
      <c r="AR26" s="213" t="s">
        <v>6778</v>
      </c>
    </row>
    <row r="27" spans="1:44" ht="15.75" customHeight="1" outlineLevel="1" x14ac:dyDescent="0.2">
      <c r="A27" s="502" t="s">
        <v>6856</v>
      </c>
      <c r="B27" s="502" t="s">
        <v>6857</v>
      </c>
      <c r="C27" s="61" t="s">
        <v>6858</v>
      </c>
      <c r="D27" s="181" t="s">
        <v>6859</v>
      </c>
      <c r="E27" s="181" t="s">
        <v>6860</v>
      </c>
      <c r="F27" s="181" t="s">
        <v>6861</v>
      </c>
      <c r="G27" s="100">
        <v>1</v>
      </c>
      <c r="H27" s="100" t="s">
        <v>6862</v>
      </c>
      <c r="I27" s="101"/>
      <c r="J27" s="61" t="s">
        <v>6863</v>
      </c>
      <c r="K27" s="61" t="s">
        <v>6864</v>
      </c>
      <c r="L27" s="61" t="s">
        <v>6865</v>
      </c>
      <c r="M27" s="61" t="s">
        <v>6866</v>
      </c>
      <c r="N27" s="280" t="s">
        <v>6867</v>
      </c>
      <c r="O27" s="102" t="s">
        <v>1043</v>
      </c>
      <c r="P27" s="102" t="str">
        <f t="shared" ref="P27:Q27" si="64">D27</f>
        <v>PH_G4_C02_P1.1.1</v>
      </c>
      <c r="Q27" s="102" t="str">
        <f t="shared" si="64"/>
        <v>Ch 2 Practice 1.1.1: Multiplying 2-digit numbers by 1-digit numbers mentally</v>
      </c>
      <c r="R27" s="83" t="s">
        <v>1812</v>
      </c>
      <c r="S27" s="102" t="s">
        <v>1041</v>
      </c>
      <c r="T27" s="102" t="s">
        <v>1042</v>
      </c>
      <c r="U27" s="102" t="s">
        <v>38</v>
      </c>
      <c r="V27" s="61" t="s">
        <v>6868</v>
      </c>
      <c r="W27" s="291">
        <v>9789814969420</v>
      </c>
      <c r="X27" s="102">
        <v>27</v>
      </c>
      <c r="Y27" s="61" t="s">
        <v>1814</v>
      </c>
      <c r="Z27" s="61" t="s">
        <v>6869</v>
      </c>
      <c r="AA27" s="61" t="s">
        <v>5834</v>
      </c>
      <c r="AB27" s="61" t="str">
        <f t="shared" si="1"/>
        <v>4.025 Multiply a 2-digit number by a 1-digit number mentally M4NS-Id-42.3</v>
      </c>
      <c r="AC27" s="61" t="str">
        <f t="shared" ref="AC27:AD27" si="65">Y27</f>
        <v>1. Numbers and Number Sense</v>
      </c>
      <c r="AD27" s="61" t="str">
        <f t="shared" si="65"/>
        <v>G4.1.03 Multiplication / Division</v>
      </c>
      <c r="AE27" s="61" t="str">
        <f t="shared" si="3"/>
        <v>M4NS-Id-42.3</v>
      </c>
      <c r="AF27" s="61" t="str">
        <f t="shared" ref="AF27:AG27" si="66">M27</f>
        <v>M4NS-Id-42.3: Multiplies mentally 2-digit by 1 to 2-digit numbers with products up to 200 and explains the strategies used.</v>
      </c>
      <c r="AG27" s="61" t="str">
        <f t="shared" si="66"/>
        <v>4.009 Multiplies mentally 2-digit by 1-to 2-digit numbers with products up to 200 and explains the strategies used M4NS-Id-42.3</v>
      </c>
      <c r="AH27" s="175">
        <v>2</v>
      </c>
      <c r="AI27" s="113" t="s">
        <v>5450</v>
      </c>
      <c r="AJ27" s="41" t="s">
        <v>5444</v>
      </c>
      <c r="AK27" s="61" t="s">
        <v>6870</v>
      </c>
      <c r="AL27" s="262">
        <v>45049</v>
      </c>
      <c r="AM27" s="61"/>
      <c r="AN27" s="61" t="s">
        <v>1818</v>
      </c>
      <c r="AO27" s="41"/>
      <c r="AP27" s="102" t="s">
        <v>1818</v>
      </c>
      <c r="AQ27" s="102" t="str">
        <f t="shared" ref="AQ27:AQ30" si="67">IF($AP27="Raw Manuscript created","Editor to review",IF($AP27="Manuscript reviewed by Editor","Author to revise",IF($AP27="Manuscript revised by Author","Editor to review",IF($AP27="Manuscript finalised by Editor","Evonne to PFP",IF($AP27="Manuscript approved by Evonne","Evelyn to upload to Learnosity",IF($AP27="Manuscript uploaded to Learnosity","Prepress to create Activity",IF($AP27="Ready practice on Learnosity","Prepress to create Activity",IF($AP27="Activity created","Editor to conduct Learnosity review",IF($AP27="Published","Completed","")))))))))</f>
        <v>Completed</v>
      </c>
      <c r="AR27" s="41"/>
    </row>
    <row r="28" spans="1:44" ht="15.75" customHeight="1" outlineLevel="1" x14ac:dyDescent="0.2">
      <c r="A28" s="487"/>
      <c r="B28" s="471"/>
      <c r="C28" s="61" t="s">
        <v>6871</v>
      </c>
      <c r="D28" s="181" t="s">
        <v>6872</v>
      </c>
      <c r="E28" s="181" t="s">
        <v>6873</v>
      </c>
      <c r="F28" s="181" t="s">
        <v>6874</v>
      </c>
      <c r="G28" s="100">
        <v>2</v>
      </c>
      <c r="H28" s="100" t="s">
        <v>3686</v>
      </c>
      <c r="I28" s="101"/>
      <c r="J28" s="61" t="s">
        <v>6875</v>
      </c>
      <c r="K28" s="61" t="s">
        <v>6864</v>
      </c>
      <c r="L28" s="61" t="s">
        <v>6865</v>
      </c>
      <c r="M28" s="61" t="s">
        <v>6866</v>
      </c>
      <c r="N28" s="280" t="s">
        <v>6867</v>
      </c>
      <c r="O28" s="102" t="s">
        <v>1043</v>
      </c>
      <c r="P28" s="102" t="str">
        <f t="shared" ref="P28:Q28" si="68">D28</f>
        <v>PH_G4_C02_P1.2.1</v>
      </c>
      <c r="Q28" s="102" t="str">
        <f t="shared" si="68"/>
        <v>Ch 2 Practice 1.2.1: Multiplying 2-digit numbers by 2-digit numbers mentally</v>
      </c>
      <c r="R28" s="83" t="s">
        <v>1812</v>
      </c>
      <c r="S28" s="102" t="s">
        <v>1041</v>
      </c>
      <c r="T28" s="102" t="s">
        <v>1042</v>
      </c>
      <c r="U28" s="102" t="s">
        <v>38</v>
      </c>
      <c r="V28" s="61" t="s">
        <v>6868</v>
      </c>
      <c r="W28" s="291">
        <v>9789814969420</v>
      </c>
      <c r="X28" s="102">
        <v>29</v>
      </c>
      <c r="Y28" s="61" t="s">
        <v>1814</v>
      </c>
      <c r="Z28" s="61" t="s">
        <v>6869</v>
      </c>
      <c r="AA28" s="61" t="s">
        <v>5834</v>
      </c>
      <c r="AB28" s="61" t="str">
        <f t="shared" si="1"/>
        <v>4.026 Multiply a 2-digit number by a 2-digit number mentally M4NS-Id-42.3</v>
      </c>
      <c r="AC28" s="61" t="str">
        <f t="shared" ref="AC28:AD28" si="69">Y28</f>
        <v>1. Numbers and Number Sense</v>
      </c>
      <c r="AD28" s="61" t="str">
        <f t="shared" si="69"/>
        <v>G4.1.03 Multiplication / Division</v>
      </c>
      <c r="AE28" s="61" t="str">
        <f t="shared" si="3"/>
        <v>M4NS-Id-42.3</v>
      </c>
      <c r="AF28" s="61" t="str">
        <f t="shared" ref="AF28:AG28" si="70">M28</f>
        <v>M4NS-Id-42.3: Multiplies mentally 2-digit by 1 to 2-digit numbers with products up to 200 and explains the strategies used.</v>
      </c>
      <c r="AG28" s="61" t="str">
        <f t="shared" si="70"/>
        <v>4.009 Multiplies mentally 2-digit by 1-to 2-digit numbers with products up to 200 and explains the strategies used M4NS-Id-42.3</v>
      </c>
      <c r="AH28" s="175">
        <v>2</v>
      </c>
      <c r="AI28" s="113" t="s">
        <v>5450</v>
      </c>
      <c r="AJ28" s="113" t="s">
        <v>5444</v>
      </c>
      <c r="AK28" s="262"/>
      <c r="AL28" s="262">
        <v>45012</v>
      </c>
      <c r="AM28" s="61"/>
      <c r="AN28" s="61" t="s">
        <v>1818</v>
      </c>
      <c r="AO28" s="41"/>
      <c r="AP28" s="102" t="s">
        <v>1818</v>
      </c>
      <c r="AQ28" s="102" t="str">
        <f t="shared" si="67"/>
        <v>Completed</v>
      </c>
      <c r="AR28" s="41"/>
    </row>
    <row r="29" spans="1:44" ht="15.75" customHeight="1" outlineLevel="1" x14ac:dyDescent="0.2">
      <c r="A29" s="487"/>
      <c r="B29" s="502" t="s">
        <v>6876</v>
      </c>
      <c r="C29" s="61" t="s">
        <v>6877</v>
      </c>
      <c r="D29" s="181" t="s">
        <v>6878</v>
      </c>
      <c r="E29" s="181" t="s">
        <v>6879</v>
      </c>
      <c r="F29" s="181" t="s">
        <v>6880</v>
      </c>
      <c r="G29" s="100">
        <v>3</v>
      </c>
      <c r="H29" s="100" t="s">
        <v>3586</v>
      </c>
      <c r="I29" s="101"/>
      <c r="J29" s="61" t="s">
        <v>6881</v>
      </c>
      <c r="K29" s="61" t="s">
        <v>6882</v>
      </c>
      <c r="L29" s="61" t="s">
        <v>6883</v>
      </c>
      <c r="M29" s="295" t="s">
        <v>6884</v>
      </c>
      <c r="N29" s="280" t="s">
        <v>6885</v>
      </c>
      <c r="O29" s="102" t="s">
        <v>1043</v>
      </c>
      <c r="P29" s="102" t="str">
        <f t="shared" ref="P29:Q29" si="71">D29</f>
        <v>PH_G4_C02_P2.1.1</v>
      </c>
      <c r="Q29" s="102" t="str">
        <f t="shared" si="71"/>
        <v>Ch 2 Practice 2.1.1: Dividing 2-digit numbers by 1-digit numbers mentally</v>
      </c>
      <c r="R29" s="83" t="s">
        <v>1812</v>
      </c>
      <c r="S29" s="102" t="s">
        <v>1041</v>
      </c>
      <c r="T29" s="102" t="s">
        <v>1042</v>
      </c>
      <c r="U29" s="102" t="s">
        <v>38</v>
      </c>
      <c r="V29" s="61" t="s">
        <v>6868</v>
      </c>
      <c r="W29" s="291">
        <v>9789814969420</v>
      </c>
      <c r="X29" s="102">
        <v>30</v>
      </c>
      <c r="Y29" s="61" t="s">
        <v>1814</v>
      </c>
      <c r="Z29" s="61" t="s">
        <v>6869</v>
      </c>
      <c r="AA29" s="61" t="s">
        <v>5852</v>
      </c>
      <c r="AB29" s="61" t="str">
        <f t="shared" si="1"/>
        <v>4.027 Divide a 2-digit number by a 1-digit number mentally M4NS-Ig-52.3</v>
      </c>
      <c r="AC29" s="61" t="str">
        <f t="shared" ref="AC29:AD29" si="72">Y29</f>
        <v>1. Numbers and Number Sense</v>
      </c>
      <c r="AD29" s="61" t="str">
        <f t="shared" si="72"/>
        <v>G4.1.03 Multiplication / Division</v>
      </c>
      <c r="AE29" s="61" t="str">
        <f t="shared" si="3"/>
        <v>M4NS-Ig-52.3</v>
      </c>
      <c r="AF29" s="61" t="str">
        <f t="shared" ref="AF29:AG29" si="73">M29</f>
        <v>M4NS-Ig-52.3: Divides mentally 2- to 3-digit numbers by 1-digit numbers without remainder using appropriate strategies.</v>
      </c>
      <c r="AG29" s="61" t="str">
        <f t="shared" si="73"/>
        <v>4.016 Divides mentally 2- to 3-digit numbers by 1-digit numbers M4NS-Ig-52.3</v>
      </c>
      <c r="AH29" s="175">
        <v>2</v>
      </c>
      <c r="AI29" s="113" t="s">
        <v>5461</v>
      </c>
      <c r="AJ29" s="113" t="s">
        <v>5454</v>
      </c>
      <c r="AK29" s="61"/>
      <c r="AL29" s="262">
        <v>45049</v>
      </c>
      <c r="AM29" s="61"/>
      <c r="AN29" s="61" t="s">
        <v>1818</v>
      </c>
      <c r="AO29" s="41"/>
      <c r="AP29" s="102" t="s">
        <v>1818</v>
      </c>
      <c r="AQ29" s="102" t="str">
        <f t="shared" si="67"/>
        <v>Completed</v>
      </c>
      <c r="AR29" s="41"/>
    </row>
    <row r="30" spans="1:44" ht="15.75" customHeight="1" outlineLevel="1" x14ac:dyDescent="0.2">
      <c r="A30" s="471"/>
      <c r="B30" s="471"/>
      <c r="C30" s="61" t="s">
        <v>6886</v>
      </c>
      <c r="D30" s="181" t="s">
        <v>6887</v>
      </c>
      <c r="E30" s="181" t="s">
        <v>6888</v>
      </c>
      <c r="F30" s="181" t="s">
        <v>6889</v>
      </c>
      <c r="G30" s="100" t="s">
        <v>5651</v>
      </c>
      <c r="H30" s="100" t="s">
        <v>3698</v>
      </c>
      <c r="I30" s="101" t="s">
        <v>2185</v>
      </c>
      <c r="J30" s="61" t="s">
        <v>6890</v>
      </c>
      <c r="K30" s="61" t="s">
        <v>6882</v>
      </c>
      <c r="L30" s="61" t="s">
        <v>6883</v>
      </c>
      <c r="M30" s="295" t="s">
        <v>6884</v>
      </c>
      <c r="N30" s="280" t="s">
        <v>6885</v>
      </c>
      <c r="O30" s="102" t="s">
        <v>1043</v>
      </c>
      <c r="P30" s="102" t="str">
        <f t="shared" ref="P30:Q30" si="74">D30</f>
        <v>PH_G4_C02_P2.2.1</v>
      </c>
      <c r="Q30" s="102" t="str">
        <f t="shared" si="74"/>
        <v>Ch 2 Practice 2.2.1: Dividing 3-digit numbers by 1-digit numbers mentally</v>
      </c>
      <c r="R30" s="83" t="s">
        <v>1812</v>
      </c>
      <c r="S30" s="102" t="s">
        <v>1041</v>
      </c>
      <c r="T30" s="102" t="s">
        <v>1042</v>
      </c>
      <c r="U30" s="102" t="s">
        <v>38</v>
      </c>
      <c r="V30" s="61" t="s">
        <v>6868</v>
      </c>
      <c r="W30" s="291">
        <v>9789814969420</v>
      </c>
      <c r="X30" s="102">
        <v>31</v>
      </c>
      <c r="Y30" s="61" t="s">
        <v>1814</v>
      </c>
      <c r="Z30" s="61" t="s">
        <v>6869</v>
      </c>
      <c r="AA30" s="61" t="s">
        <v>5852</v>
      </c>
      <c r="AB30" s="61" t="str">
        <f t="shared" si="1"/>
        <v>4.028 Divide a 3-digit number by a 1-digit number mentally M4NS-Ig-52.3</v>
      </c>
      <c r="AC30" s="61" t="str">
        <f t="shared" ref="AC30:AD30" si="75">Y30</f>
        <v>1. Numbers and Number Sense</v>
      </c>
      <c r="AD30" s="61" t="str">
        <f t="shared" si="75"/>
        <v>G4.1.03 Multiplication / Division</v>
      </c>
      <c r="AE30" s="61" t="str">
        <f t="shared" si="3"/>
        <v>M4NS-Ig-52.3</v>
      </c>
      <c r="AF30" s="61" t="str">
        <f t="shared" ref="AF30:AG30" si="76">M30</f>
        <v>M4NS-Ig-52.3: Divides mentally 2- to 3-digit numbers by 1-digit numbers without remainder using appropriate strategies.</v>
      </c>
      <c r="AG30" s="61" t="str">
        <f t="shared" si="76"/>
        <v>4.016 Divides mentally 2- to 3-digit numbers by 1-digit numbers M4NS-Ig-52.3</v>
      </c>
      <c r="AH30" s="175">
        <v>2</v>
      </c>
      <c r="AI30" s="113" t="s">
        <v>5461</v>
      </c>
      <c r="AJ30" s="113" t="s">
        <v>5454</v>
      </c>
      <c r="AK30" s="262"/>
      <c r="AL30" s="262">
        <v>45013</v>
      </c>
      <c r="AM30" s="61"/>
      <c r="AN30" s="61" t="s">
        <v>1818</v>
      </c>
      <c r="AO30" s="41"/>
      <c r="AP30" s="102" t="s">
        <v>1818</v>
      </c>
      <c r="AQ30" s="102" t="str">
        <f t="shared" si="67"/>
        <v>Completed</v>
      </c>
      <c r="AR30" s="41"/>
    </row>
    <row r="31" spans="1:44" ht="15.75" customHeight="1" outlineLevel="1" x14ac:dyDescent="0.2">
      <c r="A31" s="502" t="s">
        <v>6891</v>
      </c>
      <c r="B31" s="502" t="s">
        <v>6892</v>
      </c>
      <c r="C31" s="61" t="s">
        <v>6893</v>
      </c>
      <c r="D31" s="210" t="s">
        <v>369</v>
      </c>
      <c r="E31" s="210" t="s">
        <v>6894</v>
      </c>
      <c r="F31" s="210" t="s">
        <v>6895</v>
      </c>
      <c r="G31" s="293"/>
      <c r="H31" s="122"/>
      <c r="I31" s="123"/>
      <c r="J31" s="160" t="s">
        <v>6896</v>
      </c>
      <c r="K31" s="160" t="s">
        <v>6897</v>
      </c>
      <c r="L31" s="160" t="s">
        <v>6898</v>
      </c>
      <c r="M31" s="160" t="s">
        <v>6899</v>
      </c>
      <c r="N31" s="294" t="s">
        <v>6900</v>
      </c>
      <c r="O31" s="102" t="s">
        <v>1043</v>
      </c>
      <c r="P31" s="163"/>
      <c r="Q31" s="163" t="str">
        <f t="shared" ref="Q31:Q34" si="77">E31</f>
        <v>Ch 3 Practice 1.1.1: Multiplying three 1-digit numbers</v>
      </c>
      <c r="R31" s="162" t="s">
        <v>1812</v>
      </c>
      <c r="S31" s="163" t="s">
        <v>1041</v>
      </c>
      <c r="T31" s="163" t="s">
        <v>1042</v>
      </c>
      <c r="U31" s="163" t="s">
        <v>38</v>
      </c>
      <c r="V31" s="160" t="s">
        <v>6901</v>
      </c>
      <c r="W31" s="292">
        <v>9789814969420</v>
      </c>
      <c r="X31" s="163">
        <v>33</v>
      </c>
      <c r="Y31" s="160" t="s">
        <v>1814</v>
      </c>
      <c r="Z31" s="160" t="s">
        <v>6869</v>
      </c>
      <c r="AA31" s="160" t="s">
        <v>6902</v>
      </c>
      <c r="AB31" s="160" t="str">
        <f t="shared" si="1"/>
        <v>4.029 Discover the associative property of multiplication through concrete examples M4NS-Ic-43.7</v>
      </c>
      <c r="AC31" s="160" t="str">
        <f t="shared" ref="AC31:AD31" si="78">Y31</f>
        <v>1. Numbers and Number Sense</v>
      </c>
      <c r="AD31" s="160" t="str">
        <f t="shared" si="78"/>
        <v>G4.1.03 Multiplication / Division</v>
      </c>
      <c r="AE31" s="61" t="str">
        <f t="shared" si="3"/>
        <v>M4NS-Ic-43.7</v>
      </c>
      <c r="AF31" s="160" t="str">
        <f t="shared" ref="AF31:AG31" si="79">M31</f>
        <v>M4NS-Ic-43.7  multiplies numbers up to 3-digit numbers by up to 2-digit numbers without or with regrouping.</v>
      </c>
      <c r="AG31" s="160" t="str">
        <f t="shared" si="79"/>
        <v>4.007 multiplies numbers up to 3-digit numbers by up to 2-digit numbers without or with regrouping. M4NS-Ic- 43.7</v>
      </c>
      <c r="AH31" s="285">
        <v>3</v>
      </c>
      <c r="AI31" s="41"/>
      <c r="AJ31" s="41"/>
      <c r="AK31" s="61"/>
      <c r="AL31" s="160"/>
      <c r="AM31" s="61"/>
      <c r="AN31" s="61"/>
      <c r="AO31" s="41"/>
      <c r="AP31" s="102"/>
      <c r="AQ31" s="102"/>
      <c r="AR31" s="41"/>
    </row>
    <row r="32" spans="1:44" ht="15.75" customHeight="1" outlineLevel="1" x14ac:dyDescent="0.2">
      <c r="A32" s="487"/>
      <c r="B32" s="487"/>
      <c r="C32" s="61"/>
      <c r="D32" s="65" t="s">
        <v>369</v>
      </c>
      <c r="E32" s="65" t="s">
        <v>6894</v>
      </c>
      <c r="F32" s="65" t="s">
        <v>6903</v>
      </c>
      <c r="G32" s="100">
        <v>1</v>
      </c>
      <c r="H32" s="100"/>
      <c r="I32" s="101"/>
      <c r="J32" s="61" t="s">
        <v>6904</v>
      </c>
      <c r="K32" s="61" t="s">
        <v>6897</v>
      </c>
      <c r="L32" s="61" t="s">
        <v>6898</v>
      </c>
      <c r="M32" s="61" t="s">
        <v>6905</v>
      </c>
      <c r="N32" s="280" t="s">
        <v>6906</v>
      </c>
      <c r="O32" s="102" t="s">
        <v>1043</v>
      </c>
      <c r="P32" s="102" t="s">
        <v>6907</v>
      </c>
      <c r="Q32" s="102" t="str">
        <f t="shared" si="77"/>
        <v>Ch 3 Practice 1.1.1: Multiplying three 1-digit numbers</v>
      </c>
      <c r="R32" s="83" t="s">
        <v>1812</v>
      </c>
      <c r="S32" s="102" t="s">
        <v>1041</v>
      </c>
      <c r="T32" s="102" t="s">
        <v>1042</v>
      </c>
      <c r="U32" s="102" t="s">
        <v>38</v>
      </c>
      <c r="V32" s="61" t="s">
        <v>6901</v>
      </c>
      <c r="W32" s="291">
        <v>9789814969420</v>
      </c>
      <c r="X32" s="102">
        <v>33</v>
      </c>
      <c r="Y32" s="61" t="s">
        <v>1814</v>
      </c>
      <c r="Z32" s="61" t="s">
        <v>6869</v>
      </c>
      <c r="AA32" s="61" t="s">
        <v>6902</v>
      </c>
      <c r="AB32" s="61" t="str">
        <f t="shared" si="1"/>
        <v>4.030 Apply the commutative and associative properties of multiplication in computation M4NS-Ic-43.7</v>
      </c>
      <c r="AC32" s="61" t="str">
        <f t="shared" ref="AC32:AD32" si="80">Y32</f>
        <v>1. Numbers and Number Sense</v>
      </c>
      <c r="AD32" s="61" t="str">
        <f t="shared" si="80"/>
        <v>G4.1.03 Multiplication / Division</v>
      </c>
      <c r="AE32" s="61" t="str">
        <f t="shared" si="3"/>
        <v>M4NS-Ic-43.7</v>
      </c>
      <c r="AF32" s="61" t="str">
        <f t="shared" ref="AF32:AG32" si="81">M32</f>
        <v>M4NS-Ic-43.7: Multiplies numbers up to 3-digit numbers by up to 2-digit numbers without or with regrouping.</v>
      </c>
      <c r="AG32" s="61" t="str">
        <f t="shared" si="81"/>
        <v>4.007 Multiplies numbers up to 3-digit numbers by up to 2-digit numbers without or with regrouping M4NS-Ic- 43.7</v>
      </c>
      <c r="AH32" s="175">
        <v>3</v>
      </c>
      <c r="AI32" s="113" t="s">
        <v>6908</v>
      </c>
      <c r="AJ32" s="113" t="s">
        <v>6909</v>
      </c>
      <c r="AK32" s="61" t="s">
        <v>6910</v>
      </c>
      <c r="AL32" s="61"/>
      <c r="AM32" s="61"/>
      <c r="AN32" s="61"/>
      <c r="AO32" s="41"/>
      <c r="AP32" s="102" t="s">
        <v>1818</v>
      </c>
      <c r="AQ32" s="102" t="str">
        <f t="shared" ref="AQ32:AQ48" si="82">IF($AP32="Raw Manuscript created","Editor to review",IF($AP32="Manuscript reviewed by Editor","Author to revise",IF($AP32="Manuscript revised by Author","Editor to review",IF($AP32="Manuscript finalised by Editor","Evonne to PFP",IF($AP32="Manuscript approved by Evonne","Evelyn to upload to Learnosity",IF($AP32="Manuscript uploaded to Learnosity","Prepress to create Activity",IF($AP32="Ready practice on Learnosity","Prepress to create Activity",IF($AP32="Activity created","Editor to conduct Learnosity review",IF($AP32="Published","Completed","")))))))))</f>
        <v>Completed</v>
      </c>
      <c r="AR32" s="41"/>
    </row>
    <row r="33" spans="1:44" ht="15.75" customHeight="1" outlineLevel="1" x14ac:dyDescent="0.2">
      <c r="A33" s="487"/>
      <c r="B33" s="487"/>
      <c r="C33" s="61" t="s">
        <v>6911</v>
      </c>
      <c r="D33" s="65" t="s">
        <v>6912</v>
      </c>
      <c r="E33" s="65" t="s">
        <v>6913</v>
      </c>
      <c r="F33" s="65" t="s">
        <v>6914</v>
      </c>
      <c r="G33" s="501">
        <v>2</v>
      </c>
      <c r="H33" s="100" t="s">
        <v>3715</v>
      </c>
      <c r="I33" s="101"/>
      <c r="J33" s="61" t="s">
        <v>6915</v>
      </c>
      <c r="K33" s="61" t="s">
        <v>6897</v>
      </c>
      <c r="L33" s="61" t="s">
        <v>6898</v>
      </c>
      <c r="M33" s="61" t="s">
        <v>6905</v>
      </c>
      <c r="N33" s="280" t="s">
        <v>6906</v>
      </c>
      <c r="O33" s="102" t="s">
        <v>1043</v>
      </c>
      <c r="P33" s="102" t="s">
        <v>6916</v>
      </c>
      <c r="Q33" s="102" t="str">
        <f t="shared" si="77"/>
        <v>Ch 3 Practice 1.2.1: Multiplying 4-digit whole numbers by 1-digit whole numbers</v>
      </c>
      <c r="R33" s="83" t="s">
        <v>1812</v>
      </c>
      <c r="S33" s="102" t="s">
        <v>1041</v>
      </c>
      <c r="T33" s="102" t="s">
        <v>1042</v>
      </c>
      <c r="U33" s="102" t="s">
        <v>38</v>
      </c>
      <c r="V33" s="61" t="s">
        <v>6901</v>
      </c>
      <c r="W33" s="291">
        <v>9789814969420</v>
      </c>
      <c r="X33" s="102">
        <v>35</v>
      </c>
      <c r="Y33" s="61" t="s">
        <v>1814</v>
      </c>
      <c r="Z33" s="61" t="s">
        <v>6869</v>
      </c>
      <c r="AA33" s="61" t="s">
        <v>6902</v>
      </c>
      <c r="AB33" s="61" t="str">
        <f t="shared" si="1"/>
        <v>4.031 Multiply a 4-digit whole number by a 1-digit whole number M4NS-Ic-43.7</v>
      </c>
      <c r="AC33" s="61" t="str">
        <f t="shared" ref="AC33:AD33" si="83">Y33</f>
        <v>1. Numbers and Number Sense</v>
      </c>
      <c r="AD33" s="61" t="str">
        <f t="shared" si="83"/>
        <v>G4.1.03 Multiplication / Division</v>
      </c>
      <c r="AE33" s="61" t="str">
        <f t="shared" si="3"/>
        <v>M4NS-Ic-43.7</v>
      </c>
      <c r="AF33" s="61" t="str">
        <f t="shared" ref="AF33:AG33" si="84">M33</f>
        <v>M4NS-Ic-43.7: Multiplies numbers up to 3-digit numbers by up to 2-digit numbers without or with regrouping.</v>
      </c>
      <c r="AG33" s="61" t="str">
        <f t="shared" si="84"/>
        <v>4.007 Multiplies numbers up to 3-digit numbers by up to 2-digit numbers without or with regrouping M4NS-Ic- 43.7</v>
      </c>
      <c r="AH33" s="175">
        <v>3</v>
      </c>
      <c r="AI33" s="113" t="s">
        <v>5593</v>
      </c>
      <c r="AJ33" s="113" t="s">
        <v>5523</v>
      </c>
      <c r="AK33" s="61"/>
      <c r="AL33" s="61"/>
      <c r="AM33" s="61"/>
      <c r="AN33" s="61"/>
      <c r="AO33" s="41"/>
      <c r="AP33" s="102" t="s">
        <v>1818</v>
      </c>
      <c r="AQ33" s="102" t="str">
        <f t="shared" si="82"/>
        <v>Completed</v>
      </c>
      <c r="AR33" s="41"/>
    </row>
    <row r="34" spans="1:44" ht="15.75" customHeight="1" outlineLevel="1" x14ac:dyDescent="0.2">
      <c r="A34" s="487"/>
      <c r="B34" s="487"/>
      <c r="C34" s="61" t="s">
        <v>6917</v>
      </c>
      <c r="D34" s="65" t="s">
        <v>6918</v>
      </c>
      <c r="E34" s="65" t="s">
        <v>6919</v>
      </c>
      <c r="F34" s="65" t="s">
        <v>6920</v>
      </c>
      <c r="G34" s="471"/>
      <c r="H34" s="100" t="s">
        <v>3732</v>
      </c>
      <c r="I34" s="101"/>
      <c r="J34" s="61" t="s">
        <v>6921</v>
      </c>
      <c r="K34" s="61" t="s">
        <v>6897</v>
      </c>
      <c r="L34" s="61" t="s">
        <v>6898</v>
      </c>
      <c r="M34" s="61" t="s">
        <v>6905</v>
      </c>
      <c r="N34" s="280" t="s">
        <v>6906</v>
      </c>
      <c r="O34" s="102" t="s">
        <v>1043</v>
      </c>
      <c r="P34" s="102" t="s">
        <v>6922</v>
      </c>
      <c r="Q34" s="102" t="str">
        <f t="shared" si="77"/>
        <v>Ch 3 Practice 1.3.1: Multiplying by 10, 100 or 1000</v>
      </c>
      <c r="R34" s="83" t="s">
        <v>1812</v>
      </c>
      <c r="S34" s="102" t="s">
        <v>1041</v>
      </c>
      <c r="T34" s="102" t="s">
        <v>1042</v>
      </c>
      <c r="U34" s="102" t="s">
        <v>38</v>
      </c>
      <c r="V34" s="61" t="s">
        <v>6901</v>
      </c>
      <c r="W34" s="291">
        <v>9789814969420</v>
      </c>
      <c r="X34" s="102">
        <v>37</v>
      </c>
      <c r="Y34" s="61" t="s">
        <v>1814</v>
      </c>
      <c r="Z34" s="61" t="s">
        <v>6869</v>
      </c>
      <c r="AA34" s="61" t="s">
        <v>6902</v>
      </c>
      <c r="AB34" s="61" t="str">
        <f t="shared" si="1"/>
        <v>4.032 Multiply a whole number up to 4 digits by 10 M4NS-Ic-43.7</v>
      </c>
      <c r="AC34" s="61" t="str">
        <f t="shared" ref="AC34:AD34" si="85">Y34</f>
        <v>1. Numbers and Number Sense</v>
      </c>
      <c r="AD34" s="61" t="str">
        <f t="shared" si="85"/>
        <v>G4.1.03 Multiplication / Division</v>
      </c>
      <c r="AE34" s="61" t="str">
        <f t="shared" si="3"/>
        <v>M4NS-Ic-43.7</v>
      </c>
      <c r="AF34" s="61" t="str">
        <f t="shared" ref="AF34:AG34" si="86">M34</f>
        <v>M4NS-Ic-43.7: Multiplies numbers up to 3-digit numbers by up to 2-digit numbers without or with regrouping.</v>
      </c>
      <c r="AG34" s="61" t="str">
        <f t="shared" si="86"/>
        <v>4.007 Multiplies numbers up to 3-digit numbers by up to 2-digit numbers without or with regrouping M4NS-Ic- 43.7</v>
      </c>
      <c r="AH34" s="175">
        <v>3</v>
      </c>
      <c r="AI34" s="113" t="s">
        <v>6923</v>
      </c>
      <c r="AJ34" s="113" t="s">
        <v>6924</v>
      </c>
      <c r="AK34" s="61"/>
      <c r="AL34" s="61"/>
      <c r="AM34" s="61"/>
      <c r="AN34" s="61"/>
      <c r="AO34" s="41"/>
      <c r="AP34" s="102" t="s">
        <v>1818</v>
      </c>
      <c r="AQ34" s="102" t="str">
        <f t="shared" si="82"/>
        <v>Completed</v>
      </c>
      <c r="AR34" s="41"/>
    </row>
    <row r="35" spans="1:44" ht="15.75" customHeight="1" outlineLevel="1" x14ac:dyDescent="0.2">
      <c r="A35" s="487"/>
      <c r="B35" s="487"/>
      <c r="C35" s="61" t="s">
        <v>6925</v>
      </c>
      <c r="D35" s="181" t="s">
        <v>6926</v>
      </c>
      <c r="E35" s="181" t="s">
        <v>6927</v>
      </c>
      <c r="F35" s="181" t="s">
        <v>6928</v>
      </c>
      <c r="G35" s="100">
        <v>3</v>
      </c>
      <c r="H35" s="100"/>
      <c r="I35" s="101"/>
      <c r="J35" s="61" t="s">
        <v>6929</v>
      </c>
      <c r="K35" s="61" t="s">
        <v>6930</v>
      </c>
      <c r="L35" s="61" t="s">
        <v>6931</v>
      </c>
      <c r="M35" s="295" t="s">
        <v>6932</v>
      </c>
      <c r="N35" s="280" t="s">
        <v>6933</v>
      </c>
      <c r="O35" s="102" t="s">
        <v>1043</v>
      </c>
      <c r="P35" s="102" t="str">
        <f t="shared" ref="P35:Q35" si="87">D35</f>
        <v>PH_G4_C03_P1.4.1</v>
      </c>
      <c r="Q35" s="102" t="str">
        <f t="shared" si="87"/>
        <v>Ch 3 Practice 1.4.1: Estimating and checking the reasonableness of an answer in multiplication</v>
      </c>
      <c r="R35" s="83" t="s">
        <v>1812</v>
      </c>
      <c r="S35" s="102" t="s">
        <v>1041</v>
      </c>
      <c r="T35" s="102" t="s">
        <v>1042</v>
      </c>
      <c r="U35" s="102" t="s">
        <v>38</v>
      </c>
      <c r="V35" s="61" t="s">
        <v>6901</v>
      </c>
      <c r="W35" s="291">
        <v>9789814969420</v>
      </c>
      <c r="X35" s="102">
        <v>37</v>
      </c>
      <c r="Y35" s="61" t="s">
        <v>1814</v>
      </c>
      <c r="Z35" s="61" t="s">
        <v>6869</v>
      </c>
      <c r="AA35" s="61" t="s">
        <v>6902</v>
      </c>
      <c r="AB35" s="61" t="str">
        <f t="shared" si="1"/>
        <v>4.033 To estimate and check the reasonableness of an answer in multiplication M4NS-Ic-44.2</v>
      </c>
      <c r="AC35" s="61" t="str">
        <f t="shared" ref="AC35:AD35" si="88">Y35</f>
        <v>1. Numbers and Number Sense</v>
      </c>
      <c r="AD35" s="61" t="str">
        <f t="shared" si="88"/>
        <v>G4.1.03 Multiplication / Division</v>
      </c>
      <c r="AE35" s="61" t="str">
        <f t="shared" si="3"/>
        <v>M4NS-Ic-44.2</v>
      </c>
      <c r="AF35" s="61" t="str">
        <f t="shared" ref="AF35:AG35" si="89">M35</f>
        <v>M4NS-Ic-44.2: Estimates the products of 3- to 4-digit numbers by 2- to 3-digit numbers with reasonable results.</v>
      </c>
      <c r="AG35" s="61" t="str">
        <f t="shared" si="89"/>
        <v>4.008 Estimates the products of 3- to 4-digit numbers by 2- to 3-digit numbers with reasonable results M4NS-Ic- 44.2</v>
      </c>
      <c r="AH35" s="175">
        <v>3</v>
      </c>
      <c r="AI35" s="113" t="s">
        <v>5386</v>
      </c>
      <c r="AJ35" s="113" t="s">
        <v>5380</v>
      </c>
      <c r="AK35" s="262"/>
      <c r="AL35" s="262">
        <v>45002</v>
      </c>
      <c r="AM35" s="61"/>
      <c r="AN35" s="61" t="s">
        <v>1818</v>
      </c>
      <c r="AO35" s="41"/>
      <c r="AP35" s="102" t="s">
        <v>1818</v>
      </c>
      <c r="AQ35" s="102" t="str">
        <f t="shared" si="82"/>
        <v>Completed</v>
      </c>
      <c r="AR35" s="41"/>
    </row>
    <row r="36" spans="1:44" ht="15.75" customHeight="1" outlineLevel="1" x14ac:dyDescent="0.2">
      <c r="A36" s="487"/>
      <c r="B36" s="471"/>
      <c r="C36" s="61" t="s">
        <v>1185</v>
      </c>
      <c r="D36" s="181" t="s">
        <v>6934</v>
      </c>
      <c r="E36" s="181" t="s">
        <v>6935</v>
      </c>
      <c r="F36" s="181" t="s">
        <v>4325</v>
      </c>
      <c r="G36" s="100">
        <v>4</v>
      </c>
      <c r="H36" s="100" t="s">
        <v>3740</v>
      </c>
      <c r="I36" s="101"/>
      <c r="J36" s="61" t="s">
        <v>6936</v>
      </c>
      <c r="K36" s="61" t="s">
        <v>6937</v>
      </c>
      <c r="L36" s="61" t="s">
        <v>4329</v>
      </c>
      <c r="M36" s="295" t="s">
        <v>6938</v>
      </c>
      <c r="N36" s="280" t="s">
        <v>6939</v>
      </c>
      <c r="O36" s="102" t="s">
        <v>1043</v>
      </c>
      <c r="P36" s="102" t="str">
        <f t="shared" ref="P36:Q36" si="90">D36</f>
        <v>PH_G4_C03_P1.5.1</v>
      </c>
      <c r="Q36" s="102" t="str">
        <f t="shared" si="90"/>
        <v>Ch 3 Practice 1.5.1: Solving word problems</v>
      </c>
      <c r="R36" s="83" t="s">
        <v>1812</v>
      </c>
      <c r="S36" s="102" t="s">
        <v>1041</v>
      </c>
      <c r="T36" s="102" t="s">
        <v>1042</v>
      </c>
      <c r="U36" s="102" t="s">
        <v>38</v>
      </c>
      <c r="V36" s="61" t="s">
        <v>6901</v>
      </c>
      <c r="W36" s="291">
        <v>9789814969420</v>
      </c>
      <c r="X36" s="102">
        <v>39</v>
      </c>
      <c r="Y36" s="61" t="s">
        <v>1814</v>
      </c>
      <c r="Z36" s="61" t="s">
        <v>6869</v>
      </c>
      <c r="AA36" s="61" t="s">
        <v>6902</v>
      </c>
      <c r="AB36" s="61" t="str">
        <f t="shared" si="1"/>
        <v>4.034 Solve a 1-step word problem on multiplication M4NS-Id-45.4</v>
      </c>
      <c r="AC36" s="61" t="str">
        <f t="shared" ref="AC36:AD36" si="91">Y36</f>
        <v>1. Numbers and Number Sense</v>
      </c>
      <c r="AD36" s="61" t="str">
        <f t="shared" si="91"/>
        <v>G4.1.03 Multiplication / Division</v>
      </c>
      <c r="AE36" s="61" t="str">
        <f t="shared" si="3"/>
        <v>M4NS-Id-45.4</v>
      </c>
      <c r="AF36" s="61" t="str">
        <f t="shared" ref="AF36:AG36" si="92">M36</f>
        <v>M4NS-Id-45.4: Solves routine and non-routine problems involving multiplication of whole numbers including money using appropriate problem solving strategies and tools.</v>
      </c>
      <c r="AG36" s="61" t="str">
        <f t="shared" si="92"/>
        <v>4.010 Solves routine and non-routine problems involving multiplication of whole numbers M4NS-Id-45.4</v>
      </c>
      <c r="AH36" s="175">
        <v>3</v>
      </c>
      <c r="AI36" s="113" t="s">
        <v>5363</v>
      </c>
      <c r="AJ36" s="113" t="s">
        <v>5324</v>
      </c>
      <c r="AK36" s="262"/>
      <c r="AL36" s="262">
        <v>45013</v>
      </c>
      <c r="AM36" s="61"/>
      <c r="AN36" s="61" t="s">
        <v>1818</v>
      </c>
      <c r="AO36" s="41"/>
      <c r="AP36" s="102" t="s">
        <v>1818</v>
      </c>
      <c r="AQ36" s="102" t="str">
        <f t="shared" si="82"/>
        <v>Completed</v>
      </c>
      <c r="AR36" s="41"/>
    </row>
    <row r="37" spans="1:44" ht="15.75" customHeight="1" outlineLevel="1" x14ac:dyDescent="0.2">
      <c r="A37" s="487"/>
      <c r="B37" s="502" t="s">
        <v>6940</v>
      </c>
      <c r="C37" s="61" t="s">
        <v>6941</v>
      </c>
      <c r="D37" s="65" t="s">
        <v>6942</v>
      </c>
      <c r="E37" s="65" t="s">
        <v>6943</v>
      </c>
      <c r="F37" s="65" t="s">
        <v>6944</v>
      </c>
      <c r="G37" s="501">
        <v>5</v>
      </c>
      <c r="H37" s="100" t="s">
        <v>3788</v>
      </c>
      <c r="I37" s="101"/>
      <c r="J37" s="61" t="s">
        <v>6945</v>
      </c>
      <c r="K37" s="61" t="s">
        <v>6946</v>
      </c>
      <c r="L37" s="61" t="s">
        <v>6947</v>
      </c>
      <c r="M37" s="61" t="s">
        <v>6948</v>
      </c>
      <c r="N37" s="280" t="s">
        <v>6949</v>
      </c>
      <c r="O37" s="102" t="s">
        <v>1043</v>
      </c>
      <c r="P37" s="102" t="s">
        <v>6950</v>
      </c>
      <c r="Q37" s="102" t="str">
        <f t="shared" ref="Q37:Q40" si="93">E37</f>
        <v>Ch 3 Practice 2.1.1: Dividing by tens, hundreds or thousands</v>
      </c>
      <c r="R37" s="83" t="s">
        <v>1812</v>
      </c>
      <c r="S37" s="102" t="s">
        <v>1041</v>
      </c>
      <c r="T37" s="102" t="s">
        <v>1042</v>
      </c>
      <c r="U37" s="102" t="s">
        <v>38</v>
      </c>
      <c r="V37" s="61" t="s">
        <v>6901</v>
      </c>
      <c r="W37" s="291">
        <v>9789814969420</v>
      </c>
      <c r="X37" s="102">
        <v>41</v>
      </c>
      <c r="Y37" s="61" t="s">
        <v>1814</v>
      </c>
      <c r="Z37" s="61" t="s">
        <v>6869</v>
      </c>
      <c r="AA37" s="61" t="s">
        <v>6951</v>
      </c>
      <c r="AB37" s="61" t="str">
        <f t="shared" si="1"/>
        <v>4.035 Divide a 4-digit whole number by a 1-digit whole number M4NS-If-54.3</v>
      </c>
      <c r="AC37" s="61" t="str">
        <f t="shared" ref="AC37:AD37" si="94">Y37</f>
        <v>1. Numbers and Number Sense</v>
      </c>
      <c r="AD37" s="61" t="str">
        <f t="shared" si="94"/>
        <v>G4.1.03 Multiplication / Division</v>
      </c>
      <c r="AE37" s="61" t="str">
        <f t="shared" si="3"/>
        <v>M4NS-If-54.3</v>
      </c>
      <c r="AF37" s="61" t="str">
        <f t="shared" ref="AF37:AG37" si="95">M37</f>
        <v>M4NS-If-54.3: Divides 3- to 4-digit numbers by 1 to 2- digit numbers without and with remainder.</v>
      </c>
      <c r="AG37" s="61" t="str">
        <f t="shared" si="95"/>
        <v>4.013 Divides 3- to 4-digit numbers by 1-to 2-digit numbers M4NS-If-54.3</v>
      </c>
      <c r="AH37" s="175">
        <v>3</v>
      </c>
      <c r="AI37" s="113" t="s">
        <v>5593</v>
      </c>
      <c r="AJ37" s="113" t="s">
        <v>5523</v>
      </c>
      <c r="AK37" s="61"/>
      <c r="AL37" s="61"/>
      <c r="AM37" s="61"/>
      <c r="AN37" s="61"/>
      <c r="AO37" s="41"/>
      <c r="AP37" s="102" t="s">
        <v>1818</v>
      </c>
      <c r="AQ37" s="102" t="str">
        <f t="shared" si="82"/>
        <v>Completed</v>
      </c>
      <c r="AR37" s="41"/>
    </row>
    <row r="38" spans="1:44" ht="15.75" customHeight="1" outlineLevel="1" x14ac:dyDescent="0.2">
      <c r="A38" s="487"/>
      <c r="B38" s="487"/>
      <c r="C38" s="61" t="s">
        <v>6952</v>
      </c>
      <c r="D38" s="73" t="s">
        <v>6953</v>
      </c>
      <c r="E38" s="265" t="s">
        <v>6954</v>
      </c>
      <c r="F38" s="73" t="s">
        <v>6955</v>
      </c>
      <c r="G38" s="471"/>
      <c r="H38" s="100" t="s">
        <v>3775</v>
      </c>
      <c r="I38" s="101" t="s">
        <v>4672</v>
      </c>
      <c r="J38" s="61" t="s">
        <v>6956</v>
      </c>
      <c r="K38" s="61" t="s">
        <v>6946</v>
      </c>
      <c r="L38" s="61" t="s">
        <v>6947</v>
      </c>
      <c r="M38" s="61" t="s">
        <v>6948</v>
      </c>
      <c r="N38" s="280" t="s">
        <v>6949</v>
      </c>
      <c r="O38" s="102" t="s">
        <v>1043</v>
      </c>
      <c r="P38" s="102" t="s">
        <v>6957</v>
      </c>
      <c r="Q38" s="102" t="str">
        <f t="shared" si="93"/>
        <v>Ch 3 Practice 2.2.1: Dividing 4-digit whole numbers by 10</v>
      </c>
      <c r="R38" s="83" t="s">
        <v>1812</v>
      </c>
      <c r="S38" s="102" t="s">
        <v>1041</v>
      </c>
      <c r="T38" s="102" t="s">
        <v>1042</v>
      </c>
      <c r="U38" s="102" t="s">
        <v>38</v>
      </c>
      <c r="V38" s="61" t="s">
        <v>6901</v>
      </c>
      <c r="W38" s="291">
        <v>9789814969420</v>
      </c>
      <c r="X38" s="102">
        <v>43</v>
      </c>
      <c r="Y38" s="61" t="s">
        <v>1814</v>
      </c>
      <c r="Z38" s="61" t="s">
        <v>6869</v>
      </c>
      <c r="AA38" s="61" t="s">
        <v>6951</v>
      </c>
      <c r="AB38" s="61" t="str">
        <f t="shared" si="1"/>
        <v>4.036 Divide a whole number up to 4 digits by 10 M4NS-If-54.3</v>
      </c>
      <c r="AC38" s="61" t="str">
        <f t="shared" ref="AC38:AD38" si="96">Y38</f>
        <v>1. Numbers and Number Sense</v>
      </c>
      <c r="AD38" s="61" t="str">
        <f t="shared" si="96"/>
        <v>G4.1.03 Multiplication / Division</v>
      </c>
      <c r="AE38" s="61" t="str">
        <f t="shared" si="3"/>
        <v>M4NS-If-54.3</v>
      </c>
      <c r="AF38" s="61" t="str">
        <f t="shared" ref="AF38:AG38" si="97">M38</f>
        <v>M4NS-If-54.3: Divides 3- to 4-digit numbers by 1 to 2- digit numbers without and with remainder.</v>
      </c>
      <c r="AG38" s="61" t="str">
        <f t="shared" si="97"/>
        <v>4.013 Divides 3- to 4-digit numbers by 1-to 2-digit numbers M4NS-If-54.3</v>
      </c>
      <c r="AH38" s="175">
        <v>3</v>
      </c>
      <c r="AI38" s="113" t="s">
        <v>6923</v>
      </c>
      <c r="AJ38" s="113" t="s">
        <v>6924</v>
      </c>
      <c r="AK38" s="61"/>
      <c r="AL38" s="61"/>
      <c r="AM38" s="61"/>
      <c r="AN38" s="61"/>
      <c r="AO38" s="41"/>
      <c r="AP38" s="102" t="s">
        <v>1818</v>
      </c>
      <c r="AQ38" s="102" t="str">
        <f t="shared" si="82"/>
        <v>Completed</v>
      </c>
      <c r="AR38" s="41"/>
    </row>
    <row r="39" spans="1:44" ht="15.75" customHeight="1" outlineLevel="1" x14ac:dyDescent="0.2">
      <c r="A39" s="487"/>
      <c r="B39" s="487"/>
      <c r="C39" s="61" t="s">
        <v>1084</v>
      </c>
      <c r="D39" s="73" t="s">
        <v>6958</v>
      </c>
      <c r="E39" s="265" t="s">
        <v>6959</v>
      </c>
      <c r="F39" s="73" t="s">
        <v>6960</v>
      </c>
      <c r="G39" s="100">
        <v>6</v>
      </c>
      <c r="H39" s="100"/>
      <c r="I39" s="101"/>
      <c r="J39" s="61" t="s">
        <v>6961</v>
      </c>
      <c r="K39" s="61" t="s">
        <v>6962</v>
      </c>
      <c r="L39" s="61" t="s">
        <v>6963</v>
      </c>
      <c r="M39" s="61" t="s">
        <v>6964</v>
      </c>
      <c r="N39" s="280" t="s">
        <v>6965</v>
      </c>
      <c r="O39" s="102" t="s">
        <v>1043</v>
      </c>
      <c r="P39" s="102" t="s">
        <v>6966</v>
      </c>
      <c r="Q39" s="102" t="str">
        <f t="shared" si="93"/>
        <v>Ch 3 Practice 2.3.1: Estimating quotients</v>
      </c>
      <c r="R39" s="83" t="s">
        <v>1812</v>
      </c>
      <c r="S39" s="102" t="s">
        <v>1041</v>
      </c>
      <c r="T39" s="102" t="s">
        <v>1042</v>
      </c>
      <c r="U39" s="102" t="s">
        <v>38</v>
      </c>
      <c r="V39" s="61" t="s">
        <v>6901</v>
      </c>
      <c r="W39" s="291">
        <v>9789814969420</v>
      </c>
      <c r="X39" s="102">
        <v>43</v>
      </c>
      <c r="Y39" s="61" t="s">
        <v>1814</v>
      </c>
      <c r="Z39" s="61" t="s">
        <v>6869</v>
      </c>
      <c r="AA39" s="61" t="s">
        <v>6951</v>
      </c>
      <c r="AB39" s="61" t="str">
        <f t="shared" si="1"/>
        <v>4.037 To estimate and check the reasonableness of an answer in division M4NS-Ig-55.2</v>
      </c>
      <c r="AC39" s="61" t="str">
        <f t="shared" ref="AC39:AD39" si="98">Y39</f>
        <v>1. Numbers and Number Sense</v>
      </c>
      <c r="AD39" s="61" t="str">
        <f t="shared" si="98"/>
        <v>G4.1.03 Multiplication / Division</v>
      </c>
      <c r="AE39" s="61" t="str">
        <f t="shared" si="3"/>
        <v>M4NS-Ig-55.2</v>
      </c>
      <c r="AF39" s="61" t="str">
        <f t="shared" ref="AF39:AG39" si="99">M39</f>
        <v>M4NS-Ig-55.2: Estimates the quotient of 3- to 4-digit dividends by 1- to 2-digit divisors with reasonable results.</v>
      </c>
      <c r="AG39" s="61" t="str">
        <f t="shared" si="99"/>
        <v>4.015 Estimates the quotient of 3- to 4-digit dividends by 1- to 2-digit divisors M4NS-Ig-55.2</v>
      </c>
      <c r="AH39" s="175">
        <v>3</v>
      </c>
      <c r="AI39" s="113" t="s">
        <v>5386</v>
      </c>
      <c r="AJ39" s="113" t="s">
        <v>5380</v>
      </c>
      <c r="AK39" s="61"/>
      <c r="AL39" s="61"/>
      <c r="AM39" s="61"/>
      <c r="AN39" s="61"/>
      <c r="AO39" s="41"/>
      <c r="AP39" s="102" t="s">
        <v>1818</v>
      </c>
      <c r="AQ39" s="102" t="str">
        <f t="shared" si="82"/>
        <v>Completed</v>
      </c>
      <c r="AR39" s="41"/>
    </row>
    <row r="40" spans="1:44" ht="15.75" customHeight="1" outlineLevel="1" x14ac:dyDescent="0.2">
      <c r="A40" s="487"/>
      <c r="B40" s="471"/>
      <c r="C40" s="61" t="s">
        <v>1090</v>
      </c>
      <c r="D40" s="73" t="s">
        <v>6967</v>
      </c>
      <c r="E40" s="73" t="s">
        <v>6968</v>
      </c>
      <c r="F40" s="73" t="s">
        <v>4336</v>
      </c>
      <c r="G40" s="100">
        <v>7</v>
      </c>
      <c r="H40" s="100" t="s">
        <v>3831</v>
      </c>
      <c r="I40" s="101"/>
      <c r="J40" s="61" t="s">
        <v>6969</v>
      </c>
      <c r="K40" s="61" t="s">
        <v>6970</v>
      </c>
      <c r="L40" s="61" t="s">
        <v>6971</v>
      </c>
      <c r="M40" s="61" t="s">
        <v>6972</v>
      </c>
      <c r="N40" s="280" t="s">
        <v>6973</v>
      </c>
      <c r="O40" s="102" t="s">
        <v>1043</v>
      </c>
      <c r="P40" s="102" t="s">
        <v>6974</v>
      </c>
      <c r="Q40" s="102" t="str">
        <f t="shared" si="93"/>
        <v>Ch 3 Practice 2.4.1: Solving word problems</v>
      </c>
      <c r="R40" s="83" t="s">
        <v>1812</v>
      </c>
      <c r="S40" s="102" t="s">
        <v>1041</v>
      </c>
      <c r="T40" s="102" t="s">
        <v>1042</v>
      </c>
      <c r="U40" s="102" t="s">
        <v>38</v>
      </c>
      <c r="V40" s="61" t="s">
        <v>6901</v>
      </c>
      <c r="W40" s="291">
        <v>9789814969420</v>
      </c>
      <c r="X40" s="102">
        <v>45</v>
      </c>
      <c r="Y40" s="61" t="s">
        <v>1814</v>
      </c>
      <c r="Z40" s="61" t="s">
        <v>6869</v>
      </c>
      <c r="AA40" s="61" t="s">
        <v>6951</v>
      </c>
      <c r="AB40" s="61" t="str">
        <f t="shared" si="1"/>
        <v>4.038 Solve a 1-step word problem on division M4NS-Ih-56.3</v>
      </c>
      <c r="AC40" s="61" t="str">
        <f t="shared" ref="AC40:AD40" si="100">Y40</f>
        <v>1. Numbers and Number Sense</v>
      </c>
      <c r="AD40" s="61" t="str">
        <f t="shared" si="100"/>
        <v>G4.1.03 Multiplication / Division</v>
      </c>
      <c r="AE40" s="61" t="str">
        <f t="shared" si="3"/>
        <v>M4NS-Ih-56.3</v>
      </c>
      <c r="AF40" s="61" t="str">
        <f t="shared" ref="AF40:AG40" si="101">M40</f>
        <v>M4NS-Ih-56.3: Solves routine and non-routine problems involving division of 3- to 4- digit numbers by 1- to 2-digit numbers including money using appropriate problem solving strategies and tools.</v>
      </c>
      <c r="AG40" s="61" t="str">
        <f t="shared" si="101"/>
        <v>4.017 Solves routine and non-routine problems involving division of 3- to 4- digit numbers by 1- to 2-digit numbers M4NS-Ih-56.3</v>
      </c>
      <c r="AH40" s="175">
        <v>3</v>
      </c>
      <c r="AI40" s="113" t="s">
        <v>5430</v>
      </c>
      <c r="AJ40" s="113" t="s">
        <v>5424</v>
      </c>
      <c r="AK40" s="61"/>
      <c r="AL40" s="61"/>
      <c r="AM40" s="61"/>
      <c r="AN40" s="61"/>
      <c r="AO40" s="41"/>
      <c r="AP40" s="102" t="s">
        <v>1818</v>
      </c>
      <c r="AQ40" s="102" t="str">
        <f t="shared" si="82"/>
        <v>Completed</v>
      </c>
      <c r="AR40" s="41"/>
    </row>
    <row r="41" spans="1:44" ht="15.75" customHeight="1" outlineLevel="1" x14ac:dyDescent="0.2">
      <c r="A41" s="487"/>
      <c r="B41" s="502" t="s">
        <v>6975</v>
      </c>
      <c r="C41" s="61" t="s">
        <v>6976</v>
      </c>
      <c r="D41" s="181" t="s">
        <v>6977</v>
      </c>
      <c r="E41" s="181" t="s">
        <v>6978</v>
      </c>
      <c r="F41" s="181" t="s">
        <v>6979</v>
      </c>
      <c r="G41" s="501">
        <v>8</v>
      </c>
      <c r="H41" s="100"/>
      <c r="I41" s="101" t="s">
        <v>3626</v>
      </c>
      <c r="J41" s="61" t="s">
        <v>6980</v>
      </c>
      <c r="K41" s="61" t="s">
        <v>6897</v>
      </c>
      <c r="L41" s="61" t="s">
        <v>6898</v>
      </c>
      <c r="M41" s="61" t="s">
        <v>6905</v>
      </c>
      <c r="N41" s="280" t="s">
        <v>6906</v>
      </c>
      <c r="O41" s="102" t="s">
        <v>1043</v>
      </c>
      <c r="P41" s="102" t="str">
        <f t="shared" ref="P41:Q41" si="102">D41</f>
        <v>PH_G4_C03_P3.1.1</v>
      </c>
      <c r="Q41" s="102" t="str">
        <f t="shared" si="102"/>
        <v>Ch 3 Practice 3.1.1: Multiplying 2-digit whole numbers by tens</v>
      </c>
      <c r="R41" s="83" t="s">
        <v>1812</v>
      </c>
      <c r="S41" s="102" t="s">
        <v>1041</v>
      </c>
      <c r="T41" s="102" t="s">
        <v>1042</v>
      </c>
      <c r="U41" s="102" t="s">
        <v>38</v>
      </c>
      <c r="V41" s="61" t="s">
        <v>6901</v>
      </c>
      <c r="W41" s="291">
        <v>9789814969420</v>
      </c>
      <c r="X41" s="102">
        <v>48</v>
      </c>
      <c r="Y41" s="61" t="s">
        <v>1814</v>
      </c>
      <c r="Z41" s="61" t="s">
        <v>6869</v>
      </c>
      <c r="AA41" s="61" t="s">
        <v>6981</v>
      </c>
      <c r="AB41" s="61" t="str">
        <f t="shared" si="1"/>
        <v>4.039 Multiply a 2-digit whole number by tens M4NS-Ic-43.7</v>
      </c>
      <c r="AC41" s="61" t="str">
        <f t="shared" ref="AC41:AD41" si="103">Y41</f>
        <v>1. Numbers and Number Sense</v>
      </c>
      <c r="AD41" s="61" t="str">
        <f t="shared" si="103"/>
        <v>G4.1.03 Multiplication / Division</v>
      </c>
      <c r="AE41" s="61" t="str">
        <f t="shared" si="3"/>
        <v>M4NS-Ic-43.7</v>
      </c>
      <c r="AF41" s="61" t="str">
        <f t="shared" ref="AF41:AG41" si="104">M41</f>
        <v>M4NS-Ic-43.7: Multiplies numbers up to 3-digit numbers by up to 2-digit numbers without or with regrouping.</v>
      </c>
      <c r="AG41" s="61" t="str">
        <f t="shared" si="104"/>
        <v>4.007 Multiplies numbers up to 3-digit numbers by up to 2-digit numbers without or with regrouping M4NS-Ic- 43.7</v>
      </c>
      <c r="AH41" s="175">
        <v>3</v>
      </c>
      <c r="AI41" s="113" t="s">
        <v>6922</v>
      </c>
      <c r="AJ41" s="113" t="s">
        <v>6920</v>
      </c>
      <c r="AK41" s="262"/>
      <c r="AL41" s="262">
        <v>45013</v>
      </c>
      <c r="AM41" s="61"/>
      <c r="AN41" s="61" t="s">
        <v>1818</v>
      </c>
      <c r="AO41" s="41"/>
      <c r="AP41" s="102" t="s">
        <v>1818</v>
      </c>
      <c r="AQ41" s="102" t="str">
        <f t="shared" si="82"/>
        <v>Completed</v>
      </c>
      <c r="AR41" s="41"/>
    </row>
    <row r="42" spans="1:44" ht="15.75" customHeight="1" outlineLevel="1" x14ac:dyDescent="0.2">
      <c r="A42" s="487"/>
      <c r="B42" s="487"/>
      <c r="C42" s="61" t="s">
        <v>6982</v>
      </c>
      <c r="D42" s="181" t="s">
        <v>6983</v>
      </c>
      <c r="E42" s="181" t="s">
        <v>6984</v>
      </c>
      <c r="F42" s="181" t="s">
        <v>6985</v>
      </c>
      <c r="G42" s="471"/>
      <c r="H42" s="100" t="s">
        <v>3868</v>
      </c>
      <c r="I42" s="101"/>
      <c r="J42" s="61" t="s">
        <v>6986</v>
      </c>
      <c r="K42" s="61" t="s">
        <v>6897</v>
      </c>
      <c r="L42" s="61" t="s">
        <v>6898</v>
      </c>
      <c r="M42" s="61" t="s">
        <v>6905</v>
      </c>
      <c r="N42" s="280" t="s">
        <v>6906</v>
      </c>
      <c r="O42" s="102" t="s">
        <v>1043</v>
      </c>
      <c r="P42" s="102" t="str">
        <f t="shared" ref="P42:Q42" si="105">D42</f>
        <v>PH_G4_C03_P3.2.1</v>
      </c>
      <c r="Q42" s="102" t="str">
        <f t="shared" si="105"/>
        <v>Ch 3 Practice 3.2.1: Multiplying 3-digit whole numbers by tens</v>
      </c>
      <c r="R42" s="83" t="s">
        <v>1812</v>
      </c>
      <c r="S42" s="102" t="s">
        <v>1041</v>
      </c>
      <c r="T42" s="102" t="s">
        <v>1042</v>
      </c>
      <c r="U42" s="102" t="s">
        <v>38</v>
      </c>
      <c r="V42" s="61" t="s">
        <v>6901</v>
      </c>
      <c r="W42" s="291">
        <v>9789814969420</v>
      </c>
      <c r="X42" s="102">
        <v>48</v>
      </c>
      <c r="Y42" s="61" t="s">
        <v>1814</v>
      </c>
      <c r="Z42" s="61" t="s">
        <v>6869</v>
      </c>
      <c r="AA42" s="61" t="s">
        <v>6981</v>
      </c>
      <c r="AB42" s="61" t="str">
        <f t="shared" si="1"/>
        <v>4.040 Multiply a 3-digit whole number by tens M4NS-Ic-43.7</v>
      </c>
      <c r="AC42" s="61" t="str">
        <f t="shared" ref="AC42:AD42" si="106">Y42</f>
        <v>1. Numbers and Number Sense</v>
      </c>
      <c r="AD42" s="61" t="str">
        <f t="shared" si="106"/>
        <v>G4.1.03 Multiplication / Division</v>
      </c>
      <c r="AE42" s="61" t="str">
        <f t="shared" si="3"/>
        <v>M4NS-Ic-43.7</v>
      </c>
      <c r="AF42" s="61" t="str">
        <f t="shared" ref="AF42:AG42" si="107">M42</f>
        <v>M4NS-Ic-43.7: Multiplies numbers up to 3-digit numbers by up to 2-digit numbers without or with regrouping.</v>
      </c>
      <c r="AG42" s="61" t="str">
        <f t="shared" si="107"/>
        <v>4.007 Multiplies numbers up to 3-digit numbers by up to 2-digit numbers without or with regrouping M4NS-Ic- 43.7</v>
      </c>
      <c r="AH42" s="175">
        <v>3</v>
      </c>
      <c r="AI42" s="113" t="s">
        <v>6922</v>
      </c>
      <c r="AJ42" s="113" t="s">
        <v>6920</v>
      </c>
      <c r="AK42" s="262"/>
      <c r="AL42" s="262">
        <v>45014</v>
      </c>
      <c r="AM42" s="61"/>
      <c r="AN42" s="61" t="s">
        <v>1818</v>
      </c>
      <c r="AO42" s="41"/>
      <c r="AP42" s="102" t="s">
        <v>1818</v>
      </c>
      <c r="AQ42" s="102" t="str">
        <f t="shared" si="82"/>
        <v>Completed</v>
      </c>
      <c r="AR42" s="41"/>
    </row>
    <row r="43" spans="1:44" ht="15.75" customHeight="1" outlineLevel="1" x14ac:dyDescent="0.2">
      <c r="A43" s="487"/>
      <c r="B43" s="487"/>
      <c r="C43" s="61" t="s">
        <v>6987</v>
      </c>
      <c r="D43" s="65" t="s">
        <v>6988</v>
      </c>
      <c r="E43" s="65" t="s">
        <v>6989</v>
      </c>
      <c r="F43" s="65" t="s">
        <v>6990</v>
      </c>
      <c r="G43" s="501">
        <v>9</v>
      </c>
      <c r="H43" s="100" t="s">
        <v>3760</v>
      </c>
      <c r="I43" s="101"/>
      <c r="J43" s="61" t="s">
        <v>6991</v>
      </c>
      <c r="K43" s="61" t="s">
        <v>6897</v>
      </c>
      <c r="L43" s="61" t="s">
        <v>6898</v>
      </c>
      <c r="M43" s="61" t="s">
        <v>6905</v>
      </c>
      <c r="N43" s="280" t="s">
        <v>6906</v>
      </c>
      <c r="O43" s="102" t="s">
        <v>1043</v>
      </c>
      <c r="P43" s="102" t="s">
        <v>6992</v>
      </c>
      <c r="Q43" s="102" t="str">
        <f>E43</f>
        <v>Ch 3 Practice 3.3.1: Multiplying 2-digit whole numbers by 2-digit whole numbers</v>
      </c>
      <c r="R43" s="83" t="s">
        <v>1812</v>
      </c>
      <c r="S43" s="102" t="s">
        <v>1041</v>
      </c>
      <c r="T43" s="102" t="s">
        <v>1042</v>
      </c>
      <c r="U43" s="102" t="s">
        <v>38</v>
      </c>
      <c r="V43" s="61" t="s">
        <v>6901</v>
      </c>
      <c r="W43" s="291">
        <v>9789814969420</v>
      </c>
      <c r="X43" s="102">
        <v>49</v>
      </c>
      <c r="Y43" s="61" t="s">
        <v>1814</v>
      </c>
      <c r="Z43" s="61" t="s">
        <v>6869</v>
      </c>
      <c r="AA43" s="61" t="s">
        <v>6981</v>
      </c>
      <c r="AB43" s="61" t="str">
        <f t="shared" si="1"/>
        <v>4.041 Multiply a 2-digit whole number by a 2-digit whole number M4NS-Ic-43.7</v>
      </c>
      <c r="AC43" s="61" t="str">
        <f t="shared" ref="AC43:AD43" si="108">Y43</f>
        <v>1. Numbers and Number Sense</v>
      </c>
      <c r="AD43" s="61" t="str">
        <f t="shared" si="108"/>
        <v>G4.1.03 Multiplication / Division</v>
      </c>
      <c r="AE43" s="61" t="str">
        <f t="shared" si="3"/>
        <v>M4NS-Ic-43.7</v>
      </c>
      <c r="AF43" s="61" t="str">
        <f t="shared" ref="AF43:AG43" si="109">M43</f>
        <v>M4NS-Ic-43.7: Multiplies numbers up to 3-digit numbers by up to 2-digit numbers without or with regrouping.</v>
      </c>
      <c r="AG43" s="61" t="str">
        <f t="shared" si="109"/>
        <v>4.007 Multiplies numbers up to 3-digit numbers by up to 2-digit numbers without or with regrouping M4NS-Ic- 43.7</v>
      </c>
      <c r="AH43" s="175">
        <v>3</v>
      </c>
      <c r="AI43" s="113" t="s">
        <v>5311</v>
      </c>
      <c r="AJ43" s="113" t="s">
        <v>5305</v>
      </c>
      <c r="AK43" s="61"/>
      <c r="AL43" s="61"/>
      <c r="AM43" s="61"/>
      <c r="AN43" s="61"/>
      <c r="AO43" s="41"/>
      <c r="AP43" s="102" t="s">
        <v>1818</v>
      </c>
      <c r="AQ43" s="102" t="str">
        <f t="shared" si="82"/>
        <v>Completed</v>
      </c>
      <c r="AR43" s="41"/>
    </row>
    <row r="44" spans="1:44" ht="15.75" customHeight="1" outlineLevel="1" x14ac:dyDescent="0.2">
      <c r="A44" s="487"/>
      <c r="B44" s="487"/>
      <c r="C44" s="61" t="s">
        <v>6993</v>
      </c>
      <c r="D44" s="181" t="s">
        <v>6994</v>
      </c>
      <c r="E44" s="181" t="s">
        <v>6995</v>
      </c>
      <c r="F44" s="181" t="s">
        <v>6996</v>
      </c>
      <c r="G44" s="471"/>
      <c r="H44" s="100"/>
      <c r="I44" s="101" t="s">
        <v>2261</v>
      </c>
      <c r="J44" s="61" t="s">
        <v>6997</v>
      </c>
      <c r="K44" s="61" t="s">
        <v>6897</v>
      </c>
      <c r="L44" s="61" t="s">
        <v>6898</v>
      </c>
      <c r="M44" s="61" t="s">
        <v>6905</v>
      </c>
      <c r="N44" s="280" t="s">
        <v>6906</v>
      </c>
      <c r="O44" s="102" t="s">
        <v>1043</v>
      </c>
      <c r="P44" s="102" t="str">
        <f t="shared" ref="P44:Q44" si="110">D44</f>
        <v>PH_G4_C03_P3.4.1</v>
      </c>
      <c r="Q44" s="102" t="str">
        <f t="shared" si="110"/>
        <v>Ch 3 Practice 3.4.1: Multiplying 3-digit whole numbers by 2-digit whole numbers</v>
      </c>
      <c r="R44" s="83" t="s">
        <v>1812</v>
      </c>
      <c r="S44" s="102" t="s">
        <v>1041</v>
      </c>
      <c r="T44" s="102" t="s">
        <v>1042</v>
      </c>
      <c r="U44" s="102" t="s">
        <v>38</v>
      </c>
      <c r="V44" s="61" t="s">
        <v>6901</v>
      </c>
      <c r="W44" s="291">
        <v>9789814969420</v>
      </c>
      <c r="X44" s="102">
        <v>50</v>
      </c>
      <c r="Y44" s="61" t="s">
        <v>1814</v>
      </c>
      <c r="Z44" s="61" t="s">
        <v>6869</v>
      </c>
      <c r="AA44" s="61" t="s">
        <v>6981</v>
      </c>
      <c r="AB44" s="61" t="str">
        <f t="shared" si="1"/>
        <v>4.042 Multiply a 3-digit whole number by a 2-digit whole number M4NS-Ic-43.7</v>
      </c>
      <c r="AC44" s="61" t="str">
        <f t="shared" ref="AC44:AD44" si="111">Y44</f>
        <v>1. Numbers and Number Sense</v>
      </c>
      <c r="AD44" s="61" t="str">
        <f t="shared" si="111"/>
        <v>G4.1.03 Multiplication / Division</v>
      </c>
      <c r="AE44" s="61" t="str">
        <f t="shared" si="3"/>
        <v>M4NS-Ic-43.7</v>
      </c>
      <c r="AF44" s="61" t="str">
        <f t="shared" ref="AF44:AG44" si="112">M44</f>
        <v>M4NS-Ic-43.7: Multiplies numbers up to 3-digit numbers by up to 2-digit numbers without or with regrouping.</v>
      </c>
      <c r="AG44" s="61" t="str">
        <f t="shared" si="112"/>
        <v>4.007 Multiplies numbers up to 3-digit numbers by up to 2-digit numbers without or with regrouping M4NS-Ic- 43.7</v>
      </c>
      <c r="AH44" s="175">
        <v>3</v>
      </c>
      <c r="AI44" s="113" t="s">
        <v>5363</v>
      </c>
      <c r="AJ44" s="113" t="s">
        <v>5324</v>
      </c>
      <c r="AK44" s="61"/>
      <c r="AL44" s="262">
        <v>45049</v>
      </c>
      <c r="AM44" s="61"/>
      <c r="AN44" s="61" t="s">
        <v>1818</v>
      </c>
      <c r="AO44" s="41"/>
      <c r="AP44" s="102" t="s">
        <v>1818</v>
      </c>
      <c r="AQ44" s="102" t="str">
        <f t="shared" si="82"/>
        <v>Completed</v>
      </c>
      <c r="AR44" s="41"/>
    </row>
    <row r="45" spans="1:44" ht="15.75" customHeight="1" outlineLevel="1" x14ac:dyDescent="0.2">
      <c r="A45" s="487"/>
      <c r="B45" s="487"/>
      <c r="C45" s="61" t="s">
        <v>6998</v>
      </c>
      <c r="D45" s="181" t="s">
        <v>6999</v>
      </c>
      <c r="E45" s="181" t="s">
        <v>7000</v>
      </c>
      <c r="F45" s="181" t="s">
        <v>7001</v>
      </c>
      <c r="G45" s="100">
        <v>8</v>
      </c>
      <c r="H45" s="100" t="s">
        <v>3877</v>
      </c>
      <c r="I45" s="101"/>
      <c r="J45" s="61" t="s">
        <v>7002</v>
      </c>
      <c r="K45" s="61" t="s">
        <v>6897</v>
      </c>
      <c r="L45" s="61" t="s">
        <v>6898</v>
      </c>
      <c r="M45" s="61" t="s">
        <v>6905</v>
      </c>
      <c r="N45" s="280" t="s">
        <v>6906</v>
      </c>
      <c r="O45" s="102" t="s">
        <v>1043</v>
      </c>
      <c r="P45" s="102" t="str">
        <f t="shared" ref="P45:Q45" si="113">D45</f>
        <v>PH_G4_C03_P3.5.1</v>
      </c>
      <c r="Q45" s="102" t="str">
        <f t="shared" si="113"/>
        <v>Ch 3 Practice 3.5.1: Multiplying 4-digit whole numbers by tens</v>
      </c>
      <c r="R45" s="83" t="s">
        <v>1812</v>
      </c>
      <c r="S45" s="102" t="s">
        <v>1041</v>
      </c>
      <c r="T45" s="102" t="s">
        <v>1042</v>
      </c>
      <c r="U45" s="102" t="s">
        <v>38</v>
      </c>
      <c r="V45" s="61" t="s">
        <v>6901</v>
      </c>
      <c r="W45" s="291">
        <v>9789814969420</v>
      </c>
      <c r="X45" s="102">
        <v>51</v>
      </c>
      <c r="Y45" s="61" t="s">
        <v>1814</v>
      </c>
      <c r="Z45" s="61" t="s">
        <v>6869</v>
      </c>
      <c r="AA45" s="61" t="s">
        <v>6981</v>
      </c>
      <c r="AB45" s="61" t="str">
        <f t="shared" si="1"/>
        <v>4.043 Multiply a 4-digit whole number by tens M4NS-Ic-43.7</v>
      </c>
      <c r="AC45" s="61" t="str">
        <f t="shared" ref="AC45:AD45" si="114">Y45</f>
        <v>1. Numbers and Number Sense</v>
      </c>
      <c r="AD45" s="61" t="str">
        <f t="shared" si="114"/>
        <v>G4.1.03 Multiplication / Division</v>
      </c>
      <c r="AE45" s="61" t="str">
        <f t="shared" si="3"/>
        <v>M4NS-Ic-43.7</v>
      </c>
      <c r="AF45" s="61" t="str">
        <f t="shared" ref="AF45:AG45" si="115">M45</f>
        <v>M4NS-Ic-43.7: Multiplies numbers up to 3-digit numbers by up to 2-digit numbers without or with regrouping.</v>
      </c>
      <c r="AG45" s="61" t="str">
        <f t="shared" si="115"/>
        <v>4.007 Multiplies numbers up to 3-digit numbers by up to 2-digit numbers without or with regrouping M4NS-Ic- 43.7</v>
      </c>
      <c r="AH45" s="175">
        <v>3</v>
      </c>
      <c r="AI45" s="113" t="s">
        <v>6922</v>
      </c>
      <c r="AJ45" s="113" t="s">
        <v>6920</v>
      </c>
      <c r="AK45" s="262"/>
      <c r="AL45" s="262">
        <v>45014</v>
      </c>
      <c r="AM45" s="61"/>
      <c r="AN45" s="61" t="s">
        <v>1818</v>
      </c>
      <c r="AO45" s="41"/>
      <c r="AP45" s="102" t="s">
        <v>1818</v>
      </c>
      <c r="AQ45" s="102" t="str">
        <f t="shared" si="82"/>
        <v>Completed</v>
      </c>
      <c r="AR45" s="41"/>
    </row>
    <row r="46" spans="1:44" ht="15.75" customHeight="1" outlineLevel="1" x14ac:dyDescent="0.2">
      <c r="A46" s="487"/>
      <c r="B46" s="487"/>
      <c r="C46" s="61" t="s">
        <v>7003</v>
      </c>
      <c r="D46" s="73" t="s">
        <v>7004</v>
      </c>
      <c r="E46" s="265" t="s">
        <v>7005</v>
      </c>
      <c r="F46" s="73" t="s">
        <v>6928</v>
      </c>
      <c r="G46" s="100">
        <v>10</v>
      </c>
      <c r="H46" s="100"/>
      <c r="I46" s="101"/>
      <c r="J46" s="61" t="s">
        <v>7006</v>
      </c>
      <c r="K46" s="61" t="s">
        <v>6930</v>
      </c>
      <c r="L46" s="61" t="s">
        <v>6931</v>
      </c>
      <c r="M46" s="295" t="s">
        <v>6932</v>
      </c>
      <c r="N46" s="280" t="s">
        <v>7007</v>
      </c>
      <c r="O46" s="102" t="s">
        <v>1043</v>
      </c>
      <c r="P46" s="102" t="s">
        <v>7008</v>
      </c>
      <c r="Q46" s="102" t="str">
        <f t="shared" ref="Q46:Q67" si="116">E46</f>
        <v>Ch 3 Practice 3.6.1: Estimating products</v>
      </c>
      <c r="R46" s="83" t="s">
        <v>1812</v>
      </c>
      <c r="S46" s="102" t="s">
        <v>1041</v>
      </c>
      <c r="T46" s="102" t="s">
        <v>1042</v>
      </c>
      <c r="U46" s="102" t="s">
        <v>38</v>
      </c>
      <c r="V46" s="61" t="s">
        <v>6901</v>
      </c>
      <c r="W46" s="291">
        <v>9789814969420</v>
      </c>
      <c r="X46" s="102">
        <v>52</v>
      </c>
      <c r="Y46" s="61" t="s">
        <v>1814</v>
      </c>
      <c r="Z46" s="61" t="s">
        <v>6869</v>
      </c>
      <c r="AA46" s="61" t="s">
        <v>6981</v>
      </c>
      <c r="AB46" s="61" t="str">
        <f t="shared" si="1"/>
        <v>4.044 To estimate and check the reasonableness of an answer in multiplication M4NS-Ic-44.2</v>
      </c>
      <c r="AC46" s="61" t="str">
        <f t="shared" ref="AC46:AD46" si="117">Y46</f>
        <v>1. Numbers and Number Sense</v>
      </c>
      <c r="AD46" s="61" t="str">
        <f t="shared" si="117"/>
        <v>G4.1.03 Multiplication / Division</v>
      </c>
      <c r="AE46" s="61" t="str">
        <f t="shared" si="3"/>
        <v>M4NS-Ic-44.2</v>
      </c>
      <c r="AF46" s="61" t="str">
        <f t="shared" ref="AF46:AG46" si="118">M46</f>
        <v>M4NS-Ic-44.2: Estimates the products of 3- to 4-digit numbers by 2- to 3-digit numbers with reasonable results.</v>
      </c>
      <c r="AG46" s="61" t="str">
        <f t="shared" si="118"/>
        <v>4.008 Estimates the products of 3- to 4-digit numbers by 2- to 3-digit numbers with reasonable results M4NS-Ic-44.2</v>
      </c>
      <c r="AH46" s="175">
        <v>3</v>
      </c>
      <c r="AI46" s="113" t="s">
        <v>6983</v>
      </c>
      <c r="AJ46" s="113" t="s">
        <v>6985</v>
      </c>
      <c r="AK46" s="61"/>
      <c r="AL46" s="61"/>
      <c r="AM46" s="61"/>
      <c r="AN46" s="61"/>
      <c r="AO46" s="41"/>
      <c r="AP46" s="102" t="s">
        <v>1818</v>
      </c>
      <c r="AQ46" s="102" t="str">
        <f t="shared" si="82"/>
        <v>Completed</v>
      </c>
      <c r="AR46" s="41"/>
    </row>
    <row r="47" spans="1:44" ht="15.75" customHeight="1" outlineLevel="1" x14ac:dyDescent="0.2">
      <c r="A47" s="487"/>
      <c r="B47" s="471"/>
      <c r="C47" s="61" t="s">
        <v>7009</v>
      </c>
      <c r="D47" s="73" t="s">
        <v>7010</v>
      </c>
      <c r="E47" s="73" t="s">
        <v>7011</v>
      </c>
      <c r="F47" s="73" t="s">
        <v>4325</v>
      </c>
      <c r="G47" s="100">
        <v>11</v>
      </c>
      <c r="H47" s="100" t="s">
        <v>3917</v>
      </c>
      <c r="I47" s="101"/>
      <c r="J47" s="61" t="s">
        <v>7012</v>
      </c>
      <c r="K47" s="61" t="s">
        <v>6937</v>
      </c>
      <c r="L47" s="61" t="s">
        <v>4329</v>
      </c>
      <c r="M47" s="295" t="s">
        <v>6938</v>
      </c>
      <c r="N47" s="280" t="s">
        <v>7013</v>
      </c>
      <c r="O47" s="102" t="s">
        <v>1043</v>
      </c>
      <c r="P47" s="102" t="s">
        <v>7014</v>
      </c>
      <c r="Q47" s="102" t="str">
        <f t="shared" si="116"/>
        <v>Ch 3 Practice 3.7.1: Solving word problems</v>
      </c>
      <c r="R47" s="83" t="s">
        <v>1812</v>
      </c>
      <c r="S47" s="102" t="s">
        <v>1041</v>
      </c>
      <c r="T47" s="102" t="s">
        <v>1042</v>
      </c>
      <c r="U47" s="102" t="s">
        <v>38</v>
      </c>
      <c r="V47" s="61" t="s">
        <v>6901</v>
      </c>
      <c r="W47" s="291">
        <v>9789814969420</v>
      </c>
      <c r="X47" s="102">
        <v>54</v>
      </c>
      <c r="Y47" s="61" t="s">
        <v>1814</v>
      </c>
      <c r="Z47" s="61" t="s">
        <v>6869</v>
      </c>
      <c r="AA47" s="61" t="s">
        <v>6981</v>
      </c>
      <c r="AB47" s="61" t="str">
        <f t="shared" si="1"/>
        <v>4.045 Solve a 1-step word problem on multiplication M4NS-Id-45.4</v>
      </c>
      <c r="AC47" s="61" t="str">
        <f t="shared" ref="AC47:AD47" si="119">Y47</f>
        <v>1. Numbers and Number Sense</v>
      </c>
      <c r="AD47" s="61" t="str">
        <f t="shared" si="119"/>
        <v>G4.1.03 Multiplication / Division</v>
      </c>
      <c r="AE47" s="61" t="str">
        <f t="shared" si="3"/>
        <v>M4NS-Id-45.4</v>
      </c>
      <c r="AF47" s="61" t="str">
        <f t="shared" ref="AF47:AG47" si="120">M47</f>
        <v>M4NS-Id-45.4: Solves routine and non-routine problems involving multiplication of whole numbers including money using appropriate problem solving strategies and tools.</v>
      </c>
      <c r="AG47" s="61" t="str">
        <f t="shared" si="120"/>
        <v>4.010 Solves routine and non-routine problems involving multiplication of whole numbers M4NS-Id- 45.4</v>
      </c>
      <c r="AH47" s="175">
        <v>3</v>
      </c>
      <c r="AI47" s="113" t="s">
        <v>5363</v>
      </c>
      <c r="AJ47" s="113" t="s">
        <v>5324</v>
      </c>
      <c r="AK47" s="61"/>
      <c r="AL47" s="61"/>
      <c r="AM47" s="61"/>
      <c r="AN47" s="61"/>
      <c r="AO47" s="41"/>
      <c r="AP47" s="102" t="s">
        <v>1818</v>
      </c>
      <c r="AQ47" s="102" t="str">
        <f t="shared" si="82"/>
        <v>Completed</v>
      </c>
      <c r="AR47" s="41"/>
    </row>
    <row r="48" spans="1:44" ht="15.75" customHeight="1" outlineLevel="1" x14ac:dyDescent="0.2">
      <c r="A48" s="487"/>
      <c r="B48" s="502" t="s">
        <v>7015</v>
      </c>
      <c r="C48" s="502" t="s">
        <v>227</v>
      </c>
      <c r="D48" s="73" t="s">
        <v>7016</v>
      </c>
      <c r="E48" s="73" t="s">
        <v>7017</v>
      </c>
      <c r="F48" s="73" t="s">
        <v>7018</v>
      </c>
      <c r="G48" s="100">
        <v>12</v>
      </c>
      <c r="H48" s="100" t="s">
        <v>3928</v>
      </c>
      <c r="I48" s="101" t="s">
        <v>1878</v>
      </c>
      <c r="J48" s="61" t="s">
        <v>7019</v>
      </c>
      <c r="K48" s="61" t="s">
        <v>7020</v>
      </c>
      <c r="L48" s="61" t="s">
        <v>7021</v>
      </c>
      <c r="M48" s="61" t="s">
        <v>7022</v>
      </c>
      <c r="N48" s="188" t="s">
        <v>7023</v>
      </c>
      <c r="O48" s="102" t="s">
        <v>1043</v>
      </c>
      <c r="P48" s="102" t="s">
        <v>7024</v>
      </c>
      <c r="Q48" s="102" t="str">
        <f t="shared" si="116"/>
        <v>Ch 3 Practice 4.1.1:
Word problems</v>
      </c>
      <c r="R48" s="83" t="s">
        <v>1812</v>
      </c>
      <c r="S48" s="102" t="s">
        <v>1041</v>
      </c>
      <c r="T48" s="102" t="s">
        <v>1042</v>
      </c>
      <c r="U48" s="102" t="s">
        <v>38</v>
      </c>
      <c r="V48" s="61" t="s">
        <v>6901</v>
      </c>
      <c r="W48" s="291">
        <v>9789814969420</v>
      </c>
      <c r="X48" s="102">
        <v>57</v>
      </c>
      <c r="Y48" s="61" t="s">
        <v>1814</v>
      </c>
      <c r="Z48" s="61" t="s">
        <v>6869</v>
      </c>
      <c r="AA48" s="61" t="s">
        <v>7025</v>
      </c>
      <c r="AB48" s="61" t="str">
        <f t="shared" si="1"/>
        <v>4.046 Solve an up to 3-step word problem involving multiplication and division M4NS-Ie-45.5/M4NS-Ih-56.4</v>
      </c>
      <c r="AC48" s="61" t="str">
        <f t="shared" ref="AC48:AD48" si="121">Y48</f>
        <v>1. Numbers and Number Sense</v>
      </c>
      <c r="AD48" s="61" t="str">
        <f t="shared" si="121"/>
        <v>G4.1.03 Multiplication / Division</v>
      </c>
      <c r="AE48" s="61" t="str">
        <f t="shared" si="3"/>
        <v>M4NS-Ie-45.5/M4NS-Ih-56.4</v>
      </c>
      <c r="AF48" s="61" t="str">
        <f t="shared" ref="AF48:AG48" si="122">M48</f>
        <v>M4NS-Ie-45.5: Solves multi-step routine and non-routine problems involving multiplication and addition or subtraction using appropriate problem solving strategies and tools.
M4NS-Ih-56.4: Solves multi-step routine and non-routine problems involving division and any of the other operations of whole numbers including money using appropriate problem solving strategies and tools.</v>
      </c>
      <c r="AG48" s="61" t="str">
        <f t="shared" si="122"/>
        <v xml:space="preserve">4.011 Solves multi-step routine and non-routine problems M4NS-Ie-45.5
4.014 Solves multi-step routine and non-routine problems involving division M4NS-Ih-56.4 </v>
      </c>
      <c r="AH48" s="175">
        <v>3</v>
      </c>
      <c r="AI48" s="113" t="s">
        <v>7026</v>
      </c>
      <c r="AJ48" s="113" t="s">
        <v>7027</v>
      </c>
      <c r="AK48" s="61"/>
      <c r="AL48" s="61"/>
      <c r="AM48" s="61"/>
      <c r="AN48" s="61"/>
      <c r="AO48" s="41"/>
      <c r="AP48" s="102" t="s">
        <v>1818</v>
      </c>
      <c r="AQ48" s="102" t="str">
        <f t="shared" si="82"/>
        <v>Completed</v>
      </c>
      <c r="AR48" s="41"/>
    </row>
    <row r="49" spans="1:44" ht="15.75" customHeight="1" outlineLevel="1" x14ac:dyDescent="0.2">
      <c r="A49" s="487"/>
      <c r="B49" s="487"/>
      <c r="C49" s="487"/>
      <c r="D49" s="185" t="s">
        <v>7028</v>
      </c>
      <c r="E49" s="185" t="s">
        <v>7029</v>
      </c>
      <c r="F49" s="185" t="s">
        <v>7030</v>
      </c>
      <c r="G49" s="293"/>
      <c r="H49" s="122"/>
      <c r="I49" s="123"/>
      <c r="J49" s="160" t="s">
        <v>7031</v>
      </c>
      <c r="K49" s="160" t="s">
        <v>7032</v>
      </c>
      <c r="L49" s="160" t="s">
        <v>7033</v>
      </c>
      <c r="M49" s="160" t="s">
        <v>7034</v>
      </c>
      <c r="N49" s="294" t="s">
        <v>7035</v>
      </c>
      <c r="O49" s="102" t="s">
        <v>1043</v>
      </c>
      <c r="P49" s="163"/>
      <c r="Q49" s="163" t="str">
        <f t="shared" si="116"/>
        <v>Ch 3 Practice 4.1.2:</v>
      </c>
      <c r="R49" s="162" t="s">
        <v>1812</v>
      </c>
      <c r="S49" s="163" t="s">
        <v>1041</v>
      </c>
      <c r="T49" s="163" t="s">
        <v>1042</v>
      </c>
      <c r="U49" s="163" t="s">
        <v>38</v>
      </c>
      <c r="V49" s="160" t="s">
        <v>6901</v>
      </c>
      <c r="W49" s="292">
        <v>9789814969420</v>
      </c>
      <c r="X49" s="163">
        <v>67</v>
      </c>
      <c r="Y49" s="160" t="s">
        <v>1814</v>
      </c>
      <c r="Z49" s="160" t="s">
        <v>6869</v>
      </c>
      <c r="AA49" s="160" t="s">
        <v>7025</v>
      </c>
      <c r="AB49" s="160" t="str">
        <f t="shared" si="1"/>
        <v>4.047 creates problems involving multiplication or with addition or subtraction of whole numbers including money M4NS-Ie-46.3</v>
      </c>
      <c r="AC49" s="160" t="str">
        <f t="shared" ref="AC49:AD49" si="123">Y49</f>
        <v>1. Numbers and Number Sense</v>
      </c>
      <c r="AD49" s="160" t="str">
        <f t="shared" si="123"/>
        <v>G4.1.03 Multiplication / Division</v>
      </c>
      <c r="AE49" s="61" t="str">
        <f t="shared" si="3"/>
        <v>M4NS-Ie-46.3</v>
      </c>
      <c r="AF49" s="160" t="str">
        <f t="shared" ref="AF49:AG49" si="124">M49</f>
        <v>M4NS-Ie-46.3  creates problems(with reasonable answers) involving multiplication or with addition or subtraction of whole numbers including money</v>
      </c>
      <c r="AG49" s="160" t="str">
        <f t="shared" si="124"/>
        <v>4.012 creates problems M4NS-Ie- 46.3</v>
      </c>
      <c r="AH49" s="285">
        <v>3</v>
      </c>
      <c r="AI49" s="285"/>
      <c r="AJ49" s="285"/>
      <c r="AK49" s="160" t="s">
        <v>5154</v>
      </c>
      <c r="AL49" s="160"/>
      <c r="AM49" s="160"/>
      <c r="AN49" s="160"/>
      <c r="AO49" s="172"/>
      <c r="AP49" s="102"/>
      <c r="AQ49" s="102"/>
      <c r="AR49" s="115" t="s">
        <v>6778</v>
      </c>
    </row>
    <row r="50" spans="1:44" ht="15.75" customHeight="1" outlineLevel="1" x14ac:dyDescent="0.2">
      <c r="A50" s="487"/>
      <c r="B50" s="487"/>
      <c r="C50" s="487"/>
      <c r="D50" s="185" t="s">
        <v>7036</v>
      </c>
      <c r="E50" s="185" t="s">
        <v>7037</v>
      </c>
      <c r="F50" s="185" t="s">
        <v>7038</v>
      </c>
      <c r="G50" s="293"/>
      <c r="H50" s="122"/>
      <c r="I50" s="123"/>
      <c r="J50" s="160" t="s">
        <v>7039</v>
      </c>
      <c r="K50" s="160" t="s">
        <v>7040</v>
      </c>
      <c r="L50" s="160" t="s">
        <v>7041</v>
      </c>
      <c r="M50" s="160" t="s">
        <v>7042</v>
      </c>
      <c r="N50" s="294" t="s">
        <v>7043</v>
      </c>
      <c r="O50" s="102" t="s">
        <v>1043</v>
      </c>
      <c r="P50" s="163"/>
      <c r="Q50" s="163" t="str">
        <f t="shared" si="116"/>
        <v>Ch 3 Practice 4.1.3: creates problems involving division without or with any other operations of whole numbers including money, with reasonable answers</v>
      </c>
      <c r="R50" s="162" t="s">
        <v>1812</v>
      </c>
      <c r="S50" s="163" t="s">
        <v>1041</v>
      </c>
      <c r="T50" s="163" t="s">
        <v>1042</v>
      </c>
      <c r="U50" s="163" t="s">
        <v>38</v>
      </c>
      <c r="V50" s="160" t="s">
        <v>6901</v>
      </c>
      <c r="W50" s="292">
        <v>9789814969420</v>
      </c>
      <c r="X50" s="163">
        <v>67</v>
      </c>
      <c r="Y50" s="160" t="s">
        <v>1814</v>
      </c>
      <c r="Z50" s="160" t="s">
        <v>6869</v>
      </c>
      <c r="AA50" s="160" t="s">
        <v>7025</v>
      </c>
      <c r="AB50" s="160" t="str">
        <f t="shared" si="1"/>
        <v>4.048 creates problems involving division without or with any other operations of whole numbers including money M4NS-Ii-57.3</v>
      </c>
      <c r="AC50" s="160" t="str">
        <f t="shared" ref="AC50:AD50" si="125">Y50</f>
        <v>1. Numbers and Number Sense</v>
      </c>
      <c r="AD50" s="160" t="str">
        <f t="shared" si="125"/>
        <v>G4.1.03 Multiplication / Division</v>
      </c>
      <c r="AE50" s="61" t="str">
        <f t="shared" si="3"/>
        <v>M4NS-Ii-57.3</v>
      </c>
      <c r="AF50" s="160" t="str">
        <f t="shared" ref="AF50:AG50" si="126">M50</f>
        <v>M4NS-Ii-57.3  creates problems involving division without or with any other operations of whole numbers including money, with reasonable answers</v>
      </c>
      <c r="AG50" s="160" t="str">
        <f t="shared" si="126"/>
        <v>4.019 creates problems M4NS-Ii- 57.3</v>
      </c>
      <c r="AH50" s="285">
        <v>3</v>
      </c>
      <c r="AI50" s="285"/>
      <c r="AJ50" s="285"/>
      <c r="AK50" s="160" t="s">
        <v>5154</v>
      </c>
      <c r="AL50" s="160"/>
      <c r="AM50" s="160"/>
      <c r="AN50" s="160"/>
      <c r="AO50" s="172"/>
      <c r="AP50" s="102"/>
      <c r="AQ50" s="102"/>
      <c r="AR50" s="115" t="s">
        <v>6778</v>
      </c>
    </row>
    <row r="51" spans="1:44" ht="15.75" customHeight="1" outlineLevel="1" x14ac:dyDescent="0.2">
      <c r="A51" s="471"/>
      <c r="B51" s="471"/>
      <c r="C51" s="471"/>
      <c r="D51" s="185" t="s">
        <v>7044</v>
      </c>
      <c r="E51" s="185" t="s">
        <v>7045</v>
      </c>
      <c r="F51" s="185" t="s">
        <v>7046</v>
      </c>
      <c r="G51" s="293"/>
      <c r="H51" s="122"/>
      <c r="I51" s="123"/>
      <c r="J51" s="160" t="s">
        <v>7047</v>
      </c>
      <c r="K51" s="160" t="s">
        <v>7048</v>
      </c>
      <c r="L51" s="160" t="s">
        <v>7049</v>
      </c>
      <c r="M51" s="160" t="s">
        <v>7050</v>
      </c>
      <c r="N51" s="294" t="s">
        <v>7051</v>
      </c>
      <c r="O51" s="102" t="s">
        <v>1043</v>
      </c>
      <c r="P51" s="163"/>
      <c r="Q51" s="163" t="str">
        <f t="shared" si="116"/>
        <v>Ch 3 Practice 4.1.4: creates problems(with reasonable answers) involving addition and/or subtraction of fractions.</v>
      </c>
      <c r="R51" s="162" t="s">
        <v>1812</v>
      </c>
      <c r="S51" s="163" t="s">
        <v>1041</v>
      </c>
      <c r="T51" s="163" t="s">
        <v>1042</v>
      </c>
      <c r="U51" s="163" t="s">
        <v>38</v>
      </c>
      <c r="V51" s="160" t="s">
        <v>6901</v>
      </c>
      <c r="W51" s="292">
        <v>9789814969420</v>
      </c>
      <c r="X51" s="163">
        <v>67</v>
      </c>
      <c r="Y51" s="160" t="s">
        <v>1814</v>
      </c>
      <c r="Z51" s="160" t="s">
        <v>6869</v>
      </c>
      <c r="AA51" s="160" t="s">
        <v>7025</v>
      </c>
      <c r="AB51" s="160" t="str">
        <f t="shared" si="1"/>
        <v>4.049 creates problems involving addition and/or subtraction of fractions. M4NS-IIh-88.1</v>
      </c>
      <c r="AC51" s="160" t="str">
        <f t="shared" ref="AC51:AD51" si="127">Y51</f>
        <v>1. Numbers and Number Sense</v>
      </c>
      <c r="AD51" s="160" t="str">
        <f t="shared" si="127"/>
        <v>G4.1.03 Multiplication / Division</v>
      </c>
      <c r="AE51" s="61" t="str">
        <f t="shared" si="3"/>
        <v>M4NS-IIh-88.1</v>
      </c>
      <c r="AF51" s="160" t="str">
        <f t="shared" ref="AF51:AG51" si="128">M51</f>
        <v>M4NS-IIh-88.1  creates problems(with reasonable answers) involving addition and/or subtraction of fractions.</v>
      </c>
      <c r="AG51" s="160" t="str">
        <f t="shared" si="128"/>
        <v>4.038 creates problems M4NS-IIh- 88.1</v>
      </c>
      <c r="AH51" s="285">
        <v>3</v>
      </c>
      <c r="AI51" s="285"/>
      <c r="AJ51" s="285"/>
      <c r="AK51" s="160" t="s">
        <v>5154</v>
      </c>
      <c r="AL51" s="160"/>
      <c r="AM51" s="160"/>
      <c r="AN51" s="160"/>
      <c r="AO51" s="172"/>
      <c r="AP51" s="102"/>
      <c r="AQ51" s="102"/>
      <c r="AR51" s="115" t="s">
        <v>6778</v>
      </c>
    </row>
    <row r="52" spans="1:44" ht="15.75" customHeight="1" outlineLevel="1" x14ac:dyDescent="0.2">
      <c r="A52" s="502" t="s">
        <v>7052</v>
      </c>
      <c r="B52" s="502" t="s">
        <v>7053</v>
      </c>
      <c r="C52" s="61" t="s">
        <v>7054</v>
      </c>
      <c r="D52" s="61" t="s">
        <v>7055</v>
      </c>
      <c r="E52" s="61" t="s">
        <v>7056</v>
      </c>
      <c r="F52" s="61" t="s">
        <v>7057</v>
      </c>
      <c r="G52" s="100">
        <v>1</v>
      </c>
      <c r="H52" s="100"/>
      <c r="I52" s="101"/>
      <c r="J52" s="61" t="s">
        <v>7058</v>
      </c>
      <c r="K52" s="61" t="s">
        <v>7059</v>
      </c>
      <c r="L52" s="61" t="s">
        <v>7060</v>
      </c>
      <c r="M52" s="61" t="s">
        <v>7061</v>
      </c>
      <c r="N52" s="280" t="s">
        <v>7062</v>
      </c>
      <c r="O52" s="102" t="s">
        <v>1043</v>
      </c>
      <c r="P52" s="102" t="s">
        <v>7063</v>
      </c>
      <c r="Q52" s="102" t="str">
        <f t="shared" si="116"/>
        <v>Ch 4 Practice 1.1.1: Writing mixed numbers</v>
      </c>
      <c r="R52" s="83" t="s">
        <v>1812</v>
      </c>
      <c r="S52" s="102" t="s">
        <v>1041</v>
      </c>
      <c r="T52" s="102" t="s">
        <v>1042</v>
      </c>
      <c r="U52" s="102" t="s">
        <v>38</v>
      </c>
      <c r="V52" s="61" t="s">
        <v>7064</v>
      </c>
      <c r="W52" s="291">
        <v>9789814969420</v>
      </c>
      <c r="X52" s="102">
        <v>59</v>
      </c>
      <c r="Y52" s="61" t="s">
        <v>1814</v>
      </c>
      <c r="Z52" s="61" t="s">
        <v>7065</v>
      </c>
      <c r="AA52" s="61" t="s">
        <v>7066</v>
      </c>
      <c r="AB52" s="61" t="str">
        <f t="shared" si="1"/>
        <v>4.050 To write the sum of a whole number and a proper fraction as a mixed number M4NS-IIe-80</v>
      </c>
      <c r="AC52" s="61" t="str">
        <f t="shared" ref="AC52:AD52" si="129">Y52</f>
        <v>1. Numbers and Number Sense</v>
      </c>
      <c r="AD52" s="61" t="str">
        <f t="shared" si="129"/>
        <v>G4.1.03 Fractions / Concepts</v>
      </c>
      <c r="AE52" s="61" t="str">
        <f t="shared" si="3"/>
        <v>M4NS-IIe-80</v>
      </c>
      <c r="AF52" s="61" t="str">
        <f t="shared" ref="AF52:AG52" si="130">M52</f>
        <v>M4NS-IIe-80: Changes improper fraction to mixed numbers and vice versa.</v>
      </c>
      <c r="AG52" s="61" t="str">
        <f t="shared" si="130"/>
        <v>4.031 Changes improper fraction to mixed numbers and vice versa M4NS-IIe-80</v>
      </c>
      <c r="AH52" s="175">
        <v>4</v>
      </c>
      <c r="AI52" s="41" t="s">
        <v>6159</v>
      </c>
      <c r="AJ52" s="41" t="s">
        <v>7067</v>
      </c>
      <c r="AK52" s="61"/>
      <c r="AL52" s="61"/>
      <c r="AM52" s="61"/>
      <c r="AN52" s="61"/>
      <c r="AO52" s="41"/>
      <c r="AP52" s="102" t="s">
        <v>1818</v>
      </c>
      <c r="AQ52" s="102" t="str">
        <f t="shared" ref="AQ52:AQ82" si="131">IF($AP52="Raw Manuscript created","Editor to review",IF($AP52="Manuscript reviewed by Editor","Author to revise",IF($AP52="Manuscript revised by Author","Editor to review",IF($AP52="Manuscript finalised by Editor","Evonne to PFP",IF($AP52="Manuscript approved by Evonne","Evelyn to upload to Learnosity",IF($AP52="Manuscript uploaded to Learnosity","Prepress to create Activity",IF($AP52="Ready practice on Learnosity","Prepress to create Activity",IF($AP52="Activity created","Editor to conduct Learnosity review",IF($AP52="Published","Completed","")))))))))</f>
        <v>Completed</v>
      </c>
      <c r="AR52" s="41"/>
    </row>
    <row r="53" spans="1:44" ht="15.75" customHeight="1" outlineLevel="1" x14ac:dyDescent="0.2">
      <c r="A53" s="487"/>
      <c r="B53" s="471"/>
      <c r="C53" s="61" t="s">
        <v>7068</v>
      </c>
      <c r="D53" s="61" t="s">
        <v>7069</v>
      </c>
      <c r="E53" s="61" t="s">
        <v>7070</v>
      </c>
      <c r="F53" s="61" t="s">
        <v>7071</v>
      </c>
      <c r="G53" s="100">
        <v>2</v>
      </c>
      <c r="H53" s="100"/>
      <c r="I53" s="101" t="s">
        <v>2214</v>
      </c>
      <c r="J53" s="61" t="s">
        <v>7072</v>
      </c>
      <c r="K53" s="61" t="s">
        <v>7059</v>
      </c>
      <c r="L53" s="61" t="s">
        <v>7060</v>
      </c>
      <c r="M53" s="61" t="s">
        <v>7061</v>
      </c>
      <c r="N53" s="280" t="s">
        <v>7062</v>
      </c>
      <c r="O53" s="102" t="s">
        <v>1043</v>
      </c>
      <c r="P53" s="102" t="s">
        <v>7073</v>
      </c>
      <c r="Q53" s="102" t="str">
        <f t="shared" si="116"/>
        <v>Ch 4 Practice 1.2.1: Reading mixed numbers on a number line</v>
      </c>
      <c r="R53" s="83" t="s">
        <v>1812</v>
      </c>
      <c r="S53" s="102" t="s">
        <v>1041</v>
      </c>
      <c r="T53" s="102" t="s">
        <v>1042</v>
      </c>
      <c r="U53" s="102" t="s">
        <v>38</v>
      </c>
      <c r="V53" s="61" t="s">
        <v>7064</v>
      </c>
      <c r="W53" s="291">
        <v>9789814969420</v>
      </c>
      <c r="X53" s="102">
        <v>59</v>
      </c>
      <c r="Y53" s="61" t="s">
        <v>1814</v>
      </c>
      <c r="Z53" s="61" t="s">
        <v>7065</v>
      </c>
      <c r="AA53" s="61" t="s">
        <v>7066</v>
      </c>
      <c r="AB53" s="61" t="str">
        <f t="shared" si="1"/>
        <v>4.051 To read and place mixed numbers on a number line M4NS-IIe-80</v>
      </c>
      <c r="AC53" s="61" t="str">
        <f t="shared" ref="AC53:AD53" si="132">Y53</f>
        <v>1. Numbers and Number Sense</v>
      </c>
      <c r="AD53" s="61" t="str">
        <f t="shared" si="132"/>
        <v>G4.1.03 Fractions / Concepts</v>
      </c>
      <c r="AE53" s="61" t="str">
        <f t="shared" si="3"/>
        <v>M4NS-IIe-80</v>
      </c>
      <c r="AF53" s="61" t="str">
        <f t="shared" ref="AF53:AG53" si="133">M53</f>
        <v>M4NS-IIe-80: Changes improper fraction to mixed numbers and vice versa.</v>
      </c>
      <c r="AG53" s="61" t="str">
        <f t="shared" si="133"/>
        <v>4.031 Changes improper fraction to mixed numbers and vice versa M4NS-IIe-80</v>
      </c>
      <c r="AH53" s="175">
        <v>4</v>
      </c>
      <c r="AI53" s="41" t="s">
        <v>6170</v>
      </c>
      <c r="AJ53" s="41" t="s">
        <v>7074</v>
      </c>
      <c r="AK53" s="61"/>
      <c r="AL53" s="61"/>
      <c r="AM53" s="61"/>
      <c r="AN53" s="61"/>
      <c r="AO53" s="41"/>
      <c r="AP53" s="102" t="s">
        <v>1818</v>
      </c>
      <c r="AQ53" s="102" t="str">
        <f t="shared" si="131"/>
        <v>Completed</v>
      </c>
      <c r="AR53" s="41"/>
    </row>
    <row r="54" spans="1:44" ht="15.75" customHeight="1" outlineLevel="1" x14ac:dyDescent="0.2">
      <c r="A54" s="487"/>
      <c r="B54" s="502" t="s">
        <v>7075</v>
      </c>
      <c r="C54" s="61" t="s">
        <v>7076</v>
      </c>
      <c r="D54" s="61" t="s">
        <v>7077</v>
      </c>
      <c r="E54" s="61" t="s">
        <v>7078</v>
      </c>
      <c r="F54" s="61" t="s">
        <v>7079</v>
      </c>
      <c r="G54" s="100">
        <v>3</v>
      </c>
      <c r="H54" s="100"/>
      <c r="I54" s="101"/>
      <c r="J54" s="61" t="s">
        <v>7080</v>
      </c>
      <c r="K54" s="61" t="s">
        <v>7059</v>
      </c>
      <c r="L54" s="61" t="s">
        <v>7060</v>
      </c>
      <c r="M54" s="61" t="s">
        <v>7061</v>
      </c>
      <c r="N54" s="280" t="s">
        <v>7062</v>
      </c>
      <c r="O54" s="102" t="s">
        <v>1043</v>
      </c>
      <c r="P54" s="102" t="s">
        <v>7081</v>
      </c>
      <c r="Q54" s="102" t="str">
        <f t="shared" si="116"/>
        <v>Ch 4 Practice 2.1.1: Writing improper fractions</v>
      </c>
      <c r="R54" s="83" t="s">
        <v>1812</v>
      </c>
      <c r="S54" s="102" t="s">
        <v>1041</v>
      </c>
      <c r="T54" s="102" t="s">
        <v>1042</v>
      </c>
      <c r="U54" s="102" t="s">
        <v>38</v>
      </c>
      <c r="V54" s="61" t="s">
        <v>7064</v>
      </c>
      <c r="W54" s="291">
        <v>9789814969420</v>
      </c>
      <c r="X54" s="102">
        <v>61</v>
      </c>
      <c r="Y54" s="61" t="s">
        <v>1814</v>
      </c>
      <c r="Z54" s="61" t="s">
        <v>7065</v>
      </c>
      <c r="AA54" s="61" t="s">
        <v>7082</v>
      </c>
      <c r="AB54" s="61" t="str">
        <f t="shared" si="1"/>
        <v>4.052 To write an improper fraction M4NS-IIe-80</v>
      </c>
      <c r="AC54" s="61" t="str">
        <f t="shared" ref="AC54:AD54" si="134">Y54</f>
        <v>1. Numbers and Number Sense</v>
      </c>
      <c r="AD54" s="61" t="str">
        <f t="shared" si="134"/>
        <v>G4.1.03 Fractions / Concepts</v>
      </c>
      <c r="AE54" s="61" t="str">
        <f t="shared" si="3"/>
        <v>M4NS-IIe-80</v>
      </c>
      <c r="AF54" s="61" t="str">
        <f t="shared" ref="AF54:AG54" si="135">M54</f>
        <v>M4NS-IIe-80: Changes improper fraction to mixed numbers and vice versa.</v>
      </c>
      <c r="AG54" s="61" t="str">
        <f t="shared" si="135"/>
        <v>4.031 Changes improper fraction to mixed numbers and vice versa M4NS-IIe-80</v>
      </c>
      <c r="AH54" s="175">
        <v>4</v>
      </c>
      <c r="AI54" s="41" t="s">
        <v>6181</v>
      </c>
      <c r="AJ54" s="41" t="s">
        <v>7083</v>
      </c>
      <c r="AK54" s="61"/>
      <c r="AL54" s="61"/>
      <c r="AM54" s="61"/>
      <c r="AN54" s="61"/>
      <c r="AO54" s="41"/>
      <c r="AP54" s="102" t="s">
        <v>1818</v>
      </c>
      <c r="AQ54" s="102" t="str">
        <f t="shared" si="131"/>
        <v>Completed</v>
      </c>
      <c r="AR54" s="41"/>
    </row>
    <row r="55" spans="1:44" ht="15.75" customHeight="1" outlineLevel="1" x14ac:dyDescent="0.2">
      <c r="A55" s="487"/>
      <c r="B55" s="487"/>
      <c r="C55" s="61"/>
      <c r="D55" s="61" t="s">
        <v>7084</v>
      </c>
      <c r="E55" s="61" t="s">
        <v>7085</v>
      </c>
      <c r="F55" s="61" t="s">
        <v>7086</v>
      </c>
      <c r="G55" s="100">
        <v>4</v>
      </c>
      <c r="H55" s="100"/>
      <c r="I55" s="101"/>
      <c r="J55" s="61" t="s">
        <v>7087</v>
      </c>
      <c r="K55" s="61" t="s">
        <v>7059</v>
      </c>
      <c r="L55" s="61" t="s">
        <v>7060</v>
      </c>
      <c r="M55" s="61" t="s">
        <v>7061</v>
      </c>
      <c r="N55" s="280" t="s">
        <v>7062</v>
      </c>
      <c r="O55" s="102" t="s">
        <v>1043</v>
      </c>
      <c r="P55" s="102" t="s">
        <v>7088</v>
      </c>
      <c r="Q55" s="102" t="str">
        <f t="shared" si="116"/>
        <v>Ch 4 Practice 2.1.2: Identifying whole numbers, proper fractions, improper fractions and mixed numbers</v>
      </c>
      <c r="R55" s="83" t="s">
        <v>1812</v>
      </c>
      <c r="S55" s="102" t="s">
        <v>1041</v>
      </c>
      <c r="T55" s="102" t="s">
        <v>1042</v>
      </c>
      <c r="U55" s="102" t="s">
        <v>38</v>
      </c>
      <c r="V55" s="61" t="s">
        <v>7064</v>
      </c>
      <c r="W55" s="291">
        <v>9789814969420</v>
      </c>
      <c r="X55" s="102">
        <v>61</v>
      </c>
      <c r="Y55" s="61" t="s">
        <v>1814</v>
      </c>
      <c r="Z55" s="61" t="s">
        <v>7065</v>
      </c>
      <c r="AA55" s="61" t="s">
        <v>7082</v>
      </c>
      <c r="AB55" s="61" t="str">
        <f t="shared" si="1"/>
        <v>4.053 To distinguish among whole numbers, proper fractions, improper fractions and mixed numbers M4NS-IIe-80</v>
      </c>
      <c r="AC55" s="61" t="str">
        <f t="shared" ref="AC55:AD55" si="136">Y55</f>
        <v>1. Numbers and Number Sense</v>
      </c>
      <c r="AD55" s="61" t="str">
        <f t="shared" si="136"/>
        <v>G4.1.03 Fractions / Concepts</v>
      </c>
      <c r="AE55" s="61" t="str">
        <f t="shared" si="3"/>
        <v>M4NS-IIe-80</v>
      </c>
      <c r="AF55" s="61" t="str">
        <f t="shared" ref="AF55:AG55" si="137">M55</f>
        <v>M4NS-IIe-80: Changes improper fraction to mixed numbers and vice versa.</v>
      </c>
      <c r="AG55" s="61" t="str">
        <f t="shared" si="137"/>
        <v>4.031 Changes improper fraction to mixed numbers and vice versa M4NS-IIe-80</v>
      </c>
      <c r="AH55" s="175">
        <v>4</v>
      </c>
      <c r="AI55" s="41" t="s">
        <v>7081</v>
      </c>
      <c r="AJ55" s="41" t="s">
        <v>7079</v>
      </c>
      <c r="AK55" s="61"/>
      <c r="AL55" s="61"/>
      <c r="AM55" s="61"/>
      <c r="AN55" s="61"/>
      <c r="AO55" s="41"/>
      <c r="AP55" s="102" t="s">
        <v>1818</v>
      </c>
      <c r="AQ55" s="102" t="str">
        <f t="shared" si="131"/>
        <v>Completed</v>
      </c>
      <c r="AR55" s="115" t="s">
        <v>7089</v>
      </c>
    </row>
    <row r="56" spans="1:44" ht="15.75" customHeight="1" outlineLevel="1" x14ac:dyDescent="0.2">
      <c r="A56" s="487"/>
      <c r="B56" s="487"/>
      <c r="C56" s="61" t="s">
        <v>7090</v>
      </c>
      <c r="D56" s="61" t="s">
        <v>7091</v>
      </c>
      <c r="E56" s="61" t="s">
        <v>7092</v>
      </c>
      <c r="F56" s="176" t="s">
        <v>7093</v>
      </c>
      <c r="G56" s="100">
        <v>5</v>
      </c>
      <c r="H56" s="100" t="s">
        <v>3817</v>
      </c>
      <c r="I56" s="101" t="s">
        <v>2311</v>
      </c>
      <c r="J56" s="61" t="s">
        <v>7094</v>
      </c>
      <c r="K56" s="61" t="s">
        <v>7059</v>
      </c>
      <c r="L56" s="61" t="s">
        <v>7060</v>
      </c>
      <c r="M56" s="61" t="s">
        <v>7061</v>
      </c>
      <c r="N56" s="280" t="s">
        <v>7062</v>
      </c>
      <c r="O56" s="102" t="s">
        <v>1043</v>
      </c>
      <c r="P56" s="102" t="s">
        <v>7095</v>
      </c>
      <c r="Q56" s="102" t="str">
        <f t="shared" si="116"/>
        <v>Ch 4 Practice 2.2.1: Expressing improper fractions as whole numbers or mixed numbers</v>
      </c>
      <c r="R56" s="83" t="s">
        <v>1812</v>
      </c>
      <c r="S56" s="102" t="s">
        <v>1041</v>
      </c>
      <c r="T56" s="102" t="s">
        <v>1042</v>
      </c>
      <c r="U56" s="102" t="s">
        <v>38</v>
      </c>
      <c r="V56" s="61" t="s">
        <v>7064</v>
      </c>
      <c r="W56" s="291">
        <v>9789814969420</v>
      </c>
      <c r="X56" s="102">
        <v>62</v>
      </c>
      <c r="Y56" s="61" t="s">
        <v>1814</v>
      </c>
      <c r="Z56" s="61" t="s">
        <v>7065</v>
      </c>
      <c r="AA56" s="61" t="s">
        <v>7082</v>
      </c>
      <c r="AB56" s="61" t="str">
        <f t="shared" si="1"/>
        <v>4.054 To write an improper fraction as a whole number or a mixed number M4NS-IIe-80</v>
      </c>
      <c r="AC56" s="61" t="str">
        <f t="shared" ref="AC56:AD56" si="138">Y56</f>
        <v>1. Numbers and Number Sense</v>
      </c>
      <c r="AD56" s="61" t="str">
        <f t="shared" si="138"/>
        <v>G4.1.03 Fractions / Concepts</v>
      </c>
      <c r="AE56" s="61" t="str">
        <f t="shared" si="3"/>
        <v>M4NS-IIe-80</v>
      </c>
      <c r="AF56" s="61" t="str">
        <f t="shared" ref="AF56:AG56" si="139">M56</f>
        <v>M4NS-IIe-80: Changes improper fraction to mixed numbers and vice versa.</v>
      </c>
      <c r="AG56" s="61" t="str">
        <f t="shared" si="139"/>
        <v>4.031 Changes improper fraction to mixed numbers and vice versa M4NS-IIe-80</v>
      </c>
      <c r="AH56" s="175">
        <v>4</v>
      </c>
      <c r="AI56" s="41" t="s">
        <v>6203</v>
      </c>
      <c r="AJ56" s="41" t="s">
        <v>7096</v>
      </c>
      <c r="AK56" s="61"/>
      <c r="AL56" s="61"/>
      <c r="AM56" s="61"/>
      <c r="AN56" s="61"/>
      <c r="AO56" s="41"/>
      <c r="AP56" s="102" t="s">
        <v>1818</v>
      </c>
      <c r="AQ56" s="102" t="str">
        <f t="shared" si="131"/>
        <v>Completed</v>
      </c>
      <c r="AR56" s="41"/>
    </row>
    <row r="57" spans="1:44" ht="15.75" customHeight="1" outlineLevel="1" x14ac:dyDescent="0.2">
      <c r="A57" s="487"/>
      <c r="B57" s="487"/>
      <c r="C57" s="61" t="s">
        <v>7097</v>
      </c>
      <c r="D57" s="61" t="s">
        <v>7098</v>
      </c>
      <c r="E57" s="61" t="s">
        <v>7099</v>
      </c>
      <c r="F57" s="176" t="s">
        <v>7100</v>
      </c>
      <c r="G57" s="100">
        <v>6</v>
      </c>
      <c r="H57" s="100"/>
      <c r="I57" s="101" t="s">
        <v>3708</v>
      </c>
      <c r="J57" s="61" t="s">
        <v>7101</v>
      </c>
      <c r="K57" s="61" t="s">
        <v>7059</v>
      </c>
      <c r="L57" s="61" t="s">
        <v>7060</v>
      </c>
      <c r="M57" s="61" t="s">
        <v>7061</v>
      </c>
      <c r="N57" s="280" t="s">
        <v>7062</v>
      </c>
      <c r="O57" s="102" t="s">
        <v>1043</v>
      </c>
      <c r="P57" s="102" t="s">
        <v>7102</v>
      </c>
      <c r="Q57" s="102" t="str">
        <f t="shared" si="116"/>
        <v>Ch 4 Practice 2.3.1: Expressing mixed numbers as improper fractions</v>
      </c>
      <c r="R57" s="83" t="s">
        <v>1812</v>
      </c>
      <c r="S57" s="102" t="s">
        <v>1041</v>
      </c>
      <c r="T57" s="102" t="s">
        <v>1042</v>
      </c>
      <c r="U57" s="102" t="s">
        <v>38</v>
      </c>
      <c r="V57" s="61" t="s">
        <v>7064</v>
      </c>
      <c r="W57" s="291">
        <v>9789814969420</v>
      </c>
      <c r="X57" s="102">
        <v>63</v>
      </c>
      <c r="Y57" s="61" t="s">
        <v>1814</v>
      </c>
      <c r="Z57" s="61" t="s">
        <v>7065</v>
      </c>
      <c r="AA57" s="61" t="s">
        <v>7082</v>
      </c>
      <c r="AB57" s="61" t="str">
        <f t="shared" si="1"/>
        <v>4.055 To write a whole number or a mixed number as an improper fraction M4NS-IIe-80</v>
      </c>
      <c r="AC57" s="61" t="str">
        <f t="shared" ref="AC57:AD57" si="140">Y57</f>
        <v>1. Numbers and Number Sense</v>
      </c>
      <c r="AD57" s="61" t="str">
        <f t="shared" si="140"/>
        <v>G4.1.03 Fractions / Concepts</v>
      </c>
      <c r="AE57" s="61" t="str">
        <f t="shared" si="3"/>
        <v>M4NS-IIe-80</v>
      </c>
      <c r="AF57" s="61" t="str">
        <f t="shared" ref="AF57:AG57" si="141">M57</f>
        <v>M4NS-IIe-80: Changes improper fraction to mixed numbers and vice versa.</v>
      </c>
      <c r="AG57" s="61" t="str">
        <f t="shared" si="141"/>
        <v>4.031 Changes improper fraction to mixed numbers and vice versa M4NS-IIe-80</v>
      </c>
      <c r="AH57" s="175">
        <v>4</v>
      </c>
      <c r="AI57" s="41" t="s">
        <v>6203</v>
      </c>
      <c r="AJ57" s="41" t="s">
        <v>7096</v>
      </c>
      <c r="AK57" s="61"/>
      <c r="AL57" s="61"/>
      <c r="AM57" s="61"/>
      <c r="AN57" s="61"/>
      <c r="AO57" s="41"/>
      <c r="AP57" s="102" t="s">
        <v>1818</v>
      </c>
      <c r="AQ57" s="102" t="str">
        <f t="shared" si="131"/>
        <v>Completed</v>
      </c>
      <c r="AR57" s="41"/>
    </row>
    <row r="58" spans="1:44" ht="15.75" customHeight="1" outlineLevel="1" x14ac:dyDescent="0.2">
      <c r="A58" s="487"/>
      <c r="B58" s="487"/>
      <c r="C58" s="61" t="s">
        <v>7103</v>
      </c>
      <c r="D58" s="61" t="s">
        <v>7104</v>
      </c>
      <c r="E58" s="61" t="s">
        <v>7105</v>
      </c>
      <c r="F58" s="176" t="s">
        <v>7106</v>
      </c>
      <c r="G58" s="100">
        <v>7</v>
      </c>
      <c r="H58" s="100"/>
      <c r="I58" s="101"/>
      <c r="J58" s="61" t="s">
        <v>7107</v>
      </c>
      <c r="K58" s="61" t="s">
        <v>7059</v>
      </c>
      <c r="L58" s="61" t="s">
        <v>7060</v>
      </c>
      <c r="M58" s="61" t="s">
        <v>7061</v>
      </c>
      <c r="N58" s="280" t="s">
        <v>7062</v>
      </c>
      <c r="O58" s="102" t="s">
        <v>1043</v>
      </c>
      <c r="P58" s="102" t="s">
        <v>7108</v>
      </c>
      <c r="Q58" s="102" t="str">
        <f t="shared" si="116"/>
        <v>Ch 4 Practice 2.4.1: Expressing a mixed number as another mixed number</v>
      </c>
      <c r="R58" s="83" t="s">
        <v>1812</v>
      </c>
      <c r="S58" s="102" t="s">
        <v>1041</v>
      </c>
      <c r="T58" s="102" t="s">
        <v>1042</v>
      </c>
      <c r="U58" s="102" t="s">
        <v>38</v>
      </c>
      <c r="V58" s="61" t="s">
        <v>7064</v>
      </c>
      <c r="W58" s="291">
        <v>9789814969420</v>
      </c>
      <c r="X58" s="102">
        <v>64</v>
      </c>
      <c r="Y58" s="61" t="s">
        <v>1814</v>
      </c>
      <c r="Z58" s="61" t="s">
        <v>7065</v>
      </c>
      <c r="AA58" s="61" t="s">
        <v>7082</v>
      </c>
      <c r="AB58" s="61" t="str">
        <f t="shared" si="1"/>
        <v>4.056 To write a mixed number as another mixed number with an improper fraction M4NS-IIe-80</v>
      </c>
      <c r="AC58" s="61" t="str">
        <f t="shared" ref="AC58:AD58" si="142">Y58</f>
        <v>1. Numbers and Number Sense</v>
      </c>
      <c r="AD58" s="61" t="str">
        <f t="shared" si="142"/>
        <v>G4.1.03 Fractions / Concepts</v>
      </c>
      <c r="AE58" s="61" t="str">
        <f t="shared" si="3"/>
        <v>M4NS-IIe-80</v>
      </c>
      <c r="AF58" s="61" t="str">
        <f t="shared" ref="AF58:AG58" si="143">M58</f>
        <v>M4NS-IIe-80: Changes improper fraction to mixed numbers and vice versa.</v>
      </c>
      <c r="AG58" s="61" t="str">
        <f t="shared" si="143"/>
        <v>4.031 Changes improper fraction to mixed numbers and vice versa M4NS-IIe-80</v>
      </c>
      <c r="AH58" s="175">
        <v>4</v>
      </c>
      <c r="AI58" s="113" t="s">
        <v>7102</v>
      </c>
      <c r="AJ58" s="113" t="s">
        <v>7100</v>
      </c>
      <c r="AK58" s="61"/>
      <c r="AL58" s="61"/>
      <c r="AM58" s="61"/>
      <c r="AN58" s="61"/>
      <c r="AO58" s="41"/>
      <c r="AP58" s="102" t="s">
        <v>1818</v>
      </c>
      <c r="AQ58" s="102" t="str">
        <f t="shared" si="131"/>
        <v>Completed</v>
      </c>
      <c r="AR58" s="41"/>
    </row>
    <row r="59" spans="1:44" ht="15.75" customHeight="1" outlineLevel="1" x14ac:dyDescent="0.2">
      <c r="A59" s="487"/>
      <c r="B59" s="471"/>
      <c r="C59" s="61" t="s">
        <v>7109</v>
      </c>
      <c r="D59" s="61" t="s">
        <v>7110</v>
      </c>
      <c r="E59" s="61" t="s">
        <v>7111</v>
      </c>
      <c r="F59" s="176" t="s">
        <v>7112</v>
      </c>
      <c r="G59" s="100">
        <v>8</v>
      </c>
      <c r="H59" s="100"/>
      <c r="I59" s="101" t="s">
        <v>2311</v>
      </c>
      <c r="J59" s="61" t="s">
        <v>7113</v>
      </c>
      <c r="K59" s="61" t="s">
        <v>7059</v>
      </c>
      <c r="L59" s="61" t="s">
        <v>7060</v>
      </c>
      <c r="M59" s="61" t="s">
        <v>7061</v>
      </c>
      <c r="N59" s="280" t="s">
        <v>7062</v>
      </c>
      <c r="O59" s="102" t="s">
        <v>1043</v>
      </c>
      <c r="P59" s="102" t="s">
        <v>7114</v>
      </c>
      <c r="Q59" s="102" t="str">
        <f t="shared" si="116"/>
        <v>Ch 4 Practice 2.5.1: Expressing a mixed number as another mixed number in its simplest form</v>
      </c>
      <c r="R59" s="83" t="s">
        <v>1812</v>
      </c>
      <c r="S59" s="102" t="s">
        <v>1041</v>
      </c>
      <c r="T59" s="102" t="s">
        <v>1042</v>
      </c>
      <c r="U59" s="102" t="s">
        <v>38</v>
      </c>
      <c r="V59" s="61" t="s">
        <v>7064</v>
      </c>
      <c r="W59" s="291">
        <v>9789814969420</v>
      </c>
      <c r="X59" s="102">
        <v>64</v>
      </c>
      <c r="Y59" s="61" t="s">
        <v>1814</v>
      </c>
      <c r="Z59" s="61" t="s">
        <v>7065</v>
      </c>
      <c r="AA59" s="61" t="s">
        <v>7082</v>
      </c>
      <c r="AB59" s="61" t="str">
        <f t="shared" si="1"/>
        <v>4.057 To express a mixed number with an improper fraction in its simplest form M4NS-IIe-80</v>
      </c>
      <c r="AC59" s="61" t="str">
        <f t="shared" ref="AC59:AD59" si="144">Y59</f>
        <v>1. Numbers and Number Sense</v>
      </c>
      <c r="AD59" s="61" t="str">
        <f t="shared" si="144"/>
        <v>G4.1.03 Fractions / Concepts</v>
      </c>
      <c r="AE59" s="61" t="str">
        <f t="shared" si="3"/>
        <v>M4NS-IIe-80</v>
      </c>
      <c r="AF59" s="61" t="str">
        <f t="shared" ref="AF59:AG59" si="145">M59</f>
        <v>M4NS-IIe-80: Changes improper fraction to mixed numbers and vice versa.</v>
      </c>
      <c r="AG59" s="61" t="str">
        <f t="shared" si="145"/>
        <v>4.031 Changes improper fraction to mixed numbers and vice versa M4NS-IIe-80</v>
      </c>
      <c r="AH59" s="175">
        <v>4</v>
      </c>
      <c r="AI59" s="113" t="s">
        <v>7108</v>
      </c>
      <c r="AJ59" s="113" t="s">
        <v>7106</v>
      </c>
      <c r="AK59" s="61"/>
      <c r="AL59" s="61"/>
      <c r="AM59" s="61"/>
      <c r="AN59" s="61"/>
      <c r="AO59" s="41"/>
      <c r="AP59" s="102" t="s">
        <v>1818</v>
      </c>
      <c r="AQ59" s="102" t="str">
        <f t="shared" si="131"/>
        <v>Completed</v>
      </c>
      <c r="AR59" s="41"/>
    </row>
    <row r="60" spans="1:44" ht="15.75" customHeight="1" outlineLevel="1" x14ac:dyDescent="0.2">
      <c r="A60" s="487"/>
      <c r="B60" s="502" t="s">
        <v>7115</v>
      </c>
      <c r="C60" s="61" t="s">
        <v>7116</v>
      </c>
      <c r="D60" s="61" t="s">
        <v>1113</v>
      </c>
      <c r="E60" s="61" t="s">
        <v>7117</v>
      </c>
      <c r="F60" s="176" t="s">
        <v>7118</v>
      </c>
      <c r="G60" s="501">
        <v>9</v>
      </c>
      <c r="H60" s="100" t="s">
        <v>7119</v>
      </c>
      <c r="I60" s="101"/>
      <c r="J60" s="61" t="s">
        <v>7120</v>
      </c>
      <c r="K60" s="61" t="s">
        <v>6231</v>
      </c>
      <c r="L60" s="61" t="s">
        <v>6232</v>
      </c>
      <c r="M60" s="61" t="s">
        <v>6233</v>
      </c>
      <c r="N60" s="280" t="s">
        <v>6234</v>
      </c>
      <c r="O60" s="102" t="s">
        <v>1043</v>
      </c>
      <c r="P60" s="102" t="s">
        <v>7121</v>
      </c>
      <c r="Q60" s="102" t="str">
        <f t="shared" si="116"/>
        <v>Ch 4 Practice 3.1.1: Adding two like fractions</v>
      </c>
      <c r="R60" s="83" t="s">
        <v>1812</v>
      </c>
      <c r="S60" s="102" t="s">
        <v>1041</v>
      </c>
      <c r="T60" s="102" t="s">
        <v>1042</v>
      </c>
      <c r="U60" s="102" t="s">
        <v>38</v>
      </c>
      <c r="V60" s="61" t="s">
        <v>7064</v>
      </c>
      <c r="W60" s="291">
        <v>9789814969420</v>
      </c>
      <c r="X60" s="102">
        <v>66</v>
      </c>
      <c r="Y60" s="61" t="s">
        <v>1814</v>
      </c>
      <c r="Z60" s="61" t="s">
        <v>7122</v>
      </c>
      <c r="AA60" s="61" t="s">
        <v>7123</v>
      </c>
      <c r="AB60" s="61" t="str">
        <f t="shared" si="1"/>
        <v>4.058 To add two like fractions with a sum more than 1 whole M4NS-IIg-83</v>
      </c>
      <c r="AC60" s="61" t="str">
        <f t="shared" ref="AC60:AD60" si="146">Y60</f>
        <v>1. Numbers and Number Sense</v>
      </c>
      <c r="AD60" s="61" t="str">
        <f t="shared" si="146"/>
        <v>G4.1.04 Fractions / Arithmetic Operations</v>
      </c>
      <c r="AE60" s="61" t="str">
        <f t="shared" si="3"/>
        <v>M4NS-IIg-83</v>
      </c>
      <c r="AF60" s="61" t="str">
        <f t="shared" ref="AF60:AG60" si="147">M60</f>
        <v>M4NS-IIg-83: Performs addition and subtraction of similar and dissimilar fractions.</v>
      </c>
      <c r="AG60" s="61" t="str">
        <f t="shared" si="147"/>
        <v>4.036 Performs addition and subtraction of similar and dissimilar fractions M4NS-IIg-83</v>
      </c>
      <c r="AH60" s="175">
        <v>4</v>
      </c>
      <c r="AI60" s="113" t="s">
        <v>6224</v>
      </c>
      <c r="AJ60" s="113" t="s">
        <v>7124</v>
      </c>
      <c r="AK60" s="61"/>
      <c r="AL60" s="61"/>
      <c r="AM60" s="61"/>
      <c r="AN60" s="61"/>
      <c r="AO60" s="41"/>
      <c r="AP60" s="102" t="s">
        <v>1818</v>
      </c>
      <c r="AQ60" s="102" t="str">
        <f t="shared" si="131"/>
        <v>Completed</v>
      </c>
      <c r="AR60" s="41"/>
    </row>
    <row r="61" spans="1:44" ht="15.75" customHeight="1" outlineLevel="1" x14ac:dyDescent="0.2">
      <c r="A61" s="487"/>
      <c r="B61" s="487"/>
      <c r="C61" s="61"/>
      <c r="D61" s="61" t="s">
        <v>1119</v>
      </c>
      <c r="E61" s="61" t="s">
        <v>7125</v>
      </c>
      <c r="F61" s="176" t="s">
        <v>7126</v>
      </c>
      <c r="G61" s="487"/>
      <c r="H61" s="100" t="s">
        <v>3888</v>
      </c>
      <c r="I61" s="101"/>
      <c r="J61" s="61" t="s">
        <v>7127</v>
      </c>
      <c r="K61" s="61" t="s">
        <v>6231</v>
      </c>
      <c r="L61" s="61" t="s">
        <v>6232</v>
      </c>
      <c r="M61" s="61" t="s">
        <v>6233</v>
      </c>
      <c r="N61" s="280" t="s">
        <v>6234</v>
      </c>
      <c r="O61" s="102" t="s">
        <v>1043</v>
      </c>
      <c r="P61" s="102" t="s">
        <v>7128</v>
      </c>
      <c r="Q61" s="102" t="str">
        <f t="shared" si="116"/>
        <v>Ch 4 Practice 3.1.2: Adding two related fractions</v>
      </c>
      <c r="R61" s="83" t="s">
        <v>1812</v>
      </c>
      <c r="S61" s="102" t="s">
        <v>1041</v>
      </c>
      <c r="T61" s="102" t="s">
        <v>1042</v>
      </c>
      <c r="U61" s="102" t="s">
        <v>38</v>
      </c>
      <c r="V61" s="61" t="s">
        <v>7064</v>
      </c>
      <c r="W61" s="291">
        <v>9789814969420</v>
      </c>
      <c r="X61" s="102">
        <v>66</v>
      </c>
      <c r="Y61" s="61" t="s">
        <v>1814</v>
      </c>
      <c r="Z61" s="61" t="s">
        <v>7122</v>
      </c>
      <c r="AA61" s="61" t="s">
        <v>7123</v>
      </c>
      <c r="AB61" s="61" t="str">
        <f t="shared" si="1"/>
        <v>4.059 To add two related fractions with a sum more than 1 whole M4NS-IIg-83</v>
      </c>
      <c r="AC61" s="61" t="str">
        <f t="shared" ref="AC61:AD61" si="148">Y61</f>
        <v>1. Numbers and Number Sense</v>
      </c>
      <c r="AD61" s="61" t="str">
        <f t="shared" si="148"/>
        <v>G4.1.04 Fractions / Arithmetic Operations</v>
      </c>
      <c r="AE61" s="61" t="str">
        <f t="shared" si="3"/>
        <v>M4NS-IIg-83</v>
      </c>
      <c r="AF61" s="61" t="str">
        <f t="shared" ref="AF61:AG61" si="149">M61</f>
        <v>M4NS-IIg-83: Performs addition and subtraction of similar and dissimilar fractions.</v>
      </c>
      <c r="AG61" s="61" t="str">
        <f t="shared" si="149"/>
        <v>4.036 Performs addition and subtraction of similar and dissimilar fractions M4NS-IIg-83</v>
      </c>
      <c r="AH61" s="175">
        <v>4</v>
      </c>
      <c r="AI61" s="113" t="s">
        <v>6235</v>
      </c>
      <c r="AJ61" s="113" t="s">
        <v>7129</v>
      </c>
      <c r="AK61" s="61"/>
      <c r="AL61" s="61"/>
      <c r="AM61" s="61"/>
      <c r="AN61" s="61"/>
      <c r="AO61" s="41"/>
      <c r="AP61" s="102" t="s">
        <v>1818</v>
      </c>
      <c r="AQ61" s="102" t="str">
        <f t="shared" si="131"/>
        <v>Completed</v>
      </c>
      <c r="AR61" s="41"/>
    </row>
    <row r="62" spans="1:44" ht="15.75" customHeight="1" outlineLevel="1" x14ac:dyDescent="0.2">
      <c r="A62" s="487"/>
      <c r="B62" s="487"/>
      <c r="C62" s="61" t="s">
        <v>7130</v>
      </c>
      <c r="D62" s="61" t="s">
        <v>1123</v>
      </c>
      <c r="E62" s="61" t="s">
        <v>7131</v>
      </c>
      <c r="F62" s="176" t="s">
        <v>7132</v>
      </c>
      <c r="G62" s="487"/>
      <c r="H62" s="100"/>
      <c r="I62" s="101" t="s">
        <v>4684</v>
      </c>
      <c r="J62" s="61" t="s">
        <v>7133</v>
      </c>
      <c r="K62" s="61" t="s">
        <v>6231</v>
      </c>
      <c r="L62" s="61" t="s">
        <v>6232</v>
      </c>
      <c r="M62" s="61" t="s">
        <v>6233</v>
      </c>
      <c r="N62" s="280" t="s">
        <v>6234</v>
      </c>
      <c r="O62" s="102" t="s">
        <v>1043</v>
      </c>
      <c r="P62" s="102" t="s">
        <v>7134</v>
      </c>
      <c r="Q62" s="102" t="str">
        <f t="shared" si="116"/>
        <v>Ch 4 Practice 3.2.1: Adding three like fractions</v>
      </c>
      <c r="R62" s="83" t="s">
        <v>1812</v>
      </c>
      <c r="S62" s="102" t="s">
        <v>1041</v>
      </c>
      <c r="T62" s="102" t="s">
        <v>1042</v>
      </c>
      <c r="U62" s="102" t="s">
        <v>38</v>
      </c>
      <c r="V62" s="61" t="s">
        <v>7064</v>
      </c>
      <c r="W62" s="291">
        <v>9789814969420</v>
      </c>
      <c r="X62" s="102">
        <v>67</v>
      </c>
      <c r="Y62" s="61" t="s">
        <v>1814</v>
      </c>
      <c r="Z62" s="61" t="s">
        <v>7122</v>
      </c>
      <c r="AA62" s="61" t="s">
        <v>7123</v>
      </c>
      <c r="AB62" s="61" t="str">
        <f t="shared" si="1"/>
        <v>4.060 To add three like fractions with a sum more than 1 whole M4NS-IIg-83</v>
      </c>
      <c r="AC62" s="61" t="str">
        <f t="shared" ref="AC62:AD62" si="150">Y62</f>
        <v>1. Numbers and Number Sense</v>
      </c>
      <c r="AD62" s="61" t="str">
        <f t="shared" si="150"/>
        <v>G4.1.04 Fractions / Arithmetic Operations</v>
      </c>
      <c r="AE62" s="61" t="str">
        <f t="shared" si="3"/>
        <v>M4NS-IIg-83</v>
      </c>
      <c r="AF62" s="61" t="str">
        <f t="shared" ref="AF62:AG62" si="151">M62</f>
        <v>M4NS-IIg-83: Performs addition and subtraction of similar and dissimilar fractions.</v>
      </c>
      <c r="AG62" s="61" t="str">
        <f t="shared" si="151"/>
        <v>4.036 Performs addition and subtraction of similar and dissimilar fractions M4NS-IIg-83</v>
      </c>
      <c r="AH62" s="175">
        <v>4</v>
      </c>
      <c r="AI62" s="113" t="s">
        <v>6224</v>
      </c>
      <c r="AJ62" s="113" t="s">
        <v>7124</v>
      </c>
      <c r="AK62" s="61"/>
      <c r="AL62" s="61"/>
      <c r="AM62" s="61"/>
      <c r="AN62" s="61"/>
      <c r="AO62" s="41"/>
      <c r="AP62" s="102" t="s">
        <v>1818</v>
      </c>
      <c r="AQ62" s="102" t="str">
        <f t="shared" si="131"/>
        <v>Completed</v>
      </c>
      <c r="AR62" s="41"/>
    </row>
    <row r="63" spans="1:44" ht="15.75" customHeight="1" outlineLevel="1" x14ac:dyDescent="0.2">
      <c r="A63" s="487"/>
      <c r="B63" s="487"/>
      <c r="C63" s="61"/>
      <c r="D63" s="61" t="s">
        <v>1126</v>
      </c>
      <c r="E63" s="61" t="s">
        <v>7135</v>
      </c>
      <c r="F63" s="176" t="s">
        <v>7136</v>
      </c>
      <c r="G63" s="471"/>
      <c r="H63" s="100" t="s">
        <v>3954</v>
      </c>
      <c r="I63" s="101"/>
      <c r="J63" s="61" t="s">
        <v>7137</v>
      </c>
      <c r="K63" s="61" t="s">
        <v>6231</v>
      </c>
      <c r="L63" s="61" t="s">
        <v>6232</v>
      </c>
      <c r="M63" s="61" t="s">
        <v>6233</v>
      </c>
      <c r="N63" s="280" t="s">
        <v>6234</v>
      </c>
      <c r="O63" s="102" t="s">
        <v>1043</v>
      </c>
      <c r="P63" s="102" t="s">
        <v>7138</v>
      </c>
      <c r="Q63" s="102" t="str">
        <f t="shared" si="116"/>
        <v>Ch 4 Practice 3.2.2: Adding three related fractions</v>
      </c>
      <c r="R63" s="83" t="s">
        <v>1812</v>
      </c>
      <c r="S63" s="102" t="s">
        <v>1041</v>
      </c>
      <c r="T63" s="102" t="s">
        <v>1042</v>
      </c>
      <c r="U63" s="102" t="s">
        <v>38</v>
      </c>
      <c r="V63" s="61" t="s">
        <v>7064</v>
      </c>
      <c r="W63" s="291">
        <v>9789814969420</v>
      </c>
      <c r="X63" s="102">
        <v>67</v>
      </c>
      <c r="Y63" s="61" t="s">
        <v>1814</v>
      </c>
      <c r="Z63" s="61" t="s">
        <v>7122</v>
      </c>
      <c r="AA63" s="61" t="s">
        <v>7123</v>
      </c>
      <c r="AB63" s="61" t="str">
        <f t="shared" si="1"/>
        <v>4.061 To add three related fractions with a sum more than 1 whole M4NS-IIg-83</v>
      </c>
      <c r="AC63" s="61" t="str">
        <f t="shared" ref="AC63:AD63" si="152">Y63</f>
        <v>1. Numbers and Number Sense</v>
      </c>
      <c r="AD63" s="61" t="str">
        <f t="shared" si="152"/>
        <v>G4.1.04 Fractions / Arithmetic Operations</v>
      </c>
      <c r="AE63" s="61" t="str">
        <f t="shared" si="3"/>
        <v>M4NS-IIg-83</v>
      </c>
      <c r="AF63" s="61" t="str">
        <f t="shared" ref="AF63:AG63" si="153">M63</f>
        <v>M4NS-IIg-83: Performs addition and subtraction of similar and dissimilar fractions.</v>
      </c>
      <c r="AG63" s="61" t="str">
        <f t="shared" si="153"/>
        <v>4.036 Performs addition and subtraction of similar and dissimilar fractions M4NS-IIg-83</v>
      </c>
      <c r="AH63" s="175">
        <v>4</v>
      </c>
      <c r="AI63" s="113" t="s">
        <v>6235</v>
      </c>
      <c r="AJ63" s="113" t="s">
        <v>7129</v>
      </c>
      <c r="AK63" s="61"/>
      <c r="AL63" s="61"/>
      <c r="AM63" s="61"/>
      <c r="AN63" s="61"/>
      <c r="AO63" s="41"/>
      <c r="AP63" s="102" t="s">
        <v>1818</v>
      </c>
      <c r="AQ63" s="102" t="str">
        <f t="shared" si="131"/>
        <v>Completed</v>
      </c>
      <c r="AR63" s="41"/>
    </row>
    <row r="64" spans="1:44" ht="15.75" customHeight="1" outlineLevel="1" x14ac:dyDescent="0.2">
      <c r="A64" s="487"/>
      <c r="B64" s="471"/>
      <c r="C64" s="61" t="s">
        <v>402</v>
      </c>
      <c r="D64" s="61" t="s">
        <v>1130</v>
      </c>
      <c r="E64" s="61" t="s">
        <v>404</v>
      </c>
      <c r="F64" s="176" t="s">
        <v>7139</v>
      </c>
      <c r="G64" s="100">
        <v>10</v>
      </c>
      <c r="H64" s="100"/>
      <c r="I64" s="101"/>
      <c r="J64" s="61" t="s">
        <v>7140</v>
      </c>
      <c r="K64" s="61" t="s">
        <v>6255</v>
      </c>
      <c r="L64" s="61" t="s">
        <v>6256</v>
      </c>
      <c r="M64" s="61" t="s">
        <v>6257</v>
      </c>
      <c r="N64" s="280" t="s">
        <v>6258</v>
      </c>
      <c r="O64" s="102" t="s">
        <v>1043</v>
      </c>
      <c r="P64" s="102" t="s">
        <v>7141</v>
      </c>
      <c r="Q64" s="102" t="str">
        <f t="shared" si="116"/>
        <v>Ch 4 Practice 3.3.1: Solving word problems</v>
      </c>
      <c r="R64" s="83" t="s">
        <v>1812</v>
      </c>
      <c r="S64" s="102" t="s">
        <v>1041</v>
      </c>
      <c r="T64" s="102" t="s">
        <v>1042</v>
      </c>
      <c r="U64" s="102" t="s">
        <v>38</v>
      </c>
      <c r="V64" s="61" t="s">
        <v>7064</v>
      </c>
      <c r="W64" s="291">
        <v>9789814969420</v>
      </c>
      <c r="X64" s="102">
        <v>68</v>
      </c>
      <c r="Y64" s="61" t="s">
        <v>1814</v>
      </c>
      <c r="Z64" s="61" t="s">
        <v>7122</v>
      </c>
      <c r="AA64" s="61" t="s">
        <v>7123</v>
      </c>
      <c r="AB64" s="61" t="str">
        <f t="shared" si="1"/>
        <v>4.062 To solve 1-step word problems involving fractions M4NS-IIh-87.1</v>
      </c>
      <c r="AC64" s="61" t="str">
        <f t="shared" ref="AC64:AD64" si="154">Y64</f>
        <v>1. Numbers and Number Sense</v>
      </c>
      <c r="AD64" s="61" t="str">
        <f t="shared" si="154"/>
        <v>G4.1.04 Fractions / Arithmetic Operations</v>
      </c>
      <c r="AE64" s="61" t="str">
        <f t="shared" si="3"/>
        <v>M4NS-IIh-87.1</v>
      </c>
      <c r="AF64" s="61" t="str">
        <f t="shared" ref="AF64:AG64" si="155">M64</f>
        <v>M4NS-IIh-87.1: Solves routine and non-routine problems involving addition and/or subtraction of fractions using appropriate problem solving strategies and tools.</v>
      </c>
      <c r="AG64" s="61" t="str">
        <f t="shared" si="155"/>
        <v>4.037 Solves routine and non-routine problems involving addition and/or subtraction of fractions M4NS-IIh-87.1</v>
      </c>
      <c r="AH64" s="175">
        <v>4</v>
      </c>
      <c r="AI64" s="113" t="s">
        <v>7138</v>
      </c>
      <c r="AJ64" s="113" t="s">
        <v>7136</v>
      </c>
      <c r="AK64" s="61"/>
      <c r="AL64" s="61"/>
      <c r="AM64" s="61"/>
      <c r="AN64" s="61"/>
      <c r="AO64" s="41"/>
      <c r="AP64" s="102" t="s">
        <v>1818</v>
      </c>
      <c r="AQ64" s="102" t="str">
        <f t="shared" si="131"/>
        <v>Completed</v>
      </c>
      <c r="AR64" s="41"/>
    </row>
    <row r="65" spans="1:44" ht="15.75" customHeight="1" outlineLevel="1" x14ac:dyDescent="0.2">
      <c r="A65" s="487"/>
      <c r="B65" s="502" t="s">
        <v>7142</v>
      </c>
      <c r="C65" s="61" t="s">
        <v>7143</v>
      </c>
      <c r="D65" s="61" t="s">
        <v>1137</v>
      </c>
      <c r="E65" s="61" t="s">
        <v>7144</v>
      </c>
      <c r="F65" s="176" t="s">
        <v>7145</v>
      </c>
      <c r="G65" s="501">
        <v>11</v>
      </c>
      <c r="H65" s="100"/>
      <c r="I65" s="101"/>
      <c r="J65" s="61" t="s">
        <v>7146</v>
      </c>
      <c r="K65" s="61" t="s">
        <v>7147</v>
      </c>
      <c r="L65" s="61" t="s">
        <v>7148</v>
      </c>
      <c r="M65" s="61" t="s">
        <v>7149</v>
      </c>
      <c r="N65" s="188" t="s">
        <v>7150</v>
      </c>
      <c r="O65" s="102" t="s">
        <v>1043</v>
      </c>
      <c r="P65" s="102" t="s">
        <v>7151</v>
      </c>
      <c r="Q65" s="102" t="str">
        <f t="shared" si="116"/>
        <v>Ch 4 Practice 4.1.1: Subtracting a fraction from a whole number</v>
      </c>
      <c r="R65" s="83" t="s">
        <v>1812</v>
      </c>
      <c r="S65" s="102" t="s">
        <v>1041</v>
      </c>
      <c r="T65" s="102" t="s">
        <v>1042</v>
      </c>
      <c r="U65" s="102" t="s">
        <v>38</v>
      </c>
      <c r="V65" s="61" t="s">
        <v>7064</v>
      </c>
      <c r="W65" s="291">
        <v>9789814969420</v>
      </c>
      <c r="X65" s="102">
        <v>69</v>
      </c>
      <c r="Y65" s="61" t="s">
        <v>1814</v>
      </c>
      <c r="Z65" s="61" t="s">
        <v>7122</v>
      </c>
      <c r="AA65" s="61" t="s">
        <v>7152</v>
      </c>
      <c r="AB65" s="61" t="str">
        <f t="shared" si="1"/>
        <v>4.063 To subtract a fraction from a whole number M4NS-Iif-82.2/M4NS-IIg-83</v>
      </c>
      <c r="AC65" s="61" t="str">
        <f t="shared" ref="AC65:AD65" si="156">Y65</f>
        <v>1. Numbers and Number Sense</v>
      </c>
      <c r="AD65" s="61" t="str">
        <f t="shared" si="156"/>
        <v>G4.1.04 Fractions / Arithmetic Operations</v>
      </c>
      <c r="AE65" s="61" t="str">
        <f t="shared" si="3"/>
        <v>M4NS-Iif-82.2/M4NS-IIg-83</v>
      </c>
      <c r="AF65" s="61" t="str">
        <f t="shared" ref="AF65:AG65" si="157">M65</f>
        <v>M4NS-Iif-82.2: Visualizes subtraction of a fraction from a whole number.
M4NS-IIg-83: Performs addition and subtraction of similar and dissimilar fractions.</v>
      </c>
      <c r="AG65" s="61" t="str">
        <f t="shared" si="157"/>
        <v>4.034 Visualizes subtraction of a fraction from a whole number M4NS-IIf-82.2
4.036 Performs addition and subtraction of similar and dissimilar fractions M4NS-IIg-83</v>
      </c>
      <c r="AH65" s="175">
        <v>4</v>
      </c>
      <c r="AI65" s="41" t="s">
        <v>6259</v>
      </c>
      <c r="AJ65" s="41" t="s">
        <v>7153</v>
      </c>
      <c r="AK65" s="61"/>
      <c r="AL65" s="61"/>
      <c r="AM65" s="61"/>
      <c r="AN65" s="61"/>
      <c r="AO65" s="41"/>
      <c r="AP65" s="102" t="s">
        <v>1818</v>
      </c>
      <c r="AQ65" s="102" t="str">
        <f t="shared" si="131"/>
        <v>Completed</v>
      </c>
      <c r="AR65" s="41"/>
    </row>
    <row r="66" spans="1:44" ht="15.75" customHeight="1" outlineLevel="1" x14ac:dyDescent="0.2">
      <c r="A66" s="487"/>
      <c r="B66" s="487"/>
      <c r="C66" s="61" t="s">
        <v>7154</v>
      </c>
      <c r="D66" s="73" t="s">
        <v>1141</v>
      </c>
      <c r="E66" s="73" t="s">
        <v>7155</v>
      </c>
      <c r="F66" s="183" t="s">
        <v>7156</v>
      </c>
      <c r="G66" s="471"/>
      <c r="H66" s="100"/>
      <c r="I66" s="101"/>
      <c r="J66" s="61" t="s">
        <v>7157</v>
      </c>
      <c r="K66" s="61" t="s">
        <v>7147</v>
      </c>
      <c r="L66" s="61" t="s">
        <v>7148</v>
      </c>
      <c r="M66" s="61" t="s">
        <v>7149</v>
      </c>
      <c r="N66" s="188" t="s">
        <v>7150</v>
      </c>
      <c r="O66" s="102" t="s">
        <v>1043</v>
      </c>
      <c r="P66" s="102" t="s">
        <v>7158</v>
      </c>
      <c r="Q66" s="102" t="str">
        <f t="shared" si="116"/>
        <v>Ch 4 Practice 4.2.1: Subtracting two fractions from a whole number</v>
      </c>
      <c r="R66" s="83" t="s">
        <v>1812</v>
      </c>
      <c r="S66" s="102" t="s">
        <v>1041</v>
      </c>
      <c r="T66" s="102" t="s">
        <v>1042</v>
      </c>
      <c r="U66" s="102" t="s">
        <v>38</v>
      </c>
      <c r="V66" s="61" t="s">
        <v>7064</v>
      </c>
      <c r="W66" s="291">
        <v>9789814969420</v>
      </c>
      <c r="X66" s="102">
        <v>70</v>
      </c>
      <c r="Y66" s="61" t="s">
        <v>1814</v>
      </c>
      <c r="Z66" s="61" t="s">
        <v>7122</v>
      </c>
      <c r="AA66" s="61" t="s">
        <v>7152</v>
      </c>
      <c r="AB66" s="61" t="str">
        <f t="shared" si="1"/>
        <v>4.064 To subtract two fractions from a whole number M4NS-Iif-82.2/M4NS-IIg-83</v>
      </c>
      <c r="AC66" s="61" t="str">
        <f t="shared" ref="AC66:AD66" si="158">Y66</f>
        <v>1. Numbers and Number Sense</v>
      </c>
      <c r="AD66" s="61" t="str">
        <f t="shared" si="158"/>
        <v>G4.1.04 Fractions / Arithmetic Operations</v>
      </c>
      <c r="AE66" s="61" t="str">
        <f t="shared" si="3"/>
        <v>M4NS-Iif-82.2/M4NS-IIg-83</v>
      </c>
      <c r="AF66" s="61" t="str">
        <f t="shared" ref="AF66:AG66" si="159">M66</f>
        <v>M4NS-Iif-82.2: Visualizes subtraction of a fraction from a whole number.
M4NS-IIg-83: Performs addition and subtraction of similar and dissimilar fractions.</v>
      </c>
      <c r="AG66" s="61" t="str">
        <f t="shared" si="159"/>
        <v>4.034 Visualizes subtraction of a fraction from a whole number M4NS-IIf-82.2
4.036 Performs addition and subtraction of similar and dissimilar fractions M4NS-IIg-83</v>
      </c>
      <c r="AH66" s="175">
        <v>4</v>
      </c>
      <c r="AI66" s="41" t="s">
        <v>6259</v>
      </c>
      <c r="AJ66" s="41" t="s">
        <v>7153</v>
      </c>
      <c r="AK66" s="61"/>
      <c r="AL66" s="61"/>
      <c r="AM66" s="61"/>
      <c r="AN66" s="61"/>
      <c r="AO66" s="41"/>
      <c r="AP66" s="102" t="s">
        <v>1818</v>
      </c>
      <c r="AQ66" s="102" t="str">
        <f t="shared" si="131"/>
        <v>Completed</v>
      </c>
      <c r="AR66" s="41"/>
    </row>
    <row r="67" spans="1:44" ht="15.75" customHeight="1" outlineLevel="1" x14ac:dyDescent="0.2">
      <c r="A67" s="487"/>
      <c r="B67" s="471"/>
      <c r="C67" s="61" t="s">
        <v>1345</v>
      </c>
      <c r="D67" s="73" t="s">
        <v>1144</v>
      </c>
      <c r="E67" s="73" t="s">
        <v>7159</v>
      </c>
      <c r="F67" s="183" t="s">
        <v>7139</v>
      </c>
      <c r="G67" s="100">
        <v>12</v>
      </c>
      <c r="H67" s="100" t="s">
        <v>3976</v>
      </c>
      <c r="I67" s="101" t="s">
        <v>2429</v>
      </c>
      <c r="J67" s="61" t="s">
        <v>7160</v>
      </c>
      <c r="K67" s="61" t="s">
        <v>7147</v>
      </c>
      <c r="L67" s="61" t="s">
        <v>7148</v>
      </c>
      <c r="M67" s="61" t="s">
        <v>7149</v>
      </c>
      <c r="N67" s="188" t="s">
        <v>7150</v>
      </c>
      <c r="O67" s="102" t="s">
        <v>1043</v>
      </c>
      <c r="P67" s="102" t="s">
        <v>7161</v>
      </c>
      <c r="Q67" s="102" t="str">
        <f t="shared" si="116"/>
        <v>Ch 4 Practice 4.3.1: Solving word problems</v>
      </c>
      <c r="R67" s="83" t="s">
        <v>1812</v>
      </c>
      <c r="S67" s="102" t="s">
        <v>1041</v>
      </c>
      <c r="T67" s="102" t="s">
        <v>1042</v>
      </c>
      <c r="U67" s="102" t="s">
        <v>38</v>
      </c>
      <c r="V67" s="61" t="s">
        <v>7064</v>
      </c>
      <c r="W67" s="291">
        <v>9789814969420</v>
      </c>
      <c r="X67" s="102">
        <v>72</v>
      </c>
      <c r="Y67" s="61" t="s">
        <v>1814</v>
      </c>
      <c r="Z67" s="61" t="s">
        <v>7122</v>
      </c>
      <c r="AA67" s="61" t="s">
        <v>7152</v>
      </c>
      <c r="AB67" s="61" t="str">
        <f t="shared" si="1"/>
        <v>4.065 To solve 1-step word problems involving fractions M4NS-Iif-82.2/M4NS-IIg-83</v>
      </c>
      <c r="AC67" s="61" t="str">
        <f t="shared" ref="AC67:AD67" si="160">Y67</f>
        <v>1. Numbers and Number Sense</v>
      </c>
      <c r="AD67" s="61" t="str">
        <f t="shared" si="160"/>
        <v>G4.1.04 Fractions / Arithmetic Operations</v>
      </c>
      <c r="AE67" s="61" t="str">
        <f t="shared" si="3"/>
        <v>M4NS-Iif-82.2/M4NS-IIg-83</v>
      </c>
      <c r="AF67" s="61" t="str">
        <f t="shared" ref="AF67:AG67" si="161">M67</f>
        <v>M4NS-Iif-82.2: Visualizes subtraction of a fraction from a whole number.
M4NS-IIg-83: Performs addition and subtraction of similar and dissimilar fractions.</v>
      </c>
      <c r="AG67" s="61" t="str">
        <f t="shared" si="161"/>
        <v>4.034 Visualizes subtraction of a fraction from a whole number M4NS-IIf-82.2
4.036 Performs addition and subtraction of similar and dissimilar fractions M4NS-IIg-83</v>
      </c>
      <c r="AH67" s="175">
        <v>4</v>
      </c>
      <c r="AI67" s="113" t="s">
        <v>7158</v>
      </c>
      <c r="AJ67" s="113" t="s">
        <v>7156</v>
      </c>
      <c r="AK67" s="61"/>
      <c r="AL67" s="61"/>
      <c r="AM67" s="61"/>
      <c r="AN67" s="61"/>
      <c r="AO67" s="41"/>
      <c r="AP67" s="102" t="s">
        <v>1818</v>
      </c>
      <c r="AQ67" s="102" t="str">
        <f t="shared" si="131"/>
        <v>Completed</v>
      </c>
      <c r="AR67" s="41"/>
    </row>
    <row r="68" spans="1:44" ht="15.75" customHeight="1" outlineLevel="1" x14ac:dyDescent="0.2">
      <c r="A68" s="487"/>
      <c r="B68" s="502" t="s">
        <v>7162</v>
      </c>
      <c r="C68" s="61" t="s">
        <v>7163</v>
      </c>
      <c r="D68" s="181" t="s">
        <v>7164</v>
      </c>
      <c r="E68" s="181" t="s">
        <v>7165</v>
      </c>
      <c r="F68" s="184" t="s">
        <v>7166</v>
      </c>
      <c r="G68" s="501">
        <v>13</v>
      </c>
      <c r="H68" s="100"/>
      <c r="I68" s="101"/>
      <c r="J68" s="61" t="s">
        <v>7167</v>
      </c>
      <c r="K68" s="61" t="s">
        <v>7168</v>
      </c>
      <c r="L68" s="61" t="s">
        <v>7169</v>
      </c>
      <c r="M68" s="61" t="s">
        <v>7170</v>
      </c>
      <c r="N68" s="61" t="s">
        <v>7171</v>
      </c>
      <c r="O68" s="102" t="s">
        <v>1043</v>
      </c>
      <c r="P68" s="102" t="str">
        <f t="shared" ref="P68:Q68" si="162">D68</f>
        <v>PH_G4_C04_P5.1.1</v>
      </c>
      <c r="Q68" s="102" t="str">
        <f t="shared" si="162"/>
        <v>Ch 4 Practice 5.1.1: Understanding fraction of a set</v>
      </c>
      <c r="R68" s="83" t="s">
        <v>1812</v>
      </c>
      <c r="S68" s="102" t="s">
        <v>1041</v>
      </c>
      <c r="T68" s="102" t="s">
        <v>1042</v>
      </c>
      <c r="U68" s="102" t="s">
        <v>38</v>
      </c>
      <c r="V68" s="61" t="s">
        <v>7064</v>
      </c>
      <c r="W68" s="291">
        <v>9789814969420</v>
      </c>
      <c r="X68" s="102">
        <v>74</v>
      </c>
      <c r="Y68" s="61" t="s">
        <v>1814</v>
      </c>
      <c r="Z68" s="61" t="s">
        <v>7122</v>
      </c>
      <c r="AA68" s="61" t="s">
        <v>7172</v>
      </c>
      <c r="AB68" s="61" t="str">
        <f t="shared" si="1"/>
        <v>4.066 Understand a fraction of a set of objects M5NS-Ig-89</v>
      </c>
      <c r="AC68" s="61" t="str">
        <f t="shared" ref="AC68:AD68" si="163">Y68</f>
        <v>1. Numbers and Number Sense</v>
      </c>
      <c r="AD68" s="61" t="str">
        <f t="shared" si="163"/>
        <v>G4.1.04 Fractions / Arithmetic Operations</v>
      </c>
      <c r="AE68" s="61" t="str">
        <f t="shared" si="3"/>
        <v>M5NS-Ig-89</v>
      </c>
      <c r="AF68" s="61" t="str">
        <f t="shared" ref="AF68:AG68" si="164">M68</f>
        <v>M5NS-Ig-89: Visualizes multiplication of fractions using models.</v>
      </c>
      <c r="AG68" s="61" t="str">
        <f t="shared" si="164"/>
        <v>5.019 Visualizes multiplication of fractions M5NS-Ig-89</v>
      </c>
      <c r="AH68" s="175">
        <v>4</v>
      </c>
      <c r="AI68" s="113" t="s">
        <v>4177</v>
      </c>
      <c r="AJ68" s="113" t="s">
        <v>7173</v>
      </c>
      <c r="AK68" s="262" t="s">
        <v>7174</v>
      </c>
      <c r="AL68" s="262">
        <v>45015</v>
      </c>
      <c r="AM68" s="502" t="s">
        <v>7175</v>
      </c>
      <c r="AN68" s="61" t="s">
        <v>1818</v>
      </c>
      <c r="AO68" s="41"/>
      <c r="AP68" s="102" t="s">
        <v>1818</v>
      </c>
      <c r="AQ68" s="102" t="str">
        <f t="shared" si="131"/>
        <v>Completed</v>
      </c>
      <c r="AR68" s="41"/>
    </row>
    <row r="69" spans="1:44" ht="15.75" customHeight="1" outlineLevel="1" x14ac:dyDescent="0.2">
      <c r="A69" s="487"/>
      <c r="B69" s="487"/>
      <c r="C69" s="61" t="s">
        <v>7176</v>
      </c>
      <c r="D69" s="181" t="s">
        <v>7177</v>
      </c>
      <c r="E69" s="181" t="s">
        <v>7178</v>
      </c>
      <c r="F69" s="184" t="s">
        <v>7179</v>
      </c>
      <c r="G69" s="487"/>
      <c r="H69" s="100"/>
      <c r="I69" s="101"/>
      <c r="J69" s="61" t="s">
        <v>7180</v>
      </c>
      <c r="K69" s="61" t="s">
        <v>7168</v>
      </c>
      <c r="L69" s="61" t="s">
        <v>7169</v>
      </c>
      <c r="M69" s="61" t="s">
        <v>7170</v>
      </c>
      <c r="N69" s="61" t="s">
        <v>7171</v>
      </c>
      <c r="O69" s="102" t="s">
        <v>1043</v>
      </c>
      <c r="P69" s="102" t="str">
        <f t="shared" ref="P69:Q69" si="165">D69</f>
        <v>PH_G4_C04_P5.2.1</v>
      </c>
      <c r="Q69" s="102" t="str">
        <f t="shared" si="165"/>
        <v>Ch 4 Practice 5.2.1: Finding a fractional part of a quantity</v>
      </c>
      <c r="R69" s="83" t="s">
        <v>1812</v>
      </c>
      <c r="S69" s="102" t="s">
        <v>1041</v>
      </c>
      <c r="T69" s="102" t="s">
        <v>1042</v>
      </c>
      <c r="U69" s="102" t="s">
        <v>38</v>
      </c>
      <c r="V69" s="61" t="s">
        <v>7064</v>
      </c>
      <c r="W69" s="291">
        <v>9789814969420</v>
      </c>
      <c r="X69" s="102">
        <v>75</v>
      </c>
      <c r="Y69" s="61" t="s">
        <v>1814</v>
      </c>
      <c r="Z69" s="61" t="s">
        <v>7122</v>
      </c>
      <c r="AA69" s="61" t="s">
        <v>7172</v>
      </c>
      <c r="AB69" s="61" t="str">
        <f t="shared" si="1"/>
        <v>4.067 Find the value of a fractional part of a quantity M5NS-Ig-89</v>
      </c>
      <c r="AC69" s="61" t="str">
        <f t="shared" ref="AC69:AD69" si="166">Y69</f>
        <v>1. Numbers and Number Sense</v>
      </c>
      <c r="AD69" s="61" t="str">
        <f t="shared" si="166"/>
        <v>G4.1.04 Fractions / Arithmetic Operations</v>
      </c>
      <c r="AE69" s="61" t="str">
        <f t="shared" si="3"/>
        <v>M5NS-Ig-89</v>
      </c>
      <c r="AF69" s="61" t="str">
        <f t="shared" ref="AF69:AG69" si="167">M69</f>
        <v>M5NS-Ig-89: Visualizes multiplication of fractions using models.</v>
      </c>
      <c r="AG69" s="61" t="str">
        <f t="shared" si="167"/>
        <v>5.019 Visualizes multiplication of fractions M5NS-Ig-89</v>
      </c>
      <c r="AH69" s="175">
        <v>4</v>
      </c>
      <c r="AI69" s="113" t="s">
        <v>7164</v>
      </c>
      <c r="AJ69" s="113" t="s">
        <v>7166</v>
      </c>
      <c r="AK69" s="262" t="s">
        <v>7181</v>
      </c>
      <c r="AL69" s="262">
        <v>45014</v>
      </c>
      <c r="AM69" s="487"/>
      <c r="AN69" s="61" t="s">
        <v>1818</v>
      </c>
      <c r="AO69" s="41"/>
      <c r="AP69" s="102" t="s">
        <v>1818</v>
      </c>
      <c r="AQ69" s="102" t="str">
        <f t="shared" si="131"/>
        <v>Completed</v>
      </c>
      <c r="AR69" s="41"/>
    </row>
    <row r="70" spans="1:44" ht="15.75" customHeight="1" outlineLevel="1" x14ac:dyDescent="0.2">
      <c r="A70" s="487"/>
      <c r="B70" s="471"/>
      <c r="C70" s="61" t="s">
        <v>7182</v>
      </c>
      <c r="D70" s="181" t="s">
        <v>7183</v>
      </c>
      <c r="E70" s="181" t="s">
        <v>7184</v>
      </c>
      <c r="F70" s="184" t="s">
        <v>7185</v>
      </c>
      <c r="G70" s="471"/>
      <c r="H70" s="100"/>
      <c r="I70" s="101" t="s">
        <v>4719</v>
      </c>
      <c r="J70" s="61" t="s">
        <v>7186</v>
      </c>
      <c r="K70" s="61" t="s">
        <v>7187</v>
      </c>
      <c r="L70" s="61" t="s">
        <v>7188</v>
      </c>
      <c r="M70" s="61" t="s">
        <v>7189</v>
      </c>
      <c r="N70" s="61" t="s">
        <v>7190</v>
      </c>
      <c r="O70" s="102" t="s">
        <v>1043</v>
      </c>
      <c r="P70" s="102" t="str">
        <f t="shared" ref="P70:Q70" si="168">D70</f>
        <v>PH_G4_C04_P5.3.1</v>
      </c>
      <c r="Q70" s="102" t="str">
        <f t="shared" si="168"/>
        <v>Ch 4 Practice 5.3.1: Multiplying a fraction and a whole number</v>
      </c>
      <c r="R70" s="83" t="s">
        <v>1812</v>
      </c>
      <c r="S70" s="102" t="s">
        <v>1041</v>
      </c>
      <c r="T70" s="102" t="s">
        <v>1042</v>
      </c>
      <c r="U70" s="102" t="s">
        <v>38</v>
      </c>
      <c r="V70" s="61" t="s">
        <v>7064</v>
      </c>
      <c r="W70" s="291">
        <v>9789814969420</v>
      </c>
      <c r="X70" s="102">
        <v>77</v>
      </c>
      <c r="Y70" s="61" t="s">
        <v>1814</v>
      </c>
      <c r="Z70" s="61" t="s">
        <v>7122</v>
      </c>
      <c r="AA70" s="61" t="s">
        <v>7172</v>
      </c>
      <c r="AB70" s="61" t="str">
        <f t="shared" si="1"/>
        <v>4.068 Multiply a fraction and a whole number M5NS-Ig-90.1</v>
      </c>
      <c r="AC70" s="61" t="str">
        <f t="shared" ref="AC70:AD70" si="169">Y70</f>
        <v>1. Numbers and Number Sense</v>
      </c>
      <c r="AD70" s="61" t="str">
        <f t="shared" si="169"/>
        <v>G4.1.04 Fractions / Arithmetic Operations</v>
      </c>
      <c r="AE70" s="61" t="str">
        <f t="shared" si="3"/>
        <v>M5NS-Ig-90.1</v>
      </c>
      <c r="AF70" s="61" t="str">
        <f t="shared" ref="AF70:AG70" si="170">M70</f>
        <v>M5NS-Ig-90.1: Multiplies a fraction and a whole number and another fraction.</v>
      </c>
      <c r="AG70" s="61" t="str">
        <f t="shared" si="170"/>
        <v>5.020 Multiplies a fraction and a whole number and another fraction M5NS-Ig- 90.1</v>
      </c>
      <c r="AH70" s="175">
        <v>4</v>
      </c>
      <c r="AI70" s="113" t="s">
        <v>7095</v>
      </c>
      <c r="AJ70" s="113" t="s">
        <v>7093</v>
      </c>
      <c r="AK70" s="262" t="s">
        <v>7191</v>
      </c>
      <c r="AL70" s="262">
        <v>45014</v>
      </c>
      <c r="AM70" s="487"/>
      <c r="AN70" s="61" t="s">
        <v>1818</v>
      </c>
      <c r="AO70" s="41"/>
      <c r="AP70" s="102" t="s">
        <v>1818</v>
      </c>
      <c r="AQ70" s="102" t="str">
        <f t="shared" si="131"/>
        <v>Completed</v>
      </c>
      <c r="AR70" s="41"/>
    </row>
    <row r="71" spans="1:44" ht="15.75" customHeight="1" outlineLevel="1" x14ac:dyDescent="0.2">
      <c r="A71" s="487"/>
      <c r="B71" s="502" t="s">
        <v>7192</v>
      </c>
      <c r="C71" s="61" t="s">
        <v>7193</v>
      </c>
      <c r="D71" s="181" t="s">
        <v>7194</v>
      </c>
      <c r="E71" s="181" t="s">
        <v>7195</v>
      </c>
      <c r="F71" s="184" t="s">
        <v>7196</v>
      </c>
      <c r="G71" s="100">
        <v>14</v>
      </c>
      <c r="H71" s="100"/>
      <c r="I71" s="101"/>
      <c r="J71" s="61" t="s">
        <v>7197</v>
      </c>
      <c r="K71" s="61" t="s">
        <v>5920</v>
      </c>
      <c r="L71" s="61" t="s">
        <v>5921</v>
      </c>
      <c r="M71" s="61" t="s">
        <v>5922</v>
      </c>
      <c r="N71" s="61" t="s">
        <v>7198</v>
      </c>
      <c r="O71" s="102" t="s">
        <v>1043</v>
      </c>
      <c r="P71" s="102" t="str">
        <f t="shared" ref="P71:Q71" si="171">D71</f>
        <v>PH_G4_C04_P6.1.1</v>
      </c>
      <c r="Q71" s="102" t="str">
        <f t="shared" si="171"/>
        <v>Ch 4 Practice 6.1.1: Units of measurement of length, mass and volume of liquid and time</v>
      </c>
      <c r="R71" s="83" t="s">
        <v>1812</v>
      </c>
      <c r="S71" s="102" t="s">
        <v>1041</v>
      </c>
      <c r="T71" s="102" t="s">
        <v>1042</v>
      </c>
      <c r="U71" s="102" t="s">
        <v>38</v>
      </c>
      <c r="V71" s="61" t="s">
        <v>7064</v>
      </c>
      <c r="W71" s="291">
        <v>9789814969420</v>
      </c>
      <c r="X71" s="102">
        <v>81</v>
      </c>
      <c r="Y71" s="61" t="s">
        <v>1814</v>
      </c>
      <c r="Z71" s="61" t="s">
        <v>7122</v>
      </c>
      <c r="AA71" s="61" t="s">
        <v>7199</v>
      </c>
      <c r="AB71" s="61" t="str">
        <f t="shared" si="1"/>
        <v>4.069 Recall the units of measurement of length, mass and volume of liquid and time M3ME-IVb-39</v>
      </c>
      <c r="AC71" s="61" t="str">
        <f t="shared" ref="AC71:AD71" si="172">Y71</f>
        <v>1. Numbers and Number Sense</v>
      </c>
      <c r="AD71" s="61" t="str">
        <f t="shared" si="172"/>
        <v>G4.1.04 Fractions / Arithmetic Operations</v>
      </c>
      <c r="AE71" s="61" t="str">
        <f t="shared" si="3"/>
        <v>M3ME-IVb-39</v>
      </c>
      <c r="AF71" s="61" t="str">
        <f t="shared" ref="AF71:AG71" si="173">M71</f>
        <v>M3ME-IVb-39: Visualizes, and represents, and converts common units of measure from larger to smaller unit and vice versa: meter and centimeter, kilogram and gram, liter and milliliter.</v>
      </c>
      <c r="AG71" s="61" t="str">
        <f t="shared" si="173"/>
        <v>3.066 Visualizes, and represents, and converts common units of measure M3ME-IVb-39</v>
      </c>
      <c r="AH71" s="175">
        <v>4</v>
      </c>
      <c r="AI71" s="113" t="s">
        <v>7200</v>
      </c>
      <c r="AJ71" s="113" t="s">
        <v>7201</v>
      </c>
      <c r="AK71" s="262" t="s">
        <v>7202</v>
      </c>
      <c r="AL71" s="262" t="s">
        <v>7203</v>
      </c>
      <c r="AM71" s="487"/>
      <c r="AN71" s="61" t="s">
        <v>1818</v>
      </c>
      <c r="AO71" s="41"/>
      <c r="AP71" s="102" t="s">
        <v>1818</v>
      </c>
      <c r="AQ71" s="102" t="str">
        <f t="shared" si="131"/>
        <v>Completed</v>
      </c>
      <c r="AR71" s="41"/>
    </row>
    <row r="72" spans="1:44" ht="15.75" customHeight="1" outlineLevel="1" x14ac:dyDescent="0.2">
      <c r="A72" s="487"/>
      <c r="B72" s="487"/>
      <c r="C72" s="61" t="s">
        <v>7204</v>
      </c>
      <c r="D72" s="181" t="s">
        <v>7205</v>
      </c>
      <c r="E72" s="181" t="s">
        <v>7206</v>
      </c>
      <c r="F72" s="184" t="s">
        <v>7207</v>
      </c>
      <c r="G72" s="501">
        <v>15</v>
      </c>
      <c r="H72" s="100" t="s">
        <v>3994</v>
      </c>
      <c r="I72" s="101"/>
      <c r="J72" s="61" t="s">
        <v>7208</v>
      </c>
      <c r="K72" s="61" t="s">
        <v>5920</v>
      </c>
      <c r="L72" s="61" t="s">
        <v>5921</v>
      </c>
      <c r="M72" s="61" t="s">
        <v>5922</v>
      </c>
      <c r="N72" s="61" t="s">
        <v>7198</v>
      </c>
      <c r="O72" s="102" t="s">
        <v>1043</v>
      </c>
      <c r="P72" s="102" t="str">
        <f t="shared" ref="P72:Q72" si="174">D72</f>
        <v>PH_G4_C04_P6.2.1</v>
      </c>
      <c r="Q72" s="102" t="str">
        <f t="shared" si="174"/>
        <v>Ch 4 Practice 6.2.1: Converting a measurement from a larger unit involving fractions to a smaller unit</v>
      </c>
      <c r="R72" s="83" t="s">
        <v>1812</v>
      </c>
      <c r="S72" s="102" t="s">
        <v>1041</v>
      </c>
      <c r="T72" s="102" t="s">
        <v>1042</v>
      </c>
      <c r="U72" s="102" t="s">
        <v>38</v>
      </c>
      <c r="V72" s="61" t="s">
        <v>7064</v>
      </c>
      <c r="W72" s="291">
        <v>9789814969420</v>
      </c>
      <c r="X72" s="102">
        <v>81</v>
      </c>
      <c r="Y72" s="61" t="s">
        <v>1814</v>
      </c>
      <c r="Z72" s="61" t="s">
        <v>7122</v>
      </c>
      <c r="AA72" s="61" t="s">
        <v>7199</v>
      </c>
      <c r="AB72" s="61" t="str">
        <f t="shared" si="1"/>
        <v>4.070 Convert a measurement of a larger unit of measure involving a proper fraction to a smaller unit M3ME-IVb-39</v>
      </c>
      <c r="AC72" s="61" t="str">
        <f t="shared" ref="AC72:AD72" si="175">Y72</f>
        <v>1. Numbers and Number Sense</v>
      </c>
      <c r="AD72" s="61" t="str">
        <f t="shared" si="175"/>
        <v>G4.1.04 Fractions / Arithmetic Operations</v>
      </c>
      <c r="AE72" s="61" t="str">
        <f t="shared" si="3"/>
        <v>M3ME-IVb-39</v>
      </c>
      <c r="AF72" s="61" t="str">
        <f t="shared" ref="AF72:AG72" si="176">M72</f>
        <v>M3ME-IVb-39: Visualizes, and represents, and converts common units of measure from larger to smaller unit and vice versa: meter and centimeter, kilogram and gram, liter and milliliter.</v>
      </c>
      <c r="AG72" s="61" t="str">
        <f t="shared" si="176"/>
        <v>3.066 Visualizes, and represents, and converts common units of measure M3ME-IVb-39</v>
      </c>
      <c r="AH72" s="175">
        <v>4</v>
      </c>
      <c r="AI72" s="113" t="s">
        <v>7194</v>
      </c>
      <c r="AJ72" s="113" t="s">
        <v>7196</v>
      </c>
      <c r="AK72" s="262" t="s">
        <v>7209</v>
      </c>
      <c r="AL72" s="262">
        <v>45055</v>
      </c>
      <c r="AM72" s="487"/>
      <c r="AN72" s="61" t="s">
        <v>1818</v>
      </c>
      <c r="AO72" s="41"/>
      <c r="AP72" s="102" t="s">
        <v>1818</v>
      </c>
      <c r="AQ72" s="102" t="str">
        <f t="shared" si="131"/>
        <v>Completed</v>
      </c>
      <c r="AR72" s="41"/>
    </row>
    <row r="73" spans="1:44" ht="15.75" customHeight="1" outlineLevel="1" x14ac:dyDescent="0.2">
      <c r="A73" s="487"/>
      <c r="B73" s="487"/>
      <c r="C73" s="61" t="s">
        <v>7210</v>
      </c>
      <c r="D73" s="181" t="s">
        <v>7211</v>
      </c>
      <c r="E73" s="181" t="s">
        <v>7212</v>
      </c>
      <c r="F73" s="184" t="s">
        <v>7213</v>
      </c>
      <c r="G73" s="487"/>
      <c r="H73" s="100"/>
      <c r="I73" s="101"/>
      <c r="J73" s="61" t="s">
        <v>7214</v>
      </c>
      <c r="K73" s="61" t="s">
        <v>5920</v>
      </c>
      <c r="L73" s="61" t="s">
        <v>5921</v>
      </c>
      <c r="M73" s="61" t="s">
        <v>5922</v>
      </c>
      <c r="N73" s="61" t="s">
        <v>7198</v>
      </c>
      <c r="O73" s="102" t="s">
        <v>1043</v>
      </c>
      <c r="P73" s="102" t="str">
        <f t="shared" ref="P73:Q73" si="177">D73</f>
        <v>PH_G4_C04_P6.3.1</v>
      </c>
      <c r="Q73" s="102" t="str">
        <f t="shared" si="177"/>
        <v>Ch 4 Practice 6.3.1: Converting a measurement from a larger unit to compound units</v>
      </c>
      <c r="R73" s="83" t="s">
        <v>1812</v>
      </c>
      <c r="S73" s="102" t="s">
        <v>1041</v>
      </c>
      <c r="T73" s="102" t="s">
        <v>1042</v>
      </c>
      <c r="U73" s="102" t="s">
        <v>38</v>
      </c>
      <c r="V73" s="61" t="s">
        <v>7064</v>
      </c>
      <c r="W73" s="291">
        <v>9789814969420</v>
      </c>
      <c r="X73" s="102">
        <v>82</v>
      </c>
      <c r="Y73" s="61" t="s">
        <v>1814</v>
      </c>
      <c r="Z73" s="61" t="s">
        <v>7122</v>
      </c>
      <c r="AA73" s="61" t="s">
        <v>7199</v>
      </c>
      <c r="AB73" s="61" t="str">
        <f t="shared" si="1"/>
        <v>4.071 Convert a measurement of a larger unit of measure involving a mixed number to compound units M3ME-IVb-39</v>
      </c>
      <c r="AC73" s="61" t="str">
        <f t="shared" ref="AC73:AD73" si="178">Y73</f>
        <v>1. Numbers and Number Sense</v>
      </c>
      <c r="AD73" s="61" t="str">
        <f t="shared" si="178"/>
        <v>G4.1.04 Fractions / Arithmetic Operations</v>
      </c>
      <c r="AE73" s="61" t="str">
        <f t="shared" si="3"/>
        <v>M3ME-IVb-39</v>
      </c>
      <c r="AF73" s="61" t="str">
        <f t="shared" ref="AF73:AG73" si="179">M73</f>
        <v>M3ME-IVb-39: Visualizes, and represents, and converts common units of measure from larger to smaller unit and vice versa: meter and centimeter, kilogram and gram, liter and milliliter.</v>
      </c>
      <c r="AG73" s="61" t="str">
        <f t="shared" si="179"/>
        <v>3.066 Visualizes, and represents, and converts common units of measure M3ME-IVb-39</v>
      </c>
      <c r="AH73" s="175">
        <v>4</v>
      </c>
      <c r="AI73" s="113" t="s">
        <v>7205</v>
      </c>
      <c r="AJ73" s="113" t="s">
        <v>7207</v>
      </c>
      <c r="AK73" s="262" t="s">
        <v>7209</v>
      </c>
      <c r="AL73" s="262">
        <v>45055</v>
      </c>
      <c r="AM73" s="487"/>
      <c r="AN73" s="61" t="s">
        <v>1818</v>
      </c>
      <c r="AO73" s="41"/>
      <c r="AP73" s="102" t="s">
        <v>1818</v>
      </c>
      <c r="AQ73" s="102" t="str">
        <f t="shared" si="131"/>
        <v>Completed</v>
      </c>
      <c r="AR73" s="41"/>
    </row>
    <row r="74" spans="1:44" ht="15.75" customHeight="1" outlineLevel="1" x14ac:dyDescent="0.2">
      <c r="A74" s="487"/>
      <c r="B74" s="487"/>
      <c r="C74" s="61" t="s">
        <v>7215</v>
      </c>
      <c r="D74" s="181" t="s">
        <v>7216</v>
      </c>
      <c r="E74" s="181" t="s">
        <v>7217</v>
      </c>
      <c r="F74" s="184" t="s">
        <v>7218</v>
      </c>
      <c r="G74" s="487"/>
      <c r="H74" s="100"/>
      <c r="I74" s="101" t="s">
        <v>2583</v>
      </c>
      <c r="J74" s="61" t="s">
        <v>7219</v>
      </c>
      <c r="K74" s="61" t="s">
        <v>5920</v>
      </c>
      <c r="L74" s="61" t="s">
        <v>5921</v>
      </c>
      <c r="M74" s="61" t="s">
        <v>5922</v>
      </c>
      <c r="N74" s="61" t="s">
        <v>7198</v>
      </c>
      <c r="O74" s="102" t="s">
        <v>1043</v>
      </c>
      <c r="P74" s="102" t="str">
        <f t="shared" ref="P74:Q74" si="180">D74</f>
        <v>PH_G4_C04_P6.4.1</v>
      </c>
      <c r="Q74" s="102" t="str">
        <f t="shared" si="180"/>
        <v>Ch 4 Practice 6.4.1: Converting a measurement from a larger unit involving a mixed number to a smaller unit</v>
      </c>
      <c r="R74" s="83" t="s">
        <v>1812</v>
      </c>
      <c r="S74" s="102" t="s">
        <v>1041</v>
      </c>
      <c r="T74" s="102" t="s">
        <v>1042</v>
      </c>
      <c r="U74" s="102" t="s">
        <v>38</v>
      </c>
      <c r="V74" s="61" t="s">
        <v>7064</v>
      </c>
      <c r="W74" s="291">
        <v>9789814969420</v>
      </c>
      <c r="X74" s="102">
        <v>83</v>
      </c>
      <c r="Y74" s="61" t="s">
        <v>1814</v>
      </c>
      <c r="Z74" s="61" t="s">
        <v>7122</v>
      </c>
      <c r="AA74" s="61" t="s">
        <v>7199</v>
      </c>
      <c r="AB74" s="61" t="str">
        <f t="shared" si="1"/>
        <v>4.072 Convert a measurement of a larger unit involving a mixed number to a smaller unit M3ME-IVb-39</v>
      </c>
      <c r="AC74" s="61" t="str">
        <f t="shared" ref="AC74:AD74" si="181">Y74</f>
        <v>1. Numbers and Number Sense</v>
      </c>
      <c r="AD74" s="61" t="str">
        <f t="shared" si="181"/>
        <v>G4.1.04 Fractions / Arithmetic Operations</v>
      </c>
      <c r="AE74" s="61" t="str">
        <f t="shared" si="3"/>
        <v>M3ME-IVb-39</v>
      </c>
      <c r="AF74" s="61" t="str">
        <f t="shared" ref="AF74:AG74" si="182">M74</f>
        <v>M3ME-IVb-39: Visualizes, and represents, and converts common units of measure from larger to smaller unit and vice versa: meter and centimeter, kilogram and gram, liter and milliliter.</v>
      </c>
      <c r="AG74" s="61" t="str">
        <f t="shared" si="182"/>
        <v>3.066 Visualizes, and represents, and converts common units of measure M3ME-IVb-39</v>
      </c>
      <c r="AH74" s="175">
        <v>4</v>
      </c>
      <c r="AI74" s="113" t="s">
        <v>7205</v>
      </c>
      <c r="AJ74" s="113" t="s">
        <v>7207</v>
      </c>
      <c r="AK74" s="262" t="s">
        <v>7209</v>
      </c>
      <c r="AL74" s="262">
        <v>45055</v>
      </c>
      <c r="AM74" s="487"/>
      <c r="AN74" s="61" t="s">
        <v>1818</v>
      </c>
      <c r="AO74" s="41"/>
      <c r="AP74" s="102" t="s">
        <v>1818</v>
      </c>
      <c r="AQ74" s="102" t="str">
        <f t="shared" si="131"/>
        <v>Completed</v>
      </c>
      <c r="AR74" s="41"/>
    </row>
    <row r="75" spans="1:44" ht="15.75" customHeight="1" outlineLevel="1" x14ac:dyDescent="0.2">
      <c r="A75" s="487"/>
      <c r="B75" s="471"/>
      <c r="C75" s="61" t="s">
        <v>7220</v>
      </c>
      <c r="D75" s="181" t="s">
        <v>7221</v>
      </c>
      <c r="E75" s="181" t="s">
        <v>7222</v>
      </c>
      <c r="F75" s="184" t="s">
        <v>7223</v>
      </c>
      <c r="G75" s="471"/>
      <c r="H75" s="100"/>
      <c r="I75" s="101"/>
      <c r="J75" s="61" t="s">
        <v>7224</v>
      </c>
      <c r="K75" s="61" t="s">
        <v>5920</v>
      </c>
      <c r="L75" s="61" t="s">
        <v>5921</v>
      </c>
      <c r="M75" s="61" t="s">
        <v>5922</v>
      </c>
      <c r="N75" s="61" t="s">
        <v>7198</v>
      </c>
      <c r="O75" s="102" t="s">
        <v>1043</v>
      </c>
      <c r="P75" s="102" t="str">
        <f t="shared" ref="P75:Q75" si="183">D75</f>
        <v>PH_G4_C04_P6.5.1</v>
      </c>
      <c r="Q75" s="102" t="str">
        <f t="shared" si="183"/>
        <v>Ch 4 Practice 6.5.1: Expressing a measurement in a smaller unit as a fraction of a larger unit</v>
      </c>
      <c r="R75" s="83" t="s">
        <v>1812</v>
      </c>
      <c r="S75" s="102" t="s">
        <v>1041</v>
      </c>
      <c r="T75" s="102" t="s">
        <v>1042</v>
      </c>
      <c r="U75" s="102" t="s">
        <v>38</v>
      </c>
      <c r="V75" s="61" t="s">
        <v>7064</v>
      </c>
      <c r="W75" s="291">
        <v>9789814969420</v>
      </c>
      <c r="X75" s="102">
        <v>84</v>
      </c>
      <c r="Y75" s="61" t="s">
        <v>1814</v>
      </c>
      <c r="Z75" s="61" t="s">
        <v>7122</v>
      </c>
      <c r="AA75" s="61" t="s">
        <v>7199</v>
      </c>
      <c r="AB75" s="61" t="str">
        <f t="shared" si="1"/>
        <v>4.073 Express a measurement of a smaller unit as a fraction of a measurement in a larger unit M3ME-IVb-39</v>
      </c>
      <c r="AC75" s="61" t="str">
        <f t="shared" ref="AC75:AD75" si="184">Y75</f>
        <v>1. Numbers and Number Sense</v>
      </c>
      <c r="AD75" s="61" t="str">
        <f t="shared" si="184"/>
        <v>G4.1.04 Fractions / Arithmetic Operations</v>
      </c>
      <c r="AE75" s="61" t="str">
        <f t="shared" si="3"/>
        <v>M3ME-IVb-39</v>
      </c>
      <c r="AF75" s="61" t="str">
        <f t="shared" ref="AF75:AG75" si="185">M75</f>
        <v>M3ME-IVb-39: Visualizes, and represents, and converts common units of measure from larger to smaller unit and vice versa: meter and centimeter, kilogram and gram, liter and milliliter.</v>
      </c>
      <c r="AG75" s="61" t="str">
        <f t="shared" si="185"/>
        <v>3.066 Visualizes, and represents, and converts common units of measure M3ME-IVb-39</v>
      </c>
      <c r="AH75" s="175">
        <v>4</v>
      </c>
      <c r="AI75" s="113" t="s">
        <v>6203</v>
      </c>
      <c r="AJ75" s="113" t="s">
        <v>7096</v>
      </c>
      <c r="AK75" s="262" t="s">
        <v>7209</v>
      </c>
      <c r="AL75" s="262">
        <v>45056</v>
      </c>
      <c r="AM75" s="471"/>
      <c r="AN75" s="61" t="s">
        <v>1818</v>
      </c>
      <c r="AO75" s="41"/>
      <c r="AP75" s="102" t="s">
        <v>1818</v>
      </c>
      <c r="AQ75" s="102" t="str">
        <f t="shared" si="131"/>
        <v>Completed</v>
      </c>
      <c r="AR75" s="41"/>
    </row>
    <row r="76" spans="1:44" ht="15.75" customHeight="1" outlineLevel="1" x14ac:dyDescent="0.2">
      <c r="A76" s="471"/>
      <c r="B76" s="61" t="s">
        <v>7225</v>
      </c>
      <c r="C76" s="61" t="s">
        <v>7226</v>
      </c>
      <c r="D76" s="61" t="s">
        <v>1144</v>
      </c>
      <c r="E76" s="61" t="s">
        <v>7227</v>
      </c>
      <c r="F76" s="176" t="s">
        <v>7228</v>
      </c>
      <c r="G76" s="118"/>
      <c r="H76" s="100"/>
      <c r="I76" s="101" t="s">
        <v>2459</v>
      </c>
      <c r="J76" s="61" t="s">
        <v>7229</v>
      </c>
      <c r="K76" s="61" t="s">
        <v>7230</v>
      </c>
      <c r="L76" s="61" t="s">
        <v>7231</v>
      </c>
      <c r="M76" s="61" t="s">
        <v>7232</v>
      </c>
      <c r="N76" s="188" t="s">
        <v>7233</v>
      </c>
      <c r="O76" s="102" t="s">
        <v>1043</v>
      </c>
      <c r="P76" s="102" t="s">
        <v>7234</v>
      </c>
      <c r="Q76" s="102" t="str">
        <f t="shared" ref="Q76:Q78" si="186">E76</f>
        <v>Ch 4 Practice 7.1.1: Solving word problems</v>
      </c>
      <c r="R76" s="83" t="s">
        <v>1812</v>
      </c>
      <c r="S76" s="102" t="s">
        <v>1041</v>
      </c>
      <c r="T76" s="102" t="s">
        <v>1042</v>
      </c>
      <c r="U76" s="102" t="s">
        <v>38</v>
      </c>
      <c r="V76" s="61" t="s">
        <v>7064</v>
      </c>
      <c r="W76" s="291">
        <v>9789814969420</v>
      </c>
      <c r="X76" s="102">
        <v>88</v>
      </c>
      <c r="Y76" s="61" t="s">
        <v>1814</v>
      </c>
      <c r="Z76" s="61" t="s">
        <v>7122</v>
      </c>
      <c r="AA76" s="61" t="s">
        <v>7025</v>
      </c>
      <c r="AB76" s="61" t="str">
        <f t="shared" si="1"/>
        <v>4.074 To solve 1-step word problems involving fractions M4NS-IIh-87.1/M4NS-IIh-88.1</v>
      </c>
      <c r="AC76" s="61" t="str">
        <f t="shared" ref="AC76:AD76" si="187">Y76</f>
        <v>1. Numbers and Number Sense</v>
      </c>
      <c r="AD76" s="61" t="str">
        <f t="shared" si="187"/>
        <v>G4.1.04 Fractions / Arithmetic Operations</v>
      </c>
      <c r="AE76" s="61" t="str">
        <f t="shared" si="3"/>
        <v>M4NS-IIh-87.1/M4NS-IIh-88.1</v>
      </c>
      <c r="AF76" s="61" t="str">
        <f t="shared" ref="AF76:AG76" si="188">M76</f>
        <v>M4NS-IIh-87.1: Solves routine and non-routine problems involving addition and/or subtraction of fractions using appropriate problem solving strategies and tools.
M4NS-IIh-88.1: Creates problems(with reasonable  answers) involving addition and/or subtraction of fractions.</v>
      </c>
      <c r="AG76" s="61" t="str">
        <f t="shared" si="188"/>
        <v>4.037 Solves routine and non-routine problems involving addition and/or subtraction of fractions M4NS-IIh-87.1
4.040 Creates problems involving addition and/or subtraction of fractions M4NS-IIh-88.1</v>
      </c>
      <c r="AH76" s="175">
        <v>4</v>
      </c>
      <c r="AI76" s="113" t="s">
        <v>7235</v>
      </c>
      <c r="AJ76" s="113" t="s">
        <v>7236</v>
      </c>
      <c r="AK76" s="61"/>
      <c r="AL76" s="61"/>
      <c r="AM76" s="61"/>
      <c r="AN76" s="61"/>
      <c r="AO76" s="41"/>
      <c r="AP76" s="102" t="s">
        <v>1818</v>
      </c>
      <c r="AQ76" s="102" t="str">
        <f t="shared" si="131"/>
        <v>Completed</v>
      </c>
      <c r="AR76" s="41"/>
    </row>
    <row r="77" spans="1:44" ht="15.75" customHeight="1" outlineLevel="1" x14ac:dyDescent="0.2">
      <c r="A77" s="502" t="s">
        <v>7237</v>
      </c>
      <c r="B77" s="502" t="s">
        <v>7238</v>
      </c>
      <c r="C77" s="502" t="s">
        <v>7239</v>
      </c>
      <c r="D77" s="61" t="s">
        <v>7240</v>
      </c>
      <c r="E77" s="61" t="s">
        <v>7241</v>
      </c>
      <c r="F77" s="176" t="s">
        <v>7242</v>
      </c>
      <c r="G77" s="100">
        <v>1</v>
      </c>
      <c r="H77" s="100" t="s">
        <v>4023</v>
      </c>
      <c r="I77" s="101"/>
      <c r="J77" s="61" t="s">
        <v>7243</v>
      </c>
      <c r="K77" s="61" t="s">
        <v>7244</v>
      </c>
      <c r="L77" s="61" t="s">
        <v>7245</v>
      </c>
      <c r="M77" s="61" t="s">
        <v>7246</v>
      </c>
      <c r="N77" s="280" t="s">
        <v>7247</v>
      </c>
      <c r="O77" s="102" t="s">
        <v>1043</v>
      </c>
      <c r="P77" s="102" t="s">
        <v>7248</v>
      </c>
      <c r="Q77" s="102" t="str">
        <f t="shared" si="186"/>
        <v>Ch 5 Practice 1.1.1: Interpreting graphs</v>
      </c>
      <c r="R77" s="83" t="s">
        <v>1812</v>
      </c>
      <c r="S77" s="102" t="s">
        <v>1041</v>
      </c>
      <c r="T77" s="102" t="s">
        <v>1042</v>
      </c>
      <c r="U77" s="102" t="s">
        <v>38</v>
      </c>
      <c r="V77" s="61" t="s">
        <v>7249</v>
      </c>
      <c r="W77" s="291">
        <v>9789814969420</v>
      </c>
      <c r="X77" s="102">
        <v>93</v>
      </c>
      <c r="Y77" s="61" t="s">
        <v>2786</v>
      </c>
      <c r="Z77" s="61" t="s">
        <v>7250</v>
      </c>
      <c r="AA77" s="61" t="s">
        <v>7251</v>
      </c>
      <c r="AB77" s="61" t="str">
        <f t="shared" si="1"/>
        <v>4.075 Present and interpret data in a table M4SP-IVg-2.4</v>
      </c>
      <c r="AC77" s="61" t="str">
        <f t="shared" ref="AC77:AD77" si="189">Y77</f>
        <v>4. Statistics and Probability</v>
      </c>
      <c r="AD77" s="61" t="str">
        <f t="shared" si="189"/>
        <v>G4.4.01 Graphs</v>
      </c>
      <c r="AE77" s="61" t="str">
        <f t="shared" si="3"/>
        <v>M4SP-IVg-2.4</v>
      </c>
      <c r="AF77" s="61" t="str">
        <f t="shared" ref="AF77:AG77" si="190">M77</f>
        <v>M4SP-IVg-2.4: Organizes data in tabular form and presents them in a single/double horizontal or vertical bar graph.</v>
      </c>
      <c r="AG77" s="61" t="str">
        <f t="shared" si="190"/>
        <v>4.078 Organizes data in tabular form and presents them in a single/double horizontal or vertical bar graph M4SP-IVg-2.4</v>
      </c>
      <c r="AH77" s="175">
        <v>5</v>
      </c>
      <c r="AI77" s="41" t="s">
        <v>5908</v>
      </c>
      <c r="AJ77" s="41" t="s">
        <v>7252</v>
      </c>
      <c r="AK77" s="61"/>
      <c r="AL77" s="61"/>
      <c r="AM77" s="61"/>
      <c r="AN77" s="61"/>
      <c r="AO77" s="41"/>
      <c r="AP77" s="102" t="s">
        <v>1818</v>
      </c>
      <c r="AQ77" s="102" t="str">
        <f t="shared" si="131"/>
        <v>Completed</v>
      </c>
      <c r="AR77" s="41"/>
    </row>
    <row r="78" spans="1:44" ht="15.75" customHeight="1" outlineLevel="1" x14ac:dyDescent="0.2">
      <c r="A78" s="487"/>
      <c r="B78" s="487"/>
      <c r="C78" s="487"/>
      <c r="D78" s="61" t="s">
        <v>7253</v>
      </c>
      <c r="E78" s="61" t="s">
        <v>7254</v>
      </c>
      <c r="F78" s="176" t="s">
        <v>7255</v>
      </c>
      <c r="G78" s="100">
        <v>2</v>
      </c>
      <c r="H78" s="100" t="s">
        <v>4098</v>
      </c>
      <c r="I78" s="101"/>
      <c r="J78" s="61" t="s">
        <v>7256</v>
      </c>
      <c r="K78" s="61" t="s">
        <v>7244</v>
      </c>
      <c r="L78" s="61" t="s">
        <v>7245</v>
      </c>
      <c r="M78" s="61" t="s">
        <v>7246</v>
      </c>
      <c r="N78" s="280" t="s">
        <v>7247</v>
      </c>
      <c r="O78" s="102" t="s">
        <v>1043</v>
      </c>
      <c r="P78" s="102" t="s">
        <v>7257</v>
      </c>
      <c r="Q78" s="102" t="str">
        <f t="shared" si="186"/>
        <v>Ch 5 Practice 1.1.2: Collecting and presenting data in graphs</v>
      </c>
      <c r="R78" s="83" t="s">
        <v>1812</v>
      </c>
      <c r="S78" s="102" t="s">
        <v>1041</v>
      </c>
      <c r="T78" s="102" t="s">
        <v>1042</v>
      </c>
      <c r="U78" s="102" t="s">
        <v>38</v>
      </c>
      <c r="V78" s="61" t="s">
        <v>7249</v>
      </c>
      <c r="W78" s="291">
        <v>9789814969420</v>
      </c>
      <c r="X78" s="102">
        <v>93</v>
      </c>
      <c r="Y78" s="61" t="s">
        <v>2786</v>
      </c>
      <c r="Z78" s="61" t="s">
        <v>7250</v>
      </c>
      <c r="AA78" s="61" t="s">
        <v>7251</v>
      </c>
      <c r="AB78" s="61" t="str">
        <f t="shared" si="1"/>
        <v>4.076 Present data in a vertical bar graph M4SP-IVg-2.4</v>
      </c>
      <c r="AC78" s="61" t="str">
        <f t="shared" ref="AC78:AD78" si="191">Y78</f>
        <v>4. Statistics and Probability</v>
      </c>
      <c r="AD78" s="61" t="str">
        <f t="shared" si="191"/>
        <v>G4.4.01 Graphs</v>
      </c>
      <c r="AE78" s="61" t="str">
        <f t="shared" si="3"/>
        <v>M4SP-IVg-2.4</v>
      </c>
      <c r="AF78" s="61" t="str">
        <f t="shared" ref="AF78:AG78" si="192">M78</f>
        <v>M4SP-IVg-2.4: Organizes data in tabular form and presents them in a single/double horizontal or vertical bar graph.</v>
      </c>
      <c r="AG78" s="61" t="str">
        <f t="shared" si="192"/>
        <v>4.078 Organizes data in tabular form and presents them in a single/double horizontal or vertical bar graph M4SP-IVg-2.4</v>
      </c>
      <c r="AH78" s="175">
        <v>5</v>
      </c>
      <c r="AI78" s="113" t="s">
        <v>5861</v>
      </c>
      <c r="AJ78" s="113" t="s">
        <v>5863</v>
      </c>
      <c r="AK78" s="61"/>
      <c r="AL78" s="61"/>
      <c r="AM78" s="61"/>
      <c r="AN78" s="61"/>
      <c r="AO78" s="41"/>
      <c r="AP78" s="102" t="s">
        <v>1818</v>
      </c>
      <c r="AQ78" s="102" t="str">
        <f t="shared" si="131"/>
        <v>Completed</v>
      </c>
      <c r="AR78" s="41"/>
    </row>
    <row r="79" spans="1:44" ht="15.75" customHeight="1" outlineLevel="1" x14ac:dyDescent="0.2">
      <c r="A79" s="487"/>
      <c r="B79" s="487"/>
      <c r="C79" s="471"/>
      <c r="D79" s="181" t="s">
        <v>7258</v>
      </c>
      <c r="E79" s="181" t="s">
        <v>7259</v>
      </c>
      <c r="F79" s="184" t="s">
        <v>7260</v>
      </c>
      <c r="G79" s="100">
        <v>3</v>
      </c>
      <c r="H79" s="100"/>
      <c r="I79" s="101"/>
      <c r="J79" s="61" t="s">
        <v>7261</v>
      </c>
      <c r="K79" s="61" t="s">
        <v>7262</v>
      </c>
      <c r="L79" s="61" t="s">
        <v>7263</v>
      </c>
      <c r="M79" s="61" t="s">
        <v>7264</v>
      </c>
      <c r="N79" s="280" t="s">
        <v>7265</v>
      </c>
      <c r="O79" s="102" t="s">
        <v>1043</v>
      </c>
      <c r="P79" s="102" t="str">
        <f t="shared" ref="P79:Q79" si="193">D79</f>
        <v>PH_G4_C05_P1.1.3</v>
      </c>
      <c r="Q79" s="102" t="str">
        <f t="shared" si="193"/>
        <v>Ch 5 Practice 1.1.3: Solving problems using data presented in vertical bar graphs</v>
      </c>
      <c r="R79" s="83" t="s">
        <v>1812</v>
      </c>
      <c r="S79" s="102" t="s">
        <v>1041</v>
      </c>
      <c r="T79" s="102" t="s">
        <v>1042</v>
      </c>
      <c r="U79" s="102" t="s">
        <v>38</v>
      </c>
      <c r="V79" s="61" t="s">
        <v>7249</v>
      </c>
      <c r="W79" s="291">
        <v>9789814969420</v>
      </c>
      <c r="X79" s="102">
        <v>93</v>
      </c>
      <c r="Y79" s="61" t="s">
        <v>2786</v>
      </c>
      <c r="Z79" s="61" t="s">
        <v>7250</v>
      </c>
      <c r="AA79" s="61" t="s">
        <v>7251</v>
      </c>
      <c r="AB79" s="61" t="str">
        <f t="shared" si="1"/>
        <v>4.077 Solve a problem M4SP-IVg-3.4</v>
      </c>
      <c r="AC79" s="61" t="str">
        <f t="shared" ref="AC79:AD79" si="194">Y79</f>
        <v>4. Statistics and Probability</v>
      </c>
      <c r="AD79" s="61" t="str">
        <f t="shared" si="194"/>
        <v>G4.4.01 Graphs</v>
      </c>
      <c r="AE79" s="61" t="str">
        <f t="shared" si="3"/>
        <v>M4SP-IVg-3.4</v>
      </c>
      <c r="AF79" s="61" t="str">
        <f t="shared" ref="AF79:AG79" si="195">M79</f>
        <v>M4SP-IVg-3.4: Interprets data presented in different kinds of bar graphs (vertical/horizontal, single/double bars).</v>
      </c>
      <c r="AG79" s="61" t="str">
        <f t="shared" si="195"/>
        <v>4.079 Interprets data presented in different kinds of bar graphs M4SP-IVg-3.4</v>
      </c>
      <c r="AH79" s="175">
        <v>5</v>
      </c>
      <c r="AI79" s="113" t="s">
        <v>5891</v>
      </c>
      <c r="AJ79" s="113" t="s">
        <v>7266</v>
      </c>
      <c r="AK79" s="61"/>
      <c r="AL79" s="262">
        <v>45084</v>
      </c>
      <c r="AM79" s="61"/>
      <c r="AN79" s="61" t="s">
        <v>1818</v>
      </c>
      <c r="AO79" s="41"/>
      <c r="AP79" s="102" t="s">
        <v>1818</v>
      </c>
      <c r="AQ79" s="102" t="str">
        <f t="shared" si="131"/>
        <v>Completed</v>
      </c>
      <c r="AR79" s="41"/>
    </row>
    <row r="80" spans="1:44" ht="15.75" customHeight="1" outlineLevel="1" x14ac:dyDescent="0.2">
      <c r="A80" s="487"/>
      <c r="B80" s="487"/>
      <c r="C80" s="527" t="s">
        <v>7267</v>
      </c>
      <c r="D80" s="296" t="s">
        <v>7268</v>
      </c>
      <c r="E80" s="296" t="s">
        <v>7269</v>
      </c>
      <c r="F80" s="297" t="s">
        <v>7270</v>
      </c>
      <c r="G80" s="100">
        <v>4</v>
      </c>
      <c r="H80" s="100"/>
      <c r="I80" s="101"/>
      <c r="J80" s="69" t="s">
        <v>7271</v>
      </c>
      <c r="K80" s="69" t="s">
        <v>7244</v>
      </c>
      <c r="L80" s="69" t="s">
        <v>7245</v>
      </c>
      <c r="M80" s="69" t="s">
        <v>7246</v>
      </c>
      <c r="N80" s="298" t="s">
        <v>7247</v>
      </c>
      <c r="O80" s="153" t="s">
        <v>1043</v>
      </c>
      <c r="P80" s="153" t="str">
        <f t="shared" ref="P80:Q80" si="196">D80</f>
        <v>PH_G4_C05_P1.2.1</v>
      </c>
      <c r="Q80" s="153" t="str">
        <f t="shared" si="196"/>
        <v>Ch 5 Practice 1.2.1: Present data in a horizontal bar graph
"</v>
      </c>
      <c r="R80" s="237" t="s">
        <v>1812</v>
      </c>
      <c r="S80" s="153" t="s">
        <v>1041</v>
      </c>
      <c r="T80" s="153" t="s">
        <v>1042</v>
      </c>
      <c r="U80" s="153" t="s">
        <v>38</v>
      </c>
      <c r="V80" s="69" t="s">
        <v>7249</v>
      </c>
      <c r="W80" s="299">
        <v>9789814969420</v>
      </c>
      <c r="X80" s="153">
        <v>96</v>
      </c>
      <c r="Y80" s="69" t="s">
        <v>2786</v>
      </c>
      <c r="Z80" s="69" t="s">
        <v>7250</v>
      </c>
      <c r="AA80" s="69" t="s">
        <v>7251</v>
      </c>
      <c r="AB80" s="69" t="str">
        <f t="shared" si="1"/>
        <v>4.078 Present data in a horizontal bar graph M4SP-IVg-2.4</v>
      </c>
      <c r="AC80" s="69" t="str">
        <f t="shared" ref="AC80:AD80" si="197">Y80</f>
        <v>4. Statistics and Probability</v>
      </c>
      <c r="AD80" s="69" t="str">
        <f t="shared" si="197"/>
        <v>G4.4.01 Graphs</v>
      </c>
      <c r="AE80" s="69" t="str">
        <f t="shared" si="3"/>
        <v>M4SP-IVg-2.4</v>
      </c>
      <c r="AF80" s="69" t="str">
        <f t="shared" ref="AF80:AG80" si="198">M80</f>
        <v>M4SP-IVg-2.4: Organizes data in tabular form and presents them in a single/double horizontal or vertical bar graph.</v>
      </c>
      <c r="AG80" s="69" t="str">
        <f t="shared" si="198"/>
        <v>4.078 Organizes data in tabular form and presents them in a single/double horizontal or vertical bar graph M4SP-IVg-2.4</v>
      </c>
      <c r="AH80" s="157">
        <v>5</v>
      </c>
      <c r="AI80" s="159" t="s">
        <v>5861</v>
      </c>
      <c r="AJ80" s="159" t="s">
        <v>5863</v>
      </c>
      <c r="AK80" s="69"/>
      <c r="AL80" s="69"/>
      <c r="AM80" s="69"/>
      <c r="AN80" s="69"/>
      <c r="AO80" s="159"/>
      <c r="AP80" s="102" t="s">
        <v>1818</v>
      </c>
      <c r="AQ80" s="102" t="str">
        <f t="shared" si="131"/>
        <v>Completed</v>
      </c>
      <c r="AR80" s="159"/>
    </row>
    <row r="81" spans="1:44" ht="15.75" customHeight="1" outlineLevel="1" x14ac:dyDescent="0.2">
      <c r="A81" s="487"/>
      <c r="B81" s="487"/>
      <c r="C81" s="525"/>
      <c r="D81" s="181" t="s">
        <v>7272</v>
      </c>
      <c r="E81" s="181" t="s">
        <v>7273</v>
      </c>
      <c r="F81" s="184" t="s">
        <v>7274</v>
      </c>
      <c r="G81" s="100">
        <v>5</v>
      </c>
      <c r="H81" s="100"/>
      <c r="I81" s="101"/>
      <c r="J81" s="61" t="s">
        <v>7275</v>
      </c>
      <c r="K81" s="61" t="s">
        <v>7262</v>
      </c>
      <c r="L81" s="61" t="s">
        <v>7263</v>
      </c>
      <c r="M81" s="61" t="s">
        <v>7264</v>
      </c>
      <c r="N81" s="280" t="s">
        <v>7265</v>
      </c>
      <c r="O81" s="102" t="s">
        <v>1043</v>
      </c>
      <c r="P81" s="102" t="str">
        <f t="shared" ref="P81:Q81" si="199">D81</f>
        <v>PH_G4_C05_P1.2.2</v>
      </c>
      <c r="Q81" s="102" t="str">
        <f t="shared" si="199"/>
        <v>Ch 5 Practice 1.2.2: Solving problems using data presented in horizontal bar graphs</v>
      </c>
      <c r="R81" s="83" t="s">
        <v>1812</v>
      </c>
      <c r="S81" s="102" t="s">
        <v>1041</v>
      </c>
      <c r="T81" s="102" t="s">
        <v>1042</v>
      </c>
      <c r="U81" s="102" t="s">
        <v>38</v>
      </c>
      <c r="V81" s="61" t="s">
        <v>7249</v>
      </c>
      <c r="W81" s="291">
        <v>9789814969420</v>
      </c>
      <c r="X81" s="102">
        <v>96</v>
      </c>
      <c r="Y81" s="61" t="s">
        <v>2786</v>
      </c>
      <c r="Z81" s="61" t="s">
        <v>7250</v>
      </c>
      <c r="AA81" s="61" t="s">
        <v>7251</v>
      </c>
      <c r="AB81" s="61" t="str">
        <f t="shared" si="1"/>
        <v>4.079 Solve a problem using data presented in a horizontal bar graph M4SP-IVg-3.4</v>
      </c>
      <c r="AC81" s="61" t="str">
        <f t="shared" ref="AC81:AD81" si="200">Y81</f>
        <v>4. Statistics and Probability</v>
      </c>
      <c r="AD81" s="61" t="str">
        <f t="shared" si="200"/>
        <v>G4.4.01 Graphs</v>
      </c>
      <c r="AE81" s="61" t="str">
        <f t="shared" si="3"/>
        <v>M4SP-IVg-3.4</v>
      </c>
      <c r="AF81" s="61" t="str">
        <f t="shared" ref="AF81:AG81" si="201">M81</f>
        <v>M4SP-IVg-3.4: Interprets data presented in different kinds of bar graphs (vertical/horizontal, single/double bars).</v>
      </c>
      <c r="AG81" s="61" t="str">
        <f t="shared" si="201"/>
        <v>4.079 Interprets data presented in different kinds of bar graphs M4SP-IVg-3.4</v>
      </c>
      <c r="AH81" s="175">
        <v>5</v>
      </c>
      <c r="AI81" s="41" t="s">
        <v>5891</v>
      </c>
      <c r="AJ81" s="41" t="s">
        <v>7276</v>
      </c>
      <c r="AK81" s="61"/>
      <c r="AL81" s="262">
        <v>45085</v>
      </c>
      <c r="AM81" s="61"/>
      <c r="AN81" s="61" t="s">
        <v>1818</v>
      </c>
      <c r="AO81" s="41"/>
      <c r="AP81" s="102" t="s">
        <v>1818</v>
      </c>
      <c r="AQ81" s="102" t="str">
        <f t="shared" si="131"/>
        <v>Completed</v>
      </c>
      <c r="AR81" s="41"/>
    </row>
    <row r="82" spans="1:44" ht="15.75" customHeight="1" outlineLevel="1" x14ac:dyDescent="0.2">
      <c r="A82" s="487"/>
      <c r="B82" s="487"/>
      <c r="C82" s="526"/>
      <c r="D82" s="73" t="s">
        <v>7277</v>
      </c>
      <c r="E82" s="73" t="s">
        <v>7278</v>
      </c>
      <c r="F82" s="183" t="s">
        <v>7279</v>
      </c>
      <c r="G82" s="100">
        <v>6</v>
      </c>
      <c r="H82" s="100" t="s">
        <v>4109</v>
      </c>
      <c r="I82" s="101"/>
      <c r="J82" s="61" t="s">
        <v>7280</v>
      </c>
      <c r="K82" s="61" t="s">
        <v>7262</v>
      </c>
      <c r="L82" s="61" t="s">
        <v>7263</v>
      </c>
      <c r="M82" s="61" t="s">
        <v>7264</v>
      </c>
      <c r="N82" s="280" t="s">
        <v>7265</v>
      </c>
      <c r="O82" s="102" t="s">
        <v>1043</v>
      </c>
      <c r="P82" s="300" t="s">
        <v>7281</v>
      </c>
      <c r="Q82" s="102" t="str">
        <f t="shared" ref="Q82:Q83" si="202">E82</f>
        <v>Ch 5 Practice 1.2.3:
Reading and interpreting bar line charts</v>
      </c>
      <c r="R82" s="83" t="s">
        <v>1812</v>
      </c>
      <c r="S82" s="102" t="s">
        <v>1041</v>
      </c>
      <c r="T82" s="102" t="s">
        <v>1042</v>
      </c>
      <c r="U82" s="102" t="s">
        <v>38</v>
      </c>
      <c r="V82" s="61" t="s">
        <v>7249</v>
      </c>
      <c r="W82" s="291">
        <v>9789814969420</v>
      </c>
      <c r="X82" s="102">
        <v>96</v>
      </c>
      <c r="Y82" s="61" t="s">
        <v>2786</v>
      </c>
      <c r="Z82" s="61" t="s">
        <v>7250</v>
      </c>
      <c r="AA82" s="61" t="s">
        <v>7251</v>
      </c>
      <c r="AB82" s="61" t="str">
        <f t="shared" si="1"/>
        <v>4.080 To read and interpret bar line charts M4SP-IVg-3.4</v>
      </c>
      <c r="AC82" s="61" t="str">
        <f t="shared" ref="AC82:AD82" si="203">Y82</f>
        <v>4. Statistics and Probability</v>
      </c>
      <c r="AD82" s="61" t="str">
        <f t="shared" si="203"/>
        <v>G4.4.01 Graphs</v>
      </c>
      <c r="AE82" s="61" t="str">
        <f t="shared" si="3"/>
        <v>M4SP-IVg-3.4</v>
      </c>
      <c r="AF82" s="61" t="str">
        <f t="shared" ref="AF82:AG82" si="204">M82</f>
        <v>M4SP-IVg-3.4: Interprets data presented in different kinds of bar graphs (vertical/horizontal, single/double bars).</v>
      </c>
      <c r="AG82" s="61" t="str">
        <f t="shared" si="204"/>
        <v>4.079 Interprets data presented in different kinds of bar graphs M4SP-IVg-3.4</v>
      </c>
      <c r="AH82" s="175">
        <v>5</v>
      </c>
      <c r="AI82" s="113" t="s">
        <v>5891</v>
      </c>
      <c r="AJ82" s="113" t="s">
        <v>7282</v>
      </c>
      <c r="AK82" s="61"/>
      <c r="AL82" s="61"/>
      <c r="AM82" s="61"/>
      <c r="AN82" s="61"/>
      <c r="AO82" s="41"/>
      <c r="AP82" s="102" t="s">
        <v>1818</v>
      </c>
      <c r="AQ82" s="102" t="str">
        <f t="shared" si="131"/>
        <v>Completed</v>
      </c>
      <c r="AR82" s="41"/>
    </row>
    <row r="83" spans="1:44" ht="15.75" customHeight="1" outlineLevel="1" x14ac:dyDescent="0.2">
      <c r="A83" s="487"/>
      <c r="B83" s="487"/>
      <c r="C83" s="524" t="s">
        <v>7283</v>
      </c>
      <c r="D83" s="185"/>
      <c r="E83" s="185"/>
      <c r="F83" s="186" t="s">
        <v>7284</v>
      </c>
      <c r="G83" s="122"/>
      <c r="H83" s="122"/>
      <c r="I83" s="123"/>
      <c r="J83" s="160" t="s">
        <v>7285</v>
      </c>
      <c r="K83" s="160" t="s">
        <v>7286</v>
      </c>
      <c r="L83" s="160" t="s">
        <v>7287</v>
      </c>
      <c r="M83" s="160" t="s">
        <v>7288</v>
      </c>
      <c r="N83" s="294" t="s">
        <v>7289</v>
      </c>
      <c r="O83" s="163" t="s">
        <v>1043</v>
      </c>
      <c r="P83" s="163"/>
      <c r="Q83" s="163">
        <f t="shared" si="202"/>
        <v>0</v>
      </c>
      <c r="R83" s="162" t="s">
        <v>1812</v>
      </c>
      <c r="S83" s="163" t="s">
        <v>1041</v>
      </c>
      <c r="T83" s="163" t="s">
        <v>1042</v>
      </c>
      <c r="U83" s="163" t="s">
        <v>38</v>
      </c>
      <c r="V83" s="160" t="s">
        <v>7249</v>
      </c>
      <c r="W83" s="292">
        <v>9789814969420</v>
      </c>
      <c r="X83" s="163">
        <v>101</v>
      </c>
      <c r="Y83" s="160" t="s">
        <v>2786</v>
      </c>
      <c r="Z83" s="160" t="s">
        <v>7250</v>
      </c>
      <c r="AA83" s="160" t="s">
        <v>7251</v>
      </c>
      <c r="AB83" s="160" t="str">
        <f t="shared" si="1"/>
        <v>4.081 Collect data on two variables M4SP-IVg-1.4</v>
      </c>
      <c r="AC83" s="160" t="str">
        <f t="shared" ref="AC83:AD83" si="205">Y83</f>
        <v>4. Statistics and Probability</v>
      </c>
      <c r="AD83" s="160" t="str">
        <f t="shared" si="205"/>
        <v>G4.4.01 Graphs</v>
      </c>
      <c r="AE83" s="160" t="str">
        <f t="shared" si="3"/>
        <v>M4SP-IVg-1.4</v>
      </c>
      <c r="AF83" s="160" t="str">
        <f t="shared" ref="AF83:AG83" si="206">M83</f>
        <v>M4SP-IVg-1.4: Collects data on two variables using any source.</v>
      </c>
      <c r="AG83" s="160" t="str">
        <f t="shared" si="206"/>
        <v>4.077 Collects data on two variables using any source M4SP-IVg-1.4</v>
      </c>
      <c r="AH83" s="285">
        <v>5</v>
      </c>
      <c r="AI83" s="285"/>
      <c r="AJ83" s="285"/>
      <c r="AK83" s="160" t="s">
        <v>7290</v>
      </c>
      <c r="AL83" s="160"/>
      <c r="AM83" s="160"/>
      <c r="AN83" s="160"/>
      <c r="AO83" s="172"/>
      <c r="AP83" s="102"/>
      <c r="AQ83" s="102"/>
      <c r="AR83" s="172"/>
    </row>
    <row r="84" spans="1:44" ht="15.75" customHeight="1" outlineLevel="1" x14ac:dyDescent="0.2">
      <c r="A84" s="487"/>
      <c r="B84" s="487"/>
      <c r="C84" s="525"/>
      <c r="D84" s="181" t="s">
        <v>7291</v>
      </c>
      <c r="E84" s="181" t="s">
        <v>7292</v>
      </c>
      <c r="F84" s="184" t="s">
        <v>7293</v>
      </c>
      <c r="G84" s="100">
        <v>7</v>
      </c>
      <c r="H84" s="100"/>
      <c r="I84" s="101"/>
      <c r="J84" s="61" t="s">
        <v>7294</v>
      </c>
      <c r="K84" s="61" t="s">
        <v>7244</v>
      </c>
      <c r="L84" s="61" t="s">
        <v>7245</v>
      </c>
      <c r="M84" s="61" t="s">
        <v>7246</v>
      </c>
      <c r="N84" s="280" t="s">
        <v>7247</v>
      </c>
      <c r="O84" s="102" t="s">
        <v>1043</v>
      </c>
      <c r="P84" s="102" t="str">
        <f t="shared" ref="P84:Q84" si="207">D84</f>
        <v>PH_G4_C05_P1.3.1</v>
      </c>
      <c r="Q84" s="102" t="str">
        <f t="shared" si="207"/>
        <v>Ch 5 Practice 1.3.1: Present data in a doublebar graph</v>
      </c>
      <c r="R84" s="83" t="s">
        <v>1812</v>
      </c>
      <c r="S84" s="102" t="s">
        <v>1041</v>
      </c>
      <c r="T84" s="102" t="s">
        <v>1042</v>
      </c>
      <c r="U84" s="102" t="s">
        <v>38</v>
      </c>
      <c r="V84" s="61" t="s">
        <v>7249</v>
      </c>
      <c r="W84" s="291">
        <v>9789814969420</v>
      </c>
      <c r="X84" s="102">
        <v>101</v>
      </c>
      <c r="Y84" s="61" t="s">
        <v>2786</v>
      </c>
      <c r="Z84" s="61" t="s">
        <v>7250</v>
      </c>
      <c r="AA84" s="61" t="s">
        <v>7251</v>
      </c>
      <c r="AB84" s="61" t="str">
        <f t="shared" si="1"/>
        <v>4.082 Present data in a double-bar graph M4SP-IVg-2.4</v>
      </c>
      <c r="AC84" s="61" t="str">
        <f t="shared" ref="AC84:AD84" si="208">Y84</f>
        <v>4. Statistics and Probability</v>
      </c>
      <c r="AD84" s="61" t="str">
        <f t="shared" si="208"/>
        <v>G4.4.01 Graphs</v>
      </c>
      <c r="AE84" s="61" t="str">
        <f t="shared" si="3"/>
        <v>M4SP-IVg-2.4</v>
      </c>
      <c r="AF84" s="61" t="str">
        <f t="shared" ref="AF84:AG84" si="209">M84</f>
        <v>M4SP-IVg-2.4: Organizes data in tabular form and presents them in a single/double horizontal or vertical bar graph.</v>
      </c>
      <c r="AG84" s="61" t="str">
        <f t="shared" si="209"/>
        <v>4.078 Organizes data in tabular form and presents them in a single/double horizontal or vertical bar graph M4SP-IVg-2.4</v>
      </c>
      <c r="AH84" s="175">
        <v>5</v>
      </c>
      <c r="AI84" s="41" t="s">
        <v>5908</v>
      </c>
      <c r="AJ84" s="41" t="s">
        <v>7295</v>
      </c>
      <c r="AK84" s="61"/>
      <c r="AL84" s="61"/>
      <c r="AM84" s="61"/>
      <c r="AN84" s="61"/>
      <c r="AO84" s="41"/>
      <c r="AP84" s="102" t="s">
        <v>1818</v>
      </c>
      <c r="AQ84" s="102" t="str">
        <f t="shared" ref="AQ84:AQ88" si="210">IF($AP84="Raw Manuscript created","Editor to review",IF($AP84="Manuscript reviewed by Editor","Author to revise",IF($AP84="Manuscript revised by Author","Editor to review",IF($AP84="Manuscript finalised by Editor","Evonne to PFP",IF($AP84="Manuscript approved by Evonne","Evelyn to upload to Learnosity",IF($AP84="Manuscript uploaded to Learnosity","Prepress to create Activity",IF($AP84="Ready practice on Learnosity","Prepress to create Activity",IF($AP84="Activity created","Editor to conduct Learnosity review",IF($AP84="Published","Completed","")))))))))</f>
        <v>Completed</v>
      </c>
      <c r="AR84" s="41"/>
    </row>
    <row r="85" spans="1:44" ht="15.75" customHeight="1" outlineLevel="1" x14ac:dyDescent="0.2">
      <c r="A85" s="487"/>
      <c r="B85" s="487"/>
      <c r="C85" s="526"/>
      <c r="D85" s="181" t="s">
        <v>7296</v>
      </c>
      <c r="E85" s="181" t="s">
        <v>7297</v>
      </c>
      <c r="F85" s="184" t="s">
        <v>7298</v>
      </c>
      <c r="G85" s="100">
        <v>8</v>
      </c>
      <c r="H85" s="100"/>
      <c r="I85" s="101"/>
      <c r="J85" s="61" t="s">
        <v>7299</v>
      </c>
      <c r="K85" s="61" t="s">
        <v>7262</v>
      </c>
      <c r="L85" s="61" t="s">
        <v>7263</v>
      </c>
      <c r="M85" s="61" t="s">
        <v>7264</v>
      </c>
      <c r="N85" s="280" t="s">
        <v>7300</v>
      </c>
      <c r="O85" s="102" t="s">
        <v>1043</v>
      </c>
      <c r="P85" s="102" t="str">
        <f t="shared" ref="P85:Q85" si="211">D85</f>
        <v>PH_G4_C05_P1.3.2</v>
      </c>
      <c r="Q85" s="102" t="str">
        <f t="shared" si="211"/>
        <v>Ch 5 Practice 1.3.2: Solve a problem using data presented in a double-bar graph</v>
      </c>
      <c r="R85" s="83" t="s">
        <v>1812</v>
      </c>
      <c r="S85" s="102" t="s">
        <v>1041</v>
      </c>
      <c r="T85" s="102" t="s">
        <v>1042</v>
      </c>
      <c r="U85" s="102" t="s">
        <v>38</v>
      </c>
      <c r="V85" s="61" t="s">
        <v>7249</v>
      </c>
      <c r="W85" s="291">
        <v>9789814969420</v>
      </c>
      <c r="X85" s="102">
        <v>101</v>
      </c>
      <c r="Y85" s="61" t="s">
        <v>2786</v>
      </c>
      <c r="Z85" s="61" t="s">
        <v>7250</v>
      </c>
      <c r="AA85" s="61" t="s">
        <v>7251</v>
      </c>
      <c r="AB85" s="61" t="str">
        <f t="shared" si="1"/>
        <v>4.083 Solve a problem M4SP-IVg-3.4</v>
      </c>
      <c r="AC85" s="61" t="str">
        <f t="shared" ref="AC85:AD85" si="212">Y85</f>
        <v>4. Statistics and Probability</v>
      </c>
      <c r="AD85" s="61" t="str">
        <f t="shared" si="212"/>
        <v>G4.4.01 Graphs</v>
      </c>
      <c r="AE85" s="61" t="str">
        <f t="shared" si="3"/>
        <v>M4SP-IVg-3.4</v>
      </c>
      <c r="AF85" s="61" t="str">
        <f t="shared" ref="AF85:AG85" si="213">M85</f>
        <v>M4SP-IVg-3.4: Interprets data presented in different kinds of bar graphs (vertical/horizontal, single/double bars).</v>
      </c>
      <c r="AG85" s="61" t="str">
        <f t="shared" si="213"/>
        <v>4.079 Interprets data presented in different kinds of bar graphs M4SP-IVg- 3.4</v>
      </c>
      <c r="AH85" s="175">
        <v>5</v>
      </c>
      <c r="AI85" s="41" t="s">
        <v>5861</v>
      </c>
      <c r="AJ85" s="41" t="s">
        <v>5863</v>
      </c>
      <c r="AK85" s="61" t="s">
        <v>7301</v>
      </c>
      <c r="AL85" s="61"/>
      <c r="AM85" s="61"/>
      <c r="AN85" s="61"/>
      <c r="AO85" s="41"/>
      <c r="AP85" s="102" t="s">
        <v>1818</v>
      </c>
      <c r="AQ85" s="102" t="str">
        <f t="shared" si="210"/>
        <v>Completed</v>
      </c>
      <c r="AR85" s="41"/>
    </row>
    <row r="86" spans="1:44" ht="15.75" customHeight="1" outlineLevel="1" x14ac:dyDescent="0.2">
      <c r="A86" s="487"/>
      <c r="B86" s="487"/>
      <c r="C86" s="277" t="s">
        <v>7302</v>
      </c>
      <c r="D86" s="181" t="s">
        <v>7303</v>
      </c>
      <c r="E86" s="181" t="s">
        <v>7304</v>
      </c>
      <c r="F86" s="184" t="s">
        <v>7305</v>
      </c>
      <c r="G86" s="100">
        <v>9</v>
      </c>
      <c r="H86" s="100"/>
      <c r="I86" s="101"/>
      <c r="J86" s="61" t="s">
        <v>7306</v>
      </c>
      <c r="K86" s="61" t="s">
        <v>7307</v>
      </c>
      <c r="L86" s="61" t="s">
        <v>7308</v>
      </c>
      <c r="M86" s="61" t="s">
        <v>7309</v>
      </c>
      <c r="N86" s="280" t="s">
        <v>7310</v>
      </c>
      <c r="O86" s="102" t="s">
        <v>1043</v>
      </c>
      <c r="P86" s="102" t="str">
        <f t="shared" ref="P86:Q86" si="214">D86</f>
        <v>PH_G4_C05_P1.4.1</v>
      </c>
      <c r="Q86" s="102" t="str">
        <f t="shared" si="214"/>
        <v>Ch 5 Practice 1.4.1: Solve a problem using data presented in a table</v>
      </c>
      <c r="R86" s="83" t="s">
        <v>1812</v>
      </c>
      <c r="S86" s="102" t="s">
        <v>1041</v>
      </c>
      <c r="T86" s="102" t="s">
        <v>1042</v>
      </c>
      <c r="U86" s="102" t="s">
        <v>38</v>
      </c>
      <c r="V86" s="61" t="s">
        <v>7249</v>
      </c>
      <c r="W86" s="291">
        <v>9789814969420</v>
      </c>
      <c r="X86" s="102">
        <v>104</v>
      </c>
      <c r="Y86" s="61" t="s">
        <v>2786</v>
      </c>
      <c r="Z86" s="61" t="s">
        <v>7250</v>
      </c>
      <c r="AA86" s="61" t="s">
        <v>7251</v>
      </c>
      <c r="AB86" s="61" t="str">
        <f t="shared" si="1"/>
        <v>4.084 Solve a problem M4SP-IVh-4.4</v>
      </c>
      <c r="AC86" s="61" t="str">
        <f t="shared" ref="AC86:AD86" si="215">Y86</f>
        <v>4. Statistics and Probability</v>
      </c>
      <c r="AD86" s="61" t="str">
        <f t="shared" si="215"/>
        <v>G4.4.01 Graphs</v>
      </c>
      <c r="AE86" s="61" t="str">
        <f t="shared" si="3"/>
        <v>M4SP-IVh-4.4</v>
      </c>
      <c r="AF86" s="61" t="str">
        <f t="shared" ref="AF86:AG86" si="216">M86</f>
        <v>M4SP-IVh-4.4: Solves routine and non-routine problems using data presented in a single or double-bar graph.</v>
      </c>
      <c r="AG86" s="61" t="str">
        <f t="shared" si="216"/>
        <v>4.080 Solves routine and non-routine problems using data presented in a single or double-bar graph M4SP-IVh-4.4</v>
      </c>
      <c r="AH86" s="175">
        <v>5</v>
      </c>
      <c r="AI86" s="41" t="s">
        <v>7248</v>
      </c>
      <c r="AJ86" s="41" t="s">
        <v>7242</v>
      </c>
      <c r="AK86" s="61"/>
      <c r="AL86" s="61"/>
      <c r="AM86" s="61"/>
      <c r="AN86" s="61"/>
      <c r="AO86" s="41"/>
      <c r="AP86" s="102" t="s">
        <v>1818</v>
      </c>
      <c r="AQ86" s="102" t="str">
        <f t="shared" si="210"/>
        <v>Completed</v>
      </c>
      <c r="AR86" s="41"/>
    </row>
    <row r="87" spans="1:44" ht="15.75" customHeight="1" outlineLevel="1" x14ac:dyDescent="0.2">
      <c r="A87" s="487"/>
      <c r="B87" s="487"/>
      <c r="C87" s="277" t="s">
        <v>7311</v>
      </c>
      <c r="D87" s="181" t="s">
        <v>7312</v>
      </c>
      <c r="E87" s="181" t="s">
        <v>7313</v>
      </c>
      <c r="F87" s="184" t="s">
        <v>7314</v>
      </c>
      <c r="G87" s="100">
        <v>10</v>
      </c>
      <c r="H87" s="100"/>
      <c r="I87" s="101"/>
      <c r="J87" s="61" t="s">
        <v>7315</v>
      </c>
      <c r="K87" s="61" t="s">
        <v>7244</v>
      </c>
      <c r="L87" s="61" t="s">
        <v>7245</v>
      </c>
      <c r="M87" s="61" t="s">
        <v>7246</v>
      </c>
      <c r="N87" s="280" t="s">
        <v>7247</v>
      </c>
      <c r="O87" s="102" t="s">
        <v>1043</v>
      </c>
      <c r="P87" s="102" t="str">
        <f t="shared" ref="P87:Q87" si="217">D87</f>
        <v>PH_G4_C05_P1.5.1</v>
      </c>
      <c r="Q87" s="102" t="str">
        <f t="shared" si="217"/>
        <v>Ch 5 Practice 1.5.1: Complete a table using given data</v>
      </c>
      <c r="R87" s="83" t="s">
        <v>1812</v>
      </c>
      <c r="S87" s="102" t="s">
        <v>1041</v>
      </c>
      <c r="T87" s="102" t="s">
        <v>1042</v>
      </c>
      <c r="U87" s="102" t="s">
        <v>38</v>
      </c>
      <c r="V87" s="61" t="s">
        <v>7249</v>
      </c>
      <c r="W87" s="291">
        <v>9789814969420</v>
      </c>
      <c r="X87" s="102">
        <v>107</v>
      </c>
      <c r="Y87" s="61" t="s">
        <v>2786</v>
      </c>
      <c r="Z87" s="61" t="s">
        <v>7250</v>
      </c>
      <c r="AA87" s="61" t="s">
        <v>7251</v>
      </c>
      <c r="AB87" s="61" t="str">
        <f t="shared" si="1"/>
        <v>4.085 Complete a table M4SP-IVg-2.4</v>
      </c>
      <c r="AC87" s="61" t="str">
        <f t="shared" ref="AC87:AD87" si="218">Y87</f>
        <v>4. Statistics and Probability</v>
      </c>
      <c r="AD87" s="61" t="str">
        <f t="shared" si="218"/>
        <v>G4.4.01 Graphs</v>
      </c>
      <c r="AE87" s="61" t="str">
        <f t="shared" si="3"/>
        <v>M4SP-IVg-2.4</v>
      </c>
      <c r="AF87" s="61" t="str">
        <f t="shared" ref="AF87:AG87" si="219">M87</f>
        <v>M4SP-IVg-2.4: Organizes data in tabular form and presents them in a single/double horizontal or vertical bar graph.</v>
      </c>
      <c r="AG87" s="61" t="str">
        <f t="shared" si="219"/>
        <v>4.078 Organizes data in tabular form and presents them in a single/double horizontal or vertical bar graph M4SP-IVg-2.4</v>
      </c>
      <c r="AH87" s="175">
        <v>5</v>
      </c>
      <c r="AI87" s="41" t="s">
        <v>7303</v>
      </c>
      <c r="AJ87" s="41" t="s">
        <v>7305</v>
      </c>
      <c r="AK87" s="61" t="s">
        <v>7316</v>
      </c>
      <c r="AL87" s="61"/>
      <c r="AM87" s="61"/>
      <c r="AN87" s="61"/>
      <c r="AO87" s="41"/>
      <c r="AP87" s="102" t="s">
        <v>1818</v>
      </c>
      <c r="AQ87" s="102" t="str">
        <f t="shared" si="210"/>
        <v>Completed</v>
      </c>
      <c r="AR87" s="41"/>
    </row>
    <row r="88" spans="1:44" ht="15.75" customHeight="1" outlineLevel="1" x14ac:dyDescent="0.2">
      <c r="A88" s="487"/>
      <c r="B88" s="487"/>
      <c r="C88" s="524" t="s">
        <v>7317</v>
      </c>
      <c r="D88" s="181" t="s">
        <v>7318</v>
      </c>
      <c r="E88" s="181" t="s">
        <v>7319</v>
      </c>
      <c r="F88" s="184" t="s">
        <v>7320</v>
      </c>
      <c r="G88" s="100">
        <v>11</v>
      </c>
      <c r="H88" s="100"/>
      <c r="I88" s="101" t="s">
        <v>2148</v>
      </c>
      <c r="J88" s="61" t="s">
        <v>7321</v>
      </c>
      <c r="K88" s="61" t="s">
        <v>7244</v>
      </c>
      <c r="L88" s="61" t="s">
        <v>7245</v>
      </c>
      <c r="M88" s="61" t="s">
        <v>7246</v>
      </c>
      <c r="N88" s="280" t="s">
        <v>7247</v>
      </c>
      <c r="O88" s="102" t="s">
        <v>1043</v>
      </c>
      <c r="P88" s="102" t="str">
        <f t="shared" ref="P88:Q88" si="220">D88</f>
        <v>PH_G4_C05_P1.6.1</v>
      </c>
      <c r="Q88" s="102" t="str">
        <f t="shared" si="220"/>
        <v>Ch 5 Practice 1.6.1: Solve a problem using data presented in double-bar graphs</v>
      </c>
      <c r="R88" s="83" t="s">
        <v>1812</v>
      </c>
      <c r="S88" s="102" t="s">
        <v>1041</v>
      </c>
      <c r="T88" s="102" t="s">
        <v>1042</v>
      </c>
      <c r="U88" s="102" t="s">
        <v>38</v>
      </c>
      <c r="V88" s="61" t="s">
        <v>7249</v>
      </c>
      <c r="W88" s="291">
        <v>9789814969420</v>
      </c>
      <c r="X88" s="102">
        <v>111</v>
      </c>
      <c r="Y88" s="61" t="s">
        <v>2786</v>
      </c>
      <c r="Z88" s="61" t="s">
        <v>7250</v>
      </c>
      <c r="AA88" s="61" t="s">
        <v>7251</v>
      </c>
      <c r="AB88" s="61" t="str">
        <f t="shared" si="1"/>
        <v>4.086 Solve a problem M4SP-IVg-2.4</v>
      </c>
      <c r="AC88" s="61" t="str">
        <f t="shared" ref="AC88:AD88" si="221">Y88</f>
        <v>4. Statistics and Probability</v>
      </c>
      <c r="AD88" s="61" t="str">
        <f t="shared" si="221"/>
        <v>G4.4.01 Graphs</v>
      </c>
      <c r="AE88" s="61" t="str">
        <f t="shared" si="3"/>
        <v>M4SP-IVg-2.4</v>
      </c>
      <c r="AF88" s="61" t="str">
        <f t="shared" ref="AF88:AG88" si="222">M88</f>
        <v>M4SP-IVg-2.4: Organizes data in tabular form and presents them in a single/double horizontal or vertical bar graph.</v>
      </c>
      <c r="AG88" s="61" t="str">
        <f t="shared" si="222"/>
        <v>4.078 Organizes data in tabular form and presents them in a single/double horizontal or vertical bar graph M4SP-IVg-2.4</v>
      </c>
      <c r="AH88" s="175">
        <v>5</v>
      </c>
      <c r="AI88" s="41" t="s">
        <v>7322</v>
      </c>
      <c r="AJ88" s="41" t="s">
        <v>7298</v>
      </c>
      <c r="AK88" s="61" t="s">
        <v>7316</v>
      </c>
      <c r="AL88" s="61"/>
      <c r="AM88" s="61"/>
      <c r="AN88" s="61"/>
      <c r="AO88" s="41"/>
      <c r="AP88" s="102" t="s">
        <v>1818</v>
      </c>
      <c r="AQ88" s="102" t="str">
        <f t="shared" si="210"/>
        <v>Completed</v>
      </c>
      <c r="AR88" s="41"/>
    </row>
    <row r="89" spans="1:44" ht="15.75" customHeight="1" outlineLevel="1" x14ac:dyDescent="0.2">
      <c r="A89" s="487"/>
      <c r="B89" s="471"/>
      <c r="C89" s="526"/>
      <c r="D89" s="185" t="s">
        <v>7323</v>
      </c>
      <c r="E89" s="185" t="s">
        <v>7324</v>
      </c>
      <c r="F89" s="186" t="s">
        <v>7325</v>
      </c>
      <c r="G89" s="293"/>
      <c r="H89" s="122"/>
      <c r="I89" s="123"/>
      <c r="J89" s="160" t="s">
        <v>7326</v>
      </c>
      <c r="K89" s="160" t="s">
        <v>7327</v>
      </c>
      <c r="L89" s="160" t="s">
        <v>7328</v>
      </c>
      <c r="M89" s="160" t="s">
        <v>7329</v>
      </c>
      <c r="N89" s="294" t="s">
        <v>7330</v>
      </c>
      <c r="O89" s="163" t="s">
        <v>1043</v>
      </c>
      <c r="P89" s="163"/>
      <c r="Q89" s="163" t="str">
        <f t="shared" ref="Q89:Q101" si="223">E89</f>
        <v>Ch 5 Practice 1.6.2: Draw inferences based on data presented in a double-bar graph</v>
      </c>
      <c r="R89" s="162" t="s">
        <v>1812</v>
      </c>
      <c r="S89" s="163" t="s">
        <v>1041</v>
      </c>
      <c r="T89" s="163" t="s">
        <v>1042</v>
      </c>
      <c r="U89" s="163" t="s">
        <v>38</v>
      </c>
      <c r="V89" s="160" t="s">
        <v>7249</v>
      </c>
      <c r="W89" s="292">
        <v>9789814969420</v>
      </c>
      <c r="X89" s="163">
        <v>111</v>
      </c>
      <c r="Y89" s="160" t="s">
        <v>2786</v>
      </c>
      <c r="Z89" s="160" t="s">
        <v>7250</v>
      </c>
      <c r="AA89" s="160" t="s">
        <v>7251</v>
      </c>
      <c r="AB89" s="160" t="str">
        <f t="shared" si="1"/>
        <v>4.087 Draw inferences based on data presented in a double-bar graph M4SP-IVh-5.4</v>
      </c>
      <c r="AC89" s="160" t="str">
        <f t="shared" ref="AC89:AD89" si="224">Y89</f>
        <v>4. Statistics and Probability</v>
      </c>
      <c r="AD89" s="160" t="str">
        <f t="shared" si="224"/>
        <v>G4.4.01 Graphs</v>
      </c>
      <c r="AE89" s="160" t="str">
        <f t="shared" si="3"/>
        <v>M4SP-IVh-5.4</v>
      </c>
      <c r="AF89" s="160" t="str">
        <f t="shared" ref="AF89:AG89" si="225">M89</f>
        <v>M4SP-IVh-5.4: Draws inferences based on data presented in a double-bar graph.</v>
      </c>
      <c r="AG89" s="160" t="str">
        <f t="shared" si="225"/>
        <v>4.081 Draws inferences based on data presented in a double-bar graph M4SP-IVh-5.4</v>
      </c>
      <c r="AH89" s="285">
        <v>5</v>
      </c>
      <c r="AI89" s="172"/>
      <c r="AJ89" s="172"/>
      <c r="AK89" s="160" t="s">
        <v>7331</v>
      </c>
      <c r="AL89" s="160"/>
      <c r="AM89" s="160"/>
      <c r="AN89" s="160"/>
      <c r="AO89" s="172"/>
      <c r="AP89" s="102"/>
      <c r="AQ89" s="102"/>
      <c r="AR89" s="172"/>
    </row>
    <row r="90" spans="1:44" ht="15.75" customHeight="1" outlineLevel="1" x14ac:dyDescent="0.2">
      <c r="A90" s="487"/>
      <c r="B90" s="507" t="s">
        <v>191</v>
      </c>
      <c r="C90" s="502" t="s">
        <v>7332</v>
      </c>
      <c r="D90" s="185" t="s">
        <v>7333</v>
      </c>
      <c r="E90" s="185" t="s">
        <v>7334</v>
      </c>
      <c r="F90" s="186" t="s">
        <v>7335</v>
      </c>
      <c r="G90" s="293"/>
      <c r="H90" s="122"/>
      <c r="I90" s="123"/>
      <c r="J90" s="160" t="s">
        <v>7336</v>
      </c>
      <c r="K90" s="160" t="s">
        <v>7307</v>
      </c>
      <c r="L90" s="160" t="s">
        <v>7308</v>
      </c>
      <c r="M90" s="160" t="s">
        <v>7309</v>
      </c>
      <c r="N90" s="294" t="s">
        <v>7310</v>
      </c>
      <c r="O90" s="163" t="s">
        <v>1043</v>
      </c>
      <c r="P90" s="163"/>
      <c r="Q90" s="163" t="str">
        <f t="shared" si="223"/>
        <v>Ch 5 Practice 2.1.1: solves routine and non-routine problems using data presented in a single or double-bar graph.</v>
      </c>
      <c r="R90" s="162" t="s">
        <v>1812</v>
      </c>
      <c r="S90" s="163" t="s">
        <v>1041</v>
      </c>
      <c r="T90" s="163" t="s">
        <v>1042</v>
      </c>
      <c r="U90" s="163" t="s">
        <v>38</v>
      </c>
      <c r="V90" s="160" t="s">
        <v>7249</v>
      </c>
      <c r="W90" s="292">
        <v>9789814969420</v>
      </c>
      <c r="X90" s="163">
        <v>111</v>
      </c>
      <c r="Y90" s="160" t="s">
        <v>2786</v>
      </c>
      <c r="Z90" s="160" t="s">
        <v>7250</v>
      </c>
      <c r="AA90" s="160" t="s">
        <v>2438</v>
      </c>
      <c r="AB90" s="160" t="str">
        <f t="shared" si="1"/>
        <v>4.088 Solves routine and non-routine problems M4SP-IVh-4.4</v>
      </c>
      <c r="AC90" s="160" t="str">
        <f t="shared" ref="AC90:AD90" si="226">Y90</f>
        <v>4. Statistics and Probability</v>
      </c>
      <c r="AD90" s="160" t="str">
        <f t="shared" si="226"/>
        <v>G4.4.01 Graphs</v>
      </c>
      <c r="AE90" s="160" t="str">
        <f t="shared" si="3"/>
        <v>M4SP-IVh-4.4</v>
      </c>
      <c r="AF90" s="160" t="str">
        <f t="shared" ref="AF90:AG90" si="227">M90</f>
        <v>M4SP-IVh-4.4: Solves routine and non-routine problems using data presented in a single or double-bar graph.</v>
      </c>
      <c r="AG90" s="160" t="str">
        <f t="shared" si="227"/>
        <v>4.080 Solves routine and non-routine problems using data presented in a single or double-bar graph M4SP-IVh-4.4</v>
      </c>
      <c r="AH90" s="285">
        <v>5</v>
      </c>
      <c r="AI90" s="172"/>
      <c r="AJ90" s="172"/>
      <c r="AK90" s="160" t="s">
        <v>3726</v>
      </c>
      <c r="AL90" s="160"/>
      <c r="AM90" s="160"/>
      <c r="AN90" s="160"/>
      <c r="AO90" s="172"/>
      <c r="AP90" s="102"/>
      <c r="AQ90" s="102"/>
      <c r="AR90" s="115" t="s">
        <v>7089</v>
      </c>
    </row>
    <row r="91" spans="1:44" ht="15.75" customHeight="1" outlineLevel="1" x14ac:dyDescent="0.2">
      <c r="A91" s="487"/>
      <c r="B91" s="487"/>
      <c r="C91" s="487"/>
      <c r="D91" s="185" t="s">
        <v>7337</v>
      </c>
      <c r="E91" s="185" t="s">
        <v>7338</v>
      </c>
      <c r="F91" s="186" t="s">
        <v>7339</v>
      </c>
      <c r="G91" s="293"/>
      <c r="H91" s="122"/>
      <c r="I91" s="123"/>
      <c r="J91" s="160" t="s">
        <v>7340</v>
      </c>
      <c r="K91" s="160" t="s">
        <v>7341</v>
      </c>
      <c r="L91" s="160" t="s">
        <v>7342</v>
      </c>
      <c r="M91" s="160" t="s">
        <v>7343</v>
      </c>
      <c r="N91" s="294" t="s">
        <v>7344</v>
      </c>
      <c r="O91" s="163" t="s">
        <v>1043</v>
      </c>
      <c r="P91" s="163"/>
      <c r="Q91" s="163" t="str">
        <f t="shared" si="223"/>
        <v>Ch 5 Practice 2.1.2: expresses the outcome in a simple experiment in words, symbols, tables, or graphs</v>
      </c>
      <c r="R91" s="162" t="s">
        <v>1812</v>
      </c>
      <c r="S91" s="163" t="s">
        <v>1041</v>
      </c>
      <c r="T91" s="163" t="s">
        <v>1042</v>
      </c>
      <c r="U91" s="163" t="s">
        <v>38</v>
      </c>
      <c r="V91" s="160" t="s">
        <v>7249</v>
      </c>
      <c r="W91" s="292">
        <v>9789814969420</v>
      </c>
      <c r="X91" s="163">
        <v>111</v>
      </c>
      <c r="Y91" s="160" t="s">
        <v>2786</v>
      </c>
      <c r="Z91" s="160" t="s">
        <v>7250</v>
      </c>
      <c r="AA91" s="160" t="s">
        <v>2438</v>
      </c>
      <c r="AB91" s="160" t="str">
        <f t="shared" si="1"/>
        <v>4.089 Expresses the outcome in a simple experiment in words, symbols, tables, or graphs M4SP-IVi-10</v>
      </c>
      <c r="AC91" s="160" t="str">
        <f t="shared" ref="AC91:AD91" si="228">Y91</f>
        <v>4. Statistics and Probability</v>
      </c>
      <c r="AD91" s="160" t="str">
        <f t="shared" si="228"/>
        <v>G4.4.01 Graphs</v>
      </c>
      <c r="AE91" s="160" t="str">
        <f t="shared" si="3"/>
        <v>M4SP-IVi-10</v>
      </c>
      <c r="AF91" s="160" t="str">
        <f t="shared" ref="AF91:AG91" si="229">M91</f>
        <v>M4SP-IVi-10: Expresses the outcome in a simple experiment in words, symbols, tables, or graphs.</v>
      </c>
      <c r="AG91" s="160" t="str">
        <f t="shared" si="229"/>
        <v>4.083 Expresses the outcome in a simple experiment in words, symbols, tables, or graphs M4SP-IVi-10</v>
      </c>
      <c r="AH91" s="285">
        <v>5</v>
      </c>
      <c r="AI91" s="172"/>
      <c r="AJ91" s="172"/>
      <c r="AK91" s="160" t="s">
        <v>7345</v>
      </c>
      <c r="AL91" s="160"/>
      <c r="AM91" s="160"/>
      <c r="AN91" s="160"/>
      <c r="AO91" s="172"/>
      <c r="AP91" s="102"/>
      <c r="AQ91" s="102"/>
      <c r="AR91" s="115" t="s">
        <v>7089</v>
      </c>
    </row>
    <row r="92" spans="1:44" ht="15.75" customHeight="1" outlineLevel="1" x14ac:dyDescent="0.2">
      <c r="A92" s="487"/>
      <c r="B92" s="487"/>
      <c r="C92" s="487"/>
      <c r="D92" s="185" t="s">
        <v>7346</v>
      </c>
      <c r="E92" s="185" t="s">
        <v>7347</v>
      </c>
      <c r="F92" s="186" t="s">
        <v>7348</v>
      </c>
      <c r="G92" s="293"/>
      <c r="H92" s="122"/>
      <c r="I92" s="123"/>
      <c r="J92" s="160" t="s">
        <v>7349</v>
      </c>
      <c r="K92" s="160" t="s">
        <v>7350</v>
      </c>
      <c r="L92" s="160" t="s">
        <v>7351</v>
      </c>
      <c r="M92" s="160" t="s">
        <v>7352</v>
      </c>
      <c r="N92" s="294" t="s">
        <v>7353</v>
      </c>
      <c r="O92" s="163" t="s">
        <v>1043</v>
      </c>
      <c r="P92" s="163"/>
      <c r="Q92" s="163" t="str">
        <f t="shared" si="223"/>
        <v>Ch 5 Practice 2.1.3: solves routine and non-routine problems involving a simple experiment</v>
      </c>
      <c r="R92" s="162" t="s">
        <v>1812</v>
      </c>
      <c r="S92" s="163" t="s">
        <v>1041</v>
      </c>
      <c r="T92" s="163" t="s">
        <v>1042</v>
      </c>
      <c r="U92" s="163" t="s">
        <v>38</v>
      </c>
      <c r="V92" s="160" t="s">
        <v>7249</v>
      </c>
      <c r="W92" s="292">
        <v>9789814969420</v>
      </c>
      <c r="X92" s="163">
        <v>111</v>
      </c>
      <c r="Y92" s="160" t="s">
        <v>2786</v>
      </c>
      <c r="Z92" s="160" t="s">
        <v>7250</v>
      </c>
      <c r="AA92" s="160" t="s">
        <v>2438</v>
      </c>
      <c r="AB92" s="160" t="str">
        <f t="shared" si="1"/>
        <v>4.090 Solves routine and non-routine problems involving a simple experiment M4SP-IVj-12</v>
      </c>
      <c r="AC92" s="160" t="str">
        <f t="shared" ref="AC92:AD92" si="230">Y92</f>
        <v>4. Statistics and Probability</v>
      </c>
      <c r="AD92" s="160" t="str">
        <f t="shared" si="230"/>
        <v>G4.4.01 Graphs</v>
      </c>
      <c r="AE92" s="160" t="str">
        <f t="shared" si="3"/>
        <v>M4SP-IVj-12</v>
      </c>
      <c r="AF92" s="160" t="str">
        <f t="shared" ref="AF92:AG92" si="231">M92</f>
        <v>M4SP-IVj-12: Solves routine and non-routine problems involving a simple experiment.</v>
      </c>
      <c r="AG92" s="160" t="str">
        <f t="shared" si="231"/>
        <v>4.085 Solves routine and non-routine problems involving a simple experiment M4SP-IVj-12</v>
      </c>
      <c r="AH92" s="285">
        <v>5</v>
      </c>
      <c r="AI92" s="172"/>
      <c r="AJ92" s="172"/>
      <c r="AK92" s="160" t="s">
        <v>7345</v>
      </c>
      <c r="AL92" s="160"/>
      <c r="AM92" s="160"/>
      <c r="AN92" s="160"/>
      <c r="AO92" s="172"/>
      <c r="AP92" s="102"/>
      <c r="AQ92" s="102"/>
      <c r="AR92" s="115" t="s">
        <v>7089</v>
      </c>
    </row>
    <row r="93" spans="1:44" ht="15.75" customHeight="1" outlineLevel="1" x14ac:dyDescent="0.2">
      <c r="A93" s="471"/>
      <c r="B93" s="471"/>
      <c r="C93" s="471"/>
      <c r="D93" s="185" t="s">
        <v>7354</v>
      </c>
      <c r="E93" s="185" t="s">
        <v>7355</v>
      </c>
      <c r="F93" s="186" t="s">
        <v>7356</v>
      </c>
      <c r="G93" s="293"/>
      <c r="H93" s="122"/>
      <c r="I93" s="123"/>
      <c r="J93" s="160" t="s">
        <v>7357</v>
      </c>
      <c r="K93" s="160" t="s">
        <v>7358</v>
      </c>
      <c r="L93" s="160" t="s">
        <v>7359</v>
      </c>
      <c r="M93" s="160" t="s">
        <v>7360</v>
      </c>
      <c r="N93" s="294" t="s">
        <v>7361</v>
      </c>
      <c r="O93" s="102" t="s">
        <v>1043</v>
      </c>
      <c r="P93" s="163"/>
      <c r="Q93" s="163" t="str">
        <f t="shared" si="223"/>
        <v>Ch 5 Practice 2.1.4: creates problems involving a simple experiment.</v>
      </c>
      <c r="R93" s="162" t="s">
        <v>1812</v>
      </c>
      <c r="S93" s="163" t="s">
        <v>1041</v>
      </c>
      <c r="T93" s="163" t="s">
        <v>1042</v>
      </c>
      <c r="U93" s="163" t="s">
        <v>38</v>
      </c>
      <c r="V93" s="160" t="s">
        <v>7249</v>
      </c>
      <c r="W93" s="292">
        <v>9789814969420</v>
      </c>
      <c r="X93" s="163">
        <v>128</v>
      </c>
      <c r="Y93" s="160" t="s">
        <v>2786</v>
      </c>
      <c r="Z93" s="160" t="s">
        <v>7250</v>
      </c>
      <c r="AA93" s="160" t="s">
        <v>2438</v>
      </c>
      <c r="AB93" s="160" t="str">
        <f t="shared" si="1"/>
        <v>4.091 creates problems involving a simple experiment. M4SP-IVj-13</v>
      </c>
      <c r="AC93" s="160" t="str">
        <f t="shared" ref="AC93:AD93" si="232">Y93</f>
        <v>4. Statistics and Probability</v>
      </c>
      <c r="AD93" s="160" t="str">
        <f t="shared" si="232"/>
        <v>G4.4.01 Graphs</v>
      </c>
      <c r="AE93" s="61" t="str">
        <f t="shared" si="3"/>
        <v>M4SP-IVj-13</v>
      </c>
      <c r="AF93" s="160" t="str">
        <f t="shared" ref="AF93:AG93" si="233">M93</f>
        <v>M4SP-IVj-13  creates problems involving a simple experiment.</v>
      </c>
      <c r="AG93" s="160" t="str">
        <f t="shared" si="233"/>
        <v>4.086 creates problems involving a simple experiment. M4SP-IVj-13</v>
      </c>
      <c r="AH93" s="285">
        <v>5</v>
      </c>
      <c r="AI93" s="285"/>
      <c r="AJ93" s="285"/>
      <c r="AK93" s="160" t="s">
        <v>5154</v>
      </c>
      <c r="AL93" s="160"/>
      <c r="AM93" s="160"/>
      <c r="AN93" s="160"/>
      <c r="AO93" s="172"/>
      <c r="AP93" s="102"/>
      <c r="AQ93" s="102"/>
      <c r="AR93" s="115" t="s">
        <v>7089</v>
      </c>
    </row>
    <row r="94" spans="1:44" ht="15.75" customHeight="1" outlineLevel="1" x14ac:dyDescent="0.2">
      <c r="A94" s="502" t="s">
        <v>7362</v>
      </c>
      <c r="B94" s="502" t="s">
        <v>7363</v>
      </c>
      <c r="C94" s="61" t="s">
        <v>7364</v>
      </c>
      <c r="D94" s="61" t="s">
        <v>7365</v>
      </c>
      <c r="E94" s="61" t="s">
        <v>7366</v>
      </c>
      <c r="F94" s="176" t="s">
        <v>7367</v>
      </c>
      <c r="G94" s="100">
        <v>1</v>
      </c>
      <c r="H94" s="100" t="s">
        <v>4202</v>
      </c>
      <c r="I94" s="101"/>
      <c r="J94" s="61" t="s">
        <v>7368</v>
      </c>
      <c r="K94" s="61" t="s">
        <v>6407</v>
      </c>
      <c r="L94" s="61" t="s">
        <v>6408</v>
      </c>
      <c r="M94" s="61" t="s">
        <v>6409</v>
      </c>
      <c r="N94" s="280" t="s">
        <v>6410</v>
      </c>
      <c r="O94" s="102" t="s">
        <v>1043</v>
      </c>
      <c r="P94" s="102" t="s">
        <v>7369</v>
      </c>
      <c r="Q94" s="102" t="str">
        <f t="shared" si="223"/>
        <v>Ch 6 Practice 1.1.1: Naming angles</v>
      </c>
      <c r="R94" s="83" t="s">
        <v>1812</v>
      </c>
      <c r="S94" s="102" t="s">
        <v>1041</v>
      </c>
      <c r="T94" s="102" t="s">
        <v>1042</v>
      </c>
      <c r="U94" s="102" t="s">
        <v>38</v>
      </c>
      <c r="V94" s="61" t="s">
        <v>7370</v>
      </c>
      <c r="W94" s="291">
        <v>9789814969420</v>
      </c>
      <c r="X94" s="102">
        <v>113</v>
      </c>
      <c r="Y94" s="61" t="s">
        <v>2481</v>
      </c>
      <c r="Z94" s="61" t="s">
        <v>7371</v>
      </c>
      <c r="AA94" s="61" t="s">
        <v>7372</v>
      </c>
      <c r="AB94" s="61" t="str">
        <f t="shared" si="1"/>
        <v>4.092 To name an angle using notations such as ∠ABC and ∠x M4GE-IIIb-14</v>
      </c>
      <c r="AC94" s="61" t="str">
        <f t="shared" ref="AC94:AD94" si="234">Y94</f>
        <v>3. Geometry</v>
      </c>
      <c r="AD94" s="61" t="str">
        <f t="shared" si="234"/>
        <v>G4.3.03 Angles</v>
      </c>
      <c r="AE94" s="61" t="str">
        <f t="shared" si="3"/>
        <v>M4GE-IIIb-14</v>
      </c>
      <c r="AF94" s="61" t="str">
        <f t="shared" ref="AF94:AG94" si="235">M94</f>
        <v>M4GE-IIIb-14: Describes and illustrates different angles (right, acute, and obtuse) using models.</v>
      </c>
      <c r="AG94" s="61" t="str">
        <f t="shared" si="235"/>
        <v>4.047 Describes and illustrates different angles M4GE-IIIb-14</v>
      </c>
      <c r="AH94" s="175">
        <v>6</v>
      </c>
      <c r="AI94" s="113" t="s">
        <v>6398</v>
      </c>
      <c r="AJ94" s="113" t="s">
        <v>7373</v>
      </c>
      <c r="AK94" s="61"/>
      <c r="AL94" s="61"/>
      <c r="AM94" s="61"/>
      <c r="AN94" s="61"/>
      <c r="AO94" s="41"/>
      <c r="AP94" s="102" t="s">
        <v>1818</v>
      </c>
      <c r="AQ94" s="102" t="str">
        <f t="shared" ref="AQ94:AQ240" si="236">IF($AP94="Raw Manuscript created","Editor to review",IF($AP94="Manuscript reviewed by Editor","Author to revise",IF($AP94="Manuscript revised by Author","Editor to review",IF($AP94="Manuscript finalised by Editor","Evonne to PFP",IF($AP94="Manuscript approved by Evonne","Evelyn to upload to Learnosity",IF($AP94="Manuscript uploaded to Learnosity","Prepress to create Activity",IF($AP94="Ready practice on Learnosity","Prepress to create Activity",IF($AP94="Activity created","Editor to conduct Learnosity review",IF($AP94="Published","Completed","")))))))))</f>
        <v>Completed</v>
      </c>
      <c r="AR94" s="41"/>
    </row>
    <row r="95" spans="1:44" ht="15.75" customHeight="1" outlineLevel="1" x14ac:dyDescent="0.2">
      <c r="A95" s="487"/>
      <c r="B95" s="487"/>
      <c r="C95" s="502" t="s">
        <v>7374</v>
      </c>
      <c r="D95" s="61" t="s">
        <v>7375</v>
      </c>
      <c r="E95" s="61" t="s">
        <v>7376</v>
      </c>
      <c r="F95" s="176" t="s">
        <v>7377</v>
      </c>
      <c r="G95" s="100">
        <v>2</v>
      </c>
      <c r="H95" s="100" t="s">
        <v>4155</v>
      </c>
      <c r="I95" s="101"/>
      <c r="J95" s="61" t="s">
        <v>7378</v>
      </c>
      <c r="K95" s="61" t="s">
        <v>6407</v>
      </c>
      <c r="L95" s="61" t="s">
        <v>6408</v>
      </c>
      <c r="M95" s="61" t="s">
        <v>6409</v>
      </c>
      <c r="N95" s="280" t="s">
        <v>6410</v>
      </c>
      <c r="O95" s="102" t="s">
        <v>1043</v>
      </c>
      <c r="P95" s="301" t="s">
        <v>7379</v>
      </c>
      <c r="Q95" s="102" t="str">
        <f t="shared" si="223"/>
        <v>Ch 6 Practice 1.2.1: Recognizing a right angle as 90°</v>
      </c>
      <c r="R95" s="83" t="s">
        <v>1812</v>
      </c>
      <c r="S95" s="102" t="s">
        <v>1041</v>
      </c>
      <c r="T95" s="102" t="s">
        <v>1042</v>
      </c>
      <c r="U95" s="102" t="s">
        <v>38</v>
      </c>
      <c r="V95" s="61" t="s">
        <v>7370</v>
      </c>
      <c r="W95" s="291">
        <v>9789814969420</v>
      </c>
      <c r="X95" s="102">
        <v>118</v>
      </c>
      <c r="Y95" s="61" t="s">
        <v>2481</v>
      </c>
      <c r="Z95" s="61" t="s">
        <v>7371</v>
      </c>
      <c r="AA95" s="61" t="s">
        <v>7372</v>
      </c>
      <c r="AB95" s="61" t="str">
        <f t="shared" si="1"/>
        <v>4.093 To recognize that the measure of a right angle is 90° M4GE-IIIb-14</v>
      </c>
      <c r="AC95" s="61" t="str">
        <f t="shared" ref="AC95:AD95" si="237">Y95</f>
        <v>3. Geometry</v>
      </c>
      <c r="AD95" s="61" t="str">
        <f t="shared" si="237"/>
        <v>G4.3.03 Angles</v>
      </c>
      <c r="AE95" s="61" t="str">
        <f t="shared" si="3"/>
        <v>M4GE-IIIb-14</v>
      </c>
      <c r="AF95" s="61" t="str">
        <f t="shared" ref="AF95:AG95" si="238">M95</f>
        <v>M4GE-IIIb-14: Describes and illustrates different angles (right, acute, and obtuse) using models.</v>
      </c>
      <c r="AG95" s="61" t="str">
        <f t="shared" si="238"/>
        <v>4.047 Describes and illustrates different angles M4GE-IIIb-14</v>
      </c>
      <c r="AH95" s="175">
        <v>6</v>
      </c>
      <c r="AI95" s="41" t="s">
        <v>7380</v>
      </c>
      <c r="AJ95" s="41" t="s">
        <v>7381</v>
      </c>
      <c r="AK95" s="61"/>
      <c r="AL95" s="61"/>
      <c r="AM95" s="61"/>
      <c r="AN95" s="61"/>
      <c r="AO95" s="41"/>
      <c r="AP95" s="102" t="s">
        <v>1818</v>
      </c>
      <c r="AQ95" s="102" t="str">
        <f t="shared" si="236"/>
        <v>Completed</v>
      </c>
      <c r="AR95" s="41"/>
    </row>
    <row r="96" spans="1:44" ht="15.75" customHeight="1" outlineLevel="1" x14ac:dyDescent="0.2">
      <c r="A96" s="487"/>
      <c r="B96" s="487"/>
      <c r="C96" s="487"/>
      <c r="D96" s="61" t="s">
        <v>7382</v>
      </c>
      <c r="E96" s="61" t="s">
        <v>7383</v>
      </c>
      <c r="F96" s="176" t="s">
        <v>7384</v>
      </c>
      <c r="G96" s="100">
        <v>3</v>
      </c>
      <c r="H96" s="100"/>
      <c r="I96" s="101"/>
      <c r="J96" s="61" t="s">
        <v>7385</v>
      </c>
      <c r="K96" s="61" t="s">
        <v>6407</v>
      </c>
      <c r="L96" s="61" t="s">
        <v>6408</v>
      </c>
      <c r="M96" s="61" t="s">
        <v>6409</v>
      </c>
      <c r="N96" s="280" t="s">
        <v>6410</v>
      </c>
      <c r="O96" s="102" t="s">
        <v>1043</v>
      </c>
      <c r="P96" s="102" t="s">
        <v>7386</v>
      </c>
      <c r="Q96" s="102" t="str">
        <f t="shared" si="223"/>
        <v>Ch 6 Practice 1.2.2: Estimating and measuring angles</v>
      </c>
      <c r="R96" s="83" t="s">
        <v>1812</v>
      </c>
      <c r="S96" s="102" t="s">
        <v>1041</v>
      </c>
      <c r="T96" s="102" t="s">
        <v>1042</v>
      </c>
      <c r="U96" s="102" t="s">
        <v>38</v>
      </c>
      <c r="V96" s="61" t="s">
        <v>7370</v>
      </c>
      <c r="W96" s="291">
        <v>9789814969420</v>
      </c>
      <c r="X96" s="102">
        <v>118</v>
      </c>
      <c r="Y96" s="61" t="s">
        <v>2481</v>
      </c>
      <c r="Z96" s="61" t="s">
        <v>7371</v>
      </c>
      <c r="AA96" s="61" t="s">
        <v>7372</v>
      </c>
      <c r="AB96" s="61" t="str">
        <f t="shared" si="1"/>
        <v>4.094 To estimate and measure the size of an angle in degrees M4GE-IIIb-14</v>
      </c>
      <c r="AC96" s="61" t="str">
        <f t="shared" ref="AC96:AD96" si="239">Y96</f>
        <v>3. Geometry</v>
      </c>
      <c r="AD96" s="61" t="str">
        <f t="shared" si="239"/>
        <v>G4.3.03 Angles</v>
      </c>
      <c r="AE96" s="61" t="str">
        <f t="shared" si="3"/>
        <v>M4GE-IIIb-14</v>
      </c>
      <c r="AF96" s="61" t="str">
        <f t="shared" ref="AF96:AG96" si="240">M96</f>
        <v>M4GE-IIIb-14: Describes and illustrates different angles (right, acute, and obtuse) using models.</v>
      </c>
      <c r="AG96" s="61" t="str">
        <f t="shared" si="240"/>
        <v>4.047 Describes and illustrates different angles M4GE-IIIb-14</v>
      </c>
      <c r="AH96" s="175">
        <v>6</v>
      </c>
      <c r="AI96" s="113" t="s">
        <v>6418</v>
      </c>
      <c r="AJ96" s="113" t="s">
        <v>7387</v>
      </c>
      <c r="AK96" s="61"/>
      <c r="AL96" s="61"/>
      <c r="AM96" s="61"/>
      <c r="AN96" s="61"/>
      <c r="AO96" s="41"/>
      <c r="AP96" s="102" t="s">
        <v>1818</v>
      </c>
      <c r="AQ96" s="102" t="str">
        <f t="shared" si="236"/>
        <v>Completed</v>
      </c>
      <c r="AR96" s="41"/>
    </row>
    <row r="97" spans="1:44" ht="15.75" customHeight="1" outlineLevel="1" x14ac:dyDescent="0.2">
      <c r="A97" s="487"/>
      <c r="B97" s="487"/>
      <c r="C97" s="471"/>
      <c r="D97" s="61" t="s">
        <v>7388</v>
      </c>
      <c r="E97" s="61" t="s">
        <v>7389</v>
      </c>
      <c r="F97" s="176" t="s">
        <v>7390</v>
      </c>
      <c r="G97" s="100">
        <v>4</v>
      </c>
      <c r="H97" s="100" t="s">
        <v>4175</v>
      </c>
      <c r="I97" s="101"/>
      <c r="J97" s="61" t="s">
        <v>7391</v>
      </c>
      <c r="K97" s="61" t="s">
        <v>6407</v>
      </c>
      <c r="L97" s="61" t="s">
        <v>6408</v>
      </c>
      <c r="M97" s="61" t="s">
        <v>6409</v>
      </c>
      <c r="N97" s="280" t="s">
        <v>6410</v>
      </c>
      <c r="O97" s="102" t="s">
        <v>1043</v>
      </c>
      <c r="P97" s="102" t="s">
        <v>7392</v>
      </c>
      <c r="Q97" s="102" t="str">
        <f t="shared" si="223"/>
        <v>Ch 6 Practice 1.2.3: Classifying angles</v>
      </c>
      <c r="R97" s="83" t="s">
        <v>1812</v>
      </c>
      <c r="S97" s="102" t="s">
        <v>1041</v>
      </c>
      <c r="T97" s="102" t="s">
        <v>1042</v>
      </c>
      <c r="U97" s="102" t="s">
        <v>38</v>
      </c>
      <c r="V97" s="61" t="s">
        <v>7370</v>
      </c>
      <c r="W97" s="291">
        <v>9789814969420</v>
      </c>
      <c r="X97" s="102">
        <v>118</v>
      </c>
      <c r="Y97" s="61" t="s">
        <v>2481</v>
      </c>
      <c r="Z97" s="61" t="s">
        <v>7371</v>
      </c>
      <c r="AA97" s="61" t="s">
        <v>7372</v>
      </c>
      <c r="AB97" s="61" t="str">
        <f t="shared" si="1"/>
        <v>4.095 To classify the angles as acute, right or obtuse M4GE-IIIb-14</v>
      </c>
      <c r="AC97" s="61" t="str">
        <f t="shared" ref="AC97:AD97" si="241">Y97</f>
        <v>3. Geometry</v>
      </c>
      <c r="AD97" s="61" t="str">
        <f t="shared" si="241"/>
        <v>G4.3.03 Angles</v>
      </c>
      <c r="AE97" s="61" t="str">
        <f t="shared" si="3"/>
        <v>M4GE-IIIb-14</v>
      </c>
      <c r="AF97" s="61" t="str">
        <f t="shared" ref="AF97:AG97" si="242">M97</f>
        <v>M4GE-IIIb-14: Describes and illustrates different angles (right, acute, and obtuse) using models.</v>
      </c>
      <c r="AG97" s="61" t="str">
        <f t="shared" si="242"/>
        <v>4.047 Describes and illustrates different angles M4GE-IIIb-14</v>
      </c>
      <c r="AH97" s="175">
        <v>6</v>
      </c>
      <c r="AI97" s="113" t="s">
        <v>6418</v>
      </c>
      <c r="AJ97" s="113" t="s">
        <v>7393</v>
      </c>
      <c r="AK97" s="61"/>
      <c r="AL97" s="61"/>
      <c r="AM97" s="61"/>
      <c r="AN97" s="61"/>
      <c r="AO97" s="41"/>
      <c r="AP97" s="102" t="s">
        <v>1818</v>
      </c>
      <c r="AQ97" s="102" t="str">
        <f t="shared" si="236"/>
        <v>Completed</v>
      </c>
      <c r="AR97" s="41"/>
    </row>
    <row r="98" spans="1:44" ht="15.75" customHeight="1" outlineLevel="1" x14ac:dyDescent="0.2">
      <c r="A98" s="487"/>
      <c r="B98" s="471"/>
      <c r="C98" s="61" t="s">
        <v>7394</v>
      </c>
      <c r="D98" s="181" t="s">
        <v>7395</v>
      </c>
      <c r="E98" s="181" t="s">
        <v>7396</v>
      </c>
      <c r="F98" s="184" t="s">
        <v>7397</v>
      </c>
      <c r="G98" s="100">
        <v>5</v>
      </c>
      <c r="H98" s="100"/>
      <c r="I98" s="101"/>
      <c r="J98" s="61" t="s">
        <v>7398</v>
      </c>
      <c r="K98" s="61" t="s">
        <v>6407</v>
      </c>
      <c r="L98" s="61" t="s">
        <v>6408</v>
      </c>
      <c r="M98" s="61" t="s">
        <v>6409</v>
      </c>
      <c r="N98" s="280" t="s">
        <v>6410</v>
      </c>
      <c r="O98" s="102" t="s">
        <v>1043</v>
      </c>
      <c r="P98" s="102" t="s">
        <v>7395</v>
      </c>
      <c r="Q98" s="102" t="str">
        <f t="shared" si="223"/>
        <v>Ch 6 Practice 1.3.1: To draw acute and obtuse angles using a protractor (Assesses conceptual understanding)</v>
      </c>
      <c r="R98" s="83" t="s">
        <v>1812</v>
      </c>
      <c r="S98" s="102" t="s">
        <v>1041</v>
      </c>
      <c r="T98" s="102" t="s">
        <v>1042</v>
      </c>
      <c r="U98" s="102" t="s">
        <v>38</v>
      </c>
      <c r="V98" s="61" t="s">
        <v>7370</v>
      </c>
      <c r="W98" s="291">
        <v>9789814969420</v>
      </c>
      <c r="X98" s="102">
        <v>122</v>
      </c>
      <c r="Y98" s="61" t="s">
        <v>2481</v>
      </c>
      <c r="Z98" s="61" t="s">
        <v>7371</v>
      </c>
      <c r="AA98" s="61" t="s">
        <v>7372</v>
      </c>
      <c r="AB98" s="61" t="str">
        <f t="shared" si="1"/>
        <v>4.096 To draw acute and obtuse angles M4GE-IIIb-14</v>
      </c>
      <c r="AC98" s="61" t="str">
        <f t="shared" ref="AC98:AD98" si="243">Y98</f>
        <v>3. Geometry</v>
      </c>
      <c r="AD98" s="61" t="str">
        <f t="shared" si="243"/>
        <v>G4.3.03 Angles</v>
      </c>
      <c r="AE98" s="61" t="str">
        <f t="shared" si="3"/>
        <v>M4GE-IIIb-14</v>
      </c>
      <c r="AF98" s="61" t="str">
        <f t="shared" ref="AF98:AG98" si="244">M98</f>
        <v>M4GE-IIIb-14: Describes and illustrates different angles (right, acute, and obtuse) using models.</v>
      </c>
      <c r="AG98" s="61" t="str">
        <f t="shared" si="244"/>
        <v>4.047 Describes and illustrates different angles M4GE-IIIb-14</v>
      </c>
      <c r="AH98" s="175">
        <v>6</v>
      </c>
      <c r="AI98" s="41" t="s">
        <v>6436</v>
      </c>
      <c r="AJ98" s="41" t="s">
        <v>7399</v>
      </c>
      <c r="AK98" s="61"/>
      <c r="AL98" s="61"/>
      <c r="AM98" s="61"/>
      <c r="AN98" s="61"/>
      <c r="AO98" s="41"/>
      <c r="AP98" s="102" t="s">
        <v>1818</v>
      </c>
      <c r="AQ98" s="102" t="str">
        <f t="shared" si="236"/>
        <v>Completed</v>
      </c>
      <c r="AR98" s="41"/>
    </row>
    <row r="99" spans="1:44" ht="15.75" customHeight="1" outlineLevel="1" x14ac:dyDescent="0.2">
      <c r="A99" s="487"/>
      <c r="B99" s="502" t="s">
        <v>7400</v>
      </c>
      <c r="C99" s="61" t="s">
        <v>7401</v>
      </c>
      <c r="D99" s="61" t="s">
        <v>7402</v>
      </c>
      <c r="E99" s="61" t="s">
        <v>7403</v>
      </c>
      <c r="F99" s="176" t="s">
        <v>7404</v>
      </c>
      <c r="G99" s="100">
        <v>6</v>
      </c>
      <c r="H99" s="100"/>
      <c r="I99" s="101"/>
      <c r="J99" s="61" t="s">
        <v>7405</v>
      </c>
      <c r="K99" s="61" t="s">
        <v>6407</v>
      </c>
      <c r="L99" s="61" t="s">
        <v>6408</v>
      </c>
      <c r="M99" s="61" t="s">
        <v>6409</v>
      </c>
      <c r="N99" s="280" t="s">
        <v>6410</v>
      </c>
      <c r="O99" s="102" t="s">
        <v>1043</v>
      </c>
      <c r="P99" s="102" t="s">
        <v>7406</v>
      </c>
      <c r="Q99" s="102" t="str">
        <f t="shared" si="223"/>
        <v>Ch 6 Practice 2.1.1: Relating turns to right angles</v>
      </c>
      <c r="R99" s="83" t="s">
        <v>1812</v>
      </c>
      <c r="S99" s="102" t="s">
        <v>1041</v>
      </c>
      <c r="T99" s="102" t="s">
        <v>1042</v>
      </c>
      <c r="U99" s="102" t="s">
        <v>38</v>
      </c>
      <c r="V99" s="61" t="s">
        <v>7370</v>
      </c>
      <c r="W99" s="291">
        <v>9789814969420</v>
      </c>
      <c r="X99" s="102">
        <v>125</v>
      </c>
      <c r="Y99" s="61" t="s">
        <v>2481</v>
      </c>
      <c r="Z99" s="61" t="s">
        <v>7371</v>
      </c>
      <c r="AA99" s="61" t="s">
        <v>7407</v>
      </c>
      <c r="AB99" s="61" t="str">
        <f t="shared" si="1"/>
        <v>4.097 To relate a 1/4 turn to 90°, a 1/2 turn to 180°, a 3/4- turn to 270° and a complete turn to 360° M4GE-IIIb-14</v>
      </c>
      <c r="AC99" s="61" t="str">
        <f t="shared" ref="AC99:AD99" si="245">Y99</f>
        <v>3. Geometry</v>
      </c>
      <c r="AD99" s="61" t="str">
        <f t="shared" si="245"/>
        <v>G4.3.03 Angles</v>
      </c>
      <c r="AE99" s="61" t="str">
        <f t="shared" si="3"/>
        <v>M4GE-IIIb-14</v>
      </c>
      <c r="AF99" s="61" t="str">
        <f t="shared" ref="AF99:AG99" si="246">M99</f>
        <v>M4GE-IIIb-14: Describes and illustrates different angles (right, acute, and obtuse) using models.</v>
      </c>
      <c r="AG99" s="61" t="str">
        <f t="shared" si="246"/>
        <v>4.047 Describes and illustrates different angles M4GE-IIIb-14</v>
      </c>
      <c r="AH99" s="175">
        <v>6</v>
      </c>
      <c r="AI99" s="113" t="s">
        <v>7408</v>
      </c>
      <c r="AJ99" s="113" t="s">
        <v>7409</v>
      </c>
      <c r="AK99" s="61"/>
      <c r="AL99" s="61"/>
      <c r="AM99" s="61"/>
      <c r="AN99" s="61"/>
      <c r="AO99" s="41"/>
      <c r="AP99" s="102" t="s">
        <v>1818</v>
      </c>
      <c r="AQ99" s="102" t="str">
        <f t="shared" si="236"/>
        <v>Completed</v>
      </c>
      <c r="AR99" s="41"/>
    </row>
    <row r="100" spans="1:44" ht="15.75" customHeight="1" outlineLevel="1" x14ac:dyDescent="0.2">
      <c r="A100" s="487"/>
      <c r="B100" s="487"/>
      <c r="C100" s="502" t="s">
        <v>7410</v>
      </c>
      <c r="D100" s="61" t="s">
        <v>7411</v>
      </c>
      <c r="E100" s="61" t="s">
        <v>7412</v>
      </c>
      <c r="F100" s="176" t="s">
        <v>7413</v>
      </c>
      <c r="G100" s="100">
        <v>7</v>
      </c>
      <c r="H100" s="100"/>
      <c r="I100" s="101" t="s">
        <v>2496</v>
      </c>
      <c r="J100" s="61" t="s">
        <v>7414</v>
      </c>
      <c r="K100" s="61" t="s">
        <v>6407</v>
      </c>
      <c r="L100" s="61" t="s">
        <v>6408</v>
      </c>
      <c r="M100" s="61" t="s">
        <v>6409</v>
      </c>
      <c r="N100" s="280" t="s">
        <v>6410</v>
      </c>
      <c r="O100" s="102" t="s">
        <v>1043</v>
      </c>
      <c r="P100" s="102" t="s">
        <v>7415</v>
      </c>
      <c r="Q100" s="102" t="str">
        <f t="shared" si="223"/>
        <v>Ch 6 Practice 2.2.1: 
Telling directions using an 8-point compass</v>
      </c>
      <c r="R100" s="83" t="s">
        <v>1812</v>
      </c>
      <c r="S100" s="102" t="s">
        <v>1041</v>
      </c>
      <c r="T100" s="102" t="s">
        <v>1042</v>
      </c>
      <c r="U100" s="102" t="s">
        <v>38</v>
      </c>
      <c r="V100" s="61" t="s">
        <v>7370</v>
      </c>
      <c r="W100" s="291">
        <v>9789814969420</v>
      </c>
      <c r="X100" s="102">
        <v>127</v>
      </c>
      <c r="Y100" s="61" t="s">
        <v>2481</v>
      </c>
      <c r="Z100" s="61" t="s">
        <v>7371</v>
      </c>
      <c r="AA100" s="61" t="s">
        <v>7407</v>
      </c>
      <c r="AB100" s="61" t="str">
        <f t="shared" si="1"/>
        <v>4.098 To tell directions M4GE-IIIb-14</v>
      </c>
      <c r="AC100" s="61" t="str">
        <f t="shared" ref="AC100:AD100" si="247">Y100</f>
        <v>3. Geometry</v>
      </c>
      <c r="AD100" s="61" t="str">
        <f t="shared" si="247"/>
        <v>G4.3.03 Angles</v>
      </c>
      <c r="AE100" s="61" t="str">
        <f t="shared" si="3"/>
        <v>M4GE-IIIb-14</v>
      </c>
      <c r="AF100" s="61" t="str">
        <f t="shared" ref="AF100:AG100" si="248">M100</f>
        <v>M4GE-IIIb-14: Describes and illustrates different angles (right, acute, and obtuse) using models.</v>
      </c>
      <c r="AG100" s="61" t="str">
        <f t="shared" si="248"/>
        <v>4.047 Describes and illustrates different angles M4GE-IIIb-14</v>
      </c>
      <c r="AH100" s="175">
        <v>6</v>
      </c>
      <c r="AI100" s="113" t="s">
        <v>7406</v>
      </c>
      <c r="AJ100" s="113" t="s">
        <v>7416</v>
      </c>
      <c r="AK100" s="61"/>
      <c r="AL100" s="61"/>
      <c r="AM100" s="61"/>
      <c r="AN100" s="61"/>
      <c r="AO100" s="41"/>
      <c r="AP100" s="102" t="s">
        <v>1818</v>
      </c>
      <c r="AQ100" s="102" t="str">
        <f t="shared" si="236"/>
        <v>Completed</v>
      </c>
      <c r="AR100" s="41"/>
    </row>
    <row r="101" spans="1:44" ht="15.75" customHeight="1" outlineLevel="1" x14ac:dyDescent="0.2">
      <c r="A101" s="471"/>
      <c r="B101" s="471"/>
      <c r="C101" s="471"/>
      <c r="D101" s="61" t="s">
        <v>7417</v>
      </c>
      <c r="E101" s="61" t="s">
        <v>7418</v>
      </c>
      <c r="F101" s="176" t="s">
        <v>7419</v>
      </c>
      <c r="G101" s="100">
        <v>8</v>
      </c>
      <c r="H101" s="100"/>
      <c r="I101" s="101"/>
      <c r="J101" s="61" t="s">
        <v>7420</v>
      </c>
      <c r="K101" s="61" t="s">
        <v>6407</v>
      </c>
      <c r="L101" s="61" t="s">
        <v>6408</v>
      </c>
      <c r="M101" s="61" t="s">
        <v>6409</v>
      </c>
      <c r="N101" s="280" t="s">
        <v>6410</v>
      </c>
      <c r="O101" s="102" t="s">
        <v>1043</v>
      </c>
      <c r="P101" s="102" t="s">
        <v>7421</v>
      </c>
      <c r="Q101" s="102" t="str">
        <f t="shared" si="223"/>
        <v>Ch 6 Practice 2.2.2: 
Giving directions</v>
      </c>
      <c r="R101" s="83" t="s">
        <v>1812</v>
      </c>
      <c r="S101" s="102" t="s">
        <v>1041</v>
      </c>
      <c r="T101" s="102" t="s">
        <v>1042</v>
      </c>
      <c r="U101" s="102" t="s">
        <v>38</v>
      </c>
      <c r="V101" s="61" t="s">
        <v>7370</v>
      </c>
      <c r="W101" s="291">
        <v>9789814969420</v>
      </c>
      <c r="X101" s="102">
        <v>130</v>
      </c>
      <c r="Y101" s="61" t="s">
        <v>2481</v>
      </c>
      <c r="Z101" s="61" t="s">
        <v>7371</v>
      </c>
      <c r="AA101" s="61" t="s">
        <v>7407</v>
      </c>
      <c r="AB101" s="61" t="str">
        <f t="shared" si="1"/>
        <v>4.099 To give and follow directions to a place on a grid M4GE-IIIb-14</v>
      </c>
      <c r="AC101" s="61" t="str">
        <f t="shared" ref="AC101:AD101" si="249">Y101</f>
        <v>3. Geometry</v>
      </c>
      <c r="AD101" s="61" t="str">
        <f t="shared" si="249"/>
        <v>G4.3.03 Angles</v>
      </c>
      <c r="AE101" s="61" t="str">
        <f t="shared" si="3"/>
        <v>M4GE-IIIb-14</v>
      </c>
      <c r="AF101" s="61" t="str">
        <f t="shared" ref="AF101:AG101" si="250">M101</f>
        <v>M4GE-IIIb-14: Describes and illustrates different angles (right, acute, and obtuse) using models.</v>
      </c>
      <c r="AG101" s="61" t="str">
        <f t="shared" si="250"/>
        <v>4.047 Describes and illustrates different angles M4GE-IIIb-14</v>
      </c>
      <c r="AH101" s="175">
        <v>6</v>
      </c>
      <c r="AI101" s="113" t="s">
        <v>7415</v>
      </c>
      <c r="AJ101" s="113" t="s">
        <v>7413</v>
      </c>
      <c r="AK101" s="61"/>
      <c r="AL101" s="61"/>
      <c r="AM101" s="61"/>
      <c r="AN101" s="61"/>
      <c r="AO101" s="41"/>
      <c r="AP101" s="102" t="s">
        <v>1818</v>
      </c>
      <c r="AQ101" s="102" t="str">
        <f t="shared" si="236"/>
        <v>Completed</v>
      </c>
      <c r="AR101" s="41"/>
    </row>
    <row r="102" spans="1:44" ht="15.75" customHeight="1" outlineLevel="1" x14ac:dyDescent="0.2">
      <c r="A102" s="502" t="s">
        <v>7422</v>
      </c>
      <c r="B102" s="502" t="s">
        <v>7423</v>
      </c>
      <c r="C102" s="61" t="s">
        <v>7424</v>
      </c>
      <c r="D102" s="181" t="s">
        <v>7425</v>
      </c>
      <c r="E102" s="181" t="s">
        <v>7426</v>
      </c>
      <c r="F102" s="184" t="s">
        <v>7427</v>
      </c>
      <c r="G102" s="100" t="s">
        <v>2233</v>
      </c>
      <c r="H102" s="100"/>
      <c r="I102" s="101"/>
      <c r="J102" s="61" t="s">
        <v>7428</v>
      </c>
      <c r="K102" s="61" t="s">
        <v>7429</v>
      </c>
      <c r="L102" s="61" t="s">
        <v>7430</v>
      </c>
      <c r="M102" s="61" t="s">
        <v>7431</v>
      </c>
      <c r="N102" s="188" t="s">
        <v>7432</v>
      </c>
      <c r="O102" s="102" t="s">
        <v>1043</v>
      </c>
      <c r="P102" s="102" t="str">
        <f t="shared" ref="P102:Q102" si="251">D102</f>
        <v>PH_G4_C07_P1.1.1</v>
      </c>
      <c r="Q102" s="102" t="str">
        <f t="shared" si="251"/>
        <v>Ch 7 Practice 1.1.1: Drawing perpendicular line segments using a protractor and a ruler (Assesses conceptual understanding)</v>
      </c>
      <c r="R102" s="83" t="s">
        <v>1812</v>
      </c>
      <c r="S102" s="102" t="s">
        <v>1041</v>
      </c>
      <c r="T102" s="102" t="s">
        <v>1042</v>
      </c>
      <c r="U102" s="102" t="s">
        <v>38</v>
      </c>
      <c r="V102" s="61" t="s">
        <v>7433</v>
      </c>
      <c r="W102" s="291">
        <v>9789814969420</v>
      </c>
      <c r="X102" s="102">
        <v>135</v>
      </c>
      <c r="Y102" s="61" t="s">
        <v>2481</v>
      </c>
      <c r="Z102" s="61" t="s">
        <v>7434</v>
      </c>
      <c r="AA102" s="61" t="s">
        <v>7435</v>
      </c>
      <c r="AB102" s="61" t="str">
        <f t="shared" si="1"/>
        <v>4.100 Draw perpendicular line segments with a protractor M4GE-IIIa-12.2/M4GE-IIIa-12.3</v>
      </c>
      <c r="AC102" s="61" t="str">
        <f t="shared" ref="AC102:AD102" si="252">Y102</f>
        <v>3. Geometry</v>
      </c>
      <c r="AD102" s="61" t="str">
        <f t="shared" si="252"/>
        <v>G4.3.02 Line Segments</v>
      </c>
      <c r="AE102" s="61" t="str">
        <f t="shared" si="3"/>
        <v>M4GE-IIIa-12.2/M4GE-IIIa-12.3</v>
      </c>
      <c r="AF102" s="61" t="str">
        <f t="shared" ref="AF102:AG102" si="253">M102</f>
        <v>M4GE-IIIa-12.2: Describes and illustrates parallel, intersecting, and perpendicular lines.
M4GE-IIIa-12.3: Draws perpendicular and parallel lines using a ruler and a set square.</v>
      </c>
      <c r="AG102" s="61" t="str">
        <f t="shared" si="253"/>
        <v>4.045 Describes and illustrates parallel, intersecting, and perpendicular lines M4GE-IIIa-12.2
4.046 Draws perpendicular and parallel lines using a ruler and a set square M4GE-IIIa-12.3</v>
      </c>
      <c r="AH102" s="175">
        <v>7</v>
      </c>
      <c r="AI102" s="41" t="s">
        <v>7436</v>
      </c>
      <c r="AJ102" s="41" t="s">
        <v>7437</v>
      </c>
      <c r="AK102" s="61" t="s">
        <v>7438</v>
      </c>
      <c r="AL102" s="262">
        <v>45068</v>
      </c>
      <c r="AM102" s="61"/>
      <c r="AN102" s="61" t="s">
        <v>1818</v>
      </c>
      <c r="AO102" s="41"/>
      <c r="AP102" s="102" t="s">
        <v>1818</v>
      </c>
      <c r="AQ102" s="102" t="str">
        <f t="shared" si="236"/>
        <v>Completed</v>
      </c>
      <c r="AR102" s="41"/>
    </row>
    <row r="103" spans="1:44" ht="15.75" customHeight="1" outlineLevel="1" x14ac:dyDescent="0.2">
      <c r="A103" s="487"/>
      <c r="B103" s="471"/>
      <c r="C103" s="61" t="s">
        <v>7439</v>
      </c>
      <c r="D103" s="181" t="s">
        <v>7440</v>
      </c>
      <c r="E103" s="181" t="s">
        <v>7441</v>
      </c>
      <c r="F103" s="184" t="s">
        <v>7442</v>
      </c>
      <c r="G103" s="100">
        <v>3</v>
      </c>
      <c r="H103" s="100"/>
      <c r="I103" s="101"/>
      <c r="J103" s="61" t="s">
        <v>7443</v>
      </c>
      <c r="K103" s="61" t="s">
        <v>7444</v>
      </c>
      <c r="L103" s="61" t="s">
        <v>7430</v>
      </c>
      <c r="M103" s="61" t="s">
        <v>7445</v>
      </c>
      <c r="N103" s="61" t="s">
        <v>7446</v>
      </c>
      <c r="O103" s="102" t="s">
        <v>1043</v>
      </c>
      <c r="P103" s="102" t="str">
        <f t="shared" ref="P103:Q103" si="254">D103</f>
        <v>PH_G4_C07_P1.2.1</v>
      </c>
      <c r="Q103" s="102" t="str">
        <f t="shared" si="254"/>
        <v>Ch 7 Practice 1.2.1: Draw perpendicular line segments with a set square (Assesses conceptual understanding)</v>
      </c>
      <c r="R103" s="83" t="s">
        <v>1812</v>
      </c>
      <c r="S103" s="102" t="s">
        <v>1041</v>
      </c>
      <c r="T103" s="102" t="s">
        <v>1042</v>
      </c>
      <c r="U103" s="102" t="s">
        <v>38</v>
      </c>
      <c r="V103" s="61" t="s">
        <v>7433</v>
      </c>
      <c r="W103" s="291">
        <v>9789814969420</v>
      </c>
      <c r="X103" s="102">
        <v>135</v>
      </c>
      <c r="Y103" s="61" t="s">
        <v>2481</v>
      </c>
      <c r="Z103" s="61" t="s">
        <v>7434</v>
      </c>
      <c r="AA103" s="61" t="s">
        <v>7435</v>
      </c>
      <c r="AB103" s="61" t="str">
        <f t="shared" si="1"/>
        <v>4.101 Draw perpendicular line segments with a set square M4GE-IIIa-12.3</v>
      </c>
      <c r="AC103" s="61" t="str">
        <f t="shared" ref="AC103:AD103" si="255">Y103</f>
        <v>3. Geometry</v>
      </c>
      <c r="AD103" s="61" t="str">
        <f t="shared" si="255"/>
        <v>G4.3.02 Line Segments</v>
      </c>
      <c r="AE103" s="61" t="str">
        <f t="shared" si="3"/>
        <v>M4GE-IIIa-12.3</v>
      </c>
      <c r="AF103" s="61" t="str">
        <f t="shared" ref="AF103:AG103" si="256">M103</f>
        <v>M4GE-IIIa-12.3: Draws perpendicular and parallel lines using a ruler and a set square.</v>
      </c>
      <c r="AG103" s="61" t="str">
        <f t="shared" si="256"/>
        <v>4.046 Draws perpendicular and parallel lines using a ruler and a set square M4GE-IIIa-12.3</v>
      </c>
      <c r="AH103" s="175">
        <v>7</v>
      </c>
      <c r="AI103" s="41" t="s">
        <v>6481</v>
      </c>
      <c r="AJ103" s="41" t="s">
        <v>6478</v>
      </c>
      <c r="AK103" s="61" t="s">
        <v>7447</v>
      </c>
      <c r="AL103" s="61"/>
      <c r="AM103" s="61"/>
      <c r="AN103" s="61"/>
      <c r="AO103" s="41"/>
      <c r="AP103" s="102" t="s">
        <v>1818</v>
      </c>
      <c r="AQ103" s="102" t="str">
        <f t="shared" si="236"/>
        <v>Completed</v>
      </c>
      <c r="AR103" s="41"/>
    </row>
    <row r="104" spans="1:44" ht="15.75" customHeight="1" outlineLevel="1" x14ac:dyDescent="0.2">
      <c r="A104" s="471"/>
      <c r="B104" s="61" t="s">
        <v>7448</v>
      </c>
      <c r="C104" s="61" t="s">
        <v>7449</v>
      </c>
      <c r="D104" s="181" t="s">
        <v>7450</v>
      </c>
      <c r="E104" s="181" t="s">
        <v>7451</v>
      </c>
      <c r="F104" s="184" t="s">
        <v>7452</v>
      </c>
      <c r="G104" s="100" t="s">
        <v>5651</v>
      </c>
      <c r="H104" s="100" t="s">
        <v>4187</v>
      </c>
      <c r="I104" s="101"/>
      <c r="J104" s="105" t="s">
        <v>7453</v>
      </c>
      <c r="K104" s="61" t="s">
        <v>7444</v>
      </c>
      <c r="L104" s="61" t="s">
        <v>7430</v>
      </c>
      <c r="M104" s="61" t="s">
        <v>7445</v>
      </c>
      <c r="N104" s="61" t="s">
        <v>7446</v>
      </c>
      <c r="O104" s="102" t="s">
        <v>1043</v>
      </c>
      <c r="P104" s="102" t="s">
        <v>7450</v>
      </c>
      <c r="Q104" s="102" t="str">
        <f t="shared" ref="Q104:Q115" si="257">E104</f>
        <v>Ch 7 Practice 2.1.1: Draw parallel line segments with a set of square and a ruler (Assesses conceptual understanding)</v>
      </c>
      <c r="R104" s="83" t="s">
        <v>1812</v>
      </c>
      <c r="S104" s="102" t="s">
        <v>1041</v>
      </c>
      <c r="T104" s="102" t="s">
        <v>1042</v>
      </c>
      <c r="U104" s="102" t="s">
        <v>38</v>
      </c>
      <c r="V104" s="61" t="s">
        <v>7433</v>
      </c>
      <c r="W104" s="291">
        <v>9789814969420</v>
      </c>
      <c r="X104" s="102">
        <v>138</v>
      </c>
      <c r="Y104" s="61" t="s">
        <v>2481</v>
      </c>
      <c r="Z104" s="61" t="s">
        <v>7434</v>
      </c>
      <c r="AA104" s="61" t="s">
        <v>7454</v>
      </c>
      <c r="AB104" s="105" t="str">
        <f t="shared" si="1"/>
        <v>4.102 Draw parallel line segments with a set square and a ruler M4GE-IIIa-12.3</v>
      </c>
      <c r="AC104" s="61" t="str">
        <f t="shared" ref="AC104:AD104" si="258">Y104</f>
        <v>3. Geometry</v>
      </c>
      <c r="AD104" s="61" t="str">
        <f t="shared" si="258"/>
        <v>G4.3.02 Line Segments</v>
      </c>
      <c r="AE104" s="61" t="str">
        <f t="shared" si="3"/>
        <v>M4GE-IIIa-12.3</v>
      </c>
      <c r="AF104" s="61" t="str">
        <f t="shared" ref="AF104:AG104" si="259">M104</f>
        <v>M4GE-IIIa-12.3: Draws perpendicular and parallel lines using a ruler and a set square.</v>
      </c>
      <c r="AG104" s="61" t="str">
        <f t="shared" si="259"/>
        <v>4.046 Draws perpendicular and parallel lines using a ruler and a set square M4GE-IIIa-12.3</v>
      </c>
      <c r="AH104" s="175">
        <v>7</v>
      </c>
      <c r="AI104" s="41" t="s">
        <v>6495</v>
      </c>
      <c r="AJ104" s="41" t="s">
        <v>7455</v>
      </c>
      <c r="AK104" s="61" t="s">
        <v>7447</v>
      </c>
      <c r="AL104" s="61"/>
      <c r="AM104" s="61"/>
      <c r="AN104" s="61"/>
      <c r="AO104" s="41"/>
      <c r="AP104" s="102" t="s">
        <v>1818</v>
      </c>
      <c r="AQ104" s="102" t="str">
        <f t="shared" si="236"/>
        <v>Completed</v>
      </c>
      <c r="AR104" s="41"/>
    </row>
    <row r="105" spans="1:44" ht="15.75" customHeight="1" x14ac:dyDescent="0.2">
      <c r="A105" s="502" t="s">
        <v>7456</v>
      </c>
      <c r="B105" s="502" t="s">
        <v>7457</v>
      </c>
      <c r="C105" s="61" t="s">
        <v>7458</v>
      </c>
      <c r="D105" s="61" t="s">
        <v>794</v>
      </c>
      <c r="E105" s="61" t="s">
        <v>7459</v>
      </c>
      <c r="F105" s="176" t="s">
        <v>7460</v>
      </c>
      <c r="G105" s="100">
        <v>1</v>
      </c>
      <c r="H105" s="100" t="s">
        <v>4220</v>
      </c>
      <c r="I105" s="101"/>
      <c r="J105" s="61" t="s">
        <v>7461</v>
      </c>
      <c r="K105" s="61" t="s">
        <v>7462</v>
      </c>
      <c r="L105" s="61" t="s">
        <v>7463</v>
      </c>
      <c r="M105" s="61" t="s">
        <v>7464</v>
      </c>
      <c r="N105" s="280" t="s">
        <v>7465</v>
      </c>
      <c r="O105" s="102" t="s">
        <v>1043</v>
      </c>
      <c r="P105" s="102" t="s">
        <v>7466</v>
      </c>
      <c r="Q105" s="102" t="str">
        <f t="shared" si="257"/>
        <v>Ch 8 Practice 1.1.1: Understand the properties of squares and rectangles</v>
      </c>
      <c r="R105" s="83" t="s">
        <v>1812</v>
      </c>
      <c r="S105" s="102" t="s">
        <v>1041</v>
      </c>
      <c r="T105" s="102" t="s">
        <v>1042</v>
      </c>
      <c r="U105" s="102" t="s">
        <v>38</v>
      </c>
      <c r="V105" s="61" t="s">
        <v>7467</v>
      </c>
      <c r="W105" s="291">
        <v>9789814969420</v>
      </c>
      <c r="X105" s="100">
        <v>142</v>
      </c>
      <c r="Y105" s="61" t="s">
        <v>2481</v>
      </c>
      <c r="Z105" s="61" t="s">
        <v>7468</v>
      </c>
      <c r="AA105" s="61" t="s">
        <v>7469</v>
      </c>
      <c r="AB105" s="61" t="str">
        <f t="shared" si="1"/>
        <v>4.105 Understand the properties of squares and rectangles M4GE-IIIb-15</v>
      </c>
      <c r="AC105" s="61" t="str">
        <f t="shared" ref="AC105:AD105" si="260">Y105</f>
        <v>3. Geometry</v>
      </c>
      <c r="AD105" s="61" t="str">
        <f t="shared" si="260"/>
        <v>G4.3.01 Plane Shapes</v>
      </c>
      <c r="AE105" s="61" t="str">
        <f t="shared" si="3"/>
        <v>M4GE-IIIb-15</v>
      </c>
      <c r="AF105" s="61" t="str">
        <f t="shared" ref="AF105:AG105" si="261">M105</f>
        <v>M4GE-IIIb-15: Describes the attributes/properties of triangles and quadrilaterals using concrete objects or models.</v>
      </c>
      <c r="AG105" s="61" t="str">
        <f t="shared" si="261"/>
        <v>4.048 Describes the attributes/properties of triangles and quadrilaterals M4GE-IIIb-15</v>
      </c>
      <c r="AH105" s="175">
        <v>8</v>
      </c>
      <c r="AI105" s="41" t="s">
        <v>4894</v>
      </c>
      <c r="AJ105" s="176" t="s">
        <v>4887</v>
      </c>
      <c r="AK105" s="61"/>
      <c r="AL105" s="61"/>
      <c r="AM105" s="61"/>
      <c r="AN105" s="61"/>
      <c r="AO105" s="41"/>
      <c r="AP105" s="102" t="s">
        <v>1818</v>
      </c>
      <c r="AQ105" s="102" t="str">
        <f t="shared" si="236"/>
        <v>Completed</v>
      </c>
      <c r="AR105" s="41"/>
    </row>
    <row r="106" spans="1:44" ht="15.75" customHeight="1" x14ac:dyDescent="0.2">
      <c r="A106" s="487"/>
      <c r="B106" s="487"/>
      <c r="C106" s="61" t="s">
        <v>7470</v>
      </c>
      <c r="D106" s="61" t="s">
        <v>7471</v>
      </c>
      <c r="E106" s="61" t="s">
        <v>7472</v>
      </c>
      <c r="F106" s="176" t="s">
        <v>7473</v>
      </c>
      <c r="G106" s="100" t="s">
        <v>2709</v>
      </c>
      <c r="H106" s="100"/>
      <c r="I106" s="101" t="s">
        <v>2639</v>
      </c>
      <c r="J106" s="61" t="s">
        <v>7474</v>
      </c>
      <c r="K106" s="61" t="s">
        <v>7475</v>
      </c>
      <c r="L106" s="61" t="s">
        <v>7476</v>
      </c>
      <c r="M106" s="61" t="s">
        <v>7477</v>
      </c>
      <c r="N106" s="61" t="s">
        <v>7478</v>
      </c>
      <c r="O106" s="102" t="s">
        <v>1043</v>
      </c>
      <c r="P106" s="102" t="s">
        <v>7479</v>
      </c>
      <c r="Q106" s="102" t="str">
        <f t="shared" si="257"/>
        <v>Ch 8 Practice 1.2.1: Use properties of squares and rectangles to find unknown angle measures</v>
      </c>
      <c r="R106" s="102" t="s">
        <v>1812</v>
      </c>
      <c r="S106" s="102" t="s">
        <v>1041</v>
      </c>
      <c r="T106" s="102" t="s">
        <v>1042</v>
      </c>
      <c r="U106" s="102" t="s">
        <v>38</v>
      </c>
      <c r="V106" s="61" t="s">
        <v>7467</v>
      </c>
      <c r="W106" s="291">
        <v>9789814969420</v>
      </c>
      <c r="X106" s="100">
        <v>144</v>
      </c>
      <c r="Y106" s="61" t="s">
        <v>2481</v>
      </c>
      <c r="Z106" s="61" t="s">
        <v>7468</v>
      </c>
      <c r="AA106" s="61" t="s">
        <v>7469</v>
      </c>
      <c r="AB106" s="61" t="str">
        <f t="shared" si="1"/>
        <v>4.106 Use properties of squares and rectangles to find unknown angle measures M4GE-IIIc-17</v>
      </c>
      <c r="AC106" s="61" t="str">
        <f t="shared" ref="AC106:AD106" si="262">Y106</f>
        <v>3. Geometry</v>
      </c>
      <c r="AD106" s="61" t="str">
        <f t="shared" si="262"/>
        <v>G4.3.01 Plane Shapes</v>
      </c>
      <c r="AE106" s="61" t="str">
        <f t="shared" si="3"/>
        <v>M4GE-IIIc-17</v>
      </c>
      <c r="AF106" s="61" t="str">
        <f t="shared" ref="AF106:AG106" si="263">M106</f>
        <v xml:space="preserve">M4GE-IIIc-17: Identifies and describes the different kinds of quadrilaterals: square, rectangle, parallelogram, trapezoid, and rhombus.
</v>
      </c>
      <c r="AG106" s="61" t="str">
        <f t="shared" si="263"/>
        <v>4.050 Identifies and describes the different kinds of quadrilaterals M4GE-IIIc- 17</v>
      </c>
      <c r="AH106" s="175">
        <v>8</v>
      </c>
      <c r="AI106" s="41" t="s">
        <v>7480</v>
      </c>
      <c r="AJ106" s="63" t="s">
        <v>7481</v>
      </c>
      <c r="AK106" s="61"/>
      <c r="AL106" s="61"/>
      <c r="AM106" s="61"/>
      <c r="AN106" s="61"/>
      <c r="AO106" s="41"/>
      <c r="AP106" s="102" t="s">
        <v>1818</v>
      </c>
      <c r="AQ106" s="102" t="str">
        <f t="shared" si="236"/>
        <v>Completed</v>
      </c>
      <c r="AR106" s="41"/>
    </row>
    <row r="107" spans="1:44" ht="15.75" customHeight="1" x14ac:dyDescent="0.2">
      <c r="A107" s="471"/>
      <c r="B107" s="471"/>
      <c r="C107" s="61" t="s">
        <v>7482</v>
      </c>
      <c r="D107" s="61" t="s">
        <v>7483</v>
      </c>
      <c r="E107" s="61" t="s">
        <v>7484</v>
      </c>
      <c r="F107" s="176" t="s">
        <v>7485</v>
      </c>
      <c r="G107" s="100" t="s">
        <v>2717</v>
      </c>
      <c r="H107" s="100"/>
      <c r="I107" s="101" t="s">
        <v>2319</v>
      </c>
      <c r="J107" s="61" t="s">
        <v>7486</v>
      </c>
      <c r="K107" s="61" t="s">
        <v>7475</v>
      </c>
      <c r="L107" s="61" t="s">
        <v>7476</v>
      </c>
      <c r="M107" s="61" t="s">
        <v>7487</v>
      </c>
      <c r="N107" s="280" t="s">
        <v>7488</v>
      </c>
      <c r="O107" s="102" t="s">
        <v>1043</v>
      </c>
      <c r="P107" s="102" t="s">
        <v>7489</v>
      </c>
      <c r="Q107" s="102" t="str">
        <f t="shared" si="257"/>
        <v>Ch 8 Practice 1.3.1: Use properties of squares and rectangles to find unknown lengths</v>
      </c>
      <c r="R107" s="83" t="s">
        <v>1812</v>
      </c>
      <c r="S107" s="102" t="s">
        <v>1041</v>
      </c>
      <c r="T107" s="102" t="s">
        <v>1042</v>
      </c>
      <c r="U107" s="102" t="s">
        <v>38</v>
      </c>
      <c r="V107" s="61" t="s">
        <v>7467</v>
      </c>
      <c r="W107" s="291">
        <v>9789814969420</v>
      </c>
      <c r="X107" s="100">
        <v>146</v>
      </c>
      <c r="Y107" s="61" t="s">
        <v>2481</v>
      </c>
      <c r="Z107" s="61" t="s">
        <v>7468</v>
      </c>
      <c r="AA107" s="61" t="s">
        <v>7469</v>
      </c>
      <c r="AB107" s="61" t="str">
        <f t="shared" si="1"/>
        <v>4.107 Use properties of squares and rectangles to find unknown lengths M4GE-IIIc-17</v>
      </c>
      <c r="AC107" s="61" t="str">
        <f t="shared" ref="AC107:AD107" si="264">Y107</f>
        <v>3. Geometry</v>
      </c>
      <c r="AD107" s="61" t="str">
        <f t="shared" si="264"/>
        <v>G4.3.01 Plane Shapes</v>
      </c>
      <c r="AE107" s="61" t="str">
        <f t="shared" si="3"/>
        <v>M4GE-IIIc-17</v>
      </c>
      <c r="AF107" s="61" t="str">
        <f t="shared" ref="AF107:AG107" si="265">M107</f>
        <v>M4GE-IIIc-17: Identifies and describes the different kinds of quadrilaterals: square, rectangle, parallelogram, trapezoid, and rhombus.</v>
      </c>
      <c r="AG107" s="61" t="str">
        <f t="shared" si="265"/>
        <v>4.050 Identifies and describes the different kinds of quadrilaterals M4GE-IIIc-17</v>
      </c>
      <c r="AH107" s="175">
        <v>8</v>
      </c>
      <c r="AI107" s="41" t="s">
        <v>7490</v>
      </c>
      <c r="AJ107" s="61" t="s">
        <v>7491</v>
      </c>
      <c r="AK107" s="61"/>
      <c r="AL107" s="61"/>
      <c r="AM107" s="61"/>
      <c r="AN107" s="61"/>
      <c r="AO107" s="41"/>
      <c r="AP107" s="102" t="s">
        <v>1818</v>
      </c>
      <c r="AQ107" s="102" t="str">
        <f t="shared" si="236"/>
        <v>Completed</v>
      </c>
      <c r="AR107" s="41"/>
    </row>
    <row r="108" spans="1:44" ht="15.75" customHeight="1" x14ac:dyDescent="0.2">
      <c r="A108" s="502" t="s">
        <v>7492</v>
      </c>
      <c r="B108" s="502" t="s">
        <v>7493</v>
      </c>
      <c r="C108" s="502" t="s">
        <v>7494</v>
      </c>
      <c r="D108" s="73" t="s">
        <v>7495</v>
      </c>
      <c r="E108" s="73" t="s">
        <v>7496</v>
      </c>
      <c r="F108" s="183" t="s">
        <v>7497</v>
      </c>
      <c r="G108" s="100">
        <v>1</v>
      </c>
      <c r="H108" s="100"/>
      <c r="I108" s="101"/>
      <c r="J108" s="61" t="s">
        <v>7498</v>
      </c>
      <c r="K108" s="61" t="s">
        <v>7499</v>
      </c>
      <c r="L108" s="61" t="s">
        <v>7500</v>
      </c>
      <c r="M108" s="61" t="s">
        <v>7501</v>
      </c>
      <c r="N108" s="188" t="s">
        <v>7502</v>
      </c>
      <c r="O108" s="102" t="s">
        <v>1043</v>
      </c>
      <c r="P108" s="102" t="s">
        <v>7503</v>
      </c>
      <c r="Q108" s="102" t="str">
        <f t="shared" si="257"/>
        <v>Ch 9 Practice 1.1.1: Find the perimeter of a figure made up of 1-centimeter or 1-meter squares</v>
      </c>
      <c r="R108" s="83" t="s">
        <v>1812</v>
      </c>
      <c r="S108" s="102" t="s">
        <v>1041</v>
      </c>
      <c r="T108" s="102" t="s">
        <v>1042</v>
      </c>
      <c r="U108" s="102" t="s">
        <v>38</v>
      </c>
      <c r="V108" s="61" t="s">
        <v>7504</v>
      </c>
      <c r="W108" s="291">
        <v>9789814969420</v>
      </c>
      <c r="X108" s="100">
        <v>151</v>
      </c>
      <c r="Y108" s="61" t="s">
        <v>2600</v>
      </c>
      <c r="Z108" s="61" t="s">
        <v>7505</v>
      </c>
      <c r="AA108" s="61" t="s">
        <v>7506</v>
      </c>
      <c r="AB108" s="61" t="str">
        <f t="shared" si="1"/>
        <v>4.108 Find the perimeter of a figure made up of 1-centimeter or 1-meter squares M4ME-IIIg-48/M4ME-IIIh-49</v>
      </c>
      <c r="AC108" s="61" t="str">
        <f t="shared" ref="AC108:AD108" si="266">Y108</f>
        <v>2. Measurement</v>
      </c>
      <c r="AD108" s="61" t="str">
        <f t="shared" si="266"/>
        <v>G4.2.01 Perimeter / Area</v>
      </c>
      <c r="AE108" s="61" t="str">
        <f t="shared" si="3"/>
        <v>M4ME-IIIg-48/M4ME-IIIh-49</v>
      </c>
      <c r="AF108" s="61" t="str">
        <f t="shared" ref="AF108:AG108" si="267">M108</f>
        <v>M4ME-IIIg-48: Visualizes the perimeter of any given plane figure in different situations.
M4ME-IIIh-49: Measures the perimeter of any given figure using appropriate tools.</v>
      </c>
      <c r="AG108" s="61" t="str">
        <f t="shared" si="267"/>
        <v xml:space="preserve">4.058 Visualizes the perimeter of any given plane figure in different situations M4ME-IIIg- 48
4.059 Measures the perimeter of any given figure M4ME-IIIh-49 </v>
      </c>
      <c r="AH108" s="175">
        <v>9</v>
      </c>
      <c r="AI108" s="61" t="s">
        <v>7489</v>
      </c>
      <c r="AJ108" s="61" t="s">
        <v>7485</v>
      </c>
      <c r="AK108" s="61"/>
      <c r="AL108" s="61"/>
      <c r="AM108" s="61"/>
      <c r="AN108" s="61"/>
      <c r="AO108" s="41"/>
      <c r="AP108" s="102" t="s">
        <v>1818</v>
      </c>
      <c r="AQ108" s="102" t="str">
        <f t="shared" si="236"/>
        <v>Completed</v>
      </c>
      <c r="AR108" s="41"/>
    </row>
    <row r="109" spans="1:44" ht="15.75" customHeight="1" x14ac:dyDescent="0.2">
      <c r="A109" s="487"/>
      <c r="B109" s="487"/>
      <c r="C109" s="471"/>
      <c r="D109" s="73" t="s">
        <v>7507</v>
      </c>
      <c r="E109" s="73" t="s">
        <v>7508</v>
      </c>
      <c r="F109" s="183" t="s">
        <v>7509</v>
      </c>
      <c r="G109" s="100">
        <v>1</v>
      </c>
      <c r="H109" s="100"/>
      <c r="I109" s="101"/>
      <c r="J109" s="61" t="s">
        <v>7510</v>
      </c>
      <c r="K109" s="61" t="s">
        <v>7511</v>
      </c>
      <c r="L109" s="61" t="s">
        <v>7512</v>
      </c>
      <c r="M109" s="61" t="s">
        <v>7513</v>
      </c>
      <c r="N109" s="61" t="s">
        <v>7514</v>
      </c>
      <c r="O109" s="102" t="s">
        <v>1043</v>
      </c>
      <c r="P109" s="102" t="s">
        <v>7515</v>
      </c>
      <c r="Q109" s="102" t="str">
        <f t="shared" si="257"/>
        <v>Ch 9 Practice 1.1.2: Measure the perimeter of a figure</v>
      </c>
      <c r="R109" s="83" t="s">
        <v>1812</v>
      </c>
      <c r="S109" s="102" t="s">
        <v>1041</v>
      </c>
      <c r="T109" s="102" t="s">
        <v>1042</v>
      </c>
      <c r="U109" s="102" t="s">
        <v>38</v>
      </c>
      <c r="V109" s="61" t="s">
        <v>7504</v>
      </c>
      <c r="W109" s="291">
        <v>9789814969420</v>
      </c>
      <c r="X109" s="100">
        <v>151</v>
      </c>
      <c r="Y109" s="61" t="s">
        <v>2600</v>
      </c>
      <c r="Z109" s="61" t="s">
        <v>7505</v>
      </c>
      <c r="AA109" s="61" t="s">
        <v>7506</v>
      </c>
      <c r="AB109" s="61" t="str">
        <f t="shared" si="1"/>
        <v>4.109 Measure the perimeter of a figure M4ME-IIIh-49</v>
      </c>
      <c r="AC109" s="61" t="str">
        <f t="shared" ref="AC109:AD109" si="268">Y109</f>
        <v>2. Measurement</v>
      </c>
      <c r="AD109" s="61" t="str">
        <f t="shared" si="268"/>
        <v>G4.2.01 Perimeter / Area</v>
      </c>
      <c r="AE109" s="61" t="str">
        <f t="shared" si="3"/>
        <v>M4ME-IIIh-49</v>
      </c>
      <c r="AF109" s="61" t="str">
        <f t="shared" ref="AF109:AG109" si="269">M109</f>
        <v>M4ME-IIIh-49: Measures the perimeter of any given figure using appropriate tools.</v>
      </c>
      <c r="AG109" s="61" t="str">
        <f t="shared" si="269"/>
        <v xml:space="preserve">4.059 Measures the perimeter of any given figure M4ME-IIIh-49 </v>
      </c>
      <c r="AH109" s="175">
        <v>9</v>
      </c>
      <c r="AI109" s="41" t="s">
        <v>7503</v>
      </c>
      <c r="AJ109" s="41" t="s">
        <v>7497</v>
      </c>
      <c r="AK109" s="61"/>
      <c r="AL109" s="61"/>
      <c r="AM109" s="61"/>
      <c r="AN109" s="61"/>
      <c r="AO109" s="41"/>
      <c r="AP109" s="102" t="s">
        <v>1818</v>
      </c>
      <c r="AQ109" s="102" t="str">
        <f t="shared" si="236"/>
        <v>Completed</v>
      </c>
      <c r="AR109" s="61"/>
    </row>
    <row r="110" spans="1:44" ht="15.75" customHeight="1" x14ac:dyDescent="0.2">
      <c r="A110" s="487"/>
      <c r="B110" s="487"/>
      <c r="C110" s="61" t="s">
        <v>7516</v>
      </c>
      <c r="D110" s="65" t="s">
        <v>7517</v>
      </c>
      <c r="E110" s="65" t="s">
        <v>7518</v>
      </c>
      <c r="F110" s="193" t="s">
        <v>7519</v>
      </c>
      <c r="G110" s="100">
        <v>2</v>
      </c>
      <c r="H110" s="100"/>
      <c r="I110" s="101"/>
      <c r="J110" s="61" t="s">
        <v>7520</v>
      </c>
      <c r="K110" s="61" t="s">
        <v>7521</v>
      </c>
      <c r="L110" s="61" t="s">
        <v>7522</v>
      </c>
      <c r="M110" s="61" t="s">
        <v>7523</v>
      </c>
      <c r="N110" s="280" t="s">
        <v>7524</v>
      </c>
      <c r="O110" s="102" t="s">
        <v>1043</v>
      </c>
      <c r="P110" s="102" t="s">
        <v>7525</v>
      </c>
      <c r="Q110" s="102" t="str">
        <f t="shared" si="257"/>
        <v>Ch 9 Practice 1.2.1: Compare the areas and perimeters of figures made up of 1-centimeter or 1-meter squares</v>
      </c>
      <c r="R110" s="83" t="s">
        <v>1812</v>
      </c>
      <c r="S110" s="102" t="s">
        <v>1041</v>
      </c>
      <c r="T110" s="102" t="s">
        <v>1042</v>
      </c>
      <c r="U110" s="102" t="s">
        <v>38</v>
      </c>
      <c r="V110" s="61" t="s">
        <v>7504</v>
      </c>
      <c r="W110" s="291">
        <v>9789814969420</v>
      </c>
      <c r="X110" s="100">
        <v>151</v>
      </c>
      <c r="Y110" s="61" t="s">
        <v>2600</v>
      </c>
      <c r="Z110" s="61" t="s">
        <v>7505</v>
      </c>
      <c r="AA110" s="61" t="s">
        <v>7506</v>
      </c>
      <c r="AB110" s="61" t="str">
        <f t="shared" si="1"/>
        <v>4.110 Compare the areas and perimeters of figures made up of 1-centimeter or 1-meter squares M4ME-IIIj-53</v>
      </c>
      <c r="AC110" s="61" t="str">
        <f t="shared" ref="AC110:AD110" si="270">Y110</f>
        <v>2. Measurement</v>
      </c>
      <c r="AD110" s="61" t="str">
        <f t="shared" si="270"/>
        <v>G4.2.01 Perimeter / Area</v>
      </c>
      <c r="AE110" s="61" t="str">
        <f t="shared" si="3"/>
        <v>M4ME-IIIj-53</v>
      </c>
      <c r="AF110" s="61" t="str">
        <f t="shared" ref="AF110:AG110" si="271">M110</f>
        <v>M4ME-IIIj-53: Differentiates perimeter from area.</v>
      </c>
      <c r="AG110" s="61" t="str">
        <f t="shared" si="271"/>
        <v>4.063 Differentiates perimeter from area M4ME-IIIj-53</v>
      </c>
      <c r="AH110" s="175">
        <v>9</v>
      </c>
      <c r="AI110" s="41" t="s">
        <v>7526</v>
      </c>
      <c r="AJ110" s="41" t="s">
        <v>7527</v>
      </c>
      <c r="AK110" s="61"/>
      <c r="AL110" s="61"/>
      <c r="AM110" s="61"/>
      <c r="AN110" s="61"/>
      <c r="AO110" s="41"/>
      <c r="AP110" s="102" t="s">
        <v>1818</v>
      </c>
      <c r="AQ110" s="102" t="str">
        <f t="shared" si="236"/>
        <v>Completed</v>
      </c>
      <c r="AR110" s="61"/>
    </row>
    <row r="111" spans="1:44" ht="15.75" customHeight="1" x14ac:dyDescent="0.2">
      <c r="A111" s="487"/>
      <c r="B111" s="487"/>
      <c r="C111" s="61" t="s">
        <v>7528</v>
      </c>
      <c r="D111" s="73" t="s">
        <v>7529</v>
      </c>
      <c r="E111" s="73" t="s">
        <v>7530</v>
      </c>
      <c r="F111" s="183" t="s">
        <v>7531</v>
      </c>
      <c r="G111" s="100">
        <v>3</v>
      </c>
      <c r="H111" s="100"/>
      <c r="I111" s="101"/>
      <c r="J111" s="61" t="s">
        <v>7532</v>
      </c>
      <c r="K111" s="61" t="s">
        <v>7533</v>
      </c>
      <c r="L111" s="61" t="s">
        <v>7534</v>
      </c>
      <c r="M111" s="61" t="s">
        <v>7535</v>
      </c>
      <c r="N111" s="280" t="s">
        <v>7536</v>
      </c>
      <c r="O111" s="102" t="s">
        <v>1043</v>
      </c>
      <c r="P111" s="102" t="s">
        <v>7537</v>
      </c>
      <c r="Q111" s="102" t="str">
        <f t="shared" si="257"/>
        <v>Ch 9 Practice 1.3.1: Find the perimeter of a rectilinear figure given the lengths of all its sides</v>
      </c>
      <c r="R111" s="83" t="s">
        <v>1812</v>
      </c>
      <c r="S111" s="102" t="s">
        <v>1041</v>
      </c>
      <c r="T111" s="102" t="s">
        <v>1042</v>
      </c>
      <c r="U111" s="102" t="s">
        <v>38</v>
      </c>
      <c r="V111" s="61" t="s">
        <v>7504</v>
      </c>
      <c r="W111" s="291">
        <v>9789814969420</v>
      </c>
      <c r="X111" s="100">
        <v>153</v>
      </c>
      <c r="Y111" s="61" t="s">
        <v>2600</v>
      </c>
      <c r="Z111" s="61" t="s">
        <v>7505</v>
      </c>
      <c r="AA111" s="61" t="s">
        <v>7506</v>
      </c>
      <c r="AB111" s="61" t="str">
        <f t="shared" si="1"/>
        <v>4.111 Find the perimeter of a rectilinear figure given the lengths of all its sides M4ME-IIIi-51</v>
      </c>
      <c r="AC111" s="61" t="str">
        <f t="shared" ref="AC111:AD111" si="272">Y111</f>
        <v>2. Measurement</v>
      </c>
      <c r="AD111" s="61" t="str">
        <f t="shared" si="272"/>
        <v>G4.2.01 Perimeter / Area</v>
      </c>
      <c r="AE111" s="61" t="str">
        <f t="shared" si="3"/>
        <v>M4ME-IIIi-51</v>
      </c>
      <c r="AF111" s="61" t="str">
        <f t="shared" ref="AF111:AG111" si="273">M111</f>
        <v>M4ME-IIIi-51: Finds the perimeter of triangles, squares, rectangles, parallelograms, and trapezoids.</v>
      </c>
      <c r="AG111" s="61" t="str">
        <f t="shared" si="273"/>
        <v>4.061 Finds the perimeter of triangles, squares, rectangles, parallelograms, and trapezoids M4ME-IIIi-51</v>
      </c>
      <c r="AH111" s="175">
        <v>9</v>
      </c>
      <c r="AI111" s="61" t="s">
        <v>7503</v>
      </c>
      <c r="AJ111" s="61" t="s">
        <v>7497</v>
      </c>
      <c r="AK111" s="61"/>
      <c r="AL111" s="61"/>
      <c r="AM111" s="61"/>
      <c r="AN111" s="61"/>
      <c r="AO111" s="41"/>
      <c r="AP111" s="102" t="s">
        <v>1818</v>
      </c>
      <c r="AQ111" s="102" t="str">
        <f t="shared" si="236"/>
        <v>Completed</v>
      </c>
      <c r="AR111" s="61"/>
    </row>
    <row r="112" spans="1:44" ht="15.75" customHeight="1" x14ac:dyDescent="0.2">
      <c r="A112" s="487"/>
      <c r="B112" s="487"/>
      <c r="C112" s="502" t="s">
        <v>7538</v>
      </c>
      <c r="D112" s="73" t="s">
        <v>7539</v>
      </c>
      <c r="E112" s="73" t="s">
        <v>7540</v>
      </c>
      <c r="F112" s="183" t="s">
        <v>7541</v>
      </c>
      <c r="G112" s="100">
        <v>4</v>
      </c>
      <c r="H112" s="100" t="s">
        <v>4252</v>
      </c>
      <c r="I112" s="101"/>
      <c r="J112" s="61" t="s">
        <v>7542</v>
      </c>
      <c r="K112" s="61" t="s">
        <v>7533</v>
      </c>
      <c r="L112" s="61" t="s">
        <v>7534</v>
      </c>
      <c r="M112" s="61" t="s">
        <v>7535</v>
      </c>
      <c r="N112" s="280" t="s">
        <v>7536</v>
      </c>
      <c r="O112" s="102" t="s">
        <v>1043</v>
      </c>
      <c r="P112" s="102" t="s">
        <v>7543</v>
      </c>
      <c r="Q112" s="102" t="str">
        <f t="shared" si="257"/>
        <v>Ch 9 Practice 1.4.1: Find the perimeter of a square given one side</v>
      </c>
      <c r="R112" s="83" t="s">
        <v>1812</v>
      </c>
      <c r="S112" s="102" t="s">
        <v>1041</v>
      </c>
      <c r="T112" s="102" t="s">
        <v>1042</v>
      </c>
      <c r="U112" s="102" t="s">
        <v>38</v>
      </c>
      <c r="V112" s="61" t="s">
        <v>7504</v>
      </c>
      <c r="W112" s="291">
        <v>9789814969420</v>
      </c>
      <c r="X112" s="100">
        <v>155</v>
      </c>
      <c r="Y112" s="61" t="s">
        <v>2600</v>
      </c>
      <c r="Z112" s="61" t="s">
        <v>7505</v>
      </c>
      <c r="AA112" s="61" t="s">
        <v>7506</v>
      </c>
      <c r="AB112" s="61" t="str">
        <f t="shared" si="1"/>
        <v>4.112 Find the perimeter of a square given one side M4ME-IIIi-51</v>
      </c>
      <c r="AC112" s="61" t="str">
        <f t="shared" ref="AC112:AD112" si="274">Y112</f>
        <v>2. Measurement</v>
      </c>
      <c r="AD112" s="61" t="str">
        <f t="shared" si="274"/>
        <v>G4.2.01 Perimeter / Area</v>
      </c>
      <c r="AE112" s="61" t="str">
        <f t="shared" si="3"/>
        <v>M4ME-IIIi-51</v>
      </c>
      <c r="AF112" s="61" t="str">
        <f t="shared" ref="AF112:AG112" si="275">M112</f>
        <v>M4ME-IIIi-51: Finds the perimeter of triangles, squares, rectangles, parallelograms, and trapezoids.</v>
      </c>
      <c r="AG112" s="61" t="str">
        <f t="shared" si="275"/>
        <v>4.061 Finds the perimeter of triangles, squares, rectangles, parallelograms, and trapezoids M4ME-IIIi-51</v>
      </c>
      <c r="AH112" s="175">
        <v>9</v>
      </c>
      <c r="AI112" s="61" t="s">
        <v>7537</v>
      </c>
      <c r="AJ112" s="61" t="s">
        <v>7531</v>
      </c>
      <c r="AK112" s="61"/>
      <c r="AL112" s="61"/>
      <c r="AM112" s="61"/>
      <c r="AN112" s="61"/>
      <c r="AO112" s="41"/>
      <c r="AP112" s="102" t="s">
        <v>1818</v>
      </c>
      <c r="AQ112" s="102" t="str">
        <f t="shared" si="236"/>
        <v>Completed</v>
      </c>
      <c r="AR112" s="61"/>
    </row>
    <row r="113" spans="1:44" ht="15.75" customHeight="1" x14ac:dyDescent="0.2">
      <c r="A113" s="487"/>
      <c r="B113" s="471"/>
      <c r="C113" s="471"/>
      <c r="D113" s="73" t="s">
        <v>7544</v>
      </c>
      <c r="E113" s="73" t="s">
        <v>7545</v>
      </c>
      <c r="F113" s="183" t="s">
        <v>7546</v>
      </c>
      <c r="G113" s="100">
        <v>5</v>
      </c>
      <c r="H113" s="100"/>
      <c r="I113" s="101" t="s">
        <v>4797</v>
      </c>
      <c r="J113" s="61" t="s">
        <v>7547</v>
      </c>
      <c r="K113" s="61" t="s">
        <v>7533</v>
      </c>
      <c r="L113" s="61" t="s">
        <v>7534</v>
      </c>
      <c r="M113" s="61" t="s">
        <v>7535</v>
      </c>
      <c r="N113" s="280" t="s">
        <v>7536</v>
      </c>
      <c r="O113" s="102" t="s">
        <v>1043</v>
      </c>
      <c r="P113" s="102" t="s">
        <v>7548</v>
      </c>
      <c r="Q113" s="102" t="str">
        <f t="shared" si="257"/>
        <v>Ch 9 Practice 1.4.2: Find the perimeter of a rectangle given its length and breadth</v>
      </c>
      <c r="R113" s="83" t="s">
        <v>1812</v>
      </c>
      <c r="S113" s="102" t="s">
        <v>1041</v>
      </c>
      <c r="T113" s="102" t="s">
        <v>1042</v>
      </c>
      <c r="U113" s="102" t="s">
        <v>38</v>
      </c>
      <c r="V113" s="61" t="s">
        <v>7504</v>
      </c>
      <c r="W113" s="291">
        <v>9789814969420</v>
      </c>
      <c r="X113" s="100">
        <v>155</v>
      </c>
      <c r="Y113" s="61" t="s">
        <v>2600</v>
      </c>
      <c r="Z113" s="61" t="s">
        <v>7505</v>
      </c>
      <c r="AA113" s="61" t="s">
        <v>7506</v>
      </c>
      <c r="AB113" s="61" t="str">
        <f t="shared" si="1"/>
        <v>4.113 Find the perimeter of a rectangle given its length and breadth M4ME-IIIi-51</v>
      </c>
      <c r="AC113" s="61" t="str">
        <f t="shared" ref="AC113:AD113" si="276">Y113</f>
        <v>2. Measurement</v>
      </c>
      <c r="AD113" s="61" t="str">
        <f t="shared" si="276"/>
        <v>G4.2.01 Perimeter / Area</v>
      </c>
      <c r="AE113" s="61" t="str">
        <f t="shared" si="3"/>
        <v>M4ME-IIIi-51</v>
      </c>
      <c r="AF113" s="61" t="str">
        <f t="shared" ref="AF113:AG113" si="277">M113</f>
        <v>M4ME-IIIi-51: Finds the perimeter of triangles, squares, rectangles, parallelograms, and trapezoids.</v>
      </c>
      <c r="AG113" s="61" t="str">
        <f t="shared" si="277"/>
        <v>4.061 Finds the perimeter of triangles, squares, rectangles, parallelograms, and trapezoids M4ME-IIIi-51</v>
      </c>
      <c r="AH113" s="175">
        <v>9</v>
      </c>
      <c r="AI113" s="61" t="s">
        <v>7537</v>
      </c>
      <c r="AJ113" s="61" t="s">
        <v>7531</v>
      </c>
      <c r="AK113" s="61"/>
      <c r="AL113" s="61"/>
      <c r="AM113" s="61"/>
      <c r="AN113" s="61"/>
      <c r="AO113" s="41"/>
      <c r="AP113" s="102" t="s">
        <v>1818</v>
      </c>
      <c r="AQ113" s="102" t="str">
        <f t="shared" si="236"/>
        <v>Completed</v>
      </c>
      <c r="AR113" s="41"/>
    </row>
    <row r="114" spans="1:44" ht="15.75" customHeight="1" x14ac:dyDescent="0.2">
      <c r="A114" s="487"/>
      <c r="B114" s="502" t="s">
        <v>7549</v>
      </c>
      <c r="C114" s="502" t="s">
        <v>7550</v>
      </c>
      <c r="D114" s="73" t="s">
        <v>7551</v>
      </c>
      <c r="E114" s="73" t="s">
        <v>7552</v>
      </c>
      <c r="F114" s="183" t="s">
        <v>7553</v>
      </c>
      <c r="G114" s="100">
        <v>6</v>
      </c>
      <c r="H114" s="100" t="s">
        <v>4277</v>
      </c>
      <c r="I114" s="101" t="s">
        <v>2511</v>
      </c>
      <c r="J114" s="61" t="s">
        <v>7554</v>
      </c>
      <c r="K114" s="41" t="s">
        <v>7555</v>
      </c>
      <c r="L114" s="41" t="s">
        <v>7556</v>
      </c>
      <c r="M114" s="41" t="s">
        <v>7557</v>
      </c>
      <c r="N114" s="248" t="s">
        <v>7558</v>
      </c>
      <c r="O114" s="102" t="s">
        <v>1043</v>
      </c>
      <c r="P114" s="102" t="s">
        <v>7559</v>
      </c>
      <c r="Q114" s="102" t="str">
        <f t="shared" si="257"/>
        <v>Ch 9 Practice 2.1.1: Find the area of a rectangle given its length and breadth</v>
      </c>
      <c r="R114" s="83" t="s">
        <v>1812</v>
      </c>
      <c r="S114" s="102" t="s">
        <v>1041</v>
      </c>
      <c r="T114" s="102" t="s">
        <v>1042</v>
      </c>
      <c r="U114" s="102" t="s">
        <v>38</v>
      </c>
      <c r="V114" s="61" t="s">
        <v>7504</v>
      </c>
      <c r="W114" s="291">
        <v>9789814969420</v>
      </c>
      <c r="X114" s="100">
        <v>158</v>
      </c>
      <c r="Y114" s="61" t="s">
        <v>2600</v>
      </c>
      <c r="Z114" s="61" t="s">
        <v>7505</v>
      </c>
      <c r="AA114" s="61" t="s">
        <v>7560</v>
      </c>
      <c r="AB114" s="61" t="str">
        <f t="shared" si="1"/>
        <v>4.114 Find the area of a rectangle given its length and breadth M3ME-IVe-44/M3ME-IVe-45</v>
      </c>
      <c r="AC114" s="61" t="str">
        <f t="shared" ref="AC114:AD114" si="278">Y114</f>
        <v>2. Measurement</v>
      </c>
      <c r="AD114" s="61" t="str">
        <f t="shared" si="278"/>
        <v>G4.2.01 Perimeter / Area</v>
      </c>
      <c r="AE114" s="61" t="str">
        <f t="shared" si="3"/>
        <v>M3ME-IVe-44/M3ME-IVe-45</v>
      </c>
      <c r="AF114" s="61" t="str">
        <f t="shared" ref="AF114:AG114" si="279">M114</f>
        <v>M3ME-IVe-44: Derives the formula for the area of a rectangle and a square.
M3ME-IVe-45: Visualizes, and represents, and finds the area of a rectangle and square in sq cm and sq m.</v>
      </c>
      <c r="AG114" s="61" t="str">
        <f t="shared" si="279"/>
        <v>3.071 Derives the formula for the area of a rectangle and a square M3ME-IVe-44
3.072 Visualizes, and represents, and finds the area of a rectangle and square in sq cm and sq m M3ME-IVe-45</v>
      </c>
      <c r="AH114" s="175">
        <v>9</v>
      </c>
      <c r="AI114" s="61" t="s">
        <v>7561</v>
      </c>
      <c r="AJ114" s="61" t="s">
        <v>7562</v>
      </c>
      <c r="AK114" s="61"/>
      <c r="AL114" s="61"/>
      <c r="AM114" s="61"/>
      <c r="AN114" s="61"/>
      <c r="AO114" s="41"/>
      <c r="AP114" s="102" t="s">
        <v>1818</v>
      </c>
      <c r="AQ114" s="102" t="str">
        <f t="shared" si="236"/>
        <v>Completed</v>
      </c>
      <c r="AR114" s="41"/>
    </row>
    <row r="115" spans="1:44" ht="15.75" customHeight="1" x14ac:dyDescent="0.2">
      <c r="A115" s="487"/>
      <c r="B115" s="487"/>
      <c r="C115" s="471"/>
      <c r="D115" s="73" t="s">
        <v>7563</v>
      </c>
      <c r="E115" s="73" t="s">
        <v>7564</v>
      </c>
      <c r="F115" s="183" t="s">
        <v>7565</v>
      </c>
      <c r="G115" s="100">
        <v>7</v>
      </c>
      <c r="H115" s="100"/>
      <c r="I115" s="101" t="s">
        <v>2511</v>
      </c>
      <c r="J115" s="61" t="s">
        <v>7566</v>
      </c>
      <c r="K115" s="61" t="s">
        <v>7555</v>
      </c>
      <c r="L115" s="41" t="s">
        <v>7556</v>
      </c>
      <c r="M115" s="41" t="s">
        <v>7557</v>
      </c>
      <c r="N115" s="248" t="s">
        <v>7558</v>
      </c>
      <c r="O115" s="102" t="s">
        <v>1043</v>
      </c>
      <c r="P115" s="102" t="s">
        <v>7567</v>
      </c>
      <c r="Q115" s="102" t="str">
        <f t="shared" si="257"/>
        <v>Ch 9 Practice 2.1.2: Find the area of a square given one side</v>
      </c>
      <c r="R115" s="83" t="s">
        <v>1812</v>
      </c>
      <c r="S115" s="102" t="s">
        <v>1041</v>
      </c>
      <c r="T115" s="102" t="s">
        <v>1042</v>
      </c>
      <c r="U115" s="102" t="s">
        <v>38</v>
      </c>
      <c r="V115" s="61" t="s">
        <v>7504</v>
      </c>
      <c r="W115" s="291">
        <v>9789814969420</v>
      </c>
      <c r="X115" s="100">
        <v>158</v>
      </c>
      <c r="Y115" s="61" t="s">
        <v>2600</v>
      </c>
      <c r="Z115" s="61" t="s">
        <v>7505</v>
      </c>
      <c r="AA115" s="61" t="s">
        <v>7560</v>
      </c>
      <c r="AB115" s="61" t="str">
        <f t="shared" si="1"/>
        <v>4.115 Find the area of a square given one side M3ME-IVe-44/M3ME-IVe-45</v>
      </c>
      <c r="AC115" s="61" t="str">
        <f t="shared" ref="AC115:AD115" si="280">Y115</f>
        <v>2. Measurement</v>
      </c>
      <c r="AD115" s="61" t="str">
        <f t="shared" si="280"/>
        <v>G4.2.01 Perimeter / Area</v>
      </c>
      <c r="AE115" s="61" t="str">
        <f t="shared" si="3"/>
        <v>M3ME-IVe-44/M3ME-IVe-45</v>
      </c>
      <c r="AF115" s="61" t="str">
        <f t="shared" ref="AF115:AG115" si="281">M115</f>
        <v>M3ME-IVe-44: Derives the formula for the area of a rectangle and a square.
M3ME-IVe-45: Visualizes, and represents, and finds the area of a rectangle and square in sq cm and sq m.</v>
      </c>
      <c r="AG115" s="61" t="str">
        <f t="shared" si="281"/>
        <v>3.071 Derives the formula for the area of a rectangle and a square M3ME-IVe-44
3.072 Visualizes, and represents, and finds the area of a rectangle and square in sq cm and sq m M3ME-IVe-45</v>
      </c>
      <c r="AH115" s="175">
        <v>9</v>
      </c>
      <c r="AI115" s="61" t="s">
        <v>7568</v>
      </c>
      <c r="AJ115" s="61" t="s">
        <v>7569</v>
      </c>
      <c r="AK115" s="61"/>
      <c r="AL115" s="61"/>
      <c r="AM115" s="61"/>
      <c r="AN115" s="61"/>
      <c r="AO115" s="41"/>
      <c r="AP115" s="102" t="s">
        <v>1818</v>
      </c>
      <c r="AQ115" s="102" t="str">
        <f t="shared" si="236"/>
        <v>Completed</v>
      </c>
      <c r="AR115" s="41"/>
    </row>
    <row r="116" spans="1:44" ht="15.75" customHeight="1" x14ac:dyDescent="0.2">
      <c r="A116" s="487"/>
      <c r="B116" s="471"/>
      <c r="C116" s="61" t="s">
        <v>7570</v>
      </c>
      <c r="D116" s="212" t="s">
        <v>7571</v>
      </c>
      <c r="E116" s="212" t="s">
        <v>7572</v>
      </c>
      <c r="F116" s="249" t="s">
        <v>7573</v>
      </c>
      <c r="G116" s="100">
        <v>8</v>
      </c>
      <c r="H116" s="100"/>
      <c r="I116" s="101" t="s">
        <v>3803</v>
      </c>
      <c r="J116" s="61" t="s">
        <v>7574</v>
      </c>
      <c r="K116" s="61" t="s">
        <v>7575</v>
      </c>
      <c r="L116" s="61" t="s">
        <v>7576</v>
      </c>
      <c r="M116" s="61" t="s">
        <v>7577</v>
      </c>
      <c r="N116" s="280" t="s">
        <v>7578</v>
      </c>
      <c r="O116" s="102" t="s">
        <v>1043</v>
      </c>
      <c r="P116" s="102" t="str">
        <f t="shared" ref="P116:Q116" si="282">D116</f>
        <v>PH_G4_C09_P2.2.1</v>
      </c>
      <c r="Q116" s="102" t="str">
        <f t="shared" si="282"/>
        <v>Ch 9 Practice 2.2.1: Convert a measurement in square centimeters to square meters, and vice versa</v>
      </c>
      <c r="R116" s="83" t="s">
        <v>1812</v>
      </c>
      <c r="S116" s="102" t="s">
        <v>1041</v>
      </c>
      <c r="T116" s="102" t="s">
        <v>1042</v>
      </c>
      <c r="U116" s="102" t="s">
        <v>38</v>
      </c>
      <c r="V116" s="61" t="s">
        <v>7504</v>
      </c>
      <c r="W116" s="291">
        <v>9789814969420</v>
      </c>
      <c r="X116" s="100">
        <v>159</v>
      </c>
      <c r="Y116" s="61" t="s">
        <v>2600</v>
      </c>
      <c r="Z116" s="61" t="s">
        <v>7505</v>
      </c>
      <c r="AA116" s="61" t="s">
        <v>7560</v>
      </c>
      <c r="AB116" s="61" t="str">
        <f t="shared" si="1"/>
        <v>4.116 Convert a measurement in square centimeters to square meters, and vice versa M4ME-IIIj-54</v>
      </c>
      <c r="AC116" s="61" t="str">
        <f t="shared" ref="AC116:AD116" si="283">Y116</f>
        <v>2. Measurement</v>
      </c>
      <c r="AD116" s="61" t="str">
        <f t="shared" si="283"/>
        <v>G4.2.01 Perimeter / Area</v>
      </c>
      <c r="AE116" s="61" t="str">
        <f t="shared" si="3"/>
        <v>M4ME-IIIj-54</v>
      </c>
      <c r="AF116" s="61" t="str">
        <f t="shared" ref="AF116:AG116" si="284">M116</f>
        <v>M4ME-IIIj-54: Converts sq cm to sq m and vice versa.</v>
      </c>
      <c r="AG116" s="61" t="str">
        <f t="shared" si="284"/>
        <v>4.064 Converts sq cm to sq m and vice versa M4ME-IIIj-54</v>
      </c>
      <c r="AH116" s="175">
        <v>9</v>
      </c>
      <c r="AI116" s="61" t="s">
        <v>7579</v>
      </c>
      <c r="AJ116" s="61" t="s">
        <v>7580</v>
      </c>
      <c r="AK116" s="61"/>
      <c r="AL116" s="61"/>
      <c r="AM116" s="61"/>
      <c r="AN116" s="61"/>
      <c r="AO116" s="41"/>
      <c r="AP116" s="102" t="s">
        <v>1818</v>
      </c>
      <c r="AQ116" s="102" t="str">
        <f t="shared" si="236"/>
        <v>Completed</v>
      </c>
      <c r="AR116" s="41"/>
    </row>
    <row r="117" spans="1:44" ht="15.75" customHeight="1" x14ac:dyDescent="0.2">
      <c r="A117" s="487"/>
      <c r="B117" s="502" t="s">
        <v>7581</v>
      </c>
      <c r="C117" s="502" t="s">
        <v>7582</v>
      </c>
      <c r="D117" s="212" t="s">
        <v>7583</v>
      </c>
      <c r="E117" s="212" t="s">
        <v>7584</v>
      </c>
      <c r="F117" s="249" t="s">
        <v>7585</v>
      </c>
      <c r="G117" s="100">
        <v>9</v>
      </c>
      <c r="H117" s="100" t="s">
        <v>7586</v>
      </c>
      <c r="I117" s="101"/>
      <c r="J117" s="61" t="s">
        <v>7587</v>
      </c>
      <c r="K117" s="61" t="s">
        <v>7588</v>
      </c>
      <c r="L117" s="61" t="s">
        <v>7589</v>
      </c>
      <c r="M117" s="61" t="s">
        <v>7590</v>
      </c>
      <c r="N117" s="280" t="s">
        <v>7591</v>
      </c>
      <c r="O117" s="102" t="s">
        <v>1043</v>
      </c>
      <c r="P117" s="102" t="str">
        <f t="shared" ref="P117:Q117" si="285">D117</f>
        <v>PH_G4_C09_P3.1.1</v>
      </c>
      <c r="Q117" s="102" t="str">
        <f t="shared" si="285"/>
        <v>Ch 9 Practice 3.1.1: Find one side of a rectangle given its perimeter and the other side</v>
      </c>
      <c r="R117" s="83" t="s">
        <v>1812</v>
      </c>
      <c r="S117" s="102" t="s">
        <v>1041</v>
      </c>
      <c r="T117" s="102" t="s">
        <v>1042</v>
      </c>
      <c r="U117" s="102" t="s">
        <v>38</v>
      </c>
      <c r="V117" s="61" t="s">
        <v>7504</v>
      </c>
      <c r="W117" s="291">
        <v>9789814969420</v>
      </c>
      <c r="X117" s="100">
        <v>163</v>
      </c>
      <c r="Y117" s="61" t="s">
        <v>2600</v>
      </c>
      <c r="Z117" s="61" t="s">
        <v>7505</v>
      </c>
      <c r="AA117" s="61" t="s">
        <v>7592</v>
      </c>
      <c r="AB117" s="61" t="str">
        <f t="shared" si="1"/>
        <v>4.117 Find one side of a rectangle given its perimeter and the other side M4ME-IIIh-50</v>
      </c>
      <c r="AC117" s="61" t="str">
        <f t="shared" ref="AC117:AD117" si="286">Y117</f>
        <v>2. Measurement</v>
      </c>
      <c r="AD117" s="61" t="str">
        <f t="shared" si="286"/>
        <v>G4.2.01 Perimeter / Area</v>
      </c>
      <c r="AE117" s="61" t="str">
        <f t="shared" si="3"/>
        <v>M4ME-IIIh-50</v>
      </c>
      <c r="AF117" s="61" t="str">
        <f t="shared" ref="AF117:AG117" si="287">M117</f>
        <v>M4ME-IIIh-50: Derives the formula for perimeter of any given figure.</v>
      </c>
      <c r="AG117" s="61" t="str">
        <f t="shared" si="287"/>
        <v>4.060 Derives the formula for perimeter of any given figure M4ME-IIIh-50</v>
      </c>
      <c r="AH117" s="175">
        <v>9</v>
      </c>
      <c r="AI117" s="61" t="s">
        <v>7548</v>
      </c>
      <c r="AJ117" s="61" t="s">
        <v>7546</v>
      </c>
      <c r="AK117" s="61"/>
      <c r="AL117" s="61"/>
      <c r="AM117" s="61"/>
      <c r="AN117" s="61"/>
      <c r="AO117" s="41"/>
      <c r="AP117" s="102" t="s">
        <v>1818</v>
      </c>
      <c r="AQ117" s="102" t="str">
        <f t="shared" si="236"/>
        <v>Completed</v>
      </c>
      <c r="AR117" s="41"/>
    </row>
    <row r="118" spans="1:44" ht="15.75" customHeight="1" x14ac:dyDescent="0.2">
      <c r="A118" s="487"/>
      <c r="B118" s="487"/>
      <c r="C118" s="471"/>
      <c r="D118" s="212" t="s">
        <v>7593</v>
      </c>
      <c r="E118" s="212" t="s">
        <v>7594</v>
      </c>
      <c r="F118" s="249" t="s">
        <v>7595</v>
      </c>
      <c r="G118" s="100">
        <v>10</v>
      </c>
      <c r="H118" s="100"/>
      <c r="I118" s="101"/>
      <c r="J118" s="61" t="s">
        <v>7596</v>
      </c>
      <c r="K118" s="61" t="s">
        <v>7588</v>
      </c>
      <c r="L118" s="61" t="s">
        <v>7589</v>
      </c>
      <c r="M118" s="61" t="s">
        <v>7590</v>
      </c>
      <c r="N118" s="280" t="s">
        <v>7591</v>
      </c>
      <c r="O118" s="102" t="s">
        <v>1043</v>
      </c>
      <c r="P118" s="102" t="str">
        <f t="shared" ref="P118:Q118" si="288">D118</f>
        <v>PH_G4_C09_P3.1.2</v>
      </c>
      <c r="Q118" s="102" t="str">
        <f t="shared" si="288"/>
        <v>Ch 9 Practice 3.1.2: Find one side of a square given its perimeter</v>
      </c>
      <c r="R118" s="83" t="s">
        <v>1812</v>
      </c>
      <c r="S118" s="102" t="s">
        <v>1041</v>
      </c>
      <c r="T118" s="102" t="s">
        <v>1042</v>
      </c>
      <c r="U118" s="102" t="s">
        <v>38</v>
      </c>
      <c r="V118" s="61" t="s">
        <v>7504</v>
      </c>
      <c r="W118" s="291">
        <v>9789814969420</v>
      </c>
      <c r="X118" s="100">
        <v>163</v>
      </c>
      <c r="Y118" s="61" t="s">
        <v>2600</v>
      </c>
      <c r="Z118" s="61" t="s">
        <v>7505</v>
      </c>
      <c r="AA118" s="61" t="s">
        <v>7592</v>
      </c>
      <c r="AB118" s="61" t="str">
        <f t="shared" si="1"/>
        <v>4.118 Find one side of a square given its perimeter M4ME-IIIh-50</v>
      </c>
      <c r="AC118" s="61" t="str">
        <f t="shared" ref="AC118:AD118" si="289">Y118</f>
        <v>2. Measurement</v>
      </c>
      <c r="AD118" s="61" t="str">
        <f t="shared" si="289"/>
        <v>G4.2.01 Perimeter / Area</v>
      </c>
      <c r="AE118" s="61" t="str">
        <f t="shared" si="3"/>
        <v>M4ME-IIIh-50</v>
      </c>
      <c r="AF118" s="61" t="str">
        <f t="shared" ref="AF118:AG118" si="290">M118</f>
        <v>M4ME-IIIh-50: Derives the formula for perimeter of any given figure.</v>
      </c>
      <c r="AG118" s="61" t="str">
        <f t="shared" si="290"/>
        <v>4.060 Derives the formula for perimeter of any given figure M4ME-IIIh-50</v>
      </c>
      <c r="AH118" s="175">
        <v>9</v>
      </c>
      <c r="AI118" s="61" t="s">
        <v>7543</v>
      </c>
      <c r="AJ118" s="61" t="s">
        <v>7541</v>
      </c>
      <c r="AK118" s="61"/>
      <c r="AL118" s="61"/>
      <c r="AM118" s="61"/>
      <c r="AN118" s="61"/>
      <c r="AO118" s="41"/>
      <c r="AP118" s="102" t="s">
        <v>1818</v>
      </c>
      <c r="AQ118" s="102" t="str">
        <f t="shared" si="236"/>
        <v>Completed</v>
      </c>
      <c r="AR118" s="41"/>
    </row>
    <row r="119" spans="1:44" ht="15.75" customHeight="1" x14ac:dyDescent="0.2">
      <c r="A119" s="487"/>
      <c r="B119" s="487"/>
      <c r="C119" s="502" t="s">
        <v>7597</v>
      </c>
      <c r="D119" s="212" t="s">
        <v>7598</v>
      </c>
      <c r="E119" s="212" t="s">
        <v>7599</v>
      </c>
      <c r="F119" s="249" t="s">
        <v>7600</v>
      </c>
      <c r="G119" s="100">
        <v>11</v>
      </c>
      <c r="H119" s="100" t="s">
        <v>4270</v>
      </c>
      <c r="I119" s="101"/>
      <c r="J119" s="61" t="s">
        <v>7601</v>
      </c>
      <c r="K119" s="61" t="s">
        <v>7602</v>
      </c>
      <c r="L119" s="302" t="s">
        <v>7589</v>
      </c>
      <c r="M119" s="61" t="s">
        <v>7603</v>
      </c>
      <c r="N119" s="280" t="s">
        <v>7604</v>
      </c>
      <c r="O119" s="102" t="s">
        <v>1043</v>
      </c>
      <c r="P119" s="102" t="str">
        <f t="shared" ref="P119:Q119" si="291">D119</f>
        <v>PH_G4_C09_P3.2.1</v>
      </c>
      <c r="Q119" s="102" t="str">
        <f t="shared" si="291"/>
        <v>Ch 9 Practice 3.2.1: Find one side of a rectangle given its area and the other side</v>
      </c>
      <c r="R119" s="83" t="s">
        <v>1812</v>
      </c>
      <c r="S119" s="102" t="s">
        <v>1041</v>
      </c>
      <c r="T119" s="102" t="s">
        <v>1042</v>
      </c>
      <c r="U119" s="102" t="s">
        <v>38</v>
      </c>
      <c r="V119" s="61" t="s">
        <v>7504</v>
      </c>
      <c r="W119" s="291">
        <v>9789814969420</v>
      </c>
      <c r="X119" s="100">
        <v>166</v>
      </c>
      <c r="Y119" s="61" t="s">
        <v>2600</v>
      </c>
      <c r="Z119" s="61" t="s">
        <v>7505</v>
      </c>
      <c r="AA119" s="61" t="s">
        <v>7592</v>
      </c>
      <c r="AB119" s="61" t="str">
        <f t="shared" si="1"/>
        <v>4.119 Find one side of a rectangle given its area and the other side M3ME-IVe-44</v>
      </c>
      <c r="AC119" s="61" t="str">
        <f t="shared" ref="AC119:AD119" si="292">Y119</f>
        <v>2. Measurement</v>
      </c>
      <c r="AD119" s="61" t="str">
        <f t="shared" si="292"/>
        <v>G4.2.01 Perimeter / Area</v>
      </c>
      <c r="AE119" s="61" t="str">
        <f t="shared" si="3"/>
        <v>M3ME-IVe-44</v>
      </c>
      <c r="AF119" s="61" t="str">
        <f t="shared" ref="AF119:AG119" si="293">M119</f>
        <v xml:space="preserve">M3ME-IVe-44: Derives the formula for the area of a rectangle and a square. </v>
      </c>
      <c r="AG119" s="61" t="str">
        <f t="shared" si="293"/>
        <v>3.071 Derives the formula for the area of a rectangle and a square M3ME-IVe-44</v>
      </c>
      <c r="AH119" s="175">
        <v>9</v>
      </c>
      <c r="AI119" s="61" t="s">
        <v>7583</v>
      </c>
      <c r="AJ119" s="61" t="s">
        <v>7585</v>
      </c>
      <c r="AK119" s="61"/>
      <c r="AL119" s="61"/>
      <c r="AM119" s="61"/>
      <c r="AN119" s="61"/>
      <c r="AO119" s="41"/>
      <c r="AP119" s="102" t="s">
        <v>1818</v>
      </c>
      <c r="AQ119" s="102" t="str">
        <f t="shared" si="236"/>
        <v>Completed</v>
      </c>
      <c r="AR119" s="41"/>
    </row>
    <row r="120" spans="1:44" ht="15.75" customHeight="1" x14ac:dyDescent="0.2">
      <c r="A120" s="487"/>
      <c r="B120" s="471"/>
      <c r="C120" s="471"/>
      <c r="D120" s="212" t="s">
        <v>7605</v>
      </c>
      <c r="E120" s="212" t="s">
        <v>7606</v>
      </c>
      <c r="F120" s="249" t="s">
        <v>7607</v>
      </c>
      <c r="G120" s="100">
        <v>12</v>
      </c>
      <c r="H120" s="100"/>
      <c r="I120" s="101"/>
      <c r="J120" s="61" t="s">
        <v>7608</v>
      </c>
      <c r="K120" s="61" t="s">
        <v>7602</v>
      </c>
      <c r="L120" s="302" t="s">
        <v>7589</v>
      </c>
      <c r="M120" s="61" t="s">
        <v>7603</v>
      </c>
      <c r="N120" s="280" t="s">
        <v>7604</v>
      </c>
      <c r="O120" s="102" t="s">
        <v>1043</v>
      </c>
      <c r="P120" s="102" t="str">
        <f t="shared" ref="P120:Q120" si="294">D120</f>
        <v>PH_G4_C09_P3.2.2</v>
      </c>
      <c r="Q120" s="102" t="str">
        <f t="shared" si="294"/>
        <v>Ch 9 Practice 3.2.2: Find one side of a square given its area</v>
      </c>
      <c r="R120" s="83" t="s">
        <v>1812</v>
      </c>
      <c r="S120" s="102" t="s">
        <v>1041</v>
      </c>
      <c r="T120" s="102" t="s">
        <v>1042</v>
      </c>
      <c r="U120" s="102" t="s">
        <v>38</v>
      </c>
      <c r="V120" s="61" t="s">
        <v>7504</v>
      </c>
      <c r="W120" s="291">
        <v>9789814969420</v>
      </c>
      <c r="X120" s="100">
        <v>166</v>
      </c>
      <c r="Y120" s="61" t="s">
        <v>2600</v>
      </c>
      <c r="Z120" s="61" t="s">
        <v>7505</v>
      </c>
      <c r="AA120" s="61" t="s">
        <v>7592</v>
      </c>
      <c r="AB120" s="61" t="str">
        <f t="shared" si="1"/>
        <v>4.120 Find one side of a square given its area M3ME-IVe-44</v>
      </c>
      <c r="AC120" s="61" t="str">
        <f t="shared" ref="AC120:AD120" si="295">Y120</f>
        <v>2. Measurement</v>
      </c>
      <c r="AD120" s="61" t="str">
        <f t="shared" si="295"/>
        <v>G4.2.01 Perimeter / Area</v>
      </c>
      <c r="AE120" s="61" t="str">
        <f t="shared" si="3"/>
        <v>M3ME-IVe-44</v>
      </c>
      <c r="AF120" s="61" t="str">
        <f t="shared" ref="AF120:AG120" si="296">M120</f>
        <v xml:space="preserve">M3ME-IVe-44: Derives the formula for the area of a rectangle and a square. </v>
      </c>
      <c r="AG120" s="61" t="str">
        <f t="shared" si="296"/>
        <v>3.071 Derives the formula for the area of a rectangle and a square M3ME-IVe-44</v>
      </c>
      <c r="AH120" s="175">
        <v>9</v>
      </c>
      <c r="AI120" s="61" t="s">
        <v>7593</v>
      </c>
      <c r="AJ120" s="61" t="s">
        <v>7595</v>
      </c>
      <c r="AK120" s="61"/>
      <c r="AL120" s="61"/>
      <c r="AM120" s="61"/>
      <c r="AN120" s="61"/>
      <c r="AO120" s="41"/>
      <c r="AP120" s="102" t="s">
        <v>1818</v>
      </c>
      <c r="AQ120" s="102" t="str">
        <f t="shared" si="236"/>
        <v>Completed</v>
      </c>
      <c r="AR120" s="41"/>
    </row>
    <row r="121" spans="1:44" ht="15.75" customHeight="1" x14ac:dyDescent="0.2">
      <c r="A121" s="487"/>
      <c r="B121" s="502" t="s">
        <v>7609</v>
      </c>
      <c r="C121" s="61" t="s">
        <v>7610</v>
      </c>
      <c r="D121" s="212" t="s">
        <v>7611</v>
      </c>
      <c r="E121" s="212" t="s">
        <v>7612</v>
      </c>
      <c r="F121" s="249" t="s">
        <v>7613</v>
      </c>
      <c r="G121" s="100">
        <v>13</v>
      </c>
      <c r="H121" s="100" t="s">
        <v>4295</v>
      </c>
      <c r="I121" s="101"/>
      <c r="J121" s="61" t="s">
        <v>7614</v>
      </c>
      <c r="K121" s="61" t="s">
        <v>7533</v>
      </c>
      <c r="L121" s="302" t="s">
        <v>7589</v>
      </c>
      <c r="M121" s="61" t="s">
        <v>7535</v>
      </c>
      <c r="N121" s="280" t="s">
        <v>7536</v>
      </c>
      <c r="O121" s="102" t="s">
        <v>1043</v>
      </c>
      <c r="P121" s="102" t="str">
        <f t="shared" ref="P121:Q121" si="297">D121</f>
        <v>PH_G4_C09_P4.1.1</v>
      </c>
      <c r="Q121" s="102" t="str">
        <f t="shared" si="297"/>
        <v>Ch 9 Practice 4.1.1: Find the perimeter of a composite figure made up of squares and/or rectangles</v>
      </c>
      <c r="R121" s="83" t="s">
        <v>1812</v>
      </c>
      <c r="S121" s="102" t="s">
        <v>1041</v>
      </c>
      <c r="T121" s="102" t="s">
        <v>1042</v>
      </c>
      <c r="U121" s="102" t="s">
        <v>38</v>
      </c>
      <c r="V121" s="61" t="s">
        <v>7504</v>
      </c>
      <c r="W121" s="291">
        <v>9789814969420</v>
      </c>
      <c r="X121" s="100">
        <v>169</v>
      </c>
      <c r="Y121" s="61" t="s">
        <v>2600</v>
      </c>
      <c r="Z121" s="61" t="s">
        <v>7505</v>
      </c>
      <c r="AA121" s="61" t="s">
        <v>7615</v>
      </c>
      <c r="AB121" s="61" t="str">
        <f t="shared" si="1"/>
        <v>4.121 Find the perimeter of a composite figure made up of squares and/or rectangles M4ME-IIIi-51</v>
      </c>
      <c r="AC121" s="61" t="str">
        <f t="shared" ref="AC121:AD121" si="298">Y121</f>
        <v>2. Measurement</v>
      </c>
      <c r="AD121" s="61" t="str">
        <f t="shared" si="298"/>
        <v>G4.2.01 Perimeter / Area</v>
      </c>
      <c r="AE121" s="61" t="str">
        <f t="shared" si="3"/>
        <v>M4ME-IIIi-51</v>
      </c>
      <c r="AF121" s="61" t="str">
        <f t="shared" ref="AF121:AG121" si="299">M121</f>
        <v>M4ME-IIIi-51: Finds the perimeter of triangles, squares, rectangles, parallelograms, and trapezoids.</v>
      </c>
      <c r="AG121" s="61" t="str">
        <f t="shared" si="299"/>
        <v>4.061 Finds the perimeter of triangles, squares, rectangles, parallelograms, and trapezoids M4ME-IIIi-51</v>
      </c>
      <c r="AH121" s="175">
        <v>9</v>
      </c>
      <c r="AI121" s="61" t="s">
        <v>7616</v>
      </c>
      <c r="AJ121" s="61" t="s">
        <v>7617</v>
      </c>
      <c r="AK121" s="61"/>
      <c r="AL121" s="61"/>
      <c r="AM121" s="61"/>
      <c r="AN121" s="61"/>
      <c r="AO121" s="41"/>
      <c r="AP121" s="102" t="s">
        <v>1818</v>
      </c>
      <c r="AQ121" s="102" t="str">
        <f t="shared" si="236"/>
        <v>Completed</v>
      </c>
      <c r="AR121" s="41"/>
    </row>
    <row r="122" spans="1:44" ht="15.75" customHeight="1" x14ac:dyDescent="0.2">
      <c r="A122" s="487"/>
      <c r="B122" s="487"/>
      <c r="C122" s="61" t="s">
        <v>7618</v>
      </c>
      <c r="D122" s="212" t="s">
        <v>7619</v>
      </c>
      <c r="E122" s="212" t="s">
        <v>7620</v>
      </c>
      <c r="F122" s="249" t="s">
        <v>7621</v>
      </c>
      <c r="G122" s="100">
        <v>14</v>
      </c>
      <c r="H122" s="100" t="s">
        <v>4317</v>
      </c>
      <c r="I122" s="101"/>
      <c r="J122" s="61" t="s">
        <v>7622</v>
      </c>
      <c r="K122" s="61" t="s">
        <v>7623</v>
      </c>
      <c r="L122" s="61" t="s">
        <v>7624</v>
      </c>
      <c r="M122" s="61" t="s">
        <v>7625</v>
      </c>
      <c r="N122" s="280" t="s">
        <v>7626</v>
      </c>
      <c r="O122" s="102" t="s">
        <v>1043</v>
      </c>
      <c r="P122" s="102" t="str">
        <f t="shared" ref="P122:Q122" si="300">D122</f>
        <v>PH_G4_C09_P4.2.1</v>
      </c>
      <c r="Q122" s="102" t="str">
        <f t="shared" si="300"/>
        <v>Ch 9 Practice 4.2.1: Find the area of a composite figure made up of squares and/or rectangles</v>
      </c>
      <c r="R122" s="83" t="s">
        <v>1812</v>
      </c>
      <c r="S122" s="102" t="s">
        <v>1041</v>
      </c>
      <c r="T122" s="102" t="s">
        <v>1042</v>
      </c>
      <c r="U122" s="102" t="s">
        <v>38</v>
      </c>
      <c r="V122" s="61" t="s">
        <v>7504</v>
      </c>
      <c r="W122" s="291">
        <v>9789814969420</v>
      </c>
      <c r="X122" s="100">
        <v>171</v>
      </c>
      <c r="Y122" s="61" t="s">
        <v>2600</v>
      </c>
      <c r="Z122" s="61" t="s">
        <v>7505</v>
      </c>
      <c r="AA122" s="61" t="s">
        <v>7615</v>
      </c>
      <c r="AB122" s="61" t="str">
        <f t="shared" si="1"/>
        <v>4.122 Find the area of a composite figure made up of squares and/or rectangles M4ME-IVa-55</v>
      </c>
      <c r="AC122" s="61" t="str">
        <f t="shared" ref="AC122:AD122" si="301">Y122</f>
        <v>2. Measurement</v>
      </c>
      <c r="AD122" s="61" t="str">
        <f t="shared" si="301"/>
        <v>G4.2.01 Perimeter / Area</v>
      </c>
      <c r="AE122" s="61" t="str">
        <f t="shared" si="3"/>
        <v>M4ME-IVa-55</v>
      </c>
      <c r="AF122" s="61" t="str">
        <f t="shared" ref="AF122:AG122" si="302">M122</f>
        <v>M4ME-IVa-55: Finds the area of irregular figures made up of squares and rectangles using sq. cm and sq. m.</v>
      </c>
      <c r="AG122" s="61" t="str">
        <f t="shared" si="302"/>
        <v>4.066 Finds the area of irregular figures made up of squares and rectangles using sq. cm and sq. m. M4ME-IVa-55</v>
      </c>
      <c r="AH122" s="175">
        <v>9</v>
      </c>
      <c r="AI122" s="61" t="s">
        <v>7627</v>
      </c>
      <c r="AJ122" s="61" t="s">
        <v>7628</v>
      </c>
      <c r="AK122" s="61"/>
      <c r="AL122" s="61"/>
      <c r="AM122" s="61"/>
      <c r="AN122" s="61"/>
      <c r="AO122" s="41"/>
      <c r="AP122" s="102" t="s">
        <v>1818</v>
      </c>
      <c r="AQ122" s="102" t="str">
        <f t="shared" si="236"/>
        <v>Completed</v>
      </c>
      <c r="AR122" s="41"/>
    </row>
    <row r="123" spans="1:44" ht="15.75" customHeight="1" x14ac:dyDescent="0.2">
      <c r="A123" s="487"/>
      <c r="B123" s="471"/>
      <c r="C123" s="61" t="s">
        <v>7629</v>
      </c>
      <c r="D123" s="212" t="s">
        <v>7630</v>
      </c>
      <c r="E123" s="212" t="s">
        <v>7631</v>
      </c>
      <c r="F123" s="249" t="s">
        <v>7621</v>
      </c>
      <c r="G123" s="100">
        <v>14</v>
      </c>
      <c r="H123" s="100"/>
      <c r="I123" s="101"/>
      <c r="J123" s="61" t="s">
        <v>7632</v>
      </c>
      <c r="K123" s="61" t="s">
        <v>7623</v>
      </c>
      <c r="L123" s="61" t="s">
        <v>7624</v>
      </c>
      <c r="M123" s="61" t="s">
        <v>7625</v>
      </c>
      <c r="N123" s="280" t="s">
        <v>7626</v>
      </c>
      <c r="O123" s="102" t="s">
        <v>1043</v>
      </c>
      <c r="P123" s="102" t="str">
        <f t="shared" ref="P123:Q123" si="303">D123</f>
        <v>PH_G4_C09_P4.3.1</v>
      </c>
      <c r="Q123" s="102" t="str">
        <f t="shared" si="303"/>
        <v>Ch 9 Practice 4.3.1: Find the area of a composite figure made up of squares and/or rectangles</v>
      </c>
      <c r="R123" s="83" t="s">
        <v>1812</v>
      </c>
      <c r="S123" s="102" t="s">
        <v>1041</v>
      </c>
      <c r="T123" s="102" t="s">
        <v>1042</v>
      </c>
      <c r="U123" s="102" t="s">
        <v>38</v>
      </c>
      <c r="V123" s="61" t="s">
        <v>7504</v>
      </c>
      <c r="W123" s="291">
        <v>9789814969420</v>
      </c>
      <c r="X123" s="100">
        <v>173</v>
      </c>
      <c r="Y123" s="61" t="s">
        <v>2600</v>
      </c>
      <c r="Z123" s="61" t="s">
        <v>7505</v>
      </c>
      <c r="AA123" s="61" t="s">
        <v>7615</v>
      </c>
      <c r="AB123" s="61" t="str">
        <f t="shared" si="1"/>
        <v>4.123 Find the area of a composite figure made up of squares and/or rectangles M4ME-IVa-55</v>
      </c>
      <c r="AC123" s="61" t="str">
        <f t="shared" ref="AC123:AD123" si="304">Y123</f>
        <v>2. Measurement</v>
      </c>
      <c r="AD123" s="61" t="str">
        <f t="shared" si="304"/>
        <v>G4.2.01 Perimeter / Area</v>
      </c>
      <c r="AE123" s="61" t="str">
        <f t="shared" si="3"/>
        <v>M4ME-IVa-55</v>
      </c>
      <c r="AF123" s="61" t="str">
        <f t="shared" ref="AF123:AG123" si="305">M123</f>
        <v>M4ME-IVa-55: Finds the area of irregular figures made up of squares and rectangles using sq. cm and sq. m.</v>
      </c>
      <c r="AG123" s="61" t="str">
        <f t="shared" si="305"/>
        <v>4.066 Finds the area of irregular figures made up of squares and rectangles using sq. cm and sq. m. M4ME-IVa-55</v>
      </c>
      <c r="AH123" s="175">
        <v>9</v>
      </c>
      <c r="AI123" s="61" t="s">
        <v>7627</v>
      </c>
      <c r="AJ123" s="61" t="s">
        <v>7628</v>
      </c>
      <c r="AK123" s="61"/>
      <c r="AL123" s="61"/>
      <c r="AM123" s="61"/>
      <c r="AN123" s="61"/>
      <c r="AO123" s="41"/>
      <c r="AP123" s="102" t="s">
        <v>1818</v>
      </c>
      <c r="AQ123" s="102" t="str">
        <f t="shared" si="236"/>
        <v>Completed</v>
      </c>
      <c r="AR123" s="41"/>
    </row>
    <row r="124" spans="1:44" ht="15.75" customHeight="1" x14ac:dyDescent="0.2">
      <c r="A124" s="471"/>
      <c r="B124" s="61" t="s">
        <v>7633</v>
      </c>
      <c r="C124" s="61" t="s">
        <v>1697</v>
      </c>
      <c r="D124" s="212" t="s">
        <v>7634</v>
      </c>
      <c r="E124" s="212" t="s">
        <v>7635</v>
      </c>
      <c r="F124" s="249" t="s">
        <v>7636</v>
      </c>
      <c r="G124" s="100">
        <v>15</v>
      </c>
      <c r="H124" s="100" t="s">
        <v>4245</v>
      </c>
      <c r="I124" s="101" t="s">
        <v>2619</v>
      </c>
      <c r="J124" s="61" t="s">
        <v>7637</v>
      </c>
      <c r="K124" s="61" t="s">
        <v>7638</v>
      </c>
      <c r="L124" s="61" t="s">
        <v>7639</v>
      </c>
      <c r="M124" s="61" t="s">
        <v>7640</v>
      </c>
      <c r="N124" s="188" t="s">
        <v>7641</v>
      </c>
      <c r="O124" s="102" t="s">
        <v>1043</v>
      </c>
      <c r="P124" s="102" t="str">
        <f t="shared" ref="P124:Q124" si="306">D124</f>
        <v>PH_G4_C09_P5.1.1</v>
      </c>
      <c r="Q124" s="102" t="str">
        <f t="shared" si="306"/>
        <v>Ch 9 Practice 5.1.1: Solve a word problem on area and perimeter of composite figures made up of squares and/or rectangles</v>
      </c>
      <c r="R124" s="83" t="s">
        <v>1812</v>
      </c>
      <c r="S124" s="102" t="s">
        <v>1041</v>
      </c>
      <c r="T124" s="102" t="s">
        <v>1042</v>
      </c>
      <c r="U124" s="102" t="s">
        <v>38</v>
      </c>
      <c r="V124" s="61" t="s">
        <v>7504</v>
      </c>
      <c r="W124" s="291">
        <v>9789814969420</v>
      </c>
      <c r="X124" s="100">
        <v>177</v>
      </c>
      <c r="Y124" s="61" t="s">
        <v>2600</v>
      </c>
      <c r="Z124" s="61" t="s">
        <v>7505</v>
      </c>
      <c r="AA124" s="61" t="s">
        <v>7025</v>
      </c>
      <c r="AB124" s="61" t="str">
        <f t="shared" si="1"/>
        <v>4.124 Solve a word problem on area and perimeter of composite figures made up of squares and/or rectangles M4ME-IIIi-52/M4ME-IVc-60</v>
      </c>
      <c r="AC124" s="61" t="str">
        <f t="shared" ref="AC124:AD124" si="307">Y124</f>
        <v>2. Measurement</v>
      </c>
      <c r="AD124" s="61" t="str">
        <f t="shared" si="307"/>
        <v>G4.2.01 Perimeter / Area</v>
      </c>
      <c r="AE124" s="61" t="str">
        <f t="shared" si="3"/>
        <v>M4ME-IIIi-52/M4ME-IVc-60</v>
      </c>
      <c r="AF124" s="61" t="str">
        <f t="shared" ref="AF124:AG124" si="308">M124</f>
        <v>M4ME-IIIi-52: Solves routine and non-routine problems in real-life situations involving perimeter of squares and rectangles, triangles, parallelograms, and trapezoids.
M4ME-IVc-60: Solves routine and non-routine problems involving squares, rectangles, triangles, parallelograms, and trapezoids.</v>
      </c>
      <c r="AG124" s="61" t="str">
        <f t="shared" si="308"/>
        <v>4.062 Solves routine and non-routine problems in real-life situations M4ME-IIIi-52
4.065 Solves routine and non-routine problems involving squares, rectangles, triangles, parallelograms, and trapezoids M4ME-IVc-60</v>
      </c>
      <c r="AH124" s="175">
        <v>9</v>
      </c>
      <c r="AI124" s="61" t="s">
        <v>7630</v>
      </c>
      <c r="AJ124" s="61" t="s">
        <v>7621</v>
      </c>
      <c r="AK124" s="61"/>
      <c r="AL124" s="61"/>
      <c r="AM124" s="61"/>
      <c r="AN124" s="61"/>
      <c r="AO124" s="41"/>
      <c r="AP124" s="102" t="s">
        <v>1818</v>
      </c>
      <c r="AQ124" s="102" t="str">
        <f t="shared" si="236"/>
        <v>Completed</v>
      </c>
      <c r="AR124" s="41"/>
    </row>
    <row r="125" spans="1:44" ht="15.75" customHeight="1" x14ac:dyDescent="0.2">
      <c r="A125" s="502" t="s">
        <v>7642</v>
      </c>
      <c r="B125" s="502" t="s">
        <v>7643</v>
      </c>
      <c r="C125" s="502" t="s">
        <v>7644</v>
      </c>
      <c r="D125" s="73" t="s">
        <v>941</v>
      </c>
      <c r="E125" s="73" t="s">
        <v>7645</v>
      </c>
      <c r="F125" s="183" t="s">
        <v>7646</v>
      </c>
      <c r="G125" s="100">
        <v>1</v>
      </c>
      <c r="H125" s="100" t="s">
        <v>4326</v>
      </c>
      <c r="I125" s="101"/>
      <c r="J125" s="61" t="s">
        <v>7647</v>
      </c>
      <c r="K125" s="61" t="s">
        <v>7648</v>
      </c>
      <c r="L125" s="61" t="s">
        <v>7649</v>
      </c>
      <c r="M125" s="61" t="s">
        <v>7650</v>
      </c>
      <c r="N125" s="280" t="s">
        <v>7651</v>
      </c>
      <c r="O125" s="102" t="s">
        <v>1043</v>
      </c>
      <c r="P125" s="102" t="s">
        <v>7652</v>
      </c>
      <c r="Q125" s="102" t="str">
        <f>E125</f>
        <v>Ch 10 Practice 1.1.1: Record outcomes in a simple experiment</v>
      </c>
      <c r="R125" s="83" t="s">
        <v>1812</v>
      </c>
      <c r="S125" s="102" t="s">
        <v>1041</v>
      </c>
      <c r="T125" s="102" t="s">
        <v>1042</v>
      </c>
      <c r="U125" s="102" t="s">
        <v>38</v>
      </c>
      <c r="V125" s="61" t="s">
        <v>7653</v>
      </c>
      <c r="W125" s="291">
        <v>9789814969420</v>
      </c>
      <c r="X125" s="100">
        <v>182</v>
      </c>
      <c r="Y125" s="61" t="s">
        <v>2786</v>
      </c>
      <c r="Z125" s="61" t="s">
        <v>7654</v>
      </c>
      <c r="AA125" s="61" t="s">
        <v>7655</v>
      </c>
      <c r="AB125" s="61" t="str">
        <f t="shared" si="1"/>
        <v>4.125 Record outcomes in a simple experiment M4SP-IVi-11</v>
      </c>
      <c r="AC125" s="61" t="str">
        <f t="shared" ref="AC125:AD125" si="309">Y125</f>
        <v>4. Statistics and Probability</v>
      </c>
      <c r="AD125" s="61" t="str">
        <f t="shared" si="309"/>
        <v>G4.4.02 Probability</v>
      </c>
      <c r="AE125" s="61" t="str">
        <f t="shared" si="3"/>
        <v>M4SP-IVi-11</v>
      </c>
      <c r="AF125" s="61" t="str">
        <f t="shared" ref="AF125:AG125" si="310">M125</f>
        <v>M4SP-IVi-11: Explains the outcomes in an experiment.</v>
      </c>
      <c r="AG125" s="61" t="str">
        <f t="shared" si="310"/>
        <v>4.084 Explains the outcomes in an experiment M4SP-IVi-11</v>
      </c>
      <c r="AH125" s="175">
        <v>10</v>
      </c>
      <c r="AI125" s="175"/>
      <c r="AJ125" s="175"/>
      <c r="AK125" s="61"/>
      <c r="AL125" s="61"/>
      <c r="AM125" s="61"/>
      <c r="AN125" s="61"/>
      <c r="AO125" s="41"/>
      <c r="AP125" s="102" t="s">
        <v>1818</v>
      </c>
      <c r="AQ125" s="102" t="str">
        <f t="shared" si="236"/>
        <v>Completed</v>
      </c>
      <c r="AR125" s="41"/>
    </row>
    <row r="126" spans="1:44" ht="15.75" customHeight="1" x14ac:dyDescent="0.2">
      <c r="A126" s="487"/>
      <c r="B126" s="487"/>
      <c r="C126" s="471"/>
      <c r="D126" s="177" t="s">
        <v>7656</v>
      </c>
      <c r="E126" s="177" t="s">
        <v>7657</v>
      </c>
      <c r="F126" s="178" t="s">
        <v>7658</v>
      </c>
      <c r="G126" s="100">
        <v>2</v>
      </c>
      <c r="H126" s="100"/>
      <c r="I126" s="101"/>
      <c r="J126" s="61" t="s">
        <v>7659</v>
      </c>
      <c r="K126" s="61" t="s">
        <v>7341</v>
      </c>
      <c r="L126" s="61" t="s">
        <v>7342</v>
      </c>
      <c r="M126" s="61" t="s">
        <v>7343</v>
      </c>
      <c r="N126" s="61" t="s">
        <v>7344</v>
      </c>
      <c r="O126" s="102" t="s">
        <v>1043</v>
      </c>
      <c r="P126" s="102" t="str">
        <f t="shared" ref="P126:Q126" si="311">D126</f>
        <v>PH_G4_C10_P1.1.2</v>
      </c>
      <c r="Q126" s="102" t="str">
        <f t="shared" si="311"/>
        <v>Ch 10 Practice 1.1.2: Express the outcomes in an experiment in words, symbols, tables or graphs</v>
      </c>
      <c r="R126" s="83" t="s">
        <v>1812</v>
      </c>
      <c r="S126" s="102" t="s">
        <v>1041</v>
      </c>
      <c r="T126" s="102" t="s">
        <v>1042</v>
      </c>
      <c r="U126" s="102" t="s">
        <v>38</v>
      </c>
      <c r="V126" s="61" t="s">
        <v>7653</v>
      </c>
      <c r="W126" s="291">
        <v>9789814969420</v>
      </c>
      <c r="X126" s="100">
        <v>182</v>
      </c>
      <c r="Y126" s="61" t="s">
        <v>2786</v>
      </c>
      <c r="Z126" s="61" t="s">
        <v>7654</v>
      </c>
      <c r="AA126" s="61" t="s">
        <v>7655</v>
      </c>
      <c r="AB126" s="61" t="str">
        <f t="shared" si="1"/>
        <v>4.126 Express the outcomes in an experiment in words, symbols, tables or graphs M4SP-IVi-10</v>
      </c>
      <c r="AC126" s="61" t="str">
        <f t="shared" ref="AC126:AD126" si="312">Y126</f>
        <v>4. Statistics and Probability</v>
      </c>
      <c r="AD126" s="61" t="str">
        <f t="shared" si="312"/>
        <v>G4.4.02 Probability</v>
      </c>
      <c r="AE126" s="61" t="str">
        <f t="shared" si="3"/>
        <v>M4SP-IVi-10</v>
      </c>
      <c r="AF126" s="61" t="str">
        <f t="shared" ref="AF126:AG126" si="313">M126</f>
        <v>M4SP-IVi-10: Expresses the outcome in a simple experiment in words, symbols, tables, or graphs.</v>
      </c>
      <c r="AG126" s="61" t="str">
        <f t="shared" si="313"/>
        <v>4.083 Expresses the outcome in a simple experiment in words, symbols, tables, or graphs M4SP-IVi-10</v>
      </c>
      <c r="AH126" s="175">
        <v>10</v>
      </c>
      <c r="AI126" s="175"/>
      <c r="AJ126" s="175"/>
      <c r="AK126" s="61"/>
      <c r="AL126" s="61"/>
      <c r="AM126" s="61"/>
      <c r="AN126" s="61"/>
      <c r="AO126" s="41"/>
      <c r="AP126" s="102" t="s">
        <v>1818</v>
      </c>
      <c r="AQ126" s="102" t="str">
        <f t="shared" si="236"/>
        <v>Completed</v>
      </c>
      <c r="AR126" s="41"/>
    </row>
    <row r="127" spans="1:44" ht="15.75" customHeight="1" x14ac:dyDescent="0.2">
      <c r="A127" s="487"/>
      <c r="B127" s="487"/>
      <c r="C127" s="502" t="s">
        <v>7660</v>
      </c>
      <c r="D127" s="73" t="s">
        <v>1484</v>
      </c>
      <c r="E127" s="73" t="s">
        <v>7661</v>
      </c>
      <c r="F127" s="183" t="s">
        <v>7662</v>
      </c>
      <c r="G127" s="100">
        <v>3</v>
      </c>
      <c r="H127" s="100"/>
      <c r="I127" s="101"/>
      <c r="J127" s="61" t="s">
        <v>7663</v>
      </c>
      <c r="K127" s="61" t="s">
        <v>7664</v>
      </c>
      <c r="L127" s="61" t="s">
        <v>7665</v>
      </c>
      <c r="M127" s="61" t="s">
        <v>7666</v>
      </c>
      <c r="N127" s="280" t="s">
        <v>7667</v>
      </c>
      <c r="O127" s="102" t="s">
        <v>1043</v>
      </c>
      <c r="P127" s="102" t="s">
        <v>7668</v>
      </c>
      <c r="Q127" s="102" t="str">
        <f>E127</f>
        <v>Ch 10 Practice 1.2.1: Record favorable outcomes of an event</v>
      </c>
      <c r="R127" s="83" t="s">
        <v>1812</v>
      </c>
      <c r="S127" s="102" t="s">
        <v>1041</v>
      </c>
      <c r="T127" s="102" t="s">
        <v>1042</v>
      </c>
      <c r="U127" s="102" t="s">
        <v>38</v>
      </c>
      <c r="V127" s="61" t="s">
        <v>7653</v>
      </c>
      <c r="W127" s="291">
        <v>9789814969420</v>
      </c>
      <c r="X127" s="100">
        <v>182</v>
      </c>
      <c r="Y127" s="61" t="s">
        <v>2786</v>
      </c>
      <c r="Z127" s="61" t="s">
        <v>7654</v>
      </c>
      <c r="AA127" s="61" t="s">
        <v>7655</v>
      </c>
      <c r="AB127" s="61" t="str">
        <f t="shared" si="1"/>
        <v>4.127 Record favorable outcomes of an event M4SP-IVi-9</v>
      </c>
      <c r="AC127" s="61" t="str">
        <f t="shared" ref="AC127:AD127" si="314">Y127</f>
        <v>4. Statistics and Probability</v>
      </c>
      <c r="AD127" s="61" t="str">
        <f t="shared" si="314"/>
        <v>G4.4.02 Probability</v>
      </c>
      <c r="AE127" s="61" t="str">
        <f t="shared" si="3"/>
        <v>M4SP-IVi-9</v>
      </c>
      <c r="AF127" s="61" t="str">
        <f t="shared" ref="AF127:AG127" si="315">M127</f>
        <v>M4SP-IVi-9: Records favorable outcomes in a simple experiment (eg tossing a coin, spinning a wheel, etc).</v>
      </c>
      <c r="AG127" s="61" t="str">
        <f t="shared" si="315"/>
        <v>4.082 Records favorable outcomes in a simple experiment M4SP-IVi-9</v>
      </c>
      <c r="AH127" s="175">
        <v>10</v>
      </c>
      <c r="AI127" s="175"/>
      <c r="AJ127" s="175"/>
      <c r="AK127" s="61"/>
      <c r="AL127" s="61"/>
      <c r="AM127" s="61"/>
      <c r="AN127" s="61"/>
      <c r="AO127" s="41"/>
      <c r="AP127" s="102" t="s">
        <v>1818</v>
      </c>
      <c r="AQ127" s="102" t="str">
        <f t="shared" si="236"/>
        <v>Completed</v>
      </c>
      <c r="AR127" s="41"/>
    </row>
    <row r="128" spans="1:44" ht="15.75" customHeight="1" x14ac:dyDescent="0.2">
      <c r="A128" s="487"/>
      <c r="B128" s="471"/>
      <c r="C128" s="471"/>
      <c r="D128" s="177" t="s">
        <v>7669</v>
      </c>
      <c r="E128" s="177" t="s">
        <v>7670</v>
      </c>
      <c r="F128" s="178" t="s">
        <v>7671</v>
      </c>
      <c r="G128" s="100">
        <v>4</v>
      </c>
      <c r="H128" s="100" t="s">
        <v>4351</v>
      </c>
      <c r="I128" s="101"/>
      <c r="J128" s="61" t="s">
        <v>7672</v>
      </c>
      <c r="K128" s="61" t="s">
        <v>7664</v>
      </c>
      <c r="L128" s="61" t="s">
        <v>7665</v>
      </c>
      <c r="M128" s="61" t="s">
        <v>7666</v>
      </c>
      <c r="N128" s="280" t="s">
        <v>7667</v>
      </c>
      <c r="O128" s="102" t="s">
        <v>1043</v>
      </c>
      <c r="P128" s="102" t="str">
        <f t="shared" ref="P128:Q128" si="316">D128</f>
        <v>PH_G4_C10_P1.2.2</v>
      </c>
      <c r="Q128" s="102" t="str">
        <f t="shared" si="316"/>
        <v>Ch 10 Practice 1.2.2: Find the probability of an event</v>
      </c>
      <c r="R128" s="83" t="s">
        <v>1812</v>
      </c>
      <c r="S128" s="102" t="s">
        <v>1041</v>
      </c>
      <c r="T128" s="102" t="s">
        <v>1042</v>
      </c>
      <c r="U128" s="102" t="s">
        <v>38</v>
      </c>
      <c r="V128" s="61" t="s">
        <v>7653</v>
      </c>
      <c r="W128" s="291">
        <v>9789814969420</v>
      </c>
      <c r="X128" s="100">
        <v>182</v>
      </c>
      <c r="Y128" s="61" t="s">
        <v>2786</v>
      </c>
      <c r="Z128" s="61" t="s">
        <v>7654</v>
      </c>
      <c r="AA128" s="61" t="s">
        <v>7655</v>
      </c>
      <c r="AB128" s="61" t="str">
        <f t="shared" si="1"/>
        <v>4.128 Find the probability of an event M4SP-IVi-9</v>
      </c>
      <c r="AC128" s="61" t="str">
        <f t="shared" ref="AC128:AD128" si="317">Y128</f>
        <v>4. Statistics and Probability</v>
      </c>
      <c r="AD128" s="61" t="str">
        <f t="shared" si="317"/>
        <v>G4.4.02 Probability</v>
      </c>
      <c r="AE128" s="61" t="str">
        <f t="shared" si="3"/>
        <v>M4SP-IVi-9</v>
      </c>
      <c r="AF128" s="61" t="str">
        <f t="shared" ref="AF128:AG128" si="318">M128</f>
        <v>M4SP-IVi-9: Records favorable outcomes in a simple experiment (eg tossing a coin, spinning a wheel, etc).</v>
      </c>
      <c r="AG128" s="61" t="str">
        <f t="shared" si="318"/>
        <v>4.082 Records favorable outcomes in a simple experiment M4SP-IVi-9</v>
      </c>
      <c r="AH128" s="175">
        <v>10</v>
      </c>
      <c r="AI128" s="175"/>
      <c r="AJ128" s="175"/>
      <c r="AK128" s="61"/>
      <c r="AL128" s="61"/>
      <c r="AM128" s="61"/>
      <c r="AN128" s="61"/>
      <c r="AO128" s="41"/>
      <c r="AP128" s="102" t="s">
        <v>1818</v>
      </c>
      <c r="AQ128" s="102" t="str">
        <f t="shared" si="236"/>
        <v>Completed</v>
      </c>
      <c r="AR128" s="41"/>
    </row>
    <row r="129" spans="1:44" ht="15.75" customHeight="1" x14ac:dyDescent="0.2">
      <c r="A129" s="487"/>
      <c r="B129" s="502" t="s">
        <v>7673</v>
      </c>
      <c r="C129" s="502" t="s">
        <v>7332</v>
      </c>
      <c r="D129" s="177" t="s">
        <v>7674</v>
      </c>
      <c r="E129" s="177" t="s">
        <v>7675</v>
      </c>
      <c r="F129" s="178" t="s">
        <v>7676</v>
      </c>
      <c r="G129" s="100">
        <v>5</v>
      </c>
      <c r="H129" s="100" t="s">
        <v>4337</v>
      </c>
      <c r="I129" s="101"/>
      <c r="J129" s="61" t="s">
        <v>7677</v>
      </c>
      <c r="K129" s="61" t="s">
        <v>7678</v>
      </c>
      <c r="L129" s="61" t="s">
        <v>7649</v>
      </c>
      <c r="M129" s="61" t="s">
        <v>7679</v>
      </c>
      <c r="N129" s="280" t="s">
        <v>7680</v>
      </c>
      <c r="O129" s="102" t="s">
        <v>1043</v>
      </c>
      <c r="P129" s="102" t="str">
        <f t="shared" ref="P129:Q129" si="319">D129</f>
        <v>PH_G4_C10_P2.1.1</v>
      </c>
      <c r="Q129" s="102" t="str">
        <f t="shared" si="319"/>
        <v>Ch 10 Practice 2.1.1: Solve a 1-step word problem involving a simple experiment</v>
      </c>
      <c r="R129" s="83" t="s">
        <v>1812</v>
      </c>
      <c r="S129" s="102" t="s">
        <v>1041</v>
      </c>
      <c r="T129" s="102" t="s">
        <v>1042</v>
      </c>
      <c r="U129" s="102" t="s">
        <v>38</v>
      </c>
      <c r="V129" s="61" t="s">
        <v>7653</v>
      </c>
      <c r="W129" s="291">
        <v>9789814969420</v>
      </c>
      <c r="X129" s="100">
        <v>185</v>
      </c>
      <c r="Y129" s="61" t="s">
        <v>2786</v>
      </c>
      <c r="Z129" s="61" t="s">
        <v>7654</v>
      </c>
      <c r="AA129" s="61" t="s">
        <v>7025</v>
      </c>
      <c r="AB129" s="61" t="str">
        <f t="shared" si="1"/>
        <v>4.129 Solve a 1-step word problem involving a simple experiment M4SP-IVi-12</v>
      </c>
      <c r="AC129" s="61" t="str">
        <f t="shared" ref="AC129:AD129" si="320">Y129</f>
        <v>4. Statistics and Probability</v>
      </c>
      <c r="AD129" s="61" t="str">
        <f t="shared" si="320"/>
        <v>G4.4.02 Probability</v>
      </c>
      <c r="AE129" s="61" t="str">
        <f t="shared" si="3"/>
        <v>M4SP-IVi-12</v>
      </c>
      <c r="AF129" s="61" t="str">
        <f t="shared" ref="AF129:AG129" si="321">M129</f>
        <v>M4SP-IVi-12: Explains the outcomes in an experiment.</v>
      </c>
      <c r="AG129" s="61" t="str">
        <f t="shared" si="321"/>
        <v>4.085 Explains the outcomes in an experiment M4SP-IVi-12</v>
      </c>
      <c r="AH129" s="175">
        <v>10</v>
      </c>
      <c r="AI129" s="175"/>
      <c r="AJ129" s="175"/>
      <c r="AK129" s="61"/>
      <c r="AL129" s="61"/>
      <c r="AM129" s="61"/>
      <c r="AN129" s="61"/>
      <c r="AO129" s="41"/>
      <c r="AP129" s="102" t="s">
        <v>1818</v>
      </c>
      <c r="AQ129" s="102" t="str">
        <f t="shared" si="236"/>
        <v>Completed</v>
      </c>
      <c r="AR129" s="41"/>
    </row>
    <row r="130" spans="1:44" ht="15.75" customHeight="1" x14ac:dyDescent="0.2">
      <c r="A130" s="471"/>
      <c r="B130" s="471"/>
      <c r="C130" s="471"/>
      <c r="D130" s="177" t="s">
        <v>7681</v>
      </c>
      <c r="E130" s="177" t="s">
        <v>7682</v>
      </c>
      <c r="F130" s="178" t="s">
        <v>7683</v>
      </c>
      <c r="G130" s="100">
        <v>6</v>
      </c>
      <c r="H130" s="100" t="s">
        <v>4344</v>
      </c>
      <c r="I130" s="101" t="s">
        <v>2172</v>
      </c>
      <c r="J130" s="61" t="s">
        <v>7684</v>
      </c>
      <c r="K130" s="61" t="s">
        <v>7678</v>
      </c>
      <c r="L130" s="61" t="s">
        <v>7649</v>
      </c>
      <c r="M130" s="61" t="s">
        <v>7679</v>
      </c>
      <c r="N130" s="280" t="s">
        <v>7680</v>
      </c>
      <c r="O130" s="102" t="s">
        <v>1043</v>
      </c>
      <c r="P130" s="102" t="str">
        <f t="shared" ref="P130:Q130" si="322">D130</f>
        <v>PH_G4_C10_P2.1.2</v>
      </c>
      <c r="Q130" s="102" t="str">
        <f t="shared" si="322"/>
        <v>Ch 10 Practice 2.1.2: Solve a 2-step word problem involving probability</v>
      </c>
      <c r="R130" s="83" t="s">
        <v>1812</v>
      </c>
      <c r="S130" s="102" t="s">
        <v>1041</v>
      </c>
      <c r="T130" s="102" t="s">
        <v>1042</v>
      </c>
      <c r="U130" s="102" t="s">
        <v>38</v>
      </c>
      <c r="V130" s="61" t="s">
        <v>7653</v>
      </c>
      <c r="W130" s="291">
        <v>9789814969420</v>
      </c>
      <c r="X130" s="100">
        <v>185</v>
      </c>
      <c r="Y130" s="61" t="s">
        <v>2786</v>
      </c>
      <c r="Z130" s="61" t="s">
        <v>7654</v>
      </c>
      <c r="AA130" s="61" t="s">
        <v>7025</v>
      </c>
      <c r="AB130" s="61" t="str">
        <f t="shared" si="1"/>
        <v>4.130 Solve a 2-step word problem involving probability M4SP-IVi-12</v>
      </c>
      <c r="AC130" s="61" t="str">
        <f t="shared" ref="AC130:AD130" si="323">Y130</f>
        <v>4. Statistics and Probability</v>
      </c>
      <c r="AD130" s="61" t="str">
        <f t="shared" si="323"/>
        <v>G4.4.02 Probability</v>
      </c>
      <c r="AE130" s="61" t="str">
        <f t="shared" si="3"/>
        <v>M4SP-IVi-12</v>
      </c>
      <c r="AF130" s="61" t="str">
        <f t="shared" ref="AF130:AG130" si="324">M130</f>
        <v>M4SP-IVi-12: Explains the outcomes in an experiment.</v>
      </c>
      <c r="AG130" s="61" t="str">
        <f t="shared" si="324"/>
        <v>4.085 Explains the outcomes in an experiment M4SP-IVi-12</v>
      </c>
      <c r="AH130" s="175">
        <v>10</v>
      </c>
      <c r="AI130" s="175"/>
      <c r="AJ130" s="175"/>
      <c r="AK130" s="61"/>
      <c r="AL130" s="61"/>
      <c r="AM130" s="61"/>
      <c r="AN130" s="61"/>
      <c r="AO130" s="41"/>
      <c r="AP130" s="102" t="s">
        <v>1818</v>
      </c>
      <c r="AQ130" s="102" t="str">
        <f t="shared" si="236"/>
        <v>Completed</v>
      </c>
      <c r="AR130" s="41"/>
    </row>
    <row r="131" spans="1:44" ht="15.75" customHeight="1" x14ac:dyDescent="0.2">
      <c r="A131" s="502" t="s">
        <v>7685</v>
      </c>
      <c r="B131" s="502" t="s">
        <v>7686</v>
      </c>
      <c r="C131" s="61" t="s">
        <v>7687</v>
      </c>
      <c r="D131" s="61" t="s">
        <v>7688</v>
      </c>
      <c r="E131" s="61" t="s">
        <v>7689</v>
      </c>
      <c r="F131" s="176" t="s">
        <v>7690</v>
      </c>
      <c r="G131" s="100">
        <v>1</v>
      </c>
      <c r="H131" s="100"/>
      <c r="I131" s="101"/>
      <c r="J131" s="61" t="s">
        <v>7691</v>
      </c>
      <c r="K131" s="61" t="s">
        <v>7692</v>
      </c>
      <c r="L131" s="61" t="s">
        <v>7693</v>
      </c>
      <c r="M131" s="61" t="s">
        <v>7694</v>
      </c>
      <c r="N131" s="280" t="s">
        <v>7695</v>
      </c>
      <c r="O131" s="102" t="s">
        <v>1043</v>
      </c>
      <c r="P131" s="102" t="s">
        <v>7696</v>
      </c>
      <c r="Q131" s="102" t="str">
        <f t="shared" ref="Q131:Q152" si="325">E131</f>
        <v>Ch 11 Practice 1.1.1: Read and write a decimal smaller than 1 with 1 decimal place</v>
      </c>
      <c r="R131" s="83" t="s">
        <v>1812</v>
      </c>
      <c r="S131" s="102" t="s">
        <v>1041</v>
      </c>
      <c r="T131" s="102" t="s">
        <v>1042</v>
      </c>
      <c r="U131" s="102" t="s">
        <v>38</v>
      </c>
      <c r="V131" s="61" t="s">
        <v>7697</v>
      </c>
      <c r="W131" s="291">
        <v>9789814969437</v>
      </c>
      <c r="X131" s="278">
        <v>4</v>
      </c>
      <c r="Y131" s="61" t="s">
        <v>1814</v>
      </c>
      <c r="Z131" s="61" t="s">
        <v>7698</v>
      </c>
      <c r="AA131" s="61" t="s">
        <v>7699</v>
      </c>
      <c r="AB131" s="61" t="str">
        <f t="shared" si="1"/>
        <v>4.131 Read and write a decimal smaller than 1 with 1 decimal place M4NS-IIj-102.1</v>
      </c>
      <c r="AC131" s="61" t="str">
        <f t="shared" ref="AC131:AD131" si="326">Y131</f>
        <v>1. Numbers and Number Sense</v>
      </c>
      <c r="AD131" s="61" t="str">
        <f t="shared" si="326"/>
        <v>G4.1.05 Decimals</v>
      </c>
      <c r="AE131" s="61" t="str">
        <f t="shared" si="3"/>
        <v>M4NS-IIj-102.1</v>
      </c>
      <c r="AF131" s="61" t="str">
        <f t="shared" ref="AF131:AG131" si="327">M131</f>
        <v>M4NS-IIj-102.1: Reads and writes decimal numbers through hundredths.</v>
      </c>
      <c r="AG131" s="61" t="str">
        <f t="shared" si="327"/>
        <v>4.042 Reads and writes decimal numbers through hundredths M4NS-IIj-102.1</v>
      </c>
      <c r="AH131" s="175">
        <v>11</v>
      </c>
      <c r="AI131" s="175"/>
      <c r="AJ131" s="175"/>
      <c r="AK131" s="61"/>
      <c r="AL131" s="61"/>
      <c r="AM131" s="61"/>
      <c r="AN131" s="61"/>
      <c r="AO131" s="41"/>
      <c r="AP131" s="102" t="s">
        <v>1818</v>
      </c>
      <c r="AQ131" s="102" t="str">
        <f t="shared" si="236"/>
        <v>Completed</v>
      </c>
      <c r="AR131" s="41"/>
    </row>
    <row r="132" spans="1:44" ht="15.75" customHeight="1" x14ac:dyDescent="0.2">
      <c r="A132" s="487"/>
      <c r="B132" s="487"/>
      <c r="C132" s="61" t="s">
        <v>7700</v>
      </c>
      <c r="D132" s="61" t="s">
        <v>7701</v>
      </c>
      <c r="E132" s="61" t="s">
        <v>7702</v>
      </c>
      <c r="F132" s="176" t="s">
        <v>7703</v>
      </c>
      <c r="G132" s="100">
        <v>2</v>
      </c>
      <c r="H132" s="100" t="s">
        <v>4363</v>
      </c>
      <c r="I132" s="101"/>
      <c r="J132" s="61" t="s">
        <v>7704</v>
      </c>
      <c r="K132" s="61" t="s">
        <v>7705</v>
      </c>
      <c r="L132" s="61" t="s">
        <v>7693</v>
      </c>
      <c r="M132" s="61" t="s">
        <v>7706</v>
      </c>
      <c r="N132" s="280" t="s">
        <v>7707</v>
      </c>
      <c r="O132" s="102" t="s">
        <v>1043</v>
      </c>
      <c r="P132" s="102" t="s">
        <v>7708</v>
      </c>
      <c r="Q132" s="102" t="str">
        <f t="shared" si="325"/>
        <v>Ch 11 Practice 1.2.1: Express a fraction with a denominator of 10 as a decimal with 1 decimal place</v>
      </c>
      <c r="R132" s="83" t="s">
        <v>1812</v>
      </c>
      <c r="S132" s="102" t="s">
        <v>1041</v>
      </c>
      <c r="T132" s="102" t="s">
        <v>1042</v>
      </c>
      <c r="U132" s="102" t="s">
        <v>38</v>
      </c>
      <c r="V132" s="61" t="s">
        <v>7697</v>
      </c>
      <c r="W132" s="291">
        <v>9789814969437</v>
      </c>
      <c r="X132" s="278">
        <v>4</v>
      </c>
      <c r="Y132" s="61" t="s">
        <v>1814</v>
      </c>
      <c r="Z132" s="61" t="s">
        <v>7698</v>
      </c>
      <c r="AA132" s="61" t="s">
        <v>7699</v>
      </c>
      <c r="AB132" s="61" t="str">
        <f t="shared" si="1"/>
        <v>4.132 Express a fraction with a denominator of 10 as a decimal with 1 decimal place M4NS-IIi-100</v>
      </c>
      <c r="AC132" s="61" t="str">
        <f t="shared" ref="AC132:AD132" si="328">Y132</f>
        <v>1. Numbers and Number Sense</v>
      </c>
      <c r="AD132" s="61" t="str">
        <f t="shared" si="328"/>
        <v>G4.1.05 Decimals</v>
      </c>
      <c r="AE132" s="61" t="str">
        <f t="shared" si="3"/>
        <v>M4NS-IIi-100</v>
      </c>
      <c r="AF132" s="61" t="str">
        <f t="shared" ref="AF132:AG132" si="329">M132</f>
        <v xml:space="preserve">M4NS-IIi-100: Renames decimal numbers to fractions, and fractions  whose denominators are factors of 10 and 100 to decimals. </v>
      </c>
      <c r="AG132" s="61" t="str">
        <f t="shared" si="329"/>
        <v>4.030 Renames decimal numbers to fractions, and fractions  whose denominators are factors of 10 and 100 to decimals M4NS-IIi-100</v>
      </c>
      <c r="AH132" s="175">
        <v>11</v>
      </c>
      <c r="AI132" s="175"/>
      <c r="AJ132" s="175"/>
      <c r="AK132" s="61"/>
      <c r="AL132" s="61"/>
      <c r="AM132" s="61"/>
      <c r="AN132" s="61"/>
      <c r="AO132" s="41"/>
      <c r="AP132" s="102" t="s">
        <v>1818</v>
      </c>
      <c r="AQ132" s="102" t="str">
        <f t="shared" si="236"/>
        <v>Completed</v>
      </c>
      <c r="AR132" s="41"/>
    </row>
    <row r="133" spans="1:44" ht="15.75" customHeight="1" x14ac:dyDescent="0.2">
      <c r="A133" s="487"/>
      <c r="B133" s="487"/>
      <c r="C133" s="61" t="s">
        <v>7709</v>
      </c>
      <c r="D133" s="61" t="s">
        <v>7710</v>
      </c>
      <c r="E133" s="61" t="s">
        <v>7711</v>
      </c>
      <c r="F133" s="176" t="s">
        <v>7712</v>
      </c>
      <c r="G133" s="100">
        <v>3</v>
      </c>
      <c r="H133" s="100" t="s">
        <v>4478</v>
      </c>
      <c r="I133" s="101" t="s">
        <v>4861</v>
      </c>
      <c r="J133" s="61" t="s">
        <v>7713</v>
      </c>
      <c r="K133" s="61" t="s">
        <v>7714</v>
      </c>
      <c r="L133" s="61" t="s">
        <v>7715</v>
      </c>
      <c r="M133" s="61" t="s">
        <v>7716</v>
      </c>
      <c r="N133" s="188" t="s">
        <v>7717</v>
      </c>
      <c r="O133" s="102" t="s">
        <v>1043</v>
      </c>
      <c r="P133" s="102" t="s">
        <v>7718</v>
      </c>
      <c r="Q133" s="102" t="str">
        <f t="shared" si="325"/>
        <v>Ch 11 Practice 1.3.1: Express a decimal with 1 decimal place as a fraction with a denominator of 10</v>
      </c>
      <c r="R133" s="83" t="s">
        <v>1812</v>
      </c>
      <c r="S133" s="102" t="s">
        <v>1041</v>
      </c>
      <c r="T133" s="102" t="s">
        <v>1042</v>
      </c>
      <c r="U133" s="102" t="s">
        <v>38</v>
      </c>
      <c r="V133" s="61" t="s">
        <v>7697</v>
      </c>
      <c r="W133" s="291">
        <v>9789814969437</v>
      </c>
      <c r="X133" s="278">
        <v>4</v>
      </c>
      <c r="Y133" s="61" t="s">
        <v>1814</v>
      </c>
      <c r="Z133" s="61" t="s">
        <v>7698</v>
      </c>
      <c r="AA133" s="61" t="s">
        <v>7699</v>
      </c>
      <c r="AB133" s="61" t="str">
        <f t="shared" si="1"/>
        <v>4.133 Express a decimal with 1 decimal place as a fraction with a denominator of 10 M4NS-IIi-99/M4NS-IIi-100</v>
      </c>
      <c r="AC133" s="61" t="str">
        <f t="shared" ref="AC133:AD133" si="330">Y133</f>
        <v>1. Numbers and Number Sense</v>
      </c>
      <c r="AD133" s="61" t="str">
        <f t="shared" si="330"/>
        <v>G4.1.05 Decimals</v>
      </c>
      <c r="AE133" s="61" t="str">
        <f t="shared" si="3"/>
        <v>M4NS-IIi-99/M4NS-IIi-100</v>
      </c>
      <c r="AF133" s="61" t="str">
        <f t="shared" ref="AF133:AG133" si="331">M133</f>
        <v>M4NS-IIi-99: Visualizes decimal numbers using models like blocks, grids, number lines and money to show the relationship to fractions.
M4NS-IIi-100: Renames decimal numbers to fractions, and fractions whose denominators are factors of 10 and 100 to decimals.</v>
      </c>
      <c r="AG133" s="61" t="str">
        <f t="shared" si="331"/>
        <v>4.039 Visualizes decimal numbers using models M4NS-IIi-99
4.040 Renames decimal numbers to fractions, and fractions whose denominators are factors of 10 and 100 to decimals M4NS-IIi-100</v>
      </c>
      <c r="AH133" s="175">
        <v>11</v>
      </c>
      <c r="AI133" s="175"/>
      <c r="AJ133" s="175"/>
      <c r="AK133" s="61"/>
      <c r="AL133" s="61"/>
      <c r="AM133" s="61"/>
      <c r="AN133" s="61"/>
      <c r="AO133" s="41"/>
      <c r="AP133" s="102" t="s">
        <v>1818</v>
      </c>
      <c r="AQ133" s="102" t="str">
        <f t="shared" si="236"/>
        <v>Completed</v>
      </c>
      <c r="AR133" s="41"/>
    </row>
    <row r="134" spans="1:44" ht="15.75" customHeight="1" x14ac:dyDescent="0.2">
      <c r="A134" s="487"/>
      <c r="B134" s="487"/>
      <c r="C134" s="61" t="s">
        <v>7719</v>
      </c>
      <c r="D134" s="61" t="s">
        <v>7720</v>
      </c>
      <c r="E134" s="61" t="s">
        <v>7721</v>
      </c>
      <c r="F134" s="176" t="s">
        <v>7722</v>
      </c>
      <c r="G134" s="100">
        <v>1</v>
      </c>
      <c r="H134" s="100"/>
      <c r="I134" s="101"/>
      <c r="J134" s="61" t="s">
        <v>7723</v>
      </c>
      <c r="K134" s="61" t="s">
        <v>7692</v>
      </c>
      <c r="L134" s="61" t="s">
        <v>7693</v>
      </c>
      <c r="M134" s="61" t="s">
        <v>7694</v>
      </c>
      <c r="N134" s="280" t="s">
        <v>7695</v>
      </c>
      <c r="O134" s="102" t="s">
        <v>1043</v>
      </c>
      <c r="P134" s="102" t="s">
        <v>7724</v>
      </c>
      <c r="Q134" s="102" t="str">
        <f t="shared" si="325"/>
        <v>Ch 11 Practice 1.4.1: Read and write a decimal greater than 1 with 1 decimal place</v>
      </c>
      <c r="R134" s="83" t="s">
        <v>1812</v>
      </c>
      <c r="S134" s="102" t="s">
        <v>1041</v>
      </c>
      <c r="T134" s="102" t="s">
        <v>1042</v>
      </c>
      <c r="U134" s="102" t="s">
        <v>38</v>
      </c>
      <c r="V134" s="61" t="s">
        <v>7697</v>
      </c>
      <c r="W134" s="291">
        <v>9789814969437</v>
      </c>
      <c r="X134" s="278">
        <v>6</v>
      </c>
      <c r="Y134" s="61" t="s">
        <v>1814</v>
      </c>
      <c r="Z134" s="61" t="s">
        <v>7698</v>
      </c>
      <c r="AA134" s="61" t="s">
        <v>7699</v>
      </c>
      <c r="AB134" s="61" t="str">
        <f t="shared" si="1"/>
        <v>4.134 Read and write a decimal greater than 1 with 1 decimal place M4NS-IIj-102.1</v>
      </c>
      <c r="AC134" s="61" t="str">
        <f t="shared" ref="AC134:AD134" si="332">Y134</f>
        <v>1. Numbers and Number Sense</v>
      </c>
      <c r="AD134" s="61" t="str">
        <f t="shared" si="332"/>
        <v>G4.1.05 Decimals</v>
      </c>
      <c r="AE134" s="61" t="str">
        <f t="shared" si="3"/>
        <v>M4NS-IIj-102.1</v>
      </c>
      <c r="AF134" s="61" t="str">
        <f t="shared" ref="AF134:AG134" si="333">M134</f>
        <v>M4NS-IIj-102.1: Reads and writes decimal numbers through hundredths.</v>
      </c>
      <c r="AG134" s="61" t="str">
        <f t="shared" si="333"/>
        <v>4.042 Reads and writes decimal numbers through hundredths M4NS-IIj-102.1</v>
      </c>
      <c r="AH134" s="175">
        <v>11</v>
      </c>
      <c r="AI134" s="175"/>
      <c r="AJ134" s="175"/>
      <c r="AK134" s="61"/>
      <c r="AL134" s="61"/>
      <c r="AM134" s="61"/>
      <c r="AN134" s="61"/>
      <c r="AO134" s="41"/>
      <c r="AP134" s="102" t="s">
        <v>1818</v>
      </c>
      <c r="AQ134" s="102" t="str">
        <f t="shared" si="236"/>
        <v>Completed</v>
      </c>
      <c r="AR134" s="41"/>
    </row>
    <row r="135" spans="1:44" ht="15.75" customHeight="1" x14ac:dyDescent="0.2">
      <c r="A135" s="487"/>
      <c r="B135" s="487"/>
      <c r="C135" s="61" t="s">
        <v>7725</v>
      </c>
      <c r="D135" s="61" t="s">
        <v>7726</v>
      </c>
      <c r="E135" s="61" t="s">
        <v>7727</v>
      </c>
      <c r="F135" s="176" t="s">
        <v>7728</v>
      </c>
      <c r="G135" s="100">
        <v>2</v>
      </c>
      <c r="H135" s="100"/>
      <c r="I135" s="101"/>
      <c r="J135" s="61" t="s">
        <v>7729</v>
      </c>
      <c r="K135" s="61" t="s">
        <v>7705</v>
      </c>
      <c r="L135" s="61" t="s">
        <v>7693</v>
      </c>
      <c r="M135" s="61" t="s">
        <v>7706</v>
      </c>
      <c r="N135" s="280" t="s">
        <v>7707</v>
      </c>
      <c r="O135" s="102" t="s">
        <v>1043</v>
      </c>
      <c r="P135" s="102" t="s">
        <v>7730</v>
      </c>
      <c r="Q135" s="102" t="str">
        <f t="shared" si="325"/>
        <v>Ch 11 Practice 1.5.1: Express a mixed number with a denominator of 10 as a decimal with 1 decimal place</v>
      </c>
      <c r="R135" s="83" t="s">
        <v>1812</v>
      </c>
      <c r="S135" s="102" t="s">
        <v>1041</v>
      </c>
      <c r="T135" s="102" t="s">
        <v>1042</v>
      </c>
      <c r="U135" s="102" t="s">
        <v>38</v>
      </c>
      <c r="V135" s="61" t="s">
        <v>7697</v>
      </c>
      <c r="W135" s="291">
        <v>9789814969437</v>
      </c>
      <c r="X135" s="278">
        <v>9</v>
      </c>
      <c r="Y135" s="61" t="s">
        <v>1814</v>
      </c>
      <c r="Z135" s="61" t="s">
        <v>7698</v>
      </c>
      <c r="AA135" s="61" t="s">
        <v>7699</v>
      </c>
      <c r="AB135" s="61" t="str">
        <f t="shared" si="1"/>
        <v>4.135 Express a mixed number with a denominator of 10 as a decimal with 1 decimal place M4NS-IIi-100</v>
      </c>
      <c r="AC135" s="61" t="str">
        <f t="shared" ref="AC135:AD135" si="334">Y135</f>
        <v>1. Numbers and Number Sense</v>
      </c>
      <c r="AD135" s="61" t="str">
        <f t="shared" si="334"/>
        <v>G4.1.05 Decimals</v>
      </c>
      <c r="AE135" s="61" t="str">
        <f t="shared" si="3"/>
        <v>M4NS-IIi-100</v>
      </c>
      <c r="AF135" s="61" t="str">
        <f t="shared" ref="AF135:AG135" si="335">M135</f>
        <v xml:space="preserve">M4NS-IIi-100: Renames decimal numbers to fractions, and fractions  whose denominators are factors of 10 and 100 to decimals. </v>
      </c>
      <c r="AG135" s="61" t="str">
        <f t="shared" si="335"/>
        <v>4.030 Renames decimal numbers to fractions, and fractions  whose denominators are factors of 10 and 100 to decimals M4NS-IIi-100</v>
      </c>
      <c r="AH135" s="175">
        <v>11</v>
      </c>
      <c r="AI135" s="175"/>
      <c r="AJ135" s="175"/>
      <c r="AK135" s="61"/>
      <c r="AL135" s="61"/>
      <c r="AM135" s="61"/>
      <c r="AN135" s="61"/>
      <c r="AO135" s="41"/>
      <c r="AP135" s="102" t="s">
        <v>1818</v>
      </c>
      <c r="AQ135" s="102" t="str">
        <f t="shared" si="236"/>
        <v>Completed</v>
      </c>
      <c r="AR135" s="41"/>
    </row>
    <row r="136" spans="1:44" ht="15.75" customHeight="1" x14ac:dyDescent="0.2">
      <c r="A136" s="487"/>
      <c r="B136" s="487"/>
      <c r="C136" s="61" t="s">
        <v>7731</v>
      </c>
      <c r="D136" s="61" t="s">
        <v>7732</v>
      </c>
      <c r="E136" s="61" t="s">
        <v>7733</v>
      </c>
      <c r="F136" s="176" t="s">
        <v>7734</v>
      </c>
      <c r="G136" s="100">
        <v>5</v>
      </c>
      <c r="H136" s="100"/>
      <c r="I136" s="101"/>
      <c r="J136" s="61" t="s">
        <v>7735</v>
      </c>
      <c r="K136" s="61" t="s">
        <v>7692</v>
      </c>
      <c r="L136" s="61" t="s">
        <v>7693</v>
      </c>
      <c r="M136" s="61" t="s">
        <v>7694</v>
      </c>
      <c r="N136" s="280" t="s">
        <v>7695</v>
      </c>
      <c r="O136" s="102" t="s">
        <v>1043</v>
      </c>
      <c r="P136" s="102" t="s">
        <v>7736</v>
      </c>
      <c r="Q136" s="102" t="str">
        <f t="shared" si="325"/>
        <v>Ch 11 Practice 1.6.1: Read a number line with intervals of 0.1</v>
      </c>
      <c r="R136" s="83" t="s">
        <v>1812</v>
      </c>
      <c r="S136" s="102" t="s">
        <v>1041</v>
      </c>
      <c r="T136" s="102" t="s">
        <v>1042</v>
      </c>
      <c r="U136" s="102" t="s">
        <v>38</v>
      </c>
      <c r="V136" s="61" t="s">
        <v>7697</v>
      </c>
      <c r="W136" s="291">
        <v>9789814969437</v>
      </c>
      <c r="X136" s="278">
        <v>9</v>
      </c>
      <c r="Y136" s="61" t="s">
        <v>1814</v>
      </c>
      <c r="Z136" s="61" t="s">
        <v>7698</v>
      </c>
      <c r="AA136" s="61" t="s">
        <v>7699</v>
      </c>
      <c r="AB136" s="61" t="str">
        <f t="shared" si="1"/>
        <v>4.136 Read a number line with intervals of 0.1 M4NS-IIj-102.1</v>
      </c>
      <c r="AC136" s="61" t="str">
        <f t="shared" ref="AC136:AD136" si="336">Y136</f>
        <v>1. Numbers and Number Sense</v>
      </c>
      <c r="AD136" s="61" t="str">
        <f t="shared" si="336"/>
        <v>G4.1.05 Decimals</v>
      </c>
      <c r="AE136" s="61" t="str">
        <f t="shared" si="3"/>
        <v>M4NS-IIj-102.1</v>
      </c>
      <c r="AF136" s="61" t="str">
        <f t="shared" ref="AF136:AG136" si="337">M136</f>
        <v>M4NS-IIj-102.1: Reads and writes decimal numbers through hundredths.</v>
      </c>
      <c r="AG136" s="61" t="str">
        <f t="shared" si="337"/>
        <v>4.042 Reads and writes decimal numbers through hundredths M4NS-IIj-102.1</v>
      </c>
      <c r="AH136" s="175">
        <v>11</v>
      </c>
      <c r="AI136" s="175"/>
      <c r="AJ136" s="175"/>
      <c r="AK136" s="61"/>
      <c r="AL136" s="61"/>
      <c r="AM136" s="61"/>
      <c r="AN136" s="61"/>
      <c r="AO136" s="41"/>
      <c r="AP136" s="102" t="s">
        <v>1818</v>
      </c>
      <c r="AQ136" s="102" t="str">
        <f t="shared" si="236"/>
        <v>Completed</v>
      </c>
      <c r="AR136" s="41"/>
    </row>
    <row r="137" spans="1:44" ht="15.75" customHeight="1" x14ac:dyDescent="0.2">
      <c r="A137" s="487"/>
      <c r="B137" s="487"/>
      <c r="C137" s="61" t="s">
        <v>7737</v>
      </c>
      <c r="D137" s="61" t="s">
        <v>7738</v>
      </c>
      <c r="E137" s="61" t="s">
        <v>7739</v>
      </c>
      <c r="F137" s="176" t="s">
        <v>7740</v>
      </c>
      <c r="G137" s="100">
        <v>3</v>
      </c>
      <c r="H137" s="100" t="s">
        <v>7741</v>
      </c>
      <c r="I137" s="101"/>
      <c r="J137" s="61" t="s">
        <v>7742</v>
      </c>
      <c r="K137" s="61" t="s">
        <v>7705</v>
      </c>
      <c r="L137" s="61" t="s">
        <v>7693</v>
      </c>
      <c r="M137" s="61" t="s">
        <v>7706</v>
      </c>
      <c r="N137" s="280" t="s">
        <v>7707</v>
      </c>
      <c r="O137" s="102" t="s">
        <v>1043</v>
      </c>
      <c r="P137" s="102" t="s">
        <v>7743</v>
      </c>
      <c r="Q137" s="102" t="str">
        <f t="shared" si="325"/>
        <v>Ch 11 Practice 1.7.1: Express a decimal with 1 decimal place as a fraction or mixed number in its simplest form</v>
      </c>
      <c r="R137" s="83" t="s">
        <v>1812</v>
      </c>
      <c r="S137" s="102" t="s">
        <v>1041</v>
      </c>
      <c r="T137" s="102" t="s">
        <v>1042</v>
      </c>
      <c r="U137" s="102" t="s">
        <v>38</v>
      </c>
      <c r="V137" s="61" t="s">
        <v>7697</v>
      </c>
      <c r="W137" s="291">
        <v>9789814969437</v>
      </c>
      <c r="X137" s="278">
        <v>9</v>
      </c>
      <c r="Y137" s="61" t="s">
        <v>1814</v>
      </c>
      <c r="Z137" s="61" t="s">
        <v>7698</v>
      </c>
      <c r="AA137" s="61" t="s">
        <v>7699</v>
      </c>
      <c r="AB137" s="61" t="str">
        <f t="shared" si="1"/>
        <v>4.137 Express a decimal with 1 decimal place as a fraction or mixed number in its simplest form M4NS-IIi-100</v>
      </c>
      <c r="AC137" s="61" t="str">
        <f t="shared" ref="AC137:AD137" si="338">Y137</f>
        <v>1. Numbers and Number Sense</v>
      </c>
      <c r="AD137" s="61" t="str">
        <f t="shared" si="338"/>
        <v>G4.1.05 Decimals</v>
      </c>
      <c r="AE137" s="61" t="str">
        <f t="shared" si="3"/>
        <v>M4NS-IIi-100</v>
      </c>
      <c r="AF137" s="61" t="str">
        <f t="shared" ref="AF137:AG137" si="339">M137</f>
        <v xml:space="preserve">M4NS-IIi-100: Renames decimal numbers to fractions, and fractions  whose denominators are factors of 10 and 100 to decimals. </v>
      </c>
      <c r="AG137" s="61" t="str">
        <f t="shared" si="339"/>
        <v>4.030 Renames decimal numbers to fractions, and fractions  whose denominators are factors of 10 and 100 to decimals M4NS-IIi-100</v>
      </c>
      <c r="AH137" s="175">
        <v>11</v>
      </c>
      <c r="AI137" s="175"/>
      <c r="AJ137" s="175"/>
      <c r="AK137" s="61"/>
      <c r="AL137" s="61"/>
      <c r="AM137" s="61"/>
      <c r="AN137" s="61"/>
      <c r="AO137" s="41"/>
      <c r="AP137" s="102" t="s">
        <v>1818</v>
      </c>
      <c r="AQ137" s="102" t="str">
        <f t="shared" si="236"/>
        <v>Completed</v>
      </c>
      <c r="AR137" s="41"/>
    </row>
    <row r="138" spans="1:44" ht="15.75" customHeight="1" x14ac:dyDescent="0.2">
      <c r="A138" s="487"/>
      <c r="B138" s="487"/>
      <c r="C138" s="61" t="s">
        <v>7744</v>
      </c>
      <c r="D138" s="61" t="s">
        <v>7745</v>
      </c>
      <c r="E138" s="61" t="s">
        <v>7746</v>
      </c>
      <c r="F138" s="176" t="s">
        <v>7747</v>
      </c>
      <c r="G138" s="100">
        <v>4</v>
      </c>
      <c r="H138" s="100"/>
      <c r="I138" s="101"/>
      <c r="J138" s="61" t="s">
        <v>7748</v>
      </c>
      <c r="K138" s="61" t="s">
        <v>7749</v>
      </c>
      <c r="L138" s="61" t="s">
        <v>7693</v>
      </c>
      <c r="M138" s="61" t="s">
        <v>7750</v>
      </c>
      <c r="N138" s="280" t="s">
        <v>7751</v>
      </c>
      <c r="O138" s="102" t="s">
        <v>1043</v>
      </c>
      <c r="P138" s="102" t="s">
        <v>7752</v>
      </c>
      <c r="Q138" s="102" t="str">
        <f t="shared" si="325"/>
        <v>Ch 11 Practice 1.8.1: Interpret a decimal with 1 decimal place in terms of tens, ones and tenths</v>
      </c>
      <c r="R138" s="83" t="s">
        <v>1812</v>
      </c>
      <c r="S138" s="102" t="s">
        <v>1041</v>
      </c>
      <c r="T138" s="102" t="s">
        <v>1042</v>
      </c>
      <c r="U138" s="102" t="s">
        <v>38</v>
      </c>
      <c r="V138" s="61" t="s">
        <v>7697</v>
      </c>
      <c r="W138" s="291">
        <v>9789814969437</v>
      </c>
      <c r="X138" s="278">
        <v>13</v>
      </c>
      <c r="Y138" s="61" t="s">
        <v>1814</v>
      </c>
      <c r="Z138" s="61" t="s">
        <v>7698</v>
      </c>
      <c r="AA138" s="61" t="s">
        <v>7699</v>
      </c>
      <c r="AB138" s="61" t="str">
        <f t="shared" si="1"/>
        <v>4.138 Interpret a decimal with 1 decimal place in terms of tens, ones and tenths M4NS-IIj-101.1</v>
      </c>
      <c r="AC138" s="61" t="str">
        <f t="shared" ref="AC138:AD138" si="340">Y138</f>
        <v>1. Numbers and Number Sense</v>
      </c>
      <c r="AD138" s="61" t="str">
        <f t="shared" si="340"/>
        <v>G4.1.05 Decimals</v>
      </c>
      <c r="AE138" s="61" t="str">
        <f t="shared" si="3"/>
        <v>M4NS-IIj-101.1</v>
      </c>
      <c r="AF138" s="61" t="str">
        <f t="shared" ref="AF138:AG138" si="341">M138</f>
        <v>M4NS-IIi-101.1: Gives the place value and the value of a digit of a given decimal number through hundredths.</v>
      </c>
      <c r="AG138" s="61" t="str">
        <f t="shared" si="341"/>
        <v>4.041 Gives the place value and the value of a digit of a given decimal number through hundredths M4NS-IIi-101.1</v>
      </c>
      <c r="AH138" s="175">
        <v>11</v>
      </c>
      <c r="AI138" s="175"/>
      <c r="AJ138" s="175"/>
      <c r="AK138" s="61"/>
      <c r="AL138" s="61"/>
      <c r="AM138" s="61"/>
      <c r="AN138" s="61"/>
      <c r="AO138" s="41"/>
      <c r="AP138" s="102" t="s">
        <v>1818</v>
      </c>
      <c r="AQ138" s="102" t="str">
        <f t="shared" si="236"/>
        <v>Completed</v>
      </c>
      <c r="AR138" s="41"/>
    </row>
    <row r="139" spans="1:44" ht="15.75" customHeight="1" x14ac:dyDescent="0.2">
      <c r="A139" s="487"/>
      <c r="B139" s="487"/>
      <c r="C139" s="61" t="s">
        <v>7753</v>
      </c>
      <c r="D139" s="61" t="s">
        <v>7754</v>
      </c>
      <c r="E139" s="61" t="s">
        <v>7755</v>
      </c>
      <c r="F139" s="176" t="s">
        <v>7756</v>
      </c>
      <c r="G139" s="100">
        <v>6</v>
      </c>
      <c r="H139" s="100"/>
      <c r="I139" s="101"/>
      <c r="J139" s="61" t="s">
        <v>7757</v>
      </c>
      <c r="K139" s="61" t="s">
        <v>7758</v>
      </c>
      <c r="L139" s="61" t="s">
        <v>7759</v>
      </c>
      <c r="M139" s="61" t="s">
        <v>7750</v>
      </c>
      <c r="N139" s="280" t="s">
        <v>7751</v>
      </c>
      <c r="O139" s="102" t="s">
        <v>1043</v>
      </c>
      <c r="P139" s="102" t="s">
        <v>7760</v>
      </c>
      <c r="Q139" s="102" t="str">
        <f t="shared" si="325"/>
        <v>Ch 11 Practice 1.9.1: Identify the values of digits in a decimal with 1 decimal place</v>
      </c>
      <c r="R139" s="83" t="s">
        <v>1812</v>
      </c>
      <c r="S139" s="102" t="s">
        <v>1041</v>
      </c>
      <c r="T139" s="102" t="s">
        <v>1042</v>
      </c>
      <c r="U139" s="102" t="s">
        <v>38</v>
      </c>
      <c r="V139" s="61" t="s">
        <v>7697</v>
      </c>
      <c r="W139" s="291">
        <v>9789814969437</v>
      </c>
      <c r="X139" s="278">
        <v>13</v>
      </c>
      <c r="Y139" s="61" t="s">
        <v>1814</v>
      </c>
      <c r="Z139" s="61" t="s">
        <v>7698</v>
      </c>
      <c r="AA139" s="61" t="s">
        <v>7699</v>
      </c>
      <c r="AB139" s="61" t="str">
        <f t="shared" si="1"/>
        <v>4.139 Identify the values of digits in a decimal with 1 decimal place M4NS-IIi-101.1</v>
      </c>
      <c r="AC139" s="61" t="str">
        <f t="shared" ref="AC139:AD139" si="342">Y139</f>
        <v>1. Numbers and Number Sense</v>
      </c>
      <c r="AD139" s="61" t="str">
        <f t="shared" si="342"/>
        <v>G4.1.05 Decimals</v>
      </c>
      <c r="AE139" s="61" t="str">
        <f t="shared" si="3"/>
        <v>M4NS-IIi-101.1</v>
      </c>
      <c r="AF139" s="61" t="str">
        <f t="shared" ref="AF139:AG139" si="343">M139</f>
        <v>M4NS-IIi-101.1: Gives the place value and the value of a digit of a given decimal number through hundredths.</v>
      </c>
      <c r="AG139" s="61" t="str">
        <f t="shared" si="343"/>
        <v>4.041 Gives the place value and the value of a digit of a given decimal number through hundredths M4NS-IIi-101.1</v>
      </c>
      <c r="AH139" s="175">
        <v>11</v>
      </c>
      <c r="AI139" s="175"/>
      <c r="AJ139" s="175"/>
      <c r="AK139" s="61"/>
      <c r="AL139" s="61"/>
      <c r="AM139" s="61"/>
      <c r="AN139" s="61"/>
      <c r="AO139" s="41"/>
      <c r="AP139" s="102" t="s">
        <v>1818</v>
      </c>
      <c r="AQ139" s="102" t="str">
        <f t="shared" si="236"/>
        <v>Completed</v>
      </c>
      <c r="AR139" s="41"/>
    </row>
    <row r="140" spans="1:44" ht="15.75" customHeight="1" x14ac:dyDescent="0.2">
      <c r="A140" s="487"/>
      <c r="B140" s="487"/>
      <c r="C140" s="61" t="s">
        <v>7761</v>
      </c>
      <c r="D140" s="61" t="s">
        <v>7762</v>
      </c>
      <c r="E140" s="61" t="s">
        <v>7763</v>
      </c>
      <c r="F140" s="176" t="s">
        <v>7764</v>
      </c>
      <c r="G140" s="100">
        <v>7</v>
      </c>
      <c r="H140" s="100" t="s">
        <v>4534</v>
      </c>
      <c r="I140" s="101"/>
      <c r="J140" s="61" t="s">
        <v>7765</v>
      </c>
      <c r="K140" s="61" t="s">
        <v>7692</v>
      </c>
      <c r="L140" s="61" t="s">
        <v>7693</v>
      </c>
      <c r="M140" s="61" t="s">
        <v>7694</v>
      </c>
      <c r="N140" s="280" t="s">
        <v>7695</v>
      </c>
      <c r="O140" s="102" t="s">
        <v>1043</v>
      </c>
      <c r="P140" s="102" t="s">
        <v>7766</v>
      </c>
      <c r="Q140" s="102" t="str">
        <f t="shared" si="325"/>
        <v>Ch 11 Practice 1.10.1: Write tenths as a decimal</v>
      </c>
      <c r="R140" s="83" t="s">
        <v>1812</v>
      </c>
      <c r="S140" s="102" t="s">
        <v>1041</v>
      </c>
      <c r="T140" s="102" t="s">
        <v>1042</v>
      </c>
      <c r="U140" s="102" t="s">
        <v>38</v>
      </c>
      <c r="V140" s="61" t="s">
        <v>7697</v>
      </c>
      <c r="W140" s="291">
        <v>9789814969437</v>
      </c>
      <c r="X140" s="278">
        <v>13</v>
      </c>
      <c r="Y140" s="61" t="s">
        <v>1814</v>
      </c>
      <c r="Z140" s="61" t="s">
        <v>7698</v>
      </c>
      <c r="AA140" s="61" t="s">
        <v>7699</v>
      </c>
      <c r="AB140" s="61" t="str">
        <f t="shared" si="1"/>
        <v>4.140 Write tenths as a decimal M4NS-IIj-102.1</v>
      </c>
      <c r="AC140" s="61" t="str">
        <f t="shared" ref="AC140:AD140" si="344">Y140</f>
        <v>1. Numbers and Number Sense</v>
      </c>
      <c r="AD140" s="61" t="str">
        <f t="shared" si="344"/>
        <v>G4.1.05 Decimals</v>
      </c>
      <c r="AE140" s="61" t="str">
        <f t="shared" si="3"/>
        <v>M4NS-IIj-102.1</v>
      </c>
      <c r="AF140" s="61" t="str">
        <f t="shared" ref="AF140:AG140" si="345">M140</f>
        <v>M4NS-IIj-102.1: Reads and writes decimal numbers through hundredths.</v>
      </c>
      <c r="AG140" s="61" t="str">
        <f t="shared" si="345"/>
        <v>4.042 Reads and writes decimal numbers through hundredths M4NS-IIj-102.1</v>
      </c>
      <c r="AH140" s="175">
        <v>11</v>
      </c>
      <c r="AI140" s="175"/>
      <c r="AJ140" s="175"/>
      <c r="AK140" s="61"/>
      <c r="AL140" s="61"/>
      <c r="AM140" s="61"/>
      <c r="AN140" s="61"/>
      <c r="AO140" s="41"/>
      <c r="AP140" s="102" t="s">
        <v>1818</v>
      </c>
      <c r="AQ140" s="102" t="str">
        <f t="shared" si="236"/>
        <v>Completed</v>
      </c>
      <c r="AR140" s="41"/>
    </row>
    <row r="141" spans="1:44" ht="15.75" customHeight="1" x14ac:dyDescent="0.2">
      <c r="A141" s="487"/>
      <c r="B141" s="471"/>
      <c r="C141" s="61" t="s">
        <v>7767</v>
      </c>
      <c r="D141" s="61" t="s">
        <v>7768</v>
      </c>
      <c r="E141" s="61" t="s">
        <v>7769</v>
      </c>
      <c r="F141" s="176" t="s">
        <v>7770</v>
      </c>
      <c r="G141" s="100">
        <v>8</v>
      </c>
      <c r="H141" s="100" t="s">
        <v>7771</v>
      </c>
      <c r="I141" s="101"/>
      <c r="J141" s="61" t="s">
        <v>7772</v>
      </c>
      <c r="K141" s="61" t="s">
        <v>7773</v>
      </c>
      <c r="L141" s="61" t="s">
        <v>7774</v>
      </c>
      <c r="M141" s="61" t="s">
        <v>7775</v>
      </c>
      <c r="N141" s="280" t="s">
        <v>7776</v>
      </c>
      <c r="O141" s="102" t="s">
        <v>1043</v>
      </c>
      <c r="P141" s="102" t="s">
        <v>7777</v>
      </c>
      <c r="Q141" s="102" t="str">
        <f t="shared" si="325"/>
        <v>Ch 11 Practice 1.11.1: Compare and order decimals with 1 decimal place</v>
      </c>
      <c r="R141" s="83" t="s">
        <v>1812</v>
      </c>
      <c r="S141" s="102" t="s">
        <v>1041</v>
      </c>
      <c r="T141" s="102" t="s">
        <v>1042</v>
      </c>
      <c r="U141" s="102" t="s">
        <v>38</v>
      </c>
      <c r="V141" s="61" t="s">
        <v>7697</v>
      </c>
      <c r="W141" s="291">
        <v>9789814969437</v>
      </c>
      <c r="X141" s="278">
        <v>14</v>
      </c>
      <c r="Y141" s="61" t="s">
        <v>1814</v>
      </c>
      <c r="Z141" s="61" t="s">
        <v>7698</v>
      </c>
      <c r="AA141" s="61" t="s">
        <v>7699</v>
      </c>
      <c r="AB141" s="61" t="str">
        <f t="shared" si="1"/>
        <v>4.141 Compare and order decimals with 1 decimal place M4NS-IIj-104.1</v>
      </c>
      <c r="AC141" s="61" t="str">
        <f t="shared" ref="AC141:AD141" si="346">Y141</f>
        <v>1. Numbers and Number Sense</v>
      </c>
      <c r="AD141" s="61" t="str">
        <f t="shared" si="346"/>
        <v>G4.1.05 Decimals</v>
      </c>
      <c r="AE141" s="61" t="str">
        <f t="shared" si="3"/>
        <v>M4NS-IIj-104.1</v>
      </c>
      <c r="AF141" s="61" t="str">
        <f t="shared" ref="AF141:AG141" si="347">M141</f>
        <v>M4NS-IIj-104.1: Compares and arranges decimal numbers.</v>
      </c>
      <c r="AG141" s="61" t="str">
        <f t="shared" si="347"/>
        <v>4.044 Compares and arranges decimal numbers M4NS-IIj-104.1</v>
      </c>
      <c r="AH141" s="175">
        <v>11</v>
      </c>
      <c r="AI141" s="175"/>
      <c r="AJ141" s="175"/>
      <c r="AK141" s="61"/>
      <c r="AL141" s="61"/>
      <c r="AM141" s="61"/>
      <c r="AN141" s="61"/>
      <c r="AO141" s="41"/>
      <c r="AP141" s="102" t="s">
        <v>1818</v>
      </c>
      <c r="AQ141" s="102" t="str">
        <f t="shared" si="236"/>
        <v>Completed</v>
      </c>
      <c r="AR141" s="41"/>
    </row>
    <row r="142" spans="1:44" ht="15.75" customHeight="1" x14ac:dyDescent="0.2">
      <c r="A142" s="487"/>
      <c r="B142" s="502" t="s">
        <v>7778</v>
      </c>
      <c r="C142" s="61" t="s">
        <v>7779</v>
      </c>
      <c r="D142" s="61" t="s">
        <v>7780</v>
      </c>
      <c r="E142" s="61" t="s">
        <v>7781</v>
      </c>
      <c r="F142" s="176" t="s">
        <v>7782</v>
      </c>
      <c r="G142" s="100">
        <v>1</v>
      </c>
      <c r="H142" s="100"/>
      <c r="I142" s="101"/>
      <c r="J142" s="61" t="s">
        <v>7783</v>
      </c>
      <c r="K142" s="61" t="s">
        <v>7749</v>
      </c>
      <c r="L142" s="61" t="s">
        <v>7759</v>
      </c>
      <c r="M142" s="61" t="s">
        <v>7784</v>
      </c>
      <c r="N142" s="280" t="s">
        <v>7785</v>
      </c>
      <c r="O142" s="102" t="s">
        <v>1043</v>
      </c>
      <c r="P142" s="102" t="s">
        <v>7786</v>
      </c>
      <c r="Q142" s="102" t="str">
        <f t="shared" si="325"/>
        <v>Ch 11 Practice 2.1.1: Read and write a decimal with 2 decimal places</v>
      </c>
      <c r="R142" s="83" t="s">
        <v>1812</v>
      </c>
      <c r="S142" s="102" t="s">
        <v>1041</v>
      </c>
      <c r="T142" s="102" t="s">
        <v>1042</v>
      </c>
      <c r="U142" s="102" t="s">
        <v>38</v>
      </c>
      <c r="V142" s="61" t="s">
        <v>7697</v>
      </c>
      <c r="W142" s="291">
        <v>9789814969437</v>
      </c>
      <c r="X142" s="278">
        <v>19</v>
      </c>
      <c r="Y142" s="61" t="s">
        <v>1814</v>
      </c>
      <c r="Z142" s="61" t="s">
        <v>7698</v>
      </c>
      <c r="AA142" s="61" t="s">
        <v>7787</v>
      </c>
      <c r="AB142" s="61" t="str">
        <f t="shared" si="1"/>
        <v>4.142 Read and write a decimal with 2 decimal places M4NS-IIj-101.1</v>
      </c>
      <c r="AC142" s="61" t="str">
        <f t="shared" ref="AC142:AD142" si="348">Y142</f>
        <v>1. Numbers and Number Sense</v>
      </c>
      <c r="AD142" s="61" t="str">
        <f t="shared" si="348"/>
        <v>G4.1.05 Decimals</v>
      </c>
      <c r="AE142" s="61" t="str">
        <f t="shared" si="3"/>
        <v>M4NS-IIj-101.1</v>
      </c>
      <c r="AF142" s="61" t="str">
        <f t="shared" ref="AF142:AG142" si="349">M142</f>
        <v>M4NS-IIj-101.1: Gives the place value and the value of a digit of a given decimal number through hundredths.</v>
      </c>
      <c r="AG142" s="61" t="str">
        <f t="shared" si="349"/>
        <v>4.041 Gives the place value and the value of a digit of a given decimal number through hundredths M4NS-IIj-101.1</v>
      </c>
      <c r="AH142" s="175">
        <v>11</v>
      </c>
      <c r="AI142" s="175"/>
      <c r="AJ142" s="175"/>
      <c r="AK142" s="61"/>
      <c r="AL142" s="61"/>
      <c r="AM142" s="61"/>
      <c r="AN142" s="61"/>
      <c r="AO142" s="41"/>
      <c r="AP142" s="102" t="s">
        <v>1818</v>
      </c>
      <c r="AQ142" s="102" t="str">
        <f t="shared" si="236"/>
        <v>Completed</v>
      </c>
      <c r="AR142" s="41"/>
    </row>
    <row r="143" spans="1:44" ht="15.75" customHeight="1" x14ac:dyDescent="0.2">
      <c r="A143" s="487"/>
      <c r="B143" s="487"/>
      <c r="C143" s="61" t="s">
        <v>7788</v>
      </c>
      <c r="D143" s="61" t="s">
        <v>7789</v>
      </c>
      <c r="E143" s="61" t="s">
        <v>7790</v>
      </c>
      <c r="F143" s="176" t="s">
        <v>7791</v>
      </c>
      <c r="G143" s="100">
        <v>7</v>
      </c>
      <c r="H143" s="100" t="s">
        <v>4470</v>
      </c>
      <c r="I143" s="101"/>
      <c r="J143" s="61" t="s">
        <v>7792</v>
      </c>
      <c r="K143" s="61" t="s">
        <v>7692</v>
      </c>
      <c r="L143" s="61" t="s">
        <v>7693</v>
      </c>
      <c r="M143" s="61" t="s">
        <v>7694</v>
      </c>
      <c r="N143" s="280" t="s">
        <v>7695</v>
      </c>
      <c r="O143" s="102" t="s">
        <v>1043</v>
      </c>
      <c r="P143" s="102" t="s">
        <v>7793</v>
      </c>
      <c r="Q143" s="102" t="str">
        <f t="shared" si="325"/>
        <v>Ch 11 Practice 2.2.1: Write hundredths as a decimal</v>
      </c>
      <c r="R143" s="83" t="s">
        <v>1812</v>
      </c>
      <c r="S143" s="102" t="s">
        <v>1041</v>
      </c>
      <c r="T143" s="102" t="s">
        <v>1042</v>
      </c>
      <c r="U143" s="102" t="s">
        <v>38</v>
      </c>
      <c r="V143" s="61" t="s">
        <v>7697</v>
      </c>
      <c r="W143" s="291">
        <v>9789814969437</v>
      </c>
      <c r="X143" s="278">
        <v>19</v>
      </c>
      <c r="Y143" s="61" t="s">
        <v>1814</v>
      </c>
      <c r="Z143" s="61" t="s">
        <v>7698</v>
      </c>
      <c r="AA143" s="61" t="s">
        <v>7787</v>
      </c>
      <c r="AB143" s="61" t="str">
        <f t="shared" si="1"/>
        <v>4.143 Write hundredths as a decimal M4NS-IIj-102.1</v>
      </c>
      <c r="AC143" s="61" t="str">
        <f t="shared" ref="AC143:AD143" si="350">Y143</f>
        <v>1. Numbers and Number Sense</v>
      </c>
      <c r="AD143" s="61" t="str">
        <f t="shared" si="350"/>
        <v>G4.1.05 Decimals</v>
      </c>
      <c r="AE143" s="61" t="str">
        <f t="shared" si="3"/>
        <v>M4NS-IIj-102.1</v>
      </c>
      <c r="AF143" s="61" t="str">
        <f t="shared" ref="AF143:AG143" si="351">M143</f>
        <v>M4NS-IIj-102.1: Reads and writes decimal numbers through hundredths.</v>
      </c>
      <c r="AG143" s="61" t="str">
        <f t="shared" si="351"/>
        <v>4.042 Reads and writes decimal numbers through hundredths M4NS-IIj-102.1</v>
      </c>
      <c r="AH143" s="175">
        <v>11</v>
      </c>
      <c r="AI143" s="175"/>
      <c r="AJ143" s="175"/>
      <c r="AK143" s="61"/>
      <c r="AL143" s="61"/>
      <c r="AM143" s="61"/>
      <c r="AN143" s="61"/>
      <c r="AO143" s="41"/>
      <c r="AP143" s="102" t="s">
        <v>1818</v>
      </c>
      <c r="AQ143" s="102" t="str">
        <f t="shared" si="236"/>
        <v>Completed</v>
      </c>
      <c r="AR143" s="41"/>
    </row>
    <row r="144" spans="1:44" ht="15.75" customHeight="1" x14ac:dyDescent="0.2">
      <c r="A144" s="487"/>
      <c r="B144" s="487"/>
      <c r="C144" s="61" t="s">
        <v>7794</v>
      </c>
      <c r="D144" s="61" t="s">
        <v>7795</v>
      </c>
      <c r="E144" s="61" t="s">
        <v>7796</v>
      </c>
      <c r="F144" s="176" t="s">
        <v>7797</v>
      </c>
      <c r="G144" s="100">
        <v>4</v>
      </c>
      <c r="H144" s="100"/>
      <c r="I144" s="101"/>
      <c r="J144" s="61" t="s">
        <v>7798</v>
      </c>
      <c r="K144" s="61" t="s">
        <v>7749</v>
      </c>
      <c r="L144" s="280" t="s">
        <v>7693</v>
      </c>
      <c r="M144" s="61" t="s">
        <v>7750</v>
      </c>
      <c r="N144" s="280" t="s">
        <v>7751</v>
      </c>
      <c r="O144" s="102" t="s">
        <v>1043</v>
      </c>
      <c r="P144" s="102" t="s">
        <v>7799</v>
      </c>
      <c r="Q144" s="102" t="str">
        <f t="shared" si="325"/>
        <v>Ch 11 Practice 2.3.1: Interpret a decimal with 2 decimal places in terms of tens, ones, tenths and hundredths</v>
      </c>
      <c r="R144" s="83" t="s">
        <v>1812</v>
      </c>
      <c r="S144" s="102" t="s">
        <v>1041</v>
      </c>
      <c r="T144" s="102" t="s">
        <v>1042</v>
      </c>
      <c r="U144" s="102" t="s">
        <v>38</v>
      </c>
      <c r="V144" s="61" t="s">
        <v>7697</v>
      </c>
      <c r="W144" s="291">
        <v>9789814969437</v>
      </c>
      <c r="X144" s="278">
        <v>19</v>
      </c>
      <c r="Y144" s="61" t="s">
        <v>1814</v>
      </c>
      <c r="Z144" s="61" t="s">
        <v>7698</v>
      </c>
      <c r="AA144" s="61" t="s">
        <v>7787</v>
      </c>
      <c r="AB144" s="61" t="str">
        <f t="shared" si="1"/>
        <v>4.144 Interpret a decimal with 2 decimal places in terms of tens, ones, tenths and hundredths M4NS-IIj-101.1</v>
      </c>
      <c r="AC144" s="61" t="str">
        <f t="shared" ref="AC144:AD144" si="352">Y144</f>
        <v>1. Numbers and Number Sense</v>
      </c>
      <c r="AD144" s="61" t="str">
        <f t="shared" si="352"/>
        <v>G4.1.05 Decimals</v>
      </c>
      <c r="AE144" s="61" t="str">
        <f t="shared" si="3"/>
        <v>M4NS-IIj-101.1</v>
      </c>
      <c r="AF144" s="61" t="str">
        <f t="shared" ref="AF144:AG144" si="353">M144</f>
        <v>M4NS-IIi-101.1: Gives the place value and the value of a digit of a given decimal number through hundredths.</v>
      </c>
      <c r="AG144" s="61" t="str">
        <f t="shared" si="353"/>
        <v>4.041 Gives the place value and the value of a digit of a given decimal number through hundredths M4NS-IIi-101.1</v>
      </c>
      <c r="AH144" s="175">
        <v>11</v>
      </c>
      <c r="AI144" s="175"/>
      <c r="AJ144" s="175"/>
      <c r="AK144" s="61"/>
      <c r="AL144" s="61"/>
      <c r="AM144" s="61"/>
      <c r="AN144" s="61"/>
      <c r="AO144" s="41"/>
      <c r="AP144" s="102" t="s">
        <v>1818</v>
      </c>
      <c r="AQ144" s="102" t="str">
        <f t="shared" si="236"/>
        <v>Completed</v>
      </c>
      <c r="AR144" s="41"/>
    </row>
    <row r="145" spans="1:44" ht="15.75" customHeight="1" x14ac:dyDescent="0.2">
      <c r="A145" s="487"/>
      <c r="B145" s="487"/>
      <c r="C145" s="61" t="s">
        <v>7800</v>
      </c>
      <c r="D145" s="61" t="s">
        <v>7801</v>
      </c>
      <c r="E145" s="61" t="s">
        <v>7802</v>
      </c>
      <c r="F145" s="176" t="s">
        <v>7803</v>
      </c>
      <c r="G145" s="100">
        <v>6</v>
      </c>
      <c r="H145" s="100"/>
      <c r="I145" s="101"/>
      <c r="J145" s="61" t="s">
        <v>7804</v>
      </c>
      <c r="K145" s="61" t="s">
        <v>7758</v>
      </c>
      <c r="L145" s="61" t="s">
        <v>7759</v>
      </c>
      <c r="M145" s="61" t="s">
        <v>7750</v>
      </c>
      <c r="N145" s="280" t="s">
        <v>7751</v>
      </c>
      <c r="O145" s="102" t="s">
        <v>1043</v>
      </c>
      <c r="P145" s="102" t="s">
        <v>7805</v>
      </c>
      <c r="Q145" s="102" t="str">
        <f t="shared" si="325"/>
        <v>Ch 11 Practice 2.4.1: Identify the values of digits in a decimal with 2 decimal places</v>
      </c>
      <c r="R145" s="83" t="s">
        <v>1812</v>
      </c>
      <c r="S145" s="102" t="s">
        <v>1041</v>
      </c>
      <c r="T145" s="102" t="s">
        <v>1042</v>
      </c>
      <c r="U145" s="102" t="s">
        <v>38</v>
      </c>
      <c r="V145" s="61" t="s">
        <v>7697</v>
      </c>
      <c r="W145" s="291">
        <v>9789814969437</v>
      </c>
      <c r="X145" s="278">
        <v>21</v>
      </c>
      <c r="Y145" s="61" t="s">
        <v>1814</v>
      </c>
      <c r="Z145" s="61" t="s">
        <v>7698</v>
      </c>
      <c r="AA145" s="61" t="s">
        <v>7787</v>
      </c>
      <c r="AB145" s="61" t="str">
        <f t="shared" si="1"/>
        <v>4.145 Identify the values of digits in a decimal with 2 decimal places M4NS-IIi-101.1</v>
      </c>
      <c r="AC145" s="61" t="str">
        <f t="shared" ref="AC145:AD145" si="354">Y145</f>
        <v>1. Numbers and Number Sense</v>
      </c>
      <c r="AD145" s="61" t="str">
        <f t="shared" si="354"/>
        <v>G4.1.05 Decimals</v>
      </c>
      <c r="AE145" s="61" t="str">
        <f t="shared" si="3"/>
        <v>M4NS-IIi-101.1</v>
      </c>
      <c r="AF145" s="61" t="str">
        <f t="shared" ref="AF145:AG145" si="355">M145</f>
        <v>M4NS-IIi-101.1: Gives the place value and the value of a digit of a given decimal number through hundredths.</v>
      </c>
      <c r="AG145" s="61" t="str">
        <f t="shared" si="355"/>
        <v>4.041 Gives the place value and the value of a digit of a given decimal number through hundredths M4NS-IIi-101.1</v>
      </c>
      <c r="AH145" s="175">
        <v>11</v>
      </c>
      <c r="AI145" s="175"/>
      <c r="AJ145" s="175"/>
      <c r="AK145" s="61"/>
      <c r="AL145" s="61"/>
      <c r="AM145" s="61"/>
      <c r="AN145" s="61"/>
      <c r="AO145" s="41"/>
      <c r="AP145" s="102" t="s">
        <v>1818</v>
      </c>
      <c r="AQ145" s="102" t="str">
        <f t="shared" si="236"/>
        <v>Completed</v>
      </c>
      <c r="AR145" s="41"/>
    </row>
    <row r="146" spans="1:44" ht="15.75" customHeight="1" x14ac:dyDescent="0.2">
      <c r="A146" s="487"/>
      <c r="B146" s="487"/>
      <c r="C146" s="61" t="s">
        <v>7806</v>
      </c>
      <c r="D146" s="61" t="s">
        <v>7807</v>
      </c>
      <c r="E146" s="61" t="s">
        <v>7808</v>
      </c>
      <c r="F146" s="176" t="s">
        <v>7809</v>
      </c>
      <c r="G146" s="100">
        <v>2</v>
      </c>
      <c r="H146" s="100"/>
      <c r="I146" s="101" t="s">
        <v>4041</v>
      </c>
      <c r="J146" s="61" t="s">
        <v>7810</v>
      </c>
      <c r="K146" s="61" t="s">
        <v>7705</v>
      </c>
      <c r="L146" s="61" t="s">
        <v>7693</v>
      </c>
      <c r="M146" s="61" t="s">
        <v>7706</v>
      </c>
      <c r="N146" s="280" t="s">
        <v>7707</v>
      </c>
      <c r="O146" s="102" t="s">
        <v>1043</v>
      </c>
      <c r="P146" s="102" t="s">
        <v>7811</v>
      </c>
      <c r="Q146" s="102" t="str">
        <f t="shared" si="325"/>
        <v>Ch 11 Practice 2.5.1: Express a fraction or mixed number with a denominator of 100 as a decimal with 1 or 2 decimal places</v>
      </c>
      <c r="R146" s="83" t="s">
        <v>1812</v>
      </c>
      <c r="S146" s="102" t="s">
        <v>1041</v>
      </c>
      <c r="T146" s="102" t="s">
        <v>1042</v>
      </c>
      <c r="U146" s="102" t="s">
        <v>38</v>
      </c>
      <c r="V146" s="61" t="s">
        <v>7697</v>
      </c>
      <c r="W146" s="291">
        <v>9789814969437</v>
      </c>
      <c r="X146" s="278">
        <v>23</v>
      </c>
      <c r="Y146" s="61" t="s">
        <v>1814</v>
      </c>
      <c r="Z146" s="61" t="s">
        <v>7698</v>
      </c>
      <c r="AA146" s="61" t="s">
        <v>7787</v>
      </c>
      <c r="AB146" s="61" t="str">
        <f t="shared" si="1"/>
        <v>4.146 Express a fraction or mixed number with a denominator of 100 as a decimal with 1 or 2 decimal places M4NS-IIi-100</v>
      </c>
      <c r="AC146" s="61" t="str">
        <f t="shared" ref="AC146:AD146" si="356">Y146</f>
        <v>1. Numbers and Number Sense</v>
      </c>
      <c r="AD146" s="61" t="str">
        <f t="shared" si="356"/>
        <v>G4.1.05 Decimals</v>
      </c>
      <c r="AE146" s="61" t="str">
        <f t="shared" si="3"/>
        <v>M4NS-IIi-100</v>
      </c>
      <c r="AF146" s="61" t="str">
        <f t="shared" ref="AF146:AG146" si="357">M146</f>
        <v xml:space="preserve">M4NS-IIi-100: Renames decimal numbers to fractions, and fractions  whose denominators are factors of 10 and 100 to decimals. </v>
      </c>
      <c r="AG146" s="61" t="str">
        <f t="shared" si="357"/>
        <v>4.030 Renames decimal numbers to fractions, and fractions  whose denominators are factors of 10 and 100 to decimals M4NS-IIi-100</v>
      </c>
      <c r="AH146" s="175">
        <v>11</v>
      </c>
      <c r="AI146" s="175"/>
      <c r="AJ146" s="175"/>
      <c r="AK146" s="61"/>
      <c r="AL146" s="61"/>
      <c r="AM146" s="61"/>
      <c r="AN146" s="61"/>
      <c r="AO146" s="41"/>
      <c r="AP146" s="102" t="s">
        <v>1818</v>
      </c>
      <c r="AQ146" s="102" t="str">
        <f t="shared" si="236"/>
        <v>Completed</v>
      </c>
      <c r="AR146" s="41"/>
    </row>
    <row r="147" spans="1:44" ht="15.75" customHeight="1" x14ac:dyDescent="0.2">
      <c r="A147" s="487"/>
      <c r="B147" s="487"/>
      <c r="C147" s="61" t="s">
        <v>7812</v>
      </c>
      <c r="D147" s="61" t="s">
        <v>7813</v>
      </c>
      <c r="E147" s="61" t="s">
        <v>7814</v>
      </c>
      <c r="F147" s="176" t="s">
        <v>7815</v>
      </c>
      <c r="G147" s="100">
        <v>9</v>
      </c>
      <c r="H147" s="100" t="s">
        <v>4545</v>
      </c>
      <c r="I147" s="101"/>
      <c r="J147" s="61" t="s">
        <v>7816</v>
      </c>
      <c r="K147" s="61" t="s">
        <v>7692</v>
      </c>
      <c r="L147" s="61" t="s">
        <v>7693</v>
      </c>
      <c r="M147" s="61" t="s">
        <v>7694</v>
      </c>
      <c r="N147" s="280" t="s">
        <v>7695</v>
      </c>
      <c r="O147" s="102" t="s">
        <v>1043</v>
      </c>
      <c r="P147" s="102" t="s">
        <v>7817</v>
      </c>
      <c r="Q147" s="102" t="str">
        <f t="shared" si="325"/>
        <v>Ch 11 Practice 2.6.1: Express an amount of money as a decimal with 2 decimal places</v>
      </c>
      <c r="R147" s="83" t="s">
        <v>1812</v>
      </c>
      <c r="S147" s="102" t="s">
        <v>1041</v>
      </c>
      <c r="T147" s="102" t="s">
        <v>1042</v>
      </c>
      <c r="U147" s="102" t="s">
        <v>38</v>
      </c>
      <c r="V147" s="61" t="s">
        <v>7697</v>
      </c>
      <c r="W147" s="291">
        <v>9789814969437</v>
      </c>
      <c r="X147" s="278">
        <v>26</v>
      </c>
      <c r="Y147" s="61" t="s">
        <v>1814</v>
      </c>
      <c r="Z147" s="61" t="s">
        <v>7698</v>
      </c>
      <c r="AA147" s="61" t="s">
        <v>7787</v>
      </c>
      <c r="AB147" s="61" t="str">
        <f t="shared" si="1"/>
        <v>4.147 Express an amount of money as a decimal with 2 decimal places M4NS-IIj-102.1</v>
      </c>
      <c r="AC147" s="61" t="str">
        <f t="shared" ref="AC147:AD147" si="358">Y147</f>
        <v>1. Numbers and Number Sense</v>
      </c>
      <c r="AD147" s="61" t="str">
        <f t="shared" si="358"/>
        <v>G4.1.05 Decimals</v>
      </c>
      <c r="AE147" s="61" t="str">
        <f t="shared" si="3"/>
        <v>M4NS-IIj-102.1</v>
      </c>
      <c r="AF147" s="61" t="str">
        <f t="shared" ref="AF147:AG147" si="359">M147</f>
        <v>M4NS-IIj-102.1: Reads and writes decimal numbers through hundredths.</v>
      </c>
      <c r="AG147" s="61" t="str">
        <f t="shared" si="359"/>
        <v>4.042 Reads and writes decimal numbers through hundredths M4NS-IIj-102.1</v>
      </c>
      <c r="AH147" s="175">
        <v>11</v>
      </c>
      <c r="AI147" s="175"/>
      <c r="AJ147" s="175"/>
      <c r="AK147" s="61"/>
      <c r="AL147" s="61"/>
      <c r="AM147" s="61"/>
      <c r="AN147" s="61"/>
      <c r="AO147" s="41"/>
      <c r="AP147" s="102" t="s">
        <v>1818</v>
      </c>
      <c r="AQ147" s="102" t="str">
        <f t="shared" si="236"/>
        <v>Completed</v>
      </c>
      <c r="AR147" s="41"/>
    </row>
    <row r="148" spans="1:44" ht="15.75" customHeight="1" x14ac:dyDescent="0.2">
      <c r="A148" s="487"/>
      <c r="B148" s="487"/>
      <c r="C148" s="61" t="s">
        <v>7818</v>
      </c>
      <c r="D148" s="61" t="s">
        <v>7819</v>
      </c>
      <c r="E148" s="61" t="s">
        <v>7820</v>
      </c>
      <c r="F148" s="176" t="s">
        <v>7821</v>
      </c>
      <c r="G148" s="100">
        <v>5</v>
      </c>
      <c r="H148" s="100"/>
      <c r="I148" s="101"/>
      <c r="J148" s="61" t="s">
        <v>7822</v>
      </c>
      <c r="K148" s="61" t="s">
        <v>7692</v>
      </c>
      <c r="L148" s="61" t="s">
        <v>7693</v>
      </c>
      <c r="M148" s="61" t="s">
        <v>7694</v>
      </c>
      <c r="N148" s="280" t="s">
        <v>7695</v>
      </c>
      <c r="O148" s="102" t="s">
        <v>1043</v>
      </c>
      <c r="P148" s="102" t="s">
        <v>7823</v>
      </c>
      <c r="Q148" s="102" t="str">
        <f t="shared" si="325"/>
        <v>Ch 11 Practice 2.7.1: Read a number line with intervals of 0.01</v>
      </c>
      <c r="R148" s="83" t="s">
        <v>1812</v>
      </c>
      <c r="S148" s="102" t="s">
        <v>1041</v>
      </c>
      <c r="T148" s="102" t="s">
        <v>1042</v>
      </c>
      <c r="U148" s="102" t="s">
        <v>38</v>
      </c>
      <c r="V148" s="61" t="s">
        <v>7697</v>
      </c>
      <c r="W148" s="291">
        <v>9789814969437</v>
      </c>
      <c r="X148" s="278">
        <v>26</v>
      </c>
      <c r="Y148" s="61" t="s">
        <v>1814</v>
      </c>
      <c r="Z148" s="61" t="s">
        <v>7698</v>
      </c>
      <c r="AA148" s="61" t="s">
        <v>7787</v>
      </c>
      <c r="AB148" s="61" t="str">
        <f t="shared" si="1"/>
        <v>4.148 Read a number line with intervals of 0.01 M4NS-IIj-102.1</v>
      </c>
      <c r="AC148" s="61" t="str">
        <f t="shared" ref="AC148:AD148" si="360">Y148</f>
        <v>1. Numbers and Number Sense</v>
      </c>
      <c r="AD148" s="61" t="str">
        <f t="shared" si="360"/>
        <v>G4.1.05 Decimals</v>
      </c>
      <c r="AE148" s="61" t="str">
        <f t="shared" si="3"/>
        <v>M4NS-IIj-102.1</v>
      </c>
      <c r="AF148" s="61" t="str">
        <f t="shared" ref="AF148:AG148" si="361">M148</f>
        <v>M4NS-IIj-102.1: Reads and writes decimal numbers through hundredths.</v>
      </c>
      <c r="AG148" s="61" t="str">
        <f t="shared" si="361"/>
        <v>4.042 Reads and writes decimal numbers through hundredths M4NS-IIj-102.1</v>
      </c>
      <c r="AH148" s="175">
        <v>11</v>
      </c>
      <c r="AI148" s="175"/>
      <c r="AJ148" s="175"/>
      <c r="AK148" s="61"/>
      <c r="AL148" s="61"/>
      <c r="AM148" s="61"/>
      <c r="AN148" s="61"/>
      <c r="AO148" s="41"/>
      <c r="AP148" s="102" t="s">
        <v>1818</v>
      </c>
      <c r="AQ148" s="102" t="str">
        <f t="shared" si="236"/>
        <v>Completed</v>
      </c>
      <c r="AR148" s="41"/>
    </row>
    <row r="149" spans="1:44" ht="15.75" customHeight="1" x14ac:dyDescent="0.2">
      <c r="A149" s="487"/>
      <c r="B149" s="487"/>
      <c r="C149" s="61" t="s">
        <v>7824</v>
      </c>
      <c r="D149" s="61" t="s">
        <v>7825</v>
      </c>
      <c r="E149" s="61" t="s">
        <v>7826</v>
      </c>
      <c r="F149" s="176" t="s">
        <v>7827</v>
      </c>
      <c r="G149" s="100">
        <v>7</v>
      </c>
      <c r="H149" s="100" t="s">
        <v>7828</v>
      </c>
      <c r="I149" s="101"/>
      <c r="J149" s="61" t="s">
        <v>7829</v>
      </c>
      <c r="K149" s="61" t="s">
        <v>7692</v>
      </c>
      <c r="L149" s="61" t="s">
        <v>7693</v>
      </c>
      <c r="M149" s="61" t="s">
        <v>7694</v>
      </c>
      <c r="N149" s="280" t="s">
        <v>7695</v>
      </c>
      <c r="O149" s="102" t="s">
        <v>1043</v>
      </c>
      <c r="P149" s="102" t="s">
        <v>7830</v>
      </c>
      <c r="Q149" s="102" t="str">
        <f t="shared" si="325"/>
        <v>Ch 11 Practice 2.8.1: Read a number line with intervals of 0.01</v>
      </c>
      <c r="R149" s="83" t="s">
        <v>1812</v>
      </c>
      <c r="S149" s="102" t="s">
        <v>1041</v>
      </c>
      <c r="T149" s="102" t="s">
        <v>1042</v>
      </c>
      <c r="U149" s="102" t="s">
        <v>38</v>
      </c>
      <c r="V149" s="61" t="s">
        <v>7697</v>
      </c>
      <c r="W149" s="291">
        <v>9789814969437</v>
      </c>
      <c r="X149" s="278">
        <v>26</v>
      </c>
      <c r="Y149" s="61" t="s">
        <v>1814</v>
      </c>
      <c r="Z149" s="61" t="s">
        <v>7698</v>
      </c>
      <c r="AA149" s="61" t="s">
        <v>7787</v>
      </c>
      <c r="AB149" s="61" t="str">
        <f t="shared" si="1"/>
        <v>4.149 Find the number which is 0.1 or 0.01 more than (or less than) a given number M4NS-IIj-102.1</v>
      </c>
      <c r="AC149" s="61" t="str">
        <f t="shared" ref="AC149:AD149" si="362">Y149</f>
        <v>1. Numbers and Number Sense</v>
      </c>
      <c r="AD149" s="61" t="str">
        <f t="shared" si="362"/>
        <v>G4.1.05 Decimals</v>
      </c>
      <c r="AE149" s="61" t="str">
        <f t="shared" si="3"/>
        <v>M4NS-IIj-102.1</v>
      </c>
      <c r="AF149" s="61" t="str">
        <f t="shared" ref="AF149:AG149" si="363">M149</f>
        <v>M4NS-IIj-102.1: Reads and writes decimal numbers through hundredths.</v>
      </c>
      <c r="AG149" s="61" t="str">
        <f t="shared" si="363"/>
        <v>4.042 Reads and writes decimal numbers through hundredths M4NS-IIj-102.1</v>
      </c>
      <c r="AH149" s="175">
        <v>11</v>
      </c>
      <c r="AI149" s="175"/>
      <c r="AJ149" s="175"/>
      <c r="AK149" s="61"/>
      <c r="AL149" s="61"/>
      <c r="AM149" s="61"/>
      <c r="AN149" s="61"/>
      <c r="AO149" s="41"/>
      <c r="AP149" s="102" t="s">
        <v>1818</v>
      </c>
      <c r="AQ149" s="102" t="str">
        <f t="shared" si="236"/>
        <v>Completed</v>
      </c>
      <c r="AR149" s="41"/>
    </row>
    <row r="150" spans="1:44" ht="15.75" customHeight="1" x14ac:dyDescent="0.2">
      <c r="A150" s="487"/>
      <c r="B150" s="487"/>
      <c r="C150" s="61" t="s">
        <v>7831</v>
      </c>
      <c r="D150" s="61" t="s">
        <v>7832</v>
      </c>
      <c r="E150" s="61" t="s">
        <v>7833</v>
      </c>
      <c r="F150" s="176" t="s">
        <v>7834</v>
      </c>
      <c r="G150" s="100">
        <v>3</v>
      </c>
      <c r="H150" s="100"/>
      <c r="I150" s="101"/>
      <c r="J150" s="61" t="s">
        <v>7835</v>
      </c>
      <c r="K150" s="61" t="s">
        <v>7705</v>
      </c>
      <c r="L150" s="61" t="s">
        <v>7836</v>
      </c>
      <c r="M150" s="61" t="s">
        <v>7837</v>
      </c>
      <c r="N150" s="61" t="s">
        <v>7838</v>
      </c>
      <c r="O150" s="102" t="s">
        <v>1043</v>
      </c>
      <c r="P150" s="102" t="s">
        <v>7839</v>
      </c>
      <c r="Q150" s="102" t="str">
        <f t="shared" si="325"/>
        <v>Ch 11 Practice 2.9.1: Express a decimal with 2 decimal places as a fraction or mixed number in its simplest form</v>
      </c>
      <c r="R150" s="83" t="s">
        <v>1812</v>
      </c>
      <c r="S150" s="102" t="s">
        <v>1041</v>
      </c>
      <c r="T150" s="102" t="s">
        <v>1042</v>
      </c>
      <c r="U150" s="102" t="s">
        <v>38</v>
      </c>
      <c r="V150" s="61" t="s">
        <v>7697</v>
      </c>
      <c r="W150" s="291">
        <v>9789814969437</v>
      </c>
      <c r="X150" s="278">
        <v>28</v>
      </c>
      <c r="Y150" s="61" t="s">
        <v>1814</v>
      </c>
      <c r="Z150" s="61" t="s">
        <v>7698</v>
      </c>
      <c r="AA150" s="61" t="s">
        <v>7787</v>
      </c>
      <c r="AB150" s="61" t="str">
        <f t="shared" si="1"/>
        <v>4.150 Express a decimal with 2 decimal places as a fraction or mixed number in its simplest form M4NS-IIi-100</v>
      </c>
      <c r="AC150" s="61" t="str">
        <f t="shared" ref="AC150:AD150" si="364">Y150</f>
        <v>1. Numbers and Number Sense</v>
      </c>
      <c r="AD150" s="61" t="str">
        <f t="shared" si="364"/>
        <v>G4.1.05 Decimals</v>
      </c>
      <c r="AE150" s="61" t="str">
        <f t="shared" si="3"/>
        <v>M4NS-IIi-100</v>
      </c>
      <c r="AF150" s="61" t="str">
        <f t="shared" ref="AF150:AG150" si="365">M150</f>
        <v>M4NS-IIi-100: Renames decimal numbers to fractions, and fractions whose denominators are factors of 10 and 100 to decimals.</v>
      </c>
      <c r="AG150" s="61" t="str">
        <f t="shared" si="365"/>
        <v>4.040 Renames decimal numbers to fractions, and fractions whose denominators are factors of 10 and 100 to decimals M4NS-IIi-100</v>
      </c>
      <c r="AH150" s="175">
        <v>11</v>
      </c>
      <c r="AI150" s="175"/>
      <c r="AJ150" s="175"/>
      <c r="AK150" s="61"/>
      <c r="AL150" s="61"/>
      <c r="AM150" s="61"/>
      <c r="AN150" s="61"/>
      <c r="AO150" s="41"/>
      <c r="AP150" s="102" t="s">
        <v>1818</v>
      </c>
      <c r="AQ150" s="102" t="str">
        <f t="shared" si="236"/>
        <v>Completed</v>
      </c>
      <c r="AR150" s="41"/>
    </row>
    <row r="151" spans="1:44" ht="15.75" customHeight="1" x14ac:dyDescent="0.2">
      <c r="A151" s="487"/>
      <c r="B151" s="487"/>
      <c r="C151" s="61" t="s">
        <v>7840</v>
      </c>
      <c r="D151" s="61" t="s">
        <v>7841</v>
      </c>
      <c r="E151" s="61" t="s">
        <v>7842</v>
      </c>
      <c r="F151" s="176" t="s">
        <v>7843</v>
      </c>
      <c r="G151" s="100">
        <v>9</v>
      </c>
      <c r="H151" s="100"/>
      <c r="I151" s="101"/>
      <c r="J151" s="61" t="s">
        <v>7844</v>
      </c>
      <c r="K151" s="61" t="s">
        <v>7692</v>
      </c>
      <c r="L151" s="61" t="s">
        <v>7693</v>
      </c>
      <c r="M151" s="61" t="s">
        <v>7694</v>
      </c>
      <c r="N151" s="280" t="s">
        <v>7695</v>
      </c>
      <c r="O151" s="102" t="s">
        <v>1043</v>
      </c>
      <c r="P151" s="102" t="s">
        <v>7845</v>
      </c>
      <c r="Q151" s="102" t="str">
        <f t="shared" si="325"/>
        <v>Ch 11 Practice 2.10.1: Express a fraction or mixed number as a decimal by changing the denominator to 10 or 100</v>
      </c>
      <c r="R151" s="83" t="s">
        <v>1812</v>
      </c>
      <c r="S151" s="102" t="s">
        <v>1041</v>
      </c>
      <c r="T151" s="102" t="s">
        <v>1042</v>
      </c>
      <c r="U151" s="102" t="s">
        <v>38</v>
      </c>
      <c r="V151" s="61" t="s">
        <v>7697</v>
      </c>
      <c r="W151" s="291">
        <v>9789814969437</v>
      </c>
      <c r="X151" s="278">
        <v>28</v>
      </c>
      <c r="Y151" s="61" t="s">
        <v>1814</v>
      </c>
      <c r="Z151" s="61" t="s">
        <v>7698</v>
      </c>
      <c r="AA151" s="61" t="s">
        <v>7787</v>
      </c>
      <c r="AB151" s="61" t="str">
        <f t="shared" si="1"/>
        <v>4.151 Express a fraction or mixed number as a decimal by changing the denominator to 10 or 100 M4NS-IIj-102.1</v>
      </c>
      <c r="AC151" s="61" t="str">
        <f t="shared" ref="AC151:AD151" si="366">Y151</f>
        <v>1. Numbers and Number Sense</v>
      </c>
      <c r="AD151" s="61" t="str">
        <f t="shared" si="366"/>
        <v>G4.1.05 Decimals</v>
      </c>
      <c r="AE151" s="61" t="str">
        <f t="shared" si="3"/>
        <v>M4NS-IIj-102.1</v>
      </c>
      <c r="AF151" s="61" t="str">
        <f t="shared" ref="AF151:AG151" si="367">M151</f>
        <v>M4NS-IIj-102.1: Reads and writes decimal numbers through hundredths.</v>
      </c>
      <c r="AG151" s="61" t="str">
        <f t="shared" si="367"/>
        <v>4.042 Reads and writes decimal numbers through hundredths M4NS-IIj-102.1</v>
      </c>
      <c r="AH151" s="175">
        <v>11</v>
      </c>
      <c r="AI151" s="175"/>
      <c r="AJ151" s="175"/>
      <c r="AK151" s="61"/>
      <c r="AL151" s="61"/>
      <c r="AM151" s="61"/>
      <c r="AN151" s="61"/>
      <c r="AO151" s="41"/>
      <c r="AP151" s="102" t="s">
        <v>1818</v>
      </c>
      <c r="AQ151" s="102" t="str">
        <f t="shared" si="236"/>
        <v>Completed</v>
      </c>
      <c r="AR151" s="41"/>
    </row>
    <row r="152" spans="1:44" ht="15.75" customHeight="1" x14ac:dyDescent="0.2">
      <c r="A152" s="487"/>
      <c r="B152" s="471"/>
      <c r="C152" s="61" t="s">
        <v>7846</v>
      </c>
      <c r="D152" s="61" t="s">
        <v>7847</v>
      </c>
      <c r="E152" s="61" t="s">
        <v>7848</v>
      </c>
      <c r="F152" s="176" t="s">
        <v>7849</v>
      </c>
      <c r="G152" s="100">
        <v>10</v>
      </c>
      <c r="H152" s="100" t="s">
        <v>7850</v>
      </c>
      <c r="I152" s="101"/>
      <c r="J152" s="61" t="s">
        <v>7851</v>
      </c>
      <c r="K152" s="61" t="s">
        <v>7773</v>
      </c>
      <c r="L152" s="61" t="s">
        <v>7774</v>
      </c>
      <c r="M152" s="61" t="s">
        <v>7775</v>
      </c>
      <c r="N152" s="280" t="s">
        <v>7776</v>
      </c>
      <c r="O152" s="102" t="s">
        <v>1043</v>
      </c>
      <c r="P152" s="102" t="s">
        <v>7852</v>
      </c>
      <c r="Q152" s="102" t="str">
        <f t="shared" si="325"/>
        <v>Ch 11 Practice 2.11.1: Compare and order decimals up to 2 decimal places</v>
      </c>
      <c r="R152" s="83" t="s">
        <v>1812</v>
      </c>
      <c r="S152" s="102" t="s">
        <v>1041</v>
      </c>
      <c r="T152" s="102" t="s">
        <v>1042</v>
      </c>
      <c r="U152" s="102" t="s">
        <v>38</v>
      </c>
      <c r="V152" s="61" t="s">
        <v>7697</v>
      </c>
      <c r="W152" s="291">
        <v>9789814969437</v>
      </c>
      <c r="X152" s="278">
        <v>30</v>
      </c>
      <c r="Y152" s="61" t="s">
        <v>1814</v>
      </c>
      <c r="Z152" s="61" t="s">
        <v>7698</v>
      </c>
      <c r="AA152" s="61" t="s">
        <v>7787</v>
      </c>
      <c r="AB152" s="61" t="str">
        <f t="shared" si="1"/>
        <v>4.152 Compare and order decimals up to 2 decimal places M4NS-IIj-104.1</v>
      </c>
      <c r="AC152" s="61" t="str">
        <f t="shared" ref="AC152:AD152" si="368">Y152</f>
        <v>1. Numbers and Number Sense</v>
      </c>
      <c r="AD152" s="61" t="str">
        <f t="shared" si="368"/>
        <v>G4.1.05 Decimals</v>
      </c>
      <c r="AE152" s="61" t="str">
        <f t="shared" si="3"/>
        <v>M4NS-IIj-104.1</v>
      </c>
      <c r="AF152" s="61" t="str">
        <f t="shared" ref="AF152:AG152" si="369">M152</f>
        <v>M4NS-IIj-104.1: Compares and arranges decimal numbers.</v>
      </c>
      <c r="AG152" s="61" t="str">
        <f t="shared" si="369"/>
        <v>4.044 Compares and arranges decimal numbers M4NS-IIj-104.1</v>
      </c>
      <c r="AH152" s="175">
        <v>11</v>
      </c>
      <c r="AI152" s="175"/>
      <c r="AJ152" s="175"/>
      <c r="AK152" s="61"/>
      <c r="AL152" s="61"/>
      <c r="AM152" s="61"/>
      <c r="AN152" s="61"/>
      <c r="AO152" s="41"/>
      <c r="AP152" s="102" t="s">
        <v>1818</v>
      </c>
      <c r="AQ152" s="102" t="str">
        <f t="shared" si="236"/>
        <v>Completed</v>
      </c>
      <c r="AR152" s="41"/>
    </row>
    <row r="153" spans="1:44" ht="15.75" customHeight="1" x14ac:dyDescent="0.2">
      <c r="A153" s="487"/>
      <c r="B153" s="502" t="s">
        <v>7853</v>
      </c>
      <c r="C153" s="61" t="s">
        <v>7854</v>
      </c>
      <c r="D153" s="212" t="s">
        <v>7855</v>
      </c>
      <c r="E153" s="212" t="s">
        <v>7856</v>
      </c>
      <c r="F153" s="249" t="s">
        <v>7857</v>
      </c>
      <c r="G153" s="100">
        <v>1</v>
      </c>
      <c r="H153" s="100"/>
      <c r="I153" s="101"/>
      <c r="J153" s="61" t="s">
        <v>7858</v>
      </c>
      <c r="K153" s="61" t="s">
        <v>7859</v>
      </c>
      <c r="L153" s="61" t="s">
        <v>7860</v>
      </c>
      <c r="M153" s="61" t="s">
        <v>7861</v>
      </c>
      <c r="N153" s="280" t="s">
        <v>7862</v>
      </c>
      <c r="O153" s="102" t="s">
        <v>1043</v>
      </c>
      <c r="P153" s="102" t="str">
        <f t="shared" ref="P153:Q153" si="370">D153</f>
        <v>PH_G4_C11_P3.1.1</v>
      </c>
      <c r="Q153" s="102" t="str">
        <f t="shared" si="370"/>
        <v>Ch 11 Practice 3.1.1: Read and write a decimal with 3 decimal places</v>
      </c>
      <c r="R153" s="83" t="s">
        <v>1812</v>
      </c>
      <c r="S153" s="102" t="s">
        <v>1041</v>
      </c>
      <c r="T153" s="102" t="s">
        <v>1042</v>
      </c>
      <c r="U153" s="102" t="s">
        <v>38</v>
      </c>
      <c r="V153" s="61" t="s">
        <v>7697</v>
      </c>
      <c r="W153" s="291">
        <v>9789814969437</v>
      </c>
      <c r="X153" s="278">
        <v>33</v>
      </c>
      <c r="Y153" s="61" t="s">
        <v>1814</v>
      </c>
      <c r="Z153" s="61" t="s">
        <v>7698</v>
      </c>
      <c r="AA153" s="61" t="s">
        <v>7863</v>
      </c>
      <c r="AB153" s="61" t="str">
        <f t="shared" si="1"/>
        <v>4.153 Read and write a decimal with 3 decimal places M5NS-IIa-102.2</v>
      </c>
      <c r="AC153" s="61" t="str">
        <f t="shared" ref="AC153:AD153" si="371">Y153</f>
        <v>1. Numbers and Number Sense</v>
      </c>
      <c r="AD153" s="61" t="str">
        <f t="shared" si="371"/>
        <v>G4.1.05 Decimals</v>
      </c>
      <c r="AE153" s="61" t="str">
        <f t="shared" si="3"/>
        <v>M5NS-IIa-102.2</v>
      </c>
      <c r="AF153" s="61" t="str">
        <f t="shared" ref="AF153:AG153" si="372">M153</f>
        <v>M5NS-IIa-102.2: Reads and writes decimal numbers through ten thousandths.</v>
      </c>
      <c r="AG153" s="61" t="str">
        <f t="shared" si="372"/>
        <v>5.030 Reads and writes decimal numbers through ten thousandths M5NS-IIa-102.2</v>
      </c>
      <c r="AH153" s="175">
        <v>11</v>
      </c>
      <c r="AI153" s="175"/>
      <c r="AJ153" s="175"/>
      <c r="AK153" s="61"/>
      <c r="AL153" s="61"/>
      <c r="AM153" s="61"/>
      <c r="AN153" s="61"/>
      <c r="AO153" s="41"/>
      <c r="AP153" s="102" t="s">
        <v>1818</v>
      </c>
      <c r="AQ153" s="102" t="str">
        <f t="shared" si="236"/>
        <v>Completed</v>
      </c>
      <c r="AR153" s="41"/>
    </row>
    <row r="154" spans="1:44" ht="15.75" customHeight="1" x14ac:dyDescent="0.2">
      <c r="A154" s="487"/>
      <c r="B154" s="487"/>
      <c r="C154" s="61" t="s">
        <v>7864</v>
      </c>
      <c r="D154" s="212" t="s">
        <v>7865</v>
      </c>
      <c r="E154" s="212" t="s">
        <v>7866</v>
      </c>
      <c r="F154" s="249" t="s">
        <v>7867</v>
      </c>
      <c r="G154" s="100">
        <v>4</v>
      </c>
      <c r="H154" s="100"/>
      <c r="I154" s="101"/>
      <c r="J154" s="61" t="s">
        <v>7868</v>
      </c>
      <c r="K154" s="61" t="s">
        <v>7869</v>
      </c>
      <c r="L154" s="61" t="s">
        <v>7860</v>
      </c>
      <c r="M154" s="61" t="s">
        <v>7870</v>
      </c>
      <c r="N154" s="280" t="s">
        <v>7871</v>
      </c>
      <c r="O154" s="102" t="s">
        <v>1043</v>
      </c>
      <c r="P154" s="102" t="str">
        <f t="shared" ref="P154:Q154" si="373">D154</f>
        <v>PH_G4_C11_P3.2.1</v>
      </c>
      <c r="Q154" s="102" t="str">
        <f t="shared" si="373"/>
        <v>Ch 11 Practice 3.2.1: Interpret a decimal with 3 decimal places in terms of tens, ones, tenths, hundredths and thousandths</v>
      </c>
      <c r="R154" s="83" t="s">
        <v>1812</v>
      </c>
      <c r="S154" s="102" t="s">
        <v>1041</v>
      </c>
      <c r="T154" s="102" t="s">
        <v>1042</v>
      </c>
      <c r="U154" s="102" t="s">
        <v>38</v>
      </c>
      <c r="V154" s="61" t="s">
        <v>7697</v>
      </c>
      <c r="W154" s="291">
        <v>9789814969437</v>
      </c>
      <c r="X154" s="278">
        <v>33</v>
      </c>
      <c r="Y154" s="61" t="s">
        <v>1814</v>
      </c>
      <c r="Z154" s="61" t="s">
        <v>7698</v>
      </c>
      <c r="AA154" s="61" t="s">
        <v>7863</v>
      </c>
      <c r="AB154" s="61" t="str">
        <f t="shared" si="1"/>
        <v>4.154 Interpret a decimal with 3 decimal places in terms of tens, ones, tenths, hundredths and thousandths M5NS-IIa-101.2</v>
      </c>
      <c r="AC154" s="61" t="str">
        <f t="shared" ref="AC154:AD154" si="374">Y154</f>
        <v>1. Numbers and Number Sense</v>
      </c>
      <c r="AD154" s="61" t="str">
        <f t="shared" si="374"/>
        <v>G4.1.05 Decimals</v>
      </c>
      <c r="AE154" s="61" t="str">
        <f t="shared" si="3"/>
        <v>M5NS-IIa-101.2</v>
      </c>
      <c r="AF154" s="61" t="str">
        <f t="shared" ref="AF154:AG154" si="375">M154</f>
        <v>M5NS-IIa-101.2: Gives the place value and the value of a digit of a given decimal number through ten thousandths.</v>
      </c>
      <c r="AG154" s="61" t="str">
        <f t="shared" si="375"/>
        <v>5.029 Gives the place value and the value of a digit of a given decimal number through ten thousandths M5NS-IIa-101.2</v>
      </c>
      <c r="AH154" s="175">
        <v>11</v>
      </c>
      <c r="AI154" s="175"/>
      <c r="AJ154" s="175"/>
      <c r="AK154" s="61"/>
      <c r="AL154" s="61"/>
      <c r="AM154" s="61"/>
      <c r="AN154" s="61"/>
      <c r="AO154" s="41"/>
      <c r="AP154" s="102" t="s">
        <v>1818</v>
      </c>
      <c r="AQ154" s="102" t="str">
        <f t="shared" si="236"/>
        <v>Completed</v>
      </c>
      <c r="AR154" s="41"/>
    </row>
    <row r="155" spans="1:44" ht="15.75" customHeight="1" x14ac:dyDescent="0.2">
      <c r="A155" s="487"/>
      <c r="B155" s="487"/>
      <c r="C155" s="61" t="s">
        <v>7872</v>
      </c>
      <c r="D155" s="212" t="s">
        <v>7873</v>
      </c>
      <c r="E155" s="212" t="s">
        <v>7874</v>
      </c>
      <c r="F155" s="249" t="s">
        <v>7875</v>
      </c>
      <c r="G155" s="100">
        <v>6</v>
      </c>
      <c r="H155" s="100" t="s">
        <v>4554</v>
      </c>
      <c r="I155" s="101"/>
      <c r="J155" s="61" t="s">
        <v>7876</v>
      </c>
      <c r="K155" s="61" t="s">
        <v>7869</v>
      </c>
      <c r="L155" s="61" t="s">
        <v>7860</v>
      </c>
      <c r="M155" s="61" t="s">
        <v>7870</v>
      </c>
      <c r="N155" s="280" t="s">
        <v>7871</v>
      </c>
      <c r="O155" s="102" t="s">
        <v>1043</v>
      </c>
      <c r="P155" s="102" t="str">
        <f t="shared" ref="P155:Q155" si="376">D155</f>
        <v>PH_G4_C11_P3.3.1</v>
      </c>
      <c r="Q155" s="102" t="str">
        <f t="shared" si="376"/>
        <v>Ch 11 Practice 3.3.1: Identify the values of digits in a decimal with 3 decimal places</v>
      </c>
      <c r="R155" s="83" t="s">
        <v>1812</v>
      </c>
      <c r="S155" s="102" t="s">
        <v>1041</v>
      </c>
      <c r="T155" s="102" t="s">
        <v>1042</v>
      </c>
      <c r="U155" s="102" t="s">
        <v>38</v>
      </c>
      <c r="V155" s="61" t="s">
        <v>7697</v>
      </c>
      <c r="W155" s="291">
        <v>9789814969437</v>
      </c>
      <c r="X155" s="278">
        <v>34</v>
      </c>
      <c r="Y155" s="61" t="s">
        <v>1814</v>
      </c>
      <c r="Z155" s="61" t="s">
        <v>7698</v>
      </c>
      <c r="AA155" s="61" t="s">
        <v>7863</v>
      </c>
      <c r="AB155" s="61" t="str">
        <f t="shared" si="1"/>
        <v>4.155 Identify the values of digits in a decimal with 3 decimal places M5NS-IIa-101.2</v>
      </c>
      <c r="AC155" s="61" t="str">
        <f t="shared" ref="AC155:AD155" si="377">Y155</f>
        <v>1. Numbers and Number Sense</v>
      </c>
      <c r="AD155" s="61" t="str">
        <f t="shared" si="377"/>
        <v>G4.1.05 Decimals</v>
      </c>
      <c r="AE155" s="61" t="str">
        <f t="shared" si="3"/>
        <v>M5NS-IIa-101.2</v>
      </c>
      <c r="AF155" s="61" t="str">
        <f t="shared" ref="AF155:AG155" si="378">M155</f>
        <v>M5NS-IIa-101.2: Gives the place value and the value of a digit of a given decimal number through ten thousandths.</v>
      </c>
      <c r="AG155" s="61" t="str">
        <f t="shared" si="378"/>
        <v>5.029 Gives the place value and the value of a digit of a given decimal number through ten thousandths M5NS-IIa-101.2</v>
      </c>
      <c r="AH155" s="175">
        <v>11</v>
      </c>
      <c r="AI155" s="175"/>
      <c r="AJ155" s="175"/>
      <c r="AK155" s="61"/>
      <c r="AL155" s="61"/>
      <c r="AM155" s="61"/>
      <c r="AN155" s="61"/>
      <c r="AO155" s="41"/>
      <c r="AP155" s="102" t="s">
        <v>1818</v>
      </c>
      <c r="AQ155" s="102" t="str">
        <f t="shared" si="236"/>
        <v>Completed</v>
      </c>
      <c r="AR155" s="41"/>
    </row>
    <row r="156" spans="1:44" ht="15.75" customHeight="1" x14ac:dyDescent="0.2">
      <c r="A156" s="487"/>
      <c r="B156" s="487"/>
      <c r="C156" s="61" t="s">
        <v>7877</v>
      </c>
      <c r="D156" s="189" t="s">
        <v>7878</v>
      </c>
      <c r="E156" s="189" t="s">
        <v>7879</v>
      </c>
      <c r="F156" s="190" t="s">
        <v>7880</v>
      </c>
      <c r="G156" s="100">
        <v>2</v>
      </c>
      <c r="H156" s="100"/>
      <c r="I156" s="101"/>
      <c r="J156" s="61" t="s">
        <v>7881</v>
      </c>
      <c r="K156" s="61" t="s">
        <v>7859</v>
      </c>
      <c r="L156" s="61" t="s">
        <v>7860</v>
      </c>
      <c r="M156" s="61" t="s">
        <v>7861</v>
      </c>
      <c r="N156" s="280" t="s">
        <v>7862</v>
      </c>
      <c r="O156" s="102" t="s">
        <v>1043</v>
      </c>
      <c r="P156" s="102" t="str">
        <f t="shared" ref="P156:Q156" si="379">D156</f>
        <v>PH_G4_C11_P3.4.1</v>
      </c>
      <c r="Q156" s="102" t="str">
        <f t="shared" si="379"/>
        <v>Ch 11 Practice 3.4.1: Express a fraction or mixed number with a denominator of 1000 as a decimal with 1, 2 or 3 decimal places</v>
      </c>
      <c r="R156" s="83" t="s">
        <v>1812</v>
      </c>
      <c r="S156" s="102" t="s">
        <v>1041</v>
      </c>
      <c r="T156" s="102" t="s">
        <v>1042</v>
      </c>
      <c r="U156" s="102" t="s">
        <v>38</v>
      </c>
      <c r="V156" s="61" t="s">
        <v>7697</v>
      </c>
      <c r="W156" s="291">
        <v>9789814969437</v>
      </c>
      <c r="X156" s="278">
        <v>35</v>
      </c>
      <c r="Y156" s="61" t="s">
        <v>1814</v>
      </c>
      <c r="Z156" s="61" t="s">
        <v>7698</v>
      </c>
      <c r="AA156" s="61" t="s">
        <v>7863</v>
      </c>
      <c r="AB156" s="61" t="str">
        <f t="shared" si="1"/>
        <v>4.156 Express a fraction or mixed number with a denominator of 1000 as a decimal with 1, 2 or 3 decimal places M5NS-IIa-102.2</v>
      </c>
      <c r="AC156" s="61" t="str">
        <f t="shared" ref="AC156:AD156" si="380">Y156</f>
        <v>1. Numbers and Number Sense</v>
      </c>
      <c r="AD156" s="61" t="str">
        <f t="shared" si="380"/>
        <v>G4.1.05 Decimals</v>
      </c>
      <c r="AE156" s="61" t="str">
        <f t="shared" si="3"/>
        <v>M5NS-IIa-102.2</v>
      </c>
      <c r="AF156" s="61" t="str">
        <f t="shared" ref="AF156:AG156" si="381">M156</f>
        <v>M5NS-IIa-102.2: Reads and writes decimal numbers through ten thousandths.</v>
      </c>
      <c r="AG156" s="61" t="str">
        <f t="shared" si="381"/>
        <v>5.030 Reads and writes decimal numbers through ten thousandths M5NS-IIa-102.2</v>
      </c>
      <c r="AH156" s="175">
        <v>11</v>
      </c>
      <c r="AI156" s="175"/>
      <c r="AJ156" s="175"/>
      <c r="AK156" s="61"/>
      <c r="AL156" s="61"/>
      <c r="AM156" s="61"/>
      <c r="AN156" s="61"/>
      <c r="AO156" s="41"/>
      <c r="AP156" s="102" t="s">
        <v>1818</v>
      </c>
      <c r="AQ156" s="102" t="str">
        <f t="shared" si="236"/>
        <v>Completed</v>
      </c>
      <c r="AR156" s="41"/>
    </row>
    <row r="157" spans="1:44" ht="15.75" customHeight="1" x14ac:dyDescent="0.2">
      <c r="A157" s="487"/>
      <c r="B157" s="487"/>
      <c r="C157" s="61" t="s">
        <v>7882</v>
      </c>
      <c r="D157" s="189" t="s">
        <v>7883</v>
      </c>
      <c r="E157" s="189" t="s">
        <v>7884</v>
      </c>
      <c r="F157" s="190" t="s">
        <v>7885</v>
      </c>
      <c r="G157" s="100">
        <v>5</v>
      </c>
      <c r="H157" s="100"/>
      <c r="I157" s="101"/>
      <c r="J157" s="61" t="s">
        <v>7886</v>
      </c>
      <c r="K157" s="61" t="s">
        <v>7859</v>
      </c>
      <c r="L157" s="61" t="s">
        <v>7860</v>
      </c>
      <c r="M157" s="61" t="s">
        <v>7861</v>
      </c>
      <c r="N157" s="280" t="s">
        <v>7862</v>
      </c>
      <c r="O157" s="102" t="s">
        <v>1043</v>
      </c>
      <c r="P157" s="102" t="str">
        <f t="shared" ref="P157:Q157" si="382">D157</f>
        <v>PH_G4_C11_P3.5.1</v>
      </c>
      <c r="Q157" s="102" t="str">
        <f t="shared" si="382"/>
        <v>Ch 11 Practice 3.5.1: Read a number line with intervals of 0.001</v>
      </c>
      <c r="R157" s="83" t="s">
        <v>1812</v>
      </c>
      <c r="S157" s="102" t="s">
        <v>1041</v>
      </c>
      <c r="T157" s="102" t="s">
        <v>1042</v>
      </c>
      <c r="U157" s="102" t="s">
        <v>38</v>
      </c>
      <c r="V157" s="61" t="s">
        <v>7697</v>
      </c>
      <c r="W157" s="291">
        <v>9789814969437</v>
      </c>
      <c r="X157" s="278">
        <v>37</v>
      </c>
      <c r="Y157" s="61" t="s">
        <v>1814</v>
      </c>
      <c r="Z157" s="61" t="s">
        <v>7698</v>
      </c>
      <c r="AA157" s="61" t="s">
        <v>7863</v>
      </c>
      <c r="AB157" s="61" t="str">
        <f t="shared" si="1"/>
        <v>4.157 Read a number line with intervals of 0.001 M5NS-IIa-102.2</v>
      </c>
      <c r="AC157" s="61" t="str">
        <f t="shared" ref="AC157:AD157" si="383">Y157</f>
        <v>1. Numbers and Number Sense</v>
      </c>
      <c r="AD157" s="61" t="str">
        <f t="shared" si="383"/>
        <v>G4.1.05 Decimals</v>
      </c>
      <c r="AE157" s="61" t="str">
        <f t="shared" si="3"/>
        <v>M5NS-IIa-102.2</v>
      </c>
      <c r="AF157" s="61" t="str">
        <f t="shared" ref="AF157:AG157" si="384">M157</f>
        <v>M5NS-IIa-102.2: Reads and writes decimal numbers through ten thousandths.</v>
      </c>
      <c r="AG157" s="61" t="str">
        <f t="shared" si="384"/>
        <v>5.030 Reads and writes decimal numbers through ten thousandths M5NS-IIa-102.2</v>
      </c>
      <c r="AH157" s="175">
        <v>11</v>
      </c>
      <c r="AI157" s="175"/>
      <c r="AJ157" s="175"/>
      <c r="AK157" s="61"/>
      <c r="AL157" s="61"/>
      <c r="AM157" s="61"/>
      <c r="AN157" s="61"/>
      <c r="AO157" s="41"/>
      <c r="AP157" s="102" t="s">
        <v>1818</v>
      </c>
      <c r="AQ157" s="102" t="str">
        <f t="shared" si="236"/>
        <v>Completed</v>
      </c>
      <c r="AR157" s="41"/>
    </row>
    <row r="158" spans="1:44" ht="15.75" customHeight="1" x14ac:dyDescent="0.2">
      <c r="A158" s="487"/>
      <c r="B158" s="487"/>
      <c r="C158" s="61" t="s">
        <v>7887</v>
      </c>
      <c r="D158" s="189" t="s">
        <v>7888</v>
      </c>
      <c r="E158" s="189" t="s">
        <v>7889</v>
      </c>
      <c r="F158" s="190" t="s">
        <v>7890</v>
      </c>
      <c r="G158" s="100">
        <v>7</v>
      </c>
      <c r="H158" s="100"/>
      <c r="I158" s="101"/>
      <c r="J158" s="61" t="s">
        <v>7891</v>
      </c>
      <c r="K158" s="61" t="s">
        <v>7859</v>
      </c>
      <c r="L158" s="61" t="s">
        <v>7860</v>
      </c>
      <c r="M158" s="61" t="s">
        <v>7861</v>
      </c>
      <c r="N158" s="280" t="s">
        <v>7862</v>
      </c>
      <c r="O158" s="102" t="s">
        <v>1043</v>
      </c>
      <c r="P158" s="102" t="str">
        <f t="shared" ref="P158:Q158" si="385">D158</f>
        <v>PH_G4_C11_P3.6.1</v>
      </c>
      <c r="Q158" s="102" t="str">
        <f t="shared" si="385"/>
        <v>Ch 11 Practice 3.6.1: Find the number which is 0.1, 0.01 or 0.001 more than (or less than) a given number</v>
      </c>
      <c r="R158" s="83" t="s">
        <v>1812</v>
      </c>
      <c r="S158" s="102" t="s">
        <v>1041</v>
      </c>
      <c r="T158" s="102" t="s">
        <v>1042</v>
      </c>
      <c r="U158" s="102" t="s">
        <v>38</v>
      </c>
      <c r="V158" s="61" t="s">
        <v>7697</v>
      </c>
      <c r="W158" s="291">
        <v>9789814969437</v>
      </c>
      <c r="X158" s="278">
        <v>37</v>
      </c>
      <c r="Y158" s="61" t="s">
        <v>1814</v>
      </c>
      <c r="Z158" s="61" t="s">
        <v>7698</v>
      </c>
      <c r="AA158" s="61" t="s">
        <v>7863</v>
      </c>
      <c r="AB158" s="61" t="str">
        <f t="shared" si="1"/>
        <v>4.158 Find the number which is 0.1, 0.01 or 0.001 more or less than a given number M5NS-IIa-102.2</v>
      </c>
      <c r="AC158" s="61" t="str">
        <f t="shared" ref="AC158:AD158" si="386">Y158</f>
        <v>1. Numbers and Number Sense</v>
      </c>
      <c r="AD158" s="61" t="str">
        <f t="shared" si="386"/>
        <v>G4.1.05 Decimals</v>
      </c>
      <c r="AE158" s="61" t="str">
        <f t="shared" si="3"/>
        <v>M5NS-IIa-102.2</v>
      </c>
      <c r="AF158" s="61" t="str">
        <f t="shared" ref="AF158:AG158" si="387">M158</f>
        <v>M5NS-IIa-102.2: Reads and writes decimal numbers through ten thousandths.</v>
      </c>
      <c r="AG158" s="61" t="str">
        <f t="shared" si="387"/>
        <v>5.030 Reads and writes decimal numbers through ten thousandths M5NS-IIa-102.2</v>
      </c>
      <c r="AH158" s="175">
        <v>11</v>
      </c>
      <c r="AI158" s="175"/>
      <c r="AJ158" s="175"/>
      <c r="AK158" s="61"/>
      <c r="AL158" s="61"/>
      <c r="AM158" s="61"/>
      <c r="AN158" s="61"/>
      <c r="AO158" s="41"/>
      <c r="AP158" s="102" t="s">
        <v>1818</v>
      </c>
      <c r="AQ158" s="102" t="str">
        <f t="shared" si="236"/>
        <v>Completed</v>
      </c>
      <c r="AR158" s="41"/>
    </row>
    <row r="159" spans="1:44" ht="15.75" customHeight="1" x14ac:dyDescent="0.2">
      <c r="A159" s="487"/>
      <c r="B159" s="487"/>
      <c r="C159" s="61" t="s">
        <v>7892</v>
      </c>
      <c r="D159" s="189" t="s">
        <v>7893</v>
      </c>
      <c r="E159" s="189" t="s">
        <v>7894</v>
      </c>
      <c r="F159" s="190" t="s">
        <v>7895</v>
      </c>
      <c r="G159" s="100">
        <v>3</v>
      </c>
      <c r="H159" s="100"/>
      <c r="I159" s="101"/>
      <c r="J159" s="61" t="s">
        <v>7896</v>
      </c>
      <c r="K159" s="61" t="s">
        <v>7859</v>
      </c>
      <c r="L159" s="61" t="s">
        <v>7860</v>
      </c>
      <c r="M159" s="61" t="s">
        <v>7861</v>
      </c>
      <c r="N159" s="280" t="s">
        <v>7862</v>
      </c>
      <c r="O159" s="102" t="s">
        <v>1043</v>
      </c>
      <c r="P159" s="102" t="str">
        <f t="shared" ref="P159:Q159" si="388">D159</f>
        <v>PH_G4_C11_P3.7.1</v>
      </c>
      <c r="Q159" s="102" t="str">
        <f t="shared" si="388"/>
        <v>Ch 11 Practice 3.7.1: Express a decimal with 3 decimal places as a fraction or mixed number in its simplest form</v>
      </c>
      <c r="R159" s="83" t="s">
        <v>1812</v>
      </c>
      <c r="S159" s="102" t="s">
        <v>1041</v>
      </c>
      <c r="T159" s="102" t="s">
        <v>1042</v>
      </c>
      <c r="U159" s="102" t="s">
        <v>38</v>
      </c>
      <c r="V159" s="61" t="s">
        <v>7697</v>
      </c>
      <c r="W159" s="291">
        <v>9789814969437</v>
      </c>
      <c r="X159" s="278">
        <v>38</v>
      </c>
      <c r="Y159" s="61" t="s">
        <v>1814</v>
      </c>
      <c r="Z159" s="61" t="s">
        <v>7698</v>
      </c>
      <c r="AA159" s="61" t="s">
        <v>7863</v>
      </c>
      <c r="AB159" s="61" t="str">
        <f t="shared" si="1"/>
        <v>4.159 Express a decimal with 3 decimal places as a fraction or mixed number in its simplest form M5NS-IIa-102.2</v>
      </c>
      <c r="AC159" s="61" t="str">
        <f t="shared" ref="AC159:AD159" si="389">Y159</f>
        <v>1. Numbers and Number Sense</v>
      </c>
      <c r="AD159" s="61" t="str">
        <f t="shared" si="389"/>
        <v>G4.1.05 Decimals</v>
      </c>
      <c r="AE159" s="61" t="str">
        <f t="shared" si="3"/>
        <v>M5NS-IIa-102.2</v>
      </c>
      <c r="AF159" s="61" t="str">
        <f t="shared" ref="AF159:AG159" si="390">M159</f>
        <v>M5NS-IIa-102.2: Reads and writes decimal numbers through ten thousandths.</v>
      </c>
      <c r="AG159" s="61" t="str">
        <f t="shared" si="390"/>
        <v>5.030 Reads and writes decimal numbers through ten thousandths M5NS-IIa-102.2</v>
      </c>
      <c r="AH159" s="175">
        <v>11</v>
      </c>
      <c r="AI159" s="175"/>
      <c r="AJ159" s="175"/>
      <c r="AK159" s="61"/>
      <c r="AL159" s="61"/>
      <c r="AM159" s="61"/>
      <c r="AN159" s="61"/>
      <c r="AO159" s="41"/>
      <c r="AP159" s="102" t="s">
        <v>1818</v>
      </c>
      <c r="AQ159" s="102" t="str">
        <f t="shared" si="236"/>
        <v>Completed</v>
      </c>
      <c r="AR159" s="41"/>
    </row>
    <row r="160" spans="1:44" ht="15.75" customHeight="1" x14ac:dyDescent="0.2">
      <c r="A160" s="487"/>
      <c r="B160" s="487"/>
      <c r="C160" s="61" t="s">
        <v>7897</v>
      </c>
      <c r="D160" s="189" t="s">
        <v>7898</v>
      </c>
      <c r="E160" s="189" t="s">
        <v>7899</v>
      </c>
      <c r="F160" s="190" t="s">
        <v>7900</v>
      </c>
      <c r="G160" s="100">
        <v>11</v>
      </c>
      <c r="H160" s="100" t="s">
        <v>4580</v>
      </c>
      <c r="I160" s="101"/>
      <c r="J160" s="61" t="s">
        <v>7901</v>
      </c>
      <c r="K160" s="61" t="s">
        <v>7902</v>
      </c>
      <c r="L160" s="61" t="s">
        <v>7774</v>
      </c>
      <c r="M160" s="61" t="s">
        <v>7775</v>
      </c>
      <c r="N160" s="280" t="s">
        <v>7903</v>
      </c>
      <c r="O160" s="102" t="s">
        <v>1043</v>
      </c>
      <c r="P160" s="102" t="str">
        <f t="shared" ref="P160:Q160" si="391">D160</f>
        <v>PH_G4_C11_P3.8.1</v>
      </c>
      <c r="Q160" s="102" t="str">
        <f t="shared" si="391"/>
        <v>Ch 11 Practice 3.8.1: Compare and order decimals up to 3 decimal places</v>
      </c>
      <c r="R160" s="83" t="s">
        <v>1812</v>
      </c>
      <c r="S160" s="102" t="s">
        <v>1041</v>
      </c>
      <c r="T160" s="102" t="s">
        <v>1042</v>
      </c>
      <c r="U160" s="102" t="s">
        <v>38</v>
      </c>
      <c r="V160" s="61" t="s">
        <v>7697</v>
      </c>
      <c r="W160" s="291">
        <v>9789814969437</v>
      </c>
      <c r="X160" s="278">
        <v>41</v>
      </c>
      <c r="Y160" s="61" t="s">
        <v>1814</v>
      </c>
      <c r="Z160" s="61" t="s">
        <v>7698</v>
      </c>
      <c r="AA160" s="61" t="s">
        <v>7863</v>
      </c>
      <c r="AB160" s="61" t="str">
        <f t="shared" si="1"/>
        <v>4.160 Compare and order decimals up to 3 decimal places M5NS-IIb-104.2</v>
      </c>
      <c r="AC160" s="61" t="str">
        <f t="shared" ref="AC160:AD160" si="392">Y160</f>
        <v>1. Numbers and Number Sense</v>
      </c>
      <c r="AD160" s="61" t="str">
        <f t="shared" si="392"/>
        <v>G4.1.05 Decimals</v>
      </c>
      <c r="AE160" s="61" t="str">
        <f t="shared" si="3"/>
        <v>M5NS-IIb-104.2</v>
      </c>
      <c r="AF160" s="61" t="str">
        <f t="shared" ref="AF160:AG160" si="393">M160</f>
        <v>M4NS-IIj-104.1: Compares and arranges decimal numbers.</v>
      </c>
      <c r="AG160" s="61" t="str">
        <f t="shared" si="393"/>
        <v>5.032 Compares and arranges decimal numbers M5NS-IIb-104.2</v>
      </c>
      <c r="AH160" s="175">
        <v>11</v>
      </c>
      <c r="AI160" s="175"/>
      <c r="AJ160" s="175"/>
      <c r="AK160" s="61"/>
      <c r="AL160" s="61"/>
      <c r="AM160" s="61"/>
      <c r="AN160" s="61"/>
      <c r="AO160" s="41"/>
      <c r="AP160" s="102" t="s">
        <v>1818</v>
      </c>
      <c r="AQ160" s="102" t="str">
        <f t="shared" si="236"/>
        <v>Completed</v>
      </c>
      <c r="AR160" s="41"/>
    </row>
    <row r="161" spans="1:44" ht="15.75" customHeight="1" x14ac:dyDescent="0.2">
      <c r="A161" s="487"/>
      <c r="B161" s="471"/>
      <c r="C161" s="61" t="s">
        <v>7904</v>
      </c>
      <c r="D161" s="177" t="s">
        <v>7905</v>
      </c>
      <c r="E161" s="177" t="s">
        <v>7906</v>
      </c>
      <c r="F161" s="178" t="s">
        <v>7907</v>
      </c>
      <c r="G161" s="100">
        <v>12</v>
      </c>
      <c r="H161" s="100"/>
      <c r="I161" s="101"/>
      <c r="J161" s="61" t="s">
        <v>7908</v>
      </c>
      <c r="K161" s="61" t="s">
        <v>7902</v>
      </c>
      <c r="L161" s="61" t="s">
        <v>7774</v>
      </c>
      <c r="M161" s="61" t="s">
        <v>7775</v>
      </c>
      <c r="N161" s="280" t="s">
        <v>7903</v>
      </c>
      <c r="O161" s="102" t="s">
        <v>1043</v>
      </c>
      <c r="P161" s="102" t="str">
        <f t="shared" ref="P161:Q161" si="394">D161</f>
        <v>PH_G4_C11_P3.9.1</v>
      </c>
      <c r="Q161" s="102" t="str">
        <f t="shared" si="394"/>
        <v>Ch 11 Practice 3.9.1: Compare and order whole numbers, decimals and fractions</v>
      </c>
      <c r="R161" s="83" t="s">
        <v>1812</v>
      </c>
      <c r="S161" s="102" t="s">
        <v>1041</v>
      </c>
      <c r="T161" s="102" t="s">
        <v>1042</v>
      </c>
      <c r="U161" s="102" t="s">
        <v>38</v>
      </c>
      <c r="V161" s="61" t="s">
        <v>7697</v>
      </c>
      <c r="W161" s="291">
        <v>9789814969437</v>
      </c>
      <c r="X161" s="278">
        <v>41</v>
      </c>
      <c r="Y161" s="61" t="s">
        <v>1814</v>
      </c>
      <c r="Z161" s="61" t="s">
        <v>7698</v>
      </c>
      <c r="AA161" s="61" t="s">
        <v>7863</v>
      </c>
      <c r="AB161" s="61" t="str">
        <f t="shared" si="1"/>
        <v>4.161 Compare and order whole numbers, decimals and fractions M5NS-IIb-104.2</v>
      </c>
      <c r="AC161" s="61" t="str">
        <f t="shared" ref="AC161:AD161" si="395">Y161</f>
        <v>1. Numbers and Number Sense</v>
      </c>
      <c r="AD161" s="61" t="str">
        <f t="shared" si="395"/>
        <v>G4.1.05 Decimals</v>
      </c>
      <c r="AE161" s="61" t="str">
        <f t="shared" si="3"/>
        <v>M5NS-IIb-104.2</v>
      </c>
      <c r="AF161" s="61" t="str">
        <f t="shared" ref="AF161:AG161" si="396">M161</f>
        <v>M4NS-IIj-104.1: Compares and arranges decimal numbers.</v>
      </c>
      <c r="AG161" s="61" t="str">
        <f t="shared" si="396"/>
        <v>5.032 Compares and arranges decimal numbers M5NS-IIb-104.2</v>
      </c>
      <c r="AH161" s="175">
        <v>11</v>
      </c>
      <c r="AI161" s="175"/>
      <c r="AJ161" s="175"/>
      <c r="AK161" s="61"/>
      <c r="AL161" s="61"/>
      <c r="AM161" s="61"/>
      <c r="AN161" s="61"/>
      <c r="AO161" s="41"/>
      <c r="AP161" s="102" t="s">
        <v>1818</v>
      </c>
      <c r="AQ161" s="102" t="str">
        <f t="shared" si="236"/>
        <v>Completed</v>
      </c>
      <c r="AR161" s="41"/>
    </row>
    <row r="162" spans="1:44" ht="15.75" customHeight="1" x14ac:dyDescent="0.2">
      <c r="A162" s="487"/>
      <c r="B162" s="502" t="s">
        <v>7909</v>
      </c>
      <c r="C162" s="61" t="s">
        <v>7910</v>
      </c>
      <c r="D162" s="61" t="s">
        <v>7911</v>
      </c>
      <c r="E162" s="61" t="s">
        <v>7912</v>
      </c>
      <c r="F162" s="176" t="s">
        <v>7913</v>
      </c>
      <c r="G162" s="100">
        <v>13</v>
      </c>
      <c r="H162" s="100"/>
      <c r="I162" s="101" t="s">
        <v>4876</v>
      </c>
      <c r="J162" s="61" t="s">
        <v>7914</v>
      </c>
      <c r="K162" s="61" t="s">
        <v>7915</v>
      </c>
      <c r="L162" s="61" t="s">
        <v>7916</v>
      </c>
      <c r="M162" s="61" t="s">
        <v>7917</v>
      </c>
      <c r="N162" s="280" t="s">
        <v>7918</v>
      </c>
      <c r="O162" s="102" t="s">
        <v>1043</v>
      </c>
      <c r="P162" s="102" t="s">
        <v>7919</v>
      </c>
      <c r="Q162" s="102" t="str">
        <f t="shared" ref="Q162:Q206" si="397">E162</f>
        <v>Ch 11 Practice 4.1.1: Round a decimal to the nearest whole number</v>
      </c>
      <c r="R162" s="83" t="s">
        <v>1812</v>
      </c>
      <c r="S162" s="102" t="s">
        <v>1041</v>
      </c>
      <c r="T162" s="102" t="s">
        <v>1042</v>
      </c>
      <c r="U162" s="102" t="s">
        <v>38</v>
      </c>
      <c r="V162" s="61" t="s">
        <v>7697</v>
      </c>
      <c r="W162" s="291">
        <v>9789814969437</v>
      </c>
      <c r="X162" s="278">
        <v>43</v>
      </c>
      <c r="Y162" s="61" t="s">
        <v>1814</v>
      </c>
      <c r="Z162" s="61" t="s">
        <v>7698</v>
      </c>
      <c r="AA162" s="61" t="s">
        <v>7920</v>
      </c>
      <c r="AB162" s="61" t="str">
        <f t="shared" si="1"/>
        <v>4.162 Round a decimal to the nearest whole number M4NS-IIj-103.1</v>
      </c>
      <c r="AC162" s="61" t="str">
        <f t="shared" ref="AC162:AD162" si="398">Y162</f>
        <v>1. Numbers and Number Sense</v>
      </c>
      <c r="AD162" s="61" t="str">
        <f t="shared" si="398"/>
        <v>G4.1.05 Decimals</v>
      </c>
      <c r="AE162" s="61" t="str">
        <f t="shared" si="3"/>
        <v>M4NS-IIj-103.1</v>
      </c>
      <c r="AF162" s="61" t="str">
        <f t="shared" ref="AF162:AG162" si="399">M162</f>
        <v>M4NS-IIj-103.1: Rounds decimal numbers to the nearest whole number and tenth.</v>
      </c>
      <c r="AG162" s="61" t="str">
        <f t="shared" si="399"/>
        <v>4.043 Rounds decimal numbers to the nearest whole number and tenth M4NS-IIj-103.1</v>
      </c>
      <c r="AH162" s="175">
        <v>11</v>
      </c>
      <c r="AI162" s="175"/>
      <c r="AJ162" s="175"/>
      <c r="AK162" s="61"/>
      <c r="AL162" s="61"/>
      <c r="AM162" s="61"/>
      <c r="AN162" s="61"/>
      <c r="AO162" s="41"/>
      <c r="AP162" s="102" t="s">
        <v>1818</v>
      </c>
      <c r="AQ162" s="102" t="str">
        <f t="shared" si="236"/>
        <v>Completed</v>
      </c>
      <c r="AR162" s="41"/>
    </row>
    <row r="163" spans="1:44" ht="15.75" customHeight="1" x14ac:dyDescent="0.2">
      <c r="A163" s="471"/>
      <c r="B163" s="471"/>
      <c r="C163" s="61" t="s">
        <v>7921</v>
      </c>
      <c r="D163" s="61" t="s">
        <v>7922</v>
      </c>
      <c r="E163" s="61" t="s">
        <v>7923</v>
      </c>
      <c r="F163" s="176" t="s">
        <v>7924</v>
      </c>
      <c r="G163" s="100">
        <v>13</v>
      </c>
      <c r="H163" s="100"/>
      <c r="I163" s="101"/>
      <c r="J163" s="61" t="s">
        <v>7925</v>
      </c>
      <c r="K163" s="61" t="s">
        <v>7915</v>
      </c>
      <c r="L163" s="61" t="s">
        <v>7916</v>
      </c>
      <c r="M163" s="61" t="s">
        <v>7917</v>
      </c>
      <c r="N163" s="280" t="s">
        <v>7918</v>
      </c>
      <c r="O163" s="102" t="s">
        <v>1043</v>
      </c>
      <c r="P163" s="102" t="s">
        <v>7926</v>
      </c>
      <c r="Q163" s="102" t="str">
        <f t="shared" si="397"/>
        <v>Ch 11 Practice 4.2.1: Round a decimal to 1 decimal place</v>
      </c>
      <c r="R163" s="83" t="s">
        <v>1812</v>
      </c>
      <c r="S163" s="102" t="s">
        <v>1041</v>
      </c>
      <c r="T163" s="102" t="s">
        <v>1042</v>
      </c>
      <c r="U163" s="102" t="s">
        <v>38</v>
      </c>
      <c r="V163" s="61" t="s">
        <v>7697</v>
      </c>
      <c r="W163" s="291">
        <v>9789814969437</v>
      </c>
      <c r="X163" s="278">
        <v>44</v>
      </c>
      <c r="Y163" s="61" t="s">
        <v>1814</v>
      </c>
      <c r="Z163" s="61" t="s">
        <v>7698</v>
      </c>
      <c r="AA163" s="61" t="s">
        <v>7920</v>
      </c>
      <c r="AB163" s="61" t="str">
        <f t="shared" si="1"/>
        <v>4.163 Round a decimal to 1 decimal place M4NS-IIj-103.1</v>
      </c>
      <c r="AC163" s="61" t="str">
        <f t="shared" ref="AC163:AD163" si="400">Y163</f>
        <v>1. Numbers and Number Sense</v>
      </c>
      <c r="AD163" s="61" t="str">
        <f t="shared" si="400"/>
        <v>G4.1.05 Decimals</v>
      </c>
      <c r="AE163" s="61" t="str">
        <f t="shared" si="3"/>
        <v>M4NS-IIj-103.1</v>
      </c>
      <c r="AF163" s="61" t="str">
        <f t="shared" ref="AF163:AG163" si="401">M163</f>
        <v>M4NS-IIj-103.1: Rounds decimal numbers to the nearest whole number and tenth.</v>
      </c>
      <c r="AG163" s="61" t="str">
        <f t="shared" si="401"/>
        <v>4.043 Rounds decimal numbers to the nearest whole number and tenth M4NS-IIj-103.1</v>
      </c>
      <c r="AH163" s="175">
        <v>11</v>
      </c>
      <c r="AI163" s="175"/>
      <c r="AJ163" s="175"/>
      <c r="AK163" s="61"/>
      <c r="AL163" s="61"/>
      <c r="AM163" s="61"/>
      <c r="AN163" s="61"/>
      <c r="AO163" s="41"/>
      <c r="AP163" s="102" t="s">
        <v>1818</v>
      </c>
      <c r="AQ163" s="102" t="str">
        <f t="shared" si="236"/>
        <v>Completed</v>
      </c>
      <c r="AR163" s="41"/>
    </row>
    <row r="164" spans="1:44" ht="15.75" customHeight="1" x14ac:dyDescent="0.2">
      <c r="A164" s="502" t="s">
        <v>7927</v>
      </c>
      <c r="B164" s="502" t="s">
        <v>1219</v>
      </c>
      <c r="C164" s="502" t="s">
        <v>1220</v>
      </c>
      <c r="D164" s="65" t="s">
        <v>1221</v>
      </c>
      <c r="E164" s="65" t="s">
        <v>7928</v>
      </c>
      <c r="F164" s="193" t="s">
        <v>7929</v>
      </c>
      <c r="G164" s="100">
        <v>1</v>
      </c>
      <c r="H164" s="100" t="s">
        <v>4562</v>
      </c>
      <c r="I164" s="101"/>
      <c r="J164" s="61" t="s">
        <v>7930</v>
      </c>
      <c r="K164" s="61" t="s">
        <v>7931</v>
      </c>
      <c r="L164" s="61" t="s">
        <v>7932</v>
      </c>
      <c r="M164" s="61" t="s">
        <v>7933</v>
      </c>
      <c r="N164" s="188" t="s">
        <v>7934</v>
      </c>
      <c r="O164" s="102" t="s">
        <v>1043</v>
      </c>
      <c r="P164" s="102" t="s">
        <v>7935</v>
      </c>
      <c r="Q164" s="102" t="str">
        <f t="shared" si="397"/>
        <v>Ch 12 Practice 1.1.1: Add tenths without regrouping</v>
      </c>
      <c r="R164" s="83" t="s">
        <v>1812</v>
      </c>
      <c r="S164" s="102" t="s">
        <v>1041</v>
      </c>
      <c r="T164" s="102" t="s">
        <v>1042</v>
      </c>
      <c r="U164" s="102" t="s">
        <v>38</v>
      </c>
      <c r="V164" s="61" t="s">
        <v>7936</v>
      </c>
      <c r="W164" s="291">
        <v>9789814969437</v>
      </c>
      <c r="X164" s="102">
        <v>47</v>
      </c>
      <c r="Y164" s="61" t="s">
        <v>1814</v>
      </c>
      <c r="Z164" s="61" t="s">
        <v>7698</v>
      </c>
      <c r="AA164" s="61" t="s">
        <v>7937</v>
      </c>
      <c r="AB164" s="61" t="str">
        <f t="shared" si="1"/>
        <v>4.164 Add tenths without regrouping M5NS-IIb-105/M5NS-IIb-106.1</v>
      </c>
      <c r="AC164" s="61" t="str">
        <f t="shared" ref="AC164:AD164" si="402">Y164</f>
        <v>1. Numbers and Number Sense</v>
      </c>
      <c r="AD164" s="61" t="str">
        <f t="shared" si="402"/>
        <v>G4.1.05 Decimals</v>
      </c>
      <c r="AE164" s="61" t="str">
        <f t="shared" si="3"/>
        <v>M5NS-IIb-105/M5NS-IIb-106.1</v>
      </c>
      <c r="AF164" s="61" t="str">
        <f t="shared" ref="AF164:AG164" si="403">M164</f>
        <v>M5NS-IIb-105: Visualizes addition and subtraction of decimals.
M5NS-IIb-106.1: Adds and subtracts decimal numbers through thousandths without and with regrouping.</v>
      </c>
      <c r="AG164" s="61" t="str">
        <f t="shared" si="403"/>
        <v>5.033 Visualizes addition and subtraction of decimals M5NS-IIb-105
5.034 Adds and subtracts decimal numbers through thousandths M5NS-IIb-106.1</v>
      </c>
      <c r="AH164" s="175">
        <v>12</v>
      </c>
      <c r="AI164" s="175"/>
      <c r="AJ164" s="175"/>
      <c r="AK164" s="61"/>
      <c r="AL164" s="61"/>
      <c r="AM164" s="61"/>
      <c r="AN164" s="61"/>
      <c r="AO164" s="41"/>
      <c r="AP164" s="102" t="s">
        <v>1818</v>
      </c>
      <c r="AQ164" s="102" t="str">
        <f t="shared" si="236"/>
        <v>Completed</v>
      </c>
      <c r="AR164" s="41"/>
    </row>
    <row r="165" spans="1:44" ht="15.75" customHeight="1" x14ac:dyDescent="0.2">
      <c r="A165" s="487"/>
      <c r="B165" s="487"/>
      <c r="C165" s="471"/>
      <c r="D165" s="65" t="s">
        <v>7938</v>
      </c>
      <c r="E165" s="65" t="s">
        <v>7939</v>
      </c>
      <c r="F165" s="193" t="s">
        <v>7940</v>
      </c>
      <c r="G165" s="100">
        <v>1</v>
      </c>
      <c r="H165" s="100"/>
      <c r="I165" s="101"/>
      <c r="J165" s="61" t="s">
        <v>7941</v>
      </c>
      <c r="K165" s="61" t="s">
        <v>7931</v>
      </c>
      <c r="L165" s="61" t="s">
        <v>7932</v>
      </c>
      <c r="M165" s="61" t="s">
        <v>7933</v>
      </c>
      <c r="N165" s="188" t="s">
        <v>7934</v>
      </c>
      <c r="O165" s="102" t="s">
        <v>1043</v>
      </c>
      <c r="P165" s="102" t="s">
        <v>7942</v>
      </c>
      <c r="Q165" s="102" t="str">
        <f t="shared" si="397"/>
        <v>Ch 12 Practice 1.1.2: Add hundredths without regrouping</v>
      </c>
      <c r="R165" s="83" t="s">
        <v>1812</v>
      </c>
      <c r="S165" s="102" t="s">
        <v>1041</v>
      </c>
      <c r="T165" s="102" t="s">
        <v>1042</v>
      </c>
      <c r="U165" s="102" t="s">
        <v>38</v>
      </c>
      <c r="V165" s="61" t="s">
        <v>7936</v>
      </c>
      <c r="W165" s="291">
        <v>9789814969437</v>
      </c>
      <c r="X165" s="102">
        <v>47</v>
      </c>
      <c r="Y165" s="61" t="s">
        <v>1814</v>
      </c>
      <c r="Z165" s="61" t="s">
        <v>7698</v>
      </c>
      <c r="AA165" s="61" t="s">
        <v>7937</v>
      </c>
      <c r="AB165" s="61" t="str">
        <f t="shared" si="1"/>
        <v>4.165 Add hundredths without regrouping M5NS-IIb-105/M5NS-IIb-106.1</v>
      </c>
      <c r="AC165" s="61" t="str">
        <f t="shared" ref="AC165:AD165" si="404">Y165</f>
        <v>1. Numbers and Number Sense</v>
      </c>
      <c r="AD165" s="61" t="str">
        <f t="shared" si="404"/>
        <v>G4.1.05 Decimals</v>
      </c>
      <c r="AE165" s="61" t="str">
        <f t="shared" si="3"/>
        <v>M5NS-IIb-105/M5NS-IIb-106.1</v>
      </c>
      <c r="AF165" s="61" t="str">
        <f t="shared" ref="AF165:AG165" si="405">M165</f>
        <v>M5NS-IIb-105: Visualizes addition and subtraction of decimals.
M5NS-IIb-106.1: Adds and subtracts decimal numbers through thousandths without and with regrouping.</v>
      </c>
      <c r="AG165" s="61" t="str">
        <f t="shared" si="405"/>
        <v>5.033 Visualizes addition and subtraction of decimals M5NS-IIb-105
5.034 Adds and subtracts decimal numbers through thousandths M5NS-IIb-106.1</v>
      </c>
      <c r="AH165" s="175">
        <v>12</v>
      </c>
      <c r="AI165" s="175"/>
      <c r="AJ165" s="175"/>
      <c r="AK165" s="61"/>
      <c r="AL165" s="61"/>
      <c r="AM165" s="61"/>
      <c r="AN165" s="61"/>
      <c r="AO165" s="41"/>
      <c r="AP165" s="102" t="s">
        <v>1818</v>
      </c>
      <c r="AQ165" s="102" t="str">
        <f t="shared" si="236"/>
        <v>Completed</v>
      </c>
      <c r="AR165" s="41"/>
    </row>
    <row r="166" spans="1:44" ht="15.75" customHeight="1" x14ac:dyDescent="0.2">
      <c r="A166" s="487"/>
      <c r="B166" s="487"/>
      <c r="C166" s="502" t="s">
        <v>1227</v>
      </c>
      <c r="D166" s="65" t="s">
        <v>1228</v>
      </c>
      <c r="E166" s="65" t="s">
        <v>7943</v>
      </c>
      <c r="F166" s="193" t="s">
        <v>7944</v>
      </c>
      <c r="G166" s="100">
        <v>1</v>
      </c>
      <c r="H166" s="100" t="s">
        <v>4626</v>
      </c>
      <c r="I166" s="101"/>
      <c r="J166" s="61" t="s">
        <v>7945</v>
      </c>
      <c r="K166" s="61" t="s">
        <v>7931</v>
      </c>
      <c r="L166" s="61" t="s">
        <v>7932</v>
      </c>
      <c r="M166" s="61" t="s">
        <v>7933</v>
      </c>
      <c r="N166" s="188" t="s">
        <v>7934</v>
      </c>
      <c r="O166" s="102" t="s">
        <v>1043</v>
      </c>
      <c r="P166" s="102" t="s">
        <v>7946</v>
      </c>
      <c r="Q166" s="102" t="str">
        <f t="shared" si="397"/>
        <v>Ch 12 Practice 1.2.1: Add tenths with regrouping</v>
      </c>
      <c r="R166" s="83" t="s">
        <v>1812</v>
      </c>
      <c r="S166" s="102" t="s">
        <v>1041</v>
      </c>
      <c r="T166" s="102" t="s">
        <v>1042</v>
      </c>
      <c r="U166" s="102" t="s">
        <v>38</v>
      </c>
      <c r="V166" s="61" t="s">
        <v>7936</v>
      </c>
      <c r="W166" s="291">
        <v>9789814969437</v>
      </c>
      <c r="X166" s="102">
        <v>47</v>
      </c>
      <c r="Y166" s="61" t="s">
        <v>1814</v>
      </c>
      <c r="Z166" s="61" t="s">
        <v>7698</v>
      </c>
      <c r="AA166" s="61" t="s">
        <v>7937</v>
      </c>
      <c r="AB166" s="61" t="str">
        <f t="shared" si="1"/>
        <v>4.166 Add tenths with regrouping M5NS-IIb-105/M5NS-IIb-106.1</v>
      </c>
      <c r="AC166" s="61" t="str">
        <f t="shared" ref="AC166:AD166" si="406">Y166</f>
        <v>1. Numbers and Number Sense</v>
      </c>
      <c r="AD166" s="61" t="str">
        <f t="shared" si="406"/>
        <v>G4.1.05 Decimals</v>
      </c>
      <c r="AE166" s="61" t="str">
        <f t="shared" si="3"/>
        <v>M5NS-IIb-105/M5NS-IIb-106.1</v>
      </c>
      <c r="AF166" s="61" t="str">
        <f t="shared" ref="AF166:AG166" si="407">M166</f>
        <v>M5NS-IIb-105: Visualizes addition and subtraction of decimals.
M5NS-IIb-106.1: Adds and subtracts decimal numbers through thousandths without and with regrouping.</v>
      </c>
      <c r="AG166" s="61" t="str">
        <f t="shared" si="407"/>
        <v>5.033 Visualizes addition and subtraction of decimals M5NS-IIb-105
5.034 Adds and subtracts decimal numbers through thousandths M5NS-IIb-106.1</v>
      </c>
      <c r="AH166" s="175">
        <v>12</v>
      </c>
      <c r="AI166" s="175"/>
      <c r="AJ166" s="175"/>
      <c r="AK166" s="61"/>
      <c r="AL166" s="61"/>
      <c r="AM166" s="61"/>
      <c r="AN166" s="61"/>
      <c r="AO166" s="41"/>
      <c r="AP166" s="102" t="s">
        <v>1818</v>
      </c>
      <c r="AQ166" s="102" t="str">
        <f t="shared" si="236"/>
        <v>Completed</v>
      </c>
      <c r="AR166" s="41"/>
    </row>
    <row r="167" spans="1:44" ht="15.75" customHeight="1" x14ac:dyDescent="0.2">
      <c r="A167" s="487"/>
      <c r="B167" s="487"/>
      <c r="C167" s="471"/>
      <c r="D167" s="65" t="s">
        <v>7947</v>
      </c>
      <c r="E167" s="65" t="s">
        <v>7948</v>
      </c>
      <c r="F167" s="193" t="s">
        <v>7949</v>
      </c>
      <c r="G167" s="100">
        <v>1</v>
      </c>
      <c r="H167" s="100"/>
      <c r="I167" s="101"/>
      <c r="J167" s="61" t="s">
        <v>7950</v>
      </c>
      <c r="K167" s="61" t="s">
        <v>7931</v>
      </c>
      <c r="L167" s="61" t="s">
        <v>7932</v>
      </c>
      <c r="M167" s="61" t="s">
        <v>7933</v>
      </c>
      <c r="N167" s="188" t="s">
        <v>7934</v>
      </c>
      <c r="O167" s="102" t="s">
        <v>1043</v>
      </c>
      <c r="P167" s="102" t="s">
        <v>7951</v>
      </c>
      <c r="Q167" s="102" t="str">
        <f t="shared" si="397"/>
        <v>Ch 12 Practice 1.2.2: Add hundredths with regrouping</v>
      </c>
      <c r="R167" s="83" t="s">
        <v>1812</v>
      </c>
      <c r="S167" s="102" t="s">
        <v>1041</v>
      </c>
      <c r="T167" s="102" t="s">
        <v>1042</v>
      </c>
      <c r="U167" s="102" t="s">
        <v>38</v>
      </c>
      <c r="V167" s="61" t="s">
        <v>7936</v>
      </c>
      <c r="W167" s="291">
        <v>9789814969437</v>
      </c>
      <c r="X167" s="102">
        <v>47</v>
      </c>
      <c r="Y167" s="61" t="s">
        <v>1814</v>
      </c>
      <c r="Z167" s="61" t="s">
        <v>7698</v>
      </c>
      <c r="AA167" s="61" t="s">
        <v>7937</v>
      </c>
      <c r="AB167" s="61" t="str">
        <f t="shared" si="1"/>
        <v>4.167 Add hundredths with regrouping M5NS-IIb-105/M5NS-IIb-106.1</v>
      </c>
      <c r="AC167" s="61" t="str">
        <f t="shared" ref="AC167:AD167" si="408">Y167</f>
        <v>1. Numbers and Number Sense</v>
      </c>
      <c r="AD167" s="61" t="str">
        <f t="shared" si="408"/>
        <v>G4.1.05 Decimals</v>
      </c>
      <c r="AE167" s="61" t="str">
        <f t="shared" si="3"/>
        <v>M5NS-IIb-105/M5NS-IIb-106.1</v>
      </c>
      <c r="AF167" s="61" t="str">
        <f t="shared" ref="AF167:AG167" si="409">M167</f>
        <v>M5NS-IIb-105: Visualizes addition and subtraction of decimals.
M5NS-IIb-106.1: Adds and subtracts decimal numbers through thousandths without and with regrouping.</v>
      </c>
      <c r="AG167" s="61" t="str">
        <f t="shared" si="409"/>
        <v>5.033 Visualizes addition and subtraction of decimals M5NS-IIb-105
5.034 Adds and subtracts decimal numbers through thousandths M5NS-IIb-106.1</v>
      </c>
      <c r="AH167" s="175">
        <v>12</v>
      </c>
      <c r="AI167" s="175"/>
      <c r="AJ167" s="175"/>
      <c r="AK167" s="61"/>
      <c r="AL167" s="61"/>
      <c r="AM167" s="61"/>
      <c r="AN167" s="61"/>
      <c r="AO167" s="41"/>
      <c r="AP167" s="102" t="s">
        <v>1818</v>
      </c>
      <c r="AQ167" s="102" t="str">
        <f t="shared" si="236"/>
        <v>Completed</v>
      </c>
      <c r="AR167" s="41"/>
    </row>
    <row r="168" spans="1:44" ht="15.75" customHeight="1" x14ac:dyDescent="0.2">
      <c r="A168" s="487"/>
      <c r="B168" s="487"/>
      <c r="C168" s="502" t="s">
        <v>1232</v>
      </c>
      <c r="D168" s="65" t="s">
        <v>1233</v>
      </c>
      <c r="E168" s="65" t="s">
        <v>7952</v>
      </c>
      <c r="F168" s="193" t="s">
        <v>7953</v>
      </c>
      <c r="G168" s="100">
        <v>2</v>
      </c>
      <c r="H168" s="100"/>
      <c r="I168" s="101"/>
      <c r="J168" s="61" t="s">
        <v>7954</v>
      </c>
      <c r="K168" s="61" t="s">
        <v>7931</v>
      </c>
      <c r="L168" s="61" t="s">
        <v>7932</v>
      </c>
      <c r="M168" s="61" t="s">
        <v>7933</v>
      </c>
      <c r="N168" s="188" t="s">
        <v>7934</v>
      </c>
      <c r="O168" s="102" t="s">
        <v>1043</v>
      </c>
      <c r="P168" s="102" t="s">
        <v>7955</v>
      </c>
      <c r="Q168" s="102" t="str">
        <f t="shared" si="397"/>
        <v>Ch 12 Practice 1.3.1: Add decimals with 1 decimal place with regrouping using number bonds</v>
      </c>
      <c r="R168" s="83" t="s">
        <v>1812</v>
      </c>
      <c r="S168" s="102" t="s">
        <v>1041</v>
      </c>
      <c r="T168" s="102" t="s">
        <v>1042</v>
      </c>
      <c r="U168" s="102" t="s">
        <v>38</v>
      </c>
      <c r="V168" s="61" t="s">
        <v>7936</v>
      </c>
      <c r="W168" s="291">
        <v>9789814969437</v>
      </c>
      <c r="X168" s="102">
        <v>49</v>
      </c>
      <c r="Y168" s="61" t="s">
        <v>1814</v>
      </c>
      <c r="Z168" s="61" t="s">
        <v>7698</v>
      </c>
      <c r="AA168" s="61" t="s">
        <v>7937</v>
      </c>
      <c r="AB168" s="61" t="str">
        <f t="shared" si="1"/>
        <v>4.168 Add decimals with 1 decimal place with regrouping using number bonds M5NS-IIb-105/M5NS-IIb-106.1</v>
      </c>
      <c r="AC168" s="61" t="str">
        <f t="shared" ref="AC168:AD168" si="410">Y168</f>
        <v>1. Numbers and Number Sense</v>
      </c>
      <c r="AD168" s="61" t="str">
        <f t="shared" si="410"/>
        <v>G4.1.05 Decimals</v>
      </c>
      <c r="AE168" s="61" t="str">
        <f t="shared" si="3"/>
        <v>M5NS-IIb-105/M5NS-IIb-106.1</v>
      </c>
      <c r="AF168" s="61" t="str">
        <f t="shared" ref="AF168:AG168" si="411">M168</f>
        <v>M5NS-IIb-105: Visualizes addition and subtraction of decimals.
M5NS-IIb-106.1: Adds and subtracts decimal numbers through thousandths without and with regrouping.</v>
      </c>
      <c r="AG168" s="61" t="str">
        <f t="shared" si="411"/>
        <v>5.033 Visualizes addition and subtraction of decimals M5NS-IIb-105
5.034 Adds and subtracts decimal numbers through thousandths M5NS-IIb-106.1</v>
      </c>
      <c r="AH168" s="175">
        <v>12</v>
      </c>
      <c r="AI168" s="175"/>
      <c r="AJ168" s="175"/>
      <c r="AK168" s="61"/>
      <c r="AL168" s="61"/>
      <c r="AM168" s="61"/>
      <c r="AN168" s="61"/>
      <c r="AO168" s="41"/>
      <c r="AP168" s="102" t="s">
        <v>1818</v>
      </c>
      <c r="AQ168" s="102" t="str">
        <f t="shared" si="236"/>
        <v>Completed</v>
      </c>
      <c r="AR168" s="41"/>
    </row>
    <row r="169" spans="1:44" ht="15.75" customHeight="1" x14ac:dyDescent="0.2">
      <c r="A169" s="487"/>
      <c r="B169" s="487"/>
      <c r="C169" s="471"/>
      <c r="D169" s="65" t="s">
        <v>1233</v>
      </c>
      <c r="E169" s="65" t="s">
        <v>7956</v>
      </c>
      <c r="F169" s="193" t="s">
        <v>7957</v>
      </c>
      <c r="G169" s="100">
        <v>2</v>
      </c>
      <c r="H169" s="100"/>
      <c r="I169" s="101"/>
      <c r="J169" s="61" t="s">
        <v>7958</v>
      </c>
      <c r="K169" s="61" t="s">
        <v>7931</v>
      </c>
      <c r="L169" s="61" t="s">
        <v>7932</v>
      </c>
      <c r="M169" s="61" t="s">
        <v>7933</v>
      </c>
      <c r="N169" s="188" t="s">
        <v>7934</v>
      </c>
      <c r="O169" s="102" t="s">
        <v>1043</v>
      </c>
      <c r="P169" s="102" t="s">
        <v>7959</v>
      </c>
      <c r="Q169" s="102" t="str">
        <f t="shared" si="397"/>
        <v>Ch 12 Practice 1.3.2: Add decimals with 1 decimal place with regrouping using place values</v>
      </c>
      <c r="R169" s="83" t="s">
        <v>1812</v>
      </c>
      <c r="S169" s="102" t="s">
        <v>1041</v>
      </c>
      <c r="T169" s="102" t="s">
        <v>1042</v>
      </c>
      <c r="U169" s="102" t="s">
        <v>38</v>
      </c>
      <c r="V169" s="61" t="s">
        <v>7936</v>
      </c>
      <c r="W169" s="291">
        <v>9789814969437</v>
      </c>
      <c r="X169" s="102">
        <v>49</v>
      </c>
      <c r="Y169" s="61" t="s">
        <v>1814</v>
      </c>
      <c r="Z169" s="61" t="s">
        <v>7698</v>
      </c>
      <c r="AA169" s="61" t="s">
        <v>7937</v>
      </c>
      <c r="AB169" s="61" t="str">
        <f t="shared" si="1"/>
        <v>4.169 Add decimals with 1 decimal place with regrouping using place values M5NS-IIb-105/M5NS-IIb-106.1</v>
      </c>
      <c r="AC169" s="61" t="str">
        <f t="shared" ref="AC169:AD169" si="412">Y169</f>
        <v>1. Numbers and Number Sense</v>
      </c>
      <c r="AD169" s="61" t="str">
        <f t="shared" si="412"/>
        <v>G4.1.05 Decimals</v>
      </c>
      <c r="AE169" s="61" t="str">
        <f t="shared" si="3"/>
        <v>M5NS-IIb-105/M5NS-IIb-106.1</v>
      </c>
      <c r="AF169" s="61" t="str">
        <f t="shared" ref="AF169:AG169" si="413">M169</f>
        <v>M5NS-IIb-105: Visualizes addition and subtraction of decimals.
M5NS-IIb-106.1: Adds and subtracts decimal numbers through thousandths without and with regrouping.</v>
      </c>
      <c r="AG169" s="61" t="str">
        <f t="shared" si="413"/>
        <v>5.033 Visualizes addition and subtraction of decimals M5NS-IIb-105
5.034 Adds and subtracts decimal numbers through thousandths M5NS-IIb-106.1</v>
      </c>
      <c r="AH169" s="175">
        <v>12</v>
      </c>
      <c r="AI169" s="175"/>
      <c r="AJ169" s="175"/>
      <c r="AK169" s="61"/>
      <c r="AL169" s="61"/>
      <c r="AM169" s="61"/>
      <c r="AN169" s="61"/>
      <c r="AO169" s="41"/>
      <c r="AP169" s="102" t="s">
        <v>1818</v>
      </c>
      <c r="AQ169" s="102" t="str">
        <f t="shared" si="236"/>
        <v>Completed</v>
      </c>
      <c r="AR169" s="41"/>
    </row>
    <row r="170" spans="1:44" ht="15.75" customHeight="1" x14ac:dyDescent="0.2">
      <c r="A170" s="487"/>
      <c r="B170" s="487"/>
      <c r="C170" s="502" t="s">
        <v>7960</v>
      </c>
      <c r="D170" s="65" t="s">
        <v>7961</v>
      </c>
      <c r="E170" s="65" t="s">
        <v>7962</v>
      </c>
      <c r="F170" s="193" t="s">
        <v>7963</v>
      </c>
      <c r="G170" s="100">
        <v>2</v>
      </c>
      <c r="H170" s="100"/>
      <c r="I170" s="101"/>
      <c r="J170" s="61" t="s">
        <v>7964</v>
      </c>
      <c r="K170" s="61" t="s">
        <v>7931</v>
      </c>
      <c r="L170" s="61" t="s">
        <v>7932</v>
      </c>
      <c r="M170" s="61" t="s">
        <v>7933</v>
      </c>
      <c r="N170" s="188" t="s">
        <v>7934</v>
      </c>
      <c r="O170" s="102" t="s">
        <v>1043</v>
      </c>
      <c r="P170" s="102" t="s">
        <v>7965</v>
      </c>
      <c r="Q170" s="102" t="str">
        <f t="shared" si="397"/>
        <v>Ch 12 Practice 1.4.1: Add decimals with 2 decimal places with regrouping using number bonds</v>
      </c>
      <c r="R170" s="83" t="s">
        <v>1812</v>
      </c>
      <c r="S170" s="102" t="s">
        <v>1041</v>
      </c>
      <c r="T170" s="102" t="s">
        <v>1042</v>
      </c>
      <c r="U170" s="102" t="s">
        <v>38</v>
      </c>
      <c r="V170" s="61" t="s">
        <v>7936</v>
      </c>
      <c r="W170" s="291">
        <v>9789814969437</v>
      </c>
      <c r="X170" s="102">
        <v>52</v>
      </c>
      <c r="Y170" s="61" t="s">
        <v>1814</v>
      </c>
      <c r="Z170" s="61" t="s">
        <v>7698</v>
      </c>
      <c r="AA170" s="61" t="s">
        <v>7937</v>
      </c>
      <c r="AB170" s="61" t="str">
        <f t="shared" si="1"/>
        <v>4.170 Add decimals with 2 decimal places with regrouping using number bonds M5NS-IIb-105/M5NS-IIb-106.1</v>
      </c>
      <c r="AC170" s="61" t="str">
        <f t="shared" ref="AC170:AD170" si="414">Y170</f>
        <v>1. Numbers and Number Sense</v>
      </c>
      <c r="AD170" s="61" t="str">
        <f t="shared" si="414"/>
        <v>G4.1.05 Decimals</v>
      </c>
      <c r="AE170" s="61" t="str">
        <f t="shared" si="3"/>
        <v>M5NS-IIb-105/M5NS-IIb-106.1</v>
      </c>
      <c r="AF170" s="61" t="str">
        <f t="shared" ref="AF170:AG170" si="415">M170</f>
        <v>M5NS-IIb-105: Visualizes addition and subtraction of decimals.
M5NS-IIb-106.1: Adds and subtracts decimal numbers through thousandths without and with regrouping.</v>
      </c>
      <c r="AG170" s="61" t="str">
        <f t="shared" si="415"/>
        <v>5.033 Visualizes addition and subtraction of decimals M5NS-IIb-105
5.034 Adds and subtracts decimal numbers through thousandths M5NS-IIb-106.1</v>
      </c>
      <c r="AH170" s="175">
        <v>12</v>
      </c>
      <c r="AI170" s="175"/>
      <c r="AJ170" s="175"/>
      <c r="AK170" s="61"/>
      <c r="AL170" s="61"/>
      <c r="AM170" s="61"/>
      <c r="AN170" s="61"/>
      <c r="AO170" s="41"/>
      <c r="AP170" s="102" t="s">
        <v>1818</v>
      </c>
      <c r="AQ170" s="102" t="str">
        <f t="shared" si="236"/>
        <v>Completed</v>
      </c>
      <c r="AR170" s="41"/>
    </row>
    <row r="171" spans="1:44" ht="15.75" customHeight="1" x14ac:dyDescent="0.2">
      <c r="A171" s="487"/>
      <c r="B171" s="487"/>
      <c r="C171" s="471"/>
      <c r="D171" s="65" t="s">
        <v>7961</v>
      </c>
      <c r="E171" s="65" t="s">
        <v>7966</v>
      </c>
      <c r="F171" s="193" t="s">
        <v>7967</v>
      </c>
      <c r="G171" s="100">
        <v>2</v>
      </c>
      <c r="H171" s="100"/>
      <c r="I171" s="101"/>
      <c r="J171" s="61" t="s">
        <v>7968</v>
      </c>
      <c r="K171" s="61" t="s">
        <v>7931</v>
      </c>
      <c r="L171" s="61" t="s">
        <v>7932</v>
      </c>
      <c r="M171" s="61" t="s">
        <v>7933</v>
      </c>
      <c r="N171" s="188" t="s">
        <v>7934</v>
      </c>
      <c r="O171" s="102" t="s">
        <v>1043</v>
      </c>
      <c r="P171" s="102" t="s">
        <v>7969</v>
      </c>
      <c r="Q171" s="102" t="str">
        <f t="shared" si="397"/>
        <v>Ch 12 Practice 1.4.2: Add decimals with 2 decimal places with regrouping using place values</v>
      </c>
      <c r="R171" s="83" t="s">
        <v>1812</v>
      </c>
      <c r="S171" s="102" t="s">
        <v>1041</v>
      </c>
      <c r="T171" s="102" t="s">
        <v>1042</v>
      </c>
      <c r="U171" s="102" t="s">
        <v>38</v>
      </c>
      <c r="V171" s="61" t="s">
        <v>7936</v>
      </c>
      <c r="W171" s="291">
        <v>9789814969437</v>
      </c>
      <c r="X171" s="102">
        <v>52</v>
      </c>
      <c r="Y171" s="61" t="s">
        <v>1814</v>
      </c>
      <c r="Z171" s="61" t="s">
        <v>7698</v>
      </c>
      <c r="AA171" s="61" t="s">
        <v>7937</v>
      </c>
      <c r="AB171" s="61" t="str">
        <f t="shared" si="1"/>
        <v>4.171 Add decimals with 2 decimal places with regrouping using place values M5NS-IIb-105/M5NS-IIb-106.1</v>
      </c>
      <c r="AC171" s="61" t="str">
        <f t="shared" ref="AC171:AD171" si="416">Y171</f>
        <v>1. Numbers and Number Sense</v>
      </c>
      <c r="AD171" s="61" t="str">
        <f t="shared" si="416"/>
        <v>G4.1.05 Decimals</v>
      </c>
      <c r="AE171" s="61" t="str">
        <f t="shared" si="3"/>
        <v>M5NS-IIb-105/M5NS-IIb-106.1</v>
      </c>
      <c r="AF171" s="61" t="str">
        <f t="shared" ref="AF171:AG171" si="417">M171</f>
        <v>M5NS-IIb-105: Visualizes addition and subtraction of decimals.
M5NS-IIb-106.1: Adds and subtracts decimal numbers through thousandths without and with regrouping.</v>
      </c>
      <c r="AG171" s="61" t="str">
        <f t="shared" si="417"/>
        <v>5.033 Visualizes addition and subtraction of decimals M5NS-IIb-105
5.034 Adds and subtracts decimal numbers through thousandths M5NS-IIb-106.1</v>
      </c>
      <c r="AH171" s="175">
        <v>12</v>
      </c>
      <c r="AI171" s="175"/>
      <c r="AJ171" s="175"/>
      <c r="AK171" s="61"/>
      <c r="AL171" s="61"/>
      <c r="AM171" s="61"/>
      <c r="AN171" s="61"/>
      <c r="AO171" s="41"/>
      <c r="AP171" s="102" t="s">
        <v>1818</v>
      </c>
      <c r="AQ171" s="102" t="str">
        <f t="shared" si="236"/>
        <v>Completed</v>
      </c>
      <c r="AR171" s="41"/>
    </row>
    <row r="172" spans="1:44" ht="15.75" customHeight="1" x14ac:dyDescent="0.2">
      <c r="A172" s="487"/>
      <c r="B172" s="487"/>
      <c r="C172" s="61" t="s">
        <v>7970</v>
      </c>
      <c r="D172" s="61" t="s">
        <v>7971</v>
      </c>
      <c r="E172" s="61" t="s">
        <v>7972</v>
      </c>
      <c r="F172" s="176" t="s">
        <v>7973</v>
      </c>
      <c r="G172" s="100">
        <v>3</v>
      </c>
      <c r="H172" s="100"/>
      <c r="I172" s="101"/>
      <c r="J172" s="61" t="s">
        <v>7974</v>
      </c>
      <c r="K172" s="61" t="s">
        <v>7975</v>
      </c>
      <c r="L172" s="61" t="s">
        <v>7976</v>
      </c>
      <c r="M172" s="61" t="s">
        <v>7977</v>
      </c>
      <c r="N172" s="280" t="s">
        <v>7978</v>
      </c>
      <c r="O172" s="102" t="s">
        <v>1043</v>
      </c>
      <c r="P172" s="102" t="s">
        <v>7979</v>
      </c>
      <c r="Q172" s="102" t="str">
        <f t="shared" si="397"/>
        <v>Ch 12 Practice 1.5.1: Estimate and check the reasonableness of an answer in addition</v>
      </c>
      <c r="R172" s="83" t="s">
        <v>1812</v>
      </c>
      <c r="S172" s="102" t="s">
        <v>1041</v>
      </c>
      <c r="T172" s="102" t="s">
        <v>1042</v>
      </c>
      <c r="U172" s="102" t="s">
        <v>38</v>
      </c>
      <c r="V172" s="61" t="s">
        <v>7936</v>
      </c>
      <c r="W172" s="291">
        <v>9789814969437</v>
      </c>
      <c r="X172" s="102">
        <v>54</v>
      </c>
      <c r="Y172" s="61" t="s">
        <v>1814</v>
      </c>
      <c r="Z172" s="61" t="s">
        <v>7698</v>
      </c>
      <c r="AA172" s="61" t="s">
        <v>7937</v>
      </c>
      <c r="AB172" s="61" t="str">
        <f t="shared" si="1"/>
        <v>4.172 Estimate and check the reasonableness of an answer in addition M5NS-IIc-107</v>
      </c>
      <c r="AC172" s="61" t="str">
        <f t="shared" ref="AC172:AD172" si="418">Y172</f>
        <v>1. Numbers and Number Sense</v>
      </c>
      <c r="AD172" s="61" t="str">
        <f t="shared" si="418"/>
        <v>G4.1.05 Decimals</v>
      </c>
      <c r="AE172" s="61" t="str">
        <f t="shared" si="3"/>
        <v>M5NS-IIc-107</v>
      </c>
      <c r="AF172" s="61" t="str">
        <f t="shared" ref="AF172:AG172" si="419">M172</f>
        <v>M5NS-IIc-107: Estimates the sum or difference of decimal numbers with reasonable results.</v>
      </c>
      <c r="AG172" s="61" t="str">
        <f t="shared" si="419"/>
        <v>5.035 Estimates the sum or difference of decimal numbers with reasonable results M5NS-IIc-107</v>
      </c>
      <c r="AH172" s="175">
        <v>12</v>
      </c>
      <c r="AI172" s="175"/>
      <c r="AJ172" s="175"/>
      <c r="AK172" s="61"/>
      <c r="AL172" s="61"/>
      <c r="AM172" s="61"/>
      <c r="AN172" s="61"/>
      <c r="AO172" s="41"/>
      <c r="AP172" s="102" t="s">
        <v>1818</v>
      </c>
      <c r="AQ172" s="102" t="str">
        <f t="shared" si="236"/>
        <v>Completed</v>
      </c>
      <c r="AR172" s="41"/>
    </row>
    <row r="173" spans="1:44" ht="15.75" customHeight="1" x14ac:dyDescent="0.2">
      <c r="A173" s="487"/>
      <c r="B173" s="471"/>
      <c r="C173" s="61" t="s">
        <v>383</v>
      </c>
      <c r="D173" s="61" t="s">
        <v>7980</v>
      </c>
      <c r="E173" s="61" t="s">
        <v>7981</v>
      </c>
      <c r="F173" s="176" t="s">
        <v>7982</v>
      </c>
      <c r="G173" s="100">
        <v>4</v>
      </c>
      <c r="H173" s="100" t="s">
        <v>4615</v>
      </c>
      <c r="I173" s="101"/>
      <c r="J173" s="61" t="s">
        <v>7983</v>
      </c>
      <c r="K173" s="61" t="s">
        <v>7984</v>
      </c>
      <c r="L173" s="61" t="s">
        <v>7985</v>
      </c>
      <c r="M173" s="61" t="s">
        <v>7986</v>
      </c>
      <c r="N173" s="280" t="s">
        <v>7987</v>
      </c>
      <c r="O173" s="102" t="s">
        <v>1043</v>
      </c>
      <c r="P173" s="102" t="s">
        <v>7988</v>
      </c>
      <c r="Q173" s="102" t="str">
        <f t="shared" si="397"/>
        <v>Ch 12 Practice 1.6.1: Solve a 1-step word problem involving addition of decimals</v>
      </c>
      <c r="R173" s="83" t="s">
        <v>1812</v>
      </c>
      <c r="S173" s="102" t="s">
        <v>1041</v>
      </c>
      <c r="T173" s="102" t="s">
        <v>1042</v>
      </c>
      <c r="U173" s="102" t="s">
        <v>38</v>
      </c>
      <c r="V173" s="61" t="s">
        <v>7936</v>
      </c>
      <c r="W173" s="291">
        <v>9789814969437</v>
      </c>
      <c r="X173" s="102">
        <v>56</v>
      </c>
      <c r="Y173" s="61" t="s">
        <v>1814</v>
      </c>
      <c r="Z173" s="61" t="s">
        <v>7698</v>
      </c>
      <c r="AA173" s="61" t="s">
        <v>7937</v>
      </c>
      <c r="AB173" s="61" t="str">
        <f t="shared" si="1"/>
        <v>4.173 Solve a 1-step word problem involving addition of decimals M5NS-IIc-108.1</v>
      </c>
      <c r="AC173" s="61" t="str">
        <f t="shared" ref="AC173:AD173" si="420">Y173</f>
        <v>1. Numbers and Number Sense</v>
      </c>
      <c r="AD173" s="61" t="str">
        <f t="shared" si="420"/>
        <v>G4.1.05 Decimals</v>
      </c>
      <c r="AE173" s="61" t="str">
        <f t="shared" si="3"/>
        <v>M5NS-IIc-108.1</v>
      </c>
      <c r="AF173" s="61" t="str">
        <f t="shared" ref="AF173:AG173" si="421">M173</f>
        <v>M5NS-IIc-108.1: Solves routine or non-routine problems involving addition and subtraction of decimal numbers including money using appropriate problem solving strategies and tools.</v>
      </c>
      <c r="AG173" s="61" t="str">
        <f t="shared" si="421"/>
        <v>5.036 Solves routine or non-routine problems involving addition and subtraction of decimal numbers including money M5NS-IIc-108.1</v>
      </c>
      <c r="AH173" s="175">
        <v>12</v>
      </c>
      <c r="AI173" s="175"/>
      <c r="AJ173" s="175"/>
      <c r="AK173" s="61"/>
      <c r="AL173" s="61"/>
      <c r="AM173" s="61"/>
      <c r="AN173" s="61"/>
      <c r="AO173" s="41"/>
      <c r="AP173" s="102" t="s">
        <v>1818</v>
      </c>
      <c r="AQ173" s="102" t="str">
        <f t="shared" si="236"/>
        <v>Completed</v>
      </c>
      <c r="AR173" s="41"/>
    </row>
    <row r="174" spans="1:44" ht="15.75" customHeight="1" x14ac:dyDescent="0.2">
      <c r="A174" s="487"/>
      <c r="B174" s="502" t="s">
        <v>1236</v>
      </c>
      <c r="C174" s="502" t="s">
        <v>1237</v>
      </c>
      <c r="D174" s="65" t="s">
        <v>1238</v>
      </c>
      <c r="E174" s="65" t="s">
        <v>7989</v>
      </c>
      <c r="F174" s="193" t="s">
        <v>7990</v>
      </c>
      <c r="G174" s="100">
        <v>5</v>
      </c>
      <c r="H174" s="100"/>
      <c r="I174" s="101"/>
      <c r="J174" s="61" t="s">
        <v>7991</v>
      </c>
      <c r="K174" s="61" t="s">
        <v>7931</v>
      </c>
      <c r="L174" s="61" t="s">
        <v>7932</v>
      </c>
      <c r="M174" s="61" t="s">
        <v>7933</v>
      </c>
      <c r="N174" s="188" t="s">
        <v>7934</v>
      </c>
      <c r="O174" s="102" t="s">
        <v>1043</v>
      </c>
      <c r="P174" s="102" t="s">
        <v>7992</v>
      </c>
      <c r="Q174" s="102" t="str">
        <f t="shared" si="397"/>
        <v>Ch 12 Practice 2.1.1: Subtract tenths from a decimal smaller than 1</v>
      </c>
      <c r="R174" s="83" t="s">
        <v>1812</v>
      </c>
      <c r="S174" s="102" t="s">
        <v>1041</v>
      </c>
      <c r="T174" s="102" t="s">
        <v>1042</v>
      </c>
      <c r="U174" s="102" t="s">
        <v>38</v>
      </c>
      <c r="V174" s="61" t="s">
        <v>7936</v>
      </c>
      <c r="W174" s="291">
        <v>9789814969437</v>
      </c>
      <c r="X174" s="102">
        <v>59</v>
      </c>
      <c r="Y174" s="61" t="s">
        <v>1814</v>
      </c>
      <c r="Z174" s="61" t="s">
        <v>7698</v>
      </c>
      <c r="AA174" s="61" t="s">
        <v>7993</v>
      </c>
      <c r="AB174" s="61" t="str">
        <f t="shared" si="1"/>
        <v>4.174 Subtract tenths from a decimal smaller than 1 M5NS-IIb-105/M5NS-IIb-106.1</v>
      </c>
      <c r="AC174" s="61" t="str">
        <f t="shared" ref="AC174:AD174" si="422">Y174</f>
        <v>1. Numbers and Number Sense</v>
      </c>
      <c r="AD174" s="61" t="str">
        <f t="shared" si="422"/>
        <v>G4.1.05 Decimals</v>
      </c>
      <c r="AE174" s="61" t="str">
        <f t="shared" si="3"/>
        <v>M5NS-IIb-105/M5NS-IIb-106.1</v>
      </c>
      <c r="AF174" s="61" t="str">
        <f t="shared" ref="AF174:AG174" si="423">M174</f>
        <v>M5NS-IIb-105: Visualizes addition and subtraction of decimals.
M5NS-IIb-106.1: Adds and subtracts decimal numbers through thousandths without and with regrouping.</v>
      </c>
      <c r="AG174" s="61" t="str">
        <f t="shared" si="423"/>
        <v>5.033 Visualizes addition and subtraction of decimals M5NS-IIb-105
5.034 Adds and subtracts decimal numbers through thousandths M5NS-IIb-106.1</v>
      </c>
      <c r="AH174" s="175">
        <v>12</v>
      </c>
      <c r="AI174" s="175"/>
      <c r="AJ174" s="175"/>
      <c r="AK174" s="61"/>
      <c r="AL174" s="61"/>
      <c r="AM174" s="61"/>
      <c r="AN174" s="61"/>
      <c r="AO174" s="41"/>
      <c r="AP174" s="102" t="s">
        <v>1818</v>
      </c>
      <c r="AQ174" s="102" t="str">
        <f t="shared" si="236"/>
        <v>Completed</v>
      </c>
      <c r="AR174" s="41"/>
    </row>
    <row r="175" spans="1:44" ht="15.75" customHeight="1" x14ac:dyDescent="0.2">
      <c r="A175" s="487"/>
      <c r="B175" s="487"/>
      <c r="C175" s="471"/>
      <c r="D175" s="65" t="s">
        <v>1241</v>
      </c>
      <c r="E175" s="65" t="s">
        <v>7994</v>
      </c>
      <c r="F175" s="193" t="s">
        <v>7995</v>
      </c>
      <c r="G175" s="100">
        <v>5</v>
      </c>
      <c r="H175" s="100"/>
      <c r="I175" s="101"/>
      <c r="J175" s="61" t="s">
        <v>7996</v>
      </c>
      <c r="K175" s="61" t="s">
        <v>7931</v>
      </c>
      <c r="L175" s="61" t="s">
        <v>7932</v>
      </c>
      <c r="M175" s="61" t="s">
        <v>7933</v>
      </c>
      <c r="N175" s="188" t="s">
        <v>7934</v>
      </c>
      <c r="O175" s="102" t="s">
        <v>1043</v>
      </c>
      <c r="P175" s="102" t="s">
        <v>7997</v>
      </c>
      <c r="Q175" s="102" t="str">
        <f t="shared" si="397"/>
        <v>Ch 12 Practice 2.1.2: Subtract tenths from a decimal smaller than 1</v>
      </c>
      <c r="R175" s="83" t="s">
        <v>1812</v>
      </c>
      <c r="S175" s="102" t="s">
        <v>1041</v>
      </c>
      <c r="T175" s="102" t="s">
        <v>1042</v>
      </c>
      <c r="U175" s="102" t="s">
        <v>38</v>
      </c>
      <c r="V175" s="61" t="s">
        <v>7936</v>
      </c>
      <c r="W175" s="291">
        <v>9789814969437</v>
      </c>
      <c r="X175" s="102">
        <v>59</v>
      </c>
      <c r="Y175" s="61" t="s">
        <v>1814</v>
      </c>
      <c r="Z175" s="61" t="s">
        <v>7698</v>
      </c>
      <c r="AA175" s="61" t="s">
        <v>7993</v>
      </c>
      <c r="AB175" s="61" t="str">
        <f t="shared" si="1"/>
        <v>4.175 Subtract tenths from a whole number M5NS-IIb-105/M5NS-IIb-106.1</v>
      </c>
      <c r="AC175" s="61" t="str">
        <f t="shared" ref="AC175:AD175" si="424">Y175</f>
        <v>1. Numbers and Number Sense</v>
      </c>
      <c r="AD175" s="61" t="str">
        <f t="shared" si="424"/>
        <v>G4.1.05 Decimals</v>
      </c>
      <c r="AE175" s="61" t="str">
        <f t="shared" si="3"/>
        <v>M5NS-IIb-105/M5NS-IIb-106.1</v>
      </c>
      <c r="AF175" s="61" t="str">
        <f t="shared" ref="AF175:AG175" si="425">M175</f>
        <v>M5NS-IIb-105: Visualizes addition and subtraction of decimals.
M5NS-IIb-106.1: Adds and subtracts decimal numbers through thousandths without and with regrouping.</v>
      </c>
      <c r="AG175" s="61" t="str">
        <f t="shared" si="425"/>
        <v>5.033 Visualizes addition and subtraction of decimals M5NS-IIb-105
5.034 Adds and subtracts decimal numbers through thousandths M5NS-IIb-106.1</v>
      </c>
      <c r="AH175" s="175">
        <v>12</v>
      </c>
      <c r="AI175" s="175"/>
      <c r="AJ175" s="175"/>
      <c r="AK175" s="61"/>
      <c r="AL175" s="61"/>
      <c r="AM175" s="61"/>
      <c r="AN175" s="61"/>
      <c r="AO175" s="41"/>
      <c r="AP175" s="102" t="s">
        <v>1818</v>
      </c>
      <c r="AQ175" s="102" t="str">
        <f t="shared" si="236"/>
        <v>Completed</v>
      </c>
      <c r="AR175" s="41"/>
    </row>
    <row r="176" spans="1:44" ht="15.75" customHeight="1" x14ac:dyDescent="0.2">
      <c r="A176" s="487"/>
      <c r="B176" s="487"/>
      <c r="C176" s="61" t="s">
        <v>1244</v>
      </c>
      <c r="D176" s="65" t="s">
        <v>1245</v>
      </c>
      <c r="E176" s="65" t="s">
        <v>7998</v>
      </c>
      <c r="F176" s="193" t="s">
        <v>7999</v>
      </c>
      <c r="G176" s="100">
        <v>5</v>
      </c>
      <c r="H176" s="100"/>
      <c r="I176" s="101"/>
      <c r="J176" s="61" t="s">
        <v>8000</v>
      </c>
      <c r="K176" s="61" t="s">
        <v>7931</v>
      </c>
      <c r="L176" s="61" t="s">
        <v>7932</v>
      </c>
      <c r="M176" s="61" t="s">
        <v>7933</v>
      </c>
      <c r="N176" s="188" t="s">
        <v>7934</v>
      </c>
      <c r="O176" s="102" t="s">
        <v>1043</v>
      </c>
      <c r="P176" s="102" t="s">
        <v>8001</v>
      </c>
      <c r="Q176" s="102" t="str">
        <f t="shared" si="397"/>
        <v>Ch 12 Practice 2.2.1: Subtract tenths from a decimal greater than 1</v>
      </c>
      <c r="R176" s="83" t="s">
        <v>1812</v>
      </c>
      <c r="S176" s="102" t="s">
        <v>1041</v>
      </c>
      <c r="T176" s="102" t="s">
        <v>1042</v>
      </c>
      <c r="U176" s="102" t="s">
        <v>38</v>
      </c>
      <c r="V176" s="61" t="s">
        <v>7936</v>
      </c>
      <c r="W176" s="291">
        <v>9789814969437</v>
      </c>
      <c r="X176" s="102">
        <v>59</v>
      </c>
      <c r="Y176" s="61" t="s">
        <v>1814</v>
      </c>
      <c r="Z176" s="61" t="s">
        <v>7698</v>
      </c>
      <c r="AA176" s="61" t="s">
        <v>7993</v>
      </c>
      <c r="AB176" s="61" t="str">
        <f t="shared" si="1"/>
        <v>4.176 Subtract tenths from a decimal greater than 1 M5NS-IIb-105/M5NS-IIb-106.1</v>
      </c>
      <c r="AC176" s="61" t="str">
        <f t="shared" ref="AC176:AD176" si="426">Y176</f>
        <v>1. Numbers and Number Sense</v>
      </c>
      <c r="AD176" s="61" t="str">
        <f t="shared" si="426"/>
        <v>G4.1.05 Decimals</v>
      </c>
      <c r="AE176" s="61" t="str">
        <f t="shared" si="3"/>
        <v>M5NS-IIb-105/M5NS-IIb-106.1</v>
      </c>
      <c r="AF176" s="61" t="str">
        <f t="shared" ref="AF176:AG176" si="427">M176</f>
        <v>M5NS-IIb-105: Visualizes addition and subtraction of decimals.
M5NS-IIb-106.1: Adds and subtracts decimal numbers through thousandths without and with regrouping.</v>
      </c>
      <c r="AG176" s="61" t="str">
        <f t="shared" si="427"/>
        <v>5.033 Visualizes addition and subtraction of decimals M5NS-IIb-105
5.034 Adds and subtracts decimal numbers through thousandths M5NS-IIb-106.1</v>
      </c>
      <c r="AH176" s="175">
        <v>12</v>
      </c>
      <c r="AI176" s="175"/>
      <c r="AJ176" s="175"/>
      <c r="AK176" s="61"/>
      <c r="AL176" s="61"/>
      <c r="AM176" s="61"/>
      <c r="AN176" s="61"/>
      <c r="AO176" s="41"/>
      <c r="AP176" s="102" t="s">
        <v>1818</v>
      </c>
      <c r="AQ176" s="102" t="str">
        <f t="shared" si="236"/>
        <v>Completed</v>
      </c>
      <c r="AR176" s="41"/>
    </row>
    <row r="177" spans="1:44" ht="15.75" customHeight="1" x14ac:dyDescent="0.2">
      <c r="A177" s="487"/>
      <c r="B177" s="487"/>
      <c r="C177" s="502" t="s">
        <v>1248</v>
      </c>
      <c r="D177" s="65" t="s">
        <v>8002</v>
      </c>
      <c r="E177" s="65" t="s">
        <v>8003</v>
      </c>
      <c r="F177" s="193" t="s">
        <v>8004</v>
      </c>
      <c r="G177" s="100">
        <v>5</v>
      </c>
      <c r="H177" s="100"/>
      <c r="I177" s="101"/>
      <c r="J177" s="61" t="s">
        <v>8005</v>
      </c>
      <c r="K177" s="61" t="s">
        <v>7931</v>
      </c>
      <c r="L177" s="61" t="s">
        <v>7932</v>
      </c>
      <c r="M177" s="61" t="s">
        <v>7933</v>
      </c>
      <c r="N177" s="188" t="s">
        <v>7934</v>
      </c>
      <c r="O177" s="102" t="s">
        <v>1043</v>
      </c>
      <c r="P177" s="102" t="s">
        <v>8006</v>
      </c>
      <c r="Q177" s="102" t="str">
        <f t="shared" si="397"/>
        <v>Ch 12 Practice 2.3.1: Subtract hundredths from a decimal smaller than 1</v>
      </c>
      <c r="R177" s="83" t="s">
        <v>1812</v>
      </c>
      <c r="S177" s="102" t="s">
        <v>1041</v>
      </c>
      <c r="T177" s="102" t="s">
        <v>1042</v>
      </c>
      <c r="U177" s="102" t="s">
        <v>38</v>
      </c>
      <c r="V177" s="61" t="s">
        <v>7936</v>
      </c>
      <c r="W177" s="291">
        <v>9789814969437</v>
      </c>
      <c r="X177" s="102">
        <v>62</v>
      </c>
      <c r="Y177" s="61" t="s">
        <v>1814</v>
      </c>
      <c r="Z177" s="61" t="s">
        <v>7698</v>
      </c>
      <c r="AA177" s="61" t="s">
        <v>7993</v>
      </c>
      <c r="AB177" s="61" t="str">
        <f t="shared" si="1"/>
        <v>4.177 Subtract hundredths from a decimal smaller than 1 M5NS-IIb-105/M5NS-IIb-106.1</v>
      </c>
      <c r="AC177" s="61" t="str">
        <f t="shared" ref="AC177:AD177" si="428">Y177</f>
        <v>1. Numbers and Number Sense</v>
      </c>
      <c r="AD177" s="61" t="str">
        <f t="shared" si="428"/>
        <v>G4.1.05 Decimals</v>
      </c>
      <c r="AE177" s="61" t="str">
        <f t="shared" si="3"/>
        <v>M5NS-IIb-105/M5NS-IIb-106.1</v>
      </c>
      <c r="AF177" s="61" t="str">
        <f t="shared" ref="AF177:AG177" si="429">M177</f>
        <v>M5NS-IIb-105: Visualizes addition and subtraction of decimals.
M5NS-IIb-106.1: Adds and subtracts decimal numbers through thousandths without and with regrouping.</v>
      </c>
      <c r="AG177" s="61" t="str">
        <f t="shared" si="429"/>
        <v>5.033 Visualizes addition and subtraction of decimals M5NS-IIb-105
5.034 Adds and subtracts decimal numbers through thousandths M5NS-IIb-106.1</v>
      </c>
      <c r="AH177" s="175">
        <v>12</v>
      </c>
      <c r="AI177" s="175"/>
      <c r="AJ177" s="175"/>
      <c r="AK177" s="61"/>
      <c r="AL177" s="61"/>
      <c r="AM177" s="61"/>
      <c r="AN177" s="61"/>
      <c r="AO177" s="41"/>
      <c r="AP177" s="102" t="s">
        <v>1818</v>
      </c>
      <c r="AQ177" s="102" t="str">
        <f t="shared" si="236"/>
        <v>Completed</v>
      </c>
      <c r="AR177" s="41"/>
    </row>
    <row r="178" spans="1:44" ht="15.75" customHeight="1" x14ac:dyDescent="0.2">
      <c r="A178" s="487"/>
      <c r="B178" s="487"/>
      <c r="C178" s="471"/>
      <c r="D178" s="65" t="s">
        <v>1250</v>
      </c>
      <c r="E178" s="65" t="s">
        <v>8007</v>
      </c>
      <c r="F178" s="193" t="s">
        <v>8008</v>
      </c>
      <c r="G178" s="100">
        <v>5</v>
      </c>
      <c r="H178" s="100"/>
      <c r="I178" s="101"/>
      <c r="J178" s="61" t="s">
        <v>8009</v>
      </c>
      <c r="K178" s="61" t="s">
        <v>7931</v>
      </c>
      <c r="L178" s="61" t="s">
        <v>7932</v>
      </c>
      <c r="M178" s="61" t="s">
        <v>7933</v>
      </c>
      <c r="N178" s="188" t="s">
        <v>7934</v>
      </c>
      <c r="O178" s="102" t="s">
        <v>1043</v>
      </c>
      <c r="P178" s="102" t="s">
        <v>8010</v>
      </c>
      <c r="Q178" s="102" t="str">
        <f t="shared" si="397"/>
        <v>Ch 12 Practice 2.3.2: Subtract hundredths from a whole number</v>
      </c>
      <c r="R178" s="83" t="s">
        <v>1812</v>
      </c>
      <c r="S178" s="102" t="s">
        <v>1041</v>
      </c>
      <c r="T178" s="102" t="s">
        <v>1042</v>
      </c>
      <c r="U178" s="102" t="s">
        <v>38</v>
      </c>
      <c r="V178" s="61" t="s">
        <v>7936</v>
      </c>
      <c r="W178" s="291">
        <v>9789814969437</v>
      </c>
      <c r="X178" s="102">
        <v>62</v>
      </c>
      <c r="Y178" s="61" t="s">
        <v>1814</v>
      </c>
      <c r="Z178" s="61" t="s">
        <v>7698</v>
      </c>
      <c r="AA178" s="61" t="s">
        <v>7993</v>
      </c>
      <c r="AB178" s="61" t="str">
        <f t="shared" si="1"/>
        <v>4.178 Subtract hundredths from a whole number M5NS-IIb-105/M5NS-IIb-106.1</v>
      </c>
      <c r="AC178" s="61" t="str">
        <f t="shared" ref="AC178:AD178" si="430">Y178</f>
        <v>1. Numbers and Number Sense</v>
      </c>
      <c r="AD178" s="61" t="str">
        <f t="shared" si="430"/>
        <v>G4.1.05 Decimals</v>
      </c>
      <c r="AE178" s="61" t="str">
        <f t="shared" si="3"/>
        <v>M5NS-IIb-105/M5NS-IIb-106.1</v>
      </c>
      <c r="AF178" s="61" t="str">
        <f t="shared" ref="AF178:AG178" si="431">M178</f>
        <v>M5NS-IIb-105: Visualizes addition and subtraction of decimals.
M5NS-IIb-106.1: Adds and subtracts decimal numbers through thousandths without and with regrouping.</v>
      </c>
      <c r="AG178" s="61" t="str">
        <f t="shared" si="431"/>
        <v>5.033 Visualizes addition and subtraction of decimals M5NS-IIb-105
5.034 Adds and subtracts decimal numbers through thousandths M5NS-IIb-106.1</v>
      </c>
      <c r="AH178" s="175">
        <v>12</v>
      </c>
      <c r="AI178" s="175"/>
      <c r="AJ178" s="175"/>
      <c r="AK178" s="61"/>
      <c r="AL178" s="61"/>
      <c r="AM178" s="61"/>
      <c r="AN178" s="61"/>
      <c r="AO178" s="41"/>
      <c r="AP178" s="102" t="s">
        <v>1818</v>
      </c>
      <c r="AQ178" s="102" t="str">
        <f t="shared" si="236"/>
        <v>Completed</v>
      </c>
      <c r="AR178" s="41"/>
    </row>
    <row r="179" spans="1:44" ht="15.75" customHeight="1" x14ac:dyDescent="0.2">
      <c r="A179" s="487"/>
      <c r="B179" s="487"/>
      <c r="C179" s="61" t="s">
        <v>1253</v>
      </c>
      <c r="D179" s="65" t="s">
        <v>1254</v>
      </c>
      <c r="E179" s="65" t="s">
        <v>8011</v>
      </c>
      <c r="F179" s="193" t="s">
        <v>8012</v>
      </c>
      <c r="G179" s="100">
        <v>6</v>
      </c>
      <c r="H179" s="100" t="s">
        <v>4636</v>
      </c>
      <c r="I179" s="101"/>
      <c r="J179" s="61" t="s">
        <v>8013</v>
      </c>
      <c r="K179" s="61" t="s">
        <v>7931</v>
      </c>
      <c r="L179" s="61" t="s">
        <v>7932</v>
      </c>
      <c r="M179" s="61" t="s">
        <v>7933</v>
      </c>
      <c r="N179" s="188" t="s">
        <v>7934</v>
      </c>
      <c r="O179" s="102" t="s">
        <v>1043</v>
      </c>
      <c r="P179" s="102" t="s">
        <v>8014</v>
      </c>
      <c r="Q179" s="102" t="str">
        <f t="shared" si="397"/>
        <v>Ch 12 Practice 2.4.1: Subtract a decimal with 2 decimal places from a whole number</v>
      </c>
      <c r="R179" s="83" t="s">
        <v>1812</v>
      </c>
      <c r="S179" s="102" t="s">
        <v>1041</v>
      </c>
      <c r="T179" s="102" t="s">
        <v>1042</v>
      </c>
      <c r="U179" s="102" t="s">
        <v>38</v>
      </c>
      <c r="V179" s="61" t="s">
        <v>7936</v>
      </c>
      <c r="W179" s="291">
        <v>9789814969437</v>
      </c>
      <c r="X179" s="102">
        <v>62</v>
      </c>
      <c r="Y179" s="61" t="s">
        <v>1814</v>
      </c>
      <c r="Z179" s="61" t="s">
        <v>7698</v>
      </c>
      <c r="AA179" s="61" t="s">
        <v>7993</v>
      </c>
      <c r="AB179" s="61" t="str">
        <f t="shared" si="1"/>
        <v>4.179 Subtract a decimal with 2 decimal places from a whole number M5NS-IIb-105/M5NS-IIb-106.1</v>
      </c>
      <c r="AC179" s="61" t="str">
        <f t="shared" ref="AC179:AD179" si="432">Y179</f>
        <v>1. Numbers and Number Sense</v>
      </c>
      <c r="AD179" s="61" t="str">
        <f t="shared" si="432"/>
        <v>G4.1.05 Decimals</v>
      </c>
      <c r="AE179" s="61" t="str">
        <f t="shared" si="3"/>
        <v>M5NS-IIb-105/M5NS-IIb-106.1</v>
      </c>
      <c r="AF179" s="61" t="str">
        <f t="shared" ref="AF179:AG179" si="433">M179</f>
        <v>M5NS-IIb-105: Visualizes addition and subtraction of decimals.
M5NS-IIb-106.1: Adds and subtracts decimal numbers through thousandths without and with regrouping.</v>
      </c>
      <c r="AG179" s="61" t="str">
        <f t="shared" si="433"/>
        <v>5.033 Visualizes addition and subtraction of decimals M5NS-IIb-105
5.034 Adds and subtracts decimal numbers through thousandths M5NS-IIb-106.1</v>
      </c>
      <c r="AH179" s="175">
        <v>12</v>
      </c>
      <c r="AI179" s="175"/>
      <c r="AJ179" s="175"/>
      <c r="AK179" s="61"/>
      <c r="AL179" s="61"/>
      <c r="AM179" s="61"/>
      <c r="AN179" s="61"/>
      <c r="AO179" s="41"/>
      <c r="AP179" s="102" t="s">
        <v>1818</v>
      </c>
      <c r="AQ179" s="102" t="str">
        <f t="shared" si="236"/>
        <v>Completed</v>
      </c>
      <c r="AR179" s="41"/>
    </row>
    <row r="180" spans="1:44" ht="15.75" customHeight="1" x14ac:dyDescent="0.2">
      <c r="A180" s="487"/>
      <c r="B180" s="487"/>
      <c r="C180" s="61" t="s">
        <v>1257</v>
      </c>
      <c r="D180" s="65" t="s">
        <v>1258</v>
      </c>
      <c r="E180" s="65" t="s">
        <v>8015</v>
      </c>
      <c r="F180" s="193" t="s">
        <v>8016</v>
      </c>
      <c r="G180" s="100">
        <v>6</v>
      </c>
      <c r="H180" s="100"/>
      <c r="I180" s="101"/>
      <c r="J180" s="61" t="s">
        <v>8017</v>
      </c>
      <c r="K180" s="61" t="s">
        <v>7931</v>
      </c>
      <c r="L180" s="61" t="s">
        <v>7932</v>
      </c>
      <c r="M180" s="61" t="s">
        <v>7933</v>
      </c>
      <c r="N180" s="188" t="s">
        <v>7934</v>
      </c>
      <c r="O180" s="102" t="s">
        <v>1043</v>
      </c>
      <c r="P180" s="102" t="s">
        <v>8018</v>
      </c>
      <c r="Q180" s="102" t="str">
        <f t="shared" si="397"/>
        <v>Ch 12 Practice 2.5.1: Subtract hundredths from a decimal greater than 1</v>
      </c>
      <c r="R180" s="83" t="s">
        <v>1812</v>
      </c>
      <c r="S180" s="102" t="s">
        <v>1041</v>
      </c>
      <c r="T180" s="102" t="s">
        <v>1042</v>
      </c>
      <c r="U180" s="102" t="s">
        <v>38</v>
      </c>
      <c r="V180" s="61" t="s">
        <v>7936</v>
      </c>
      <c r="W180" s="291">
        <v>9789814969437</v>
      </c>
      <c r="X180" s="102">
        <v>62</v>
      </c>
      <c r="Y180" s="61" t="s">
        <v>1814</v>
      </c>
      <c r="Z180" s="61" t="s">
        <v>7698</v>
      </c>
      <c r="AA180" s="61" t="s">
        <v>7993</v>
      </c>
      <c r="AB180" s="61" t="str">
        <f t="shared" si="1"/>
        <v>4.180 Subtract hundredths from a decimal greater than 1 M5NS-IIb-105/M5NS-IIb-106.1</v>
      </c>
      <c r="AC180" s="61" t="str">
        <f t="shared" ref="AC180:AD180" si="434">Y180</f>
        <v>1. Numbers and Number Sense</v>
      </c>
      <c r="AD180" s="61" t="str">
        <f t="shared" si="434"/>
        <v>G4.1.05 Decimals</v>
      </c>
      <c r="AE180" s="61" t="str">
        <f t="shared" si="3"/>
        <v>M5NS-IIb-105/M5NS-IIb-106.1</v>
      </c>
      <c r="AF180" s="61" t="str">
        <f t="shared" ref="AF180:AG180" si="435">M180</f>
        <v>M5NS-IIb-105: Visualizes addition and subtraction of decimals.
M5NS-IIb-106.1: Adds and subtracts decimal numbers through thousandths without and with regrouping.</v>
      </c>
      <c r="AG180" s="61" t="str">
        <f t="shared" si="435"/>
        <v>5.033 Visualizes addition and subtraction of decimals M5NS-IIb-105
5.034 Adds and subtracts decimal numbers through thousandths M5NS-IIb-106.1</v>
      </c>
      <c r="AH180" s="175">
        <v>12</v>
      </c>
      <c r="AI180" s="175"/>
      <c r="AJ180" s="175"/>
      <c r="AK180" s="61"/>
      <c r="AL180" s="61"/>
      <c r="AM180" s="61"/>
      <c r="AN180" s="61"/>
      <c r="AO180" s="41"/>
      <c r="AP180" s="102" t="s">
        <v>1818</v>
      </c>
      <c r="AQ180" s="102" t="str">
        <f t="shared" si="236"/>
        <v>Completed</v>
      </c>
      <c r="AR180" s="41"/>
    </row>
    <row r="181" spans="1:44" ht="15.75" customHeight="1" x14ac:dyDescent="0.2">
      <c r="A181" s="487"/>
      <c r="B181" s="487"/>
      <c r="C181" s="61" t="s">
        <v>1261</v>
      </c>
      <c r="D181" s="65" t="s">
        <v>1262</v>
      </c>
      <c r="E181" s="65" t="s">
        <v>8019</v>
      </c>
      <c r="F181" s="193" t="s">
        <v>8020</v>
      </c>
      <c r="G181" s="100">
        <v>6</v>
      </c>
      <c r="H181" s="100"/>
      <c r="I181" s="101" t="s">
        <v>4888</v>
      </c>
      <c r="J181" s="61" t="s">
        <v>8021</v>
      </c>
      <c r="K181" s="61" t="s">
        <v>7931</v>
      </c>
      <c r="L181" s="61" t="s">
        <v>7932</v>
      </c>
      <c r="M181" s="61" t="s">
        <v>7933</v>
      </c>
      <c r="N181" s="188" t="s">
        <v>7934</v>
      </c>
      <c r="O181" s="102" t="s">
        <v>1043</v>
      </c>
      <c r="P181" s="102" t="s">
        <v>8022</v>
      </c>
      <c r="Q181" s="102" t="str">
        <f t="shared" si="397"/>
        <v>Ch 12 Practice 2.6.1: Subtract decimals with 1 decimal place</v>
      </c>
      <c r="R181" s="83" t="s">
        <v>1812</v>
      </c>
      <c r="S181" s="102" t="s">
        <v>1041</v>
      </c>
      <c r="T181" s="102" t="s">
        <v>1042</v>
      </c>
      <c r="U181" s="102" t="s">
        <v>38</v>
      </c>
      <c r="V181" s="61" t="s">
        <v>7936</v>
      </c>
      <c r="W181" s="291">
        <v>9789814969437</v>
      </c>
      <c r="X181" s="102">
        <v>64</v>
      </c>
      <c r="Y181" s="61" t="s">
        <v>1814</v>
      </c>
      <c r="Z181" s="61" t="s">
        <v>7698</v>
      </c>
      <c r="AA181" s="61" t="s">
        <v>7993</v>
      </c>
      <c r="AB181" s="61" t="str">
        <f t="shared" si="1"/>
        <v>4.181 Subtract decimals with 1 decimal place M5NS-IIb-105/M5NS-IIb-106.1</v>
      </c>
      <c r="AC181" s="61" t="str">
        <f t="shared" ref="AC181:AD181" si="436">Y181</f>
        <v>1. Numbers and Number Sense</v>
      </c>
      <c r="AD181" s="61" t="str">
        <f t="shared" si="436"/>
        <v>G4.1.05 Decimals</v>
      </c>
      <c r="AE181" s="61" t="str">
        <f t="shared" si="3"/>
        <v>M5NS-IIb-105/M5NS-IIb-106.1</v>
      </c>
      <c r="AF181" s="61" t="str">
        <f t="shared" ref="AF181:AG181" si="437">M181</f>
        <v>M5NS-IIb-105: Visualizes addition and subtraction of decimals.
M5NS-IIb-106.1: Adds and subtracts decimal numbers through thousandths without and with regrouping.</v>
      </c>
      <c r="AG181" s="61" t="str">
        <f t="shared" si="437"/>
        <v>5.033 Visualizes addition and subtraction of decimals M5NS-IIb-105
5.034 Adds and subtracts decimal numbers through thousandths M5NS-IIb-106.1</v>
      </c>
      <c r="AH181" s="175">
        <v>12</v>
      </c>
      <c r="AI181" s="175"/>
      <c r="AJ181" s="175"/>
      <c r="AK181" s="61"/>
      <c r="AL181" s="61"/>
      <c r="AM181" s="61"/>
      <c r="AN181" s="61"/>
      <c r="AO181" s="41"/>
      <c r="AP181" s="102" t="s">
        <v>1818</v>
      </c>
      <c r="AQ181" s="102" t="str">
        <f t="shared" si="236"/>
        <v>Completed</v>
      </c>
      <c r="AR181" s="41"/>
    </row>
    <row r="182" spans="1:44" ht="15.75" customHeight="1" x14ac:dyDescent="0.2">
      <c r="A182" s="487"/>
      <c r="B182" s="487"/>
      <c r="C182" s="61" t="s">
        <v>8023</v>
      </c>
      <c r="D182" s="65" t="s">
        <v>8024</v>
      </c>
      <c r="E182" s="65" t="s">
        <v>8025</v>
      </c>
      <c r="F182" s="193" t="s">
        <v>8026</v>
      </c>
      <c r="G182" s="100">
        <v>6</v>
      </c>
      <c r="H182" s="100"/>
      <c r="I182" s="101"/>
      <c r="J182" s="61" t="s">
        <v>8027</v>
      </c>
      <c r="K182" s="61" t="s">
        <v>7931</v>
      </c>
      <c r="L182" s="61" t="s">
        <v>7932</v>
      </c>
      <c r="M182" s="61" t="s">
        <v>7933</v>
      </c>
      <c r="N182" s="188" t="s">
        <v>7934</v>
      </c>
      <c r="O182" s="102" t="s">
        <v>1043</v>
      </c>
      <c r="P182" s="102" t="s">
        <v>8028</v>
      </c>
      <c r="Q182" s="102" t="str">
        <f t="shared" si="397"/>
        <v>Ch 12 Practice 2.7.1: Subtract decimals up to 2 decimal places</v>
      </c>
      <c r="R182" s="83" t="s">
        <v>1812</v>
      </c>
      <c r="S182" s="102" t="s">
        <v>1041</v>
      </c>
      <c r="T182" s="102" t="s">
        <v>1042</v>
      </c>
      <c r="U182" s="102" t="s">
        <v>38</v>
      </c>
      <c r="V182" s="61" t="s">
        <v>7936</v>
      </c>
      <c r="W182" s="291">
        <v>9789814969437</v>
      </c>
      <c r="X182" s="102">
        <v>65</v>
      </c>
      <c r="Y182" s="61" t="s">
        <v>1814</v>
      </c>
      <c r="Z182" s="61" t="s">
        <v>7698</v>
      </c>
      <c r="AA182" s="61" t="s">
        <v>7993</v>
      </c>
      <c r="AB182" s="61" t="str">
        <f t="shared" si="1"/>
        <v>4.182 Subtract decimals up to 2 decimal places M5NS-IIb-105/M5NS-IIb-106.1</v>
      </c>
      <c r="AC182" s="61" t="str">
        <f t="shared" ref="AC182:AD182" si="438">Y182</f>
        <v>1. Numbers and Number Sense</v>
      </c>
      <c r="AD182" s="61" t="str">
        <f t="shared" si="438"/>
        <v>G4.1.05 Decimals</v>
      </c>
      <c r="AE182" s="61" t="str">
        <f t="shared" si="3"/>
        <v>M5NS-IIb-105/M5NS-IIb-106.1</v>
      </c>
      <c r="AF182" s="61" t="str">
        <f t="shared" ref="AF182:AG182" si="439">M182</f>
        <v>M5NS-IIb-105: Visualizes addition and subtraction of decimals.
M5NS-IIb-106.1: Adds and subtracts decimal numbers through thousandths without and with regrouping.</v>
      </c>
      <c r="AG182" s="61" t="str">
        <f t="shared" si="439"/>
        <v>5.033 Visualizes addition and subtraction of decimals M5NS-IIb-105
5.034 Adds and subtracts decimal numbers through thousandths M5NS-IIb-106.1</v>
      </c>
      <c r="AH182" s="175">
        <v>12</v>
      </c>
      <c r="AI182" s="175"/>
      <c r="AJ182" s="175"/>
      <c r="AK182" s="61"/>
      <c r="AL182" s="61"/>
      <c r="AM182" s="61"/>
      <c r="AN182" s="61"/>
      <c r="AO182" s="41"/>
      <c r="AP182" s="102" t="s">
        <v>1818</v>
      </c>
      <c r="AQ182" s="102" t="str">
        <f t="shared" si="236"/>
        <v>Completed</v>
      </c>
      <c r="AR182" s="41"/>
    </row>
    <row r="183" spans="1:44" ht="15.75" customHeight="1" x14ac:dyDescent="0.2">
      <c r="A183" s="487"/>
      <c r="B183" s="487"/>
      <c r="C183" s="502" t="s">
        <v>1265</v>
      </c>
      <c r="D183" s="65" t="s">
        <v>1266</v>
      </c>
      <c r="E183" s="65" t="s">
        <v>8029</v>
      </c>
      <c r="F183" s="193" t="s">
        <v>8030</v>
      </c>
      <c r="G183" s="100">
        <v>1</v>
      </c>
      <c r="H183" s="100" t="s">
        <v>4643</v>
      </c>
      <c r="I183" s="101"/>
      <c r="J183" s="61" t="s">
        <v>8031</v>
      </c>
      <c r="K183" s="61" t="s">
        <v>8032</v>
      </c>
      <c r="L183" s="61" t="s">
        <v>8033</v>
      </c>
      <c r="M183" s="61" t="s">
        <v>8034</v>
      </c>
      <c r="N183" s="61" t="s">
        <v>8035</v>
      </c>
      <c r="O183" s="102" t="s">
        <v>1043</v>
      </c>
      <c r="P183" s="102" t="s">
        <v>8036</v>
      </c>
      <c r="Q183" s="102" t="str">
        <f t="shared" si="397"/>
        <v>Ch 12 Practice 2.8.1: Add decimals close to whole numbers</v>
      </c>
      <c r="R183" s="83" t="s">
        <v>1812</v>
      </c>
      <c r="S183" s="102" t="s">
        <v>1041</v>
      </c>
      <c r="T183" s="102" t="s">
        <v>1042</v>
      </c>
      <c r="U183" s="102" t="s">
        <v>38</v>
      </c>
      <c r="V183" s="61" t="s">
        <v>7936</v>
      </c>
      <c r="W183" s="291">
        <v>9789814969437</v>
      </c>
      <c r="X183" s="102">
        <v>67</v>
      </c>
      <c r="Y183" s="61" t="s">
        <v>1814</v>
      </c>
      <c r="Z183" s="61" t="s">
        <v>7698</v>
      </c>
      <c r="AA183" s="61" t="s">
        <v>7993</v>
      </c>
      <c r="AB183" s="61" t="str">
        <f t="shared" si="1"/>
        <v>4.183 Add decimals close to whole numbers M5NS-IIb-106.1</v>
      </c>
      <c r="AC183" s="61" t="str">
        <f t="shared" ref="AC183:AD183" si="440">Y183</f>
        <v>1. Numbers and Number Sense</v>
      </c>
      <c r="AD183" s="61" t="str">
        <f t="shared" si="440"/>
        <v>G4.1.05 Decimals</v>
      </c>
      <c r="AE183" s="61" t="str">
        <f t="shared" si="3"/>
        <v>M5NS-IIb-106.1</v>
      </c>
      <c r="AF183" s="61" t="str">
        <f t="shared" ref="AF183:AG183" si="441">M183</f>
        <v>M5NS-IIb-106.1: Adds and subtracts decimal numbers through thousandths without and with regrouping.</v>
      </c>
      <c r="AG183" s="61" t="str">
        <f t="shared" si="441"/>
        <v>5.034 Adds and subtracts decimal numbers through thousandths M5NS-IIb-106.1</v>
      </c>
      <c r="AH183" s="175">
        <v>12</v>
      </c>
      <c r="AI183" s="175"/>
      <c r="AJ183" s="175"/>
      <c r="AK183" s="61"/>
      <c r="AL183" s="61"/>
      <c r="AM183" s="61"/>
      <c r="AN183" s="61"/>
      <c r="AO183" s="41"/>
      <c r="AP183" s="102" t="s">
        <v>1818</v>
      </c>
      <c r="AQ183" s="102" t="str">
        <f t="shared" si="236"/>
        <v>Completed</v>
      </c>
      <c r="AR183" s="41"/>
    </row>
    <row r="184" spans="1:44" ht="15.75" customHeight="1" x14ac:dyDescent="0.2">
      <c r="A184" s="487"/>
      <c r="B184" s="487"/>
      <c r="C184" s="471"/>
      <c r="D184" s="65" t="s">
        <v>1269</v>
      </c>
      <c r="E184" s="65" t="s">
        <v>8037</v>
      </c>
      <c r="F184" s="193" t="s">
        <v>8038</v>
      </c>
      <c r="G184" s="100">
        <v>6</v>
      </c>
      <c r="H184" s="100"/>
      <c r="I184" s="101"/>
      <c r="J184" s="61" t="s">
        <v>8039</v>
      </c>
      <c r="K184" s="61" t="s">
        <v>8032</v>
      </c>
      <c r="L184" s="61" t="s">
        <v>8033</v>
      </c>
      <c r="M184" s="61" t="s">
        <v>8034</v>
      </c>
      <c r="N184" s="61" t="s">
        <v>8035</v>
      </c>
      <c r="O184" s="102" t="s">
        <v>1043</v>
      </c>
      <c r="P184" s="102" t="s">
        <v>8040</v>
      </c>
      <c r="Q184" s="102" t="str">
        <f t="shared" si="397"/>
        <v>Ch 12 Practice 2.8.2: Subtract decimals close to whole numbers</v>
      </c>
      <c r="R184" s="83" t="s">
        <v>1812</v>
      </c>
      <c r="S184" s="102" t="s">
        <v>1041</v>
      </c>
      <c r="T184" s="102" t="s">
        <v>1042</v>
      </c>
      <c r="U184" s="102" t="s">
        <v>38</v>
      </c>
      <c r="V184" s="61" t="s">
        <v>7936</v>
      </c>
      <c r="W184" s="291">
        <v>9789814969437</v>
      </c>
      <c r="X184" s="102">
        <v>67</v>
      </c>
      <c r="Y184" s="61" t="s">
        <v>1814</v>
      </c>
      <c r="Z184" s="61" t="s">
        <v>7698</v>
      </c>
      <c r="AA184" s="61" t="s">
        <v>7993</v>
      </c>
      <c r="AB184" s="61" t="str">
        <f t="shared" si="1"/>
        <v>4.184 Subtract decimals close to whole numbers M5NS-IIb-106.1</v>
      </c>
      <c r="AC184" s="61" t="str">
        <f t="shared" ref="AC184:AD184" si="442">Y184</f>
        <v>1. Numbers and Number Sense</v>
      </c>
      <c r="AD184" s="61" t="str">
        <f t="shared" si="442"/>
        <v>G4.1.05 Decimals</v>
      </c>
      <c r="AE184" s="61" t="str">
        <f t="shared" si="3"/>
        <v>M5NS-IIb-106.1</v>
      </c>
      <c r="AF184" s="61" t="str">
        <f t="shared" ref="AF184:AG184" si="443">M184</f>
        <v>M5NS-IIb-106.1: Adds and subtracts decimal numbers through thousandths without and with regrouping.</v>
      </c>
      <c r="AG184" s="61" t="str">
        <f t="shared" si="443"/>
        <v>5.034 Adds and subtracts decimal numbers through thousandths M5NS-IIb-106.1</v>
      </c>
      <c r="AH184" s="175">
        <v>12</v>
      </c>
      <c r="AI184" s="175"/>
      <c r="AJ184" s="175"/>
      <c r="AK184" s="61"/>
      <c r="AL184" s="61"/>
      <c r="AM184" s="61"/>
      <c r="AN184" s="61"/>
      <c r="AO184" s="41"/>
      <c r="AP184" s="102" t="s">
        <v>1818</v>
      </c>
      <c r="AQ184" s="102" t="str">
        <f t="shared" si="236"/>
        <v>Completed</v>
      </c>
      <c r="AR184" s="41"/>
    </row>
    <row r="185" spans="1:44" ht="15.75" customHeight="1" x14ac:dyDescent="0.2">
      <c r="A185" s="487"/>
      <c r="B185" s="487"/>
      <c r="C185" s="61" t="s">
        <v>8041</v>
      </c>
      <c r="D185" s="61" t="s">
        <v>8042</v>
      </c>
      <c r="E185" s="61" t="s">
        <v>8043</v>
      </c>
      <c r="F185" s="176" t="s">
        <v>8044</v>
      </c>
      <c r="G185" s="100">
        <v>3</v>
      </c>
      <c r="H185" s="100"/>
      <c r="I185" s="101"/>
      <c r="J185" s="41" t="s">
        <v>8045</v>
      </c>
      <c r="K185" s="61" t="s">
        <v>7975</v>
      </c>
      <c r="L185" s="61" t="s">
        <v>7976</v>
      </c>
      <c r="M185" s="61" t="s">
        <v>7977</v>
      </c>
      <c r="N185" s="280" t="s">
        <v>7978</v>
      </c>
      <c r="O185" s="102" t="s">
        <v>1043</v>
      </c>
      <c r="P185" s="102" t="s">
        <v>8046</v>
      </c>
      <c r="Q185" s="102" t="str">
        <f t="shared" si="397"/>
        <v>Ch 12 Practice 2.9.1: Estimate and check the reasonableness of an answer in subtraction</v>
      </c>
      <c r="R185" s="83" t="s">
        <v>1812</v>
      </c>
      <c r="S185" s="102" t="s">
        <v>1041</v>
      </c>
      <c r="T185" s="102" t="s">
        <v>1042</v>
      </c>
      <c r="U185" s="102" t="s">
        <v>38</v>
      </c>
      <c r="V185" s="61" t="s">
        <v>7936</v>
      </c>
      <c r="W185" s="291">
        <v>9789814969437</v>
      </c>
      <c r="X185" s="102">
        <v>68</v>
      </c>
      <c r="Y185" s="61" t="s">
        <v>1814</v>
      </c>
      <c r="Z185" s="61" t="s">
        <v>7698</v>
      </c>
      <c r="AA185" s="61" t="s">
        <v>7993</v>
      </c>
      <c r="AB185" s="61" t="str">
        <f t="shared" si="1"/>
        <v>4.185 Estimate and check the reasonableness of an answer in subtraction M5NS-IIc-107</v>
      </c>
      <c r="AC185" s="61" t="str">
        <f t="shared" ref="AC185:AD185" si="444">Y185</f>
        <v>1. Numbers and Number Sense</v>
      </c>
      <c r="AD185" s="61" t="str">
        <f t="shared" si="444"/>
        <v>G4.1.05 Decimals</v>
      </c>
      <c r="AE185" s="61" t="str">
        <f t="shared" si="3"/>
        <v>M5NS-IIc-107</v>
      </c>
      <c r="AF185" s="61" t="str">
        <f t="shared" ref="AF185:AG185" si="445">M185</f>
        <v>M5NS-IIc-107: Estimates the sum or difference of decimal numbers with reasonable results.</v>
      </c>
      <c r="AG185" s="61" t="str">
        <f t="shared" si="445"/>
        <v>5.035 Estimates the sum or difference of decimal numbers with reasonable results M5NS-IIc-107</v>
      </c>
      <c r="AH185" s="175">
        <v>12</v>
      </c>
      <c r="AI185" s="175"/>
      <c r="AJ185" s="175"/>
      <c r="AK185" s="61"/>
      <c r="AL185" s="61"/>
      <c r="AM185" s="61"/>
      <c r="AN185" s="61"/>
      <c r="AO185" s="41"/>
      <c r="AP185" s="102" t="s">
        <v>1818</v>
      </c>
      <c r="AQ185" s="102" t="str">
        <f t="shared" si="236"/>
        <v>Completed</v>
      </c>
      <c r="AR185" s="41"/>
    </row>
    <row r="186" spans="1:44" ht="15.75" customHeight="1" x14ac:dyDescent="0.2">
      <c r="A186" s="487"/>
      <c r="B186" s="471"/>
      <c r="C186" s="61" t="s">
        <v>8047</v>
      </c>
      <c r="D186" s="61" t="s">
        <v>8048</v>
      </c>
      <c r="E186" s="61" t="s">
        <v>8049</v>
      </c>
      <c r="F186" s="176" t="s">
        <v>8050</v>
      </c>
      <c r="G186" s="100">
        <v>7</v>
      </c>
      <c r="H186" s="100" t="s">
        <v>4706</v>
      </c>
      <c r="I186" s="101"/>
      <c r="J186" s="61" t="s">
        <v>8051</v>
      </c>
      <c r="K186" s="61" t="s">
        <v>7984</v>
      </c>
      <c r="L186" s="61" t="s">
        <v>8052</v>
      </c>
      <c r="M186" s="61" t="s">
        <v>8053</v>
      </c>
      <c r="N186" s="280" t="s">
        <v>8054</v>
      </c>
      <c r="O186" s="102" t="s">
        <v>1043</v>
      </c>
      <c r="P186" s="102" t="s">
        <v>8055</v>
      </c>
      <c r="Q186" s="102" t="str">
        <f t="shared" si="397"/>
        <v>Ch 12 Practice 2.10.1: Solve a 1-step word problem involving subtraction of decimals</v>
      </c>
      <c r="R186" s="83" t="s">
        <v>1812</v>
      </c>
      <c r="S186" s="102" t="s">
        <v>1041</v>
      </c>
      <c r="T186" s="102" t="s">
        <v>1042</v>
      </c>
      <c r="U186" s="102" t="s">
        <v>38</v>
      </c>
      <c r="V186" s="61" t="s">
        <v>7936</v>
      </c>
      <c r="W186" s="291">
        <v>9789814969437</v>
      </c>
      <c r="X186" s="102">
        <v>70</v>
      </c>
      <c r="Y186" s="61" t="s">
        <v>1814</v>
      </c>
      <c r="Z186" s="61" t="s">
        <v>7698</v>
      </c>
      <c r="AA186" s="61" t="s">
        <v>7993</v>
      </c>
      <c r="AB186" s="61" t="str">
        <f t="shared" si="1"/>
        <v>4.186 Solve a 1-step word problem involving subtraction of decimals M5NS-IIc-108.1</v>
      </c>
      <c r="AC186" s="61" t="str">
        <f t="shared" ref="AC186:AD186" si="446">Y186</f>
        <v>1. Numbers and Number Sense</v>
      </c>
      <c r="AD186" s="61" t="str">
        <f t="shared" si="446"/>
        <v>G4.1.05 Decimals</v>
      </c>
      <c r="AE186" s="61" t="str">
        <f t="shared" si="3"/>
        <v>M5NS-IIc-108.1</v>
      </c>
      <c r="AF186" s="61" t="str">
        <f t="shared" ref="AF186:AG186" si="447">M186</f>
        <v>M5NS-IIc-108.1: Solves routine or non-routine problems involving addition and subtraction of decimal numbers including money using appropriate problem solving strategies and tools.</v>
      </c>
      <c r="AG186" s="61" t="str">
        <f t="shared" si="447"/>
        <v>5.036 Solves routine or non-routine problems involving addition and subtraction of decimal numbers including money M5NS-IIc-108.1</v>
      </c>
      <c r="AH186" s="175">
        <v>12</v>
      </c>
      <c r="AI186" s="175"/>
      <c r="AJ186" s="175"/>
      <c r="AK186" s="61"/>
      <c r="AL186" s="61"/>
      <c r="AM186" s="61"/>
      <c r="AN186" s="61"/>
      <c r="AO186" s="41"/>
      <c r="AP186" s="102" t="s">
        <v>1818</v>
      </c>
      <c r="AQ186" s="102" t="str">
        <f t="shared" si="236"/>
        <v>Completed</v>
      </c>
      <c r="AR186" s="41"/>
    </row>
    <row r="187" spans="1:44" ht="15.75" customHeight="1" x14ac:dyDescent="0.2">
      <c r="A187" s="487"/>
      <c r="B187" s="502" t="s">
        <v>8056</v>
      </c>
      <c r="C187" s="502" t="s">
        <v>8057</v>
      </c>
      <c r="D187" s="61" t="s">
        <v>8058</v>
      </c>
      <c r="E187" s="61" t="s">
        <v>8059</v>
      </c>
      <c r="F187" s="176" t="s">
        <v>8060</v>
      </c>
      <c r="G187" s="100">
        <v>8</v>
      </c>
      <c r="H187" s="100"/>
      <c r="I187" s="101"/>
      <c r="J187" s="61" t="s">
        <v>8061</v>
      </c>
      <c r="K187" s="61" t="s">
        <v>8062</v>
      </c>
      <c r="L187" s="61" t="s">
        <v>8063</v>
      </c>
      <c r="M187" s="61" t="s">
        <v>8064</v>
      </c>
      <c r="N187" s="188" t="s">
        <v>8065</v>
      </c>
      <c r="O187" s="102" t="s">
        <v>1043</v>
      </c>
      <c r="P187" s="102" t="s">
        <v>8066</v>
      </c>
      <c r="Q187" s="102" t="str">
        <f t="shared" si="397"/>
        <v>Ch 12 Practice 3.1.1: Multiply tenths without regrouping</v>
      </c>
      <c r="R187" s="83" t="s">
        <v>1812</v>
      </c>
      <c r="S187" s="102" t="s">
        <v>1041</v>
      </c>
      <c r="T187" s="102" t="s">
        <v>1042</v>
      </c>
      <c r="U187" s="102" t="s">
        <v>38</v>
      </c>
      <c r="V187" s="61" t="s">
        <v>7936</v>
      </c>
      <c r="W187" s="291">
        <v>9789814969437</v>
      </c>
      <c r="X187" s="102">
        <v>73</v>
      </c>
      <c r="Y187" s="61" t="s">
        <v>1814</v>
      </c>
      <c r="Z187" s="61" t="s">
        <v>7698</v>
      </c>
      <c r="AA187" s="61" t="s">
        <v>8067</v>
      </c>
      <c r="AB187" s="61" t="str">
        <f t="shared" si="1"/>
        <v>4.187 Multiply tenths without regrouping M5NS-IId-110/M5NS-IId-111.1</v>
      </c>
      <c r="AC187" s="61" t="str">
        <f t="shared" ref="AC187:AD187" si="448">Y187</f>
        <v>1. Numbers and Number Sense</v>
      </c>
      <c r="AD187" s="61" t="str">
        <f t="shared" si="448"/>
        <v>G4.1.05 Decimals</v>
      </c>
      <c r="AE187" s="61" t="str">
        <f t="shared" si="3"/>
        <v>M5NS-IId-110/M5NS-IId-111.1</v>
      </c>
      <c r="AF187" s="61" t="str">
        <f t="shared" ref="AF187:AG187" si="449">M187</f>
        <v>M5NS-IId-110: Visualizes multiplication of decimal numbers using pictorial models.
M5NS-IId-111.1: Multiplies decimals up to 2 decimal places by 1- to 2-digit whole numbers.</v>
      </c>
      <c r="AG187" s="61" t="str">
        <f t="shared" si="449"/>
        <v>5.038 Visualizes multiplication of decimal numbers using pictorial models M5NS-IId-110
5.039 Multiplies decimals up to 2 decimal places by 1- to 2-digit whole numbers M5NS-IId-111.1</v>
      </c>
      <c r="AH187" s="175">
        <v>12</v>
      </c>
      <c r="AI187" s="175"/>
      <c r="AJ187" s="175"/>
      <c r="AK187" s="61"/>
      <c r="AL187" s="61"/>
      <c r="AM187" s="61"/>
      <c r="AN187" s="61"/>
      <c r="AO187" s="41"/>
      <c r="AP187" s="102" t="s">
        <v>1818</v>
      </c>
      <c r="AQ187" s="102" t="str">
        <f t="shared" si="236"/>
        <v>Completed</v>
      </c>
      <c r="AR187" s="41"/>
    </row>
    <row r="188" spans="1:44" ht="15.75" customHeight="1" x14ac:dyDescent="0.2">
      <c r="A188" s="487"/>
      <c r="B188" s="487"/>
      <c r="C188" s="471"/>
      <c r="D188" s="61" t="s">
        <v>8068</v>
      </c>
      <c r="E188" s="61" t="s">
        <v>8069</v>
      </c>
      <c r="F188" s="176" t="s">
        <v>8070</v>
      </c>
      <c r="G188" s="100">
        <v>8</v>
      </c>
      <c r="H188" s="100"/>
      <c r="I188" s="101"/>
      <c r="J188" s="61" t="s">
        <v>8071</v>
      </c>
      <c r="K188" s="61" t="s">
        <v>8062</v>
      </c>
      <c r="L188" s="61" t="s">
        <v>8063</v>
      </c>
      <c r="M188" s="61" t="s">
        <v>8064</v>
      </c>
      <c r="N188" s="188" t="s">
        <v>8065</v>
      </c>
      <c r="O188" s="102" t="s">
        <v>1043</v>
      </c>
      <c r="P188" s="102" t="s">
        <v>8072</v>
      </c>
      <c r="Q188" s="102" t="str">
        <f t="shared" si="397"/>
        <v>Ch 12 Practice 3.1.2: Multiply hundredths without regrouping</v>
      </c>
      <c r="R188" s="83" t="s">
        <v>1812</v>
      </c>
      <c r="S188" s="102" t="s">
        <v>1041</v>
      </c>
      <c r="T188" s="102" t="s">
        <v>1042</v>
      </c>
      <c r="U188" s="102" t="s">
        <v>38</v>
      </c>
      <c r="V188" s="61" t="s">
        <v>7936</v>
      </c>
      <c r="W188" s="291">
        <v>9789814969437</v>
      </c>
      <c r="X188" s="102">
        <v>73</v>
      </c>
      <c r="Y188" s="61" t="s">
        <v>1814</v>
      </c>
      <c r="Z188" s="61" t="s">
        <v>7698</v>
      </c>
      <c r="AA188" s="61" t="s">
        <v>8067</v>
      </c>
      <c r="AB188" s="61" t="str">
        <f t="shared" si="1"/>
        <v>4.188 Multiply hundredths without regrouping M5NS-IId-110/M5NS-IId-111.1</v>
      </c>
      <c r="AC188" s="61" t="str">
        <f t="shared" ref="AC188:AD188" si="450">Y188</f>
        <v>1. Numbers and Number Sense</v>
      </c>
      <c r="AD188" s="61" t="str">
        <f t="shared" si="450"/>
        <v>G4.1.05 Decimals</v>
      </c>
      <c r="AE188" s="61" t="str">
        <f t="shared" si="3"/>
        <v>M5NS-IId-110/M5NS-IId-111.1</v>
      </c>
      <c r="AF188" s="61" t="str">
        <f t="shared" ref="AF188:AG188" si="451">M188</f>
        <v>M5NS-IId-110: Visualizes multiplication of decimal numbers using pictorial models.
M5NS-IId-111.1: Multiplies decimals up to 2 decimal places by 1- to 2-digit whole numbers.</v>
      </c>
      <c r="AG188" s="61" t="str">
        <f t="shared" si="451"/>
        <v>5.038 Visualizes multiplication of decimal numbers using pictorial models M5NS-IId-110
5.039 Multiplies decimals up to 2 decimal places by 1- to 2-digit whole numbers M5NS-IId-111.1</v>
      </c>
      <c r="AH188" s="175">
        <v>12</v>
      </c>
      <c r="AI188" s="175"/>
      <c r="AJ188" s="175"/>
      <c r="AK188" s="61"/>
      <c r="AL188" s="61"/>
      <c r="AM188" s="61"/>
      <c r="AN188" s="61"/>
      <c r="AO188" s="41"/>
      <c r="AP188" s="102" t="s">
        <v>1818</v>
      </c>
      <c r="AQ188" s="102" t="str">
        <f t="shared" si="236"/>
        <v>Completed</v>
      </c>
      <c r="AR188" s="41"/>
    </row>
    <row r="189" spans="1:44" ht="15.75" customHeight="1" x14ac:dyDescent="0.2">
      <c r="A189" s="487"/>
      <c r="B189" s="487"/>
      <c r="C189" s="502" t="s">
        <v>8073</v>
      </c>
      <c r="D189" s="61" t="s">
        <v>8074</v>
      </c>
      <c r="E189" s="61" t="s">
        <v>8075</v>
      </c>
      <c r="F189" s="176" t="s">
        <v>8076</v>
      </c>
      <c r="G189" s="100">
        <v>8</v>
      </c>
      <c r="H189" s="100"/>
      <c r="I189" s="101"/>
      <c r="J189" s="61" t="s">
        <v>8077</v>
      </c>
      <c r="K189" s="61" t="s">
        <v>8062</v>
      </c>
      <c r="L189" s="61" t="s">
        <v>8063</v>
      </c>
      <c r="M189" s="61" t="s">
        <v>8064</v>
      </c>
      <c r="N189" s="188" t="s">
        <v>8065</v>
      </c>
      <c r="O189" s="102" t="s">
        <v>1043</v>
      </c>
      <c r="P189" s="102" t="s">
        <v>8078</v>
      </c>
      <c r="Q189" s="102" t="str">
        <f t="shared" si="397"/>
        <v>Ch 12 Practice 3.2.1: Multiply tenths with regrouping</v>
      </c>
      <c r="R189" s="83" t="s">
        <v>1812</v>
      </c>
      <c r="S189" s="102" t="s">
        <v>1041</v>
      </c>
      <c r="T189" s="102" t="s">
        <v>1042</v>
      </c>
      <c r="U189" s="102" t="s">
        <v>38</v>
      </c>
      <c r="V189" s="61" t="s">
        <v>7936</v>
      </c>
      <c r="W189" s="291">
        <v>9789814969437</v>
      </c>
      <c r="X189" s="102">
        <v>73</v>
      </c>
      <c r="Y189" s="61" t="s">
        <v>1814</v>
      </c>
      <c r="Z189" s="61" t="s">
        <v>7698</v>
      </c>
      <c r="AA189" s="61" t="s">
        <v>8067</v>
      </c>
      <c r="AB189" s="61" t="str">
        <f t="shared" si="1"/>
        <v>4.189 Multiply tenths with regrouping M5NS-IId-110/M5NS-IId-111.1</v>
      </c>
      <c r="AC189" s="61" t="str">
        <f t="shared" ref="AC189:AD189" si="452">Y189</f>
        <v>1. Numbers and Number Sense</v>
      </c>
      <c r="AD189" s="61" t="str">
        <f t="shared" si="452"/>
        <v>G4.1.05 Decimals</v>
      </c>
      <c r="AE189" s="61" t="str">
        <f t="shared" si="3"/>
        <v>M5NS-IId-110/M5NS-IId-111.1</v>
      </c>
      <c r="AF189" s="61" t="str">
        <f t="shared" ref="AF189:AG189" si="453">M189</f>
        <v>M5NS-IId-110: Visualizes multiplication of decimal numbers using pictorial models.
M5NS-IId-111.1: Multiplies decimals up to 2 decimal places by 1- to 2-digit whole numbers.</v>
      </c>
      <c r="AG189" s="61" t="str">
        <f t="shared" si="453"/>
        <v>5.038 Visualizes multiplication of decimal numbers using pictorial models M5NS-IId-110
5.039 Multiplies decimals up to 2 decimal places by 1- to 2-digit whole numbers M5NS-IId-111.1</v>
      </c>
      <c r="AH189" s="175">
        <v>12</v>
      </c>
      <c r="AI189" s="175"/>
      <c r="AJ189" s="175"/>
      <c r="AK189" s="61"/>
      <c r="AL189" s="61"/>
      <c r="AM189" s="61"/>
      <c r="AN189" s="61"/>
      <c r="AO189" s="41"/>
      <c r="AP189" s="102" t="s">
        <v>1818</v>
      </c>
      <c r="AQ189" s="102" t="str">
        <f t="shared" si="236"/>
        <v>Completed</v>
      </c>
      <c r="AR189" s="41"/>
    </row>
    <row r="190" spans="1:44" ht="15.75" customHeight="1" x14ac:dyDescent="0.2">
      <c r="A190" s="487"/>
      <c r="B190" s="487"/>
      <c r="C190" s="471"/>
      <c r="D190" s="61" t="s">
        <v>8079</v>
      </c>
      <c r="E190" s="61" t="s">
        <v>8080</v>
      </c>
      <c r="F190" s="176" t="s">
        <v>8081</v>
      </c>
      <c r="G190" s="100">
        <v>8</v>
      </c>
      <c r="H190" s="100"/>
      <c r="I190" s="101"/>
      <c r="J190" s="61" t="s">
        <v>8082</v>
      </c>
      <c r="K190" s="61" t="s">
        <v>8062</v>
      </c>
      <c r="L190" s="61" t="s">
        <v>8063</v>
      </c>
      <c r="M190" s="61" t="s">
        <v>8064</v>
      </c>
      <c r="N190" s="188" t="s">
        <v>8065</v>
      </c>
      <c r="O190" s="102" t="s">
        <v>1043</v>
      </c>
      <c r="P190" s="102" t="s">
        <v>8083</v>
      </c>
      <c r="Q190" s="102" t="str">
        <f t="shared" si="397"/>
        <v>Ch 12 Practice 3.2.2: Multiply hundredths with regrouping</v>
      </c>
      <c r="R190" s="83" t="s">
        <v>1812</v>
      </c>
      <c r="S190" s="102" t="s">
        <v>1041</v>
      </c>
      <c r="T190" s="102" t="s">
        <v>1042</v>
      </c>
      <c r="U190" s="102" t="s">
        <v>38</v>
      </c>
      <c r="V190" s="61" t="s">
        <v>7936</v>
      </c>
      <c r="W190" s="291">
        <v>9789814969437</v>
      </c>
      <c r="X190" s="102">
        <v>73</v>
      </c>
      <c r="Y190" s="61" t="s">
        <v>1814</v>
      </c>
      <c r="Z190" s="61" t="s">
        <v>7698</v>
      </c>
      <c r="AA190" s="61" t="s">
        <v>8067</v>
      </c>
      <c r="AB190" s="61" t="str">
        <f t="shared" si="1"/>
        <v>4.190 Multiply hundredths with regrouping M5NS-IId-110/M5NS-IId-111.1</v>
      </c>
      <c r="AC190" s="61" t="str">
        <f t="shared" ref="AC190:AD190" si="454">Y190</f>
        <v>1. Numbers and Number Sense</v>
      </c>
      <c r="AD190" s="61" t="str">
        <f t="shared" si="454"/>
        <v>G4.1.05 Decimals</v>
      </c>
      <c r="AE190" s="61" t="str">
        <f t="shared" si="3"/>
        <v>M5NS-IId-110/M5NS-IId-111.1</v>
      </c>
      <c r="AF190" s="61" t="str">
        <f t="shared" ref="AF190:AG190" si="455">M190</f>
        <v>M5NS-IId-110: Visualizes multiplication of decimal numbers using pictorial models.
M5NS-IId-111.1: Multiplies decimals up to 2 decimal places by 1- to 2-digit whole numbers.</v>
      </c>
      <c r="AG190" s="61" t="str">
        <f t="shared" si="455"/>
        <v>5.038 Visualizes multiplication of decimal numbers using pictorial models M5NS-IId-110
5.039 Multiplies decimals up to 2 decimal places by 1- to 2-digit whole numbers M5NS-IId-111.1</v>
      </c>
      <c r="AH190" s="175">
        <v>12</v>
      </c>
      <c r="AI190" s="175"/>
      <c r="AJ190" s="175"/>
      <c r="AK190" s="61"/>
      <c r="AL190" s="61"/>
      <c r="AM190" s="61"/>
      <c r="AN190" s="61"/>
      <c r="AO190" s="41"/>
      <c r="AP190" s="102" t="s">
        <v>1818</v>
      </c>
      <c r="AQ190" s="102" t="str">
        <f t="shared" si="236"/>
        <v>Completed</v>
      </c>
      <c r="AR190" s="41"/>
    </row>
    <row r="191" spans="1:44" ht="15.75" customHeight="1" x14ac:dyDescent="0.2">
      <c r="A191" s="487"/>
      <c r="B191" s="487"/>
      <c r="C191" s="61" t="s">
        <v>8084</v>
      </c>
      <c r="D191" s="61" t="s">
        <v>8085</v>
      </c>
      <c r="E191" s="61" t="s">
        <v>8086</v>
      </c>
      <c r="F191" s="176" t="s">
        <v>8087</v>
      </c>
      <c r="G191" s="100">
        <v>8</v>
      </c>
      <c r="H191" s="100"/>
      <c r="I191" s="101"/>
      <c r="J191" s="61" t="s">
        <v>8088</v>
      </c>
      <c r="K191" s="61" t="s">
        <v>8062</v>
      </c>
      <c r="L191" s="61" t="s">
        <v>8063</v>
      </c>
      <c r="M191" s="61" t="s">
        <v>8064</v>
      </c>
      <c r="N191" s="188" t="s">
        <v>8065</v>
      </c>
      <c r="O191" s="102" t="s">
        <v>1043</v>
      </c>
      <c r="P191" s="102" t="s">
        <v>8089</v>
      </c>
      <c r="Q191" s="102" t="str">
        <f t="shared" si="397"/>
        <v>Ch 12 Practice 3.3.1: Multiply a decimal with 1 decimal place by a 1-digit number</v>
      </c>
      <c r="R191" s="83" t="s">
        <v>1812</v>
      </c>
      <c r="S191" s="102" t="s">
        <v>1041</v>
      </c>
      <c r="T191" s="102" t="s">
        <v>1042</v>
      </c>
      <c r="U191" s="102" t="s">
        <v>38</v>
      </c>
      <c r="V191" s="61" t="s">
        <v>7936</v>
      </c>
      <c r="W191" s="291">
        <v>9789814969437</v>
      </c>
      <c r="X191" s="102">
        <v>75</v>
      </c>
      <c r="Y191" s="61" t="s">
        <v>1814</v>
      </c>
      <c r="Z191" s="61" t="s">
        <v>7698</v>
      </c>
      <c r="AA191" s="61" t="s">
        <v>8067</v>
      </c>
      <c r="AB191" s="61" t="str">
        <f t="shared" si="1"/>
        <v>4.191 Multiply a decimal with 1 decimal place by a 1-digit number M5NS-IId-110/M5NS-IId-111.1</v>
      </c>
      <c r="AC191" s="61" t="str">
        <f t="shared" ref="AC191:AD191" si="456">Y191</f>
        <v>1. Numbers and Number Sense</v>
      </c>
      <c r="AD191" s="61" t="str">
        <f t="shared" si="456"/>
        <v>G4.1.05 Decimals</v>
      </c>
      <c r="AE191" s="61" t="str">
        <f t="shared" si="3"/>
        <v>M5NS-IId-110/M5NS-IId-111.1</v>
      </c>
      <c r="AF191" s="61" t="str">
        <f t="shared" ref="AF191:AG191" si="457">M191</f>
        <v>M5NS-IId-110: Visualizes multiplication of decimal numbers using pictorial models.
M5NS-IId-111.1: Multiplies decimals up to 2 decimal places by 1- to 2-digit whole numbers.</v>
      </c>
      <c r="AG191" s="61" t="str">
        <f t="shared" si="457"/>
        <v>5.038 Visualizes multiplication of decimal numbers using pictorial models M5NS-IId-110
5.039 Multiplies decimals up to 2 decimal places by 1- to 2-digit whole numbers M5NS-IId-111.1</v>
      </c>
      <c r="AH191" s="175">
        <v>12</v>
      </c>
      <c r="AI191" s="175"/>
      <c r="AJ191" s="175"/>
      <c r="AK191" s="61"/>
      <c r="AL191" s="61"/>
      <c r="AM191" s="61"/>
      <c r="AN191" s="61"/>
      <c r="AO191" s="41"/>
      <c r="AP191" s="102" t="s">
        <v>1818</v>
      </c>
      <c r="AQ191" s="102" t="str">
        <f t="shared" si="236"/>
        <v>Completed</v>
      </c>
      <c r="AR191" s="41"/>
    </row>
    <row r="192" spans="1:44" ht="15.75" customHeight="1" x14ac:dyDescent="0.2">
      <c r="A192" s="487"/>
      <c r="B192" s="487"/>
      <c r="C192" s="61" t="s">
        <v>8090</v>
      </c>
      <c r="D192" s="61" t="s">
        <v>8091</v>
      </c>
      <c r="E192" s="61" t="s">
        <v>8092</v>
      </c>
      <c r="F192" s="176" t="s">
        <v>8093</v>
      </c>
      <c r="G192" s="100">
        <v>8</v>
      </c>
      <c r="H192" s="100"/>
      <c r="I192" s="101"/>
      <c r="J192" s="61" t="s">
        <v>8094</v>
      </c>
      <c r="K192" s="61" t="s">
        <v>8062</v>
      </c>
      <c r="L192" s="61" t="s">
        <v>8063</v>
      </c>
      <c r="M192" s="61" t="s">
        <v>8064</v>
      </c>
      <c r="N192" s="188" t="s">
        <v>8065</v>
      </c>
      <c r="O192" s="102" t="s">
        <v>1043</v>
      </c>
      <c r="P192" s="102" t="s">
        <v>8095</v>
      </c>
      <c r="Q192" s="102" t="str">
        <f t="shared" si="397"/>
        <v>Ch 12 Practice 3.4.1: Multiply a decimal with 2 decimal places by a 1-digit number</v>
      </c>
      <c r="R192" s="83" t="s">
        <v>1812</v>
      </c>
      <c r="S192" s="102" t="s">
        <v>1041</v>
      </c>
      <c r="T192" s="102" t="s">
        <v>1042</v>
      </c>
      <c r="U192" s="102" t="s">
        <v>38</v>
      </c>
      <c r="V192" s="61" t="s">
        <v>7936</v>
      </c>
      <c r="W192" s="291">
        <v>9789814969437</v>
      </c>
      <c r="X192" s="102">
        <v>77</v>
      </c>
      <c r="Y192" s="61" t="s">
        <v>1814</v>
      </c>
      <c r="Z192" s="61" t="s">
        <v>7698</v>
      </c>
      <c r="AA192" s="61" t="s">
        <v>8067</v>
      </c>
      <c r="AB192" s="61" t="str">
        <f t="shared" si="1"/>
        <v>4.192 Multiply a decimal with 2 decimal places by a 1-digit number M5NS-IId-110/M5NS-IId-111.1</v>
      </c>
      <c r="AC192" s="61" t="str">
        <f t="shared" ref="AC192:AD192" si="458">Y192</f>
        <v>1. Numbers and Number Sense</v>
      </c>
      <c r="AD192" s="61" t="str">
        <f t="shared" si="458"/>
        <v>G4.1.05 Decimals</v>
      </c>
      <c r="AE192" s="61" t="str">
        <f t="shared" si="3"/>
        <v>M5NS-IId-110/M5NS-IId-111.1</v>
      </c>
      <c r="AF192" s="61" t="str">
        <f t="shared" ref="AF192:AG192" si="459">M192</f>
        <v>M5NS-IId-110: Visualizes multiplication of decimal numbers using pictorial models.
M5NS-IId-111.1: Multiplies decimals up to 2 decimal places by 1- to 2-digit whole numbers.</v>
      </c>
      <c r="AG192" s="61" t="str">
        <f t="shared" si="459"/>
        <v>5.038 Visualizes multiplication of decimal numbers using pictorial models M5NS-IId-110
5.039 Multiplies decimals up to 2 decimal places by 1- to 2-digit whole numbers M5NS-IId-111.1</v>
      </c>
      <c r="AH192" s="175">
        <v>12</v>
      </c>
      <c r="AI192" s="175"/>
      <c r="AJ192" s="175"/>
      <c r="AK192" s="61"/>
      <c r="AL192" s="61"/>
      <c r="AM192" s="61"/>
      <c r="AN192" s="61"/>
      <c r="AO192" s="41"/>
      <c r="AP192" s="102" t="s">
        <v>1818</v>
      </c>
      <c r="AQ192" s="102" t="str">
        <f t="shared" si="236"/>
        <v>Completed</v>
      </c>
      <c r="AR192" s="41"/>
    </row>
    <row r="193" spans="1:44" ht="15.75" customHeight="1" x14ac:dyDescent="0.2">
      <c r="A193" s="487"/>
      <c r="B193" s="487"/>
      <c r="C193" s="61" t="s">
        <v>8096</v>
      </c>
      <c r="D193" s="61" t="s">
        <v>8097</v>
      </c>
      <c r="E193" s="61" t="s">
        <v>8098</v>
      </c>
      <c r="F193" s="176" t="s">
        <v>6928</v>
      </c>
      <c r="G193" s="100">
        <v>9</v>
      </c>
      <c r="H193" s="100"/>
      <c r="I193" s="101"/>
      <c r="J193" s="61" t="s">
        <v>8099</v>
      </c>
      <c r="K193" s="61" t="s">
        <v>8100</v>
      </c>
      <c r="L193" s="61" t="s">
        <v>8101</v>
      </c>
      <c r="M193" s="61" t="s">
        <v>8102</v>
      </c>
      <c r="N193" s="280" t="s">
        <v>8103</v>
      </c>
      <c r="O193" s="102" t="s">
        <v>1043</v>
      </c>
      <c r="P193" s="102" t="s">
        <v>8104</v>
      </c>
      <c r="Q193" s="102" t="str">
        <f t="shared" si="397"/>
        <v>Ch 12 Practice 3.5.1: Estimate and check the reasonableness of an answer in multiplication</v>
      </c>
      <c r="R193" s="83" t="s">
        <v>1812</v>
      </c>
      <c r="S193" s="102" t="s">
        <v>1041</v>
      </c>
      <c r="T193" s="102" t="s">
        <v>1042</v>
      </c>
      <c r="U193" s="102" t="s">
        <v>38</v>
      </c>
      <c r="V193" s="61" t="s">
        <v>7936</v>
      </c>
      <c r="W193" s="291">
        <v>9789814969437</v>
      </c>
      <c r="X193" s="102">
        <v>78</v>
      </c>
      <c r="Y193" s="61" t="s">
        <v>1814</v>
      </c>
      <c r="Z193" s="61" t="s">
        <v>7698</v>
      </c>
      <c r="AA193" s="61" t="s">
        <v>8067</v>
      </c>
      <c r="AB193" s="61" t="str">
        <f t="shared" si="1"/>
        <v>4.193 Estimate and check the reasonableness of an answer in multiplication M5NS-IIe-112</v>
      </c>
      <c r="AC193" s="61" t="str">
        <f t="shared" ref="AC193:AD193" si="460">Y193</f>
        <v>1. Numbers and Number Sense</v>
      </c>
      <c r="AD193" s="61" t="str">
        <f t="shared" si="460"/>
        <v>G4.1.05 Decimals</v>
      </c>
      <c r="AE193" s="61" t="str">
        <f t="shared" si="3"/>
        <v>M5NS-IIe-112</v>
      </c>
      <c r="AF193" s="61" t="str">
        <f t="shared" ref="AF193:AG193" si="461">M193</f>
        <v>M5NS-IIe-112: Estimates the products of decimal numbers with reasonable results.</v>
      </c>
      <c r="AG193" s="61" t="str">
        <f t="shared" si="461"/>
        <v>5.041 Estimates the products of decimal numbers with reasonable results M5NS-IIe-112</v>
      </c>
      <c r="AH193" s="175">
        <v>12</v>
      </c>
      <c r="AI193" s="175"/>
      <c r="AJ193" s="175"/>
      <c r="AK193" s="61"/>
      <c r="AL193" s="61"/>
      <c r="AM193" s="61"/>
      <c r="AN193" s="61"/>
      <c r="AO193" s="41"/>
      <c r="AP193" s="102" t="s">
        <v>1818</v>
      </c>
      <c r="AQ193" s="102" t="str">
        <f t="shared" si="236"/>
        <v>Completed</v>
      </c>
      <c r="AR193" s="41"/>
    </row>
    <row r="194" spans="1:44" ht="15.75" customHeight="1" x14ac:dyDescent="0.2">
      <c r="A194" s="487"/>
      <c r="B194" s="471"/>
      <c r="C194" s="61" t="s">
        <v>8105</v>
      </c>
      <c r="D194" s="61" t="s">
        <v>8106</v>
      </c>
      <c r="E194" s="61" t="s">
        <v>8107</v>
      </c>
      <c r="F194" s="176" t="s">
        <v>8108</v>
      </c>
      <c r="G194" s="100">
        <v>10</v>
      </c>
      <c r="H194" s="100" t="s">
        <v>4695</v>
      </c>
      <c r="I194" s="101"/>
      <c r="J194" s="61" t="s">
        <v>8109</v>
      </c>
      <c r="K194" s="61" t="s">
        <v>8110</v>
      </c>
      <c r="L194" s="61" t="s">
        <v>8111</v>
      </c>
      <c r="M194" s="61" t="s">
        <v>8112</v>
      </c>
      <c r="N194" s="280" t="s">
        <v>8113</v>
      </c>
      <c r="O194" s="102" t="s">
        <v>1043</v>
      </c>
      <c r="P194" s="102" t="s">
        <v>8114</v>
      </c>
      <c r="Q194" s="102" t="str">
        <f t="shared" si="397"/>
        <v>Ch 12 Practice 3.6.1: Solve a 1-step word problem involving multiplication of decimals</v>
      </c>
      <c r="R194" s="83" t="s">
        <v>1812</v>
      </c>
      <c r="S194" s="102" t="s">
        <v>1041</v>
      </c>
      <c r="T194" s="102" t="s">
        <v>1042</v>
      </c>
      <c r="U194" s="102" t="s">
        <v>38</v>
      </c>
      <c r="V194" s="61" t="s">
        <v>7936</v>
      </c>
      <c r="W194" s="291">
        <v>9789814969437</v>
      </c>
      <c r="X194" s="102">
        <v>80</v>
      </c>
      <c r="Y194" s="61" t="s">
        <v>1814</v>
      </c>
      <c r="Z194" s="61" t="s">
        <v>7698</v>
      </c>
      <c r="AA194" s="61" t="s">
        <v>8067</v>
      </c>
      <c r="AB194" s="61" t="str">
        <f t="shared" si="1"/>
        <v>4.194 Solve a 1-step word problem involving multiplication of decimals M5NS-IIe-113.1</v>
      </c>
      <c r="AC194" s="61" t="str">
        <f t="shared" ref="AC194:AD194" si="462">Y194</f>
        <v>1. Numbers and Number Sense</v>
      </c>
      <c r="AD194" s="61" t="str">
        <f t="shared" si="462"/>
        <v>G4.1.05 Decimals</v>
      </c>
      <c r="AE194" s="61" t="str">
        <f t="shared" si="3"/>
        <v>M5NS-IIe-113.1</v>
      </c>
      <c r="AF194" s="61" t="str">
        <f t="shared" ref="AF194:AG194" si="463">M194</f>
        <v>M5NS-IIe-113.1: Solves routine and non-routine problems involving multiplication without or with addition or subtraction of decimals and whole numbers including money using appropriate problem solving strategies and tools.</v>
      </c>
      <c r="AG194" s="61" t="str">
        <f t="shared" si="463"/>
        <v>5.042 Solves routine and non-routine problems involving multiplication without or with addition or subtraction of decimals and whole numbers including money M5NS-IIe-113.1</v>
      </c>
      <c r="AH194" s="175">
        <v>12</v>
      </c>
      <c r="AI194" s="175"/>
      <c r="AJ194" s="175"/>
      <c r="AK194" s="61"/>
      <c r="AL194" s="61"/>
      <c r="AM194" s="61"/>
      <c r="AN194" s="61"/>
      <c r="AO194" s="41"/>
      <c r="AP194" s="102" t="s">
        <v>1818</v>
      </c>
      <c r="AQ194" s="102" t="str">
        <f t="shared" si="236"/>
        <v>Completed</v>
      </c>
      <c r="AR194" s="41"/>
    </row>
    <row r="195" spans="1:44" ht="15.75" customHeight="1" x14ac:dyDescent="0.2">
      <c r="A195" s="487"/>
      <c r="B195" s="502" t="s">
        <v>8115</v>
      </c>
      <c r="C195" s="61" t="s">
        <v>8116</v>
      </c>
      <c r="D195" s="61" t="s">
        <v>8117</v>
      </c>
      <c r="E195" s="61" t="s">
        <v>8118</v>
      </c>
      <c r="F195" s="176" t="s">
        <v>8119</v>
      </c>
      <c r="G195" s="100">
        <v>11</v>
      </c>
      <c r="H195" s="100"/>
      <c r="I195" s="101"/>
      <c r="J195" s="61" t="s">
        <v>8120</v>
      </c>
      <c r="K195" s="61" t="s">
        <v>8121</v>
      </c>
      <c r="L195" s="61" t="s">
        <v>8122</v>
      </c>
      <c r="M195" s="61" t="s">
        <v>8123</v>
      </c>
      <c r="N195" s="61" t="s">
        <v>8124</v>
      </c>
      <c r="O195" s="102" t="s">
        <v>1043</v>
      </c>
      <c r="P195" s="102" t="s">
        <v>8125</v>
      </c>
      <c r="Q195" s="102" t="str">
        <f t="shared" si="397"/>
        <v>Ch 12 Practice 4.1.1: Divide tenths without regrouping</v>
      </c>
      <c r="R195" s="83" t="s">
        <v>1812</v>
      </c>
      <c r="S195" s="102" t="s">
        <v>1041</v>
      </c>
      <c r="T195" s="102" t="s">
        <v>1042</v>
      </c>
      <c r="U195" s="102" t="s">
        <v>38</v>
      </c>
      <c r="V195" s="61" t="s">
        <v>7936</v>
      </c>
      <c r="W195" s="291">
        <v>9789814969437</v>
      </c>
      <c r="X195" s="102">
        <v>85</v>
      </c>
      <c r="Y195" s="61" t="s">
        <v>1814</v>
      </c>
      <c r="Z195" s="61" t="s">
        <v>7698</v>
      </c>
      <c r="AA195" s="61" t="s">
        <v>8126</v>
      </c>
      <c r="AB195" s="61" t="str">
        <f t="shared" si="1"/>
        <v>4.195 Divide tenths without regrouping M5NS-IIf-115</v>
      </c>
      <c r="AC195" s="61" t="str">
        <f t="shared" ref="AC195:AD195" si="464">Y195</f>
        <v>1. Numbers and Number Sense</v>
      </c>
      <c r="AD195" s="61" t="str">
        <f t="shared" si="464"/>
        <v>G4.1.05 Decimals</v>
      </c>
      <c r="AE195" s="61" t="str">
        <f t="shared" si="3"/>
        <v>M5NS-IIf-115</v>
      </c>
      <c r="AF195" s="61" t="str">
        <f t="shared" ref="AF195:AG195" si="465">M195</f>
        <v>M5NS-IIf-115: Visualizes division of decimal numbers using pictorial models.</v>
      </c>
      <c r="AG195" s="61" t="str">
        <f t="shared" si="465"/>
        <v>5.043 Visualizes division of decimal numbers using pictorial models M5NS-IIf-115</v>
      </c>
      <c r="AH195" s="175">
        <v>12</v>
      </c>
      <c r="AI195" s="175"/>
      <c r="AJ195" s="175"/>
      <c r="AK195" s="61"/>
      <c r="AL195" s="61"/>
      <c r="AM195" s="61"/>
      <c r="AN195" s="61"/>
      <c r="AO195" s="41"/>
      <c r="AP195" s="102" t="s">
        <v>1818</v>
      </c>
      <c r="AQ195" s="102" t="str">
        <f t="shared" si="236"/>
        <v>Completed</v>
      </c>
      <c r="AR195" s="41"/>
    </row>
    <row r="196" spans="1:44" ht="15.75" customHeight="1" x14ac:dyDescent="0.2">
      <c r="A196" s="487"/>
      <c r="B196" s="487"/>
      <c r="C196" s="61"/>
      <c r="D196" s="61" t="s">
        <v>8127</v>
      </c>
      <c r="E196" s="61" t="s">
        <v>8128</v>
      </c>
      <c r="F196" s="176" t="s">
        <v>8129</v>
      </c>
      <c r="G196" s="100">
        <v>11</v>
      </c>
      <c r="H196" s="100"/>
      <c r="I196" s="101"/>
      <c r="J196" s="61" t="s">
        <v>8130</v>
      </c>
      <c r="K196" s="61" t="s">
        <v>8121</v>
      </c>
      <c r="L196" s="61" t="s">
        <v>8122</v>
      </c>
      <c r="M196" s="61" t="s">
        <v>8123</v>
      </c>
      <c r="N196" s="61" t="s">
        <v>8124</v>
      </c>
      <c r="O196" s="102" t="s">
        <v>1043</v>
      </c>
      <c r="P196" s="102" t="s">
        <v>8131</v>
      </c>
      <c r="Q196" s="102" t="str">
        <f t="shared" si="397"/>
        <v>Ch 12 Practice 4.1.2: Divide hundredths without regrouping</v>
      </c>
      <c r="R196" s="83" t="s">
        <v>1812</v>
      </c>
      <c r="S196" s="102" t="s">
        <v>1041</v>
      </c>
      <c r="T196" s="102" t="s">
        <v>1042</v>
      </c>
      <c r="U196" s="102" t="s">
        <v>38</v>
      </c>
      <c r="V196" s="61" t="s">
        <v>7936</v>
      </c>
      <c r="W196" s="291">
        <v>9789814969437</v>
      </c>
      <c r="X196" s="102">
        <v>85</v>
      </c>
      <c r="Y196" s="61" t="s">
        <v>1814</v>
      </c>
      <c r="Z196" s="61" t="s">
        <v>7698</v>
      </c>
      <c r="AA196" s="61" t="s">
        <v>8126</v>
      </c>
      <c r="AB196" s="61" t="str">
        <f t="shared" si="1"/>
        <v>4.196 Divide hundredths without regrouping M5NS-IIf-115</v>
      </c>
      <c r="AC196" s="61" t="str">
        <f t="shared" ref="AC196:AD196" si="466">Y196</f>
        <v>1. Numbers and Number Sense</v>
      </c>
      <c r="AD196" s="61" t="str">
        <f t="shared" si="466"/>
        <v>G4.1.05 Decimals</v>
      </c>
      <c r="AE196" s="61" t="str">
        <f t="shared" si="3"/>
        <v>M5NS-IIf-115</v>
      </c>
      <c r="AF196" s="61" t="str">
        <f t="shared" ref="AF196:AG196" si="467">M196</f>
        <v>M5NS-IIf-115: Visualizes division of decimal numbers using pictorial models.</v>
      </c>
      <c r="AG196" s="61" t="str">
        <f t="shared" si="467"/>
        <v>5.043 Visualizes division of decimal numbers using pictorial models M5NS-IIf-115</v>
      </c>
      <c r="AH196" s="175">
        <v>12</v>
      </c>
      <c r="AI196" s="175"/>
      <c r="AJ196" s="175"/>
      <c r="AK196" s="61"/>
      <c r="AL196" s="61"/>
      <c r="AM196" s="61"/>
      <c r="AN196" s="61"/>
      <c r="AO196" s="41"/>
      <c r="AP196" s="102" t="s">
        <v>1818</v>
      </c>
      <c r="AQ196" s="102" t="str">
        <f t="shared" si="236"/>
        <v>Completed</v>
      </c>
      <c r="AR196" s="41"/>
    </row>
    <row r="197" spans="1:44" ht="15.75" customHeight="1" x14ac:dyDescent="0.2">
      <c r="A197" s="487"/>
      <c r="B197" s="487"/>
      <c r="C197" s="61" t="s">
        <v>8132</v>
      </c>
      <c r="D197" s="61" t="s">
        <v>8133</v>
      </c>
      <c r="E197" s="63" t="s">
        <v>8134</v>
      </c>
      <c r="F197" s="176" t="s">
        <v>8135</v>
      </c>
      <c r="G197" s="100">
        <v>11</v>
      </c>
      <c r="H197" s="100"/>
      <c r="I197" s="101"/>
      <c r="J197" s="61" t="s">
        <v>8136</v>
      </c>
      <c r="K197" s="61" t="s">
        <v>8121</v>
      </c>
      <c r="L197" s="61" t="s">
        <v>8122</v>
      </c>
      <c r="M197" s="61" t="s">
        <v>8123</v>
      </c>
      <c r="N197" s="61" t="s">
        <v>8124</v>
      </c>
      <c r="O197" s="102" t="s">
        <v>1043</v>
      </c>
      <c r="P197" s="102" t="s">
        <v>8137</v>
      </c>
      <c r="Q197" s="102" t="str">
        <f t="shared" si="397"/>
        <v>Ch 12 Practice 4.2.1: Divide a decimal by a 1-digit number to get a quotient in tenths</v>
      </c>
      <c r="R197" s="83" t="s">
        <v>1812</v>
      </c>
      <c r="S197" s="102" t="s">
        <v>1041</v>
      </c>
      <c r="T197" s="102" t="s">
        <v>1042</v>
      </c>
      <c r="U197" s="102" t="s">
        <v>38</v>
      </c>
      <c r="V197" s="61" t="s">
        <v>7936</v>
      </c>
      <c r="W197" s="291">
        <v>9789814969437</v>
      </c>
      <c r="X197" s="102">
        <v>85</v>
      </c>
      <c r="Y197" s="61" t="s">
        <v>1814</v>
      </c>
      <c r="Z197" s="61" t="s">
        <v>7698</v>
      </c>
      <c r="AA197" s="61" t="s">
        <v>8126</v>
      </c>
      <c r="AB197" s="61" t="str">
        <f t="shared" si="1"/>
        <v>4.197 Divide a decimal by a 1-digit number to get a quotient in tenths M5NS-IIf-115</v>
      </c>
      <c r="AC197" s="61" t="str">
        <f t="shared" ref="AC197:AD197" si="468">Y197</f>
        <v>1. Numbers and Number Sense</v>
      </c>
      <c r="AD197" s="61" t="str">
        <f t="shared" si="468"/>
        <v>G4.1.05 Decimals</v>
      </c>
      <c r="AE197" s="61" t="str">
        <f t="shared" si="3"/>
        <v>M5NS-IIf-115</v>
      </c>
      <c r="AF197" s="61" t="str">
        <f t="shared" ref="AF197:AG197" si="469">M197</f>
        <v>M5NS-IIf-115: Visualizes division of decimal numbers using pictorial models.</v>
      </c>
      <c r="AG197" s="61" t="str">
        <f t="shared" si="469"/>
        <v>5.043 Visualizes division of decimal numbers using pictorial models M5NS-IIf-115</v>
      </c>
      <c r="AH197" s="175">
        <v>12</v>
      </c>
      <c r="AI197" s="175"/>
      <c r="AJ197" s="175"/>
      <c r="AK197" s="61"/>
      <c r="AL197" s="61"/>
      <c r="AM197" s="61"/>
      <c r="AN197" s="61"/>
      <c r="AO197" s="41"/>
      <c r="AP197" s="102" t="s">
        <v>1818</v>
      </c>
      <c r="AQ197" s="102" t="str">
        <f t="shared" si="236"/>
        <v>Completed</v>
      </c>
      <c r="AR197" s="41"/>
    </row>
    <row r="198" spans="1:44" ht="15.75" customHeight="1" x14ac:dyDescent="0.2">
      <c r="A198" s="487"/>
      <c r="B198" s="487"/>
      <c r="C198" s="61"/>
      <c r="D198" s="61" t="s">
        <v>8138</v>
      </c>
      <c r="E198" s="63" t="s">
        <v>8139</v>
      </c>
      <c r="F198" s="176" t="s">
        <v>8140</v>
      </c>
      <c r="G198" s="100">
        <v>11</v>
      </c>
      <c r="H198" s="100"/>
      <c r="I198" s="101"/>
      <c r="J198" s="61" t="s">
        <v>8141</v>
      </c>
      <c r="K198" s="61" t="s">
        <v>8142</v>
      </c>
      <c r="L198" s="61" t="s">
        <v>8143</v>
      </c>
      <c r="M198" s="61" t="s">
        <v>8144</v>
      </c>
      <c r="N198" s="188" t="s">
        <v>8145</v>
      </c>
      <c r="O198" s="102" t="s">
        <v>1043</v>
      </c>
      <c r="P198" s="102" t="s">
        <v>8146</v>
      </c>
      <c r="Q198" s="102" t="str">
        <f t="shared" si="397"/>
        <v>Ch 12 Practice 4.2.2: Divide a whole number by a 1-digit number to get a quotient in tenths</v>
      </c>
      <c r="R198" s="83" t="s">
        <v>1812</v>
      </c>
      <c r="S198" s="102" t="s">
        <v>1041</v>
      </c>
      <c r="T198" s="102" t="s">
        <v>1042</v>
      </c>
      <c r="U198" s="102" t="s">
        <v>38</v>
      </c>
      <c r="V198" s="61" t="s">
        <v>7936</v>
      </c>
      <c r="W198" s="291">
        <v>9789814969437</v>
      </c>
      <c r="X198" s="102">
        <v>85</v>
      </c>
      <c r="Y198" s="61" t="s">
        <v>1814</v>
      </c>
      <c r="Z198" s="61" t="s">
        <v>7698</v>
      </c>
      <c r="AA198" s="61" t="s">
        <v>8126</v>
      </c>
      <c r="AB198" s="61" t="str">
        <f t="shared" si="1"/>
        <v>4.198 Divide a whole number by a 1-digit number to get a quotient in tenths M5NS-IIf-115/M5NS-IIf-116.2</v>
      </c>
      <c r="AC198" s="61" t="str">
        <f t="shared" ref="AC198:AD198" si="470">Y198</f>
        <v>1. Numbers and Number Sense</v>
      </c>
      <c r="AD198" s="61" t="str">
        <f t="shared" si="470"/>
        <v>G4.1.05 Decimals</v>
      </c>
      <c r="AE198" s="61" t="str">
        <f t="shared" si="3"/>
        <v>M5NS-IIf-115/M5NS-IIf-116.2</v>
      </c>
      <c r="AF198" s="61" t="str">
        <f t="shared" ref="AF198:AG198" si="471">M198</f>
        <v>M5NS-IIf-115: Visualizes division of decimal numbers using pictorial models.
M5NS-IIf-116.2: Divides whole numbers with quotients in decimal form.</v>
      </c>
      <c r="AG198" s="61" t="str">
        <f t="shared" si="471"/>
        <v>5.043 Visualizes division of decimal numbers using pictorial models M5NS-IIf-115
5.045 Divides whole numbers with quotients in decimal form M5NS-IIf-116.2</v>
      </c>
      <c r="AH198" s="175">
        <v>12</v>
      </c>
      <c r="AI198" s="175"/>
      <c r="AJ198" s="175"/>
      <c r="AK198" s="61"/>
      <c r="AL198" s="61"/>
      <c r="AM198" s="61"/>
      <c r="AN198" s="61"/>
      <c r="AO198" s="41"/>
      <c r="AP198" s="102" t="s">
        <v>1818</v>
      </c>
      <c r="AQ198" s="102" t="str">
        <f t="shared" si="236"/>
        <v>Completed</v>
      </c>
      <c r="AR198" s="41"/>
    </row>
    <row r="199" spans="1:44" ht="15.75" customHeight="1" x14ac:dyDescent="0.2">
      <c r="A199" s="487"/>
      <c r="B199" s="487"/>
      <c r="C199" s="61" t="s">
        <v>8147</v>
      </c>
      <c r="D199" s="61" t="s">
        <v>8148</v>
      </c>
      <c r="E199" s="63" t="s">
        <v>8149</v>
      </c>
      <c r="F199" s="176" t="s">
        <v>8150</v>
      </c>
      <c r="G199" s="100">
        <v>12</v>
      </c>
      <c r="H199" s="100"/>
      <c r="I199" s="101"/>
      <c r="J199" s="61" t="s">
        <v>8151</v>
      </c>
      <c r="K199" s="61" t="s">
        <v>8121</v>
      </c>
      <c r="L199" s="61" t="s">
        <v>8122</v>
      </c>
      <c r="M199" s="61" t="s">
        <v>8123</v>
      </c>
      <c r="N199" s="61" t="s">
        <v>8124</v>
      </c>
      <c r="O199" s="102" t="s">
        <v>1043</v>
      </c>
      <c r="P199" s="102" t="s">
        <v>8152</v>
      </c>
      <c r="Q199" s="102" t="str">
        <f t="shared" si="397"/>
        <v>Ch 12 Practice 4.3.1: Divide a decimal by a 1-digit number to get a quotient in hundredths</v>
      </c>
      <c r="R199" s="83" t="s">
        <v>1812</v>
      </c>
      <c r="S199" s="102" t="s">
        <v>1041</v>
      </c>
      <c r="T199" s="102" t="s">
        <v>1042</v>
      </c>
      <c r="U199" s="102" t="s">
        <v>38</v>
      </c>
      <c r="V199" s="61" t="s">
        <v>7936</v>
      </c>
      <c r="W199" s="291">
        <v>9789814969437</v>
      </c>
      <c r="X199" s="102">
        <v>85</v>
      </c>
      <c r="Y199" s="61" t="s">
        <v>1814</v>
      </c>
      <c r="Z199" s="61" t="s">
        <v>7698</v>
      </c>
      <c r="AA199" s="61" t="s">
        <v>8126</v>
      </c>
      <c r="AB199" s="61" t="str">
        <f t="shared" si="1"/>
        <v>4.199 Divide a decimal by a 1-digit number to get a quotient in hundredths M5NS-IIf-115</v>
      </c>
      <c r="AC199" s="61" t="str">
        <f t="shared" ref="AC199:AD199" si="472">Y199</f>
        <v>1. Numbers and Number Sense</v>
      </c>
      <c r="AD199" s="61" t="str">
        <f t="shared" si="472"/>
        <v>G4.1.05 Decimals</v>
      </c>
      <c r="AE199" s="61" t="str">
        <f t="shared" si="3"/>
        <v>M5NS-IIf-115</v>
      </c>
      <c r="AF199" s="61" t="str">
        <f t="shared" ref="AF199:AG199" si="473">M199</f>
        <v>M5NS-IIf-115: Visualizes division of decimal numbers using pictorial models.</v>
      </c>
      <c r="AG199" s="61" t="str">
        <f t="shared" si="473"/>
        <v>5.043 Visualizes division of decimal numbers using pictorial models M5NS-IIf-115</v>
      </c>
      <c r="AH199" s="175">
        <v>12</v>
      </c>
      <c r="AI199" s="175"/>
      <c r="AJ199" s="175"/>
      <c r="AK199" s="61"/>
      <c r="AL199" s="61"/>
      <c r="AM199" s="61"/>
      <c r="AN199" s="61"/>
      <c r="AO199" s="41"/>
      <c r="AP199" s="102" t="s">
        <v>1818</v>
      </c>
      <c r="AQ199" s="102" t="str">
        <f t="shared" si="236"/>
        <v>Completed</v>
      </c>
      <c r="AR199" s="41"/>
    </row>
    <row r="200" spans="1:44" ht="15.75" customHeight="1" x14ac:dyDescent="0.2">
      <c r="A200" s="487"/>
      <c r="B200" s="487"/>
      <c r="C200" s="61" t="s">
        <v>8153</v>
      </c>
      <c r="D200" s="61" t="s">
        <v>8154</v>
      </c>
      <c r="E200" s="61" t="s">
        <v>8155</v>
      </c>
      <c r="F200" s="176" t="s">
        <v>8156</v>
      </c>
      <c r="G200" s="100">
        <v>12</v>
      </c>
      <c r="H200" s="100"/>
      <c r="I200" s="101"/>
      <c r="J200" s="61" t="s">
        <v>8157</v>
      </c>
      <c r="K200" s="61" t="s">
        <v>8121</v>
      </c>
      <c r="L200" s="61" t="s">
        <v>8122</v>
      </c>
      <c r="M200" s="61" t="s">
        <v>8123</v>
      </c>
      <c r="N200" s="61" t="s">
        <v>8124</v>
      </c>
      <c r="O200" s="102" t="s">
        <v>1043</v>
      </c>
      <c r="P200" s="102" t="s">
        <v>8158</v>
      </c>
      <c r="Q200" s="102" t="str">
        <f t="shared" si="397"/>
        <v>Ch 12 Practice 4.4.1: Divide a decimal with 2 decimal places by a 1-digit number</v>
      </c>
      <c r="R200" s="83" t="s">
        <v>1812</v>
      </c>
      <c r="S200" s="102" t="s">
        <v>1041</v>
      </c>
      <c r="T200" s="102" t="s">
        <v>1042</v>
      </c>
      <c r="U200" s="102" t="s">
        <v>38</v>
      </c>
      <c r="V200" s="61" t="s">
        <v>7936</v>
      </c>
      <c r="W200" s="291">
        <v>9789814969437</v>
      </c>
      <c r="X200" s="102">
        <v>87</v>
      </c>
      <c r="Y200" s="61" t="s">
        <v>1814</v>
      </c>
      <c r="Z200" s="61" t="s">
        <v>7698</v>
      </c>
      <c r="AA200" s="61" t="s">
        <v>8126</v>
      </c>
      <c r="AB200" s="61" t="str">
        <f t="shared" si="1"/>
        <v>4.200 Divide a decimal with 2 decimal places by a 1-digit number M5NS-IIf-115</v>
      </c>
      <c r="AC200" s="61" t="str">
        <f t="shared" ref="AC200:AD200" si="474">Y200</f>
        <v>1. Numbers and Number Sense</v>
      </c>
      <c r="AD200" s="61" t="str">
        <f t="shared" si="474"/>
        <v>G4.1.05 Decimals</v>
      </c>
      <c r="AE200" s="61" t="str">
        <f t="shared" si="3"/>
        <v>M5NS-IIf-115</v>
      </c>
      <c r="AF200" s="61" t="str">
        <f t="shared" ref="AF200:AG200" si="475">M200</f>
        <v>M5NS-IIf-115: Visualizes division of decimal numbers using pictorial models.</v>
      </c>
      <c r="AG200" s="61" t="str">
        <f t="shared" si="475"/>
        <v>5.043 Visualizes division of decimal numbers using pictorial models M5NS-IIf-115</v>
      </c>
      <c r="AH200" s="175">
        <v>12</v>
      </c>
      <c r="AI200" s="175"/>
      <c r="AJ200" s="175"/>
      <c r="AK200" s="61"/>
      <c r="AL200" s="61"/>
      <c r="AM200" s="61"/>
      <c r="AN200" s="61"/>
      <c r="AO200" s="41"/>
      <c r="AP200" s="102" t="s">
        <v>1818</v>
      </c>
      <c r="AQ200" s="102" t="str">
        <f t="shared" si="236"/>
        <v>Completed</v>
      </c>
      <c r="AR200" s="41"/>
    </row>
    <row r="201" spans="1:44" ht="15.75" customHeight="1" x14ac:dyDescent="0.2">
      <c r="A201" s="487"/>
      <c r="B201" s="487"/>
      <c r="C201" s="61" t="s">
        <v>8159</v>
      </c>
      <c r="D201" s="61" t="s">
        <v>8160</v>
      </c>
      <c r="E201" s="61" t="s">
        <v>8161</v>
      </c>
      <c r="F201" s="176" t="s">
        <v>8162</v>
      </c>
      <c r="G201" s="100">
        <v>12</v>
      </c>
      <c r="H201" s="100" t="s">
        <v>4775</v>
      </c>
      <c r="I201" s="101"/>
      <c r="J201" s="61" t="s">
        <v>8163</v>
      </c>
      <c r="K201" s="61" t="s">
        <v>8164</v>
      </c>
      <c r="L201" s="61" t="s">
        <v>8122</v>
      </c>
      <c r="M201" s="61" t="s">
        <v>8165</v>
      </c>
      <c r="N201" s="61" t="s">
        <v>8166</v>
      </c>
      <c r="O201" s="102" t="s">
        <v>1043</v>
      </c>
      <c r="P201" s="102" t="s">
        <v>8167</v>
      </c>
      <c r="Q201" s="102" t="str">
        <f t="shared" si="397"/>
        <v>Ch 12 Practice 4.5.1: Divide a decimal with zero as a placeholder</v>
      </c>
      <c r="R201" s="83" t="s">
        <v>1812</v>
      </c>
      <c r="S201" s="102" t="s">
        <v>1041</v>
      </c>
      <c r="T201" s="102" t="s">
        <v>1042</v>
      </c>
      <c r="U201" s="102" t="s">
        <v>38</v>
      </c>
      <c r="V201" s="61" t="s">
        <v>7936</v>
      </c>
      <c r="W201" s="291">
        <v>9789814969437</v>
      </c>
      <c r="X201" s="102">
        <v>89</v>
      </c>
      <c r="Y201" s="61" t="s">
        <v>1814</v>
      </c>
      <c r="Z201" s="61" t="s">
        <v>7698</v>
      </c>
      <c r="AA201" s="61" t="s">
        <v>8126</v>
      </c>
      <c r="AB201" s="61" t="str">
        <f t="shared" si="1"/>
        <v>4.201 Divide a decimal with zero as a placeholder M5NS-IIf-116.1</v>
      </c>
      <c r="AC201" s="61" t="str">
        <f t="shared" ref="AC201:AD201" si="476">Y201</f>
        <v>1. Numbers and Number Sense</v>
      </c>
      <c r="AD201" s="61" t="str">
        <f t="shared" si="476"/>
        <v>G4.1.05 Decimals</v>
      </c>
      <c r="AE201" s="61" t="str">
        <f t="shared" si="3"/>
        <v>M5NS-IIf-116.1</v>
      </c>
      <c r="AF201" s="61" t="str">
        <f t="shared" ref="AF201:AG201" si="477">M201</f>
        <v>M5NS-IIf-116.1: Divides decimals with up to 2 decimal places.</v>
      </c>
      <c r="AG201" s="61" t="str">
        <f t="shared" si="477"/>
        <v>5.044 Divides decimals with up to 2 decimal places M5NS-IIf-116.1</v>
      </c>
      <c r="AH201" s="175">
        <v>12</v>
      </c>
      <c r="AI201" s="175"/>
      <c r="AJ201" s="175"/>
      <c r="AK201" s="61"/>
      <c r="AL201" s="61"/>
      <c r="AM201" s="61"/>
      <c r="AN201" s="61"/>
      <c r="AO201" s="41"/>
      <c r="AP201" s="102" t="s">
        <v>1818</v>
      </c>
      <c r="AQ201" s="102" t="str">
        <f t="shared" si="236"/>
        <v>Completed</v>
      </c>
      <c r="AR201" s="41"/>
    </row>
    <row r="202" spans="1:44" ht="15.75" customHeight="1" x14ac:dyDescent="0.2">
      <c r="A202" s="487"/>
      <c r="B202" s="487"/>
      <c r="C202" s="61"/>
      <c r="D202" s="61" t="s">
        <v>8168</v>
      </c>
      <c r="E202" s="61" t="s">
        <v>8169</v>
      </c>
      <c r="F202" s="176" t="s">
        <v>8170</v>
      </c>
      <c r="G202" s="100">
        <v>12</v>
      </c>
      <c r="H202" s="100"/>
      <c r="I202" s="101"/>
      <c r="J202" s="61" t="s">
        <v>8171</v>
      </c>
      <c r="K202" s="61" t="s">
        <v>8142</v>
      </c>
      <c r="L202" s="61" t="s">
        <v>8143</v>
      </c>
      <c r="M202" s="61" t="s">
        <v>8144</v>
      </c>
      <c r="N202" s="188" t="s">
        <v>8145</v>
      </c>
      <c r="O202" s="102" t="s">
        <v>1043</v>
      </c>
      <c r="P202" s="102" t="s">
        <v>8172</v>
      </c>
      <c r="Q202" s="102" t="str">
        <f t="shared" si="397"/>
        <v>Ch 12 Practice 4.5.2: Divide a whole number with zero as a placeholder</v>
      </c>
      <c r="R202" s="83" t="s">
        <v>1812</v>
      </c>
      <c r="S202" s="102" t="s">
        <v>1041</v>
      </c>
      <c r="T202" s="102" t="s">
        <v>1042</v>
      </c>
      <c r="U202" s="102" t="s">
        <v>38</v>
      </c>
      <c r="V202" s="61" t="s">
        <v>7936</v>
      </c>
      <c r="W202" s="291">
        <v>9789814969437</v>
      </c>
      <c r="X202" s="102">
        <v>89</v>
      </c>
      <c r="Y202" s="61" t="s">
        <v>1814</v>
      </c>
      <c r="Z202" s="61" t="s">
        <v>7698</v>
      </c>
      <c r="AA202" s="61" t="s">
        <v>8126</v>
      </c>
      <c r="AB202" s="61" t="str">
        <f t="shared" si="1"/>
        <v>4.202 Divide a whole number with zero as a placeholder M5NS-IIf-115/M5NS-IIf-116.2</v>
      </c>
      <c r="AC202" s="61" t="str">
        <f t="shared" ref="AC202:AD202" si="478">Y202</f>
        <v>1. Numbers and Number Sense</v>
      </c>
      <c r="AD202" s="61" t="str">
        <f t="shared" si="478"/>
        <v>G4.1.05 Decimals</v>
      </c>
      <c r="AE202" s="61" t="str">
        <f t="shared" si="3"/>
        <v>M5NS-IIf-115/M5NS-IIf-116.2</v>
      </c>
      <c r="AF202" s="61" t="str">
        <f t="shared" ref="AF202:AG202" si="479">M202</f>
        <v>M5NS-IIf-115: Visualizes division of decimal numbers using pictorial models.
M5NS-IIf-116.2: Divides whole numbers with quotients in decimal form.</v>
      </c>
      <c r="AG202" s="61" t="str">
        <f t="shared" si="479"/>
        <v>5.043 Visualizes division of decimal numbers using pictorial models M5NS-IIf-115
5.045 Divides whole numbers with quotients in decimal form M5NS-IIf-116.2</v>
      </c>
      <c r="AH202" s="175">
        <v>12</v>
      </c>
      <c r="AI202" s="175"/>
      <c r="AJ202" s="175"/>
      <c r="AK202" s="61"/>
      <c r="AL202" s="61"/>
      <c r="AM202" s="61"/>
      <c r="AN202" s="61"/>
      <c r="AO202" s="41"/>
      <c r="AP202" s="102" t="s">
        <v>1818</v>
      </c>
      <c r="AQ202" s="102" t="str">
        <f t="shared" si="236"/>
        <v>Completed</v>
      </c>
      <c r="AR202" s="41"/>
    </row>
    <row r="203" spans="1:44" ht="15.75" customHeight="1" x14ac:dyDescent="0.2">
      <c r="A203" s="487"/>
      <c r="B203" s="487"/>
      <c r="C203" s="61" t="s">
        <v>8173</v>
      </c>
      <c r="D203" s="61" t="s">
        <v>8174</v>
      </c>
      <c r="E203" s="61" t="s">
        <v>8175</v>
      </c>
      <c r="F203" s="176" t="s">
        <v>6960</v>
      </c>
      <c r="G203" s="100">
        <v>9</v>
      </c>
      <c r="H203" s="100"/>
      <c r="I203" s="101"/>
      <c r="J203" s="61" t="s">
        <v>8176</v>
      </c>
      <c r="K203" s="61" t="s">
        <v>8177</v>
      </c>
      <c r="L203" s="302" t="s">
        <v>8101</v>
      </c>
      <c r="M203" s="61" t="s">
        <v>8178</v>
      </c>
      <c r="N203" s="61" t="s">
        <v>8179</v>
      </c>
      <c r="O203" s="102" t="s">
        <v>1043</v>
      </c>
      <c r="P203" s="102" t="s">
        <v>8180</v>
      </c>
      <c r="Q203" s="102" t="str">
        <f t="shared" si="397"/>
        <v>Ch 12 Practice 4.6.1: Estimate and check the reasonableness of an answer in division</v>
      </c>
      <c r="R203" s="83" t="s">
        <v>1812</v>
      </c>
      <c r="S203" s="102" t="s">
        <v>1041</v>
      </c>
      <c r="T203" s="102" t="s">
        <v>1042</v>
      </c>
      <c r="U203" s="102" t="s">
        <v>38</v>
      </c>
      <c r="V203" s="61" t="s">
        <v>7936</v>
      </c>
      <c r="W203" s="291">
        <v>9789814969437</v>
      </c>
      <c r="X203" s="102">
        <v>91</v>
      </c>
      <c r="Y203" s="61" t="s">
        <v>1814</v>
      </c>
      <c r="Z203" s="61" t="s">
        <v>7698</v>
      </c>
      <c r="AA203" s="61" t="s">
        <v>8126</v>
      </c>
      <c r="AB203" s="61" t="str">
        <f t="shared" si="1"/>
        <v>4.203 Estimate and check the reasonableness of an answer in division M5NS-IIg-117</v>
      </c>
      <c r="AC203" s="61" t="str">
        <f t="shared" ref="AC203:AD203" si="480">Y203</f>
        <v>1. Numbers and Number Sense</v>
      </c>
      <c r="AD203" s="61" t="str">
        <f t="shared" si="480"/>
        <v>G4.1.05 Decimals</v>
      </c>
      <c r="AE203" s="61" t="str">
        <f t="shared" si="3"/>
        <v>M5NS-IIg-117</v>
      </c>
      <c r="AF203" s="61" t="str">
        <f t="shared" ref="AF203:AG203" si="481">M203</f>
        <v>M5NS-IIg-117: Estimates the quotients of decimal numbers with reasonable results.</v>
      </c>
      <c r="AG203" s="61" t="str">
        <f t="shared" si="481"/>
        <v>5.046 Estimates the quotients of decimal numbers with reasonable results M5NS-IIg-117</v>
      </c>
      <c r="AH203" s="175">
        <v>12</v>
      </c>
      <c r="AI203" s="175"/>
      <c r="AJ203" s="175"/>
      <c r="AK203" s="61"/>
      <c r="AL203" s="61"/>
      <c r="AM203" s="61"/>
      <c r="AN203" s="61"/>
      <c r="AO203" s="41"/>
      <c r="AP203" s="102" t="s">
        <v>1818</v>
      </c>
      <c r="AQ203" s="102" t="str">
        <f t="shared" si="236"/>
        <v>Completed</v>
      </c>
      <c r="AR203" s="41"/>
    </row>
    <row r="204" spans="1:44" ht="15.75" customHeight="1" x14ac:dyDescent="0.2">
      <c r="A204" s="487"/>
      <c r="B204" s="487"/>
      <c r="C204" s="61" t="s">
        <v>8181</v>
      </c>
      <c r="D204" s="61" t="s">
        <v>8182</v>
      </c>
      <c r="E204" s="63" t="s">
        <v>8183</v>
      </c>
      <c r="F204" s="176" t="s">
        <v>8184</v>
      </c>
      <c r="G204" s="100">
        <v>13</v>
      </c>
      <c r="H204" s="100" t="s">
        <v>4742</v>
      </c>
      <c r="I204" s="101"/>
      <c r="J204" s="61" t="s">
        <v>8185</v>
      </c>
      <c r="K204" s="61" t="s">
        <v>8177</v>
      </c>
      <c r="L204" s="61" t="s">
        <v>8186</v>
      </c>
      <c r="M204" s="61" t="s">
        <v>8178</v>
      </c>
      <c r="N204" s="61" t="s">
        <v>8179</v>
      </c>
      <c r="O204" s="102" t="s">
        <v>1043</v>
      </c>
      <c r="P204" s="102" t="s">
        <v>8187</v>
      </c>
      <c r="Q204" s="102" t="str">
        <f t="shared" si="397"/>
        <v>Ch 12 Practice 4.7.1: Round a quotient</v>
      </c>
      <c r="R204" s="83" t="s">
        <v>1812</v>
      </c>
      <c r="S204" s="102" t="s">
        <v>1041</v>
      </c>
      <c r="T204" s="102" t="s">
        <v>1042</v>
      </c>
      <c r="U204" s="102" t="s">
        <v>38</v>
      </c>
      <c r="V204" s="61" t="s">
        <v>7936</v>
      </c>
      <c r="W204" s="291">
        <v>9789814969437</v>
      </c>
      <c r="X204" s="102">
        <v>92</v>
      </c>
      <c r="Y204" s="61" t="s">
        <v>1814</v>
      </c>
      <c r="Z204" s="61" t="s">
        <v>7698</v>
      </c>
      <c r="AA204" s="61" t="s">
        <v>8126</v>
      </c>
      <c r="AB204" s="61" t="str">
        <f t="shared" si="1"/>
        <v>4.204 Round a quotient M5NS-IIg-117</v>
      </c>
      <c r="AC204" s="61" t="str">
        <f t="shared" ref="AC204:AD204" si="482">Y204</f>
        <v>1. Numbers and Number Sense</v>
      </c>
      <c r="AD204" s="61" t="str">
        <f t="shared" si="482"/>
        <v>G4.1.05 Decimals</v>
      </c>
      <c r="AE204" s="61" t="str">
        <f t="shared" si="3"/>
        <v>M5NS-IIg-117</v>
      </c>
      <c r="AF204" s="61" t="str">
        <f t="shared" ref="AF204:AG204" si="483">M204</f>
        <v>M5NS-IIg-117: Estimates the quotients of decimal numbers with reasonable results.</v>
      </c>
      <c r="AG204" s="61" t="str">
        <f t="shared" si="483"/>
        <v>5.046 Estimates the quotients of decimal numbers with reasonable results M5NS-IIg-117</v>
      </c>
      <c r="AH204" s="175">
        <v>12</v>
      </c>
      <c r="AI204" s="175"/>
      <c r="AJ204" s="175"/>
      <c r="AK204" s="61"/>
      <c r="AL204" s="61"/>
      <c r="AM204" s="61"/>
      <c r="AN204" s="61"/>
      <c r="AO204" s="41"/>
      <c r="AP204" s="102" t="s">
        <v>1818</v>
      </c>
      <c r="AQ204" s="102" t="str">
        <f t="shared" si="236"/>
        <v>Completed</v>
      </c>
      <c r="AR204" s="41"/>
    </row>
    <row r="205" spans="1:44" ht="15.75" customHeight="1" x14ac:dyDescent="0.2">
      <c r="A205" s="487"/>
      <c r="B205" s="471"/>
      <c r="C205" s="61" t="s">
        <v>8188</v>
      </c>
      <c r="D205" s="61" t="s">
        <v>8189</v>
      </c>
      <c r="E205" s="63" t="s">
        <v>8190</v>
      </c>
      <c r="F205" s="176" t="s">
        <v>8191</v>
      </c>
      <c r="G205" s="100">
        <v>14</v>
      </c>
      <c r="H205" s="100" t="s">
        <v>4809</v>
      </c>
      <c r="I205" s="101"/>
      <c r="J205" s="61" t="s">
        <v>8192</v>
      </c>
      <c r="K205" s="61" t="s">
        <v>8193</v>
      </c>
      <c r="L205" s="302" t="s">
        <v>8194</v>
      </c>
      <c r="M205" s="61" t="s">
        <v>8195</v>
      </c>
      <c r="N205" s="280" t="s">
        <v>8196</v>
      </c>
      <c r="O205" s="102" t="s">
        <v>1043</v>
      </c>
      <c r="P205" s="102" t="s">
        <v>8197</v>
      </c>
      <c r="Q205" s="102" t="str">
        <f t="shared" si="397"/>
        <v>Ch 12 Practice 4.8.1: Solve a 1-step word problem involving division of decimals</v>
      </c>
      <c r="R205" s="83" t="s">
        <v>1812</v>
      </c>
      <c r="S205" s="102" t="s">
        <v>1041</v>
      </c>
      <c r="T205" s="102" t="s">
        <v>1042</v>
      </c>
      <c r="U205" s="102" t="s">
        <v>38</v>
      </c>
      <c r="V205" s="61" t="s">
        <v>7936</v>
      </c>
      <c r="W205" s="291">
        <v>9789814969437</v>
      </c>
      <c r="X205" s="102">
        <v>94</v>
      </c>
      <c r="Y205" s="61" t="s">
        <v>1814</v>
      </c>
      <c r="Z205" s="61" t="s">
        <v>7698</v>
      </c>
      <c r="AA205" s="61" t="s">
        <v>8126</v>
      </c>
      <c r="AB205" s="61" t="str">
        <f t="shared" si="1"/>
        <v>4.205 Solve a 1-step word problem involving division of decimals M5NS-IIg-120.1</v>
      </c>
      <c r="AC205" s="61" t="str">
        <f t="shared" ref="AC205:AD205" si="484">Y205</f>
        <v>1. Numbers and Number Sense</v>
      </c>
      <c r="AD205" s="61" t="str">
        <f t="shared" si="484"/>
        <v>G4.1.05 Decimals</v>
      </c>
      <c r="AE205" s="61" t="str">
        <f t="shared" si="3"/>
        <v>M5NS-IIg-120.1</v>
      </c>
      <c r="AF205" s="61" t="str">
        <f t="shared" ref="AF205:AG205" si="485">M205</f>
        <v>M5NS-IIg-120.1: Solves routine and non-routine problems involving division without or with any of the other operations of decimals and whole numbers including money using appropriate problem solving strategies and tools.</v>
      </c>
      <c r="AG205" s="61" t="str">
        <f t="shared" si="485"/>
        <v>5.047 Solves routine and non-routine problems involving division without or with any of the other operations of decimals and whole numbers including money M5NS-IIg-120.1</v>
      </c>
      <c r="AH205" s="175">
        <v>12</v>
      </c>
      <c r="AI205" s="175"/>
      <c r="AJ205" s="175"/>
      <c r="AK205" s="61"/>
      <c r="AL205" s="61"/>
      <c r="AM205" s="61"/>
      <c r="AN205" s="61"/>
      <c r="AO205" s="41"/>
      <c r="AP205" s="102" t="s">
        <v>1818</v>
      </c>
      <c r="AQ205" s="102" t="str">
        <f t="shared" si="236"/>
        <v>Completed</v>
      </c>
      <c r="AR205" s="41"/>
    </row>
    <row r="206" spans="1:44" ht="15.75" customHeight="1" x14ac:dyDescent="0.2">
      <c r="A206" s="471"/>
      <c r="B206" s="61" t="s">
        <v>4550</v>
      </c>
      <c r="C206" s="61" t="s">
        <v>1697</v>
      </c>
      <c r="D206" s="61" t="s">
        <v>8198</v>
      </c>
      <c r="E206" s="63" t="s">
        <v>8199</v>
      </c>
      <c r="F206" s="176" t="s">
        <v>8200</v>
      </c>
      <c r="G206" s="100">
        <v>15</v>
      </c>
      <c r="H206" s="100"/>
      <c r="I206" s="101" t="s">
        <v>4060</v>
      </c>
      <c r="J206" s="61" t="s">
        <v>8201</v>
      </c>
      <c r="K206" s="61" t="s">
        <v>8193</v>
      </c>
      <c r="L206" s="61" t="s">
        <v>8202</v>
      </c>
      <c r="M206" s="61" t="s">
        <v>8195</v>
      </c>
      <c r="N206" s="280" t="s">
        <v>8196</v>
      </c>
      <c r="O206" s="102" t="s">
        <v>1043</v>
      </c>
      <c r="P206" s="102" t="s">
        <v>8203</v>
      </c>
      <c r="Q206" s="102" t="str">
        <f t="shared" si="397"/>
        <v>Ch 12 Practice 5.1.1: Solve a 2-step word problem involving decimals</v>
      </c>
      <c r="R206" s="83" t="s">
        <v>1812</v>
      </c>
      <c r="S206" s="102" t="s">
        <v>1041</v>
      </c>
      <c r="T206" s="102" t="s">
        <v>1042</v>
      </c>
      <c r="U206" s="102" t="s">
        <v>38</v>
      </c>
      <c r="V206" s="61" t="s">
        <v>7936</v>
      </c>
      <c r="W206" s="291">
        <v>9789814969437</v>
      </c>
      <c r="X206" s="102">
        <v>96</v>
      </c>
      <c r="Y206" s="61" t="s">
        <v>1814</v>
      </c>
      <c r="Z206" s="61" t="s">
        <v>7698</v>
      </c>
      <c r="AA206" s="61" t="s">
        <v>2438</v>
      </c>
      <c r="AB206" s="61" t="str">
        <f t="shared" si="1"/>
        <v>4.206 Solve a 2-step word problem involving decimals M5NS-IIg-120.1</v>
      </c>
      <c r="AC206" s="61" t="str">
        <f t="shared" ref="AC206:AD206" si="486">Y206</f>
        <v>1. Numbers and Number Sense</v>
      </c>
      <c r="AD206" s="61" t="str">
        <f t="shared" si="486"/>
        <v>G4.1.05 Decimals</v>
      </c>
      <c r="AE206" s="61" t="str">
        <f t="shared" si="3"/>
        <v>M5NS-IIg-120.1</v>
      </c>
      <c r="AF206" s="61" t="str">
        <f t="shared" ref="AF206:AG206" si="487">M206</f>
        <v>M5NS-IIg-120.1: Solves routine and non-routine problems involving division without or with any of the other operations of decimals and whole numbers including money using appropriate problem solving strategies and tools.</v>
      </c>
      <c r="AG206" s="61" t="str">
        <f t="shared" si="487"/>
        <v>5.047 Solves routine and non-routine problems involving division without or with any of the other operations of decimals and whole numbers including money M5NS-IIg-120.1</v>
      </c>
      <c r="AH206" s="175">
        <v>12</v>
      </c>
      <c r="AI206" s="175"/>
      <c r="AJ206" s="175"/>
      <c r="AK206" s="61"/>
      <c r="AL206" s="61"/>
      <c r="AM206" s="61"/>
      <c r="AN206" s="61"/>
      <c r="AO206" s="41"/>
      <c r="AP206" s="102" t="s">
        <v>1818</v>
      </c>
      <c r="AQ206" s="102" t="str">
        <f t="shared" si="236"/>
        <v>Completed</v>
      </c>
      <c r="AR206" s="41"/>
    </row>
    <row r="207" spans="1:44" ht="15.75" customHeight="1" x14ac:dyDescent="0.2">
      <c r="A207" s="502" t="s">
        <v>8204</v>
      </c>
      <c r="B207" s="61" t="s">
        <v>362</v>
      </c>
      <c r="C207" s="61" t="s">
        <v>8205</v>
      </c>
      <c r="D207" s="177" t="s">
        <v>8206</v>
      </c>
      <c r="E207" s="177" t="s">
        <v>8207</v>
      </c>
      <c r="F207" s="178" t="s">
        <v>8208</v>
      </c>
      <c r="G207" s="100">
        <v>1</v>
      </c>
      <c r="H207" s="100" t="s">
        <v>4803</v>
      </c>
      <c r="I207" s="101"/>
      <c r="J207" s="61" t="s">
        <v>8209</v>
      </c>
      <c r="K207" s="61" t="s">
        <v>5920</v>
      </c>
      <c r="L207" s="61" t="s">
        <v>5921</v>
      </c>
      <c r="M207" s="61" t="s">
        <v>5922</v>
      </c>
      <c r="N207" s="280" t="s">
        <v>5923</v>
      </c>
      <c r="O207" s="102" t="s">
        <v>1043</v>
      </c>
      <c r="P207" s="102" t="str">
        <f t="shared" ref="P207:Q207" si="488">D207</f>
        <v>PH_G4_C13_P1.1.1</v>
      </c>
      <c r="Q207" s="102" t="str">
        <f t="shared" si="488"/>
        <v>Ch 13 Practice 1.1.1: Multiply length, mass and volume in compound units, with and without regrouping</v>
      </c>
      <c r="R207" s="83" t="s">
        <v>1812</v>
      </c>
      <c r="S207" s="102" t="s">
        <v>1041</v>
      </c>
      <c r="T207" s="102" t="s">
        <v>1042</v>
      </c>
      <c r="U207" s="102" t="s">
        <v>38</v>
      </c>
      <c r="V207" s="61" t="s">
        <v>8210</v>
      </c>
      <c r="W207" s="291">
        <v>9789814969437</v>
      </c>
      <c r="X207" s="102">
        <v>100</v>
      </c>
      <c r="Y207" s="61" t="s">
        <v>2600</v>
      </c>
      <c r="Z207" s="61" t="s">
        <v>8211</v>
      </c>
      <c r="AA207" s="61" t="s">
        <v>8067</v>
      </c>
      <c r="AB207" s="61" t="str">
        <f t="shared" si="1"/>
        <v>4.207 Multiply length, mass and volume in compound units, with and without regrouping M3ME-IVb-39</v>
      </c>
      <c r="AC207" s="61" t="str">
        <f t="shared" ref="AC207:AD207" si="489">Y207</f>
        <v>2. Measurement</v>
      </c>
      <c r="AD207" s="61" t="str">
        <f t="shared" si="489"/>
        <v>G4.2.03 Measures</v>
      </c>
      <c r="AE207" s="61" t="str">
        <f t="shared" si="3"/>
        <v>M3ME-IVb-39</v>
      </c>
      <c r="AF207" s="61" t="str">
        <f t="shared" ref="AF207:AG207" si="490">M207</f>
        <v>M3ME-IVb-39: Visualizes, and represents, and converts common units of measure from larger to smaller unit and vice versa: meter and centimeter, kilogram and gram, liter and milliliter.</v>
      </c>
      <c r="AG207" s="61" t="str">
        <f t="shared" si="490"/>
        <v>3.066 Visualizes, and represents, and converts common units of measure from larger to smaller unit and vice versa M3ME-IVb-39</v>
      </c>
      <c r="AH207" s="175">
        <v>13</v>
      </c>
      <c r="AI207" s="175"/>
      <c r="AJ207" s="175"/>
      <c r="AK207" s="61"/>
      <c r="AL207" s="61"/>
      <c r="AM207" s="61"/>
      <c r="AN207" s="61"/>
      <c r="AO207" s="41"/>
      <c r="AP207" s="102" t="s">
        <v>1818</v>
      </c>
      <c r="AQ207" s="102" t="str">
        <f t="shared" si="236"/>
        <v>Completed</v>
      </c>
      <c r="AR207" s="41"/>
    </row>
    <row r="208" spans="1:44" ht="15.75" customHeight="1" x14ac:dyDescent="0.2">
      <c r="A208" s="487"/>
      <c r="B208" s="502" t="s">
        <v>1075</v>
      </c>
      <c r="C208" s="61" t="s">
        <v>8212</v>
      </c>
      <c r="D208" s="177" t="s">
        <v>8213</v>
      </c>
      <c r="E208" s="177" t="s">
        <v>8214</v>
      </c>
      <c r="F208" s="178" t="s">
        <v>8215</v>
      </c>
      <c r="G208" s="100">
        <v>2</v>
      </c>
      <c r="H208" s="100" t="s">
        <v>4848</v>
      </c>
      <c r="I208" s="101"/>
      <c r="J208" s="61" t="s">
        <v>8216</v>
      </c>
      <c r="K208" s="61" t="s">
        <v>5920</v>
      </c>
      <c r="L208" s="61" t="s">
        <v>5921</v>
      </c>
      <c r="M208" s="61" t="s">
        <v>5922</v>
      </c>
      <c r="N208" s="280" t="s">
        <v>8217</v>
      </c>
      <c r="O208" s="102" t="s">
        <v>1043</v>
      </c>
      <c r="P208" s="102" t="str">
        <f t="shared" ref="P208:Q208" si="491">D208</f>
        <v>PH_G4_C13_P2.1.1</v>
      </c>
      <c r="Q208" s="102" t="str">
        <f t="shared" si="491"/>
        <v xml:space="preserve">Ch 13 Practice 2.1.1: Divide length, mass and volume in compound units, with and without regrouping </v>
      </c>
      <c r="R208" s="83" t="s">
        <v>1812</v>
      </c>
      <c r="S208" s="102" t="s">
        <v>1041</v>
      </c>
      <c r="T208" s="102" t="s">
        <v>1042</v>
      </c>
      <c r="U208" s="102" t="s">
        <v>38</v>
      </c>
      <c r="V208" s="61" t="s">
        <v>8210</v>
      </c>
      <c r="W208" s="291">
        <v>9789814969437</v>
      </c>
      <c r="X208" s="102">
        <v>104</v>
      </c>
      <c r="Y208" s="61" t="s">
        <v>2600</v>
      </c>
      <c r="Z208" s="61" t="s">
        <v>8211</v>
      </c>
      <c r="AA208" s="61" t="s">
        <v>8126</v>
      </c>
      <c r="AB208" s="61" t="str">
        <f t="shared" si="1"/>
        <v>4.208 Divide length, mass and volume in compound units, with and without regrouping  M3ME-IVb-39</v>
      </c>
      <c r="AC208" s="61" t="str">
        <f t="shared" ref="AC208:AD208" si="492">Y208</f>
        <v>2. Measurement</v>
      </c>
      <c r="AD208" s="61" t="str">
        <f t="shared" si="492"/>
        <v>G4.2.03 Measures</v>
      </c>
      <c r="AE208" s="61" t="str">
        <f t="shared" si="3"/>
        <v>M3ME-IVb-39</v>
      </c>
      <c r="AF208" s="61" t="str">
        <f t="shared" ref="AF208:AG208" si="493">M208</f>
        <v>M3ME-IVb-39: Visualizes, and represents, and converts common units of measure from larger to smaller unit and vice versa: meter and centimeter, kilogram and gram, liter and milliliter.</v>
      </c>
      <c r="AG208" s="61" t="str">
        <f t="shared" si="493"/>
        <v>3.066 Visualizes, and represents, and converts common units of measure from larger to smaller unit and vice versa M3ME-IVb-40</v>
      </c>
      <c r="AH208" s="175">
        <v>13</v>
      </c>
      <c r="AI208" s="175"/>
      <c r="AJ208" s="175"/>
      <c r="AK208" s="61"/>
      <c r="AL208" s="61"/>
      <c r="AM208" s="61"/>
      <c r="AN208" s="61"/>
      <c r="AO208" s="41"/>
      <c r="AP208" s="102" t="s">
        <v>1818</v>
      </c>
      <c r="AQ208" s="102" t="str">
        <f t="shared" si="236"/>
        <v>Completed</v>
      </c>
      <c r="AR208" s="41"/>
    </row>
    <row r="209" spans="1:44" ht="15.75" customHeight="1" x14ac:dyDescent="0.2">
      <c r="A209" s="487"/>
      <c r="B209" s="471"/>
      <c r="C209" s="61" t="s">
        <v>8218</v>
      </c>
      <c r="D209" s="177" t="s">
        <v>8219</v>
      </c>
      <c r="E209" s="177" t="s">
        <v>8220</v>
      </c>
      <c r="F209" s="178" t="s">
        <v>8221</v>
      </c>
      <c r="G209" s="100">
        <v>3</v>
      </c>
      <c r="H209" s="100"/>
      <c r="I209" s="101"/>
      <c r="J209" s="61" t="s">
        <v>8222</v>
      </c>
      <c r="K209" s="61" t="s">
        <v>5920</v>
      </c>
      <c r="L209" s="61" t="s">
        <v>5921</v>
      </c>
      <c r="M209" s="61" t="s">
        <v>5922</v>
      </c>
      <c r="N209" s="280" t="s">
        <v>8223</v>
      </c>
      <c r="O209" s="102" t="s">
        <v>1043</v>
      </c>
      <c r="P209" s="102" t="str">
        <f t="shared" ref="P209:Q209" si="494">D209</f>
        <v>PH_G4_C13_P2.2.1</v>
      </c>
      <c r="Q209" s="102" t="str">
        <f t="shared" si="494"/>
        <v>Ch 13 Practice 2.2.1: Divide length, mass and volume by changing compound units to a smaller unit</v>
      </c>
      <c r="R209" s="102" t="s">
        <v>1812</v>
      </c>
      <c r="S209" s="102" t="s">
        <v>1041</v>
      </c>
      <c r="T209" s="102" t="s">
        <v>1042</v>
      </c>
      <c r="U209" s="102" t="s">
        <v>38</v>
      </c>
      <c r="V209" s="61" t="s">
        <v>8210</v>
      </c>
      <c r="W209" s="291">
        <v>9789814969437</v>
      </c>
      <c r="X209" s="102">
        <v>104</v>
      </c>
      <c r="Y209" s="61" t="s">
        <v>2600</v>
      </c>
      <c r="Z209" s="61" t="s">
        <v>8211</v>
      </c>
      <c r="AA209" s="61" t="s">
        <v>8126</v>
      </c>
      <c r="AB209" s="61" t="str">
        <f t="shared" si="1"/>
        <v>4.209 Divide length, mass and volume by changing compound units to a smaller unit M3ME-IVb-39</v>
      </c>
      <c r="AC209" s="61" t="str">
        <f t="shared" ref="AC209:AD209" si="495">Y209</f>
        <v>2. Measurement</v>
      </c>
      <c r="AD209" s="61" t="str">
        <f t="shared" si="495"/>
        <v>G4.2.03 Measures</v>
      </c>
      <c r="AE209" s="61" t="str">
        <f t="shared" si="3"/>
        <v>M3ME-IVb-39</v>
      </c>
      <c r="AF209" s="61" t="str">
        <f t="shared" ref="AF209:AG209" si="496">M209</f>
        <v>M3ME-IVb-39: Visualizes, and represents, and converts common units of measure from larger to smaller unit and vice versa: meter and centimeter, kilogram and gram, liter and milliliter.</v>
      </c>
      <c r="AG209" s="61" t="str">
        <f t="shared" si="496"/>
        <v>3.066 Visualizes, and represents, and converts common units of measure from larger to smaller unit and vice versa M3ME-IVb-41</v>
      </c>
      <c r="AH209" s="175">
        <v>13</v>
      </c>
      <c r="AI209" s="175"/>
      <c r="AJ209" s="175"/>
      <c r="AK209" s="61"/>
      <c r="AL209" s="61"/>
      <c r="AM209" s="61"/>
      <c r="AN209" s="61"/>
      <c r="AO209" s="41"/>
      <c r="AP209" s="102" t="s">
        <v>1818</v>
      </c>
      <c r="AQ209" s="102" t="str">
        <f t="shared" si="236"/>
        <v>Completed</v>
      </c>
      <c r="AR209" s="41"/>
    </row>
    <row r="210" spans="1:44" ht="15.75" customHeight="1" x14ac:dyDescent="0.2">
      <c r="A210" s="471"/>
      <c r="B210" s="61" t="s">
        <v>331</v>
      </c>
      <c r="C210" s="61" t="s">
        <v>8224</v>
      </c>
      <c r="D210" s="177" t="s">
        <v>8225</v>
      </c>
      <c r="E210" s="177" t="s">
        <v>8226</v>
      </c>
      <c r="F210" s="178" t="s">
        <v>8227</v>
      </c>
      <c r="G210" s="191">
        <v>45021</v>
      </c>
      <c r="H210" s="100" t="s">
        <v>4912</v>
      </c>
      <c r="I210" s="101" t="s">
        <v>4147</v>
      </c>
      <c r="J210" s="61" t="s">
        <v>8228</v>
      </c>
      <c r="K210" s="61" t="s">
        <v>6017</v>
      </c>
      <c r="L210" s="61" t="s">
        <v>5921</v>
      </c>
      <c r="M210" s="61" t="s">
        <v>6019</v>
      </c>
      <c r="N210" s="280" t="s">
        <v>6020</v>
      </c>
      <c r="O210" s="102" t="s">
        <v>1043</v>
      </c>
      <c r="P210" s="102" t="str">
        <f t="shared" ref="P210:Q210" si="497">D210</f>
        <v>PH_G4_C13_P3.1.1</v>
      </c>
      <c r="Q210" s="102" t="str">
        <f t="shared" si="497"/>
        <v>Ch 13 Practice 3.1.1: Solve a 2-step word problem involving length, mass or volume in compound units</v>
      </c>
      <c r="R210" s="83" t="s">
        <v>1812</v>
      </c>
      <c r="S210" s="102" t="s">
        <v>1041</v>
      </c>
      <c r="T210" s="102" t="s">
        <v>1042</v>
      </c>
      <c r="U210" s="102" t="s">
        <v>38</v>
      </c>
      <c r="V210" s="61" t="s">
        <v>8210</v>
      </c>
      <c r="W210" s="291">
        <v>9789814969437</v>
      </c>
      <c r="X210" s="102">
        <v>108</v>
      </c>
      <c r="Y210" s="61" t="s">
        <v>2600</v>
      </c>
      <c r="Z210" s="61" t="s">
        <v>8211</v>
      </c>
      <c r="AA210" s="61" t="s">
        <v>2438</v>
      </c>
      <c r="AB210" s="61" t="str">
        <f t="shared" si="1"/>
        <v>4.210 Solve a 2-step word problem involving length, mass or volume in compound units M3ME-IVc-40</v>
      </c>
      <c r="AC210" s="61" t="str">
        <f t="shared" ref="AC210:AD210" si="498">Y210</f>
        <v>2. Measurement</v>
      </c>
      <c r="AD210" s="61" t="str">
        <f t="shared" si="498"/>
        <v>G4.2.03 Measures</v>
      </c>
      <c r="AE210" s="61" t="str">
        <f t="shared" si="3"/>
        <v>M3ME-IVc-40</v>
      </c>
      <c r="AF210" s="61" t="str">
        <f t="shared" ref="AF210:AG210" si="499">M210</f>
        <v>M3ME-IVc-40: Visualizes, and represents, and solves routine and non-routine problems involving conversions of common units of measure.</v>
      </c>
      <c r="AG210" s="61" t="str">
        <f t="shared" si="499"/>
        <v>3.067 Visualizes, and represents, and solves routine and non-routine problems involving conversions of common units of measure M3ME-IVc-40</v>
      </c>
      <c r="AH210" s="175">
        <v>13</v>
      </c>
      <c r="AI210" s="175"/>
      <c r="AJ210" s="175"/>
      <c r="AK210" s="61"/>
      <c r="AL210" s="61"/>
      <c r="AM210" s="61"/>
      <c r="AN210" s="61"/>
      <c r="AO210" s="41"/>
      <c r="AP210" s="102" t="s">
        <v>1818</v>
      </c>
      <c r="AQ210" s="102" t="str">
        <f t="shared" si="236"/>
        <v>Completed</v>
      </c>
      <c r="AR210" s="41"/>
    </row>
    <row r="211" spans="1:44" ht="15.75" customHeight="1" x14ac:dyDescent="0.2">
      <c r="A211" s="502" t="s">
        <v>8229</v>
      </c>
      <c r="B211" s="502" t="s">
        <v>8230</v>
      </c>
      <c r="C211" s="502" t="s">
        <v>8231</v>
      </c>
      <c r="D211" s="61" t="s">
        <v>8232</v>
      </c>
      <c r="E211" s="61" t="s">
        <v>8233</v>
      </c>
      <c r="F211" s="176" t="s">
        <v>8234</v>
      </c>
      <c r="G211" s="100">
        <v>1</v>
      </c>
      <c r="H211" s="100" t="s">
        <v>4927</v>
      </c>
      <c r="I211" s="101"/>
      <c r="J211" s="61" t="s">
        <v>8235</v>
      </c>
      <c r="K211" s="61" t="s">
        <v>8236</v>
      </c>
      <c r="L211" s="61" t="s">
        <v>8237</v>
      </c>
      <c r="M211" s="61" t="s">
        <v>8238</v>
      </c>
      <c r="N211" s="280" t="s">
        <v>8239</v>
      </c>
      <c r="O211" s="102" t="s">
        <v>1043</v>
      </c>
      <c r="P211" s="102" t="s">
        <v>8240</v>
      </c>
      <c r="Q211" s="102" t="str">
        <f t="shared" ref="Q211:Q234" si="500">E211</f>
        <v>Ch 14 Practice 1.1.1: Identify a symmetric figure</v>
      </c>
      <c r="R211" s="83" t="s">
        <v>1812</v>
      </c>
      <c r="S211" s="102" t="s">
        <v>1041</v>
      </c>
      <c r="T211" s="102" t="s">
        <v>1042</v>
      </c>
      <c r="U211" s="102" t="s">
        <v>38</v>
      </c>
      <c r="V211" s="61" t="s">
        <v>8241</v>
      </c>
      <c r="W211" s="291">
        <v>9789814969437</v>
      </c>
      <c r="X211" s="102">
        <v>115</v>
      </c>
      <c r="Y211" s="61" t="s">
        <v>2481</v>
      </c>
      <c r="Z211" s="61" t="s">
        <v>7468</v>
      </c>
      <c r="AA211" s="61" t="s">
        <v>8242</v>
      </c>
      <c r="AB211" s="61" t="str">
        <f t="shared" si="1"/>
        <v>4.211 Identify a symmetric figure M3GE-IIIg-7.4</v>
      </c>
      <c r="AC211" s="61" t="str">
        <f t="shared" ref="AC211:AD211" si="501">Y211</f>
        <v>3. Geometry</v>
      </c>
      <c r="AD211" s="61" t="str">
        <f t="shared" si="501"/>
        <v>G4.3.01 Plane Shapes</v>
      </c>
      <c r="AE211" s="61" t="str">
        <f t="shared" si="3"/>
        <v>M3GE-IIIg-7.4</v>
      </c>
      <c r="AF211" s="61" t="str">
        <f t="shared" ref="AF211:AG211" si="502">M211</f>
        <v>M3GE-IIIg-7.4: Identifies and draws the line of symmetry in a given symmetrical figure.</v>
      </c>
      <c r="AG211" s="61" t="str">
        <f t="shared" si="502"/>
        <v>3.062 Identifies and draws the line of symmetry in a given symmetrical figure M3GE-IIIg-7.4</v>
      </c>
      <c r="AH211" s="175">
        <v>14</v>
      </c>
      <c r="AI211" s="175"/>
      <c r="AJ211" s="175"/>
      <c r="AK211" s="61"/>
      <c r="AL211" s="61"/>
      <c r="AM211" s="61"/>
      <c r="AN211" s="61"/>
      <c r="AO211" s="41"/>
      <c r="AP211" s="102" t="s">
        <v>1818</v>
      </c>
      <c r="AQ211" s="102" t="str">
        <f t="shared" si="236"/>
        <v>Completed</v>
      </c>
      <c r="AR211" s="41"/>
    </row>
    <row r="212" spans="1:44" ht="15.75" customHeight="1" x14ac:dyDescent="0.2">
      <c r="A212" s="487"/>
      <c r="B212" s="487"/>
      <c r="C212" s="487"/>
      <c r="D212" s="61" t="s">
        <v>8243</v>
      </c>
      <c r="E212" s="61" t="s">
        <v>8244</v>
      </c>
      <c r="F212" s="176" t="s">
        <v>8245</v>
      </c>
      <c r="G212" s="100">
        <v>2</v>
      </c>
      <c r="H212" s="100"/>
      <c r="I212" s="101"/>
      <c r="J212" s="61" t="s">
        <v>8246</v>
      </c>
      <c r="K212" s="61" t="s">
        <v>8236</v>
      </c>
      <c r="L212" s="61" t="s">
        <v>8237</v>
      </c>
      <c r="M212" s="61" t="s">
        <v>8238</v>
      </c>
      <c r="N212" s="280" t="s">
        <v>8239</v>
      </c>
      <c r="O212" s="102" t="s">
        <v>1043</v>
      </c>
      <c r="P212" s="102" t="s">
        <v>8247</v>
      </c>
      <c r="Q212" s="102" t="str">
        <f t="shared" si="500"/>
        <v>Ch 14 Practice 1.1.2: Identify and draw a line of symmetry</v>
      </c>
      <c r="R212" s="83" t="s">
        <v>1812</v>
      </c>
      <c r="S212" s="102" t="s">
        <v>1041</v>
      </c>
      <c r="T212" s="102" t="s">
        <v>1042</v>
      </c>
      <c r="U212" s="102" t="s">
        <v>38</v>
      </c>
      <c r="V212" s="61" t="s">
        <v>8241</v>
      </c>
      <c r="W212" s="291">
        <v>9789814969437</v>
      </c>
      <c r="X212" s="102">
        <v>115</v>
      </c>
      <c r="Y212" s="61" t="s">
        <v>2481</v>
      </c>
      <c r="Z212" s="61" t="s">
        <v>7468</v>
      </c>
      <c r="AA212" s="61" t="s">
        <v>8242</v>
      </c>
      <c r="AB212" s="61" t="str">
        <f t="shared" si="1"/>
        <v>4.212 Identify and draw a line of symmetry M3GE-IIIg-7.4</v>
      </c>
      <c r="AC212" s="61" t="str">
        <f t="shared" ref="AC212:AD212" si="503">Y212</f>
        <v>3. Geometry</v>
      </c>
      <c r="AD212" s="61" t="str">
        <f t="shared" si="503"/>
        <v>G4.3.01 Plane Shapes</v>
      </c>
      <c r="AE212" s="61" t="str">
        <f t="shared" si="3"/>
        <v>M3GE-IIIg-7.4</v>
      </c>
      <c r="AF212" s="61" t="str">
        <f t="shared" ref="AF212:AG212" si="504">M212</f>
        <v>M3GE-IIIg-7.4: Identifies and draws the line of symmetry in a given symmetrical figure.</v>
      </c>
      <c r="AG212" s="61" t="str">
        <f t="shared" si="504"/>
        <v>3.062 Identifies and draws the line of symmetry in a given symmetrical figure M3GE-IIIg-7.4</v>
      </c>
      <c r="AH212" s="175">
        <v>14</v>
      </c>
      <c r="AI212" s="175"/>
      <c r="AJ212" s="175"/>
      <c r="AK212" s="61"/>
      <c r="AL212" s="61"/>
      <c r="AM212" s="61"/>
      <c r="AN212" s="61"/>
      <c r="AO212" s="41"/>
      <c r="AP212" s="102" t="s">
        <v>1818</v>
      </c>
      <c r="AQ212" s="102" t="str">
        <f t="shared" si="236"/>
        <v>Completed</v>
      </c>
      <c r="AR212" s="41"/>
    </row>
    <row r="213" spans="1:44" ht="15.75" customHeight="1" x14ac:dyDescent="0.2">
      <c r="A213" s="487"/>
      <c r="B213" s="487"/>
      <c r="C213" s="471"/>
      <c r="D213" s="65" t="s">
        <v>8248</v>
      </c>
      <c r="E213" s="65" t="s">
        <v>8249</v>
      </c>
      <c r="F213" s="193" t="s">
        <v>8250</v>
      </c>
      <c r="G213" s="100">
        <v>3</v>
      </c>
      <c r="H213" s="100" t="s">
        <v>4955</v>
      </c>
      <c r="I213" s="101"/>
      <c r="J213" s="61" t="s">
        <v>8251</v>
      </c>
      <c r="K213" s="61" t="s">
        <v>8252</v>
      </c>
      <c r="L213" s="61" t="s">
        <v>8253</v>
      </c>
      <c r="M213" s="61" t="s">
        <v>8254</v>
      </c>
      <c r="N213" s="280" t="s">
        <v>8255</v>
      </c>
      <c r="O213" s="102" t="s">
        <v>1043</v>
      </c>
      <c r="P213" s="102" t="s">
        <v>8256</v>
      </c>
      <c r="Q213" s="102" t="str">
        <f t="shared" si="500"/>
        <v>Ch 14 Practice 1.1.3: Determine whether a straight line is a line of symmetry of a figure</v>
      </c>
      <c r="R213" s="83" t="s">
        <v>1812</v>
      </c>
      <c r="S213" s="102" t="s">
        <v>1041</v>
      </c>
      <c r="T213" s="102" t="s">
        <v>1042</v>
      </c>
      <c r="U213" s="102" t="s">
        <v>38</v>
      </c>
      <c r="V213" s="61" t="s">
        <v>8241</v>
      </c>
      <c r="W213" s="291">
        <v>9789814969437</v>
      </c>
      <c r="X213" s="102">
        <v>115</v>
      </c>
      <c r="Y213" s="61" t="s">
        <v>2481</v>
      </c>
      <c r="Z213" s="61" t="s">
        <v>7468</v>
      </c>
      <c r="AA213" s="61" t="s">
        <v>8242</v>
      </c>
      <c r="AB213" s="61" t="str">
        <f t="shared" si="1"/>
        <v>4.213 Determine whether a straight line is a line of symmetry of a figure M3GE-IIIg-7.3</v>
      </c>
      <c r="AC213" s="61" t="str">
        <f t="shared" ref="AC213:AD213" si="505">Y213</f>
        <v>3. Geometry</v>
      </c>
      <c r="AD213" s="61" t="str">
        <f t="shared" si="505"/>
        <v>G4.3.01 Plane Shapes</v>
      </c>
      <c r="AE213" s="61" t="str">
        <f t="shared" si="3"/>
        <v>M3GE-IIIg-7.3</v>
      </c>
      <c r="AF213" s="61" t="str">
        <f t="shared" ref="AF213:AG213" si="506">M213</f>
        <v>M3GE-IIIg-7.3: Identifies and visualizes symmetry in the environment and in design.</v>
      </c>
      <c r="AG213" s="61" t="str">
        <f t="shared" si="506"/>
        <v>3.057 Identifies and visualizes symmetry in the environment and in design M3GE-IIIg-7.3</v>
      </c>
      <c r="AH213" s="175">
        <v>14</v>
      </c>
      <c r="AI213" s="175"/>
      <c r="AJ213" s="175"/>
      <c r="AK213" s="61"/>
      <c r="AL213" s="61"/>
      <c r="AM213" s="61"/>
      <c r="AN213" s="61"/>
      <c r="AO213" s="41"/>
      <c r="AP213" s="102" t="s">
        <v>1818</v>
      </c>
      <c r="AQ213" s="102" t="str">
        <f t="shared" si="236"/>
        <v>Completed</v>
      </c>
      <c r="AR213" s="41"/>
    </row>
    <row r="214" spans="1:44" ht="15.75" customHeight="1" x14ac:dyDescent="0.2">
      <c r="A214" s="487"/>
      <c r="B214" s="487"/>
      <c r="C214" s="61" t="s">
        <v>8257</v>
      </c>
      <c r="D214" s="61" t="s">
        <v>8258</v>
      </c>
      <c r="E214" s="61" t="s">
        <v>8259</v>
      </c>
      <c r="F214" s="176" t="s">
        <v>8260</v>
      </c>
      <c r="G214" s="100">
        <v>4</v>
      </c>
      <c r="H214" s="100"/>
      <c r="I214" s="101" t="s">
        <v>4308</v>
      </c>
      <c r="J214" s="61" t="s">
        <v>8261</v>
      </c>
      <c r="K214" s="61" t="s">
        <v>8262</v>
      </c>
      <c r="L214" s="61" t="s">
        <v>8263</v>
      </c>
      <c r="M214" s="61" t="s">
        <v>8264</v>
      </c>
      <c r="N214" s="280" t="s">
        <v>8265</v>
      </c>
      <c r="O214" s="102" t="s">
        <v>1043</v>
      </c>
      <c r="P214" s="102" t="s">
        <v>8266</v>
      </c>
      <c r="Q214" s="102" t="str">
        <f t="shared" si="500"/>
        <v>Ch 14 Practice 1.2.1: Complete a symmetric figure with respect to a given horizontal or vertical line of symmetry</v>
      </c>
      <c r="R214" s="83" t="s">
        <v>1812</v>
      </c>
      <c r="S214" s="102" t="s">
        <v>1041</v>
      </c>
      <c r="T214" s="102" t="s">
        <v>1042</v>
      </c>
      <c r="U214" s="102" t="s">
        <v>38</v>
      </c>
      <c r="V214" s="61" t="s">
        <v>8241</v>
      </c>
      <c r="W214" s="291">
        <v>9789814969437</v>
      </c>
      <c r="X214" s="102">
        <v>118</v>
      </c>
      <c r="Y214" s="61" t="s">
        <v>2481</v>
      </c>
      <c r="Z214" s="61" t="s">
        <v>7468</v>
      </c>
      <c r="AA214" s="61" t="s">
        <v>8242</v>
      </c>
      <c r="AB214" s="61" t="str">
        <f t="shared" si="1"/>
        <v>4.214 Complete a symmetric figure with respect to a given horizontal or vertical line of symmetry M3GE-IIIh-7.5</v>
      </c>
      <c r="AC214" s="61" t="str">
        <f t="shared" ref="AC214:AD214" si="507">Y214</f>
        <v>3. Geometry</v>
      </c>
      <c r="AD214" s="61" t="str">
        <f t="shared" si="507"/>
        <v>G4.3.01 Plane Shapes</v>
      </c>
      <c r="AE214" s="61" t="str">
        <f t="shared" si="3"/>
        <v>M3GE-IIIh-7.5</v>
      </c>
      <c r="AF214" s="61" t="str">
        <f t="shared" ref="AF214:AG214" si="508">M214</f>
        <v>M3GE-IIIh-7.5: Completes a symmetric figure with respect to a given line of symmetry.</v>
      </c>
      <c r="AG214" s="61" t="str">
        <f t="shared" si="508"/>
        <v>3.059 Completes a symmetric figure with respect to a given line of symmetry M3GE-IIIh-7.5</v>
      </c>
      <c r="AH214" s="175">
        <v>14</v>
      </c>
      <c r="AI214" s="175"/>
      <c r="AJ214" s="175"/>
      <c r="AK214" s="61"/>
      <c r="AL214" s="61"/>
      <c r="AM214" s="61"/>
      <c r="AN214" s="61"/>
      <c r="AO214" s="41"/>
      <c r="AP214" s="102" t="s">
        <v>1818</v>
      </c>
      <c r="AQ214" s="102" t="str">
        <f t="shared" si="236"/>
        <v>Completed</v>
      </c>
      <c r="AR214" s="41"/>
    </row>
    <row r="215" spans="1:44" ht="15.75" customHeight="1" x14ac:dyDescent="0.2">
      <c r="A215" s="471"/>
      <c r="B215" s="471"/>
      <c r="C215" s="61" t="s">
        <v>8267</v>
      </c>
      <c r="D215" s="61" t="s">
        <v>8268</v>
      </c>
      <c r="E215" s="61" t="s">
        <v>8269</v>
      </c>
      <c r="F215" s="176" t="s">
        <v>8270</v>
      </c>
      <c r="G215" s="100">
        <v>5</v>
      </c>
      <c r="H215" s="100"/>
      <c r="I215" s="101"/>
      <c r="J215" s="61" t="s">
        <v>8271</v>
      </c>
      <c r="K215" s="61" t="s">
        <v>8262</v>
      </c>
      <c r="L215" s="61" t="s">
        <v>8263</v>
      </c>
      <c r="M215" s="61" t="s">
        <v>8264</v>
      </c>
      <c r="N215" s="280" t="s">
        <v>8265</v>
      </c>
      <c r="O215" s="102" t="s">
        <v>1043</v>
      </c>
      <c r="P215" s="102" t="s">
        <v>8272</v>
      </c>
      <c r="Q215" s="102" t="str">
        <f t="shared" si="500"/>
        <v>Ch 14 Practice 1.3.1: Make a symmetric pattern</v>
      </c>
      <c r="R215" s="83" t="s">
        <v>1812</v>
      </c>
      <c r="S215" s="102" t="s">
        <v>1041</v>
      </c>
      <c r="T215" s="102" t="s">
        <v>1042</v>
      </c>
      <c r="U215" s="102" t="s">
        <v>38</v>
      </c>
      <c r="V215" s="61" t="s">
        <v>8241</v>
      </c>
      <c r="W215" s="291">
        <v>9789814969437</v>
      </c>
      <c r="X215" s="102">
        <v>120</v>
      </c>
      <c r="Y215" s="61" t="s">
        <v>2481</v>
      </c>
      <c r="Z215" s="61" t="s">
        <v>7468</v>
      </c>
      <c r="AA215" s="61" t="s">
        <v>8242</v>
      </c>
      <c r="AB215" s="61" t="str">
        <f t="shared" si="1"/>
        <v>4.215 Make a symmetric pattern M3GE-IIIh-7.5</v>
      </c>
      <c r="AC215" s="61" t="str">
        <f t="shared" ref="AC215:AD215" si="509">Y215</f>
        <v>3. Geometry</v>
      </c>
      <c r="AD215" s="61" t="str">
        <f t="shared" si="509"/>
        <v>G4.3.01 Plane Shapes</v>
      </c>
      <c r="AE215" s="61" t="str">
        <f t="shared" si="3"/>
        <v>M3GE-IIIh-7.5</v>
      </c>
      <c r="AF215" s="61" t="str">
        <f t="shared" ref="AF215:AG215" si="510">M215</f>
        <v>M3GE-IIIh-7.5: Completes a symmetric figure with respect to a given line of symmetry.</v>
      </c>
      <c r="AG215" s="61" t="str">
        <f t="shared" si="510"/>
        <v>3.059 Completes a symmetric figure with respect to a given line of symmetry M3GE-IIIh-7.5</v>
      </c>
      <c r="AH215" s="175">
        <v>14</v>
      </c>
      <c r="AI215" s="175"/>
      <c r="AJ215" s="175"/>
      <c r="AK215" s="61"/>
      <c r="AL215" s="61"/>
      <c r="AM215" s="61"/>
      <c r="AN215" s="61"/>
      <c r="AO215" s="41"/>
      <c r="AP215" s="102" t="s">
        <v>1818</v>
      </c>
      <c r="AQ215" s="102" t="str">
        <f t="shared" si="236"/>
        <v>Completed</v>
      </c>
      <c r="AR215" s="41"/>
    </row>
    <row r="216" spans="1:44" ht="15.75" customHeight="1" x14ac:dyDescent="0.2">
      <c r="A216" s="502" t="s">
        <v>4811</v>
      </c>
      <c r="B216" s="502" t="s">
        <v>8273</v>
      </c>
      <c r="C216" s="502" t="s">
        <v>8274</v>
      </c>
      <c r="D216" s="61" t="s">
        <v>8275</v>
      </c>
      <c r="E216" s="61" t="s">
        <v>8276</v>
      </c>
      <c r="F216" s="176" t="s">
        <v>8277</v>
      </c>
      <c r="G216" s="100">
        <v>1</v>
      </c>
      <c r="H216" s="100"/>
      <c r="I216" s="101"/>
      <c r="J216" s="61" t="s">
        <v>8278</v>
      </c>
      <c r="K216" s="61" t="s">
        <v>8279</v>
      </c>
      <c r="L216" s="61" t="s">
        <v>8280</v>
      </c>
      <c r="M216" s="61" t="s">
        <v>8281</v>
      </c>
      <c r="N216" s="188" t="s">
        <v>8282</v>
      </c>
      <c r="O216" s="102" t="s">
        <v>1043</v>
      </c>
      <c r="P216" s="102" t="s">
        <v>8283</v>
      </c>
      <c r="Q216" s="102" t="str">
        <f t="shared" si="500"/>
        <v>Ch 15 Practice 1.1.1: Read, interpret and complete a broken line graph</v>
      </c>
      <c r="R216" s="83" t="s">
        <v>1812</v>
      </c>
      <c r="S216" s="102" t="s">
        <v>1041</v>
      </c>
      <c r="T216" s="102" t="s">
        <v>1042</v>
      </c>
      <c r="U216" s="102" t="s">
        <v>38</v>
      </c>
      <c r="V216" s="61" t="s">
        <v>4823</v>
      </c>
      <c r="W216" s="291">
        <v>9789814969437</v>
      </c>
      <c r="X216" s="102">
        <v>127</v>
      </c>
      <c r="Y216" s="61" t="s">
        <v>2786</v>
      </c>
      <c r="Z216" s="61" t="s">
        <v>7250</v>
      </c>
      <c r="AA216" s="61" t="s">
        <v>8284</v>
      </c>
      <c r="AB216" s="61" t="str">
        <f t="shared" si="1"/>
        <v>4.216 Read, interpret and complete a broken line graph M5SP-IVg-2.5/M5SP-IVh-3.5/M5SP-IVh-5.5</v>
      </c>
      <c r="AC216" s="61" t="str">
        <f t="shared" ref="AC216:AD216" si="511">Y216</f>
        <v>4. Statistics and Probability</v>
      </c>
      <c r="AD216" s="61" t="str">
        <f t="shared" si="511"/>
        <v>G4.4.01 Graphs</v>
      </c>
      <c r="AE216" s="61" t="str">
        <f t="shared" si="3"/>
        <v>M5SP-IVg-2.5/M5SP-IVh-3.5/M5SP-IVh-5.5</v>
      </c>
      <c r="AF216" s="61" t="str">
        <f t="shared" ref="AF216:AG216" si="512">M216</f>
        <v>M5SP-IVg-2.5: Organizes data in tabular form and presents them in a line graph.
M5SP-IVh-3.5: Interprets data presented in different kinds of line graphs (single to double-line graph).
M5SP-IVh-5.5: Draws inferences based on data presented in a line graph.</v>
      </c>
      <c r="AG216" s="61" t="str">
        <f t="shared" si="512"/>
        <v xml:space="preserve">5.099 Organizes data in tabular form and presents them in a line graph M5SP-IVg-2.5
5.100 Interprets data presented in different kinds of line graphs M5SP-IVh-3.5 
5.102 Draws inferences based on data presented in a line graph M5SP-IVh-5.5 </v>
      </c>
      <c r="AH216" s="175">
        <v>15</v>
      </c>
      <c r="AI216" s="175"/>
      <c r="AJ216" s="175"/>
      <c r="AK216" s="61"/>
      <c r="AL216" s="61"/>
      <c r="AM216" s="61"/>
      <c r="AN216" s="61"/>
      <c r="AO216" s="41"/>
      <c r="AP216" s="102" t="s">
        <v>1818</v>
      </c>
      <c r="AQ216" s="102" t="str">
        <f t="shared" si="236"/>
        <v>Completed</v>
      </c>
      <c r="AR216" s="41"/>
    </row>
    <row r="217" spans="1:44" ht="15.75" customHeight="1" x14ac:dyDescent="0.2">
      <c r="A217" s="487"/>
      <c r="B217" s="487"/>
      <c r="C217" s="487"/>
      <c r="D217" s="181" t="s">
        <v>8285</v>
      </c>
      <c r="E217" s="181" t="s">
        <v>8286</v>
      </c>
      <c r="F217" s="184" t="s">
        <v>8287</v>
      </c>
      <c r="G217" s="100">
        <v>2</v>
      </c>
      <c r="H217" s="100"/>
      <c r="I217" s="101"/>
      <c r="J217" s="61" t="s">
        <v>8288</v>
      </c>
      <c r="K217" s="61" t="s">
        <v>8289</v>
      </c>
      <c r="L217" s="61" t="s">
        <v>8290</v>
      </c>
      <c r="M217" s="61" t="s">
        <v>8291</v>
      </c>
      <c r="N217" s="188" t="s">
        <v>8292</v>
      </c>
      <c r="O217" s="102" t="s">
        <v>1043</v>
      </c>
      <c r="P217" s="102" t="s">
        <v>8285</v>
      </c>
      <c r="Q217" s="102" t="str">
        <f t="shared" si="500"/>
        <v>Ch 15 Practice 1.1.2: Collect data and present them in a broken line graph</v>
      </c>
      <c r="R217" s="83" t="s">
        <v>1812</v>
      </c>
      <c r="S217" s="102" t="s">
        <v>1041</v>
      </c>
      <c r="T217" s="102" t="s">
        <v>1042</v>
      </c>
      <c r="U217" s="102" t="s">
        <v>38</v>
      </c>
      <c r="V217" s="61" t="s">
        <v>4823</v>
      </c>
      <c r="W217" s="291">
        <v>9789814969437</v>
      </c>
      <c r="X217" s="102">
        <v>127</v>
      </c>
      <c r="Y217" s="61" t="s">
        <v>2786</v>
      </c>
      <c r="Z217" s="61" t="s">
        <v>7250</v>
      </c>
      <c r="AA217" s="61" t="s">
        <v>8284</v>
      </c>
      <c r="AB217" s="61" t="str">
        <f t="shared" si="1"/>
        <v>4.217 Collect data and present them in a broken line graph M5SP-IVg-1.5/M5SP-IVg-2.5</v>
      </c>
      <c r="AC217" s="61" t="str">
        <f t="shared" ref="AC217:AD217" si="513">Y217</f>
        <v>4. Statistics and Probability</v>
      </c>
      <c r="AD217" s="61" t="str">
        <f t="shared" si="513"/>
        <v>G4.4.01 Graphs</v>
      </c>
      <c r="AE217" s="61" t="str">
        <f t="shared" si="3"/>
        <v>M5SP-IVg-1.5/M5SP-IVg-2.5</v>
      </c>
      <c r="AF217" s="61" t="str">
        <f t="shared" ref="AF217:AG217" si="514">M217</f>
        <v>M5SP-IVg-1.5: Collects data on one to two variables using any source.
M5SP-IVg-2.5: Organizes data in tabular form and presents them in a line graph.</v>
      </c>
      <c r="AG217" s="61" t="str">
        <f t="shared" si="514"/>
        <v>5.098 Collects data on one to two variables using any source M5SP-IVg-1.5
5.099 Organizes data in tabular form and presents them in a line graph M5SP-IVg-2.5</v>
      </c>
      <c r="AH217" s="175">
        <v>15</v>
      </c>
      <c r="AI217" s="175"/>
      <c r="AJ217" s="175"/>
      <c r="AK217" s="61"/>
      <c r="AL217" s="61"/>
      <c r="AM217" s="61"/>
      <c r="AN217" s="61"/>
      <c r="AO217" s="41"/>
      <c r="AP217" s="102" t="s">
        <v>1818</v>
      </c>
      <c r="AQ217" s="102" t="str">
        <f t="shared" si="236"/>
        <v>Completed</v>
      </c>
      <c r="AR217" s="41"/>
    </row>
    <row r="218" spans="1:44" ht="15.75" customHeight="1" x14ac:dyDescent="0.2">
      <c r="A218" s="487"/>
      <c r="B218" s="487"/>
      <c r="C218" s="471"/>
      <c r="D218" s="181" t="s">
        <v>8293</v>
      </c>
      <c r="E218" s="181" t="s">
        <v>8294</v>
      </c>
      <c r="F218" s="184" t="s">
        <v>8295</v>
      </c>
      <c r="G218" s="100">
        <v>3</v>
      </c>
      <c r="H218" s="100"/>
      <c r="I218" s="101"/>
      <c r="J218" s="61" t="s">
        <v>8296</v>
      </c>
      <c r="K218" s="61" t="s">
        <v>8297</v>
      </c>
      <c r="L218" s="61" t="s">
        <v>8298</v>
      </c>
      <c r="M218" s="61" t="s">
        <v>8299</v>
      </c>
      <c r="N218" s="280" t="s">
        <v>8300</v>
      </c>
      <c r="O218" s="102" t="s">
        <v>1043</v>
      </c>
      <c r="P218" s="102" t="s">
        <v>8293</v>
      </c>
      <c r="Q218" s="102" t="str">
        <f t="shared" si="500"/>
        <v>Ch 15 Practice 1.1.3: Solve problems using data presented in a broken line graph</v>
      </c>
      <c r="R218" s="83" t="s">
        <v>1812</v>
      </c>
      <c r="S218" s="102" t="s">
        <v>1041</v>
      </c>
      <c r="T218" s="102" t="s">
        <v>1042</v>
      </c>
      <c r="U218" s="102" t="s">
        <v>38</v>
      </c>
      <c r="V218" s="61" t="s">
        <v>4823</v>
      </c>
      <c r="W218" s="291">
        <v>9789814969437</v>
      </c>
      <c r="X218" s="102">
        <v>127</v>
      </c>
      <c r="Y218" s="61" t="s">
        <v>2786</v>
      </c>
      <c r="Z218" s="61" t="s">
        <v>7250</v>
      </c>
      <c r="AA218" s="61" t="s">
        <v>8284</v>
      </c>
      <c r="AB218" s="61" t="str">
        <f t="shared" si="1"/>
        <v>4.218 Solve problems using data presented in a broken line graph M5SP-IVh-5.5</v>
      </c>
      <c r="AC218" s="61" t="str">
        <f t="shared" ref="AC218:AD218" si="515">Y218</f>
        <v>4. Statistics and Probability</v>
      </c>
      <c r="AD218" s="61" t="str">
        <f t="shared" si="515"/>
        <v>G4.4.01 Graphs</v>
      </c>
      <c r="AE218" s="61" t="str">
        <f t="shared" si="3"/>
        <v>M5SP-IVh-5.5</v>
      </c>
      <c r="AF218" s="61" t="str">
        <f t="shared" ref="AF218:AG218" si="516">M218</f>
        <v>M5SP-IVh-5.5: Draws inferences based on data presented in a line graph.</v>
      </c>
      <c r="AG218" s="61" t="str">
        <f t="shared" si="516"/>
        <v>5.102 Draws inferences based on data presented in a line graph M5SP-IVh-5.5</v>
      </c>
      <c r="AH218" s="175">
        <v>15</v>
      </c>
      <c r="AI218" s="175"/>
      <c r="AJ218" s="175"/>
      <c r="AK218" s="61"/>
      <c r="AL218" s="61"/>
      <c r="AM218" s="61"/>
      <c r="AN218" s="61"/>
      <c r="AO218" s="41"/>
      <c r="AP218" s="102" t="s">
        <v>1818</v>
      </c>
      <c r="AQ218" s="102" t="str">
        <f t="shared" si="236"/>
        <v>Completed</v>
      </c>
      <c r="AR218" s="41"/>
    </row>
    <row r="219" spans="1:44" ht="15.75" customHeight="1" x14ac:dyDescent="0.2">
      <c r="A219" s="487"/>
      <c r="B219" s="487"/>
      <c r="C219" s="502" t="s">
        <v>8301</v>
      </c>
      <c r="D219" s="61" t="s">
        <v>8302</v>
      </c>
      <c r="E219" s="61" t="s">
        <v>8303</v>
      </c>
      <c r="F219" s="176" t="s">
        <v>8304</v>
      </c>
      <c r="G219" s="100">
        <v>4</v>
      </c>
      <c r="H219" s="100"/>
      <c r="I219" s="101"/>
      <c r="J219" s="61" t="s">
        <v>8305</v>
      </c>
      <c r="K219" s="61" t="s">
        <v>8306</v>
      </c>
      <c r="L219" s="61" t="s">
        <v>8307</v>
      </c>
      <c r="M219" s="61" t="s">
        <v>8308</v>
      </c>
      <c r="N219" s="188" t="s">
        <v>8309</v>
      </c>
      <c r="O219" s="102" t="s">
        <v>1043</v>
      </c>
      <c r="P219" s="102" t="s">
        <v>8310</v>
      </c>
      <c r="Q219" s="102" t="str">
        <f t="shared" si="500"/>
        <v>Ch 15 Practice 1.2.1: Read and interpret a straight line graph</v>
      </c>
      <c r="R219" s="83" t="s">
        <v>1812</v>
      </c>
      <c r="S219" s="102" t="s">
        <v>1041</v>
      </c>
      <c r="T219" s="102" t="s">
        <v>1042</v>
      </c>
      <c r="U219" s="102" t="s">
        <v>38</v>
      </c>
      <c r="V219" s="61" t="s">
        <v>4823</v>
      </c>
      <c r="W219" s="291">
        <v>9789814969437</v>
      </c>
      <c r="X219" s="102">
        <v>130</v>
      </c>
      <c r="Y219" s="61" t="s">
        <v>2786</v>
      </c>
      <c r="Z219" s="61" t="s">
        <v>7250</v>
      </c>
      <c r="AA219" s="61" t="s">
        <v>8284</v>
      </c>
      <c r="AB219" s="61" t="str">
        <f t="shared" si="1"/>
        <v>4.219 Read and interpret a straight line graph M5SP-IVh-3.5/M5SP-IVh-5.5</v>
      </c>
      <c r="AC219" s="61" t="str">
        <f t="shared" ref="AC219:AD219" si="517">Y219</f>
        <v>4. Statistics and Probability</v>
      </c>
      <c r="AD219" s="61" t="str">
        <f t="shared" si="517"/>
        <v>G4.4.01 Graphs</v>
      </c>
      <c r="AE219" s="61" t="str">
        <f t="shared" si="3"/>
        <v>M5SP-IVh-3.5/M5SP-IVh-5.5</v>
      </c>
      <c r="AF219" s="61" t="str">
        <f t="shared" ref="AF219:AG219" si="518">M219</f>
        <v>M5SP-IVh-3.5: Interprets data presented in different kinds of line graphs (single to double-line graph).
M5SP-IVh-5.5: Draws inferences based on data presented in a line graph.</v>
      </c>
      <c r="AG219" s="61" t="str">
        <f t="shared" si="518"/>
        <v xml:space="preserve">5.100 Interprets data presented in different kinds of line graphs M5SP-IVh-3.5 
5.102 Draws inferences based on data presented in a line graph M5SP-IVh-5.5 </v>
      </c>
      <c r="AH219" s="175">
        <v>15</v>
      </c>
      <c r="AI219" s="175"/>
      <c r="AJ219" s="175"/>
      <c r="AK219" s="61"/>
      <c r="AL219" s="61"/>
      <c r="AM219" s="61"/>
      <c r="AN219" s="61"/>
      <c r="AO219" s="41"/>
      <c r="AP219" s="102" t="s">
        <v>1818</v>
      </c>
      <c r="AQ219" s="102" t="str">
        <f t="shared" si="236"/>
        <v>Completed</v>
      </c>
      <c r="AR219" s="41"/>
    </row>
    <row r="220" spans="1:44" ht="15.75" customHeight="1" x14ac:dyDescent="0.2">
      <c r="A220" s="487"/>
      <c r="B220" s="487"/>
      <c r="C220" s="471"/>
      <c r="D220" s="181" t="s">
        <v>8311</v>
      </c>
      <c r="E220" s="181" t="s">
        <v>8312</v>
      </c>
      <c r="F220" s="184" t="s">
        <v>8313</v>
      </c>
      <c r="G220" s="100">
        <v>5</v>
      </c>
      <c r="H220" s="100"/>
      <c r="I220" s="101"/>
      <c r="J220" s="61" t="s">
        <v>8314</v>
      </c>
      <c r="K220" s="61" t="s">
        <v>8297</v>
      </c>
      <c r="L220" s="61" t="s">
        <v>8298</v>
      </c>
      <c r="M220" s="61" t="s">
        <v>8299</v>
      </c>
      <c r="N220" s="280" t="s">
        <v>8300</v>
      </c>
      <c r="O220" s="102" t="s">
        <v>1043</v>
      </c>
      <c r="P220" s="102" t="s">
        <v>8311</v>
      </c>
      <c r="Q220" s="102" t="str">
        <f t="shared" si="500"/>
        <v>Ch 15 Practice 1.2.2: Solve problems using data presented in a straight line graph</v>
      </c>
      <c r="R220" s="83" t="s">
        <v>1812</v>
      </c>
      <c r="S220" s="102" t="s">
        <v>1041</v>
      </c>
      <c r="T220" s="102" t="s">
        <v>1042</v>
      </c>
      <c r="U220" s="102" t="s">
        <v>38</v>
      </c>
      <c r="V220" s="61" t="s">
        <v>4823</v>
      </c>
      <c r="W220" s="291">
        <v>9789814969437</v>
      </c>
      <c r="X220" s="102">
        <v>130</v>
      </c>
      <c r="Y220" s="61" t="s">
        <v>2786</v>
      </c>
      <c r="Z220" s="61" t="s">
        <v>7250</v>
      </c>
      <c r="AA220" s="61" t="s">
        <v>8284</v>
      </c>
      <c r="AB220" s="61" t="str">
        <f t="shared" si="1"/>
        <v>4.220 Solve problems using data presented in a straight line graph M5SP-IVh-5.5</v>
      </c>
      <c r="AC220" s="61" t="str">
        <f t="shared" ref="AC220:AD220" si="519">Y220</f>
        <v>4. Statistics and Probability</v>
      </c>
      <c r="AD220" s="61" t="str">
        <f t="shared" si="519"/>
        <v>G4.4.01 Graphs</v>
      </c>
      <c r="AE220" s="61" t="str">
        <f t="shared" si="3"/>
        <v>M5SP-IVh-5.5</v>
      </c>
      <c r="AF220" s="61" t="str">
        <f t="shared" ref="AF220:AG220" si="520">M220</f>
        <v>M5SP-IVh-5.5: Draws inferences based on data presented in a line graph.</v>
      </c>
      <c r="AG220" s="61" t="str">
        <f t="shared" si="520"/>
        <v>5.102 Draws inferences based on data presented in a line graph M5SP-IVh-5.5</v>
      </c>
      <c r="AH220" s="175">
        <v>15</v>
      </c>
      <c r="AI220" s="175"/>
      <c r="AJ220" s="175"/>
      <c r="AK220" s="61"/>
      <c r="AL220" s="61"/>
      <c r="AM220" s="61"/>
      <c r="AN220" s="61"/>
      <c r="AO220" s="41"/>
      <c r="AP220" s="102" t="s">
        <v>1818</v>
      </c>
      <c r="AQ220" s="102" t="str">
        <f t="shared" si="236"/>
        <v>Completed</v>
      </c>
      <c r="AR220" s="41"/>
    </row>
    <row r="221" spans="1:44" ht="15.75" customHeight="1" x14ac:dyDescent="0.2">
      <c r="A221" s="487"/>
      <c r="B221" s="487"/>
      <c r="C221" s="502" t="s">
        <v>8315</v>
      </c>
      <c r="D221" s="181" t="s">
        <v>8316</v>
      </c>
      <c r="E221" s="181" t="s">
        <v>8317</v>
      </c>
      <c r="F221" s="184" t="s">
        <v>8318</v>
      </c>
      <c r="G221" s="100">
        <v>6</v>
      </c>
      <c r="H221" s="100"/>
      <c r="I221" s="101"/>
      <c r="J221" s="61" t="s">
        <v>8319</v>
      </c>
      <c r="K221" s="61" t="s">
        <v>8320</v>
      </c>
      <c r="L221" s="61" t="s">
        <v>8321</v>
      </c>
      <c r="M221" s="61" t="s">
        <v>8322</v>
      </c>
      <c r="N221" s="188" t="s">
        <v>8323</v>
      </c>
      <c r="O221" s="102" t="s">
        <v>1043</v>
      </c>
      <c r="P221" s="102" t="s">
        <v>8316</v>
      </c>
      <c r="Q221" s="102" t="str">
        <f t="shared" si="500"/>
        <v>Ch 15 Practice 1.3.1: Present and interpret data in a double-line graph</v>
      </c>
      <c r="R221" s="83" t="s">
        <v>1812</v>
      </c>
      <c r="S221" s="102" t="s">
        <v>1041</v>
      </c>
      <c r="T221" s="102" t="s">
        <v>1042</v>
      </c>
      <c r="U221" s="102" t="s">
        <v>38</v>
      </c>
      <c r="V221" s="61" t="s">
        <v>4823</v>
      </c>
      <c r="W221" s="291">
        <v>9789814969437</v>
      </c>
      <c r="X221" s="102">
        <v>135</v>
      </c>
      <c r="Y221" s="61" t="s">
        <v>2786</v>
      </c>
      <c r="Z221" s="61" t="s">
        <v>7250</v>
      </c>
      <c r="AA221" s="61" t="s">
        <v>8284</v>
      </c>
      <c r="AB221" s="61" t="str">
        <f t="shared" si="1"/>
        <v>4.221 Present and interpret data in a double-line graph M5SP-IVg-2.5/M5SP-IVh-3.5</v>
      </c>
      <c r="AC221" s="61" t="str">
        <f t="shared" ref="AC221:AD221" si="521">Y221</f>
        <v>4. Statistics and Probability</v>
      </c>
      <c r="AD221" s="61" t="str">
        <f t="shared" si="521"/>
        <v>G4.4.01 Graphs</v>
      </c>
      <c r="AE221" s="61" t="str">
        <f t="shared" si="3"/>
        <v>M5SP-IVg-2.5/M5SP-IVh-3.5</v>
      </c>
      <c r="AF221" s="61" t="str">
        <f t="shared" ref="AF221:AG221" si="522">M221</f>
        <v>M5SP-IVg-2.5: Organizes data in tabular form and presents them in a line graph.
M5SP-IVh-3.5: Interprets data presented in different kinds of line graphs (single to double-line graph).</v>
      </c>
      <c r="AG221" s="61" t="str">
        <f t="shared" si="522"/>
        <v xml:space="preserve">5.099 Organizes data in tabular form and presents them in a line graph M5SP-IVg-2.5
5.100 Interprets data presented in different kinds of line graphs M5SP-IVh-3.5 </v>
      </c>
      <c r="AH221" s="175">
        <v>15</v>
      </c>
      <c r="AI221" s="175"/>
      <c r="AJ221" s="175"/>
      <c r="AK221" s="61"/>
      <c r="AL221" s="61"/>
      <c r="AM221" s="61"/>
      <c r="AN221" s="61"/>
      <c r="AO221" s="41"/>
      <c r="AP221" s="102" t="s">
        <v>1818</v>
      </c>
      <c r="AQ221" s="102" t="str">
        <f t="shared" si="236"/>
        <v>Completed</v>
      </c>
      <c r="AR221" s="41"/>
    </row>
    <row r="222" spans="1:44" ht="15.75" customHeight="1" x14ac:dyDescent="0.2">
      <c r="A222" s="487"/>
      <c r="B222" s="471"/>
      <c r="C222" s="471"/>
      <c r="D222" s="181" t="s">
        <v>8324</v>
      </c>
      <c r="E222" s="181" t="s">
        <v>8325</v>
      </c>
      <c r="F222" s="184" t="s">
        <v>8326</v>
      </c>
      <c r="G222" s="100">
        <v>7</v>
      </c>
      <c r="H222" s="100"/>
      <c r="I222" s="101" t="s">
        <v>4965</v>
      </c>
      <c r="J222" s="61" t="s">
        <v>8327</v>
      </c>
      <c r="K222" s="61" t="s">
        <v>8297</v>
      </c>
      <c r="L222" s="61" t="s">
        <v>8298</v>
      </c>
      <c r="M222" s="61" t="s">
        <v>8299</v>
      </c>
      <c r="N222" s="280" t="s">
        <v>8300</v>
      </c>
      <c r="O222" s="102" t="s">
        <v>1043</v>
      </c>
      <c r="P222" s="102" t="s">
        <v>8324</v>
      </c>
      <c r="Q222" s="102" t="str">
        <f t="shared" si="500"/>
        <v>Ch 15 Practice 1.3.2: Draw inferences based on data presented in a double_x0002_line graph</v>
      </c>
      <c r="R222" s="83" t="s">
        <v>1812</v>
      </c>
      <c r="S222" s="102" t="s">
        <v>1041</v>
      </c>
      <c r="T222" s="102" t="s">
        <v>1042</v>
      </c>
      <c r="U222" s="102" t="s">
        <v>38</v>
      </c>
      <c r="V222" s="61" t="s">
        <v>4823</v>
      </c>
      <c r="W222" s="291">
        <v>9789814969437</v>
      </c>
      <c r="X222" s="102">
        <v>135</v>
      </c>
      <c r="Y222" s="61" t="s">
        <v>2786</v>
      </c>
      <c r="Z222" s="61" t="s">
        <v>7250</v>
      </c>
      <c r="AA222" s="61" t="s">
        <v>8284</v>
      </c>
      <c r="AB222" s="61" t="str">
        <f t="shared" si="1"/>
        <v>4.222 Draw inferences based on data presented in a double-line graph M5SP-IVh-5.5</v>
      </c>
      <c r="AC222" s="61" t="str">
        <f t="shared" ref="AC222:AD222" si="523">Y222</f>
        <v>4. Statistics and Probability</v>
      </c>
      <c r="AD222" s="61" t="str">
        <f t="shared" si="523"/>
        <v>G4.4.01 Graphs</v>
      </c>
      <c r="AE222" s="61" t="str">
        <f t="shared" si="3"/>
        <v>M5SP-IVh-5.5</v>
      </c>
      <c r="AF222" s="61" t="str">
        <f t="shared" ref="AF222:AG222" si="524">M222</f>
        <v>M5SP-IVh-5.5: Draws inferences based on data presented in a line graph.</v>
      </c>
      <c r="AG222" s="61" t="str">
        <f t="shared" si="524"/>
        <v>5.102 Draws inferences based on data presented in a line graph M5SP-IVh-5.5</v>
      </c>
      <c r="AH222" s="175">
        <v>15</v>
      </c>
      <c r="AI222" s="175"/>
      <c r="AJ222" s="175"/>
      <c r="AK222" s="61"/>
      <c r="AL222" s="61"/>
      <c r="AM222" s="61"/>
      <c r="AN222" s="61"/>
      <c r="AO222" s="41"/>
      <c r="AP222" s="102" t="s">
        <v>1818</v>
      </c>
      <c r="AQ222" s="102" t="str">
        <f t="shared" si="236"/>
        <v>Completed</v>
      </c>
      <c r="AR222" s="41"/>
    </row>
    <row r="223" spans="1:44" ht="15.75" customHeight="1" x14ac:dyDescent="0.2">
      <c r="A223" s="471"/>
      <c r="B223" s="61" t="s">
        <v>8328</v>
      </c>
      <c r="C223" s="61" t="s">
        <v>8329</v>
      </c>
      <c r="D223" s="181" t="s">
        <v>8330</v>
      </c>
      <c r="E223" s="181" t="s">
        <v>8331</v>
      </c>
      <c r="F223" s="184" t="s">
        <v>8332</v>
      </c>
      <c r="G223" s="100">
        <v>8</v>
      </c>
      <c r="H223" s="100" t="s">
        <v>8333</v>
      </c>
      <c r="I223" s="101"/>
      <c r="J223" s="61" t="s">
        <v>8334</v>
      </c>
      <c r="K223" s="61" t="s">
        <v>8335</v>
      </c>
      <c r="L223" s="61" t="s">
        <v>8336</v>
      </c>
      <c r="M223" s="61" t="s">
        <v>8337</v>
      </c>
      <c r="N223" s="61" t="s">
        <v>8338</v>
      </c>
      <c r="O223" s="102" t="s">
        <v>1043</v>
      </c>
      <c r="P223" s="102" t="s">
        <v>8330</v>
      </c>
      <c r="Q223" s="102" t="str">
        <f t="shared" si="500"/>
        <v>Ch 15 Practice 2.1.1: Compare a bar graph and a line graph to understand the properties and uses of each type of graph</v>
      </c>
      <c r="R223" s="83" t="s">
        <v>1812</v>
      </c>
      <c r="S223" s="102" t="s">
        <v>1041</v>
      </c>
      <c r="T223" s="102" t="s">
        <v>1042</v>
      </c>
      <c r="U223" s="102" t="s">
        <v>38</v>
      </c>
      <c r="V223" s="61" t="s">
        <v>4823</v>
      </c>
      <c r="W223" s="291">
        <v>9789814969437</v>
      </c>
      <c r="X223" s="102">
        <v>138</v>
      </c>
      <c r="Y223" s="61" t="s">
        <v>2786</v>
      </c>
      <c r="Z223" s="61" t="s">
        <v>7250</v>
      </c>
      <c r="AA223" s="61" t="s">
        <v>8339</v>
      </c>
      <c r="AB223" s="61" t="str">
        <f t="shared" si="1"/>
        <v xml:space="preserve">4.223 Compare a bar graph and a line graph to understand the properties and uses of each type of graph M5SP-IVh-3.5 </v>
      </c>
      <c r="AC223" s="61" t="str">
        <f t="shared" ref="AC223:AD223" si="525">Y223</f>
        <v>4. Statistics and Probability</v>
      </c>
      <c r="AD223" s="61" t="str">
        <f t="shared" si="525"/>
        <v>G4.4.01 Graphs</v>
      </c>
      <c r="AE223" s="61" t="str">
        <f t="shared" si="3"/>
        <v xml:space="preserve">M5SP-IVh-3.5 </v>
      </c>
      <c r="AF223" s="61" t="str">
        <f t="shared" ref="AF223:AG223" si="526">M223</f>
        <v>M5SP-IVh-3.5: Interprets data presented in different kinds of line graphs (single to double-line graph).</v>
      </c>
      <c r="AG223" s="61" t="str">
        <f t="shared" si="526"/>
        <v xml:space="preserve">5.100 Interprets data presented in different kinds of line graphs M5SP-IVh-3.5 
</v>
      </c>
      <c r="AH223" s="175">
        <v>15</v>
      </c>
      <c r="AI223" s="175"/>
      <c r="AJ223" s="175"/>
      <c r="AK223" s="61"/>
      <c r="AL223" s="61"/>
      <c r="AM223" s="61"/>
      <c r="AN223" s="61"/>
      <c r="AO223" s="41"/>
      <c r="AP223" s="102" t="s">
        <v>1818</v>
      </c>
      <c r="AQ223" s="102" t="str">
        <f t="shared" si="236"/>
        <v>Completed</v>
      </c>
      <c r="AR223" s="41"/>
    </row>
    <row r="224" spans="1:44" ht="15.75" customHeight="1" x14ac:dyDescent="0.2">
      <c r="A224" s="502" t="s">
        <v>8340</v>
      </c>
      <c r="B224" s="502" t="s">
        <v>8341</v>
      </c>
      <c r="C224" s="61" t="s">
        <v>8342</v>
      </c>
      <c r="D224" s="61" t="s">
        <v>8343</v>
      </c>
      <c r="E224" s="61" t="s">
        <v>8344</v>
      </c>
      <c r="F224" s="176" t="s">
        <v>8345</v>
      </c>
      <c r="G224" s="100">
        <v>1</v>
      </c>
      <c r="H224" s="100"/>
      <c r="I224" s="101" t="s">
        <v>4904</v>
      </c>
      <c r="J224" s="61" t="s">
        <v>8346</v>
      </c>
      <c r="K224" s="61" t="s">
        <v>8347</v>
      </c>
      <c r="L224" s="61" t="s">
        <v>8348</v>
      </c>
      <c r="M224" s="61" t="s">
        <v>8349</v>
      </c>
      <c r="N224" s="280" t="s">
        <v>8350</v>
      </c>
      <c r="O224" s="102" t="s">
        <v>1043</v>
      </c>
      <c r="P224" s="102" t="s">
        <v>8351</v>
      </c>
      <c r="Q224" s="102" t="str">
        <f t="shared" si="500"/>
        <v>Ch 16 Practice 1.1.1: Tell time to the second</v>
      </c>
      <c r="R224" s="83" t="s">
        <v>1812</v>
      </c>
      <c r="S224" s="102" t="s">
        <v>1041</v>
      </c>
      <c r="T224" s="102" t="s">
        <v>1042</v>
      </c>
      <c r="U224" s="102" t="s">
        <v>38</v>
      </c>
      <c r="V224" s="61" t="s">
        <v>8352</v>
      </c>
      <c r="W224" s="291">
        <v>9789814969437</v>
      </c>
      <c r="X224" s="102">
        <v>140</v>
      </c>
      <c r="Y224" s="61" t="s">
        <v>2600</v>
      </c>
      <c r="Z224" s="61" t="s">
        <v>8353</v>
      </c>
      <c r="AA224" s="61" t="s">
        <v>8354</v>
      </c>
      <c r="AB224" s="61" t="str">
        <f t="shared" si="1"/>
        <v xml:space="preserve">4.224 Tell time to the second M4ME-IIIf-11
</v>
      </c>
      <c r="AC224" s="61" t="str">
        <f t="shared" ref="AC224:AD224" si="527">Y224</f>
        <v>2. Measurement</v>
      </c>
      <c r="AD224" s="61" t="str">
        <f t="shared" si="527"/>
        <v>G4.2.02 Time: Clock</v>
      </c>
      <c r="AE224" s="61" t="str">
        <f t="shared" si="3"/>
        <v>M4ME-IIIf-11</v>
      </c>
      <c r="AF224" s="61" t="str">
        <f t="shared" ref="AF224:AG224" si="528">M224</f>
        <v>M4ME-IIIf-11: Finds the elapsed time in minutes and seconds.</v>
      </c>
      <c r="AG224" s="61" t="str">
        <f t="shared" si="528"/>
        <v>4.055 Finds the elapsed time in minutes and seconds M4ME-IIIf-11</v>
      </c>
      <c r="AH224" s="175">
        <v>16</v>
      </c>
      <c r="AI224" s="175"/>
      <c r="AJ224" s="175"/>
      <c r="AK224" s="61"/>
      <c r="AL224" s="61"/>
      <c r="AM224" s="61"/>
      <c r="AN224" s="61"/>
      <c r="AO224" s="41"/>
      <c r="AP224" s="102" t="s">
        <v>1818</v>
      </c>
      <c r="AQ224" s="102" t="str">
        <f t="shared" si="236"/>
        <v>Completed</v>
      </c>
      <c r="AR224" s="41"/>
    </row>
    <row r="225" spans="1:44" ht="15.75" customHeight="1" x14ac:dyDescent="0.2">
      <c r="A225" s="487"/>
      <c r="B225" s="487"/>
      <c r="C225" s="502" t="s">
        <v>8355</v>
      </c>
      <c r="D225" s="181" t="s">
        <v>8356</v>
      </c>
      <c r="E225" s="181" t="s">
        <v>8357</v>
      </c>
      <c r="F225" s="184" t="s">
        <v>8358</v>
      </c>
      <c r="G225" s="100">
        <v>2</v>
      </c>
      <c r="H225" s="100"/>
      <c r="I225" s="101"/>
      <c r="J225" s="61" t="s">
        <v>8359</v>
      </c>
      <c r="K225" s="61" t="s">
        <v>8360</v>
      </c>
      <c r="L225" s="61" t="s">
        <v>8361</v>
      </c>
      <c r="M225" s="61" t="s">
        <v>8362</v>
      </c>
      <c r="N225" s="303" t="s">
        <v>8363</v>
      </c>
      <c r="O225" s="102" t="s">
        <v>1043</v>
      </c>
      <c r="P225" s="102" t="s">
        <v>8356</v>
      </c>
      <c r="Q225" s="102" t="str">
        <f t="shared" si="500"/>
        <v>Ch 16 Practice 1.2.1: Estimate and find the duration of a time interval in minutes</v>
      </c>
      <c r="R225" s="83" t="s">
        <v>1812</v>
      </c>
      <c r="S225" s="102" t="s">
        <v>1041</v>
      </c>
      <c r="T225" s="102" t="s">
        <v>1042</v>
      </c>
      <c r="U225" s="102" t="s">
        <v>38</v>
      </c>
      <c r="V225" s="61" t="s">
        <v>8352</v>
      </c>
      <c r="W225" s="291">
        <v>9789814969437</v>
      </c>
      <c r="X225" s="102">
        <v>145</v>
      </c>
      <c r="Y225" s="61" t="s">
        <v>2600</v>
      </c>
      <c r="Z225" s="61" t="s">
        <v>8353</v>
      </c>
      <c r="AA225" s="61" t="s">
        <v>8354</v>
      </c>
      <c r="AB225" s="61" t="str">
        <f t="shared" si="1"/>
        <v xml:space="preserve">4.225 Estimate and find the duration of a time interval in minutes M4ME-IIIf-12
</v>
      </c>
      <c r="AC225" s="61" t="str">
        <f t="shared" ref="AC225:AD225" si="529">Y225</f>
        <v>2. Measurement</v>
      </c>
      <c r="AD225" s="61" t="str">
        <f t="shared" si="529"/>
        <v>G4.2.02 Time: Clock</v>
      </c>
      <c r="AE225" s="61" t="str">
        <f t="shared" si="3"/>
        <v>M4ME-IIIf-12</v>
      </c>
      <c r="AF225" s="61" t="str">
        <f t="shared" ref="AF225:AG225" si="530">M225</f>
        <v>M4ME-IIIf-12: Estimates the duration of time in minutes.</v>
      </c>
      <c r="AG225" s="61" t="str">
        <f t="shared" si="530"/>
        <v>4.056 Estimates the duration of time in minutes M4ME-IIIf-12</v>
      </c>
      <c r="AH225" s="175">
        <v>16</v>
      </c>
      <c r="AI225" s="175"/>
      <c r="AJ225" s="175"/>
      <c r="AK225" s="61"/>
      <c r="AL225" s="61"/>
      <c r="AM225" s="61"/>
      <c r="AN225" s="61"/>
      <c r="AO225" s="41"/>
      <c r="AP225" s="102" t="s">
        <v>1818</v>
      </c>
      <c r="AQ225" s="102" t="str">
        <f t="shared" si="236"/>
        <v>Completed</v>
      </c>
      <c r="AR225" s="41"/>
    </row>
    <row r="226" spans="1:44" ht="15.75" customHeight="1" x14ac:dyDescent="0.2">
      <c r="A226" s="487"/>
      <c r="B226" s="487"/>
      <c r="C226" s="471"/>
      <c r="D226" s="181" t="s">
        <v>8364</v>
      </c>
      <c r="E226" s="181" t="s">
        <v>8365</v>
      </c>
      <c r="F226" s="184" t="s">
        <v>8366</v>
      </c>
      <c r="G226" s="100">
        <v>3</v>
      </c>
      <c r="H226" s="100"/>
      <c r="I226" s="101"/>
      <c r="J226" s="61" t="s">
        <v>8367</v>
      </c>
      <c r="K226" s="61" t="s">
        <v>8347</v>
      </c>
      <c r="L226" s="61" t="s">
        <v>8348</v>
      </c>
      <c r="M226" s="61" t="s">
        <v>8349</v>
      </c>
      <c r="N226" s="280" t="s">
        <v>8350</v>
      </c>
      <c r="O226" s="102" t="s">
        <v>1043</v>
      </c>
      <c r="P226" s="102" t="s">
        <v>8364</v>
      </c>
      <c r="Q226" s="102" t="str">
        <f t="shared" si="500"/>
        <v>Ch 16 Practice 1.2.2: Find the duration of a time interval in seconds</v>
      </c>
      <c r="R226" s="83" t="s">
        <v>1812</v>
      </c>
      <c r="S226" s="102" t="s">
        <v>1041</v>
      </c>
      <c r="T226" s="102" t="s">
        <v>1042</v>
      </c>
      <c r="U226" s="102" t="s">
        <v>38</v>
      </c>
      <c r="V226" s="61" t="s">
        <v>8352</v>
      </c>
      <c r="W226" s="291">
        <v>9789814969437</v>
      </c>
      <c r="X226" s="102">
        <v>145</v>
      </c>
      <c r="Y226" s="61" t="s">
        <v>2600</v>
      </c>
      <c r="Z226" s="61" t="s">
        <v>8353</v>
      </c>
      <c r="AA226" s="61" t="s">
        <v>8354</v>
      </c>
      <c r="AB226" s="61" t="str">
        <f t="shared" si="1"/>
        <v xml:space="preserve">4.226 Find the duration of a time interval in seconds M4ME-IIIf-11
</v>
      </c>
      <c r="AC226" s="61" t="str">
        <f t="shared" ref="AC226:AD226" si="531">Y226</f>
        <v>2. Measurement</v>
      </c>
      <c r="AD226" s="61" t="str">
        <f t="shared" si="531"/>
        <v>G4.2.02 Time: Clock</v>
      </c>
      <c r="AE226" s="61" t="str">
        <f t="shared" si="3"/>
        <v>M4ME-IIIf-11</v>
      </c>
      <c r="AF226" s="61" t="str">
        <f t="shared" ref="AF226:AG226" si="532">M226</f>
        <v>M4ME-IIIf-11: Finds the elapsed time in minutes and seconds.</v>
      </c>
      <c r="AG226" s="61" t="str">
        <f t="shared" si="532"/>
        <v>4.055 Finds the elapsed time in minutes and seconds M4ME-IIIf-11</v>
      </c>
      <c r="AH226" s="175">
        <v>16</v>
      </c>
      <c r="AI226" s="175"/>
      <c r="AJ226" s="175"/>
      <c r="AK226" s="61"/>
      <c r="AL226" s="61"/>
      <c r="AM226" s="61"/>
      <c r="AN226" s="61"/>
      <c r="AO226" s="41"/>
      <c r="AP226" s="102" t="s">
        <v>1818</v>
      </c>
      <c r="AQ226" s="102" t="str">
        <f t="shared" si="236"/>
        <v>Completed</v>
      </c>
      <c r="AR226" s="41"/>
    </row>
    <row r="227" spans="1:44" ht="15.75" customHeight="1" x14ac:dyDescent="0.2">
      <c r="A227" s="487"/>
      <c r="B227" s="487"/>
      <c r="C227" s="61" t="s">
        <v>8368</v>
      </c>
      <c r="D227" s="181" t="s">
        <v>8369</v>
      </c>
      <c r="E227" s="181" t="s">
        <v>8370</v>
      </c>
      <c r="F227" s="184" t="s">
        <v>8371</v>
      </c>
      <c r="G227" s="100">
        <v>3</v>
      </c>
      <c r="H227" s="100"/>
      <c r="I227" s="101"/>
      <c r="J227" s="61" t="s">
        <v>8372</v>
      </c>
      <c r="K227" s="61" t="s">
        <v>8347</v>
      </c>
      <c r="L227" s="61" t="s">
        <v>8348</v>
      </c>
      <c r="M227" s="61" t="s">
        <v>8349</v>
      </c>
      <c r="N227" s="280" t="s">
        <v>8350</v>
      </c>
      <c r="O227" s="102" t="s">
        <v>1043</v>
      </c>
      <c r="P227" s="102" t="s">
        <v>8369</v>
      </c>
      <c r="Q227" s="102" t="str">
        <f t="shared" si="500"/>
        <v>Ch 16 Practice 1.3.1: Find the duration of a time interval in minutes and seconds</v>
      </c>
      <c r="R227" s="83" t="s">
        <v>1812</v>
      </c>
      <c r="S227" s="102" t="s">
        <v>1041</v>
      </c>
      <c r="T227" s="102" t="s">
        <v>1042</v>
      </c>
      <c r="U227" s="102" t="s">
        <v>38</v>
      </c>
      <c r="V227" s="61" t="s">
        <v>8352</v>
      </c>
      <c r="W227" s="291">
        <v>9789814969437</v>
      </c>
      <c r="X227" s="102">
        <v>149</v>
      </c>
      <c r="Y227" s="61" t="s">
        <v>2600</v>
      </c>
      <c r="Z227" s="61" t="s">
        <v>8353</v>
      </c>
      <c r="AA227" s="61" t="s">
        <v>8354</v>
      </c>
      <c r="AB227" s="61" t="str">
        <f t="shared" si="1"/>
        <v xml:space="preserve">4.227 Find the duration of a time interval in minutes and seconds M4ME-IIIf-11
</v>
      </c>
      <c r="AC227" s="61" t="str">
        <f t="shared" ref="AC227:AD227" si="533">Y227</f>
        <v>2. Measurement</v>
      </c>
      <c r="AD227" s="61" t="str">
        <f t="shared" si="533"/>
        <v>G4.2.02 Time: Clock</v>
      </c>
      <c r="AE227" s="61" t="str">
        <f t="shared" si="3"/>
        <v>M4ME-IIIf-11</v>
      </c>
      <c r="AF227" s="61" t="str">
        <f t="shared" ref="AF227:AG227" si="534">M227</f>
        <v>M4ME-IIIf-11: Finds the elapsed time in minutes and seconds.</v>
      </c>
      <c r="AG227" s="61" t="str">
        <f t="shared" si="534"/>
        <v>4.055 Finds the elapsed time in minutes and seconds M4ME-IIIf-11</v>
      </c>
      <c r="AH227" s="175">
        <v>16</v>
      </c>
      <c r="AI227" s="175"/>
      <c r="AJ227" s="175"/>
      <c r="AK227" s="61"/>
      <c r="AL227" s="61"/>
      <c r="AM227" s="61"/>
      <c r="AN227" s="61"/>
      <c r="AO227" s="41"/>
      <c r="AP227" s="102" t="s">
        <v>1818</v>
      </c>
      <c r="AQ227" s="102" t="str">
        <f t="shared" si="236"/>
        <v>Completed</v>
      </c>
      <c r="AR227" s="41"/>
    </row>
    <row r="228" spans="1:44" ht="15.75" customHeight="1" x14ac:dyDescent="0.2">
      <c r="A228" s="487"/>
      <c r="B228" s="487"/>
      <c r="C228" s="61" t="s">
        <v>8373</v>
      </c>
      <c r="D228" s="61" t="s">
        <v>8374</v>
      </c>
      <c r="E228" s="61" t="s">
        <v>8375</v>
      </c>
      <c r="F228" s="176" t="s">
        <v>8376</v>
      </c>
      <c r="G228" s="100">
        <v>4</v>
      </c>
      <c r="H228" s="100" t="s">
        <v>8377</v>
      </c>
      <c r="I228" s="101"/>
      <c r="J228" s="61" t="s">
        <v>8378</v>
      </c>
      <c r="K228" s="61" t="s">
        <v>6282</v>
      </c>
      <c r="L228" s="252" t="s">
        <v>6283</v>
      </c>
      <c r="M228" s="252" t="s">
        <v>6284</v>
      </c>
      <c r="N228" s="252" t="s">
        <v>6285</v>
      </c>
      <c r="O228" s="102" t="s">
        <v>1043</v>
      </c>
      <c r="P228" s="102" t="s">
        <v>8379</v>
      </c>
      <c r="Q228" s="102" t="str">
        <f t="shared" si="500"/>
        <v>Ch 16 Practice 1.4.1: Express minutes and seconds in seconds</v>
      </c>
      <c r="R228" s="83" t="s">
        <v>1812</v>
      </c>
      <c r="S228" s="102" t="s">
        <v>1041</v>
      </c>
      <c r="T228" s="102" t="s">
        <v>1042</v>
      </c>
      <c r="U228" s="102" t="s">
        <v>38</v>
      </c>
      <c r="V228" s="61" t="s">
        <v>8352</v>
      </c>
      <c r="W228" s="291">
        <v>9789814969437</v>
      </c>
      <c r="X228" s="102">
        <v>150</v>
      </c>
      <c r="Y228" s="61" t="s">
        <v>2600</v>
      </c>
      <c r="Z228" s="61" t="s">
        <v>8353</v>
      </c>
      <c r="AA228" s="61" t="s">
        <v>8354</v>
      </c>
      <c r="AB228" s="61" t="str">
        <f t="shared" si="1"/>
        <v xml:space="preserve">4.228 Express minutes and seconds in seconds M3ME-IVa-8
</v>
      </c>
      <c r="AC228" s="61" t="str">
        <f t="shared" ref="AC228:AD228" si="535">Y228</f>
        <v>2. Measurement</v>
      </c>
      <c r="AD228" s="61" t="str">
        <f t="shared" si="535"/>
        <v>G4.2.02 Time: Clock</v>
      </c>
      <c r="AE228" s="61" t="str">
        <f t="shared" si="3"/>
        <v>M3ME-IVa-8</v>
      </c>
      <c r="AF228" s="61" t="str">
        <f t="shared" ref="AF228:AG228" si="536">M228</f>
        <v>M3ME-IVa-8: Visualizes, and represents, and converts time measure from seconds to minutes, minutes to hours, and hours to a day and vice versa.</v>
      </c>
      <c r="AG228" s="61" t="str">
        <f t="shared" si="536"/>
        <v>3.063 Visualizes, and represents, and converts time measure from seconds to minutes, minutes to hours, and hours to a day and vice versa M3ME-IVa-8</v>
      </c>
      <c r="AH228" s="175">
        <v>16</v>
      </c>
      <c r="AI228" s="175"/>
      <c r="AJ228" s="175"/>
      <c r="AK228" s="61"/>
      <c r="AL228" s="61"/>
      <c r="AM228" s="61"/>
      <c r="AN228" s="61"/>
      <c r="AO228" s="41"/>
      <c r="AP228" s="102" t="s">
        <v>1818</v>
      </c>
      <c r="AQ228" s="102" t="str">
        <f t="shared" si="236"/>
        <v>Completed</v>
      </c>
      <c r="AR228" s="41"/>
    </row>
    <row r="229" spans="1:44" ht="15.75" customHeight="1" x14ac:dyDescent="0.2">
      <c r="A229" s="487"/>
      <c r="B229" s="471"/>
      <c r="C229" s="61" t="s">
        <v>8380</v>
      </c>
      <c r="D229" s="61" t="s">
        <v>8381</v>
      </c>
      <c r="E229" s="61" t="s">
        <v>8382</v>
      </c>
      <c r="F229" s="176" t="s">
        <v>8383</v>
      </c>
      <c r="G229" s="100">
        <v>4</v>
      </c>
      <c r="H229" s="100"/>
      <c r="I229" s="101"/>
      <c r="J229" s="61" t="s">
        <v>8384</v>
      </c>
      <c r="K229" s="61" t="s">
        <v>6282</v>
      </c>
      <c r="L229" s="252" t="s">
        <v>6283</v>
      </c>
      <c r="M229" s="252" t="s">
        <v>6284</v>
      </c>
      <c r="N229" s="252" t="s">
        <v>6285</v>
      </c>
      <c r="O229" s="102" t="s">
        <v>1043</v>
      </c>
      <c r="P229" s="102" t="s">
        <v>8385</v>
      </c>
      <c r="Q229" s="102" t="str">
        <f t="shared" si="500"/>
        <v>Ch 16 Practice 1.5.1: Express seconds in minutes and seconds</v>
      </c>
      <c r="R229" s="83" t="s">
        <v>1812</v>
      </c>
      <c r="S229" s="102" t="s">
        <v>1041</v>
      </c>
      <c r="T229" s="102" t="s">
        <v>1042</v>
      </c>
      <c r="U229" s="102" t="s">
        <v>38</v>
      </c>
      <c r="V229" s="61" t="s">
        <v>8352</v>
      </c>
      <c r="W229" s="291">
        <v>9789814969437</v>
      </c>
      <c r="X229" s="102">
        <v>151</v>
      </c>
      <c r="Y229" s="61" t="s">
        <v>2600</v>
      </c>
      <c r="Z229" s="61" t="s">
        <v>8353</v>
      </c>
      <c r="AA229" s="61" t="s">
        <v>8354</v>
      </c>
      <c r="AB229" s="61" t="str">
        <f t="shared" si="1"/>
        <v xml:space="preserve">4.229 Express seconds in minutes and seconds M3ME-IVa-8
</v>
      </c>
      <c r="AC229" s="61" t="str">
        <f t="shared" ref="AC229:AD229" si="537">Y229</f>
        <v>2. Measurement</v>
      </c>
      <c r="AD229" s="61" t="str">
        <f t="shared" si="537"/>
        <v>G4.2.02 Time: Clock</v>
      </c>
      <c r="AE229" s="61" t="str">
        <f t="shared" si="3"/>
        <v>M3ME-IVa-8</v>
      </c>
      <c r="AF229" s="61" t="str">
        <f t="shared" ref="AF229:AG229" si="538">M229</f>
        <v>M3ME-IVa-8: Visualizes, and represents, and converts time measure from seconds to minutes, minutes to hours, and hours to a day and vice versa.</v>
      </c>
      <c r="AG229" s="61" t="str">
        <f t="shared" si="538"/>
        <v>3.063 Visualizes, and represents, and converts time measure from seconds to minutes, minutes to hours, and hours to a day and vice versa M3ME-IVa-8</v>
      </c>
      <c r="AH229" s="175">
        <v>16</v>
      </c>
      <c r="AI229" s="175"/>
      <c r="AJ229" s="175"/>
      <c r="AK229" s="61"/>
      <c r="AL229" s="61"/>
      <c r="AM229" s="61"/>
      <c r="AN229" s="61"/>
      <c r="AO229" s="41"/>
      <c r="AP229" s="102" t="s">
        <v>1818</v>
      </c>
      <c r="AQ229" s="102" t="str">
        <f t="shared" si="236"/>
        <v>Completed</v>
      </c>
      <c r="AR229" s="41"/>
    </row>
    <row r="230" spans="1:44" ht="15.75" customHeight="1" x14ac:dyDescent="0.2">
      <c r="A230" s="487"/>
      <c r="B230" s="502" t="s">
        <v>8386</v>
      </c>
      <c r="C230" s="502" t="s">
        <v>8387</v>
      </c>
      <c r="D230" s="61" t="s">
        <v>830</v>
      </c>
      <c r="E230" s="61" t="s">
        <v>8388</v>
      </c>
      <c r="F230" s="176" t="s">
        <v>8389</v>
      </c>
      <c r="G230" s="100">
        <v>5</v>
      </c>
      <c r="H230" s="100"/>
      <c r="I230" s="101"/>
      <c r="J230" s="61" t="s">
        <v>8390</v>
      </c>
      <c r="K230" s="61" t="s">
        <v>833</v>
      </c>
      <c r="L230" s="61" t="s">
        <v>8391</v>
      </c>
      <c r="M230" s="61" t="s">
        <v>8392</v>
      </c>
      <c r="N230" s="280" t="s">
        <v>8393</v>
      </c>
      <c r="O230" s="102" t="s">
        <v>1043</v>
      </c>
      <c r="P230" s="102" t="s">
        <v>8394</v>
      </c>
      <c r="Q230" s="102" t="str">
        <f t="shared" si="500"/>
        <v>Ch 16 Practice 2.1.1: Tell time using the 24-hour clock notation</v>
      </c>
      <c r="R230" s="83" t="s">
        <v>1812</v>
      </c>
      <c r="S230" s="102" t="s">
        <v>1041</v>
      </c>
      <c r="T230" s="102" t="s">
        <v>1042</v>
      </c>
      <c r="U230" s="102" t="s">
        <v>38</v>
      </c>
      <c r="V230" s="61" t="s">
        <v>8352</v>
      </c>
      <c r="W230" s="291">
        <v>9789814969437</v>
      </c>
      <c r="X230" s="102">
        <v>154</v>
      </c>
      <c r="Y230" s="61" t="s">
        <v>2600</v>
      </c>
      <c r="Z230" s="61" t="s">
        <v>8353</v>
      </c>
      <c r="AA230" s="61" t="s">
        <v>8395</v>
      </c>
      <c r="AB230" s="61" t="str">
        <f t="shared" si="1"/>
        <v>4.230 Tell time using the 24-hour clock notation M5ME-IIIg-14</v>
      </c>
      <c r="AC230" s="61" t="str">
        <f t="shared" ref="AC230:AD230" si="539">Y230</f>
        <v>2. Measurement</v>
      </c>
      <c r="AD230" s="61" t="str">
        <f t="shared" si="539"/>
        <v>G4.2.02 Time: Clock</v>
      </c>
      <c r="AE230" s="61" t="str">
        <f t="shared" si="3"/>
        <v>M5ME-IIIg-14</v>
      </c>
      <c r="AF230" s="61" t="str">
        <f t="shared" ref="AF230:AG230" si="540">M230</f>
        <v>M5ME-IIIg-14: Measures time using a 12-hour and a 24-hour clock.</v>
      </c>
      <c r="AG230" s="61" t="str">
        <f t="shared" si="540"/>
        <v>5.073 Measures time using a 12-hour and a 24-hour clock M5ME-IIIg-14</v>
      </c>
      <c r="AH230" s="175">
        <v>16</v>
      </c>
      <c r="AI230" s="175"/>
      <c r="AJ230" s="175"/>
      <c r="AK230" s="61"/>
      <c r="AL230" s="61"/>
      <c r="AM230" s="61"/>
      <c r="AN230" s="61"/>
      <c r="AO230" s="41"/>
      <c r="AP230" s="102" t="s">
        <v>1818</v>
      </c>
      <c r="AQ230" s="102" t="str">
        <f t="shared" si="236"/>
        <v>Completed</v>
      </c>
      <c r="AR230" s="41"/>
    </row>
    <row r="231" spans="1:44" ht="15.75" customHeight="1" x14ac:dyDescent="0.2">
      <c r="A231" s="487"/>
      <c r="B231" s="487"/>
      <c r="C231" s="471"/>
      <c r="D231" s="61" t="s">
        <v>835</v>
      </c>
      <c r="E231" s="61" t="s">
        <v>8396</v>
      </c>
      <c r="F231" s="176" t="s">
        <v>8397</v>
      </c>
      <c r="G231" s="100">
        <v>6</v>
      </c>
      <c r="H231" s="100"/>
      <c r="I231" s="101"/>
      <c r="J231" s="61" t="s">
        <v>8398</v>
      </c>
      <c r="K231" s="61" t="s">
        <v>833</v>
      </c>
      <c r="L231" s="61" t="s">
        <v>8391</v>
      </c>
      <c r="M231" s="61" t="s">
        <v>8392</v>
      </c>
      <c r="N231" s="280" t="s">
        <v>8393</v>
      </c>
      <c r="O231" s="102" t="s">
        <v>1043</v>
      </c>
      <c r="P231" s="102" t="s">
        <v>8399</v>
      </c>
      <c r="Q231" s="102" t="str">
        <f t="shared" si="500"/>
        <v>Ch 16 Practice 2.1.2: Convert time between the 12-hour and 24-hour clock notation</v>
      </c>
      <c r="R231" s="83" t="s">
        <v>1812</v>
      </c>
      <c r="S231" s="102" t="s">
        <v>1041</v>
      </c>
      <c r="T231" s="102" t="s">
        <v>1042</v>
      </c>
      <c r="U231" s="102" t="s">
        <v>38</v>
      </c>
      <c r="V231" s="61" t="s">
        <v>8352</v>
      </c>
      <c r="W231" s="291">
        <v>9789814969437</v>
      </c>
      <c r="X231" s="102">
        <v>154</v>
      </c>
      <c r="Y231" s="61" t="s">
        <v>2600</v>
      </c>
      <c r="Z231" s="61" t="s">
        <v>8353</v>
      </c>
      <c r="AA231" s="61" t="s">
        <v>8395</v>
      </c>
      <c r="AB231" s="61" t="str">
        <f t="shared" si="1"/>
        <v>4.231 Convert time between the 12-hour and 24-hour clock notation M5ME-IIIg-14</v>
      </c>
      <c r="AC231" s="61" t="str">
        <f t="shared" ref="AC231:AD231" si="541">Y231</f>
        <v>2. Measurement</v>
      </c>
      <c r="AD231" s="61" t="str">
        <f t="shared" si="541"/>
        <v>G4.2.02 Time: Clock</v>
      </c>
      <c r="AE231" s="61" t="str">
        <f t="shared" si="3"/>
        <v>M5ME-IIIg-14</v>
      </c>
      <c r="AF231" s="61" t="str">
        <f t="shared" ref="AF231:AG231" si="542">M231</f>
        <v>M5ME-IIIg-14: Measures time using a 12-hour and a 24-hour clock.</v>
      </c>
      <c r="AG231" s="61" t="str">
        <f t="shared" si="542"/>
        <v>5.073 Measures time using a 12-hour and a 24-hour clock M5ME-IIIg-14</v>
      </c>
      <c r="AH231" s="175">
        <v>16</v>
      </c>
      <c r="AI231" s="175"/>
      <c r="AJ231" s="175"/>
      <c r="AK231" s="61"/>
      <c r="AL231" s="61"/>
      <c r="AM231" s="61"/>
      <c r="AN231" s="61"/>
      <c r="AO231" s="41"/>
      <c r="AP231" s="102" t="s">
        <v>1818</v>
      </c>
      <c r="AQ231" s="102" t="str">
        <f t="shared" si="236"/>
        <v>Completed</v>
      </c>
      <c r="AR231" s="41"/>
    </row>
    <row r="232" spans="1:44" ht="15.75" customHeight="1" x14ac:dyDescent="0.2">
      <c r="A232" s="487"/>
      <c r="B232" s="487"/>
      <c r="C232" s="61" t="s">
        <v>8400</v>
      </c>
      <c r="D232" s="61" t="s">
        <v>8401</v>
      </c>
      <c r="E232" s="61" t="s">
        <v>8402</v>
      </c>
      <c r="F232" s="176" t="s">
        <v>8403</v>
      </c>
      <c r="G232" s="100">
        <v>7</v>
      </c>
      <c r="H232" s="100"/>
      <c r="I232" s="101" t="s">
        <v>4941</v>
      </c>
      <c r="J232" s="61" t="s">
        <v>8404</v>
      </c>
      <c r="K232" s="61" t="s">
        <v>8405</v>
      </c>
      <c r="L232" s="61" t="s">
        <v>8406</v>
      </c>
      <c r="M232" s="61" t="s">
        <v>8407</v>
      </c>
      <c r="N232" s="280" t="s">
        <v>8408</v>
      </c>
      <c r="O232" s="102" t="s">
        <v>1043</v>
      </c>
      <c r="P232" s="102" t="s">
        <v>8409</v>
      </c>
      <c r="Q232" s="102" t="str">
        <f t="shared" si="500"/>
        <v>Ch 16 Practice 2.2.1: Find the duration of a time interval in hours and minutes</v>
      </c>
      <c r="R232" s="83" t="s">
        <v>1812</v>
      </c>
      <c r="S232" s="102" t="s">
        <v>1041</v>
      </c>
      <c r="T232" s="102" t="s">
        <v>1042</v>
      </c>
      <c r="U232" s="102" t="s">
        <v>38</v>
      </c>
      <c r="V232" s="61" t="s">
        <v>8352</v>
      </c>
      <c r="W232" s="291">
        <v>9789814969437</v>
      </c>
      <c r="X232" s="102">
        <v>156</v>
      </c>
      <c r="Y232" s="61" t="s">
        <v>2600</v>
      </c>
      <c r="Z232" s="61" t="s">
        <v>8353</v>
      </c>
      <c r="AA232" s="61" t="s">
        <v>8395</v>
      </c>
      <c r="AB232" s="61" t="str">
        <f t="shared" si="1"/>
        <v>4.232 Find the duration of a time interval in hours and minutes M4ME-IIIg-13</v>
      </c>
      <c r="AC232" s="61" t="str">
        <f t="shared" ref="AC232:AD232" si="543">Y232</f>
        <v>2. Measurement</v>
      </c>
      <c r="AD232" s="61" t="str">
        <f t="shared" si="543"/>
        <v>G4.2.02 Time: Clock</v>
      </c>
      <c r="AE232" s="61" t="str">
        <f t="shared" si="3"/>
        <v>M4ME-IIIg-13</v>
      </c>
      <c r="AF232" s="61" t="str">
        <f t="shared" ref="AF232:AG232" si="544">M232</f>
        <v>M4ME-IIIg-13: Solves problems involving elapsed time.</v>
      </c>
      <c r="AG232" s="61" t="str">
        <f t="shared" si="544"/>
        <v>4.057 Solves problems involving elapsed time M4ME-IIIg-13</v>
      </c>
      <c r="AH232" s="175">
        <v>16</v>
      </c>
      <c r="AI232" s="175"/>
      <c r="AJ232" s="175"/>
      <c r="AK232" s="61"/>
      <c r="AL232" s="61"/>
      <c r="AM232" s="61"/>
      <c r="AN232" s="61"/>
      <c r="AO232" s="41"/>
      <c r="AP232" s="102" t="s">
        <v>1818</v>
      </c>
      <c r="AQ232" s="102" t="str">
        <f t="shared" si="236"/>
        <v>Completed</v>
      </c>
      <c r="AR232" s="41"/>
    </row>
    <row r="233" spans="1:44" ht="15.75" customHeight="1" x14ac:dyDescent="0.2">
      <c r="A233" s="487"/>
      <c r="B233" s="487"/>
      <c r="C233" s="61" t="s">
        <v>8410</v>
      </c>
      <c r="D233" s="61" t="s">
        <v>8411</v>
      </c>
      <c r="E233" s="61" t="s">
        <v>8412</v>
      </c>
      <c r="F233" s="176" t="s">
        <v>8413</v>
      </c>
      <c r="G233" s="100">
        <v>8</v>
      </c>
      <c r="H233" s="100"/>
      <c r="I233" s="101"/>
      <c r="J233" s="61" t="s">
        <v>8414</v>
      </c>
      <c r="K233" s="61" t="s">
        <v>8405</v>
      </c>
      <c r="L233" s="61" t="s">
        <v>8406</v>
      </c>
      <c r="M233" s="61" t="s">
        <v>8407</v>
      </c>
      <c r="N233" s="280" t="s">
        <v>8408</v>
      </c>
      <c r="O233" s="102" t="s">
        <v>1043</v>
      </c>
      <c r="P233" s="102" t="s">
        <v>8415</v>
      </c>
      <c r="Q233" s="102" t="str">
        <f t="shared" si="500"/>
        <v>Ch 16 Practice 2.3.1: Find an end time</v>
      </c>
      <c r="R233" s="83" t="s">
        <v>1812</v>
      </c>
      <c r="S233" s="102" t="s">
        <v>1041</v>
      </c>
      <c r="T233" s="102" t="s">
        <v>1042</v>
      </c>
      <c r="U233" s="102" t="s">
        <v>38</v>
      </c>
      <c r="V233" s="61" t="s">
        <v>8352</v>
      </c>
      <c r="W233" s="291">
        <v>9789814969437</v>
      </c>
      <c r="X233" s="102">
        <v>159</v>
      </c>
      <c r="Y233" s="61" t="s">
        <v>2600</v>
      </c>
      <c r="Z233" s="61" t="s">
        <v>8353</v>
      </c>
      <c r="AA233" s="61" t="s">
        <v>8395</v>
      </c>
      <c r="AB233" s="61" t="str">
        <f t="shared" si="1"/>
        <v>4.233 Find an end time M4ME-IIIg-13</v>
      </c>
      <c r="AC233" s="61" t="str">
        <f t="shared" ref="AC233:AD233" si="545">Y233</f>
        <v>2. Measurement</v>
      </c>
      <c r="AD233" s="61" t="str">
        <f t="shared" si="545"/>
        <v>G4.2.02 Time: Clock</v>
      </c>
      <c r="AE233" s="61" t="str">
        <f t="shared" si="3"/>
        <v>M4ME-IIIg-13</v>
      </c>
      <c r="AF233" s="61" t="str">
        <f t="shared" ref="AF233:AG233" si="546">M233</f>
        <v>M4ME-IIIg-13: Solves problems involving elapsed time.</v>
      </c>
      <c r="AG233" s="61" t="str">
        <f t="shared" si="546"/>
        <v>4.057 Solves problems involving elapsed time M4ME-IIIg-13</v>
      </c>
      <c r="AH233" s="175">
        <v>16</v>
      </c>
      <c r="AI233" s="175"/>
      <c r="AJ233" s="175"/>
      <c r="AK233" s="61"/>
      <c r="AL233" s="61"/>
      <c r="AM233" s="61"/>
      <c r="AN233" s="61"/>
      <c r="AO233" s="41"/>
      <c r="AP233" s="102" t="s">
        <v>1818</v>
      </c>
      <c r="AQ233" s="102" t="str">
        <f t="shared" si="236"/>
        <v>Completed</v>
      </c>
      <c r="AR233" s="41"/>
    </row>
    <row r="234" spans="1:44" ht="15.75" customHeight="1" x14ac:dyDescent="0.2">
      <c r="A234" s="487"/>
      <c r="B234" s="487"/>
      <c r="C234" s="61" t="s">
        <v>8416</v>
      </c>
      <c r="D234" s="61" t="s">
        <v>8417</v>
      </c>
      <c r="E234" s="61" t="s">
        <v>8418</v>
      </c>
      <c r="F234" s="176" t="s">
        <v>8419</v>
      </c>
      <c r="G234" s="100">
        <v>9</v>
      </c>
      <c r="H234" s="100"/>
      <c r="I234" s="101"/>
      <c r="J234" s="61" t="s">
        <v>8420</v>
      </c>
      <c r="K234" s="61" t="s">
        <v>8405</v>
      </c>
      <c r="L234" s="61" t="s">
        <v>8406</v>
      </c>
      <c r="M234" s="61" t="s">
        <v>8407</v>
      </c>
      <c r="N234" s="280" t="s">
        <v>8408</v>
      </c>
      <c r="O234" s="102" t="s">
        <v>1043</v>
      </c>
      <c r="P234" s="102" t="s">
        <v>8421</v>
      </c>
      <c r="Q234" s="102" t="str">
        <f t="shared" si="500"/>
        <v>Ch 16 Practice 2.4.1: Find a start time</v>
      </c>
      <c r="R234" s="83" t="s">
        <v>1812</v>
      </c>
      <c r="S234" s="102" t="s">
        <v>1041</v>
      </c>
      <c r="T234" s="102" t="s">
        <v>1042</v>
      </c>
      <c r="U234" s="102" t="s">
        <v>38</v>
      </c>
      <c r="V234" s="61" t="s">
        <v>8352</v>
      </c>
      <c r="W234" s="291">
        <v>9789814969437</v>
      </c>
      <c r="X234" s="102">
        <v>162</v>
      </c>
      <c r="Y234" s="61" t="s">
        <v>2600</v>
      </c>
      <c r="Z234" s="61" t="s">
        <v>8353</v>
      </c>
      <c r="AA234" s="61" t="s">
        <v>8395</v>
      </c>
      <c r="AB234" s="61" t="str">
        <f t="shared" si="1"/>
        <v>4.234 Find a start time M4ME-IIIg-13</v>
      </c>
      <c r="AC234" s="61" t="str">
        <f t="shared" ref="AC234:AD234" si="547">Y234</f>
        <v>2. Measurement</v>
      </c>
      <c r="AD234" s="61" t="str">
        <f t="shared" si="547"/>
        <v>G4.2.02 Time: Clock</v>
      </c>
      <c r="AE234" s="61" t="str">
        <f t="shared" si="3"/>
        <v>M4ME-IIIg-13</v>
      </c>
      <c r="AF234" s="61" t="str">
        <f t="shared" ref="AF234:AG234" si="548">M234</f>
        <v>M4ME-IIIg-13: Solves problems involving elapsed time.</v>
      </c>
      <c r="AG234" s="61" t="str">
        <f t="shared" si="548"/>
        <v>4.057 Solves problems involving elapsed time M4ME-IIIg-13</v>
      </c>
      <c r="AH234" s="175">
        <v>16</v>
      </c>
      <c r="AI234" s="175"/>
      <c r="AJ234" s="175"/>
      <c r="AK234" s="61"/>
      <c r="AL234" s="61"/>
      <c r="AM234" s="61"/>
      <c r="AN234" s="61"/>
      <c r="AO234" s="41"/>
      <c r="AP234" s="102" t="s">
        <v>1818</v>
      </c>
      <c r="AQ234" s="102" t="str">
        <f t="shared" si="236"/>
        <v>Completed</v>
      </c>
      <c r="AR234" s="41"/>
    </row>
    <row r="235" spans="1:44" ht="15.75" customHeight="1" x14ac:dyDescent="0.2">
      <c r="A235" s="487"/>
      <c r="B235" s="487"/>
      <c r="C235" s="61" t="s">
        <v>8422</v>
      </c>
      <c r="D235" s="181" t="s">
        <v>8423</v>
      </c>
      <c r="E235" s="181" t="s">
        <v>8424</v>
      </c>
      <c r="F235" s="184" t="s">
        <v>8425</v>
      </c>
      <c r="G235" s="100">
        <v>10</v>
      </c>
      <c r="H235" s="100"/>
      <c r="I235" s="101"/>
      <c r="J235" s="61" t="s">
        <v>8426</v>
      </c>
      <c r="K235" s="61" t="s">
        <v>843</v>
      </c>
      <c r="L235" s="61" t="s">
        <v>8348</v>
      </c>
      <c r="M235" s="280" t="s">
        <v>8427</v>
      </c>
      <c r="N235" s="280" t="s">
        <v>8428</v>
      </c>
      <c r="O235" s="102" t="s">
        <v>1043</v>
      </c>
      <c r="P235" s="102" t="str">
        <f t="shared" ref="P235:Q235" si="549">D235</f>
        <v>PH_G4_C16_P2.5.1</v>
      </c>
      <c r="Q235" s="102" t="str">
        <f t="shared" si="549"/>
        <v>Ch 16 Practice 2.5.1: Find the duration of a time interval involving two days</v>
      </c>
      <c r="R235" s="83" t="s">
        <v>1812</v>
      </c>
      <c r="S235" s="102" t="s">
        <v>1041</v>
      </c>
      <c r="T235" s="102" t="s">
        <v>1042</v>
      </c>
      <c r="U235" s="102" t="s">
        <v>38</v>
      </c>
      <c r="V235" s="61" t="s">
        <v>8352</v>
      </c>
      <c r="W235" s="291">
        <v>9789814969437</v>
      </c>
      <c r="X235" s="102">
        <v>164</v>
      </c>
      <c r="Y235" s="61" t="s">
        <v>2600</v>
      </c>
      <c r="Z235" s="61" t="s">
        <v>8353</v>
      </c>
      <c r="AA235" s="61" t="s">
        <v>8395</v>
      </c>
      <c r="AB235" s="61" t="str">
        <f t="shared" si="1"/>
        <v xml:space="preserve">4.235 Find the duration of a time interval involving two days M5ME-IIIg-16
</v>
      </c>
      <c r="AC235" s="61" t="str">
        <f t="shared" ref="AC235:AD235" si="550">Y235</f>
        <v>2. Measurement</v>
      </c>
      <c r="AD235" s="61" t="str">
        <f t="shared" si="550"/>
        <v>G4.2.02 Time: Clock</v>
      </c>
      <c r="AE235" s="61" t="str">
        <f t="shared" si="3"/>
        <v>M5ME-IIIg-16</v>
      </c>
      <c r="AF235" s="61" t="str">
        <f t="shared" ref="AF235:AG235" si="551">M235</f>
        <v>M5ME-IIIg-16: Solves problems involving time.</v>
      </c>
      <c r="AG235" s="61" t="str">
        <f t="shared" si="551"/>
        <v>5.075  Solves problems involving time M5ME-IIIg-16</v>
      </c>
      <c r="AH235" s="175">
        <v>16</v>
      </c>
      <c r="AI235" s="175"/>
      <c r="AJ235" s="175"/>
      <c r="AK235" s="61"/>
      <c r="AL235" s="61"/>
      <c r="AM235" s="61"/>
      <c r="AN235" s="61"/>
      <c r="AO235" s="41"/>
      <c r="AP235" s="102" t="s">
        <v>1818</v>
      </c>
      <c r="AQ235" s="102" t="str">
        <f t="shared" si="236"/>
        <v>Completed</v>
      </c>
      <c r="AR235" s="41"/>
    </row>
    <row r="236" spans="1:44" ht="15.75" customHeight="1" x14ac:dyDescent="0.2">
      <c r="A236" s="487"/>
      <c r="B236" s="487"/>
      <c r="C236" s="61" t="s">
        <v>8429</v>
      </c>
      <c r="D236" s="181" t="s">
        <v>8430</v>
      </c>
      <c r="E236" s="181" t="s">
        <v>8431</v>
      </c>
      <c r="F236" s="184" t="s">
        <v>8432</v>
      </c>
      <c r="G236" s="100">
        <v>11</v>
      </c>
      <c r="H236" s="100"/>
      <c r="I236" s="101"/>
      <c r="J236" s="61" t="s">
        <v>8433</v>
      </c>
      <c r="K236" s="61" t="s">
        <v>843</v>
      </c>
      <c r="L236" s="61" t="s">
        <v>8406</v>
      </c>
      <c r="M236" s="280" t="s">
        <v>8427</v>
      </c>
      <c r="N236" s="280" t="s">
        <v>8428</v>
      </c>
      <c r="O236" s="102" t="s">
        <v>1043</v>
      </c>
      <c r="P236" s="102" t="str">
        <f t="shared" ref="P236:Q236" si="552">D236</f>
        <v>PH_G4_C16_P2.6.1</v>
      </c>
      <c r="Q236" s="102" t="str">
        <f t="shared" si="552"/>
        <v>Ch 16 Practice 2.6.1: Find an end time involving two days</v>
      </c>
      <c r="R236" s="83" t="s">
        <v>1812</v>
      </c>
      <c r="S236" s="102" t="s">
        <v>1041</v>
      </c>
      <c r="T236" s="102" t="s">
        <v>1042</v>
      </c>
      <c r="U236" s="102" t="s">
        <v>38</v>
      </c>
      <c r="V236" s="61" t="s">
        <v>8352</v>
      </c>
      <c r="W236" s="291">
        <v>9789814969437</v>
      </c>
      <c r="X236" s="102">
        <v>167</v>
      </c>
      <c r="Y236" s="61" t="s">
        <v>2600</v>
      </c>
      <c r="Z236" s="61" t="s">
        <v>8353</v>
      </c>
      <c r="AA236" s="61" t="s">
        <v>8395</v>
      </c>
      <c r="AB236" s="61" t="str">
        <f t="shared" si="1"/>
        <v>4.236 Find an end time involving two days M5ME-IIIg-16</v>
      </c>
      <c r="AC236" s="61" t="str">
        <f t="shared" ref="AC236:AD236" si="553">Y236</f>
        <v>2. Measurement</v>
      </c>
      <c r="AD236" s="61" t="str">
        <f t="shared" si="553"/>
        <v>G4.2.02 Time: Clock</v>
      </c>
      <c r="AE236" s="61" t="str">
        <f t="shared" si="3"/>
        <v>M5ME-IIIg-16</v>
      </c>
      <c r="AF236" s="61" t="str">
        <f t="shared" ref="AF236:AG236" si="554">M236</f>
        <v>M5ME-IIIg-16: Solves problems involving time.</v>
      </c>
      <c r="AG236" s="61" t="str">
        <f t="shared" si="554"/>
        <v>5.075  Solves problems involving time M5ME-IIIg-16</v>
      </c>
      <c r="AH236" s="175">
        <v>16</v>
      </c>
      <c r="AI236" s="175"/>
      <c r="AJ236" s="175"/>
      <c r="AK236" s="61"/>
      <c r="AL236" s="61"/>
      <c r="AM236" s="61"/>
      <c r="AN236" s="61"/>
      <c r="AO236" s="41"/>
      <c r="AP236" s="102" t="s">
        <v>1818</v>
      </c>
      <c r="AQ236" s="102" t="str">
        <f t="shared" si="236"/>
        <v>Completed</v>
      </c>
      <c r="AR236" s="41"/>
    </row>
    <row r="237" spans="1:44" ht="15.75" customHeight="1" x14ac:dyDescent="0.2">
      <c r="A237" s="487"/>
      <c r="B237" s="471"/>
      <c r="C237" s="61" t="s">
        <v>8434</v>
      </c>
      <c r="D237" s="181" t="s">
        <v>8435</v>
      </c>
      <c r="E237" s="181" t="s">
        <v>8436</v>
      </c>
      <c r="F237" s="184" t="s">
        <v>8437</v>
      </c>
      <c r="G237" s="100">
        <v>12</v>
      </c>
      <c r="H237" s="100"/>
      <c r="I237" s="101" t="s">
        <v>4988</v>
      </c>
      <c r="J237" s="61" t="s">
        <v>8438</v>
      </c>
      <c r="K237" s="61" t="s">
        <v>843</v>
      </c>
      <c r="L237" s="61" t="s">
        <v>8406</v>
      </c>
      <c r="M237" s="280" t="s">
        <v>8427</v>
      </c>
      <c r="N237" s="280" t="s">
        <v>8428</v>
      </c>
      <c r="O237" s="102" t="s">
        <v>1043</v>
      </c>
      <c r="P237" s="102" t="str">
        <f t="shared" ref="P237:Q237" si="555">D237</f>
        <v>PH_G4_C16_P2.7.1</v>
      </c>
      <c r="Q237" s="102" t="str">
        <f t="shared" si="555"/>
        <v>Ch 16 Practice 2.7.1: Find a start time involving two days</v>
      </c>
      <c r="R237" s="83" t="s">
        <v>1812</v>
      </c>
      <c r="S237" s="102" t="s">
        <v>1041</v>
      </c>
      <c r="T237" s="102" t="s">
        <v>1042</v>
      </c>
      <c r="U237" s="102" t="s">
        <v>38</v>
      </c>
      <c r="V237" s="61" t="s">
        <v>8352</v>
      </c>
      <c r="W237" s="291">
        <v>9789814969437</v>
      </c>
      <c r="X237" s="102">
        <v>169</v>
      </c>
      <c r="Y237" s="61" t="s">
        <v>2600</v>
      </c>
      <c r="Z237" s="61" t="s">
        <v>8353</v>
      </c>
      <c r="AA237" s="61" t="s">
        <v>8395</v>
      </c>
      <c r="AB237" s="61" t="str">
        <f t="shared" si="1"/>
        <v>4.237 Find a start time involving two days M5ME-IIIg-16</v>
      </c>
      <c r="AC237" s="61" t="str">
        <f t="shared" ref="AC237:AD237" si="556">Y237</f>
        <v>2. Measurement</v>
      </c>
      <c r="AD237" s="61" t="str">
        <f t="shared" si="556"/>
        <v>G4.2.02 Time: Clock</v>
      </c>
      <c r="AE237" s="61" t="str">
        <f t="shared" si="3"/>
        <v>M5ME-IIIg-16</v>
      </c>
      <c r="AF237" s="61" t="str">
        <f t="shared" ref="AF237:AG237" si="557">M237</f>
        <v>M5ME-IIIg-16: Solves problems involving time.</v>
      </c>
      <c r="AG237" s="61" t="str">
        <f t="shared" si="557"/>
        <v>5.075  Solves problems involving time M5ME-IIIg-16</v>
      </c>
      <c r="AH237" s="175">
        <v>16</v>
      </c>
      <c r="AI237" s="175"/>
      <c r="AJ237" s="175"/>
      <c r="AK237" s="61"/>
      <c r="AL237" s="61"/>
      <c r="AM237" s="61"/>
      <c r="AN237" s="61"/>
      <c r="AO237" s="41"/>
      <c r="AP237" s="102" t="s">
        <v>1818</v>
      </c>
      <c r="AQ237" s="102" t="str">
        <f t="shared" si="236"/>
        <v>Completed</v>
      </c>
      <c r="AR237" s="41"/>
    </row>
    <row r="238" spans="1:44" ht="15.75" customHeight="1" x14ac:dyDescent="0.2">
      <c r="A238" s="487"/>
      <c r="B238" s="502" t="s">
        <v>8439</v>
      </c>
      <c r="C238" s="502" t="s">
        <v>8440</v>
      </c>
      <c r="D238" s="181" t="s">
        <v>8441</v>
      </c>
      <c r="E238" s="181" t="s">
        <v>8442</v>
      </c>
      <c r="F238" s="184" t="s">
        <v>8443</v>
      </c>
      <c r="G238" s="100">
        <v>13</v>
      </c>
      <c r="H238" s="100"/>
      <c r="I238" s="101"/>
      <c r="J238" s="61" t="s">
        <v>8444</v>
      </c>
      <c r="K238" s="61" t="s">
        <v>841</v>
      </c>
      <c r="L238" s="61" t="s">
        <v>8445</v>
      </c>
      <c r="M238" s="61" t="s">
        <v>8446</v>
      </c>
      <c r="N238" s="280" t="s">
        <v>8447</v>
      </c>
      <c r="O238" s="102" t="s">
        <v>1043</v>
      </c>
      <c r="P238" s="102" t="str">
        <f t="shared" ref="P238:Q238" si="558">D238</f>
        <v>PH_G4_C16_P3.1.1</v>
      </c>
      <c r="Q238" s="102" t="str">
        <f t="shared" si="558"/>
        <v>Ch 16 Practice 3.1.1: Calculate time in different world time zones in relation to the Philippines</v>
      </c>
      <c r="R238" s="83" t="s">
        <v>1812</v>
      </c>
      <c r="S238" s="102" t="s">
        <v>1041</v>
      </c>
      <c r="T238" s="102" t="s">
        <v>1042</v>
      </c>
      <c r="U238" s="102" t="s">
        <v>38</v>
      </c>
      <c r="V238" s="61" t="s">
        <v>8352</v>
      </c>
      <c r="W238" s="291">
        <v>9789814969437</v>
      </c>
      <c r="X238" s="102">
        <v>173</v>
      </c>
      <c r="Y238" s="61" t="s">
        <v>2600</v>
      </c>
      <c r="Z238" s="61" t="s">
        <v>8353</v>
      </c>
      <c r="AA238" s="61" t="s">
        <v>8448</v>
      </c>
      <c r="AB238" s="61" t="str">
        <f t="shared" si="1"/>
        <v>4.238 Calculate time in different world time zones in relation to the Philippines M5ME-IIIg-15</v>
      </c>
      <c r="AC238" s="61" t="str">
        <f t="shared" ref="AC238:AD238" si="559">Y238</f>
        <v>2. Measurement</v>
      </c>
      <c r="AD238" s="61" t="str">
        <f t="shared" si="559"/>
        <v>G4.2.02 Time: Clock</v>
      </c>
      <c r="AE238" s="61" t="str">
        <f t="shared" si="3"/>
        <v>M5ME-IIIg-15</v>
      </c>
      <c r="AF238" s="61" t="str">
        <f t="shared" ref="AF238:AG238" si="560">M238</f>
        <v>M5ME-IIIg-15: Calculates time in the different world time zones in relation to the Philippines.</v>
      </c>
      <c r="AG238" s="61" t="str">
        <f t="shared" si="560"/>
        <v>5.074 Calculates time in the different world time zones in relation to the Philippines M5ME-IIIg-15</v>
      </c>
      <c r="AH238" s="175">
        <v>16</v>
      </c>
      <c r="AI238" s="175"/>
      <c r="AJ238" s="175"/>
      <c r="AK238" s="61"/>
      <c r="AL238" s="61"/>
      <c r="AM238" s="61"/>
      <c r="AN238" s="61"/>
      <c r="AO238" s="41"/>
      <c r="AP238" s="102" t="s">
        <v>1818</v>
      </c>
      <c r="AQ238" s="102" t="str">
        <f t="shared" si="236"/>
        <v>Completed</v>
      </c>
      <c r="AR238" s="41"/>
    </row>
    <row r="239" spans="1:44" ht="15.75" customHeight="1" x14ac:dyDescent="0.2">
      <c r="A239" s="487"/>
      <c r="B239" s="487"/>
      <c r="C239" s="487"/>
      <c r="D239" s="181" t="s">
        <v>8449</v>
      </c>
      <c r="E239" s="181" t="s">
        <v>8450</v>
      </c>
      <c r="F239" s="184" t="s">
        <v>8451</v>
      </c>
      <c r="G239" s="100">
        <v>14</v>
      </c>
      <c r="H239" s="100"/>
      <c r="I239" s="101"/>
      <c r="J239" s="105" t="s">
        <v>8452</v>
      </c>
      <c r="K239" s="304" t="s">
        <v>843</v>
      </c>
      <c r="L239" s="61" t="s">
        <v>8453</v>
      </c>
      <c r="M239" s="304" t="s">
        <v>843</v>
      </c>
      <c r="N239" s="63" t="s">
        <v>8454</v>
      </c>
      <c r="O239" s="102" t="s">
        <v>1043</v>
      </c>
      <c r="P239" s="102" t="str">
        <f t="shared" ref="P239:Q239" si="561">D239</f>
        <v>PH_G4_C16_P3.1.2</v>
      </c>
      <c r="Q239" s="102" t="str">
        <f t="shared" si="561"/>
        <v>Ch 16 Practice 3.1.2: Solve a word problem involving time in the 24-hour clock notation</v>
      </c>
      <c r="R239" s="83" t="s">
        <v>1812</v>
      </c>
      <c r="S239" s="102" t="s">
        <v>1041</v>
      </c>
      <c r="T239" s="102" t="s">
        <v>1042</v>
      </c>
      <c r="U239" s="102" t="s">
        <v>38</v>
      </c>
      <c r="V239" s="61" t="s">
        <v>8352</v>
      </c>
      <c r="W239" s="291">
        <v>9789814969437</v>
      </c>
      <c r="X239" s="102">
        <v>180</v>
      </c>
      <c r="Y239" s="61" t="s">
        <v>2600</v>
      </c>
      <c r="Z239" s="61" t="s">
        <v>8353</v>
      </c>
      <c r="AA239" s="61" t="s">
        <v>8448</v>
      </c>
      <c r="AB239" s="105" t="str">
        <f t="shared" si="1"/>
        <v>4.239 Solve a word problem involving time in the 24-hour clock notation M5ME-IIIg-16</v>
      </c>
      <c r="AC239" s="61" t="str">
        <f t="shared" ref="AC239:AD239" si="562">Y239</f>
        <v>2. Measurement</v>
      </c>
      <c r="AD239" s="61" t="str">
        <f t="shared" si="562"/>
        <v>G4.2.02 Time: Clock</v>
      </c>
      <c r="AE239" s="61" t="str">
        <f t="shared" si="3"/>
        <v>M5ME-IIIg-16</v>
      </c>
      <c r="AF239" s="61" t="str">
        <f t="shared" ref="AF239:AG239" si="563">M239</f>
        <v>M5ME-IIIg-16</v>
      </c>
      <c r="AG239" s="61" t="str">
        <f t="shared" si="563"/>
        <v>5.241 Solves problems involving time M5ME-IIIg-16</v>
      </c>
      <c r="AH239" s="175">
        <v>16</v>
      </c>
      <c r="AI239" s="175"/>
      <c r="AJ239" s="175"/>
      <c r="AK239" s="61"/>
      <c r="AL239" s="61"/>
      <c r="AM239" s="61"/>
      <c r="AN239" s="61"/>
      <c r="AO239" s="41"/>
      <c r="AP239" s="102" t="s">
        <v>1818</v>
      </c>
      <c r="AQ239" s="102" t="str">
        <f t="shared" si="236"/>
        <v>Completed</v>
      </c>
      <c r="AR239" s="41"/>
    </row>
    <row r="240" spans="1:44" ht="15.75" customHeight="1" x14ac:dyDescent="0.2">
      <c r="A240" s="471"/>
      <c r="B240" s="471"/>
      <c r="C240" s="471"/>
      <c r="D240" s="181" t="s">
        <v>8455</v>
      </c>
      <c r="E240" s="181" t="s">
        <v>8456</v>
      </c>
      <c r="F240" s="184" t="s">
        <v>8457</v>
      </c>
      <c r="G240" s="100">
        <v>15</v>
      </c>
      <c r="H240" s="100"/>
      <c r="I240" s="101"/>
      <c r="J240" s="105" t="s">
        <v>8458</v>
      </c>
      <c r="K240" s="304" t="s">
        <v>841</v>
      </c>
      <c r="L240" s="61" t="s">
        <v>8459</v>
      </c>
      <c r="M240" s="304" t="s">
        <v>841</v>
      </c>
      <c r="N240" s="63" t="s">
        <v>8460</v>
      </c>
      <c r="O240" s="102" t="s">
        <v>1043</v>
      </c>
      <c r="P240" s="102" t="str">
        <f t="shared" ref="P240:Q240" si="564">D240</f>
        <v>PH_G4_C16_P3.1.3</v>
      </c>
      <c r="Q240" s="102" t="str">
        <f t="shared" si="564"/>
        <v>Ch 16 Practice 3.1.3: Solve a word problem involving world time zones in relation to the Philippines</v>
      </c>
      <c r="R240" s="83" t="s">
        <v>1812</v>
      </c>
      <c r="S240" s="102" t="s">
        <v>1041</v>
      </c>
      <c r="T240" s="102" t="s">
        <v>1042</v>
      </c>
      <c r="U240" s="102" t="s">
        <v>38</v>
      </c>
      <c r="V240" s="61" t="s">
        <v>8352</v>
      </c>
      <c r="W240" s="291">
        <v>9789814969437</v>
      </c>
      <c r="X240" s="102">
        <v>180</v>
      </c>
      <c r="Y240" s="61" t="s">
        <v>2600</v>
      </c>
      <c r="Z240" s="61" t="s">
        <v>8353</v>
      </c>
      <c r="AA240" s="61" t="s">
        <v>8448</v>
      </c>
      <c r="AB240" s="105" t="str">
        <f t="shared" si="1"/>
        <v>4.240 Solve a word problem involving world time zones in relation to the Philippines M5ME-IIIg-15</v>
      </c>
      <c r="AC240" s="61" t="str">
        <f t="shared" ref="AC240:AD240" si="565">Y240</f>
        <v>2. Measurement</v>
      </c>
      <c r="AD240" s="61" t="str">
        <f t="shared" si="565"/>
        <v>G4.2.02 Time: Clock</v>
      </c>
      <c r="AE240" s="61" t="str">
        <f t="shared" si="3"/>
        <v>M5ME-IIIg-15</v>
      </c>
      <c r="AF240" s="61" t="str">
        <f t="shared" ref="AF240:AG240" si="566">M240</f>
        <v>M5ME-IIIg-15</v>
      </c>
      <c r="AG240" s="61" t="str">
        <f t="shared" si="566"/>
        <v>5.240 Calculates time in the different world time zones in relation to the Philippines M5ME-IIIg-15</v>
      </c>
      <c r="AH240" s="175">
        <v>16</v>
      </c>
      <c r="AI240" s="175"/>
      <c r="AJ240" s="175"/>
      <c r="AK240" s="61"/>
      <c r="AL240" s="61"/>
      <c r="AM240" s="61"/>
      <c r="AN240" s="61"/>
      <c r="AO240" s="41"/>
      <c r="AP240" s="102" t="s">
        <v>1818</v>
      </c>
      <c r="AQ240" s="102" t="str">
        <f t="shared" si="236"/>
        <v>Completed</v>
      </c>
      <c r="AR240" s="41"/>
    </row>
    <row r="241" spans="1:44" ht="15.75" customHeight="1" x14ac:dyDescent="0.2">
      <c r="A241" s="43"/>
      <c r="B241" s="43"/>
      <c r="C241" s="43"/>
      <c r="D241" s="43"/>
      <c r="E241" s="43"/>
      <c r="F241" s="43"/>
      <c r="G241" s="151"/>
      <c r="H241" s="151"/>
      <c r="I241" s="305"/>
      <c r="J241" s="306"/>
      <c r="K241" s="43"/>
      <c r="L241" s="43"/>
      <c r="M241" s="43"/>
      <c r="N241" s="307"/>
      <c r="O241" s="198"/>
      <c r="P241" s="198"/>
      <c r="Q241" s="198"/>
      <c r="R241" s="198"/>
      <c r="S241" s="198"/>
      <c r="T241" s="198"/>
      <c r="U241" s="198"/>
      <c r="V241" s="257"/>
      <c r="W241" s="258"/>
      <c r="X241" s="200"/>
      <c r="Y241" s="43"/>
      <c r="Z241" s="199"/>
      <c r="AA241" s="199"/>
      <c r="AB241" s="199"/>
      <c r="AC241" s="199"/>
      <c r="AD241" s="199"/>
      <c r="AE241" s="43"/>
      <c r="AF241" s="199"/>
      <c r="AG241" s="43"/>
      <c r="AH241" s="308"/>
      <c r="AI241" s="308"/>
      <c r="AJ241" s="308"/>
      <c r="AK241" s="43"/>
      <c r="AL241" s="43"/>
      <c r="AM241" s="43"/>
      <c r="AN241" s="43"/>
      <c r="AO241" s="42"/>
      <c r="AP241" s="198"/>
      <c r="AQ241" s="198"/>
      <c r="AR241" s="42"/>
    </row>
    <row r="242" spans="1:44" ht="15.75" customHeight="1" x14ac:dyDescent="0.2">
      <c r="A242" s="43"/>
      <c r="B242" s="43"/>
      <c r="C242" s="43"/>
      <c r="D242" s="43"/>
      <c r="E242" s="43"/>
      <c r="F242" s="43"/>
      <c r="G242" s="194"/>
      <c r="H242" s="194"/>
      <c r="I242" s="195"/>
      <c r="J242" s="309"/>
      <c r="K242" s="196"/>
      <c r="L242" s="196"/>
      <c r="M242" s="196"/>
      <c r="N242" s="310"/>
      <c r="O242" s="197"/>
      <c r="P242" s="197"/>
      <c r="Q242" s="197"/>
      <c r="R242" s="197"/>
      <c r="S242" s="197"/>
      <c r="T242" s="197"/>
      <c r="U242" s="198"/>
      <c r="V242" s="257"/>
      <c r="W242" s="258"/>
      <c r="X242" s="200"/>
      <c r="Y242" s="43"/>
      <c r="Z242" s="199"/>
      <c r="AA242" s="199"/>
      <c r="AB242" s="199"/>
      <c r="AC242" s="199"/>
      <c r="AD242" s="199"/>
      <c r="AE242" s="43"/>
      <c r="AF242" s="199"/>
      <c r="AG242" s="196"/>
      <c r="AH242" s="201"/>
      <c r="AI242" s="201"/>
      <c r="AJ242" s="201"/>
      <c r="AK242" s="43"/>
      <c r="AL242" s="196"/>
      <c r="AM242" s="43"/>
      <c r="AN242" s="43"/>
      <c r="AO242" s="42"/>
      <c r="AP242" s="198"/>
      <c r="AQ242" s="198"/>
      <c r="AR242" s="42"/>
    </row>
    <row r="243" spans="1:44" ht="15.75" customHeight="1" x14ac:dyDescent="0.2">
      <c r="A243" s="43" t="s">
        <v>3410</v>
      </c>
      <c r="B243" s="311" t="s">
        <v>3411</v>
      </c>
      <c r="C243" s="43"/>
      <c r="D243" s="43"/>
      <c r="E243" s="43"/>
      <c r="F243" s="43"/>
      <c r="G243" s="194"/>
      <c r="H243" s="194"/>
      <c r="I243" s="195"/>
      <c r="J243" s="309"/>
      <c r="K243" s="196"/>
      <c r="L243" s="196"/>
      <c r="M243" s="196"/>
      <c r="N243" s="310"/>
      <c r="O243" s="197"/>
      <c r="P243" s="197"/>
      <c r="Q243" s="197"/>
      <c r="R243" s="197"/>
      <c r="S243" s="197"/>
      <c r="T243" s="197"/>
      <c r="U243" s="198"/>
      <c r="V243" s="257"/>
      <c r="W243" s="258"/>
      <c r="X243" s="200"/>
      <c r="Y243" s="43"/>
      <c r="Z243" s="199"/>
      <c r="AA243" s="199"/>
      <c r="AB243" s="199"/>
      <c r="AC243" s="199"/>
      <c r="AD243" s="199"/>
      <c r="AE243" s="43"/>
      <c r="AF243" s="199"/>
      <c r="AG243" s="196"/>
      <c r="AH243" s="201"/>
      <c r="AI243" s="201"/>
      <c r="AJ243" s="201"/>
      <c r="AK243" s="43"/>
      <c r="AL243" s="196"/>
      <c r="AM243" s="43"/>
      <c r="AN243" s="43"/>
      <c r="AO243" s="42"/>
      <c r="AP243" s="198"/>
      <c r="AQ243" s="198"/>
      <c r="AR243" s="42"/>
    </row>
    <row r="244" spans="1:44" ht="15.75" customHeight="1" x14ac:dyDescent="0.2">
      <c r="A244" s="203" t="s">
        <v>3410</v>
      </c>
      <c r="B244" s="311" t="s">
        <v>3412</v>
      </c>
      <c r="C244" s="43"/>
      <c r="D244" s="43"/>
      <c r="E244" s="43"/>
      <c r="F244" s="43"/>
      <c r="G244" s="194"/>
      <c r="H244" s="194"/>
      <c r="I244" s="195"/>
      <c r="J244" s="309"/>
      <c r="K244" s="196"/>
      <c r="L244" s="196"/>
      <c r="M244" s="196"/>
      <c r="N244" s="310"/>
      <c r="O244" s="197"/>
      <c r="P244" s="197"/>
      <c r="Q244" s="197"/>
      <c r="R244" s="197"/>
      <c r="S244" s="197"/>
      <c r="T244" s="197"/>
      <c r="U244" s="198"/>
      <c r="V244" s="257"/>
      <c r="W244" s="258"/>
      <c r="X244" s="200"/>
      <c r="Y244" s="43"/>
      <c r="Z244" s="199"/>
      <c r="AA244" s="199"/>
      <c r="AB244" s="199"/>
      <c r="AC244" s="199"/>
      <c r="AD244" s="199"/>
      <c r="AE244" s="43"/>
      <c r="AF244" s="199"/>
      <c r="AG244" s="196"/>
      <c r="AH244" s="201"/>
      <c r="AI244" s="201"/>
      <c r="AJ244" s="201"/>
      <c r="AK244" s="43"/>
      <c r="AL244" s="196"/>
      <c r="AM244" s="43"/>
      <c r="AN244" s="43"/>
      <c r="AO244" s="42"/>
      <c r="AP244" s="198"/>
      <c r="AQ244" s="198"/>
      <c r="AR244" s="42"/>
    </row>
    <row r="245" spans="1:44" ht="15.75" customHeight="1" x14ac:dyDescent="0.2">
      <c r="A245" s="204" t="s">
        <v>3410</v>
      </c>
      <c r="B245" s="311" t="s">
        <v>3413</v>
      </c>
      <c r="C245" s="43"/>
      <c r="D245" s="43"/>
      <c r="E245" s="43"/>
      <c r="F245" s="43"/>
      <c r="G245" s="194"/>
      <c r="H245" s="194"/>
      <c r="I245" s="195"/>
      <c r="J245" s="309"/>
      <c r="K245" s="196"/>
      <c r="L245" s="196"/>
      <c r="M245" s="196"/>
      <c r="N245" s="310"/>
      <c r="O245" s="197"/>
      <c r="P245" s="197"/>
      <c r="Q245" s="197"/>
      <c r="R245" s="197"/>
      <c r="S245" s="197"/>
      <c r="T245" s="197"/>
      <c r="U245" s="198"/>
      <c r="V245" s="257"/>
      <c r="W245" s="258"/>
      <c r="X245" s="200"/>
      <c r="Y245" s="43"/>
      <c r="Z245" s="199"/>
      <c r="AA245" s="199"/>
      <c r="AB245" s="199"/>
      <c r="AC245" s="199"/>
      <c r="AD245" s="199"/>
      <c r="AE245" s="43"/>
      <c r="AF245" s="199"/>
      <c r="AG245" s="196"/>
      <c r="AH245" s="201"/>
      <c r="AI245" s="201"/>
      <c r="AJ245" s="201"/>
      <c r="AK245" s="43"/>
      <c r="AL245" s="196"/>
      <c r="AM245" s="43"/>
      <c r="AN245" s="43"/>
      <c r="AO245" s="42"/>
      <c r="AP245" s="198"/>
      <c r="AQ245" s="198"/>
      <c r="AR245" s="42"/>
    </row>
    <row r="246" spans="1:44" ht="15.75" customHeight="1" x14ac:dyDescent="0.2">
      <c r="A246" s="205" t="s">
        <v>3410</v>
      </c>
      <c r="B246" s="311" t="s">
        <v>3414</v>
      </c>
      <c r="C246" s="43"/>
      <c r="D246" s="43"/>
      <c r="E246" s="43"/>
      <c r="F246" s="43"/>
      <c r="G246" s="194"/>
      <c r="H246" s="194"/>
      <c r="I246" s="195"/>
      <c r="J246" s="309"/>
      <c r="K246" s="196"/>
      <c r="L246" s="196"/>
      <c r="M246" s="196"/>
      <c r="N246" s="310"/>
      <c r="O246" s="197"/>
      <c r="P246" s="197"/>
      <c r="Q246" s="197"/>
      <c r="R246" s="197"/>
      <c r="S246" s="197"/>
      <c r="T246" s="197"/>
      <c r="U246" s="198"/>
      <c r="V246" s="257"/>
      <c r="W246" s="258"/>
      <c r="X246" s="200"/>
      <c r="Y246" s="43"/>
      <c r="Z246" s="199"/>
      <c r="AA246" s="199"/>
      <c r="AB246" s="199"/>
      <c r="AC246" s="199"/>
      <c r="AD246" s="199"/>
      <c r="AE246" s="43"/>
      <c r="AF246" s="199"/>
      <c r="AG246" s="196"/>
      <c r="AH246" s="201"/>
      <c r="AI246" s="201"/>
      <c r="AJ246" s="201"/>
      <c r="AK246" s="43"/>
      <c r="AL246" s="196"/>
      <c r="AM246" s="43"/>
      <c r="AN246" s="43"/>
      <c r="AO246" s="42"/>
      <c r="AP246" s="198"/>
      <c r="AQ246" s="198"/>
      <c r="AR246" s="42"/>
    </row>
    <row r="247" spans="1:44" ht="15.75" customHeight="1" x14ac:dyDescent="0.2">
      <c r="A247" s="206" t="s">
        <v>3410</v>
      </c>
      <c r="B247" s="311" t="s">
        <v>3415</v>
      </c>
      <c r="C247" s="43"/>
      <c r="D247" s="43"/>
      <c r="E247" s="43"/>
      <c r="F247" s="43"/>
      <c r="G247" s="194"/>
      <c r="H247" s="194"/>
      <c r="I247" s="195"/>
      <c r="J247" s="309"/>
      <c r="K247" s="196"/>
      <c r="L247" s="196"/>
      <c r="M247" s="196"/>
      <c r="N247" s="310"/>
      <c r="O247" s="197"/>
      <c r="P247" s="197"/>
      <c r="Q247" s="197"/>
      <c r="R247" s="197"/>
      <c r="S247" s="197"/>
      <c r="T247" s="197"/>
      <c r="U247" s="198"/>
      <c r="V247" s="257"/>
      <c r="W247" s="258"/>
      <c r="X247" s="200"/>
      <c r="Y247" s="43"/>
      <c r="Z247" s="199"/>
      <c r="AA247" s="199"/>
      <c r="AB247" s="199"/>
      <c r="AC247" s="199"/>
      <c r="AD247" s="199"/>
      <c r="AE247" s="43"/>
      <c r="AF247" s="199"/>
      <c r="AG247" s="196"/>
      <c r="AH247" s="201"/>
      <c r="AI247" s="201"/>
      <c r="AJ247" s="201"/>
      <c r="AK247" s="43"/>
      <c r="AL247" s="196"/>
      <c r="AM247" s="43"/>
      <c r="AN247" s="43"/>
      <c r="AO247" s="42"/>
      <c r="AP247" s="198"/>
      <c r="AQ247" s="198"/>
      <c r="AR247" s="42"/>
    </row>
    <row r="248" spans="1:44" ht="15.75" customHeight="1" x14ac:dyDescent="0.2">
      <c r="A248" s="207" t="s">
        <v>3410</v>
      </c>
      <c r="B248" s="311" t="s">
        <v>3416</v>
      </c>
      <c r="C248" s="43"/>
      <c r="D248" s="43"/>
      <c r="E248" s="43"/>
      <c r="F248" s="43"/>
      <c r="G248" s="194"/>
      <c r="H248" s="194"/>
      <c r="I248" s="195"/>
      <c r="J248" s="309"/>
      <c r="K248" s="196"/>
      <c r="L248" s="196"/>
      <c r="M248" s="196"/>
      <c r="N248" s="310"/>
      <c r="O248" s="197"/>
      <c r="P248" s="197"/>
      <c r="Q248" s="197"/>
      <c r="R248" s="197"/>
      <c r="S248" s="197"/>
      <c r="T248" s="197"/>
      <c r="U248" s="198"/>
      <c r="V248" s="257"/>
      <c r="W248" s="258"/>
      <c r="X248" s="200"/>
      <c r="Y248" s="43"/>
      <c r="Z248" s="199"/>
      <c r="AA248" s="199"/>
      <c r="AB248" s="199"/>
      <c r="AC248" s="199"/>
      <c r="AD248" s="199"/>
      <c r="AE248" s="43"/>
      <c r="AF248" s="199"/>
      <c r="AG248" s="196"/>
      <c r="AH248" s="201"/>
      <c r="AI248" s="201"/>
      <c r="AJ248" s="201"/>
      <c r="AK248" s="43"/>
      <c r="AL248" s="196"/>
      <c r="AM248" s="43"/>
      <c r="AN248" s="43"/>
      <c r="AO248" s="42"/>
      <c r="AP248" s="198"/>
      <c r="AQ248" s="198"/>
      <c r="AR248" s="42"/>
    </row>
    <row r="249" spans="1:44" ht="15.75" customHeight="1" x14ac:dyDescent="0.2">
      <c r="A249" s="43"/>
      <c r="B249" s="43"/>
      <c r="C249" s="43"/>
      <c r="D249" s="43"/>
      <c r="E249" s="43"/>
      <c r="F249" s="43"/>
      <c r="G249" s="194"/>
      <c r="H249" s="194"/>
      <c r="I249" s="195"/>
      <c r="J249" s="309"/>
      <c r="K249" s="196"/>
      <c r="L249" s="196"/>
      <c r="M249" s="196"/>
      <c r="N249" s="310"/>
      <c r="O249" s="197"/>
      <c r="P249" s="197"/>
      <c r="Q249" s="197"/>
      <c r="R249" s="197"/>
      <c r="S249" s="197"/>
      <c r="T249" s="197"/>
      <c r="U249" s="198"/>
      <c r="V249" s="257"/>
      <c r="W249" s="258"/>
      <c r="X249" s="200"/>
      <c r="Y249" s="43"/>
      <c r="Z249" s="199"/>
      <c r="AA249" s="199"/>
      <c r="AB249" s="199"/>
      <c r="AC249" s="199"/>
      <c r="AD249" s="199"/>
      <c r="AE249" s="43"/>
      <c r="AF249" s="199"/>
      <c r="AG249" s="196"/>
      <c r="AH249" s="201"/>
      <c r="AI249" s="201"/>
      <c r="AJ249" s="201"/>
      <c r="AK249" s="43"/>
      <c r="AL249" s="196"/>
      <c r="AM249" s="43"/>
      <c r="AN249" s="43"/>
      <c r="AO249" s="42"/>
      <c r="AP249" s="198"/>
      <c r="AQ249" s="198"/>
      <c r="AR249" s="42"/>
    </row>
    <row r="250" spans="1:44" ht="15.75" customHeight="1" x14ac:dyDescent="0.2">
      <c r="A250" s="43"/>
      <c r="B250" s="43"/>
      <c r="C250" s="43"/>
      <c r="D250" s="43"/>
      <c r="E250" s="43"/>
      <c r="F250" s="43"/>
      <c r="G250" s="194"/>
      <c r="H250" s="194"/>
      <c r="I250" s="195"/>
      <c r="J250" s="309"/>
      <c r="K250" s="196"/>
      <c r="L250" s="196"/>
      <c r="M250" s="196"/>
      <c r="N250" s="310"/>
      <c r="O250" s="197"/>
      <c r="P250" s="197"/>
      <c r="Q250" s="197"/>
      <c r="R250" s="197"/>
      <c r="S250" s="197"/>
      <c r="T250" s="197"/>
      <c r="U250" s="198"/>
      <c r="V250" s="257"/>
      <c r="W250" s="258"/>
      <c r="X250" s="200"/>
      <c r="Y250" s="43"/>
      <c r="Z250" s="199"/>
      <c r="AA250" s="199"/>
      <c r="AB250" s="199"/>
      <c r="AC250" s="199"/>
      <c r="AD250" s="199"/>
      <c r="AE250" s="43"/>
      <c r="AF250" s="199"/>
      <c r="AG250" s="196"/>
      <c r="AH250" s="201"/>
      <c r="AI250" s="201"/>
      <c r="AJ250" s="201"/>
      <c r="AK250" s="43"/>
      <c r="AL250" s="196"/>
      <c r="AM250" s="43"/>
      <c r="AN250" s="43"/>
      <c r="AO250" s="42"/>
      <c r="AP250" s="198"/>
      <c r="AQ250" s="198"/>
      <c r="AR250" s="42"/>
    </row>
    <row r="251" spans="1:44" ht="15.75" customHeight="1" x14ac:dyDescent="0.2">
      <c r="A251" s="43"/>
      <c r="B251" s="43"/>
      <c r="C251" s="43"/>
      <c r="D251" s="43"/>
      <c r="E251" s="43"/>
      <c r="F251" s="43"/>
      <c r="G251" s="194"/>
      <c r="H251" s="194"/>
      <c r="I251" s="195"/>
      <c r="J251" s="309"/>
      <c r="K251" s="196"/>
      <c r="L251" s="196"/>
      <c r="M251" s="196"/>
      <c r="N251" s="310"/>
      <c r="O251" s="197"/>
      <c r="P251" s="197"/>
      <c r="Q251" s="197"/>
      <c r="R251" s="197"/>
      <c r="S251" s="197"/>
      <c r="T251" s="197"/>
      <c r="U251" s="198"/>
      <c r="V251" s="257"/>
      <c r="W251" s="258"/>
      <c r="X251" s="200"/>
      <c r="Y251" s="43"/>
      <c r="Z251" s="199"/>
      <c r="AA251" s="199"/>
      <c r="AB251" s="199"/>
      <c r="AC251" s="199"/>
      <c r="AD251" s="199"/>
      <c r="AE251" s="43"/>
      <c r="AF251" s="199"/>
      <c r="AG251" s="196"/>
      <c r="AH251" s="201"/>
      <c r="AI251" s="201"/>
      <c r="AJ251" s="201"/>
      <c r="AK251" s="43"/>
      <c r="AL251" s="196"/>
      <c r="AM251" s="43"/>
      <c r="AN251" s="43"/>
      <c r="AO251" s="42"/>
      <c r="AP251" s="198"/>
      <c r="AQ251" s="198"/>
      <c r="AR251" s="42"/>
    </row>
    <row r="252" spans="1:44" ht="15.75" customHeight="1" x14ac:dyDescent="0.2">
      <c r="A252" s="43"/>
      <c r="B252" s="43"/>
      <c r="C252" s="43"/>
      <c r="D252" s="43"/>
      <c r="E252" s="43"/>
      <c r="F252" s="43"/>
      <c r="G252" s="194"/>
      <c r="H252" s="194"/>
      <c r="I252" s="195"/>
      <c r="J252" s="309"/>
      <c r="K252" s="196"/>
      <c r="L252" s="196"/>
      <c r="M252" s="196"/>
      <c r="N252" s="310"/>
      <c r="O252" s="197"/>
      <c r="P252" s="197"/>
      <c r="Q252" s="197"/>
      <c r="R252" s="197"/>
      <c r="S252" s="197"/>
      <c r="T252" s="197"/>
      <c r="U252" s="198"/>
      <c r="V252" s="257"/>
      <c r="W252" s="258"/>
      <c r="X252" s="200"/>
      <c r="Y252" s="43"/>
      <c r="Z252" s="199"/>
      <c r="AA252" s="199"/>
      <c r="AB252" s="199"/>
      <c r="AC252" s="199"/>
      <c r="AD252" s="199"/>
      <c r="AE252" s="43"/>
      <c r="AF252" s="199"/>
      <c r="AG252" s="196"/>
      <c r="AH252" s="201"/>
      <c r="AI252" s="201"/>
      <c r="AJ252" s="201"/>
      <c r="AK252" s="43"/>
      <c r="AL252" s="196"/>
      <c r="AM252" s="43"/>
      <c r="AN252" s="43"/>
      <c r="AO252" s="42"/>
      <c r="AP252" s="198"/>
      <c r="AQ252" s="198"/>
      <c r="AR252" s="42"/>
    </row>
    <row r="253" spans="1:44" ht="15.75" customHeight="1" x14ac:dyDescent="0.2">
      <c r="A253" s="43"/>
      <c r="B253" s="43"/>
      <c r="C253" s="43"/>
      <c r="D253" s="43"/>
      <c r="E253" s="43"/>
      <c r="F253" s="43"/>
      <c r="G253" s="194"/>
      <c r="H253" s="194"/>
      <c r="I253" s="195"/>
      <c r="J253" s="309"/>
      <c r="K253" s="196"/>
      <c r="L253" s="196"/>
      <c r="M253" s="196"/>
      <c r="N253" s="310"/>
      <c r="O253" s="197"/>
      <c r="P253" s="197"/>
      <c r="Q253" s="197"/>
      <c r="R253" s="197"/>
      <c r="S253" s="197"/>
      <c r="T253" s="197"/>
      <c r="U253" s="198"/>
      <c r="V253" s="257"/>
      <c r="W253" s="258"/>
      <c r="X253" s="200"/>
      <c r="Y253" s="43"/>
      <c r="Z253" s="199"/>
      <c r="AA253" s="199"/>
      <c r="AB253" s="199"/>
      <c r="AC253" s="199"/>
      <c r="AD253" s="199"/>
      <c r="AE253" s="43"/>
      <c r="AF253" s="199"/>
      <c r="AG253" s="196"/>
      <c r="AH253" s="201"/>
      <c r="AI253" s="201"/>
      <c r="AJ253" s="201"/>
      <c r="AK253" s="43"/>
      <c r="AL253" s="196"/>
      <c r="AM253" s="43"/>
      <c r="AN253" s="43"/>
      <c r="AO253" s="42"/>
      <c r="AP253" s="198"/>
      <c r="AQ253" s="198"/>
      <c r="AR253" s="42"/>
    </row>
    <row r="254" spans="1:44" ht="15.75" customHeight="1" x14ac:dyDescent="0.2">
      <c r="A254" s="43"/>
      <c r="B254" s="43"/>
      <c r="C254" s="43"/>
      <c r="D254" s="43"/>
      <c r="E254" s="43"/>
      <c r="F254" s="43"/>
      <c r="G254" s="194"/>
      <c r="H254" s="194"/>
      <c r="I254" s="195"/>
      <c r="J254" s="309"/>
      <c r="K254" s="196"/>
      <c r="L254" s="196"/>
      <c r="M254" s="196"/>
      <c r="N254" s="310"/>
      <c r="O254" s="197"/>
      <c r="P254" s="197"/>
      <c r="Q254" s="197"/>
      <c r="R254" s="197"/>
      <c r="S254" s="197"/>
      <c r="T254" s="197"/>
      <c r="U254" s="198"/>
      <c r="V254" s="257"/>
      <c r="W254" s="258"/>
      <c r="X254" s="200"/>
      <c r="Y254" s="43"/>
      <c r="Z254" s="199"/>
      <c r="AA254" s="199"/>
      <c r="AB254" s="199"/>
      <c r="AC254" s="199"/>
      <c r="AD254" s="199"/>
      <c r="AE254" s="43"/>
      <c r="AF254" s="199"/>
      <c r="AG254" s="196"/>
      <c r="AH254" s="201"/>
      <c r="AI254" s="201"/>
      <c r="AJ254" s="201"/>
      <c r="AK254" s="43"/>
      <c r="AL254" s="196"/>
      <c r="AM254" s="43"/>
      <c r="AN254" s="43"/>
      <c r="AO254" s="42"/>
      <c r="AP254" s="198"/>
      <c r="AQ254" s="198"/>
      <c r="AR254" s="42"/>
    </row>
    <row r="255" spans="1:44" ht="15.75" customHeight="1" x14ac:dyDescent="0.2">
      <c r="A255" s="43"/>
      <c r="B255" s="43"/>
      <c r="C255" s="43"/>
      <c r="D255" s="43"/>
      <c r="E255" s="43"/>
      <c r="F255" s="43"/>
      <c r="G255" s="194"/>
      <c r="H255" s="194"/>
      <c r="I255" s="195"/>
      <c r="J255" s="309"/>
      <c r="K255" s="196"/>
      <c r="L255" s="196"/>
      <c r="M255" s="196"/>
      <c r="N255" s="310"/>
      <c r="O255" s="197"/>
      <c r="P255" s="197"/>
      <c r="Q255" s="197"/>
      <c r="R255" s="197"/>
      <c r="S255" s="197"/>
      <c r="T255" s="197"/>
      <c r="U255" s="198"/>
      <c r="V255" s="257"/>
      <c r="W255" s="258"/>
      <c r="X255" s="200"/>
      <c r="Y255" s="43"/>
      <c r="Z255" s="199"/>
      <c r="AA255" s="199"/>
      <c r="AB255" s="199"/>
      <c r="AC255" s="199"/>
      <c r="AD255" s="199"/>
      <c r="AE255" s="43"/>
      <c r="AF255" s="199"/>
      <c r="AG255" s="196"/>
      <c r="AH255" s="201"/>
      <c r="AI255" s="201"/>
      <c r="AJ255" s="201"/>
      <c r="AK255" s="43"/>
      <c r="AL255" s="196"/>
      <c r="AM255" s="43"/>
      <c r="AN255" s="43"/>
      <c r="AO255" s="42"/>
      <c r="AP255" s="198"/>
      <c r="AQ255" s="198"/>
      <c r="AR255" s="42"/>
    </row>
    <row r="256" spans="1:44" ht="15.75" customHeight="1" x14ac:dyDescent="0.2">
      <c r="A256" s="43"/>
      <c r="B256" s="43"/>
      <c r="C256" s="43"/>
      <c r="D256" s="43"/>
      <c r="E256" s="43"/>
      <c r="F256" s="43"/>
      <c r="G256" s="194"/>
      <c r="H256" s="194"/>
      <c r="I256" s="195"/>
      <c r="J256" s="309"/>
      <c r="K256" s="196"/>
      <c r="L256" s="196"/>
      <c r="M256" s="196"/>
      <c r="N256" s="310"/>
      <c r="O256" s="197"/>
      <c r="P256" s="197"/>
      <c r="Q256" s="197"/>
      <c r="R256" s="197"/>
      <c r="S256" s="197"/>
      <c r="T256" s="197"/>
      <c r="U256" s="198"/>
      <c r="V256" s="257"/>
      <c r="W256" s="258"/>
      <c r="X256" s="200"/>
      <c r="Y256" s="43"/>
      <c r="Z256" s="199"/>
      <c r="AA256" s="199"/>
      <c r="AB256" s="199"/>
      <c r="AC256" s="199"/>
      <c r="AD256" s="199"/>
      <c r="AE256" s="43"/>
      <c r="AF256" s="199"/>
      <c r="AG256" s="196"/>
      <c r="AH256" s="201"/>
      <c r="AI256" s="201"/>
      <c r="AJ256" s="201"/>
      <c r="AK256" s="43"/>
      <c r="AL256" s="196"/>
      <c r="AM256" s="43"/>
      <c r="AN256" s="43"/>
      <c r="AO256" s="42"/>
      <c r="AP256" s="198"/>
      <c r="AQ256" s="198"/>
      <c r="AR256" s="42"/>
    </row>
    <row r="257" spans="1:44" ht="15.75" customHeight="1" x14ac:dyDescent="0.2">
      <c r="A257" s="43"/>
      <c r="B257" s="43"/>
      <c r="C257" s="43"/>
      <c r="D257" s="43"/>
      <c r="E257" s="43"/>
      <c r="F257" s="43"/>
      <c r="G257" s="194"/>
      <c r="H257" s="194"/>
      <c r="I257" s="195"/>
      <c r="J257" s="309"/>
      <c r="K257" s="196"/>
      <c r="L257" s="196"/>
      <c r="M257" s="196"/>
      <c r="N257" s="310"/>
      <c r="O257" s="197"/>
      <c r="P257" s="197"/>
      <c r="Q257" s="197"/>
      <c r="R257" s="197"/>
      <c r="S257" s="197"/>
      <c r="T257" s="197"/>
      <c r="U257" s="198"/>
      <c r="V257" s="257"/>
      <c r="W257" s="258"/>
      <c r="X257" s="200"/>
      <c r="Y257" s="43"/>
      <c r="Z257" s="199"/>
      <c r="AA257" s="199"/>
      <c r="AB257" s="199"/>
      <c r="AC257" s="199"/>
      <c r="AD257" s="199"/>
      <c r="AE257" s="43"/>
      <c r="AF257" s="199"/>
      <c r="AG257" s="196"/>
      <c r="AH257" s="201"/>
      <c r="AI257" s="201"/>
      <c r="AJ257" s="201"/>
      <c r="AK257" s="43"/>
      <c r="AL257" s="196"/>
      <c r="AM257" s="43"/>
      <c r="AN257" s="43"/>
      <c r="AO257" s="42"/>
      <c r="AP257" s="198"/>
      <c r="AQ257" s="198"/>
      <c r="AR257" s="42"/>
    </row>
    <row r="258" spans="1:44" ht="15.75" customHeight="1" x14ac:dyDescent="0.2">
      <c r="A258" s="43"/>
      <c r="B258" s="43"/>
      <c r="C258" s="43"/>
      <c r="D258" s="43"/>
      <c r="E258" s="43"/>
      <c r="F258" s="43"/>
      <c r="G258" s="194"/>
      <c r="H258" s="194"/>
      <c r="I258" s="195"/>
      <c r="J258" s="309"/>
      <c r="K258" s="196"/>
      <c r="L258" s="196"/>
      <c r="M258" s="196"/>
      <c r="N258" s="310"/>
      <c r="O258" s="197"/>
      <c r="P258" s="197"/>
      <c r="Q258" s="197"/>
      <c r="R258" s="197"/>
      <c r="S258" s="197"/>
      <c r="T258" s="197"/>
      <c r="U258" s="198"/>
      <c r="V258" s="257"/>
      <c r="W258" s="258"/>
      <c r="X258" s="200"/>
      <c r="Y258" s="43"/>
      <c r="Z258" s="199"/>
      <c r="AA258" s="199"/>
      <c r="AB258" s="199"/>
      <c r="AC258" s="199"/>
      <c r="AD258" s="199"/>
      <c r="AE258" s="43"/>
      <c r="AF258" s="199"/>
      <c r="AG258" s="196"/>
      <c r="AH258" s="201"/>
      <c r="AI258" s="201"/>
      <c r="AJ258" s="201"/>
      <c r="AK258" s="43"/>
      <c r="AL258" s="196"/>
      <c r="AM258" s="43"/>
      <c r="AN258" s="43"/>
      <c r="AO258" s="42"/>
      <c r="AP258" s="198"/>
      <c r="AQ258" s="198"/>
      <c r="AR258" s="42"/>
    </row>
    <row r="259" spans="1:44" ht="15.75" customHeight="1" x14ac:dyDescent="0.2">
      <c r="A259" s="43"/>
      <c r="B259" s="43"/>
      <c r="C259" s="43"/>
      <c r="D259" s="43"/>
      <c r="E259" s="43"/>
      <c r="F259" s="43"/>
      <c r="G259" s="194"/>
      <c r="H259" s="194"/>
      <c r="I259" s="195"/>
      <c r="J259" s="309"/>
      <c r="K259" s="196"/>
      <c r="L259" s="196"/>
      <c r="M259" s="196"/>
      <c r="N259" s="310"/>
      <c r="O259" s="197"/>
      <c r="P259" s="197"/>
      <c r="Q259" s="197"/>
      <c r="R259" s="197"/>
      <c r="S259" s="197"/>
      <c r="T259" s="197"/>
      <c r="U259" s="198"/>
      <c r="V259" s="257"/>
      <c r="W259" s="258"/>
      <c r="X259" s="200"/>
      <c r="Y259" s="43"/>
      <c r="Z259" s="199"/>
      <c r="AA259" s="199"/>
      <c r="AB259" s="199"/>
      <c r="AC259" s="199"/>
      <c r="AD259" s="199"/>
      <c r="AE259" s="43"/>
      <c r="AF259" s="199"/>
      <c r="AG259" s="196"/>
      <c r="AH259" s="201"/>
      <c r="AI259" s="201"/>
      <c r="AJ259" s="201"/>
      <c r="AK259" s="43"/>
      <c r="AL259" s="196"/>
      <c r="AM259" s="43"/>
      <c r="AN259" s="43"/>
      <c r="AO259" s="42"/>
      <c r="AP259" s="198"/>
      <c r="AQ259" s="198"/>
      <c r="AR259" s="42"/>
    </row>
    <row r="260" spans="1:44" ht="15.75" customHeight="1" x14ac:dyDescent="0.2">
      <c r="A260" s="43"/>
      <c r="B260" s="43"/>
      <c r="C260" s="43"/>
      <c r="D260" s="43"/>
      <c r="E260" s="43"/>
      <c r="F260" s="43"/>
      <c r="G260" s="194"/>
      <c r="H260" s="194"/>
      <c r="I260" s="195"/>
      <c r="J260" s="309"/>
      <c r="K260" s="196"/>
      <c r="L260" s="196"/>
      <c r="M260" s="196"/>
      <c r="N260" s="310"/>
      <c r="O260" s="197"/>
      <c r="P260" s="197"/>
      <c r="Q260" s="197"/>
      <c r="R260" s="197"/>
      <c r="S260" s="197"/>
      <c r="T260" s="197"/>
      <c r="U260" s="198"/>
      <c r="V260" s="257"/>
      <c r="W260" s="258"/>
      <c r="X260" s="200"/>
      <c r="Y260" s="43"/>
      <c r="Z260" s="199"/>
      <c r="AA260" s="199"/>
      <c r="AB260" s="199"/>
      <c r="AC260" s="199"/>
      <c r="AD260" s="199"/>
      <c r="AE260" s="43"/>
      <c r="AF260" s="199"/>
      <c r="AG260" s="196"/>
      <c r="AH260" s="201"/>
      <c r="AI260" s="201"/>
      <c r="AJ260" s="201"/>
      <c r="AK260" s="43"/>
      <c r="AL260" s="196"/>
      <c r="AM260" s="43"/>
      <c r="AN260" s="43"/>
      <c r="AO260" s="42"/>
      <c r="AP260" s="198"/>
      <c r="AQ260" s="198"/>
      <c r="AR260" s="42"/>
    </row>
    <row r="261" spans="1:44" ht="15.75" customHeight="1" x14ac:dyDescent="0.2">
      <c r="A261" s="43"/>
      <c r="B261" s="43"/>
      <c r="C261" s="43"/>
      <c r="D261" s="43"/>
      <c r="E261" s="43"/>
      <c r="F261" s="43"/>
      <c r="G261" s="194"/>
      <c r="H261" s="194"/>
      <c r="I261" s="195"/>
      <c r="J261" s="309"/>
      <c r="K261" s="196"/>
      <c r="L261" s="196"/>
      <c r="M261" s="196"/>
      <c r="N261" s="310"/>
      <c r="O261" s="197"/>
      <c r="P261" s="197"/>
      <c r="Q261" s="197"/>
      <c r="R261" s="197"/>
      <c r="S261" s="197"/>
      <c r="T261" s="197"/>
      <c r="U261" s="198"/>
      <c r="V261" s="257"/>
      <c r="W261" s="258"/>
      <c r="X261" s="200"/>
      <c r="Y261" s="43"/>
      <c r="Z261" s="199"/>
      <c r="AA261" s="199"/>
      <c r="AB261" s="199"/>
      <c r="AC261" s="199"/>
      <c r="AD261" s="199"/>
      <c r="AE261" s="43"/>
      <c r="AF261" s="199"/>
      <c r="AG261" s="196"/>
      <c r="AH261" s="201"/>
      <c r="AI261" s="201"/>
      <c r="AJ261" s="201"/>
      <c r="AK261" s="43"/>
      <c r="AL261" s="196"/>
      <c r="AM261" s="43"/>
      <c r="AN261" s="43"/>
      <c r="AO261" s="42"/>
      <c r="AP261" s="198"/>
      <c r="AQ261" s="198"/>
      <c r="AR261" s="42"/>
    </row>
    <row r="262" spans="1:44" ht="15.75" customHeight="1" x14ac:dyDescent="0.2">
      <c r="A262" s="43"/>
      <c r="B262" s="43"/>
      <c r="C262" s="43"/>
      <c r="D262" s="43"/>
      <c r="E262" s="43"/>
      <c r="F262" s="43"/>
      <c r="G262" s="194"/>
      <c r="H262" s="194"/>
      <c r="I262" s="195"/>
      <c r="J262" s="309"/>
      <c r="K262" s="196"/>
      <c r="L262" s="196"/>
      <c r="M262" s="196"/>
      <c r="N262" s="310"/>
      <c r="O262" s="197"/>
      <c r="P262" s="197"/>
      <c r="Q262" s="197"/>
      <c r="R262" s="197"/>
      <c r="S262" s="197"/>
      <c r="T262" s="197"/>
      <c r="U262" s="198"/>
      <c r="V262" s="257"/>
      <c r="W262" s="258"/>
      <c r="X262" s="200"/>
      <c r="Y262" s="43"/>
      <c r="Z262" s="199"/>
      <c r="AA262" s="199"/>
      <c r="AB262" s="199"/>
      <c r="AC262" s="199"/>
      <c r="AD262" s="199"/>
      <c r="AE262" s="43"/>
      <c r="AF262" s="199"/>
      <c r="AG262" s="196"/>
      <c r="AH262" s="201"/>
      <c r="AI262" s="201"/>
      <c r="AJ262" s="201"/>
      <c r="AK262" s="43"/>
      <c r="AL262" s="196"/>
      <c r="AM262" s="43"/>
      <c r="AN262" s="43"/>
      <c r="AO262" s="42"/>
      <c r="AP262" s="198"/>
      <c r="AQ262" s="198"/>
      <c r="AR262" s="42"/>
    </row>
    <row r="263" spans="1:44" ht="15.75" customHeight="1" x14ac:dyDescent="0.2">
      <c r="A263" s="43"/>
      <c r="B263" s="43"/>
      <c r="C263" s="43"/>
      <c r="D263" s="43"/>
      <c r="E263" s="43"/>
      <c r="F263" s="43"/>
      <c r="G263" s="194"/>
      <c r="H263" s="194"/>
      <c r="I263" s="195"/>
      <c r="J263" s="309"/>
      <c r="K263" s="196"/>
      <c r="L263" s="196"/>
      <c r="M263" s="196"/>
      <c r="N263" s="310"/>
      <c r="O263" s="197"/>
      <c r="P263" s="197"/>
      <c r="Q263" s="197"/>
      <c r="R263" s="197"/>
      <c r="S263" s="197"/>
      <c r="T263" s="197"/>
      <c r="U263" s="198"/>
      <c r="V263" s="257"/>
      <c r="W263" s="258"/>
      <c r="X263" s="200"/>
      <c r="Y263" s="43"/>
      <c r="Z263" s="199"/>
      <c r="AA263" s="199"/>
      <c r="AB263" s="199"/>
      <c r="AC263" s="199"/>
      <c r="AD263" s="199"/>
      <c r="AE263" s="43"/>
      <c r="AF263" s="199"/>
      <c r="AG263" s="196"/>
      <c r="AH263" s="201"/>
      <c r="AI263" s="201"/>
      <c r="AJ263" s="201"/>
      <c r="AK263" s="43"/>
      <c r="AL263" s="196"/>
      <c r="AM263" s="43"/>
      <c r="AN263" s="43"/>
      <c r="AO263" s="42"/>
      <c r="AP263" s="198"/>
      <c r="AQ263" s="198"/>
      <c r="AR263" s="42"/>
    </row>
    <row r="264" spans="1:44" ht="15.75" customHeight="1" x14ac:dyDescent="0.2">
      <c r="A264" s="43"/>
      <c r="B264" s="43"/>
      <c r="C264" s="43"/>
      <c r="D264" s="43"/>
      <c r="E264" s="43"/>
      <c r="F264" s="43"/>
      <c r="G264" s="194"/>
      <c r="H264" s="194"/>
      <c r="I264" s="195"/>
      <c r="J264" s="309"/>
      <c r="K264" s="196"/>
      <c r="L264" s="196"/>
      <c r="M264" s="196"/>
      <c r="N264" s="310"/>
      <c r="O264" s="197"/>
      <c r="P264" s="197"/>
      <c r="Q264" s="197"/>
      <c r="R264" s="197"/>
      <c r="S264" s="197"/>
      <c r="T264" s="197"/>
      <c r="U264" s="198"/>
      <c r="V264" s="257"/>
      <c r="W264" s="258"/>
      <c r="X264" s="200"/>
      <c r="Y264" s="43"/>
      <c r="Z264" s="199"/>
      <c r="AA264" s="199"/>
      <c r="AB264" s="199"/>
      <c r="AC264" s="199"/>
      <c r="AD264" s="199"/>
      <c r="AE264" s="43"/>
      <c r="AF264" s="199"/>
      <c r="AG264" s="196"/>
      <c r="AH264" s="201"/>
      <c r="AI264" s="201"/>
      <c r="AJ264" s="201"/>
      <c r="AK264" s="43"/>
      <c r="AL264" s="196"/>
      <c r="AM264" s="43"/>
      <c r="AN264" s="43"/>
      <c r="AO264" s="42"/>
      <c r="AP264" s="198"/>
      <c r="AQ264" s="198"/>
      <c r="AR264" s="42"/>
    </row>
    <row r="265" spans="1:44" ht="15.75" customHeight="1" x14ac:dyDescent="0.2">
      <c r="A265" s="43"/>
      <c r="B265" s="43"/>
      <c r="C265" s="43"/>
      <c r="D265" s="43"/>
      <c r="E265" s="43"/>
      <c r="F265" s="43"/>
      <c r="G265" s="194"/>
      <c r="H265" s="194"/>
      <c r="I265" s="195"/>
      <c r="J265" s="309"/>
      <c r="K265" s="196"/>
      <c r="L265" s="196"/>
      <c r="M265" s="196"/>
      <c r="N265" s="310"/>
      <c r="O265" s="197"/>
      <c r="P265" s="197"/>
      <c r="Q265" s="197"/>
      <c r="R265" s="197"/>
      <c r="S265" s="197"/>
      <c r="T265" s="197"/>
      <c r="U265" s="198"/>
      <c r="V265" s="257"/>
      <c r="W265" s="258"/>
      <c r="X265" s="200"/>
      <c r="Y265" s="43"/>
      <c r="Z265" s="199"/>
      <c r="AA265" s="199"/>
      <c r="AB265" s="199"/>
      <c r="AC265" s="199"/>
      <c r="AD265" s="199"/>
      <c r="AE265" s="43"/>
      <c r="AF265" s="199"/>
      <c r="AG265" s="196"/>
      <c r="AH265" s="201"/>
      <c r="AI265" s="201"/>
      <c r="AJ265" s="201"/>
      <c r="AK265" s="43"/>
      <c r="AL265" s="196"/>
      <c r="AM265" s="43"/>
      <c r="AN265" s="43"/>
      <c r="AO265" s="42"/>
      <c r="AP265" s="198"/>
      <c r="AQ265" s="198"/>
      <c r="AR265" s="42"/>
    </row>
    <row r="266" spans="1:44" ht="15.75" customHeight="1" x14ac:dyDescent="0.2">
      <c r="A266" s="43"/>
      <c r="B266" s="43"/>
      <c r="C266" s="43"/>
      <c r="D266" s="43"/>
      <c r="E266" s="43"/>
      <c r="F266" s="43"/>
      <c r="G266" s="194"/>
      <c r="H266" s="194"/>
      <c r="I266" s="195"/>
      <c r="J266" s="309"/>
      <c r="K266" s="196"/>
      <c r="L266" s="196"/>
      <c r="M266" s="196"/>
      <c r="N266" s="310"/>
      <c r="O266" s="197"/>
      <c r="P266" s="197"/>
      <c r="Q266" s="197"/>
      <c r="R266" s="197"/>
      <c r="S266" s="197"/>
      <c r="T266" s="197"/>
      <c r="U266" s="198"/>
      <c r="V266" s="257"/>
      <c r="W266" s="258"/>
      <c r="X266" s="200"/>
      <c r="Y266" s="43"/>
      <c r="Z266" s="199"/>
      <c r="AA266" s="199"/>
      <c r="AB266" s="199"/>
      <c r="AC266" s="199"/>
      <c r="AD266" s="199"/>
      <c r="AE266" s="43"/>
      <c r="AF266" s="199"/>
      <c r="AG266" s="196"/>
      <c r="AH266" s="201"/>
      <c r="AI266" s="201"/>
      <c r="AJ266" s="201"/>
      <c r="AK266" s="43"/>
      <c r="AL266" s="196"/>
      <c r="AM266" s="43"/>
      <c r="AN266" s="43"/>
      <c r="AO266" s="42"/>
      <c r="AP266" s="198"/>
      <c r="AQ266" s="198"/>
      <c r="AR266" s="42"/>
    </row>
    <row r="267" spans="1:44" ht="15.75" customHeight="1" x14ac:dyDescent="0.2">
      <c r="A267" s="43"/>
      <c r="B267" s="43"/>
      <c r="C267" s="43"/>
      <c r="D267" s="43"/>
      <c r="E267" s="43"/>
      <c r="F267" s="43"/>
      <c r="G267" s="194"/>
      <c r="H267" s="194"/>
      <c r="I267" s="195"/>
      <c r="J267" s="309"/>
      <c r="K267" s="196"/>
      <c r="L267" s="196"/>
      <c r="M267" s="196"/>
      <c r="N267" s="310"/>
      <c r="O267" s="197"/>
      <c r="P267" s="197"/>
      <c r="Q267" s="197"/>
      <c r="R267" s="197"/>
      <c r="S267" s="197"/>
      <c r="T267" s="197"/>
      <c r="U267" s="198"/>
      <c r="V267" s="257"/>
      <c r="W267" s="258"/>
      <c r="X267" s="200"/>
      <c r="Y267" s="43"/>
      <c r="Z267" s="199"/>
      <c r="AA267" s="199"/>
      <c r="AB267" s="199"/>
      <c r="AC267" s="199"/>
      <c r="AD267" s="199"/>
      <c r="AE267" s="43"/>
      <c r="AF267" s="199"/>
      <c r="AG267" s="196"/>
      <c r="AH267" s="201"/>
      <c r="AI267" s="201"/>
      <c r="AJ267" s="201"/>
      <c r="AK267" s="43"/>
      <c r="AL267" s="196"/>
      <c r="AM267" s="43"/>
      <c r="AN267" s="43"/>
      <c r="AO267" s="42"/>
      <c r="AP267" s="198"/>
      <c r="AQ267" s="198"/>
      <c r="AR267" s="42"/>
    </row>
    <row r="268" spans="1:44" ht="15.75" customHeight="1" x14ac:dyDescent="0.2">
      <c r="A268" s="43"/>
      <c r="B268" s="43"/>
      <c r="C268" s="43"/>
      <c r="D268" s="43"/>
      <c r="E268" s="43"/>
      <c r="F268" s="43"/>
      <c r="G268" s="194"/>
      <c r="H268" s="194"/>
      <c r="I268" s="195"/>
      <c r="J268" s="309"/>
      <c r="K268" s="196"/>
      <c r="L268" s="196"/>
      <c r="M268" s="196"/>
      <c r="N268" s="310"/>
      <c r="O268" s="197"/>
      <c r="P268" s="197"/>
      <c r="Q268" s="197"/>
      <c r="R268" s="197"/>
      <c r="S268" s="197"/>
      <c r="T268" s="197"/>
      <c r="U268" s="198"/>
      <c r="V268" s="257"/>
      <c r="W268" s="258"/>
      <c r="X268" s="200"/>
      <c r="Y268" s="43"/>
      <c r="Z268" s="199"/>
      <c r="AA268" s="199"/>
      <c r="AB268" s="199"/>
      <c r="AC268" s="199"/>
      <c r="AD268" s="199"/>
      <c r="AE268" s="43"/>
      <c r="AF268" s="199"/>
      <c r="AG268" s="196"/>
      <c r="AH268" s="201"/>
      <c r="AI268" s="201"/>
      <c r="AJ268" s="201"/>
      <c r="AK268" s="43"/>
      <c r="AL268" s="196"/>
      <c r="AM268" s="43"/>
      <c r="AN268" s="43"/>
      <c r="AO268" s="42"/>
      <c r="AP268" s="198"/>
      <c r="AQ268" s="198"/>
      <c r="AR268" s="42"/>
    </row>
    <row r="269" spans="1:44" ht="15.75" customHeight="1" x14ac:dyDescent="0.2">
      <c r="A269" s="43"/>
      <c r="B269" s="43"/>
      <c r="C269" s="43"/>
      <c r="D269" s="43"/>
      <c r="E269" s="43"/>
      <c r="F269" s="43"/>
      <c r="G269" s="194"/>
      <c r="H269" s="194"/>
      <c r="I269" s="195"/>
      <c r="J269" s="309"/>
      <c r="K269" s="196"/>
      <c r="L269" s="196"/>
      <c r="M269" s="196"/>
      <c r="N269" s="310"/>
      <c r="O269" s="197"/>
      <c r="P269" s="197"/>
      <c r="Q269" s="197"/>
      <c r="R269" s="197"/>
      <c r="S269" s="197"/>
      <c r="T269" s="197"/>
      <c r="U269" s="198"/>
      <c r="V269" s="257"/>
      <c r="W269" s="258"/>
      <c r="X269" s="200"/>
      <c r="Y269" s="43"/>
      <c r="Z269" s="199"/>
      <c r="AA269" s="199"/>
      <c r="AB269" s="199"/>
      <c r="AC269" s="199"/>
      <c r="AD269" s="199"/>
      <c r="AE269" s="43"/>
      <c r="AF269" s="199"/>
      <c r="AG269" s="196"/>
      <c r="AH269" s="201"/>
      <c r="AI269" s="201"/>
      <c r="AJ269" s="201"/>
      <c r="AK269" s="43"/>
      <c r="AL269" s="196"/>
      <c r="AM269" s="43"/>
      <c r="AN269" s="43"/>
      <c r="AO269" s="42"/>
      <c r="AP269" s="198"/>
      <c r="AQ269" s="198"/>
      <c r="AR269" s="42"/>
    </row>
    <row r="270" spans="1:44" ht="15.75" customHeight="1" x14ac:dyDescent="0.2">
      <c r="A270" s="43"/>
      <c r="B270" s="43"/>
      <c r="C270" s="43"/>
      <c r="D270" s="43"/>
      <c r="E270" s="43"/>
      <c r="F270" s="43"/>
      <c r="G270" s="194"/>
      <c r="H270" s="194"/>
      <c r="I270" s="195"/>
      <c r="J270" s="309"/>
      <c r="K270" s="196"/>
      <c r="L270" s="196"/>
      <c r="M270" s="196"/>
      <c r="N270" s="310"/>
      <c r="O270" s="197"/>
      <c r="P270" s="197"/>
      <c r="Q270" s="197"/>
      <c r="R270" s="197"/>
      <c r="S270" s="197"/>
      <c r="T270" s="197"/>
      <c r="U270" s="198"/>
      <c r="V270" s="257"/>
      <c r="W270" s="258"/>
      <c r="X270" s="200"/>
      <c r="Y270" s="43"/>
      <c r="Z270" s="199"/>
      <c r="AA270" s="199"/>
      <c r="AB270" s="199"/>
      <c r="AC270" s="199"/>
      <c r="AD270" s="199"/>
      <c r="AE270" s="43"/>
      <c r="AF270" s="199"/>
      <c r="AG270" s="196"/>
      <c r="AH270" s="201"/>
      <c r="AI270" s="201"/>
      <c r="AJ270" s="201"/>
      <c r="AK270" s="43"/>
      <c r="AL270" s="196"/>
      <c r="AM270" s="43"/>
      <c r="AN270" s="43"/>
      <c r="AO270" s="42"/>
      <c r="AP270" s="198"/>
      <c r="AQ270" s="198"/>
      <c r="AR270" s="42"/>
    </row>
    <row r="271" spans="1:44" ht="15.75" customHeight="1" x14ac:dyDescent="0.2">
      <c r="A271" s="43"/>
      <c r="B271" s="43"/>
      <c r="C271" s="43"/>
      <c r="D271" s="43"/>
      <c r="E271" s="43"/>
      <c r="F271" s="43"/>
      <c r="G271" s="194"/>
      <c r="H271" s="194"/>
      <c r="I271" s="195"/>
      <c r="J271" s="309"/>
      <c r="K271" s="196"/>
      <c r="L271" s="196"/>
      <c r="M271" s="196"/>
      <c r="N271" s="310"/>
      <c r="O271" s="197"/>
      <c r="P271" s="197"/>
      <c r="Q271" s="197"/>
      <c r="R271" s="197"/>
      <c r="S271" s="197"/>
      <c r="T271" s="197"/>
      <c r="U271" s="198"/>
      <c r="V271" s="257"/>
      <c r="W271" s="258"/>
      <c r="X271" s="200"/>
      <c r="Y271" s="43"/>
      <c r="Z271" s="199"/>
      <c r="AA271" s="199"/>
      <c r="AB271" s="199"/>
      <c r="AC271" s="199"/>
      <c r="AD271" s="199"/>
      <c r="AE271" s="43"/>
      <c r="AF271" s="199"/>
      <c r="AG271" s="196"/>
      <c r="AH271" s="201"/>
      <c r="AI271" s="201"/>
      <c r="AJ271" s="201"/>
      <c r="AK271" s="43"/>
      <c r="AL271" s="196"/>
      <c r="AM271" s="43"/>
      <c r="AN271" s="43"/>
      <c r="AO271" s="42"/>
      <c r="AP271" s="198"/>
      <c r="AQ271" s="198"/>
      <c r="AR271" s="42"/>
    </row>
    <row r="272" spans="1:44" ht="15.75" customHeight="1" x14ac:dyDescent="0.2">
      <c r="A272" s="43"/>
      <c r="B272" s="43"/>
      <c r="C272" s="43"/>
      <c r="D272" s="43"/>
      <c r="E272" s="43"/>
      <c r="F272" s="43"/>
      <c r="G272" s="194"/>
      <c r="H272" s="194"/>
      <c r="I272" s="195"/>
      <c r="J272" s="309"/>
      <c r="K272" s="196"/>
      <c r="L272" s="196"/>
      <c r="M272" s="196"/>
      <c r="N272" s="310"/>
      <c r="O272" s="197"/>
      <c r="P272" s="197"/>
      <c r="Q272" s="197"/>
      <c r="R272" s="197"/>
      <c r="S272" s="197"/>
      <c r="T272" s="197"/>
      <c r="U272" s="198"/>
      <c r="V272" s="257"/>
      <c r="W272" s="258"/>
      <c r="X272" s="200"/>
      <c r="Y272" s="43"/>
      <c r="Z272" s="199"/>
      <c r="AA272" s="199"/>
      <c r="AB272" s="199"/>
      <c r="AC272" s="199"/>
      <c r="AD272" s="199"/>
      <c r="AE272" s="43"/>
      <c r="AF272" s="199"/>
      <c r="AG272" s="196"/>
      <c r="AH272" s="201"/>
      <c r="AI272" s="201"/>
      <c r="AJ272" s="201"/>
      <c r="AK272" s="43"/>
      <c r="AL272" s="196"/>
      <c r="AM272" s="43"/>
      <c r="AN272" s="43"/>
      <c r="AO272" s="42"/>
      <c r="AP272" s="198"/>
      <c r="AQ272" s="198"/>
      <c r="AR272" s="42"/>
    </row>
    <row r="273" spans="1:44" ht="15.75" customHeight="1" x14ac:dyDescent="0.2">
      <c r="A273" s="43"/>
      <c r="B273" s="43"/>
      <c r="C273" s="43"/>
      <c r="D273" s="43"/>
      <c r="E273" s="43"/>
      <c r="F273" s="43"/>
      <c r="G273" s="194"/>
      <c r="H273" s="194"/>
      <c r="I273" s="195"/>
      <c r="J273" s="309"/>
      <c r="K273" s="196"/>
      <c r="L273" s="196"/>
      <c r="M273" s="196"/>
      <c r="N273" s="310"/>
      <c r="O273" s="197"/>
      <c r="P273" s="197"/>
      <c r="Q273" s="197"/>
      <c r="R273" s="197"/>
      <c r="S273" s="197"/>
      <c r="T273" s="197"/>
      <c r="U273" s="198"/>
      <c r="V273" s="257"/>
      <c r="W273" s="258"/>
      <c r="X273" s="200"/>
      <c r="Y273" s="43"/>
      <c r="Z273" s="199"/>
      <c r="AA273" s="199"/>
      <c r="AB273" s="199"/>
      <c r="AC273" s="199"/>
      <c r="AD273" s="199"/>
      <c r="AE273" s="43"/>
      <c r="AF273" s="199"/>
      <c r="AG273" s="196"/>
      <c r="AH273" s="201"/>
      <c r="AI273" s="201"/>
      <c r="AJ273" s="201"/>
      <c r="AK273" s="43"/>
      <c r="AL273" s="196"/>
      <c r="AM273" s="43"/>
      <c r="AN273" s="43"/>
      <c r="AO273" s="42"/>
      <c r="AP273" s="198"/>
      <c r="AQ273" s="198"/>
      <c r="AR273" s="42"/>
    </row>
    <row r="274" spans="1:44" ht="15.75" customHeight="1" x14ac:dyDescent="0.2">
      <c r="A274" s="43"/>
      <c r="B274" s="43"/>
      <c r="C274" s="43"/>
      <c r="D274" s="43"/>
      <c r="E274" s="43"/>
      <c r="F274" s="43"/>
      <c r="G274" s="194"/>
      <c r="H274" s="194"/>
      <c r="I274" s="195"/>
      <c r="J274" s="309"/>
      <c r="K274" s="196"/>
      <c r="L274" s="196"/>
      <c r="M274" s="196"/>
      <c r="N274" s="310"/>
      <c r="O274" s="197"/>
      <c r="P274" s="197"/>
      <c r="Q274" s="197"/>
      <c r="R274" s="197"/>
      <c r="S274" s="197"/>
      <c r="T274" s="197"/>
      <c r="U274" s="198"/>
      <c r="V274" s="257"/>
      <c r="W274" s="258"/>
      <c r="X274" s="200"/>
      <c r="Y274" s="43"/>
      <c r="Z274" s="199"/>
      <c r="AA274" s="199"/>
      <c r="AB274" s="199"/>
      <c r="AC274" s="199"/>
      <c r="AD274" s="199"/>
      <c r="AE274" s="43"/>
      <c r="AF274" s="199"/>
      <c r="AG274" s="196"/>
      <c r="AH274" s="201"/>
      <c r="AI274" s="201"/>
      <c r="AJ274" s="201"/>
      <c r="AK274" s="43"/>
      <c r="AL274" s="196"/>
      <c r="AM274" s="43"/>
      <c r="AN274" s="43"/>
      <c r="AO274" s="42"/>
      <c r="AP274" s="198"/>
      <c r="AQ274" s="198"/>
      <c r="AR274" s="42"/>
    </row>
    <row r="275" spans="1:44" ht="15.75" customHeight="1" x14ac:dyDescent="0.2">
      <c r="A275" s="43"/>
      <c r="B275" s="43"/>
      <c r="C275" s="43"/>
      <c r="D275" s="43"/>
      <c r="E275" s="43"/>
      <c r="F275" s="43"/>
      <c r="G275" s="194"/>
      <c r="H275" s="194"/>
      <c r="I275" s="195"/>
      <c r="J275" s="309"/>
      <c r="K275" s="196"/>
      <c r="L275" s="196"/>
      <c r="M275" s="196"/>
      <c r="N275" s="310"/>
      <c r="O275" s="197"/>
      <c r="P275" s="197"/>
      <c r="Q275" s="197"/>
      <c r="R275" s="197"/>
      <c r="S275" s="197"/>
      <c r="T275" s="197"/>
      <c r="U275" s="198"/>
      <c r="V275" s="257"/>
      <c r="W275" s="258"/>
      <c r="X275" s="200"/>
      <c r="Y275" s="43"/>
      <c r="Z275" s="199"/>
      <c r="AA275" s="199"/>
      <c r="AB275" s="199"/>
      <c r="AC275" s="199"/>
      <c r="AD275" s="199"/>
      <c r="AE275" s="43"/>
      <c r="AF275" s="199"/>
      <c r="AG275" s="196"/>
      <c r="AH275" s="201"/>
      <c r="AI275" s="201"/>
      <c r="AJ275" s="201"/>
      <c r="AK275" s="43"/>
      <c r="AL275" s="196"/>
      <c r="AM275" s="43"/>
      <c r="AN275" s="43"/>
      <c r="AO275" s="42"/>
      <c r="AP275" s="198"/>
      <c r="AQ275" s="198"/>
      <c r="AR275" s="42"/>
    </row>
    <row r="276" spans="1:44" ht="15.75" customHeight="1" x14ac:dyDescent="0.2">
      <c r="A276" s="43"/>
      <c r="B276" s="43"/>
      <c r="C276" s="43"/>
      <c r="D276" s="43"/>
      <c r="E276" s="43"/>
      <c r="F276" s="43"/>
      <c r="G276" s="194"/>
      <c r="H276" s="194"/>
      <c r="I276" s="195"/>
      <c r="J276" s="309"/>
      <c r="K276" s="196"/>
      <c r="L276" s="196"/>
      <c r="M276" s="196"/>
      <c r="N276" s="310"/>
      <c r="O276" s="197"/>
      <c r="P276" s="197"/>
      <c r="Q276" s="197"/>
      <c r="R276" s="197"/>
      <c r="S276" s="197"/>
      <c r="T276" s="197"/>
      <c r="U276" s="198"/>
      <c r="V276" s="257"/>
      <c r="W276" s="258"/>
      <c r="X276" s="200"/>
      <c r="Y276" s="43"/>
      <c r="Z276" s="199"/>
      <c r="AA276" s="199"/>
      <c r="AB276" s="199"/>
      <c r="AC276" s="199"/>
      <c r="AD276" s="199"/>
      <c r="AE276" s="43"/>
      <c r="AF276" s="199"/>
      <c r="AG276" s="196"/>
      <c r="AH276" s="201"/>
      <c r="AI276" s="201"/>
      <c r="AJ276" s="201"/>
      <c r="AK276" s="43"/>
      <c r="AL276" s="196"/>
      <c r="AM276" s="43"/>
      <c r="AN276" s="43"/>
      <c r="AO276" s="42"/>
      <c r="AP276" s="198"/>
      <c r="AQ276" s="198"/>
      <c r="AR276" s="42"/>
    </row>
    <row r="277" spans="1:44" ht="15.75" customHeight="1" x14ac:dyDescent="0.2">
      <c r="A277" s="43"/>
      <c r="B277" s="43"/>
      <c r="C277" s="43"/>
      <c r="D277" s="43"/>
      <c r="E277" s="43"/>
      <c r="F277" s="43"/>
      <c r="G277" s="194"/>
      <c r="H277" s="194"/>
      <c r="I277" s="195"/>
      <c r="J277" s="309"/>
      <c r="K277" s="196"/>
      <c r="L277" s="196"/>
      <c r="M277" s="196"/>
      <c r="N277" s="310"/>
      <c r="O277" s="197"/>
      <c r="P277" s="197"/>
      <c r="Q277" s="197"/>
      <c r="R277" s="197"/>
      <c r="S277" s="197"/>
      <c r="T277" s="197"/>
      <c r="U277" s="198"/>
      <c r="V277" s="257"/>
      <c r="W277" s="258"/>
      <c r="X277" s="200"/>
      <c r="Y277" s="43"/>
      <c r="Z277" s="199"/>
      <c r="AA277" s="199"/>
      <c r="AB277" s="199"/>
      <c r="AC277" s="199"/>
      <c r="AD277" s="199"/>
      <c r="AE277" s="43"/>
      <c r="AF277" s="199"/>
      <c r="AG277" s="196"/>
      <c r="AH277" s="201"/>
      <c r="AI277" s="201"/>
      <c r="AJ277" s="201"/>
      <c r="AK277" s="43"/>
      <c r="AL277" s="196"/>
      <c r="AM277" s="43"/>
      <c r="AN277" s="43"/>
      <c r="AO277" s="42"/>
      <c r="AP277" s="198"/>
      <c r="AQ277" s="198"/>
      <c r="AR277" s="42"/>
    </row>
    <row r="278" spans="1:44" ht="15.75" customHeight="1" x14ac:dyDescent="0.2">
      <c r="A278" s="43"/>
      <c r="B278" s="43"/>
      <c r="C278" s="43"/>
      <c r="D278" s="43"/>
      <c r="E278" s="43"/>
      <c r="F278" s="43"/>
      <c r="G278" s="194"/>
      <c r="H278" s="194"/>
      <c r="I278" s="195"/>
      <c r="J278" s="309"/>
      <c r="K278" s="196"/>
      <c r="L278" s="196"/>
      <c r="M278" s="196"/>
      <c r="N278" s="310"/>
      <c r="O278" s="197"/>
      <c r="P278" s="197"/>
      <c r="Q278" s="197"/>
      <c r="R278" s="197"/>
      <c r="S278" s="197"/>
      <c r="T278" s="197"/>
      <c r="U278" s="198"/>
      <c r="V278" s="257"/>
      <c r="W278" s="258"/>
      <c r="X278" s="200"/>
      <c r="Y278" s="43"/>
      <c r="Z278" s="199"/>
      <c r="AA278" s="199"/>
      <c r="AB278" s="199"/>
      <c r="AC278" s="199"/>
      <c r="AD278" s="199"/>
      <c r="AE278" s="43"/>
      <c r="AF278" s="199"/>
      <c r="AG278" s="196"/>
      <c r="AH278" s="201"/>
      <c r="AI278" s="201"/>
      <c r="AJ278" s="201"/>
      <c r="AK278" s="43"/>
      <c r="AL278" s="196"/>
      <c r="AM278" s="43"/>
      <c r="AN278" s="43"/>
      <c r="AO278" s="42"/>
      <c r="AP278" s="198"/>
      <c r="AQ278" s="198"/>
      <c r="AR278" s="42"/>
    </row>
    <row r="279" spans="1:44" ht="15.75" customHeight="1" x14ac:dyDescent="0.2">
      <c r="A279" s="43"/>
      <c r="B279" s="43"/>
      <c r="C279" s="43"/>
      <c r="D279" s="43"/>
      <c r="E279" s="43"/>
      <c r="F279" s="43"/>
      <c r="G279" s="194"/>
      <c r="H279" s="194"/>
      <c r="I279" s="195"/>
      <c r="J279" s="309"/>
      <c r="K279" s="196"/>
      <c r="L279" s="196"/>
      <c r="M279" s="196"/>
      <c r="N279" s="310"/>
      <c r="O279" s="197"/>
      <c r="P279" s="197"/>
      <c r="Q279" s="197"/>
      <c r="R279" s="197"/>
      <c r="S279" s="197"/>
      <c r="T279" s="197"/>
      <c r="U279" s="198"/>
      <c r="V279" s="257"/>
      <c r="W279" s="258"/>
      <c r="X279" s="200"/>
      <c r="Y279" s="43"/>
      <c r="Z279" s="199"/>
      <c r="AA279" s="199"/>
      <c r="AB279" s="199"/>
      <c r="AC279" s="199"/>
      <c r="AD279" s="199"/>
      <c r="AE279" s="43"/>
      <c r="AF279" s="199"/>
      <c r="AG279" s="196"/>
      <c r="AH279" s="201"/>
      <c r="AI279" s="201"/>
      <c r="AJ279" s="201"/>
      <c r="AK279" s="43"/>
      <c r="AL279" s="196"/>
      <c r="AM279" s="43"/>
      <c r="AN279" s="43"/>
      <c r="AO279" s="42"/>
      <c r="AP279" s="198"/>
      <c r="AQ279" s="198"/>
      <c r="AR279" s="42"/>
    </row>
    <row r="280" spans="1:44" ht="15.75" customHeight="1" x14ac:dyDescent="0.2">
      <c r="A280" s="43"/>
      <c r="B280" s="43"/>
      <c r="C280" s="43"/>
      <c r="D280" s="43"/>
      <c r="E280" s="43"/>
      <c r="F280" s="43"/>
      <c r="G280" s="194"/>
      <c r="H280" s="194"/>
      <c r="I280" s="195"/>
      <c r="J280" s="309"/>
      <c r="K280" s="196"/>
      <c r="L280" s="196"/>
      <c r="M280" s="196"/>
      <c r="N280" s="310"/>
      <c r="O280" s="197"/>
      <c r="P280" s="197"/>
      <c r="Q280" s="197"/>
      <c r="R280" s="197"/>
      <c r="S280" s="197"/>
      <c r="T280" s="197"/>
      <c r="U280" s="198"/>
      <c r="V280" s="257"/>
      <c r="W280" s="258"/>
      <c r="X280" s="200"/>
      <c r="Y280" s="43"/>
      <c r="Z280" s="199"/>
      <c r="AA280" s="199"/>
      <c r="AB280" s="199"/>
      <c r="AC280" s="199"/>
      <c r="AD280" s="199"/>
      <c r="AE280" s="43"/>
      <c r="AF280" s="199"/>
      <c r="AG280" s="196"/>
      <c r="AH280" s="201"/>
      <c r="AI280" s="201"/>
      <c r="AJ280" s="201"/>
      <c r="AK280" s="43"/>
      <c r="AL280" s="196"/>
      <c r="AM280" s="43"/>
      <c r="AN280" s="43"/>
      <c r="AO280" s="42"/>
      <c r="AP280" s="198"/>
      <c r="AQ280" s="198"/>
      <c r="AR280" s="42"/>
    </row>
    <row r="281" spans="1:44" ht="15.75" customHeight="1" x14ac:dyDescent="0.2">
      <c r="A281" s="43"/>
      <c r="B281" s="43"/>
      <c r="C281" s="43"/>
      <c r="D281" s="43"/>
      <c r="E281" s="43"/>
      <c r="F281" s="43"/>
      <c r="G281" s="194"/>
      <c r="H281" s="194"/>
      <c r="I281" s="195"/>
      <c r="J281" s="309"/>
      <c r="K281" s="196"/>
      <c r="L281" s="196"/>
      <c r="M281" s="196"/>
      <c r="N281" s="310"/>
      <c r="O281" s="197"/>
      <c r="P281" s="197"/>
      <c r="Q281" s="197"/>
      <c r="R281" s="197"/>
      <c r="S281" s="197"/>
      <c r="T281" s="197"/>
      <c r="U281" s="198"/>
      <c r="V281" s="257"/>
      <c r="W281" s="258"/>
      <c r="X281" s="200"/>
      <c r="Y281" s="43"/>
      <c r="Z281" s="199"/>
      <c r="AA281" s="199"/>
      <c r="AB281" s="199"/>
      <c r="AC281" s="199"/>
      <c r="AD281" s="199"/>
      <c r="AE281" s="43"/>
      <c r="AF281" s="199"/>
      <c r="AG281" s="196"/>
      <c r="AH281" s="201"/>
      <c r="AI281" s="201"/>
      <c r="AJ281" s="201"/>
      <c r="AK281" s="43"/>
      <c r="AL281" s="196"/>
      <c r="AM281" s="43"/>
      <c r="AN281" s="43"/>
      <c r="AO281" s="42"/>
      <c r="AP281" s="198"/>
      <c r="AQ281" s="198"/>
      <c r="AR281" s="42"/>
    </row>
    <row r="282" spans="1:44" ht="15.75" customHeight="1" x14ac:dyDescent="0.2">
      <c r="A282" s="43"/>
      <c r="B282" s="43"/>
      <c r="C282" s="43"/>
      <c r="D282" s="43"/>
      <c r="E282" s="43"/>
      <c r="F282" s="43"/>
      <c r="G282" s="194"/>
      <c r="H282" s="194"/>
      <c r="I282" s="195"/>
      <c r="J282" s="309"/>
      <c r="K282" s="196"/>
      <c r="L282" s="196"/>
      <c r="M282" s="196"/>
      <c r="N282" s="310"/>
      <c r="O282" s="197"/>
      <c r="P282" s="197"/>
      <c r="Q282" s="197"/>
      <c r="R282" s="197"/>
      <c r="S282" s="197"/>
      <c r="T282" s="197"/>
      <c r="U282" s="198"/>
      <c r="V282" s="257"/>
      <c r="W282" s="258"/>
      <c r="X282" s="200"/>
      <c r="Y282" s="43"/>
      <c r="Z282" s="199"/>
      <c r="AA282" s="199"/>
      <c r="AB282" s="199"/>
      <c r="AC282" s="199"/>
      <c r="AD282" s="199"/>
      <c r="AE282" s="43"/>
      <c r="AF282" s="199"/>
      <c r="AG282" s="196"/>
      <c r="AH282" s="201"/>
      <c r="AI282" s="201"/>
      <c r="AJ282" s="201"/>
      <c r="AK282" s="43"/>
      <c r="AL282" s="196"/>
      <c r="AM282" s="43"/>
      <c r="AN282" s="43"/>
      <c r="AO282" s="42"/>
      <c r="AP282" s="198"/>
      <c r="AQ282" s="198"/>
      <c r="AR282" s="42"/>
    </row>
    <row r="283" spans="1:44" ht="15.75" customHeight="1" x14ac:dyDescent="0.2">
      <c r="A283" s="43"/>
      <c r="B283" s="43"/>
      <c r="C283" s="43"/>
      <c r="D283" s="43"/>
      <c r="E283" s="43"/>
      <c r="F283" s="43"/>
      <c r="G283" s="194"/>
      <c r="H283" s="194"/>
      <c r="I283" s="195"/>
      <c r="J283" s="309"/>
      <c r="K283" s="196"/>
      <c r="L283" s="196"/>
      <c r="M283" s="196"/>
      <c r="N283" s="310"/>
      <c r="O283" s="197"/>
      <c r="P283" s="197"/>
      <c r="Q283" s="197"/>
      <c r="R283" s="197"/>
      <c r="S283" s="197"/>
      <c r="T283" s="197"/>
      <c r="U283" s="198"/>
      <c r="V283" s="257"/>
      <c r="W283" s="258"/>
      <c r="X283" s="200"/>
      <c r="Y283" s="43"/>
      <c r="Z283" s="199"/>
      <c r="AA283" s="199"/>
      <c r="AB283" s="199"/>
      <c r="AC283" s="199"/>
      <c r="AD283" s="199"/>
      <c r="AE283" s="43"/>
      <c r="AF283" s="199"/>
      <c r="AG283" s="196"/>
      <c r="AH283" s="201"/>
      <c r="AI283" s="201"/>
      <c r="AJ283" s="201"/>
      <c r="AK283" s="43"/>
      <c r="AL283" s="196"/>
      <c r="AM283" s="43"/>
      <c r="AN283" s="43"/>
      <c r="AO283" s="42"/>
      <c r="AP283" s="198"/>
      <c r="AQ283" s="198"/>
      <c r="AR283" s="42"/>
    </row>
    <row r="284" spans="1:44" ht="15.75" customHeight="1" x14ac:dyDescent="0.2">
      <c r="A284" s="43"/>
      <c r="B284" s="43"/>
      <c r="C284" s="43"/>
      <c r="D284" s="43"/>
      <c r="E284" s="43"/>
      <c r="F284" s="43"/>
      <c r="G284" s="194"/>
      <c r="H284" s="194"/>
      <c r="I284" s="195"/>
      <c r="J284" s="309"/>
      <c r="K284" s="196"/>
      <c r="L284" s="196"/>
      <c r="M284" s="196"/>
      <c r="N284" s="310"/>
      <c r="O284" s="197"/>
      <c r="P284" s="197"/>
      <c r="Q284" s="197"/>
      <c r="R284" s="197"/>
      <c r="S284" s="197"/>
      <c r="T284" s="197"/>
      <c r="U284" s="198"/>
      <c r="V284" s="257"/>
      <c r="W284" s="258"/>
      <c r="X284" s="200"/>
      <c r="Y284" s="43"/>
      <c r="Z284" s="199"/>
      <c r="AA284" s="199"/>
      <c r="AB284" s="199"/>
      <c r="AC284" s="199"/>
      <c r="AD284" s="199"/>
      <c r="AE284" s="43"/>
      <c r="AF284" s="199"/>
      <c r="AG284" s="196"/>
      <c r="AH284" s="201"/>
      <c r="AI284" s="201"/>
      <c r="AJ284" s="201"/>
      <c r="AK284" s="43"/>
      <c r="AL284" s="196"/>
      <c r="AM284" s="43"/>
      <c r="AN284" s="43"/>
      <c r="AO284" s="42"/>
      <c r="AP284" s="198"/>
      <c r="AQ284" s="198"/>
      <c r="AR284" s="42"/>
    </row>
    <row r="285" spans="1:44" ht="15.75" customHeight="1" x14ac:dyDescent="0.2">
      <c r="A285" s="43"/>
      <c r="B285" s="43"/>
      <c r="C285" s="43"/>
      <c r="D285" s="43"/>
      <c r="E285" s="43"/>
      <c r="F285" s="43"/>
      <c r="G285" s="194"/>
      <c r="H285" s="194"/>
      <c r="I285" s="195"/>
      <c r="J285" s="309"/>
      <c r="K285" s="196"/>
      <c r="L285" s="196"/>
      <c r="M285" s="196"/>
      <c r="N285" s="310"/>
      <c r="O285" s="197"/>
      <c r="P285" s="197"/>
      <c r="Q285" s="197"/>
      <c r="R285" s="197"/>
      <c r="S285" s="197"/>
      <c r="T285" s="197"/>
      <c r="U285" s="198"/>
      <c r="V285" s="257"/>
      <c r="W285" s="258"/>
      <c r="X285" s="200"/>
      <c r="Y285" s="43"/>
      <c r="Z285" s="199"/>
      <c r="AA285" s="199"/>
      <c r="AB285" s="199"/>
      <c r="AC285" s="199"/>
      <c r="AD285" s="199"/>
      <c r="AE285" s="43"/>
      <c r="AF285" s="199"/>
      <c r="AG285" s="196"/>
      <c r="AH285" s="201"/>
      <c r="AI285" s="201"/>
      <c r="AJ285" s="201"/>
      <c r="AK285" s="43"/>
      <c r="AL285" s="196"/>
      <c r="AM285" s="43"/>
      <c r="AN285" s="43"/>
      <c r="AO285" s="42"/>
      <c r="AP285" s="198"/>
      <c r="AQ285" s="198"/>
      <c r="AR285" s="42"/>
    </row>
    <row r="286" spans="1:44" ht="15.75" customHeight="1" x14ac:dyDescent="0.2">
      <c r="A286" s="43"/>
      <c r="B286" s="43"/>
      <c r="C286" s="43"/>
      <c r="D286" s="43"/>
      <c r="E286" s="43"/>
      <c r="F286" s="43"/>
      <c r="G286" s="194"/>
      <c r="H286" s="194"/>
      <c r="I286" s="195"/>
      <c r="J286" s="309"/>
      <c r="K286" s="196"/>
      <c r="L286" s="196"/>
      <c r="M286" s="196"/>
      <c r="N286" s="310"/>
      <c r="O286" s="197"/>
      <c r="P286" s="197"/>
      <c r="Q286" s="197"/>
      <c r="R286" s="197"/>
      <c r="S286" s="197"/>
      <c r="T286" s="197"/>
      <c r="U286" s="198"/>
      <c r="V286" s="257"/>
      <c r="W286" s="258"/>
      <c r="X286" s="200"/>
      <c r="Y286" s="43"/>
      <c r="Z286" s="199"/>
      <c r="AA286" s="199"/>
      <c r="AB286" s="199"/>
      <c r="AC286" s="199"/>
      <c r="AD286" s="199"/>
      <c r="AE286" s="43"/>
      <c r="AF286" s="199"/>
      <c r="AG286" s="196"/>
      <c r="AH286" s="201"/>
      <c r="AI286" s="201"/>
      <c r="AJ286" s="201"/>
      <c r="AK286" s="43"/>
      <c r="AL286" s="196"/>
      <c r="AM286" s="43"/>
      <c r="AN286" s="43"/>
      <c r="AO286" s="42"/>
      <c r="AP286" s="198"/>
      <c r="AQ286" s="198"/>
      <c r="AR286" s="42"/>
    </row>
    <row r="287" spans="1:44" ht="15.75" customHeight="1" x14ac:dyDescent="0.2">
      <c r="A287" s="43"/>
      <c r="B287" s="43"/>
      <c r="C287" s="43"/>
      <c r="D287" s="43"/>
      <c r="E287" s="43"/>
      <c r="F287" s="43"/>
      <c r="G287" s="194"/>
      <c r="H287" s="194"/>
      <c r="I287" s="195"/>
      <c r="J287" s="309"/>
      <c r="K287" s="196"/>
      <c r="L287" s="196"/>
      <c r="M287" s="196"/>
      <c r="N287" s="310"/>
      <c r="O287" s="197"/>
      <c r="P287" s="197"/>
      <c r="Q287" s="197"/>
      <c r="R287" s="197"/>
      <c r="S287" s="197"/>
      <c r="T287" s="197"/>
      <c r="U287" s="198"/>
      <c r="V287" s="257"/>
      <c r="W287" s="258"/>
      <c r="X287" s="200"/>
      <c r="Y287" s="43"/>
      <c r="Z287" s="199"/>
      <c r="AA287" s="199"/>
      <c r="AB287" s="199"/>
      <c r="AC287" s="199"/>
      <c r="AD287" s="199"/>
      <c r="AE287" s="43"/>
      <c r="AF287" s="199"/>
      <c r="AG287" s="196"/>
      <c r="AH287" s="201"/>
      <c r="AI287" s="201"/>
      <c r="AJ287" s="201"/>
      <c r="AK287" s="43"/>
      <c r="AL287" s="196"/>
      <c r="AM287" s="43"/>
      <c r="AN287" s="43"/>
      <c r="AO287" s="42"/>
      <c r="AP287" s="198"/>
      <c r="AQ287" s="198"/>
      <c r="AR287" s="42"/>
    </row>
    <row r="288" spans="1:44" ht="15.75" customHeight="1" x14ac:dyDescent="0.2">
      <c r="A288" s="43"/>
      <c r="B288" s="43"/>
      <c r="C288" s="43"/>
      <c r="D288" s="43"/>
      <c r="E288" s="43"/>
      <c r="F288" s="43"/>
      <c r="G288" s="194"/>
      <c r="H288" s="194"/>
      <c r="I288" s="195"/>
      <c r="J288" s="309"/>
      <c r="K288" s="196"/>
      <c r="L288" s="196"/>
      <c r="M288" s="196"/>
      <c r="N288" s="310"/>
      <c r="O288" s="197"/>
      <c r="P288" s="197"/>
      <c r="Q288" s="197"/>
      <c r="R288" s="197"/>
      <c r="S288" s="197"/>
      <c r="T288" s="197"/>
      <c r="U288" s="198"/>
      <c r="V288" s="257"/>
      <c r="W288" s="258"/>
      <c r="X288" s="200"/>
      <c r="Y288" s="43"/>
      <c r="Z288" s="199"/>
      <c r="AA288" s="199"/>
      <c r="AB288" s="199"/>
      <c r="AC288" s="199"/>
      <c r="AD288" s="199"/>
      <c r="AE288" s="43"/>
      <c r="AF288" s="199"/>
      <c r="AG288" s="196"/>
      <c r="AH288" s="201"/>
      <c r="AI288" s="201"/>
      <c r="AJ288" s="201"/>
      <c r="AK288" s="43"/>
      <c r="AL288" s="196"/>
      <c r="AM288" s="43"/>
      <c r="AN288" s="43"/>
      <c r="AO288" s="42"/>
      <c r="AP288" s="198"/>
      <c r="AQ288" s="198"/>
      <c r="AR288" s="42"/>
    </row>
    <row r="289" spans="1:44" ht="15.75" customHeight="1" x14ac:dyDescent="0.2">
      <c r="A289" s="43"/>
      <c r="B289" s="43"/>
      <c r="C289" s="43"/>
      <c r="D289" s="43"/>
      <c r="E289" s="43"/>
      <c r="F289" s="43"/>
      <c r="G289" s="194"/>
      <c r="H289" s="194"/>
      <c r="I289" s="195"/>
      <c r="J289" s="309"/>
      <c r="K289" s="196"/>
      <c r="L289" s="196"/>
      <c r="M289" s="196"/>
      <c r="N289" s="310"/>
      <c r="O289" s="197"/>
      <c r="P289" s="197"/>
      <c r="Q289" s="197"/>
      <c r="R289" s="197"/>
      <c r="S289" s="197"/>
      <c r="T289" s="197"/>
      <c r="U289" s="198"/>
      <c r="V289" s="257"/>
      <c r="W289" s="258"/>
      <c r="X289" s="200"/>
      <c r="Y289" s="43"/>
      <c r="Z289" s="199"/>
      <c r="AA289" s="199"/>
      <c r="AB289" s="199"/>
      <c r="AC289" s="199"/>
      <c r="AD289" s="199"/>
      <c r="AE289" s="43"/>
      <c r="AF289" s="199"/>
      <c r="AG289" s="196"/>
      <c r="AH289" s="201"/>
      <c r="AI289" s="201"/>
      <c r="AJ289" s="201"/>
      <c r="AK289" s="43"/>
      <c r="AL289" s="196"/>
      <c r="AM289" s="43"/>
      <c r="AN289" s="43"/>
      <c r="AO289" s="42"/>
      <c r="AP289" s="198"/>
      <c r="AQ289" s="198"/>
      <c r="AR289" s="42"/>
    </row>
    <row r="290" spans="1:44" ht="15.75" customHeight="1" x14ac:dyDescent="0.2">
      <c r="A290" s="43"/>
      <c r="B290" s="43"/>
      <c r="C290" s="43"/>
      <c r="D290" s="43"/>
      <c r="E290" s="43"/>
      <c r="F290" s="43"/>
      <c r="G290" s="194"/>
      <c r="H290" s="194"/>
      <c r="I290" s="195"/>
      <c r="J290" s="309"/>
      <c r="K290" s="196"/>
      <c r="L290" s="196"/>
      <c r="M290" s="196"/>
      <c r="N290" s="310"/>
      <c r="O290" s="197"/>
      <c r="P290" s="197"/>
      <c r="Q290" s="197"/>
      <c r="R290" s="197"/>
      <c r="S290" s="197"/>
      <c r="T290" s="197"/>
      <c r="U290" s="198"/>
      <c r="V290" s="257"/>
      <c r="W290" s="258"/>
      <c r="X290" s="200"/>
      <c r="Y290" s="43"/>
      <c r="Z290" s="199"/>
      <c r="AA290" s="199"/>
      <c r="AB290" s="199"/>
      <c r="AC290" s="199"/>
      <c r="AD290" s="199"/>
      <c r="AE290" s="43"/>
      <c r="AF290" s="199"/>
      <c r="AG290" s="196"/>
      <c r="AH290" s="201"/>
      <c r="AI290" s="201"/>
      <c r="AJ290" s="201"/>
      <c r="AK290" s="43"/>
      <c r="AL290" s="196"/>
      <c r="AM290" s="43"/>
      <c r="AN290" s="43"/>
      <c r="AO290" s="42"/>
      <c r="AP290" s="198"/>
      <c r="AQ290" s="198"/>
      <c r="AR290" s="42"/>
    </row>
    <row r="291" spans="1:44" ht="15.75" customHeight="1" x14ac:dyDescent="0.2">
      <c r="A291" s="43"/>
      <c r="B291" s="43"/>
      <c r="C291" s="43"/>
      <c r="D291" s="43"/>
      <c r="E291" s="43"/>
      <c r="F291" s="43"/>
      <c r="G291" s="194"/>
      <c r="H291" s="194"/>
      <c r="I291" s="195"/>
      <c r="J291" s="309"/>
      <c r="K291" s="196"/>
      <c r="L291" s="196"/>
      <c r="M291" s="196"/>
      <c r="N291" s="310"/>
      <c r="O291" s="197"/>
      <c r="P291" s="197"/>
      <c r="Q291" s="197"/>
      <c r="R291" s="197"/>
      <c r="S291" s="197"/>
      <c r="T291" s="197"/>
      <c r="U291" s="198"/>
      <c r="V291" s="257"/>
      <c r="W291" s="258"/>
      <c r="X291" s="200"/>
      <c r="Y291" s="43"/>
      <c r="Z291" s="199"/>
      <c r="AA291" s="199"/>
      <c r="AB291" s="199"/>
      <c r="AC291" s="199"/>
      <c r="AD291" s="199"/>
      <c r="AE291" s="43"/>
      <c r="AF291" s="199"/>
      <c r="AG291" s="196"/>
      <c r="AH291" s="201"/>
      <c r="AI291" s="201"/>
      <c r="AJ291" s="201"/>
      <c r="AK291" s="43"/>
      <c r="AL291" s="196"/>
      <c r="AM291" s="43"/>
      <c r="AN291" s="43"/>
      <c r="AO291" s="42"/>
      <c r="AP291" s="198"/>
      <c r="AQ291" s="198"/>
      <c r="AR291" s="42"/>
    </row>
    <row r="292" spans="1:44" ht="15.75" customHeight="1" x14ac:dyDescent="0.2">
      <c r="A292" s="43"/>
      <c r="B292" s="43"/>
      <c r="C292" s="43"/>
      <c r="D292" s="43"/>
      <c r="E292" s="43"/>
      <c r="F292" s="43"/>
      <c r="G292" s="194"/>
      <c r="H292" s="194"/>
      <c r="I292" s="195"/>
      <c r="J292" s="309"/>
      <c r="K292" s="196"/>
      <c r="L292" s="196"/>
      <c r="M292" s="196"/>
      <c r="N292" s="310"/>
      <c r="O292" s="197"/>
      <c r="P292" s="197"/>
      <c r="Q292" s="197"/>
      <c r="R292" s="197"/>
      <c r="S292" s="197"/>
      <c r="T292" s="197"/>
      <c r="U292" s="198"/>
      <c r="V292" s="257"/>
      <c r="W292" s="258"/>
      <c r="X292" s="200"/>
      <c r="Y292" s="43"/>
      <c r="Z292" s="199"/>
      <c r="AA292" s="199"/>
      <c r="AB292" s="199"/>
      <c r="AC292" s="199"/>
      <c r="AD292" s="199"/>
      <c r="AE292" s="43"/>
      <c r="AF292" s="199"/>
      <c r="AG292" s="196"/>
      <c r="AH292" s="201"/>
      <c r="AI292" s="201"/>
      <c r="AJ292" s="201"/>
      <c r="AK292" s="43"/>
      <c r="AL292" s="196"/>
      <c r="AM292" s="43"/>
      <c r="AN292" s="43"/>
      <c r="AO292" s="42"/>
      <c r="AP292" s="198"/>
      <c r="AQ292" s="198"/>
      <c r="AR292" s="42"/>
    </row>
    <row r="293" spans="1:44" ht="15.75" customHeight="1" x14ac:dyDescent="0.2">
      <c r="A293" s="43"/>
      <c r="B293" s="43"/>
      <c r="C293" s="43"/>
      <c r="D293" s="43"/>
      <c r="E293" s="43"/>
      <c r="F293" s="43"/>
      <c r="G293" s="194"/>
      <c r="H293" s="194"/>
      <c r="I293" s="195"/>
      <c r="J293" s="309"/>
      <c r="K293" s="196"/>
      <c r="L293" s="196"/>
      <c r="M293" s="196"/>
      <c r="N293" s="310"/>
      <c r="O293" s="197"/>
      <c r="P293" s="197"/>
      <c r="Q293" s="197"/>
      <c r="R293" s="197"/>
      <c r="S293" s="197"/>
      <c r="T293" s="197"/>
      <c r="U293" s="198"/>
      <c r="V293" s="257"/>
      <c r="W293" s="258"/>
      <c r="X293" s="200"/>
      <c r="Y293" s="43"/>
      <c r="Z293" s="199"/>
      <c r="AA293" s="199"/>
      <c r="AB293" s="199"/>
      <c r="AC293" s="199"/>
      <c r="AD293" s="199"/>
      <c r="AE293" s="43"/>
      <c r="AF293" s="199"/>
      <c r="AG293" s="196"/>
      <c r="AH293" s="201"/>
      <c r="AI293" s="201"/>
      <c r="AJ293" s="201"/>
      <c r="AK293" s="43"/>
      <c r="AL293" s="196"/>
      <c r="AM293" s="43"/>
      <c r="AN293" s="43"/>
      <c r="AO293" s="42"/>
      <c r="AP293" s="198"/>
      <c r="AQ293" s="198"/>
      <c r="AR293" s="42"/>
    </row>
    <row r="294" spans="1:44" ht="15.75" customHeight="1" x14ac:dyDescent="0.2">
      <c r="A294" s="43"/>
      <c r="B294" s="43"/>
      <c r="C294" s="43"/>
      <c r="D294" s="43"/>
      <c r="E294" s="43"/>
      <c r="F294" s="43"/>
      <c r="G294" s="194"/>
      <c r="H294" s="194"/>
      <c r="I294" s="195"/>
      <c r="J294" s="309"/>
      <c r="K294" s="196"/>
      <c r="L294" s="196"/>
      <c r="M294" s="196"/>
      <c r="N294" s="310"/>
      <c r="O294" s="197"/>
      <c r="P294" s="197"/>
      <c r="Q294" s="197"/>
      <c r="R294" s="197"/>
      <c r="S294" s="197"/>
      <c r="T294" s="197"/>
      <c r="U294" s="198"/>
      <c r="V294" s="257"/>
      <c r="W294" s="258"/>
      <c r="X294" s="200"/>
      <c r="Y294" s="43"/>
      <c r="Z294" s="199"/>
      <c r="AA294" s="199"/>
      <c r="AB294" s="199"/>
      <c r="AC294" s="199"/>
      <c r="AD294" s="199"/>
      <c r="AE294" s="43"/>
      <c r="AF294" s="199"/>
      <c r="AG294" s="196"/>
      <c r="AH294" s="201"/>
      <c r="AI294" s="201"/>
      <c r="AJ294" s="201"/>
      <c r="AK294" s="43"/>
      <c r="AL294" s="196"/>
      <c r="AM294" s="43"/>
      <c r="AN294" s="43"/>
      <c r="AO294" s="42"/>
      <c r="AP294" s="198"/>
      <c r="AQ294" s="198"/>
      <c r="AR294" s="42"/>
    </row>
    <row r="295" spans="1:44" ht="15.75" customHeight="1" x14ac:dyDescent="0.2">
      <c r="A295" s="43"/>
      <c r="B295" s="43"/>
      <c r="C295" s="43"/>
      <c r="D295" s="43"/>
      <c r="E295" s="43"/>
      <c r="F295" s="43"/>
      <c r="G295" s="194"/>
      <c r="H295" s="194"/>
      <c r="I295" s="195"/>
      <c r="J295" s="309"/>
      <c r="K295" s="196"/>
      <c r="L295" s="196"/>
      <c r="M295" s="196"/>
      <c r="N295" s="310"/>
      <c r="O295" s="197"/>
      <c r="P295" s="197"/>
      <c r="Q295" s="197"/>
      <c r="R295" s="197"/>
      <c r="S295" s="197"/>
      <c r="T295" s="197"/>
      <c r="U295" s="198"/>
      <c r="V295" s="257"/>
      <c r="W295" s="258"/>
      <c r="X295" s="200"/>
      <c r="Y295" s="43"/>
      <c r="Z295" s="199"/>
      <c r="AA295" s="199"/>
      <c r="AB295" s="199"/>
      <c r="AC295" s="199"/>
      <c r="AD295" s="199"/>
      <c r="AE295" s="43"/>
      <c r="AF295" s="199"/>
      <c r="AG295" s="196"/>
      <c r="AH295" s="201"/>
      <c r="AI295" s="201"/>
      <c r="AJ295" s="201"/>
      <c r="AK295" s="43"/>
      <c r="AL295" s="196"/>
      <c r="AM295" s="43"/>
      <c r="AN295" s="43"/>
      <c r="AO295" s="42"/>
      <c r="AP295" s="198"/>
      <c r="AQ295" s="198"/>
      <c r="AR295" s="42"/>
    </row>
    <row r="296" spans="1:44" ht="15.75" customHeight="1" x14ac:dyDescent="0.2">
      <c r="A296" s="43"/>
      <c r="B296" s="43"/>
      <c r="C296" s="43"/>
      <c r="D296" s="43"/>
      <c r="E296" s="43"/>
      <c r="F296" s="43"/>
      <c r="G296" s="194"/>
      <c r="H296" s="194"/>
      <c r="I296" s="195"/>
      <c r="J296" s="309"/>
      <c r="K296" s="196"/>
      <c r="L296" s="196"/>
      <c r="M296" s="196"/>
      <c r="N296" s="310"/>
      <c r="O296" s="197"/>
      <c r="P296" s="197"/>
      <c r="Q296" s="197"/>
      <c r="R296" s="197"/>
      <c r="S296" s="197"/>
      <c r="T296" s="197"/>
      <c r="U296" s="198"/>
      <c r="V296" s="257"/>
      <c r="W296" s="258"/>
      <c r="X296" s="200"/>
      <c r="Y296" s="43"/>
      <c r="Z296" s="199"/>
      <c r="AA296" s="199"/>
      <c r="AB296" s="199"/>
      <c r="AC296" s="199"/>
      <c r="AD296" s="199"/>
      <c r="AE296" s="43"/>
      <c r="AF296" s="199"/>
      <c r="AG296" s="196"/>
      <c r="AH296" s="201"/>
      <c r="AI296" s="201"/>
      <c r="AJ296" s="201"/>
      <c r="AK296" s="43"/>
      <c r="AL296" s="196"/>
      <c r="AM296" s="43"/>
      <c r="AN296" s="43"/>
      <c r="AO296" s="42"/>
      <c r="AP296" s="198"/>
      <c r="AQ296" s="198"/>
      <c r="AR296" s="42"/>
    </row>
    <row r="297" spans="1:44" ht="15.75" customHeight="1" x14ac:dyDescent="0.2">
      <c r="A297" s="43"/>
      <c r="B297" s="43"/>
      <c r="C297" s="43"/>
      <c r="D297" s="43"/>
      <c r="E297" s="43"/>
      <c r="F297" s="43"/>
      <c r="G297" s="194"/>
      <c r="H297" s="194"/>
      <c r="I297" s="195"/>
      <c r="J297" s="309"/>
      <c r="K297" s="196"/>
      <c r="L297" s="196"/>
      <c r="M297" s="196"/>
      <c r="N297" s="310"/>
      <c r="O297" s="197"/>
      <c r="P297" s="197"/>
      <c r="Q297" s="197"/>
      <c r="R297" s="197"/>
      <c r="S297" s="197"/>
      <c r="T297" s="197"/>
      <c r="U297" s="198"/>
      <c r="V297" s="257"/>
      <c r="W297" s="258"/>
      <c r="X297" s="200"/>
      <c r="Y297" s="43"/>
      <c r="Z297" s="199"/>
      <c r="AA297" s="199"/>
      <c r="AB297" s="199"/>
      <c r="AC297" s="199"/>
      <c r="AD297" s="199"/>
      <c r="AE297" s="43"/>
      <c r="AF297" s="199"/>
      <c r="AG297" s="196"/>
      <c r="AH297" s="201"/>
      <c r="AI297" s="201"/>
      <c r="AJ297" s="201"/>
      <c r="AK297" s="43"/>
      <c r="AL297" s="196"/>
      <c r="AM297" s="43"/>
      <c r="AN297" s="43"/>
      <c r="AO297" s="42"/>
      <c r="AP297" s="198"/>
      <c r="AQ297" s="198"/>
      <c r="AR297" s="42"/>
    </row>
    <row r="298" spans="1:44" ht="15.75" customHeight="1" x14ac:dyDescent="0.2">
      <c r="A298" s="43"/>
      <c r="B298" s="43"/>
      <c r="C298" s="43"/>
      <c r="D298" s="43"/>
      <c r="E298" s="43"/>
      <c r="F298" s="43"/>
      <c r="G298" s="194"/>
      <c r="H298" s="194"/>
      <c r="I298" s="195"/>
      <c r="J298" s="309"/>
      <c r="K298" s="196"/>
      <c r="L298" s="196"/>
      <c r="M298" s="196"/>
      <c r="N298" s="310"/>
      <c r="O298" s="197"/>
      <c r="P298" s="197"/>
      <c r="Q298" s="197"/>
      <c r="R298" s="197"/>
      <c r="S298" s="197"/>
      <c r="T298" s="197"/>
      <c r="U298" s="198"/>
      <c r="V298" s="257"/>
      <c r="W298" s="258"/>
      <c r="X298" s="200"/>
      <c r="Y298" s="43"/>
      <c r="Z298" s="199"/>
      <c r="AA298" s="199"/>
      <c r="AB298" s="199"/>
      <c r="AC298" s="199"/>
      <c r="AD298" s="199"/>
      <c r="AE298" s="43"/>
      <c r="AF298" s="199"/>
      <c r="AG298" s="196"/>
      <c r="AH298" s="201"/>
      <c r="AI298" s="201"/>
      <c r="AJ298" s="201"/>
      <c r="AK298" s="43"/>
      <c r="AL298" s="196"/>
      <c r="AM298" s="43"/>
      <c r="AN298" s="43"/>
      <c r="AO298" s="42"/>
      <c r="AP298" s="198"/>
      <c r="AQ298" s="198"/>
      <c r="AR298" s="42"/>
    </row>
    <row r="299" spans="1:44" ht="15.75" customHeight="1" x14ac:dyDescent="0.2">
      <c r="A299" s="43"/>
      <c r="B299" s="43"/>
      <c r="C299" s="43"/>
      <c r="D299" s="43"/>
      <c r="E299" s="43"/>
      <c r="F299" s="43"/>
      <c r="G299" s="194"/>
      <c r="H299" s="194"/>
      <c r="I299" s="195"/>
      <c r="J299" s="309"/>
      <c r="K299" s="196"/>
      <c r="L299" s="196"/>
      <c r="M299" s="196"/>
      <c r="N299" s="310"/>
      <c r="O299" s="197"/>
      <c r="P299" s="197"/>
      <c r="Q299" s="197"/>
      <c r="R299" s="197"/>
      <c r="S299" s="197"/>
      <c r="T299" s="197"/>
      <c r="U299" s="198"/>
      <c r="V299" s="257"/>
      <c r="W299" s="258"/>
      <c r="X299" s="200"/>
      <c r="Y299" s="43"/>
      <c r="Z299" s="199"/>
      <c r="AA299" s="199"/>
      <c r="AB299" s="199"/>
      <c r="AC299" s="199"/>
      <c r="AD299" s="199"/>
      <c r="AE299" s="43"/>
      <c r="AF299" s="199"/>
      <c r="AG299" s="196"/>
      <c r="AH299" s="201"/>
      <c r="AI299" s="201"/>
      <c r="AJ299" s="201"/>
      <c r="AK299" s="43"/>
      <c r="AL299" s="196"/>
      <c r="AM299" s="43"/>
      <c r="AN299" s="43"/>
      <c r="AO299" s="42"/>
      <c r="AP299" s="198"/>
      <c r="AQ299" s="198"/>
      <c r="AR299" s="42"/>
    </row>
    <row r="300" spans="1:44" ht="15.75" customHeight="1" x14ac:dyDescent="0.2">
      <c r="A300" s="43"/>
      <c r="B300" s="43"/>
      <c r="C300" s="43"/>
      <c r="D300" s="43"/>
      <c r="E300" s="43"/>
      <c r="F300" s="43"/>
      <c r="G300" s="194"/>
      <c r="H300" s="194"/>
      <c r="I300" s="195"/>
      <c r="J300" s="309"/>
      <c r="K300" s="196"/>
      <c r="L300" s="196"/>
      <c r="M300" s="196"/>
      <c r="N300" s="310"/>
      <c r="O300" s="197"/>
      <c r="P300" s="197"/>
      <c r="Q300" s="197"/>
      <c r="R300" s="197"/>
      <c r="S300" s="197"/>
      <c r="T300" s="197"/>
      <c r="U300" s="198"/>
      <c r="V300" s="257"/>
      <c r="W300" s="258"/>
      <c r="X300" s="200"/>
      <c r="Y300" s="43"/>
      <c r="Z300" s="199"/>
      <c r="AA300" s="199"/>
      <c r="AB300" s="199"/>
      <c r="AC300" s="199"/>
      <c r="AD300" s="199"/>
      <c r="AE300" s="43"/>
      <c r="AF300" s="199"/>
      <c r="AG300" s="196"/>
      <c r="AH300" s="201"/>
      <c r="AI300" s="201"/>
      <c r="AJ300" s="201"/>
      <c r="AK300" s="43"/>
      <c r="AL300" s="196"/>
      <c r="AM300" s="43"/>
      <c r="AN300" s="43"/>
      <c r="AO300" s="42"/>
      <c r="AP300" s="198"/>
      <c r="AQ300" s="198"/>
      <c r="AR300" s="42"/>
    </row>
    <row r="301" spans="1:44" ht="15.75" customHeight="1" x14ac:dyDescent="0.2">
      <c r="A301" s="43"/>
      <c r="B301" s="43"/>
      <c r="C301" s="43"/>
      <c r="D301" s="43"/>
      <c r="E301" s="43"/>
      <c r="F301" s="43"/>
      <c r="G301" s="194"/>
      <c r="H301" s="194"/>
      <c r="I301" s="195"/>
      <c r="J301" s="309"/>
      <c r="K301" s="196"/>
      <c r="L301" s="196"/>
      <c r="M301" s="196"/>
      <c r="N301" s="310"/>
      <c r="O301" s="197"/>
      <c r="P301" s="197"/>
      <c r="Q301" s="197"/>
      <c r="R301" s="197"/>
      <c r="S301" s="197"/>
      <c r="T301" s="197"/>
      <c r="U301" s="198"/>
      <c r="V301" s="257"/>
      <c r="W301" s="258"/>
      <c r="X301" s="200"/>
      <c r="Y301" s="43"/>
      <c r="Z301" s="199"/>
      <c r="AA301" s="199"/>
      <c r="AB301" s="199"/>
      <c r="AC301" s="199"/>
      <c r="AD301" s="199"/>
      <c r="AE301" s="43"/>
      <c r="AF301" s="199"/>
      <c r="AG301" s="196"/>
      <c r="AH301" s="201"/>
      <c r="AI301" s="201"/>
      <c r="AJ301" s="201"/>
      <c r="AK301" s="43"/>
      <c r="AL301" s="196"/>
      <c r="AM301" s="43"/>
      <c r="AN301" s="43"/>
      <c r="AO301" s="42"/>
      <c r="AP301" s="198"/>
      <c r="AQ301" s="198"/>
      <c r="AR301" s="42"/>
    </row>
    <row r="302" spans="1:44" ht="15.75" customHeight="1" x14ac:dyDescent="0.2">
      <c r="A302" s="43"/>
      <c r="B302" s="43"/>
      <c r="C302" s="43"/>
      <c r="D302" s="43"/>
      <c r="E302" s="43"/>
      <c r="F302" s="43"/>
      <c r="G302" s="194"/>
      <c r="H302" s="194"/>
      <c r="I302" s="195"/>
      <c r="J302" s="309"/>
      <c r="K302" s="196"/>
      <c r="L302" s="196"/>
      <c r="M302" s="196"/>
      <c r="N302" s="310"/>
      <c r="O302" s="197"/>
      <c r="P302" s="197"/>
      <c r="Q302" s="197"/>
      <c r="R302" s="197"/>
      <c r="S302" s="197"/>
      <c r="T302" s="197"/>
      <c r="U302" s="198"/>
      <c r="V302" s="257"/>
      <c r="W302" s="258"/>
      <c r="X302" s="200"/>
      <c r="Y302" s="43"/>
      <c r="Z302" s="199"/>
      <c r="AA302" s="199"/>
      <c r="AB302" s="199"/>
      <c r="AC302" s="199"/>
      <c r="AD302" s="199"/>
      <c r="AE302" s="43"/>
      <c r="AF302" s="199"/>
      <c r="AG302" s="196"/>
      <c r="AH302" s="201"/>
      <c r="AI302" s="201"/>
      <c r="AJ302" s="201"/>
      <c r="AK302" s="43"/>
      <c r="AL302" s="196"/>
      <c r="AM302" s="43"/>
      <c r="AN302" s="43"/>
      <c r="AO302" s="42"/>
      <c r="AP302" s="198"/>
      <c r="AQ302" s="198"/>
      <c r="AR302" s="42"/>
    </row>
    <row r="303" spans="1:44" ht="15.75" customHeight="1" x14ac:dyDescent="0.2">
      <c r="A303" s="43"/>
      <c r="B303" s="43"/>
      <c r="C303" s="43"/>
      <c r="D303" s="43"/>
      <c r="E303" s="43"/>
      <c r="F303" s="43"/>
      <c r="G303" s="194"/>
      <c r="H303" s="194"/>
      <c r="I303" s="195"/>
      <c r="J303" s="309"/>
      <c r="K303" s="196"/>
      <c r="L303" s="196"/>
      <c r="M303" s="196"/>
      <c r="N303" s="310"/>
      <c r="O303" s="197"/>
      <c r="P303" s="197"/>
      <c r="Q303" s="197"/>
      <c r="R303" s="197"/>
      <c r="S303" s="197"/>
      <c r="T303" s="197"/>
      <c r="U303" s="198"/>
      <c r="V303" s="257"/>
      <c r="W303" s="258"/>
      <c r="X303" s="200"/>
      <c r="Y303" s="43"/>
      <c r="Z303" s="199"/>
      <c r="AA303" s="199"/>
      <c r="AB303" s="199"/>
      <c r="AC303" s="199"/>
      <c r="AD303" s="199"/>
      <c r="AE303" s="43"/>
      <c r="AF303" s="199"/>
      <c r="AG303" s="196"/>
      <c r="AH303" s="201"/>
      <c r="AI303" s="201"/>
      <c r="AJ303" s="201"/>
      <c r="AK303" s="43"/>
      <c r="AL303" s="196"/>
      <c r="AM303" s="43"/>
      <c r="AN303" s="43"/>
      <c r="AO303" s="42"/>
      <c r="AP303" s="198"/>
      <c r="AQ303" s="198"/>
      <c r="AR303" s="42"/>
    </row>
    <row r="304" spans="1:44" ht="15.75" customHeight="1" x14ac:dyDescent="0.2">
      <c r="A304" s="43"/>
      <c r="B304" s="43"/>
      <c r="C304" s="43"/>
      <c r="D304" s="43"/>
      <c r="E304" s="43"/>
      <c r="F304" s="43"/>
      <c r="G304" s="194"/>
      <c r="H304" s="194"/>
      <c r="I304" s="195"/>
      <c r="J304" s="309"/>
      <c r="K304" s="196"/>
      <c r="L304" s="196"/>
      <c r="M304" s="196"/>
      <c r="N304" s="310"/>
      <c r="O304" s="197"/>
      <c r="P304" s="197"/>
      <c r="Q304" s="197"/>
      <c r="R304" s="197"/>
      <c r="S304" s="197"/>
      <c r="T304" s="197"/>
      <c r="U304" s="198"/>
      <c r="V304" s="257"/>
      <c r="W304" s="258"/>
      <c r="X304" s="200"/>
      <c r="Y304" s="43"/>
      <c r="Z304" s="199"/>
      <c r="AA304" s="199"/>
      <c r="AB304" s="199"/>
      <c r="AC304" s="199"/>
      <c r="AD304" s="199"/>
      <c r="AE304" s="43"/>
      <c r="AF304" s="199"/>
      <c r="AG304" s="196"/>
      <c r="AH304" s="201"/>
      <c r="AI304" s="201"/>
      <c r="AJ304" s="201"/>
      <c r="AK304" s="43"/>
      <c r="AL304" s="196"/>
      <c r="AM304" s="43"/>
      <c r="AN304" s="43"/>
      <c r="AO304" s="42"/>
      <c r="AP304" s="198"/>
      <c r="AQ304" s="198"/>
      <c r="AR304" s="42"/>
    </row>
    <row r="305" spans="1:44" ht="15.75" customHeight="1" x14ac:dyDescent="0.2">
      <c r="A305" s="43"/>
      <c r="B305" s="43"/>
      <c r="C305" s="43"/>
      <c r="D305" s="43"/>
      <c r="E305" s="43"/>
      <c r="F305" s="43"/>
      <c r="G305" s="194"/>
      <c r="H305" s="194"/>
      <c r="I305" s="195"/>
      <c r="J305" s="309"/>
      <c r="K305" s="196"/>
      <c r="L305" s="196"/>
      <c r="M305" s="196"/>
      <c r="N305" s="310"/>
      <c r="O305" s="197"/>
      <c r="P305" s="197"/>
      <c r="Q305" s="197"/>
      <c r="R305" s="197"/>
      <c r="S305" s="197"/>
      <c r="T305" s="197"/>
      <c r="U305" s="198"/>
      <c r="V305" s="257"/>
      <c r="W305" s="258"/>
      <c r="X305" s="200"/>
      <c r="Y305" s="43"/>
      <c r="Z305" s="199"/>
      <c r="AA305" s="199"/>
      <c r="AB305" s="199"/>
      <c r="AC305" s="199"/>
      <c r="AD305" s="199"/>
      <c r="AE305" s="43"/>
      <c r="AF305" s="199"/>
      <c r="AG305" s="196"/>
      <c r="AH305" s="201"/>
      <c r="AI305" s="201"/>
      <c r="AJ305" s="201"/>
      <c r="AK305" s="43"/>
      <c r="AL305" s="196"/>
      <c r="AM305" s="43"/>
      <c r="AN305" s="43"/>
      <c r="AO305" s="42"/>
      <c r="AP305" s="198"/>
      <c r="AQ305" s="198"/>
      <c r="AR305" s="42"/>
    </row>
    <row r="306" spans="1:44" ht="15.75" customHeight="1" x14ac:dyDescent="0.2">
      <c r="A306" s="43"/>
      <c r="B306" s="43"/>
      <c r="C306" s="43"/>
      <c r="D306" s="43"/>
      <c r="E306" s="43"/>
      <c r="F306" s="43"/>
      <c r="G306" s="194"/>
      <c r="H306" s="194"/>
      <c r="I306" s="195"/>
      <c r="J306" s="309"/>
      <c r="K306" s="196"/>
      <c r="L306" s="196"/>
      <c r="M306" s="196"/>
      <c r="N306" s="310"/>
      <c r="O306" s="197"/>
      <c r="P306" s="197"/>
      <c r="Q306" s="197"/>
      <c r="R306" s="197"/>
      <c r="S306" s="197"/>
      <c r="T306" s="197"/>
      <c r="U306" s="198"/>
      <c r="V306" s="257"/>
      <c r="W306" s="258"/>
      <c r="X306" s="200"/>
      <c r="Y306" s="43"/>
      <c r="Z306" s="199"/>
      <c r="AA306" s="199"/>
      <c r="AB306" s="199"/>
      <c r="AC306" s="199"/>
      <c r="AD306" s="199"/>
      <c r="AE306" s="43"/>
      <c r="AF306" s="199"/>
      <c r="AG306" s="196"/>
      <c r="AH306" s="201"/>
      <c r="AI306" s="201"/>
      <c r="AJ306" s="201"/>
      <c r="AK306" s="43"/>
      <c r="AL306" s="196"/>
      <c r="AM306" s="43"/>
      <c r="AN306" s="43"/>
      <c r="AO306" s="42"/>
      <c r="AP306" s="198"/>
      <c r="AQ306" s="198"/>
      <c r="AR306" s="42"/>
    </row>
    <row r="307" spans="1:44" ht="15.75" customHeight="1" x14ac:dyDescent="0.2">
      <c r="A307" s="43"/>
      <c r="B307" s="43"/>
      <c r="C307" s="43"/>
      <c r="D307" s="43"/>
      <c r="E307" s="43"/>
      <c r="F307" s="43"/>
      <c r="G307" s="194"/>
      <c r="H307" s="194"/>
      <c r="I307" s="195"/>
      <c r="J307" s="309"/>
      <c r="K307" s="196"/>
      <c r="L307" s="196"/>
      <c r="M307" s="196"/>
      <c r="N307" s="310"/>
      <c r="O307" s="197"/>
      <c r="P307" s="197"/>
      <c r="Q307" s="197"/>
      <c r="R307" s="197"/>
      <c r="S307" s="197"/>
      <c r="T307" s="197"/>
      <c r="U307" s="198"/>
      <c r="V307" s="257"/>
      <c r="W307" s="258"/>
      <c r="X307" s="200"/>
      <c r="Y307" s="43"/>
      <c r="Z307" s="199"/>
      <c r="AA307" s="199"/>
      <c r="AB307" s="199"/>
      <c r="AC307" s="199"/>
      <c r="AD307" s="199"/>
      <c r="AE307" s="43"/>
      <c r="AF307" s="199"/>
      <c r="AG307" s="196"/>
      <c r="AH307" s="201"/>
      <c r="AI307" s="201"/>
      <c r="AJ307" s="201"/>
      <c r="AK307" s="43"/>
      <c r="AL307" s="196"/>
      <c r="AM307" s="43"/>
      <c r="AN307" s="43"/>
      <c r="AO307" s="42"/>
      <c r="AP307" s="198"/>
      <c r="AQ307" s="198"/>
      <c r="AR307" s="42"/>
    </row>
    <row r="308" spans="1:44" ht="15.75" customHeight="1" x14ac:dyDescent="0.2">
      <c r="A308" s="43"/>
      <c r="B308" s="43"/>
      <c r="C308" s="43"/>
      <c r="D308" s="43"/>
      <c r="E308" s="43"/>
      <c r="F308" s="43"/>
      <c r="G308" s="194"/>
      <c r="H308" s="194"/>
      <c r="I308" s="195"/>
      <c r="J308" s="309"/>
      <c r="K308" s="196"/>
      <c r="L308" s="196"/>
      <c r="M308" s="196"/>
      <c r="N308" s="310"/>
      <c r="O308" s="197"/>
      <c r="P308" s="197"/>
      <c r="Q308" s="197"/>
      <c r="R308" s="197"/>
      <c r="S308" s="197"/>
      <c r="T308" s="197"/>
      <c r="U308" s="198"/>
      <c r="V308" s="257"/>
      <c r="W308" s="258"/>
      <c r="X308" s="200"/>
      <c r="Y308" s="43"/>
      <c r="Z308" s="199"/>
      <c r="AA308" s="199"/>
      <c r="AB308" s="199"/>
      <c r="AC308" s="199"/>
      <c r="AD308" s="199"/>
      <c r="AE308" s="43"/>
      <c r="AF308" s="199"/>
      <c r="AG308" s="196"/>
      <c r="AH308" s="201"/>
      <c r="AI308" s="201"/>
      <c r="AJ308" s="201"/>
      <c r="AK308" s="43"/>
      <c r="AL308" s="196"/>
      <c r="AM308" s="43"/>
      <c r="AN308" s="43"/>
      <c r="AO308" s="42"/>
      <c r="AP308" s="198"/>
      <c r="AQ308" s="198"/>
      <c r="AR308" s="42"/>
    </row>
    <row r="309" spans="1:44" ht="15.75" customHeight="1" x14ac:dyDescent="0.2">
      <c r="A309" s="43"/>
      <c r="B309" s="43"/>
      <c r="C309" s="43"/>
      <c r="D309" s="43"/>
      <c r="E309" s="43"/>
      <c r="F309" s="43"/>
      <c r="G309" s="194"/>
      <c r="H309" s="194"/>
      <c r="I309" s="195"/>
      <c r="J309" s="309"/>
      <c r="K309" s="196"/>
      <c r="L309" s="196"/>
      <c r="M309" s="196"/>
      <c r="N309" s="310"/>
      <c r="O309" s="197"/>
      <c r="P309" s="197"/>
      <c r="Q309" s="197"/>
      <c r="R309" s="197"/>
      <c r="S309" s="197"/>
      <c r="T309" s="197"/>
      <c r="U309" s="198"/>
      <c r="V309" s="257"/>
      <c r="W309" s="258"/>
      <c r="X309" s="200"/>
      <c r="Y309" s="43"/>
      <c r="Z309" s="199"/>
      <c r="AA309" s="199"/>
      <c r="AB309" s="199"/>
      <c r="AC309" s="199"/>
      <c r="AD309" s="199"/>
      <c r="AE309" s="43"/>
      <c r="AF309" s="199"/>
      <c r="AG309" s="196"/>
      <c r="AH309" s="201"/>
      <c r="AI309" s="201"/>
      <c r="AJ309" s="201"/>
      <c r="AK309" s="43"/>
      <c r="AL309" s="196"/>
      <c r="AM309" s="43"/>
      <c r="AN309" s="43"/>
      <c r="AO309" s="42"/>
      <c r="AP309" s="198"/>
      <c r="AQ309" s="198"/>
      <c r="AR309" s="42"/>
    </row>
    <row r="310" spans="1:44" ht="15.75" customHeight="1" x14ac:dyDescent="0.2">
      <c r="A310" s="43"/>
      <c r="B310" s="43"/>
      <c r="C310" s="43"/>
      <c r="D310" s="43"/>
      <c r="E310" s="43"/>
      <c r="F310" s="43"/>
      <c r="G310" s="194"/>
      <c r="H310" s="194"/>
      <c r="I310" s="195"/>
      <c r="J310" s="309"/>
      <c r="K310" s="196"/>
      <c r="L310" s="196"/>
      <c r="M310" s="196"/>
      <c r="N310" s="310"/>
      <c r="O310" s="197"/>
      <c r="P310" s="197"/>
      <c r="Q310" s="197"/>
      <c r="R310" s="197"/>
      <c r="S310" s="197"/>
      <c r="T310" s="197"/>
      <c r="U310" s="198"/>
      <c r="V310" s="257"/>
      <c r="W310" s="258"/>
      <c r="X310" s="200"/>
      <c r="Y310" s="43"/>
      <c r="Z310" s="199"/>
      <c r="AA310" s="199"/>
      <c r="AB310" s="199"/>
      <c r="AC310" s="199"/>
      <c r="AD310" s="199"/>
      <c r="AE310" s="43"/>
      <c r="AF310" s="199"/>
      <c r="AG310" s="196"/>
      <c r="AH310" s="201"/>
      <c r="AI310" s="201"/>
      <c r="AJ310" s="201"/>
      <c r="AK310" s="43"/>
      <c r="AL310" s="196"/>
      <c r="AM310" s="43"/>
      <c r="AN310" s="43"/>
      <c r="AO310" s="42"/>
      <c r="AP310" s="198"/>
      <c r="AQ310" s="198"/>
      <c r="AR310" s="42"/>
    </row>
    <row r="311" spans="1:44" ht="15.75" customHeight="1" x14ac:dyDescent="0.2">
      <c r="A311" s="43"/>
      <c r="B311" s="43"/>
      <c r="C311" s="43"/>
      <c r="D311" s="43"/>
      <c r="E311" s="43"/>
      <c r="F311" s="43"/>
      <c r="G311" s="194"/>
      <c r="H311" s="194"/>
      <c r="I311" s="195"/>
      <c r="J311" s="309"/>
      <c r="K311" s="196"/>
      <c r="L311" s="196"/>
      <c r="M311" s="196"/>
      <c r="N311" s="310"/>
      <c r="O311" s="197"/>
      <c r="P311" s="197"/>
      <c r="Q311" s="197"/>
      <c r="R311" s="197"/>
      <c r="S311" s="197"/>
      <c r="T311" s="197"/>
      <c r="U311" s="198"/>
      <c r="V311" s="257"/>
      <c r="W311" s="258"/>
      <c r="X311" s="200"/>
      <c r="Y311" s="43"/>
      <c r="Z311" s="199"/>
      <c r="AA311" s="199"/>
      <c r="AB311" s="199"/>
      <c r="AC311" s="199"/>
      <c r="AD311" s="199"/>
      <c r="AE311" s="43"/>
      <c r="AF311" s="199"/>
      <c r="AG311" s="196"/>
      <c r="AH311" s="201"/>
      <c r="AI311" s="201"/>
      <c r="AJ311" s="201"/>
      <c r="AK311" s="43"/>
      <c r="AL311" s="196"/>
      <c r="AM311" s="43"/>
      <c r="AN311" s="43"/>
      <c r="AO311" s="42"/>
      <c r="AP311" s="198"/>
      <c r="AQ311" s="198"/>
      <c r="AR311" s="42"/>
    </row>
    <row r="312" spans="1:44" ht="15.75" customHeight="1" x14ac:dyDescent="0.2">
      <c r="A312" s="43"/>
      <c r="B312" s="43"/>
      <c r="C312" s="43"/>
      <c r="D312" s="43"/>
      <c r="E312" s="43"/>
      <c r="F312" s="43"/>
      <c r="G312" s="194"/>
      <c r="H312" s="194"/>
      <c r="I312" s="195"/>
      <c r="J312" s="309"/>
      <c r="K312" s="196"/>
      <c r="L312" s="196"/>
      <c r="M312" s="196"/>
      <c r="N312" s="310"/>
      <c r="O312" s="197"/>
      <c r="P312" s="197"/>
      <c r="Q312" s="197"/>
      <c r="R312" s="197"/>
      <c r="S312" s="197"/>
      <c r="T312" s="197"/>
      <c r="U312" s="198"/>
      <c r="V312" s="257"/>
      <c r="W312" s="258"/>
      <c r="X312" s="200"/>
      <c r="Y312" s="43"/>
      <c r="Z312" s="199"/>
      <c r="AA312" s="199"/>
      <c r="AB312" s="199"/>
      <c r="AC312" s="199"/>
      <c r="AD312" s="199"/>
      <c r="AE312" s="43"/>
      <c r="AF312" s="199"/>
      <c r="AG312" s="196"/>
      <c r="AH312" s="201"/>
      <c r="AI312" s="201"/>
      <c r="AJ312" s="201"/>
      <c r="AK312" s="43"/>
      <c r="AL312" s="196"/>
      <c r="AM312" s="43"/>
      <c r="AN312" s="43"/>
      <c r="AO312" s="42"/>
      <c r="AP312" s="198"/>
      <c r="AQ312" s="198"/>
      <c r="AR312" s="42"/>
    </row>
    <row r="313" spans="1:44" ht="15.75" customHeight="1" x14ac:dyDescent="0.2">
      <c r="A313" s="43"/>
      <c r="B313" s="43"/>
      <c r="C313" s="43"/>
      <c r="D313" s="43"/>
      <c r="E313" s="43"/>
      <c r="F313" s="43"/>
      <c r="G313" s="194"/>
      <c r="H313" s="194"/>
      <c r="I313" s="195"/>
      <c r="J313" s="309"/>
      <c r="K313" s="196"/>
      <c r="L313" s="196"/>
      <c r="M313" s="196"/>
      <c r="N313" s="310"/>
      <c r="O313" s="197"/>
      <c r="P313" s="197"/>
      <c r="Q313" s="197"/>
      <c r="R313" s="197"/>
      <c r="S313" s="197"/>
      <c r="T313" s="197"/>
      <c r="U313" s="198"/>
      <c r="V313" s="257"/>
      <c r="W313" s="258"/>
      <c r="X313" s="200"/>
      <c r="Y313" s="43"/>
      <c r="Z313" s="199"/>
      <c r="AA313" s="199"/>
      <c r="AB313" s="199"/>
      <c r="AC313" s="199"/>
      <c r="AD313" s="199"/>
      <c r="AE313" s="43"/>
      <c r="AF313" s="199"/>
      <c r="AG313" s="196"/>
      <c r="AH313" s="201"/>
      <c r="AI313" s="201"/>
      <c r="AJ313" s="201"/>
      <c r="AK313" s="43"/>
      <c r="AL313" s="196"/>
      <c r="AM313" s="43"/>
      <c r="AN313" s="43"/>
      <c r="AO313" s="42"/>
      <c r="AP313" s="198"/>
      <c r="AQ313" s="198"/>
      <c r="AR313" s="42"/>
    </row>
    <row r="314" spans="1:44" ht="15.75" customHeight="1" x14ac:dyDescent="0.2">
      <c r="A314" s="43"/>
      <c r="B314" s="43"/>
      <c r="C314" s="43"/>
      <c r="D314" s="43"/>
      <c r="E314" s="43"/>
      <c r="F314" s="43"/>
      <c r="G314" s="194"/>
      <c r="H314" s="194"/>
      <c r="I314" s="195"/>
      <c r="J314" s="309"/>
      <c r="K314" s="196"/>
      <c r="L314" s="196"/>
      <c r="M314" s="196"/>
      <c r="N314" s="310"/>
      <c r="O314" s="197"/>
      <c r="P314" s="197"/>
      <c r="Q314" s="197"/>
      <c r="R314" s="197"/>
      <c r="S314" s="197"/>
      <c r="T314" s="197"/>
      <c r="U314" s="198"/>
      <c r="V314" s="257"/>
      <c r="W314" s="258"/>
      <c r="X314" s="200"/>
      <c r="Y314" s="43"/>
      <c r="Z314" s="199"/>
      <c r="AA314" s="199"/>
      <c r="AB314" s="199"/>
      <c r="AC314" s="199"/>
      <c r="AD314" s="199"/>
      <c r="AE314" s="43"/>
      <c r="AF314" s="199"/>
      <c r="AG314" s="196"/>
      <c r="AH314" s="201"/>
      <c r="AI314" s="201"/>
      <c r="AJ314" s="201"/>
      <c r="AK314" s="43"/>
      <c r="AL314" s="196"/>
      <c r="AM314" s="43"/>
      <c r="AN314" s="43"/>
      <c r="AO314" s="42"/>
      <c r="AP314" s="198"/>
      <c r="AQ314" s="198"/>
      <c r="AR314" s="42"/>
    </row>
    <row r="315" spans="1:44" ht="15.75" customHeight="1" x14ac:dyDescent="0.2">
      <c r="A315" s="43"/>
      <c r="B315" s="43"/>
      <c r="C315" s="43"/>
      <c r="D315" s="43"/>
      <c r="E315" s="43"/>
      <c r="F315" s="43"/>
      <c r="G315" s="194"/>
      <c r="H315" s="194"/>
      <c r="I315" s="195"/>
      <c r="J315" s="309"/>
      <c r="K315" s="196"/>
      <c r="L315" s="196"/>
      <c r="M315" s="196"/>
      <c r="N315" s="310"/>
      <c r="O315" s="197"/>
      <c r="P315" s="197"/>
      <c r="Q315" s="197"/>
      <c r="R315" s="197"/>
      <c r="S315" s="197"/>
      <c r="T315" s="197"/>
      <c r="U315" s="198"/>
      <c r="V315" s="257"/>
      <c r="W315" s="258"/>
      <c r="X315" s="200"/>
      <c r="Y315" s="43"/>
      <c r="Z315" s="199"/>
      <c r="AA315" s="199"/>
      <c r="AB315" s="199"/>
      <c r="AC315" s="199"/>
      <c r="AD315" s="199"/>
      <c r="AE315" s="43"/>
      <c r="AF315" s="199"/>
      <c r="AG315" s="196"/>
      <c r="AH315" s="201"/>
      <c r="AI315" s="201"/>
      <c r="AJ315" s="201"/>
      <c r="AK315" s="43"/>
      <c r="AL315" s="196"/>
      <c r="AM315" s="43"/>
      <c r="AN315" s="43"/>
      <c r="AO315" s="42"/>
      <c r="AP315" s="198"/>
      <c r="AQ315" s="198"/>
      <c r="AR315" s="42"/>
    </row>
    <row r="316" spans="1:44" ht="15.75" customHeight="1" x14ac:dyDescent="0.2">
      <c r="A316" s="43"/>
      <c r="B316" s="43"/>
      <c r="C316" s="43"/>
      <c r="D316" s="43"/>
      <c r="E316" s="43"/>
      <c r="F316" s="43"/>
      <c r="G316" s="194"/>
      <c r="H316" s="194"/>
      <c r="I316" s="195"/>
      <c r="J316" s="309"/>
      <c r="K316" s="196"/>
      <c r="L316" s="196"/>
      <c r="M316" s="196"/>
      <c r="N316" s="310"/>
      <c r="O316" s="197"/>
      <c r="P316" s="197"/>
      <c r="Q316" s="197"/>
      <c r="R316" s="197"/>
      <c r="S316" s="197"/>
      <c r="T316" s="197"/>
      <c r="U316" s="198"/>
      <c r="V316" s="257"/>
      <c r="W316" s="258"/>
      <c r="X316" s="200"/>
      <c r="Y316" s="43"/>
      <c r="Z316" s="199"/>
      <c r="AA316" s="199"/>
      <c r="AB316" s="199"/>
      <c r="AC316" s="199"/>
      <c r="AD316" s="199"/>
      <c r="AE316" s="43"/>
      <c r="AF316" s="199"/>
      <c r="AG316" s="196"/>
      <c r="AH316" s="201"/>
      <c r="AI316" s="201"/>
      <c r="AJ316" s="201"/>
      <c r="AK316" s="43"/>
      <c r="AL316" s="196"/>
      <c r="AM316" s="43"/>
      <c r="AN316" s="43"/>
      <c r="AO316" s="42"/>
      <c r="AP316" s="198"/>
      <c r="AQ316" s="198"/>
      <c r="AR316" s="42"/>
    </row>
    <row r="317" spans="1:44" ht="15.75" customHeight="1" x14ac:dyDescent="0.2">
      <c r="A317" s="43"/>
      <c r="B317" s="43"/>
      <c r="C317" s="43"/>
      <c r="D317" s="43"/>
      <c r="E317" s="43"/>
      <c r="F317" s="43"/>
      <c r="G317" s="194"/>
      <c r="H317" s="194"/>
      <c r="I317" s="195"/>
      <c r="J317" s="309"/>
      <c r="K317" s="196"/>
      <c r="L317" s="196"/>
      <c r="M317" s="196"/>
      <c r="N317" s="310"/>
      <c r="O317" s="197"/>
      <c r="P317" s="197"/>
      <c r="Q317" s="197"/>
      <c r="R317" s="197"/>
      <c r="S317" s="197"/>
      <c r="T317" s="197"/>
      <c r="U317" s="198"/>
      <c r="V317" s="257"/>
      <c r="W317" s="258"/>
      <c r="X317" s="200"/>
      <c r="Y317" s="43"/>
      <c r="Z317" s="199"/>
      <c r="AA317" s="199"/>
      <c r="AB317" s="199"/>
      <c r="AC317" s="199"/>
      <c r="AD317" s="199"/>
      <c r="AE317" s="43"/>
      <c r="AF317" s="199"/>
      <c r="AG317" s="196"/>
      <c r="AH317" s="201"/>
      <c r="AI317" s="201"/>
      <c r="AJ317" s="201"/>
      <c r="AK317" s="43"/>
      <c r="AL317" s="196"/>
      <c r="AM317" s="43"/>
      <c r="AN317" s="43"/>
      <c r="AO317" s="42"/>
      <c r="AP317" s="198"/>
      <c r="AQ317" s="198"/>
      <c r="AR317" s="42"/>
    </row>
    <row r="318" spans="1:44" ht="15.75" customHeight="1" x14ac:dyDescent="0.2">
      <c r="A318" s="43"/>
      <c r="B318" s="43"/>
      <c r="C318" s="43"/>
      <c r="D318" s="43"/>
      <c r="E318" s="43"/>
      <c r="F318" s="43"/>
      <c r="G318" s="194"/>
      <c r="H318" s="194"/>
      <c r="I318" s="195"/>
      <c r="J318" s="309"/>
      <c r="K318" s="196"/>
      <c r="L318" s="196"/>
      <c r="M318" s="196"/>
      <c r="N318" s="310"/>
      <c r="O318" s="197"/>
      <c r="P318" s="197"/>
      <c r="Q318" s="197"/>
      <c r="R318" s="197"/>
      <c r="S318" s="197"/>
      <c r="T318" s="197"/>
      <c r="U318" s="198"/>
      <c r="V318" s="257"/>
      <c r="W318" s="258"/>
      <c r="X318" s="200"/>
      <c r="Y318" s="43"/>
      <c r="Z318" s="199"/>
      <c r="AA318" s="199"/>
      <c r="AB318" s="199"/>
      <c r="AC318" s="199"/>
      <c r="AD318" s="199"/>
      <c r="AE318" s="43"/>
      <c r="AF318" s="199"/>
      <c r="AG318" s="196"/>
      <c r="AH318" s="201"/>
      <c r="AI318" s="201"/>
      <c r="AJ318" s="201"/>
      <c r="AK318" s="43"/>
      <c r="AL318" s="196"/>
      <c r="AM318" s="43"/>
      <c r="AN318" s="43"/>
      <c r="AO318" s="42"/>
      <c r="AP318" s="198"/>
      <c r="AQ318" s="198"/>
      <c r="AR318" s="42"/>
    </row>
    <row r="319" spans="1:44" ht="15.75" customHeight="1" x14ac:dyDescent="0.2">
      <c r="A319" s="43"/>
      <c r="B319" s="43"/>
      <c r="C319" s="43"/>
      <c r="D319" s="43"/>
      <c r="E319" s="43"/>
      <c r="F319" s="43"/>
      <c r="G319" s="194"/>
      <c r="H319" s="194"/>
      <c r="I319" s="195"/>
      <c r="J319" s="309"/>
      <c r="K319" s="196"/>
      <c r="L319" s="196"/>
      <c r="M319" s="196"/>
      <c r="N319" s="310"/>
      <c r="O319" s="197"/>
      <c r="P319" s="197"/>
      <c r="Q319" s="197"/>
      <c r="R319" s="197"/>
      <c r="S319" s="197"/>
      <c r="T319" s="197"/>
      <c r="U319" s="198"/>
      <c r="V319" s="257"/>
      <c r="W319" s="258"/>
      <c r="X319" s="200"/>
      <c r="Y319" s="43"/>
      <c r="Z319" s="199"/>
      <c r="AA319" s="199"/>
      <c r="AB319" s="199"/>
      <c r="AC319" s="199"/>
      <c r="AD319" s="199"/>
      <c r="AE319" s="43"/>
      <c r="AF319" s="199"/>
      <c r="AG319" s="196"/>
      <c r="AH319" s="201"/>
      <c r="AI319" s="201"/>
      <c r="AJ319" s="201"/>
      <c r="AK319" s="43"/>
      <c r="AL319" s="196"/>
      <c r="AM319" s="43"/>
      <c r="AN319" s="43"/>
      <c r="AO319" s="42"/>
      <c r="AP319" s="198"/>
      <c r="AQ319" s="198"/>
      <c r="AR319" s="42"/>
    </row>
    <row r="320" spans="1:44" ht="15.75" customHeight="1" x14ac:dyDescent="0.2">
      <c r="A320" s="43"/>
      <c r="B320" s="43"/>
      <c r="C320" s="43"/>
      <c r="D320" s="43"/>
      <c r="E320" s="43"/>
      <c r="F320" s="43"/>
      <c r="G320" s="194"/>
      <c r="H320" s="194"/>
      <c r="I320" s="195"/>
      <c r="J320" s="309"/>
      <c r="K320" s="196"/>
      <c r="L320" s="196"/>
      <c r="M320" s="196"/>
      <c r="N320" s="310"/>
      <c r="O320" s="197"/>
      <c r="P320" s="197"/>
      <c r="Q320" s="197"/>
      <c r="R320" s="197"/>
      <c r="S320" s="197"/>
      <c r="T320" s="197"/>
      <c r="U320" s="198"/>
      <c r="V320" s="257"/>
      <c r="W320" s="258"/>
      <c r="X320" s="200"/>
      <c r="Y320" s="43"/>
      <c r="Z320" s="199"/>
      <c r="AA320" s="199"/>
      <c r="AB320" s="199"/>
      <c r="AC320" s="199"/>
      <c r="AD320" s="199"/>
      <c r="AE320" s="43"/>
      <c r="AF320" s="199"/>
      <c r="AG320" s="196"/>
      <c r="AH320" s="201"/>
      <c r="AI320" s="201"/>
      <c r="AJ320" s="201"/>
      <c r="AK320" s="43"/>
      <c r="AL320" s="196"/>
      <c r="AM320" s="43"/>
      <c r="AN320" s="43"/>
      <c r="AO320" s="42"/>
      <c r="AP320" s="198"/>
      <c r="AQ320" s="198"/>
      <c r="AR320" s="42"/>
    </row>
    <row r="321" spans="1:44" ht="15.75" customHeight="1" x14ac:dyDescent="0.2">
      <c r="A321" s="43"/>
      <c r="B321" s="43"/>
      <c r="C321" s="43"/>
      <c r="D321" s="43"/>
      <c r="E321" s="43"/>
      <c r="F321" s="43"/>
      <c r="G321" s="194"/>
      <c r="H321" s="194"/>
      <c r="I321" s="195"/>
      <c r="J321" s="309"/>
      <c r="K321" s="196"/>
      <c r="L321" s="196"/>
      <c r="M321" s="196"/>
      <c r="N321" s="310"/>
      <c r="O321" s="197"/>
      <c r="P321" s="197"/>
      <c r="Q321" s="197"/>
      <c r="R321" s="197"/>
      <c r="S321" s="197"/>
      <c r="T321" s="197"/>
      <c r="U321" s="198"/>
      <c r="V321" s="257"/>
      <c r="W321" s="258"/>
      <c r="X321" s="200"/>
      <c r="Y321" s="43"/>
      <c r="Z321" s="199"/>
      <c r="AA321" s="199"/>
      <c r="AB321" s="199"/>
      <c r="AC321" s="199"/>
      <c r="AD321" s="199"/>
      <c r="AE321" s="43"/>
      <c r="AF321" s="199"/>
      <c r="AG321" s="196"/>
      <c r="AH321" s="201"/>
      <c r="AI321" s="201"/>
      <c r="AJ321" s="201"/>
      <c r="AK321" s="43"/>
      <c r="AL321" s="196"/>
      <c r="AM321" s="43"/>
      <c r="AN321" s="43"/>
      <c r="AO321" s="42"/>
      <c r="AP321" s="198"/>
      <c r="AQ321" s="198"/>
      <c r="AR321" s="42"/>
    </row>
    <row r="322" spans="1:44" ht="15.75" customHeight="1" x14ac:dyDescent="0.2">
      <c r="A322" s="43"/>
      <c r="B322" s="43"/>
      <c r="C322" s="43"/>
      <c r="D322" s="43"/>
      <c r="E322" s="43"/>
      <c r="F322" s="43"/>
      <c r="G322" s="194"/>
      <c r="H322" s="194"/>
      <c r="I322" s="195"/>
      <c r="J322" s="309"/>
      <c r="K322" s="196"/>
      <c r="L322" s="196"/>
      <c r="M322" s="196"/>
      <c r="N322" s="310"/>
      <c r="O322" s="197"/>
      <c r="P322" s="197"/>
      <c r="Q322" s="197"/>
      <c r="R322" s="197"/>
      <c r="S322" s="197"/>
      <c r="T322" s="197"/>
      <c r="U322" s="198"/>
      <c r="V322" s="257"/>
      <c r="W322" s="258"/>
      <c r="X322" s="200"/>
      <c r="Y322" s="43"/>
      <c r="Z322" s="199"/>
      <c r="AA322" s="199"/>
      <c r="AB322" s="199"/>
      <c r="AC322" s="199"/>
      <c r="AD322" s="199"/>
      <c r="AE322" s="43"/>
      <c r="AF322" s="199"/>
      <c r="AG322" s="196"/>
      <c r="AH322" s="201"/>
      <c r="AI322" s="201"/>
      <c r="AJ322" s="201"/>
      <c r="AK322" s="43"/>
      <c r="AL322" s="196"/>
      <c r="AM322" s="43"/>
      <c r="AN322" s="43"/>
      <c r="AO322" s="42"/>
      <c r="AP322" s="198"/>
      <c r="AQ322" s="198"/>
      <c r="AR322" s="42"/>
    </row>
    <row r="323" spans="1:44" ht="15.75" customHeight="1" x14ac:dyDescent="0.2">
      <c r="A323" s="43"/>
      <c r="B323" s="43"/>
      <c r="C323" s="43"/>
      <c r="D323" s="43"/>
      <c r="E323" s="43"/>
      <c r="F323" s="43"/>
      <c r="G323" s="194"/>
      <c r="H323" s="194"/>
      <c r="I323" s="195"/>
      <c r="J323" s="309"/>
      <c r="K323" s="196"/>
      <c r="L323" s="196"/>
      <c r="M323" s="196"/>
      <c r="N323" s="310"/>
      <c r="O323" s="197"/>
      <c r="P323" s="197"/>
      <c r="Q323" s="197"/>
      <c r="R323" s="197"/>
      <c r="S323" s="197"/>
      <c r="T323" s="197"/>
      <c r="U323" s="198"/>
      <c r="V323" s="257"/>
      <c r="W323" s="258"/>
      <c r="X323" s="200"/>
      <c r="Y323" s="43"/>
      <c r="Z323" s="199"/>
      <c r="AA323" s="199"/>
      <c r="AB323" s="199"/>
      <c r="AC323" s="199"/>
      <c r="AD323" s="199"/>
      <c r="AE323" s="43"/>
      <c r="AF323" s="199"/>
      <c r="AG323" s="196"/>
      <c r="AH323" s="201"/>
      <c r="AI323" s="201"/>
      <c r="AJ323" s="201"/>
      <c r="AK323" s="43"/>
      <c r="AL323" s="196"/>
      <c r="AM323" s="43"/>
      <c r="AN323" s="43"/>
      <c r="AO323" s="42"/>
      <c r="AP323" s="198"/>
      <c r="AQ323" s="198"/>
      <c r="AR323" s="42"/>
    </row>
    <row r="324" spans="1:44" ht="15.75" customHeight="1" x14ac:dyDescent="0.2">
      <c r="A324" s="43"/>
      <c r="B324" s="43"/>
      <c r="C324" s="43"/>
      <c r="D324" s="43"/>
      <c r="E324" s="43"/>
      <c r="F324" s="43"/>
      <c r="G324" s="194"/>
      <c r="H324" s="194"/>
      <c r="I324" s="195"/>
      <c r="J324" s="309"/>
      <c r="K324" s="196"/>
      <c r="L324" s="196"/>
      <c r="M324" s="196"/>
      <c r="N324" s="310"/>
      <c r="O324" s="197"/>
      <c r="P324" s="197"/>
      <c r="Q324" s="197"/>
      <c r="R324" s="197"/>
      <c r="S324" s="197"/>
      <c r="T324" s="197"/>
      <c r="U324" s="198"/>
      <c r="V324" s="257"/>
      <c r="W324" s="258"/>
      <c r="X324" s="200"/>
      <c r="Y324" s="43"/>
      <c r="Z324" s="199"/>
      <c r="AA324" s="199"/>
      <c r="AB324" s="199"/>
      <c r="AC324" s="199"/>
      <c r="AD324" s="199"/>
      <c r="AE324" s="43"/>
      <c r="AF324" s="199"/>
      <c r="AG324" s="196"/>
      <c r="AH324" s="201"/>
      <c r="AI324" s="201"/>
      <c r="AJ324" s="201"/>
      <c r="AK324" s="43"/>
      <c r="AL324" s="196"/>
      <c r="AM324" s="43"/>
      <c r="AN324" s="43"/>
      <c r="AO324" s="42"/>
      <c r="AP324" s="198"/>
      <c r="AQ324" s="198"/>
      <c r="AR324" s="42"/>
    </row>
    <row r="325" spans="1:44" ht="15.75" customHeight="1" x14ac:dyDescent="0.2">
      <c r="A325" s="43"/>
      <c r="B325" s="43"/>
      <c r="C325" s="43"/>
      <c r="D325" s="43"/>
      <c r="E325" s="43"/>
      <c r="F325" s="43"/>
      <c r="G325" s="194"/>
      <c r="H325" s="194"/>
      <c r="I325" s="195"/>
      <c r="J325" s="309"/>
      <c r="K325" s="196"/>
      <c r="L325" s="196"/>
      <c r="M325" s="196"/>
      <c r="N325" s="310"/>
      <c r="O325" s="197"/>
      <c r="P325" s="197"/>
      <c r="Q325" s="197"/>
      <c r="R325" s="197"/>
      <c r="S325" s="197"/>
      <c r="T325" s="197"/>
      <c r="U325" s="198"/>
      <c r="V325" s="257"/>
      <c r="W325" s="258"/>
      <c r="X325" s="200"/>
      <c r="Y325" s="43"/>
      <c r="Z325" s="199"/>
      <c r="AA325" s="199"/>
      <c r="AB325" s="199"/>
      <c r="AC325" s="199"/>
      <c r="AD325" s="199"/>
      <c r="AE325" s="43"/>
      <c r="AF325" s="199"/>
      <c r="AG325" s="196"/>
      <c r="AH325" s="201"/>
      <c r="AI325" s="201"/>
      <c r="AJ325" s="201"/>
      <c r="AK325" s="43"/>
      <c r="AL325" s="196"/>
      <c r="AM325" s="43"/>
      <c r="AN325" s="43"/>
      <c r="AO325" s="42"/>
      <c r="AP325" s="198"/>
      <c r="AQ325" s="198"/>
      <c r="AR325" s="42"/>
    </row>
    <row r="326" spans="1:44" ht="15.75" customHeight="1" x14ac:dyDescent="0.2">
      <c r="A326" s="43"/>
      <c r="B326" s="43"/>
      <c r="C326" s="43"/>
      <c r="D326" s="43"/>
      <c r="E326" s="43"/>
      <c r="F326" s="43"/>
      <c r="G326" s="194"/>
      <c r="H326" s="194"/>
      <c r="I326" s="195"/>
      <c r="J326" s="309"/>
      <c r="K326" s="196"/>
      <c r="L326" s="196"/>
      <c r="M326" s="196"/>
      <c r="N326" s="310"/>
      <c r="O326" s="197"/>
      <c r="P326" s="197"/>
      <c r="Q326" s="197"/>
      <c r="R326" s="197"/>
      <c r="S326" s="197"/>
      <c r="T326" s="197"/>
      <c r="U326" s="198"/>
      <c r="V326" s="257"/>
      <c r="W326" s="258"/>
      <c r="X326" s="200"/>
      <c r="Y326" s="43"/>
      <c r="Z326" s="199"/>
      <c r="AA326" s="199"/>
      <c r="AB326" s="199"/>
      <c r="AC326" s="199"/>
      <c r="AD326" s="199"/>
      <c r="AE326" s="43"/>
      <c r="AF326" s="199"/>
      <c r="AG326" s="196"/>
      <c r="AH326" s="201"/>
      <c r="AI326" s="201"/>
      <c r="AJ326" s="201"/>
      <c r="AK326" s="43"/>
      <c r="AL326" s="196"/>
      <c r="AM326" s="43"/>
      <c r="AN326" s="43"/>
      <c r="AO326" s="42"/>
      <c r="AP326" s="198"/>
      <c r="AQ326" s="198"/>
      <c r="AR326" s="42"/>
    </row>
    <row r="327" spans="1:44" ht="15.75" customHeight="1" x14ac:dyDescent="0.2">
      <c r="A327" s="43"/>
      <c r="B327" s="43"/>
      <c r="C327" s="43"/>
      <c r="D327" s="43"/>
      <c r="E327" s="43"/>
      <c r="F327" s="43"/>
      <c r="G327" s="194"/>
      <c r="H327" s="194"/>
      <c r="I327" s="195"/>
      <c r="J327" s="309"/>
      <c r="K327" s="196"/>
      <c r="L327" s="196"/>
      <c r="M327" s="196"/>
      <c r="N327" s="310"/>
      <c r="O327" s="197"/>
      <c r="P327" s="197"/>
      <c r="Q327" s="197"/>
      <c r="R327" s="197"/>
      <c r="S327" s="197"/>
      <c r="T327" s="197"/>
      <c r="U327" s="198"/>
      <c r="V327" s="257"/>
      <c r="W327" s="258"/>
      <c r="X327" s="200"/>
      <c r="Y327" s="43"/>
      <c r="Z327" s="199"/>
      <c r="AA327" s="199"/>
      <c r="AB327" s="199"/>
      <c r="AC327" s="199"/>
      <c r="AD327" s="199"/>
      <c r="AE327" s="43"/>
      <c r="AF327" s="199"/>
      <c r="AG327" s="196"/>
      <c r="AH327" s="201"/>
      <c r="AI327" s="201"/>
      <c r="AJ327" s="201"/>
      <c r="AK327" s="43"/>
      <c r="AL327" s="196"/>
      <c r="AM327" s="43"/>
      <c r="AN327" s="43"/>
      <c r="AO327" s="42"/>
      <c r="AP327" s="198"/>
      <c r="AQ327" s="198"/>
      <c r="AR327" s="42"/>
    </row>
    <row r="328" spans="1:44" ht="15.75" customHeight="1" x14ac:dyDescent="0.2">
      <c r="A328" s="43"/>
      <c r="B328" s="43"/>
      <c r="C328" s="43"/>
      <c r="D328" s="43"/>
      <c r="E328" s="43"/>
      <c r="F328" s="43"/>
      <c r="G328" s="194"/>
      <c r="H328" s="194"/>
      <c r="I328" s="195"/>
      <c r="J328" s="309"/>
      <c r="K328" s="196"/>
      <c r="L328" s="196"/>
      <c r="M328" s="196"/>
      <c r="N328" s="310"/>
      <c r="O328" s="197"/>
      <c r="P328" s="197"/>
      <c r="Q328" s="197"/>
      <c r="R328" s="197"/>
      <c r="S328" s="197"/>
      <c r="T328" s="197"/>
      <c r="U328" s="198"/>
      <c r="V328" s="257"/>
      <c r="W328" s="258"/>
      <c r="X328" s="200"/>
      <c r="Y328" s="43"/>
      <c r="Z328" s="199"/>
      <c r="AA328" s="199"/>
      <c r="AB328" s="199"/>
      <c r="AC328" s="199"/>
      <c r="AD328" s="199"/>
      <c r="AE328" s="43"/>
      <c r="AF328" s="199"/>
      <c r="AG328" s="196"/>
      <c r="AH328" s="201"/>
      <c r="AI328" s="201"/>
      <c r="AJ328" s="201"/>
      <c r="AK328" s="43"/>
      <c r="AL328" s="196"/>
      <c r="AM328" s="43"/>
      <c r="AN328" s="43"/>
      <c r="AO328" s="42"/>
      <c r="AP328" s="198"/>
      <c r="AQ328" s="198"/>
      <c r="AR328" s="42"/>
    </row>
    <row r="329" spans="1:44" ht="15.75" customHeight="1" x14ac:dyDescent="0.2">
      <c r="A329" s="43"/>
      <c r="B329" s="43"/>
      <c r="C329" s="43"/>
      <c r="D329" s="43"/>
      <c r="E329" s="43"/>
      <c r="F329" s="43"/>
      <c r="G329" s="194"/>
      <c r="H329" s="194"/>
      <c r="I329" s="195"/>
      <c r="J329" s="309"/>
      <c r="K329" s="196"/>
      <c r="L329" s="196"/>
      <c r="M329" s="196"/>
      <c r="N329" s="310"/>
      <c r="O329" s="197"/>
      <c r="P329" s="197"/>
      <c r="Q329" s="197"/>
      <c r="R329" s="197"/>
      <c r="S329" s="197"/>
      <c r="T329" s="197"/>
      <c r="U329" s="198"/>
      <c r="V329" s="257"/>
      <c r="W329" s="258"/>
      <c r="X329" s="200"/>
      <c r="Y329" s="43"/>
      <c r="Z329" s="199"/>
      <c r="AA329" s="199"/>
      <c r="AB329" s="199"/>
      <c r="AC329" s="199"/>
      <c r="AD329" s="199"/>
      <c r="AE329" s="43"/>
      <c r="AF329" s="199"/>
      <c r="AG329" s="196"/>
      <c r="AH329" s="201"/>
      <c r="AI329" s="201"/>
      <c r="AJ329" s="201"/>
      <c r="AK329" s="43"/>
      <c r="AL329" s="196"/>
      <c r="AM329" s="43"/>
      <c r="AN329" s="43"/>
      <c r="AO329" s="42"/>
      <c r="AP329" s="198"/>
      <c r="AQ329" s="198"/>
      <c r="AR329" s="42"/>
    </row>
    <row r="330" spans="1:44" ht="15.75" customHeight="1" x14ac:dyDescent="0.2">
      <c r="A330" s="43"/>
      <c r="B330" s="43"/>
      <c r="C330" s="43"/>
      <c r="D330" s="43"/>
      <c r="E330" s="43"/>
      <c r="F330" s="43"/>
      <c r="G330" s="194"/>
      <c r="H330" s="194"/>
      <c r="I330" s="195"/>
      <c r="J330" s="309"/>
      <c r="K330" s="196"/>
      <c r="L330" s="196"/>
      <c r="M330" s="196"/>
      <c r="N330" s="310"/>
      <c r="O330" s="197"/>
      <c r="P330" s="197"/>
      <c r="Q330" s="197"/>
      <c r="R330" s="197"/>
      <c r="S330" s="197"/>
      <c r="T330" s="197"/>
      <c r="U330" s="198"/>
      <c r="V330" s="257"/>
      <c r="W330" s="258"/>
      <c r="X330" s="200"/>
      <c r="Y330" s="43"/>
      <c r="Z330" s="199"/>
      <c r="AA330" s="199"/>
      <c r="AB330" s="199"/>
      <c r="AC330" s="199"/>
      <c r="AD330" s="199"/>
      <c r="AE330" s="43"/>
      <c r="AF330" s="199"/>
      <c r="AG330" s="196"/>
      <c r="AH330" s="201"/>
      <c r="AI330" s="201"/>
      <c r="AJ330" s="201"/>
      <c r="AK330" s="43"/>
      <c r="AL330" s="196"/>
      <c r="AM330" s="43"/>
      <c r="AN330" s="43"/>
      <c r="AO330" s="42"/>
      <c r="AP330" s="198"/>
      <c r="AQ330" s="198"/>
      <c r="AR330" s="42"/>
    </row>
    <row r="331" spans="1:44" ht="15.75" customHeight="1" x14ac:dyDescent="0.2">
      <c r="A331" s="43"/>
      <c r="B331" s="43"/>
      <c r="C331" s="43"/>
      <c r="D331" s="43"/>
      <c r="E331" s="43"/>
      <c r="F331" s="43"/>
      <c r="G331" s="194"/>
      <c r="H331" s="194"/>
      <c r="I331" s="195"/>
      <c r="J331" s="309"/>
      <c r="K331" s="196"/>
      <c r="L331" s="196"/>
      <c r="M331" s="196"/>
      <c r="N331" s="310"/>
      <c r="O331" s="197"/>
      <c r="P331" s="197"/>
      <c r="Q331" s="197"/>
      <c r="R331" s="197"/>
      <c r="S331" s="197"/>
      <c r="T331" s="197"/>
      <c r="U331" s="198"/>
      <c r="V331" s="257"/>
      <c r="W331" s="258"/>
      <c r="X331" s="200"/>
      <c r="Y331" s="43"/>
      <c r="Z331" s="199"/>
      <c r="AA331" s="199"/>
      <c r="AB331" s="199"/>
      <c r="AC331" s="199"/>
      <c r="AD331" s="199"/>
      <c r="AE331" s="43"/>
      <c r="AF331" s="199"/>
      <c r="AG331" s="196"/>
      <c r="AH331" s="201"/>
      <c r="AI331" s="201"/>
      <c r="AJ331" s="201"/>
      <c r="AK331" s="43"/>
      <c r="AL331" s="196"/>
      <c r="AM331" s="43"/>
      <c r="AN331" s="43"/>
      <c r="AO331" s="42"/>
      <c r="AP331" s="198"/>
      <c r="AQ331" s="198"/>
      <c r="AR331" s="42"/>
    </row>
    <row r="332" spans="1:44" ht="15.75" customHeight="1" x14ac:dyDescent="0.2">
      <c r="A332" s="43"/>
      <c r="B332" s="43"/>
      <c r="C332" s="43"/>
      <c r="D332" s="43"/>
      <c r="E332" s="43"/>
      <c r="F332" s="43"/>
      <c r="G332" s="194"/>
      <c r="H332" s="194"/>
      <c r="I332" s="195"/>
      <c r="J332" s="309"/>
      <c r="K332" s="196"/>
      <c r="L332" s="196"/>
      <c r="M332" s="196"/>
      <c r="N332" s="310"/>
      <c r="O332" s="197"/>
      <c r="P332" s="197"/>
      <c r="Q332" s="197"/>
      <c r="R332" s="197"/>
      <c r="S332" s="197"/>
      <c r="T332" s="197"/>
      <c r="U332" s="198"/>
      <c r="V332" s="257"/>
      <c r="W332" s="258"/>
      <c r="X332" s="200"/>
      <c r="Y332" s="43"/>
      <c r="Z332" s="199"/>
      <c r="AA332" s="199"/>
      <c r="AB332" s="199"/>
      <c r="AC332" s="199"/>
      <c r="AD332" s="199"/>
      <c r="AE332" s="43"/>
      <c r="AF332" s="199"/>
      <c r="AG332" s="196"/>
      <c r="AH332" s="201"/>
      <c r="AI332" s="201"/>
      <c r="AJ332" s="201"/>
      <c r="AK332" s="43"/>
      <c r="AL332" s="196"/>
      <c r="AM332" s="43"/>
      <c r="AN332" s="43"/>
      <c r="AO332" s="42"/>
      <c r="AP332" s="198"/>
      <c r="AQ332" s="198"/>
      <c r="AR332" s="42"/>
    </row>
    <row r="333" spans="1:44" ht="15.75" customHeight="1" x14ac:dyDescent="0.2">
      <c r="A333" s="43"/>
      <c r="B333" s="43"/>
      <c r="C333" s="43"/>
      <c r="D333" s="43"/>
      <c r="E333" s="43"/>
      <c r="F333" s="43"/>
      <c r="G333" s="194"/>
      <c r="H333" s="194"/>
      <c r="I333" s="195"/>
      <c r="J333" s="309"/>
      <c r="K333" s="196"/>
      <c r="L333" s="196"/>
      <c r="M333" s="196"/>
      <c r="N333" s="310"/>
      <c r="O333" s="197"/>
      <c r="P333" s="197"/>
      <c r="Q333" s="197"/>
      <c r="R333" s="197"/>
      <c r="S333" s="197"/>
      <c r="T333" s="197"/>
      <c r="U333" s="198"/>
      <c r="V333" s="257"/>
      <c r="W333" s="258"/>
      <c r="X333" s="200"/>
      <c r="Y333" s="43"/>
      <c r="Z333" s="199"/>
      <c r="AA333" s="199"/>
      <c r="AB333" s="199"/>
      <c r="AC333" s="199"/>
      <c r="AD333" s="199"/>
      <c r="AE333" s="43"/>
      <c r="AF333" s="199"/>
      <c r="AG333" s="196"/>
      <c r="AH333" s="201"/>
      <c r="AI333" s="201"/>
      <c r="AJ333" s="201"/>
      <c r="AK333" s="43"/>
      <c r="AL333" s="196"/>
      <c r="AM333" s="43"/>
      <c r="AN333" s="43"/>
      <c r="AO333" s="42"/>
      <c r="AP333" s="198"/>
      <c r="AQ333" s="198"/>
      <c r="AR333" s="42"/>
    </row>
    <row r="334" spans="1:44" ht="15.75" customHeight="1" x14ac:dyDescent="0.2">
      <c r="A334" s="43"/>
      <c r="B334" s="43"/>
      <c r="C334" s="43"/>
      <c r="D334" s="43"/>
      <c r="E334" s="43"/>
      <c r="F334" s="43"/>
      <c r="G334" s="194"/>
      <c r="H334" s="194"/>
      <c r="I334" s="195"/>
      <c r="J334" s="309"/>
      <c r="K334" s="196"/>
      <c r="L334" s="196"/>
      <c r="M334" s="196"/>
      <c r="N334" s="310"/>
      <c r="O334" s="197"/>
      <c r="P334" s="197"/>
      <c r="Q334" s="197"/>
      <c r="R334" s="197"/>
      <c r="S334" s="197"/>
      <c r="T334" s="197"/>
      <c r="U334" s="198"/>
      <c r="V334" s="257"/>
      <c r="W334" s="258"/>
      <c r="X334" s="200"/>
      <c r="Y334" s="43"/>
      <c r="Z334" s="199"/>
      <c r="AA334" s="199"/>
      <c r="AB334" s="199"/>
      <c r="AC334" s="199"/>
      <c r="AD334" s="199"/>
      <c r="AE334" s="43"/>
      <c r="AF334" s="199"/>
      <c r="AG334" s="196"/>
      <c r="AH334" s="201"/>
      <c r="AI334" s="201"/>
      <c r="AJ334" s="201"/>
      <c r="AK334" s="43"/>
      <c r="AL334" s="196"/>
      <c r="AM334" s="43"/>
      <c r="AN334" s="43"/>
      <c r="AO334" s="42"/>
      <c r="AP334" s="198"/>
      <c r="AQ334" s="198"/>
      <c r="AR334" s="42"/>
    </row>
    <row r="335" spans="1:44" ht="15.75" customHeight="1" x14ac:dyDescent="0.2">
      <c r="A335" s="43"/>
      <c r="B335" s="43"/>
      <c r="C335" s="43"/>
      <c r="D335" s="43"/>
      <c r="E335" s="43"/>
      <c r="F335" s="43"/>
      <c r="G335" s="194"/>
      <c r="H335" s="194"/>
      <c r="I335" s="195"/>
      <c r="J335" s="309"/>
      <c r="K335" s="196"/>
      <c r="L335" s="196"/>
      <c r="M335" s="196"/>
      <c r="N335" s="310"/>
      <c r="O335" s="197"/>
      <c r="P335" s="197"/>
      <c r="Q335" s="197"/>
      <c r="R335" s="197"/>
      <c r="S335" s="197"/>
      <c r="T335" s="197"/>
      <c r="U335" s="198"/>
      <c r="V335" s="257"/>
      <c r="W335" s="258"/>
      <c r="X335" s="200"/>
      <c r="Y335" s="43"/>
      <c r="Z335" s="199"/>
      <c r="AA335" s="199"/>
      <c r="AB335" s="199"/>
      <c r="AC335" s="199"/>
      <c r="AD335" s="199"/>
      <c r="AE335" s="43"/>
      <c r="AF335" s="199"/>
      <c r="AG335" s="196"/>
      <c r="AH335" s="201"/>
      <c r="AI335" s="201"/>
      <c r="AJ335" s="201"/>
      <c r="AK335" s="43"/>
      <c r="AL335" s="196"/>
      <c r="AM335" s="43"/>
      <c r="AN335" s="43"/>
      <c r="AO335" s="42"/>
      <c r="AP335" s="198"/>
      <c r="AQ335" s="198"/>
      <c r="AR335" s="42"/>
    </row>
    <row r="336" spans="1:44" ht="15.75" customHeight="1" x14ac:dyDescent="0.2">
      <c r="A336" s="43"/>
      <c r="B336" s="43"/>
      <c r="C336" s="43"/>
      <c r="D336" s="43"/>
      <c r="E336" s="43"/>
      <c r="F336" s="43"/>
      <c r="G336" s="194"/>
      <c r="H336" s="194"/>
      <c r="I336" s="195"/>
      <c r="J336" s="309"/>
      <c r="K336" s="196"/>
      <c r="L336" s="196"/>
      <c r="M336" s="196"/>
      <c r="N336" s="310"/>
      <c r="O336" s="197"/>
      <c r="P336" s="197"/>
      <c r="Q336" s="197"/>
      <c r="R336" s="197"/>
      <c r="S336" s="197"/>
      <c r="T336" s="197"/>
      <c r="U336" s="198"/>
      <c r="V336" s="257"/>
      <c r="W336" s="258"/>
      <c r="X336" s="200"/>
      <c r="Y336" s="43"/>
      <c r="Z336" s="199"/>
      <c r="AA336" s="199"/>
      <c r="AB336" s="199"/>
      <c r="AC336" s="199"/>
      <c r="AD336" s="199"/>
      <c r="AE336" s="43"/>
      <c r="AF336" s="199"/>
      <c r="AG336" s="196"/>
      <c r="AH336" s="201"/>
      <c r="AI336" s="201"/>
      <c r="AJ336" s="201"/>
      <c r="AK336" s="43"/>
      <c r="AL336" s="196"/>
      <c r="AM336" s="43"/>
      <c r="AN336" s="43"/>
      <c r="AO336" s="42"/>
      <c r="AP336" s="198"/>
      <c r="AQ336" s="198"/>
      <c r="AR336" s="42"/>
    </row>
    <row r="337" spans="1:44" ht="15.75" customHeight="1" x14ac:dyDescent="0.2">
      <c r="A337" s="43"/>
      <c r="B337" s="43"/>
      <c r="C337" s="43"/>
      <c r="D337" s="43"/>
      <c r="E337" s="43"/>
      <c r="F337" s="43"/>
      <c r="G337" s="194"/>
      <c r="H337" s="194"/>
      <c r="I337" s="195"/>
      <c r="J337" s="309"/>
      <c r="K337" s="196"/>
      <c r="L337" s="196"/>
      <c r="M337" s="196"/>
      <c r="N337" s="310"/>
      <c r="O337" s="197"/>
      <c r="P337" s="197"/>
      <c r="Q337" s="197"/>
      <c r="R337" s="197"/>
      <c r="S337" s="197"/>
      <c r="T337" s="197"/>
      <c r="U337" s="198"/>
      <c r="V337" s="257"/>
      <c r="W337" s="258"/>
      <c r="X337" s="200"/>
      <c r="Y337" s="43"/>
      <c r="Z337" s="199"/>
      <c r="AA337" s="199"/>
      <c r="AB337" s="199"/>
      <c r="AC337" s="199"/>
      <c r="AD337" s="199"/>
      <c r="AE337" s="43"/>
      <c r="AF337" s="199"/>
      <c r="AG337" s="196"/>
      <c r="AH337" s="201"/>
      <c r="AI337" s="201"/>
      <c r="AJ337" s="201"/>
      <c r="AK337" s="43"/>
      <c r="AL337" s="196"/>
      <c r="AM337" s="43"/>
      <c r="AN337" s="43"/>
      <c r="AO337" s="42"/>
      <c r="AP337" s="198"/>
      <c r="AQ337" s="198"/>
      <c r="AR337" s="42"/>
    </row>
    <row r="338" spans="1:44" ht="15.75" customHeight="1" x14ac:dyDescent="0.2">
      <c r="A338" s="43"/>
      <c r="B338" s="43"/>
      <c r="C338" s="43"/>
      <c r="D338" s="43"/>
      <c r="E338" s="43"/>
      <c r="F338" s="43"/>
      <c r="G338" s="194"/>
      <c r="H338" s="194"/>
      <c r="I338" s="195"/>
      <c r="J338" s="309"/>
      <c r="K338" s="196"/>
      <c r="L338" s="196"/>
      <c r="M338" s="196"/>
      <c r="N338" s="310"/>
      <c r="O338" s="197"/>
      <c r="P338" s="197"/>
      <c r="Q338" s="197"/>
      <c r="R338" s="197"/>
      <c r="S338" s="197"/>
      <c r="T338" s="197"/>
      <c r="U338" s="198"/>
      <c r="V338" s="257"/>
      <c r="W338" s="258"/>
      <c r="X338" s="200"/>
      <c r="Y338" s="43"/>
      <c r="Z338" s="199"/>
      <c r="AA338" s="199"/>
      <c r="AB338" s="199"/>
      <c r="AC338" s="199"/>
      <c r="AD338" s="199"/>
      <c r="AE338" s="43"/>
      <c r="AF338" s="199"/>
      <c r="AG338" s="196"/>
      <c r="AH338" s="201"/>
      <c r="AI338" s="201"/>
      <c r="AJ338" s="201"/>
      <c r="AK338" s="43"/>
      <c r="AL338" s="196"/>
      <c r="AM338" s="43"/>
      <c r="AN338" s="43"/>
      <c r="AO338" s="42"/>
      <c r="AP338" s="198"/>
      <c r="AQ338" s="198"/>
      <c r="AR338" s="42"/>
    </row>
    <row r="339" spans="1:44" ht="15.75" customHeight="1" x14ac:dyDescent="0.2">
      <c r="A339" s="43"/>
      <c r="B339" s="43"/>
      <c r="C339" s="43"/>
      <c r="D339" s="43"/>
      <c r="E339" s="43"/>
      <c r="F339" s="43"/>
      <c r="G339" s="194"/>
      <c r="H339" s="194"/>
      <c r="I339" s="195"/>
      <c r="J339" s="309"/>
      <c r="K339" s="196"/>
      <c r="L339" s="196"/>
      <c r="M339" s="196"/>
      <c r="N339" s="310"/>
      <c r="O339" s="197"/>
      <c r="P339" s="197"/>
      <c r="Q339" s="197"/>
      <c r="R339" s="197"/>
      <c r="S339" s="197"/>
      <c r="T339" s="197"/>
      <c r="U339" s="198"/>
      <c r="V339" s="257"/>
      <c r="W339" s="258"/>
      <c r="X339" s="200"/>
      <c r="Y339" s="43"/>
      <c r="Z339" s="199"/>
      <c r="AA339" s="199"/>
      <c r="AB339" s="199"/>
      <c r="AC339" s="199"/>
      <c r="AD339" s="199"/>
      <c r="AE339" s="43"/>
      <c r="AF339" s="199"/>
      <c r="AG339" s="196"/>
      <c r="AH339" s="201"/>
      <c r="AI339" s="201"/>
      <c r="AJ339" s="201"/>
      <c r="AK339" s="43"/>
      <c r="AL339" s="196"/>
      <c r="AM339" s="43"/>
      <c r="AN339" s="43"/>
      <c r="AO339" s="42"/>
      <c r="AP339" s="198"/>
      <c r="AQ339" s="198"/>
      <c r="AR339" s="42"/>
    </row>
    <row r="340" spans="1:44" ht="15.75" customHeight="1" x14ac:dyDescent="0.2">
      <c r="A340" s="43"/>
      <c r="B340" s="43"/>
      <c r="C340" s="43"/>
      <c r="D340" s="43"/>
      <c r="E340" s="43"/>
      <c r="F340" s="43"/>
      <c r="G340" s="194"/>
      <c r="H340" s="194"/>
      <c r="I340" s="195"/>
      <c r="J340" s="309"/>
      <c r="K340" s="196"/>
      <c r="L340" s="196"/>
      <c r="M340" s="196"/>
      <c r="N340" s="310"/>
      <c r="O340" s="197"/>
      <c r="P340" s="197"/>
      <c r="Q340" s="197"/>
      <c r="R340" s="197"/>
      <c r="S340" s="197"/>
      <c r="T340" s="197"/>
      <c r="U340" s="198"/>
      <c r="V340" s="257"/>
      <c r="W340" s="258"/>
      <c r="X340" s="200"/>
      <c r="Y340" s="43"/>
      <c r="Z340" s="199"/>
      <c r="AA340" s="199"/>
      <c r="AB340" s="199"/>
      <c r="AC340" s="199"/>
      <c r="AD340" s="199"/>
      <c r="AE340" s="43"/>
      <c r="AF340" s="199"/>
      <c r="AG340" s="196"/>
      <c r="AH340" s="201"/>
      <c r="AI340" s="201"/>
      <c r="AJ340" s="201"/>
      <c r="AK340" s="43"/>
      <c r="AL340" s="196"/>
      <c r="AM340" s="43"/>
      <c r="AN340" s="43"/>
      <c r="AO340" s="42"/>
      <c r="AP340" s="198"/>
      <c r="AQ340" s="198"/>
      <c r="AR340" s="42"/>
    </row>
    <row r="341" spans="1:44" ht="15.75" customHeight="1" x14ac:dyDescent="0.2">
      <c r="A341" s="43"/>
      <c r="B341" s="43"/>
      <c r="C341" s="43"/>
      <c r="D341" s="43"/>
      <c r="E341" s="43"/>
      <c r="F341" s="43"/>
      <c r="G341" s="194"/>
      <c r="H341" s="194"/>
      <c r="I341" s="195"/>
      <c r="J341" s="309"/>
      <c r="K341" s="196"/>
      <c r="L341" s="196"/>
      <c r="M341" s="196"/>
      <c r="N341" s="310"/>
      <c r="O341" s="197"/>
      <c r="P341" s="197"/>
      <c r="Q341" s="197"/>
      <c r="R341" s="197"/>
      <c r="S341" s="197"/>
      <c r="T341" s="197"/>
      <c r="U341" s="198"/>
      <c r="V341" s="257"/>
      <c r="W341" s="258"/>
      <c r="X341" s="200"/>
      <c r="Y341" s="43"/>
      <c r="Z341" s="199"/>
      <c r="AA341" s="199"/>
      <c r="AB341" s="199"/>
      <c r="AC341" s="199"/>
      <c r="AD341" s="199"/>
      <c r="AE341" s="43"/>
      <c r="AF341" s="199"/>
      <c r="AG341" s="196"/>
      <c r="AH341" s="201"/>
      <c r="AI341" s="201"/>
      <c r="AJ341" s="201"/>
      <c r="AK341" s="43"/>
      <c r="AL341" s="196"/>
      <c r="AM341" s="43"/>
      <c r="AN341" s="43"/>
      <c r="AO341" s="42"/>
      <c r="AP341" s="198"/>
      <c r="AQ341" s="198"/>
      <c r="AR341" s="42"/>
    </row>
    <row r="342" spans="1:44" ht="15.75" customHeight="1" x14ac:dyDescent="0.2">
      <c r="A342" s="43"/>
      <c r="B342" s="43"/>
      <c r="C342" s="43"/>
      <c r="D342" s="43"/>
      <c r="E342" s="43"/>
      <c r="F342" s="43"/>
      <c r="G342" s="194"/>
      <c r="H342" s="194"/>
      <c r="I342" s="195"/>
      <c r="J342" s="309"/>
      <c r="K342" s="196"/>
      <c r="L342" s="196"/>
      <c r="M342" s="196"/>
      <c r="N342" s="310"/>
      <c r="O342" s="197"/>
      <c r="P342" s="197"/>
      <c r="Q342" s="197"/>
      <c r="R342" s="197"/>
      <c r="S342" s="197"/>
      <c r="T342" s="197"/>
      <c r="U342" s="198"/>
      <c r="V342" s="257"/>
      <c r="W342" s="258"/>
      <c r="X342" s="200"/>
      <c r="Y342" s="43"/>
      <c r="Z342" s="199"/>
      <c r="AA342" s="199"/>
      <c r="AB342" s="199"/>
      <c r="AC342" s="199"/>
      <c r="AD342" s="199"/>
      <c r="AE342" s="43"/>
      <c r="AF342" s="199"/>
      <c r="AG342" s="196"/>
      <c r="AH342" s="201"/>
      <c r="AI342" s="201"/>
      <c r="AJ342" s="201"/>
      <c r="AK342" s="43"/>
      <c r="AL342" s="196"/>
      <c r="AM342" s="43"/>
      <c r="AN342" s="43"/>
      <c r="AO342" s="42"/>
      <c r="AP342" s="198"/>
      <c r="AQ342" s="198"/>
      <c r="AR342" s="42"/>
    </row>
    <row r="343" spans="1:44" ht="15.75" customHeight="1" x14ac:dyDescent="0.2">
      <c r="A343" s="43"/>
      <c r="B343" s="43"/>
      <c r="C343" s="43"/>
      <c r="D343" s="43"/>
      <c r="E343" s="43"/>
      <c r="F343" s="43"/>
      <c r="G343" s="194"/>
      <c r="H343" s="194"/>
      <c r="I343" s="195"/>
      <c r="J343" s="309"/>
      <c r="K343" s="196"/>
      <c r="L343" s="196"/>
      <c r="M343" s="196"/>
      <c r="N343" s="310"/>
      <c r="O343" s="197"/>
      <c r="P343" s="197"/>
      <c r="Q343" s="197"/>
      <c r="R343" s="197"/>
      <c r="S343" s="197"/>
      <c r="T343" s="197"/>
      <c r="U343" s="198"/>
      <c r="V343" s="257"/>
      <c r="W343" s="258"/>
      <c r="X343" s="200"/>
      <c r="Y343" s="43"/>
      <c r="Z343" s="199"/>
      <c r="AA343" s="199"/>
      <c r="AB343" s="199"/>
      <c r="AC343" s="199"/>
      <c r="AD343" s="199"/>
      <c r="AE343" s="43"/>
      <c r="AF343" s="199"/>
      <c r="AG343" s="196"/>
      <c r="AH343" s="201"/>
      <c r="AI343" s="201"/>
      <c r="AJ343" s="201"/>
      <c r="AK343" s="43"/>
      <c r="AL343" s="196"/>
      <c r="AM343" s="43"/>
      <c r="AN343" s="43"/>
      <c r="AO343" s="42"/>
      <c r="AP343" s="198"/>
      <c r="AQ343" s="198"/>
      <c r="AR343" s="42"/>
    </row>
    <row r="344" spans="1:44" ht="15.75" customHeight="1" x14ac:dyDescent="0.2">
      <c r="A344" s="43"/>
      <c r="B344" s="43"/>
      <c r="C344" s="43"/>
      <c r="D344" s="43"/>
      <c r="E344" s="43"/>
      <c r="F344" s="43"/>
      <c r="G344" s="194"/>
      <c r="H344" s="194"/>
      <c r="I344" s="195"/>
      <c r="J344" s="309"/>
      <c r="K344" s="196"/>
      <c r="L344" s="196"/>
      <c r="M344" s="196"/>
      <c r="N344" s="310"/>
      <c r="O344" s="197"/>
      <c r="P344" s="197"/>
      <c r="Q344" s="197"/>
      <c r="R344" s="197"/>
      <c r="S344" s="197"/>
      <c r="T344" s="197"/>
      <c r="U344" s="198"/>
      <c r="V344" s="257"/>
      <c r="W344" s="258"/>
      <c r="X344" s="200"/>
      <c r="Y344" s="43"/>
      <c r="Z344" s="199"/>
      <c r="AA344" s="199"/>
      <c r="AB344" s="199"/>
      <c r="AC344" s="199"/>
      <c r="AD344" s="199"/>
      <c r="AE344" s="43"/>
      <c r="AF344" s="199"/>
      <c r="AG344" s="196"/>
      <c r="AH344" s="201"/>
      <c r="AI344" s="201"/>
      <c r="AJ344" s="201"/>
      <c r="AK344" s="43"/>
      <c r="AL344" s="196"/>
      <c r="AM344" s="43"/>
      <c r="AN344" s="43"/>
      <c r="AO344" s="42"/>
      <c r="AP344" s="198"/>
      <c r="AQ344" s="198"/>
      <c r="AR344" s="42"/>
    </row>
    <row r="345" spans="1:44" ht="15.75" customHeight="1" x14ac:dyDescent="0.2">
      <c r="A345" s="43"/>
      <c r="B345" s="43"/>
      <c r="C345" s="43"/>
      <c r="D345" s="43"/>
      <c r="E345" s="43"/>
      <c r="F345" s="43"/>
      <c r="G345" s="194"/>
      <c r="H345" s="194"/>
      <c r="I345" s="195"/>
      <c r="J345" s="309"/>
      <c r="K345" s="196"/>
      <c r="L345" s="196"/>
      <c r="M345" s="196"/>
      <c r="N345" s="310"/>
      <c r="O345" s="197"/>
      <c r="P345" s="197"/>
      <c r="Q345" s="197"/>
      <c r="R345" s="197"/>
      <c r="S345" s="197"/>
      <c r="T345" s="197"/>
      <c r="U345" s="198"/>
      <c r="V345" s="257"/>
      <c r="W345" s="258"/>
      <c r="X345" s="200"/>
      <c r="Y345" s="43"/>
      <c r="Z345" s="199"/>
      <c r="AA345" s="199"/>
      <c r="AB345" s="199"/>
      <c r="AC345" s="199"/>
      <c r="AD345" s="199"/>
      <c r="AE345" s="43"/>
      <c r="AF345" s="199"/>
      <c r="AG345" s="196"/>
      <c r="AH345" s="201"/>
      <c r="AI345" s="201"/>
      <c r="AJ345" s="201"/>
      <c r="AK345" s="43"/>
      <c r="AL345" s="196"/>
      <c r="AM345" s="43"/>
      <c r="AN345" s="43"/>
      <c r="AO345" s="42"/>
      <c r="AP345" s="198"/>
      <c r="AQ345" s="198"/>
      <c r="AR345" s="42"/>
    </row>
    <row r="346" spans="1:44" ht="15.75" customHeight="1" x14ac:dyDescent="0.2">
      <c r="A346" s="43"/>
      <c r="B346" s="43"/>
      <c r="C346" s="43"/>
      <c r="D346" s="43"/>
      <c r="E346" s="43"/>
      <c r="F346" s="43"/>
      <c r="G346" s="194"/>
      <c r="H346" s="194"/>
      <c r="I346" s="195"/>
      <c r="J346" s="309"/>
      <c r="K346" s="196"/>
      <c r="L346" s="196"/>
      <c r="M346" s="196"/>
      <c r="N346" s="310"/>
      <c r="O346" s="197"/>
      <c r="P346" s="197"/>
      <c r="Q346" s="197"/>
      <c r="R346" s="197"/>
      <c r="S346" s="197"/>
      <c r="T346" s="197"/>
      <c r="U346" s="198"/>
      <c r="V346" s="257"/>
      <c r="W346" s="258"/>
      <c r="X346" s="200"/>
      <c r="Y346" s="43"/>
      <c r="Z346" s="199"/>
      <c r="AA346" s="199"/>
      <c r="AB346" s="199"/>
      <c r="AC346" s="199"/>
      <c r="AD346" s="199"/>
      <c r="AE346" s="43"/>
      <c r="AF346" s="199"/>
      <c r="AG346" s="196"/>
      <c r="AH346" s="201"/>
      <c r="AI346" s="201"/>
      <c r="AJ346" s="201"/>
      <c r="AK346" s="43"/>
      <c r="AL346" s="196"/>
      <c r="AM346" s="43"/>
      <c r="AN346" s="43"/>
      <c r="AO346" s="42"/>
      <c r="AP346" s="198"/>
      <c r="AQ346" s="198"/>
      <c r="AR346" s="42"/>
    </row>
    <row r="347" spans="1:44" ht="15.75" customHeight="1" x14ac:dyDescent="0.2">
      <c r="A347" s="43"/>
      <c r="B347" s="43"/>
      <c r="C347" s="43"/>
      <c r="D347" s="43"/>
      <c r="E347" s="43"/>
      <c r="F347" s="43"/>
      <c r="G347" s="194"/>
      <c r="H347" s="194"/>
      <c r="I347" s="195"/>
      <c r="J347" s="309"/>
      <c r="K347" s="196"/>
      <c r="L347" s="196"/>
      <c r="M347" s="196"/>
      <c r="N347" s="310"/>
      <c r="O347" s="197"/>
      <c r="P347" s="197"/>
      <c r="Q347" s="197"/>
      <c r="R347" s="197"/>
      <c r="S347" s="197"/>
      <c r="T347" s="197"/>
      <c r="U347" s="198"/>
      <c r="V347" s="257"/>
      <c r="W347" s="258"/>
      <c r="X347" s="200"/>
      <c r="Y347" s="43"/>
      <c r="Z347" s="199"/>
      <c r="AA347" s="199"/>
      <c r="AB347" s="199"/>
      <c r="AC347" s="199"/>
      <c r="AD347" s="199"/>
      <c r="AE347" s="43"/>
      <c r="AF347" s="199"/>
      <c r="AG347" s="196"/>
      <c r="AH347" s="201"/>
      <c r="AI347" s="201"/>
      <c r="AJ347" s="201"/>
      <c r="AK347" s="43"/>
      <c r="AL347" s="196"/>
      <c r="AM347" s="43"/>
      <c r="AN347" s="43"/>
      <c r="AO347" s="42"/>
      <c r="AP347" s="198"/>
      <c r="AQ347" s="198"/>
      <c r="AR347" s="42"/>
    </row>
    <row r="348" spans="1:44" ht="15.75" customHeight="1" x14ac:dyDescent="0.2">
      <c r="A348" s="43"/>
      <c r="B348" s="43"/>
      <c r="C348" s="43"/>
      <c r="D348" s="43"/>
      <c r="E348" s="43"/>
      <c r="F348" s="43"/>
      <c r="G348" s="194"/>
      <c r="H348" s="194"/>
      <c r="I348" s="195"/>
      <c r="J348" s="309"/>
      <c r="K348" s="196"/>
      <c r="L348" s="196"/>
      <c r="M348" s="196"/>
      <c r="N348" s="310"/>
      <c r="O348" s="197"/>
      <c r="P348" s="197"/>
      <c r="Q348" s="197"/>
      <c r="R348" s="197"/>
      <c r="S348" s="197"/>
      <c r="T348" s="197"/>
      <c r="U348" s="198"/>
      <c r="V348" s="257"/>
      <c r="W348" s="258"/>
      <c r="X348" s="200"/>
      <c r="Y348" s="43"/>
      <c r="Z348" s="199"/>
      <c r="AA348" s="199"/>
      <c r="AB348" s="199"/>
      <c r="AC348" s="199"/>
      <c r="AD348" s="199"/>
      <c r="AE348" s="43"/>
      <c r="AF348" s="199"/>
      <c r="AG348" s="196"/>
      <c r="AH348" s="201"/>
      <c r="AI348" s="201"/>
      <c r="AJ348" s="201"/>
      <c r="AK348" s="43"/>
      <c r="AL348" s="196"/>
      <c r="AM348" s="43"/>
      <c r="AN348" s="43"/>
      <c r="AO348" s="42"/>
      <c r="AP348" s="198"/>
      <c r="AQ348" s="198"/>
      <c r="AR348" s="42"/>
    </row>
    <row r="349" spans="1:44" ht="15.75" customHeight="1" x14ac:dyDescent="0.2">
      <c r="A349" s="43"/>
      <c r="B349" s="43"/>
      <c r="C349" s="43"/>
      <c r="D349" s="43"/>
      <c r="E349" s="43"/>
      <c r="F349" s="43"/>
      <c r="G349" s="194"/>
      <c r="H349" s="194"/>
      <c r="I349" s="195"/>
      <c r="J349" s="309"/>
      <c r="K349" s="196"/>
      <c r="L349" s="196"/>
      <c r="M349" s="196"/>
      <c r="N349" s="310"/>
      <c r="O349" s="197"/>
      <c r="P349" s="197"/>
      <c r="Q349" s="197"/>
      <c r="R349" s="197"/>
      <c r="S349" s="197"/>
      <c r="T349" s="197"/>
      <c r="U349" s="198"/>
      <c r="V349" s="257"/>
      <c r="W349" s="258"/>
      <c r="X349" s="200"/>
      <c r="Y349" s="43"/>
      <c r="Z349" s="199"/>
      <c r="AA349" s="199"/>
      <c r="AB349" s="199"/>
      <c r="AC349" s="199"/>
      <c r="AD349" s="199"/>
      <c r="AE349" s="43"/>
      <c r="AF349" s="199"/>
      <c r="AG349" s="196"/>
      <c r="AH349" s="201"/>
      <c r="AI349" s="201"/>
      <c r="AJ349" s="201"/>
      <c r="AK349" s="43"/>
      <c r="AL349" s="196"/>
      <c r="AM349" s="43"/>
      <c r="AN349" s="43"/>
      <c r="AO349" s="42"/>
      <c r="AP349" s="198"/>
      <c r="AQ349" s="198"/>
      <c r="AR349" s="42"/>
    </row>
    <row r="350" spans="1:44" ht="15.75" customHeight="1" x14ac:dyDescent="0.2">
      <c r="A350" s="43"/>
      <c r="B350" s="43"/>
      <c r="C350" s="43"/>
      <c r="D350" s="43"/>
      <c r="E350" s="43"/>
      <c r="F350" s="43"/>
      <c r="G350" s="194"/>
      <c r="H350" s="194"/>
      <c r="I350" s="195"/>
      <c r="J350" s="309"/>
      <c r="K350" s="196"/>
      <c r="L350" s="196"/>
      <c r="M350" s="196"/>
      <c r="N350" s="310"/>
      <c r="O350" s="197"/>
      <c r="P350" s="197"/>
      <c r="Q350" s="197"/>
      <c r="R350" s="197"/>
      <c r="S350" s="197"/>
      <c r="T350" s="197"/>
      <c r="U350" s="198"/>
      <c r="V350" s="257"/>
      <c r="W350" s="258"/>
      <c r="X350" s="200"/>
      <c r="Y350" s="43"/>
      <c r="Z350" s="199"/>
      <c r="AA350" s="199"/>
      <c r="AB350" s="199"/>
      <c r="AC350" s="199"/>
      <c r="AD350" s="199"/>
      <c r="AE350" s="43"/>
      <c r="AF350" s="199"/>
      <c r="AG350" s="196"/>
      <c r="AH350" s="201"/>
      <c r="AI350" s="201"/>
      <c r="AJ350" s="201"/>
      <c r="AK350" s="43"/>
      <c r="AL350" s="196"/>
      <c r="AM350" s="43"/>
      <c r="AN350" s="43"/>
      <c r="AO350" s="42"/>
      <c r="AP350" s="198"/>
      <c r="AQ350" s="198"/>
      <c r="AR350" s="42"/>
    </row>
    <row r="351" spans="1:44" ht="15.75" customHeight="1" x14ac:dyDescent="0.2">
      <c r="A351" s="43"/>
      <c r="B351" s="43"/>
      <c r="C351" s="43"/>
      <c r="D351" s="43"/>
      <c r="E351" s="43"/>
      <c r="F351" s="43"/>
      <c r="G351" s="194"/>
      <c r="H351" s="194"/>
      <c r="I351" s="195"/>
      <c r="J351" s="309"/>
      <c r="K351" s="196"/>
      <c r="L351" s="196"/>
      <c r="M351" s="196"/>
      <c r="N351" s="310"/>
      <c r="O351" s="197"/>
      <c r="P351" s="197"/>
      <c r="Q351" s="197"/>
      <c r="R351" s="197"/>
      <c r="S351" s="197"/>
      <c r="T351" s="197"/>
      <c r="U351" s="198"/>
      <c r="V351" s="257"/>
      <c r="W351" s="258"/>
      <c r="X351" s="200"/>
      <c r="Y351" s="43"/>
      <c r="Z351" s="199"/>
      <c r="AA351" s="199"/>
      <c r="AB351" s="199"/>
      <c r="AC351" s="199"/>
      <c r="AD351" s="199"/>
      <c r="AE351" s="43"/>
      <c r="AF351" s="199"/>
      <c r="AG351" s="196"/>
      <c r="AH351" s="201"/>
      <c r="AI351" s="201"/>
      <c r="AJ351" s="201"/>
      <c r="AK351" s="43"/>
      <c r="AL351" s="196"/>
      <c r="AM351" s="43"/>
      <c r="AN351" s="43"/>
      <c r="AO351" s="42"/>
      <c r="AP351" s="198"/>
      <c r="AQ351" s="198"/>
      <c r="AR351" s="42"/>
    </row>
    <row r="352" spans="1:44" ht="15.75" customHeight="1" x14ac:dyDescent="0.2">
      <c r="A352" s="43"/>
      <c r="B352" s="43"/>
      <c r="C352" s="43"/>
      <c r="D352" s="43"/>
      <c r="E352" s="43"/>
      <c r="F352" s="43"/>
      <c r="G352" s="194"/>
      <c r="H352" s="194"/>
      <c r="I352" s="195"/>
      <c r="J352" s="309"/>
      <c r="K352" s="196"/>
      <c r="L352" s="196"/>
      <c r="M352" s="196"/>
      <c r="N352" s="310"/>
      <c r="O352" s="197"/>
      <c r="P352" s="197"/>
      <c r="Q352" s="197"/>
      <c r="R352" s="197"/>
      <c r="S352" s="197"/>
      <c r="T352" s="197"/>
      <c r="U352" s="198"/>
      <c r="V352" s="257"/>
      <c r="W352" s="258"/>
      <c r="X352" s="200"/>
      <c r="Y352" s="43"/>
      <c r="Z352" s="199"/>
      <c r="AA352" s="199"/>
      <c r="AB352" s="199"/>
      <c r="AC352" s="199"/>
      <c r="AD352" s="199"/>
      <c r="AE352" s="43"/>
      <c r="AF352" s="199"/>
      <c r="AG352" s="196"/>
      <c r="AH352" s="201"/>
      <c r="AI352" s="201"/>
      <c r="AJ352" s="201"/>
      <c r="AK352" s="43"/>
      <c r="AL352" s="196"/>
      <c r="AM352" s="43"/>
      <c r="AN352" s="43"/>
      <c r="AO352" s="42"/>
      <c r="AP352" s="198"/>
      <c r="AQ352" s="198"/>
      <c r="AR352" s="42"/>
    </row>
    <row r="353" spans="1:44" ht="15.75" customHeight="1" x14ac:dyDescent="0.2">
      <c r="A353" s="43"/>
      <c r="B353" s="43"/>
      <c r="C353" s="43"/>
      <c r="D353" s="43"/>
      <c r="E353" s="43"/>
      <c r="F353" s="43"/>
      <c r="G353" s="194"/>
      <c r="H353" s="194"/>
      <c r="I353" s="195"/>
      <c r="J353" s="309"/>
      <c r="K353" s="196"/>
      <c r="L353" s="196"/>
      <c r="M353" s="196"/>
      <c r="N353" s="310"/>
      <c r="O353" s="197"/>
      <c r="P353" s="197"/>
      <c r="Q353" s="197"/>
      <c r="R353" s="197"/>
      <c r="S353" s="197"/>
      <c r="T353" s="197"/>
      <c r="U353" s="198"/>
      <c r="V353" s="257"/>
      <c r="W353" s="258"/>
      <c r="X353" s="200"/>
      <c r="Y353" s="43"/>
      <c r="Z353" s="199"/>
      <c r="AA353" s="199"/>
      <c r="AB353" s="199"/>
      <c r="AC353" s="199"/>
      <c r="AD353" s="199"/>
      <c r="AE353" s="43"/>
      <c r="AF353" s="199"/>
      <c r="AG353" s="196"/>
      <c r="AH353" s="201"/>
      <c r="AI353" s="201"/>
      <c r="AJ353" s="201"/>
      <c r="AK353" s="43"/>
      <c r="AL353" s="196"/>
      <c r="AM353" s="43"/>
      <c r="AN353" s="43"/>
      <c r="AO353" s="42"/>
      <c r="AP353" s="198"/>
      <c r="AQ353" s="198"/>
      <c r="AR353" s="42"/>
    </row>
    <row r="354" spans="1:44" ht="15.75" customHeight="1" x14ac:dyDescent="0.2">
      <c r="A354" s="43"/>
      <c r="B354" s="43"/>
      <c r="C354" s="43"/>
      <c r="D354" s="43"/>
      <c r="E354" s="43"/>
      <c r="F354" s="43"/>
      <c r="G354" s="194"/>
      <c r="H354" s="194"/>
      <c r="I354" s="195"/>
      <c r="J354" s="309"/>
      <c r="K354" s="196"/>
      <c r="L354" s="196"/>
      <c r="M354" s="196"/>
      <c r="N354" s="310"/>
      <c r="O354" s="197"/>
      <c r="P354" s="197"/>
      <c r="Q354" s="197"/>
      <c r="R354" s="197"/>
      <c r="S354" s="197"/>
      <c r="T354" s="197"/>
      <c r="U354" s="198"/>
      <c r="V354" s="257"/>
      <c r="W354" s="258"/>
      <c r="X354" s="200"/>
      <c r="Y354" s="43"/>
      <c r="Z354" s="199"/>
      <c r="AA354" s="199"/>
      <c r="AB354" s="199"/>
      <c r="AC354" s="199"/>
      <c r="AD354" s="199"/>
      <c r="AE354" s="43"/>
      <c r="AF354" s="199"/>
      <c r="AG354" s="196"/>
      <c r="AH354" s="201"/>
      <c r="AI354" s="201"/>
      <c r="AJ354" s="201"/>
      <c r="AK354" s="43"/>
      <c r="AL354" s="196"/>
      <c r="AM354" s="43"/>
      <c r="AN354" s="43"/>
      <c r="AO354" s="42"/>
      <c r="AP354" s="198"/>
      <c r="AQ354" s="198"/>
      <c r="AR354" s="42"/>
    </row>
    <row r="355" spans="1:44" ht="15.75" customHeight="1" x14ac:dyDescent="0.2">
      <c r="A355" s="43"/>
      <c r="B355" s="43"/>
      <c r="C355" s="43"/>
      <c r="D355" s="43"/>
      <c r="E355" s="43"/>
      <c r="F355" s="43"/>
      <c r="G355" s="194"/>
      <c r="H355" s="194"/>
      <c r="I355" s="195"/>
      <c r="J355" s="309"/>
      <c r="K355" s="196"/>
      <c r="L355" s="196"/>
      <c r="M355" s="196"/>
      <c r="N355" s="310"/>
      <c r="O355" s="197"/>
      <c r="P355" s="197"/>
      <c r="Q355" s="197"/>
      <c r="R355" s="197"/>
      <c r="S355" s="197"/>
      <c r="T355" s="197"/>
      <c r="U355" s="198"/>
      <c r="V355" s="257"/>
      <c r="W355" s="258"/>
      <c r="X355" s="200"/>
      <c r="Y355" s="43"/>
      <c r="Z355" s="199"/>
      <c r="AA355" s="199"/>
      <c r="AB355" s="199"/>
      <c r="AC355" s="199"/>
      <c r="AD355" s="199"/>
      <c r="AE355" s="43"/>
      <c r="AF355" s="199"/>
      <c r="AG355" s="196"/>
      <c r="AH355" s="201"/>
      <c r="AI355" s="201"/>
      <c r="AJ355" s="201"/>
      <c r="AK355" s="43"/>
      <c r="AL355" s="196"/>
      <c r="AM355" s="43"/>
      <c r="AN355" s="43"/>
      <c r="AO355" s="42"/>
      <c r="AP355" s="198"/>
      <c r="AQ355" s="198"/>
      <c r="AR355" s="42"/>
    </row>
    <row r="356" spans="1:44" ht="15.75" customHeight="1" x14ac:dyDescent="0.2">
      <c r="A356" s="43"/>
      <c r="B356" s="43"/>
      <c r="C356" s="43"/>
      <c r="D356" s="43"/>
      <c r="E356" s="43"/>
      <c r="F356" s="43"/>
      <c r="G356" s="194"/>
      <c r="H356" s="194"/>
      <c r="I356" s="195"/>
      <c r="J356" s="309"/>
      <c r="K356" s="196"/>
      <c r="L356" s="196"/>
      <c r="M356" s="196"/>
      <c r="N356" s="310"/>
      <c r="O356" s="197"/>
      <c r="P356" s="197"/>
      <c r="Q356" s="197"/>
      <c r="R356" s="197"/>
      <c r="S356" s="197"/>
      <c r="T356" s="197"/>
      <c r="U356" s="198"/>
      <c r="V356" s="257"/>
      <c r="W356" s="258"/>
      <c r="X356" s="200"/>
      <c r="Y356" s="43"/>
      <c r="Z356" s="199"/>
      <c r="AA356" s="199"/>
      <c r="AB356" s="199"/>
      <c r="AC356" s="199"/>
      <c r="AD356" s="199"/>
      <c r="AE356" s="43"/>
      <c r="AF356" s="199"/>
      <c r="AG356" s="196"/>
      <c r="AH356" s="201"/>
      <c r="AI356" s="201"/>
      <c r="AJ356" s="201"/>
      <c r="AK356" s="43"/>
      <c r="AL356" s="196"/>
      <c r="AM356" s="43"/>
      <c r="AN356" s="43"/>
      <c r="AO356" s="42"/>
      <c r="AP356" s="198"/>
      <c r="AQ356" s="198"/>
      <c r="AR356" s="42"/>
    </row>
    <row r="357" spans="1:44" ht="15.75" customHeight="1" x14ac:dyDescent="0.2">
      <c r="A357" s="43"/>
      <c r="B357" s="43"/>
      <c r="C357" s="43"/>
      <c r="D357" s="43"/>
      <c r="E357" s="43"/>
      <c r="F357" s="43"/>
      <c r="G357" s="194"/>
      <c r="H357" s="194"/>
      <c r="I357" s="195"/>
      <c r="J357" s="309"/>
      <c r="K357" s="196"/>
      <c r="L357" s="196"/>
      <c r="M357" s="196"/>
      <c r="N357" s="310"/>
      <c r="O357" s="197"/>
      <c r="P357" s="197"/>
      <c r="Q357" s="197"/>
      <c r="R357" s="197"/>
      <c r="S357" s="197"/>
      <c r="T357" s="197"/>
      <c r="U357" s="198"/>
      <c r="V357" s="257"/>
      <c r="W357" s="258"/>
      <c r="X357" s="200"/>
      <c r="Y357" s="43"/>
      <c r="Z357" s="199"/>
      <c r="AA357" s="199"/>
      <c r="AB357" s="199"/>
      <c r="AC357" s="199"/>
      <c r="AD357" s="199"/>
      <c r="AE357" s="43"/>
      <c r="AF357" s="199"/>
      <c r="AG357" s="196"/>
      <c r="AH357" s="201"/>
      <c r="AI357" s="201"/>
      <c r="AJ357" s="201"/>
      <c r="AK357" s="43"/>
      <c r="AL357" s="196"/>
      <c r="AM357" s="43"/>
      <c r="AN357" s="43"/>
      <c r="AO357" s="42"/>
      <c r="AP357" s="198"/>
      <c r="AQ357" s="198"/>
      <c r="AR357" s="42"/>
    </row>
    <row r="358" spans="1:44" ht="15.75" customHeight="1" x14ac:dyDescent="0.2">
      <c r="A358" s="43"/>
      <c r="B358" s="43"/>
      <c r="C358" s="43"/>
      <c r="D358" s="43"/>
      <c r="E358" s="43"/>
      <c r="F358" s="43"/>
      <c r="G358" s="194"/>
      <c r="H358" s="194"/>
      <c r="I358" s="195"/>
      <c r="J358" s="309"/>
      <c r="K358" s="196"/>
      <c r="L358" s="196"/>
      <c r="M358" s="196"/>
      <c r="N358" s="310"/>
      <c r="O358" s="197"/>
      <c r="P358" s="197"/>
      <c r="Q358" s="197"/>
      <c r="R358" s="197"/>
      <c r="S358" s="197"/>
      <c r="T358" s="197"/>
      <c r="U358" s="198"/>
      <c r="V358" s="257"/>
      <c r="W358" s="258"/>
      <c r="X358" s="200"/>
      <c r="Y358" s="43"/>
      <c r="Z358" s="199"/>
      <c r="AA358" s="199"/>
      <c r="AB358" s="199"/>
      <c r="AC358" s="199"/>
      <c r="AD358" s="199"/>
      <c r="AE358" s="43"/>
      <c r="AF358" s="199"/>
      <c r="AG358" s="196"/>
      <c r="AH358" s="201"/>
      <c r="AI358" s="201"/>
      <c r="AJ358" s="201"/>
      <c r="AK358" s="43"/>
      <c r="AL358" s="196"/>
      <c r="AM358" s="43"/>
      <c r="AN358" s="43"/>
      <c r="AO358" s="42"/>
      <c r="AP358" s="198"/>
      <c r="AQ358" s="198"/>
      <c r="AR358" s="42"/>
    </row>
    <row r="359" spans="1:44" ht="15.75" customHeight="1" x14ac:dyDescent="0.2">
      <c r="A359" s="43"/>
      <c r="B359" s="43"/>
      <c r="C359" s="43"/>
      <c r="D359" s="43"/>
      <c r="E359" s="43"/>
      <c r="F359" s="43"/>
      <c r="G359" s="194"/>
      <c r="H359" s="194"/>
      <c r="I359" s="195"/>
      <c r="J359" s="309"/>
      <c r="K359" s="196"/>
      <c r="L359" s="196"/>
      <c r="M359" s="196"/>
      <c r="N359" s="310"/>
      <c r="O359" s="197"/>
      <c r="P359" s="197"/>
      <c r="Q359" s="197"/>
      <c r="R359" s="197"/>
      <c r="S359" s="197"/>
      <c r="T359" s="197"/>
      <c r="U359" s="198"/>
      <c r="V359" s="257"/>
      <c r="W359" s="258"/>
      <c r="X359" s="200"/>
      <c r="Y359" s="43"/>
      <c r="Z359" s="199"/>
      <c r="AA359" s="199"/>
      <c r="AB359" s="199"/>
      <c r="AC359" s="199"/>
      <c r="AD359" s="199"/>
      <c r="AE359" s="43"/>
      <c r="AF359" s="199"/>
      <c r="AG359" s="196"/>
      <c r="AH359" s="201"/>
      <c r="AI359" s="201"/>
      <c r="AJ359" s="201"/>
      <c r="AK359" s="43"/>
      <c r="AL359" s="196"/>
      <c r="AM359" s="43"/>
      <c r="AN359" s="43"/>
      <c r="AO359" s="42"/>
      <c r="AP359" s="198"/>
      <c r="AQ359" s="198"/>
      <c r="AR359" s="42"/>
    </row>
    <row r="360" spans="1:44" ht="15.75" customHeight="1" x14ac:dyDescent="0.2">
      <c r="A360" s="43"/>
      <c r="B360" s="43"/>
      <c r="C360" s="43"/>
      <c r="D360" s="43"/>
      <c r="E360" s="43"/>
      <c r="F360" s="43"/>
      <c r="G360" s="194"/>
      <c r="H360" s="194"/>
      <c r="I360" s="195"/>
      <c r="J360" s="309"/>
      <c r="K360" s="196"/>
      <c r="L360" s="196"/>
      <c r="M360" s="196"/>
      <c r="N360" s="310"/>
      <c r="O360" s="197"/>
      <c r="P360" s="197"/>
      <c r="Q360" s="197"/>
      <c r="R360" s="197"/>
      <c r="S360" s="197"/>
      <c r="T360" s="197"/>
      <c r="U360" s="198"/>
      <c r="V360" s="257"/>
      <c r="W360" s="258"/>
      <c r="X360" s="200"/>
      <c r="Y360" s="43"/>
      <c r="Z360" s="199"/>
      <c r="AA360" s="199"/>
      <c r="AB360" s="199"/>
      <c r="AC360" s="199"/>
      <c r="AD360" s="199"/>
      <c r="AE360" s="43"/>
      <c r="AF360" s="199"/>
      <c r="AG360" s="196"/>
      <c r="AH360" s="201"/>
      <c r="AI360" s="201"/>
      <c r="AJ360" s="201"/>
      <c r="AK360" s="43"/>
      <c r="AL360" s="196"/>
      <c r="AM360" s="43"/>
      <c r="AN360" s="43"/>
      <c r="AO360" s="42"/>
      <c r="AP360" s="198"/>
      <c r="AQ360" s="198"/>
      <c r="AR360" s="42"/>
    </row>
    <row r="361" spans="1:44" ht="15.75" customHeight="1" x14ac:dyDescent="0.2">
      <c r="A361" s="43"/>
      <c r="B361" s="43"/>
      <c r="C361" s="43"/>
      <c r="D361" s="43"/>
      <c r="E361" s="43"/>
      <c r="F361" s="43"/>
      <c r="G361" s="194"/>
      <c r="H361" s="194"/>
      <c r="I361" s="195"/>
      <c r="J361" s="309"/>
      <c r="K361" s="196"/>
      <c r="L361" s="196"/>
      <c r="M361" s="196"/>
      <c r="N361" s="310"/>
      <c r="O361" s="197"/>
      <c r="P361" s="197"/>
      <c r="Q361" s="197"/>
      <c r="R361" s="197"/>
      <c r="S361" s="197"/>
      <c r="T361" s="197"/>
      <c r="U361" s="198"/>
      <c r="V361" s="257"/>
      <c r="W361" s="258"/>
      <c r="X361" s="200"/>
      <c r="Y361" s="43"/>
      <c r="Z361" s="199"/>
      <c r="AA361" s="199"/>
      <c r="AB361" s="199"/>
      <c r="AC361" s="199"/>
      <c r="AD361" s="199"/>
      <c r="AE361" s="43"/>
      <c r="AF361" s="199"/>
      <c r="AG361" s="196"/>
      <c r="AH361" s="201"/>
      <c r="AI361" s="201"/>
      <c r="AJ361" s="201"/>
      <c r="AK361" s="43"/>
      <c r="AL361" s="196"/>
      <c r="AM361" s="43"/>
      <c r="AN361" s="43"/>
      <c r="AO361" s="42"/>
      <c r="AP361" s="198"/>
      <c r="AQ361" s="198"/>
      <c r="AR361" s="42"/>
    </row>
    <row r="362" spans="1:44" ht="15.75" customHeight="1" x14ac:dyDescent="0.2">
      <c r="A362" s="43"/>
      <c r="B362" s="43"/>
      <c r="C362" s="43"/>
      <c r="D362" s="43"/>
      <c r="E362" s="43"/>
      <c r="F362" s="43"/>
      <c r="G362" s="194"/>
      <c r="H362" s="194"/>
      <c r="I362" s="195"/>
      <c r="J362" s="309"/>
      <c r="K362" s="196"/>
      <c r="L362" s="196"/>
      <c r="M362" s="196"/>
      <c r="N362" s="310"/>
      <c r="O362" s="197"/>
      <c r="P362" s="197"/>
      <c r="Q362" s="197"/>
      <c r="R362" s="197"/>
      <c r="S362" s="197"/>
      <c r="T362" s="197"/>
      <c r="U362" s="198"/>
      <c r="V362" s="257"/>
      <c r="W362" s="258"/>
      <c r="X362" s="200"/>
      <c r="Y362" s="43"/>
      <c r="Z362" s="199"/>
      <c r="AA362" s="199"/>
      <c r="AB362" s="199"/>
      <c r="AC362" s="199"/>
      <c r="AD362" s="199"/>
      <c r="AE362" s="43"/>
      <c r="AF362" s="199"/>
      <c r="AG362" s="196"/>
      <c r="AH362" s="201"/>
      <c r="AI362" s="201"/>
      <c r="AJ362" s="201"/>
      <c r="AK362" s="43"/>
      <c r="AL362" s="196"/>
      <c r="AM362" s="43"/>
      <c r="AN362" s="43"/>
      <c r="AO362" s="42"/>
      <c r="AP362" s="198"/>
      <c r="AQ362" s="198"/>
      <c r="AR362" s="42"/>
    </row>
    <row r="363" spans="1:44" ht="15.75" customHeight="1" x14ac:dyDescent="0.2">
      <c r="A363" s="43"/>
      <c r="B363" s="43"/>
      <c r="C363" s="43"/>
      <c r="D363" s="43"/>
      <c r="E363" s="43"/>
      <c r="F363" s="43"/>
      <c r="G363" s="194"/>
      <c r="H363" s="194"/>
      <c r="I363" s="195"/>
      <c r="J363" s="309"/>
      <c r="K363" s="196"/>
      <c r="L363" s="196"/>
      <c r="M363" s="196"/>
      <c r="N363" s="310"/>
      <c r="O363" s="197"/>
      <c r="P363" s="197"/>
      <c r="Q363" s="197"/>
      <c r="R363" s="197"/>
      <c r="S363" s="197"/>
      <c r="T363" s="197"/>
      <c r="U363" s="198"/>
      <c r="V363" s="257"/>
      <c r="W363" s="258"/>
      <c r="X363" s="200"/>
      <c r="Y363" s="43"/>
      <c r="Z363" s="199"/>
      <c r="AA363" s="199"/>
      <c r="AB363" s="199"/>
      <c r="AC363" s="199"/>
      <c r="AD363" s="199"/>
      <c r="AE363" s="43"/>
      <c r="AF363" s="199"/>
      <c r="AG363" s="196"/>
      <c r="AH363" s="201"/>
      <c r="AI363" s="201"/>
      <c r="AJ363" s="201"/>
      <c r="AK363" s="43"/>
      <c r="AL363" s="196"/>
      <c r="AM363" s="43"/>
      <c r="AN363" s="43"/>
      <c r="AO363" s="42"/>
      <c r="AP363" s="198"/>
      <c r="AQ363" s="198"/>
      <c r="AR363" s="42"/>
    </row>
    <row r="364" spans="1:44" ht="15.75" customHeight="1" x14ac:dyDescent="0.2">
      <c r="A364" s="43"/>
      <c r="B364" s="43"/>
      <c r="C364" s="43"/>
      <c r="D364" s="43"/>
      <c r="E364" s="43"/>
      <c r="F364" s="43"/>
      <c r="G364" s="194"/>
      <c r="H364" s="194"/>
      <c r="I364" s="195"/>
      <c r="J364" s="309"/>
      <c r="K364" s="196"/>
      <c r="L364" s="196"/>
      <c r="M364" s="196"/>
      <c r="N364" s="310"/>
      <c r="O364" s="197"/>
      <c r="P364" s="197"/>
      <c r="Q364" s="197"/>
      <c r="R364" s="197"/>
      <c r="S364" s="197"/>
      <c r="T364" s="197"/>
      <c r="U364" s="198"/>
      <c r="V364" s="257"/>
      <c r="W364" s="258"/>
      <c r="X364" s="200"/>
      <c r="Y364" s="43"/>
      <c r="Z364" s="199"/>
      <c r="AA364" s="199"/>
      <c r="AB364" s="199"/>
      <c r="AC364" s="199"/>
      <c r="AD364" s="199"/>
      <c r="AE364" s="43"/>
      <c r="AF364" s="199"/>
      <c r="AG364" s="196"/>
      <c r="AH364" s="201"/>
      <c r="AI364" s="201"/>
      <c r="AJ364" s="201"/>
      <c r="AK364" s="43"/>
      <c r="AL364" s="196"/>
      <c r="AM364" s="43"/>
      <c r="AN364" s="43"/>
      <c r="AO364" s="42"/>
      <c r="AP364" s="198"/>
      <c r="AQ364" s="198"/>
      <c r="AR364" s="42"/>
    </row>
    <row r="365" spans="1:44" ht="15.75" customHeight="1" x14ac:dyDescent="0.2">
      <c r="A365" s="43"/>
      <c r="B365" s="43"/>
      <c r="C365" s="43"/>
      <c r="D365" s="43"/>
      <c r="E365" s="43"/>
      <c r="F365" s="43"/>
      <c r="G365" s="194"/>
      <c r="H365" s="194"/>
      <c r="I365" s="195"/>
      <c r="J365" s="309"/>
      <c r="K365" s="196"/>
      <c r="L365" s="196"/>
      <c r="M365" s="196"/>
      <c r="N365" s="310"/>
      <c r="O365" s="197"/>
      <c r="P365" s="197"/>
      <c r="Q365" s="197"/>
      <c r="R365" s="197"/>
      <c r="S365" s="197"/>
      <c r="T365" s="197"/>
      <c r="U365" s="198"/>
      <c r="V365" s="257"/>
      <c r="W365" s="258"/>
      <c r="X365" s="200"/>
      <c r="Y365" s="43"/>
      <c r="Z365" s="199"/>
      <c r="AA365" s="199"/>
      <c r="AB365" s="199"/>
      <c r="AC365" s="199"/>
      <c r="AD365" s="199"/>
      <c r="AE365" s="43"/>
      <c r="AF365" s="199"/>
      <c r="AG365" s="196"/>
      <c r="AH365" s="201"/>
      <c r="AI365" s="201"/>
      <c r="AJ365" s="201"/>
      <c r="AK365" s="43"/>
      <c r="AL365" s="196"/>
      <c r="AM365" s="43"/>
      <c r="AN365" s="43"/>
      <c r="AO365" s="42"/>
      <c r="AP365" s="198"/>
      <c r="AQ365" s="198"/>
      <c r="AR365" s="42"/>
    </row>
    <row r="366" spans="1:44" ht="15.75" customHeight="1" x14ac:dyDescent="0.2">
      <c r="A366" s="43"/>
      <c r="B366" s="43"/>
      <c r="C366" s="43"/>
      <c r="D366" s="43"/>
      <c r="E366" s="43"/>
      <c r="F366" s="43"/>
      <c r="G366" s="194"/>
      <c r="H366" s="194"/>
      <c r="I366" s="195"/>
      <c r="J366" s="309"/>
      <c r="K366" s="196"/>
      <c r="L366" s="196"/>
      <c r="M366" s="196"/>
      <c r="N366" s="310"/>
      <c r="O366" s="197"/>
      <c r="P366" s="197"/>
      <c r="Q366" s="197"/>
      <c r="R366" s="197"/>
      <c r="S366" s="197"/>
      <c r="T366" s="197"/>
      <c r="U366" s="198"/>
      <c r="V366" s="257"/>
      <c r="W366" s="258"/>
      <c r="X366" s="200"/>
      <c r="Y366" s="43"/>
      <c r="Z366" s="199"/>
      <c r="AA366" s="199"/>
      <c r="AB366" s="199"/>
      <c r="AC366" s="199"/>
      <c r="AD366" s="199"/>
      <c r="AE366" s="43"/>
      <c r="AF366" s="199"/>
      <c r="AG366" s="196"/>
      <c r="AH366" s="201"/>
      <c r="AI366" s="201"/>
      <c r="AJ366" s="201"/>
      <c r="AK366" s="43"/>
      <c r="AL366" s="196"/>
      <c r="AM366" s="43"/>
      <c r="AN366" s="43"/>
      <c r="AO366" s="42"/>
      <c r="AP366" s="198"/>
      <c r="AQ366" s="198"/>
      <c r="AR366" s="42"/>
    </row>
    <row r="367" spans="1:44" ht="15.75" customHeight="1" x14ac:dyDescent="0.2">
      <c r="A367" s="43"/>
      <c r="B367" s="43"/>
      <c r="C367" s="43"/>
      <c r="D367" s="43"/>
      <c r="E367" s="43"/>
      <c r="F367" s="43"/>
      <c r="G367" s="194"/>
      <c r="H367" s="194"/>
      <c r="I367" s="195"/>
      <c r="J367" s="309"/>
      <c r="K367" s="196"/>
      <c r="L367" s="196"/>
      <c r="M367" s="196"/>
      <c r="N367" s="310"/>
      <c r="O367" s="197"/>
      <c r="P367" s="197"/>
      <c r="Q367" s="197"/>
      <c r="R367" s="197"/>
      <c r="S367" s="197"/>
      <c r="T367" s="197"/>
      <c r="U367" s="198"/>
      <c r="V367" s="257"/>
      <c r="W367" s="258"/>
      <c r="X367" s="200"/>
      <c r="Y367" s="43"/>
      <c r="Z367" s="199"/>
      <c r="AA367" s="199"/>
      <c r="AB367" s="199"/>
      <c r="AC367" s="199"/>
      <c r="AD367" s="199"/>
      <c r="AE367" s="43"/>
      <c r="AF367" s="199"/>
      <c r="AG367" s="196"/>
      <c r="AH367" s="201"/>
      <c r="AI367" s="201"/>
      <c r="AJ367" s="201"/>
      <c r="AK367" s="43"/>
      <c r="AL367" s="196"/>
      <c r="AM367" s="43"/>
      <c r="AN367" s="43"/>
      <c r="AO367" s="42"/>
      <c r="AP367" s="198"/>
      <c r="AQ367" s="198"/>
      <c r="AR367" s="42"/>
    </row>
    <row r="368" spans="1:44" ht="15.75" customHeight="1" x14ac:dyDescent="0.2">
      <c r="A368" s="43"/>
      <c r="B368" s="43"/>
      <c r="C368" s="43"/>
      <c r="D368" s="43"/>
      <c r="E368" s="43"/>
      <c r="F368" s="43"/>
      <c r="G368" s="194"/>
      <c r="H368" s="194"/>
      <c r="I368" s="195"/>
      <c r="J368" s="309"/>
      <c r="K368" s="196"/>
      <c r="L368" s="196"/>
      <c r="M368" s="196"/>
      <c r="N368" s="310"/>
      <c r="O368" s="197"/>
      <c r="P368" s="197"/>
      <c r="Q368" s="197"/>
      <c r="R368" s="197"/>
      <c r="S368" s="197"/>
      <c r="T368" s="197"/>
      <c r="U368" s="198"/>
      <c r="V368" s="257"/>
      <c r="W368" s="258"/>
      <c r="X368" s="200"/>
      <c r="Y368" s="43"/>
      <c r="Z368" s="199"/>
      <c r="AA368" s="199"/>
      <c r="AB368" s="199"/>
      <c r="AC368" s="199"/>
      <c r="AD368" s="199"/>
      <c r="AE368" s="43"/>
      <c r="AF368" s="199"/>
      <c r="AG368" s="196"/>
      <c r="AH368" s="201"/>
      <c r="AI368" s="201"/>
      <c r="AJ368" s="201"/>
      <c r="AK368" s="43"/>
      <c r="AL368" s="196"/>
      <c r="AM368" s="43"/>
      <c r="AN368" s="43"/>
      <c r="AO368" s="42"/>
      <c r="AP368" s="198"/>
      <c r="AQ368" s="198"/>
      <c r="AR368" s="42"/>
    </row>
    <row r="369" spans="1:44" ht="15.75" customHeight="1" x14ac:dyDescent="0.2">
      <c r="A369" s="43"/>
      <c r="B369" s="43"/>
      <c r="C369" s="43"/>
      <c r="D369" s="43"/>
      <c r="E369" s="43"/>
      <c r="F369" s="43"/>
      <c r="G369" s="194"/>
      <c r="H369" s="194"/>
      <c r="I369" s="195"/>
      <c r="J369" s="309"/>
      <c r="K369" s="196"/>
      <c r="L369" s="196"/>
      <c r="M369" s="196"/>
      <c r="N369" s="310"/>
      <c r="O369" s="197"/>
      <c r="P369" s="197"/>
      <c r="Q369" s="197"/>
      <c r="R369" s="197"/>
      <c r="S369" s="197"/>
      <c r="T369" s="197"/>
      <c r="U369" s="198"/>
      <c r="V369" s="257"/>
      <c r="W369" s="258"/>
      <c r="X369" s="200"/>
      <c r="Y369" s="43"/>
      <c r="Z369" s="199"/>
      <c r="AA369" s="199"/>
      <c r="AB369" s="199"/>
      <c r="AC369" s="199"/>
      <c r="AD369" s="199"/>
      <c r="AE369" s="43"/>
      <c r="AF369" s="199"/>
      <c r="AG369" s="196"/>
      <c r="AH369" s="201"/>
      <c r="AI369" s="201"/>
      <c r="AJ369" s="201"/>
      <c r="AK369" s="43"/>
      <c r="AL369" s="196"/>
      <c r="AM369" s="43"/>
      <c r="AN369" s="43"/>
      <c r="AO369" s="42"/>
      <c r="AP369" s="198"/>
      <c r="AQ369" s="198"/>
      <c r="AR369" s="42"/>
    </row>
    <row r="370" spans="1:44" ht="15.75" customHeight="1" x14ac:dyDescent="0.2">
      <c r="A370" s="43"/>
      <c r="B370" s="43"/>
      <c r="C370" s="43"/>
      <c r="D370" s="43"/>
      <c r="E370" s="43"/>
      <c r="F370" s="43"/>
      <c r="G370" s="194"/>
      <c r="H370" s="194"/>
      <c r="I370" s="195"/>
      <c r="J370" s="309"/>
      <c r="K370" s="196"/>
      <c r="L370" s="196"/>
      <c r="M370" s="196"/>
      <c r="N370" s="310"/>
      <c r="O370" s="197"/>
      <c r="P370" s="197"/>
      <c r="Q370" s="197"/>
      <c r="R370" s="197"/>
      <c r="S370" s="197"/>
      <c r="T370" s="197"/>
      <c r="U370" s="198"/>
      <c r="V370" s="257"/>
      <c r="W370" s="258"/>
      <c r="X370" s="200"/>
      <c r="Y370" s="43"/>
      <c r="Z370" s="199"/>
      <c r="AA370" s="199"/>
      <c r="AB370" s="199"/>
      <c r="AC370" s="199"/>
      <c r="AD370" s="199"/>
      <c r="AE370" s="43"/>
      <c r="AF370" s="199"/>
      <c r="AG370" s="196"/>
      <c r="AH370" s="201"/>
      <c r="AI370" s="201"/>
      <c r="AJ370" s="201"/>
      <c r="AK370" s="43"/>
      <c r="AL370" s="196"/>
      <c r="AM370" s="43"/>
      <c r="AN370" s="43"/>
      <c r="AO370" s="42"/>
      <c r="AP370" s="198"/>
      <c r="AQ370" s="198"/>
      <c r="AR370" s="42"/>
    </row>
    <row r="371" spans="1:44" ht="15.75" customHeight="1" x14ac:dyDescent="0.2">
      <c r="A371" s="43"/>
      <c r="B371" s="43"/>
      <c r="C371" s="43"/>
      <c r="D371" s="43"/>
      <c r="E371" s="43"/>
      <c r="F371" s="43"/>
      <c r="G371" s="194"/>
      <c r="H371" s="194"/>
      <c r="I371" s="195"/>
      <c r="J371" s="309"/>
      <c r="K371" s="196"/>
      <c r="L371" s="196"/>
      <c r="M371" s="196"/>
      <c r="N371" s="310"/>
      <c r="O371" s="197"/>
      <c r="P371" s="197"/>
      <c r="Q371" s="197"/>
      <c r="R371" s="197"/>
      <c r="S371" s="197"/>
      <c r="T371" s="197"/>
      <c r="U371" s="198"/>
      <c r="V371" s="257"/>
      <c r="W371" s="258"/>
      <c r="X371" s="200"/>
      <c r="Y371" s="43"/>
      <c r="Z371" s="199"/>
      <c r="AA371" s="199"/>
      <c r="AB371" s="199"/>
      <c r="AC371" s="199"/>
      <c r="AD371" s="199"/>
      <c r="AE371" s="43"/>
      <c r="AF371" s="199"/>
      <c r="AG371" s="196"/>
      <c r="AH371" s="201"/>
      <c r="AI371" s="201"/>
      <c r="AJ371" s="201"/>
      <c r="AK371" s="43"/>
      <c r="AL371" s="196"/>
      <c r="AM371" s="43"/>
      <c r="AN371" s="43"/>
      <c r="AO371" s="42"/>
      <c r="AP371" s="198"/>
      <c r="AQ371" s="198"/>
      <c r="AR371" s="42"/>
    </row>
    <row r="372" spans="1:44" ht="15.75" customHeight="1" x14ac:dyDescent="0.2">
      <c r="A372" s="43"/>
      <c r="B372" s="43"/>
      <c r="C372" s="43"/>
      <c r="D372" s="43"/>
      <c r="E372" s="43"/>
      <c r="F372" s="43"/>
      <c r="G372" s="194"/>
      <c r="H372" s="194"/>
      <c r="I372" s="195"/>
      <c r="J372" s="309"/>
      <c r="K372" s="196"/>
      <c r="L372" s="196"/>
      <c r="M372" s="196"/>
      <c r="N372" s="310"/>
      <c r="O372" s="197"/>
      <c r="P372" s="197"/>
      <c r="Q372" s="197"/>
      <c r="R372" s="197"/>
      <c r="S372" s="197"/>
      <c r="T372" s="197"/>
      <c r="U372" s="198"/>
      <c r="V372" s="257"/>
      <c r="W372" s="258"/>
      <c r="X372" s="200"/>
      <c r="Y372" s="43"/>
      <c r="Z372" s="199"/>
      <c r="AA372" s="199"/>
      <c r="AB372" s="199"/>
      <c r="AC372" s="199"/>
      <c r="AD372" s="199"/>
      <c r="AE372" s="43"/>
      <c r="AF372" s="199"/>
      <c r="AG372" s="196"/>
      <c r="AH372" s="201"/>
      <c r="AI372" s="201"/>
      <c r="AJ372" s="201"/>
      <c r="AK372" s="43"/>
      <c r="AL372" s="196"/>
      <c r="AM372" s="43"/>
      <c r="AN372" s="43"/>
      <c r="AO372" s="42"/>
      <c r="AP372" s="198"/>
      <c r="AQ372" s="198"/>
      <c r="AR372" s="42"/>
    </row>
    <row r="373" spans="1:44" ht="15.75" customHeight="1" x14ac:dyDescent="0.2">
      <c r="A373" s="43"/>
      <c r="B373" s="43"/>
      <c r="C373" s="43"/>
      <c r="D373" s="43"/>
      <c r="E373" s="43"/>
      <c r="F373" s="43"/>
      <c r="G373" s="194"/>
      <c r="H373" s="194"/>
      <c r="I373" s="195"/>
      <c r="J373" s="309"/>
      <c r="K373" s="196"/>
      <c r="L373" s="196"/>
      <c r="M373" s="196"/>
      <c r="N373" s="310"/>
      <c r="O373" s="197"/>
      <c r="P373" s="197"/>
      <c r="Q373" s="197"/>
      <c r="R373" s="197"/>
      <c r="S373" s="197"/>
      <c r="T373" s="197"/>
      <c r="U373" s="198"/>
      <c r="V373" s="257"/>
      <c r="W373" s="258"/>
      <c r="X373" s="200"/>
      <c r="Y373" s="43"/>
      <c r="Z373" s="199"/>
      <c r="AA373" s="199"/>
      <c r="AB373" s="199"/>
      <c r="AC373" s="199"/>
      <c r="AD373" s="199"/>
      <c r="AE373" s="43"/>
      <c r="AF373" s="199"/>
      <c r="AG373" s="196"/>
      <c r="AH373" s="201"/>
      <c r="AI373" s="201"/>
      <c r="AJ373" s="201"/>
      <c r="AK373" s="43"/>
      <c r="AL373" s="196"/>
      <c r="AM373" s="43"/>
      <c r="AN373" s="43"/>
      <c r="AO373" s="42"/>
      <c r="AP373" s="198"/>
      <c r="AQ373" s="198"/>
      <c r="AR373" s="42"/>
    </row>
    <row r="374" spans="1:44" ht="15.75" customHeight="1" x14ac:dyDescent="0.2">
      <c r="A374" s="43"/>
      <c r="B374" s="43"/>
      <c r="C374" s="43"/>
      <c r="D374" s="43"/>
      <c r="E374" s="43"/>
      <c r="F374" s="43"/>
      <c r="G374" s="194"/>
      <c r="H374" s="194"/>
      <c r="I374" s="195"/>
      <c r="J374" s="309"/>
      <c r="K374" s="196"/>
      <c r="L374" s="196"/>
      <c r="M374" s="196"/>
      <c r="N374" s="310"/>
      <c r="O374" s="197"/>
      <c r="P374" s="197"/>
      <c r="Q374" s="197"/>
      <c r="R374" s="197"/>
      <c r="S374" s="197"/>
      <c r="T374" s="197"/>
      <c r="U374" s="198"/>
      <c r="V374" s="257"/>
      <c r="W374" s="258"/>
      <c r="X374" s="200"/>
      <c r="Y374" s="43"/>
      <c r="Z374" s="199"/>
      <c r="AA374" s="199"/>
      <c r="AB374" s="199"/>
      <c r="AC374" s="199"/>
      <c r="AD374" s="199"/>
      <c r="AE374" s="43"/>
      <c r="AF374" s="199"/>
      <c r="AG374" s="196"/>
      <c r="AH374" s="201"/>
      <c r="AI374" s="201"/>
      <c r="AJ374" s="201"/>
      <c r="AK374" s="43"/>
      <c r="AL374" s="196"/>
      <c r="AM374" s="43"/>
      <c r="AN374" s="43"/>
      <c r="AO374" s="42"/>
      <c r="AP374" s="198"/>
      <c r="AQ374" s="198"/>
      <c r="AR374" s="42"/>
    </row>
    <row r="375" spans="1:44" ht="15.75" customHeight="1" x14ac:dyDescent="0.2">
      <c r="A375" s="43"/>
      <c r="B375" s="43"/>
      <c r="C375" s="43"/>
      <c r="D375" s="43"/>
      <c r="E375" s="43"/>
      <c r="F375" s="43"/>
      <c r="G375" s="194"/>
      <c r="H375" s="194"/>
      <c r="I375" s="195"/>
      <c r="J375" s="309"/>
      <c r="K375" s="196"/>
      <c r="L375" s="196"/>
      <c r="M375" s="196"/>
      <c r="N375" s="310"/>
      <c r="O375" s="197"/>
      <c r="P375" s="197"/>
      <c r="Q375" s="197"/>
      <c r="R375" s="197"/>
      <c r="S375" s="197"/>
      <c r="T375" s="197"/>
      <c r="U375" s="198"/>
      <c r="V375" s="257"/>
      <c r="W375" s="258"/>
      <c r="X375" s="200"/>
      <c r="Y375" s="43"/>
      <c r="Z375" s="199"/>
      <c r="AA375" s="199"/>
      <c r="AB375" s="199"/>
      <c r="AC375" s="199"/>
      <c r="AD375" s="199"/>
      <c r="AE375" s="43"/>
      <c r="AF375" s="199"/>
      <c r="AG375" s="196"/>
      <c r="AH375" s="201"/>
      <c r="AI375" s="201"/>
      <c r="AJ375" s="201"/>
      <c r="AK375" s="43"/>
      <c r="AL375" s="196"/>
      <c r="AM375" s="43"/>
      <c r="AN375" s="43"/>
      <c r="AO375" s="42"/>
      <c r="AP375" s="198"/>
      <c r="AQ375" s="198"/>
      <c r="AR375" s="42"/>
    </row>
    <row r="376" spans="1:44" ht="15.75" customHeight="1" x14ac:dyDescent="0.2">
      <c r="A376" s="43"/>
      <c r="B376" s="43"/>
      <c r="C376" s="43"/>
      <c r="D376" s="43"/>
      <c r="E376" s="43"/>
      <c r="F376" s="43"/>
      <c r="G376" s="194"/>
      <c r="H376" s="194"/>
      <c r="I376" s="195"/>
      <c r="J376" s="309"/>
      <c r="K376" s="196"/>
      <c r="L376" s="196"/>
      <c r="M376" s="196"/>
      <c r="N376" s="310"/>
      <c r="O376" s="197"/>
      <c r="P376" s="197"/>
      <c r="Q376" s="197"/>
      <c r="R376" s="197"/>
      <c r="S376" s="197"/>
      <c r="T376" s="197"/>
      <c r="U376" s="198"/>
      <c r="V376" s="257"/>
      <c r="W376" s="258"/>
      <c r="X376" s="200"/>
      <c r="Y376" s="43"/>
      <c r="Z376" s="199"/>
      <c r="AA376" s="199"/>
      <c r="AB376" s="199"/>
      <c r="AC376" s="199"/>
      <c r="AD376" s="199"/>
      <c r="AE376" s="43"/>
      <c r="AF376" s="199"/>
      <c r="AG376" s="196"/>
      <c r="AH376" s="201"/>
      <c r="AI376" s="201"/>
      <c r="AJ376" s="201"/>
      <c r="AK376" s="43"/>
      <c r="AL376" s="196"/>
      <c r="AM376" s="43"/>
      <c r="AN376" s="43"/>
      <c r="AO376" s="42"/>
      <c r="AP376" s="198"/>
      <c r="AQ376" s="198"/>
      <c r="AR376" s="42"/>
    </row>
    <row r="377" spans="1:44" ht="15.75" customHeight="1" x14ac:dyDescent="0.2">
      <c r="A377" s="43"/>
      <c r="B377" s="43"/>
      <c r="C377" s="43"/>
      <c r="D377" s="43"/>
      <c r="E377" s="43"/>
      <c r="F377" s="43"/>
      <c r="G377" s="194"/>
      <c r="H377" s="194"/>
      <c r="I377" s="195"/>
      <c r="J377" s="309"/>
      <c r="K377" s="196"/>
      <c r="L377" s="196"/>
      <c r="M377" s="196"/>
      <c r="N377" s="310"/>
      <c r="O377" s="197"/>
      <c r="P377" s="197"/>
      <c r="Q377" s="197"/>
      <c r="R377" s="197"/>
      <c r="S377" s="197"/>
      <c r="T377" s="197"/>
      <c r="U377" s="198"/>
      <c r="V377" s="257"/>
      <c r="W377" s="258"/>
      <c r="X377" s="200"/>
      <c r="Y377" s="43"/>
      <c r="Z377" s="199"/>
      <c r="AA377" s="199"/>
      <c r="AB377" s="199"/>
      <c r="AC377" s="199"/>
      <c r="AD377" s="199"/>
      <c r="AE377" s="43"/>
      <c r="AF377" s="199"/>
      <c r="AG377" s="196"/>
      <c r="AH377" s="201"/>
      <c r="AI377" s="201"/>
      <c r="AJ377" s="201"/>
      <c r="AK377" s="43"/>
      <c r="AL377" s="196"/>
      <c r="AM377" s="43"/>
      <c r="AN377" s="43"/>
      <c r="AO377" s="42"/>
      <c r="AP377" s="198"/>
      <c r="AQ377" s="198"/>
      <c r="AR377" s="42"/>
    </row>
    <row r="378" spans="1:44" ht="15.75" customHeight="1" x14ac:dyDescent="0.2">
      <c r="A378" s="43"/>
      <c r="B378" s="43"/>
      <c r="C378" s="43"/>
      <c r="D378" s="43"/>
      <c r="E378" s="43"/>
      <c r="F378" s="43"/>
      <c r="G378" s="194"/>
      <c r="H378" s="194"/>
      <c r="I378" s="195"/>
      <c r="J378" s="309"/>
      <c r="K378" s="196"/>
      <c r="L378" s="196"/>
      <c r="M378" s="196"/>
      <c r="N378" s="310"/>
      <c r="O378" s="197"/>
      <c r="P378" s="197"/>
      <c r="Q378" s="197"/>
      <c r="R378" s="197"/>
      <c r="S378" s="197"/>
      <c r="T378" s="197"/>
      <c r="U378" s="198"/>
      <c r="V378" s="257"/>
      <c r="W378" s="258"/>
      <c r="X378" s="200"/>
      <c r="Y378" s="43"/>
      <c r="Z378" s="199"/>
      <c r="AA378" s="199"/>
      <c r="AB378" s="199"/>
      <c r="AC378" s="199"/>
      <c r="AD378" s="199"/>
      <c r="AE378" s="43"/>
      <c r="AF378" s="199"/>
      <c r="AG378" s="196"/>
      <c r="AH378" s="201"/>
      <c r="AI378" s="201"/>
      <c r="AJ378" s="201"/>
      <c r="AK378" s="43"/>
      <c r="AL378" s="196"/>
      <c r="AM378" s="43"/>
      <c r="AN378" s="43"/>
      <c r="AO378" s="42"/>
      <c r="AP378" s="198"/>
      <c r="AQ378" s="198"/>
      <c r="AR378" s="42"/>
    </row>
    <row r="379" spans="1:44" ht="15.75" customHeight="1" x14ac:dyDescent="0.2">
      <c r="A379" s="43"/>
      <c r="B379" s="43"/>
      <c r="C379" s="43"/>
      <c r="D379" s="43"/>
      <c r="E379" s="43"/>
      <c r="F379" s="43"/>
      <c r="G379" s="194"/>
      <c r="H379" s="194"/>
      <c r="I379" s="195"/>
      <c r="J379" s="309"/>
      <c r="K379" s="196"/>
      <c r="L379" s="196"/>
      <c r="M379" s="196"/>
      <c r="N379" s="310"/>
      <c r="O379" s="197"/>
      <c r="P379" s="197"/>
      <c r="Q379" s="197"/>
      <c r="R379" s="197"/>
      <c r="S379" s="197"/>
      <c r="T379" s="197"/>
      <c r="U379" s="198"/>
      <c r="V379" s="257"/>
      <c r="W379" s="258"/>
      <c r="X379" s="200"/>
      <c r="Y379" s="43"/>
      <c r="Z379" s="199"/>
      <c r="AA379" s="199"/>
      <c r="AB379" s="199"/>
      <c r="AC379" s="199"/>
      <c r="AD379" s="199"/>
      <c r="AE379" s="43"/>
      <c r="AF379" s="199"/>
      <c r="AG379" s="196"/>
      <c r="AH379" s="201"/>
      <c r="AI379" s="201"/>
      <c r="AJ379" s="201"/>
      <c r="AK379" s="43"/>
      <c r="AL379" s="196"/>
      <c r="AM379" s="43"/>
      <c r="AN379" s="43"/>
      <c r="AO379" s="42"/>
      <c r="AP379" s="198"/>
      <c r="AQ379" s="198"/>
      <c r="AR379" s="42"/>
    </row>
    <row r="380" spans="1:44" ht="15.75" customHeight="1" x14ac:dyDescent="0.2">
      <c r="A380" s="43"/>
      <c r="B380" s="43"/>
      <c r="C380" s="43"/>
      <c r="D380" s="43"/>
      <c r="E380" s="43"/>
      <c r="F380" s="43"/>
      <c r="G380" s="194"/>
      <c r="H380" s="194"/>
      <c r="I380" s="195"/>
      <c r="J380" s="309"/>
      <c r="K380" s="196"/>
      <c r="L380" s="196"/>
      <c r="M380" s="196"/>
      <c r="N380" s="310"/>
      <c r="O380" s="197"/>
      <c r="P380" s="197"/>
      <c r="Q380" s="197"/>
      <c r="R380" s="197"/>
      <c r="S380" s="197"/>
      <c r="T380" s="197"/>
      <c r="U380" s="198"/>
      <c r="V380" s="257"/>
      <c r="W380" s="258"/>
      <c r="X380" s="200"/>
      <c r="Y380" s="43"/>
      <c r="Z380" s="199"/>
      <c r="AA380" s="199"/>
      <c r="AB380" s="199"/>
      <c r="AC380" s="199"/>
      <c r="AD380" s="199"/>
      <c r="AE380" s="43"/>
      <c r="AF380" s="199"/>
      <c r="AG380" s="196"/>
      <c r="AH380" s="201"/>
      <c r="AI380" s="201"/>
      <c r="AJ380" s="201"/>
      <c r="AK380" s="43"/>
      <c r="AL380" s="196"/>
      <c r="AM380" s="43"/>
      <c r="AN380" s="43"/>
      <c r="AO380" s="42"/>
      <c r="AP380" s="198"/>
      <c r="AQ380" s="198"/>
      <c r="AR380" s="42"/>
    </row>
    <row r="381" spans="1:44" ht="15.75" customHeight="1" x14ac:dyDescent="0.2">
      <c r="A381" s="43"/>
      <c r="B381" s="43"/>
      <c r="C381" s="43"/>
      <c r="D381" s="43"/>
      <c r="E381" s="43"/>
      <c r="F381" s="43"/>
      <c r="G381" s="194"/>
      <c r="H381" s="194"/>
      <c r="I381" s="195"/>
      <c r="J381" s="309"/>
      <c r="K381" s="196"/>
      <c r="L381" s="196"/>
      <c r="M381" s="196"/>
      <c r="N381" s="310"/>
      <c r="O381" s="197"/>
      <c r="P381" s="197"/>
      <c r="Q381" s="197"/>
      <c r="R381" s="197"/>
      <c r="S381" s="197"/>
      <c r="T381" s="197"/>
      <c r="U381" s="198"/>
      <c r="V381" s="257"/>
      <c r="W381" s="258"/>
      <c r="X381" s="200"/>
      <c r="Y381" s="43"/>
      <c r="Z381" s="199"/>
      <c r="AA381" s="199"/>
      <c r="AB381" s="199"/>
      <c r="AC381" s="199"/>
      <c r="AD381" s="199"/>
      <c r="AE381" s="43"/>
      <c r="AF381" s="199"/>
      <c r="AG381" s="196"/>
      <c r="AH381" s="201"/>
      <c r="AI381" s="201"/>
      <c r="AJ381" s="201"/>
      <c r="AK381" s="43"/>
      <c r="AL381" s="196"/>
      <c r="AM381" s="43"/>
      <c r="AN381" s="43"/>
      <c r="AO381" s="42"/>
      <c r="AP381" s="198"/>
      <c r="AQ381" s="198"/>
      <c r="AR381" s="42"/>
    </row>
    <row r="382" spans="1:44" ht="15.75" customHeight="1" x14ac:dyDescent="0.2">
      <c r="A382" s="43"/>
      <c r="B382" s="43"/>
      <c r="C382" s="43"/>
      <c r="D382" s="43"/>
      <c r="E382" s="43"/>
      <c r="F382" s="43"/>
      <c r="G382" s="194"/>
      <c r="H382" s="194"/>
      <c r="I382" s="195"/>
      <c r="J382" s="309"/>
      <c r="K382" s="196"/>
      <c r="L382" s="196"/>
      <c r="M382" s="196"/>
      <c r="N382" s="310"/>
      <c r="O382" s="197"/>
      <c r="P382" s="197"/>
      <c r="Q382" s="197"/>
      <c r="R382" s="197"/>
      <c r="S382" s="197"/>
      <c r="T382" s="197"/>
      <c r="U382" s="198"/>
      <c r="V382" s="257"/>
      <c r="W382" s="258"/>
      <c r="X382" s="200"/>
      <c r="Y382" s="43"/>
      <c r="Z382" s="199"/>
      <c r="AA382" s="199"/>
      <c r="AB382" s="199"/>
      <c r="AC382" s="199"/>
      <c r="AD382" s="199"/>
      <c r="AE382" s="43"/>
      <c r="AF382" s="199"/>
      <c r="AG382" s="196"/>
      <c r="AH382" s="201"/>
      <c r="AI382" s="201"/>
      <c r="AJ382" s="201"/>
      <c r="AK382" s="43"/>
      <c r="AL382" s="196"/>
      <c r="AM382" s="43"/>
      <c r="AN382" s="43"/>
      <c r="AO382" s="42"/>
      <c r="AP382" s="198"/>
      <c r="AQ382" s="198"/>
      <c r="AR382" s="42"/>
    </row>
    <row r="383" spans="1:44" ht="15.75" customHeight="1" x14ac:dyDescent="0.2">
      <c r="A383" s="43"/>
      <c r="B383" s="43"/>
      <c r="C383" s="43"/>
      <c r="D383" s="43"/>
      <c r="E383" s="43"/>
      <c r="F383" s="43"/>
      <c r="G383" s="194"/>
      <c r="H383" s="194"/>
      <c r="I383" s="195"/>
      <c r="J383" s="309"/>
      <c r="K383" s="196"/>
      <c r="L383" s="196"/>
      <c r="M383" s="196"/>
      <c r="N383" s="310"/>
      <c r="O383" s="197"/>
      <c r="P383" s="197"/>
      <c r="Q383" s="197"/>
      <c r="R383" s="197"/>
      <c r="S383" s="197"/>
      <c r="T383" s="197"/>
      <c r="U383" s="198"/>
      <c r="V383" s="257"/>
      <c r="W383" s="258"/>
      <c r="X383" s="200"/>
      <c r="Y383" s="43"/>
      <c r="Z383" s="199"/>
      <c r="AA383" s="199"/>
      <c r="AB383" s="199"/>
      <c r="AC383" s="199"/>
      <c r="AD383" s="199"/>
      <c r="AE383" s="43"/>
      <c r="AF383" s="199"/>
      <c r="AG383" s="196"/>
      <c r="AH383" s="201"/>
      <c r="AI383" s="201"/>
      <c r="AJ383" s="201"/>
      <c r="AK383" s="43"/>
      <c r="AL383" s="196"/>
      <c r="AM383" s="43"/>
      <c r="AN383" s="43"/>
      <c r="AO383" s="42"/>
      <c r="AP383" s="198"/>
      <c r="AQ383" s="198"/>
      <c r="AR383" s="42"/>
    </row>
    <row r="384" spans="1:44" ht="15.75" customHeight="1" x14ac:dyDescent="0.2">
      <c r="A384" s="43"/>
      <c r="B384" s="43"/>
      <c r="C384" s="43"/>
      <c r="D384" s="43"/>
      <c r="E384" s="43"/>
      <c r="F384" s="43"/>
      <c r="G384" s="194"/>
      <c r="H384" s="194"/>
      <c r="I384" s="195"/>
      <c r="J384" s="309"/>
      <c r="K384" s="196"/>
      <c r="L384" s="196"/>
      <c r="M384" s="196"/>
      <c r="N384" s="310"/>
      <c r="O384" s="197"/>
      <c r="P384" s="197"/>
      <c r="Q384" s="197"/>
      <c r="R384" s="197"/>
      <c r="S384" s="197"/>
      <c r="T384" s="197"/>
      <c r="U384" s="198"/>
      <c r="V384" s="257"/>
      <c r="W384" s="258"/>
      <c r="X384" s="200"/>
      <c r="Y384" s="43"/>
      <c r="Z384" s="199"/>
      <c r="AA384" s="199"/>
      <c r="AB384" s="199"/>
      <c r="AC384" s="199"/>
      <c r="AD384" s="199"/>
      <c r="AE384" s="43"/>
      <c r="AF384" s="199"/>
      <c r="AG384" s="196"/>
      <c r="AH384" s="201"/>
      <c r="AI384" s="201"/>
      <c r="AJ384" s="201"/>
      <c r="AK384" s="43"/>
      <c r="AL384" s="196"/>
      <c r="AM384" s="43"/>
      <c r="AN384" s="43"/>
      <c r="AO384" s="42"/>
      <c r="AP384" s="198"/>
      <c r="AQ384" s="198"/>
      <c r="AR384" s="42"/>
    </row>
    <row r="385" spans="1:44" ht="15.75" customHeight="1" x14ac:dyDescent="0.2">
      <c r="A385" s="43"/>
      <c r="B385" s="43"/>
      <c r="C385" s="43"/>
      <c r="D385" s="43"/>
      <c r="E385" s="43"/>
      <c r="F385" s="43"/>
      <c r="G385" s="194"/>
      <c r="H385" s="194"/>
      <c r="I385" s="195"/>
      <c r="J385" s="309"/>
      <c r="K385" s="196"/>
      <c r="L385" s="196"/>
      <c r="M385" s="196"/>
      <c r="N385" s="310"/>
      <c r="O385" s="197"/>
      <c r="P385" s="197"/>
      <c r="Q385" s="197"/>
      <c r="R385" s="197"/>
      <c r="S385" s="197"/>
      <c r="T385" s="197"/>
      <c r="U385" s="198"/>
      <c r="V385" s="257"/>
      <c r="W385" s="258"/>
      <c r="X385" s="200"/>
      <c r="Y385" s="43"/>
      <c r="Z385" s="199"/>
      <c r="AA385" s="199"/>
      <c r="AB385" s="199"/>
      <c r="AC385" s="199"/>
      <c r="AD385" s="199"/>
      <c r="AE385" s="43"/>
      <c r="AF385" s="199"/>
      <c r="AG385" s="196"/>
      <c r="AH385" s="201"/>
      <c r="AI385" s="201"/>
      <c r="AJ385" s="201"/>
      <c r="AK385" s="43"/>
      <c r="AL385" s="196"/>
      <c r="AM385" s="43"/>
      <c r="AN385" s="43"/>
      <c r="AO385" s="42"/>
      <c r="AP385" s="198"/>
      <c r="AQ385" s="198"/>
      <c r="AR385" s="42"/>
    </row>
    <row r="386" spans="1:44" ht="15.75" customHeight="1" x14ac:dyDescent="0.2">
      <c r="A386" s="43"/>
      <c r="B386" s="43"/>
      <c r="C386" s="43"/>
      <c r="D386" s="43"/>
      <c r="E386" s="43"/>
      <c r="F386" s="43"/>
      <c r="G386" s="194"/>
      <c r="H386" s="194"/>
      <c r="I386" s="195"/>
      <c r="J386" s="309"/>
      <c r="K386" s="196"/>
      <c r="L386" s="196"/>
      <c r="M386" s="196"/>
      <c r="N386" s="310"/>
      <c r="O386" s="197"/>
      <c r="P386" s="197"/>
      <c r="Q386" s="197"/>
      <c r="R386" s="197"/>
      <c r="S386" s="197"/>
      <c r="T386" s="197"/>
      <c r="U386" s="198"/>
      <c r="V386" s="257"/>
      <c r="W386" s="258"/>
      <c r="X386" s="200"/>
      <c r="Y386" s="43"/>
      <c r="Z386" s="199"/>
      <c r="AA386" s="199"/>
      <c r="AB386" s="199"/>
      <c r="AC386" s="199"/>
      <c r="AD386" s="199"/>
      <c r="AE386" s="43"/>
      <c r="AF386" s="199"/>
      <c r="AG386" s="196"/>
      <c r="AH386" s="201"/>
      <c r="AI386" s="201"/>
      <c r="AJ386" s="201"/>
      <c r="AK386" s="43"/>
      <c r="AL386" s="196"/>
      <c r="AM386" s="43"/>
      <c r="AN386" s="43"/>
      <c r="AO386" s="42"/>
      <c r="AP386" s="198"/>
      <c r="AQ386" s="198"/>
      <c r="AR386" s="42"/>
    </row>
    <row r="387" spans="1:44" ht="15.75" customHeight="1" x14ac:dyDescent="0.2">
      <c r="A387" s="43"/>
      <c r="B387" s="43"/>
      <c r="C387" s="43"/>
      <c r="D387" s="43"/>
      <c r="E387" s="43"/>
      <c r="F387" s="43"/>
      <c r="G387" s="194"/>
      <c r="H387" s="194"/>
      <c r="I387" s="195"/>
      <c r="J387" s="309"/>
      <c r="K387" s="196"/>
      <c r="L387" s="196"/>
      <c r="M387" s="196"/>
      <c r="N387" s="310"/>
      <c r="O387" s="197"/>
      <c r="P387" s="197"/>
      <c r="Q387" s="197"/>
      <c r="R387" s="197"/>
      <c r="S387" s="197"/>
      <c r="T387" s="197"/>
      <c r="U387" s="198"/>
      <c r="V387" s="257"/>
      <c r="W387" s="258"/>
      <c r="X387" s="200"/>
      <c r="Y387" s="43"/>
      <c r="Z387" s="199"/>
      <c r="AA387" s="199"/>
      <c r="AB387" s="199"/>
      <c r="AC387" s="199"/>
      <c r="AD387" s="199"/>
      <c r="AE387" s="43"/>
      <c r="AF387" s="199"/>
      <c r="AG387" s="196"/>
      <c r="AH387" s="201"/>
      <c r="AI387" s="201"/>
      <c r="AJ387" s="201"/>
      <c r="AK387" s="43"/>
      <c r="AL387" s="196"/>
      <c r="AM387" s="43"/>
      <c r="AN387" s="43"/>
      <c r="AO387" s="42"/>
      <c r="AP387" s="198"/>
      <c r="AQ387" s="198"/>
      <c r="AR387" s="42"/>
    </row>
    <row r="388" spans="1:44" ht="15.75" customHeight="1" x14ac:dyDescent="0.2">
      <c r="A388" s="43"/>
      <c r="B388" s="43"/>
      <c r="C388" s="43"/>
      <c r="D388" s="43"/>
      <c r="E388" s="43"/>
      <c r="F388" s="43"/>
      <c r="G388" s="194"/>
      <c r="H388" s="194"/>
      <c r="I388" s="195"/>
      <c r="J388" s="309"/>
      <c r="K388" s="196"/>
      <c r="L388" s="196"/>
      <c r="M388" s="196"/>
      <c r="N388" s="310"/>
      <c r="O388" s="197"/>
      <c r="P388" s="197"/>
      <c r="Q388" s="197"/>
      <c r="R388" s="197"/>
      <c r="S388" s="197"/>
      <c r="T388" s="197"/>
      <c r="U388" s="198"/>
      <c r="V388" s="257"/>
      <c r="W388" s="258"/>
      <c r="X388" s="200"/>
      <c r="Y388" s="43"/>
      <c r="Z388" s="199"/>
      <c r="AA388" s="199"/>
      <c r="AB388" s="199"/>
      <c r="AC388" s="199"/>
      <c r="AD388" s="199"/>
      <c r="AE388" s="43"/>
      <c r="AF388" s="199"/>
      <c r="AG388" s="196"/>
      <c r="AH388" s="201"/>
      <c r="AI388" s="201"/>
      <c r="AJ388" s="201"/>
      <c r="AK388" s="43"/>
      <c r="AL388" s="196"/>
      <c r="AM388" s="43"/>
      <c r="AN388" s="43"/>
      <c r="AO388" s="42"/>
      <c r="AP388" s="198"/>
      <c r="AQ388" s="198"/>
      <c r="AR388" s="42"/>
    </row>
    <row r="389" spans="1:44" ht="15.75" customHeight="1" x14ac:dyDescent="0.2">
      <c r="A389" s="43"/>
      <c r="B389" s="43"/>
      <c r="C389" s="43"/>
      <c r="D389" s="43"/>
      <c r="E389" s="43"/>
      <c r="F389" s="43"/>
      <c r="G389" s="194"/>
      <c r="H389" s="194"/>
      <c r="I389" s="195"/>
      <c r="J389" s="309"/>
      <c r="K389" s="196"/>
      <c r="L389" s="196"/>
      <c r="M389" s="196"/>
      <c r="N389" s="310"/>
      <c r="O389" s="197"/>
      <c r="P389" s="197"/>
      <c r="Q389" s="197"/>
      <c r="R389" s="197"/>
      <c r="S389" s="197"/>
      <c r="T389" s="197"/>
      <c r="U389" s="198"/>
      <c r="V389" s="257"/>
      <c r="W389" s="258"/>
      <c r="X389" s="200"/>
      <c r="Y389" s="43"/>
      <c r="Z389" s="199"/>
      <c r="AA389" s="199"/>
      <c r="AB389" s="199"/>
      <c r="AC389" s="199"/>
      <c r="AD389" s="199"/>
      <c r="AE389" s="43"/>
      <c r="AF389" s="199"/>
      <c r="AG389" s="196"/>
      <c r="AH389" s="201"/>
      <c r="AI389" s="201"/>
      <c r="AJ389" s="201"/>
      <c r="AK389" s="43"/>
      <c r="AL389" s="196"/>
      <c r="AM389" s="43"/>
      <c r="AN389" s="43"/>
      <c r="AO389" s="42"/>
      <c r="AP389" s="198"/>
      <c r="AQ389" s="198"/>
      <c r="AR389" s="42"/>
    </row>
    <row r="390" spans="1:44" ht="15.75" customHeight="1" x14ac:dyDescent="0.2">
      <c r="A390" s="43"/>
      <c r="B390" s="43"/>
      <c r="C390" s="43"/>
      <c r="D390" s="43"/>
      <c r="E390" s="43"/>
      <c r="F390" s="43"/>
      <c r="G390" s="194"/>
      <c r="H390" s="194"/>
      <c r="I390" s="195"/>
      <c r="J390" s="309"/>
      <c r="K390" s="196"/>
      <c r="L390" s="196"/>
      <c r="M390" s="196"/>
      <c r="N390" s="310"/>
      <c r="O390" s="197"/>
      <c r="P390" s="197"/>
      <c r="Q390" s="197"/>
      <c r="R390" s="197"/>
      <c r="S390" s="197"/>
      <c r="T390" s="197"/>
      <c r="U390" s="198"/>
      <c r="V390" s="257"/>
      <c r="W390" s="258"/>
      <c r="X390" s="200"/>
      <c r="Y390" s="43"/>
      <c r="Z390" s="199"/>
      <c r="AA390" s="199"/>
      <c r="AB390" s="199"/>
      <c r="AC390" s="199"/>
      <c r="AD390" s="199"/>
      <c r="AE390" s="43"/>
      <c r="AF390" s="199"/>
      <c r="AG390" s="196"/>
      <c r="AH390" s="201"/>
      <c r="AI390" s="201"/>
      <c r="AJ390" s="201"/>
      <c r="AK390" s="43"/>
      <c r="AL390" s="196"/>
      <c r="AM390" s="43"/>
      <c r="AN390" s="43"/>
      <c r="AO390" s="42"/>
      <c r="AP390" s="198"/>
      <c r="AQ390" s="198"/>
      <c r="AR390" s="42"/>
    </row>
    <row r="391" spans="1:44" ht="15.75" customHeight="1" x14ac:dyDescent="0.2">
      <c r="A391" s="43"/>
      <c r="B391" s="43"/>
      <c r="C391" s="43"/>
      <c r="D391" s="43"/>
      <c r="E391" s="43"/>
      <c r="F391" s="43"/>
      <c r="G391" s="194"/>
      <c r="H391" s="194"/>
      <c r="I391" s="195"/>
      <c r="J391" s="309"/>
      <c r="K391" s="196"/>
      <c r="L391" s="196"/>
      <c r="M391" s="196"/>
      <c r="N391" s="310"/>
      <c r="O391" s="197"/>
      <c r="P391" s="197"/>
      <c r="Q391" s="197"/>
      <c r="R391" s="197"/>
      <c r="S391" s="197"/>
      <c r="T391" s="197"/>
      <c r="U391" s="198"/>
      <c r="V391" s="257"/>
      <c r="W391" s="258"/>
      <c r="X391" s="200"/>
      <c r="Y391" s="43"/>
      <c r="Z391" s="199"/>
      <c r="AA391" s="199"/>
      <c r="AB391" s="199"/>
      <c r="AC391" s="199"/>
      <c r="AD391" s="199"/>
      <c r="AE391" s="43"/>
      <c r="AF391" s="199"/>
      <c r="AG391" s="196"/>
      <c r="AH391" s="201"/>
      <c r="AI391" s="201"/>
      <c r="AJ391" s="201"/>
      <c r="AK391" s="43"/>
      <c r="AL391" s="196"/>
      <c r="AM391" s="43"/>
      <c r="AN391" s="43"/>
      <c r="AO391" s="42"/>
      <c r="AP391" s="198"/>
      <c r="AQ391" s="198"/>
      <c r="AR391" s="42"/>
    </row>
    <row r="392" spans="1:44" ht="15.75" customHeight="1" x14ac:dyDescent="0.2">
      <c r="A392" s="43"/>
      <c r="B392" s="43"/>
      <c r="C392" s="43"/>
      <c r="D392" s="43"/>
      <c r="E392" s="43"/>
      <c r="F392" s="43"/>
      <c r="G392" s="194"/>
      <c r="H392" s="194"/>
      <c r="I392" s="195"/>
      <c r="J392" s="309"/>
      <c r="K392" s="196"/>
      <c r="L392" s="196"/>
      <c r="M392" s="196"/>
      <c r="N392" s="310"/>
      <c r="O392" s="197"/>
      <c r="P392" s="197"/>
      <c r="Q392" s="197"/>
      <c r="R392" s="197"/>
      <c r="S392" s="197"/>
      <c r="T392" s="197"/>
      <c r="U392" s="198"/>
      <c r="V392" s="257"/>
      <c r="W392" s="258"/>
      <c r="X392" s="200"/>
      <c r="Y392" s="43"/>
      <c r="Z392" s="199"/>
      <c r="AA392" s="199"/>
      <c r="AB392" s="199"/>
      <c r="AC392" s="199"/>
      <c r="AD392" s="199"/>
      <c r="AE392" s="43"/>
      <c r="AF392" s="199"/>
      <c r="AG392" s="196"/>
      <c r="AH392" s="201"/>
      <c r="AI392" s="201"/>
      <c r="AJ392" s="201"/>
      <c r="AK392" s="43"/>
      <c r="AL392" s="196"/>
      <c r="AM392" s="43"/>
      <c r="AN392" s="43"/>
      <c r="AO392" s="42"/>
      <c r="AP392" s="198"/>
      <c r="AQ392" s="198"/>
      <c r="AR392" s="42"/>
    </row>
    <row r="393" spans="1:44" ht="15.75" customHeight="1" x14ac:dyDescent="0.2">
      <c r="A393" s="43"/>
      <c r="B393" s="43"/>
      <c r="C393" s="43"/>
      <c r="D393" s="43"/>
      <c r="E393" s="43"/>
      <c r="F393" s="43"/>
      <c r="G393" s="194"/>
      <c r="H393" s="194"/>
      <c r="I393" s="195"/>
      <c r="J393" s="309"/>
      <c r="K393" s="196"/>
      <c r="L393" s="196"/>
      <c r="M393" s="196"/>
      <c r="N393" s="310"/>
      <c r="O393" s="197"/>
      <c r="P393" s="197"/>
      <c r="Q393" s="197"/>
      <c r="R393" s="197"/>
      <c r="S393" s="197"/>
      <c r="T393" s="197"/>
      <c r="U393" s="198"/>
      <c r="V393" s="257"/>
      <c r="W393" s="258"/>
      <c r="X393" s="200"/>
      <c r="Y393" s="43"/>
      <c r="Z393" s="199"/>
      <c r="AA393" s="199"/>
      <c r="AB393" s="199"/>
      <c r="AC393" s="199"/>
      <c r="AD393" s="199"/>
      <c r="AE393" s="43"/>
      <c r="AF393" s="199"/>
      <c r="AG393" s="196"/>
      <c r="AH393" s="201"/>
      <c r="AI393" s="201"/>
      <c r="AJ393" s="201"/>
      <c r="AK393" s="43"/>
      <c r="AL393" s="196"/>
      <c r="AM393" s="43"/>
      <c r="AN393" s="43"/>
      <c r="AO393" s="42"/>
      <c r="AP393" s="198"/>
      <c r="AQ393" s="198"/>
      <c r="AR393" s="42"/>
    </row>
    <row r="394" spans="1:44" ht="15.75" customHeight="1" x14ac:dyDescent="0.2">
      <c r="A394" s="43"/>
      <c r="B394" s="43"/>
      <c r="C394" s="43"/>
      <c r="D394" s="43"/>
      <c r="E394" s="43"/>
      <c r="F394" s="43"/>
      <c r="G394" s="194"/>
      <c r="H394" s="194"/>
      <c r="I394" s="195"/>
      <c r="J394" s="309"/>
      <c r="K394" s="196"/>
      <c r="L394" s="196"/>
      <c r="M394" s="196"/>
      <c r="N394" s="310"/>
      <c r="O394" s="197"/>
      <c r="P394" s="197"/>
      <c r="Q394" s="197"/>
      <c r="R394" s="197"/>
      <c r="S394" s="197"/>
      <c r="T394" s="197"/>
      <c r="U394" s="198"/>
      <c r="V394" s="257"/>
      <c r="W394" s="258"/>
      <c r="X394" s="200"/>
      <c r="Y394" s="43"/>
      <c r="Z394" s="199"/>
      <c r="AA394" s="199"/>
      <c r="AB394" s="199"/>
      <c r="AC394" s="199"/>
      <c r="AD394" s="199"/>
      <c r="AE394" s="43"/>
      <c r="AF394" s="199"/>
      <c r="AG394" s="196"/>
      <c r="AH394" s="201"/>
      <c r="AI394" s="201"/>
      <c r="AJ394" s="201"/>
      <c r="AK394" s="43"/>
      <c r="AL394" s="196"/>
      <c r="AM394" s="43"/>
      <c r="AN394" s="43"/>
      <c r="AO394" s="42"/>
      <c r="AP394" s="198"/>
      <c r="AQ394" s="198"/>
      <c r="AR394" s="42"/>
    </row>
    <row r="395" spans="1:44" ht="15.75" customHeight="1" x14ac:dyDescent="0.2">
      <c r="A395" s="43"/>
      <c r="B395" s="43"/>
      <c r="C395" s="43"/>
      <c r="D395" s="43"/>
      <c r="E395" s="43"/>
      <c r="F395" s="43"/>
      <c r="G395" s="194"/>
      <c r="H395" s="194"/>
      <c r="I395" s="195"/>
      <c r="J395" s="309"/>
      <c r="K395" s="196"/>
      <c r="L395" s="196"/>
      <c r="M395" s="196"/>
      <c r="N395" s="310"/>
      <c r="O395" s="197"/>
      <c r="P395" s="197"/>
      <c r="Q395" s="197"/>
      <c r="R395" s="197"/>
      <c r="S395" s="197"/>
      <c r="T395" s="197"/>
      <c r="U395" s="198"/>
      <c r="V395" s="257"/>
      <c r="W395" s="258"/>
      <c r="X395" s="200"/>
      <c r="Y395" s="43"/>
      <c r="Z395" s="199"/>
      <c r="AA395" s="199"/>
      <c r="AB395" s="199"/>
      <c r="AC395" s="199"/>
      <c r="AD395" s="199"/>
      <c r="AE395" s="43"/>
      <c r="AF395" s="199"/>
      <c r="AG395" s="196"/>
      <c r="AH395" s="201"/>
      <c r="AI395" s="201"/>
      <c r="AJ395" s="201"/>
      <c r="AK395" s="43"/>
      <c r="AL395" s="196"/>
      <c r="AM395" s="43"/>
      <c r="AN395" s="43"/>
      <c r="AO395" s="42"/>
      <c r="AP395" s="198"/>
      <c r="AQ395" s="198"/>
      <c r="AR395" s="42"/>
    </row>
    <row r="396" spans="1:44" ht="15.75" customHeight="1" x14ac:dyDescent="0.2">
      <c r="A396" s="43"/>
      <c r="B396" s="43"/>
      <c r="C396" s="43"/>
      <c r="D396" s="43"/>
      <c r="E396" s="43"/>
      <c r="F396" s="43"/>
      <c r="G396" s="194"/>
      <c r="H396" s="194"/>
      <c r="I396" s="195"/>
      <c r="J396" s="309"/>
      <c r="K396" s="196"/>
      <c r="L396" s="196"/>
      <c r="M396" s="196"/>
      <c r="N396" s="310"/>
      <c r="O396" s="197"/>
      <c r="P396" s="197"/>
      <c r="Q396" s="197"/>
      <c r="R396" s="197"/>
      <c r="S396" s="197"/>
      <c r="T396" s="197"/>
      <c r="U396" s="198"/>
      <c r="V396" s="257"/>
      <c r="W396" s="258"/>
      <c r="X396" s="200"/>
      <c r="Y396" s="43"/>
      <c r="Z396" s="199"/>
      <c r="AA396" s="199"/>
      <c r="AB396" s="199"/>
      <c r="AC396" s="199"/>
      <c r="AD396" s="199"/>
      <c r="AE396" s="43"/>
      <c r="AF396" s="199"/>
      <c r="AG396" s="196"/>
      <c r="AH396" s="201"/>
      <c r="AI396" s="201"/>
      <c r="AJ396" s="201"/>
      <c r="AK396" s="43"/>
      <c r="AL396" s="196"/>
      <c r="AM396" s="43"/>
      <c r="AN396" s="43"/>
      <c r="AO396" s="42"/>
      <c r="AP396" s="198"/>
      <c r="AQ396" s="198"/>
      <c r="AR396" s="42"/>
    </row>
    <row r="397" spans="1:44" ht="15.75" customHeight="1" x14ac:dyDescent="0.2">
      <c r="A397" s="43"/>
      <c r="B397" s="43"/>
      <c r="C397" s="43"/>
      <c r="D397" s="43"/>
      <c r="E397" s="43"/>
      <c r="F397" s="43"/>
      <c r="G397" s="194"/>
      <c r="H397" s="194"/>
      <c r="I397" s="195"/>
      <c r="J397" s="309"/>
      <c r="K397" s="196"/>
      <c r="L397" s="196"/>
      <c r="M397" s="196"/>
      <c r="N397" s="310"/>
      <c r="O397" s="197"/>
      <c r="P397" s="197"/>
      <c r="Q397" s="197"/>
      <c r="R397" s="197"/>
      <c r="S397" s="197"/>
      <c r="T397" s="197"/>
      <c r="U397" s="198"/>
      <c r="V397" s="257"/>
      <c r="W397" s="258"/>
      <c r="X397" s="200"/>
      <c r="Y397" s="43"/>
      <c r="Z397" s="199"/>
      <c r="AA397" s="199"/>
      <c r="AB397" s="199"/>
      <c r="AC397" s="199"/>
      <c r="AD397" s="199"/>
      <c r="AE397" s="43"/>
      <c r="AF397" s="199"/>
      <c r="AG397" s="196"/>
      <c r="AH397" s="201"/>
      <c r="AI397" s="201"/>
      <c r="AJ397" s="201"/>
      <c r="AK397" s="43"/>
      <c r="AL397" s="196"/>
      <c r="AM397" s="43"/>
      <c r="AN397" s="43"/>
      <c r="AO397" s="42"/>
      <c r="AP397" s="198"/>
      <c r="AQ397" s="198"/>
      <c r="AR397" s="42"/>
    </row>
    <row r="398" spans="1:44" ht="15.75" customHeight="1" x14ac:dyDescent="0.2">
      <c r="A398" s="43"/>
      <c r="B398" s="43"/>
      <c r="C398" s="43"/>
      <c r="D398" s="43"/>
      <c r="E398" s="43"/>
      <c r="F398" s="43"/>
      <c r="G398" s="194"/>
      <c r="H398" s="194"/>
      <c r="I398" s="195"/>
      <c r="J398" s="309"/>
      <c r="K398" s="196"/>
      <c r="L398" s="196"/>
      <c r="M398" s="196"/>
      <c r="N398" s="310"/>
      <c r="O398" s="197"/>
      <c r="P398" s="197"/>
      <c r="Q398" s="197"/>
      <c r="R398" s="197"/>
      <c r="S398" s="197"/>
      <c r="T398" s="197"/>
      <c r="U398" s="198"/>
      <c r="V398" s="257"/>
      <c r="W398" s="258"/>
      <c r="X398" s="200"/>
      <c r="Y398" s="43"/>
      <c r="Z398" s="199"/>
      <c r="AA398" s="199"/>
      <c r="AB398" s="199"/>
      <c r="AC398" s="199"/>
      <c r="AD398" s="199"/>
      <c r="AE398" s="43"/>
      <c r="AF398" s="199"/>
      <c r="AG398" s="196"/>
      <c r="AH398" s="201"/>
      <c r="AI398" s="201"/>
      <c r="AJ398" s="201"/>
      <c r="AK398" s="43"/>
      <c r="AL398" s="196"/>
      <c r="AM398" s="43"/>
      <c r="AN398" s="43"/>
      <c r="AO398" s="42"/>
      <c r="AP398" s="198"/>
      <c r="AQ398" s="198"/>
      <c r="AR398" s="42"/>
    </row>
    <row r="399" spans="1:44" ht="15.75" customHeight="1" x14ac:dyDescent="0.2">
      <c r="A399" s="43"/>
      <c r="B399" s="43"/>
      <c r="C399" s="43"/>
      <c r="D399" s="43"/>
      <c r="E399" s="43"/>
      <c r="F399" s="43"/>
      <c r="G399" s="194"/>
      <c r="H399" s="194"/>
      <c r="I399" s="195"/>
      <c r="J399" s="309"/>
      <c r="K399" s="196"/>
      <c r="L399" s="196"/>
      <c r="M399" s="196"/>
      <c r="N399" s="310"/>
      <c r="O399" s="197"/>
      <c r="P399" s="197"/>
      <c r="Q399" s="197"/>
      <c r="R399" s="197"/>
      <c r="S399" s="197"/>
      <c r="T399" s="197"/>
      <c r="U399" s="198"/>
      <c r="V399" s="257"/>
      <c r="W399" s="258"/>
      <c r="X399" s="200"/>
      <c r="Y399" s="43"/>
      <c r="Z399" s="199"/>
      <c r="AA399" s="199"/>
      <c r="AB399" s="199"/>
      <c r="AC399" s="199"/>
      <c r="AD399" s="199"/>
      <c r="AE399" s="43"/>
      <c r="AF399" s="199"/>
      <c r="AG399" s="196"/>
      <c r="AH399" s="201"/>
      <c r="AI399" s="201"/>
      <c r="AJ399" s="201"/>
      <c r="AK399" s="43"/>
      <c r="AL399" s="196"/>
      <c r="AM399" s="43"/>
      <c r="AN399" s="43"/>
      <c r="AO399" s="42"/>
      <c r="AP399" s="198"/>
      <c r="AQ399" s="198"/>
      <c r="AR399" s="42"/>
    </row>
    <row r="400" spans="1:44" ht="15.75" customHeight="1" x14ac:dyDescent="0.2">
      <c r="A400" s="43"/>
      <c r="B400" s="43"/>
      <c r="C400" s="43"/>
      <c r="D400" s="43"/>
      <c r="E400" s="43"/>
      <c r="F400" s="43"/>
      <c r="G400" s="194"/>
      <c r="H400" s="194"/>
      <c r="I400" s="195"/>
      <c r="J400" s="309"/>
      <c r="K400" s="196"/>
      <c r="L400" s="196"/>
      <c r="M400" s="196"/>
      <c r="N400" s="310"/>
      <c r="O400" s="197"/>
      <c r="P400" s="197"/>
      <c r="Q400" s="197"/>
      <c r="R400" s="197"/>
      <c r="S400" s="197"/>
      <c r="T400" s="197"/>
      <c r="U400" s="198"/>
      <c r="V400" s="257"/>
      <c r="W400" s="258"/>
      <c r="X400" s="200"/>
      <c r="Y400" s="43"/>
      <c r="Z400" s="199"/>
      <c r="AA400" s="199"/>
      <c r="AB400" s="199"/>
      <c r="AC400" s="199"/>
      <c r="AD400" s="199"/>
      <c r="AE400" s="43"/>
      <c r="AF400" s="199"/>
      <c r="AG400" s="196"/>
      <c r="AH400" s="201"/>
      <c r="AI400" s="201"/>
      <c r="AJ400" s="201"/>
      <c r="AK400" s="43"/>
      <c r="AL400" s="196"/>
      <c r="AM400" s="43"/>
      <c r="AN400" s="43"/>
      <c r="AO400" s="42"/>
      <c r="AP400" s="198"/>
      <c r="AQ400" s="198"/>
      <c r="AR400" s="42"/>
    </row>
    <row r="401" spans="1:44" ht="15.75" customHeight="1" x14ac:dyDescent="0.2">
      <c r="A401" s="43"/>
      <c r="B401" s="43"/>
      <c r="C401" s="43"/>
      <c r="D401" s="43"/>
      <c r="E401" s="43"/>
      <c r="F401" s="43"/>
      <c r="G401" s="194"/>
      <c r="H401" s="194"/>
      <c r="I401" s="195"/>
      <c r="J401" s="309"/>
      <c r="K401" s="196"/>
      <c r="L401" s="196"/>
      <c r="M401" s="196"/>
      <c r="N401" s="310"/>
      <c r="O401" s="197"/>
      <c r="P401" s="197"/>
      <c r="Q401" s="197"/>
      <c r="R401" s="197"/>
      <c r="S401" s="197"/>
      <c r="T401" s="197"/>
      <c r="U401" s="198"/>
      <c r="V401" s="257"/>
      <c r="W401" s="258"/>
      <c r="X401" s="200"/>
      <c r="Y401" s="43"/>
      <c r="Z401" s="199"/>
      <c r="AA401" s="199"/>
      <c r="AB401" s="199"/>
      <c r="AC401" s="199"/>
      <c r="AD401" s="199"/>
      <c r="AE401" s="43"/>
      <c r="AF401" s="199"/>
      <c r="AG401" s="196"/>
      <c r="AH401" s="201"/>
      <c r="AI401" s="201"/>
      <c r="AJ401" s="201"/>
      <c r="AK401" s="43"/>
      <c r="AL401" s="196"/>
      <c r="AM401" s="43"/>
      <c r="AN401" s="43"/>
      <c r="AO401" s="42"/>
      <c r="AP401" s="198"/>
      <c r="AQ401" s="198"/>
      <c r="AR401" s="42"/>
    </row>
    <row r="402" spans="1:44" ht="15.75" customHeight="1" x14ac:dyDescent="0.2">
      <c r="A402" s="43"/>
      <c r="B402" s="43"/>
      <c r="C402" s="43"/>
      <c r="D402" s="43"/>
      <c r="E402" s="43"/>
      <c r="F402" s="43"/>
      <c r="G402" s="194"/>
      <c r="H402" s="194"/>
      <c r="I402" s="195"/>
      <c r="J402" s="309"/>
      <c r="K402" s="196"/>
      <c r="L402" s="196"/>
      <c r="M402" s="196"/>
      <c r="N402" s="310"/>
      <c r="O402" s="197"/>
      <c r="P402" s="197"/>
      <c r="Q402" s="197"/>
      <c r="R402" s="197"/>
      <c r="S402" s="197"/>
      <c r="T402" s="197"/>
      <c r="U402" s="198"/>
      <c r="V402" s="257"/>
      <c r="W402" s="258"/>
      <c r="X402" s="200"/>
      <c r="Y402" s="43"/>
      <c r="Z402" s="199"/>
      <c r="AA402" s="199"/>
      <c r="AB402" s="199"/>
      <c r="AC402" s="199"/>
      <c r="AD402" s="199"/>
      <c r="AE402" s="43"/>
      <c r="AF402" s="199"/>
      <c r="AG402" s="196"/>
      <c r="AH402" s="201"/>
      <c r="AI402" s="201"/>
      <c r="AJ402" s="201"/>
      <c r="AK402" s="43"/>
      <c r="AL402" s="196"/>
      <c r="AM402" s="43"/>
      <c r="AN402" s="43"/>
      <c r="AO402" s="42"/>
      <c r="AP402" s="198"/>
      <c r="AQ402" s="198"/>
      <c r="AR402" s="42"/>
    </row>
    <row r="403" spans="1:44" ht="15.75" customHeight="1" x14ac:dyDescent="0.2">
      <c r="A403" s="43"/>
      <c r="B403" s="43"/>
      <c r="C403" s="43"/>
      <c r="D403" s="43"/>
      <c r="E403" s="43"/>
      <c r="F403" s="43"/>
      <c r="G403" s="194"/>
      <c r="H403" s="194"/>
      <c r="I403" s="195"/>
      <c r="J403" s="309"/>
      <c r="K403" s="196"/>
      <c r="L403" s="196"/>
      <c r="M403" s="196"/>
      <c r="N403" s="310"/>
      <c r="O403" s="197"/>
      <c r="P403" s="197"/>
      <c r="Q403" s="197"/>
      <c r="R403" s="197"/>
      <c r="S403" s="197"/>
      <c r="T403" s="197"/>
      <c r="U403" s="198"/>
      <c r="V403" s="257"/>
      <c r="W403" s="258"/>
      <c r="X403" s="200"/>
      <c r="Y403" s="43"/>
      <c r="Z403" s="199"/>
      <c r="AA403" s="199"/>
      <c r="AB403" s="199"/>
      <c r="AC403" s="199"/>
      <c r="AD403" s="199"/>
      <c r="AE403" s="43"/>
      <c r="AF403" s="199"/>
      <c r="AG403" s="196"/>
      <c r="AH403" s="201"/>
      <c r="AI403" s="201"/>
      <c r="AJ403" s="201"/>
      <c r="AK403" s="43"/>
      <c r="AL403" s="196"/>
      <c r="AM403" s="43"/>
      <c r="AN403" s="43"/>
      <c r="AO403" s="42"/>
      <c r="AP403" s="198"/>
      <c r="AQ403" s="198"/>
      <c r="AR403" s="42"/>
    </row>
    <row r="404" spans="1:44" ht="15.75" customHeight="1" x14ac:dyDescent="0.2">
      <c r="A404" s="43"/>
      <c r="B404" s="43"/>
      <c r="C404" s="43"/>
      <c r="D404" s="43"/>
      <c r="E404" s="43"/>
      <c r="F404" s="43"/>
      <c r="G404" s="194"/>
      <c r="H404" s="194"/>
      <c r="I404" s="195"/>
      <c r="J404" s="309"/>
      <c r="K404" s="196"/>
      <c r="L404" s="196"/>
      <c r="M404" s="196"/>
      <c r="N404" s="310"/>
      <c r="O404" s="197"/>
      <c r="P404" s="197"/>
      <c r="Q404" s="197"/>
      <c r="R404" s="197"/>
      <c r="S404" s="197"/>
      <c r="T404" s="197"/>
      <c r="U404" s="198"/>
      <c r="V404" s="257"/>
      <c r="W404" s="258"/>
      <c r="X404" s="200"/>
      <c r="Y404" s="43"/>
      <c r="Z404" s="199"/>
      <c r="AA404" s="199"/>
      <c r="AB404" s="199"/>
      <c r="AC404" s="199"/>
      <c r="AD404" s="199"/>
      <c r="AE404" s="43"/>
      <c r="AF404" s="199"/>
      <c r="AG404" s="196"/>
      <c r="AH404" s="201"/>
      <c r="AI404" s="201"/>
      <c r="AJ404" s="201"/>
      <c r="AK404" s="43"/>
      <c r="AL404" s="196"/>
      <c r="AM404" s="43"/>
      <c r="AN404" s="43"/>
      <c r="AO404" s="42"/>
      <c r="AP404" s="198"/>
      <c r="AQ404" s="198"/>
      <c r="AR404" s="42"/>
    </row>
    <row r="405" spans="1:44" ht="15.75" customHeight="1" x14ac:dyDescent="0.2">
      <c r="A405" s="43"/>
      <c r="B405" s="43"/>
      <c r="C405" s="43"/>
      <c r="D405" s="43"/>
      <c r="E405" s="43"/>
      <c r="F405" s="43"/>
      <c r="G405" s="194"/>
      <c r="H405" s="194"/>
      <c r="I405" s="195"/>
      <c r="J405" s="309"/>
      <c r="K405" s="196"/>
      <c r="L405" s="196"/>
      <c r="M405" s="196"/>
      <c r="N405" s="310"/>
      <c r="O405" s="197"/>
      <c r="P405" s="197"/>
      <c r="Q405" s="197"/>
      <c r="R405" s="197"/>
      <c r="S405" s="197"/>
      <c r="T405" s="197"/>
      <c r="U405" s="198"/>
      <c r="V405" s="257"/>
      <c r="W405" s="258"/>
      <c r="X405" s="200"/>
      <c r="Y405" s="43"/>
      <c r="Z405" s="199"/>
      <c r="AA405" s="199"/>
      <c r="AB405" s="199"/>
      <c r="AC405" s="199"/>
      <c r="AD405" s="199"/>
      <c r="AE405" s="43"/>
      <c r="AF405" s="199"/>
      <c r="AG405" s="196"/>
      <c r="AH405" s="201"/>
      <c r="AI405" s="201"/>
      <c r="AJ405" s="201"/>
      <c r="AK405" s="43"/>
      <c r="AL405" s="196"/>
      <c r="AM405" s="43"/>
      <c r="AN405" s="43"/>
      <c r="AO405" s="42"/>
      <c r="AP405" s="198"/>
      <c r="AQ405" s="198"/>
      <c r="AR405" s="42"/>
    </row>
    <row r="406" spans="1:44" ht="15.75" customHeight="1" x14ac:dyDescent="0.2">
      <c r="A406" s="43"/>
      <c r="B406" s="43"/>
      <c r="C406" s="43"/>
      <c r="D406" s="43"/>
      <c r="E406" s="43"/>
      <c r="F406" s="43"/>
      <c r="G406" s="194"/>
      <c r="H406" s="194"/>
      <c r="I406" s="195"/>
      <c r="J406" s="309"/>
      <c r="K406" s="196"/>
      <c r="L406" s="196"/>
      <c r="M406" s="196"/>
      <c r="N406" s="310"/>
      <c r="O406" s="197"/>
      <c r="P406" s="197"/>
      <c r="Q406" s="197"/>
      <c r="R406" s="197"/>
      <c r="S406" s="197"/>
      <c r="T406" s="197"/>
      <c r="U406" s="198"/>
      <c r="V406" s="257"/>
      <c r="W406" s="258"/>
      <c r="X406" s="200"/>
      <c r="Y406" s="43"/>
      <c r="Z406" s="199"/>
      <c r="AA406" s="199"/>
      <c r="AB406" s="199"/>
      <c r="AC406" s="199"/>
      <c r="AD406" s="199"/>
      <c r="AE406" s="43"/>
      <c r="AF406" s="199"/>
      <c r="AG406" s="196"/>
      <c r="AH406" s="201"/>
      <c r="AI406" s="201"/>
      <c r="AJ406" s="201"/>
      <c r="AK406" s="43"/>
      <c r="AL406" s="196"/>
      <c r="AM406" s="43"/>
      <c r="AN406" s="43"/>
      <c r="AO406" s="42"/>
      <c r="AP406" s="198"/>
      <c r="AQ406" s="198"/>
      <c r="AR406" s="42"/>
    </row>
    <row r="407" spans="1:44" ht="15.75" customHeight="1" x14ac:dyDescent="0.2">
      <c r="A407" s="43"/>
      <c r="B407" s="43"/>
      <c r="C407" s="43"/>
      <c r="D407" s="43"/>
      <c r="E407" s="43"/>
      <c r="F407" s="43"/>
      <c r="G407" s="194"/>
      <c r="H407" s="194"/>
      <c r="I407" s="195"/>
      <c r="J407" s="309"/>
      <c r="K407" s="196"/>
      <c r="L407" s="196"/>
      <c r="M407" s="196"/>
      <c r="N407" s="310"/>
      <c r="O407" s="197"/>
      <c r="P407" s="197"/>
      <c r="Q407" s="197"/>
      <c r="R407" s="197"/>
      <c r="S407" s="197"/>
      <c r="T407" s="197"/>
      <c r="U407" s="198"/>
      <c r="V407" s="257"/>
      <c r="W407" s="258"/>
      <c r="X407" s="200"/>
      <c r="Y407" s="43"/>
      <c r="Z407" s="199"/>
      <c r="AA407" s="199"/>
      <c r="AB407" s="199"/>
      <c r="AC407" s="199"/>
      <c r="AD407" s="199"/>
      <c r="AE407" s="43"/>
      <c r="AF407" s="199"/>
      <c r="AG407" s="196"/>
      <c r="AH407" s="201"/>
      <c r="AI407" s="201"/>
      <c r="AJ407" s="201"/>
      <c r="AK407" s="43"/>
      <c r="AL407" s="196"/>
      <c r="AM407" s="43"/>
      <c r="AN407" s="43"/>
      <c r="AO407" s="42"/>
      <c r="AP407" s="198"/>
      <c r="AQ407" s="198"/>
      <c r="AR407" s="42"/>
    </row>
    <row r="408" spans="1:44" ht="15.75" customHeight="1" x14ac:dyDescent="0.2">
      <c r="A408" s="43"/>
      <c r="B408" s="43"/>
      <c r="C408" s="43"/>
      <c r="D408" s="43"/>
      <c r="E408" s="43"/>
      <c r="F408" s="43"/>
      <c r="G408" s="194"/>
      <c r="H408" s="194"/>
      <c r="I408" s="195"/>
      <c r="J408" s="309"/>
      <c r="K408" s="196"/>
      <c r="L408" s="196"/>
      <c r="M408" s="196"/>
      <c r="N408" s="310"/>
      <c r="O408" s="197"/>
      <c r="P408" s="197"/>
      <c r="Q408" s="197"/>
      <c r="R408" s="197"/>
      <c r="S408" s="197"/>
      <c r="T408" s="197"/>
      <c r="U408" s="198"/>
      <c r="V408" s="257"/>
      <c r="W408" s="258"/>
      <c r="X408" s="200"/>
      <c r="Y408" s="43"/>
      <c r="Z408" s="199"/>
      <c r="AA408" s="199"/>
      <c r="AB408" s="199"/>
      <c r="AC408" s="199"/>
      <c r="AD408" s="199"/>
      <c r="AE408" s="43"/>
      <c r="AF408" s="199"/>
      <c r="AG408" s="196"/>
      <c r="AH408" s="201"/>
      <c r="AI408" s="201"/>
      <c r="AJ408" s="201"/>
      <c r="AK408" s="43"/>
      <c r="AL408" s="196"/>
      <c r="AM408" s="43"/>
      <c r="AN408" s="43"/>
      <c r="AO408" s="42"/>
      <c r="AP408" s="198"/>
      <c r="AQ408" s="198"/>
      <c r="AR408" s="42"/>
    </row>
    <row r="409" spans="1:44" ht="15.75" customHeight="1" x14ac:dyDescent="0.2">
      <c r="A409" s="43"/>
      <c r="B409" s="43"/>
      <c r="C409" s="43"/>
      <c r="D409" s="43"/>
      <c r="E409" s="43"/>
      <c r="F409" s="43"/>
      <c r="G409" s="194"/>
      <c r="H409" s="194"/>
      <c r="I409" s="195"/>
      <c r="J409" s="309"/>
      <c r="K409" s="196"/>
      <c r="L409" s="196"/>
      <c r="M409" s="196"/>
      <c r="N409" s="310"/>
      <c r="O409" s="197"/>
      <c r="P409" s="197"/>
      <c r="Q409" s="197"/>
      <c r="R409" s="197"/>
      <c r="S409" s="197"/>
      <c r="T409" s="197"/>
      <c r="U409" s="198"/>
      <c r="V409" s="257"/>
      <c r="W409" s="258"/>
      <c r="X409" s="200"/>
      <c r="Y409" s="43"/>
      <c r="Z409" s="199"/>
      <c r="AA409" s="199"/>
      <c r="AB409" s="199"/>
      <c r="AC409" s="199"/>
      <c r="AD409" s="199"/>
      <c r="AE409" s="43"/>
      <c r="AF409" s="199"/>
      <c r="AG409" s="196"/>
      <c r="AH409" s="201"/>
      <c r="AI409" s="201"/>
      <c r="AJ409" s="201"/>
      <c r="AK409" s="43"/>
      <c r="AL409" s="196"/>
      <c r="AM409" s="43"/>
      <c r="AN409" s="43"/>
      <c r="AO409" s="42"/>
      <c r="AP409" s="198"/>
      <c r="AQ409" s="198"/>
      <c r="AR409" s="42"/>
    </row>
    <row r="410" spans="1:44" ht="15.75" customHeight="1" x14ac:dyDescent="0.2">
      <c r="A410" s="43"/>
      <c r="B410" s="43"/>
      <c r="C410" s="43"/>
      <c r="D410" s="43"/>
      <c r="E410" s="43"/>
      <c r="F410" s="43"/>
      <c r="G410" s="194"/>
      <c r="H410" s="194"/>
      <c r="I410" s="195"/>
      <c r="J410" s="309"/>
      <c r="K410" s="196"/>
      <c r="L410" s="196"/>
      <c r="M410" s="196"/>
      <c r="N410" s="310"/>
      <c r="O410" s="197"/>
      <c r="P410" s="197"/>
      <c r="Q410" s="197"/>
      <c r="R410" s="197"/>
      <c r="S410" s="197"/>
      <c r="T410" s="197"/>
      <c r="U410" s="198"/>
      <c r="V410" s="257"/>
      <c r="W410" s="258"/>
      <c r="X410" s="200"/>
      <c r="Y410" s="43"/>
      <c r="Z410" s="199"/>
      <c r="AA410" s="199"/>
      <c r="AB410" s="199"/>
      <c r="AC410" s="199"/>
      <c r="AD410" s="199"/>
      <c r="AE410" s="43"/>
      <c r="AF410" s="199"/>
      <c r="AG410" s="196"/>
      <c r="AH410" s="201"/>
      <c r="AI410" s="201"/>
      <c r="AJ410" s="201"/>
      <c r="AK410" s="43"/>
      <c r="AL410" s="196"/>
      <c r="AM410" s="43"/>
      <c r="AN410" s="43"/>
      <c r="AO410" s="42"/>
      <c r="AP410" s="198"/>
      <c r="AQ410" s="198"/>
      <c r="AR410" s="42"/>
    </row>
    <row r="411" spans="1:44" ht="15.75" customHeight="1" x14ac:dyDescent="0.2">
      <c r="A411" s="43"/>
      <c r="B411" s="43"/>
      <c r="C411" s="43"/>
      <c r="D411" s="43"/>
      <c r="E411" s="43"/>
      <c r="F411" s="43"/>
      <c r="G411" s="194"/>
      <c r="H411" s="194"/>
      <c r="I411" s="195"/>
      <c r="J411" s="309"/>
      <c r="K411" s="196"/>
      <c r="L411" s="196"/>
      <c r="M411" s="196"/>
      <c r="N411" s="310"/>
      <c r="O411" s="197"/>
      <c r="P411" s="197"/>
      <c r="Q411" s="197"/>
      <c r="R411" s="197"/>
      <c r="S411" s="197"/>
      <c r="T411" s="197"/>
      <c r="U411" s="198"/>
      <c r="V411" s="257"/>
      <c r="W411" s="258"/>
      <c r="X411" s="200"/>
      <c r="Y411" s="43"/>
      <c r="Z411" s="199"/>
      <c r="AA411" s="199"/>
      <c r="AB411" s="199"/>
      <c r="AC411" s="199"/>
      <c r="AD411" s="199"/>
      <c r="AE411" s="43"/>
      <c r="AF411" s="199"/>
      <c r="AG411" s="196"/>
      <c r="AH411" s="201"/>
      <c r="AI411" s="201"/>
      <c r="AJ411" s="201"/>
      <c r="AK411" s="43"/>
      <c r="AL411" s="196"/>
      <c r="AM411" s="43"/>
      <c r="AN411" s="43"/>
      <c r="AO411" s="42"/>
      <c r="AP411" s="198"/>
      <c r="AQ411" s="198"/>
      <c r="AR411" s="42"/>
    </row>
    <row r="412" spans="1:44" ht="15.75" customHeight="1" x14ac:dyDescent="0.2">
      <c r="A412" s="43"/>
      <c r="B412" s="43"/>
      <c r="C412" s="43"/>
      <c r="D412" s="43"/>
      <c r="E412" s="43"/>
      <c r="F412" s="43"/>
      <c r="G412" s="194"/>
      <c r="H412" s="194"/>
      <c r="I412" s="195"/>
      <c r="J412" s="309"/>
      <c r="K412" s="196"/>
      <c r="L412" s="196"/>
      <c r="M412" s="196"/>
      <c r="N412" s="310"/>
      <c r="O412" s="197"/>
      <c r="P412" s="197"/>
      <c r="Q412" s="197"/>
      <c r="R412" s="197"/>
      <c r="S412" s="197"/>
      <c r="T412" s="197"/>
      <c r="U412" s="198"/>
      <c r="V412" s="257"/>
      <c r="W412" s="258"/>
      <c r="X412" s="200"/>
      <c r="Y412" s="43"/>
      <c r="Z412" s="199"/>
      <c r="AA412" s="199"/>
      <c r="AB412" s="199"/>
      <c r="AC412" s="199"/>
      <c r="AD412" s="199"/>
      <c r="AE412" s="43"/>
      <c r="AF412" s="199"/>
      <c r="AG412" s="196"/>
      <c r="AH412" s="201"/>
      <c r="AI412" s="201"/>
      <c r="AJ412" s="201"/>
      <c r="AK412" s="43"/>
      <c r="AL412" s="196"/>
      <c r="AM412" s="43"/>
      <c r="AN412" s="43"/>
      <c r="AO412" s="42"/>
      <c r="AP412" s="198"/>
      <c r="AQ412" s="198"/>
      <c r="AR412" s="42"/>
    </row>
    <row r="413" spans="1:44" ht="15.75" customHeight="1" x14ac:dyDescent="0.2">
      <c r="A413" s="43"/>
      <c r="B413" s="43"/>
      <c r="C413" s="43"/>
      <c r="D413" s="43"/>
      <c r="E413" s="43"/>
      <c r="F413" s="43"/>
      <c r="G413" s="194"/>
      <c r="H413" s="194"/>
      <c r="I413" s="195"/>
      <c r="J413" s="309"/>
      <c r="K413" s="196"/>
      <c r="L413" s="196"/>
      <c r="M413" s="196"/>
      <c r="N413" s="310"/>
      <c r="O413" s="197"/>
      <c r="P413" s="197"/>
      <c r="Q413" s="197"/>
      <c r="R413" s="197"/>
      <c r="S413" s="197"/>
      <c r="T413" s="197"/>
      <c r="U413" s="198"/>
      <c r="V413" s="257"/>
      <c r="W413" s="258"/>
      <c r="X413" s="200"/>
      <c r="Y413" s="43"/>
      <c r="Z413" s="199"/>
      <c r="AA413" s="199"/>
      <c r="AB413" s="199"/>
      <c r="AC413" s="199"/>
      <c r="AD413" s="199"/>
      <c r="AE413" s="43"/>
      <c r="AF413" s="199"/>
      <c r="AG413" s="196"/>
      <c r="AH413" s="201"/>
      <c r="AI413" s="201"/>
      <c r="AJ413" s="201"/>
      <c r="AK413" s="43"/>
      <c r="AL413" s="196"/>
      <c r="AM413" s="43"/>
      <c r="AN413" s="43"/>
      <c r="AO413" s="42"/>
      <c r="AP413" s="198"/>
      <c r="AQ413" s="198"/>
      <c r="AR413" s="42"/>
    </row>
    <row r="414" spans="1:44" ht="15.75" customHeight="1" x14ac:dyDescent="0.2">
      <c r="A414" s="43"/>
      <c r="B414" s="43"/>
      <c r="C414" s="43"/>
      <c r="D414" s="43"/>
      <c r="E414" s="43"/>
      <c r="F414" s="43"/>
      <c r="G414" s="194"/>
      <c r="H414" s="194"/>
      <c r="I414" s="195"/>
      <c r="J414" s="309"/>
      <c r="K414" s="196"/>
      <c r="L414" s="196"/>
      <c r="M414" s="196"/>
      <c r="N414" s="310"/>
      <c r="O414" s="197"/>
      <c r="P414" s="197"/>
      <c r="Q414" s="197"/>
      <c r="R414" s="197"/>
      <c r="S414" s="197"/>
      <c r="T414" s="197"/>
      <c r="U414" s="198"/>
      <c r="V414" s="257"/>
      <c r="W414" s="258"/>
      <c r="X414" s="200"/>
      <c r="Y414" s="43"/>
      <c r="Z414" s="199"/>
      <c r="AA414" s="199"/>
      <c r="AB414" s="199"/>
      <c r="AC414" s="199"/>
      <c r="AD414" s="199"/>
      <c r="AE414" s="43"/>
      <c r="AF414" s="199"/>
      <c r="AG414" s="196"/>
      <c r="AH414" s="201"/>
      <c r="AI414" s="201"/>
      <c r="AJ414" s="201"/>
      <c r="AK414" s="43"/>
      <c r="AL414" s="196"/>
      <c r="AM414" s="43"/>
      <c r="AN414" s="43"/>
      <c r="AO414" s="42"/>
      <c r="AP414" s="198"/>
      <c r="AQ414" s="198"/>
      <c r="AR414" s="42"/>
    </row>
    <row r="415" spans="1:44" ht="15.75" customHeight="1" x14ac:dyDescent="0.2">
      <c r="A415" s="43"/>
      <c r="B415" s="43"/>
      <c r="C415" s="43"/>
      <c r="D415" s="43"/>
      <c r="E415" s="43"/>
      <c r="F415" s="43"/>
      <c r="G415" s="194"/>
      <c r="H415" s="194"/>
      <c r="I415" s="195"/>
      <c r="J415" s="309"/>
      <c r="K415" s="196"/>
      <c r="L415" s="196"/>
      <c r="M415" s="196"/>
      <c r="N415" s="310"/>
      <c r="O415" s="197"/>
      <c r="P415" s="197"/>
      <c r="Q415" s="197"/>
      <c r="R415" s="197"/>
      <c r="S415" s="197"/>
      <c r="T415" s="197"/>
      <c r="U415" s="198"/>
      <c r="V415" s="257"/>
      <c r="W415" s="258"/>
      <c r="X415" s="200"/>
      <c r="Y415" s="43"/>
      <c r="Z415" s="199"/>
      <c r="AA415" s="199"/>
      <c r="AB415" s="199"/>
      <c r="AC415" s="199"/>
      <c r="AD415" s="199"/>
      <c r="AE415" s="43"/>
      <c r="AF415" s="199"/>
      <c r="AG415" s="196"/>
      <c r="AH415" s="201"/>
      <c r="AI415" s="201"/>
      <c r="AJ415" s="201"/>
      <c r="AK415" s="43"/>
      <c r="AL415" s="196"/>
      <c r="AM415" s="43"/>
      <c r="AN415" s="43"/>
      <c r="AO415" s="42"/>
      <c r="AP415" s="198"/>
      <c r="AQ415" s="198"/>
      <c r="AR415" s="42"/>
    </row>
    <row r="416" spans="1:44" ht="15.75" customHeight="1" x14ac:dyDescent="0.2">
      <c r="A416" s="43"/>
      <c r="B416" s="43"/>
      <c r="C416" s="43"/>
      <c r="D416" s="43"/>
      <c r="E416" s="43"/>
      <c r="F416" s="43"/>
      <c r="G416" s="194"/>
      <c r="H416" s="194"/>
      <c r="I416" s="195"/>
      <c r="J416" s="309"/>
      <c r="K416" s="196"/>
      <c r="L416" s="196"/>
      <c r="M416" s="196"/>
      <c r="N416" s="310"/>
      <c r="O416" s="197"/>
      <c r="P416" s="197"/>
      <c r="Q416" s="197"/>
      <c r="R416" s="197"/>
      <c r="S416" s="197"/>
      <c r="T416" s="197"/>
      <c r="U416" s="198"/>
      <c r="V416" s="257"/>
      <c r="W416" s="258"/>
      <c r="X416" s="200"/>
      <c r="Y416" s="43"/>
      <c r="Z416" s="199"/>
      <c r="AA416" s="199"/>
      <c r="AB416" s="199"/>
      <c r="AC416" s="199"/>
      <c r="AD416" s="199"/>
      <c r="AE416" s="43"/>
      <c r="AF416" s="199"/>
      <c r="AG416" s="196"/>
      <c r="AH416" s="201"/>
      <c r="AI416" s="201"/>
      <c r="AJ416" s="201"/>
      <c r="AK416" s="43"/>
      <c r="AL416" s="196"/>
      <c r="AM416" s="43"/>
      <c r="AN416" s="43"/>
      <c r="AO416" s="42"/>
      <c r="AP416" s="198"/>
      <c r="AQ416" s="198"/>
      <c r="AR416" s="42"/>
    </row>
    <row r="417" spans="1:44" ht="15.75" customHeight="1" x14ac:dyDescent="0.2">
      <c r="A417" s="43"/>
      <c r="B417" s="43"/>
      <c r="C417" s="43"/>
      <c r="D417" s="43"/>
      <c r="E417" s="43"/>
      <c r="F417" s="43"/>
      <c r="G417" s="194"/>
      <c r="H417" s="194"/>
      <c r="I417" s="195"/>
      <c r="J417" s="309"/>
      <c r="K417" s="196"/>
      <c r="L417" s="196"/>
      <c r="M417" s="196"/>
      <c r="N417" s="310"/>
      <c r="O417" s="197"/>
      <c r="P417" s="197"/>
      <c r="Q417" s="197"/>
      <c r="R417" s="197"/>
      <c r="S417" s="197"/>
      <c r="T417" s="197"/>
      <c r="U417" s="198"/>
      <c r="V417" s="257"/>
      <c r="W417" s="258"/>
      <c r="X417" s="200"/>
      <c r="Y417" s="43"/>
      <c r="Z417" s="199"/>
      <c r="AA417" s="199"/>
      <c r="AB417" s="199"/>
      <c r="AC417" s="199"/>
      <c r="AD417" s="199"/>
      <c r="AE417" s="43"/>
      <c r="AF417" s="199"/>
      <c r="AG417" s="196"/>
      <c r="AH417" s="201"/>
      <c r="AI417" s="201"/>
      <c r="AJ417" s="201"/>
      <c r="AK417" s="43"/>
      <c r="AL417" s="196"/>
      <c r="AM417" s="43"/>
      <c r="AN417" s="43"/>
      <c r="AO417" s="42"/>
      <c r="AP417" s="198"/>
      <c r="AQ417" s="198"/>
      <c r="AR417" s="42"/>
    </row>
    <row r="418" spans="1:44" ht="15.75" customHeight="1" x14ac:dyDescent="0.2">
      <c r="A418" s="43"/>
      <c r="B418" s="43"/>
      <c r="C418" s="43"/>
      <c r="D418" s="43"/>
      <c r="E418" s="43"/>
      <c r="F418" s="43"/>
      <c r="G418" s="194"/>
      <c r="H418" s="194"/>
      <c r="I418" s="195"/>
      <c r="J418" s="309"/>
      <c r="K418" s="196"/>
      <c r="L418" s="196"/>
      <c r="M418" s="196"/>
      <c r="N418" s="310"/>
      <c r="O418" s="197"/>
      <c r="P418" s="197"/>
      <c r="Q418" s="197"/>
      <c r="R418" s="197"/>
      <c r="S418" s="197"/>
      <c r="T418" s="197"/>
      <c r="U418" s="198"/>
      <c r="V418" s="257"/>
      <c r="W418" s="258"/>
      <c r="X418" s="200"/>
      <c r="Y418" s="43"/>
      <c r="Z418" s="199"/>
      <c r="AA418" s="199"/>
      <c r="AB418" s="199"/>
      <c r="AC418" s="199"/>
      <c r="AD418" s="199"/>
      <c r="AE418" s="43"/>
      <c r="AF418" s="199"/>
      <c r="AG418" s="196"/>
      <c r="AH418" s="201"/>
      <c r="AI418" s="201"/>
      <c r="AJ418" s="201"/>
      <c r="AK418" s="43"/>
      <c r="AL418" s="196"/>
      <c r="AM418" s="43"/>
      <c r="AN418" s="43"/>
      <c r="AO418" s="42"/>
      <c r="AP418" s="198"/>
      <c r="AQ418" s="198"/>
      <c r="AR418" s="42"/>
    </row>
    <row r="419" spans="1:44" ht="15.75" customHeight="1" x14ac:dyDescent="0.2">
      <c r="A419" s="43"/>
      <c r="B419" s="43"/>
      <c r="C419" s="43"/>
      <c r="D419" s="43"/>
      <c r="E419" s="43"/>
      <c r="F419" s="43"/>
      <c r="G419" s="194"/>
      <c r="H419" s="194"/>
      <c r="I419" s="195"/>
      <c r="J419" s="309"/>
      <c r="K419" s="196"/>
      <c r="L419" s="196"/>
      <c r="M419" s="196"/>
      <c r="N419" s="310"/>
      <c r="O419" s="197"/>
      <c r="P419" s="197"/>
      <c r="Q419" s="197"/>
      <c r="R419" s="197"/>
      <c r="S419" s="197"/>
      <c r="T419" s="197"/>
      <c r="U419" s="198"/>
      <c r="V419" s="257"/>
      <c r="W419" s="258"/>
      <c r="X419" s="200"/>
      <c r="Y419" s="43"/>
      <c r="Z419" s="199"/>
      <c r="AA419" s="199"/>
      <c r="AB419" s="199"/>
      <c r="AC419" s="199"/>
      <c r="AD419" s="199"/>
      <c r="AE419" s="43"/>
      <c r="AF419" s="199"/>
      <c r="AG419" s="196"/>
      <c r="AH419" s="201"/>
      <c r="AI419" s="201"/>
      <c r="AJ419" s="201"/>
      <c r="AK419" s="43"/>
      <c r="AL419" s="196"/>
      <c r="AM419" s="43"/>
      <c r="AN419" s="43"/>
      <c r="AO419" s="42"/>
      <c r="AP419" s="198"/>
      <c r="AQ419" s="198"/>
      <c r="AR419" s="42"/>
    </row>
    <row r="420" spans="1:44" ht="15.75" customHeight="1" x14ac:dyDescent="0.2">
      <c r="A420" s="43"/>
      <c r="B420" s="43"/>
      <c r="C420" s="43"/>
      <c r="D420" s="43"/>
      <c r="E420" s="43"/>
      <c r="F420" s="43"/>
      <c r="G420" s="194"/>
      <c r="H420" s="194"/>
      <c r="I420" s="195"/>
      <c r="J420" s="309"/>
      <c r="K420" s="196"/>
      <c r="L420" s="196"/>
      <c r="M420" s="196"/>
      <c r="N420" s="310"/>
      <c r="O420" s="197"/>
      <c r="P420" s="197"/>
      <c r="Q420" s="197"/>
      <c r="R420" s="197"/>
      <c r="S420" s="197"/>
      <c r="T420" s="197"/>
      <c r="U420" s="198"/>
      <c r="V420" s="257"/>
      <c r="W420" s="258"/>
      <c r="X420" s="200"/>
      <c r="Y420" s="43"/>
      <c r="Z420" s="199"/>
      <c r="AA420" s="199"/>
      <c r="AB420" s="199"/>
      <c r="AC420" s="199"/>
      <c r="AD420" s="199"/>
      <c r="AE420" s="43"/>
      <c r="AF420" s="199"/>
      <c r="AG420" s="196"/>
      <c r="AH420" s="201"/>
      <c r="AI420" s="201"/>
      <c r="AJ420" s="201"/>
      <c r="AK420" s="43"/>
      <c r="AL420" s="196"/>
      <c r="AM420" s="43"/>
      <c r="AN420" s="43"/>
      <c r="AO420" s="42"/>
      <c r="AP420" s="198"/>
      <c r="AQ420" s="198"/>
      <c r="AR420" s="42"/>
    </row>
    <row r="421" spans="1:44" ht="15.75" customHeight="1" x14ac:dyDescent="0.2">
      <c r="A421" s="43"/>
      <c r="B421" s="43"/>
      <c r="C421" s="43"/>
      <c r="D421" s="43"/>
      <c r="E421" s="43"/>
      <c r="F421" s="43"/>
      <c r="G421" s="194"/>
      <c r="H421" s="194"/>
      <c r="I421" s="195"/>
      <c r="J421" s="309"/>
      <c r="K421" s="196"/>
      <c r="L421" s="196"/>
      <c r="M421" s="196"/>
      <c r="N421" s="310"/>
      <c r="O421" s="197"/>
      <c r="P421" s="197"/>
      <c r="Q421" s="197"/>
      <c r="R421" s="197"/>
      <c r="S421" s="197"/>
      <c r="T421" s="197"/>
      <c r="U421" s="198"/>
      <c r="V421" s="257"/>
      <c r="W421" s="258"/>
      <c r="X421" s="200"/>
      <c r="Y421" s="43"/>
      <c r="Z421" s="199"/>
      <c r="AA421" s="199"/>
      <c r="AB421" s="199"/>
      <c r="AC421" s="199"/>
      <c r="AD421" s="199"/>
      <c r="AE421" s="43"/>
      <c r="AF421" s="199"/>
      <c r="AG421" s="196"/>
      <c r="AH421" s="201"/>
      <c r="AI421" s="201"/>
      <c r="AJ421" s="201"/>
      <c r="AK421" s="43"/>
      <c r="AL421" s="196"/>
      <c r="AM421" s="43"/>
      <c r="AN421" s="43"/>
      <c r="AO421" s="42"/>
      <c r="AP421" s="198"/>
      <c r="AQ421" s="198"/>
      <c r="AR421" s="42"/>
    </row>
    <row r="422" spans="1:44" ht="15.75" customHeight="1" x14ac:dyDescent="0.2">
      <c r="A422" s="43"/>
      <c r="B422" s="43"/>
      <c r="C422" s="43"/>
      <c r="D422" s="43"/>
      <c r="E422" s="43"/>
      <c r="F422" s="43"/>
      <c r="G422" s="194"/>
      <c r="H422" s="194"/>
      <c r="I422" s="195"/>
      <c r="J422" s="309"/>
      <c r="K422" s="196"/>
      <c r="L422" s="196"/>
      <c r="M422" s="196"/>
      <c r="N422" s="310"/>
      <c r="O422" s="197"/>
      <c r="P422" s="197"/>
      <c r="Q422" s="197"/>
      <c r="R422" s="197"/>
      <c r="S422" s="197"/>
      <c r="T422" s="197"/>
      <c r="U422" s="198"/>
      <c r="V422" s="257"/>
      <c r="W422" s="258"/>
      <c r="X422" s="200"/>
      <c r="Y422" s="43"/>
      <c r="Z422" s="199"/>
      <c r="AA422" s="199"/>
      <c r="AB422" s="199"/>
      <c r="AC422" s="199"/>
      <c r="AD422" s="199"/>
      <c r="AE422" s="43"/>
      <c r="AF422" s="199"/>
      <c r="AG422" s="196"/>
      <c r="AH422" s="201"/>
      <c r="AI422" s="201"/>
      <c r="AJ422" s="201"/>
      <c r="AK422" s="43"/>
      <c r="AL422" s="196"/>
      <c r="AM422" s="43"/>
      <c r="AN422" s="43"/>
      <c r="AO422" s="42"/>
      <c r="AP422" s="198"/>
      <c r="AQ422" s="198"/>
      <c r="AR422" s="42"/>
    </row>
    <row r="423" spans="1:44" ht="15.75" customHeight="1" x14ac:dyDescent="0.2">
      <c r="A423" s="43"/>
      <c r="B423" s="43"/>
      <c r="C423" s="43"/>
      <c r="D423" s="43"/>
      <c r="E423" s="43"/>
      <c r="F423" s="43"/>
      <c r="G423" s="194"/>
      <c r="H423" s="194"/>
      <c r="I423" s="195"/>
      <c r="J423" s="309"/>
      <c r="K423" s="196"/>
      <c r="L423" s="196"/>
      <c r="M423" s="196"/>
      <c r="N423" s="310"/>
      <c r="O423" s="197"/>
      <c r="P423" s="197"/>
      <c r="Q423" s="197"/>
      <c r="R423" s="197"/>
      <c r="S423" s="197"/>
      <c r="T423" s="197"/>
      <c r="U423" s="198"/>
      <c r="V423" s="257"/>
      <c r="W423" s="258"/>
      <c r="X423" s="200"/>
      <c r="Y423" s="43"/>
      <c r="Z423" s="199"/>
      <c r="AA423" s="199"/>
      <c r="AB423" s="199"/>
      <c r="AC423" s="199"/>
      <c r="AD423" s="199"/>
      <c r="AE423" s="43"/>
      <c r="AF423" s="199"/>
      <c r="AG423" s="196"/>
      <c r="AH423" s="201"/>
      <c r="AI423" s="201"/>
      <c r="AJ423" s="201"/>
      <c r="AK423" s="43"/>
      <c r="AL423" s="196"/>
      <c r="AM423" s="43"/>
      <c r="AN423" s="43"/>
      <c r="AO423" s="42"/>
      <c r="AP423" s="198"/>
      <c r="AQ423" s="198"/>
      <c r="AR423" s="42"/>
    </row>
    <row r="424" spans="1:44" ht="15.75" customHeight="1" x14ac:dyDescent="0.2">
      <c r="A424" s="43"/>
      <c r="B424" s="43"/>
      <c r="C424" s="43"/>
      <c r="D424" s="43"/>
      <c r="E424" s="43"/>
      <c r="F424" s="43"/>
      <c r="G424" s="194"/>
      <c r="H424" s="194"/>
      <c r="I424" s="195"/>
      <c r="J424" s="309"/>
      <c r="K424" s="196"/>
      <c r="L424" s="196"/>
      <c r="M424" s="196"/>
      <c r="N424" s="310"/>
      <c r="O424" s="197"/>
      <c r="P424" s="197"/>
      <c r="Q424" s="197"/>
      <c r="R424" s="197"/>
      <c r="S424" s="197"/>
      <c r="T424" s="197"/>
      <c r="U424" s="198"/>
      <c r="V424" s="257"/>
      <c r="W424" s="258"/>
      <c r="X424" s="200"/>
      <c r="Y424" s="43"/>
      <c r="Z424" s="199"/>
      <c r="AA424" s="199"/>
      <c r="AB424" s="199"/>
      <c r="AC424" s="199"/>
      <c r="AD424" s="199"/>
      <c r="AE424" s="43"/>
      <c r="AF424" s="199"/>
      <c r="AG424" s="196"/>
      <c r="AH424" s="201"/>
      <c r="AI424" s="201"/>
      <c r="AJ424" s="201"/>
      <c r="AK424" s="43"/>
      <c r="AL424" s="196"/>
      <c r="AM424" s="43"/>
      <c r="AN424" s="43"/>
      <c r="AO424" s="42"/>
      <c r="AP424" s="198"/>
      <c r="AQ424" s="198"/>
      <c r="AR424" s="42"/>
    </row>
    <row r="425" spans="1:44" ht="15.75" customHeight="1" x14ac:dyDescent="0.2">
      <c r="A425" s="43"/>
      <c r="B425" s="43"/>
      <c r="C425" s="43"/>
      <c r="D425" s="43"/>
      <c r="E425" s="43"/>
      <c r="F425" s="43"/>
      <c r="G425" s="194"/>
      <c r="H425" s="194"/>
      <c r="I425" s="195"/>
      <c r="J425" s="309"/>
      <c r="K425" s="196"/>
      <c r="L425" s="196"/>
      <c r="M425" s="196"/>
      <c r="N425" s="310"/>
      <c r="O425" s="197"/>
      <c r="P425" s="197"/>
      <c r="Q425" s="197"/>
      <c r="R425" s="197"/>
      <c r="S425" s="197"/>
      <c r="T425" s="197"/>
      <c r="U425" s="198"/>
      <c r="V425" s="257"/>
      <c r="W425" s="258"/>
      <c r="X425" s="200"/>
      <c r="Y425" s="43"/>
      <c r="Z425" s="199"/>
      <c r="AA425" s="199"/>
      <c r="AB425" s="199"/>
      <c r="AC425" s="199"/>
      <c r="AD425" s="199"/>
      <c r="AE425" s="43"/>
      <c r="AF425" s="199"/>
      <c r="AG425" s="196"/>
      <c r="AH425" s="201"/>
      <c r="AI425" s="201"/>
      <c r="AJ425" s="201"/>
      <c r="AK425" s="43"/>
      <c r="AL425" s="196"/>
      <c r="AM425" s="43"/>
      <c r="AN425" s="43"/>
      <c r="AO425" s="42"/>
      <c r="AP425" s="198"/>
      <c r="AQ425" s="198"/>
      <c r="AR425" s="42"/>
    </row>
    <row r="426" spans="1:44" ht="15.75" customHeight="1" x14ac:dyDescent="0.2">
      <c r="A426" s="43"/>
      <c r="B426" s="43"/>
      <c r="C426" s="43"/>
      <c r="D426" s="43"/>
      <c r="E426" s="43"/>
      <c r="F426" s="43"/>
      <c r="G426" s="194"/>
      <c r="H426" s="194"/>
      <c r="I426" s="195"/>
      <c r="J426" s="309"/>
      <c r="K426" s="196"/>
      <c r="L426" s="196"/>
      <c r="M426" s="196"/>
      <c r="N426" s="310"/>
      <c r="O426" s="197"/>
      <c r="P426" s="197"/>
      <c r="Q426" s="197"/>
      <c r="R426" s="197"/>
      <c r="S426" s="197"/>
      <c r="T426" s="197"/>
      <c r="U426" s="198"/>
      <c r="V426" s="257"/>
      <c r="W426" s="258"/>
      <c r="X426" s="200"/>
      <c r="Y426" s="43"/>
      <c r="Z426" s="199"/>
      <c r="AA426" s="199"/>
      <c r="AB426" s="199"/>
      <c r="AC426" s="199"/>
      <c r="AD426" s="199"/>
      <c r="AE426" s="43"/>
      <c r="AF426" s="199"/>
      <c r="AG426" s="196"/>
      <c r="AH426" s="201"/>
      <c r="AI426" s="201"/>
      <c r="AJ426" s="201"/>
      <c r="AK426" s="43"/>
      <c r="AL426" s="196"/>
      <c r="AM426" s="43"/>
      <c r="AN426" s="43"/>
      <c r="AO426" s="42"/>
      <c r="AP426" s="198"/>
      <c r="AQ426" s="198"/>
      <c r="AR426" s="42"/>
    </row>
    <row r="427" spans="1:44" ht="15.75" customHeight="1" x14ac:dyDescent="0.2">
      <c r="A427" s="43"/>
      <c r="B427" s="43"/>
      <c r="C427" s="43"/>
      <c r="D427" s="43"/>
      <c r="E427" s="43"/>
      <c r="F427" s="43"/>
      <c r="G427" s="194"/>
      <c r="H427" s="194"/>
      <c r="I427" s="195"/>
      <c r="J427" s="309"/>
      <c r="K427" s="196"/>
      <c r="L427" s="196"/>
      <c r="M427" s="196"/>
      <c r="N427" s="310"/>
      <c r="O427" s="197"/>
      <c r="P427" s="197"/>
      <c r="Q427" s="197"/>
      <c r="R427" s="197"/>
      <c r="S427" s="197"/>
      <c r="T427" s="197"/>
      <c r="U427" s="198"/>
      <c r="V427" s="257"/>
      <c r="W427" s="258"/>
      <c r="X427" s="200"/>
      <c r="Y427" s="43"/>
      <c r="Z427" s="199"/>
      <c r="AA427" s="199"/>
      <c r="AB427" s="199"/>
      <c r="AC427" s="199"/>
      <c r="AD427" s="199"/>
      <c r="AE427" s="43"/>
      <c r="AF427" s="199"/>
      <c r="AG427" s="196"/>
      <c r="AH427" s="201"/>
      <c r="AI427" s="201"/>
      <c r="AJ427" s="201"/>
      <c r="AK427" s="43"/>
      <c r="AL427" s="196"/>
      <c r="AM427" s="43"/>
      <c r="AN427" s="43"/>
      <c r="AO427" s="42"/>
      <c r="AP427" s="198"/>
      <c r="AQ427" s="198"/>
      <c r="AR427" s="42"/>
    </row>
    <row r="428" spans="1:44" ht="15.75" customHeight="1" x14ac:dyDescent="0.2">
      <c r="A428" s="43"/>
      <c r="B428" s="43"/>
      <c r="C428" s="43"/>
      <c r="D428" s="43"/>
      <c r="E428" s="43"/>
      <c r="F428" s="43"/>
      <c r="G428" s="194"/>
      <c r="H428" s="194"/>
      <c r="I428" s="195"/>
      <c r="J428" s="309"/>
      <c r="K428" s="196"/>
      <c r="L428" s="196"/>
      <c r="M428" s="196"/>
      <c r="N428" s="310"/>
      <c r="O428" s="197"/>
      <c r="P428" s="197"/>
      <c r="Q428" s="197"/>
      <c r="R428" s="197"/>
      <c r="S428" s="197"/>
      <c r="T428" s="197"/>
      <c r="U428" s="198"/>
      <c r="V428" s="257"/>
      <c r="W428" s="258"/>
      <c r="X428" s="200"/>
      <c r="Y428" s="43"/>
      <c r="Z428" s="199"/>
      <c r="AA428" s="199"/>
      <c r="AB428" s="199"/>
      <c r="AC428" s="199"/>
      <c r="AD428" s="199"/>
      <c r="AE428" s="43"/>
      <c r="AF428" s="199"/>
      <c r="AG428" s="196"/>
      <c r="AH428" s="201"/>
      <c r="AI428" s="201"/>
      <c r="AJ428" s="201"/>
      <c r="AK428" s="43"/>
      <c r="AL428" s="196"/>
      <c r="AM428" s="43"/>
      <c r="AN428" s="43"/>
      <c r="AO428" s="42"/>
      <c r="AP428" s="198"/>
      <c r="AQ428" s="198"/>
      <c r="AR428" s="42"/>
    </row>
    <row r="429" spans="1:44" ht="15.75" customHeight="1" x14ac:dyDescent="0.2">
      <c r="A429" s="43"/>
      <c r="B429" s="43"/>
      <c r="C429" s="43"/>
      <c r="D429" s="43"/>
      <c r="E429" s="43"/>
      <c r="F429" s="43"/>
      <c r="G429" s="194"/>
      <c r="H429" s="194"/>
      <c r="I429" s="195"/>
      <c r="J429" s="309"/>
      <c r="K429" s="196"/>
      <c r="L429" s="196"/>
      <c r="M429" s="196"/>
      <c r="N429" s="310"/>
      <c r="O429" s="197"/>
      <c r="P429" s="197"/>
      <c r="Q429" s="197"/>
      <c r="R429" s="197"/>
      <c r="S429" s="197"/>
      <c r="T429" s="197"/>
      <c r="U429" s="198"/>
      <c r="V429" s="257"/>
      <c r="W429" s="258"/>
      <c r="X429" s="200"/>
      <c r="Y429" s="43"/>
      <c r="Z429" s="199"/>
      <c r="AA429" s="199"/>
      <c r="AB429" s="199"/>
      <c r="AC429" s="199"/>
      <c r="AD429" s="199"/>
      <c r="AE429" s="43"/>
      <c r="AF429" s="199"/>
      <c r="AG429" s="196"/>
      <c r="AH429" s="201"/>
      <c r="AI429" s="201"/>
      <c r="AJ429" s="201"/>
      <c r="AK429" s="43"/>
      <c r="AL429" s="196"/>
      <c r="AM429" s="43"/>
      <c r="AN429" s="43"/>
      <c r="AO429" s="42"/>
      <c r="AP429" s="198"/>
      <c r="AQ429" s="198"/>
      <c r="AR429" s="42"/>
    </row>
    <row r="430" spans="1:44" ht="15.75" customHeight="1" x14ac:dyDescent="0.2">
      <c r="A430" s="43"/>
      <c r="B430" s="43"/>
      <c r="C430" s="43"/>
      <c r="D430" s="43"/>
      <c r="E430" s="43"/>
      <c r="F430" s="43"/>
      <c r="G430" s="194"/>
      <c r="H430" s="194"/>
      <c r="I430" s="195"/>
      <c r="J430" s="309"/>
      <c r="K430" s="196"/>
      <c r="L430" s="196"/>
      <c r="M430" s="196"/>
      <c r="N430" s="310"/>
      <c r="O430" s="197"/>
      <c r="P430" s="197"/>
      <c r="Q430" s="197"/>
      <c r="R430" s="197"/>
      <c r="S430" s="197"/>
      <c r="T430" s="197"/>
      <c r="U430" s="198"/>
      <c r="V430" s="257"/>
      <c r="W430" s="258"/>
      <c r="X430" s="200"/>
      <c r="Y430" s="43"/>
      <c r="Z430" s="199"/>
      <c r="AA430" s="199"/>
      <c r="AB430" s="199"/>
      <c r="AC430" s="199"/>
      <c r="AD430" s="199"/>
      <c r="AE430" s="43"/>
      <c r="AF430" s="199"/>
      <c r="AG430" s="196"/>
      <c r="AH430" s="201"/>
      <c r="AI430" s="201"/>
      <c r="AJ430" s="201"/>
      <c r="AK430" s="43"/>
      <c r="AL430" s="196"/>
      <c r="AM430" s="43"/>
      <c r="AN430" s="43"/>
      <c r="AO430" s="42"/>
      <c r="AP430" s="198"/>
      <c r="AQ430" s="198"/>
      <c r="AR430" s="42"/>
    </row>
    <row r="431" spans="1:44" ht="15.75" customHeight="1" x14ac:dyDescent="0.2">
      <c r="A431" s="43"/>
      <c r="B431" s="43"/>
      <c r="C431" s="43"/>
      <c r="D431" s="43"/>
      <c r="E431" s="43"/>
      <c r="F431" s="43"/>
      <c r="G431" s="194"/>
      <c r="H431" s="194"/>
      <c r="I431" s="195"/>
      <c r="J431" s="309"/>
      <c r="K431" s="196"/>
      <c r="L431" s="196"/>
      <c r="M431" s="196"/>
      <c r="N431" s="310"/>
      <c r="O431" s="197"/>
      <c r="P431" s="197"/>
      <c r="Q431" s="197"/>
      <c r="R431" s="197"/>
      <c r="S431" s="197"/>
      <c r="T431" s="197"/>
      <c r="U431" s="198"/>
      <c r="V431" s="257"/>
      <c r="W431" s="258"/>
      <c r="X431" s="200"/>
      <c r="Y431" s="43"/>
      <c r="Z431" s="199"/>
      <c r="AA431" s="199"/>
      <c r="AB431" s="199"/>
      <c r="AC431" s="199"/>
      <c r="AD431" s="199"/>
      <c r="AE431" s="43"/>
      <c r="AF431" s="199"/>
      <c r="AG431" s="196"/>
      <c r="AH431" s="201"/>
      <c r="AI431" s="201"/>
      <c r="AJ431" s="201"/>
      <c r="AK431" s="43"/>
      <c r="AL431" s="196"/>
      <c r="AM431" s="43"/>
      <c r="AN431" s="43"/>
      <c r="AO431" s="42"/>
      <c r="AP431" s="198"/>
      <c r="AQ431" s="198"/>
      <c r="AR431" s="42"/>
    </row>
    <row r="432" spans="1:44" ht="15.75" customHeight="1" x14ac:dyDescent="0.2">
      <c r="A432" s="43"/>
      <c r="B432" s="43"/>
      <c r="C432" s="43"/>
      <c r="D432" s="43"/>
      <c r="E432" s="43"/>
      <c r="F432" s="43"/>
      <c r="G432" s="194"/>
      <c r="H432" s="194"/>
      <c r="I432" s="195"/>
      <c r="J432" s="309"/>
      <c r="K432" s="196"/>
      <c r="L432" s="196"/>
      <c r="M432" s="196"/>
      <c r="N432" s="310"/>
      <c r="O432" s="197"/>
      <c r="P432" s="197"/>
      <c r="Q432" s="197"/>
      <c r="R432" s="197"/>
      <c r="S432" s="197"/>
      <c r="T432" s="197"/>
      <c r="U432" s="198"/>
      <c r="V432" s="257"/>
      <c r="W432" s="258"/>
      <c r="X432" s="200"/>
      <c r="Y432" s="43"/>
      <c r="Z432" s="199"/>
      <c r="AA432" s="199"/>
      <c r="AB432" s="199"/>
      <c r="AC432" s="199"/>
      <c r="AD432" s="199"/>
      <c r="AE432" s="43"/>
      <c r="AF432" s="199"/>
      <c r="AG432" s="196"/>
      <c r="AH432" s="201"/>
      <c r="AI432" s="201"/>
      <c r="AJ432" s="201"/>
      <c r="AK432" s="43"/>
      <c r="AL432" s="196"/>
      <c r="AM432" s="43"/>
      <c r="AN432" s="43"/>
      <c r="AO432" s="42"/>
      <c r="AP432" s="198"/>
      <c r="AQ432" s="198"/>
      <c r="AR432" s="42"/>
    </row>
    <row r="433" spans="1:44" ht="15.75" customHeight="1" x14ac:dyDescent="0.2">
      <c r="A433" s="43"/>
      <c r="B433" s="43"/>
      <c r="C433" s="43"/>
      <c r="D433" s="43"/>
      <c r="E433" s="43"/>
      <c r="F433" s="43"/>
      <c r="G433" s="194"/>
      <c r="H433" s="194"/>
      <c r="I433" s="195"/>
      <c r="J433" s="309"/>
      <c r="K433" s="196"/>
      <c r="L433" s="196"/>
      <c r="M433" s="196"/>
      <c r="N433" s="310"/>
      <c r="O433" s="197"/>
      <c r="P433" s="197"/>
      <c r="Q433" s="197"/>
      <c r="R433" s="197"/>
      <c r="S433" s="197"/>
      <c r="T433" s="197"/>
      <c r="U433" s="198"/>
      <c r="V433" s="257"/>
      <c r="W433" s="258"/>
      <c r="X433" s="200"/>
      <c r="Y433" s="43"/>
      <c r="Z433" s="199"/>
      <c r="AA433" s="199"/>
      <c r="AB433" s="199"/>
      <c r="AC433" s="199"/>
      <c r="AD433" s="199"/>
      <c r="AE433" s="43"/>
      <c r="AF433" s="199"/>
      <c r="AG433" s="196"/>
      <c r="AH433" s="201"/>
      <c r="AI433" s="201"/>
      <c r="AJ433" s="201"/>
      <c r="AK433" s="43"/>
      <c r="AL433" s="196"/>
      <c r="AM433" s="43"/>
      <c r="AN433" s="43"/>
      <c r="AO433" s="42"/>
      <c r="AP433" s="198"/>
      <c r="AQ433" s="198"/>
      <c r="AR433" s="42"/>
    </row>
    <row r="434" spans="1:44" ht="15.75" customHeight="1" x14ac:dyDescent="0.2">
      <c r="A434" s="43"/>
      <c r="B434" s="43"/>
      <c r="C434" s="43"/>
      <c r="D434" s="43"/>
      <c r="E434" s="43"/>
      <c r="F434" s="43"/>
      <c r="G434" s="194"/>
      <c r="H434" s="194"/>
      <c r="I434" s="195"/>
      <c r="J434" s="309"/>
      <c r="K434" s="196"/>
      <c r="L434" s="196"/>
      <c r="M434" s="196"/>
      <c r="N434" s="310"/>
      <c r="O434" s="197"/>
      <c r="P434" s="197"/>
      <c r="Q434" s="197"/>
      <c r="R434" s="197"/>
      <c r="S434" s="197"/>
      <c r="T434" s="197"/>
      <c r="U434" s="198"/>
      <c r="V434" s="257"/>
      <c r="W434" s="258"/>
      <c r="X434" s="200"/>
      <c r="Y434" s="43"/>
      <c r="Z434" s="199"/>
      <c r="AA434" s="199"/>
      <c r="AB434" s="199"/>
      <c r="AC434" s="199"/>
      <c r="AD434" s="199"/>
      <c r="AE434" s="43"/>
      <c r="AF434" s="199"/>
      <c r="AG434" s="196"/>
      <c r="AH434" s="201"/>
      <c r="AI434" s="201"/>
      <c r="AJ434" s="201"/>
      <c r="AK434" s="43"/>
      <c r="AL434" s="196"/>
      <c r="AM434" s="43"/>
      <c r="AN434" s="43"/>
      <c r="AO434" s="42"/>
      <c r="AP434" s="198"/>
      <c r="AQ434" s="198"/>
      <c r="AR434" s="42"/>
    </row>
    <row r="435" spans="1:44" ht="15.75" customHeight="1" x14ac:dyDescent="0.2">
      <c r="A435" s="43"/>
      <c r="B435" s="43"/>
      <c r="C435" s="43"/>
      <c r="D435" s="43"/>
      <c r="E435" s="43"/>
      <c r="F435" s="43"/>
      <c r="G435" s="194"/>
      <c r="H435" s="194"/>
      <c r="I435" s="195"/>
      <c r="J435" s="309"/>
      <c r="K435" s="196"/>
      <c r="L435" s="196"/>
      <c r="M435" s="196"/>
      <c r="N435" s="310"/>
      <c r="O435" s="197"/>
      <c r="P435" s="197"/>
      <c r="Q435" s="197"/>
      <c r="R435" s="197"/>
      <c r="S435" s="197"/>
      <c r="T435" s="197"/>
      <c r="U435" s="198"/>
      <c r="V435" s="257"/>
      <c r="W435" s="258"/>
      <c r="X435" s="200"/>
      <c r="Y435" s="43"/>
      <c r="Z435" s="199"/>
      <c r="AA435" s="199"/>
      <c r="AB435" s="199"/>
      <c r="AC435" s="199"/>
      <c r="AD435" s="199"/>
      <c r="AE435" s="43"/>
      <c r="AF435" s="199"/>
      <c r="AG435" s="196"/>
      <c r="AH435" s="201"/>
      <c r="AI435" s="201"/>
      <c r="AJ435" s="201"/>
      <c r="AK435" s="43"/>
      <c r="AL435" s="196"/>
      <c r="AM435" s="43"/>
      <c r="AN435" s="43"/>
      <c r="AO435" s="42"/>
      <c r="AP435" s="198"/>
      <c r="AQ435" s="198"/>
      <c r="AR435" s="42"/>
    </row>
    <row r="436" spans="1:44" ht="15.75" customHeight="1" x14ac:dyDescent="0.2">
      <c r="A436" s="43"/>
      <c r="B436" s="43"/>
      <c r="C436" s="43"/>
      <c r="D436" s="43"/>
      <c r="E436" s="43"/>
      <c r="F436" s="43"/>
      <c r="G436" s="194"/>
      <c r="H436" s="194"/>
      <c r="I436" s="195"/>
      <c r="J436" s="309"/>
      <c r="K436" s="196"/>
      <c r="L436" s="196"/>
      <c r="M436" s="196"/>
      <c r="N436" s="310"/>
      <c r="O436" s="197"/>
      <c r="P436" s="197"/>
      <c r="Q436" s="197"/>
      <c r="R436" s="197"/>
      <c r="S436" s="197"/>
      <c r="T436" s="197"/>
      <c r="U436" s="198"/>
      <c r="V436" s="257"/>
      <c r="W436" s="258"/>
      <c r="X436" s="200"/>
      <c r="Y436" s="43"/>
      <c r="Z436" s="199"/>
      <c r="AA436" s="199"/>
      <c r="AB436" s="199"/>
      <c r="AC436" s="199"/>
      <c r="AD436" s="199"/>
      <c r="AE436" s="43"/>
      <c r="AF436" s="199"/>
      <c r="AG436" s="196"/>
      <c r="AH436" s="201"/>
      <c r="AI436" s="201"/>
      <c r="AJ436" s="201"/>
      <c r="AK436" s="43"/>
      <c r="AL436" s="196"/>
      <c r="AM436" s="43"/>
      <c r="AN436" s="43"/>
      <c r="AO436" s="42"/>
      <c r="AP436" s="198"/>
      <c r="AQ436" s="198"/>
      <c r="AR436" s="42"/>
    </row>
    <row r="437" spans="1:44" ht="15.75" customHeight="1" x14ac:dyDescent="0.2">
      <c r="A437" s="43"/>
      <c r="B437" s="43"/>
      <c r="C437" s="43"/>
      <c r="D437" s="43"/>
      <c r="E437" s="43"/>
      <c r="F437" s="43"/>
      <c r="G437" s="194"/>
      <c r="H437" s="194"/>
      <c r="I437" s="195"/>
      <c r="J437" s="309"/>
      <c r="K437" s="196"/>
      <c r="L437" s="196"/>
      <c r="M437" s="196"/>
      <c r="N437" s="310"/>
      <c r="O437" s="197"/>
      <c r="P437" s="197"/>
      <c r="Q437" s="197"/>
      <c r="R437" s="197"/>
      <c r="S437" s="197"/>
      <c r="T437" s="197"/>
      <c r="U437" s="198"/>
      <c r="V437" s="257"/>
      <c r="W437" s="258"/>
      <c r="X437" s="200"/>
      <c r="Y437" s="43"/>
      <c r="Z437" s="199"/>
      <c r="AA437" s="199"/>
      <c r="AB437" s="199"/>
      <c r="AC437" s="199"/>
      <c r="AD437" s="199"/>
      <c r="AE437" s="43"/>
      <c r="AF437" s="199"/>
      <c r="AG437" s="196"/>
      <c r="AH437" s="201"/>
      <c r="AI437" s="201"/>
      <c r="AJ437" s="201"/>
      <c r="AK437" s="43"/>
      <c r="AL437" s="196"/>
      <c r="AM437" s="43"/>
      <c r="AN437" s="43"/>
      <c r="AO437" s="42"/>
      <c r="AP437" s="198"/>
      <c r="AQ437" s="198"/>
      <c r="AR437" s="42"/>
    </row>
    <row r="438" spans="1:44" ht="15.75" customHeight="1" x14ac:dyDescent="0.2">
      <c r="A438" s="43"/>
      <c r="B438" s="43"/>
      <c r="C438" s="43"/>
      <c r="D438" s="43"/>
      <c r="E438" s="43"/>
      <c r="F438" s="43"/>
      <c r="G438" s="194"/>
      <c r="H438" s="194"/>
      <c r="I438" s="195"/>
      <c r="J438" s="309"/>
      <c r="K438" s="196"/>
      <c r="L438" s="196"/>
      <c r="M438" s="196"/>
      <c r="N438" s="310"/>
      <c r="O438" s="197"/>
      <c r="P438" s="197"/>
      <c r="Q438" s="197"/>
      <c r="R438" s="197"/>
      <c r="S438" s="197"/>
      <c r="T438" s="197"/>
      <c r="U438" s="198"/>
      <c r="V438" s="257"/>
      <c r="W438" s="258"/>
      <c r="X438" s="200"/>
      <c r="Y438" s="43"/>
      <c r="Z438" s="199"/>
      <c r="AA438" s="199"/>
      <c r="AB438" s="199"/>
      <c r="AC438" s="199"/>
      <c r="AD438" s="199"/>
      <c r="AE438" s="43"/>
      <c r="AF438" s="199"/>
      <c r="AG438" s="196"/>
      <c r="AH438" s="201"/>
      <c r="AI438" s="201"/>
      <c r="AJ438" s="201"/>
      <c r="AK438" s="43"/>
      <c r="AL438" s="196"/>
      <c r="AM438" s="43"/>
      <c r="AN438" s="43"/>
      <c r="AO438" s="42"/>
      <c r="AP438" s="198"/>
      <c r="AQ438" s="198"/>
      <c r="AR438" s="42"/>
    </row>
    <row r="439" spans="1:44" ht="15.75" customHeight="1" x14ac:dyDescent="0.2">
      <c r="A439" s="43"/>
      <c r="B439" s="43"/>
      <c r="C439" s="43"/>
      <c r="D439" s="43"/>
      <c r="E439" s="43"/>
      <c r="F439" s="43"/>
      <c r="G439" s="194"/>
      <c r="H439" s="194"/>
      <c r="I439" s="195"/>
      <c r="J439" s="309"/>
      <c r="K439" s="196"/>
      <c r="L439" s="196"/>
      <c r="M439" s="196"/>
      <c r="N439" s="310"/>
      <c r="O439" s="197"/>
      <c r="P439" s="197"/>
      <c r="Q439" s="197"/>
      <c r="R439" s="197"/>
      <c r="S439" s="197"/>
      <c r="T439" s="197"/>
      <c r="U439" s="198"/>
      <c r="V439" s="257"/>
      <c r="W439" s="258"/>
      <c r="X439" s="200"/>
      <c r="Y439" s="43"/>
      <c r="Z439" s="199"/>
      <c r="AA439" s="199"/>
      <c r="AB439" s="199"/>
      <c r="AC439" s="199"/>
      <c r="AD439" s="199"/>
      <c r="AE439" s="43"/>
      <c r="AF439" s="199"/>
      <c r="AG439" s="196"/>
      <c r="AH439" s="201"/>
      <c r="AI439" s="201"/>
      <c r="AJ439" s="201"/>
      <c r="AK439" s="43"/>
      <c r="AL439" s="196"/>
      <c r="AM439" s="43"/>
      <c r="AN439" s="43"/>
      <c r="AO439" s="42"/>
      <c r="AP439" s="198"/>
      <c r="AQ439" s="198"/>
      <c r="AR439" s="42"/>
    </row>
    <row r="440" spans="1:44" ht="15.75" customHeight="1" x14ac:dyDescent="0.2">
      <c r="A440" s="43"/>
      <c r="B440" s="43"/>
      <c r="C440" s="43"/>
      <c r="D440" s="43"/>
      <c r="E440" s="43"/>
      <c r="F440" s="43"/>
      <c r="G440" s="194"/>
      <c r="H440" s="194"/>
      <c r="I440" s="195"/>
      <c r="J440" s="309"/>
      <c r="K440" s="196"/>
      <c r="L440" s="196"/>
      <c r="M440" s="196"/>
      <c r="N440" s="310"/>
      <c r="O440" s="197"/>
      <c r="P440" s="197"/>
      <c r="Q440" s="197"/>
      <c r="R440" s="197"/>
      <c r="S440" s="197"/>
      <c r="T440" s="197"/>
      <c r="U440" s="198"/>
      <c r="V440" s="257"/>
      <c r="W440" s="258"/>
      <c r="X440" s="200"/>
      <c r="Y440" s="43"/>
      <c r="Z440" s="199"/>
      <c r="AA440" s="199"/>
      <c r="AB440" s="199"/>
      <c r="AC440" s="199"/>
      <c r="AD440" s="199"/>
      <c r="AE440" s="43"/>
      <c r="AF440" s="199"/>
      <c r="AG440" s="196"/>
      <c r="AH440" s="201"/>
      <c r="AI440" s="201"/>
      <c r="AJ440" s="201"/>
      <c r="AK440" s="43"/>
      <c r="AL440" s="196"/>
      <c r="AM440" s="43"/>
      <c r="AN440" s="43"/>
      <c r="AO440" s="42"/>
      <c r="AP440" s="198"/>
      <c r="AQ440" s="198"/>
      <c r="AR440" s="42"/>
    </row>
    <row r="441" spans="1:44" ht="15.75" customHeight="1" x14ac:dyDescent="0.2">
      <c r="A441" s="43"/>
      <c r="B441" s="43"/>
      <c r="C441" s="43"/>
      <c r="D441" s="43"/>
      <c r="E441" s="43"/>
      <c r="F441" s="43"/>
      <c r="G441" s="194"/>
      <c r="H441" s="194"/>
      <c r="I441" s="195"/>
      <c r="J441" s="309"/>
      <c r="K441" s="196"/>
      <c r="L441" s="196"/>
      <c r="M441" s="196"/>
      <c r="N441" s="310"/>
      <c r="O441" s="197"/>
      <c r="P441" s="197"/>
      <c r="Q441" s="197"/>
      <c r="R441" s="197"/>
      <c r="S441" s="197"/>
      <c r="T441" s="197"/>
      <c r="U441" s="198"/>
      <c r="V441" s="257"/>
      <c r="W441" s="258"/>
      <c r="X441" s="200"/>
      <c r="Y441" s="43"/>
      <c r="Z441" s="199"/>
      <c r="AA441" s="199"/>
      <c r="AB441" s="199"/>
      <c r="AC441" s="199"/>
      <c r="AD441" s="199"/>
      <c r="AE441" s="43"/>
      <c r="AF441" s="199"/>
      <c r="AG441" s="196"/>
      <c r="AH441" s="201"/>
      <c r="AI441" s="201"/>
      <c r="AJ441" s="201"/>
      <c r="AK441" s="43"/>
      <c r="AL441" s="196"/>
      <c r="AM441" s="43"/>
      <c r="AN441" s="43"/>
      <c r="AO441" s="42"/>
      <c r="AP441" s="198"/>
      <c r="AQ441" s="198"/>
      <c r="AR441" s="42"/>
    </row>
    <row r="442" spans="1:44" ht="15.75" customHeight="1" x14ac:dyDescent="0.2">
      <c r="A442" s="43"/>
      <c r="B442" s="43"/>
      <c r="C442" s="43"/>
      <c r="D442" s="43"/>
      <c r="E442" s="43"/>
      <c r="F442" s="43"/>
      <c r="G442" s="194"/>
      <c r="H442" s="194"/>
      <c r="I442" s="195"/>
      <c r="J442" s="309"/>
      <c r="K442" s="196"/>
      <c r="L442" s="196"/>
      <c r="M442" s="196"/>
      <c r="N442" s="310"/>
      <c r="O442" s="197"/>
      <c r="P442" s="197"/>
      <c r="Q442" s="197"/>
      <c r="R442" s="197"/>
      <c r="S442" s="197"/>
      <c r="T442" s="197"/>
      <c r="U442" s="198"/>
      <c r="V442" s="257"/>
      <c r="W442" s="258"/>
      <c r="X442" s="200"/>
      <c r="Y442" s="43"/>
      <c r="Z442" s="199"/>
      <c r="AA442" s="199"/>
      <c r="AB442" s="199"/>
      <c r="AC442" s="199"/>
      <c r="AD442" s="199"/>
      <c r="AE442" s="43"/>
      <c r="AF442" s="199"/>
      <c r="AG442" s="196"/>
      <c r="AH442" s="201"/>
      <c r="AI442" s="201"/>
      <c r="AJ442" s="201"/>
      <c r="AK442" s="43"/>
      <c r="AL442" s="196"/>
      <c r="AM442" s="43"/>
      <c r="AN442" s="43"/>
      <c r="AO442" s="42"/>
      <c r="AP442" s="198"/>
      <c r="AQ442" s="198"/>
      <c r="AR442" s="42"/>
    </row>
    <row r="443" spans="1:44" ht="15.75" customHeight="1" x14ac:dyDescent="0.2">
      <c r="A443" s="43"/>
      <c r="B443" s="43"/>
      <c r="C443" s="43"/>
      <c r="D443" s="43"/>
      <c r="E443" s="43"/>
      <c r="F443" s="43"/>
      <c r="G443" s="194"/>
      <c r="H443" s="194"/>
      <c r="I443" s="195"/>
      <c r="J443" s="309"/>
      <c r="K443" s="196"/>
      <c r="L443" s="196"/>
      <c r="M443" s="196"/>
      <c r="N443" s="310"/>
      <c r="O443" s="197"/>
      <c r="P443" s="197"/>
      <c r="Q443" s="197"/>
      <c r="R443" s="197"/>
      <c r="S443" s="197"/>
      <c r="T443" s="197"/>
      <c r="U443" s="198"/>
      <c r="V443" s="257"/>
      <c r="W443" s="258"/>
      <c r="X443" s="200"/>
      <c r="Y443" s="43"/>
      <c r="Z443" s="199"/>
      <c r="AA443" s="199"/>
      <c r="AB443" s="199"/>
      <c r="AC443" s="199"/>
      <c r="AD443" s="199"/>
      <c r="AE443" s="43"/>
      <c r="AF443" s="199"/>
      <c r="AG443" s="196"/>
      <c r="AH443" s="201"/>
      <c r="AI443" s="201"/>
      <c r="AJ443" s="201"/>
      <c r="AK443" s="43"/>
      <c r="AL443" s="196"/>
      <c r="AM443" s="43"/>
      <c r="AN443" s="43"/>
      <c r="AO443" s="42"/>
      <c r="AP443" s="198"/>
      <c r="AQ443" s="198"/>
      <c r="AR443" s="42"/>
    </row>
    <row r="444" spans="1:44" ht="15.75" customHeight="1" x14ac:dyDescent="0.2">
      <c r="A444" s="43"/>
      <c r="B444" s="43"/>
      <c r="C444" s="43"/>
      <c r="D444" s="43"/>
      <c r="E444" s="43"/>
      <c r="F444" s="43"/>
      <c r="G444" s="194"/>
      <c r="H444" s="194"/>
      <c r="I444" s="195"/>
      <c r="J444" s="309"/>
      <c r="K444" s="196"/>
      <c r="L444" s="196"/>
      <c r="M444" s="196"/>
      <c r="N444" s="310"/>
      <c r="O444" s="197"/>
      <c r="P444" s="197"/>
      <c r="Q444" s="197"/>
      <c r="R444" s="197"/>
      <c r="S444" s="197"/>
      <c r="T444" s="197"/>
      <c r="U444" s="198"/>
      <c r="V444" s="257"/>
      <c r="W444" s="258"/>
      <c r="X444" s="200"/>
      <c r="Y444" s="43"/>
      <c r="Z444" s="199"/>
      <c r="AA444" s="199"/>
      <c r="AB444" s="199"/>
      <c r="AC444" s="199"/>
      <c r="AD444" s="199"/>
      <c r="AE444" s="43"/>
      <c r="AF444" s="199"/>
      <c r="AG444" s="196"/>
      <c r="AH444" s="201"/>
      <c r="AI444" s="201"/>
      <c r="AJ444" s="201"/>
      <c r="AK444" s="43"/>
      <c r="AL444" s="196"/>
      <c r="AM444" s="43"/>
      <c r="AN444" s="43"/>
      <c r="AO444" s="42"/>
      <c r="AP444" s="198"/>
      <c r="AQ444" s="198"/>
      <c r="AR444" s="42"/>
    </row>
    <row r="445" spans="1:44" ht="15.75" customHeight="1" x14ac:dyDescent="0.2">
      <c r="A445" s="43"/>
      <c r="B445" s="43"/>
      <c r="C445" s="43"/>
      <c r="D445" s="43"/>
      <c r="E445" s="43"/>
      <c r="F445" s="43"/>
      <c r="G445" s="194"/>
      <c r="H445" s="194"/>
      <c r="I445" s="195"/>
      <c r="J445" s="309"/>
      <c r="K445" s="196"/>
      <c r="L445" s="196"/>
      <c r="M445" s="196"/>
      <c r="N445" s="310"/>
      <c r="O445" s="197"/>
      <c r="P445" s="197"/>
      <c r="Q445" s="197"/>
      <c r="R445" s="197"/>
      <c r="S445" s="197"/>
      <c r="T445" s="197"/>
      <c r="U445" s="198"/>
      <c r="V445" s="257"/>
      <c r="W445" s="258"/>
      <c r="X445" s="200"/>
      <c r="Y445" s="43"/>
      <c r="Z445" s="199"/>
      <c r="AA445" s="199"/>
      <c r="AB445" s="199"/>
      <c r="AC445" s="199"/>
      <c r="AD445" s="199"/>
      <c r="AE445" s="43"/>
      <c r="AF445" s="199"/>
      <c r="AG445" s="196"/>
      <c r="AH445" s="201"/>
      <c r="AI445" s="201"/>
      <c r="AJ445" s="201"/>
      <c r="AK445" s="43"/>
      <c r="AL445" s="196"/>
      <c r="AM445" s="43"/>
      <c r="AN445" s="43"/>
      <c r="AO445" s="42"/>
      <c r="AP445" s="198"/>
      <c r="AQ445" s="198"/>
      <c r="AR445" s="42"/>
    </row>
    <row r="446" spans="1:44" ht="15.75" customHeight="1" x14ac:dyDescent="0.2">
      <c r="A446" s="43"/>
      <c r="B446" s="43"/>
      <c r="C446" s="43"/>
      <c r="D446" s="43"/>
      <c r="E446" s="43"/>
      <c r="F446" s="43"/>
      <c r="G446" s="194"/>
      <c r="H446" s="194"/>
      <c r="I446" s="195"/>
      <c r="J446" s="309"/>
      <c r="K446" s="196"/>
      <c r="L446" s="196"/>
      <c r="M446" s="196"/>
      <c r="N446" s="310"/>
      <c r="O446" s="197"/>
      <c r="P446" s="197"/>
      <c r="Q446" s="197"/>
      <c r="R446" s="197"/>
      <c r="S446" s="197"/>
      <c r="T446" s="197"/>
      <c r="U446" s="198"/>
      <c r="V446" s="257"/>
      <c r="W446" s="258"/>
      <c r="X446" s="200"/>
      <c r="Y446" s="43"/>
      <c r="Z446" s="199"/>
      <c r="AA446" s="199"/>
      <c r="AB446" s="199"/>
      <c r="AC446" s="199"/>
      <c r="AD446" s="199"/>
      <c r="AE446" s="43"/>
      <c r="AF446" s="199"/>
      <c r="AG446" s="196"/>
      <c r="AH446" s="201"/>
      <c r="AI446" s="201"/>
      <c r="AJ446" s="201"/>
      <c r="AK446" s="43"/>
      <c r="AL446" s="196"/>
      <c r="AM446" s="43"/>
      <c r="AN446" s="43"/>
      <c r="AO446" s="42"/>
      <c r="AP446" s="198"/>
      <c r="AQ446" s="198"/>
      <c r="AR446" s="42"/>
    </row>
    <row r="447" spans="1:44" ht="15.75" customHeight="1" x14ac:dyDescent="0.2">
      <c r="A447" s="43"/>
      <c r="B447" s="43"/>
      <c r="C447" s="43"/>
      <c r="D447" s="43"/>
      <c r="E447" s="43"/>
      <c r="F447" s="43"/>
      <c r="G447" s="194"/>
      <c r="H447" s="194"/>
      <c r="I447" s="195"/>
      <c r="J447" s="309"/>
      <c r="K447" s="196"/>
      <c r="L447" s="196"/>
      <c r="M447" s="196"/>
      <c r="N447" s="310"/>
      <c r="O447" s="197"/>
      <c r="P447" s="197"/>
      <c r="Q447" s="197"/>
      <c r="R447" s="197"/>
      <c r="S447" s="197"/>
      <c r="T447" s="197"/>
      <c r="U447" s="198"/>
      <c r="V447" s="257"/>
      <c r="W447" s="258"/>
      <c r="X447" s="200"/>
      <c r="Y447" s="43"/>
      <c r="Z447" s="199"/>
      <c r="AA447" s="199"/>
      <c r="AB447" s="199"/>
      <c r="AC447" s="199"/>
      <c r="AD447" s="199"/>
      <c r="AE447" s="43"/>
      <c r="AF447" s="199"/>
      <c r="AG447" s="196"/>
      <c r="AH447" s="201"/>
      <c r="AI447" s="201"/>
      <c r="AJ447" s="201"/>
      <c r="AK447" s="43"/>
      <c r="AL447" s="196"/>
      <c r="AM447" s="43"/>
      <c r="AN447" s="43"/>
      <c r="AO447" s="42"/>
      <c r="AP447" s="198"/>
      <c r="AQ447" s="198"/>
      <c r="AR447" s="42"/>
    </row>
    <row r="448" spans="1:44" ht="15.75" customHeight="1" x14ac:dyDescent="0.2">
      <c r="A448" s="43"/>
      <c r="B448" s="43"/>
      <c r="C448" s="43"/>
      <c r="D448" s="43"/>
      <c r="E448" s="43"/>
      <c r="F448" s="43"/>
      <c r="G448" s="194"/>
      <c r="H448" s="194"/>
      <c r="I448" s="195"/>
      <c r="J448" s="309"/>
      <c r="K448" s="196"/>
      <c r="L448" s="196"/>
      <c r="M448" s="196"/>
      <c r="N448" s="310"/>
      <c r="O448" s="197"/>
      <c r="P448" s="197"/>
      <c r="Q448" s="197"/>
      <c r="R448" s="197"/>
      <c r="S448" s="197"/>
      <c r="T448" s="197"/>
      <c r="U448" s="198"/>
      <c r="V448" s="257"/>
      <c r="W448" s="258"/>
      <c r="X448" s="200"/>
      <c r="Y448" s="43"/>
      <c r="Z448" s="199"/>
      <c r="AA448" s="199"/>
      <c r="AB448" s="199"/>
      <c r="AC448" s="199"/>
      <c r="AD448" s="199"/>
      <c r="AE448" s="43"/>
      <c r="AF448" s="199"/>
      <c r="AG448" s="196"/>
      <c r="AH448" s="201"/>
      <c r="AI448" s="201"/>
      <c r="AJ448" s="201"/>
      <c r="AK448" s="43"/>
      <c r="AL448" s="196"/>
      <c r="AM448" s="43"/>
      <c r="AN448" s="43"/>
      <c r="AO448" s="42"/>
      <c r="AP448" s="198"/>
      <c r="AQ448" s="198"/>
      <c r="AR448" s="42"/>
    </row>
    <row r="449" spans="1:44" ht="15.75" customHeight="1" x14ac:dyDescent="0.2">
      <c r="A449" s="43"/>
      <c r="B449" s="43"/>
      <c r="C449" s="43"/>
      <c r="D449" s="43"/>
      <c r="E449" s="43"/>
      <c r="F449" s="43"/>
      <c r="G449" s="194"/>
      <c r="H449" s="194"/>
      <c r="I449" s="195"/>
      <c r="J449" s="309"/>
      <c r="K449" s="196"/>
      <c r="L449" s="196"/>
      <c r="M449" s="196"/>
      <c r="N449" s="310"/>
      <c r="O449" s="197"/>
      <c r="P449" s="197"/>
      <c r="Q449" s="197"/>
      <c r="R449" s="197"/>
      <c r="S449" s="197"/>
      <c r="T449" s="197"/>
      <c r="U449" s="198"/>
      <c r="V449" s="257"/>
      <c r="W449" s="258"/>
      <c r="X449" s="200"/>
      <c r="Y449" s="43"/>
      <c r="Z449" s="199"/>
      <c r="AA449" s="199"/>
      <c r="AB449" s="199"/>
      <c r="AC449" s="199"/>
      <c r="AD449" s="199"/>
      <c r="AE449" s="43"/>
      <c r="AF449" s="199"/>
      <c r="AG449" s="196"/>
      <c r="AH449" s="201"/>
      <c r="AI449" s="201"/>
      <c r="AJ449" s="201"/>
      <c r="AK449" s="43"/>
      <c r="AL449" s="196"/>
      <c r="AM449" s="43"/>
      <c r="AN449" s="43"/>
      <c r="AO449" s="42"/>
      <c r="AP449" s="198"/>
      <c r="AQ449" s="198"/>
      <c r="AR449" s="42"/>
    </row>
    <row r="450" spans="1:44" ht="15.75" customHeight="1" x14ac:dyDescent="0.2">
      <c r="A450" s="43"/>
      <c r="B450" s="43"/>
      <c r="C450" s="43"/>
      <c r="D450" s="43"/>
      <c r="E450" s="43"/>
      <c r="F450" s="43"/>
      <c r="G450" s="194"/>
      <c r="H450" s="194"/>
      <c r="I450" s="195"/>
      <c r="J450" s="309"/>
      <c r="K450" s="196"/>
      <c r="L450" s="196"/>
      <c r="M450" s="196"/>
      <c r="N450" s="310"/>
      <c r="O450" s="197"/>
      <c r="P450" s="197"/>
      <c r="Q450" s="197"/>
      <c r="R450" s="197"/>
      <c r="S450" s="197"/>
      <c r="T450" s="197"/>
      <c r="U450" s="198"/>
      <c r="V450" s="257"/>
      <c r="W450" s="258"/>
      <c r="X450" s="200"/>
      <c r="Y450" s="43"/>
      <c r="Z450" s="199"/>
      <c r="AA450" s="199"/>
      <c r="AB450" s="199"/>
      <c r="AC450" s="199"/>
      <c r="AD450" s="199"/>
      <c r="AE450" s="43"/>
      <c r="AF450" s="199"/>
      <c r="AG450" s="196"/>
      <c r="AH450" s="201"/>
      <c r="AI450" s="201"/>
      <c r="AJ450" s="201"/>
      <c r="AK450" s="43"/>
      <c r="AL450" s="196"/>
      <c r="AM450" s="43"/>
      <c r="AN450" s="43"/>
      <c r="AO450" s="42"/>
      <c r="AP450" s="198"/>
      <c r="AQ450" s="198"/>
      <c r="AR450" s="42"/>
    </row>
    <row r="451" spans="1:44" ht="15.75" customHeight="1" x14ac:dyDescent="0.2">
      <c r="A451" s="43"/>
      <c r="B451" s="43"/>
      <c r="C451" s="43"/>
      <c r="D451" s="43"/>
      <c r="E451" s="43"/>
      <c r="F451" s="43"/>
      <c r="G451" s="194"/>
      <c r="H451" s="194"/>
      <c r="I451" s="195"/>
      <c r="J451" s="309"/>
      <c r="K451" s="196"/>
      <c r="L451" s="196"/>
      <c r="M451" s="196"/>
      <c r="N451" s="310"/>
      <c r="O451" s="197"/>
      <c r="P451" s="197"/>
      <c r="Q451" s="197"/>
      <c r="R451" s="197"/>
      <c r="S451" s="197"/>
      <c r="T451" s="197"/>
      <c r="U451" s="198"/>
      <c r="V451" s="257"/>
      <c r="W451" s="258"/>
      <c r="X451" s="200"/>
      <c r="Y451" s="43"/>
      <c r="Z451" s="199"/>
      <c r="AA451" s="199"/>
      <c r="AB451" s="199"/>
      <c r="AC451" s="199"/>
      <c r="AD451" s="199"/>
      <c r="AE451" s="43"/>
      <c r="AF451" s="199"/>
      <c r="AG451" s="196"/>
      <c r="AH451" s="201"/>
      <c r="AI451" s="201"/>
      <c r="AJ451" s="201"/>
      <c r="AK451" s="43"/>
      <c r="AL451" s="196"/>
      <c r="AM451" s="43"/>
      <c r="AN451" s="43"/>
      <c r="AO451" s="42"/>
      <c r="AP451" s="198"/>
      <c r="AQ451" s="198"/>
      <c r="AR451" s="42"/>
    </row>
    <row r="452" spans="1:44" ht="15.75" customHeight="1" x14ac:dyDescent="0.2">
      <c r="A452" s="43"/>
      <c r="B452" s="43"/>
      <c r="C452" s="43"/>
      <c r="D452" s="43"/>
      <c r="E452" s="43"/>
      <c r="F452" s="43"/>
      <c r="G452" s="194"/>
      <c r="H452" s="194"/>
      <c r="I452" s="195"/>
      <c r="J452" s="309"/>
      <c r="K452" s="196"/>
      <c r="L452" s="196"/>
      <c r="M452" s="196"/>
      <c r="N452" s="310"/>
      <c r="O452" s="197"/>
      <c r="P452" s="197"/>
      <c r="Q452" s="197"/>
      <c r="R452" s="197"/>
      <c r="S452" s="197"/>
      <c r="T452" s="197"/>
      <c r="U452" s="198"/>
      <c r="V452" s="257"/>
      <c r="W452" s="258"/>
      <c r="X452" s="200"/>
      <c r="Y452" s="43"/>
      <c r="Z452" s="199"/>
      <c r="AA452" s="199"/>
      <c r="AB452" s="199"/>
      <c r="AC452" s="199"/>
      <c r="AD452" s="199"/>
      <c r="AE452" s="43"/>
      <c r="AF452" s="199"/>
      <c r="AG452" s="196"/>
      <c r="AH452" s="201"/>
      <c r="AI452" s="201"/>
      <c r="AJ452" s="201"/>
      <c r="AK452" s="43"/>
      <c r="AL452" s="196"/>
      <c r="AM452" s="43"/>
      <c r="AN452" s="43"/>
      <c r="AO452" s="42"/>
      <c r="AP452" s="198"/>
      <c r="AQ452" s="198"/>
      <c r="AR452" s="42"/>
    </row>
    <row r="453" spans="1:44" ht="15.75" customHeight="1" x14ac:dyDescent="0.2">
      <c r="A453" s="43"/>
      <c r="B453" s="43"/>
      <c r="C453" s="43"/>
      <c r="D453" s="43"/>
      <c r="E453" s="43"/>
      <c r="F453" s="43"/>
      <c r="G453" s="194"/>
      <c r="H453" s="194"/>
      <c r="I453" s="195"/>
      <c r="J453" s="309"/>
      <c r="K453" s="196"/>
      <c r="L453" s="196"/>
      <c r="M453" s="196"/>
      <c r="N453" s="310"/>
      <c r="O453" s="197"/>
      <c r="P453" s="197"/>
      <c r="Q453" s="197"/>
      <c r="R453" s="197"/>
      <c r="S453" s="197"/>
      <c r="T453" s="197"/>
      <c r="U453" s="198"/>
      <c r="V453" s="257"/>
      <c r="W453" s="258"/>
      <c r="X453" s="200"/>
      <c r="Y453" s="43"/>
      <c r="Z453" s="199"/>
      <c r="AA453" s="199"/>
      <c r="AB453" s="199"/>
      <c r="AC453" s="199"/>
      <c r="AD453" s="199"/>
      <c r="AE453" s="43"/>
      <c r="AF453" s="199"/>
      <c r="AG453" s="196"/>
      <c r="AH453" s="201"/>
      <c r="AI453" s="201"/>
      <c r="AJ453" s="201"/>
      <c r="AK453" s="43"/>
      <c r="AL453" s="196"/>
      <c r="AM453" s="43"/>
      <c r="AN453" s="43"/>
      <c r="AO453" s="42"/>
      <c r="AP453" s="198"/>
      <c r="AQ453" s="198"/>
      <c r="AR453" s="42"/>
    </row>
    <row r="454" spans="1:44" ht="15.75" customHeight="1" x14ac:dyDescent="0.2">
      <c r="A454" s="43"/>
      <c r="B454" s="43"/>
      <c r="C454" s="43"/>
      <c r="D454" s="43"/>
      <c r="E454" s="43"/>
      <c r="F454" s="43"/>
      <c r="G454" s="194"/>
      <c r="H454" s="194"/>
      <c r="I454" s="195"/>
      <c r="J454" s="309"/>
      <c r="K454" s="196"/>
      <c r="L454" s="196"/>
      <c r="M454" s="196"/>
      <c r="N454" s="310"/>
      <c r="O454" s="197"/>
      <c r="P454" s="197"/>
      <c r="Q454" s="197"/>
      <c r="R454" s="197"/>
      <c r="S454" s="197"/>
      <c r="T454" s="197"/>
      <c r="U454" s="198"/>
      <c r="V454" s="257"/>
      <c r="W454" s="258"/>
      <c r="X454" s="200"/>
      <c r="Y454" s="43"/>
      <c r="Z454" s="199"/>
      <c r="AA454" s="199"/>
      <c r="AB454" s="199"/>
      <c r="AC454" s="199"/>
      <c r="AD454" s="199"/>
      <c r="AE454" s="43"/>
      <c r="AF454" s="199"/>
      <c r="AG454" s="196"/>
      <c r="AH454" s="201"/>
      <c r="AI454" s="201"/>
      <c r="AJ454" s="201"/>
      <c r="AK454" s="43"/>
      <c r="AL454" s="196"/>
      <c r="AM454" s="43"/>
      <c r="AN454" s="43"/>
      <c r="AO454" s="42"/>
      <c r="AP454" s="198"/>
      <c r="AQ454" s="198"/>
      <c r="AR454" s="42"/>
    </row>
    <row r="455" spans="1:44" ht="15.75" customHeight="1" x14ac:dyDescent="0.2">
      <c r="A455" s="43"/>
      <c r="B455" s="43"/>
      <c r="C455" s="43"/>
      <c r="D455" s="43"/>
      <c r="E455" s="43"/>
      <c r="F455" s="43"/>
      <c r="G455" s="194"/>
      <c r="H455" s="194"/>
      <c r="I455" s="195"/>
      <c r="J455" s="309"/>
      <c r="K455" s="196"/>
      <c r="L455" s="196"/>
      <c r="M455" s="196"/>
      <c r="N455" s="310"/>
      <c r="O455" s="197"/>
      <c r="P455" s="197"/>
      <c r="Q455" s="197"/>
      <c r="R455" s="197"/>
      <c r="S455" s="197"/>
      <c r="T455" s="197"/>
      <c r="U455" s="198"/>
      <c r="V455" s="257"/>
      <c r="W455" s="258"/>
      <c r="X455" s="200"/>
      <c r="Y455" s="43"/>
      <c r="Z455" s="199"/>
      <c r="AA455" s="199"/>
      <c r="AB455" s="199"/>
      <c r="AC455" s="199"/>
      <c r="AD455" s="199"/>
      <c r="AE455" s="43"/>
      <c r="AF455" s="199"/>
      <c r="AG455" s="196"/>
      <c r="AH455" s="201"/>
      <c r="AI455" s="201"/>
      <c r="AJ455" s="201"/>
      <c r="AK455" s="43"/>
      <c r="AL455" s="196"/>
      <c r="AM455" s="43"/>
      <c r="AN455" s="43"/>
      <c r="AO455" s="42"/>
      <c r="AP455" s="198"/>
      <c r="AQ455" s="198"/>
      <c r="AR455" s="42"/>
    </row>
    <row r="456" spans="1:44" ht="15.75" customHeight="1" x14ac:dyDescent="0.2">
      <c r="A456" s="43"/>
      <c r="B456" s="43"/>
      <c r="C456" s="43"/>
      <c r="D456" s="43"/>
      <c r="E456" s="43"/>
      <c r="F456" s="43"/>
      <c r="G456" s="194"/>
      <c r="H456" s="194"/>
      <c r="I456" s="195"/>
      <c r="J456" s="309"/>
      <c r="K456" s="196"/>
      <c r="L456" s="196"/>
      <c r="M456" s="196"/>
      <c r="N456" s="310"/>
      <c r="O456" s="197"/>
      <c r="P456" s="197"/>
      <c r="Q456" s="197"/>
      <c r="R456" s="197"/>
      <c r="S456" s="197"/>
      <c r="T456" s="197"/>
      <c r="U456" s="198"/>
      <c r="V456" s="257"/>
      <c r="W456" s="258"/>
      <c r="X456" s="200"/>
      <c r="Y456" s="43"/>
      <c r="Z456" s="199"/>
      <c r="AA456" s="199"/>
      <c r="AB456" s="199"/>
      <c r="AC456" s="199"/>
      <c r="AD456" s="199"/>
      <c r="AE456" s="43"/>
      <c r="AF456" s="199"/>
      <c r="AG456" s="196"/>
      <c r="AH456" s="201"/>
      <c r="AI456" s="201"/>
      <c r="AJ456" s="201"/>
      <c r="AK456" s="43"/>
      <c r="AL456" s="196"/>
      <c r="AM456" s="43"/>
      <c r="AN456" s="43"/>
      <c r="AO456" s="42"/>
      <c r="AP456" s="198"/>
      <c r="AQ456" s="198"/>
      <c r="AR456" s="42"/>
    </row>
    <row r="457" spans="1:44" ht="15.75" customHeight="1" x14ac:dyDescent="0.2">
      <c r="A457" s="43"/>
      <c r="B457" s="43"/>
      <c r="C457" s="43"/>
      <c r="D457" s="43"/>
      <c r="E457" s="43"/>
      <c r="F457" s="43"/>
      <c r="G457" s="194"/>
      <c r="H457" s="194"/>
      <c r="I457" s="195"/>
      <c r="J457" s="309"/>
      <c r="K457" s="196"/>
      <c r="L457" s="196"/>
      <c r="M457" s="196"/>
      <c r="N457" s="310"/>
      <c r="O457" s="197"/>
      <c r="P457" s="197"/>
      <c r="Q457" s="197"/>
      <c r="R457" s="197"/>
      <c r="S457" s="197"/>
      <c r="T457" s="197"/>
      <c r="U457" s="198"/>
      <c r="V457" s="257"/>
      <c r="W457" s="258"/>
      <c r="X457" s="200"/>
      <c r="Y457" s="43"/>
      <c r="Z457" s="199"/>
      <c r="AA457" s="199"/>
      <c r="AB457" s="199"/>
      <c r="AC457" s="199"/>
      <c r="AD457" s="199"/>
      <c r="AE457" s="43"/>
      <c r="AF457" s="199"/>
      <c r="AG457" s="196"/>
      <c r="AH457" s="201"/>
      <c r="AI457" s="201"/>
      <c r="AJ457" s="201"/>
      <c r="AK457" s="43"/>
      <c r="AL457" s="196"/>
      <c r="AM457" s="43"/>
      <c r="AN457" s="43"/>
      <c r="AO457" s="42"/>
      <c r="AP457" s="198"/>
      <c r="AQ457" s="198"/>
      <c r="AR457" s="42"/>
    </row>
    <row r="458" spans="1:44" ht="15.75" customHeight="1" x14ac:dyDescent="0.2">
      <c r="A458" s="43"/>
      <c r="B458" s="43"/>
      <c r="C458" s="43"/>
      <c r="D458" s="43"/>
      <c r="E458" s="43"/>
      <c r="F458" s="43"/>
      <c r="G458" s="194"/>
      <c r="H458" s="194"/>
      <c r="I458" s="195"/>
      <c r="J458" s="309"/>
      <c r="K458" s="196"/>
      <c r="L458" s="196"/>
      <c r="M458" s="196"/>
      <c r="N458" s="310"/>
      <c r="O458" s="197"/>
      <c r="P458" s="197"/>
      <c r="Q458" s="197"/>
      <c r="R458" s="197"/>
      <c r="S458" s="197"/>
      <c r="T458" s="197"/>
      <c r="U458" s="198"/>
      <c r="V458" s="257"/>
      <c r="W458" s="258"/>
      <c r="X458" s="200"/>
      <c r="Y458" s="43"/>
      <c r="Z458" s="199"/>
      <c r="AA458" s="199"/>
      <c r="AB458" s="199"/>
      <c r="AC458" s="199"/>
      <c r="AD458" s="199"/>
      <c r="AE458" s="43"/>
      <c r="AF458" s="199"/>
      <c r="AG458" s="196"/>
      <c r="AH458" s="201"/>
      <c r="AI458" s="201"/>
      <c r="AJ458" s="201"/>
      <c r="AK458" s="43"/>
      <c r="AL458" s="196"/>
      <c r="AM458" s="43"/>
      <c r="AN458" s="43"/>
      <c r="AO458" s="42"/>
      <c r="AP458" s="198"/>
      <c r="AQ458" s="198"/>
      <c r="AR458" s="42"/>
    </row>
    <row r="459" spans="1:44" ht="15.75" customHeight="1" x14ac:dyDescent="0.2">
      <c r="A459" s="43"/>
      <c r="B459" s="43"/>
      <c r="C459" s="43"/>
      <c r="D459" s="43"/>
      <c r="E459" s="43"/>
      <c r="F459" s="43"/>
      <c r="G459" s="194"/>
      <c r="H459" s="194"/>
      <c r="I459" s="195"/>
      <c r="J459" s="309"/>
      <c r="K459" s="196"/>
      <c r="L459" s="196"/>
      <c r="M459" s="196"/>
      <c r="N459" s="310"/>
      <c r="O459" s="197"/>
      <c r="P459" s="197"/>
      <c r="Q459" s="197"/>
      <c r="R459" s="197"/>
      <c r="S459" s="197"/>
      <c r="T459" s="197"/>
      <c r="U459" s="198"/>
      <c r="V459" s="257"/>
      <c r="W459" s="258"/>
      <c r="X459" s="200"/>
      <c r="Y459" s="43"/>
      <c r="Z459" s="199"/>
      <c r="AA459" s="199"/>
      <c r="AB459" s="199"/>
      <c r="AC459" s="199"/>
      <c r="AD459" s="199"/>
      <c r="AE459" s="43"/>
      <c r="AF459" s="199"/>
      <c r="AG459" s="196"/>
      <c r="AH459" s="201"/>
      <c r="AI459" s="201"/>
      <c r="AJ459" s="201"/>
      <c r="AK459" s="43"/>
      <c r="AL459" s="196"/>
      <c r="AM459" s="43"/>
      <c r="AN459" s="43"/>
      <c r="AO459" s="42"/>
      <c r="AP459" s="198"/>
      <c r="AQ459" s="198"/>
      <c r="AR459" s="42"/>
    </row>
    <row r="460" spans="1:44" ht="15.75" customHeight="1" x14ac:dyDescent="0.2">
      <c r="A460" s="43"/>
      <c r="B460" s="43"/>
      <c r="C460" s="43"/>
      <c r="D460" s="43"/>
      <c r="E460" s="43"/>
      <c r="F460" s="43"/>
      <c r="G460" s="194"/>
      <c r="H460" s="194"/>
      <c r="I460" s="195"/>
      <c r="J460" s="309"/>
      <c r="K460" s="196"/>
      <c r="L460" s="196"/>
      <c r="M460" s="196"/>
      <c r="N460" s="310"/>
      <c r="O460" s="197"/>
      <c r="P460" s="197"/>
      <c r="Q460" s="197"/>
      <c r="R460" s="197"/>
      <c r="S460" s="197"/>
      <c r="T460" s="197"/>
      <c r="U460" s="198"/>
      <c r="V460" s="257"/>
      <c r="W460" s="258"/>
      <c r="X460" s="200"/>
      <c r="Y460" s="43"/>
      <c r="Z460" s="199"/>
      <c r="AA460" s="199"/>
      <c r="AB460" s="199"/>
      <c r="AC460" s="199"/>
      <c r="AD460" s="199"/>
      <c r="AE460" s="43"/>
      <c r="AF460" s="199"/>
      <c r="AG460" s="196"/>
      <c r="AH460" s="201"/>
      <c r="AI460" s="201"/>
      <c r="AJ460" s="201"/>
      <c r="AK460" s="43"/>
      <c r="AL460" s="196"/>
      <c r="AM460" s="43"/>
      <c r="AN460" s="43"/>
      <c r="AO460" s="42"/>
      <c r="AP460" s="198"/>
      <c r="AQ460" s="198"/>
      <c r="AR460" s="42"/>
    </row>
    <row r="461" spans="1:44" ht="15.75" customHeight="1" x14ac:dyDescent="0.2">
      <c r="A461" s="43"/>
      <c r="B461" s="43"/>
      <c r="C461" s="43"/>
      <c r="D461" s="43"/>
      <c r="E461" s="43"/>
      <c r="F461" s="43"/>
      <c r="G461" s="194"/>
      <c r="H461" s="194"/>
      <c r="I461" s="195"/>
      <c r="J461" s="309"/>
      <c r="K461" s="196"/>
      <c r="L461" s="196"/>
      <c r="M461" s="196"/>
      <c r="N461" s="310"/>
      <c r="O461" s="197"/>
      <c r="P461" s="197"/>
      <c r="Q461" s="197"/>
      <c r="R461" s="197"/>
      <c r="S461" s="197"/>
      <c r="T461" s="197"/>
      <c r="U461" s="198"/>
      <c r="V461" s="257"/>
      <c r="W461" s="258"/>
      <c r="X461" s="200"/>
      <c r="Y461" s="43"/>
      <c r="Z461" s="199"/>
      <c r="AA461" s="199"/>
      <c r="AB461" s="199"/>
      <c r="AC461" s="199"/>
      <c r="AD461" s="199"/>
      <c r="AE461" s="43"/>
      <c r="AF461" s="199"/>
      <c r="AG461" s="196"/>
      <c r="AH461" s="201"/>
      <c r="AI461" s="201"/>
      <c r="AJ461" s="201"/>
      <c r="AK461" s="43"/>
      <c r="AL461" s="196"/>
      <c r="AM461" s="43"/>
      <c r="AN461" s="43"/>
      <c r="AO461" s="42"/>
      <c r="AP461" s="198"/>
      <c r="AQ461" s="198"/>
      <c r="AR461" s="42"/>
    </row>
    <row r="462" spans="1:44" ht="15.75" customHeight="1" x14ac:dyDescent="0.2">
      <c r="A462" s="43"/>
      <c r="B462" s="43"/>
      <c r="C462" s="43"/>
      <c r="D462" s="43"/>
      <c r="E462" s="43"/>
      <c r="F462" s="43"/>
      <c r="G462" s="194"/>
      <c r="H462" s="194"/>
      <c r="I462" s="195"/>
      <c r="J462" s="309"/>
      <c r="K462" s="196"/>
      <c r="L462" s="196"/>
      <c r="M462" s="196"/>
      <c r="N462" s="310"/>
      <c r="O462" s="197"/>
      <c r="P462" s="197"/>
      <c r="Q462" s="197"/>
      <c r="R462" s="197"/>
      <c r="S462" s="197"/>
      <c r="T462" s="197"/>
      <c r="U462" s="198"/>
      <c r="V462" s="257"/>
      <c r="W462" s="258"/>
      <c r="X462" s="200"/>
      <c r="Y462" s="43"/>
      <c r="Z462" s="199"/>
      <c r="AA462" s="199"/>
      <c r="AB462" s="199"/>
      <c r="AC462" s="199"/>
      <c r="AD462" s="199"/>
      <c r="AE462" s="43"/>
      <c r="AF462" s="199"/>
      <c r="AG462" s="196"/>
      <c r="AH462" s="201"/>
      <c r="AI462" s="201"/>
      <c r="AJ462" s="201"/>
      <c r="AK462" s="43"/>
      <c r="AL462" s="196"/>
      <c r="AM462" s="43"/>
      <c r="AN462" s="43"/>
      <c r="AO462" s="42"/>
      <c r="AP462" s="198"/>
      <c r="AQ462" s="198"/>
      <c r="AR462" s="42"/>
    </row>
    <row r="463" spans="1:44" ht="15.75" customHeight="1" x14ac:dyDescent="0.2">
      <c r="A463" s="43"/>
      <c r="B463" s="43"/>
      <c r="C463" s="43"/>
      <c r="D463" s="43"/>
      <c r="E463" s="43"/>
      <c r="F463" s="43"/>
      <c r="G463" s="194"/>
      <c r="H463" s="194"/>
      <c r="I463" s="195"/>
      <c r="J463" s="309"/>
      <c r="K463" s="196"/>
      <c r="L463" s="196"/>
      <c r="M463" s="196"/>
      <c r="N463" s="310"/>
      <c r="O463" s="197"/>
      <c r="P463" s="197"/>
      <c r="Q463" s="197"/>
      <c r="R463" s="197"/>
      <c r="S463" s="197"/>
      <c r="T463" s="197"/>
      <c r="U463" s="198"/>
      <c r="V463" s="257"/>
      <c r="W463" s="258"/>
      <c r="X463" s="200"/>
      <c r="Y463" s="43"/>
      <c r="Z463" s="199"/>
      <c r="AA463" s="199"/>
      <c r="AB463" s="199"/>
      <c r="AC463" s="199"/>
      <c r="AD463" s="199"/>
      <c r="AE463" s="43"/>
      <c r="AF463" s="199"/>
      <c r="AG463" s="196"/>
      <c r="AH463" s="201"/>
      <c r="AI463" s="201"/>
      <c r="AJ463" s="201"/>
      <c r="AK463" s="43"/>
      <c r="AL463" s="196"/>
      <c r="AM463" s="43"/>
      <c r="AN463" s="43"/>
      <c r="AO463" s="42"/>
      <c r="AP463" s="198"/>
      <c r="AQ463" s="198"/>
      <c r="AR463" s="42"/>
    </row>
    <row r="464" spans="1:44" ht="15.75" customHeight="1" x14ac:dyDescent="0.2">
      <c r="A464" s="43"/>
      <c r="B464" s="43"/>
      <c r="C464" s="43"/>
      <c r="D464" s="43"/>
      <c r="E464" s="43"/>
      <c r="F464" s="43"/>
      <c r="G464" s="194"/>
      <c r="H464" s="194"/>
      <c r="I464" s="195"/>
      <c r="J464" s="309"/>
      <c r="K464" s="196"/>
      <c r="L464" s="196"/>
      <c r="M464" s="196"/>
      <c r="N464" s="310"/>
      <c r="O464" s="197"/>
      <c r="P464" s="197"/>
      <c r="Q464" s="197"/>
      <c r="R464" s="197"/>
      <c r="S464" s="197"/>
      <c r="T464" s="197"/>
      <c r="U464" s="198"/>
      <c r="V464" s="257"/>
      <c r="W464" s="258"/>
      <c r="X464" s="200"/>
      <c r="Y464" s="43"/>
      <c r="Z464" s="199"/>
      <c r="AA464" s="199"/>
      <c r="AB464" s="199"/>
      <c r="AC464" s="199"/>
      <c r="AD464" s="199"/>
      <c r="AE464" s="43"/>
      <c r="AF464" s="199"/>
      <c r="AG464" s="196"/>
      <c r="AH464" s="201"/>
      <c r="AI464" s="201"/>
      <c r="AJ464" s="201"/>
      <c r="AK464" s="43"/>
      <c r="AL464" s="196"/>
      <c r="AM464" s="43"/>
      <c r="AN464" s="43"/>
      <c r="AO464" s="42"/>
      <c r="AP464" s="198"/>
      <c r="AQ464" s="198"/>
      <c r="AR464" s="42"/>
    </row>
    <row r="465" spans="1:44" ht="15.75" customHeight="1" x14ac:dyDescent="0.2">
      <c r="A465" s="43"/>
      <c r="B465" s="43"/>
      <c r="C465" s="43"/>
      <c r="D465" s="43"/>
      <c r="E465" s="43"/>
      <c r="F465" s="43"/>
      <c r="G465" s="194"/>
      <c r="H465" s="194"/>
      <c r="I465" s="195"/>
      <c r="J465" s="309"/>
      <c r="K465" s="196"/>
      <c r="L465" s="196"/>
      <c r="M465" s="196"/>
      <c r="N465" s="310"/>
      <c r="O465" s="197"/>
      <c r="P465" s="197"/>
      <c r="Q465" s="197"/>
      <c r="R465" s="197"/>
      <c r="S465" s="197"/>
      <c r="T465" s="197"/>
      <c r="U465" s="198"/>
      <c r="V465" s="257"/>
      <c r="W465" s="258"/>
      <c r="X465" s="200"/>
      <c r="Y465" s="43"/>
      <c r="Z465" s="199"/>
      <c r="AA465" s="199"/>
      <c r="AB465" s="199"/>
      <c r="AC465" s="199"/>
      <c r="AD465" s="199"/>
      <c r="AE465" s="43"/>
      <c r="AF465" s="199"/>
      <c r="AG465" s="196"/>
      <c r="AH465" s="201"/>
      <c r="AI465" s="201"/>
      <c r="AJ465" s="201"/>
      <c r="AK465" s="43"/>
      <c r="AL465" s="196"/>
      <c r="AM465" s="43"/>
      <c r="AN465" s="43"/>
      <c r="AO465" s="42"/>
      <c r="AP465" s="198"/>
      <c r="AQ465" s="198"/>
      <c r="AR465" s="42"/>
    </row>
    <row r="466" spans="1:44" ht="15.75" customHeight="1" x14ac:dyDescent="0.2">
      <c r="A466" s="43"/>
      <c r="B466" s="43"/>
      <c r="C466" s="43"/>
      <c r="D466" s="43"/>
      <c r="E466" s="43"/>
      <c r="F466" s="43"/>
      <c r="G466" s="194"/>
      <c r="H466" s="194"/>
      <c r="I466" s="195"/>
      <c r="J466" s="309"/>
      <c r="K466" s="196"/>
      <c r="L466" s="196"/>
      <c r="M466" s="196"/>
      <c r="N466" s="310"/>
      <c r="O466" s="197"/>
      <c r="P466" s="197"/>
      <c r="Q466" s="197"/>
      <c r="R466" s="197"/>
      <c r="S466" s="197"/>
      <c r="T466" s="197"/>
      <c r="U466" s="198"/>
      <c r="V466" s="257"/>
      <c r="W466" s="258"/>
      <c r="X466" s="200"/>
      <c r="Y466" s="43"/>
      <c r="Z466" s="199"/>
      <c r="AA466" s="199"/>
      <c r="AB466" s="199"/>
      <c r="AC466" s="199"/>
      <c r="AD466" s="199"/>
      <c r="AE466" s="43"/>
      <c r="AF466" s="199"/>
      <c r="AG466" s="196"/>
      <c r="AH466" s="201"/>
      <c r="AI466" s="201"/>
      <c r="AJ466" s="201"/>
      <c r="AK466" s="43"/>
      <c r="AL466" s="196"/>
      <c r="AM466" s="43"/>
      <c r="AN466" s="43"/>
      <c r="AO466" s="42"/>
      <c r="AP466" s="198"/>
      <c r="AQ466" s="198"/>
      <c r="AR466" s="42"/>
    </row>
    <row r="467" spans="1:44" ht="15.75" customHeight="1" x14ac:dyDescent="0.2">
      <c r="A467" s="43"/>
      <c r="B467" s="43"/>
      <c r="C467" s="43"/>
      <c r="D467" s="43"/>
      <c r="E467" s="43"/>
      <c r="F467" s="43"/>
      <c r="G467" s="194"/>
      <c r="H467" s="194"/>
      <c r="I467" s="195"/>
      <c r="J467" s="309"/>
      <c r="K467" s="196"/>
      <c r="L467" s="196"/>
      <c r="M467" s="196"/>
      <c r="N467" s="310"/>
      <c r="O467" s="197"/>
      <c r="P467" s="197"/>
      <c r="Q467" s="197"/>
      <c r="R467" s="197"/>
      <c r="S467" s="197"/>
      <c r="T467" s="197"/>
      <c r="U467" s="198"/>
      <c r="V467" s="257"/>
      <c r="W467" s="258"/>
      <c r="X467" s="200"/>
      <c r="Y467" s="43"/>
      <c r="Z467" s="199"/>
      <c r="AA467" s="199"/>
      <c r="AB467" s="199"/>
      <c r="AC467" s="199"/>
      <c r="AD467" s="199"/>
      <c r="AE467" s="43"/>
      <c r="AF467" s="199"/>
      <c r="AG467" s="196"/>
      <c r="AH467" s="201"/>
      <c r="AI467" s="201"/>
      <c r="AJ467" s="201"/>
      <c r="AK467" s="43"/>
      <c r="AL467" s="196"/>
      <c r="AM467" s="43"/>
      <c r="AN467" s="43"/>
      <c r="AO467" s="42"/>
      <c r="AP467" s="198"/>
      <c r="AQ467" s="198"/>
      <c r="AR467" s="42"/>
    </row>
    <row r="468" spans="1:44" ht="15.75" customHeight="1" x14ac:dyDescent="0.2">
      <c r="A468" s="43"/>
      <c r="B468" s="43"/>
      <c r="C468" s="43"/>
      <c r="D468" s="43"/>
      <c r="E468" s="43"/>
      <c r="F468" s="43"/>
      <c r="G468" s="194"/>
      <c r="H468" s="194"/>
      <c r="I468" s="195"/>
      <c r="J468" s="309"/>
      <c r="K468" s="196"/>
      <c r="L468" s="196"/>
      <c r="M468" s="196"/>
      <c r="N468" s="310"/>
      <c r="O468" s="197"/>
      <c r="P468" s="197"/>
      <c r="Q468" s="197"/>
      <c r="R468" s="197"/>
      <c r="S468" s="197"/>
      <c r="T468" s="197"/>
      <c r="U468" s="198"/>
      <c r="V468" s="257"/>
      <c r="W468" s="258"/>
      <c r="X468" s="200"/>
      <c r="Y468" s="43"/>
      <c r="Z468" s="199"/>
      <c r="AA468" s="199"/>
      <c r="AB468" s="199"/>
      <c r="AC468" s="199"/>
      <c r="AD468" s="199"/>
      <c r="AE468" s="43"/>
      <c r="AF468" s="199"/>
      <c r="AG468" s="196"/>
      <c r="AH468" s="201"/>
      <c r="AI468" s="201"/>
      <c r="AJ468" s="201"/>
      <c r="AK468" s="43"/>
      <c r="AL468" s="196"/>
      <c r="AM468" s="43"/>
      <c r="AN468" s="43"/>
      <c r="AO468" s="42"/>
      <c r="AP468" s="198"/>
      <c r="AQ468" s="198"/>
      <c r="AR468" s="42"/>
    </row>
    <row r="469" spans="1:44" ht="15.75" customHeight="1" x14ac:dyDescent="0.2">
      <c r="A469" s="43"/>
      <c r="B469" s="43"/>
      <c r="C469" s="43"/>
      <c r="D469" s="43"/>
      <c r="E469" s="43"/>
      <c r="F469" s="43"/>
      <c r="G469" s="194"/>
      <c r="H469" s="194"/>
      <c r="I469" s="195"/>
      <c r="J469" s="309"/>
      <c r="K469" s="196"/>
      <c r="L469" s="196"/>
      <c r="M469" s="196"/>
      <c r="N469" s="310"/>
      <c r="O469" s="197"/>
      <c r="P469" s="197"/>
      <c r="Q469" s="197"/>
      <c r="R469" s="197"/>
      <c r="S469" s="197"/>
      <c r="T469" s="197"/>
      <c r="U469" s="198"/>
      <c r="V469" s="257"/>
      <c r="W469" s="258"/>
      <c r="X469" s="200"/>
      <c r="Y469" s="43"/>
      <c r="Z469" s="199"/>
      <c r="AA469" s="199"/>
      <c r="AB469" s="199"/>
      <c r="AC469" s="199"/>
      <c r="AD469" s="199"/>
      <c r="AE469" s="43"/>
      <c r="AF469" s="199"/>
      <c r="AG469" s="196"/>
      <c r="AH469" s="201"/>
      <c r="AI469" s="201"/>
      <c r="AJ469" s="201"/>
      <c r="AK469" s="43"/>
      <c r="AL469" s="196"/>
      <c r="AM469" s="43"/>
      <c r="AN469" s="43"/>
      <c r="AO469" s="42"/>
      <c r="AP469" s="198"/>
      <c r="AQ469" s="198"/>
      <c r="AR469" s="42"/>
    </row>
    <row r="470" spans="1:44" ht="15.75" customHeight="1" x14ac:dyDescent="0.2">
      <c r="A470" s="43"/>
      <c r="B470" s="43"/>
      <c r="C470" s="43"/>
      <c r="D470" s="43"/>
      <c r="E470" s="43"/>
      <c r="F470" s="43"/>
      <c r="G470" s="194"/>
      <c r="H470" s="194"/>
      <c r="I470" s="195"/>
      <c r="J470" s="309"/>
      <c r="K470" s="196"/>
      <c r="L470" s="196"/>
      <c r="M470" s="196"/>
      <c r="N470" s="310"/>
      <c r="O470" s="197"/>
      <c r="P470" s="197"/>
      <c r="Q470" s="197"/>
      <c r="R470" s="197"/>
      <c r="S470" s="197"/>
      <c r="T470" s="197"/>
      <c r="U470" s="198"/>
      <c r="V470" s="257"/>
      <c r="W470" s="258"/>
      <c r="X470" s="200"/>
      <c r="Y470" s="43"/>
      <c r="Z470" s="199"/>
      <c r="AA470" s="199"/>
      <c r="AB470" s="199"/>
      <c r="AC470" s="199"/>
      <c r="AD470" s="199"/>
      <c r="AE470" s="43"/>
      <c r="AF470" s="199"/>
      <c r="AG470" s="196"/>
      <c r="AH470" s="201"/>
      <c r="AI470" s="201"/>
      <c r="AJ470" s="201"/>
      <c r="AK470" s="43"/>
      <c r="AL470" s="196"/>
      <c r="AM470" s="43"/>
      <c r="AN470" s="43"/>
      <c r="AO470" s="42"/>
      <c r="AP470" s="198"/>
      <c r="AQ470" s="198"/>
      <c r="AR470" s="42"/>
    </row>
    <row r="471" spans="1:44" ht="15.75" customHeight="1" x14ac:dyDescent="0.2">
      <c r="A471" s="43"/>
      <c r="B471" s="43"/>
      <c r="C471" s="43"/>
      <c r="D471" s="43"/>
      <c r="E471" s="43"/>
      <c r="F471" s="43"/>
      <c r="G471" s="194"/>
      <c r="H471" s="194"/>
      <c r="I471" s="195"/>
      <c r="J471" s="309"/>
      <c r="K471" s="196"/>
      <c r="L471" s="196"/>
      <c r="M471" s="196"/>
      <c r="N471" s="310"/>
      <c r="O471" s="197"/>
      <c r="P471" s="197"/>
      <c r="Q471" s="197"/>
      <c r="R471" s="197"/>
      <c r="S471" s="197"/>
      <c r="T471" s="197"/>
      <c r="U471" s="198"/>
      <c r="V471" s="257"/>
      <c r="W471" s="258"/>
      <c r="X471" s="200"/>
      <c r="Y471" s="43"/>
      <c r="Z471" s="199"/>
      <c r="AA471" s="199"/>
      <c r="AB471" s="199"/>
      <c r="AC471" s="199"/>
      <c r="AD471" s="199"/>
      <c r="AE471" s="43"/>
      <c r="AF471" s="199"/>
      <c r="AG471" s="196"/>
      <c r="AH471" s="201"/>
      <c r="AI471" s="201"/>
      <c r="AJ471" s="201"/>
      <c r="AK471" s="43"/>
      <c r="AL471" s="196"/>
      <c r="AM471" s="43"/>
      <c r="AN471" s="43"/>
      <c r="AO471" s="42"/>
      <c r="AP471" s="198"/>
      <c r="AQ471" s="198"/>
      <c r="AR471" s="42"/>
    </row>
    <row r="472" spans="1:44" ht="15.75" customHeight="1" x14ac:dyDescent="0.2">
      <c r="A472" s="43"/>
      <c r="B472" s="43"/>
      <c r="C472" s="43"/>
      <c r="D472" s="43"/>
      <c r="E472" s="43"/>
      <c r="F472" s="43"/>
      <c r="G472" s="194"/>
      <c r="H472" s="194"/>
      <c r="I472" s="195"/>
      <c r="J472" s="309"/>
      <c r="K472" s="196"/>
      <c r="L472" s="196"/>
      <c r="M472" s="196"/>
      <c r="N472" s="310"/>
      <c r="O472" s="197"/>
      <c r="P472" s="197"/>
      <c r="Q472" s="197"/>
      <c r="R472" s="197"/>
      <c r="S472" s="197"/>
      <c r="T472" s="197"/>
      <c r="U472" s="198"/>
      <c r="V472" s="257"/>
      <c r="W472" s="258"/>
      <c r="X472" s="200"/>
      <c r="Y472" s="43"/>
      <c r="Z472" s="199"/>
      <c r="AA472" s="199"/>
      <c r="AB472" s="199"/>
      <c r="AC472" s="199"/>
      <c r="AD472" s="199"/>
      <c r="AE472" s="43"/>
      <c r="AF472" s="199"/>
      <c r="AG472" s="196"/>
      <c r="AH472" s="201"/>
      <c r="AI472" s="201"/>
      <c r="AJ472" s="201"/>
      <c r="AK472" s="43"/>
      <c r="AL472" s="196"/>
      <c r="AM472" s="43"/>
      <c r="AN472" s="43"/>
      <c r="AO472" s="42"/>
      <c r="AP472" s="198"/>
      <c r="AQ472" s="198"/>
      <c r="AR472" s="42"/>
    </row>
    <row r="473" spans="1:44" ht="15.75" customHeight="1" x14ac:dyDescent="0.2">
      <c r="A473" s="43"/>
      <c r="B473" s="43"/>
      <c r="C473" s="43"/>
      <c r="D473" s="43"/>
      <c r="E473" s="43"/>
      <c r="F473" s="43"/>
      <c r="G473" s="194"/>
      <c r="H473" s="194"/>
      <c r="I473" s="195"/>
      <c r="J473" s="309"/>
      <c r="K473" s="196"/>
      <c r="L473" s="196"/>
      <c r="M473" s="196"/>
      <c r="N473" s="310"/>
      <c r="O473" s="197"/>
      <c r="P473" s="197"/>
      <c r="Q473" s="197"/>
      <c r="R473" s="197"/>
      <c r="S473" s="197"/>
      <c r="T473" s="197"/>
      <c r="U473" s="198"/>
      <c r="V473" s="257"/>
      <c r="W473" s="258"/>
      <c r="X473" s="200"/>
      <c r="Y473" s="43"/>
      <c r="Z473" s="199"/>
      <c r="AA473" s="199"/>
      <c r="AB473" s="199"/>
      <c r="AC473" s="199"/>
      <c r="AD473" s="199"/>
      <c r="AE473" s="43"/>
      <c r="AF473" s="199"/>
      <c r="AG473" s="196"/>
      <c r="AH473" s="201"/>
      <c r="AI473" s="201"/>
      <c r="AJ473" s="201"/>
      <c r="AK473" s="43"/>
      <c r="AL473" s="196"/>
      <c r="AM473" s="43"/>
      <c r="AN473" s="43"/>
      <c r="AO473" s="42"/>
      <c r="AP473" s="198"/>
      <c r="AQ473" s="198"/>
      <c r="AR473" s="42"/>
    </row>
    <row r="474" spans="1:44" ht="15.75" customHeight="1" x14ac:dyDescent="0.2">
      <c r="A474" s="43"/>
      <c r="B474" s="43"/>
      <c r="C474" s="43"/>
      <c r="D474" s="43"/>
      <c r="E474" s="43"/>
      <c r="F474" s="43"/>
      <c r="G474" s="194"/>
      <c r="H474" s="194"/>
      <c r="I474" s="195"/>
      <c r="J474" s="309"/>
      <c r="K474" s="196"/>
      <c r="L474" s="196"/>
      <c r="M474" s="196"/>
      <c r="N474" s="310"/>
      <c r="O474" s="197"/>
      <c r="P474" s="197"/>
      <c r="Q474" s="197"/>
      <c r="R474" s="197"/>
      <c r="S474" s="197"/>
      <c r="T474" s="197"/>
      <c r="U474" s="198"/>
      <c r="V474" s="257"/>
      <c r="W474" s="258"/>
      <c r="X474" s="200"/>
      <c r="Y474" s="43"/>
      <c r="Z474" s="199"/>
      <c r="AA474" s="199"/>
      <c r="AB474" s="199"/>
      <c r="AC474" s="199"/>
      <c r="AD474" s="199"/>
      <c r="AE474" s="43"/>
      <c r="AF474" s="199"/>
      <c r="AG474" s="196"/>
      <c r="AH474" s="201"/>
      <c r="AI474" s="201"/>
      <c r="AJ474" s="201"/>
      <c r="AK474" s="43"/>
      <c r="AL474" s="196"/>
      <c r="AM474" s="43"/>
      <c r="AN474" s="43"/>
      <c r="AO474" s="42"/>
      <c r="AP474" s="198"/>
      <c r="AQ474" s="198"/>
      <c r="AR474" s="42"/>
    </row>
    <row r="475" spans="1:44" ht="15.75" customHeight="1" x14ac:dyDescent="0.2">
      <c r="A475" s="43"/>
      <c r="B475" s="43"/>
      <c r="C475" s="43"/>
      <c r="D475" s="43"/>
      <c r="E475" s="43"/>
      <c r="F475" s="43"/>
      <c r="G475" s="194"/>
      <c r="H475" s="194"/>
      <c r="I475" s="195"/>
      <c r="J475" s="309"/>
      <c r="K475" s="196"/>
      <c r="L475" s="196"/>
      <c r="M475" s="196"/>
      <c r="N475" s="310"/>
      <c r="O475" s="197"/>
      <c r="P475" s="197"/>
      <c r="Q475" s="197"/>
      <c r="R475" s="197"/>
      <c r="S475" s="197"/>
      <c r="T475" s="197"/>
      <c r="U475" s="198"/>
      <c r="V475" s="257"/>
      <c r="W475" s="258"/>
      <c r="X475" s="200"/>
      <c r="Y475" s="43"/>
      <c r="Z475" s="199"/>
      <c r="AA475" s="199"/>
      <c r="AB475" s="199"/>
      <c r="AC475" s="199"/>
      <c r="AD475" s="199"/>
      <c r="AE475" s="43"/>
      <c r="AF475" s="199"/>
      <c r="AG475" s="196"/>
      <c r="AH475" s="201"/>
      <c r="AI475" s="201"/>
      <c r="AJ475" s="201"/>
      <c r="AK475" s="43"/>
      <c r="AL475" s="196"/>
      <c r="AM475" s="43"/>
      <c r="AN475" s="43"/>
      <c r="AO475" s="42"/>
      <c r="AP475" s="198"/>
      <c r="AQ475" s="198"/>
      <c r="AR475" s="42"/>
    </row>
    <row r="476" spans="1:44" ht="15.75" customHeight="1" x14ac:dyDescent="0.2">
      <c r="A476" s="43"/>
      <c r="B476" s="43"/>
      <c r="C476" s="43"/>
      <c r="D476" s="43"/>
      <c r="E476" s="43"/>
      <c r="F476" s="43"/>
      <c r="G476" s="194"/>
      <c r="H476" s="194"/>
      <c r="I476" s="195"/>
      <c r="J476" s="309"/>
      <c r="K476" s="196"/>
      <c r="L476" s="196"/>
      <c r="M476" s="196"/>
      <c r="N476" s="310"/>
      <c r="O476" s="197"/>
      <c r="P476" s="197"/>
      <c r="Q476" s="197"/>
      <c r="R476" s="197"/>
      <c r="S476" s="197"/>
      <c r="T476" s="197"/>
      <c r="U476" s="198"/>
      <c r="V476" s="257"/>
      <c r="W476" s="258"/>
      <c r="X476" s="200"/>
      <c r="Y476" s="43"/>
      <c r="Z476" s="199"/>
      <c r="AA476" s="199"/>
      <c r="AB476" s="199"/>
      <c r="AC476" s="199"/>
      <c r="AD476" s="199"/>
      <c r="AE476" s="43"/>
      <c r="AF476" s="199"/>
      <c r="AG476" s="196"/>
      <c r="AH476" s="201"/>
      <c r="AI476" s="201"/>
      <c r="AJ476" s="201"/>
      <c r="AK476" s="43"/>
      <c r="AL476" s="196"/>
      <c r="AM476" s="43"/>
      <c r="AN476" s="43"/>
      <c r="AO476" s="42"/>
      <c r="AP476" s="198"/>
      <c r="AQ476" s="198"/>
      <c r="AR476" s="42"/>
    </row>
    <row r="477" spans="1:44" ht="15.75" customHeight="1" x14ac:dyDescent="0.2">
      <c r="A477" s="43"/>
      <c r="B477" s="43"/>
      <c r="C477" s="43"/>
      <c r="D477" s="43"/>
      <c r="E477" s="43"/>
      <c r="F477" s="43"/>
      <c r="G477" s="194"/>
      <c r="H477" s="194"/>
      <c r="I477" s="195"/>
      <c r="J477" s="309"/>
      <c r="K477" s="196"/>
      <c r="L477" s="196"/>
      <c r="M477" s="196"/>
      <c r="N477" s="310"/>
      <c r="O477" s="197"/>
      <c r="P477" s="197"/>
      <c r="Q477" s="197"/>
      <c r="R477" s="197"/>
      <c r="S477" s="197"/>
      <c r="T477" s="197"/>
      <c r="U477" s="198"/>
      <c r="V477" s="257"/>
      <c r="W477" s="258"/>
      <c r="X477" s="200"/>
      <c r="Y477" s="43"/>
      <c r="Z477" s="199"/>
      <c r="AA477" s="199"/>
      <c r="AB477" s="199"/>
      <c r="AC477" s="199"/>
      <c r="AD477" s="199"/>
      <c r="AE477" s="43"/>
      <c r="AF477" s="199"/>
      <c r="AG477" s="196"/>
      <c r="AH477" s="201"/>
      <c r="AI477" s="201"/>
      <c r="AJ477" s="201"/>
      <c r="AK477" s="43"/>
      <c r="AL477" s="196"/>
      <c r="AM477" s="43"/>
      <c r="AN477" s="43"/>
      <c r="AO477" s="42"/>
      <c r="AP477" s="198"/>
      <c r="AQ477" s="198"/>
      <c r="AR477" s="42"/>
    </row>
    <row r="478" spans="1:44" ht="15.75" customHeight="1" x14ac:dyDescent="0.2">
      <c r="A478" s="43"/>
      <c r="B478" s="43"/>
      <c r="C478" s="43"/>
      <c r="D478" s="43"/>
      <c r="E478" s="43"/>
      <c r="F478" s="43"/>
      <c r="G478" s="194"/>
      <c r="H478" s="194"/>
      <c r="I478" s="195"/>
      <c r="J478" s="309"/>
      <c r="K478" s="196"/>
      <c r="L478" s="196"/>
      <c r="M478" s="196"/>
      <c r="N478" s="310"/>
      <c r="O478" s="197"/>
      <c r="P478" s="197"/>
      <c r="Q478" s="197"/>
      <c r="R478" s="197"/>
      <c r="S478" s="197"/>
      <c r="T478" s="197"/>
      <c r="U478" s="198"/>
      <c r="V478" s="257"/>
      <c r="W478" s="258"/>
      <c r="X478" s="200"/>
      <c r="Y478" s="43"/>
      <c r="Z478" s="199"/>
      <c r="AA478" s="199"/>
      <c r="AB478" s="199"/>
      <c r="AC478" s="199"/>
      <c r="AD478" s="199"/>
      <c r="AE478" s="43"/>
      <c r="AF478" s="199"/>
      <c r="AG478" s="196"/>
      <c r="AH478" s="201"/>
      <c r="AI478" s="201"/>
      <c r="AJ478" s="201"/>
      <c r="AK478" s="43"/>
      <c r="AL478" s="196"/>
      <c r="AM478" s="43"/>
      <c r="AN478" s="43"/>
      <c r="AO478" s="42"/>
      <c r="AP478" s="198"/>
      <c r="AQ478" s="198"/>
      <c r="AR478" s="42"/>
    </row>
    <row r="479" spans="1:44" ht="15.75" customHeight="1" x14ac:dyDescent="0.2">
      <c r="A479" s="43"/>
      <c r="B479" s="43"/>
      <c r="C479" s="43"/>
      <c r="D479" s="43"/>
      <c r="E479" s="43"/>
      <c r="F479" s="43"/>
      <c r="G479" s="194"/>
      <c r="H479" s="194"/>
      <c r="I479" s="195"/>
      <c r="J479" s="309"/>
      <c r="K479" s="196"/>
      <c r="L479" s="196"/>
      <c r="M479" s="196"/>
      <c r="N479" s="310"/>
      <c r="O479" s="197"/>
      <c r="P479" s="197"/>
      <c r="Q479" s="197"/>
      <c r="R479" s="197"/>
      <c r="S479" s="197"/>
      <c r="T479" s="197"/>
      <c r="U479" s="198"/>
      <c r="V479" s="257"/>
      <c r="W479" s="258"/>
      <c r="X479" s="200"/>
      <c r="Y479" s="43"/>
      <c r="Z479" s="199"/>
      <c r="AA479" s="199"/>
      <c r="AB479" s="199"/>
      <c r="AC479" s="199"/>
      <c r="AD479" s="199"/>
      <c r="AE479" s="43"/>
      <c r="AF479" s="199"/>
      <c r="AG479" s="196"/>
      <c r="AH479" s="201"/>
      <c r="AI479" s="201"/>
      <c r="AJ479" s="201"/>
      <c r="AK479" s="43"/>
      <c r="AL479" s="196"/>
      <c r="AM479" s="43"/>
      <c r="AN479" s="43"/>
      <c r="AO479" s="42"/>
      <c r="AP479" s="198"/>
      <c r="AQ479" s="198"/>
      <c r="AR479" s="42"/>
    </row>
    <row r="480" spans="1:44" ht="15.75" customHeight="1" x14ac:dyDescent="0.2">
      <c r="A480" s="43"/>
      <c r="B480" s="43"/>
      <c r="C480" s="43"/>
      <c r="D480" s="43"/>
      <c r="E480" s="43"/>
      <c r="F480" s="43"/>
      <c r="G480" s="194"/>
      <c r="H480" s="194"/>
      <c r="I480" s="195"/>
      <c r="J480" s="309"/>
      <c r="K480" s="196"/>
      <c r="L480" s="196"/>
      <c r="M480" s="196"/>
      <c r="N480" s="310"/>
      <c r="O480" s="197"/>
      <c r="P480" s="197"/>
      <c r="Q480" s="197"/>
      <c r="R480" s="197"/>
      <c r="S480" s="197"/>
      <c r="T480" s="197"/>
      <c r="U480" s="198"/>
      <c r="V480" s="257"/>
      <c r="W480" s="258"/>
      <c r="X480" s="200"/>
      <c r="Y480" s="43"/>
      <c r="Z480" s="199"/>
      <c r="AA480" s="199"/>
      <c r="AB480" s="199"/>
      <c r="AC480" s="199"/>
      <c r="AD480" s="199"/>
      <c r="AE480" s="43"/>
      <c r="AF480" s="199"/>
      <c r="AG480" s="196"/>
      <c r="AH480" s="201"/>
      <c r="AI480" s="201"/>
      <c r="AJ480" s="201"/>
      <c r="AK480" s="43"/>
      <c r="AL480" s="196"/>
      <c r="AM480" s="43"/>
      <c r="AN480" s="43"/>
      <c r="AO480" s="42"/>
      <c r="AP480" s="198"/>
      <c r="AQ480" s="198"/>
      <c r="AR480" s="42"/>
    </row>
    <row r="481" spans="1:44" ht="15.75" customHeight="1" x14ac:dyDescent="0.2">
      <c r="A481" s="43"/>
      <c r="B481" s="43"/>
      <c r="C481" s="43"/>
      <c r="D481" s="43"/>
      <c r="E481" s="43"/>
      <c r="F481" s="43"/>
      <c r="G481" s="194"/>
      <c r="H481" s="194"/>
      <c r="I481" s="195"/>
      <c r="J481" s="309"/>
      <c r="K481" s="196"/>
      <c r="L481" s="196"/>
      <c r="M481" s="196"/>
      <c r="N481" s="310"/>
      <c r="O481" s="197"/>
      <c r="P481" s="197"/>
      <c r="Q481" s="197"/>
      <c r="R481" s="197"/>
      <c r="S481" s="197"/>
      <c r="T481" s="197"/>
      <c r="U481" s="198"/>
      <c r="V481" s="257"/>
      <c r="W481" s="258"/>
      <c r="X481" s="200"/>
      <c r="Y481" s="43"/>
      <c r="Z481" s="199"/>
      <c r="AA481" s="199"/>
      <c r="AB481" s="199"/>
      <c r="AC481" s="199"/>
      <c r="AD481" s="199"/>
      <c r="AE481" s="43"/>
      <c r="AF481" s="199"/>
      <c r="AG481" s="196"/>
      <c r="AH481" s="201"/>
      <c r="AI481" s="201"/>
      <c r="AJ481" s="201"/>
      <c r="AK481" s="43"/>
      <c r="AL481" s="196"/>
      <c r="AM481" s="43"/>
      <c r="AN481" s="43"/>
      <c r="AO481" s="42"/>
      <c r="AP481" s="198"/>
      <c r="AQ481" s="198"/>
      <c r="AR481" s="42"/>
    </row>
    <row r="482" spans="1:44" ht="15.75" customHeight="1" x14ac:dyDescent="0.2">
      <c r="A482" s="43"/>
      <c r="B482" s="43"/>
      <c r="C482" s="43"/>
      <c r="D482" s="43"/>
      <c r="E482" s="43"/>
      <c r="F482" s="43"/>
      <c r="G482" s="194"/>
      <c r="H482" s="194"/>
      <c r="I482" s="195"/>
      <c r="J482" s="309"/>
      <c r="K482" s="196"/>
      <c r="L482" s="196"/>
      <c r="M482" s="196"/>
      <c r="N482" s="310"/>
      <c r="O482" s="197"/>
      <c r="P482" s="197"/>
      <c r="Q482" s="197"/>
      <c r="R482" s="197"/>
      <c r="S482" s="197"/>
      <c r="T482" s="197"/>
      <c r="U482" s="198"/>
      <c r="V482" s="257"/>
      <c r="W482" s="258"/>
      <c r="X482" s="200"/>
      <c r="Y482" s="43"/>
      <c r="Z482" s="199"/>
      <c r="AA482" s="199"/>
      <c r="AB482" s="199"/>
      <c r="AC482" s="199"/>
      <c r="AD482" s="199"/>
      <c r="AE482" s="43"/>
      <c r="AF482" s="199"/>
      <c r="AG482" s="196"/>
      <c r="AH482" s="201"/>
      <c r="AI482" s="201"/>
      <c r="AJ482" s="201"/>
      <c r="AK482" s="43"/>
      <c r="AL482" s="196"/>
      <c r="AM482" s="43"/>
      <c r="AN482" s="43"/>
      <c r="AO482" s="42"/>
      <c r="AP482" s="198"/>
      <c r="AQ482" s="198"/>
      <c r="AR482" s="42"/>
    </row>
    <row r="483" spans="1:44" ht="15.75" customHeight="1" x14ac:dyDescent="0.2">
      <c r="A483" s="43"/>
      <c r="B483" s="43"/>
      <c r="C483" s="43"/>
      <c r="D483" s="43"/>
      <c r="E483" s="43"/>
      <c r="F483" s="43"/>
      <c r="G483" s="194"/>
      <c r="H483" s="194"/>
      <c r="I483" s="195"/>
      <c r="J483" s="309"/>
      <c r="K483" s="196"/>
      <c r="L483" s="196"/>
      <c r="M483" s="196"/>
      <c r="N483" s="310"/>
      <c r="O483" s="197"/>
      <c r="P483" s="197"/>
      <c r="Q483" s="197"/>
      <c r="R483" s="197"/>
      <c r="S483" s="197"/>
      <c r="T483" s="197"/>
      <c r="U483" s="198"/>
      <c r="V483" s="257"/>
      <c r="W483" s="258"/>
      <c r="X483" s="200"/>
      <c r="Y483" s="43"/>
      <c r="Z483" s="199"/>
      <c r="AA483" s="199"/>
      <c r="AB483" s="199"/>
      <c r="AC483" s="199"/>
      <c r="AD483" s="199"/>
      <c r="AE483" s="43"/>
      <c r="AF483" s="199"/>
      <c r="AG483" s="196"/>
      <c r="AH483" s="201"/>
      <c r="AI483" s="201"/>
      <c r="AJ483" s="201"/>
      <c r="AK483" s="43"/>
      <c r="AL483" s="196"/>
      <c r="AM483" s="43"/>
      <c r="AN483" s="43"/>
      <c r="AO483" s="42"/>
      <c r="AP483" s="198"/>
      <c r="AQ483" s="198"/>
      <c r="AR483" s="42"/>
    </row>
    <row r="484" spans="1:44" ht="15.75" customHeight="1" x14ac:dyDescent="0.2">
      <c r="A484" s="43"/>
      <c r="B484" s="43"/>
      <c r="C484" s="43"/>
      <c r="D484" s="43"/>
      <c r="E484" s="43"/>
      <c r="F484" s="43"/>
      <c r="G484" s="194"/>
      <c r="H484" s="194"/>
      <c r="I484" s="195"/>
      <c r="J484" s="309"/>
      <c r="K484" s="196"/>
      <c r="L484" s="196"/>
      <c r="M484" s="196"/>
      <c r="N484" s="310"/>
      <c r="O484" s="197"/>
      <c r="P484" s="197"/>
      <c r="Q484" s="197"/>
      <c r="R484" s="197"/>
      <c r="S484" s="197"/>
      <c r="T484" s="197"/>
      <c r="U484" s="198"/>
      <c r="V484" s="257"/>
      <c r="W484" s="258"/>
      <c r="X484" s="200"/>
      <c r="Y484" s="43"/>
      <c r="Z484" s="199"/>
      <c r="AA484" s="199"/>
      <c r="AB484" s="199"/>
      <c r="AC484" s="199"/>
      <c r="AD484" s="199"/>
      <c r="AE484" s="43"/>
      <c r="AF484" s="199"/>
      <c r="AG484" s="196"/>
      <c r="AH484" s="201"/>
      <c r="AI484" s="201"/>
      <c r="AJ484" s="201"/>
      <c r="AK484" s="43"/>
      <c r="AL484" s="196"/>
      <c r="AM484" s="43"/>
      <c r="AN484" s="43"/>
      <c r="AO484" s="42"/>
      <c r="AP484" s="198"/>
      <c r="AQ484" s="198"/>
      <c r="AR484" s="42"/>
    </row>
    <row r="485" spans="1:44" ht="15.75" customHeight="1" x14ac:dyDescent="0.2">
      <c r="A485" s="43"/>
      <c r="B485" s="43"/>
      <c r="C485" s="43"/>
      <c r="D485" s="43"/>
      <c r="E485" s="43"/>
      <c r="F485" s="43"/>
      <c r="G485" s="194"/>
      <c r="H485" s="194"/>
      <c r="I485" s="195"/>
      <c r="J485" s="309"/>
      <c r="K485" s="196"/>
      <c r="L485" s="196"/>
      <c r="M485" s="196"/>
      <c r="N485" s="310"/>
      <c r="O485" s="197"/>
      <c r="P485" s="197"/>
      <c r="Q485" s="197"/>
      <c r="R485" s="197"/>
      <c r="S485" s="197"/>
      <c r="T485" s="197"/>
      <c r="U485" s="198"/>
      <c r="V485" s="257"/>
      <c r="W485" s="258"/>
      <c r="X485" s="200"/>
      <c r="Y485" s="43"/>
      <c r="Z485" s="199"/>
      <c r="AA485" s="199"/>
      <c r="AB485" s="199"/>
      <c r="AC485" s="199"/>
      <c r="AD485" s="199"/>
      <c r="AE485" s="43"/>
      <c r="AF485" s="199"/>
      <c r="AG485" s="196"/>
      <c r="AH485" s="201"/>
      <c r="AI485" s="201"/>
      <c r="AJ485" s="201"/>
      <c r="AK485" s="43"/>
      <c r="AL485" s="196"/>
      <c r="AM485" s="43"/>
      <c r="AN485" s="43"/>
      <c r="AO485" s="42"/>
      <c r="AP485" s="198"/>
      <c r="AQ485" s="198"/>
      <c r="AR485" s="42"/>
    </row>
    <row r="486" spans="1:44" ht="15.75" customHeight="1" x14ac:dyDescent="0.2">
      <c r="A486" s="43"/>
      <c r="B486" s="43"/>
      <c r="C486" s="43"/>
      <c r="D486" s="43"/>
      <c r="E486" s="43"/>
      <c r="F486" s="43"/>
      <c r="G486" s="194"/>
      <c r="H486" s="194"/>
      <c r="I486" s="195"/>
      <c r="J486" s="309"/>
      <c r="K486" s="196"/>
      <c r="L486" s="196"/>
      <c r="M486" s="196"/>
      <c r="N486" s="310"/>
      <c r="O486" s="197"/>
      <c r="P486" s="197"/>
      <c r="Q486" s="197"/>
      <c r="R486" s="197"/>
      <c r="S486" s="197"/>
      <c r="T486" s="197"/>
      <c r="U486" s="198"/>
      <c r="V486" s="257"/>
      <c r="W486" s="258"/>
      <c r="X486" s="200"/>
      <c r="Y486" s="43"/>
      <c r="Z486" s="199"/>
      <c r="AA486" s="199"/>
      <c r="AB486" s="199"/>
      <c r="AC486" s="199"/>
      <c r="AD486" s="199"/>
      <c r="AE486" s="43"/>
      <c r="AF486" s="199"/>
      <c r="AG486" s="196"/>
      <c r="AH486" s="201"/>
      <c r="AI486" s="201"/>
      <c r="AJ486" s="201"/>
      <c r="AK486" s="43"/>
      <c r="AL486" s="196"/>
      <c r="AM486" s="43"/>
      <c r="AN486" s="43"/>
      <c r="AO486" s="42"/>
      <c r="AP486" s="198"/>
      <c r="AQ486" s="198"/>
      <c r="AR486" s="42"/>
    </row>
    <row r="487" spans="1:44" ht="15.75" customHeight="1" x14ac:dyDescent="0.2">
      <c r="A487" s="43"/>
      <c r="B487" s="43"/>
      <c r="C487" s="43"/>
      <c r="D487" s="43"/>
      <c r="E487" s="43"/>
      <c r="F487" s="43"/>
      <c r="G487" s="194"/>
      <c r="H487" s="194"/>
      <c r="I487" s="195"/>
      <c r="J487" s="309"/>
      <c r="K487" s="196"/>
      <c r="L487" s="196"/>
      <c r="M487" s="196"/>
      <c r="N487" s="310"/>
      <c r="O487" s="197"/>
      <c r="P487" s="197"/>
      <c r="Q487" s="197"/>
      <c r="R487" s="197"/>
      <c r="S487" s="197"/>
      <c r="T487" s="197"/>
      <c r="U487" s="198"/>
      <c r="V487" s="257"/>
      <c r="W487" s="258"/>
      <c r="X487" s="200"/>
      <c r="Y487" s="43"/>
      <c r="Z487" s="199"/>
      <c r="AA487" s="199"/>
      <c r="AB487" s="199"/>
      <c r="AC487" s="199"/>
      <c r="AD487" s="199"/>
      <c r="AE487" s="43"/>
      <c r="AF487" s="199"/>
      <c r="AG487" s="196"/>
      <c r="AH487" s="201"/>
      <c r="AI487" s="201"/>
      <c r="AJ487" s="201"/>
      <c r="AK487" s="43"/>
      <c r="AL487" s="196"/>
      <c r="AM487" s="43"/>
      <c r="AN487" s="43"/>
      <c r="AO487" s="42"/>
      <c r="AP487" s="198"/>
      <c r="AQ487" s="198"/>
      <c r="AR487" s="42"/>
    </row>
    <row r="488" spans="1:44" ht="15.75" customHeight="1" x14ac:dyDescent="0.2">
      <c r="A488" s="43"/>
      <c r="B488" s="43"/>
      <c r="C488" s="43"/>
      <c r="D488" s="43"/>
      <c r="E488" s="43"/>
      <c r="F488" s="43"/>
      <c r="G488" s="194"/>
      <c r="H488" s="194"/>
      <c r="I488" s="195"/>
      <c r="J488" s="309"/>
      <c r="K488" s="196"/>
      <c r="L488" s="196"/>
      <c r="M488" s="196"/>
      <c r="N488" s="310"/>
      <c r="O488" s="197"/>
      <c r="P488" s="197"/>
      <c r="Q488" s="197"/>
      <c r="R488" s="197"/>
      <c r="S488" s="197"/>
      <c r="T488" s="197"/>
      <c r="U488" s="198"/>
      <c r="V488" s="257"/>
      <c r="W488" s="258"/>
      <c r="X488" s="200"/>
      <c r="Y488" s="43"/>
      <c r="Z488" s="199"/>
      <c r="AA488" s="199"/>
      <c r="AB488" s="199"/>
      <c r="AC488" s="199"/>
      <c r="AD488" s="199"/>
      <c r="AE488" s="43"/>
      <c r="AF488" s="199"/>
      <c r="AG488" s="196"/>
      <c r="AH488" s="201"/>
      <c r="AI488" s="201"/>
      <c r="AJ488" s="201"/>
      <c r="AK488" s="43"/>
      <c r="AL488" s="196"/>
      <c r="AM488" s="43"/>
      <c r="AN488" s="43"/>
      <c r="AO488" s="42"/>
      <c r="AP488" s="198"/>
      <c r="AQ488" s="198"/>
      <c r="AR488" s="42"/>
    </row>
    <row r="489" spans="1:44" ht="15.75" customHeight="1" x14ac:dyDescent="0.2">
      <c r="A489" s="43"/>
      <c r="B489" s="43"/>
      <c r="C489" s="43"/>
      <c r="D489" s="43"/>
      <c r="E489" s="43"/>
      <c r="F489" s="43"/>
      <c r="G489" s="194"/>
      <c r="H489" s="194"/>
      <c r="I489" s="195"/>
      <c r="J489" s="309"/>
      <c r="K489" s="196"/>
      <c r="L489" s="196"/>
      <c r="M489" s="196"/>
      <c r="N489" s="310"/>
      <c r="O489" s="197"/>
      <c r="P489" s="197"/>
      <c r="Q489" s="197"/>
      <c r="R489" s="197"/>
      <c r="S489" s="197"/>
      <c r="T489" s="197"/>
      <c r="U489" s="198"/>
      <c r="V489" s="257"/>
      <c r="W489" s="258"/>
      <c r="X489" s="200"/>
      <c r="Y489" s="43"/>
      <c r="Z489" s="199"/>
      <c r="AA489" s="199"/>
      <c r="AB489" s="199"/>
      <c r="AC489" s="199"/>
      <c r="AD489" s="199"/>
      <c r="AE489" s="43"/>
      <c r="AF489" s="199"/>
      <c r="AG489" s="196"/>
      <c r="AH489" s="201"/>
      <c r="AI489" s="201"/>
      <c r="AJ489" s="201"/>
      <c r="AK489" s="43"/>
      <c r="AL489" s="196"/>
      <c r="AM489" s="43"/>
      <c r="AN489" s="43"/>
      <c r="AO489" s="42"/>
      <c r="AP489" s="198"/>
      <c r="AQ489" s="198"/>
      <c r="AR489" s="42"/>
    </row>
    <row r="490" spans="1:44" ht="15.75" customHeight="1" x14ac:dyDescent="0.2">
      <c r="A490" s="43"/>
      <c r="B490" s="43"/>
      <c r="C490" s="43"/>
      <c r="D490" s="43"/>
      <c r="E490" s="43"/>
      <c r="F490" s="43"/>
      <c r="G490" s="194"/>
      <c r="H490" s="194"/>
      <c r="I490" s="195"/>
      <c r="J490" s="309"/>
      <c r="K490" s="196"/>
      <c r="L490" s="196"/>
      <c r="M490" s="196"/>
      <c r="N490" s="310"/>
      <c r="O490" s="197"/>
      <c r="P490" s="197"/>
      <c r="Q490" s="197"/>
      <c r="R490" s="197"/>
      <c r="S490" s="197"/>
      <c r="T490" s="197"/>
      <c r="U490" s="198"/>
      <c r="V490" s="257"/>
      <c r="W490" s="258"/>
      <c r="X490" s="200"/>
      <c r="Y490" s="43"/>
      <c r="Z490" s="199"/>
      <c r="AA490" s="199"/>
      <c r="AB490" s="199"/>
      <c r="AC490" s="199"/>
      <c r="AD490" s="199"/>
      <c r="AE490" s="43"/>
      <c r="AF490" s="199"/>
      <c r="AG490" s="196"/>
      <c r="AH490" s="201"/>
      <c r="AI490" s="201"/>
      <c r="AJ490" s="201"/>
      <c r="AK490" s="43"/>
      <c r="AL490" s="196"/>
      <c r="AM490" s="43"/>
      <c r="AN490" s="43"/>
      <c r="AO490" s="42"/>
      <c r="AP490" s="198"/>
      <c r="AQ490" s="198"/>
      <c r="AR490" s="42"/>
    </row>
    <row r="491" spans="1:44" ht="15.75" customHeight="1" x14ac:dyDescent="0.2">
      <c r="A491" s="43"/>
      <c r="B491" s="43"/>
      <c r="C491" s="43"/>
      <c r="D491" s="43"/>
      <c r="E491" s="43"/>
      <c r="F491" s="43"/>
      <c r="G491" s="194"/>
      <c r="H491" s="194"/>
      <c r="I491" s="195"/>
      <c r="J491" s="309"/>
      <c r="K491" s="196"/>
      <c r="L491" s="196"/>
      <c r="M491" s="196"/>
      <c r="N491" s="310"/>
      <c r="O491" s="197"/>
      <c r="P491" s="197"/>
      <c r="Q491" s="197"/>
      <c r="R491" s="197"/>
      <c r="S491" s="197"/>
      <c r="T491" s="197"/>
      <c r="U491" s="198"/>
      <c r="V491" s="257"/>
      <c r="W491" s="258"/>
      <c r="X491" s="200"/>
      <c r="Y491" s="43"/>
      <c r="Z491" s="199"/>
      <c r="AA491" s="199"/>
      <c r="AB491" s="199"/>
      <c r="AC491" s="199"/>
      <c r="AD491" s="199"/>
      <c r="AE491" s="43"/>
      <c r="AF491" s="199"/>
      <c r="AG491" s="196"/>
      <c r="AH491" s="201"/>
      <c r="AI491" s="201"/>
      <c r="AJ491" s="201"/>
      <c r="AK491" s="43"/>
      <c r="AL491" s="196"/>
      <c r="AM491" s="43"/>
      <c r="AN491" s="43"/>
      <c r="AO491" s="42"/>
      <c r="AP491" s="198"/>
      <c r="AQ491" s="198"/>
      <c r="AR491" s="42"/>
    </row>
    <row r="492" spans="1:44" ht="15.75" customHeight="1" x14ac:dyDescent="0.2">
      <c r="A492" s="43"/>
      <c r="B492" s="43"/>
      <c r="C492" s="43"/>
      <c r="D492" s="43"/>
      <c r="E492" s="43"/>
      <c r="F492" s="43"/>
      <c r="G492" s="194"/>
      <c r="H492" s="194"/>
      <c r="I492" s="195"/>
      <c r="J492" s="309"/>
      <c r="K492" s="196"/>
      <c r="L492" s="196"/>
      <c r="M492" s="196"/>
      <c r="N492" s="310"/>
      <c r="O492" s="197"/>
      <c r="P492" s="197"/>
      <c r="Q492" s="197"/>
      <c r="R492" s="197"/>
      <c r="S492" s="197"/>
      <c r="T492" s="197"/>
      <c r="U492" s="198"/>
      <c r="V492" s="257"/>
      <c r="W492" s="258"/>
      <c r="X492" s="200"/>
      <c r="Y492" s="43"/>
      <c r="Z492" s="199"/>
      <c r="AA492" s="199"/>
      <c r="AB492" s="199"/>
      <c r="AC492" s="199"/>
      <c r="AD492" s="199"/>
      <c r="AE492" s="43"/>
      <c r="AF492" s="199"/>
      <c r="AG492" s="196"/>
      <c r="AH492" s="201"/>
      <c r="AI492" s="201"/>
      <c r="AJ492" s="201"/>
      <c r="AK492" s="43"/>
      <c r="AL492" s="196"/>
      <c r="AM492" s="43"/>
      <c r="AN492" s="43"/>
      <c r="AO492" s="42"/>
      <c r="AP492" s="198"/>
      <c r="AQ492" s="198"/>
      <c r="AR492" s="42"/>
    </row>
    <row r="493" spans="1:44" ht="15.75" customHeight="1" x14ac:dyDescent="0.2">
      <c r="A493" s="43"/>
      <c r="B493" s="43"/>
      <c r="C493" s="43"/>
      <c r="D493" s="43"/>
      <c r="E493" s="43"/>
      <c r="F493" s="43"/>
      <c r="G493" s="194"/>
      <c r="H493" s="194"/>
      <c r="I493" s="195"/>
      <c r="J493" s="309"/>
      <c r="K493" s="196"/>
      <c r="L493" s="196"/>
      <c r="M493" s="196"/>
      <c r="N493" s="310"/>
      <c r="O493" s="197"/>
      <c r="P493" s="197"/>
      <c r="Q493" s="197"/>
      <c r="R493" s="197"/>
      <c r="S493" s="197"/>
      <c r="T493" s="197"/>
      <c r="U493" s="198"/>
      <c r="V493" s="257"/>
      <c r="W493" s="258"/>
      <c r="X493" s="200"/>
      <c r="Y493" s="43"/>
      <c r="Z493" s="199"/>
      <c r="AA493" s="199"/>
      <c r="AB493" s="199"/>
      <c r="AC493" s="199"/>
      <c r="AD493" s="199"/>
      <c r="AE493" s="43"/>
      <c r="AF493" s="199"/>
      <c r="AG493" s="196"/>
      <c r="AH493" s="201"/>
      <c r="AI493" s="201"/>
      <c r="AJ493" s="201"/>
      <c r="AK493" s="43"/>
      <c r="AL493" s="196"/>
      <c r="AM493" s="43"/>
      <c r="AN493" s="43"/>
      <c r="AO493" s="42"/>
      <c r="AP493" s="198"/>
      <c r="AQ493" s="198"/>
      <c r="AR493" s="42"/>
    </row>
    <row r="494" spans="1:44" ht="15.75" customHeight="1" x14ac:dyDescent="0.2">
      <c r="A494" s="43"/>
      <c r="B494" s="43"/>
      <c r="C494" s="43"/>
      <c r="D494" s="43"/>
      <c r="E494" s="43"/>
      <c r="F494" s="43"/>
      <c r="G494" s="194"/>
      <c r="H494" s="194"/>
      <c r="I494" s="195"/>
      <c r="J494" s="309"/>
      <c r="K494" s="196"/>
      <c r="L494" s="196"/>
      <c r="M494" s="196"/>
      <c r="N494" s="310"/>
      <c r="O494" s="197"/>
      <c r="P494" s="197"/>
      <c r="Q494" s="197"/>
      <c r="R494" s="197"/>
      <c r="S494" s="197"/>
      <c r="T494" s="197"/>
      <c r="U494" s="198"/>
      <c r="V494" s="257"/>
      <c r="W494" s="258"/>
      <c r="X494" s="200"/>
      <c r="Y494" s="43"/>
      <c r="Z494" s="199"/>
      <c r="AA494" s="199"/>
      <c r="AB494" s="199"/>
      <c r="AC494" s="199"/>
      <c r="AD494" s="199"/>
      <c r="AE494" s="43"/>
      <c r="AF494" s="199"/>
      <c r="AG494" s="196"/>
      <c r="AH494" s="201"/>
      <c r="AI494" s="201"/>
      <c r="AJ494" s="201"/>
      <c r="AK494" s="43"/>
      <c r="AL494" s="196"/>
      <c r="AM494" s="43"/>
      <c r="AN494" s="43"/>
      <c r="AO494" s="42"/>
      <c r="AP494" s="198"/>
      <c r="AQ494" s="198"/>
      <c r="AR494" s="42"/>
    </row>
    <row r="495" spans="1:44" ht="15.75" customHeight="1" x14ac:dyDescent="0.2">
      <c r="A495" s="43"/>
      <c r="B495" s="43"/>
      <c r="C495" s="43"/>
      <c r="D495" s="43"/>
      <c r="E495" s="43"/>
      <c r="F495" s="43"/>
      <c r="G495" s="194"/>
      <c r="H495" s="194"/>
      <c r="I495" s="195"/>
      <c r="J495" s="309"/>
      <c r="K495" s="196"/>
      <c r="L495" s="196"/>
      <c r="M495" s="196"/>
      <c r="N495" s="310"/>
      <c r="O495" s="197"/>
      <c r="P495" s="197"/>
      <c r="Q495" s="197"/>
      <c r="R495" s="197"/>
      <c r="S495" s="197"/>
      <c r="T495" s="197"/>
      <c r="U495" s="198"/>
      <c r="V495" s="257"/>
      <c r="W495" s="258"/>
      <c r="X495" s="200"/>
      <c r="Y495" s="43"/>
      <c r="Z495" s="199"/>
      <c r="AA495" s="199"/>
      <c r="AB495" s="199"/>
      <c r="AC495" s="199"/>
      <c r="AD495" s="199"/>
      <c r="AE495" s="43"/>
      <c r="AF495" s="199"/>
      <c r="AG495" s="196"/>
      <c r="AH495" s="201"/>
      <c r="AI495" s="201"/>
      <c r="AJ495" s="201"/>
      <c r="AK495" s="43"/>
      <c r="AL495" s="196"/>
      <c r="AM495" s="43"/>
      <c r="AN495" s="43"/>
      <c r="AO495" s="42"/>
      <c r="AP495" s="198"/>
      <c r="AQ495" s="198"/>
      <c r="AR495" s="42"/>
    </row>
    <row r="496" spans="1:44" ht="15.75" customHeight="1" x14ac:dyDescent="0.2">
      <c r="A496" s="43"/>
      <c r="B496" s="43"/>
      <c r="C496" s="43"/>
      <c r="D496" s="43"/>
      <c r="E496" s="43"/>
      <c r="F496" s="43"/>
      <c r="G496" s="194"/>
      <c r="H496" s="194"/>
      <c r="I496" s="195"/>
      <c r="J496" s="309"/>
      <c r="K496" s="196"/>
      <c r="L496" s="196"/>
      <c r="M496" s="196"/>
      <c r="N496" s="310"/>
      <c r="O496" s="197"/>
      <c r="P496" s="197"/>
      <c r="Q496" s="197"/>
      <c r="R496" s="197"/>
      <c r="S496" s="197"/>
      <c r="T496" s="197"/>
      <c r="U496" s="198"/>
      <c r="V496" s="257"/>
      <c r="W496" s="258"/>
      <c r="X496" s="200"/>
      <c r="Y496" s="43"/>
      <c r="Z496" s="199"/>
      <c r="AA496" s="199"/>
      <c r="AB496" s="199"/>
      <c r="AC496" s="199"/>
      <c r="AD496" s="199"/>
      <c r="AE496" s="43"/>
      <c r="AF496" s="199"/>
      <c r="AG496" s="196"/>
      <c r="AH496" s="201"/>
      <c r="AI496" s="201"/>
      <c r="AJ496" s="201"/>
      <c r="AK496" s="43"/>
      <c r="AL496" s="196"/>
      <c r="AM496" s="43"/>
      <c r="AN496" s="43"/>
      <c r="AO496" s="42"/>
      <c r="AP496" s="198"/>
      <c r="AQ496" s="198"/>
      <c r="AR496" s="42"/>
    </row>
    <row r="497" spans="1:44" ht="15.75" customHeight="1" x14ac:dyDescent="0.2">
      <c r="A497" s="43"/>
      <c r="B497" s="43"/>
      <c r="C497" s="43"/>
      <c r="D497" s="43"/>
      <c r="E497" s="43"/>
      <c r="F497" s="43"/>
      <c r="G497" s="194"/>
      <c r="H497" s="194"/>
      <c r="I497" s="195"/>
      <c r="J497" s="309"/>
      <c r="K497" s="196"/>
      <c r="L497" s="196"/>
      <c r="M497" s="196"/>
      <c r="N497" s="310"/>
      <c r="O497" s="197"/>
      <c r="P497" s="197"/>
      <c r="Q497" s="197"/>
      <c r="R497" s="197"/>
      <c r="S497" s="197"/>
      <c r="T497" s="197"/>
      <c r="U497" s="198"/>
      <c r="V497" s="257"/>
      <c r="W497" s="258"/>
      <c r="X497" s="200"/>
      <c r="Y497" s="43"/>
      <c r="Z497" s="199"/>
      <c r="AA497" s="199"/>
      <c r="AB497" s="199"/>
      <c r="AC497" s="199"/>
      <c r="AD497" s="199"/>
      <c r="AE497" s="43"/>
      <c r="AF497" s="199"/>
      <c r="AG497" s="196"/>
      <c r="AH497" s="201"/>
      <c r="AI497" s="201"/>
      <c r="AJ497" s="201"/>
      <c r="AK497" s="43"/>
      <c r="AL497" s="196"/>
      <c r="AM497" s="43"/>
      <c r="AN497" s="43"/>
      <c r="AO497" s="42"/>
      <c r="AP497" s="198"/>
      <c r="AQ497" s="198"/>
      <c r="AR497" s="42"/>
    </row>
    <row r="498" spans="1:44" ht="15.75" customHeight="1" x14ac:dyDescent="0.2">
      <c r="A498" s="43"/>
      <c r="B498" s="43"/>
      <c r="C498" s="43"/>
      <c r="D498" s="43"/>
      <c r="E498" s="43"/>
      <c r="F498" s="43"/>
      <c r="G498" s="194"/>
      <c r="H498" s="194"/>
      <c r="I498" s="195"/>
      <c r="J498" s="309"/>
      <c r="K498" s="196"/>
      <c r="L498" s="196"/>
      <c r="M498" s="196"/>
      <c r="N498" s="310"/>
      <c r="O498" s="197"/>
      <c r="P498" s="197"/>
      <c r="Q498" s="197"/>
      <c r="R498" s="197"/>
      <c r="S498" s="197"/>
      <c r="T498" s="197"/>
      <c r="U498" s="198"/>
      <c r="V498" s="257"/>
      <c r="W498" s="258"/>
      <c r="X498" s="200"/>
      <c r="Y498" s="43"/>
      <c r="Z498" s="199"/>
      <c r="AA498" s="199"/>
      <c r="AB498" s="199"/>
      <c r="AC498" s="199"/>
      <c r="AD498" s="199"/>
      <c r="AE498" s="43"/>
      <c r="AF498" s="199"/>
      <c r="AG498" s="196"/>
      <c r="AH498" s="201"/>
      <c r="AI498" s="201"/>
      <c r="AJ498" s="201"/>
      <c r="AK498" s="43"/>
      <c r="AL498" s="196"/>
      <c r="AM498" s="43"/>
      <c r="AN498" s="43"/>
      <c r="AO498" s="42"/>
      <c r="AP498" s="198"/>
      <c r="AQ498" s="198"/>
      <c r="AR498" s="42"/>
    </row>
    <row r="499" spans="1:44" ht="15.75" customHeight="1" x14ac:dyDescent="0.2">
      <c r="A499" s="43"/>
      <c r="B499" s="43"/>
      <c r="C499" s="43"/>
      <c r="D499" s="43"/>
      <c r="E499" s="43"/>
      <c r="F499" s="43"/>
      <c r="G499" s="194"/>
      <c r="H499" s="194"/>
      <c r="I499" s="195"/>
      <c r="J499" s="309"/>
      <c r="K499" s="196"/>
      <c r="L499" s="196"/>
      <c r="M499" s="196"/>
      <c r="N499" s="310"/>
      <c r="O499" s="197"/>
      <c r="P499" s="197"/>
      <c r="Q499" s="197"/>
      <c r="R499" s="197"/>
      <c r="S499" s="197"/>
      <c r="T499" s="197"/>
      <c r="U499" s="198"/>
      <c r="V499" s="257"/>
      <c r="W499" s="258"/>
      <c r="X499" s="200"/>
      <c r="Y499" s="43"/>
      <c r="Z499" s="199"/>
      <c r="AA499" s="199"/>
      <c r="AB499" s="199"/>
      <c r="AC499" s="199"/>
      <c r="AD499" s="199"/>
      <c r="AE499" s="43"/>
      <c r="AF499" s="199"/>
      <c r="AG499" s="196"/>
      <c r="AH499" s="201"/>
      <c r="AI499" s="201"/>
      <c r="AJ499" s="201"/>
      <c r="AK499" s="43"/>
      <c r="AL499" s="196"/>
      <c r="AM499" s="43"/>
      <c r="AN499" s="43"/>
      <c r="AO499" s="42"/>
      <c r="AP499" s="198"/>
      <c r="AQ499" s="198"/>
      <c r="AR499" s="42"/>
    </row>
    <row r="500" spans="1:44" ht="15.75" customHeight="1" x14ac:dyDescent="0.2">
      <c r="A500" s="43"/>
      <c r="B500" s="43"/>
      <c r="C500" s="43"/>
      <c r="D500" s="43"/>
      <c r="E500" s="43"/>
      <c r="F500" s="43"/>
      <c r="G500" s="194"/>
      <c r="H500" s="194"/>
      <c r="I500" s="195"/>
      <c r="J500" s="309"/>
      <c r="K500" s="196"/>
      <c r="L500" s="196"/>
      <c r="M500" s="196"/>
      <c r="N500" s="310"/>
      <c r="O500" s="197"/>
      <c r="P500" s="197"/>
      <c r="Q500" s="197"/>
      <c r="R500" s="197"/>
      <c r="S500" s="197"/>
      <c r="T500" s="197"/>
      <c r="U500" s="198"/>
      <c r="V500" s="257"/>
      <c r="W500" s="258"/>
      <c r="X500" s="200"/>
      <c r="Y500" s="43"/>
      <c r="Z500" s="199"/>
      <c r="AA500" s="199"/>
      <c r="AB500" s="199"/>
      <c r="AC500" s="199"/>
      <c r="AD500" s="199"/>
      <c r="AE500" s="43"/>
      <c r="AF500" s="199"/>
      <c r="AG500" s="196"/>
      <c r="AH500" s="201"/>
      <c r="AI500" s="201"/>
      <c r="AJ500" s="201"/>
      <c r="AK500" s="43"/>
      <c r="AL500" s="196"/>
      <c r="AM500" s="43"/>
      <c r="AN500" s="43"/>
      <c r="AO500" s="42"/>
      <c r="AP500" s="198"/>
      <c r="AQ500" s="198"/>
      <c r="AR500" s="42"/>
    </row>
    <row r="501" spans="1:44" ht="15.75" customHeight="1" x14ac:dyDescent="0.2">
      <c r="A501" s="43"/>
      <c r="B501" s="43"/>
      <c r="C501" s="43"/>
      <c r="D501" s="43"/>
      <c r="E501" s="43"/>
      <c r="F501" s="43"/>
      <c r="G501" s="194"/>
      <c r="H501" s="194"/>
      <c r="I501" s="195"/>
      <c r="J501" s="309"/>
      <c r="K501" s="196"/>
      <c r="L501" s="196"/>
      <c r="M501" s="196"/>
      <c r="N501" s="310"/>
      <c r="O501" s="197"/>
      <c r="P501" s="197"/>
      <c r="Q501" s="197"/>
      <c r="R501" s="197"/>
      <c r="S501" s="197"/>
      <c r="T501" s="197"/>
      <c r="U501" s="198"/>
      <c r="V501" s="257"/>
      <c r="W501" s="258"/>
      <c r="X501" s="200"/>
      <c r="Y501" s="43"/>
      <c r="Z501" s="199"/>
      <c r="AA501" s="199"/>
      <c r="AB501" s="199"/>
      <c r="AC501" s="199"/>
      <c r="AD501" s="199"/>
      <c r="AE501" s="43"/>
      <c r="AF501" s="199"/>
      <c r="AG501" s="196"/>
      <c r="AH501" s="201"/>
      <c r="AI501" s="201"/>
      <c r="AJ501" s="201"/>
      <c r="AK501" s="43"/>
      <c r="AL501" s="196"/>
      <c r="AM501" s="43"/>
      <c r="AN501" s="43"/>
      <c r="AO501" s="42"/>
      <c r="AP501" s="198"/>
      <c r="AQ501" s="198"/>
      <c r="AR501" s="42"/>
    </row>
    <row r="502" spans="1:44" ht="15.75" customHeight="1" x14ac:dyDescent="0.2">
      <c r="A502" s="43"/>
      <c r="B502" s="43"/>
      <c r="C502" s="43"/>
      <c r="D502" s="43"/>
      <c r="E502" s="43"/>
      <c r="F502" s="43"/>
      <c r="G502" s="194"/>
      <c r="H502" s="194"/>
      <c r="I502" s="195"/>
      <c r="J502" s="309"/>
      <c r="K502" s="196"/>
      <c r="L502" s="196"/>
      <c r="M502" s="196"/>
      <c r="N502" s="310"/>
      <c r="O502" s="197"/>
      <c r="P502" s="197"/>
      <c r="Q502" s="197"/>
      <c r="R502" s="197"/>
      <c r="S502" s="197"/>
      <c r="T502" s="197"/>
      <c r="U502" s="198"/>
      <c r="V502" s="257"/>
      <c r="W502" s="258"/>
      <c r="X502" s="200"/>
      <c r="Y502" s="43"/>
      <c r="Z502" s="199"/>
      <c r="AA502" s="199"/>
      <c r="AB502" s="199"/>
      <c r="AC502" s="199"/>
      <c r="AD502" s="199"/>
      <c r="AE502" s="43"/>
      <c r="AF502" s="199"/>
      <c r="AG502" s="196"/>
      <c r="AH502" s="201"/>
      <c r="AI502" s="201"/>
      <c r="AJ502" s="201"/>
      <c r="AK502" s="43"/>
      <c r="AL502" s="196"/>
      <c r="AM502" s="43"/>
      <c r="AN502" s="43"/>
      <c r="AO502" s="42"/>
      <c r="AP502" s="198"/>
      <c r="AQ502" s="198"/>
      <c r="AR502" s="42"/>
    </row>
    <row r="503" spans="1:44" ht="15.75" customHeight="1" x14ac:dyDescent="0.2">
      <c r="A503" s="43"/>
      <c r="B503" s="43"/>
      <c r="C503" s="43"/>
      <c r="D503" s="43"/>
      <c r="E503" s="43"/>
      <c r="F503" s="43"/>
      <c r="G503" s="194"/>
      <c r="H503" s="194"/>
      <c r="I503" s="195"/>
      <c r="J503" s="309"/>
      <c r="K503" s="196"/>
      <c r="L503" s="196"/>
      <c r="M503" s="196"/>
      <c r="N503" s="310"/>
      <c r="O503" s="197"/>
      <c r="P503" s="197"/>
      <c r="Q503" s="197"/>
      <c r="R503" s="197"/>
      <c r="S503" s="197"/>
      <c r="T503" s="197"/>
      <c r="U503" s="198"/>
      <c r="V503" s="257"/>
      <c r="W503" s="258"/>
      <c r="X503" s="200"/>
      <c r="Y503" s="43"/>
      <c r="Z503" s="199"/>
      <c r="AA503" s="199"/>
      <c r="AB503" s="199"/>
      <c r="AC503" s="199"/>
      <c r="AD503" s="199"/>
      <c r="AE503" s="43"/>
      <c r="AF503" s="199"/>
      <c r="AG503" s="196"/>
      <c r="AH503" s="201"/>
      <c r="AI503" s="201"/>
      <c r="AJ503" s="201"/>
      <c r="AK503" s="43"/>
      <c r="AL503" s="196"/>
      <c r="AM503" s="43"/>
      <c r="AN503" s="43"/>
      <c r="AO503" s="42"/>
      <c r="AP503" s="198"/>
      <c r="AQ503" s="198"/>
      <c r="AR503" s="42"/>
    </row>
    <row r="504" spans="1:44" ht="15.75" customHeight="1" x14ac:dyDescent="0.2">
      <c r="A504" s="43"/>
      <c r="B504" s="43"/>
      <c r="C504" s="43"/>
      <c r="D504" s="43"/>
      <c r="E504" s="43"/>
      <c r="F504" s="43"/>
      <c r="G504" s="194"/>
      <c r="H504" s="194"/>
      <c r="I504" s="195"/>
      <c r="J504" s="309"/>
      <c r="K504" s="196"/>
      <c r="L504" s="196"/>
      <c r="M504" s="196"/>
      <c r="N504" s="310"/>
      <c r="O504" s="197"/>
      <c r="P504" s="197"/>
      <c r="Q504" s="197"/>
      <c r="R504" s="197"/>
      <c r="S504" s="197"/>
      <c r="T504" s="197"/>
      <c r="U504" s="198"/>
      <c r="V504" s="257"/>
      <c r="W504" s="258"/>
      <c r="X504" s="200"/>
      <c r="Y504" s="43"/>
      <c r="Z504" s="199"/>
      <c r="AA504" s="199"/>
      <c r="AB504" s="199"/>
      <c r="AC504" s="199"/>
      <c r="AD504" s="199"/>
      <c r="AE504" s="43"/>
      <c r="AF504" s="199"/>
      <c r="AG504" s="196"/>
      <c r="AH504" s="201"/>
      <c r="AI504" s="201"/>
      <c r="AJ504" s="201"/>
      <c r="AK504" s="43"/>
      <c r="AL504" s="196"/>
      <c r="AM504" s="43"/>
      <c r="AN504" s="43"/>
      <c r="AO504" s="42"/>
      <c r="AP504" s="198"/>
      <c r="AQ504" s="198"/>
      <c r="AR504" s="42"/>
    </row>
    <row r="505" spans="1:44" ht="15.75" customHeight="1" x14ac:dyDescent="0.2">
      <c r="A505" s="43"/>
      <c r="B505" s="43"/>
      <c r="C505" s="43"/>
      <c r="D505" s="43"/>
      <c r="E505" s="43"/>
      <c r="F505" s="43"/>
      <c r="G505" s="194"/>
      <c r="H505" s="194"/>
      <c r="I505" s="195"/>
      <c r="J505" s="309"/>
      <c r="K505" s="196"/>
      <c r="L505" s="196"/>
      <c r="M505" s="196"/>
      <c r="N505" s="310"/>
      <c r="O505" s="197"/>
      <c r="P505" s="197"/>
      <c r="Q505" s="197"/>
      <c r="R505" s="197"/>
      <c r="S505" s="197"/>
      <c r="T505" s="197"/>
      <c r="U505" s="198"/>
      <c r="V505" s="257"/>
      <c r="W505" s="258"/>
      <c r="X505" s="200"/>
      <c r="Y505" s="43"/>
      <c r="Z505" s="199"/>
      <c r="AA505" s="199"/>
      <c r="AB505" s="199"/>
      <c r="AC505" s="199"/>
      <c r="AD505" s="199"/>
      <c r="AE505" s="43"/>
      <c r="AF505" s="199"/>
      <c r="AG505" s="196"/>
      <c r="AH505" s="201"/>
      <c r="AI505" s="201"/>
      <c r="AJ505" s="201"/>
      <c r="AK505" s="43"/>
      <c r="AL505" s="196"/>
      <c r="AM505" s="43"/>
      <c r="AN505" s="43"/>
      <c r="AO505" s="42"/>
      <c r="AP505" s="198"/>
      <c r="AQ505" s="198"/>
      <c r="AR505" s="42"/>
    </row>
    <row r="506" spans="1:44" ht="15.75" customHeight="1" x14ac:dyDescent="0.2">
      <c r="A506" s="43"/>
      <c r="B506" s="43"/>
      <c r="C506" s="43"/>
      <c r="D506" s="43"/>
      <c r="E506" s="43"/>
      <c r="F506" s="43"/>
      <c r="G506" s="194"/>
      <c r="H506" s="194"/>
      <c r="I506" s="195"/>
      <c r="J506" s="309"/>
      <c r="K506" s="196"/>
      <c r="L506" s="196"/>
      <c r="M506" s="196"/>
      <c r="N506" s="310"/>
      <c r="O506" s="197"/>
      <c r="P506" s="197"/>
      <c r="Q506" s="197"/>
      <c r="R506" s="197"/>
      <c r="S506" s="197"/>
      <c r="T506" s="197"/>
      <c r="U506" s="198"/>
      <c r="V506" s="257"/>
      <c r="W506" s="258"/>
      <c r="X506" s="200"/>
      <c r="Y506" s="43"/>
      <c r="Z506" s="199"/>
      <c r="AA506" s="199"/>
      <c r="AB506" s="199"/>
      <c r="AC506" s="199"/>
      <c r="AD506" s="199"/>
      <c r="AE506" s="43"/>
      <c r="AF506" s="199"/>
      <c r="AG506" s="196"/>
      <c r="AH506" s="201"/>
      <c r="AI506" s="201"/>
      <c r="AJ506" s="201"/>
      <c r="AK506" s="43"/>
      <c r="AL506" s="196"/>
      <c r="AM506" s="43"/>
      <c r="AN506" s="43"/>
      <c r="AO506" s="42"/>
      <c r="AP506" s="198"/>
      <c r="AQ506" s="198"/>
      <c r="AR506" s="42"/>
    </row>
    <row r="507" spans="1:44" ht="15.75" customHeight="1" x14ac:dyDescent="0.2">
      <c r="A507" s="43"/>
      <c r="B507" s="43"/>
      <c r="C507" s="43"/>
      <c r="D507" s="43"/>
      <c r="E507" s="43"/>
      <c r="F507" s="43"/>
      <c r="G507" s="194"/>
      <c r="H507" s="194"/>
      <c r="I507" s="195"/>
      <c r="J507" s="309"/>
      <c r="K507" s="196"/>
      <c r="L507" s="196"/>
      <c r="M507" s="196"/>
      <c r="N507" s="310"/>
      <c r="O507" s="197"/>
      <c r="P507" s="197"/>
      <c r="Q507" s="197"/>
      <c r="R507" s="197"/>
      <c r="S507" s="197"/>
      <c r="T507" s="197"/>
      <c r="U507" s="198"/>
      <c r="V507" s="257"/>
      <c r="W507" s="258"/>
      <c r="X507" s="200"/>
      <c r="Y507" s="43"/>
      <c r="Z507" s="199"/>
      <c r="AA507" s="199"/>
      <c r="AB507" s="199"/>
      <c r="AC507" s="199"/>
      <c r="AD507" s="199"/>
      <c r="AE507" s="43"/>
      <c r="AF507" s="199"/>
      <c r="AG507" s="196"/>
      <c r="AH507" s="201"/>
      <c r="AI507" s="201"/>
      <c r="AJ507" s="201"/>
      <c r="AK507" s="43"/>
      <c r="AL507" s="196"/>
      <c r="AM507" s="43"/>
      <c r="AN507" s="43"/>
      <c r="AO507" s="42"/>
      <c r="AP507" s="198"/>
      <c r="AQ507" s="198"/>
      <c r="AR507" s="42"/>
    </row>
    <row r="508" spans="1:44" ht="15.75" customHeight="1" x14ac:dyDescent="0.2">
      <c r="A508" s="43"/>
      <c r="B508" s="43"/>
      <c r="C508" s="43"/>
      <c r="D508" s="43"/>
      <c r="E508" s="43"/>
      <c r="F508" s="43"/>
      <c r="G508" s="194"/>
      <c r="H508" s="194"/>
      <c r="I508" s="195"/>
      <c r="J508" s="309"/>
      <c r="K508" s="196"/>
      <c r="L508" s="196"/>
      <c r="M508" s="196"/>
      <c r="N508" s="310"/>
      <c r="O508" s="197"/>
      <c r="P508" s="197"/>
      <c r="Q508" s="197"/>
      <c r="R508" s="197"/>
      <c r="S508" s="197"/>
      <c r="T508" s="197"/>
      <c r="U508" s="198"/>
      <c r="V508" s="257"/>
      <c r="W508" s="258"/>
      <c r="X508" s="200"/>
      <c r="Y508" s="43"/>
      <c r="Z508" s="199"/>
      <c r="AA508" s="199"/>
      <c r="AB508" s="199"/>
      <c r="AC508" s="199"/>
      <c r="AD508" s="199"/>
      <c r="AE508" s="43"/>
      <c r="AF508" s="199"/>
      <c r="AG508" s="196"/>
      <c r="AH508" s="201"/>
      <c r="AI508" s="201"/>
      <c r="AJ508" s="201"/>
      <c r="AK508" s="43"/>
      <c r="AL508" s="196"/>
      <c r="AM508" s="43"/>
      <c r="AN508" s="43"/>
      <c r="AO508" s="42"/>
      <c r="AP508" s="198"/>
      <c r="AQ508" s="198"/>
      <c r="AR508" s="42"/>
    </row>
    <row r="509" spans="1:44" ht="15.75" customHeight="1" x14ac:dyDescent="0.2">
      <c r="A509" s="43"/>
      <c r="B509" s="43"/>
      <c r="C509" s="43"/>
      <c r="D509" s="43"/>
      <c r="E509" s="43"/>
      <c r="F509" s="43"/>
      <c r="G509" s="194"/>
      <c r="H509" s="194"/>
      <c r="I509" s="195"/>
      <c r="J509" s="309"/>
      <c r="K509" s="196"/>
      <c r="L509" s="196"/>
      <c r="M509" s="196"/>
      <c r="N509" s="310"/>
      <c r="O509" s="197"/>
      <c r="P509" s="197"/>
      <c r="Q509" s="197"/>
      <c r="R509" s="197"/>
      <c r="S509" s="197"/>
      <c r="T509" s="197"/>
      <c r="U509" s="198"/>
      <c r="V509" s="257"/>
      <c r="W509" s="258"/>
      <c r="X509" s="200"/>
      <c r="Y509" s="43"/>
      <c r="Z509" s="199"/>
      <c r="AA509" s="199"/>
      <c r="AB509" s="199"/>
      <c r="AC509" s="199"/>
      <c r="AD509" s="199"/>
      <c r="AE509" s="43"/>
      <c r="AF509" s="199"/>
      <c r="AG509" s="196"/>
      <c r="AH509" s="201"/>
      <c r="AI509" s="201"/>
      <c r="AJ509" s="201"/>
      <c r="AK509" s="43"/>
      <c r="AL509" s="196"/>
      <c r="AM509" s="43"/>
      <c r="AN509" s="43"/>
      <c r="AO509" s="42"/>
      <c r="AP509" s="198"/>
      <c r="AQ509" s="198"/>
      <c r="AR509" s="42"/>
    </row>
    <row r="510" spans="1:44" ht="15.75" customHeight="1" x14ac:dyDescent="0.2">
      <c r="A510" s="43"/>
      <c r="B510" s="43"/>
      <c r="C510" s="43"/>
      <c r="D510" s="43"/>
      <c r="E510" s="43"/>
      <c r="F510" s="43"/>
      <c r="G510" s="194"/>
      <c r="H510" s="194"/>
      <c r="I510" s="195"/>
      <c r="J510" s="309"/>
      <c r="K510" s="196"/>
      <c r="L510" s="196"/>
      <c r="M510" s="196"/>
      <c r="N510" s="310"/>
      <c r="O510" s="197"/>
      <c r="P510" s="197"/>
      <c r="Q510" s="197"/>
      <c r="R510" s="197"/>
      <c r="S510" s="197"/>
      <c r="T510" s="197"/>
      <c r="U510" s="198"/>
      <c r="V510" s="257"/>
      <c r="W510" s="258"/>
      <c r="X510" s="200"/>
      <c r="Y510" s="43"/>
      <c r="Z510" s="199"/>
      <c r="AA510" s="199"/>
      <c r="AB510" s="199"/>
      <c r="AC510" s="199"/>
      <c r="AD510" s="199"/>
      <c r="AE510" s="43"/>
      <c r="AF510" s="199"/>
      <c r="AG510" s="196"/>
      <c r="AH510" s="201"/>
      <c r="AI510" s="201"/>
      <c r="AJ510" s="201"/>
      <c r="AK510" s="43"/>
      <c r="AL510" s="196"/>
      <c r="AM510" s="43"/>
      <c r="AN510" s="43"/>
      <c r="AO510" s="42"/>
      <c r="AP510" s="198"/>
      <c r="AQ510" s="198"/>
      <c r="AR510" s="42"/>
    </row>
    <row r="511" spans="1:44" ht="15.75" customHeight="1" x14ac:dyDescent="0.2">
      <c r="A511" s="43"/>
      <c r="B511" s="43"/>
      <c r="C511" s="43"/>
      <c r="D511" s="43"/>
      <c r="E511" s="43"/>
      <c r="F511" s="43"/>
      <c r="G511" s="194"/>
      <c r="H511" s="194"/>
      <c r="I511" s="195"/>
      <c r="J511" s="309"/>
      <c r="K511" s="196"/>
      <c r="L511" s="196"/>
      <c r="M511" s="196"/>
      <c r="N511" s="310"/>
      <c r="O511" s="197"/>
      <c r="P511" s="197"/>
      <c r="Q511" s="197"/>
      <c r="R511" s="197"/>
      <c r="S511" s="197"/>
      <c r="T511" s="197"/>
      <c r="U511" s="198"/>
      <c r="V511" s="257"/>
      <c r="W511" s="258"/>
      <c r="X511" s="200"/>
      <c r="Y511" s="43"/>
      <c r="Z511" s="199"/>
      <c r="AA511" s="199"/>
      <c r="AB511" s="199"/>
      <c r="AC511" s="199"/>
      <c r="AD511" s="199"/>
      <c r="AE511" s="43"/>
      <c r="AF511" s="199"/>
      <c r="AG511" s="196"/>
      <c r="AH511" s="201"/>
      <c r="AI511" s="201"/>
      <c r="AJ511" s="201"/>
      <c r="AK511" s="43"/>
      <c r="AL511" s="196"/>
      <c r="AM511" s="43"/>
      <c r="AN511" s="43"/>
      <c r="AO511" s="42"/>
      <c r="AP511" s="198"/>
      <c r="AQ511" s="198"/>
      <c r="AR511" s="42"/>
    </row>
    <row r="512" spans="1:44" ht="15.75" customHeight="1" x14ac:dyDescent="0.2">
      <c r="A512" s="43"/>
      <c r="B512" s="43"/>
      <c r="C512" s="43"/>
      <c r="D512" s="43"/>
      <c r="E512" s="43"/>
      <c r="F512" s="43"/>
      <c r="G512" s="194"/>
      <c r="H512" s="194"/>
      <c r="I512" s="195"/>
      <c r="J512" s="309"/>
      <c r="K512" s="196"/>
      <c r="L512" s="196"/>
      <c r="M512" s="196"/>
      <c r="N512" s="310"/>
      <c r="O512" s="197"/>
      <c r="P512" s="197"/>
      <c r="Q512" s="197"/>
      <c r="R512" s="197"/>
      <c r="S512" s="197"/>
      <c r="T512" s="197"/>
      <c r="U512" s="198"/>
      <c r="V512" s="257"/>
      <c r="W512" s="258"/>
      <c r="X512" s="200"/>
      <c r="Y512" s="43"/>
      <c r="Z512" s="199"/>
      <c r="AA512" s="199"/>
      <c r="AB512" s="199"/>
      <c r="AC512" s="199"/>
      <c r="AD512" s="199"/>
      <c r="AE512" s="43"/>
      <c r="AF512" s="199"/>
      <c r="AG512" s="196"/>
      <c r="AH512" s="201"/>
      <c r="AI512" s="201"/>
      <c r="AJ512" s="201"/>
      <c r="AK512" s="43"/>
      <c r="AL512" s="196"/>
      <c r="AM512" s="43"/>
      <c r="AN512" s="43"/>
      <c r="AO512" s="42"/>
      <c r="AP512" s="198"/>
      <c r="AQ512" s="198"/>
      <c r="AR512" s="42"/>
    </row>
    <row r="513" spans="1:44" ht="15.75" customHeight="1" x14ac:dyDescent="0.2">
      <c r="A513" s="43"/>
      <c r="B513" s="43"/>
      <c r="C513" s="43"/>
      <c r="D513" s="43"/>
      <c r="E513" s="43"/>
      <c r="F513" s="43"/>
      <c r="G513" s="194"/>
      <c r="H513" s="194"/>
      <c r="I513" s="195"/>
      <c r="J513" s="309"/>
      <c r="K513" s="196"/>
      <c r="L513" s="196"/>
      <c r="M513" s="196"/>
      <c r="N513" s="310"/>
      <c r="O513" s="197"/>
      <c r="P513" s="197"/>
      <c r="Q513" s="197"/>
      <c r="R513" s="197"/>
      <c r="S513" s="197"/>
      <c r="T513" s="197"/>
      <c r="U513" s="198"/>
      <c r="V513" s="257"/>
      <c r="W513" s="258"/>
      <c r="X513" s="200"/>
      <c r="Y513" s="43"/>
      <c r="Z513" s="199"/>
      <c r="AA513" s="199"/>
      <c r="AB513" s="199"/>
      <c r="AC513" s="199"/>
      <c r="AD513" s="199"/>
      <c r="AE513" s="43"/>
      <c r="AF513" s="199"/>
      <c r="AG513" s="196"/>
      <c r="AH513" s="201"/>
      <c r="AI513" s="201"/>
      <c r="AJ513" s="201"/>
      <c r="AK513" s="43"/>
      <c r="AL513" s="196"/>
      <c r="AM513" s="43"/>
      <c r="AN513" s="43"/>
      <c r="AO513" s="42"/>
      <c r="AP513" s="198"/>
      <c r="AQ513" s="198"/>
      <c r="AR513" s="42"/>
    </row>
    <row r="514" spans="1:44" ht="15.75" customHeight="1" x14ac:dyDescent="0.2">
      <c r="A514" s="43"/>
      <c r="B514" s="43"/>
      <c r="C514" s="43"/>
      <c r="D514" s="43"/>
      <c r="E514" s="43"/>
      <c r="F514" s="43"/>
      <c r="G514" s="194"/>
      <c r="H514" s="194"/>
      <c r="I514" s="195"/>
      <c r="J514" s="309"/>
      <c r="K514" s="196"/>
      <c r="L514" s="196"/>
      <c r="M514" s="196"/>
      <c r="N514" s="310"/>
      <c r="O514" s="197"/>
      <c r="P514" s="197"/>
      <c r="Q514" s="197"/>
      <c r="R514" s="197"/>
      <c r="S514" s="197"/>
      <c r="T514" s="197"/>
      <c r="U514" s="198"/>
      <c r="V514" s="257"/>
      <c r="W514" s="258"/>
      <c r="X514" s="200"/>
      <c r="Y514" s="43"/>
      <c r="Z514" s="199"/>
      <c r="AA514" s="199"/>
      <c r="AB514" s="199"/>
      <c r="AC514" s="199"/>
      <c r="AD514" s="199"/>
      <c r="AE514" s="43"/>
      <c r="AF514" s="199"/>
      <c r="AG514" s="196"/>
      <c r="AH514" s="201"/>
      <c r="AI514" s="201"/>
      <c r="AJ514" s="201"/>
      <c r="AK514" s="43"/>
      <c r="AL514" s="196"/>
      <c r="AM514" s="43"/>
      <c r="AN514" s="43"/>
      <c r="AO514" s="42"/>
      <c r="AP514" s="198"/>
      <c r="AQ514" s="198"/>
      <c r="AR514" s="42"/>
    </row>
    <row r="515" spans="1:44" ht="15.75" customHeight="1" x14ac:dyDescent="0.2">
      <c r="A515" s="43"/>
      <c r="B515" s="43"/>
      <c r="C515" s="43"/>
      <c r="D515" s="43"/>
      <c r="E515" s="43"/>
      <c r="F515" s="43"/>
      <c r="G515" s="194"/>
      <c r="H515" s="194"/>
      <c r="I515" s="195"/>
      <c r="J515" s="309"/>
      <c r="K515" s="196"/>
      <c r="L515" s="196"/>
      <c r="M515" s="196"/>
      <c r="N515" s="310"/>
      <c r="O515" s="197"/>
      <c r="P515" s="197"/>
      <c r="Q515" s="197"/>
      <c r="R515" s="197"/>
      <c r="S515" s="197"/>
      <c r="T515" s="197"/>
      <c r="U515" s="198"/>
      <c r="V515" s="257"/>
      <c r="W515" s="258"/>
      <c r="X515" s="200"/>
      <c r="Y515" s="43"/>
      <c r="Z515" s="199"/>
      <c r="AA515" s="199"/>
      <c r="AB515" s="199"/>
      <c r="AC515" s="199"/>
      <c r="AD515" s="199"/>
      <c r="AE515" s="43"/>
      <c r="AF515" s="199"/>
      <c r="AG515" s="196"/>
      <c r="AH515" s="201"/>
      <c r="AI515" s="201"/>
      <c r="AJ515" s="201"/>
      <c r="AK515" s="43"/>
      <c r="AL515" s="196"/>
      <c r="AM515" s="43"/>
      <c r="AN515" s="43"/>
      <c r="AO515" s="42"/>
      <c r="AP515" s="198"/>
      <c r="AQ515" s="198"/>
      <c r="AR515" s="42"/>
    </row>
    <row r="516" spans="1:44" ht="15.75" customHeight="1" x14ac:dyDescent="0.2">
      <c r="A516" s="43"/>
      <c r="B516" s="43"/>
      <c r="C516" s="43"/>
      <c r="D516" s="43"/>
      <c r="E516" s="43"/>
      <c r="F516" s="43"/>
      <c r="G516" s="194"/>
      <c r="H516" s="194"/>
      <c r="I516" s="195"/>
      <c r="J516" s="309"/>
      <c r="K516" s="196"/>
      <c r="L516" s="196"/>
      <c r="M516" s="196"/>
      <c r="N516" s="310"/>
      <c r="O516" s="197"/>
      <c r="P516" s="197"/>
      <c r="Q516" s="197"/>
      <c r="R516" s="197"/>
      <c r="S516" s="197"/>
      <c r="T516" s="197"/>
      <c r="U516" s="198"/>
      <c r="V516" s="257"/>
      <c r="W516" s="258"/>
      <c r="X516" s="200"/>
      <c r="Y516" s="43"/>
      <c r="Z516" s="199"/>
      <c r="AA516" s="199"/>
      <c r="AB516" s="199"/>
      <c r="AC516" s="199"/>
      <c r="AD516" s="199"/>
      <c r="AE516" s="43"/>
      <c r="AF516" s="199"/>
      <c r="AG516" s="196"/>
      <c r="AH516" s="201"/>
      <c r="AI516" s="201"/>
      <c r="AJ516" s="201"/>
      <c r="AK516" s="43"/>
      <c r="AL516" s="196"/>
      <c r="AM516" s="43"/>
      <c r="AN516" s="43"/>
      <c r="AO516" s="42"/>
      <c r="AP516" s="198"/>
      <c r="AQ516" s="198"/>
      <c r="AR516" s="42"/>
    </row>
    <row r="517" spans="1:44" ht="15.75" customHeight="1" x14ac:dyDescent="0.2">
      <c r="A517" s="43"/>
      <c r="B517" s="43"/>
      <c r="C517" s="43"/>
      <c r="D517" s="43"/>
      <c r="E517" s="43"/>
      <c r="F517" s="43"/>
      <c r="G517" s="194"/>
      <c r="H517" s="194"/>
      <c r="I517" s="195"/>
      <c r="J517" s="309"/>
      <c r="K517" s="196"/>
      <c r="L517" s="196"/>
      <c r="M517" s="196"/>
      <c r="N517" s="310"/>
      <c r="O517" s="197"/>
      <c r="P517" s="197"/>
      <c r="Q517" s="197"/>
      <c r="R517" s="197"/>
      <c r="S517" s="197"/>
      <c r="T517" s="197"/>
      <c r="U517" s="198"/>
      <c r="V517" s="257"/>
      <c r="W517" s="258"/>
      <c r="X517" s="200"/>
      <c r="Y517" s="43"/>
      <c r="Z517" s="199"/>
      <c r="AA517" s="199"/>
      <c r="AB517" s="199"/>
      <c r="AC517" s="199"/>
      <c r="AD517" s="199"/>
      <c r="AE517" s="43"/>
      <c r="AF517" s="199"/>
      <c r="AG517" s="196"/>
      <c r="AH517" s="201"/>
      <c r="AI517" s="201"/>
      <c r="AJ517" s="201"/>
      <c r="AK517" s="43"/>
      <c r="AL517" s="196"/>
      <c r="AM517" s="43"/>
      <c r="AN517" s="43"/>
      <c r="AO517" s="42"/>
      <c r="AP517" s="198"/>
      <c r="AQ517" s="198"/>
      <c r="AR517" s="42"/>
    </row>
    <row r="518" spans="1:44" ht="15.75" customHeight="1" x14ac:dyDescent="0.2">
      <c r="A518" s="43"/>
      <c r="B518" s="43"/>
      <c r="C518" s="43"/>
      <c r="D518" s="43"/>
      <c r="E518" s="43"/>
      <c r="F518" s="43"/>
      <c r="G518" s="194"/>
      <c r="H518" s="194"/>
      <c r="I518" s="195"/>
      <c r="J518" s="309"/>
      <c r="K518" s="196"/>
      <c r="L518" s="196"/>
      <c r="M518" s="196"/>
      <c r="N518" s="310"/>
      <c r="O518" s="197"/>
      <c r="P518" s="197"/>
      <c r="Q518" s="197"/>
      <c r="R518" s="197"/>
      <c r="S518" s="197"/>
      <c r="T518" s="197"/>
      <c r="U518" s="198"/>
      <c r="V518" s="257"/>
      <c r="W518" s="258"/>
      <c r="X518" s="200"/>
      <c r="Y518" s="43"/>
      <c r="Z518" s="199"/>
      <c r="AA518" s="199"/>
      <c r="AB518" s="199"/>
      <c r="AC518" s="199"/>
      <c r="AD518" s="199"/>
      <c r="AE518" s="43"/>
      <c r="AF518" s="199"/>
      <c r="AG518" s="196"/>
      <c r="AH518" s="201"/>
      <c r="AI518" s="201"/>
      <c r="AJ518" s="201"/>
      <c r="AK518" s="43"/>
      <c r="AL518" s="196"/>
      <c r="AM518" s="43"/>
      <c r="AN518" s="43"/>
      <c r="AO518" s="42"/>
      <c r="AP518" s="198"/>
      <c r="AQ518" s="198"/>
      <c r="AR518" s="42"/>
    </row>
    <row r="519" spans="1:44" ht="15.75" customHeight="1" x14ac:dyDescent="0.2">
      <c r="A519" s="43"/>
      <c r="B519" s="43"/>
      <c r="C519" s="43"/>
      <c r="D519" s="43"/>
      <c r="E519" s="43"/>
      <c r="F519" s="43"/>
      <c r="G519" s="194"/>
      <c r="H519" s="194"/>
      <c r="I519" s="195"/>
      <c r="J519" s="309"/>
      <c r="K519" s="196"/>
      <c r="L519" s="196"/>
      <c r="M519" s="196"/>
      <c r="N519" s="310"/>
      <c r="O519" s="197"/>
      <c r="P519" s="197"/>
      <c r="Q519" s="197"/>
      <c r="R519" s="197"/>
      <c r="S519" s="197"/>
      <c r="T519" s="197"/>
      <c r="U519" s="198"/>
      <c r="V519" s="257"/>
      <c r="W519" s="258"/>
      <c r="X519" s="200"/>
      <c r="Y519" s="43"/>
      <c r="Z519" s="199"/>
      <c r="AA519" s="199"/>
      <c r="AB519" s="199"/>
      <c r="AC519" s="199"/>
      <c r="AD519" s="199"/>
      <c r="AE519" s="43"/>
      <c r="AF519" s="199"/>
      <c r="AG519" s="196"/>
      <c r="AH519" s="201"/>
      <c r="AI519" s="201"/>
      <c r="AJ519" s="201"/>
      <c r="AK519" s="43"/>
      <c r="AL519" s="196"/>
      <c r="AM519" s="43"/>
      <c r="AN519" s="43"/>
      <c r="AO519" s="42"/>
      <c r="AP519" s="198"/>
      <c r="AQ519" s="198"/>
      <c r="AR519" s="42"/>
    </row>
    <row r="520" spans="1:44" ht="15.75" customHeight="1" x14ac:dyDescent="0.2">
      <c r="A520" s="43"/>
      <c r="B520" s="43"/>
      <c r="C520" s="43"/>
      <c r="D520" s="43"/>
      <c r="E520" s="43"/>
      <c r="F520" s="43"/>
      <c r="G520" s="194"/>
      <c r="H520" s="194"/>
      <c r="I520" s="195"/>
      <c r="J520" s="309"/>
      <c r="K520" s="196"/>
      <c r="L520" s="196"/>
      <c r="M520" s="196"/>
      <c r="N520" s="310"/>
      <c r="O520" s="197"/>
      <c r="P520" s="197"/>
      <c r="Q520" s="197"/>
      <c r="R520" s="197"/>
      <c r="S520" s="197"/>
      <c r="T520" s="197"/>
      <c r="U520" s="198"/>
      <c r="V520" s="257"/>
      <c r="W520" s="258"/>
      <c r="X520" s="200"/>
      <c r="Y520" s="43"/>
      <c r="Z520" s="199"/>
      <c r="AA520" s="199"/>
      <c r="AB520" s="199"/>
      <c r="AC520" s="199"/>
      <c r="AD520" s="199"/>
      <c r="AE520" s="43"/>
      <c r="AF520" s="199"/>
      <c r="AG520" s="196"/>
      <c r="AH520" s="201"/>
      <c r="AI520" s="201"/>
      <c r="AJ520" s="201"/>
      <c r="AK520" s="43"/>
      <c r="AL520" s="196"/>
      <c r="AM520" s="43"/>
      <c r="AN520" s="43"/>
      <c r="AO520" s="42"/>
      <c r="AP520" s="198"/>
      <c r="AQ520" s="198"/>
      <c r="AR520" s="42"/>
    </row>
    <row r="521" spans="1:44" ht="15.75" customHeight="1" x14ac:dyDescent="0.2">
      <c r="A521" s="43"/>
      <c r="B521" s="43"/>
      <c r="C521" s="43"/>
      <c r="D521" s="43"/>
      <c r="E521" s="43"/>
      <c r="F521" s="43"/>
      <c r="G521" s="194"/>
      <c r="H521" s="194"/>
      <c r="I521" s="195"/>
      <c r="J521" s="309"/>
      <c r="K521" s="196"/>
      <c r="L521" s="196"/>
      <c r="M521" s="196"/>
      <c r="N521" s="310"/>
      <c r="O521" s="197"/>
      <c r="P521" s="197"/>
      <c r="Q521" s="197"/>
      <c r="R521" s="197"/>
      <c r="S521" s="197"/>
      <c r="T521" s="197"/>
      <c r="U521" s="198"/>
      <c r="V521" s="257"/>
      <c r="W521" s="258"/>
      <c r="X521" s="200"/>
      <c r="Y521" s="43"/>
      <c r="Z521" s="199"/>
      <c r="AA521" s="199"/>
      <c r="AB521" s="199"/>
      <c r="AC521" s="199"/>
      <c r="AD521" s="199"/>
      <c r="AE521" s="43"/>
      <c r="AF521" s="199"/>
      <c r="AG521" s="196"/>
      <c r="AH521" s="201"/>
      <c r="AI521" s="201"/>
      <c r="AJ521" s="201"/>
      <c r="AK521" s="43"/>
      <c r="AL521" s="196"/>
      <c r="AM521" s="43"/>
      <c r="AN521" s="43"/>
      <c r="AO521" s="42"/>
      <c r="AP521" s="198"/>
      <c r="AQ521" s="198"/>
      <c r="AR521" s="42"/>
    </row>
    <row r="522" spans="1:44" ht="15.75" customHeight="1" x14ac:dyDescent="0.2">
      <c r="A522" s="43"/>
      <c r="B522" s="43"/>
      <c r="C522" s="43"/>
      <c r="D522" s="43"/>
      <c r="E522" s="43"/>
      <c r="F522" s="43"/>
      <c r="G522" s="194"/>
      <c r="H522" s="194"/>
      <c r="I522" s="195"/>
      <c r="J522" s="309"/>
      <c r="K522" s="196"/>
      <c r="L522" s="196"/>
      <c r="M522" s="196"/>
      <c r="N522" s="310"/>
      <c r="O522" s="197"/>
      <c r="P522" s="197"/>
      <c r="Q522" s="197"/>
      <c r="R522" s="197"/>
      <c r="S522" s="197"/>
      <c r="T522" s="197"/>
      <c r="U522" s="198"/>
      <c r="V522" s="257"/>
      <c r="W522" s="258"/>
      <c r="X522" s="200"/>
      <c r="Y522" s="43"/>
      <c r="Z522" s="199"/>
      <c r="AA522" s="199"/>
      <c r="AB522" s="199"/>
      <c r="AC522" s="199"/>
      <c r="AD522" s="199"/>
      <c r="AE522" s="43"/>
      <c r="AF522" s="199"/>
      <c r="AG522" s="196"/>
      <c r="AH522" s="201"/>
      <c r="AI522" s="201"/>
      <c r="AJ522" s="201"/>
      <c r="AK522" s="43"/>
      <c r="AL522" s="196"/>
      <c r="AM522" s="43"/>
      <c r="AN522" s="43"/>
      <c r="AO522" s="42"/>
      <c r="AP522" s="198"/>
      <c r="AQ522" s="198"/>
      <c r="AR522" s="42"/>
    </row>
    <row r="523" spans="1:44" ht="15.75" customHeight="1" x14ac:dyDescent="0.2">
      <c r="A523" s="43"/>
      <c r="B523" s="43"/>
      <c r="C523" s="43"/>
      <c r="D523" s="43"/>
      <c r="E523" s="43"/>
      <c r="F523" s="43"/>
      <c r="G523" s="194"/>
      <c r="H523" s="194"/>
      <c r="I523" s="195"/>
      <c r="J523" s="309"/>
      <c r="K523" s="196"/>
      <c r="L523" s="196"/>
      <c r="M523" s="196"/>
      <c r="N523" s="310"/>
      <c r="O523" s="197"/>
      <c r="P523" s="197"/>
      <c r="Q523" s="197"/>
      <c r="R523" s="197"/>
      <c r="S523" s="197"/>
      <c r="T523" s="197"/>
      <c r="U523" s="198"/>
      <c r="V523" s="257"/>
      <c r="W523" s="258"/>
      <c r="X523" s="200"/>
      <c r="Y523" s="43"/>
      <c r="Z523" s="199"/>
      <c r="AA523" s="199"/>
      <c r="AB523" s="199"/>
      <c r="AC523" s="199"/>
      <c r="AD523" s="199"/>
      <c r="AE523" s="43"/>
      <c r="AF523" s="199"/>
      <c r="AG523" s="196"/>
      <c r="AH523" s="201"/>
      <c r="AI523" s="201"/>
      <c r="AJ523" s="201"/>
      <c r="AK523" s="43"/>
      <c r="AL523" s="196"/>
      <c r="AM523" s="43"/>
      <c r="AN523" s="43"/>
      <c r="AO523" s="42"/>
      <c r="AP523" s="198"/>
      <c r="AQ523" s="198"/>
      <c r="AR523" s="42"/>
    </row>
    <row r="524" spans="1:44" ht="15.75" customHeight="1" x14ac:dyDescent="0.2">
      <c r="A524" s="43"/>
      <c r="B524" s="43"/>
      <c r="C524" s="43"/>
      <c r="D524" s="43"/>
      <c r="E524" s="43"/>
      <c r="F524" s="43"/>
      <c r="G524" s="194"/>
      <c r="H524" s="194"/>
      <c r="I524" s="195"/>
      <c r="J524" s="309"/>
      <c r="K524" s="196"/>
      <c r="L524" s="196"/>
      <c r="M524" s="196"/>
      <c r="N524" s="310"/>
      <c r="O524" s="197"/>
      <c r="P524" s="197"/>
      <c r="Q524" s="197"/>
      <c r="R524" s="197"/>
      <c r="S524" s="197"/>
      <c r="T524" s="197"/>
      <c r="U524" s="198"/>
      <c r="V524" s="257"/>
      <c r="W524" s="258"/>
      <c r="X524" s="200"/>
      <c r="Y524" s="43"/>
      <c r="Z524" s="199"/>
      <c r="AA524" s="199"/>
      <c r="AB524" s="199"/>
      <c r="AC524" s="199"/>
      <c r="AD524" s="199"/>
      <c r="AE524" s="43"/>
      <c r="AF524" s="199"/>
      <c r="AG524" s="196"/>
      <c r="AH524" s="201"/>
      <c r="AI524" s="201"/>
      <c r="AJ524" s="201"/>
      <c r="AK524" s="43"/>
      <c r="AL524" s="196"/>
      <c r="AM524" s="43"/>
      <c r="AN524" s="43"/>
      <c r="AO524" s="42"/>
      <c r="AP524" s="198"/>
      <c r="AQ524" s="198"/>
      <c r="AR524" s="42"/>
    </row>
    <row r="525" spans="1:44" ht="15.75" customHeight="1" x14ac:dyDescent="0.2">
      <c r="A525" s="43"/>
      <c r="B525" s="43"/>
      <c r="C525" s="43"/>
      <c r="D525" s="43"/>
      <c r="E525" s="43"/>
      <c r="F525" s="43"/>
      <c r="G525" s="194"/>
      <c r="H525" s="194"/>
      <c r="I525" s="195"/>
      <c r="J525" s="309"/>
      <c r="K525" s="196"/>
      <c r="L525" s="196"/>
      <c r="M525" s="196"/>
      <c r="N525" s="310"/>
      <c r="O525" s="197"/>
      <c r="P525" s="197"/>
      <c r="Q525" s="197"/>
      <c r="R525" s="197"/>
      <c r="S525" s="197"/>
      <c r="T525" s="197"/>
      <c r="U525" s="198"/>
      <c r="V525" s="257"/>
      <c r="W525" s="258"/>
      <c r="X525" s="200"/>
      <c r="Y525" s="43"/>
      <c r="Z525" s="199"/>
      <c r="AA525" s="199"/>
      <c r="AB525" s="199"/>
      <c r="AC525" s="199"/>
      <c r="AD525" s="199"/>
      <c r="AE525" s="43"/>
      <c r="AF525" s="199"/>
      <c r="AG525" s="196"/>
      <c r="AH525" s="201"/>
      <c r="AI525" s="201"/>
      <c r="AJ525" s="201"/>
      <c r="AK525" s="43"/>
      <c r="AL525" s="196"/>
      <c r="AM525" s="43"/>
      <c r="AN525" s="43"/>
      <c r="AO525" s="42"/>
      <c r="AP525" s="198"/>
      <c r="AQ525" s="198"/>
      <c r="AR525" s="42"/>
    </row>
    <row r="526" spans="1:44" ht="15.75" customHeight="1" x14ac:dyDescent="0.2">
      <c r="A526" s="43"/>
      <c r="B526" s="43"/>
      <c r="C526" s="43"/>
      <c r="D526" s="43"/>
      <c r="E526" s="43"/>
      <c r="F526" s="43"/>
      <c r="G526" s="194"/>
      <c r="H526" s="194"/>
      <c r="I526" s="195"/>
      <c r="J526" s="309"/>
      <c r="K526" s="196"/>
      <c r="L526" s="196"/>
      <c r="M526" s="196"/>
      <c r="N526" s="310"/>
      <c r="O526" s="197"/>
      <c r="P526" s="197"/>
      <c r="Q526" s="197"/>
      <c r="R526" s="197"/>
      <c r="S526" s="197"/>
      <c r="T526" s="197"/>
      <c r="U526" s="198"/>
      <c r="V526" s="257"/>
      <c r="W526" s="258"/>
      <c r="X526" s="200"/>
      <c r="Y526" s="43"/>
      <c r="Z526" s="199"/>
      <c r="AA526" s="199"/>
      <c r="AB526" s="199"/>
      <c r="AC526" s="199"/>
      <c r="AD526" s="199"/>
      <c r="AE526" s="43"/>
      <c r="AF526" s="199"/>
      <c r="AG526" s="196"/>
      <c r="AH526" s="201"/>
      <c r="AI526" s="201"/>
      <c r="AJ526" s="201"/>
      <c r="AK526" s="43"/>
      <c r="AL526" s="196"/>
      <c r="AM526" s="43"/>
      <c r="AN526" s="43"/>
      <c r="AO526" s="42"/>
      <c r="AP526" s="198"/>
      <c r="AQ526" s="198"/>
      <c r="AR526" s="42"/>
    </row>
    <row r="527" spans="1:44" ht="15.75" customHeight="1" x14ac:dyDescent="0.2">
      <c r="A527" s="43"/>
      <c r="B527" s="43"/>
      <c r="C527" s="43"/>
      <c r="D527" s="43"/>
      <c r="E527" s="43"/>
      <c r="F527" s="43"/>
      <c r="G527" s="194"/>
      <c r="H527" s="194"/>
      <c r="I527" s="195"/>
      <c r="J527" s="309"/>
      <c r="K527" s="196"/>
      <c r="L527" s="196"/>
      <c r="M527" s="196"/>
      <c r="N527" s="310"/>
      <c r="O527" s="197"/>
      <c r="P527" s="197"/>
      <c r="Q527" s="197"/>
      <c r="R527" s="197"/>
      <c r="S527" s="197"/>
      <c r="T527" s="197"/>
      <c r="U527" s="198"/>
      <c r="V527" s="257"/>
      <c r="W527" s="258"/>
      <c r="X527" s="200"/>
      <c r="Y527" s="43"/>
      <c r="Z527" s="199"/>
      <c r="AA527" s="199"/>
      <c r="AB527" s="199"/>
      <c r="AC527" s="199"/>
      <c r="AD527" s="199"/>
      <c r="AE527" s="43"/>
      <c r="AF527" s="199"/>
      <c r="AG527" s="196"/>
      <c r="AH527" s="201"/>
      <c r="AI527" s="201"/>
      <c r="AJ527" s="201"/>
      <c r="AK527" s="43"/>
      <c r="AL527" s="196"/>
      <c r="AM527" s="43"/>
      <c r="AN527" s="43"/>
      <c r="AO527" s="42"/>
      <c r="AP527" s="198"/>
      <c r="AQ527" s="198"/>
      <c r="AR527" s="42"/>
    </row>
    <row r="528" spans="1:44" ht="15.75" customHeight="1" x14ac:dyDescent="0.2">
      <c r="A528" s="43"/>
      <c r="B528" s="43"/>
      <c r="C528" s="43"/>
      <c r="D528" s="43"/>
      <c r="E528" s="43"/>
      <c r="F528" s="43"/>
      <c r="G528" s="194"/>
      <c r="H528" s="194"/>
      <c r="I528" s="195"/>
      <c r="J528" s="309"/>
      <c r="K528" s="196"/>
      <c r="L528" s="196"/>
      <c r="M528" s="196"/>
      <c r="N528" s="310"/>
      <c r="O528" s="197"/>
      <c r="P528" s="197"/>
      <c r="Q528" s="197"/>
      <c r="R528" s="197"/>
      <c r="S528" s="197"/>
      <c r="T528" s="197"/>
      <c r="U528" s="198"/>
      <c r="V528" s="257"/>
      <c r="W528" s="258"/>
      <c r="X528" s="200"/>
      <c r="Y528" s="43"/>
      <c r="Z528" s="199"/>
      <c r="AA528" s="199"/>
      <c r="AB528" s="199"/>
      <c r="AC528" s="199"/>
      <c r="AD528" s="199"/>
      <c r="AE528" s="43"/>
      <c r="AF528" s="199"/>
      <c r="AG528" s="196"/>
      <c r="AH528" s="201"/>
      <c r="AI528" s="201"/>
      <c r="AJ528" s="201"/>
      <c r="AK528" s="43"/>
      <c r="AL528" s="196"/>
      <c r="AM528" s="43"/>
      <c r="AN528" s="43"/>
      <c r="AO528" s="42"/>
      <c r="AP528" s="198"/>
      <c r="AQ528" s="198"/>
      <c r="AR528" s="42"/>
    </row>
    <row r="529" spans="1:44" ht="15.75" customHeight="1" x14ac:dyDescent="0.2">
      <c r="A529" s="43"/>
      <c r="B529" s="43"/>
      <c r="C529" s="43"/>
      <c r="D529" s="43"/>
      <c r="E529" s="43"/>
      <c r="F529" s="43"/>
      <c r="G529" s="194"/>
      <c r="H529" s="194"/>
      <c r="I529" s="195"/>
      <c r="J529" s="309"/>
      <c r="K529" s="196"/>
      <c r="L529" s="196"/>
      <c r="M529" s="196"/>
      <c r="N529" s="310"/>
      <c r="O529" s="197"/>
      <c r="P529" s="197"/>
      <c r="Q529" s="197"/>
      <c r="R529" s="197"/>
      <c r="S529" s="197"/>
      <c r="T529" s="197"/>
      <c r="U529" s="198"/>
      <c r="V529" s="257"/>
      <c r="W529" s="258"/>
      <c r="X529" s="200"/>
      <c r="Y529" s="43"/>
      <c r="Z529" s="199"/>
      <c r="AA529" s="199"/>
      <c r="AB529" s="199"/>
      <c r="AC529" s="199"/>
      <c r="AD529" s="199"/>
      <c r="AE529" s="43"/>
      <c r="AF529" s="199"/>
      <c r="AG529" s="196"/>
      <c r="AH529" s="201"/>
      <c r="AI529" s="201"/>
      <c r="AJ529" s="201"/>
      <c r="AK529" s="43"/>
      <c r="AL529" s="196"/>
      <c r="AM529" s="43"/>
      <c r="AN529" s="43"/>
      <c r="AO529" s="42"/>
      <c r="AP529" s="198"/>
      <c r="AQ529" s="198"/>
      <c r="AR529" s="42"/>
    </row>
    <row r="530" spans="1:44" ht="15.75" customHeight="1" x14ac:dyDescent="0.2">
      <c r="A530" s="43"/>
      <c r="B530" s="43"/>
      <c r="C530" s="43"/>
      <c r="D530" s="43"/>
      <c r="E530" s="43"/>
      <c r="F530" s="43"/>
      <c r="G530" s="194"/>
      <c r="H530" s="194"/>
      <c r="I530" s="195"/>
      <c r="J530" s="309"/>
      <c r="K530" s="196"/>
      <c r="L530" s="196"/>
      <c r="M530" s="196"/>
      <c r="N530" s="310"/>
      <c r="O530" s="197"/>
      <c r="P530" s="197"/>
      <c r="Q530" s="197"/>
      <c r="R530" s="197"/>
      <c r="S530" s="197"/>
      <c r="T530" s="197"/>
      <c r="U530" s="198"/>
      <c r="V530" s="257"/>
      <c r="W530" s="258"/>
      <c r="X530" s="200"/>
      <c r="Y530" s="43"/>
      <c r="Z530" s="199"/>
      <c r="AA530" s="199"/>
      <c r="AB530" s="199"/>
      <c r="AC530" s="199"/>
      <c r="AD530" s="199"/>
      <c r="AE530" s="43"/>
      <c r="AF530" s="199"/>
      <c r="AG530" s="196"/>
      <c r="AH530" s="201"/>
      <c r="AI530" s="201"/>
      <c r="AJ530" s="201"/>
      <c r="AK530" s="43"/>
      <c r="AL530" s="196"/>
      <c r="AM530" s="43"/>
      <c r="AN530" s="43"/>
      <c r="AO530" s="42"/>
      <c r="AP530" s="198"/>
      <c r="AQ530" s="198"/>
      <c r="AR530" s="42"/>
    </row>
    <row r="531" spans="1:44" ht="15.75" customHeight="1" x14ac:dyDescent="0.2">
      <c r="A531" s="43"/>
      <c r="B531" s="43"/>
      <c r="C531" s="43"/>
      <c r="D531" s="43"/>
      <c r="E531" s="43"/>
      <c r="F531" s="43"/>
      <c r="G531" s="194"/>
      <c r="H531" s="194"/>
      <c r="I531" s="195"/>
      <c r="J531" s="309"/>
      <c r="K531" s="196"/>
      <c r="L531" s="196"/>
      <c r="M531" s="196"/>
      <c r="N531" s="310"/>
      <c r="O531" s="197"/>
      <c r="P531" s="197"/>
      <c r="Q531" s="197"/>
      <c r="R531" s="197"/>
      <c r="S531" s="197"/>
      <c r="T531" s="197"/>
      <c r="U531" s="198"/>
      <c r="V531" s="257"/>
      <c r="W531" s="258"/>
      <c r="X531" s="200"/>
      <c r="Y531" s="43"/>
      <c r="Z531" s="199"/>
      <c r="AA531" s="199"/>
      <c r="AB531" s="199"/>
      <c r="AC531" s="199"/>
      <c r="AD531" s="199"/>
      <c r="AE531" s="43"/>
      <c r="AF531" s="199"/>
      <c r="AG531" s="196"/>
      <c r="AH531" s="201"/>
      <c r="AI531" s="201"/>
      <c r="AJ531" s="201"/>
      <c r="AK531" s="43"/>
      <c r="AL531" s="196"/>
      <c r="AM531" s="43"/>
      <c r="AN531" s="43"/>
      <c r="AO531" s="42"/>
      <c r="AP531" s="198"/>
      <c r="AQ531" s="198"/>
      <c r="AR531" s="42"/>
    </row>
    <row r="532" spans="1:44" ht="15.75" customHeight="1" x14ac:dyDescent="0.2">
      <c r="A532" s="43"/>
      <c r="B532" s="43"/>
      <c r="C532" s="43"/>
      <c r="D532" s="43"/>
      <c r="E532" s="43"/>
      <c r="F532" s="43"/>
      <c r="G532" s="194"/>
      <c r="H532" s="194"/>
      <c r="I532" s="195"/>
      <c r="J532" s="309"/>
      <c r="K532" s="196"/>
      <c r="L532" s="196"/>
      <c r="M532" s="196"/>
      <c r="N532" s="310"/>
      <c r="O532" s="197"/>
      <c r="P532" s="197"/>
      <c r="Q532" s="197"/>
      <c r="R532" s="197"/>
      <c r="S532" s="197"/>
      <c r="T532" s="197"/>
      <c r="U532" s="198"/>
      <c r="V532" s="257"/>
      <c r="W532" s="258"/>
      <c r="X532" s="200"/>
      <c r="Y532" s="43"/>
      <c r="Z532" s="199"/>
      <c r="AA532" s="199"/>
      <c r="AB532" s="199"/>
      <c r="AC532" s="199"/>
      <c r="AD532" s="199"/>
      <c r="AE532" s="43"/>
      <c r="AF532" s="199"/>
      <c r="AG532" s="196"/>
      <c r="AH532" s="201"/>
      <c r="AI532" s="201"/>
      <c r="AJ532" s="201"/>
      <c r="AK532" s="43"/>
      <c r="AL532" s="196"/>
      <c r="AM532" s="43"/>
      <c r="AN532" s="43"/>
      <c r="AO532" s="42"/>
      <c r="AP532" s="198"/>
      <c r="AQ532" s="198"/>
      <c r="AR532" s="42"/>
    </row>
    <row r="533" spans="1:44" ht="15.75" customHeight="1" x14ac:dyDescent="0.2">
      <c r="A533" s="43"/>
      <c r="B533" s="43"/>
      <c r="C533" s="43"/>
      <c r="D533" s="43"/>
      <c r="E533" s="43"/>
      <c r="F533" s="43"/>
      <c r="G533" s="194"/>
      <c r="H533" s="194"/>
      <c r="I533" s="195"/>
      <c r="J533" s="309"/>
      <c r="K533" s="196"/>
      <c r="L533" s="196"/>
      <c r="M533" s="196"/>
      <c r="N533" s="310"/>
      <c r="O533" s="197"/>
      <c r="P533" s="197"/>
      <c r="Q533" s="197"/>
      <c r="R533" s="197"/>
      <c r="S533" s="197"/>
      <c r="T533" s="197"/>
      <c r="U533" s="198"/>
      <c r="V533" s="257"/>
      <c r="W533" s="258"/>
      <c r="X533" s="200"/>
      <c r="Y533" s="43"/>
      <c r="Z533" s="199"/>
      <c r="AA533" s="199"/>
      <c r="AB533" s="199"/>
      <c r="AC533" s="199"/>
      <c r="AD533" s="199"/>
      <c r="AE533" s="43"/>
      <c r="AF533" s="199"/>
      <c r="AG533" s="196"/>
      <c r="AH533" s="201"/>
      <c r="AI533" s="201"/>
      <c r="AJ533" s="201"/>
      <c r="AK533" s="43"/>
      <c r="AL533" s="196"/>
      <c r="AM533" s="43"/>
      <c r="AN533" s="43"/>
      <c r="AO533" s="42"/>
      <c r="AP533" s="198"/>
      <c r="AQ533" s="198"/>
      <c r="AR533" s="42"/>
    </row>
    <row r="534" spans="1:44" ht="15.75" customHeight="1" x14ac:dyDescent="0.2">
      <c r="A534" s="43"/>
      <c r="B534" s="43"/>
      <c r="C534" s="43"/>
      <c r="D534" s="43"/>
      <c r="E534" s="43"/>
      <c r="F534" s="43"/>
      <c r="G534" s="194"/>
      <c r="H534" s="194"/>
      <c r="I534" s="195"/>
      <c r="J534" s="309"/>
      <c r="K534" s="196"/>
      <c r="L534" s="196"/>
      <c r="M534" s="196"/>
      <c r="N534" s="310"/>
      <c r="O534" s="197"/>
      <c r="P534" s="197"/>
      <c r="Q534" s="197"/>
      <c r="R534" s="197"/>
      <c r="S534" s="197"/>
      <c r="T534" s="197"/>
      <c r="U534" s="198"/>
      <c r="V534" s="257"/>
      <c r="W534" s="258"/>
      <c r="X534" s="200"/>
      <c r="Y534" s="43"/>
      <c r="Z534" s="199"/>
      <c r="AA534" s="199"/>
      <c r="AB534" s="199"/>
      <c r="AC534" s="199"/>
      <c r="AD534" s="199"/>
      <c r="AE534" s="43"/>
      <c r="AF534" s="199"/>
      <c r="AG534" s="196"/>
      <c r="AH534" s="201"/>
      <c r="AI534" s="201"/>
      <c r="AJ534" s="201"/>
      <c r="AK534" s="43"/>
      <c r="AL534" s="196"/>
      <c r="AM534" s="43"/>
      <c r="AN534" s="43"/>
      <c r="AO534" s="42"/>
      <c r="AP534" s="198"/>
      <c r="AQ534" s="198"/>
      <c r="AR534" s="42"/>
    </row>
    <row r="535" spans="1:44" ht="15.75" customHeight="1" x14ac:dyDescent="0.2">
      <c r="A535" s="43"/>
      <c r="B535" s="43"/>
      <c r="C535" s="43"/>
      <c r="D535" s="43"/>
      <c r="E535" s="43"/>
      <c r="F535" s="43"/>
      <c r="G535" s="194"/>
      <c r="H535" s="194"/>
      <c r="I535" s="195"/>
      <c r="J535" s="309"/>
      <c r="K535" s="196"/>
      <c r="L535" s="196"/>
      <c r="M535" s="196"/>
      <c r="N535" s="310"/>
      <c r="O535" s="197"/>
      <c r="P535" s="197"/>
      <c r="Q535" s="197"/>
      <c r="R535" s="197"/>
      <c r="S535" s="197"/>
      <c r="T535" s="197"/>
      <c r="U535" s="198"/>
      <c r="V535" s="257"/>
      <c r="W535" s="258"/>
      <c r="X535" s="200"/>
      <c r="Y535" s="43"/>
      <c r="Z535" s="199"/>
      <c r="AA535" s="199"/>
      <c r="AB535" s="199"/>
      <c r="AC535" s="199"/>
      <c r="AD535" s="199"/>
      <c r="AE535" s="43"/>
      <c r="AF535" s="199"/>
      <c r="AG535" s="196"/>
      <c r="AH535" s="201"/>
      <c r="AI535" s="201"/>
      <c r="AJ535" s="201"/>
      <c r="AK535" s="43"/>
      <c r="AL535" s="196"/>
      <c r="AM535" s="43"/>
      <c r="AN535" s="43"/>
      <c r="AO535" s="42"/>
      <c r="AP535" s="198"/>
      <c r="AQ535" s="198"/>
      <c r="AR535" s="42"/>
    </row>
    <row r="536" spans="1:44" ht="15.75" customHeight="1" x14ac:dyDescent="0.2">
      <c r="A536" s="43"/>
      <c r="B536" s="43"/>
      <c r="C536" s="43"/>
      <c r="D536" s="43"/>
      <c r="E536" s="43"/>
      <c r="F536" s="43"/>
      <c r="G536" s="194"/>
      <c r="H536" s="194"/>
      <c r="I536" s="195"/>
      <c r="J536" s="309"/>
      <c r="K536" s="196"/>
      <c r="L536" s="196"/>
      <c r="M536" s="196"/>
      <c r="N536" s="310"/>
      <c r="O536" s="197"/>
      <c r="P536" s="197"/>
      <c r="Q536" s="197"/>
      <c r="R536" s="197"/>
      <c r="S536" s="197"/>
      <c r="T536" s="197"/>
      <c r="U536" s="198"/>
      <c r="V536" s="257"/>
      <c r="W536" s="258"/>
      <c r="X536" s="200"/>
      <c r="Y536" s="43"/>
      <c r="Z536" s="199"/>
      <c r="AA536" s="199"/>
      <c r="AB536" s="199"/>
      <c r="AC536" s="199"/>
      <c r="AD536" s="199"/>
      <c r="AE536" s="43"/>
      <c r="AF536" s="199"/>
      <c r="AG536" s="196"/>
      <c r="AH536" s="201"/>
      <c r="AI536" s="201"/>
      <c r="AJ536" s="201"/>
      <c r="AK536" s="43"/>
      <c r="AL536" s="196"/>
      <c r="AM536" s="43"/>
      <c r="AN536" s="43"/>
      <c r="AO536" s="42"/>
      <c r="AP536" s="198"/>
      <c r="AQ536" s="198"/>
      <c r="AR536" s="42"/>
    </row>
    <row r="537" spans="1:44" ht="15.75" customHeight="1" x14ac:dyDescent="0.2">
      <c r="A537" s="43"/>
      <c r="B537" s="43"/>
      <c r="C537" s="43"/>
      <c r="D537" s="43"/>
      <c r="E537" s="43"/>
      <c r="F537" s="43"/>
      <c r="G537" s="194"/>
      <c r="H537" s="194"/>
      <c r="I537" s="195"/>
      <c r="J537" s="309"/>
      <c r="K537" s="196"/>
      <c r="L537" s="196"/>
      <c r="M537" s="196"/>
      <c r="N537" s="310"/>
      <c r="O537" s="197"/>
      <c r="P537" s="197"/>
      <c r="Q537" s="197"/>
      <c r="R537" s="197"/>
      <c r="S537" s="197"/>
      <c r="T537" s="197"/>
      <c r="U537" s="198"/>
      <c r="V537" s="257"/>
      <c r="W537" s="258"/>
      <c r="X537" s="200"/>
      <c r="Y537" s="43"/>
      <c r="Z537" s="199"/>
      <c r="AA537" s="199"/>
      <c r="AB537" s="199"/>
      <c r="AC537" s="199"/>
      <c r="AD537" s="199"/>
      <c r="AE537" s="43"/>
      <c r="AF537" s="199"/>
      <c r="AG537" s="196"/>
      <c r="AH537" s="201"/>
      <c r="AI537" s="201"/>
      <c r="AJ537" s="201"/>
      <c r="AK537" s="43"/>
      <c r="AL537" s="196"/>
      <c r="AM537" s="43"/>
      <c r="AN537" s="43"/>
      <c r="AO537" s="42"/>
      <c r="AP537" s="198"/>
      <c r="AQ537" s="198"/>
      <c r="AR537" s="42"/>
    </row>
    <row r="538" spans="1:44" ht="15.75" customHeight="1" x14ac:dyDescent="0.2">
      <c r="A538" s="43"/>
      <c r="B538" s="43"/>
      <c r="C538" s="43"/>
      <c r="D538" s="43"/>
      <c r="E538" s="43"/>
      <c r="F538" s="43"/>
      <c r="G538" s="194"/>
      <c r="H538" s="194"/>
      <c r="I538" s="195"/>
      <c r="J538" s="309"/>
      <c r="K538" s="196"/>
      <c r="L538" s="196"/>
      <c r="M538" s="196"/>
      <c r="N538" s="310"/>
      <c r="O538" s="197"/>
      <c r="P538" s="197"/>
      <c r="Q538" s="197"/>
      <c r="R538" s="197"/>
      <c r="S538" s="197"/>
      <c r="T538" s="197"/>
      <c r="U538" s="198"/>
      <c r="V538" s="257"/>
      <c r="W538" s="258"/>
      <c r="X538" s="200"/>
      <c r="Y538" s="43"/>
      <c r="Z538" s="199"/>
      <c r="AA538" s="199"/>
      <c r="AB538" s="199"/>
      <c r="AC538" s="199"/>
      <c r="AD538" s="199"/>
      <c r="AE538" s="43"/>
      <c r="AF538" s="199"/>
      <c r="AG538" s="196"/>
      <c r="AH538" s="201"/>
      <c r="AI538" s="201"/>
      <c r="AJ538" s="201"/>
      <c r="AK538" s="43"/>
      <c r="AL538" s="196"/>
      <c r="AM538" s="43"/>
      <c r="AN538" s="43"/>
      <c r="AO538" s="42"/>
      <c r="AP538" s="198"/>
      <c r="AQ538" s="198"/>
      <c r="AR538" s="42"/>
    </row>
    <row r="539" spans="1:44" ht="15.75" customHeight="1" x14ac:dyDescent="0.2">
      <c r="A539" s="43"/>
      <c r="B539" s="43"/>
      <c r="C539" s="43"/>
      <c r="D539" s="43"/>
      <c r="E539" s="43"/>
      <c r="F539" s="43"/>
      <c r="G539" s="194"/>
      <c r="H539" s="194"/>
      <c r="I539" s="195"/>
      <c r="J539" s="309"/>
      <c r="K539" s="196"/>
      <c r="L539" s="196"/>
      <c r="M539" s="196"/>
      <c r="N539" s="310"/>
      <c r="O539" s="197"/>
      <c r="P539" s="197"/>
      <c r="Q539" s="197"/>
      <c r="R539" s="197"/>
      <c r="S539" s="197"/>
      <c r="T539" s="197"/>
      <c r="U539" s="198"/>
      <c r="V539" s="257"/>
      <c r="W539" s="258"/>
      <c r="X539" s="200"/>
      <c r="Y539" s="43"/>
      <c r="Z539" s="199"/>
      <c r="AA539" s="199"/>
      <c r="AB539" s="199"/>
      <c r="AC539" s="199"/>
      <c r="AD539" s="199"/>
      <c r="AE539" s="43"/>
      <c r="AF539" s="199"/>
      <c r="AG539" s="196"/>
      <c r="AH539" s="201"/>
      <c r="AI539" s="201"/>
      <c r="AJ539" s="201"/>
      <c r="AK539" s="43"/>
      <c r="AL539" s="196"/>
      <c r="AM539" s="43"/>
      <c r="AN539" s="43"/>
      <c r="AO539" s="42"/>
      <c r="AP539" s="198"/>
      <c r="AQ539" s="198"/>
      <c r="AR539" s="42"/>
    </row>
    <row r="540" spans="1:44" ht="15.75" customHeight="1" x14ac:dyDescent="0.2">
      <c r="A540" s="43"/>
      <c r="B540" s="43"/>
      <c r="C540" s="43"/>
      <c r="D540" s="43"/>
      <c r="E540" s="43"/>
      <c r="F540" s="43"/>
      <c r="G540" s="194"/>
      <c r="H540" s="194"/>
      <c r="I540" s="195"/>
      <c r="J540" s="309"/>
      <c r="K540" s="196"/>
      <c r="L540" s="196"/>
      <c r="M540" s="196"/>
      <c r="N540" s="310"/>
      <c r="O540" s="197"/>
      <c r="P540" s="197"/>
      <c r="Q540" s="197"/>
      <c r="R540" s="197"/>
      <c r="S540" s="197"/>
      <c r="T540" s="197"/>
      <c r="U540" s="198"/>
      <c r="V540" s="257"/>
      <c r="W540" s="258"/>
      <c r="X540" s="200"/>
      <c r="Y540" s="43"/>
      <c r="Z540" s="199"/>
      <c r="AA540" s="199"/>
      <c r="AB540" s="199"/>
      <c r="AC540" s="199"/>
      <c r="AD540" s="199"/>
      <c r="AE540" s="43"/>
      <c r="AF540" s="199"/>
      <c r="AG540" s="196"/>
      <c r="AH540" s="201"/>
      <c r="AI540" s="201"/>
      <c r="AJ540" s="201"/>
      <c r="AK540" s="43"/>
      <c r="AL540" s="196"/>
      <c r="AM540" s="43"/>
      <c r="AN540" s="43"/>
      <c r="AO540" s="42"/>
      <c r="AP540" s="198"/>
      <c r="AQ540" s="198"/>
      <c r="AR540" s="42"/>
    </row>
    <row r="541" spans="1:44" ht="15.75" customHeight="1" x14ac:dyDescent="0.2">
      <c r="A541" s="43"/>
      <c r="B541" s="43"/>
      <c r="C541" s="43"/>
      <c r="D541" s="43"/>
      <c r="E541" s="43"/>
      <c r="F541" s="43"/>
      <c r="G541" s="194"/>
      <c r="H541" s="194"/>
      <c r="I541" s="195"/>
      <c r="J541" s="309"/>
      <c r="K541" s="196"/>
      <c r="L541" s="196"/>
      <c r="M541" s="196"/>
      <c r="N541" s="310"/>
      <c r="O541" s="197"/>
      <c r="P541" s="197"/>
      <c r="Q541" s="197"/>
      <c r="R541" s="197"/>
      <c r="S541" s="197"/>
      <c r="T541" s="197"/>
      <c r="U541" s="198"/>
      <c r="V541" s="257"/>
      <c r="W541" s="258"/>
      <c r="X541" s="200"/>
      <c r="Y541" s="43"/>
      <c r="Z541" s="199"/>
      <c r="AA541" s="199"/>
      <c r="AB541" s="199"/>
      <c r="AC541" s="199"/>
      <c r="AD541" s="199"/>
      <c r="AE541" s="43"/>
      <c r="AF541" s="199"/>
      <c r="AG541" s="196"/>
      <c r="AH541" s="201"/>
      <c r="AI541" s="201"/>
      <c r="AJ541" s="201"/>
      <c r="AK541" s="43"/>
      <c r="AL541" s="196"/>
      <c r="AM541" s="43"/>
      <c r="AN541" s="43"/>
      <c r="AO541" s="42"/>
      <c r="AP541" s="198"/>
      <c r="AQ541" s="198"/>
      <c r="AR541" s="42"/>
    </row>
    <row r="542" spans="1:44" ht="15.75" customHeight="1" x14ac:dyDescent="0.2">
      <c r="A542" s="43"/>
      <c r="B542" s="43"/>
      <c r="C542" s="43"/>
      <c r="D542" s="43"/>
      <c r="E542" s="43"/>
      <c r="F542" s="43"/>
      <c r="G542" s="194"/>
      <c r="H542" s="194"/>
      <c r="I542" s="195"/>
      <c r="J542" s="309"/>
      <c r="K542" s="196"/>
      <c r="L542" s="196"/>
      <c r="M542" s="196"/>
      <c r="N542" s="310"/>
      <c r="O542" s="197"/>
      <c r="P542" s="197"/>
      <c r="Q542" s="197"/>
      <c r="R542" s="197"/>
      <c r="S542" s="197"/>
      <c r="T542" s="197"/>
      <c r="U542" s="198"/>
      <c r="V542" s="257"/>
      <c r="W542" s="258"/>
      <c r="X542" s="200"/>
      <c r="Y542" s="43"/>
      <c r="Z542" s="199"/>
      <c r="AA542" s="199"/>
      <c r="AB542" s="199"/>
      <c r="AC542" s="199"/>
      <c r="AD542" s="199"/>
      <c r="AE542" s="43"/>
      <c r="AF542" s="199"/>
      <c r="AG542" s="196"/>
      <c r="AH542" s="201"/>
      <c r="AI542" s="201"/>
      <c r="AJ542" s="201"/>
      <c r="AK542" s="43"/>
      <c r="AL542" s="196"/>
      <c r="AM542" s="43"/>
      <c r="AN542" s="43"/>
      <c r="AO542" s="42"/>
      <c r="AP542" s="198"/>
      <c r="AQ542" s="198"/>
      <c r="AR542" s="42"/>
    </row>
    <row r="543" spans="1:44" ht="15.75" customHeight="1" x14ac:dyDescent="0.2">
      <c r="A543" s="43"/>
      <c r="B543" s="43"/>
      <c r="C543" s="43"/>
      <c r="D543" s="43"/>
      <c r="E543" s="43"/>
      <c r="F543" s="43"/>
      <c r="G543" s="194"/>
      <c r="H543" s="194"/>
      <c r="I543" s="195"/>
      <c r="J543" s="309"/>
      <c r="K543" s="196"/>
      <c r="L543" s="196"/>
      <c r="M543" s="196"/>
      <c r="N543" s="310"/>
      <c r="O543" s="197"/>
      <c r="P543" s="197"/>
      <c r="Q543" s="197"/>
      <c r="R543" s="197"/>
      <c r="S543" s="197"/>
      <c r="T543" s="197"/>
      <c r="U543" s="198"/>
      <c r="V543" s="257"/>
      <c r="W543" s="258"/>
      <c r="X543" s="200"/>
      <c r="Y543" s="43"/>
      <c r="Z543" s="199"/>
      <c r="AA543" s="199"/>
      <c r="AB543" s="199"/>
      <c r="AC543" s="199"/>
      <c r="AD543" s="199"/>
      <c r="AE543" s="43"/>
      <c r="AF543" s="199"/>
      <c r="AG543" s="196"/>
      <c r="AH543" s="201"/>
      <c r="AI543" s="201"/>
      <c r="AJ543" s="201"/>
      <c r="AK543" s="43"/>
      <c r="AL543" s="196"/>
      <c r="AM543" s="43"/>
      <c r="AN543" s="43"/>
      <c r="AO543" s="42"/>
      <c r="AP543" s="198"/>
      <c r="AQ543" s="198"/>
      <c r="AR543" s="42"/>
    </row>
    <row r="544" spans="1:44" ht="15.75" customHeight="1" x14ac:dyDescent="0.2">
      <c r="A544" s="43"/>
      <c r="B544" s="43"/>
      <c r="C544" s="43"/>
      <c r="D544" s="43"/>
      <c r="E544" s="43"/>
      <c r="F544" s="43"/>
      <c r="G544" s="194"/>
      <c r="H544" s="194"/>
      <c r="I544" s="195"/>
      <c r="J544" s="309"/>
      <c r="K544" s="196"/>
      <c r="L544" s="196"/>
      <c r="M544" s="196"/>
      <c r="N544" s="310"/>
      <c r="O544" s="197"/>
      <c r="P544" s="197"/>
      <c r="Q544" s="197"/>
      <c r="R544" s="197"/>
      <c r="S544" s="197"/>
      <c r="T544" s="197"/>
      <c r="U544" s="198"/>
      <c r="V544" s="257"/>
      <c r="W544" s="258"/>
      <c r="X544" s="200"/>
      <c r="Y544" s="43"/>
      <c r="Z544" s="199"/>
      <c r="AA544" s="199"/>
      <c r="AB544" s="199"/>
      <c r="AC544" s="199"/>
      <c r="AD544" s="199"/>
      <c r="AE544" s="43"/>
      <c r="AF544" s="199"/>
      <c r="AG544" s="196"/>
      <c r="AH544" s="201"/>
      <c r="AI544" s="201"/>
      <c r="AJ544" s="201"/>
      <c r="AK544" s="43"/>
      <c r="AL544" s="196"/>
      <c r="AM544" s="43"/>
      <c r="AN544" s="43"/>
      <c r="AO544" s="42"/>
      <c r="AP544" s="198"/>
      <c r="AQ544" s="198"/>
      <c r="AR544" s="42"/>
    </row>
    <row r="545" spans="1:44" ht="15.75" customHeight="1" x14ac:dyDescent="0.2">
      <c r="A545" s="43"/>
      <c r="B545" s="43"/>
      <c r="C545" s="43"/>
      <c r="D545" s="43"/>
      <c r="E545" s="43"/>
      <c r="F545" s="43"/>
      <c r="G545" s="194"/>
      <c r="H545" s="194"/>
      <c r="I545" s="195"/>
      <c r="J545" s="309"/>
      <c r="K545" s="196"/>
      <c r="L545" s="196"/>
      <c r="M545" s="196"/>
      <c r="N545" s="310"/>
      <c r="O545" s="197"/>
      <c r="P545" s="197"/>
      <c r="Q545" s="197"/>
      <c r="R545" s="197"/>
      <c r="S545" s="197"/>
      <c r="T545" s="197"/>
      <c r="U545" s="198"/>
      <c r="V545" s="257"/>
      <c r="W545" s="258"/>
      <c r="X545" s="200"/>
      <c r="Y545" s="43"/>
      <c r="Z545" s="199"/>
      <c r="AA545" s="199"/>
      <c r="AB545" s="199"/>
      <c r="AC545" s="199"/>
      <c r="AD545" s="199"/>
      <c r="AE545" s="43"/>
      <c r="AF545" s="199"/>
      <c r="AG545" s="196"/>
      <c r="AH545" s="201"/>
      <c r="AI545" s="201"/>
      <c r="AJ545" s="201"/>
      <c r="AK545" s="43"/>
      <c r="AL545" s="196"/>
      <c r="AM545" s="43"/>
      <c r="AN545" s="43"/>
      <c r="AO545" s="42"/>
      <c r="AP545" s="198"/>
      <c r="AQ545" s="198"/>
      <c r="AR545" s="42"/>
    </row>
    <row r="546" spans="1:44" ht="15.75" customHeight="1" x14ac:dyDescent="0.2">
      <c r="A546" s="43"/>
      <c r="B546" s="43"/>
      <c r="C546" s="43"/>
      <c r="D546" s="43"/>
      <c r="E546" s="43"/>
      <c r="F546" s="43"/>
      <c r="G546" s="194"/>
      <c r="H546" s="194"/>
      <c r="I546" s="195"/>
      <c r="J546" s="309"/>
      <c r="K546" s="196"/>
      <c r="L546" s="196"/>
      <c r="M546" s="196"/>
      <c r="N546" s="310"/>
      <c r="O546" s="197"/>
      <c r="P546" s="197"/>
      <c r="Q546" s="197"/>
      <c r="R546" s="197"/>
      <c r="S546" s="197"/>
      <c r="T546" s="197"/>
      <c r="U546" s="198"/>
      <c r="V546" s="257"/>
      <c r="W546" s="258"/>
      <c r="X546" s="200"/>
      <c r="Y546" s="43"/>
      <c r="Z546" s="199"/>
      <c r="AA546" s="199"/>
      <c r="AB546" s="199"/>
      <c r="AC546" s="199"/>
      <c r="AD546" s="199"/>
      <c r="AE546" s="43"/>
      <c r="AF546" s="199"/>
      <c r="AG546" s="196"/>
      <c r="AH546" s="201"/>
      <c r="AI546" s="201"/>
      <c r="AJ546" s="201"/>
      <c r="AK546" s="43"/>
      <c r="AL546" s="196"/>
      <c r="AM546" s="43"/>
      <c r="AN546" s="43"/>
      <c r="AO546" s="42"/>
      <c r="AP546" s="198"/>
      <c r="AQ546" s="198"/>
      <c r="AR546" s="42"/>
    </row>
    <row r="547" spans="1:44" ht="15.75" customHeight="1" x14ac:dyDescent="0.2">
      <c r="A547" s="43"/>
      <c r="B547" s="43"/>
      <c r="C547" s="43"/>
      <c r="D547" s="43"/>
      <c r="E547" s="43"/>
      <c r="F547" s="43"/>
      <c r="G547" s="194"/>
      <c r="H547" s="194"/>
      <c r="I547" s="195"/>
      <c r="J547" s="309"/>
      <c r="K547" s="196"/>
      <c r="L547" s="196"/>
      <c r="M547" s="196"/>
      <c r="N547" s="310"/>
      <c r="O547" s="197"/>
      <c r="P547" s="197"/>
      <c r="Q547" s="197"/>
      <c r="R547" s="197"/>
      <c r="S547" s="197"/>
      <c r="T547" s="197"/>
      <c r="U547" s="198"/>
      <c r="V547" s="257"/>
      <c r="W547" s="258"/>
      <c r="X547" s="200"/>
      <c r="Y547" s="43"/>
      <c r="Z547" s="199"/>
      <c r="AA547" s="199"/>
      <c r="AB547" s="199"/>
      <c r="AC547" s="199"/>
      <c r="AD547" s="199"/>
      <c r="AE547" s="43"/>
      <c r="AF547" s="199"/>
      <c r="AG547" s="196"/>
      <c r="AH547" s="201"/>
      <c r="AI547" s="201"/>
      <c r="AJ547" s="201"/>
      <c r="AK547" s="43"/>
      <c r="AL547" s="196"/>
      <c r="AM547" s="43"/>
      <c r="AN547" s="43"/>
      <c r="AO547" s="42"/>
      <c r="AP547" s="198"/>
      <c r="AQ547" s="198"/>
      <c r="AR547" s="42"/>
    </row>
    <row r="548" spans="1:44" ht="15.75" customHeight="1" x14ac:dyDescent="0.2">
      <c r="A548" s="43"/>
      <c r="B548" s="43"/>
      <c r="C548" s="43"/>
      <c r="D548" s="43"/>
      <c r="E548" s="43"/>
      <c r="F548" s="43"/>
      <c r="G548" s="194"/>
      <c r="H548" s="194"/>
      <c r="I548" s="195"/>
      <c r="J548" s="309"/>
      <c r="K548" s="196"/>
      <c r="L548" s="196"/>
      <c r="M548" s="196"/>
      <c r="N548" s="310"/>
      <c r="O548" s="197"/>
      <c r="P548" s="197"/>
      <c r="Q548" s="197"/>
      <c r="R548" s="197"/>
      <c r="S548" s="197"/>
      <c r="T548" s="197"/>
      <c r="U548" s="198"/>
      <c r="V548" s="257"/>
      <c r="W548" s="258"/>
      <c r="X548" s="200"/>
      <c r="Y548" s="43"/>
      <c r="Z548" s="199"/>
      <c r="AA548" s="199"/>
      <c r="AB548" s="199"/>
      <c r="AC548" s="199"/>
      <c r="AD548" s="199"/>
      <c r="AE548" s="43"/>
      <c r="AF548" s="199"/>
      <c r="AG548" s="196"/>
      <c r="AH548" s="201"/>
      <c r="AI548" s="201"/>
      <c r="AJ548" s="201"/>
      <c r="AK548" s="43"/>
      <c r="AL548" s="196"/>
      <c r="AM548" s="43"/>
      <c r="AN548" s="43"/>
      <c r="AO548" s="42"/>
      <c r="AP548" s="198"/>
      <c r="AQ548" s="198"/>
      <c r="AR548" s="42"/>
    </row>
    <row r="549" spans="1:44" ht="15.75" customHeight="1" x14ac:dyDescent="0.2">
      <c r="A549" s="43"/>
      <c r="B549" s="43"/>
      <c r="C549" s="43"/>
      <c r="D549" s="43"/>
      <c r="E549" s="43"/>
      <c r="F549" s="43"/>
      <c r="G549" s="194"/>
      <c r="H549" s="194"/>
      <c r="I549" s="195"/>
      <c r="J549" s="309"/>
      <c r="K549" s="196"/>
      <c r="L549" s="196"/>
      <c r="M549" s="196"/>
      <c r="N549" s="310"/>
      <c r="O549" s="197"/>
      <c r="P549" s="197"/>
      <c r="Q549" s="197"/>
      <c r="R549" s="197"/>
      <c r="S549" s="197"/>
      <c r="T549" s="197"/>
      <c r="U549" s="198"/>
      <c r="V549" s="257"/>
      <c r="W549" s="258"/>
      <c r="X549" s="200"/>
      <c r="Y549" s="43"/>
      <c r="Z549" s="199"/>
      <c r="AA549" s="199"/>
      <c r="AB549" s="199"/>
      <c r="AC549" s="199"/>
      <c r="AD549" s="199"/>
      <c r="AE549" s="43"/>
      <c r="AF549" s="199"/>
      <c r="AG549" s="196"/>
      <c r="AH549" s="201"/>
      <c r="AI549" s="201"/>
      <c r="AJ549" s="201"/>
      <c r="AK549" s="43"/>
      <c r="AL549" s="196"/>
      <c r="AM549" s="43"/>
      <c r="AN549" s="43"/>
      <c r="AO549" s="42"/>
      <c r="AP549" s="198"/>
      <c r="AQ549" s="198"/>
      <c r="AR549" s="42"/>
    </row>
    <row r="550" spans="1:44" ht="15.75" customHeight="1" x14ac:dyDescent="0.2">
      <c r="A550" s="43"/>
      <c r="B550" s="43"/>
      <c r="C550" s="43"/>
      <c r="D550" s="43"/>
      <c r="E550" s="43"/>
      <c r="F550" s="43"/>
      <c r="G550" s="194"/>
      <c r="H550" s="194"/>
      <c r="I550" s="195"/>
      <c r="J550" s="309"/>
      <c r="K550" s="196"/>
      <c r="L550" s="196"/>
      <c r="M550" s="196"/>
      <c r="N550" s="310"/>
      <c r="O550" s="197"/>
      <c r="P550" s="197"/>
      <c r="Q550" s="197"/>
      <c r="R550" s="197"/>
      <c r="S550" s="197"/>
      <c r="T550" s="197"/>
      <c r="U550" s="198"/>
      <c r="V550" s="257"/>
      <c r="W550" s="258"/>
      <c r="X550" s="200"/>
      <c r="Y550" s="43"/>
      <c r="Z550" s="199"/>
      <c r="AA550" s="199"/>
      <c r="AB550" s="199"/>
      <c r="AC550" s="199"/>
      <c r="AD550" s="199"/>
      <c r="AE550" s="43"/>
      <c r="AF550" s="199"/>
      <c r="AG550" s="196"/>
      <c r="AH550" s="201"/>
      <c r="AI550" s="201"/>
      <c r="AJ550" s="201"/>
      <c r="AK550" s="43"/>
      <c r="AL550" s="196"/>
      <c r="AM550" s="43"/>
      <c r="AN550" s="43"/>
      <c r="AO550" s="42"/>
      <c r="AP550" s="198"/>
      <c r="AQ550" s="198"/>
      <c r="AR550" s="42"/>
    </row>
    <row r="551" spans="1:44" ht="15.75" customHeight="1" x14ac:dyDescent="0.2">
      <c r="A551" s="43"/>
      <c r="B551" s="43"/>
      <c r="C551" s="43"/>
      <c r="D551" s="43"/>
      <c r="E551" s="43"/>
      <c r="F551" s="43"/>
      <c r="G551" s="194"/>
      <c r="H551" s="194"/>
      <c r="I551" s="195"/>
      <c r="J551" s="309"/>
      <c r="K551" s="196"/>
      <c r="L551" s="196"/>
      <c r="M551" s="196"/>
      <c r="N551" s="310"/>
      <c r="O551" s="197"/>
      <c r="P551" s="197"/>
      <c r="Q551" s="197"/>
      <c r="R551" s="197"/>
      <c r="S551" s="197"/>
      <c r="T551" s="197"/>
      <c r="U551" s="198"/>
      <c r="V551" s="257"/>
      <c r="W551" s="258"/>
      <c r="X551" s="200"/>
      <c r="Y551" s="43"/>
      <c r="Z551" s="199"/>
      <c r="AA551" s="199"/>
      <c r="AB551" s="199"/>
      <c r="AC551" s="199"/>
      <c r="AD551" s="199"/>
      <c r="AE551" s="43"/>
      <c r="AF551" s="199"/>
      <c r="AG551" s="196"/>
      <c r="AH551" s="201"/>
      <c r="AI551" s="201"/>
      <c r="AJ551" s="201"/>
      <c r="AK551" s="43"/>
      <c r="AL551" s="196"/>
      <c r="AM551" s="43"/>
      <c r="AN551" s="43"/>
      <c r="AO551" s="42"/>
      <c r="AP551" s="198"/>
      <c r="AQ551" s="198"/>
      <c r="AR551" s="42"/>
    </row>
    <row r="552" spans="1:44" ht="15.75" customHeight="1" x14ac:dyDescent="0.2">
      <c r="A552" s="43"/>
      <c r="B552" s="43"/>
      <c r="C552" s="43"/>
      <c r="D552" s="43"/>
      <c r="E552" s="43"/>
      <c r="F552" s="43"/>
      <c r="G552" s="194"/>
      <c r="H552" s="194"/>
      <c r="I552" s="195"/>
      <c r="J552" s="309"/>
      <c r="K552" s="196"/>
      <c r="L552" s="196"/>
      <c r="M552" s="196"/>
      <c r="N552" s="310"/>
      <c r="O552" s="197"/>
      <c r="P552" s="197"/>
      <c r="Q552" s="197"/>
      <c r="R552" s="197"/>
      <c r="S552" s="197"/>
      <c r="T552" s="197"/>
      <c r="U552" s="198"/>
      <c r="V552" s="257"/>
      <c r="W552" s="258"/>
      <c r="X552" s="200"/>
      <c r="Y552" s="43"/>
      <c r="Z552" s="199"/>
      <c r="AA552" s="199"/>
      <c r="AB552" s="199"/>
      <c r="AC552" s="199"/>
      <c r="AD552" s="199"/>
      <c r="AE552" s="43"/>
      <c r="AF552" s="199"/>
      <c r="AG552" s="196"/>
      <c r="AH552" s="201"/>
      <c r="AI552" s="201"/>
      <c r="AJ552" s="201"/>
      <c r="AK552" s="43"/>
      <c r="AL552" s="196"/>
      <c r="AM552" s="43"/>
      <c r="AN552" s="43"/>
      <c r="AO552" s="42"/>
      <c r="AP552" s="198"/>
      <c r="AQ552" s="198"/>
      <c r="AR552" s="42"/>
    </row>
    <row r="553" spans="1:44" ht="15.75" customHeight="1" x14ac:dyDescent="0.2">
      <c r="A553" s="43"/>
      <c r="B553" s="43"/>
      <c r="C553" s="43"/>
      <c r="D553" s="43"/>
      <c r="E553" s="43"/>
      <c r="F553" s="43"/>
      <c r="G553" s="194"/>
      <c r="H553" s="194"/>
      <c r="I553" s="195"/>
      <c r="J553" s="309"/>
      <c r="K553" s="196"/>
      <c r="L553" s="196"/>
      <c r="M553" s="196"/>
      <c r="N553" s="310"/>
      <c r="O553" s="197"/>
      <c r="P553" s="197"/>
      <c r="Q553" s="197"/>
      <c r="R553" s="197"/>
      <c r="S553" s="197"/>
      <c r="T553" s="197"/>
      <c r="U553" s="198"/>
      <c r="V553" s="257"/>
      <c r="W553" s="258"/>
      <c r="X553" s="200"/>
      <c r="Y553" s="43"/>
      <c r="Z553" s="199"/>
      <c r="AA553" s="199"/>
      <c r="AB553" s="199"/>
      <c r="AC553" s="199"/>
      <c r="AD553" s="199"/>
      <c r="AE553" s="43"/>
      <c r="AF553" s="199"/>
      <c r="AG553" s="196"/>
      <c r="AH553" s="201"/>
      <c r="AI553" s="201"/>
      <c r="AJ553" s="201"/>
      <c r="AK553" s="43"/>
      <c r="AL553" s="196"/>
      <c r="AM553" s="43"/>
      <c r="AN553" s="43"/>
      <c r="AO553" s="42"/>
      <c r="AP553" s="198"/>
      <c r="AQ553" s="198"/>
      <c r="AR553" s="42"/>
    </row>
    <row r="554" spans="1:44" ht="15.75" customHeight="1" x14ac:dyDescent="0.2">
      <c r="A554" s="43"/>
      <c r="B554" s="43"/>
      <c r="C554" s="43"/>
      <c r="D554" s="43"/>
      <c r="E554" s="43"/>
      <c r="F554" s="43"/>
      <c r="G554" s="194"/>
      <c r="H554" s="194"/>
      <c r="I554" s="195"/>
      <c r="J554" s="309"/>
      <c r="K554" s="196"/>
      <c r="L554" s="196"/>
      <c r="M554" s="196"/>
      <c r="N554" s="310"/>
      <c r="O554" s="197"/>
      <c r="P554" s="197"/>
      <c r="Q554" s="197"/>
      <c r="R554" s="197"/>
      <c r="S554" s="197"/>
      <c r="T554" s="197"/>
      <c r="U554" s="198"/>
      <c r="V554" s="257"/>
      <c r="W554" s="258"/>
      <c r="X554" s="200"/>
      <c r="Y554" s="43"/>
      <c r="Z554" s="199"/>
      <c r="AA554" s="199"/>
      <c r="AB554" s="199"/>
      <c r="AC554" s="199"/>
      <c r="AD554" s="199"/>
      <c r="AE554" s="43"/>
      <c r="AF554" s="199"/>
      <c r="AG554" s="196"/>
      <c r="AH554" s="201"/>
      <c r="AI554" s="201"/>
      <c r="AJ554" s="201"/>
      <c r="AK554" s="43"/>
      <c r="AL554" s="196"/>
      <c r="AM554" s="43"/>
      <c r="AN554" s="43"/>
      <c r="AO554" s="42"/>
      <c r="AP554" s="198"/>
      <c r="AQ554" s="198"/>
      <c r="AR554" s="42"/>
    </row>
    <row r="555" spans="1:44" ht="15.75" customHeight="1" x14ac:dyDescent="0.2">
      <c r="A555" s="43"/>
      <c r="B555" s="43"/>
      <c r="C555" s="43"/>
      <c r="D555" s="43"/>
      <c r="E555" s="43"/>
      <c r="F555" s="43"/>
      <c r="G555" s="194"/>
      <c r="H555" s="194"/>
      <c r="I555" s="195"/>
      <c r="J555" s="309"/>
      <c r="K555" s="196"/>
      <c r="L555" s="196"/>
      <c r="M555" s="196"/>
      <c r="N555" s="310"/>
      <c r="O555" s="197"/>
      <c r="P555" s="197"/>
      <c r="Q555" s="197"/>
      <c r="R555" s="197"/>
      <c r="S555" s="197"/>
      <c r="T555" s="197"/>
      <c r="U555" s="198"/>
      <c r="V555" s="257"/>
      <c r="W555" s="258"/>
      <c r="X555" s="200"/>
      <c r="Y555" s="43"/>
      <c r="Z555" s="199"/>
      <c r="AA555" s="199"/>
      <c r="AB555" s="199"/>
      <c r="AC555" s="199"/>
      <c r="AD555" s="199"/>
      <c r="AE555" s="43"/>
      <c r="AF555" s="199"/>
      <c r="AG555" s="196"/>
      <c r="AH555" s="201"/>
      <c r="AI555" s="201"/>
      <c r="AJ555" s="201"/>
      <c r="AK555" s="43"/>
      <c r="AL555" s="196"/>
      <c r="AM555" s="43"/>
      <c r="AN555" s="43"/>
      <c r="AO555" s="42"/>
      <c r="AP555" s="198"/>
      <c r="AQ555" s="198"/>
      <c r="AR555" s="42"/>
    </row>
    <row r="556" spans="1:44" ht="15.75" customHeight="1" x14ac:dyDescent="0.2">
      <c r="A556" s="43"/>
      <c r="B556" s="43"/>
      <c r="C556" s="43"/>
      <c r="D556" s="43"/>
      <c r="E556" s="43"/>
      <c r="F556" s="43"/>
      <c r="G556" s="194"/>
      <c r="H556" s="194"/>
      <c r="I556" s="195"/>
      <c r="J556" s="309"/>
      <c r="K556" s="196"/>
      <c r="L556" s="196"/>
      <c r="M556" s="196"/>
      <c r="N556" s="310"/>
      <c r="O556" s="197"/>
      <c r="P556" s="197"/>
      <c r="Q556" s="197"/>
      <c r="R556" s="197"/>
      <c r="S556" s="197"/>
      <c r="T556" s="197"/>
      <c r="U556" s="198"/>
      <c r="V556" s="257"/>
      <c r="W556" s="258"/>
      <c r="X556" s="200"/>
      <c r="Y556" s="43"/>
      <c r="Z556" s="199"/>
      <c r="AA556" s="199"/>
      <c r="AB556" s="199"/>
      <c r="AC556" s="199"/>
      <c r="AD556" s="199"/>
      <c r="AE556" s="43"/>
      <c r="AF556" s="199"/>
      <c r="AG556" s="196"/>
      <c r="AH556" s="201"/>
      <c r="AI556" s="201"/>
      <c r="AJ556" s="201"/>
      <c r="AK556" s="43"/>
      <c r="AL556" s="196"/>
      <c r="AM556" s="43"/>
      <c r="AN556" s="43"/>
      <c r="AO556" s="42"/>
      <c r="AP556" s="198"/>
      <c r="AQ556" s="198"/>
      <c r="AR556" s="42"/>
    </row>
    <row r="557" spans="1:44" ht="15.75" customHeight="1" x14ac:dyDescent="0.2">
      <c r="A557" s="43"/>
      <c r="B557" s="43"/>
      <c r="C557" s="43"/>
      <c r="D557" s="43"/>
      <c r="E557" s="43"/>
      <c r="F557" s="43"/>
      <c r="G557" s="194"/>
      <c r="H557" s="194"/>
      <c r="I557" s="195"/>
      <c r="J557" s="309"/>
      <c r="K557" s="196"/>
      <c r="L557" s="196"/>
      <c r="M557" s="196"/>
      <c r="N557" s="310"/>
      <c r="O557" s="197"/>
      <c r="P557" s="197"/>
      <c r="Q557" s="197"/>
      <c r="R557" s="197"/>
      <c r="S557" s="197"/>
      <c r="T557" s="197"/>
      <c r="U557" s="198"/>
      <c r="V557" s="257"/>
      <c r="W557" s="258"/>
      <c r="X557" s="200"/>
      <c r="Y557" s="43"/>
      <c r="Z557" s="199"/>
      <c r="AA557" s="199"/>
      <c r="AB557" s="199"/>
      <c r="AC557" s="199"/>
      <c r="AD557" s="199"/>
      <c r="AE557" s="43"/>
      <c r="AF557" s="199"/>
      <c r="AG557" s="196"/>
      <c r="AH557" s="201"/>
      <c r="AI557" s="201"/>
      <c r="AJ557" s="201"/>
      <c r="AK557" s="43"/>
      <c r="AL557" s="196"/>
      <c r="AM557" s="43"/>
      <c r="AN557" s="43"/>
      <c r="AO557" s="42"/>
      <c r="AP557" s="198"/>
      <c r="AQ557" s="198"/>
      <c r="AR557" s="42"/>
    </row>
    <row r="558" spans="1:44" ht="15.75" customHeight="1" x14ac:dyDescent="0.2">
      <c r="A558" s="43"/>
      <c r="B558" s="43"/>
      <c r="C558" s="43"/>
      <c r="D558" s="43"/>
      <c r="E558" s="43"/>
      <c r="F558" s="43"/>
      <c r="G558" s="194"/>
      <c r="H558" s="194"/>
      <c r="I558" s="195"/>
      <c r="J558" s="309"/>
      <c r="K558" s="196"/>
      <c r="L558" s="196"/>
      <c r="M558" s="196"/>
      <c r="N558" s="310"/>
      <c r="O558" s="197"/>
      <c r="P558" s="197"/>
      <c r="Q558" s="197"/>
      <c r="R558" s="197"/>
      <c r="S558" s="197"/>
      <c r="T558" s="197"/>
      <c r="U558" s="198"/>
      <c r="V558" s="257"/>
      <c r="W558" s="258"/>
      <c r="X558" s="200"/>
      <c r="Y558" s="43"/>
      <c r="Z558" s="199"/>
      <c r="AA558" s="199"/>
      <c r="AB558" s="199"/>
      <c r="AC558" s="199"/>
      <c r="AD558" s="199"/>
      <c r="AE558" s="43"/>
      <c r="AF558" s="199"/>
      <c r="AG558" s="196"/>
      <c r="AH558" s="201"/>
      <c r="AI558" s="201"/>
      <c r="AJ558" s="201"/>
      <c r="AK558" s="43"/>
      <c r="AL558" s="196"/>
      <c r="AM558" s="43"/>
      <c r="AN558" s="43"/>
      <c r="AO558" s="42"/>
      <c r="AP558" s="198"/>
      <c r="AQ558" s="198"/>
      <c r="AR558" s="42"/>
    </row>
    <row r="559" spans="1:44" ht="15.75" customHeight="1" x14ac:dyDescent="0.2">
      <c r="A559" s="43"/>
      <c r="B559" s="43"/>
      <c r="C559" s="43"/>
      <c r="D559" s="43"/>
      <c r="E559" s="43"/>
      <c r="F559" s="43"/>
      <c r="G559" s="194"/>
      <c r="H559" s="194"/>
      <c r="I559" s="195"/>
      <c r="J559" s="309"/>
      <c r="K559" s="196"/>
      <c r="L559" s="196"/>
      <c r="M559" s="196"/>
      <c r="N559" s="310"/>
      <c r="O559" s="197"/>
      <c r="P559" s="197"/>
      <c r="Q559" s="197"/>
      <c r="R559" s="197"/>
      <c r="S559" s="197"/>
      <c r="T559" s="197"/>
      <c r="U559" s="198"/>
      <c r="V559" s="257"/>
      <c r="W559" s="258"/>
      <c r="X559" s="200"/>
      <c r="Y559" s="43"/>
      <c r="Z559" s="199"/>
      <c r="AA559" s="199"/>
      <c r="AB559" s="199"/>
      <c r="AC559" s="199"/>
      <c r="AD559" s="199"/>
      <c r="AE559" s="43"/>
      <c r="AF559" s="199"/>
      <c r="AG559" s="196"/>
      <c r="AH559" s="201"/>
      <c r="AI559" s="201"/>
      <c r="AJ559" s="201"/>
      <c r="AK559" s="43"/>
      <c r="AL559" s="196"/>
      <c r="AM559" s="43"/>
      <c r="AN559" s="43"/>
      <c r="AO559" s="42"/>
      <c r="AP559" s="198"/>
      <c r="AQ559" s="198"/>
      <c r="AR559" s="42"/>
    </row>
    <row r="560" spans="1:44" ht="15.75" customHeight="1" x14ac:dyDescent="0.2">
      <c r="A560" s="43"/>
      <c r="B560" s="43"/>
      <c r="C560" s="43"/>
      <c r="D560" s="43"/>
      <c r="E560" s="43"/>
      <c r="F560" s="43"/>
      <c r="G560" s="194"/>
      <c r="H560" s="194"/>
      <c r="I560" s="195"/>
      <c r="J560" s="309"/>
      <c r="K560" s="196"/>
      <c r="L560" s="196"/>
      <c r="M560" s="196"/>
      <c r="N560" s="310"/>
      <c r="O560" s="197"/>
      <c r="P560" s="197"/>
      <c r="Q560" s="197"/>
      <c r="R560" s="197"/>
      <c r="S560" s="197"/>
      <c r="T560" s="197"/>
      <c r="U560" s="198"/>
      <c r="V560" s="257"/>
      <c r="W560" s="258"/>
      <c r="X560" s="200"/>
      <c r="Y560" s="43"/>
      <c r="Z560" s="199"/>
      <c r="AA560" s="199"/>
      <c r="AB560" s="199"/>
      <c r="AC560" s="199"/>
      <c r="AD560" s="199"/>
      <c r="AE560" s="43"/>
      <c r="AF560" s="199"/>
      <c r="AG560" s="196"/>
      <c r="AH560" s="201"/>
      <c r="AI560" s="201"/>
      <c r="AJ560" s="201"/>
      <c r="AK560" s="43"/>
      <c r="AL560" s="196"/>
      <c r="AM560" s="43"/>
      <c r="AN560" s="43"/>
      <c r="AO560" s="42"/>
      <c r="AP560" s="198"/>
      <c r="AQ560" s="198"/>
      <c r="AR560" s="42"/>
    </row>
    <row r="561" spans="1:44" ht="15.75" customHeight="1" x14ac:dyDescent="0.2">
      <c r="A561" s="43"/>
      <c r="B561" s="43"/>
      <c r="C561" s="43"/>
      <c r="D561" s="43"/>
      <c r="E561" s="43"/>
      <c r="F561" s="43"/>
      <c r="G561" s="194"/>
      <c r="H561" s="194"/>
      <c r="I561" s="195"/>
      <c r="J561" s="309"/>
      <c r="K561" s="196"/>
      <c r="L561" s="196"/>
      <c r="M561" s="196"/>
      <c r="N561" s="310"/>
      <c r="O561" s="197"/>
      <c r="P561" s="197"/>
      <c r="Q561" s="197"/>
      <c r="R561" s="197"/>
      <c r="S561" s="197"/>
      <c r="T561" s="197"/>
      <c r="U561" s="198"/>
      <c r="V561" s="257"/>
      <c r="W561" s="258"/>
      <c r="X561" s="200"/>
      <c r="Y561" s="43"/>
      <c r="Z561" s="199"/>
      <c r="AA561" s="199"/>
      <c r="AB561" s="199"/>
      <c r="AC561" s="199"/>
      <c r="AD561" s="199"/>
      <c r="AE561" s="43"/>
      <c r="AF561" s="199"/>
      <c r="AG561" s="196"/>
      <c r="AH561" s="201"/>
      <c r="AI561" s="201"/>
      <c r="AJ561" s="201"/>
      <c r="AK561" s="43"/>
      <c r="AL561" s="196"/>
      <c r="AM561" s="43"/>
      <c r="AN561" s="43"/>
      <c r="AO561" s="42"/>
      <c r="AP561" s="198"/>
      <c r="AQ561" s="198"/>
      <c r="AR561" s="42"/>
    </row>
    <row r="562" spans="1:44" ht="15.75" customHeight="1" x14ac:dyDescent="0.2">
      <c r="A562" s="43"/>
      <c r="B562" s="43"/>
      <c r="C562" s="43"/>
      <c r="D562" s="43"/>
      <c r="E562" s="43"/>
      <c r="F562" s="43"/>
      <c r="G562" s="194"/>
      <c r="H562" s="194"/>
      <c r="I562" s="195"/>
      <c r="J562" s="309"/>
      <c r="K562" s="196"/>
      <c r="L562" s="196"/>
      <c r="M562" s="196"/>
      <c r="N562" s="310"/>
      <c r="O562" s="197"/>
      <c r="P562" s="197"/>
      <c r="Q562" s="197"/>
      <c r="R562" s="197"/>
      <c r="S562" s="197"/>
      <c r="T562" s="197"/>
      <c r="U562" s="198"/>
      <c r="V562" s="257"/>
      <c r="W562" s="258"/>
      <c r="X562" s="200"/>
      <c r="Y562" s="43"/>
      <c r="Z562" s="199"/>
      <c r="AA562" s="199"/>
      <c r="AB562" s="199"/>
      <c r="AC562" s="199"/>
      <c r="AD562" s="199"/>
      <c r="AE562" s="43"/>
      <c r="AF562" s="199"/>
      <c r="AG562" s="196"/>
      <c r="AH562" s="201"/>
      <c r="AI562" s="201"/>
      <c r="AJ562" s="201"/>
      <c r="AK562" s="43"/>
      <c r="AL562" s="196"/>
      <c r="AM562" s="43"/>
      <c r="AN562" s="43"/>
      <c r="AO562" s="42"/>
      <c r="AP562" s="198"/>
      <c r="AQ562" s="198"/>
      <c r="AR562" s="42"/>
    </row>
    <row r="563" spans="1:44" ht="15.75" customHeight="1" x14ac:dyDescent="0.2">
      <c r="A563" s="43"/>
      <c r="B563" s="43"/>
      <c r="C563" s="43"/>
      <c r="D563" s="43"/>
      <c r="E563" s="43"/>
      <c r="F563" s="43"/>
      <c r="G563" s="194"/>
      <c r="H563" s="194"/>
      <c r="I563" s="195"/>
      <c r="J563" s="309"/>
      <c r="K563" s="196"/>
      <c r="L563" s="196"/>
      <c r="M563" s="196"/>
      <c r="N563" s="310"/>
      <c r="O563" s="197"/>
      <c r="P563" s="197"/>
      <c r="Q563" s="197"/>
      <c r="R563" s="197"/>
      <c r="S563" s="197"/>
      <c r="T563" s="197"/>
      <c r="U563" s="198"/>
      <c r="V563" s="257"/>
      <c r="W563" s="258"/>
      <c r="X563" s="200"/>
      <c r="Y563" s="43"/>
      <c r="Z563" s="199"/>
      <c r="AA563" s="199"/>
      <c r="AB563" s="199"/>
      <c r="AC563" s="199"/>
      <c r="AD563" s="199"/>
      <c r="AE563" s="43"/>
      <c r="AF563" s="199"/>
      <c r="AG563" s="196"/>
      <c r="AH563" s="201"/>
      <c r="AI563" s="201"/>
      <c r="AJ563" s="201"/>
      <c r="AK563" s="43"/>
      <c r="AL563" s="196"/>
      <c r="AM563" s="43"/>
      <c r="AN563" s="43"/>
      <c r="AO563" s="42"/>
      <c r="AP563" s="198"/>
      <c r="AQ563" s="198"/>
      <c r="AR563" s="42"/>
    </row>
    <row r="564" spans="1:44" ht="15.75" customHeight="1" x14ac:dyDescent="0.2">
      <c r="A564" s="43"/>
      <c r="B564" s="43"/>
      <c r="C564" s="43"/>
      <c r="D564" s="43"/>
      <c r="E564" s="43"/>
      <c r="F564" s="43"/>
      <c r="G564" s="194"/>
      <c r="H564" s="194"/>
      <c r="I564" s="195"/>
      <c r="J564" s="309"/>
      <c r="K564" s="196"/>
      <c r="L564" s="196"/>
      <c r="M564" s="196"/>
      <c r="N564" s="310"/>
      <c r="O564" s="197"/>
      <c r="P564" s="197"/>
      <c r="Q564" s="197"/>
      <c r="R564" s="197"/>
      <c r="S564" s="197"/>
      <c r="T564" s="197"/>
      <c r="U564" s="198"/>
      <c r="V564" s="257"/>
      <c r="W564" s="258"/>
      <c r="X564" s="200"/>
      <c r="Y564" s="43"/>
      <c r="Z564" s="199"/>
      <c r="AA564" s="199"/>
      <c r="AB564" s="199"/>
      <c r="AC564" s="199"/>
      <c r="AD564" s="199"/>
      <c r="AE564" s="43"/>
      <c r="AF564" s="199"/>
      <c r="AG564" s="196"/>
      <c r="AH564" s="201"/>
      <c r="AI564" s="201"/>
      <c r="AJ564" s="201"/>
      <c r="AK564" s="43"/>
      <c r="AL564" s="196"/>
      <c r="AM564" s="43"/>
      <c r="AN564" s="43"/>
      <c r="AO564" s="42"/>
      <c r="AP564" s="198"/>
      <c r="AQ564" s="198"/>
      <c r="AR564" s="42"/>
    </row>
    <row r="565" spans="1:44" ht="15.75" customHeight="1" x14ac:dyDescent="0.2">
      <c r="A565" s="43"/>
      <c r="B565" s="43"/>
      <c r="C565" s="43"/>
      <c r="D565" s="43"/>
      <c r="E565" s="43"/>
      <c r="F565" s="43"/>
      <c r="G565" s="194"/>
      <c r="H565" s="194"/>
      <c r="I565" s="195"/>
      <c r="J565" s="309"/>
      <c r="K565" s="196"/>
      <c r="L565" s="196"/>
      <c r="M565" s="196"/>
      <c r="N565" s="310"/>
      <c r="O565" s="197"/>
      <c r="P565" s="197"/>
      <c r="Q565" s="197"/>
      <c r="R565" s="197"/>
      <c r="S565" s="197"/>
      <c r="T565" s="197"/>
      <c r="U565" s="198"/>
      <c r="V565" s="257"/>
      <c r="W565" s="258"/>
      <c r="X565" s="200"/>
      <c r="Y565" s="43"/>
      <c r="Z565" s="199"/>
      <c r="AA565" s="199"/>
      <c r="AB565" s="199"/>
      <c r="AC565" s="199"/>
      <c r="AD565" s="199"/>
      <c r="AE565" s="43"/>
      <c r="AF565" s="199"/>
      <c r="AG565" s="196"/>
      <c r="AH565" s="201"/>
      <c r="AI565" s="201"/>
      <c r="AJ565" s="201"/>
      <c r="AK565" s="43"/>
      <c r="AL565" s="196"/>
      <c r="AM565" s="43"/>
      <c r="AN565" s="43"/>
      <c r="AO565" s="42"/>
      <c r="AP565" s="198"/>
      <c r="AQ565" s="198"/>
      <c r="AR565" s="42"/>
    </row>
    <row r="566" spans="1:44" ht="15.75" customHeight="1" x14ac:dyDescent="0.2">
      <c r="A566" s="43"/>
      <c r="B566" s="43"/>
      <c r="C566" s="43"/>
      <c r="D566" s="43"/>
      <c r="E566" s="43"/>
      <c r="F566" s="43"/>
      <c r="G566" s="194"/>
      <c r="H566" s="194"/>
      <c r="I566" s="195"/>
      <c r="J566" s="309"/>
      <c r="K566" s="196"/>
      <c r="L566" s="196"/>
      <c r="M566" s="196"/>
      <c r="N566" s="310"/>
      <c r="O566" s="197"/>
      <c r="P566" s="197"/>
      <c r="Q566" s="197"/>
      <c r="R566" s="197"/>
      <c r="S566" s="197"/>
      <c r="T566" s="197"/>
      <c r="U566" s="198"/>
      <c r="V566" s="257"/>
      <c r="W566" s="258"/>
      <c r="X566" s="200"/>
      <c r="Y566" s="43"/>
      <c r="Z566" s="199"/>
      <c r="AA566" s="199"/>
      <c r="AB566" s="199"/>
      <c r="AC566" s="199"/>
      <c r="AD566" s="199"/>
      <c r="AE566" s="43"/>
      <c r="AF566" s="199"/>
      <c r="AG566" s="196"/>
      <c r="AH566" s="201"/>
      <c r="AI566" s="201"/>
      <c r="AJ566" s="201"/>
      <c r="AK566" s="43"/>
      <c r="AL566" s="196"/>
      <c r="AM566" s="43"/>
      <c r="AN566" s="43"/>
      <c r="AO566" s="42"/>
      <c r="AP566" s="198"/>
      <c r="AQ566" s="198"/>
      <c r="AR566" s="42"/>
    </row>
    <row r="567" spans="1:44" ht="15.75" customHeight="1" x14ac:dyDescent="0.2">
      <c r="A567" s="43"/>
      <c r="B567" s="43"/>
      <c r="C567" s="43"/>
      <c r="D567" s="43"/>
      <c r="E567" s="43"/>
      <c r="F567" s="43"/>
      <c r="G567" s="194"/>
      <c r="H567" s="194"/>
      <c r="I567" s="195"/>
      <c r="J567" s="309"/>
      <c r="K567" s="196"/>
      <c r="L567" s="196"/>
      <c r="M567" s="196"/>
      <c r="N567" s="310"/>
      <c r="O567" s="197"/>
      <c r="P567" s="197"/>
      <c r="Q567" s="197"/>
      <c r="R567" s="197"/>
      <c r="S567" s="197"/>
      <c r="T567" s="197"/>
      <c r="U567" s="198"/>
      <c r="V567" s="257"/>
      <c r="W567" s="258"/>
      <c r="X567" s="200"/>
      <c r="Y567" s="43"/>
      <c r="Z567" s="199"/>
      <c r="AA567" s="199"/>
      <c r="AB567" s="199"/>
      <c r="AC567" s="199"/>
      <c r="AD567" s="199"/>
      <c r="AE567" s="43"/>
      <c r="AF567" s="199"/>
      <c r="AG567" s="196"/>
      <c r="AH567" s="201"/>
      <c r="AI567" s="201"/>
      <c r="AJ567" s="201"/>
      <c r="AK567" s="43"/>
      <c r="AL567" s="196"/>
      <c r="AM567" s="43"/>
      <c r="AN567" s="43"/>
      <c r="AO567" s="42"/>
      <c r="AP567" s="198"/>
      <c r="AQ567" s="198"/>
      <c r="AR567" s="42"/>
    </row>
    <row r="568" spans="1:44" ht="15.75" customHeight="1" x14ac:dyDescent="0.2">
      <c r="A568" s="43"/>
      <c r="B568" s="43"/>
      <c r="C568" s="43"/>
      <c r="D568" s="43"/>
      <c r="E568" s="43"/>
      <c r="F568" s="43"/>
      <c r="G568" s="194"/>
      <c r="H568" s="194"/>
      <c r="I568" s="195"/>
      <c r="J568" s="309"/>
      <c r="K568" s="196"/>
      <c r="L568" s="196"/>
      <c r="M568" s="196"/>
      <c r="N568" s="310"/>
      <c r="O568" s="197"/>
      <c r="P568" s="197"/>
      <c r="Q568" s="197"/>
      <c r="R568" s="197"/>
      <c r="S568" s="197"/>
      <c r="T568" s="197"/>
      <c r="U568" s="198"/>
      <c r="V568" s="257"/>
      <c r="W568" s="258"/>
      <c r="X568" s="200"/>
      <c r="Y568" s="43"/>
      <c r="Z568" s="199"/>
      <c r="AA568" s="199"/>
      <c r="AB568" s="199"/>
      <c r="AC568" s="199"/>
      <c r="AD568" s="199"/>
      <c r="AE568" s="43"/>
      <c r="AF568" s="199"/>
      <c r="AG568" s="196"/>
      <c r="AH568" s="201"/>
      <c r="AI568" s="201"/>
      <c r="AJ568" s="201"/>
      <c r="AK568" s="43"/>
      <c r="AL568" s="196"/>
      <c r="AM568" s="43"/>
      <c r="AN568" s="43"/>
      <c r="AO568" s="42"/>
      <c r="AP568" s="198"/>
      <c r="AQ568" s="198"/>
      <c r="AR568" s="42"/>
    </row>
    <row r="569" spans="1:44" ht="15.75" customHeight="1" x14ac:dyDescent="0.2">
      <c r="A569" s="43"/>
      <c r="B569" s="43"/>
      <c r="C569" s="43"/>
      <c r="D569" s="43"/>
      <c r="E569" s="43"/>
      <c r="F569" s="43"/>
      <c r="G569" s="194"/>
      <c r="H569" s="194"/>
      <c r="I569" s="195"/>
      <c r="J569" s="309"/>
      <c r="K569" s="196"/>
      <c r="L569" s="196"/>
      <c r="M569" s="196"/>
      <c r="N569" s="310"/>
      <c r="O569" s="197"/>
      <c r="P569" s="197"/>
      <c r="Q569" s="197"/>
      <c r="R569" s="197"/>
      <c r="S569" s="197"/>
      <c r="T569" s="197"/>
      <c r="U569" s="198"/>
      <c r="V569" s="257"/>
      <c r="W569" s="258"/>
      <c r="X569" s="200"/>
      <c r="Y569" s="43"/>
      <c r="Z569" s="199"/>
      <c r="AA569" s="199"/>
      <c r="AB569" s="199"/>
      <c r="AC569" s="199"/>
      <c r="AD569" s="199"/>
      <c r="AE569" s="43"/>
      <c r="AF569" s="199"/>
      <c r="AG569" s="196"/>
      <c r="AH569" s="201"/>
      <c r="AI569" s="201"/>
      <c r="AJ569" s="201"/>
      <c r="AK569" s="43"/>
      <c r="AL569" s="196"/>
      <c r="AM569" s="43"/>
      <c r="AN569" s="43"/>
      <c r="AO569" s="42"/>
      <c r="AP569" s="198"/>
      <c r="AQ569" s="198"/>
      <c r="AR569" s="42"/>
    </row>
    <row r="570" spans="1:44" ht="15.75" customHeight="1" x14ac:dyDescent="0.2">
      <c r="A570" s="43"/>
      <c r="B570" s="43"/>
      <c r="C570" s="43"/>
      <c r="D570" s="43"/>
      <c r="E570" s="43"/>
      <c r="F570" s="43"/>
      <c r="G570" s="194"/>
      <c r="H570" s="194"/>
      <c r="I570" s="195"/>
      <c r="J570" s="309"/>
      <c r="K570" s="196"/>
      <c r="L570" s="196"/>
      <c r="M570" s="196"/>
      <c r="N570" s="310"/>
      <c r="O570" s="197"/>
      <c r="P570" s="197"/>
      <c r="Q570" s="197"/>
      <c r="R570" s="197"/>
      <c r="S570" s="197"/>
      <c r="T570" s="197"/>
      <c r="U570" s="198"/>
      <c r="V570" s="257"/>
      <c r="W570" s="258"/>
      <c r="X570" s="200"/>
      <c r="Y570" s="43"/>
      <c r="Z570" s="199"/>
      <c r="AA570" s="199"/>
      <c r="AB570" s="199"/>
      <c r="AC570" s="199"/>
      <c r="AD570" s="199"/>
      <c r="AE570" s="43"/>
      <c r="AF570" s="199"/>
      <c r="AG570" s="196"/>
      <c r="AH570" s="201"/>
      <c r="AI570" s="201"/>
      <c r="AJ570" s="201"/>
      <c r="AK570" s="43"/>
      <c r="AL570" s="196"/>
      <c r="AM570" s="43"/>
      <c r="AN570" s="43"/>
      <c r="AO570" s="42"/>
      <c r="AP570" s="198"/>
      <c r="AQ570" s="198"/>
      <c r="AR570" s="42"/>
    </row>
    <row r="571" spans="1:44" ht="15.75" customHeight="1" x14ac:dyDescent="0.2">
      <c r="A571" s="43"/>
      <c r="B571" s="43"/>
      <c r="C571" s="43"/>
      <c r="D571" s="43"/>
      <c r="E571" s="43"/>
      <c r="F571" s="43"/>
      <c r="G571" s="194"/>
      <c r="H571" s="194"/>
      <c r="I571" s="195"/>
      <c r="J571" s="309"/>
      <c r="K571" s="196"/>
      <c r="L571" s="196"/>
      <c r="M571" s="196"/>
      <c r="N571" s="310"/>
      <c r="O571" s="197"/>
      <c r="P571" s="197"/>
      <c r="Q571" s="197"/>
      <c r="R571" s="197"/>
      <c r="S571" s="197"/>
      <c r="T571" s="197"/>
      <c r="U571" s="198"/>
      <c r="V571" s="257"/>
      <c r="W571" s="258"/>
      <c r="X571" s="200"/>
      <c r="Y571" s="43"/>
      <c r="Z571" s="199"/>
      <c r="AA571" s="199"/>
      <c r="AB571" s="199"/>
      <c r="AC571" s="199"/>
      <c r="AD571" s="199"/>
      <c r="AE571" s="43"/>
      <c r="AF571" s="199"/>
      <c r="AG571" s="196"/>
      <c r="AH571" s="201"/>
      <c r="AI571" s="201"/>
      <c r="AJ571" s="201"/>
      <c r="AK571" s="43"/>
      <c r="AL571" s="196"/>
      <c r="AM571" s="43"/>
      <c r="AN571" s="43"/>
      <c r="AO571" s="42"/>
      <c r="AP571" s="198"/>
      <c r="AQ571" s="198"/>
      <c r="AR571" s="42"/>
    </row>
    <row r="572" spans="1:44" ht="15.75" customHeight="1" x14ac:dyDescent="0.2">
      <c r="A572" s="43"/>
      <c r="B572" s="43"/>
      <c r="C572" s="43"/>
      <c r="D572" s="43"/>
      <c r="E572" s="43"/>
      <c r="F572" s="43"/>
      <c r="G572" s="194"/>
      <c r="H572" s="194"/>
      <c r="I572" s="195"/>
      <c r="J572" s="309"/>
      <c r="K572" s="196"/>
      <c r="L572" s="196"/>
      <c r="M572" s="196"/>
      <c r="N572" s="310"/>
      <c r="O572" s="197"/>
      <c r="P572" s="197"/>
      <c r="Q572" s="197"/>
      <c r="R572" s="197"/>
      <c r="S572" s="197"/>
      <c r="T572" s="197"/>
      <c r="U572" s="198"/>
      <c r="V572" s="257"/>
      <c r="W572" s="258"/>
      <c r="X572" s="200"/>
      <c r="Y572" s="43"/>
      <c r="Z572" s="199"/>
      <c r="AA572" s="199"/>
      <c r="AB572" s="199"/>
      <c r="AC572" s="199"/>
      <c r="AD572" s="199"/>
      <c r="AE572" s="43"/>
      <c r="AF572" s="199"/>
      <c r="AG572" s="196"/>
      <c r="AH572" s="201"/>
      <c r="AI572" s="201"/>
      <c r="AJ572" s="201"/>
      <c r="AK572" s="43"/>
      <c r="AL572" s="196"/>
      <c r="AM572" s="43"/>
      <c r="AN572" s="43"/>
      <c r="AO572" s="42"/>
      <c r="AP572" s="198"/>
      <c r="AQ572" s="198"/>
      <c r="AR572" s="42"/>
    </row>
    <row r="573" spans="1:44" ht="15.75" customHeight="1" x14ac:dyDescent="0.2">
      <c r="A573" s="43"/>
      <c r="B573" s="43"/>
      <c r="C573" s="43"/>
      <c r="D573" s="43"/>
      <c r="E573" s="43"/>
      <c r="F573" s="43"/>
      <c r="G573" s="194"/>
      <c r="H573" s="194"/>
      <c r="I573" s="195"/>
      <c r="J573" s="309"/>
      <c r="K573" s="196"/>
      <c r="L573" s="196"/>
      <c r="M573" s="196"/>
      <c r="N573" s="310"/>
      <c r="O573" s="197"/>
      <c r="P573" s="197"/>
      <c r="Q573" s="197"/>
      <c r="R573" s="197"/>
      <c r="S573" s="197"/>
      <c r="T573" s="197"/>
      <c r="U573" s="198"/>
      <c r="V573" s="257"/>
      <c r="W573" s="258"/>
      <c r="X573" s="200"/>
      <c r="Y573" s="43"/>
      <c r="Z573" s="199"/>
      <c r="AA573" s="199"/>
      <c r="AB573" s="199"/>
      <c r="AC573" s="199"/>
      <c r="AD573" s="199"/>
      <c r="AE573" s="43"/>
      <c r="AF573" s="199"/>
      <c r="AG573" s="196"/>
      <c r="AH573" s="201"/>
      <c r="AI573" s="201"/>
      <c r="AJ573" s="201"/>
      <c r="AK573" s="43"/>
      <c r="AL573" s="196"/>
      <c r="AM573" s="43"/>
      <c r="AN573" s="43"/>
      <c r="AO573" s="42"/>
      <c r="AP573" s="198"/>
      <c r="AQ573" s="198"/>
      <c r="AR573" s="42"/>
    </row>
    <row r="574" spans="1:44" ht="15.75" customHeight="1" x14ac:dyDescent="0.2">
      <c r="A574" s="43"/>
      <c r="B574" s="43"/>
      <c r="C574" s="43"/>
      <c r="D574" s="43"/>
      <c r="E574" s="43"/>
      <c r="F574" s="43"/>
      <c r="G574" s="194"/>
      <c r="H574" s="194"/>
      <c r="I574" s="195"/>
      <c r="J574" s="309"/>
      <c r="K574" s="196"/>
      <c r="L574" s="196"/>
      <c r="M574" s="196"/>
      <c r="N574" s="310"/>
      <c r="O574" s="197"/>
      <c r="P574" s="197"/>
      <c r="Q574" s="197"/>
      <c r="R574" s="197"/>
      <c r="S574" s="197"/>
      <c r="T574" s="197"/>
      <c r="U574" s="198"/>
      <c r="V574" s="257"/>
      <c r="W574" s="258"/>
      <c r="X574" s="200"/>
      <c r="Y574" s="43"/>
      <c r="Z574" s="199"/>
      <c r="AA574" s="199"/>
      <c r="AB574" s="199"/>
      <c r="AC574" s="199"/>
      <c r="AD574" s="199"/>
      <c r="AE574" s="43"/>
      <c r="AF574" s="199"/>
      <c r="AG574" s="196"/>
      <c r="AH574" s="201"/>
      <c r="AI574" s="201"/>
      <c r="AJ574" s="201"/>
      <c r="AK574" s="43"/>
      <c r="AL574" s="196"/>
      <c r="AM574" s="43"/>
      <c r="AN574" s="43"/>
      <c r="AO574" s="42"/>
      <c r="AP574" s="198"/>
      <c r="AQ574" s="198"/>
      <c r="AR574" s="42"/>
    </row>
    <row r="575" spans="1:44" ht="15.75" customHeight="1" x14ac:dyDescent="0.2">
      <c r="A575" s="43"/>
      <c r="B575" s="43"/>
      <c r="C575" s="43"/>
      <c r="D575" s="43"/>
      <c r="E575" s="43"/>
      <c r="F575" s="43"/>
      <c r="G575" s="194"/>
      <c r="H575" s="194"/>
      <c r="I575" s="195"/>
      <c r="J575" s="309"/>
      <c r="K575" s="196"/>
      <c r="L575" s="196"/>
      <c r="M575" s="196"/>
      <c r="N575" s="310"/>
      <c r="O575" s="197"/>
      <c r="P575" s="197"/>
      <c r="Q575" s="197"/>
      <c r="R575" s="197"/>
      <c r="S575" s="197"/>
      <c r="T575" s="197"/>
      <c r="U575" s="198"/>
      <c r="V575" s="257"/>
      <c r="W575" s="258"/>
      <c r="X575" s="200"/>
      <c r="Y575" s="43"/>
      <c r="Z575" s="199"/>
      <c r="AA575" s="199"/>
      <c r="AB575" s="199"/>
      <c r="AC575" s="199"/>
      <c r="AD575" s="199"/>
      <c r="AE575" s="43"/>
      <c r="AF575" s="199"/>
      <c r="AG575" s="196"/>
      <c r="AH575" s="201"/>
      <c r="AI575" s="201"/>
      <c r="AJ575" s="201"/>
      <c r="AK575" s="43"/>
      <c r="AL575" s="196"/>
      <c r="AM575" s="43"/>
      <c r="AN575" s="43"/>
      <c r="AO575" s="42"/>
      <c r="AP575" s="198"/>
      <c r="AQ575" s="198"/>
      <c r="AR575" s="42"/>
    </row>
    <row r="576" spans="1:44" ht="15.75" customHeight="1" x14ac:dyDescent="0.2">
      <c r="A576" s="43"/>
      <c r="B576" s="43"/>
      <c r="C576" s="43"/>
      <c r="D576" s="43"/>
      <c r="E576" s="43"/>
      <c r="F576" s="43"/>
      <c r="G576" s="194"/>
      <c r="H576" s="194"/>
      <c r="I576" s="195"/>
      <c r="J576" s="309"/>
      <c r="K576" s="196"/>
      <c r="L576" s="196"/>
      <c r="M576" s="196"/>
      <c r="N576" s="310"/>
      <c r="O576" s="197"/>
      <c r="P576" s="197"/>
      <c r="Q576" s="197"/>
      <c r="R576" s="197"/>
      <c r="S576" s="197"/>
      <c r="T576" s="197"/>
      <c r="U576" s="198"/>
      <c r="V576" s="257"/>
      <c r="W576" s="258"/>
      <c r="X576" s="200"/>
      <c r="Y576" s="43"/>
      <c r="Z576" s="199"/>
      <c r="AA576" s="199"/>
      <c r="AB576" s="199"/>
      <c r="AC576" s="199"/>
      <c r="AD576" s="199"/>
      <c r="AE576" s="43"/>
      <c r="AF576" s="199"/>
      <c r="AG576" s="196"/>
      <c r="AH576" s="201"/>
      <c r="AI576" s="201"/>
      <c r="AJ576" s="201"/>
      <c r="AK576" s="43"/>
      <c r="AL576" s="196"/>
      <c r="AM576" s="43"/>
      <c r="AN576" s="43"/>
      <c r="AO576" s="42"/>
      <c r="AP576" s="198"/>
      <c r="AQ576" s="198"/>
      <c r="AR576" s="42"/>
    </row>
    <row r="577" spans="1:44" ht="15.75" customHeight="1" x14ac:dyDescent="0.2">
      <c r="A577" s="43"/>
      <c r="B577" s="43"/>
      <c r="C577" s="43"/>
      <c r="D577" s="43"/>
      <c r="E577" s="43"/>
      <c r="F577" s="43"/>
      <c r="G577" s="194"/>
      <c r="H577" s="194"/>
      <c r="I577" s="195"/>
      <c r="J577" s="309"/>
      <c r="K577" s="196"/>
      <c r="L577" s="196"/>
      <c r="M577" s="196"/>
      <c r="N577" s="310"/>
      <c r="O577" s="197"/>
      <c r="P577" s="197"/>
      <c r="Q577" s="197"/>
      <c r="R577" s="197"/>
      <c r="S577" s="197"/>
      <c r="T577" s="197"/>
      <c r="U577" s="198"/>
      <c r="V577" s="257"/>
      <c r="W577" s="258"/>
      <c r="X577" s="200"/>
      <c r="Y577" s="43"/>
      <c r="Z577" s="199"/>
      <c r="AA577" s="199"/>
      <c r="AB577" s="199"/>
      <c r="AC577" s="199"/>
      <c r="AD577" s="199"/>
      <c r="AE577" s="43"/>
      <c r="AF577" s="199"/>
      <c r="AG577" s="196"/>
      <c r="AH577" s="201"/>
      <c r="AI577" s="201"/>
      <c r="AJ577" s="201"/>
      <c r="AK577" s="43"/>
      <c r="AL577" s="196"/>
      <c r="AM577" s="43"/>
      <c r="AN577" s="43"/>
      <c r="AO577" s="42"/>
      <c r="AP577" s="198"/>
      <c r="AQ577" s="198"/>
      <c r="AR577" s="42"/>
    </row>
    <row r="578" spans="1:44" ht="15.75" customHeight="1" x14ac:dyDescent="0.2">
      <c r="A578" s="43"/>
      <c r="B578" s="43"/>
      <c r="C578" s="43"/>
      <c r="D578" s="43"/>
      <c r="E578" s="43"/>
      <c r="F578" s="43"/>
      <c r="G578" s="194"/>
      <c r="H578" s="194"/>
      <c r="I578" s="195"/>
      <c r="J578" s="309"/>
      <c r="K578" s="196"/>
      <c r="L578" s="196"/>
      <c r="M578" s="196"/>
      <c r="N578" s="310"/>
      <c r="O578" s="197"/>
      <c r="P578" s="197"/>
      <c r="Q578" s="197"/>
      <c r="R578" s="197"/>
      <c r="S578" s="197"/>
      <c r="T578" s="197"/>
      <c r="U578" s="198"/>
      <c r="V578" s="257"/>
      <c r="W578" s="258"/>
      <c r="X578" s="200"/>
      <c r="Y578" s="43"/>
      <c r="Z578" s="199"/>
      <c r="AA578" s="199"/>
      <c r="AB578" s="199"/>
      <c r="AC578" s="199"/>
      <c r="AD578" s="199"/>
      <c r="AE578" s="43"/>
      <c r="AF578" s="199"/>
      <c r="AG578" s="196"/>
      <c r="AH578" s="201"/>
      <c r="AI578" s="201"/>
      <c r="AJ578" s="201"/>
      <c r="AK578" s="43"/>
      <c r="AL578" s="196"/>
      <c r="AM578" s="43"/>
      <c r="AN578" s="43"/>
      <c r="AO578" s="42"/>
      <c r="AP578" s="198"/>
      <c r="AQ578" s="198"/>
      <c r="AR578" s="42"/>
    </row>
    <row r="579" spans="1:44" ht="15.75" customHeight="1" x14ac:dyDescent="0.2">
      <c r="A579" s="43"/>
      <c r="B579" s="43"/>
      <c r="C579" s="43"/>
      <c r="D579" s="43"/>
      <c r="E579" s="43"/>
      <c r="F579" s="43"/>
      <c r="G579" s="194"/>
      <c r="H579" s="194"/>
      <c r="I579" s="195"/>
      <c r="J579" s="309"/>
      <c r="K579" s="196"/>
      <c r="L579" s="196"/>
      <c r="M579" s="196"/>
      <c r="N579" s="310"/>
      <c r="O579" s="197"/>
      <c r="P579" s="197"/>
      <c r="Q579" s="197"/>
      <c r="R579" s="197"/>
      <c r="S579" s="197"/>
      <c r="T579" s="197"/>
      <c r="U579" s="198"/>
      <c r="V579" s="257"/>
      <c r="W579" s="258"/>
      <c r="X579" s="200"/>
      <c r="Y579" s="43"/>
      <c r="Z579" s="199"/>
      <c r="AA579" s="199"/>
      <c r="AB579" s="199"/>
      <c r="AC579" s="199"/>
      <c r="AD579" s="199"/>
      <c r="AE579" s="43"/>
      <c r="AF579" s="199"/>
      <c r="AG579" s="196"/>
      <c r="AH579" s="201"/>
      <c r="AI579" s="201"/>
      <c r="AJ579" s="201"/>
      <c r="AK579" s="43"/>
      <c r="AL579" s="196"/>
      <c r="AM579" s="43"/>
      <c r="AN579" s="43"/>
      <c r="AO579" s="42"/>
      <c r="AP579" s="198"/>
      <c r="AQ579" s="198"/>
      <c r="AR579" s="42"/>
    </row>
    <row r="580" spans="1:44" ht="15.75" customHeight="1" x14ac:dyDescent="0.2">
      <c r="A580" s="43"/>
      <c r="B580" s="43"/>
      <c r="C580" s="43"/>
      <c r="D580" s="43"/>
      <c r="E580" s="43"/>
      <c r="F580" s="43"/>
      <c r="G580" s="194"/>
      <c r="H580" s="194"/>
      <c r="I580" s="195"/>
      <c r="J580" s="309"/>
      <c r="K580" s="196"/>
      <c r="L580" s="196"/>
      <c r="M580" s="196"/>
      <c r="N580" s="310"/>
      <c r="O580" s="197"/>
      <c r="P580" s="197"/>
      <c r="Q580" s="197"/>
      <c r="R580" s="197"/>
      <c r="S580" s="197"/>
      <c r="T580" s="197"/>
      <c r="U580" s="198"/>
      <c r="V580" s="257"/>
      <c r="W580" s="258"/>
      <c r="X580" s="200"/>
      <c r="Y580" s="43"/>
      <c r="Z580" s="199"/>
      <c r="AA580" s="199"/>
      <c r="AB580" s="199"/>
      <c r="AC580" s="199"/>
      <c r="AD580" s="199"/>
      <c r="AE580" s="43"/>
      <c r="AF580" s="199"/>
      <c r="AG580" s="196"/>
      <c r="AH580" s="201"/>
      <c r="AI580" s="201"/>
      <c r="AJ580" s="201"/>
      <c r="AK580" s="43"/>
      <c r="AL580" s="196"/>
      <c r="AM580" s="43"/>
      <c r="AN580" s="43"/>
      <c r="AO580" s="42"/>
      <c r="AP580" s="198"/>
      <c r="AQ580" s="198"/>
      <c r="AR580" s="42"/>
    </row>
    <row r="581" spans="1:44" ht="15.75" customHeight="1" x14ac:dyDescent="0.2">
      <c r="A581" s="43"/>
      <c r="B581" s="43"/>
      <c r="C581" s="43"/>
      <c r="D581" s="43"/>
      <c r="E581" s="43"/>
      <c r="F581" s="43"/>
      <c r="G581" s="194"/>
      <c r="H581" s="194"/>
      <c r="I581" s="195"/>
      <c r="J581" s="309"/>
      <c r="K581" s="196"/>
      <c r="L581" s="196"/>
      <c r="M581" s="196"/>
      <c r="N581" s="310"/>
      <c r="O581" s="197"/>
      <c r="P581" s="197"/>
      <c r="Q581" s="197"/>
      <c r="R581" s="197"/>
      <c r="S581" s="197"/>
      <c r="T581" s="197"/>
      <c r="U581" s="198"/>
      <c r="V581" s="257"/>
      <c r="W581" s="258"/>
      <c r="X581" s="200"/>
      <c r="Y581" s="43"/>
      <c r="Z581" s="199"/>
      <c r="AA581" s="199"/>
      <c r="AB581" s="199"/>
      <c r="AC581" s="199"/>
      <c r="AD581" s="199"/>
      <c r="AE581" s="43"/>
      <c r="AF581" s="199"/>
      <c r="AG581" s="196"/>
      <c r="AH581" s="201"/>
      <c r="AI581" s="201"/>
      <c r="AJ581" s="201"/>
      <c r="AK581" s="43"/>
      <c r="AL581" s="196"/>
      <c r="AM581" s="43"/>
      <c r="AN581" s="43"/>
      <c r="AO581" s="42"/>
      <c r="AP581" s="198"/>
      <c r="AQ581" s="198"/>
      <c r="AR581" s="42"/>
    </row>
    <row r="582" spans="1:44" ht="15.75" customHeight="1" x14ac:dyDescent="0.2">
      <c r="A582" s="43"/>
      <c r="B582" s="43"/>
      <c r="C582" s="43"/>
      <c r="D582" s="43"/>
      <c r="E582" s="43"/>
      <c r="F582" s="43"/>
      <c r="G582" s="194"/>
      <c r="H582" s="194"/>
      <c r="I582" s="195"/>
      <c r="J582" s="309"/>
      <c r="K582" s="196"/>
      <c r="L582" s="196"/>
      <c r="M582" s="196"/>
      <c r="N582" s="310"/>
      <c r="O582" s="197"/>
      <c r="P582" s="197"/>
      <c r="Q582" s="197"/>
      <c r="R582" s="197"/>
      <c r="S582" s="197"/>
      <c r="T582" s="197"/>
      <c r="U582" s="198"/>
      <c r="V582" s="257"/>
      <c r="W582" s="258"/>
      <c r="X582" s="200"/>
      <c r="Y582" s="43"/>
      <c r="Z582" s="199"/>
      <c r="AA582" s="199"/>
      <c r="AB582" s="199"/>
      <c r="AC582" s="199"/>
      <c r="AD582" s="199"/>
      <c r="AE582" s="43"/>
      <c r="AF582" s="199"/>
      <c r="AG582" s="196"/>
      <c r="AH582" s="201"/>
      <c r="AI582" s="201"/>
      <c r="AJ582" s="201"/>
      <c r="AK582" s="43"/>
      <c r="AL582" s="196"/>
      <c r="AM582" s="43"/>
      <c r="AN582" s="43"/>
      <c r="AO582" s="42"/>
      <c r="AP582" s="198"/>
      <c r="AQ582" s="198"/>
      <c r="AR582" s="42"/>
    </row>
    <row r="583" spans="1:44" ht="15.75" customHeight="1" x14ac:dyDescent="0.2">
      <c r="A583" s="43"/>
      <c r="B583" s="43"/>
      <c r="C583" s="43"/>
      <c r="D583" s="43"/>
      <c r="E583" s="43"/>
      <c r="F583" s="43"/>
      <c r="G583" s="194"/>
      <c r="H583" s="194"/>
      <c r="I583" s="195"/>
      <c r="J583" s="309"/>
      <c r="K583" s="196"/>
      <c r="L583" s="196"/>
      <c r="M583" s="196"/>
      <c r="N583" s="310"/>
      <c r="O583" s="197"/>
      <c r="P583" s="197"/>
      <c r="Q583" s="197"/>
      <c r="R583" s="197"/>
      <c r="S583" s="197"/>
      <c r="T583" s="197"/>
      <c r="U583" s="198"/>
      <c r="V583" s="257"/>
      <c r="W583" s="258"/>
      <c r="X583" s="200"/>
      <c r="Y583" s="43"/>
      <c r="Z583" s="199"/>
      <c r="AA583" s="199"/>
      <c r="AB583" s="199"/>
      <c r="AC583" s="199"/>
      <c r="AD583" s="199"/>
      <c r="AE583" s="43"/>
      <c r="AF583" s="199"/>
      <c r="AG583" s="196"/>
      <c r="AH583" s="201"/>
      <c r="AI583" s="201"/>
      <c r="AJ583" s="201"/>
      <c r="AK583" s="43"/>
      <c r="AL583" s="196"/>
      <c r="AM583" s="43"/>
      <c r="AN583" s="43"/>
      <c r="AO583" s="42"/>
      <c r="AP583" s="198"/>
      <c r="AQ583" s="198"/>
      <c r="AR583" s="42"/>
    </row>
    <row r="584" spans="1:44" ht="15.75" customHeight="1" x14ac:dyDescent="0.2">
      <c r="A584" s="43"/>
      <c r="B584" s="43"/>
      <c r="C584" s="43"/>
      <c r="D584" s="43"/>
      <c r="E584" s="43"/>
      <c r="F584" s="43"/>
      <c r="G584" s="194"/>
      <c r="H584" s="194"/>
      <c r="I584" s="195"/>
      <c r="J584" s="309"/>
      <c r="K584" s="196"/>
      <c r="L584" s="196"/>
      <c r="M584" s="196"/>
      <c r="N584" s="310"/>
      <c r="O584" s="197"/>
      <c r="P584" s="197"/>
      <c r="Q584" s="197"/>
      <c r="R584" s="197"/>
      <c r="S584" s="197"/>
      <c r="T584" s="197"/>
      <c r="U584" s="198"/>
      <c r="V584" s="257"/>
      <c r="W584" s="258"/>
      <c r="X584" s="200"/>
      <c r="Y584" s="43"/>
      <c r="Z584" s="199"/>
      <c r="AA584" s="199"/>
      <c r="AB584" s="199"/>
      <c r="AC584" s="199"/>
      <c r="AD584" s="199"/>
      <c r="AE584" s="43"/>
      <c r="AF584" s="199"/>
      <c r="AG584" s="196"/>
      <c r="AH584" s="201"/>
      <c r="AI584" s="201"/>
      <c r="AJ584" s="201"/>
      <c r="AK584" s="43"/>
      <c r="AL584" s="196"/>
      <c r="AM584" s="43"/>
      <c r="AN584" s="43"/>
      <c r="AO584" s="42"/>
      <c r="AP584" s="198"/>
      <c r="AQ584" s="198"/>
      <c r="AR584" s="42"/>
    </row>
    <row r="585" spans="1:44" ht="15.75" customHeight="1" x14ac:dyDescent="0.2">
      <c r="A585" s="43"/>
      <c r="B585" s="43"/>
      <c r="C585" s="43"/>
      <c r="D585" s="43"/>
      <c r="E585" s="43"/>
      <c r="F585" s="43"/>
      <c r="G585" s="194"/>
      <c r="H585" s="194"/>
      <c r="I585" s="195"/>
      <c r="J585" s="309"/>
      <c r="K585" s="196"/>
      <c r="L585" s="196"/>
      <c r="M585" s="196"/>
      <c r="N585" s="310"/>
      <c r="O585" s="197"/>
      <c r="P585" s="197"/>
      <c r="Q585" s="197"/>
      <c r="R585" s="197"/>
      <c r="S585" s="197"/>
      <c r="T585" s="197"/>
      <c r="U585" s="198"/>
      <c r="V585" s="257"/>
      <c r="W585" s="258"/>
      <c r="X585" s="200"/>
      <c r="Y585" s="43"/>
      <c r="Z585" s="199"/>
      <c r="AA585" s="199"/>
      <c r="AB585" s="199"/>
      <c r="AC585" s="199"/>
      <c r="AD585" s="199"/>
      <c r="AE585" s="43"/>
      <c r="AF585" s="199"/>
      <c r="AG585" s="196"/>
      <c r="AH585" s="201"/>
      <c r="AI585" s="201"/>
      <c r="AJ585" s="201"/>
      <c r="AK585" s="43"/>
      <c r="AL585" s="196"/>
      <c r="AM585" s="43"/>
      <c r="AN585" s="43"/>
      <c r="AO585" s="42"/>
      <c r="AP585" s="198"/>
      <c r="AQ585" s="198"/>
      <c r="AR585" s="42"/>
    </row>
    <row r="586" spans="1:44" ht="15.75" customHeight="1" x14ac:dyDescent="0.2">
      <c r="A586" s="43"/>
      <c r="B586" s="43"/>
      <c r="C586" s="43"/>
      <c r="D586" s="43"/>
      <c r="E586" s="43"/>
      <c r="F586" s="43"/>
      <c r="G586" s="194"/>
      <c r="H586" s="194"/>
      <c r="I586" s="195"/>
      <c r="J586" s="309"/>
      <c r="K586" s="196"/>
      <c r="L586" s="196"/>
      <c r="M586" s="196"/>
      <c r="N586" s="310"/>
      <c r="O586" s="197"/>
      <c r="P586" s="197"/>
      <c r="Q586" s="197"/>
      <c r="R586" s="197"/>
      <c r="S586" s="197"/>
      <c r="T586" s="197"/>
      <c r="U586" s="198"/>
      <c r="V586" s="257"/>
      <c r="W586" s="258"/>
      <c r="X586" s="200"/>
      <c r="Y586" s="43"/>
      <c r="Z586" s="199"/>
      <c r="AA586" s="199"/>
      <c r="AB586" s="199"/>
      <c r="AC586" s="199"/>
      <c r="AD586" s="199"/>
      <c r="AE586" s="43"/>
      <c r="AF586" s="199"/>
      <c r="AG586" s="196"/>
      <c r="AH586" s="201"/>
      <c r="AI586" s="201"/>
      <c r="AJ586" s="201"/>
      <c r="AK586" s="43"/>
      <c r="AL586" s="196"/>
      <c r="AM586" s="43"/>
      <c r="AN586" s="43"/>
      <c r="AO586" s="42"/>
      <c r="AP586" s="198"/>
      <c r="AQ586" s="198"/>
      <c r="AR586" s="42"/>
    </row>
    <row r="587" spans="1:44" ht="15.75" customHeight="1" x14ac:dyDescent="0.2">
      <c r="A587" s="43"/>
      <c r="B587" s="43"/>
      <c r="C587" s="43"/>
      <c r="D587" s="43"/>
      <c r="E587" s="43"/>
      <c r="F587" s="43"/>
      <c r="G587" s="194"/>
      <c r="H587" s="194"/>
      <c r="I587" s="195"/>
      <c r="J587" s="309"/>
      <c r="K587" s="196"/>
      <c r="L587" s="196"/>
      <c r="M587" s="196"/>
      <c r="N587" s="310"/>
      <c r="O587" s="197"/>
      <c r="P587" s="197"/>
      <c r="Q587" s="197"/>
      <c r="R587" s="197"/>
      <c r="S587" s="197"/>
      <c r="T587" s="197"/>
      <c r="U587" s="198"/>
      <c r="V587" s="257"/>
      <c r="W587" s="258"/>
      <c r="X587" s="200"/>
      <c r="Y587" s="43"/>
      <c r="Z587" s="199"/>
      <c r="AA587" s="199"/>
      <c r="AB587" s="199"/>
      <c r="AC587" s="199"/>
      <c r="AD587" s="199"/>
      <c r="AE587" s="43"/>
      <c r="AF587" s="199"/>
      <c r="AG587" s="196"/>
      <c r="AH587" s="201"/>
      <c r="AI587" s="201"/>
      <c r="AJ587" s="201"/>
      <c r="AK587" s="43"/>
      <c r="AL587" s="196"/>
      <c r="AM587" s="43"/>
      <c r="AN587" s="43"/>
      <c r="AO587" s="42"/>
      <c r="AP587" s="198"/>
      <c r="AQ587" s="198"/>
      <c r="AR587" s="42"/>
    </row>
    <row r="588" spans="1:44" ht="15.75" customHeight="1" x14ac:dyDescent="0.2">
      <c r="A588" s="43"/>
      <c r="B588" s="43"/>
      <c r="C588" s="43"/>
      <c r="D588" s="43"/>
      <c r="E588" s="43"/>
      <c r="F588" s="43"/>
      <c r="G588" s="194"/>
      <c r="H588" s="194"/>
      <c r="I588" s="195"/>
      <c r="J588" s="309"/>
      <c r="K588" s="196"/>
      <c r="L588" s="196"/>
      <c r="M588" s="196"/>
      <c r="N588" s="310"/>
      <c r="O588" s="197"/>
      <c r="P588" s="197"/>
      <c r="Q588" s="197"/>
      <c r="R588" s="197"/>
      <c r="S588" s="197"/>
      <c r="T588" s="197"/>
      <c r="U588" s="198"/>
      <c r="V588" s="257"/>
      <c r="W588" s="258"/>
      <c r="X588" s="200"/>
      <c r="Y588" s="43"/>
      <c r="Z588" s="199"/>
      <c r="AA588" s="199"/>
      <c r="AB588" s="199"/>
      <c r="AC588" s="199"/>
      <c r="AD588" s="199"/>
      <c r="AE588" s="43"/>
      <c r="AF588" s="199"/>
      <c r="AG588" s="196"/>
      <c r="AH588" s="201"/>
      <c r="AI588" s="201"/>
      <c r="AJ588" s="201"/>
      <c r="AK588" s="43"/>
      <c r="AL588" s="196"/>
      <c r="AM588" s="43"/>
      <c r="AN588" s="43"/>
      <c r="AO588" s="42"/>
      <c r="AP588" s="198"/>
      <c r="AQ588" s="198"/>
      <c r="AR588" s="42"/>
    </row>
    <row r="589" spans="1:44" ht="15.75" customHeight="1" x14ac:dyDescent="0.2">
      <c r="A589" s="43"/>
      <c r="B589" s="43"/>
      <c r="C589" s="43"/>
      <c r="D589" s="43"/>
      <c r="E589" s="43"/>
      <c r="F589" s="43"/>
      <c r="G589" s="194"/>
      <c r="H589" s="194"/>
      <c r="I589" s="195"/>
      <c r="J589" s="309"/>
      <c r="K589" s="196"/>
      <c r="L589" s="196"/>
      <c r="M589" s="196"/>
      <c r="N589" s="310"/>
      <c r="O589" s="197"/>
      <c r="P589" s="197"/>
      <c r="Q589" s="197"/>
      <c r="R589" s="197"/>
      <c r="S589" s="197"/>
      <c r="T589" s="197"/>
      <c r="U589" s="198"/>
      <c r="V589" s="257"/>
      <c r="W589" s="258"/>
      <c r="X589" s="200"/>
      <c r="Y589" s="43"/>
      <c r="Z589" s="199"/>
      <c r="AA589" s="199"/>
      <c r="AB589" s="199"/>
      <c r="AC589" s="199"/>
      <c r="AD589" s="199"/>
      <c r="AE589" s="43"/>
      <c r="AF589" s="199"/>
      <c r="AG589" s="196"/>
      <c r="AH589" s="201"/>
      <c r="AI589" s="201"/>
      <c r="AJ589" s="201"/>
      <c r="AK589" s="43"/>
      <c r="AL589" s="196"/>
      <c r="AM589" s="43"/>
      <c r="AN589" s="43"/>
      <c r="AO589" s="42"/>
      <c r="AP589" s="198"/>
      <c r="AQ589" s="198"/>
      <c r="AR589" s="42"/>
    </row>
    <row r="590" spans="1:44" ht="15.75" customHeight="1" x14ac:dyDescent="0.2">
      <c r="A590" s="43"/>
      <c r="B590" s="43"/>
      <c r="C590" s="43"/>
      <c r="D590" s="43"/>
      <c r="E590" s="43"/>
      <c r="F590" s="43"/>
      <c r="G590" s="194"/>
      <c r="H590" s="194"/>
      <c r="I590" s="195"/>
      <c r="J590" s="309"/>
      <c r="K590" s="196"/>
      <c r="L590" s="196"/>
      <c r="M590" s="196"/>
      <c r="N590" s="310"/>
      <c r="O590" s="197"/>
      <c r="P590" s="197"/>
      <c r="Q590" s="197"/>
      <c r="R590" s="197"/>
      <c r="S590" s="197"/>
      <c r="T590" s="197"/>
      <c r="U590" s="198"/>
      <c r="V590" s="257"/>
      <c r="W590" s="258"/>
      <c r="X590" s="200"/>
      <c r="Y590" s="43"/>
      <c r="Z590" s="199"/>
      <c r="AA590" s="199"/>
      <c r="AB590" s="199"/>
      <c r="AC590" s="199"/>
      <c r="AD590" s="199"/>
      <c r="AE590" s="43"/>
      <c r="AF590" s="199"/>
      <c r="AG590" s="196"/>
      <c r="AH590" s="201"/>
      <c r="AI590" s="201"/>
      <c r="AJ590" s="201"/>
      <c r="AK590" s="43"/>
      <c r="AL590" s="196"/>
      <c r="AM590" s="43"/>
      <c r="AN590" s="43"/>
      <c r="AO590" s="42"/>
      <c r="AP590" s="198"/>
      <c r="AQ590" s="198"/>
      <c r="AR590" s="42"/>
    </row>
    <row r="591" spans="1:44" ht="15.75" customHeight="1" x14ac:dyDescent="0.2">
      <c r="A591" s="43"/>
      <c r="B591" s="43"/>
      <c r="C591" s="43"/>
      <c r="D591" s="43"/>
      <c r="E591" s="43"/>
      <c r="F591" s="43"/>
      <c r="G591" s="194"/>
      <c r="H591" s="194"/>
      <c r="I591" s="195"/>
      <c r="J591" s="309"/>
      <c r="K591" s="196"/>
      <c r="L591" s="196"/>
      <c r="M591" s="196"/>
      <c r="N591" s="310"/>
      <c r="O591" s="197"/>
      <c r="P591" s="197"/>
      <c r="Q591" s="197"/>
      <c r="R591" s="197"/>
      <c r="S591" s="197"/>
      <c r="T591" s="197"/>
      <c r="U591" s="198"/>
      <c r="V591" s="257"/>
      <c r="W591" s="258"/>
      <c r="X591" s="200"/>
      <c r="Y591" s="43"/>
      <c r="Z591" s="199"/>
      <c r="AA591" s="199"/>
      <c r="AB591" s="199"/>
      <c r="AC591" s="199"/>
      <c r="AD591" s="199"/>
      <c r="AE591" s="43"/>
      <c r="AF591" s="199"/>
      <c r="AG591" s="196"/>
      <c r="AH591" s="201"/>
      <c r="AI591" s="201"/>
      <c r="AJ591" s="201"/>
      <c r="AK591" s="43"/>
      <c r="AL591" s="196"/>
      <c r="AM591" s="43"/>
      <c r="AN591" s="43"/>
      <c r="AO591" s="42"/>
      <c r="AP591" s="198"/>
      <c r="AQ591" s="198"/>
      <c r="AR591" s="42"/>
    </row>
    <row r="592" spans="1:44" ht="15.75" customHeight="1" x14ac:dyDescent="0.2">
      <c r="A592" s="43"/>
      <c r="B592" s="43"/>
      <c r="C592" s="43"/>
      <c r="D592" s="43"/>
      <c r="E592" s="43"/>
      <c r="F592" s="43"/>
      <c r="G592" s="194"/>
      <c r="H592" s="194"/>
      <c r="I592" s="195"/>
      <c r="J592" s="309"/>
      <c r="K592" s="196"/>
      <c r="L592" s="196"/>
      <c r="M592" s="196"/>
      <c r="N592" s="310"/>
      <c r="O592" s="197"/>
      <c r="P592" s="197"/>
      <c r="Q592" s="197"/>
      <c r="R592" s="197"/>
      <c r="S592" s="197"/>
      <c r="T592" s="197"/>
      <c r="U592" s="198"/>
      <c r="V592" s="257"/>
      <c r="W592" s="258"/>
      <c r="X592" s="200"/>
      <c r="Y592" s="43"/>
      <c r="Z592" s="199"/>
      <c r="AA592" s="199"/>
      <c r="AB592" s="199"/>
      <c r="AC592" s="199"/>
      <c r="AD592" s="199"/>
      <c r="AE592" s="43"/>
      <c r="AF592" s="199"/>
      <c r="AG592" s="196"/>
      <c r="AH592" s="201"/>
      <c r="AI592" s="201"/>
      <c r="AJ592" s="201"/>
      <c r="AK592" s="43"/>
      <c r="AL592" s="196"/>
      <c r="AM592" s="43"/>
      <c r="AN592" s="43"/>
      <c r="AO592" s="42"/>
      <c r="AP592" s="198"/>
      <c r="AQ592" s="198"/>
      <c r="AR592" s="42"/>
    </row>
    <row r="593" spans="1:44" ht="15.75" customHeight="1" x14ac:dyDescent="0.2">
      <c r="A593" s="43"/>
      <c r="B593" s="43"/>
      <c r="C593" s="43"/>
      <c r="D593" s="43"/>
      <c r="E593" s="43"/>
      <c r="F593" s="43"/>
      <c r="G593" s="194"/>
      <c r="H593" s="194"/>
      <c r="I593" s="195"/>
      <c r="J593" s="309"/>
      <c r="K593" s="196"/>
      <c r="L593" s="196"/>
      <c r="M593" s="196"/>
      <c r="N593" s="310"/>
      <c r="O593" s="197"/>
      <c r="P593" s="197"/>
      <c r="Q593" s="197"/>
      <c r="R593" s="197"/>
      <c r="S593" s="197"/>
      <c r="T593" s="197"/>
      <c r="U593" s="198"/>
      <c r="V593" s="257"/>
      <c r="W593" s="258"/>
      <c r="X593" s="200"/>
      <c r="Y593" s="43"/>
      <c r="Z593" s="199"/>
      <c r="AA593" s="199"/>
      <c r="AB593" s="199"/>
      <c r="AC593" s="199"/>
      <c r="AD593" s="199"/>
      <c r="AE593" s="43"/>
      <c r="AF593" s="199"/>
      <c r="AG593" s="196"/>
      <c r="AH593" s="201"/>
      <c r="AI593" s="201"/>
      <c r="AJ593" s="201"/>
      <c r="AK593" s="43"/>
      <c r="AL593" s="196"/>
      <c r="AM593" s="43"/>
      <c r="AN593" s="43"/>
      <c r="AO593" s="42"/>
      <c r="AP593" s="198"/>
      <c r="AQ593" s="198"/>
      <c r="AR593" s="42"/>
    </row>
    <row r="594" spans="1:44" ht="15.75" customHeight="1" x14ac:dyDescent="0.2">
      <c r="A594" s="43"/>
      <c r="B594" s="43"/>
      <c r="C594" s="43"/>
      <c r="D594" s="43"/>
      <c r="E594" s="43"/>
      <c r="F594" s="43"/>
      <c r="G594" s="194"/>
      <c r="H594" s="194"/>
      <c r="I594" s="195"/>
      <c r="J594" s="309"/>
      <c r="K594" s="196"/>
      <c r="L594" s="196"/>
      <c r="M594" s="196"/>
      <c r="N594" s="310"/>
      <c r="O594" s="197"/>
      <c r="P594" s="197"/>
      <c r="Q594" s="197"/>
      <c r="R594" s="197"/>
      <c r="S594" s="197"/>
      <c r="T594" s="197"/>
      <c r="U594" s="198"/>
      <c r="V594" s="257"/>
      <c r="W594" s="258"/>
      <c r="X594" s="200"/>
      <c r="Y594" s="43"/>
      <c r="Z594" s="199"/>
      <c r="AA594" s="199"/>
      <c r="AB594" s="199"/>
      <c r="AC594" s="199"/>
      <c r="AD594" s="199"/>
      <c r="AE594" s="43"/>
      <c r="AF594" s="199"/>
      <c r="AG594" s="196"/>
      <c r="AH594" s="201"/>
      <c r="AI594" s="201"/>
      <c r="AJ594" s="201"/>
      <c r="AK594" s="43"/>
      <c r="AL594" s="196"/>
      <c r="AM594" s="43"/>
      <c r="AN594" s="43"/>
      <c r="AO594" s="42"/>
      <c r="AP594" s="198"/>
      <c r="AQ594" s="198"/>
      <c r="AR594" s="42"/>
    </row>
    <row r="595" spans="1:44" ht="15.75" customHeight="1" x14ac:dyDescent="0.2">
      <c r="A595" s="43"/>
      <c r="B595" s="43"/>
      <c r="C595" s="43"/>
      <c r="D595" s="43"/>
      <c r="E595" s="43"/>
      <c r="F595" s="43"/>
      <c r="G595" s="194"/>
      <c r="H595" s="194"/>
      <c r="I595" s="195"/>
      <c r="J595" s="309"/>
      <c r="K595" s="196"/>
      <c r="L595" s="196"/>
      <c r="M595" s="196"/>
      <c r="N595" s="310"/>
      <c r="O595" s="197"/>
      <c r="P595" s="197"/>
      <c r="Q595" s="197"/>
      <c r="R595" s="197"/>
      <c r="S595" s="197"/>
      <c r="T595" s="197"/>
      <c r="U595" s="198"/>
      <c r="V595" s="257"/>
      <c r="W595" s="258"/>
      <c r="X595" s="200"/>
      <c r="Y595" s="43"/>
      <c r="Z595" s="199"/>
      <c r="AA595" s="199"/>
      <c r="AB595" s="199"/>
      <c r="AC595" s="199"/>
      <c r="AD595" s="199"/>
      <c r="AE595" s="43"/>
      <c r="AF595" s="199"/>
      <c r="AG595" s="196"/>
      <c r="AH595" s="201"/>
      <c r="AI595" s="201"/>
      <c r="AJ595" s="201"/>
      <c r="AK595" s="43"/>
      <c r="AL595" s="196"/>
      <c r="AM595" s="43"/>
      <c r="AN595" s="43"/>
      <c r="AO595" s="42"/>
      <c r="AP595" s="198"/>
      <c r="AQ595" s="198"/>
      <c r="AR595" s="42"/>
    </row>
    <row r="596" spans="1:44" ht="15.75" customHeight="1" x14ac:dyDescent="0.2">
      <c r="A596" s="43"/>
      <c r="B596" s="43"/>
      <c r="C596" s="43"/>
      <c r="D596" s="43"/>
      <c r="E596" s="43"/>
      <c r="F596" s="43"/>
      <c r="G596" s="194"/>
      <c r="H596" s="194"/>
      <c r="I596" s="195"/>
      <c r="J596" s="309"/>
      <c r="K596" s="196"/>
      <c r="L596" s="196"/>
      <c r="M596" s="196"/>
      <c r="N596" s="310"/>
      <c r="O596" s="197"/>
      <c r="P596" s="197"/>
      <c r="Q596" s="197"/>
      <c r="R596" s="197"/>
      <c r="S596" s="197"/>
      <c r="T596" s="197"/>
      <c r="U596" s="198"/>
      <c r="V596" s="257"/>
      <c r="W596" s="258"/>
      <c r="X596" s="200"/>
      <c r="Y596" s="43"/>
      <c r="Z596" s="199"/>
      <c r="AA596" s="199"/>
      <c r="AB596" s="199"/>
      <c r="AC596" s="199"/>
      <c r="AD596" s="199"/>
      <c r="AE596" s="43"/>
      <c r="AF596" s="199"/>
      <c r="AG596" s="196"/>
      <c r="AH596" s="201"/>
      <c r="AI596" s="201"/>
      <c r="AJ596" s="201"/>
      <c r="AK596" s="43"/>
      <c r="AL596" s="196"/>
      <c r="AM596" s="43"/>
      <c r="AN596" s="43"/>
      <c r="AO596" s="42"/>
      <c r="AP596" s="198"/>
      <c r="AQ596" s="198"/>
      <c r="AR596" s="42"/>
    </row>
    <row r="597" spans="1:44" ht="15.75" customHeight="1" x14ac:dyDescent="0.2">
      <c r="A597" s="43"/>
      <c r="B597" s="43"/>
      <c r="C597" s="43"/>
      <c r="D597" s="43"/>
      <c r="E597" s="43"/>
      <c r="F597" s="43"/>
      <c r="G597" s="194"/>
      <c r="H597" s="194"/>
      <c r="I597" s="195"/>
      <c r="J597" s="309"/>
      <c r="K597" s="196"/>
      <c r="L597" s="196"/>
      <c r="M597" s="196"/>
      <c r="N597" s="310"/>
      <c r="O597" s="197"/>
      <c r="P597" s="197"/>
      <c r="Q597" s="197"/>
      <c r="R597" s="197"/>
      <c r="S597" s="197"/>
      <c r="T597" s="197"/>
      <c r="U597" s="198"/>
      <c r="V597" s="257"/>
      <c r="W597" s="258"/>
      <c r="X597" s="200"/>
      <c r="Y597" s="43"/>
      <c r="Z597" s="199"/>
      <c r="AA597" s="199"/>
      <c r="AB597" s="199"/>
      <c r="AC597" s="199"/>
      <c r="AD597" s="199"/>
      <c r="AE597" s="43"/>
      <c r="AF597" s="199"/>
      <c r="AG597" s="196"/>
      <c r="AH597" s="201"/>
      <c r="AI597" s="201"/>
      <c r="AJ597" s="201"/>
      <c r="AK597" s="43"/>
      <c r="AL597" s="196"/>
      <c r="AM597" s="43"/>
      <c r="AN597" s="43"/>
      <c r="AO597" s="42"/>
      <c r="AP597" s="198"/>
      <c r="AQ597" s="198"/>
      <c r="AR597" s="42"/>
    </row>
    <row r="598" spans="1:44" ht="15.75" customHeight="1" x14ac:dyDescent="0.2">
      <c r="A598" s="43"/>
      <c r="B598" s="43"/>
      <c r="C598" s="43"/>
      <c r="D598" s="43"/>
      <c r="E598" s="43"/>
      <c r="F598" s="43"/>
      <c r="G598" s="194"/>
      <c r="H598" s="194"/>
      <c r="I598" s="195"/>
      <c r="J598" s="309"/>
      <c r="K598" s="196"/>
      <c r="L598" s="196"/>
      <c r="M598" s="196"/>
      <c r="N598" s="310"/>
      <c r="O598" s="197"/>
      <c r="P598" s="197"/>
      <c r="Q598" s="197"/>
      <c r="R598" s="197"/>
      <c r="S598" s="197"/>
      <c r="T598" s="197"/>
      <c r="U598" s="198"/>
      <c r="V598" s="257"/>
      <c r="W598" s="258"/>
      <c r="X598" s="200"/>
      <c r="Y598" s="43"/>
      <c r="Z598" s="199"/>
      <c r="AA598" s="199"/>
      <c r="AB598" s="199"/>
      <c r="AC598" s="199"/>
      <c r="AD598" s="199"/>
      <c r="AE598" s="43"/>
      <c r="AF598" s="199"/>
      <c r="AG598" s="196"/>
      <c r="AH598" s="201"/>
      <c r="AI598" s="201"/>
      <c r="AJ598" s="201"/>
      <c r="AK598" s="43"/>
      <c r="AL598" s="196"/>
      <c r="AM598" s="43"/>
      <c r="AN598" s="43"/>
      <c r="AO598" s="42"/>
      <c r="AP598" s="198"/>
      <c r="AQ598" s="198"/>
      <c r="AR598" s="42"/>
    </row>
    <row r="599" spans="1:44" ht="15.75" customHeight="1" x14ac:dyDescent="0.2">
      <c r="A599" s="43"/>
      <c r="B599" s="43"/>
      <c r="C599" s="43"/>
      <c r="D599" s="43"/>
      <c r="E599" s="43"/>
      <c r="F599" s="43"/>
      <c r="G599" s="194"/>
      <c r="H599" s="194"/>
      <c r="I599" s="195"/>
      <c r="J599" s="309"/>
      <c r="K599" s="196"/>
      <c r="L599" s="196"/>
      <c r="M599" s="196"/>
      <c r="N599" s="310"/>
      <c r="O599" s="197"/>
      <c r="P599" s="197"/>
      <c r="Q599" s="197"/>
      <c r="R599" s="197"/>
      <c r="S599" s="197"/>
      <c r="T599" s="197"/>
      <c r="U599" s="198"/>
      <c r="V599" s="257"/>
      <c r="W599" s="258"/>
      <c r="X599" s="200"/>
      <c r="Y599" s="43"/>
      <c r="Z599" s="199"/>
      <c r="AA599" s="199"/>
      <c r="AB599" s="199"/>
      <c r="AC599" s="199"/>
      <c r="AD599" s="199"/>
      <c r="AE599" s="43"/>
      <c r="AF599" s="199"/>
      <c r="AG599" s="196"/>
      <c r="AH599" s="201"/>
      <c r="AI599" s="201"/>
      <c r="AJ599" s="201"/>
      <c r="AK599" s="43"/>
      <c r="AL599" s="196"/>
      <c r="AM599" s="43"/>
      <c r="AN599" s="43"/>
      <c r="AO599" s="42"/>
      <c r="AP599" s="198"/>
      <c r="AQ599" s="198"/>
      <c r="AR599" s="42"/>
    </row>
    <row r="600" spans="1:44" ht="15.75" customHeight="1" x14ac:dyDescent="0.2">
      <c r="A600" s="43"/>
      <c r="B600" s="43"/>
      <c r="C600" s="43"/>
      <c r="D600" s="43"/>
      <c r="E600" s="43"/>
      <c r="F600" s="43"/>
      <c r="G600" s="194"/>
      <c r="H600" s="194"/>
      <c r="I600" s="195"/>
      <c r="J600" s="309"/>
      <c r="K600" s="196"/>
      <c r="L600" s="196"/>
      <c r="M600" s="196"/>
      <c r="N600" s="310"/>
      <c r="O600" s="197"/>
      <c r="P600" s="197"/>
      <c r="Q600" s="197"/>
      <c r="R600" s="197"/>
      <c r="S600" s="197"/>
      <c r="T600" s="197"/>
      <c r="U600" s="198"/>
      <c r="V600" s="257"/>
      <c r="W600" s="258"/>
      <c r="X600" s="200"/>
      <c r="Y600" s="43"/>
      <c r="Z600" s="199"/>
      <c r="AA600" s="199"/>
      <c r="AB600" s="199"/>
      <c r="AC600" s="199"/>
      <c r="AD600" s="199"/>
      <c r="AE600" s="43"/>
      <c r="AF600" s="199"/>
      <c r="AG600" s="196"/>
      <c r="AH600" s="201"/>
      <c r="AI600" s="201"/>
      <c r="AJ600" s="201"/>
      <c r="AK600" s="43"/>
      <c r="AL600" s="196"/>
      <c r="AM600" s="43"/>
      <c r="AN600" s="43"/>
      <c r="AO600" s="42"/>
      <c r="AP600" s="198"/>
      <c r="AQ600" s="198"/>
      <c r="AR600" s="42"/>
    </row>
    <row r="601" spans="1:44" ht="15.75" customHeight="1" x14ac:dyDescent="0.2">
      <c r="A601" s="43"/>
      <c r="B601" s="43"/>
      <c r="C601" s="43"/>
      <c r="D601" s="43"/>
      <c r="E601" s="43"/>
      <c r="F601" s="43"/>
      <c r="G601" s="194"/>
      <c r="H601" s="194"/>
      <c r="I601" s="195"/>
      <c r="J601" s="309"/>
      <c r="K601" s="196"/>
      <c r="L601" s="196"/>
      <c r="M601" s="196"/>
      <c r="N601" s="310"/>
      <c r="O601" s="197"/>
      <c r="P601" s="197"/>
      <c r="Q601" s="197"/>
      <c r="R601" s="197"/>
      <c r="S601" s="197"/>
      <c r="T601" s="197"/>
      <c r="U601" s="198"/>
      <c r="V601" s="257"/>
      <c r="W601" s="258"/>
      <c r="X601" s="200"/>
      <c r="Y601" s="43"/>
      <c r="Z601" s="199"/>
      <c r="AA601" s="199"/>
      <c r="AB601" s="199"/>
      <c r="AC601" s="199"/>
      <c r="AD601" s="199"/>
      <c r="AE601" s="43"/>
      <c r="AF601" s="199"/>
      <c r="AG601" s="196"/>
      <c r="AH601" s="201"/>
      <c r="AI601" s="201"/>
      <c r="AJ601" s="201"/>
      <c r="AK601" s="43"/>
      <c r="AL601" s="196"/>
      <c r="AM601" s="43"/>
      <c r="AN601" s="43"/>
      <c r="AO601" s="42"/>
      <c r="AP601" s="198"/>
      <c r="AQ601" s="198"/>
      <c r="AR601" s="42"/>
    </row>
    <row r="602" spans="1:44" ht="15.75" customHeight="1" x14ac:dyDescent="0.2">
      <c r="A602" s="43"/>
      <c r="B602" s="43"/>
      <c r="C602" s="43"/>
      <c r="D602" s="43"/>
      <c r="E602" s="43"/>
      <c r="F602" s="43"/>
      <c r="G602" s="194"/>
      <c r="H602" s="194"/>
      <c r="I602" s="195"/>
      <c r="J602" s="309"/>
      <c r="K602" s="196"/>
      <c r="L602" s="196"/>
      <c r="M602" s="196"/>
      <c r="N602" s="310"/>
      <c r="O602" s="197"/>
      <c r="P602" s="197"/>
      <c r="Q602" s="197"/>
      <c r="R602" s="197"/>
      <c r="S602" s="197"/>
      <c r="T602" s="197"/>
      <c r="U602" s="198"/>
      <c r="V602" s="257"/>
      <c r="W602" s="258"/>
      <c r="X602" s="200"/>
      <c r="Y602" s="43"/>
      <c r="Z602" s="199"/>
      <c r="AA602" s="199"/>
      <c r="AB602" s="199"/>
      <c r="AC602" s="199"/>
      <c r="AD602" s="199"/>
      <c r="AE602" s="43"/>
      <c r="AF602" s="199"/>
      <c r="AG602" s="196"/>
      <c r="AH602" s="201"/>
      <c r="AI602" s="201"/>
      <c r="AJ602" s="201"/>
      <c r="AK602" s="43"/>
      <c r="AL602" s="196"/>
      <c r="AM602" s="43"/>
      <c r="AN602" s="43"/>
      <c r="AO602" s="42"/>
      <c r="AP602" s="198"/>
      <c r="AQ602" s="198"/>
      <c r="AR602" s="42"/>
    </row>
    <row r="603" spans="1:44" ht="15.75" customHeight="1" x14ac:dyDescent="0.2">
      <c r="A603" s="43"/>
      <c r="B603" s="43"/>
      <c r="C603" s="43"/>
      <c r="D603" s="43"/>
      <c r="E603" s="43"/>
      <c r="F603" s="43"/>
      <c r="G603" s="194"/>
      <c r="H603" s="194"/>
      <c r="I603" s="195"/>
      <c r="J603" s="309"/>
      <c r="K603" s="196"/>
      <c r="L603" s="196"/>
      <c r="M603" s="196"/>
      <c r="N603" s="310"/>
      <c r="O603" s="197"/>
      <c r="P603" s="197"/>
      <c r="Q603" s="197"/>
      <c r="R603" s="197"/>
      <c r="S603" s="197"/>
      <c r="T603" s="197"/>
      <c r="U603" s="198"/>
      <c r="V603" s="257"/>
      <c r="W603" s="258"/>
      <c r="X603" s="200"/>
      <c r="Y603" s="43"/>
      <c r="Z603" s="199"/>
      <c r="AA603" s="199"/>
      <c r="AB603" s="199"/>
      <c r="AC603" s="199"/>
      <c r="AD603" s="199"/>
      <c r="AE603" s="43"/>
      <c r="AF603" s="199"/>
      <c r="AG603" s="196"/>
      <c r="AH603" s="201"/>
      <c r="AI603" s="201"/>
      <c r="AJ603" s="201"/>
      <c r="AK603" s="43"/>
      <c r="AL603" s="196"/>
      <c r="AM603" s="43"/>
      <c r="AN603" s="43"/>
      <c r="AO603" s="42"/>
      <c r="AP603" s="198"/>
      <c r="AQ603" s="198"/>
      <c r="AR603" s="42"/>
    </row>
    <row r="604" spans="1:44" ht="15.75" customHeight="1" x14ac:dyDescent="0.2">
      <c r="A604" s="43"/>
      <c r="B604" s="43"/>
      <c r="C604" s="43"/>
      <c r="D604" s="43"/>
      <c r="E604" s="43"/>
      <c r="F604" s="43"/>
      <c r="G604" s="194"/>
      <c r="H604" s="194"/>
      <c r="I604" s="195"/>
      <c r="J604" s="309"/>
      <c r="K604" s="196"/>
      <c r="L604" s="196"/>
      <c r="M604" s="196"/>
      <c r="N604" s="310"/>
      <c r="O604" s="197"/>
      <c r="P604" s="197"/>
      <c r="Q604" s="197"/>
      <c r="R604" s="197"/>
      <c r="S604" s="197"/>
      <c r="T604" s="197"/>
      <c r="U604" s="198"/>
      <c r="V604" s="257"/>
      <c r="W604" s="258"/>
      <c r="X604" s="200"/>
      <c r="Y604" s="43"/>
      <c r="Z604" s="199"/>
      <c r="AA604" s="199"/>
      <c r="AB604" s="199"/>
      <c r="AC604" s="199"/>
      <c r="AD604" s="199"/>
      <c r="AE604" s="43"/>
      <c r="AF604" s="199"/>
      <c r="AG604" s="196"/>
      <c r="AH604" s="201"/>
      <c r="AI604" s="201"/>
      <c r="AJ604" s="201"/>
      <c r="AK604" s="43"/>
      <c r="AL604" s="196"/>
      <c r="AM604" s="43"/>
      <c r="AN604" s="43"/>
      <c r="AO604" s="42"/>
      <c r="AP604" s="198"/>
      <c r="AQ604" s="198"/>
      <c r="AR604" s="42"/>
    </row>
    <row r="605" spans="1:44" ht="15.75" customHeight="1" x14ac:dyDescent="0.2">
      <c r="A605" s="43"/>
      <c r="B605" s="43"/>
      <c r="C605" s="43"/>
      <c r="D605" s="43"/>
      <c r="E605" s="43"/>
      <c r="F605" s="43"/>
      <c r="G605" s="194"/>
      <c r="H605" s="194"/>
      <c r="I605" s="195"/>
      <c r="J605" s="309"/>
      <c r="K605" s="196"/>
      <c r="L605" s="196"/>
      <c r="M605" s="196"/>
      <c r="N605" s="310"/>
      <c r="O605" s="197"/>
      <c r="P605" s="197"/>
      <c r="Q605" s="197"/>
      <c r="R605" s="197"/>
      <c r="S605" s="197"/>
      <c r="T605" s="197"/>
      <c r="U605" s="198"/>
      <c r="V605" s="257"/>
      <c r="W605" s="258"/>
      <c r="X605" s="200"/>
      <c r="Y605" s="43"/>
      <c r="Z605" s="199"/>
      <c r="AA605" s="199"/>
      <c r="AB605" s="199"/>
      <c r="AC605" s="199"/>
      <c r="AD605" s="199"/>
      <c r="AE605" s="43"/>
      <c r="AF605" s="199"/>
      <c r="AG605" s="196"/>
      <c r="AH605" s="201"/>
      <c r="AI605" s="201"/>
      <c r="AJ605" s="201"/>
      <c r="AK605" s="43"/>
      <c r="AL605" s="196"/>
      <c r="AM605" s="43"/>
      <c r="AN605" s="43"/>
      <c r="AO605" s="42"/>
      <c r="AP605" s="198"/>
      <c r="AQ605" s="198"/>
      <c r="AR605" s="42"/>
    </row>
    <row r="606" spans="1:44" ht="15.75" customHeight="1" x14ac:dyDescent="0.2">
      <c r="A606" s="43"/>
      <c r="B606" s="43"/>
      <c r="C606" s="43"/>
      <c r="D606" s="43"/>
      <c r="E606" s="43"/>
      <c r="F606" s="43"/>
      <c r="G606" s="194"/>
      <c r="H606" s="194"/>
      <c r="I606" s="195"/>
      <c r="J606" s="309"/>
      <c r="K606" s="196"/>
      <c r="L606" s="196"/>
      <c r="M606" s="196"/>
      <c r="N606" s="310"/>
      <c r="O606" s="197"/>
      <c r="P606" s="197"/>
      <c r="Q606" s="197"/>
      <c r="R606" s="197"/>
      <c r="S606" s="197"/>
      <c r="T606" s="197"/>
      <c r="U606" s="198"/>
      <c r="V606" s="257"/>
      <c r="W606" s="258"/>
      <c r="X606" s="200"/>
      <c r="Y606" s="43"/>
      <c r="Z606" s="199"/>
      <c r="AA606" s="199"/>
      <c r="AB606" s="199"/>
      <c r="AC606" s="199"/>
      <c r="AD606" s="199"/>
      <c r="AE606" s="43"/>
      <c r="AF606" s="199"/>
      <c r="AG606" s="196"/>
      <c r="AH606" s="201"/>
      <c r="AI606" s="201"/>
      <c r="AJ606" s="201"/>
      <c r="AK606" s="43"/>
      <c r="AL606" s="196"/>
      <c r="AM606" s="43"/>
      <c r="AN606" s="43"/>
      <c r="AO606" s="42"/>
      <c r="AP606" s="198"/>
      <c r="AQ606" s="198"/>
      <c r="AR606" s="42"/>
    </row>
    <row r="607" spans="1:44" ht="15.75" customHeight="1" x14ac:dyDescent="0.2">
      <c r="A607" s="43"/>
      <c r="B607" s="43"/>
      <c r="C607" s="43"/>
      <c r="D607" s="43"/>
      <c r="E607" s="43"/>
      <c r="F607" s="43"/>
      <c r="G607" s="194"/>
      <c r="H607" s="194"/>
      <c r="I607" s="195"/>
      <c r="J607" s="309"/>
      <c r="K607" s="196"/>
      <c r="L607" s="196"/>
      <c r="M607" s="196"/>
      <c r="N607" s="310"/>
      <c r="O607" s="197"/>
      <c r="P607" s="197"/>
      <c r="Q607" s="197"/>
      <c r="R607" s="197"/>
      <c r="S607" s="197"/>
      <c r="T607" s="197"/>
      <c r="U607" s="198"/>
      <c r="V607" s="257"/>
      <c r="W607" s="258"/>
      <c r="X607" s="200"/>
      <c r="Y607" s="43"/>
      <c r="Z607" s="199"/>
      <c r="AA607" s="199"/>
      <c r="AB607" s="199"/>
      <c r="AC607" s="199"/>
      <c r="AD607" s="199"/>
      <c r="AE607" s="43"/>
      <c r="AF607" s="199"/>
      <c r="AG607" s="196"/>
      <c r="AH607" s="201"/>
      <c r="AI607" s="201"/>
      <c r="AJ607" s="201"/>
      <c r="AK607" s="43"/>
      <c r="AL607" s="196"/>
      <c r="AM607" s="43"/>
      <c r="AN607" s="43"/>
      <c r="AO607" s="42"/>
      <c r="AP607" s="198"/>
      <c r="AQ607" s="198"/>
      <c r="AR607" s="42"/>
    </row>
    <row r="608" spans="1:44" ht="15.75" customHeight="1" x14ac:dyDescent="0.2">
      <c r="A608" s="43"/>
      <c r="B608" s="43"/>
      <c r="C608" s="43"/>
      <c r="D608" s="43"/>
      <c r="E608" s="43"/>
      <c r="F608" s="43"/>
      <c r="G608" s="194"/>
      <c r="H608" s="194"/>
      <c r="I608" s="195"/>
      <c r="J608" s="309"/>
      <c r="K608" s="196"/>
      <c r="L608" s="196"/>
      <c r="M608" s="196"/>
      <c r="N608" s="310"/>
      <c r="O608" s="197"/>
      <c r="P608" s="197"/>
      <c r="Q608" s="197"/>
      <c r="R608" s="197"/>
      <c r="S608" s="197"/>
      <c r="T608" s="197"/>
      <c r="U608" s="198"/>
      <c r="V608" s="257"/>
      <c r="W608" s="258"/>
      <c r="X608" s="200"/>
      <c r="Y608" s="43"/>
      <c r="Z608" s="199"/>
      <c r="AA608" s="199"/>
      <c r="AB608" s="199"/>
      <c r="AC608" s="199"/>
      <c r="AD608" s="199"/>
      <c r="AE608" s="43"/>
      <c r="AF608" s="199"/>
      <c r="AG608" s="196"/>
      <c r="AH608" s="201"/>
      <c r="AI608" s="201"/>
      <c r="AJ608" s="201"/>
      <c r="AK608" s="43"/>
      <c r="AL608" s="196"/>
      <c r="AM608" s="43"/>
      <c r="AN608" s="43"/>
      <c r="AO608" s="42"/>
      <c r="AP608" s="198"/>
      <c r="AQ608" s="198"/>
      <c r="AR608" s="42"/>
    </row>
    <row r="609" spans="1:44" ht="15.75" customHeight="1" x14ac:dyDescent="0.2">
      <c r="A609" s="43"/>
      <c r="B609" s="43"/>
      <c r="C609" s="43"/>
      <c r="D609" s="43"/>
      <c r="E609" s="43"/>
      <c r="F609" s="43"/>
      <c r="G609" s="194"/>
      <c r="H609" s="194"/>
      <c r="I609" s="195"/>
      <c r="J609" s="309"/>
      <c r="K609" s="196"/>
      <c r="L609" s="196"/>
      <c r="M609" s="196"/>
      <c r="N609" s="310"/>
      <c r="O609" s="197"/>
      <c r="P609" s="197"/>
      <c r="Q609" s="197"/>
      <c r="R609" s="197"/>
      <c r="S609" s="197"/>
      <c r="T609" s="197"/>
      <c r="U609" s="198"/>
      <c r="V609" s="257"/>
      <c r="W609" s="258"/>
      <c r="X609" s="200"/>
      <c r="Y609" s="43"/>
      <c r="Z609" s="199"/>
      <c r="AA609" s="199"/>
      <c r="AB609" s="199"/>
      <c r="AC609" s="199"/>
      <c r="AD609" s="199"/>
      <c r="AE609" s="43"/>
      <c r="AF609" s="199"/>
      <c r="AG609" s="196"/>
      <c r="AH609" s="201"/>
      <c r="AI609" s="201"/>
      <c r="AJ609" s="201"/>
      <c r="AK609" s="43"/>
      <c r="AL609" s="196"/>
      <c r="AM609" s="43"/>
      <c r="AN609" s="43"/>
      <c r="AO609" s="42"/>
      <c r="AP609" s="198"/>
      <c r="AQ609" s="198"/>
      <c r="AR609" s="42"/>
    </row>
    <row r="610" spans="1:44" ht="15.75" customHeight="1" x14ac:dyDescent="0.2">
      <c r="A610" s="43"/>
      <c r="B610" s="43"/>
      <c r="C610" s="43"/>
      <c r="D610" s="43"/>
      <c r="E610" s="43"/>
      <c r="F610" s="43"/>
      <c r="G610" s="194"/>
      <c r="H610" s="194"/>
      <c r="I610" s="195"/>
      <c r="J610" s="309"/>
      <c r="K610" s="196"/>
      <c r="L610" s="196"/>
      <c r="M610" s="196"/>
      <c r="N610" s="310"/>
      <c r="O610" s="197"/>
      <c r="P610" s="197"/>
      <c r="Q610" s="197"/>
      <c r="R610" s="197"/>
      <c r="S610" s="197"/>
      <c r="T610" s="197"/>
      <c r="U610" s="198"/>
      <c r="V610" s="257"/>
      <c r="W610" s="258"/>
      <c r="X610" s="200"/>
      <c r="Y610" s="43"/>
      <c r="Z610" s="199"/>
      <c r="AA610" s="199"/>
      <c r="AB610" s="199"/>
      <c r="AC610" s="199"/>
      <c r="AD610" s="199"/>
      <c r="AE610" s="43"/>
      <c r="AF610" s="199"/>
      <c r="AG610" s="196"/>
      <c r="AH610" s="201"/>
      <c r="AI610" s="201"/>
      <c r="AJ610" s="201"/>
      <c r="AK610" s="43"/>
      <c r="AL610" s="196"/>
      <c r="AM610" s="43"/>
      <c r="AN610" s="43"/>
      <c r="AO610" s="42"/>
      <c r="AP610" s="198"/>
      <c r="AQ610" s="198"/>
      <c r="AR610" s="42"/>
    </row>
    <row r="611" spans="1:44" ht="15.75" customHeight="1" x14ac:dyDescent="0.2">
      <c r="A611" s="43"/>
      <c r="B611" s="43"/>
      <c r="C611" s="43"/>
      <c r="D611" s="43"/>
      <c r="E611" s="43"/>
      <c r="F611" s="43"/>
      <c r="G611" s="194"/>
      <c r="H611" s="194"/>
      <c r="I611" s="195"/>
      <c r="J611" s="309"/>
      <c r="K611" s="196"/>
      <c r="L611" s="196"/>
      <c r="M611" s="196"/>
      <c r="N611" s="310"/>
      <c r="O611" s="197"/>
      <c r="P611" s="197"/>
      <c r="Q611" s="197"/>
      <c r="R611" s="197"/>
      <c r="S611" s="197"/>
      <c r="T611" s="197"/>
      <c r="U611" s="198"/>
      <c r="V611" s="257"/>
      <c r="W611" s="258"/>
      <c r="X611" s="200"/>
      <c r="Y611" s="43"/>
      <c r="Z611" s="199"/>
      <c r="AA611" s="199"/>
      <c r="AB611" s="199"/>
      <c r="AC611" s="199"/>
      <c r="AD611" s="199"/>
      <c r="AE611" s="43"/>
      <c r="AF611" s="199"/>
      <c r="AG611" s="196"/>
      <c r="AH611" s="201"/>
      <c r="AI611" s="201"/>
      <c r="AJ611" s="201"/>
      <c r="AK611" s="43"/>
      <c r="AL611" s="196"/>
      <c r="AM611" s="43"/>
      <c r="AN611" s="43"/>
      <c r="AO611" s="42"/>
      <c r="AP611" s="198"/>
      <c r="AQ611" s="198"/>
      <c r="AR611" s="42"/>
    </row>
    <row r="612" spans="1:44" ht="15.75" customHeight="1" x14ac:dyDescent="0.2">
      <c r="A612" s="43"/>
      <c r="B612" s="43"/>
      <c r="C612" s="43"/>
      <c r="D612" s="43"/>
      <c r="E612" s="43"/>
      <c r="F612" s="43"/>
      <c r="G612" s="194"/>
      <c r="H612" s="194"/>
      <c r="I612" s="195"/>
      <c r="J612" s="309"/>
      <c r="K612" s="196"/>
      <c r="L612" s="196"/>
      <c r="M612" s="196"/>
      <c r="N612" s="310"/>
      <c r="O612" s="197"/>
      <c r="P612" s="197"/>
      <c r="Q612" s="197"/>
      <c r="R612" s="197"/>
      <c r="S612" s="197"/>
      <c r="T612" s="197"/>
      <c r="U612" s="198"/>
      <c r="V612" s="257"/>
      <c r="W612" s="258"/>
      <c r="X612" s="200"/>
      <c r="Y612" s="43"/>
      <c r="Z612" s="199"/>
      <c r="AA612" s="199"/>
      <c r="AB612" s="199"/>
      <c r="AC612" s="199"/>
      <c r="AD612" s="199"/>
      <c r="AE612" s="43"/>
      <c r="AF612" s="199"/>
      <c r="AG612" s="196"/>
      <c r="AH612" s="201"/>
      <c r="AI612" s="201"/>
      <c r="AJ612" s="201"/>
      <c r="AK612" s="43"/>
      <c r="AL612" s="196"/>
      <c r="AM612" s="43"/>
      <c r="AN612" s="43"/>
      <c r="AO612" s="42"/>
      <c r="AP612" s="198"/>
      <c r="AQ612" s="198"/>
      <c r="AR612" s="42"/>
    </row>
    <row r="613" spans="1:44" ht="15.75" customHeight="1" x14ac:dyDescent="0.2">
      <c r="A613" s="43"/>
      <c r="B613" s="43"/>
      <c r="C613" s="43"/>
      <c r="D613" s="43"/>
      <c r="E613" s="43"/>
      <c r="F613" s="43"/>
      <c r="G613" s="194"/>
      <c r="H613" s="194"/>
      <c r="I613" s="195"/>
      <c r="J613" s="309"/>
      <c r="K613" s="196"/>
      <c r="L613" s="196"/>
      <c r="M613" s="196"/>
      <c r="N613" s="310"/>
      <c r="O613" s="197"/>
      <c r="P613" s="197"/>
      <c r="Q613" s="197"/>
      <c r="R613" s="197"/>
      <c r="S613" s="197"/>
      <c r="T613" s="197"/>
      <c r="U613" s="198"/>
      <c r="V613" s="257"/>
      <c r="W613" s="258"/>
      <c r="X613" s="200"/>
      <c r="Y613" s="43"/>
      <c r="Z613" s="199"/>
      <c r="AA613" s="199"/>
      <c r="AB613" s="199"/>
      <c r="AC613" s="199"/>
      <c r="AD613" s="199"/>
      <c r="AE613" s="43"/>
      <c r="AF613" s="199"/>
      <c r="AG613" s="196"/>
      <c r="AH613" s="201"/>
      <c r="AI613" s="201"/>
      <c r="AJ613" s="201"/>
      <c r="AK613" s="43"/>
      <c r="AL613" s="196"/>
      <c r="AM613" s="43"/>
      <c r="AN613" s="43"/>
      <c r="AO613" s="42"/>
      <c r="AP613" s="198"/>
      <c r="AQ613" s="198"/>
      <c r="AR613" s="42"/>
    </row>
    <row r="614" spans="1:44" ht="15.75" customHeight="1" x14ac:dyDescent="0.2">
      <c r="A614" s="43"/>
      <c r="B614" s="43"/>
      <c r="C614" s="43"/>
      <c r="D614" s="43"/>
      <c r="E614" s="43"/>
      <c r="F614" s="43"/>
      <c r="G614" s="194"/>
      <c r="H614" s="194"/>
      <c r="I614" s="195"/>
      <c r="J614" s="309"/>
      <c r="K614" s="196"/>
      <c r="L614" s="196"/>
      <c r="M614" s="196"/>
      <c r="N614" s="310"/>
      <c r="O614" s="197"/>
      <c r="P614" s="197"/>
      <c r="Q614" s="197"/>
      <c r="R614" s="197"/>
      <c r="S614" s="197"/>
      <c r="T614" s="197"/>
      <c r="U614" s="198"/>
      <c r="V614" s="257"/>
      <c r="W614" s="258"/>
      <c r="X614" s="200"/>
      <c r="Y614" s="43"/>
      <c r="Z614" s="199"/>
      <c r="AA614" s="199"/>
      <c r="AB614" s="199"/>
      <c r="AC614" s="199"/>
      <c r="AD614" s="199"/>
      <c r="AE614" s="43"/>
      <c r="AF614" s="199"/>
      <c r="AG614" s="196"/>
      <c r="AH614" s="201"/>
      <c r="AI614" s="201"/>
      <c r="AJ614" s="201"/>
      <c r="AK614" s="43"/>
      <c r="AL614" s="196"/>
      <c r="AM614" s="43"/>
      <c r="AN614" s="43"/>
      <c r="AO614" s="42"/>
      <c r="AP614" s="198"/>
      <c r="AQ614" s="198"/>
      <c r="AR614" s="42"/>
    </row>
    <row r="615" spans="1:44" ht="15.75" customHeight="1" x14ac:dyDescent="0.2">
      <c r="A615" s="43"/>
      <c r="B615" s="43"/>
      <c r="C615" s="43"/>
      <c r="D615" s="43"/>
      <c r="E615" s="43"/>
      <c r="F615" s="43"/>
      <c r="G615" s="194"/>
      <c r="H615" s="194"/>
      <c r="I615" s="195"/>
      <c r="J615" s="309"/>
      <c r="K615" s="196"/>
      <c r="L615" s="196"/>
      <c r="M615" s="196"/>
      <c r="N615" s="310"/>
      <c r="O615" s="197"/>
      <c r="P615" s="197"/>
      <c r="Q615" s="197"/>
      <c r="R615" s="197"/>
      <c r="S615" s="197"/>
      <c r="T615" s="197"/>
      <c r="U615" s="198"/>
      <c r="V615" s="257"/>
      <c r="W615" s="258"/>
      <c r="X615" s="200"/>
      <c r="Y615" s="43"/>
      <c r="Z615" s="199"/>
      <c r="AA615" s="199"/>
      <c r="AB615" s="199"/>
      <c r="AC615" s="199"/>
      <c r="AD615" s="199"/>
      <c r="AE615" s="43"/>
      <c r="AF615" s="199"/>
      <c r="AG615" s="196"/>
      <c r="AH615" s="201"/>
      <c r="AI615" s="201"/>
      <c r="AJ615" s="201"/>
      <c r="AK615" s="43"/>
      <c r="AL615" s="196"/>
      <c r="AM615" s="43"/>
      <c r="AN615" s="43"/>
      <c r="AO615" s="42"/>
      <c r="AP615" s="198"/>
      <c r="AQ615" s="198"/>
      <c r="AR615" s="42"/>
    </row>
    <row r="616" spans="1:44" ht="15.75" customHeight="1" x14ac:dyDescent="0.2">
      <c r="A616" s="43"/>
      <c r="B616" s="43"/>
      <c r="C616" s="43"/>
      <c r="D616" s="43"/>
      <c r="E616" s="43"/>
      <c r="F616" s="43"/>
      <c r="G616" s="194"/>
      <c r="H616" s="194"/>
      <c r="I616" s="195"/>
      <c r="J616" s="309"/>
      <c r="K616" s="196"/>
      <c r="L616" s="196"/>
      <c r="M616" s="196"/>
      <c r="N616" s="310"/>
      <c r="O616" s="197"/>
      <c r="P616" s="197"/>
      <c r="Q616" s="197"/>
      <c r="R616" s="197"/>
      <c r="S616" s="197"/>
      <c r="T616" s="197"/>
      <c r="U616" s="198"/>
      <c r="V616" s="257"/>
      <c r="W616" s="258"/>
      <c r="X616" s="200"/>
      <c r="Y616" s="43"/>
      <c r="Z616" s="199"/>
      <c r="AA616" s="199"/>
      <c r="AB616" s="199"/>
      <c r="AC616" s="199"/>
      <c r="AD616" s="199"/>
      <c r="AE616" s="43"/>
      <c r="AF616" s="199"/>
      <c r="AG616" s="196"/>
      <c r="AH616" s="201"/>
      <c r="AI616" s="201"/>
      <c r="AJ616" s="201"/>
      <c r="AK616" s="43"/>
      <c r="AL616" s="196"/>
      <c r="AM616" s="43"/>
      <c r="AN616" s="43"/>
      <c r="AO616" s="42"/>
      <c r="AP616" s="198"/>
      <c r="AQ616" s="198"/>
      <c r="AR616" s="42"/>
    </row>
    <row r="617" spans="1:44" ht="15.75" customHeight="1" x14ac:dyDescent="0.2">
      <c r="A617" s="43"/>
      <c r="B617" s="43"/>
      <c r="C617" s="43"/>
      <c r="D617" s="43"/>
      <c r="E617" s="43"/>
      <c r="F617" s="43"/>
      <c r="G617" s="194"/>
      <c r="H617" s="194"/>
      <c r="I617" s="195"/>
      <c r="J617" s="309"/>
      <c r="K617" s="196"/>
      <c r="L617" s="196"/>
      <c r="M617" s="196"/>
      <c r="N617" s="310"/>
      <c r="O617" s="197"/>
      <c r="P617" s="197"/>
      <c r="Q617" s="197"/>
      <c r="R617" s="197"/>
      <c r="S617" s="197"/>
      <c r="T617" s="197"/>
      <c r="U617" s="198"/>
      <c r="V617" s="257"/>
      <c r="W617" s="258"/>
      <c r="X617" s="200"/>
      <c r="Y617" s="43"/>
      <c r="Z617" s="199"/>
      <c r="AA617" s="199"/>
      <c r="AB617" s="199"/>
      <c r="AC617" s="199"/>
      <c r="AD617" s="199"/>
      <c r="AE617" s="43"/>
      <c r="AF617" s="199"/>
      <c r="AG617" s="196"/>
      <c r="AH617" s="201"/>
      <c r="AI617" s="201"/>
      <c r="AJ617" s="201"/>
      <c r="AK617" s="43"/>
      <c r="AL617" s="196"/>
      <c r="AM617" s="43"/>
      <c r="AN617" s="43"/>
      <c r="AO617" s="42"/>
      <c r="AP617" s="198"/>
      <c r="AQ617" s="198"/>
      <c r="AR617" s="42"/>
    </row>
    <row r="618" spans="1:44" ht="15.75" customHeight="1" x14ac:dyDescent="0.2">
      <c r="A618" s="43"/>
      <c r="B618" s="43"/>
      <c r="C618" s="43"/>
      <c r="D618" s="43"/>
      <c r="E618" s="43"/>
      <c r="F618" s="43"/>
      <c r="G618" s="194"/>
      <c r="H618" s="194"/>
      <c r="I618" s="195"/>
      <c r="J618" s="309"/>
      <c r="K618" s="196"/>
      <c r="L618" s="196"/>
      <c r="M618" s="196"/>
      <c r="N618" s="310"/>
      <c r="O618" s="197"/>
      <c r="P618" s="197"/>
      <c r="Q618" s="197"/>
      <c r="R618" s="197"/>
      <c r="S618" s="197"/>
      <c r="T618" s="197"/>
      <c r="U618" s="198"/>
      <c r="V618" s="257"/>
      <c r="W618" s="258"/>
      <c r="X618" s="200"/>
      <c r="Y618" s="43"/>
      <c r="Z618" s="199"/>
      <c r="AA618" s="199"/>
      <c r="AB618" s="199"/>
      <c r="AC618" s="199"/>
      <c r="AD618" s="199"/>
      <c r="AE618" s="43"/>
      <c r="AF618" s="199"/>
      <c r="AG618" s="196"/>
      <c r="AH618" s="201"/>
      <c r="AI618" s="201"/>
      <c r="AJ618" s="201"/>
      <c r="AK618" s="43"/>
      <c r="AL618" s="196"/>
      <c r="AM618" s="43"/>
      <c r="AN618" s="43"/>
      <c r="AO618" s="42"/>
      <c r="AP618" s="198"/>
      <c r="AQ618" s="198"/>
      <c r="AR618" s="42"/>
    </row>
    <row r="619" spans="1:44" ht="15.75" customHeight="1" x14ac:dyDescent="0.2">
      <c r="A619" s="43"/>
      <c r="B619" s="43"/>
      <c r="C619" s="43"/>
      <c r="D619" s="43"/>
      <c r="E619" s="43"/>
      <c r="F619" s="43"/>
      <c r="G619" s="194"/>
      <c r="H619" s="194"/>
      <c r="I619" s="195"/>
      <c r="J619" s="309"/>
      <c r="K619" s="196"/>
      <c r="L619" s="196"/>
      <c r="M619" s="196"/>
      <c r="N619" s="310"/>
      <c r="O619" s="197"/>
      <c r="P619" s="197"/>
      <c r="Q619" s="197"/>
      <c r="R619" s="197"/>
      <c r="S619" s="197"/>
      <c r="T619" s="197"/>
      <c r="U619" s="198"/>
      <c r="V619" s="257"/>
      <c r="W619" s="258"/>
      <c r="X619" s="200"/>
      <c r="Y619" s="43"/>
      <c r="Z619" s="199"/>
      <c r="AA619" s="199"/>
      <c r="AB619" s="199"/>
      <c r="AC619" s="199"/>
      <c r="AD619" s="199"/>
      <c r="AE619" s="43"/>
      <c r="AF619" s="199"/>
      <c r="AG619" s="196"/>
      <c r="AH619" s="201"/>
      <c r="AI619" s="201"/>
      <c r="AJ619" s="201"/>
      <c r="AK619" s="43"/>
      <c r="AL619" s="196"/>
      <c r="AM619" s="43"/>
      <c r="AN619" s="43"/>
      <c r="AO619" s="42"/>
      <c r="AP619" s="198"/>
      <c r="AQ619" s="198"/>
      <c r="AR619" s="42"/>
    </row>
    <row r="620" spans="1:44" ht="15.75" customHeight="1" x14ac:dyDescent="0.2">
      <c r="A620" s="43"/>
      <c r="B620" s="43"/>
      <c r="C620" s="43"/>
      <c r="D620" s="43"/>
      <c r="E620" s="43"/>
      <c r="F620" s="43"/>
      <c r="G620" s="194"/>
      <c r="H620" s="194"/>
      <c r="I620" s="195"/>
      <c r="J620" s="309"/>
      <c r="K620" s="196"/>
      <c r="L620" s="196"/>
      <c r="M620" s="196"/>
      <c r="N620" s="310"/>
      <c r="O620" s="197"/>
      <c r="P620" s="197"/>
      <c r="Q620" s="197"/>
      <c r="R620" s="197"/>
      <c r="S620" s="197"/>
      <c r="T620" s="197"/>
      <c r="U620" s="198"/>
      <c r="V620" s="257"/>
      <c r="W620" s="258"/>
      <c r="X620" s="200"/>
      <c r="Y620" s="43"/>
      <c r="Z620" s="199"/>
      <c r="AA620" s="199"/>
      <c r="AB620" s="199"/>
      <c r="AC620" s="199"/>
      <c r="AD620" s="199"/>
      <c r="AE620" s="43"/>
      <c r="AF620" s="199"/>
      <c r="AG620" s="196"/>
      <c r="AH620" s="201"/>
      <c r="AI620" s="201"/>
      <c r="AJ620" s="201"/>
      <c r="AK620" s="43"/>
      <c r="AL620" s="196"/>
      <c r="AM620" s="43"/>
      <c r="AN620" s="43"/>
      <c r="AO620" s="42"/>
      <c r="AP620" s="198"/>
      <c r="AQ620" s="198"/>
      <c r="AR620" s="42"/>
    </row>
    <row r="621" spans="1:44" ht="15.75" customHeight="1" x14ac:dyDescent="0.2">
      <c r="A621" s="43"/>
      <c r="B621" s="43"/>
      <c r="C621" s="43"/>
      <c r="D621" s="43"/>
      <c r="E621" s="43"/>
      <c r="F621" s="43"/>
      <c r="G621" s="194"/>
      <c r="H621" s="194"/>
      <c r="I621" s="195"/>
      <c r="J621" s="309"/>
      <c r="K621" s="196"/>
      <c r="L621" s="196"/>
      <c r="M621" s="196"/>
      <c r="N621" s="310"/>
      <c r="O621" s="197"/>
      <c r="P621" s="197"/>
      <c r="Q621" s="197"/>
      <c r="R621" s="197"/>
      <c r="S621" s="197"/>
      <c r="T621" s="197"/>
      <c r="U621" s="198"/>
      <c r="V621" s="257"/>
      <c r="W621" s="258"/>
      <c r="X621" s="200"/>
      <c r="Y621" s="43"/>
      <c r="Z621" s="199"/>
      <c r="AA621" s="199"/>
      <c r="AB621" s="199"/>
      <c r="AC621" s="199"/>
      <c r="AD621" s="199"/>
      <c r="AE621" s="43"/>
      <c r="AF621" s="199"/>
      <c r="AG621" s="196"/>
      <c r="AH621" s="201"/>
      <c r="AI621" s="201"/>
      <c r="AJ621" s="201"/>
      <c r="AK621" s="43"/>
      <c r="AL621" s="196"/>
      <c r="AM621" s="43"/>
      <c r="AN621" s="43"/>
      <c r="AO621" s="42"/>
      <c r="AP621" s="198"/>
      <c r="AQ621" s="198"/>
      <c r="AR621" s="42"/>
    </row>
    <row r="622" spans="1:44" ht="15.75" customHeight="1" x14ac:dyDescent="0.2">
      <c r="A622" s="43"/>
      <c r="B622" s="43"/>
      <c r="C622" s="43"/>
      <c r="D622" s="43"/>
      <c r="E622" s="43"/>
      <c r="F622" s="43"/>
      <c r="G622" s="194"/>
      <c r="H622" s="194"/>
      <c r="I622" s="195"/>
      <c r="J622" s="309"/>
      <c r="K622" s="196"/>
      <c r="L622" s="196"/>
      <c r="M622" s="196"/>
      <c r="N622" s="310"/>
      <c r="O622" s="197"/>
      <c r="P622" s="197"/>
      <c r="Q622" s="197"/>
      <c r="R622" s="197"/>
      <c r="S622" s="197"/>
      <c r="T622" s="197"/>
      <c r="U622" s="198"/>
      <c r="V622" s="257"/>
      <c r="W622" s="258"/>
      <c r="X622" s="200"/>
      <c r="Y622" s="43"/>
      <c r="Z622" s="199"/>
      <c r="AA622" s="199"/>
      <c r="AB622" s="199"/>
      <c r="AC622" s="199"/>
      <c r="AD622" s="199"/>
      <c r="AE622" s="43"/>
      <c r="AF622" s="199"/>
      <c r="AG622" s="196"/>
      <c r="AH622" s="201"/>
      <c r="AI622" s="201"/>
      <c r="AJ622" s="201"/>
      <c r="AK622" s="43"/>
      <c r="AL622" s="196"/>
      <c r="AM622" s="43"/>
      <c r="AN622" s="43"/>
      <c r="AO622" s="42"/>
      <c r="AP622" s="198"/>
      <c r="AQ622" s="198"/>
      <c r="AR622" s="42"/>
    </row>
    <row r="623" spans="1:44" ht="15.75" customHeight="1" x14ac:dyDescent="0.2">
      <c r="A623" s="43"/>
      <c r="B623" s="43"/>
      <c r="C623" s="43"/>
      <c r="D623" s="43"/>
      <c r="E623" s="43"/>
      <c r="F623" s="43"/>
      <c r="G623" s="194"/>
      <c r="H623" s="194"/>
      <c r="I623" s="195"/>
      <c r="J623" s="309"/>
      <c r="K623" s="196"/>
      <c r="L623" s="196"/>
      <c r="M623" s="196"/>
      <c r="N623" s="310"/>
      <c r="O623" s="197"/>
      <c r="P623" s="197"/>
      <c r="Q623" s="197"/>
      <c r="R623" s="197"/>
      <c r="S623" s="197"/>
      <c r="T623" s="197"/>
      <c r="U623" s="198"/>
      <c r="V623" s="257"/>
      <c r="W623" s="258"/>
      <c r="X623" s="200"/>
      <c r="Y623" s="43"/>
      <c r="Z623" s="199"/>
      <c r="AA623" s="199"/>
      <c r="AB623" s="199"/>
      <c r="AC623" s="199"/>
      <c r="AD623" s="199"/>
      <c r="AE623" s="43"/>
      <c r="AF623" s="199"/>
      <c r="AG623" s="196"/>
      <c r="AH623" s="201"/>
      <c r="AI623" s="201"/>
      <c r="AJ623" s="201"/>
      <c r="AK623" s="43"/>
      <c r="AL623" s="196"/>
      <c r="AM623" s="43"/>
      <c r="AN623" s="43"/>
      <c r="AO623" s="42"/>
      <c r="AP623" s="198"/>
      <c r="AQ623" s="198"/>
      <c r="AR623" s="42"/>
    </row>
    <row r="624" spans="1:44" ht="15.75" customHeight="1" x14ac:dyDescent="0.2">
      <c r="A624" s="43"/>
      <c r="B624" s="43"/>
      <c r="C624" s="43"/>
      <c r="D624" s="43"/>
      <c r="E624" s="43"/>
      <c r="F624" s="43"/>
      <c r="G624" s="194"/>
      <c r="H624" s="194"/>
      <c r="I624" s="195"/>
      <c r="J624" s="309"/>
      <c r="K624" s="196"/>
      <c r="L624" s="196"/>
      <c r="M624" s="196"/>
      <c r="N624" s="310"/>
      <c r="O624" s="197"/>
      <c r="P624" s="197"/>
      <c r="Q624" s="197"/>
      <c r="R624" s="197"/>
      <c r="S624" s="197"/>
      <c r="T624" s="197"/>
      <c r="U624" s="198"/>
      <c r="V624" s="257"/>
      <c r="W624" s="258"/>
      <c r="X624" s="200"/>
      <c r="Y624" s="43"/>
      <c r="Z624" s="199"/>
      <c r="AA624" s="199"/>
      <c r="AB624" s="199"/>
      <c r="AC624" s="199"/>
      <c r="AD624" s="199"/>
      <c r="AE624" s="43"/>
      <c r="AF624" s="199"/>
      <c r="AG624" s="196"/>
      <c r="AH624" s="201"/>
      <c r="AI624" s="201"/>
      <c r="AJ624" s="201"/>
      <c r="AK624" s="43"/>
      <c r="AL624" s="196"/>
      <c r="AM624" s="43"/>
      <c r="AN624" s="43"/>
      <c r="AO624" s="42"/>
      <c r="AP624" s="198"/>
      <c r="AQ624" s="198"/>
      <c r="AR624" s="42"/>
    </row>
    <row r="625" spans="1:44" ht="15.75" customHeight="1" x14ac:dyDescent="0.2">
      <c r="A625" s="43"/>
      <c r="B625" s="43"/>
      <c r="C625" s="43"/>
      <c r="D625" s="43"/>
      <c r="E625" s="43"/>
      <c r="F625" s="43"/>
      <c r="G625" s="194"/>
      <c r="H625" s="194"/>
      <c r="I625" s="195"/>
      <c r="J625" s="309"/>
      <c r="K625" s="196"/>
      <c r="L625" s="196"/>
      <c r="M625" s="196"/>
      <c r="N625" s="310"/>
      <c r="O625" s="197"/>
      <c r="P625" s="197"/>
      <c r="Q625" s="197"/>
      <c r="R625" s="197"/>
      <c r="S625" s="197"/>
      <c r="T625" s="197"/>
      <c r="U625" s="198"/>
      <c r="V625" s="257"/>
      <c r="W625" s="258"/>
      <c r="X625" s="200"/>
      <c r="Y625" s="43"/>
      <c r="Z625" s="199"/>
      <c r="AA625" s="199"/>
      <c r="AB625" s="199"/>
      <c r="AC625" s="199"/>
      <c r="AD625" s="199"/>
      <c r="AE625" s="43"/>
      <c r="AF625" s="199"/>
      <c r="AG625" s="196"/>
      <c r="AH625" s="201"/>
      <c r="AI625" s="201"/>
      <c r="AJ625" s="201"/>
      <c r="AK625" s="43"/>
      <c r="AL625" s="196"/>
      <c r="AM625" s="43"/>
      <c r="AN625" s="43"/>
      <c r="AO625" s="42"/>
      <c r="AP625" s="198"/>
      <c r="AQ625" s="198"/>
      <c r="AR625" s="42"/>
    </row>
    <row r="626" spans="1:44" ht="15.75" customHeight="1" x14ac:dyDescent="0.2">
      <c r="A626" s="43"/>
      <c r="B626" s="43"/>
      <c r="C626" s="43"/>
      <c r="D626" s="43"/>
      <c r="E626" s="43"/>
      <c r="F626" s="43"/>
      <c r="G626" s="194"/>
      <c r="H626" s="194"/>
      <c r="I626" s="195"/>
      <c r="J626" s="309"/>
      <c r="K626" s="196"/>
      <c r="L626" s="196"/>
      <c r="M626" s="196"/>
      <c r="N626" s="310"/>
      <c r="O626" s="197"/>
      <c r="P626" s="197"/>
      <c r="Q626" s="197"/>
      <c r="R626" s="197"/>
      <c r="S626" s="197"/>
      <c r="T626" s="197"/>
      <c r="U626" s="198"/>
      <c r="V626" s="257"/>
      <c r="W626" s="258"/>
      <c r="X626" s="200"/>
      <c r="Y626" s="43"/>
      <c r="Z626" s="199"/>
      <c r="AA626" s="199"/>
      <c r="AB626" s="199"/>
      <c r="AC626" s="199"/>
      <c r="AD626" s="199"/>
      <c r="AE626" s="43"/>
      <c r="AF626" s="199"/>
      <c r="AG626" s="196"/>
      <c r="AH626" s="201"/>
      <c r="AI626" s="201"/>
      <c r="AJ626" s="201"/>
      <c r="AK626" s="43"/>
      <c r="AL626" s="196"/>
      <c r="AM626" s="43"/>
      <c r="AN626" s="43"/>
      <c r="AO626" s="42"/>
      <c r="AP626" s="198"/>
      <c r="AQ626" s="198"/>
      <c r="AR626" s="42"/>
    </row>
    <row r="627" spans="1:44" ht="15.75" customHeight="1" x14ac:dyDescent="0.2">
      <c r="A627" s="43"/>
      <c r="B627" s="43"/>
      <c r="C627" s="43"/>
      <c r="D627" s="43"/>
      <c r="E627" s="43"/>
      <c r="F627" s="43"/>
      <c r="G627" s="194"/>
      <c r="H627" s="194"/>
      <c r="I627" s="195"/>
      <c r="J627" s="309"/>
      <c r="K627" s="196"/>
      <c r="L627" s="196"/>
      <c r="M627" s="196"/>
      <c r="N627" s="310"/>
      <c r="O627" s="197"/>
      <c r="P627" s="197"/>
      <c r="Q627" s="197"/>
      <c r="R627" s="197"/>
      <c r="S627" s="197"/>
      <c r="T627" s="197"/>
      <c r="U627" s="198"/>
      <c r="V627" s="257"/>
      <c r="W627" s="258"/>
      <c r="X627" s="200"/>
      <c r="Y627" s="43"/>
      <c r="Z627" s="199"/>
      <c r="AA627" s="199"/>
      <c r="AB627" s="199"/>
      <c r="AC627" s="199"/>
      <c r="AD627" s="199"/>
      <c r="AE627" s="43"/>
      <c r="AF627" s="199"/>
      <c r="AG627" s="196"/>
      <c r="AH627" s="201"/>
      <c r="AI627" s="201"/>
      <c r="AJ627" s="201"/>
      <c r="AK627" s="43"/>
      <c r="AL627" s="196"/>
      <c r="AM627" s="43"/>
      <c r="AN627" s="43"/>
      <c r="AO627" s="42"/>
      <c r="AP627" s="198"/>
      <c r="AQ627" s="198"/>
      <c r="AR627" s="42"/>
    </row>
    <row r="628" spans="1:44" ht="15.75" customHeight="1" x14ac:dyDescent="0.2">
      <c r="A628" s="43"/>
      <c r="B628" s="43"/>
      <c r="C628" s="43"/>
      <c r="D628" s="43"/>
      <c r="E628" s="43"/>
      <c r="F628" s="43"/>
      <c r="G628" s="194"/>
      <c r="H628" s="194"/>
      <c r="I628" s="195"/>
      <c r="J628" s="309"/>
      <c r="K628" s="196"/>
      <c r="L628" s="196"/>
      <c r="M628" s="196"/>
      <c r="N628" s="310"/>
      <c r="O628" s="197"/>
      <c r="P628" s="197"/>
      <c r="Q628" s="197"/>
      <c r="R628" s="197"/>
      <c r="S628" s="197"/>
      <c r="T628" s="197"/>
      <c r="U628" s="198"/>
      <c r="V628" s="257"/>
      <c r="W628" s="258"/>
      <c r="X628" s="200"/>
      <c r="Y628" s="43"/>
      <c r="Z628" s="199"/>
      <c r="AA628" s="199"/>
      <c r="AB628" s="199"/>
      <c r="AC628" s="199"/>
      <c r="AD628" s="199"/>
      <c r="AE628" s="43"/>
      <c r="AF628" s="199"/>
      <c r="AG628" s="196"/>
      <c r="AH628" s="201"/>
      <c r="AI628" s="201"/>
      <c r="AJ628" s="201"/>
      <c r="AK628" s="43"/>
      <c r="AL628" s="196"/>
      <c r="AM628" s="43"/>
      <c r="AN628" s="43"/>
      <c r="AO628" s="42"/>
      <c r="AP628" s="198"/>
      <c r="AQ628" s="198"/>
      <c r="AR628" s="42"/>
    </row>
    <row r="629" spans="1:44" ht="15.75" customHeight="1" x14ac:dyDescent="0.2">
      <c r="A629" s="43"/>
      <c r="B629" s="43"/>
      <c r="C629" s="43"/>
      <c r="D629" s="43"/>
      <c r="E629" s="43"/>
      <c r="F629" s="43"/>
      <c r="G629" s="194"/>
      <c r="H629" s="194"/>
      <c r="I629" s="195"/>
      <c r="J629" s="309"/>
      <c r="K629" s="196"/>
      <c r="L629" s="196"/>
      <c r="M629" s="196"/>
      <c r="N629" s="310"/>
      <c r="O629" s="197"/>
      <c r="P629" s="197"/>
      <c r="Q629" s="197"/>
      <c r="R629" s="197"/>
      <c r="S629" s="197"/>
      <c r="T629" s="197"/>
      <c r="U629" s="198"/>
      <c r="V629" s="257"/>
      <c r="W629" s="258"/>
      <c r="X629" s="200"/>
      <c r="Y629" s="43"/>
      <c r="Z629" s="199"/>
      <c r="AA629" s="199"/>
      <c r="AB629" s="199"/>
      <c r="AC629" s="199"/>
      <c r="AD629" s="199"/>
      <c r="AE629" s="43"/>
      <c r="AF629" s="199"/>
      <c r="AG629" s="196"/>
      <c r="AH629" s="201"/>
      <c r="AI629" s="201"/>
      <c r="AJ629" s="201"/>
      <c r="AK629" s="43"/>
      <c r="AL629" s="196"/>
      <c r="AM629" s="43"/>
      <c r="AN629" s="43"/>
      <c r="AO629" s="42"/>
      <c r="AP629" s="198"/>
      <c r="AQ629" s="198"/>
      <c r="AR629" s="42"/>
    </row>
    <row r="630" spans="1:44" ht="15.75" customHeight="1" x14ac:dyDescent="0.2">
      <c r="A630" s="43"/>
      <c r="B630" s="43"/>
      <c r="C630" s="43"/>
      <c r="D630" s="43"/>
      <c r="E630" s="43"/>
      <c r="F630" s="43"/>
      <c r="G630" s="194"/>
      <c r="H630" s="194"/>
      <c r="I630" s="195"/>
      <c r="J630" s="309"/>
      <c r="K630" s="196"/>
      <c r="L630" s="196"/>
      <c r="M630" s="196"/>
      <c r="N630" s="310"/>
      <c r="O630" s="197"/>
      <c r="P630" s="197"/>
      <c r="Q630" s="197"/>
      <c r="R630" s="197"/>
      <c r="S630" s="197"/>
      <c r="T630" s="197"/>
      <c r="U630" s="198"/>
      <c r="V630" s="257"/>
      <c r="W630" s="258"/>
      <c r="X630" s="200"/>
      <c r="Y630" s="43"/>
      <c r="Z630" s="199"/>
      <c r="AA630" s="199"/>
      <c r="AB630" s="199"/>
      <c r="AC630" s="199"/>
      <c r="AD630" s="199"/>
      <c r="AE630" s="43"/>
      <c r="AF630" s="199"/>
      <c r="AG630" s="196"/>
      <c r="AH630" s="201"/>
      <c r="AI630" s="201"/>
      <c r="AJ630" s="201"/>
      <c r="AK630" s="43"/>
      <c r="AL630" s="196"/>
      <c r="AM630" s="43"/>
      <c r="AN630" s="43"/>
      <c r="AO630" s="42"/>
      <c r="AP630" s="198"/>
      <c r="AQ630" s="198"/>
      <c r="AR630" s="42"/>
    </row>
    <row r="631" spans="1:44" ht="15.75" customHeight="1" x14ac:dyDescent="0.2">
      <c r="A631" s="43"/>
      <c r="B631" s="43"/>
      <c r="C631" s="43"/>
      <c r="D631" s="43"/>
      <c r="E631" s="43"/>
      <c r="F631" s="43"/>
      <c r="G631" s="194"/>
      <c r="H631" s="194"/>
      <c r="I631" s="195"/>
      <c r="J631" s="309"/>
      <c r="K631" s="196"/>
      <c r="L631" s="196"/>
      <c r="M631" s="196"/>
      <c r="N631" s="310"/>
      <c r="O631" s="197"/>
      <c r="P631" s="197"/>
      <c r="Q631" s="197"/>
      <c r="R631" s="197"/>
      <c r="S631" s="197"/>
      <c r="T631" s="197"/>
      <c r="U631" s="198"/>
      <c r="V631" s="257"/>
      <c r="W631" s="258"/>
      <c r="X631" s="200"/>
      <c r="Y631" s="43"/>
      <c r="Z631" s="199"/>
      <c r="AA631" s="199"/>
      <c r="AB631" s="199"/>
      <c r="AC631" s="199"/>
      <c r="AD631" s="199"/>
      <c r="AE631" s="43"/>
      <c r="AF631" s="199"/>
      <c r="AG631" s="196"/>
      <c r="AH631" s="201"/>
      <c r="AI631" s="201"/>
      <c r="AJ631" s="201"/>
      <c r="AK631" s="43"/>
      <c r="AL631" s="196"/>
      <c r="AM631" s="43"/>
      <c r="AN631" s="43"/>
      <c r="AO631" s="42"/>
      <c r="AP631" s="198"/>
      <c r="AQ631" s="198"/>
      <c r="AR631" s="42"/>
    </row>
    <row r="632" spans="1:44" ht="15.75" customHeight="1" x14ac:dyDescent="0.2">
      <c r="A632" s="43"/>
      <c r="B632" s="43"/>
      <c r="C632" s="43"/>
      <c r="D632" s="43"/>
      <c r="E632" s="43"/>
      <c r="F632" s="43"/>
      <c r="G632" s="194"/>
      <c r="H632" s="194"/>
      <c r="I632" s="195"/>
      <c r="J632" s="309"/>
      <c r="K632" s="196"/>
      <c r="L632" s="196"/>
      <c r="M632" s="196"/>
      <c r="N632" s="310"/>
      <c r="O632" s="197"/>
      <c r="P632" s="197"/>
      <c r="Q632" s="197"/>
      <c r="R632" s="197"/>
      <c r="S632" s="197"/>
      <c r="T632" s="197"/>
      <c r="U632" s="198"/>
      <c r="V632" s="257"/>
      <c r="W632" s="258"/>
      <c r="X632" s="200"/>
      <c r="Y632" s="43"/>
      <c r="Z632" s="199"/>
      <c r="AA632" s="199"/>
      <c r="AB632" s="199"/>
      <c r="AC632" s="199"/>
      <c r="AD632" s="199"/>
      <c r="AE632" s="43"/>
      <c r="AF632" s="199"/>
      <c r="AG632" s="196"/>
      <c r="AH632" s="201"/>
      <c r="AI632" s="201"/>
      <c r="AJ632" s="201"/>
      <c r="AK632" s="43"/>
      <c r="AL632" s="196"/>
      <c r="AM632" s="43"/>
      <c r="AN632" s="43"/>
      <c r="AO632" s="42"/>
      <c r="AP632" s="198"/>
      <c r="AQ632" s="198"/>
      <c r="AR632" s="42"/>
    </row>
    <row r="633" spans="1:44" ht="15.75" customHeight="1" x14ac:dyDescent="0.2">
      <c r="A633" s="43"/>
      <c r="B633" s="43"/>
      <c r="C633" s="43"/>
      <c r="D633" s="43"/>
      <c r="E633" s="43"/>
      <c r="F633" s="43"/>
      <c r="G633" s="194"/>
      <c r="H633" s="194"/>
      <c r="I633" s="195"/>
      <c r="J633" s="309"/>
      <c r="K633" s="196"/>
      <c r="L633" s="196"/>
      <c r="M633" s="196"/>
      <c r="N633" s="310"/>
      <c r="O633" s="197"/>
      <c r="P633" s="197"/>
      <c r="Q633" s="197"/>
      <c r="R633" s="197"/>
      <c r="S633" s="197"/>
      <c r="T633" s="197"/>
      <c r="U633" s="198"/>
      <c r="V633" s="257"/>
      <c r="W633" s="258"/>
      <c r="X633" s="200"/>
      <c r="Y633" s="43"/>
      <c r="Z633" s="199"/>
      <c r="AA633" s="199"/>
      <c r="AB633" s="199"/>
      <c r="AC633" s="199"/>
      <c r="AD633" s="199"/>
      <c r="AE633" s="43"/>
      <c r="AF633" s="199"/>
      <c r="AG633" s="196"/>
      <c r="AH633" s="201"/>
      <c r="AI633" s="201"/>
      <c r="AJ633" s="201"/>
      <c r="AK633" s="43"/>
      <c r="AL633" s="196"/>
      <c r="AM633" s="43"/>
      <c r="AN633" s="43"/>
      <c r="AO633" s="42"/>
      <c r="AP633" s="198"/>
      <c r="AQ633" s="198"/>
      <c r="AR633" s="42"/>
    </row>
    <row r="634" spans="1:44" ht="15.75" customHeight="1" x14ac:dyDescent="0.2">
      <c r="A634" s="43"/>
      <c r="B634" s="43"/>
      <c r="C634" s="43"/>
      <c r="D634" s="43"/>
      <c r="E634" s="43"/>
      <c r="F634" s="43"/>
      <c r="G634" s="194"/>
      <c r="H634" s="194"/>
      <c r="I634" s="195"/>
      <c r="J634" s="309"/>
      <c r="K634" s="196"/>
      <c r="L634" s="196"/>
      <c r="M634" s="196"/>
      <c r="N634" s="310"/>
      <c r="O634" s="197"/>
      <c r="P634" s="197"/>
      <c r="Q634" s="197"/>
      <c r="R634" s="197"/>
      <c r="S634" s="197"/>
      <c r="T634" s="197"/>
      <c r="U634" s="198"/>
      <c r="V634" s="257"/>
      <c r="W634" s="258"/>
      <c r="X634" s="200"/>
      <c r="Y634" s="43"/>
      <c r="Z634" s="199"/>
      <c r="AA634" s="199"/>
      <c r="AB634" s="199"/>
      <c r="AC634" s="199"/>
      <c r="AD634" s="199"/>
      <c r="AE634" s="43"/>
      <c r="AF634" s="199"/>
      <c r="AG634" s="196"/>
      <c r="AH634" s="201"/>
      <c r="AI634" s="201"/>
      <c r="AJ634" s="201"/>
      <c r="AK634" s="43"/>
      <c r="AL634" s="196"/>
      <c r="AM634" s="43"/>
      <c r="AN634" s="43"/>
      <c r="AO634" s="42"/>
      <c r="AP634" s="198"/>
      <c r="AQ634" s="198"/>
      <c r="AR634" s="42"/>
    </row>
    <row r="635" spans="1:44" ht="15.75" customHeight="1" x14ac:dyDescent="0.2">
      <c r="A635" s="43"/>
      <c r="B635" s="43"/>
      <c r="C635" s="43"/>
      <c r="D635" s="43"/>
      <c r="E635" s="43"/>
      <c r="F635" s="43"/>
      <c r="G635" s="194"/>
      <c r="H635" s="194"/>
      <c r="I635" s="195"/>
      <c r="J635" s="309"/>
      <c r="K635" s="196"/>
      <c r="L635" s="196"/>
      <c r="M635" s="196"/>
      <c r="N635" s="310"/>
      <c r="O635" s="197"/>
      <c r="P635" s="197"/>
      <c r="Q635" s="197"/>
      <c r="R635" s="197"/>
      <c r="S635" s="197"/>
      <c r="T635" s="197"/>
      <c r="U635" s="198"/>
      <c r="V635" s="257"/>
      <c r="W635" s="258"/>
      <c r="X635" s="200"/>
      <c r="Y635" s="43"/>
      <c r="Z635" s="199"/>
      <c r="AA635" s="199"/>
      <c r="AB635" s="199"/>
      <c r="AC635" s="199"/>
      <c r="AD635" s="199"/>
      <c r="AE635" s="43"/>
      <c r="AF635" s="199"/>
      <c r="AG635" s="196"/>
      <c r="AH635" s="201"/>
      <c r="AI635" s="201"/>
      <c r="AJ635" s="201"/>
      <c r="AK635" s="43"/>
      <c r="AL635" s="196"/>
      <c r="AM635" s="43"/>
      <c r="AN635" s="43"/>
      <c r="AO635" s="42"/>
      <c r="AP635" s="198"/>
      <c r="AQ635" s="198"/>
      <c r="AR635" s="42"/>
    </row>
    <row r="636" spans="1:44" ht="15.75" customHeight="1" x14ac:dyDescent="0.2">
      <c r="A636" s="43"/>
      <c r="B636" s="43"/>
      <c r="C636" s="43"/>
      <c r="D636" s="43"/>
      <c r="E636" s="43"/>
      <c r="F636" s="43"/>
      <c r="G636" s="194"/>
      <c r="H636" s="194"/>
      <c r="I636" s="195"/>
      <c r="J636" s="309"/>
      <c r="K636" s="196"/>
      <c r="L636" s="196"/>
      <c r="M636" s="196"/>
      <c r="N636" s="310"/>
      <c r="O636" s="197"/>
      <c r="P636" s="197"/>
      <c r="Q636" s="197"/>
      <c r="R636" s="197"/>
      <c r="S636" s="197"/>
      <c r="T636" s="197"/>
      <c r="U636" s="198"/>
      <c r="V636" s="257"/>
      <c r="W636" s="258"/>
      <c r="X636" s="200"/>
      <c r="Y636" s="43"/>
      <c r="Z636" s="199"/>
      <c r="AA636" s="199"/>
      <c r="AB636" s="199"/>
      <c r="AC636" s="199"/>
      <c r="AD636" s="199"/>
      <c r="AE636" s="43"/>
      <c r="AF636" s="199"/>
      <c r="AG636" s="196"/>
      <c r="AH636" s="201"/>
      <c r="AI636" s="201"/>
      <c r="AJ636" s="201"/>
      <c r="AK636" s="43"/>
      <c r="AL636" s="196"/>
      <c r="AM636" s="43"/>
      <c r="AN636" s="43"/>
      <c r="AO636" s="42"/>
      <c r="AP636" s="198"/>
      <c r="AQ636" s="198"/>
      <c r="AR636" s="42"/>
    </row>
    <row r="637" spans="1:44" ht="15.75" customHeight="1" x14ac:dyDescent="0.2">
      <c r="A637" s="43"/>
      <c r="B637" s="43"/>
      <c r="C637" s="43"/>
      <c r="D637" s="43"/>
      <c r="E637" s="43"/>
      <c r="F637" s="43"/>
      <c r="G637" s="194"/>
      <c r="H637" s="194"/>
      <c r="I637" s="195"/>
      <c r="J637" s="309"/>
      <c r="K637" s="196"/>
      <c r="L637" s="196"/>
      <c r="M637" s="196"/>
      <c r="N637" s="310"/>
      <c r="O637" s="197"/>
      <c r="P637" s="197"/>
      <c r="Q637" s="197"/>
      <c r="R637" s="197"/>
      <c r="S637" s="197"/>
      <c r="T637" s="197"/>
      <c r="U637" s="198"/>
      <c r="V637" s="257"/>
      <c r="W637" s="258"/>
      <c r="X637" s="200"/>
      <c r="Y637" s="43"/>
      <c r="Z637" s="199"/>
      <c r="AA637" s="199"/>
      <c r="AB637" s="199"/>
      <c r="AC637" s="199"/>
      <c r="AD637" s="199"/>
      <c r="AE637" s="43"/>
      <c r="AF637" s="199"/>
      <c r="AG637" s="196"/>
      <c r="AH637" s="201"/>
      <c r="AI637" s="201"/>
      <c r="AJ637" s="201"/>
      <c r="AK637" s="43"/>
      <c r="AL637" s="196"/>
      <c r="AM637" s="43"/>
      <c r="AN637" s="43"/>
      <c r="AO637" s="42"/>
      <c r="AP637" s="198"/>
      <c r="AQ637" s="198"/>
      <c r="AR637" s="42"/>
    </row>
    <row r="638" spans="1:44" ht="15.75" customHeight="1" x14ac:dyDescent="0.2">
      <c r="A638" s="43"/>
      <c r="B638" s="43"/>
      <c r="C638" s="43"/>
      <c r="D638" s="43"/>
      <c r="E638" s="43"/>
      <c r="F638" s="43"/>
      <c r="G638" s="194"/>
      <c r="H638" s="194"/>
      <c r="I638" s="195"/>
      <c r="J638" s="309"/>
      <c r="K638" s="196"/>
      <c r="L638" s="196"/>
      <c r="M638" s="196"/>
      <c r="N638" s="310"/>
      <c r="O638" s="197"/>
      <c r="P638" s="197"/>
      <c r="Q638" s="197"/>
      <c r="R638" s="197"/>
      <c r="S638" s="197"/>
      <c r="T638" s="197"/>
      <c r="U638" s="198"/>
      <c r="V638" s="257"/>
      <c r="W638" s="258"/>
      <c r="X638" s="200"/>
      <c r="Y638" s="43"/>
      <c r="Z638" s="199"/>
      <c r="AA638" s="199"/>
      <c r="AB638" s="199"/>
      <c r="AC638" s="199"/>
      <c r="AD638" s="199"/>
      <c r="AE638" s="43"/>
      <c r="AF638" s="199"/>
      <c r="AG638" s="196"/>
      <c r="AH638" s="201"/>
      <c r="AI638" s="201"/>
      <c r="AJ638" s="201"/>
      <c r="AK638" s="43"/>
      <c r="AL638" s="196"/>
      <c r="AM638" s="43"/>
      <c r="AN638" s="43"/>
      <c r="AO638" s="42"/>
      <c r="AP638" s="198"/>
      <c r="AQ638" s="198"/>
      <c r="AR638" s="42"/>
    </row>
    <row r="639" spans="1:44" ht="15.75" customHeight="1" x14ac:dyDescent="0.2">
      <c r="A639" s="43"/>
      <c r="B639" s="43"/>
      <c r="C639" s="43"/>
      <c r="D639" s="43"/>
      <c r="E639" s="43"/>
      <c r="F639" s="43"/>
      <c r="G639" s="194"/>
      <c r="H639" s="194"/>
      <c r="I639" s="195"/>
      <c r="J639" s="309"/>
      <c r="K639" s="196"/>
      <c r="L639" s="196"/>
      <c r="M639" s="196"/>
      <c r="N639" s="310"/>
      <c r="O639" s="197"/>
      <c r="P639" s="197"/>
      <c r="Q639" s="197"/>
      <c r="R639" s="197"/>
      <c r="S639" s="197"/>
      <c r="T639" s="197"/>
      <c r="U639" s="198"/>
      <c r="V639" s="257"/>
      <c r="W639" s="258"/>
      <c r="X639" s="200"/>
      <c r="Y639" s="43"/>
      <c r="Z639" s="199"/>
      <c r="AA639" s="199"/>
      <c r="AB639" s="199"/>
      <c r="AC639" s="199"/>
      <c r="AD639" s="199"/>
      <c r="AE639" s="43"/>
      <c r="AF639" s="199"/>
      <c r="AG639" s="196"/>
      <c r="AH639" s="201"/>
      <c r="AI639" s="201"/>
      <c r="AJ639" s="201"/>
      <c r="AK639" s="43"/>
      <c r="AL639" s="196"/>
      <c r="AM639" s="43"/>
      <c r="AN639" s="43"/>
      <c r="AO639" s="42"/>
      <c r="AP639" s="198"/>
      <c r="AQ639" s="198"/>
      <c r="AR639" s="42"/>
    </row>
    <row r="640" spans="1:44" ht="15.75" customHeight="1" x14ac:dyDescent="0.2">
      <c r="A640" s="43"/>
      <c r="B640" s="43"/>
      <c r="C640" s="43"/>
      <c r="D640" s="43"/>
      <c r="E640" s="43"/>
      <c r="F640" s="43"/>
      <c r="G640" s="194"/>
      <c r="H640" s="194"/>
      <c r="I640" s="195"/>
      <c r="J640" s="309"/>
      <c r="K640" s="196"/>
      <c r="L640" s="196"/>
      <c r="M640" s="196"/>
      <c r="N640" s="310"/>
      <c r="O640" s="197"/>
      <c r="P640" s="197"/>
      <c r="Q640" s="197"/>
      <c r="R640" s="197"/>
      <c r="S640" s="197"/>
      <c r="T640" s="197"/>
      <c r="U640" s="198"/>
      <c r="V640" s="257"/>
      <c r="W640" s="258"/>
      <c r="X640" s="200"/>
      <c r="Y640" s="43"/>
      <c r="Z640" s="199"/>
      <c r="AA640" s="199"/>
      <c r="AB640" s="199"/>
      <c r="AC640" s="199"/>
      <c r="AD640" s="199"/>
      <c r="AE640" s="43"/>
      <c r="AF640" s="199"/>
      <c r="AG640" s="196"/>
      <c r="AH640" s="201"/>
      <c r="AI640" s="201"/>
      <c r="AJ640" s="201"/>
      <c r="AK640" s="43"/>
      <c r="AL640" s="196"/>
      <c r="AM640" s="43"/>
      <c r="AN640" s="43"/>
      <c r="AO640" s="42"/>
      <c r="AP640" s="198"/>
      <c r="AQ640" s="198"/>
      <c r="AR640" s="42"/>
    </row>
    <row r="641" spans="1:44" ht="15.75" customHeight="1" x14ac:dyDescent="0.2">
      <c r="A641" s="43"/>
      <c r="B641" s="43"/>
      <c r="C641" s="43"/>
      <c r="D641" s="43"/>
      <c r="E641" s="43"/>
      <c r="F641" s="43"/>
      <c r="G641" s="194"/>
      <c r="H641" s="194"/>
      <c r="I641" s="195"/>
      <c r="J641" s="309"/>
      <c r="K641" s="196"/>
      <c r="L641" s="196"/>
      <c r="M641" s="196"/>
      <c r="N641" s="310"/>
      <c r="O641" s="197"/>
      <c r="P641" s="197"/>
      <c r="Q641" s="197"/>
      <c r="R641" s="197"/>
      <c r="S641" s="197"/>
      <c r="T641" s="197"/>
      <c r="U641" s="198"/>
      <c r="V641" s="257"/>
      <c r="W641" s="258"/>
      <c r="X641" s="200"/>
      <c r="Y641" s="43"/>
      <c r="Z641" s="199"/>
      <c r="AA641" s="199"/>
      <c r="AB641" s="199"/>
      <c r="AC641" s="199"/>
      <c r="AD641" s="199"/>
      <c r="AE641" s="43"/>
      <c r="AF641" s="199"/>
      <c r="AG641" s="196"/>
      <c r="AH641" s="201"/>
      <c r="AI641" s="201"/>
      <c r="AJ641" s="201"/>
      <c r="AK641" s="43"/>
      <c r="AL641" s="196"/>
      <c r="AM641" s="43"/>
      <c r="AN641" s="43"/>
      <c r="AO641" s="42"/>
      <c r="AP641" s="198"/>
      <c r="AQ641" s="198"/>
      <c r="AR641" s="42"/>
    </row>
    <row r="642" spans="1:44" ht="15.75" customHeight="1" x14ac:dyDescent="0.2">
      <c r="A642" s="43"/>
      <c r="B642" s="43"/>
      <c r="C642" s="43"/>
      <c r="D642" s="43"/>
      <c r="E642" s="43"/>
      <c r="F642" s="43"/>
      <c r="G642" s="194"/>
      <c r="H642" s="194"/>
      <c r="I642" s="195"/>
      <c r="J642" s="309"/>
      <c r="K642" s="196"/>
      <c r="L642" s="196"/>
      <c r="M642" s="196"/>
      <c r="N642" s="310"/>
      <c r="O642" s="197"/>
      <c r="P642" s="197"/>
      <c r="Q642" s="197"/>
      <c r="R642" s="197"/>
      <c r="S642" s="197"/>
      <c r="T642" s="197"/>
      <c r="U642" s="198"/>
      <c r="V642" s="257"/>
      <c r="W642" s="258"/>
      <c r="X642" s="200"/>
      <c r="Y642" s="43"/>
      <c r="Z642" s="199"/>
      <c r="AA642" s="199"/>
      <c r="AB642" s="199"/>
      <c r="AC642" s="199"/>
      <c r="AD642" s="199"/>
      <c r="AE642" s="43"/>
      <c r="AF642" s="199"/>
      <c r="AG642" s="196"/>
      <c r="AH642" s="201"/>
      <c r="AI642" s="201"/>
      <c r="AJ642" s="201"/>
      <c r="AK642" s="43"/>
      <c r="AL642" s="196"/>
      <c r="AM642" s="43"/>
      <c r="AN642" s="43"/>
      <c r="AO642" s="42"/>
      <c r="AP642" s="198"/>
      <c r="AQ642" s="198"/>
      <c r="AR642" s="42"/>
    </row>
    <row r="643" spans="1:44" ht="15.75" customHeight="1" x14ac:dyDescent="0.2">
      <c r="A643" s="43"/>
      <c r="B643" s="43"/>
      <c r="C643" s="43"/>
      <c r="D643" s="43"/>
      <c r="E643" s="43"/>
      <c r="F643" s="43"/>
      <c r="G643" s="194"/>
      <c r="H643" s="194"/>
      <c r="I643" s="195"/>
      <c r="J643" s="309"/>
      <c r="K643" s="196"/>
      <c r="L643" s="196"/>
      <c r="M643" s="196"/>
      <c r="N643" s="310"/>
      <c r="O643" s="197"/>
      <c r="P643" s="197"/>
      <c r="Q643" s="197"/>
      <c r="R643" s="197"/>
      <c r="S643" s="197"/>
      <c r="T643" s="197"/>
      <c r="U643" s="198"/>
      <c r="V643" s="257"/>
      <c r="W643" s="258"/>
      <c r="X643" s="200"/>
      <c r="Y643" s="43"/>
      <c r="Z643" s="199"/>
      <c r="AA643" s="199"/>
      <c r="AB643" s="199"/>
      <c r="AC643" s="199"/>
      <c r="AD643" s="199"/>
      <c r="AE643" s="43"/>
      <c r="AF643" s="199"/>
      <c r="AG643" s="196"/>
      <c r="AH643" s="201"/>
      <c r="AI643" s="201"/>
      <c r="AJ643" s="201"/>
      <c r="AK643" s="43"/>
      <c r="AL643" s="196"/>
      <c r="AM643" s="43"/>
      <c r="AN643" s="43"/>
      <c r="AO643" s="42"/>
      <c r="AP643" s="198"/>
      <c r="AQ643" s="198"/>
      <c r="AR643" s="42"/>
    </row>
    <row r="644" spans="1:44" ht="15.75" customHeight="1" x14ac:dyDescent="0.2">
      <c r="A644" s="43"/>
      <c r="B644" s="43"/>
      <c r="C644" s="43"/>
      <c r="D644" s="43"/>
      <c r="E644" s="43"/>
      <c r="F644" s="43"/>
      <c r="G644" s="194"/>
      <c r="H644" s="194"/>
      <c r="I644" s="195"/>
      <c r="J644" s="309"/>
      <c r="K644" s="196"/>
      <c r="L644" s="196"/>
      <c r="M644" s="196"/>
      <c r="N644" s="310"/>
      <c r="O644" s="197"/>
      <c r="P644" s="197"/>
      <c r="Q644" s="197"/>
      <c r="R644" s="197"/>
      <c r="S644" s="197"/>
      <c r="T644" s="197"/>
      <c r="U644" s="198"/>
      <c r="V644" s="257"/>
      <c r="W644" s="258"/>
      <c r="X644" s="200"/>
      <c r="Y644" s="43"/>
      <c r="Z644" s="199"/>
      <c r="AA644" s="199"/>
      <c r="AB644" s="199"/>
      <c r="AC644" s="199"/>
      <c r="AD644" s="199"/>
      <c r="AE644" s="43"/>
      <c r="AF644" s="199"/>
      <c r="AG644" s="196"/>
      <c r="AH644" s="201"/>
      <c r="AI644" s="201"/>
      <c r="AJ644" s="201"/>
      <c r="AK644" s="43"/>
      <c r="AL644" s="196"/>
      <c r="AM644" s="43"/>
      <c r="AN644" s="43"/>
      <c r="AO644" s="42"/>
      <c r="AP644" s="198"/>
      <c r="AQ644" s="198"/>
      <c r="AR644" s="42"/>
    </row>
    <row r="645" spans="1:44" ht="15.75" customHeight="1" x14ac:dyDescent="0.2">
      <c r="A645" s="43"/>
      <c r="B645" s="43"/>
      <c r="C645" s="43"/>
      <c r="D645" s="43"/>
      <c r="E645" s="43"/>
      <c r="F645" s="43"/>
      <c r="G645" s="194"/>
      <c r="H645" s="194"/>
      <c r="I645" s="195"/>
      <c r="J645" s="309"/>
      <c r="K645" s="196"/>
      <c r="L645" s="196"/>
      <c r="M645" s="196"/>
      <c r="N645" s="310"/>
      <c r="O645" s="197"/>
      <c r="P645" s="197"/>
      <c r="Q645" s="197"/>
      <c r="R645" s="197"/>
      <c r="S645" s="197"/>
      <c r="T645" s="197"/>
      <c r="U645" s="198"/>
      <c r="V645" s="257"/>
      <c r="W645" s="258"/>
      <c r="X645" s="200"/>
      <c r="Y645" s="43"/>
      <c r="Z645" s="199"/>
      <c r="AA645" s="199"/>
      <c r="AB645" s="199"/>
      <c r="AC645" s="199"/>
      <c r="AD645" s="199"/>
      <c r="AE645" s="43"/>
      <c r="AF645" s="199"/>
      <c r="AG645" s="196"/>
      <c r="AH645" s="201"/>
      <c r="AI645" s="201"/>
      <c r="AJ645" s="201"/>
      <c r="AK645" s="43"/>
      <c r="AL645" s="196"/>
      <c r="AM645" s="43"/>
      <c r="AN645" s="43"/>
      <c r="AO645" s="42"/>
      <c r="AP645" s="198"/>
      <c r="AQ645" s="198"/>
      <c r="AR645" s="42"/>
    </row>
    <row r="646" spans="1:44" ht="15.75" customHeight="1" x14ac:dyDescent="0.2">
      <c r="A646" s="43"/>
      <c r="B646" s="43"/>
      <c r="C646" s="43"/>
      <c r="D646" s="43"/>
      <c r="E646" s="43"/>
      <c r="F646" s="43"/>
      <c r="G646" s="194"/>
      <c r="H646" s="194"/>
      <c r="I646" s="195"/>
      <c r="J646" s="309"/>
      <c r="K646" s="196"/>
      <c r="L646" s="196"/>
      <c r="M646" s="196"/>
      <c r="N646" s="310"/>
      <c r="O646" s="197"/>
      <c r="P646" s="197"/>
      <c r="Q646" s="197"/>
      <c r="R646" s="197"/>
      <c r="S646" s="197"/>
      <c r="T646" s="197"/>
      <c r="U646" s="198"/>
      <c r="V646" s="257"/>
      <c r="W646" s="258"/>
      <c r="X646" s="200"/>
      <c r="Y646" s="43"/>
      <c r="Z646" s="199"/>
      <c r="AA646" s="199"/>
      <c r="AB646" s="199"/>
      <c r="AC646" s="199"/>
      <c r="AD646" s="199"/>
      <c r="AE646" s="43"/>
      <c r="AF646" s="199"/>
      <c r="AG646" s="196"/>
      <c r="AH646" s="201"/>
      <c r="AI646" s="201"/>
      <c r="AJ646" s="201"/>
      <c r="AK646" s="43"/>
      <c r="AL646" s="196"/>
      <c r="AM646" s="43"/>
      <c r="AN646" s="43"/>
      <c r="AO646" s="42"/>
      <c r="AP646" s="198"/>
      <c r="AQ646" s="198"/>
      <c r="AR646" s="42"/>
    </row>
    <row r="647" spans="1:44" ht="15.75" customHeight="1" x14ac:dyDescent="0.2">
      <c r="A647" s="43"/>
      <c r="B647" s="43"/>
      <c r="C647" s="43"/>
      <c r="D647" s="43"/>
      <c r="E647" s="43"/>
      <c r="F647" s="43"/>
      <c r="G647" s="194"/>
      <c r="H647" s="194"/>
      <c r="I647" s="195"/>
      <c r="J647" s="309"/>
      <c r="K647" s="196"/>
      <c r="L647" s="196"/>
      <c r="M647" s="196"/>
      <c r="N647" s="310"/>
      <c r="O647" s="197"/>
      <c r="P647" s="197"/>
      <c r="Q647" s="197"/>
      <c r="R647" s="197"/>
      <c r="S647" s="197"/>
      <c r="T647" s="197"/>
      <c r="U647" s="198"/>
      <c r="V647" s="257"/>
      <c r="W647" s="258"/>
      <c r="X647" s="200"/>
      <c r="Y647" s="43"/>
      <c r="Z647" s="199"/>
      <c r="AA647" s="199"/>
      <c r="AB647" s="199"/>
      <c r="AC647" s="199"/>
      <c r="AD647" s="199"/>
      <c r="AE647" s="43"/>
      <c r="AF647" s="199"/>
      <c r="AG647" s="196"/>
      <c r="AH647" s="201"/>
      <c r="AI647" s="201"/>
      <c r="AJ647" s="201"/>
      <c r="AK647" s="43"/>
      <c r="AL647" s="196"/>
      <c r="AM647" s="43"/>
      <c r="AN647" s="43"/>
      <c r="AO647" s="42"/>
      <c r="AP647" s="198"/>
      <c r="AQ647" s="198"/>
      <c r="AR647" s="42"/>
    </row>
    <row r="648" spans="1:44" ht="15.75" customHeight="1" x14ac:dyDescent="0.2">
      <c r="A648" s="43"/>
      <c r="B648" s="43"/>
      <c r="C648" s="43"/>
      <c r="D648" s="43"/>
      <c r="E648" s="43"/>
      <c r="F648" s="43"/>
      <c r="G648" s="194"/>
      <c r="H648" s="194"/>
      <c r="I648" s="195"/>
      <c r="J648" s="309"/>
      <c r="K648" s="196"/>
      <c r="L648" s="196"/>
      <c r="M648" s="196"/>
      <c r="N648" s="310"/>
      <c r="O648" s="197"/>
      <c r="P648" s="197"/>
      <c r="Q648" s="197"/>
      <c r="R648" s="197"/>
      <c r="S648" s="197"/>
      <c r="T648" s="197"/>
      <c r="U648" s="198"/>
      <c r="V648" s="257"/>
      <c r="W648" s="258"/>
      <c r="X648" s="200"/>
      <c r="Y648" s="43"/>
      <c r="Z648" s="199"/>
      <c r="AA648" s="199"/>
      <c r="AB648" s="199"/>
      <c r="AC648" s="199"/>
      <c r="AD648" s="199"/>
      <c r="AE648" s="43"/>
      <c r="AF648" s="199"/>
      <c r="AG648" s="196"/>
      <c r="AH648" s="201"/>
      <c r="AI648" s="201"/>
      <c r="AJ648" s="201"/>
      <c r="AK648" s="43"/>
      <c r="AL648" s="196"/>
      <c r="AM648" s="43"/>
      <c r="AN648" s="43"/>
      <c r="AO648" s="42"/>
      <c r="AP648" s="198"/>
      <c r="AQ648" s="198"/>
      <c r="AR648" s="42"/>
    </row>
    <row r="649" spans="1:44" ht="15.75" customHeight="1" x14ac:dyDescent="0.2">
      <c r="A649" s="43"/>
      <c r="B649" s="43"/>
      <c r="C649" s="43"/>
      <c r="D649" s="43"/>
      <c r="E649" s="43"/>
      <c r="F649" s="43"/>
      <c r="G649" s="194"/>
      <c r="H649" s="194"/>
      <c r="I649" s="195"/>
      <c r="J649" s="309"/>
      <c r="K649" s="196"/>
      <c r="L649" s="196"/>
      <c r="M649" s="196"/>
      <c r="N649" s="310"/>
      <c r="O649" s="197"/>
      <c r="P649" s="197"/>
      <c r="Q649" s="197"/>
      <c r="R649" s="197"/>
      <c r="S649" s="197"/>
      <c r="T649" s="197"/>
      <c r="U649" s="198"/>
      <c r="V649" s="257"/>
      <c r="W649" s="258"/>
      <c r="X649" s="200"/>
      <c r="Y649" s="43"/>
      <c r="Z649" s="199"/>
      <c r="AA649" s="199"/>
      <c r="AB649" s="199"/>
      <c r="AC649" s="199"/>
      <c r="AD649" s="199"/>
      <c r="AE649" s="43"/>
      <c r="AF649" s="199"/>
      <c r="AG649" s="196"/>
      <c r="AH649" s="201"/>
      <c r="AI649" s="201"/>
      <c r="AJ649" s="201"/>
      <c r="AK649" s="43"/>
      <c r="AL649" s="196"/>
      <c r="AM649" s="43"/>
      <c r="AN649" s="43"/>
      <c r="AO649" s="42"/>
      <c r="AP649" s="198"/>
      <c r="AQ649" s="198"/>
      <c r="AR649" s="42"/>
    </row>
    <row r="650" spans="1:44" ht="15.75" customHeight="1" x14ac:dyDescent="0.2">
      <c r="A650" s="43"/>
      <c r="B650" s="43"/>
      <c r="C650" s="43"/>
      <c r="D650" s="43"/>
      <c r="E650" s="43"/>
      <c r="F650" s="43"/>
      <c r="G650" s="194"/>
      <c r="H650" s="194"/>
      <c r="I650" s="195"/>
      <c r="J650" s="309"/>
      <c r="K650" s="196"/>
      <c r="L650" s="196"/>
      <c r="M650" s="196"/>
      <c r="N650" s="310"/>
      <c r="O650" s="197"/>
      <c r="P650" s="197"/>
      <c r="Q650" s="197"/>
      <c r="R650" s="197"/>
      <c r="S650" s="197"/>
      <c r="T650" s="197"/>
      <c r="U650" s="198"/>
      <c r="V650" s="257"/>
      <c r="W650" s="258"/>
      <c r="X650" s="200"/>
      <c r="Y650" s="43"/>
      <c r="Z650" s="199"/>
      <c r="AA650" s="199"/>
      <c r="AB650" s="199"/>
      <c r="AC650" s="199"/>
      <c r="AD650" s="199"/>
      <c r="AE650" s="43"/>
      <c r="AF650" s="199"/>
      <c r="AG650" s="196"/>
      <c r="AH650" s="201"/>
      <c r="AI650" s="201"/>
      <c r="AJ650" s="201"/>
      <c r="AK650" s="43"/>
      <c r="AL650" s="196"/>
      <c r="AM650" s="43"/>
      <c r="AN650" s="43"/>
      <c r="AO650" s="42"/>
      <c r="AP650" s="198"/>
      <c r="AQ650" s="198"/>
      <c r="AR650" s="42"/>
    </row>
    <row r="651" spans="1:44" ht="15.75" customHeight="1" x14ac:dyDescent="0.2">
      <c r="A651" s="43"/>
      <c r="B651" s="43"/>
      <c r="C651" s="43"/>
      <c r="D651" s="43"/>
      <c r="E651" s="43"/>
      <c r="F651" s="43"/>
      <c r="G651" s="194"/>
      <c r="H651" s="194"/>
      <c r="I651" s="195"/>
      <c r="J651" s="309"/>
      <c r="K651" s="196"/>
      <c r="L651" s="196"/>
      <c r="M651" s="196"/>
      <c r="N651" s="310"/>
      <c r="O651" s="197"/>
      <c r="P651" s="197"/>
      <c r="Q651" s="197"/>
      <c r="R651" s="197"/>
      <c r="S651" s="197"/>
      <c r="T651" s="197"/>
      <c r="U651" s="198"/>
      <c r="V651" s="257"/>
      <c r="W651" s="258"/>
      <c r="X651" s="200"/>
      <c r="Y651" s="43"/>
      <c r="Z651" s="199"/>
      <c r="AA651" s="199"/>
      <c r="AB651" s="199"/>
      <c r="AC651" s="199"/>
      <c r="AD651" s="199"/>
      <c r="AE651" s="43"/>
      <c r="AF651" s="199"/>
      <c r="AG651" s="196"/>
      <c r="AH651" s="201"/>
      <c r="AI651" s="201"/>
      <c r="AJ651" s="201"/>
      <c r="AK651" s="43"/>
      <c r="AL651" s="196"/>
      <c r="AM651" s="43"/>
      <c r="AN651" s="43"/>
      <c r="AO651" s="42"/>
      <c r="AP651" s="198"/>
      <c r="AQ651" s="198"/>
      <c r="AR651" s="42"/>
    </row>
    <row r="652" spans="1:44" ht="15.75" customHeight="1" x14ac:dyDescent="0.2">
      <c r="A652" s="43"/>
      <c r="B652" s="43"/>
      <c r="C652" s="43"/>
      <c r="D652" s="43"/>
      <c r="E652" s="43"/>
      <c r="F652" s="43"/>
      <c r="G652" s="194"/>
      <c r="H652" s="194"/>
      <c r="I652" s="195"/>
      <c r="J652" s="309"/>
      <c r="K652" s="196"/>
      <c r="L652" s="196"/>
      <c r="M652" s="196"/>
      <c r="N652" s="310"/>
      <c r="O652" s="197"/>
      <c r="P652" s="197"/>
      <c r="Q652" s="197"/>
      <c r="R652" s="197"/>
      <c r="S652" s="197"/>
      <c r="T652" s="197"/>
      <c r="U652" s="198"/>
      <c r="V652" s="257"/>
      <c r="W652" s="258"/>
      <c r="X652" s="200"/>
      <c r="Y652" s="43"/>
      <c r="Z652" s="199"/>
      <c r="AA652" s="199"/>
      <c r="AB652" s="199"/>
      <c r="AC652" s="199"/>
      <c r="AD652" s="199"/>
      <c r="AE652" s="43"/>
      <c r="AF652" s="199"/>
      <c r="AG652" s="196"/>
      <c r="AH652" s="201"/>
      <c r="AI652" s="201"/>
      <c r="AJ652" s="201"/>
      <c r="AK652" s="43"/>
      <c r="AL652" s="196"/>
      <c r="AM652" s="43"/>
      <c r="AN652" s="43"/>
      <c r="AO652" s="42"/>
      <c r="AP652" s="198"/>
      <c r="AQ652" s="198"/>
      <c r="AR652" s="42"/>
    </row>
    <row r="653" spans="1:44" ht="15.75" customHeight="1" x14ac:dyDescent="0.2">
      <c r="A653" s="43"/>
      <c r="B653" s="43"/>
      <c r="C653" s="43"/>
      <c r="D653" s="43"/>
      <c r="E653" s="43"/>
      <c r="F653" s="43"/>
      <c r="G653" s="194"/>
      <c r="H653" s="194"/>
      <c r="I653" s="195"/>
      <c r="J653" s="309"/>
      <c r="K653" s="196"/>
      <c r="L653" s="196"/>
      <c r="M653" s="196"/>
      <c r="N653" s="310"/>
      <c r="O653" s="197"/>
      <c r="P653" s="197"/>
      <c r="Q653" s="197"/>
      <c r="R653" s="197"/>
      <c r="S653" s="197"/>
      <c r="T653" s="197"/>
      <c r="U653" s="198"/>
      <c r="V653" s="257"/>
      <c r="W653" s="258"/>
      <c r="X653" s="200"/>
      <c r="Y653" s="43"/>
      <c r="Z653" s="199"/>
      <c r="AA653" s="199"/>
      <c r="AB653" s="199"/>
      <c r="AC653" s="199"/>
      <c r="AD653" s="199"/>
      <c r="AE653" s="43"/>
      <c r="AF653" s="199"/>
      <c r="AG653" s="196"/>
      <c r="AH653" s="201"/>
      <c r="AI653" s="201"/>
      <c r="AJ653" s="201"/>
      <c r="AK653" s="43"/>
      <c r="AL653" s="196"/>
      <c r="AM653" s="43"/>
      <c r="AN653" s="43"/>
      <c r="AO653" s="42"/>
      <c r="AP653" s="198"/>
      <c r="AQ653" s="198"/>
      <c r="AR653" s="42"/>
    </row>
    <row r="654" spans="1:44" ht="15.75" customHeight="1" x14ac:dyDescent="0.2">
      <c r="A654" s="43"/>
      <c r="B654" s="43"/>
      <c r="C654" s="43"/>
      <c r="D654" s="43"/>
      <c r="E654" s="43"/>
      <c r="F654" s="43"/>
      <c r="G654" s="194"/>
      <c r="H654" s="194"/>
      <c r="I654" s="195"/>
      <c r="J654" s="309"/>
      <c r="K654" s="196"/>
      <c r="L654" s="196"/>
      <c r="M654" s="196"/>
      <c r="N654" s="310"/>
      <c r="O654" s="197"/>
      <c r="P654" s="197"/>
      <c r="Q654" s="197"/>
      <c r="R654" s="197"/>
      <c r="S654" s="197"/>
      <c r="T654" s="197"/>
      <c r="U654" s="198"/>
      <c r="V654" s="257"/>
      <c r="W654" s="258"/>
      <c r="X654" s="200"/>
      <c r="Y654" s="43"/>
      <c r="Z654" s="199"/>
      <c r="AA654" s="199"/>
      <c r="AB654" s="199"/>
      <c r="AC654" s="199"/>
      <c r="AD654" s="199"/>
      <c r="AE654" s="43"/>
      <c r="AF654" s="199"/>
      <c r="AG654" s="196"/>
      <c r="AH654" s="201"/>
      <c r="AI654" s="201"/>
      <c r="AJ654" s="201"/>
      <c r="AK654" s="43"/>
      <c r="AL654" s="196"/>
      <c r="AM654" s="43"/>
      <c r="AN654" s="43"/>
      <c r="AO654" s="42"/>
      <c r="AP654" s="198"/>
      <c r="AQ654" s="198"/>
      <c r="AR654" s="42"/>
    </row>
    <row r="655" spans="1:44" ht="15.75" customHeight="1" x14ac:dyDescent="0.2">
      <c r="A655" s="43"/>
      <c r="B655" s="43"/>
      <c r="C655" s="43"/>
      <c r="D655" s="43"/>
      <c r="E655" s="43"/>
      <c r="F655" s="43"/>
      <c r="G655" s="194"/>
      <c r="H655" s="194"/>
      <c r="I655" s="195"/>
      <c r="J655" s="309"/>
      <c r="K655" s="196"/>
      <c r="L655" s="196"/>
      <c r="M655" s="196"/>
      <c r="N655" s="310"/>
      <c r="O655" s="197"/>
      <c r="P655" s="197"/>
      <c r="Q655" s="197"/>
      <c r="R655" s="197"/>
      <c r="S655" s="197"/>
      <c r="T655" s="197"/>
      <c r="U655" s="198"/>
      <c r="V655" s="257"/>
      <c r="W655" s="258"/>
      <c r="X655" s="200"/>
      <c r="Y655" s="43"/>
      <c r="Z655" s="199"/>
      <c r="AA655" s="199"/>
      <c r="AB655" s="199"/>
      <c r="AC655" s="199"/>
      <c r="AD655" s="199"/>
      <c r="AE655" s="43"/>
      <c r="AF655" s="199"/>
      <c r="AG655" s="196"/>
      <c r="AH655" s="201"/>
      <c r="AI655" s="201"/>
      <c r="AJ655" s="201"/>
      <c r="AK655" s="43"/>
      <c r="AL655" s="196"/>
      <c r="AM655" s="43"/>
      <c r="AN655" s="43"/>
      <c r="AO655" s="42"/>
      <c r="AP655" s="198"/>
      <c r="AQ655" s="198"/>
      <c r="AR655" s="42"/>
    </row>
    <row r="656" spans="1:44" ht="15.75" customHeight="1" x14ac:dyDescent="0.2">
      <c r="A656" s="43"/>
      <c r="B656" s="43"/>
      <c r="C656" s="43"/>
      <c r="D656" s="43"/>
      <c r="E656" s="43"/>
      <c r="F656" s="43"/>
      <c r="G656" s="194"/>
      <c r="H656" s="194"/>
      <c r="I656" s="195"/>
      <c r="J656" s="309"/>
      <c r="K656" s="196"/>
      <c r="L656" s="196"/>
      <c r="M656" s="196"/>
      <c r="N656" s="310"/>
      <c r="O656" s="197"/>
      <c r="P656" s="197"/>
      <c r="Q656" s="197"/>
      <c r="R656" s="197"/>
      <c r="S656" s="197"/>
      <c r="T656" s="197"/>
      <c r="U656" s="198"/>
      <c r="V656" s="257"/>
      <c r="W656" s="258"/>
      <c r="X656" s="200"/>
      <c r="Y656" s="43"/>
      <c r="Z656" s="199"/>
      <c r="AA656" s="199"/>
      <c r="AB656" s="199"/>
      <c r="AC656" s="199"/>
      <c r="AD656" s="199"/>
      <c r="AE656" s="43"/>
      <c r="AF656" s="199"/>
      <c r="AG656" s="196"/>
      <c r="AH656" s="201"/>
      <c r="AI656" s="201"/>
      <c r="AJ656" s="201"/>
      <c r="AK656" s="43"/>
      <c r="AL656" s="196"/>
      <c r="AM656" s="43"/>
      <c r="AN656" s="43"/>
      <c r="AO656" s="42"/>
      <c r="AP656" s="198"/>
      <c r="AQ656" s="198"/>
      <c r="AR656" s="42"/>
    </row>
    <row r="657" spans="1:44" ht="15.75" customHeight="1" x14ac:dyDescent="0.2">
      <c r="A657" s="43"/>
      <c r="B657" s="43"/>
      <c r="C657" s="43"/>
      <c r="D657" s="43"/>
      <c r="E657" s="43"/>
      <c r="F657" s="43"/>
      <c r="G657" s="194"/>
      <c r="H657" s="194"/>
      <c r="I657" s="195"/>
      <c r="J657" s="309"/>
      <c r="K657" s="196"/>
      <c r="L657" s="196"/>
      <c r="M657" s="196"/>
      <c r="N657" s="310"/>
      <c r="O657" s="197"/>
      <c r="P657" s="197"/>
      <c r="Q657" s="197"/>
      <c r="R657" s="197"/>
      <c r="S657" s="197"/>
      <c r="T657" s="197"/>
      <c r="U657" s="198"/>
      <c r="V657" s="257"/>
      <c r="W657" s="258"/>
      <c r="X657" s="200"/>
      <c r="Y657" s="43"/>
      <c r="Z657" s="199"/>
      <c r="AA657" s="199"/>
      <c r="AB657" s="199"/>
      <c r="AC657" s="199"/>
      <c r="AD657" s="199"/>
      <c r="AE657" s="43"/>
      <c r="AF657" s="199"/>
      <c r="AG657" s="196"/>
      <c r="AH657" s="201"/>
      <c r="AI657" s="201"/>
      <c r="AJ657" s="201"/>
      <c r="AK657" s="43"/>
      <c r="AL657" s="196"/>
      <c r="AM657" s="43"/>
      <c r="AN657" s="43"/>
      <c r="AO657" s="42"/>
      <c r="AP657" s="198"/>
      <c r="AQ657" s="198"/>
      <c r="AR657" s="42"/>
    </row>
    <row r="658" spans="1:44" ht="15.75" customHeight="1" x14ac:dyDescent="0.2">
      <c r="A658" s="43"/>
      <c r="B658" s="43"/>
      <c r="C658" s="43"/>
      <c r="D658" s="43"/>
      <c r="E658" s="43"/>
      <c r="F658" s="43"/>
      <c r="G658" s="194"/>
      <c r="H658" s="194"/>
      <c r="I658" s="195"/>
      <c r="J658" s="309"/>
      <c r="K658" s="196"/>
      <c r="L658" s="196"/>
      <c r="M658" s="196"/>
      <c r="N658" s="310"/>
      <c r="O658" s="197"/>
      <c r="P658" s="197"/>
      <c r="Q658" s="197"/>
      <c r="R658" s="197"/>
      <c r="S658" s="197"/>
      <c r="T658" s="197"/>
      <c r="U658" s="198"/>
      <c r="V658" s="257"/>
      <c r="W658" s="258"/>
      <c r="X658" s="200"/>
      <c r="Y658" s="43"/>
      <c r="Z658" s="199"/>
      <c r="AA658" s="199"/>
      <c r="AB658" s="199"/>
      <c r="AC658" s="199"/>
      <c r="AD658" s="199"/>
      <c r="AE658" s="43"/>
      <c r="AF658" s="199"/>
      <c r="AG658" s="196"/>
      <c r="AH658" s="201"/>
      <c r="AI658" s="201"/>
      <c r="AJ658" s="201"/>
      <c r="AK658" s="43"/>
      <c r="AL658" s="196"/>
      <c r="AM658" s="43"/>
      <c r="AN658" s="43"/>
      <c r="AO658" s="42"/>
      <c r="AP658" s="198"/>
      <c r="AQ658" s="198"/>
      <c r="AR658" s="42"/>
    </row>
    <row r="659" spans="1:44" ht="15.75" customHeight="1" x14ac:dyDescent="0.2">
      <c r="A659" s="43"/>
      <c r="B659" s="43"/>
      <c r="C659" s="43"/>
      <c r="D659" s="43"/>
      <c r="E659" s="43"/>
      <c r="F659" s="43"/>
      <c r="G659" s="194"/>
      <c r="H659" s="194"/>
      <c r="I659" s="195"/>
      <c r="J659" s="309"/>
      <c r="K659" s="196"/>
      <c r="L659" s="196"/>
      <c r="M659" s="196"/>
      <c r="N659" s="310"/>
      <c r="O659" s="197"/>
      <c r="P659" s="197"/>
      <c r="Q659" s="197"/>
      <c r="R659" s="197"/>
      <c r="S659" s="197"/>
      <c r="T659" s="197"/>
      <c r="U659" s="198"/>
      <c r="V659" s="257"/>
      <c r="W659" s="258"/>
      <c r="X659" s="200"/>
      <c r="Y659" s="43"/>
      <c r="Z659" s="199"/>
      <c r="AA659" s="199"/>
      <c r="AB659" s="199"/>
      <c r="AC659" s="199"/>
      <c r="AD659" s="199"/>
      <c r="AE659" s="43"/>
      <c r="AF659" s="199"/>
      <c r="AG659" s="196"/>
      <c r="AH659" s="201"/>
      <c r="AI659" s="201"/>
      <c r="AJ659" s="201"/>
      <c r="AK659" s="43"/>
      <c r="AL659" s="196"/>
      <c r="AM659" s="43"/>
      <c r="AN659" s="43"/>
      <c r="AO659" s="42"/>
      <c r="AP659" s="198"/>
      <c r="AQ659" s="198"/>
      <c r="AR659" s="42"/>
    </row>
    <row r="660" spans="1:44" ht="15.75" customHeight="1" x14ac:dyDescent="0.2">
      <c r="A660" s="43"/>
      <c r="B660" s="43"/>
      <c r="C660" s="43"/>
      <c r="D660" s="43"/>
      <c r="E660" s="43"/>
      <c r="F660" s="43"/>
      <c r="G660" s="194"/>
      <c r="H660" s="194"/>
      <c r="I660" s="195"/>
      <c r="J660" s="309"/>
      <c r="K660" s="196"/>
      <c r="L660" s="196"/>
      <c r="M660" s="196"/>
      <c r="N660" s="310"/>
      <c r="O660" s="197"/>
      <c r="P660" s="197"/>
      <c r="Q660" s="197"/>
      <c r="R660" s="197"/>
      <c r="S660" s="197"/>
      <c r="T660" s="197"/>
      <c r="U660" s="198"/>
      <c r="V660" s="257"/>
      <c r="W660" s="258"/>
      <c r="X660" s="200"/>
      <c r="Y660" s="43"/>
      <c r="Z660" s="199"/>
      <c r="AA660" s="199"/>
      <c r="AB660" s="199"/>
      <c r="AC660" s="199"/>
      <c r="AD660" s="199"/>
      <c r="AE660" s="43"/>
      <c r="AF660" s="199"/>
      <c r="AG660" s="196"/>
      <c r="AH660" s="201"/>
      <c r="AI660" s="201"/>
      <c r="AJ660" s="201"/>
      <c r="AK660" s="43"/>
      <c r="AL660" s="196"/>
      <c r="AM660" s="43"/>
      <c r="AN660" s="43"/>
      <c r="AO660" s="42"/>
      <c r="AP660" s="198"/>
      <c r="AQ660" s="198"/>
      <c r="AR660" s="42"/>
    </row>
    <row r="661" spans="1:44" ht="15.75" customHeight="1" x14ac:dyDescent="0.2">
      <c r="A661" s="43"/>
      <c r="B661" s="43"/>
      <c r="C661" s="43"/>
      <c r="D661" s="43"/>
      <c r="E661" s="43"/>
      <c r="F661" s="43"/>
      <c r="G661" s="194"/>
      <c r="H661" s="194"/>
      <c r="I661" s="195"/>
      <c r="J661" s="309"/>
      <c r="K661" s="196"/>
      <c r="L661" s="196"/>
      <c r="M661" s="196"/>
      <c r="N661" s="310"/>
      <c r="O661" s="197"/>
      <c r="P661" s="197"/>
      <c r="Q661" s="197"/>
      <c r="R661" s="197"/>
      <c r="S661" s="197"/>
      <c r="T661" s="197"/>
      <c r="U661" s="198"/>
      <c r="V661" s="257"/>
      <c r="W661" s="258"/>
      <c r="X661" s="200"/>
      <c r="Y661" s="43"/>
      <c r="Z661" s="199"/>
      <c r="AA661" s="199"/>
      <c r="AB661" s="199"/>
      <c r="AC661" s="199"/>
      <c r="AD661" s="199"/>
      <c r="AE661" s="43"/>
      <c r="AF661" s="199"/>
      <c r="AG661" s="196"/>
      <c r="AH661" s="201"/>
      <c r="AI661" s="201"/>
      <c r="AJ661" s="201"/>
      <c r="AK661" s="43"/>
      <c r="AL661" s="196"/>
      <c r="AM661" s="43"/>
      <c r="AN661" s="43"/>
      <c r="AO661" s="42"/>
      <c r="AP661" s="198"/>
      <c r="AQ661" s="198"/>
      <c r="AR661" s="42"/>
    </row>
    <row r="662" spans="1:44" ht="15.75" customHeight="1" x14ac:dyDescent="0.2">
      <c r="A662" s="43"/>
      <c r="B662" s="43"/>
      <c r="C662" s="43"/>
      <c r="D662" s="43"/>
      <c r="E662" s="43"/>
      <c r="F662" s="43"/>
      <c r="G662" s="194"/>
      <c r="H662" s="194"/>
      <c r="I662" s="195"/>
      <c r="J662" s="309"/>
      <c r="K662" s="196"/>
      <c r="L662" s="196"/>
      <c r="M662" s="196"/>
      <c r="N662" s="310"/>
      <c r="O662" s="197"/>
      <c r="P662" s="197"/>
      <c r="Q662" s="197"/>
      <c r="R662" s="197"/>
      <c r="S662" s="197"/>
      <c r="T662" s="197"/>
      <c r="U662" s="198"/>
      <c r="V662" s="257"/>
      <c r="W662" s="258"/>
      <c r="X662" s="200"/>
      <c r="Y662" s="43"/>
      <c r="Z662" s="199"/>
      <c r="AA662" s="199"/>
      <c r="AB662" s="199"/>
      <c r="AC662" s="199"/>
      <c r="AD662" s="199"/>
      <c r="AE662" s="43"/>
      <c r="AF662" s="199"/>
      <c r="AG662" s="196"/>
      <c r="AH662" s="201"/>
      <c r="AI662" s="201"/>
      <c r="AJ662" s="201"/>
      <c r="AK662" s="43"/>
      <c r="AL662" s="196"/>
      <c r="AM662" s="43"/>
      <c r="AN662" s="43"/>
      <c r="AO662" s="42"/>
      <c r="AP662" s="198"/>
      <c r="AQ662" s="198"/>
      <c r="AR662" s="42"/>
    </row>
    <row r="663" spans="1:44" ht="15.75" customHeight="1" x14ac:dyDescent="0.2">
      <c r="A663" s="43"/>
      <c r="B663" s="43"/>
      <c r="C663" s="43"/>
      <c r="D663" s="43"/>
      <c r="E663" s="43"/>
      <c r="F663" s="43"/>
      <c r="G663" s="194"/>
      <c r="H663" s="194"/>
      <c r="I663" s="195"/>
      <c r="J663" s="309"/>
      <c r="K663" s="196"/>
      <c r="L663" s="196"/>
      <c r="M663" s="196"/>
      <c r="N663" s="310"/>
      <c r="O663" s="197"/>
      <c r="P663" s="197"/>
      <c r="Q663" s="197"/>
      <c r="R663" s="197"/>
      <c r="S663" s="197"/>
      <c r="T663" s="197"/>
      <c r="U663" s="198"/>
      <c r="V663" s="257"/>
      <c r="W663" s="258"/>
      <c r="X663" s="200"/>
      <c r="Y663" s="43"/>
      <c r="Z663" s="199"/>
      <c r="AA663" s="199"/>
      <c r="AB663" s="199"/>
      <c r="AC663" s="199"/>
      <c r="AD663" s="199"/>
      <c r="AE663" s="43"/>
      <c r="AF663" s="199"/>
      <c r="AG663" s="196"/>
      <c r="AH663" s="201"/>
      <c r="AI663" s="201"/>
      <c r="AJ663" s="201"/>
      <c r="AK663" s="43"/>
      <c r="AL663" s="196"/>
      <c r="AM663" s="43"/>
      <c r="AN663" s="43"/>
      <c r="AO663" s="42"/>
      <c r="AP663" s="198"/>
      <c r="AQ663" s="198"/>
      <c r="AR663" s="42"/>
    </row>
    <row r="664" spans="1:44" ht="15.75" customHeight="1" x14ac:dyDescent="0.2">
      <c r="A664" s="43"/>
      <c r="B664" s="43"/>
      <c r="C664" s="43"/>
      <c r="D664" s="43"/>
      <c r="E664" s="43"/>
      <c r="F664" s="43"/>
      <c r="G664" s="194"/>
      <c r="H664" s="194"/>
      <c r="I664" s="195"/>
      <c r="J664" s="309"/>
      <c r="K664" s="196"/>
      <c r="L664" s="196"/>
      <c r="M664" s="196"/>
      <c r="N664" s="310"/>
      <c r="O664" s="197"/>
      <c r="P664" s="197"/>
      <c r="Q664" s="197"/>
      <c r="R664" s="197"/>
      <c r="S664" s="197"/>
      <c r="T664" s="197"/>
      <c r="U664" s="198"/>
      <c r="V664" s="257"/>
      <c r="W664" s="258"/>
      <c r="X664" s="200"/>
      <c r="Y664" s="43"/>
      <c r="Z664" s="199"/>
      <c r="AA664" s="199"/>
      <c r="AB664" s="199"/>
      <c r="AC664" s="199"/>
      <c r="AD664" s="199"/>
      <c r="AE664" s="43"/>
      <c r="AF664" s="199"/>
      <c r="AG664" s="196"/>
      <c r="AH664" s="201"/>
      <c r="AI664" s="201"/>
      <c r="AJ664" s="201"/>
      <c r="AK664" s="43"/>
      <c r="AL664" s="196"/>
      <c r="AM664" s="43"/>
      <c r="AN664" s="43"/>
      <c r="AO664" s="42"/>
      <c r="AP664" s="198"/>
      <c r="AQ664" s="198"/>
      <c r="AR664" s="42"/>
    </row>
    <row r="665" spans="1:44" ht="15.75" customHeight="1" x14ac:dyDescent="0.2">
      <c r="A665" s="43"/>
      <c r="B665" s="43"/>
      <c r="C665" s="43"/>
      <c r="D665" s="43"/>
      <c r="E665" s="43"/>
      <c r="F665" s="43"/>
      <c r="G665" s="194"/>
      <c r="H665" s="194"/>
      <c r="I665" s="195"/>
      <c r="J665" s="309"/>
      <c r="K665" s="196"/>
      <c r="L665" s="196"/>
      <c r="M665" s="196"/>
      <c r="N665" s="310"/>
      <c r="O665" s="197"/>
      <c r="P665" s="197"/>
      <c r="Q665" s="197"/>
      <c r="R665" s="197"/>
      <c r="S665" s="197"/>
      <c r="T665" s="197"/>
      <c r="U665" s="198"/>
      <c r="V665" s="257"/>
      <c r="W665" s="258"/>
      <c r="X665" s="200"/>
      <c r="Y665" s="43"/>
      <c r="Z665" s="199"/>
      <c r="AA665" s="199"/>
      <c r="AB665" s="199"/>
      <c r="AC665" s="199"/>
      <c r="AD665" s="199"/>
      <c r="AE665" s="43"/>
      <c r="AF665" s="199"/>
      <c r="AG665" s="196"/>
      <c r="AH665" s="201"/>
      <c r="AI665" s="201"/>
      <c r="AJ665" s="201"/>
      <c r="AK665" s="43"/>
      <c r="AL665" s="196"/>
      <c r="AM665" s="43"/>
      <c r="AN665" s="43"/>
      <c r="AO665" s="42"/>
      <c r="AP665" s="198"/>
      <c r="AQ665" s="198"/>
      <c r="AR665" s="42"/>
    </row>
    <row r="666" spans="1:44" ht="15.75" customHeight="1" x14ac:dyDescent="0.2">
      <c r="A666" s="43"/>
      <c r="B666" s="43"/>
      <c r="C666" s="43"/>
      <c r="D666" s="43"/>
      <c r="E666" s="43"/>
      <c r="F666" s="43"/>
      <c r="G666" s="194"/>
      <c r="H666" s="194"/>
      <c r="I666" s="195"/>
      <c r="J666" s="309"/>
      <c r="K666" s="196"/>
      <c r="L666" s="196"/>
      <c r="M666" s="196"/>
      <c r="N666" s="310"/>
      <c r="O666" s="197"/>
      <c r="P666" s="197"/>
      <c r="Q666" s="197"/>
      <c r="R666" s="197"/>
      <c r="S666" s="197"/>
      <c r="T666" s="197"/>
      <c r="U666" s="198"/>
      <c r="V666" s="257"/>
      <c r="W666" s="258"/>
      <c r="X666" s="200"/>
      <c r="Y666" s="43"/>
      <c r="Z666" s="199"/>
      <c r="AA666" s="199"/>
      <c r="AB666" s="199"/>
      <c r="AC666" s="199"/>
      <c r="AD666" s="199"/>
      <c r="AE666" s="43"/>
      <c r="AF666" s="199"/>
      <c r="AG666" s="196"/>
      <c r="AH666" s="201"/>
      <c r="AI666" s="201"/>
      <c r="AJ666" s="201"/>
      <c r="AK666" s="43"/>
      <c r="AL666" s="196"/>
      <c r="AM666" s="43"/>
      <c r="AN666" s="43"/>
      <c r="AO666" s="42"/>
      <c r="AP666" s="198"/>
      <c r="AQ666" s="198"/>
      <c r="AR666" s="42"/>
    </row>
    <row r="667" spans="1:44" ht="15.75" customHeight="1" x14ac:dyDescent="0.2">
      <c r="A667" s="43"/>
      <c r="B667" s="43"/>
      <c r="C667" s="43"/>
      <c r="D667" s="43"/>
      <c r="E667" s="43"/>
      <c r="F667" s="43"/>
      <c r="G667" s="194"/>
      <c r="H667" s="194"/>
      <c r="I667" s="195"/>
      <c r="J667" s="309"/>
      <c r="K667" s="196"/>
      <c r="L667" s="196"/>
      <c r="M667" s="196"/>
      <c r="N667" s="310"/>
      <c r="O667" s="197"/>
      <c r="P667" s="197"/>
      <c r="Q667" s="197"/>
      <c r="R667" s="197"/>
      <c r="S667" s="197"/>
      <c r="T667" s="197"/>
      <c r="U667" s="198"/>
      <c r="V667" s="257"/>
      <c r="W667" s="258"/>
      <c r="X667" s="200"/>
      <c r="Y667" s="43"/>
      <c r="Z667" s="199"/>
      <c r="AA667" s="199"/>
      <c r="AB667" s="199"/>
      <c r="AC667" s="199"/>
      <c r="AD667" s="199"/>
      <c r="AE667" s="43"/>
      <c r="AF667" s="199"/>
      <c r="AG667" s="196"/>
      <c r="AH667" s="201"/>
      <c r="AI667" s="201"/>
      <c r="AJ667" s="201"/>
      <c r="AK667" s="43"/>
      <c r="AL667" s="196"/>
      <c r="AM667" s="43"/>
      <c r="AN667" s="43"/>
      <c r="AO667" s="42"/>
      <c r="AP667" s="198"/>
      <c r="AQ667" s="198"/>
      <c r="AR667" s="42"/>
    </row>
    <row r="668" spans="1:44" ht="15.75" customHeight="1" x14ac:dyDescent="0.2">
      <c r="A668" s="43"/>
      <c r="B668" s="43"/>
      <c r="C668" s="43"/>
      <c r="D668" s="43"/>
      <c r="E668" s="43"/>
      <c r="F668" s="43"/>
      <c r="G668" s="194"/>
      <c r="H668" s="194"/>
      <c r="I668" s="195"/>
      <c r="J668" s="309"/>
      <c r="K668" s="196"/>
      <c r="L668" s="196"/>
      <c r="M668" s="196"/>
      <c r="N668" s="310"/>
      <c r="O668" s="197"/>
      <c r="P668" s="197"/>
      <c r="Q668" s="197"/>
      <c r="R668" s="197"/>
      <c r="S668" s="197"/>
      <c r="T668" s="197"/>
      <c r="U668" s="198"/>
      <c r="V668" s="257"/>
      <c r="W668" s="258"/>
      <c r="X668" s="200"/>
      <c r="Y668" s="43"/>
      <c r="Z668" s="199"/>
      <c r="AA668" s="199"/>
      <c r="AB668" s="199"/>
      <c r="AC668" s="199"/>
      <c r="AD668" s="199"/>
      <c r="AE668" s="43"/>
      <c r="AF668" s="199"/>
      <c r="AG668" s="196"/>
      <c r="AH668" s="201"/>
      <c r="AI668" s="201"/>
      <c r="AJ668" s="201"/>
      <c r="AK668" s="43"/>
      <c r="AL668" s="196"/>
      <c r="AM668" s="43"/>
      <c r="AN668" s="43"/>
      <c r="AO668" s="42"/>
      <c r="AP668" s="198"/>
      <c r="AQ668" s="198"/>
      <c r="AR668" s="42"/>
    </row>
    <row r="669" spans="1:44" ht="15.75" customHeight="1" x14ac:dyDescent="0.2">
      <c r="A669" s="43"/>
      <c r="B669" s="43"/>
      <c r="C669" s="43"/>
      <c r="D669" s="43"/>
      <c r="E669" s="43"/>
      <c r="F669" s="43"/>
      <c r="G669" s="194"/>
      <c r="H669" s="194"/>
      <c r="I669" s="195"/>
      <c r="J669" s="309"/>
      <c r="K669" s="196"/>
      <c r="L669" s="196"/>
      <c r="M669" s="196"/>
      <c r="N669" s="310"/>
      <c r="O669" s="197"/>
      <c r="P669" s="197"/>
      <c r="Q669" s="197"/>
      <c r="R669" s="197"/>
      <c r="S669" s="197"/>
      <c r="T669" s="197"/>
      <c r="U669" s="198"/>
      <c r="V669" s="257"/>
      <c r="W669" s="258"/>
      <c r="X669" s="200"/>
      <c r="Y669" s="43"/>
      <c r="Z669" s="199"/>
      <c r="AA669" s="199"/>
      <c r="AB669" s="199"/>
      <c r="AC669" s="199"/>
      <c r="AD669" s="199"/>
      <c r="AE669" s="43"/>
      <c r="AF669" s="199"/>
      <c r="AG669" s="196"/>
      <c r="AH669" s="201"/>
      <c r="AI669" s="201"/>
      <c r="AJ669" s="201"/>
      <c r="AK669" s="43"/>
      <c r="AL669" s="196"/>
      <c r="AM669" s="43"/>
      <c r="AN669" s="43"/>
      <c r="AO669" s="42"/>
      <c r="AP669" s="198"/>
      <c r="AQ669" s="198"/>
      <c r="AR669" s="42"/>
    </row>
    <row r="670" spans="1:44" ht="15.75" customHeight="1" x14ac:dyDescent="0.2">
      <c r="A670" s="43"/>
      <c r="B670" s="43"/>
      <c r="C670" s="43"/>
      <c r="D670" s="43"/>
      <c r="E670" s="43"/>
      <c r="F670" s="43"/>
      <c r="G670" s="194"/>
      <c r="H670" s="194"/>
      <c r="I670" s="195"/>
      <c r="J670" s="309"/>
      <c r="K670" s="196"/>
      <c r="L670" s="196"/>
      <c r="M670" s="196"/>
      <c r="N670" s="310"/>
      <c r="O670" s="197"/>
      <c r="P670" s="197"/>
      <c r="Q670" s="197"/>
      <c r="R670" s="197"/>
      <c r="S670" s="197"/>
      <c r="T670" s="197"/>
      <c r="U670" s="198"/>
      <c r="V670" s="257"/>
      <c r="W670" s="258"/>
      <c r="X670" s="200"/>
      <c r="Y670" s="43"/>
      <c r="Z670" s="199"/>
      <c r="AA670" s="199"/>
      <c r="AB670" s="199"/>
      <c r="AC670" s="199"/>
      <c r="AD670" s="199"/>
      <c r="AE670" s="43"/>
      <c r="AF670" s="199"/>
      <c r="AG670" s="196"/>
      <c r="AH670" s="201"/>
      <c r="AI670" s="201"/>
      <c r="AJ670" s="201"/>
      <c r="AK670" s="43"/>
      <c r="AL670" s="196"/>
      <c r="AM670" s="43"/>
      <c r="AN670" s="43"/>
      <c r="AO670" s="42"/>
      <c r="AP670" s="198"/>
      <c r="AQ670" s="198"/>
      <c r="AR670" s="42"/>
    </row>
    <row r="671" spans="1:44" ht="15.75" customHeight="1" x14ac:dyDescent="0.2">
      <c r="A671" s="43"/>
      <c r="B671" s="43"/>
      <c r="C671" s="43"/>
      <c r="D671" s="43"/>
      <c r="E671" s="43"/>
      <c r="F671" s="43"/>
      <c r="G671" s="194"/>
      <c r="H671" s="194"/>
      <c r="I671" s="195"/>
      <c r="J671" s="309"/>
      <c r="K671" s="196"/>
      <c r="L671" s="196"/>
      <c r="M671" s="196"/>
      <c r="N671" s="310"/>
      <c r="O671" s="197"/>
      <c r="P671" s="197"/>
      <c r="Q671" s="197"/>
      <c r="R671" s="197"/>
      <c r="S671" s="197"/>
      <c r="T671" s="197"/>
      <c r="U671" s="198"/>
      <c r="V671" s="257"/>
      <c r="W671" s="258"/>
      <c r="X671" s="200"/>
      <c r="Y671" s="43"/>
      <c r="Z671" s="199"/>
      <c r="AA671" s="199"/>
      <c r="AB671" s="199"/>
      <c r="AC671" s="199"/>
      <c r="AD671" s="199"/>
      <c r="AE671" s="43"/>
      <c r="AF671" s="199"/>
      <c r="AG671" s="196"/>
      <c r="AH671" s="201"/>
      <c r="AI671" s="201"/>
      <c r="AJ671" s="201"/>
      <c r="AK671" s="43"/>
      <c r="AL671" s="196"/>
      <c r="AM671" s="43"/>
      <c r="AN671" s="43"/>
      <c r="AO671" s="42"/>
      <c r="AP671" s="198"/>
      <c r="AQ671" s="198"/>
      <c r="AR671" s="42"/>
    </row>
    <row r="672" spans="1:44" ht="15.75" customHeight="1" x14ac:dyDescent="0.2">
      <c r="A672" s="43"/>
      <c r="B672" s="43"/>
      <c r="C672" s="43"/>
      <c r="D672" s="43"/>
      <c r="E672" s="43"/>
      <c r="F672" s="43"/>
      <c r="G672" s="194"/>
      <c r="H672" s="194"/>
      <c r="I672" s="195"/>
      <c r="J672" s="309"/>
      <c r="K672" s="196"/>
      <c r="L672" s="196"/>
      <c r="M672" s="196"/>
      <c r="N672" s="310"/>
      <c r="O672" s="197"/>
      <c r="P672" s="197"/>
      <c r="Q672" s="197"/>
      <c r="R672" s="197"/>
      <c r="S672" s="197"/>
      <c r="T672" s="197"/>
      <c r="U672" s="198"/>
      <c r="V672" s="257"/>
      <c r="W672" s="258"/>
      <c r="X672" s="200"/>
      <c r="Y672" s="43"/>
      <c r="Z672" s="199"/>
      <c r="AA672" s="199"/>
      <c r="AB672" s="199"/>
      <c r="AC672" s="199"/>
      <c r="AD672" s="199"/>
      <c r="AE672" s="43"/>
      <c r="AF672" s="199"/>
      <c r="AG672" s="196"/>
      <c r="AH672" s="201"/>
      <c r="AI672" s="201"/>
      <c r="AJ672" s="201"/>
      <c r="AK672" s="43"/>
      <c r="AL672" s="196"/>
      <c r="AM672" s="43"/>
      <c r="AN672" s="43"/>
      <c r="AO672" s="42"/>
      <c r="AP672" s="198"/>
      <c r="AQ672" s="198"/>
      <c r="AR672" s="42"/>
    </row>
    <row r="673" spans="1:44" ht="15.75" customHeight="1" x14ac:dyDescent="0.2">
      <c r="A673" s="43"/>
      <c r="B673" s="43"/>
      <c r="C673" s="43"/>
      <c r="D673" s="43"/>
      <c r="E673" s="43"/>
      <c r="F673" s="43"/>
      <c r="G673" s="194"/>
      <c r="H673" s="194"/>
      <c r="I673" s="195"/>
      <c r="J673" s="309"/>
      <c r="K673" s="196"/>
      <c r="L673" s="196"/>
      <c r="M673" s="196"/>
      <c r="N673" s="310"/>
      <c r="O673" s="197"/>
      <c r="P673" s="197"/>
      <c r="Q673" s="197"/>
      <c r="R673" s="197"/>
      <c r="S673" s="197"/>
      <c r="T673" s="197"/>
      <c r="U673" s="198"/>
      <c r="V673" s="257"/>
      <c r="W673" s="258"/>
      <c r="X673" s="200"/>
      <c r="Y673" s="43"/>
      <c r="Z673" s="199"/>
      <c r="AA673" s="199"/>
      <c r="AB673" s="199"/>
      <c r="AC673" s="199"/>
      <c r="AD673" s="199"/>
      <c r="AE673" s="43"/>
      <c r="AF673" s="199"/>
      <c r="AG673" s="196"/>
      <c r="AH673" s="201"/>
      <c r="AI673" s="201"/>
      <c r="AJ673" s="201"/>
      <c r="AK673" s="43"/>
      <c r="AL673" s="196"/>
      <c r="AM673" s="43"/>
      <c r="AN673" s="43"/>
      <c r="AO673" s="42"/>
      <c r="AP673" s="198"/>
      <c r="AQ673" s="198"/>
      <c r="AR673" s="42"/>
    </row>
    <row r="674" spans="1:44" ht="15.75" customHeight="1" x14ac:dyDescent="0.2">
      <c r="A674" s="43"/>
      <c r="B674" s="43"/>
      <c r="C674" s="43"/>
      <c r="D674" s="43"/>
      <c r="E674" s="43"/>
      <c r="F674" s="43"/>
      <c r="G674" s="194"/>
      <c r="H674" s="194"/>
      <c r="I674" s="195"/>
      <c r="J674" s="309"/>
      <c r="K674" s="196"/>
      <c r="L674" s="196"/>
      <c r="M674" s="196"/>
      <c r="N674" s="310"/>
      <c r="O674" s="197"/>
      <c r="P674" s="197"/>
      <c r="Q674" s="197"/>
      <c r="R674" s="197"/>
      <c r="S674" s="197"/>
      <c r="T674" s="197"/>
      <c r="U674" s="198"/>
      <c r="V674" s="257"/>
      <c r="W674" s="258"/>
      <c r="X674" s="200"/>
      <c r="Y674" s="43"/>
      <c r="Z674" s="199"/>
      <c r="AA674" s="199"/>
      <c r="AB674" s="199"/>
      <c r="AC674" s="199"/>
      <c r="AD674" s="199"/>
      <c r="AE674" s="43"/>
      <c r="AF674" s="199"/>
      <c r="AG674" s="196"/>
      <c r="AH674" s="201"/>
      <c r="AI674" s="201"/>
      <c r="AJ674" s="201"/>
      <c r="AK674" s="43"/>
      <c r="AL674" s="196"/>
      <c r="AM674" s="43"/>
      <c r="AN674" s="43"/>
      <c r="AO674" s="42"/>
      <c r="AP674" s="198"/>
      <c r="AQ674" s="198"/>
      <c r="AR674" s="42"/>
    </row>
    <row r="675" spans="1:44" ht="15.75" customHeight="1" x14ac:dyDescent="0.2">
      <c r="A675" s="43"/>
      <c r="B675" s="43"/>
      <c r="C675" s="43"/>
      <c r="D675" s="43"/>
      <c r="E675" s="43"/>
      <c r="F675" s="43"/>
      <c r="G675" s="194"/>
      <c r="H675" s="194"/>
      <c r="I675" s="195"/>
      <c r="J675" s="309"/>
      <c r="K675" s="196"/>
      <c r="L675" s="196"/>
      <c r="M675" s="196"/>
      <c r="N675" s="310"/>
      <c r="O675" s="197"/>
      <c r="P675" s="197"/>
      <c r="Q675" s="197"/>
      <c r="R675" s="197"/>
      <c r="S675" s="197"/>
      <c r="T675" s="197"/>
      <c r="U675" s="198"/>
      <c r="V675" s="257"/>
      <c r="W675" s="258"/>
      <c r="X675" s="200"/>
      <c r="Y675" s="43"/>
      <c r="Z675" s="199"/>
      <c r="AA675" s="199"/>
      <c r="AB675" s="199"/>
      <c r="AC675" s="199"/>
      <c r="AD675" s="199"/>
      <c r="AE675" s="43"/>
      <c r="AF675" s="199"/>
      <c r="AG675" s="196"/>
      <c r="AH675" s="201"/>
      <c r="AI675" s="201"/>
      <c r="AJ675" s="201"/>
      <c r="AK675" s="43"/>
      <c r="AL675" s="196"/>
      <c r="AM675" s="43"/>
      <c r="AN675" s="43"/>
      <c r="AO675" s="42"/>
      <c r="AP675" s="198"/>
      <c r="AQ675" s="198"/>
      <c r="AR675" s="42"/>
    </row>
    <row r="676" spans="1:44" ht="15.75" customHeight="1" x14ac:dyDescent="0.2">
      <c r="A676" s="43"/>
      <c r="B676" s="43"/>
      <c r="C676" s="43"/>
      <c r="D676" s="43"/>
      <c r="E676" s="43"/>
      <c r="F676" s="43"/>
      <c r="G676" s="194"/>
      <c r="H676" s="194"/>
      <c r="I676" s="195"/>
      <c r="J676" s="309"/>
      <c r="K676" s="196"/>
      <c r="L676" s="196"/>
      <c r="M676" s="196"/>
      <c r="N676" s="310"/>
      <c r="O676" s="197"/>
      <c r="P676" s="197"/>
      <c r="Q676" s="197"/>
      <c r="R676" s="197"/>
      <c r="S676" s="197"/>
      <c r="T676" s="197"/>
      <c r="U676" s="198"/>
      <c r="V676" s="257"/>
      <c r="W676" s="258"/>
      <c r="X676" s="200"/>
      <c r="Y676" s="43"/>
      <c r="Z676" s="199"/>
      <c r="AA676" s="199"/>
      <c r="AB676" s="199"/>
      <c r="AC676" s="199"/>
      <c r="AD676" s="199"/>
      <c r="AE676" s="43"/>
      <c r="AF676" s="199"/>
      <c r="AG676" s="196"/>
      <c r="AH676" s="201"/>
      <c r="AI676" s="201"/>
      <c r="AJ676" s="201"/>
      <c r="AK676" s="43"/>
      <c r="AL676" s="196"/>
      <c r="AM676" s="43"/>
      <c r="AN676" s="43"/>
      <c r="AO676" s="42"/>
      <c r="AP676" s="198"/>
      <c r="AQ676" s="198"/>
      <c r="AR676" s="42"/>
    </row>
    <row r="677" spans="1:44" ht="15.75" customHeight="1" x14ac:dyDescent="0.2">
      <c r="A677" s="43"/>
      <c r="B677" s="43"/>
      <c r="C677" s="43"/>
      <c r="D677" s="43"/>
      <c r="E677" s="43"/>
      <c r="F677" s="43"/>
      <c r="G677" s="194"/>
      <c r="H677" s="194"/>
      <c r="I677" s="195"/>
      <c r="J677" s="309"/>
      <c r="K677" s="196"/>
      <c r="L677" s="196"/>
      <c r="M677" s="196"/>
      <c r="N677" s="310"/>
      <c r="O677" s="197"/>
      <c r="P677" s="197"/>
      <c r="Q677" s="197"/>
      <c r="R677" s="197"/>
      <c r="S677" s="197"/>
      <c r="T677" s="197"/>
      <c r="U677" s="198"/>
      <c r="V677" s="257"/>
      <c r="W677" s="258"/>
      <c r="X677" s="200"/>
      <c r="Y677" s="43"/>
      <c r="Z677" s="199"/>
      <c r="AA677" s="199"/>
      <c r="AB677" s="199"/>
      <c r="AC677" s="199"/>
      <c r="AD677" s="199"/>
      <c r="AE677" s="43"/>
      <c r="AF677" s="199"/>
      <c r="AG677" s="196"/>
      <c r="AH677" s="201"/>
      <c r="AI677" s="201"/>
      <c r="AJ677" s="201"/>
      <c r="AK677" s="43"/>
      <c r="AL677" s="196"/>
      <c r="AM677" s="43"/>
      <c r="AN677" s="43"/>
      <c r="AO677" s="42"/>
      <c r="AP677" s="198"/>
      <c r="AQ677" s="198"/>
      <c r="AR677" s="42"/>
    </row>
    <row r="678" spans="1:44" ht="15.75" customHeight="1" x14ac:dyDescent="0.2">
      <c r="A678" s="43"/>
      <c r="B678" s="43"/>
      <c r="C678" s="43"/>
      <c r="D678" s="43"/>
      <c r="E678" s="43"/>
      <c r="F678" s="43"/>
      <c r="G678" s="194"/>
      <c r="H678" s="194"/>
      <c r="I678" s="195"/>
      <c r="J678" s="309"/>
      <c r="K678" s="196"/>
      <c r="L678" s="196"/>
      <c r="M678" s="196"/>
      <c r="N678" s="310"/>
      <c r="O678" s="197"/>
      <c r="P678" s="197"/>
      <c r="Q678" s="197"/>
      <c r="R678" s="197"/>
      <c r="S678" s="197"/>
      <c r="T678" s="197"/>
      <c r="U678" s="198"/>
      <c r="V678" s="257"/>
      <c r="W678" s="258"/>
      <c r="X678" s="200"/>
      <c r="Y678" s="43"/>
      <c r="Z678" s="199"/>
      <c r="AA678" s="199"/>
      <c r="AB678" s="199"/>
      <c r="AC678" s="199"/>
      <c r="AD678" s="199"/>
      <c r="AE678" s="43"/>
      <c r="AF678" s="199"/>
      <c r="AG678" s="196"/>
      <c r="AH678" s="201"/>
      <c r="AI678" s="201"/>
      <c r="AJ678" s="201"/>
      <c r="AK678" s="43"/>
      <c r="AL678" s="196"/>
      <c r="AM678" s="43"/>
      <c r="AN678" s="43"/>
      <c r="AO678" s="42"/>
      <c r="AP678" s="198"/>
      <c r="AQ678" s="198"/>
      <c r="AR678" s="42"/>
    </row>
    <row r="679" spans="1:44" ht="15.75" customHeight="1" x14ac:dyDescent="0.2">
      <c r="A679" s="43"/>
      <c r="B679" s="43"/>
      <c r="C679" s="43"/>
      <c r="D679" s="43"/>
      <c r="E679" s="43"/>
      <c r="F679" s="43"/>
      <c r="G679" s="194"/>
      <c r="H679" s="194"/>
      <c r="I679" s="195"/>
      <c r="J679" s="309"/>
      <c r="K679" s="196"/>
      <c r="L679" s="196"/>
      <c r="M679" s="196"/>
      <c r="N679" s="310"/>
      <c r="O679" s="197"/>
      <c r="P679" s="197"/>
      <c r="Q679" s="197"/>
      <c r="R679" s="197"/>
      <c r="S679" s="197"/>
      <c r="T679" s="197"/>
      <c r="U679" s="198"/>
      <c r="V679" s="257"/>
      <c r="W679" s="258"/>
      <c r="X679" s="200"/>
      <c r="Y679" s="43"/>
      <c r="Z679" s="199"/>
      <c r="AA679" s="199"/>
      <c r="AB679" s="199"/>
      <c r="AC679" s="199"/>
      <c r="AD679" s="199"/>
      <c r="AE679" s="43"/>
      <c r="AF679" s="199"/>
      <c r="AG679" s="196"/>
      <c r="AH679" s="201"/>
      <c r="AI679" s="201"/>
      <c r="AJ679" s="201"/>
      <c r="AK679" s="43"/>
      <c r="AL679" s="196"/>
      <c r="AM679" s="43"/>
      <c r="AN679" s="43"/>
      <c r="AO679" s="42"/>
      <c r="AP679" s="198"/>
      <c r="AQ679" s="198"/>
      <c r="AR679" s="42"/>
    </row>
    <row r="680" spans="1:44" ht="15.75" customHeight="1" x14ac:dyDescent="0.2">
      <c r="A680" s="43"/>
      <c r="B680" s="43"/>
      <c r="C680" s="43"/>
      <c r="D680" s="43"/>
      <c r="E680" s="43"/>
      <c r="F680" s="43"/>
      <c r="G680" s="194"/>
      <c r="H680" s="194"/>
      <c r="I680" s="195"/>
      <c r="J680" s="309"/>
      <c r="K680" s="196"/>
      <c r="L680" s="196"/>
      <c r="M680" s="196"/>
      <c r="N680" s="310"/>
      <c r="O680" s="197"/>
      <c r="P680" s="197"/>
      <c r="Q680" s="197"/>
      <c r="R680" s="197"/>
      <c r="S680" s="197"/>
      <c r="T680" s="197"/>
      <c r="U680" s="198"/>
      <c r="V680" s="257"/>
      <c r="W680" s="258"/>
      <c r="X680" s="200"/>
      <c r="Y680" s="43"/>
      <c r="Z680" s="199"/>
      <c r="AA680" s="199"/>
      <c r="AB680" s="199"/>
      <c r="AC680" s="199"/>
      <c r="AD680" s="199"/>
      <c r="AE680" s="43"/>
      <c r="AF680" s="199"/>
      <c r="AG680" s="196"/>
      <c r="AH680" s="201"/>
      <c r="AI680" s="201"/>
      <c r="AJ680" s="201"/>
      <c r="AK680" s="43"/>
      <c r="AL680" s="196"/>
      <c r="AM680" s="43"/>
      <c r="AN680" s="43"/>
      <c r="AO680" s="42"/>
      <c r="AP680" s="198"/>
      <c r="AQ680" s="198"/>
      <c r="AR680" s="42"/>
    </row>
    <row r="681" spans="1:44" ht="15.75" customHeight="1" x14ac:dyDescent="0.2">
      <c r="A681" s="43"/>
      <c r="B681" s="43"/>
      <c r="C681" s="43"/>
      <c r="D681" s="43"/>
      <c r="E681" s="43"/>
      <c r="F681" s="43"/>
      <c r="G681" s="194"/>
      <c r="H681" s="194"/>
      <c r="I681" s="195"/>
      <c r="J681" s="309"/>
      <c r="K681" s="196"/>
      <c r="L681" s="196"/>
      <c r="M681" s="196"/>
      <c r="N681" s="310"/>
      <c r="O681" s="197"/>
      <c r="P681" s="197"/>
      <c r="Q681" s="197"/>
      <c r="R681" s="197"/>
      <c r="S681" s="197"/>
      <c r="T681" s="197"/>
      <c r="U681" s="198"/>
      <c r="V681" s="257"/>
      <c r="W681" s="258"/>
      <c r="X681" s="200"/>
      <c r="Y681" s="43"/>
      <c r="Z681" s="199"/>
      <c r="AA681" s="199"/>
      <c r="AB681" s="199"/>
      <c r="AC681" s="199"/>
      <c r="AD681" s="199"/>
      <c r="AE681" s="43"/>
      <c r="AF681" s="199"/>
      <c r="AG681" s="196"/>
      <c r="AH681" s="201"/>
      <c r="AI681" s="201"/>
      <c r="AJ681" s="201"/>
      <c r="AK681" s="43"/>
      <c r="AL681" s="196"/>
      <c r="AM681" s="43"/>
      <c r="AN681" s="43"/>
      <c r="AO681" s="42"/>
      <c r="AP681" s="198"/>
      <c r="AQ681" s="198"/>
      <c r="AR681" s="42"/>
    </row>
    <row r="682" spans="1:44" ht="15.75" customHeight="1" x14ac:dyDescent="0.2">
      <c r="A682" s="43"/>
      <c r="B682" s="43"/>
      <c r="C682" s="43"/>
      <c r="D682" s="43"/>
      <c r="E682" s="43"/>
      <c r="F682" s="43"/>
      <c r="G682" s="194"/>
      <c r="H682" s="194"/>
      <c r="I682" s="195"/>
      <c r="J682" s="309"/>
      <c r="K682" s="196"/>
      <c r="L682" s="196"/>
      <c r="M682" s="196"/>
      <c r="N682" s="310"/>
      <c r="O682" s="197"/>
      <c r="P682" s="197"/>
      <c r="Q682" s="197"/>
      <c r="R682" s="197"/>
      <c r="S682" s="197"/>
      <c r="T682" s="197"/>
      <c r="U682" s="198"/>
      <c r="V682" s="257"/>
      <c r="W682" s="258"/>
      <c r="X682" s="200"/>
      <c r="Y682" s="43"/>
      <c r="Z682" s="199"/>
      <c r="AA682" s="199"/>
      <c r="AB682" s="199"/>
      <c r="AC682" s="199"/>
      <c r="AD682" s="199"/>
      <c r="AE682" s="43"/>
      <c r="AF682" s="199"/>
      <c r="AG682" s="196"/>
      <c r="AH682" s="201"/>
      <c r="AI682" s="201"/>
      <c r="AJ682" s="201"/>
      <c r="AK682" s="43"/>
      <c r="AL682" s="196"/>
      <c r="AM682" s="43"/>
      <c r="AN682" s="43"/>
      <c r="AO682" s="42"/>
      <c r="AP682" s="198"/>
      <c r="AQ682" s="198"/>
      <c r="AR682" s="42"/>
    </row>
    <row r="683" spans="1:44" ht="15.75" customHeight="1" x14ac:dyDescent="0.2">
      <c r="A683" s="43"/>
      <c r="B683" s="43"/>
      <c r="C683" s="43"/>
      <c r="D683" s="43"/>
      <c r="E683" s="43"/>
      <c r="F683" s="43"/>
      <c r="G683" s="194"/>
      <c r="H683" s="194"/>
      <c r="I683" s="195"/>
      <c r="J683" s="309"/>
      <c r="K683" s="196"/>
      <c r="L683" s="196"/>
      <c r="M683" s="196"/>
      <c r="N683" s="310"/>
      <c r="O683" s="197"/>
      <c r="P683" s="197"/>
      <c r="Q683" s="197"/>
      <c r="R683" s="197"/>
      <c r="S683" s="197"/>
      <c r="T683" s="197"/>
      <c r="U683" s="198"/>
      <c r="V683" s="257"/>
      <c r="W683" s="258"/>
      <c r="X683" s="200"/>
      <c r="Y683" s="43"/>
      <c r="Z683" s="199"/>
      <c r="AA683" s="199"/>
      <c r="AB683" s="199"/>
      <c r="AC683" s="199"/>
      <c r="AD683" s="199"/>
      <c r="AE683" s="43"/>
      <c r="AF683" s="199"/>
      <c r="AG683" s="196"/>
      <c r="AH683" s="201"/>
      <c r="AI683" s="201"/>
      <c r="AJ683" s="201"/>
      <c r="AK683" s="43"/>
      <c r="AL683" s="196"/>
      <c r="AM683" s="43"/>
      <c r="AN683" s="43"/>
      <c r="AO683" s="42"/>
      <c r="AP683" s="198"/>
      <c r="AQ683" s="198"/>
      <c r="AR683" s="42"/>
    </row>
    <row r="684" spans="1:44" ht="15.75" customHeight="1" x14ac:dyDescent="0.2">
      <c r="A684" s="43"/>
      <c r="B684" s="43"/>
      <c r="C684" s="43"/>
      <c r="D684" s="43"/>
      <c r="E684" s="43"/>
      <c r="F684" s="43"/>
      <c r="G684" s="194"/>
      <c r="H684" s="194"/>
      <c r="I684" s="195"/>
      <c r="J684" s="309"/>
      <c r="K684" s="196"/>
      <c r="L684" s="196"/>
      <c r="M684" s="196"/>
      <c r="N684" s="310"/>
      <c r="O684" s="197"/>
      <c r="P684" s="197"/>
      <c r="Q684" s="197"/>
      <c r="R684" s="197"/>
      <c r="S684" s="197"/>
      <c r="T684" s="197"/>
      <c r="U684" s="198"/>
      <c r="V684" s="257"/>
      <c r="W684" s="258"/>
      <c r="X684" s="200"/>
      <c r="Y684" s="43"/>
      <c r="Z684" s="199"/>
      <c r="AA684" s="199"/>
      <c r="AB684" s="199"/>
      <c r="AC684" s="199"/>
      <c r="AD684" s="199"/>
      <c r="AE684" s="43"/>
      <c r="AF684" s="199"/>
      <c r="AG684" s="196"/>
      <c r="AH684" s="201"/>
      <c r="AI684" s="201"/>
      <c r="AJ684" s="201"/>
      <c r="AK684" s="43"/>
      <c r="AL684" s="196"/>
      <c r="AM684" s="43"/>
      <c r="AN684" s="43"/>
      <c r="AO684" s="42"/>
      <c r="AP684" s="198"/>
      <c r="AQ684" s="198"/>
      <c r="AR684" s="42"/>
    </row>
    <row r="685" spans="1:44" ht="15.75" customHeight="1" x14ac:dyDescent="0.2">
      <c r="A685" s="43"/>
      <c r="B685" s="43"/>
      <c r="C685" s="43"/>
      <c r="D685" s="43"/>
      <c r="E685" s="43"/>
      <c r="F685" s="43"/>
      <c r="G685" s="194"/>
      <c r="H685" s="194"/>
      <c r="I685" s="195"/>
      <c r="J685" s="309"/>
      <c r="K685" s="196"/>
      <c r="L685" s="196"/>
      <c r="M685" s="196"/>
      <c r="N685" s="310"/>
      <c r="O685" s="197"/>
      <c r="P685" s="197"/>
      <c r="Q685" s="197"/>
      <c r="R685" s="197"/>
      <c r="S685" s="197"/>
      <c r="T685" s="197"/>
      <c r="U685" s="198"/>
      <c r="V685" s="257"/>
      <c r="W685" s="258"/>
      <c r="X685" s="200"/>
      <c r="Y685" s="43"/>
      <c r="Z685" s="199"/>
      <c r="AA685" s="199"/>
      <c r="AB685" s="199"/>
      <c r="AC685" s="199"/>
      <c r="AD685" s="199"/>
      <c r="AE685" s="43"/>
      <c r="AF685" s="199"/>
      <c r="AG685" s="196"/>
      <c r="AH685" s="201"/>
      <c r="AI685" s="201"/>
      <c r="AJ685" s="201"/>
      <c r="AK685" s="43"/>
      <c r="AL685" s="196"/>
      <c r="AM685" s="43"/>
      <c r="AN685" s="43"/>
      <c r="AO685" s="42"/>
      <c r="AP685" s="198"/>
      <c r="AQ685" s="198"/>
      <c r="AR685" s="42"/>
    </row>
    <row r="686" spans="1:44" ht="15.75" customHeight="1" x14ac:dyDescent="0.2">
      <c r="A686" s="43"/>
      <c r="B686" s="43"/>
      <c r="C686" s="43"/>
      <c r="D686" s="43"/>
      <c r="E686" s="43"/>
      <c r="F686" s="43"/>
      <c r="G686" s="194"/>
      <c r="H686" s="194"/>
      <c r="I686" s="195"/>
      <c r="J686" s="309"/>
      <c r="K686" s="196"/>
      <c r="L686" s="196"/>
      <c r="M686" s="196"/>
      <c r="N686" s="310"/>
      <c r="O686" s="197"/>
      <c r="P686" s="197"/>
      <c r="Q686" s="197"/>
      <c r="R686" s="197"/>
      <c r="S686" s="197"/>
      <c r="T686" s="197"/>
      <c r="U686" s="198"/>
      <c r="V686" s="257"/>
      <c r="W686" s="258"/>
      <c r="X686" s="200"/>
      <c r="Y686" s="43"/>
      <c r="Z686" s="199"/>
      <c r="AA686" s="199"/>
      <c r="AB686" s="199"/>
      <c r="AC686" s="199"/>
      <c r="AD686" s="199"/>
      <c r="AE686" s="43"/>
      <c r="AF686" s="199"/>
      <c r="AG686" s="196"/>
      <c r="AH686" s="201"/>
      <c r="AI686" s="201"/>
      <c r="AJ686" s="201"/>
      <c r="AK686" s="43"/>
      <c r="AL686" s="196"/>
      <c r="AM686" s="43"/>
      <c r="AN686" s="43"/>
      <c r="AO686" s="42"/>
      <c r="AP686" s="198"/>
      <c r="AQ686" s="198"/>
      <c r="AR686" s="42"/>
    </row>
    <row r="687" spans="1:44" ht="15.75" customHeight="1" x14ac:dyDescent="0.2">
      <c r="A687" s="43"/>
      <c r="B687" s="43"/>
      <c r="C687" s="43"/>
      <c r="D687" s="43"/>
      <c r="E687" s="43"/>
      <c r="F687" s="43"/>
      <c r="G687" s="194"/>
      <c r="H687" s="194"/>
      <c r="I687" s="195"/>
      <c r="J687" s="309"/>
      <c r="K687" s="196"/>
      <c r="L687" s="196"/>
      <c r="M687" s="196"/>
      <c r="N687" s="310"/>
      <c r="O687" s="197"/>
      <c r="P687" s="197"/>
      <c r="Q687" s="197"/>
      <c r="R687" s="197"/>
      <c r="S687" s="197"/>
      <c r="T687" s="197"/>
      <c r="U687" s="198"/>
      <c r="V687" s="257"/>
      <c r="W687" s="258"/>
      <c r="X687" s="200"/>
      <c r="Y687" s="43"/>
      <c r="Z687" s="199"/>
      <c r="AA687" s="199"/>
      <c r="AB687" s="199"/>
      <c r="AC687" s="199"/>
      <c r="AD687" s="199"/>
      <c r="AE687" s="43"/>
      <c r="AF687" s="199"/>
      <c r="AG687" s="196"/>
      <c r="AH687" s="201"/>
      <c r="AI687" s="201"/>
      <c r="AJ687" s="201"/>
      <c r="AK687" s="43"/>
      <c r="AL687" s="196"/>
      <c r="AM687" s="43"/>
      <c r="AN687" s="43"/>
      <c r="AO687" s="42"/>
      <c r="AP687" s="198"/>
      <c r="AQ687" s="198"/>
      <c r="AR687" s="42"/>
    </row>
    <row r="688" spans="1:44" ht="15.75" customHeight="1" x14ac:dyDescent="0.2">
      <c r="A688" s="43"/>
      <c r="B688" s="43"/>
      <c r="C688" s="43"/>
      <c r="D688" s="43"/>
      <c r="E688" s="43"/>
      <c r="F688" s="43"/>
      <c r="G688" s="194"/>
      <c r="H688" s="194"/>
      <c r="I688" s="195"/>
      <c r="J688" s="309"/>
      <c r="K688" s="196"/>
      <c r="L688" s="196"/>
      <c r="M688" s="196"/>
      <c r="N688" s="310"/>
      <c r="O688" s="197"/>
      <c r="P688" s="197"/>
      <c r="Q688" s="197"/>
      <c r="R688" s="197"/>
      <c r="S688" s="197"/>
      <c r="T688" s="197"/>
      <c r="U688" s="198"/>
      <c r="V688" s="257"/>
      <c r="W688" s="258"/>
      <c r="X688" s="200"/>
      <c r="Y688" s="43"/>
      <c r="Z688" s="199"/>
      <c r="AA688" s="199"/>
      <c r="AB688" s="199"/>
      <c r="AC688" s="199"/>
      <c r="AD688" s="199"/>
      <c r="AE688" s="43"/>
      <c r="AF688" s="199"/>
      <c r="AG688" s="196"/>
      <c r="AH688" s="201"/>
      <c r="AI688" s="201"/>
      <c r="AJ688" s="201"/>
      <c r="AK688" s="43"/>
      <c r="AL688" s="196"/>
      <c r="AM688" s="43"/>
      <c r="AN688" s="43"/>
      <c r="AO688" s="42"/>
      <c r="AP688" s="198"/>
      <c r="AQ688" s="198"/>
      <c r="AR688" s="42"/>
    </row>
    <row r="689" spans="1:44" ht="15.75" customHeight="1" x14ac:dyDescent="0.2">
      <c r="A689" s="43"/>
      <c r="B689" s="43"/>
      <c r="C689" s="43"/>
      <c r="D689" s="43"/>
      <c r="E689" s="43"/>
      <c r="F689" s="43"/>
      <c r="G689" s="194"/>
      <c r="H689" s="194"/>
      <c r="I689" s="195"/>
      <c r="J689" s="309"/>
      <c r="K689" s="196"/>
      <c r="L689" s="196"/>
      <c r="M689" s="196"/>
      <c r="N689" s="310"/>
      <c r="O689" s="197"/>
      <c r="P689" s="197"/>
      <c r="Q689" s="197"/>
      <c r="R689" s="197"/>
      <c r="S689" s="197"/>
      <c r="T689" s="197"/>
      <c r="U689" s="198"/>
      <c r="V689" s="257"/>
      <c r="W689" s="258"/>
      <c r="X689" s="200"/>
      <c r="Y689" s="43"/>
      <c r="Z689" s="199"/>
      <c r="AA689" s="199"/>
      <c r="AB689" s="199"/>
      <c r="AC689" s="199"/>
      <c r="AD689" s="199"/>
      <c r="AE689" s="43"/>
      <c r="AF689" s="199"/>
      <c r="AG689" s="196"/>
      <c r="AH689" s="201"/>
      <c r="AI689" s="201"/>
      <c r="AJ689" s="201"/>
      <c r="AK689" s="43"/>
      <c r="AL689" s="196"/>
      <c r="AM689" s="43"/>
      <c r="AN689" s="43"/>
      <c r="AO689" s="42"/>
      <c r="AP689" s="198"/>
      <c r="AQ689" s="198"/>
      <c r="AR689" s="42"/>
    </row>
    <row r="690" spans="1:44" ht="15.75" customHeight="1" x14ac:dyDescent="0.2">
      <c r="A690" s="43"/>
      <c r="B690" s="43"/>
      <c r="C690" s="43"/>
      <c r="D690" s="43"/>
      <c r="E690" s="43"/>
      <c r="F690" s="43"/>
      <c r="G690" s="194"/>
      <c r="H690" s="194"/>
      <c r="I690" s="195"/>
      <c r="J690" s="309"/>
      <c r="K690" s="196"/>
      <c r="L690" s="196"/>
      <c r="M690" s="196"/>
      <c r="N690" s="310"/>
      <c r="O690" s="197"/>
      <c r="P690" s="197"/>
      <c r="Q690" s="197"/>
      <c r="R690" s="197"/>
      <c r="S690" s="197"/>
      <c r="T690" s="197"/>
      <c r="U690" s="198"/>
      <c r="V690" s="257"/>
      <c r="W690" s="258"/>
      <c r="X690" s="200"/>
      <c r="Y690" s="43"/>
      <c r="Z690" s="199"/>
      <c r="AA690" s="199"/>
      <c r="AB690" s="199"/>
      <c r="AC690" s="199"/>
      <c r="AD690" s="199"/>
      <c r="AE690" s="43"/>
      <c r="AF690" s="199"/>
      <c r="AG690" s="196"/>
      <c r="AH690" s="201"/>
      <c r="AI690" s="201"/>
      <c r="AJ690" s="201"/>
      <c r="AK690" s="43"/>
      <c r="AL690" s="196"/>
      <c r="AM690" s="43"/>
      <c r="AN690" s="43"/>
      <c r="AO690" s="42"/>
      <c r="AP690" s="198"/>
      <c r="AQ690" s="198"/>
      <c r="AR690" s="42"/>
    </row>
    <row r="691" spans="1:44" ht="15.75" customHeight="1" x14ac:dyDescent="0.2">
      <c r="A691" s="43"/>
      <c r="B691" s="43"/>
      <c r="C691" s="43"/>
      <c r="D691" s="43"/>
      <c r="E691" s="43"/>
      <c r="F691" s="43"/>
      <c r="G691" s="194"/>
      <c r="H691" s="194"/>
      <c r="I691" s="195"/>
      <c r="J691" s="309"/>
      <c r="K691" s="196"/>
      <c r="L691" s="196"/>
      <c r="M691" s="196"/>
      <c r="N691" s="310"/>
      <c r="O691" s="197"/>
      <c r="P691" s="197"/>
      <c r="Q691" s="197"/>
      <c r="R691" s="197"/>
      <c r="S691" s="197"/>
      <c r="T691" s="197"/>
      <c r="U691" s="198"/>
      <c r="V691" s="257"/>
      <c r="W691" s="258"/>
      <c r="X691" s="200"/>
      <c r="Y691" s="43"/>
      <c r="Z691" s="199"/>
      <c r="AA691" s="199"/>
      <c r="AB691" s="199"/>
      <c r="AC691" s="199"/>
      <c r="AD691" s="199"/>
      <c r="AE691" s="43"/>
      <c r="AF691" s="199"/>
      <c r="AG691" s="196"/>
      <c r="AH691" s="201"/>
      <c r="AI691" s="201"/>
      <c r="AJ691" s="201"/>
      <c r="AK691" s="43"/>
      <c r="AL691" s="196"/>
      <c r="AM691" s="43"/>
      <c r="AN691" s="43"/>
      <c r="AO691" s="42"/>
      <c r="AP691" s="198"/>
      <c r="AQ691" s="198"/>
      <c r="AR691" s="42"/>
    </row>
    <row r="692" spans="1:44" ht="15.75" customHeight="1" x14ac:dyDescent="0.2">
      <c r="A692" s="43"/>
      <c r="B692" s="43"/>
      <c r="C692" s="43"/>
      <c r="D692" s="43"/>
      <c r="E692" s="43"/>
      <c r="F692" s="43"/>
      <c r="G692" s="194"/>
      <c r="H692" s="194"/>
      <c r="I692" s="195"/>
      <c r="J692" s="309"/>
      <c r="K692" s="196"/>
      <c r="L692" s="196"/>
      <c r="M692" s="196"/>
      <c r="N692" s="310"/>
      <c r="O692" s="197"/>
      <c r="P692" s="197"/>
      <c r="Q692" s="197"/>
      <c r="R692" s="197"/>
      <c r="S692" s="197"/>
      <c r="T692" s="197"/>
      <c r="U692" s="198"/>
      <c r="V692" s="257"/>
      <c r="W692" s="258"/>
      <c r="X692" s="200"/>
      <c r="Y692" s="43"/>
      <c r="Z692" s="199"/>
      <c r="AA692" s="199"/>
      <c r="AB692" s="199"/>
      <c r="AC692" s="199"/>
      <c r="AD692" s="199"/>
      <c r="AE692" s="43"/>
      <c r="AF692" s="199"/>
      <c r="AG692" s="196"/>
      <c r="AH692" s="201"/>
      <c r="AI692" s="201"/>
      <c r="AJ692" s="201"/>
      <c r="AK692" s="43"/>
      <c r="AL692" s="196"/>
      <c r="AM692" s="43"/>
      <c r="AN692" s="43"/>
      <c r="AO692" s="42"/>
      <c r="AP692" s="198"/>
      <c r="AQ692" s="198"/>
      <c r="AR692" s="42"/>
    </row>
    <row r="693" spans="1:44" ht="15.75" customHeight="1" x14ac:dyDescent="0.2">
      <c r="A693" s="43"/>
      <c r="B693" s="43"/>
      <c r="C693" s="43"/>
      <c r="D693" s="43"/>
      <c r="E693" s="43"/>
      <c r="F693" s="43"/>
      <c r="G693" s="194"/>
      <c r="H693" s="194"/>
      <c r="I693" s="195"/>
      <c r="J693" s="309"/>
      <c r="K693" s="196"/>
      <c r="L693" s="196"/>
      <c r="M693" s="196"/>
      <c r="N693" s="310"/>
      <c r="O693" s="197"/>
      <c r="P693" s="197"/>
      <c r="Q693" s="197"/>
      <c r="R693" s="197"/>
      <c r="S693" s="197"/>
      <c r="T693" s="197"/>
      <c r="U693" s="198"/>
      <c r="V693" s="257"/>
      <c r="W693" s="258"/>
      <c r="X693" s="200"/>
      <c r="Y693" s="43"/>
      <c r="Z693" s="199"/>
      <c r="AA693" s="199"/>
      <c r="AB693" s="199"/>
      <c r="AC693" s="199"/>
      <c r="AD693" s="199"/>
      <c r="AE693" s="43"/>
      <c r="AF693" s="199"/>
      <c r="AG693" s="196"/>
      <c r="AH693" s="201"/>
      <c r="AI693" s="201"/>
      <c r="AJ693" s="201"/>
      <c r="AK693" s="43"/>
      <c r="AL693" s="196"/>
      <c r="AM693" s="43"/>
      <c r="AN693" s="43"/>
      <c r="AO693" s="42"/>
      <c r="AP693" s="198"/>
      <c r="AQ693" s="198"/>
      <c r="AR693" s="42"/>
    </row>
    <row r="694" spans="1:44" ht="15.75" customHeight="1" x14ac:dyDescent="0.2">
      <c r="A694" s="43"/>
      <c r="B694" s="43"/>
      <c r="C694" s="43"/>
      <c r="D694" s="43"/>
      <c r="E694" s="43"/>
      <c r="F694" s="43"/>
      <c r="G694" s="194"/>
      <c r="H694" s="194"/>
      <c r="I694" s="195"/>
      <c r="J694" s="309"/>
      <c r="K694" s="196"/>
      <c r="L694" s="196"/>
      <c r="M694" s="196"/>
      <c r="N694" s="310"/>
      <c r="O694" s="197"/>
      <c r="P694" s="197"/>
      <c r="Q694" s="197"/>
      <c r="R694" s="197"/>
      <c r="S694" s="197"/>
      <c r="T694" s="197"/>
      <c r="U694" s="198"/>
      <c r="V694" s="257"/>
      <c r="W694" s="258"/>
      <c r="X694" s="200"/>
      <c r="Y694" s="43"/>
      <c r="Z694" s="199"/>
      <c r="AA694" s="199"/>
      <c r="AB694" s="199"/>
      <c r="AC694" s="199"/>
      <c r="AD694" s="199"/>
      <c r="AE694" s="43"/>
      <c r="AF694" s="199"/>
      <c r="AG694" s="196"/>
      <c r="AH694" s="201"/>
      <c r="AI694" s="201"/>
      <c r="AJ694" s="201"/>
      <c r="AK694" s="43"/>
      <c r="AL694" s="196"/>
      <c r="AM694" s="43"/>
      <c r="AN694" s="43"/>
      <c r="AO694" s="42"/>
      <c r="AP694" s="198"/>
      <c r="AQ694" s="198"/>
      <c r="AR694" s="42"/>
    </row>
    <row r="695" spans="1:44" ht="15.75" customHeight="1" x14ac:dyDescent="0.2">
      <c r="A695" s="43"/>
      <c r="B695" s="43"/>
      <c r="C695" s="43"/>
      <c r="D695" s="43"/>
      <c r="E695" s="43"/>
      <c r="F695" s="43"/>
      <c r="G695" s="194"/>
      <c r="H695" s="194"/>
      <c r="I695" s="195"/>
      <c r="J695" s="309"/>
      <c r="K695" s="196"/>
      <c r="L695" s="196"/>
      <c r="M695" s="196"/>
      <c r="N695" s="310"/>
      <c r="O695" s="197"/>
      <c r="P695" s="197"/>
      <c r="Q695" s="197"/>
      <c r="R695" s="197"/>
      <c r="S695" s="197"/>
      <c r="T695" s="197"/>
      <c r="U695" s="198"/>
      <c r="V695" s="257"/>
      <c r="W695" s="258"/>
      <c r="X695" s="200"/>
      <c r="Y695" s="43"/>
      <c r="Z695" s="199"/>
      <c r="AA695" s="199"/>
      <c r="AB695" s="199"/>
      <c r="AC695" s="199"/>
      <c r="AD695" s="199"/>
      <c r="AE695" s="43"/>
      <c r="AF695" s="199"/>
      <c r="AG695" s="196"/>
      <c r="AH695" s="201"/>
      <c r="AI695" s="201"/>
      <c r="AJ695" s="201"/>
      <c r="AK695" s="43"/>
      <c r="AL695" s="196"/>
      <c r="AM695" s="43"/>
      <c r="AN695" s="43"/>
      <c r="AO695" s="42"/>
      <c r="AP695" s="198"/>
      <c r="AQ695" s="198"/>
      <c r="AR695" s="42"/>
    </row>
    <row r="696" spans="1:44" ht="15.75" customHeight="1" x14ac:dyDescent="0.2">
      <c r="A696" s="43"/>
      <c r="B696" s="43"/>
      <c r="C696" s="43"/>
      <c r="D696" s="43"/>
      <c r="E696" s="43"/>
      <c r="F696" s="43"/>
      <c r="G696" s="194"/>
      <c r="H696" s="194"/>
      <c r="I696" s="195"/>
      <c r="J696" s="309"/>
      <c r="K696" s="196"/>
      <c r="L696" s="196"/>
      <c r="M696" s="196"/>
      <c r="N696" s="310"/>
      <c r="O696" s="197"/>
      <c r="P696" s="197"/>
      <c r="Q696" s="197"/>
      <c r="R696" s="197"/>
      <c r="S696" s="197"/>
      <c r="T696" s="197"/>
      <c r="U696" s="198"/>
      <c r="V696" s="257"/>
      <c r="W696" s="258"/>
      <c r="X696" s="200"/>
      <c r="Y696" s="43"/>
      <c r="Z696" s="199"/>
      <c r="AA696" s="199"/>
      <c r="AB696" s="199"/>
      <c r="AC696" s="199"/>
      <c r="AD696" s="199"/>
      <c r="AE696" s="43"/>
      <c r="AF696" s="199"/>
      <c r="AG696" s="196"/>
      <c r="AH696" s="201"/>
      <c r="AI696" s="201"/>
      <c r="AJ696" s="201"/>
      <c r="AK696" s="43"/>
      <c r="AL696" s="196"/>
      <c r="AM696" s="43"/>
      <c r="AN696" s="43"/>
      <c r="AO696" s="42"/>
      <c r="AP696" s="198"/>
      <c r="AQ696" s="198"/>
      <c r="AR696" s="42"/>
    </row>
    <row r="697" spans="1:44" ht="15.75" customHeight="1" x14ac:dyDescent="0.2">
      <c r="A697" s="43"/>
      <c r="B697" s="43"/>
      <c r="C697" s="43"/>
      <c r="D697" s="43"/>
      <c r="E697" s="43"/>
      <c r="F697" s="43"/>
      <c r="G697" s="194"/>
      <c r="H697" s="194"/>
      <c r="I697" s="195"/>
      <c r="J697" s="309"/>
      <c r="K697" s="196"/>
      <c r="L697" s="196"/>
      <c r="M697" s="196"/>
      <c r="N697" s="310"/>
      <c r="O697" s="197"/>
      <c r="P697" s="197"/>
      <c r="Q697" s="197"/>
      <c r="R697" s="197"/>
      <c r="S697" s="197"/>
      <c r="T697" s="197"/>
      <c r="U697" s="198"/>
      <c r="V697" s="257"/>
      <c r="W697" s="258"/>
      <c r="X697" s="200"/>
      <c r="Y697" s="43"/>
      <c r="Z697" s="199"/>
      <c r="AA697" s="199"/>
      <c r="AB697" s="199"/>
      <c r="AC697" s="199"/>
      <c r="AD697" s="199"/>
      <c r="AE697" s="43"/>
      <c r="AF697" s="199"/>
      <c r="AG697" s="196"/>
      <c r="AH697" s="201"/>
      <c r="AI697" s="201"/>
      <c r="AJ697" s="201"/>
      <c r="AK697" s="43"/>
      <c r="AL697" s="196"/>
      <c r="AM697" s="43"/>
      <c r="AN697" s="43"/>
      <c r="AO697" s="42"/>
      <c r="AP697" s="198"/>
      <c r="AQ697" s="198"/>
      <c r="AR697" s="42"/>
    </row>
    <row r="698" spans="1:44" ht="15.75" customHeight="1" x14ac:dyDescent="0.2">
      <c r="A698" s="43"/>
      <c r="B698" s="43"/>
      <c r="C698" s="43"/>
      <c r="D698" s="43"/>
      <c r="E698" s="43"/>
      <c r="F698" s="43"/>
      <c r="G698" s="194"/>
      <c r="H698" s="194"/>
      <c r="I698" s="195"/>
      <c r="J698" s="309"/>
      <c r="K698" s="196"/>
      <c r="L698" s="196"/>
      <c r="M698" s="196"/>
      <c r="N698" s="310"/>
      <c r="O698" s="197"/>
      <c r="P698" s="197"/>
      <c r="Q698" s="197"/>
      <c r="R698" s="197"/>
      <c r="S698" s="197"/>
      <c r="T698" s="197"/>
      <c r="U698" s="198"/>
      <c r="V698" s="257"/>
      <c r="W698" s="258"/>
      <c r="X698" s="200"/>
      <c r="Y698" s="43"/>
      <c r="Z698" s="199"/>
      <c r="AA698" s="199"/>
      <c r="AB698" s="199"/>
      <c r="AC698" s="199"/>
      <c r="AD698" s="199"/>
      <c r="AE698" s="43"/>
      <c r="AF698" s="199"/>
      <c r="AG698" s="196"/>
      <c r="AH698" s="201"/>
      <c r="AI698" s="201"/>
      <c r="AJ698" s="201"/>
      <c r="AK698" s="43"/>
      <c r="AL698" s="196"/>
      <c r="AM698" s="43"/>
      <c r="AN698" s="43"/>
      <c r="AO698" s="42"/>
      <c r="AP698" s="198"/>
      <c r="AQ698" s="198"/>
      <c r="AR698" s="42"/>
    </row>
    <row r="699" spans="1:44" ht="15.75" customHeight="1" x14ac:dyDescent="0.2">
      <c r="A699" s="43"/>
      <c r="B699" s="43"/>
      <c r="C699" s="43"/>
      <c r="D699" s="43"/>
      <c r="E699" s="43"/>
      <c r="F699" s="43"/>
      <c r="G699" s="194"/>
      <c r="H699" s="194"/>
      <c r="I699" s="195"/>
      <c r="J699" s="309"/>
      <c r="K699" s="196"/>
      <c r="L699" s="196"/>
      <c r="M699" s="196"/>
      <c r="N699" s="310"/>
      <c r="O699" s="197"/>
      <c r="P699" s="197"/>
      <c r="Q699" s="197"/>
      <c r="R699" s="197"/>
      <c r="S699" s="197"/>
      <c r="T699" s="197"/>
      <c r="U699" s="198"/>
      <c r="V699" s="257"/>
      <c r="W699" s="258"/>
      <c r="X699" s="200"/>
      <c r="Y699" s="43"/>
      <c r="Z699" s="199"/>
      <c r="AA699" s="199"/>
      <c r="AB699" s="199"/>
      <c r="AC699" s="199"/>
      <c r="AD699" s="199"/>
      <c r="AE699" s="43"/>
      <c r="AF699" s="199"/>
      <c r="AG699" s="196"/>
      <c r="AH699" s="201"/>
      <c r="AI699" s="201"/>
      <c r="AJ699" s="201"/>
      <c r="AK699" s="43"/>
      <c r="AL699" s="196"/>
      <c r="AM699" s="43"/>
      <c r="AN699" s="43"/>
      <c r="AO699" s="42"/>
      <c r="AP699" s="198"/>
      <c r="AQ699" s="198"/>
      <c r="AR699" s="42"/>
    </row>
    <row r="700" spans="1:44" ht="15.75" customHeight="1" x14ac:dyDescent="0.2">
      <c r="A700" s="43"/>
      <c r="B700" s="43"/>
      <c r="C700" s="43"/>
      <c r="D700" s="43"/>
      <c r="E700" s="43"/>
      <c r="F700" s="43"/>
      <c r="G700" s="194"/>
      <c r="H700" s="194"/>
      <c r="I700" s="195"/>
      <c r="J700" s="309"/>
      <c r="K700" s="196"/>
      <c r="L700" s="196"/>
      <c r="M700" s="196"/>
      <c r="N700" s="310"/>
      <c r="O700" s="197"/>
      <c r="P700" s="197"/>
      <c r="Q700" s="197"/>
      <c r="R700" s="197"/>
      <c r="S700" s="197"/>
      <c r="T700" s="197"/>
      <c r="U700" s="198"/>
      <c r="V700" s="257"/>
      <c r="W700" s="258"/>
      <c r="X700" s="200"/>
      <c r="Y700" s="43"/>
      <c r="Z700" s="199"/>
      <c r="AA700" s="199"/>
      <c r="AB700" s="199"/>
      <c r="AC700" s="199"/>
      <c r="AD700" s="199"/>
      <c r="AE700" s="43"/>
      <c r="AF700" s="199"/>
      <c r="AG700" s="196"/>
      <c r="AH700" s="201"/>
      <c r="AI700" s="201"/>
      <c r="AJ700" s="201"/>
      <c r="AK700" s="43"/>
      <c r="AL700" s="196"/>
      <c r="AM700" s="43"/>
      <c r="AN700" s="43"/>
      <c r="AO700" s="42"/>
      <c r="AP700" s="198"/>
      <c r="AQ700" s="198"/>
      <c r="AR700" s="42"/>
    </row>
    <row r="701" spans="1:44" ht="15.75" customHeight="1" x14ac:dyDescent="0.2">
      <c r="A701" s="43"/>
      <c r="B701" s="43"/>
      <c r="C701" s="43"/>
      <c r="D701" s="43"/>
      <c r="E701" s="43"/>
      <c r="F701" s="43"/>
      <c r="G701" s="194"/>
      <c r="H701" s="194"/>
      <c r="I701" s="195"/>
      <c r="J701" s="309"/>
      <c r="K701" s="196"/>
      <c r="L701" s="196"/>
      <c r="M701" s="196"/>
      <c r="N701" s="310"/>
      <c r="O701" s="197"/>
      <c r="P701" s="197"/>
      <c r="Q701" s="197"/>
      <c r="R701" s="197"/>
      <c r="S701" s="197"/>
      <c r="T701" s="197"/>
      <c r="U701" s="198"/>
      <c r="V701" s="257"/>
      <c r="W701" s="258"/>
      <c r="X701" s="200"/>
      <c r="Y701" s="43"/>
      <c r="Z701" s="199"/>
      <c r="AA701" s="199"/>
      <c r="AB701" s="199"/>
      <c r="AC701" s="199"/>
      <c r="AD701" s="199"/>
      <c r="AE701" s="43"/>
      <c r="AF701" s="199"/>
      <c r="AG701" s="196"/>
      <c r="AH701" s="201"/>
      <c r="AI701" s="201"/>
      <c r="AJ701" s="201"/>
      <c r="AK701" s="43"/>
      <c r="AL701" s="196"/>
      <c r="AM701" s="43"/>
      <c r="AN701" s="43"/>
      <c r="AO701" s="42"/>
      <c r="AP701" s="198"/>
      <c r="AQ701" s="198"/>
      <c r="AR701" s="42"/>
    </row>
    <row r="702" spans="1:44" ht="15.75" customHeight="1" x14ac:dyDescent="0.2">
      <c r="A702" s="43"/>
      <c r="B702" s="43"/>
      <c r="C702" s="43"/>
      <c r="D702" s="43"/>
      <c r="E702" s="43"/>
      <c r="F702" s="43"/>
      <c r="G702" s="194"/>
      <c r="H702" s="194"/>
      <c r="I702" s="195"/>
      <c r="J702" s="309"/>
      <c r="K702" s="196"/>
      <c r="L702" s="196"/>
      <c r="M702" s="196"/>
      <c r="N702" s="310"/>
      <c r="O702" s="197"/>
      <c r="P702" s="197"/>
      <c r="Q702" s="197"/>
      <c r="R702" s="197"/>
      <c r="S702" s="197"/>
      <c r="T702" s="197"/>
      <c r="U702" s="198"/>
      <c r="V702" s="257"/>
      <c r="W702" s="258"/>
      <c r="X702" s="200"/>
      <c r="Y702" s="43"/>
      <c r="Z702" s="199"/>
      <c r="AA702" s="199"/>
      <c r="AB702" s="199"/>
      <c r="AC702" s="199"/>
      <c r="AD702" s="199"/>
      <c r="AE702" s="43"/>
      <c r="AF702" s="199"/>
      <c r="AG702" s="196"/>
      <c r="AH702" s="201"/>
      <c r="AI702" s="201"/>
      <c r="AJ702" s="201"/>
      <c r="AK702" s="43"/>
      <c r="AL702" s="196"/>
      <c r="AM702" s="43"/>
      <c r="AN702" s="43"/>
      <c r="AO702" s="42"/>
      <c r="AP702" s="198"/>
      <c r="AQ702" s="198"/>
      <c r="AR702" s="42"/>
    </row>
    <row r="703" spans="1:44" ht="15.75" customHeight="1" x14ac:dyDescent="0.2">
      <c r="A703" s="43"/>
      <c r="B703" s="43"/>
      <c r="C703" s="43"/>
      <c r="D703" s="43"/>
      <c r="E703" s="43"/>
      <c r="F703" s="43"/>
      <c r="G703" s="194"/>
      <c r="H703" s="194"/>
      <c r="I703" s="195"/>
      <c r="J703" s="309"/>
      <c r="K703" s="196"/>
      <c r="L703" s="196"/>
      <c r="M703" s="196"/>
      <c r="N703" s="310"/>
      <c r="O703" s="197"/>
      <c r="P703" s="197"/>
      <c r="Q703" s="197"/>
      <c r="R703" s="197"/>
      <c r="S703" s="197"/>
      <c r="T703" s="197"/>
      <c r="U703" s="198"/>
      <c r="V703" s="257"/>
      <c r="W703" s="258"/>
      <c r="X703" s="200"/>
      <c r="Y703" s="43"/>
      <c r="Z703" s="199"/>
      <c r="AA703" s="199"/>
      <c r="AB703" s="199"/>
      <c r="AC703" s="199"/>
      <c r="AD703" s="199"/>
      <c r="AE703" s="43"/>
      <c r="AF703" s="199"/>
      <c r="AG703" s="196"/>
      <c r="AH703" s="201"/>
      <c r="AI703" s="201"/>
      <c r="AJ703" s="201"/>
      <c r="AK703" s="43"/>
      <c r="AL703" s="196"/>
      <c r="AM703" s="43"/>
      <c r="AN703" s="43"/>
      <c r="AO703" s="42"/>
      <c r="AP703" s="198"/>
      <c r="AQ703" s="198"/>
      <c r="AR703" s="42"/>
    </row>
    <row r="704" spans="1:44" ht="15.75" customHeight="1" x14ac:dyDescent="0.2">
      <c r="A704" s="43"/>
      <c r="B704" s="43"/>
      <c r="C704" s="43"/>
      <c r="D704" s="43"/>
      <c r="E704" s="43"/>
      <c r="F704" s="43"/>
      <c r="G704" s="194"/>
      <c r="H704" s="194"/>
      <c r="I704" s="195"/>
      <c r="J704" s="309"/>
      <c r="K704" s="196"/>
      <c r="L704" s="196"/>
      <c r="M704" s="196"/>
      <c r="N704" s="310"/>
      <c r="O704" s="197"/>
      <c r="P704" s="197"/>
      <c r="Q704" s="197"/>
      <c r="R704" s="197"/>
      <c r="S704" s="197"/>
      <c r="T704" s="197"/>
      <c r="U704" s="198"/>
      <c r="V704" s="257"/>
      <c r="W704" s="258"/>
      <c r="X704" s="200"/>
      <c r="Y704" s="43"/>
      <c r="Z704" s="199"/>
      <c r="AA704" s="199"/>
      <c r="AB704" s="199"/>
      <c r="AC704" s="199"/>
      <c r="AD704" s="199"/>
      <c r="AE704" s="43"/>
      <c r="AF704" s="199"/>
      <c r="AG704" s="196"/>
      <c r="AH704" s="201"/>
      <c r="AI704" s="201"/>
      <c r="AJ704" s="201"/>
      <c r="AK704" s="43"/>
      <c r="AL704" s="196"/>
      <c r="AM704" s="43"/>
      <c r="AN704" s="43"/>
      <c r="AO704" s="42"/>
      <c r="AP704" s="198"/>
      <c r="AQ704" s="198"/>
      <c r="AR704" s="42"/>
    </row>
    <row r="705" spans="1:44" ht="15.75" customHeight="1" x14ac:dyDescent="0.2">
      <c r="A705" s="43"/>
      <c r="B705" s="43"/>
      <c r="C705" s="43"/>
      <c r="D705" s="43"/>
      <c r="E705" s="43"/>
      <c r="F705" s="43"/>
      <c r="G705" s="194"/>
      <c r="H705" s="194"/>
      <c r="I705" s="195"/>
      <c r="J705" s="309"/>
      <c r="K705" s="196"/>
      <c r="L705" s="196"/>
      <c r="M705" s="196"/>
      <c r="N705" s="310"/>
      <c r="O705" s="197"/>
      <c r="P705" s="197"/>
      <c r="Q705" s="197"/>
      <c r="R705" s="197"/>
      <c r="S705" s="197"/>
      <c r="T705" s="197"/>
      <c r="U705" s="198"/>
      <c r="V705" s="257"/>
      <c r="W705" s="258"/>
      <c r="X705" s="200"/>
      <c r="Y705" s="43"/>
      <c r="Z705" s="199"/>
      <c r="AA705" s="199"/>
      <c r="AB705" s="199"/>
      <c r="AC705" s="199"/>
      <c r="AD705" s="199"/>
      <c r="AE705" s="43"/>
      <c r="AF705" s="199"/>
      <c r="AG705" s="196"/>
      <c r="AH705" s="201"/>
      <c r="AI705" s="201"/>
      <c r="AJ705" s="201"/>
      <c r="AK705" s="43"/>
      <c r="AL705" s="196"/>
      <c r="AM705" s="43"/>
      <c r="AN705" s="43"/>
      <c r="AO705" s="42"/>
      <c r="AP705" s="198"/>
      <c r="AQ705" s="198"/>
      <c r="AR705" s="42"/>
    </row>
    <row r="706" spans="1:44" ht="15.75" customHeight="1" x14ac:dyDescent="0.2">
      <c r="A706" s="43"/>
      <c r="B706" s="43"/>
      <c r="C706" s="43"/>
      <c r="D706" s="43"/>
      <c r="E706" s="43"/>
      <c r="F706" s="43"/>
      <c r="G706" s="194"/>
      <c r="H706" s="194"/>
      <c r="I706" s="195"/>
      <c r="J706" s="309"/>
      <c r="K706" s="196"/>
      <c r="L706" s="196"/>
      <c r="M706" s="196"/>
      <c r="N706" s="310"/>
      <c r="O706" s="197"/>
      <c r="P706" s="197"/>
      <c r="Q706" s="197"/>
      <c r="R706" s="197"/>
      <c r="S706" s="197"/>
      <c r="T706" s="197"/>
      <c r="U706" s="198"/>
      <c r="V706" s="257"/>
      <c r="W706" s="258"/>
      <c r="X706" s="200"/>
      <c r="Y706" s="43"/>
      <c r="Z706" s="199"/>
      <c r="AA706" s="199"/>
      <c r="AB706" s="199"/>
      <c r="AC706" s="199"/>
      <c r="AD706" s="199"/>
      <c r="AE706" s="43"/>
      <c r="AF706" s="199"/>
      <c r="AG706" s="196"/>
      <c r="AH706" s="201"/>
      <c r="AI706" s="201"/>
      <c r="AJ706" s="201"/>
      <c r="AK706" s="43"/>
      <c r="AL706" s="196"/>
      <c r="AM706" s="43"/>
      <c r="AN706" s="43"/>
      <c r="AO706" s="42"/>
      <c r="AP706" s="198"/>
      <c r="AQ706" s="198"/>
      <c r="AR706" s="42"/>
    </row>
    <row r="707" spans="1:44" ht="15.75" customHeight="1" x14ac:dyDescent="0.2">
      <c r="A707" s="43"/>
      <c r="B707" s="43"/>
      <c r="C707" s="43"/>
      <c r="D707" s="43"/>
      <c r="E707" s="43"/>
      <c r="F707" s="43"/>
      <c r="G707" s="194"/>
      <c r="H707" s="194"/>
      <c r="I707" s="195"/>
      <c r="J707" s="309"/>
      <c r="K707" s="196"/>
      <c r="L707" s="196"/>
      <c r="M707" s="196"/>
      <c r="N707" s="310"/>
      <c r="O707" s="197"/>
      <c r="P707" s="197"/>
      <c r="Q707" s="197"/>
      <c r="R707" s="197"/>
      <c r="S707" s="197"/>
      <c r="T707" s="197"/>
      <c r="U707" s="198"/>
      <c r="V707" s="257"/>
      <c r="W707" s="258"/>
      <c r="X707" s="200"/>
      <c r="Y707" s="43"/>
      <c r="Z707" s="199"/>
      <c r="AA707" s="199"/>
      <c r="AB707" s="199"/>
      <c r="AC707" s="199"/>
      <c r="AD707" s="199"/>
      <c r="AE707" s="43"/>
      <c r="AF707" s="199"/>
      <c r="AG707" s="196"/>
      <c r="AH707" s="201"/>
      <c r="AI707" s="201"/>
      <c r="AJ707" s="201"/>
      <c r="AK707" s="43"/>
      <c r="AL707" s="196"/>
      <c r="AM707" s="43"/>
      <c r="AN707" s="43"/>
      <c r="AO707" s="42"/>
      <c r="AP707" s="198"/>
      <c r="AQ707" s="198"/>
      <c r="AR707" s="42"/>
    </row>
    <row r="708" spans="1:44" ht="15.75" customHeight="1" x14ac:dyDescent="0.2">
      <c r="A708" s="43"/>
      <c r="B708" s="43"/>
      <c r="C708" s="43"/>
      <c r="D708" s="43"/>
      <c r="E708" s="43"/>
      <c r="F708" s="43"/>
      <c r="G708" s="194"/>
      <c r="H708" s="194"/>
      <c r="I708" s="195"/>
      <c r="J708" s="309"/>
      <c r="K708" s="196"/>
      <c r="L708" s="196"/>
      <c r="M708" s="196"/>
      <c r="N708" s="310"/>
      <c r="O708" s="197"/>
      <c r="P708" s="197"/>
      <c r="Q708" s="197"/>
      <c r="R708" s="197"/>
      <c r="S708" s="197"/>
      <c r="T708" s="197"/>
      <c r="U708" s="198"/>
      <c r="V708" s="257"/>
      <c r="W708" s="258"/>
      <c r="X708" s="200"/>
      <c r="Y708" s="43"/>
      <c r="Z708" s="199"/>
      <c r="AA708" s="199"/>
      <c r="AB708" s="199"/>
      <c r="AC708" s="199"/>
      <c r="AD708" s="199"/>
      <c r="AE708" s="43"/>
      <c r="AF708" s="199"/>
      <c r="AG708" s="196"/>
      <c r="AH708" s="201"/>
      <c r="AI708" s="201"/>
      <c r="AJ708" s="201"/>
      <c r="AK708" s="43"/>
      <c r="AL708" s="196"/>
      <c r="AM708" s="43"/>
      <c r="AN708" s="43"/>
      <c r="AO708" s="42"/>
      <c r="AP708" s="198"/>
      <c r="AQ708" s="198"/>
      <c r="AR708" s="42"/>
    </row>
    <row r="709" spans="1:44" ht="15.75" customHeight="1" x14ac:dyDescent="0.2">
      <c r="A709" s="43"/>
      <c r="B709" s="43"/>
      <c r="C709" s="43"/>
      <c r="D709" s="43"/>
      <c r="E709" s="43"/>
      <c r="F709" s="43"/>
      <c r="G709" s="194"/>
      <c r="H709" s="194"/>
      <c r="I709" s="195"/>
      <c r="J709" s="309"/>
      <c r="K709" s="196"/>
      <c r="L709" s="196"/>
      <c r="M709" s="196"/>
      <c r="N709" s="310"/>
      <c r="O709" s="197"/>
      <c r="P709" s="197"/>
      <c r="Q709" s="197"/>
      <c r="R709" s="197"/>
      <c r="S709" s="197"/>
      <c r="T709" s="197"/>
      <c r="U709" s="198"/>
      <c r="V709" s="257"/>
      <c r="W709" s="258"/>
      <c r="X709" s="200"/>
      <c r="Y709" s="43"/>
      <c r="Z709" s="199"/>
      <c r="AA709" s="199"/>
      <c r="AB709" s="199"/>
      <c r="AC709" s="199"/>
      <c r="AD709" s="199"/>
      <c r="AE709" s="43"/>
      <c r="AF709" s="199"/>
      <c r="AG709" s="196"/>
      <c r="AH709" s="201"/>
      <c r="AI709" s="201"/>
      <c r="AJ709" s="201"/>
      <c r="AK709" s="43"/>
      <c r="AL709" s="196"/>
      <c r="AM709" s="43"/>
      <c r="AN709" s="43"/>
      <c r="AO709" s="42"/>
      <c r="AP709" s="198"/>
      <c r="AQ709" s="198"/>
      <c r="AR709" s="42"/>
    </row>
    <row r="710" spans="1:44" ht="15.75" customHeight="1" x14ac:dyDescent="0.2">
      <c r="A710" s="43"/>
      <c r="B710" s="43"/>
      <c r="C710" s="43"/>
      <c r="D710" s="43"/>
      <c r="E710" s="43"/>
      <c r="F710" s="43"/>
      <c r="G710" s="194"/>
      <c r="H710" s="194"/>
      <c r="I710" s="195"/>
      <c r="J710" s="309"/>
      <c r="K710" s="196"/>
      <c r="L710" s="196"/>
      <c r="M710" s="196"/>
      <c r="N710" s="310"/>
      <c r="O710" s="197"/>
      <c r="P710" s="197"/>
      <c r="Q710" s="197"/>
      <c r="R710" s="197"/>
      <c r="S710" s="197"/>
      <c r="T710" s="197"/>
      <c r="U710" s="198"/>
      <c r="V710" s="257"/>
      <c r="W710" s="258"/>
      <c r="X710" s="200"/>
      <c r="Y710" s="43"/>
      <c r="Z710" s="199"/>
      <c r="AA710" s="199"/>
      <c r="AB710" s="199"/>
      <c r="AC710" s="199"/>
      <c r="AD710" s="199"/>
      <c r="AE710" s="43"/>
      <c r="AF710" s="199"/>
      <c r="AG710" s="196"/>
      <c r="AH710" s="201"/>
      <c r="AI710" s="201"/>
      <c r="AJ710" s="201"/>
      <c r="AK710" s="43"/>
      <c r="AL710" s="196"/>
      <c r="AM710" s="43"/>
      <c r="AN710" s="43"/>
      <c r="AO710" s="42"/>
      <c r="AP710" s="198"/>
      <c r="AQ710" s="198"/>
      <c r="AR710" s="42"/>
    </row>
    <row r="711" spans="1:44" ht="15.75" customHeight="1" x14ac:dyDescent="0.2">
      <c r="A711" s="43"/>
      <c r="B711" s="43"/>
      <c r="C711" s="43"/>
      <c r="D711" s="43"/>
      <c r="E711" s="43"/>
      <c r="F711" s="43"/>
      <c r="G711" s="194"/>
      <c r="H711" s="194"/>
      <c r="I711" s="195"/>
      <c r="J711" s="309"/>
      <c r="K711" s="196"/>
      <c r="L711" s="196"/>
      <c r="M711" s="196"/>
      <c r="N711" s="310"/>
      <c r="O711" s="197"/>
      <c r="P711" s="197"/>
      <c r="Q711" s="197"/>
      <c r="R711" s="197"/>
      <c r="S711" s="197"/>
      <c r="T711" s="197"/>
      <c r="U711" s="198"/>
      <c r="V711" s="257"/>
      <c r="W711" s="258"/>
      <c r="X711" s="200"/>
      <c r="Y711" s="43"/>
      <c r="Z711" s="199"/>
      <c r="AA711" s="199"/>
      <c r="AB711" s="199"/>
      <c r="AC711" s="199"/>
      <c r="AD711" s="199"/>
      <c r="AE711" s="43"/>
      <c r="AF711" s="199"/>
      <c r="AG711" s="196"/>
      <c r="AH711" s="201"/>
      <c r="AI711" s="201"/>
      <c r="AJ711" s="201"/>
      <c r="AK711" s="43"/>
      <c r="AL711" s="196"/>
      <c r="AM711" s="43"/>
      <c r="AN711" s="43"/>
      <c r="AO711" s="42"/>
      <c r="AP711" s="198"/>
      <c r="AQ711" s="198"/>
      <c r="AR711" s="42"/>
    </row>
    <row r="712" spans="1:44" ht="15.75" customHeight="1" x14ac:dyDescent="0.2">
      <c r="A712" s="43"/>
      <c r="B712" s="43"/>
      <c r="C712" s="43"/>
      <c r="D712" s="43"/>
      <c r="E712" s="43"/>
      <c r="F712" s="43"/>
      <c r="G712" s="194"/>
      <c r="H712" s="194"/>
      <c r="I712" s="195"/>
      <c r="J712" s="309"/>
      <c r="K712" s="196"/>
      <c r="L712" s="196"/>
      <c r="M712" s="196"/>
      <c r="N712" s="310"/>
      <c r="O712" s="197"/>
      <c r="P712" s="197"/>
      <c r="Q712" s="197"/>
      <c r="R712" s="197"/>
      <c r="S712" s="197"/>
      <c r="T712" s="197"/>
      <c r="U712" s="198"/>
      <c r="V712" s="257"/>
      <c r="W712" s="258"/>
      <c r="X712" s="200"/>
      <c r="Y712" s="43"/>
      <c r="Z712" s="199"/>
      <c r="AA712" s="199"/>
      <c r="AB712" s="199"/>
      <c r="AC712" s="199"/>
      <c r="AD712" s="199"/>
      <c r="AE712" s="43"/>
      <c r="AF712" s="199"/>
      <c r="AG712" s="196"/>
      <c r="AH712" s="201"/>
      <c r="AI712" s="201"/>
      <c r="AJ712" s="201"/>
      <c r="AK712" s="43"/>
      <c r="AL712" s="196"/>
      <c r="AM712" s="43"/>
      <c r="AN712" s="43"/>
      <c r="AO712" s="42"/>
      <c r="AP712" s="198"/>
      <c r="AQ712" s="198"/>
      <c r="AR712" s="42"/>
    </row>
    <row r="713" spans="1:44" ht="15.75" customHeight="1" x14ac:dyDescent="0.2">
      <c r="A713" s="43"/>
      <c r="B713" s="43"/>
      <c r="C713" s="43"/>
      <c r="D713" s="43"/>
      <c r="E713" s="43"/>
      <c r="F713" s="43"/>
      <c r="G713" s="194"/>
      <c r="H713" s="194"/>
      <c r="I713" s="195"/>
      <c r="J713" s="309"/>
      <c r="K713" s="196"/>
      <c r="L713" s="196"/>
      <c r="M713" s="196"/>
      <c r="N713" s="310"/>
      <c r="O713" s="197"/>
      <c r="P713" s="197"/>
      <c r="Q713" s="197"/>
      <c r="R713" s="197"/>
      <c r="S713" s="197"/>
      <c r="T713" s="197"/>
      <c r="U713" s="198"/>
      <c r="V713" s="257"/>
      <c r="W713" s="258"/>
      <c r="X713" s="200"/>
      <c r="Y713" s="43"/>
      <c r="Z713" s="199"/>
      <c r="AA713" s="199"/>
      <c r="AB713" s="199"/>
      <c r="AC713" s="199"/>
      <c r="AD713" s="199"/>
      <c r="AE713" s="43"/>
      <c r="AF713" s="199"/>
      <c r="AG713" s="196"/>
      <c r="AH713" s="201"/>
      <c r="AI713" s="201"/>
      <c r="AJ713" s="201"/>
      <c r="AK713" s="43"/>
      <c r="AL713" s="196"/>
      <c r="AM713" s="43"/>
      <c r="AN713" s="43"/>
      <c r="AO713" s="42"/>
      <c r="AP713" s="198"/>
      <c r="AQ713" s="198"/>
      <c r="AR713" s="42"/>
    </row>
    <row r="714" spans="1:44" ht="15.75" customHeight="1" x14ac:dyDescent="0.2">
      <c r="A714" s="43"/>
      <c r="B714" s="43"/>
      <c r="C714" s="43"/>
      <c r="D714" s="43"/>
      <c r="E714" s="43"/>
      <c r="F714" s="43"/>
      <c r="G714" s="194"/>
      <c r="H714" s="194"/>
      <c r="I714" s="195"/>
      <c r="J714" s="309"/>
      <c r="K714" s="196"/>
      <c r="L714" s="196"/>
      <c r="M714" s="196"/>
      <c r="N714" s="310"/>
      <c r="O714" s="197"/>
      <c r="P714" s="197"/>
      <c r="Q714" s="197"/>
      <c r="R714" s="197"/>
      <c r="S714" s="197"/>
      <c r="T714" s="197"/>
      <c r="U714" s="198"/>
      <c r="V714" s="257"/>
      <c r="W714" s="258"/>
      <c r="X714" s="200"/>
      <c r="Y714" s="43"/>
      <c r="Z714" s="199"/>
      <c r="AA714" s="199"/>
      <c r="AB714" s="199"/>
      <c r="AC714" s="199"/>
      <c r="AD714" s="199"/>
      <c r="AE714" s="43"/>
      <c r="AF714" s="199"/>
      <c r="AG714" s="196"/>
      <c r="AH714" s="201"/>
      <c r="AI714" s="201"/>
      <c r="AJ714" s="201"/>
      <c r="AK714" s="43"/>
      <c r="AL714" s="196"/>
      <c r="AM714" s="43"/>
      <c r="AN714" s="43"/>
      <c r="AO714" s="42"/>
      <c r="AP714" s="198"/>
      <c r="AQ714" s="198"/>
      <c r="AR714" s="42"/>
    </row>
    <row r="715" spans="1:44" ht="15.75" customHeight="1" x14ac:dyDescent="0.2">
      <c r="A715" s="43"/>
      <c r="B715" s="43"/>
      <c r="C715" s="43"/>
      <c r="D715" s="43"/>
      <c r="E715" s="43"/>
      <c r="F715" s="43"/>
      <c r="G715" s="194"/>
      <c r="H715" s="194"/>
      <c r="I715" s="195"/>
      <c r="J715" s="309"/>
      <c r="K715" s="196"/>
      <c r="L715" s="196"/>
      <c r="M715" s="196"/>
      <c r="N715" s="310"/>
      <c r="O715" s="197"/>
      <c r="P715" s="197"/>
      <c r="Q715" s="197"/>
      <c r="R715" s="197"/>
      <c r="S715" s="197"/>
      <c r="T715" s="197"/>
      <c r="U715" s="198"/>
      <c r="V715" s="257"/>
      <c r="W715" s="258"/>
      <c r="X715" s="200"/>
      <c r="Y715" s="43"/>
      <c r="Z715" s="199"/>
      <c r="AA715" s="199"/>
      <c r="AB715" s="199"/>
      <c r="AC715" s="199"/>
      <c r="AD715" s="199"/>
      <c r="AE715" s="43"/>
      <c r="AF715" s="199"/>
      <c r="AG715" s="196"/>
      <c r="AH715" s="201"/>
      <c r="AI715" s="201"/>
      <c r="AJ715" s="201"/>
      <c r="AK715" s="43"/>
      <c r="AL715" s="196"/>
      <c r="AM715" s="43"/>
      <c r="AN715" s="43"/>
      <c r="AO715" s="42"/>
      <c r="AP715" s="198"/>
      <c r="AQ715" s="198"/>
      <c r="AR715" s="42"/>
    </row>
    <row r="716" spans="1:44" ht="15.75" customHeight="1" x14ac:dyDescent="0.2">
      <c r="A716" s="43"/>
      <c r="B716" s="43"/>
      <c r="C716" s="43"/>
      <c r="D716" s="43"/>
      <c r="E716" s="43"/>
      <c r="F716" s="43"/>
      <c r="G716" s="194"/>
      <c r="H716" s="194"/>
      <c r="I716" s="195"/>
      <c r="J716" s="309"/>
      <c r="K716" s="196"/>
      <c r="L716" s="196"/>
      <c r="M716" s="196"/>
      <c r="N716" s="310"/>
      <c r="O716" s="197"/>
      <c r="P716" s="197"/>
      <c r="Q716" s="197"/>
      <c r="R716" s="197"/>
      <c r="S716" s="197"/>
      <c r="T716" s="197"/>
      <c r="U716" s="198"/>
      <c r="V716" s="257"/>
      <c r="W716" s="258"/>
      <c r="X716" s="200"/>
      <c r="Y716" s="43"/>
      <c r="Z716" s="199"/>
      <c r="AA716" s="199"/>
      <c r="AB716" s="199"/>
      <c r="AC716" s="199"/>
      <c r="AD716" s="199"/>
      <c r="AE716" s="43"/>
      <c r="AF716" s="199"/>
      <c r="AG716" s="196"/>
      <c r="AH716" s="201"/>
      <c r="AI716" s="201"/>
      <c r="AJ716" s="201"/>
      <c r="AK716" s="43"/>
      <c r="AL716" s="196"/>
      <c r="AM716" s="43"/>
      <c r="AN716" s="43"/>
      <c r="AO716" s="42"/>
      <c r="AP716" s="198"/>
      <c r="AQ716" s="198"/>
      <c r="AR716" s="42"/>
    </row>
    <row r="717" spans="1:44" ht="15.75" customHeight="1" x14ac:dyDescent="0.2">
      <c r="A717" s="43"/>
      <c r="B717" s="43"/>
      <c r="C717" s="43"/>
      <c r="D717" s="43"/>
      <c r="E717" s="43"/>
      <c r="F717" s="43"/>
      <c r="G717" s="194"/>
      <c r="H717" s="194"/>
      <c r="I717" s="195"/>
      <c r="J717" s="309"/>
      <c r="K717" s="196"/>
      <c r="L717" s="196"/>
      <c r="M717" s="196"/>
      <c r="N717" s="310"/>
      <c r="O717" s="197"/>
      <c r="P717" s="197"/>
      <c r="Q717" s="197"/>
      <c r="R717" s="197"/>
      <c r="S717" s="197"/>
      <c r="T717" s="197"/>
      <c r="U717" s="198"/>
      <c r="V717" s="257"/>
      <c r="W717" s="258"/>
      <c r="X717" s="200"/>
      <c r="Y717" s="43"/>
      <c r="Z717" s="199"/>
      <c r="AA717" s="199"/>
      <c r="AB717" s="199"/>
      <c r="AC717" s="199"/>
      <c r="AD717" s="199"/>
      <c r="AE717" s="43"/>
      <c r="AF717" s="199"/>
      <c r="AG717" s="196"/>
      <c r="AH717" s="201"/>
      <c r="AI717" s="201"/>
      <c r="AJ717" s="201"/>
      <c r="AK717" s="43"/>
      <c r="AL717" s="196"/>
      <c r="AM717" s="43"/>
      <c r="AN717" s="43"/>
      <c r="AO717" s="42"/>
      <c r="AP717" s="198"/>
      <c r="AQ717" s="198"/>
      <c r="AR717" s="42"/>
    </row>
    <row r="718" spans="1:44" ht="15.75" customHeight="1" x14ac:dyDescent="0.2">
      <c r="A718" s="43"/>
      <c r="B718" s="43"/>
      <c r="C718" s="43"/>
      <c r="D718" s="43"/>
      <c r="E718" s="43"/>
      <c r="F718" s="43"/>
      <c r="G718" s="194"/>
      <c r="H718" s="194"/>
      <c r="I718" s="195"/>
      <c r="J718" s="309"/>
      <c r="K718" s="196"/>
      <c r="L718" s="196"/>
      <c r="M718" s="196"/>
      <c r="N718" s="310"/>
      <c r="O718" s="197"/>
      <c r="P718" s="197"/>
      <c r="Q718" s="197"/>
      <c r="R718" s="197"/>
      <c r="S718" s="197"/>
      <c r="T718" s="197"/>
      <c r="U718" s="198"/>
      <c r="V718" s="257"/>
      <c r="W718" s="258"/>
      <c r="X718" s="200"/>
      <c r="Y718" s="43"/>
      <c r="Z718" s="199"/>
      <c r="AA718" s="199"/>
      <c r="AB718" s="199"/>
      <c r="AC718" s="199"/>
      <c r="AD718" s="199"/>
      <c r="AE718" s="43"/>
      <c r="AF718" s="199"/>
      <c r="AG718" s="196"/>
      <c r="AH718" s="201"/>
      <c r="AI718" s="201"/>
      <c r="AJ718" s="201"/>
      <c r="AK718" s="43"/>
      <c r="AL718" s="196"/>
      <c r="AM718" s="43"/>
      <c r="AN718" s="43"/>
      <c r="AO718" s="42"/>
      <c r="AP718" s="198"/>
      <c r="AQ718" s="198"/>
      <c r="AR718" s="42"/>
    </row>
    <row r="719" spans="1:44" ht="15.75" customHeight="1" x14ac:dyDescent="0.2">
      <c r="A719" s="43"/>
      <c r="B719" s="43"/>
      <c r="C719" s="43"/>
      <c r="D719" s="43"/>
      <c r="E719" s="43"/>
      <c r="F719" s="43"/>
      <c r="G719" s="194"/>
      <c r="H719" s="194"/>
      <c r="I719" s="195"/>
      <c r="J719" s="309"/>
      <c r="K719" s="196"/>
      <c r="L719" s="196"/>
      <c r="M719" s="196"/>
      <c r="N719" s="310"/>
      <c r="O719" s="197"/>
      <c r="P719" s="197"/>
      <c r="Q719" s="197"/>
      <c r="R719" s="197"/>
      <c r="S719" s="197"/>
      <c r="T719" s="197"/>
      <c r="U719" s="198"/>
      <c r="V719" s="257"/>
      <c r="W719" s="258"/>
      <c r="X719" s="200"/>
      <c r="Y719" s="43"/>
      <c r="Z719" s="199"/>
      <c r="AA719" s="199"/>
      <c r="AB719" s="199"/>
      <c r="AC719" s="199"/>
      <c r="AD719" s="199"/>
      <c r="AE719" s="43"/>
      <c r="AF719" s="199"/>
      <c r="AG719" s="196"/>
      <c r="AH719" s="201"/>
      <c r="AI719" s="201"/>
      <c r="AJ719" s="201"/>
      <c r="AK719" s="43"/>
      <c r="AL719" s="196"/>
      <c r="AM719" s="43"/>
      <c r="AN719" s="43"/>
      <c r="AO719" s="42"/>
      <c r="AP719" s="198"/>
      <c r="AQ719" s="198"/>
      <c r="AR719" s="42"/>
    </row>
    <row r="720" spans="1:44" ht="15.75" customHeight="1" x14ac:dyDescent="0.2">
      <c r="A720" s="43"/>
      <c r="B720" s="43"/>
      <c r="C720" s="43"/>
      <c r="D720" s="43"/>
      <c r="E720" s="43"/>
      <c r="F720" s="43"/>
      <c r="G720" s="194"/>
      <c r="H720" s="194"/>
      <c r="I720" s="195"/>
      <c r="J720" s="309"/>
      <c r="K720" s="196"/>
      <c r="L720" s="196"/>
      <c r="M720" s="196"/>
      <c r="N720" s="310"/>
      <c r="O720" s="197"/>
      <c r="P720" s="197"/>
      <c r="Q720" s="197"/>
      <c r="R720" s="197"/>
      <c r="S720" s="197"/>
      <c r="T720" s="197"/>
      <c r="U720" s="198"/>
      <c r="V720" s="257"/>
      <c r="W720" s="258"/>
      <c r="X720" s="200"/>
      <c r="Y720" s="43"/>
      <c r="Z720" s="199"/>
      <c r="AA720" s="199"/>
      <c r="AB720" s="199"/>
      <c r="AC720" s="199"/>
      <c r="AD720" s="199"/>
      <c r="AE720" s="43"/>
      <c r="AF720" s="199"/>
      <c r="AG720" s="196"/>
      <c r="AH720" s="201"/>
      <c r="AI720" s="201"/>
      <c r="AJ720" s="201"/>
      <c r="AK720" s="43"/>
      <c r="AL720" s="196"/>
      <c r="AM720" s="43"/>
      <c r="AN720" s="43"/>
      <c r="AO720" s="42"/>
      <c r="AP720" s="198"/>
      <c r="AQ720" s="198"/>
      <c r="AR720" s="42"/>
    </row>
    <row r="721" spans="1:44" ht="15.75" customHeight="1" x14ac:dyDescent="0.2">
      <c r="A721" s="43"/>
      <c r="B721" s="43"/>
      <c r="C721" s="43"/>
      <c r="D721" s="43"/>
      <c r="E721" s="43"/>
      <c r="F721" s="43"/>
      <c r="G721" s="194"/>
      <c r="H721" s="194"/>
      <c r="I721" s="195"/>
      <c r="J721" s="309"/>
      <c r="K721" s="196"/>
      <c r="L721" s="196"/>
      <c r="M721" s="196"/>
      <c r="N721" s="310"/>
      <c r="O721" s="197"/>
      <c r="P721" s="197"/>
      <c r="Q721" s="197"/>
      <c r="R721" s="197"/>
      <c r="S721" s="197"/>
      <c r="T721" s="197"/>
      <c r="U721" s="198"/>
      <c r="V721" s="257"/>
      <c r="W721" s="258"/>
      <c r="X721" s="200"/>
      <c r="Y721" s="43"/>
      <c r="Z721" s="199"/>
      <c r="AA721" s="199"/>
      <c r="AB721" s="199"/>
      <c r="AC721" s="199"/>
      <c r="AD721" s="199"/>
      <c r="AE721" s="43"/>
      <c r="AF721" s="199"/>
      <c r="AG721" s="196"/>
      <c r="AH721" s="201"/>
      <c r="AI721" s="201"/>
      <c r="AJ721" s="201"/>
      <c r="AK721" s="43"/>
      <c r="AL721" s="196"/>
      <c r="AM721" s="43"/>
      <c r="AN721" s="43"/>
      <c r="AO721" s="42"/>
      <c r="AP721" s="198"/>
      <c r="AQ721" s="198"/>
      <c r="AR721" s="42"/>
    </row>
    <row r="722" spans="1:44" ht="15.75" customHeight="1" x14ac:dyDescent="0.2">
      <c r="A722" s="43"/>
      <c r="B722" s="43"/>
      <c r="C722" s="43"/>
      <c r="D722" s="43"/>
      <c r="E722" s="43"/>
      <c r="F722" s="43"/>
      <c r="G722" s="194"/>
      <c r="H722" s="194"/>
      <c r="I722" s="195"/>
      <c r="J722" s="309"/>
      <c r="K722" s="196"/>
      <c r="L722" s="196"/>
      <c r="M722" s="196"/>
      <c r="N722" s="310"/>
      <c r="O722" s="197"/>
      <c r="P722" s="197"/>
      <c r="Q722" s="197"/>
      <c r="R722" s="197"/>
      <c r="S722" s="197"/>
      <c r="T722" s="197"/>
      <c r="U722" s="198"/>
      <c r="V722" s="257"/>
      <c r="W722" s="258"/>
      <c r="X722" s="200"/>
      <c r="Y722" s="43"/>
      <c r="Z722" s="199"/>
      <c r="AA722" s="199"/>
      <c r="AB722" s="199"/>
      <c r="AC722" s="199"/>
      <c r="AD722" s="199"/>
      <c r="AE722" s="43"/>
      <c r="AF722" s="199"/>
      <c r="AG722" s="196"/>
      <c r="AH722" s="201"/>
      <c r="AI722" s="201"/>
      <c r="AJ722" s="201"/>
      <c r="AK722" s="43"/>
      <c r="AL722" s="196"/>
      <c r="AM722" s="43"/>
      <c r="AN722" s="43"/>
      <c r="AO722" s="42"/>
      <c r="AP722" s="198"/>
      <c r="AQ722" s="198"/>
      <c r="AR722" s="42"/>
    </row>
    <row r="723" spans="1:44" ht="15.75" customHeight="1" x14ac:dyDescent="0.2">
      <c r="A723" s="43"/>
      <c r="B723" s="43"/>
      <c r="C723" s="43"/>
      <c r="D723" s="43"/>
      <c r="E723" s="43"/>
      <c r="F723" s="43"/>
      <c r="G723" s="194"/>
      <c r="H723" s="194"/>
      <c r="I723" s="195"/>
      <c r="J723" s="309"/>
      <c r="K723" s="196"/>
      <c r="L723" s="196"/>
      <c r="M723" s="196"/>
      <c r="N723" s="310"/>
      <c r="O723" s="197"/>
      <c r="P723" s="197"/>
      <c r="Q723" s="197"/>
      <c r="R723" s="197"/>
      <c r="S723" s="197"/>
      <c r="T723" s="197"/>
      <c r="U723" s="198"/>
      <c r="V723" s="257"/>
      <c r="W723" s="258"/>
      <c r="X723" s="200"/>
      <c r="Y723" s="43"/>
      <c r="Z723" s="199"/>
      <c r="AA723" s="199"/>
      <c r="AB723" s="199"/>
      <c r="AC723" s="199"/>
      <c r="AD723" s="199"/>
      <c r="AE723" s="43"/>
      <c r="AF723" s="199"/>
      <c r="AG723" s="196"/>
      <c r="AH723" s="201"/>
      <c r="AI723" s="201"/>
      <c r="AJ723" s="201"/>
      <c r="AK723" s="43"/>
      <c r="AL723" s="196"/>
      <c r="AM723" s="43"/>
      <c r="AN723" s="43"/>
      <c r="AO723" s="42"/>
      <c r="AP723" s="198"/>
      <c r="AQ723" s="198"/>
      <c r="AR723" s="42"/>
    </row>
    <row r="724" spans="1:44" ht="15.75" customHeight="1" x14ac:dyDescent="0.2">
      <c r="A724" s="43"/>
      <c r="B724" s="43"/>
      <c r="C724" s="43"/>
      <c r="D724" s="43"/>
      <c r="E724" s="43"/>
      <c r="F724" s="43"/>
      <c r="G724" s="194"/>
      <c r="H724" s="194"/>
      <c r="I724" s="195"/>
      <c r="J724" s="309"/>
      <c r="K724" s="196"/>
      <c r="L724" s="196"/>
      <c r="M724" s="196"/>
      <c r="N724" s="310"/>
      <c r="O724" s="197"/>
      <c r="P724" s="197"/>
      <c r="Q724" s="197"/>
      <c r="R724" s="197"/>
      <c r="S724" s="197"/>
      <c r="T724" s="197"/>
      <c r="U724" s="198"/>
      <c r="V724" s="257"/>
      <c r="W724" s="258"/>
      <c r="X724" s="200"/>
      <c r="Y724" s="43"/>
      <c r="Z724" s="199"/>
      <c r="AA724" s="199"/>
      <c r="AB724" s="199"/>
      <c r="AC724" s="199"/>
      <c r="AD724" s="199"/>
      <c r="AE724" s="43"/>
      <c r="AF724" s="199"/>
      <c r="AG724" s="196"/>
      <c r="AH724" s="201"/>
      <c r="AI724" s="201"/>
      <c r="AJ724" s="201"/>
      <c r="AK724" s="43"/>
      <c r="AL724" s="196"/>
      <c r="AM724" s="43"/>
      <c r="AN724" s="43"/>
      <c r="AO724" s="42"/>
      <c r="AP724" s="198"/>
      <c r="AQ724" s="198"/>
      <c r="AR724" s="42"/>
    </row>
    <row r="725" spans="1:44" ht="15.75" customHeight="1" x14ac:dyDescent="0.2">
      <c r="A725" s="43"/>
      <c r="B725" s="43"/>
      <c r="C725" s="43"/>
      <c r="D725" s="43"/>
      <c r="E725" s="43"/>
      <c r="F725" s="43"/>
      <c r="G725" s="194"/>
      <c r="H725" s="194"/>
      <c r="I725" s="195"/>
      <c r="J725" s="309"/>
      <c r="K725" s="196"/>
      <c r="L725" s="196"/>
      <c r="M725" s="196"/>
      <c r="N725" s="310"/>
      <c r="O725" s="197"/>
      <c r="P725" s="197"/>
      <c r="Q725" s="197"/>
      <c r="R725" s="197"/>
      <c r="S725" s="197"/>
      <c r="T725" s="197"/>
      <c r="U725" s="198"/>
      <c r="V725" s="257"/>
      <c r="W725" s="258"/>
      <c r="X725" s="200"/>
      <c r="Y725" s="43"/>
      <c r="Z725" s="199"/>
      <c r="AA725" s="199"/>
      <c r="AB725" s="199"/>
      <c r="AC725" s="199"/>
      <c r="AD725" s="199"/>
      <c r="AE725" s="43"/>
      <c r="AF725" s="199"/>
      <c r="AG725" s="196"/>
      <c r="AH725" s="201"/>
      <c r="AI725" s="201"/>
      <c r="AJ725" s="201"/>
      <c r="AK725" s="43"/>
      <c r="AL725" s="196"/>
      <c r="AM725" s="43"/>
      <c r="AN725" s="43"/>
      <c r="AO725" s="42"/>
      <c r="AP725" s="198"/>
      <c r="AQ725" s="198"/>
      <c r="AR725" s="42"/>
    </row>
    <row r="726" spans="1:44" ht="15.75" customHeight="1" x14ac:dyDescent="0.2">
      <c r="A726" s="43"/>
      <c r="B726" s="43"/>
      <c r="C726" s="43"/>
      <c r="D726" s="43"/>
      <c r="E726" s="43"/>
      <c r="F726" s="43"/>
      <c r="G726" s="194"/>
      <c r="H726" s="194"/>
      <c r="I726" s="195"/>
      <c r="J726" s="309"/>
      <c r="K726" s="196"/>
      <c r="L726" s="196"/>
      <c r="M726" s="196"/>
      <c r="N726" s="310"/>
      <c r="O726" s="197"/>
      <c r="P726" s="197"/>
      <c r="Q726" s="197"/>
      <c r="R726" s="197"/>
      <c r="S726" s="197"/>
      <c r="T726" s="197"/>
      <c r="U726" s="198"/>
      <c r="V726" s="257"/>
      <c r="W726" s="258"/>
      <c r="X726" s="200"/>
      <c r="Y726" s="43"/>
      <c r="Z726" s="199"/>
      <c r="AA726" s="199"/>
      <c r="AB726" s="199"/>
      <c r="AC726" s="199"/>
      <c r="AD726" s="199"/>
      <c r="AE726" s="43"/>
      <c r="AF726" s="199"/>
      <c r="AG726" s="196"/>
      <c r="AH726" s="201"/>
      <c r="AI726" s="201"/>
      <c r="AJ726" s="201"/>
      <c r="AK726" s="43"/>
      <c r="AL726" s="196"/>
      <c r="AM726" s="43"/>
      <c r="AN726" s="43"/>
      <c r="AO726" s="42"/>
      <c r="AP726" s="198"/>
      <c r="AQ726" s="198"/>
      <c r="AR726" s="42"/>
    </row>
    <row r="727" spans="1:44" ht="15.75" customHeight="1" x14ac:dyDescent="0.2">
      <c r="A727" s="43"/>
      <c r="B727" s="43"/>
      <c r="C727" s="43"/>
      <c r="D727" s="43"/>
      <c r="E727" s="43"/>
      <c r="F727" s="43"/>
      <c r="G727" s="194"/>
      <c r="H727" s="194"/>
      <c r="I727" s="195"/>
      <c r="J727" s="309"/>
      <c r="K727" s="196"/>
      <c r="L727" s="196"/>
      <c r="M727" s="196"/>
      <c r="N727" s="310"/>
      <c r="O727" s="197"/>
      <c r="P727" s="197"/>
      <c r="Q727" s="197"/>
      <c r="R727" s="197"/>
      <c r="S727" s="197"/>
      <c r="T727" s="197"/>
      <c r="U727" s="198"/>
      <c r="V727" s="257"/>
      <c r="W727" s="258"/>
      <c r="X727" s="200"/>
      <c r="Y727" s="43"/>
      <c r="Z727" s="199"/>
      <c r="AA727" s="199"/>
      <c r="AB727" s="199"/>
      <c r="AC727" s="199"/>
      <c r="AD727" s="199"/>
      <c r="AE727" s="43"/>
      <c r="AF727" s="199"/>
      <c r="AG727" s="196"/>
      <c r="AH727" s="201"/>
      <c r="AI727" s="201"/>
      <c r="AJ727" s="201"/>
      <c r="AK727" s="43"/>
      <c r="AL727" s="196"/>
      <c r="AM727" s="43"/>
      <c r="AN727" s="43"/>
      <c r="AO727" s="42"/>
      <c r="AP727" s="198"/>
      <c r="AQ727" s="198"/>
      <c r="AR727" s="42"/>
    </row>
    <row r="728" spans="1:44" ht="15.75" customHeight="1" x14ac:dyDescent="0.2">
      <c r="A728" s="43"/>
      <c r="B728" s="43"/>
      <c r="C728" s="43"/>
      <c r="D728" s="43"/>
      <c r="E728" s="43"/>
      <c r="F728" s="43"/>
      <c r="G728" s="194"/>
      <c r="H728" s="194"/>
      <c r="I728" s="195"/>
      <c r="J728" s="309"/>
      <c r="K728" s="196"/>
      <c r="L728" s="196"/>
      <c r="M728" s="196"/>
      <c r="N728" s="310"/>
      <c r="O728" s="197"/>
      <c r="P728" s="197"/>
      <c r="Q728" s="197"/>
      <c r="R728" s="197"/>
      <c r="S728" s="197"/>
      <c r="T728" s="197"/>
      <c r="U728" s="198"/>
      <c r="V728" s="257"/>
      <c r="W728" s="258"/>
      <c r="X728" s="200"/>
      <c r="Y728" s="43"/>
      <c r="Z728" s="199"/>
      <c r="AA728" s="199"/>
      <c r="AB728" s="199"/>
      <c r="AC728" s="199"/>
      <c r="AD728" s="199"/>
      <c r="AE728" s="43"/>
      <c r="AF728" s="199"/>
      <c r="AG728" s="196"/>
      <c r="AH728" s="201"/>
      <c r="AI728" s="201"/>
      <c r="AJ728" s="201"/>
      <c r="AK728" s="43"/>
      <c r="AL728" s="196"/>
      <c r="AM728" s="43"/>
      <c r="AN728" s="43"/>
      <c r="AO728" s="42"/>
      <c r="AP728" s="198"/>
      <c r="AQ728" s="198"/>
      <c r="AR728" s="42"/>
    </row>
    <row r="729" spans="1:44" ht="15.75" customHeight="1" x14ac:dyDescent="0.2">
      <c r="A729" s="43"/>
      <c r="B729" s="43"/>
      <c r="C729" s="43"/>
      <c r="D729" s="43"/>
      <c r="E729" s="43"/>
      <c r="F729" s="43"/>
      <c r="G729" s="194"/>
      <c r="H729" s="194"/>
      <c r="I729" s="195"/>
      <c r="J729" s="309"/>
      <c r="K729" s="196"/>
      <c r="L729" s="196"/>
      <c r="M729" s="196"/>
      <c r="N729" s="310"/>
      <c r="O729" s="197"/>
      <c r="P729" s="197"/>
      <c r="Q729" s="197"/>
      <c r="R729" s="197"/>
      <c r="S729" s="197"/>
      <c r="T729" s="197"/>
      <c r="U729" s="198"/>
      <c r="V729" s="257"/>
      <c r="W729" s="258"/>
      <c r="X729" s="200"/>
      <c r="Y729" s="43"/>
      <c r="Z729" s="199"/>
      <c r="AA729" s="199"/>
      <c r="AB729" s="199"/>
      <c r="AC729" s="199"/>
      <c r="AD729" s="199"/>
      <c r="AE729" s="43"/>
      <c r="AF729" s="199"/>
      <c r="AG729" s="196"/>
      <c r="AH729" s="201"/>
      <c r="AI729" s="201"/>
      <c r="AJ729" s="201"/>
      <c r="AK729" s="43"/>
      <c r="AL729" s="196"/>
      <c r="AM729" s="43"/>
      <c r="AN729" s="43"/>
      <c r="AO729" s="42"/>
      <c r="AP729" s="198"/>
      <c r="AQ729" s="198"/>
      <c r="AR729" s="42"/>
    </row>
    <row r="730" spans="1:44" ht="15.75" customHeight="1" x14ac:dyDescent="0.2">
      <c r="A730" s="43"/>
      <c r="B730" s="43"/>
      <c r="C730" s="43"/>
      <c r="D730" s="43"/>
      <c r="E730" s="43"/>
      <c r="F730" s="43"/>
      <c r="G730" s="194"/>
      <c r="H730" s="194"/>
      <c r="I730" s="195"/>
      <c r="J730" s="309"/>
      <c r="K730" s="196"/>
      <c r="L730" s="196"/>
      <c r="M730" s="196"/>
      <c r="N730" s="310"/>
      <c r="O730" s="197"/>
      <c r="P730" s="197"/>
      <c r="Q730" s="197"/>
      <c r="R730" s="197"/>
      <c r="S730" s="197"/>
      <c r="T730" s="197"/>
      <c r="U730" s="198"/>
      <c r="V730" s="257"/>
      <c r="W730" s="258"/>
      <c r="X730" s="200"/>
      <c r="Y730" s="43"/>
      <c r="Z730" s="199"/>
      <c r="AA730" s="199"/>
      <c r="AB730" s="199"/>
      <c r="AC730" s="199"/>
      <c r="AD730" s="199"/>
      <c r="AE730" s="43"/>
      <c r="AF730" s="199"/>
      <c r="AG730" s="196"/>
      <c r="AH730" s="201"/>
      <c r="AI730" s="201"/>
      <c r="AJ730" s="201"/>
      <c r="AK730" s="43"/>
      <c r="AL730" s="196"/>
      <c r="AM730" s="43"/>
      <c r="AN730" s="43"/>
      <c r="AO730" s="42"/>
      <c r="AP730" s="198"/>
      <c r="AQ730" s="198"/>
      <c r="AR730" s="42"/>
    </row>
    <row r="731" spans="1:44" ht="15.75" customHeight="1" x14ac:dyDescent="0.2">
      <c r="A731" s="43"/>
      <c r="B731" s="43"/>
      <c r="C731" s="43"/>
      <c r="D731" s="43"/>
      <c r="E731" s="43"/>
      <c r="F731" s="43"/>
      <c r="G731" s="194"/>
      <c r="H731" s="194"/>
      <c r="I731" s="195"/>
      <c r="J731" s="309"/>
      <c r="K731" s="196"/>
      <c r="L731" s="196"/>
      <c r="M731" s="196"/>
      <c r="N731" s="310"/>
      <c r="O731" s="197"/>
      <c r="P731" s="197"/>
      <c r="Q731" s="197"/>
      <c r="R731" s="197"/>
      <c r="S731" s="197"/>
      <c r="T731" s="197"/>
      <c r="U731" s="198"/>
      <c r="V731" s="257"/>
      <c r="W731" s="258"/>
      <c r="X731" s="200"/>
      <c r="Y731" s="43"/>
      <c r="Z731" s="199"/>
      <c r="AA731" s="199"/>
      <c r="AB731" s="199"/>
      <c r="AC731" s="199"/>
      <c r="AD731" s="199"/>
      <c r="AE731" s="43"/>
      <c r="AF731" s="199"/>
      <c r="AG731" s="196"/>
      <c r="AH731" s="201"/>
      <c r="AI731" s="201"/>
      <c r="AJ731" s="201"/>
      <c r="AK731" s="43"/>
      <c r="AL731" s="196"/>
      <c r="AM731" s="43"/>
      <c r="AN731" s="43"/>
      <c r="AO731" s="42"/>
      <c r="AP731" s="198"/>
      <c r="AQ731" s="198"/>
      <c r="AR731" s="42"/>
    </row>
    <row r="732" spans="1:44" ht="15.75" customHeight="1" x14ac:dyDescent="0.2">
      <c r="A732" s="43"/>
      <c r="B732" s="43"/>
      <c r="C732" s="43"/>
      <c r="D732" s="43"/>
      <c r="E732" s="43"/>
      <c r="F732" s="43"/>
      <c r="G732" s="194"/>
      <c r="H732" s="194"/>
      <c r="I732" s="195"/>
      <c r="J732" s="309"/>
      <c r="K732" s="196"/>
      <c r="L732" s="196"/>
      <c r="M732" s="196"/>
      <c r="N732" s="310"/>
      <c r="O732" s="197"/>
      <c r="P732" s="197"/>
      <c r="Q732" s="197"/>
      <c r="R732" s="197"/>
      <c r="S732" s="197"/>
      <c r="T732" s="197"/>
      <c r="U732" s="198"/>
      <c r="V732" s="257"/>
      <c r="W732" s="258"/>
      <c r="X732" s="200"/>
      <c r="Y732" s="43"/>
      <c r="Z732" s="199"/>
      <c r="AA732" s="199"/>
      <c r="AB732" s="199"/>
      <c r="AC732" s="199"/>
      <c r="AD732" s="199"/>
      <c r="AE732" s="43"/>
      <c r="AF732" s="199"/>
      <c r="AG732" s="196"/>
      <c r="AH732" s="201"/>
      <c r="AI732" s="201"/>
      <c r="AJ732" s="201"/>
      <c r="AK732" s="43"/>
      <c r="AL732" s="196"/>
      <c r="AM732" s="43"/>
      <c r="AN732" s="43"/>
      <c r="AO732" s="42"/>
      <c r="AP732" s="198"/>
      <c r="AQ732" s="198"/>
      <c r="AR732" s="42"/>
    </row>
    <row r="733" spans="1:44" ht="15.75" customHeight="1" x14ac:dyDescent="0.2">
      <c r="A733" s="43"/>
      <c r="B733" s="43"/>
      <c r="C733" s="43"/>
      <c r="D733" s="43"/>
      <c r="E733" s="43"/>
      <c r="F733" s="43"/>
      <c r="G733" s="194"/>
      <c r="H733" s="194"/>
      <c r="I733" s="195"/>
      <c r="J733" s="309"/>
      <c r="K733" s="196"/>
      <c r="L733" s="196"/>
      <c r="M733" s="196"/>
      <c r="N733" s="310"/>
      <c r="O733" s="197"/>
      <c r="P733" s="197"/>
      <c r="Q733" s="197"/>
      <c r="R733" s="197"/>
      <c r="S733" s="197"/>
      <c r="T733" s="197"/>
      <c r="U733" s="198"/>
      <c r="V733" s="257"/>
      <c r="W733" s="258"/>
      <c r="X733" s="200"/>
      <c r="Y733" s="43"/>
      <c r="Z733" s="199"/>
      <c r="AA733" s="199"/>
      <c r="AB733" s="199"/>
      <c r="AC733" s="199"/>
      <c r="AD733" s="199"/>
      <c r="AE733" s="43"/>
      <c r="AF733" s="199"/>
      <c r="AG733" s="196"/>
      <c r="AH733" s="201"/>
      <c r="AI733" s="201"/>
      <c r="AJ733" s="201"/>
      <c r="AK733" s="43"/>
      <c r="AL733" s="196"/>
      <c r="AM733" s="43"/>
      <c r="AN733" s="43"/>
      <c r="AO733" s="42"/>
      <c r="AP733" s="198"/>
      <c r="AQ733" s="198"/>
      <c r="AR733" s="42"/>
    </row>
    <row r="734" spans="1:44" ht="15.75" customHeight="1" x14ac:dyDescent="0.2">
      <c r="A734" s="43"/>
      <c r="B734" s="43"/>
      <c r="C734" s="43"/>
      <c r="D734" s="43"/>
      <c r="E734" s="43"/>
      <c r="F734" s="43"/>
      <c r="G734" s="194"/>
      <c r="H734" s="194"/>
      <c r="I734" s="195"/>
      <c r="J734" s="309"/>
      <c r="K734" s="196"/>
      <c r="L734" s="196"/>
      <c r="M734" s="196"/>
      <c r="N734" s="310"/>
      <c r="O734" s="197"/>
      <c r="P734" s="197"/>
      <c r="Q734" s="197"/>
      <c r="R734" s="197"/>
      <c r="S734" s="197"/>
      <c r="T734" s="197"/>
      <c r="U734" s="198"/>
      <c r="V734" s="257"/>
      <c r="W734" s="258"/>
      <c r="X734" s="200"/>
      <c r="Y734" s="43"/>
      <c r="Z734" s="199"/>
      <c r="AA734" s="199"/>
      <c r="AB734" s="199"/>
      <c r="AC734" s="199"/>
      <c r="AD734" s="199"/>
      <c r="AE734" s="43"/>
      <c r="AF734" s="199"/>
      <c r="AG734" s="196"/>
      <c r="AH734" s="201"/>
      <c r="AI734" s="201"/>
      <c r="AJ734" s="201"/>
      <c r="AK734" s="43"/>
      <c r="AL734" s="196"/>
      <c r="AM734" s="43"/>
      <c r="AN734" s="43"/>
      <c r="AO734" s="42"/>
      <c r="AP734" s="198"/>
      <c r="AQ734" s="198"/>
      <c r="AR734" s="42"/>
    </row>
    <row r="735" spans="1:44" ht="15.75" customHeight="1" x14ac:dyDescent="0.2">
      <c r="A735" s="43"/>
      <c r="B735" s="43"/>
      <c r="C735" s="43"/>
      <c r="D735" s="43"/>
      <c r="E735" s="43"/>
      <c r="F735" s="43"/>
      <c r="G735" s="194"/>
      <c r="H735" s="194"/>
      <c r="I735" s="195"/>
      <c r="J735" s="309"/>
      <c r="K735" s="196"/>
      <c r="L735" s="196"/>
      <c r="M735" s="196"/>
      <c r="N735" s="310"/>
      <c r="O735" s="197"/>
      <c r="P735" s="197"/>
      <c r="Q735" s="197"/>
      <c r="R735" s="197"/>
      <c r="S735" s="197"/>
      <c r="T735" s="197"/>
      <c r="U735" s="198"/>
      <c r="V735" s="257"/>
      <c r="W735" s="258"/>
      <c r="X735" s="200"/>
      <c r="Y735" s="43"/>
      <c r="Z735" s="199"/>
      <c r="AA735" s="199"/>
      <c r="AB735" s="199"/>
      <c r="AC735" s="199"/>
      <c r="AD735" s="199"/>
      <c r="AE735" s="43"/>
      <c r="AF735" s="199"/>
      <c r="AG735" s="196"/>
      <c r="AH735" s="201"/>
      <c r="AI735" s="201"/>
      <c r="AJ735" s="201"/>
      <c r="AK735" s="43"/>
      <c r="AL735" s="196"/>
      <c r="AM735" s="43"/>
      <c r="AN735" s="43"/>
      <c r="AO735" s="42"/>
      <c r="AP735" s="198"/>
      <c r="AQ735" s="198"/>
      <c r="AR735" s="42"/>
    </row>
    <row r="736" spans="1:44" ht="15.75" customHeight="1" x14ac:dyDescent="0.2">
      <c r="A736" s="43"/>
      <c r="B736" s="43"/>
      <c r="C736" s="43"/>
      <c r="D736" s="43"/>
      <c r="E736" s="43"/>
      <c r="F736" s="43"/>
      <c r="G736" s="194"/>
      <c r="H736" s="194"/>
      <c r="I736" s="195"/>
      <c r="J736" s="309"/>
      <c r="K736" s="196"/>
      <c r="L736" s="196"/>
      <c r="M736" s="196"/>
      <c r="N736" s="310"/>
      <c r="O736" s="197"/>
      <c r="P736" s="197"/>
      <c r="Q736" s="197"/>
      <c r="R736" s="197"/>
      <c r="S736" s="197"/>
      <c r="T736" s="197"/>
      <c r="U736" s="198"/>
      <c r="V736" s="257"/>
      <c r="W736" s="258"/>
      <c r="X736" s="200"/>
      <c r="Y736" s="43"/>
      <c r="Z736" s="199"/>
      <c r="AA736" s="199"/>
      <c r="AB736" s="199"/>
      <c r="AC736" s="199"/>
      <c r="AD736" s="199"/>
      <c r="AE736" s="43"/>
      <c r="AF736" s="199"/>
      <c r="AG736" s="196"/>
      <c r="AH736" s="201"/>
      <c r="AI736" s="201"/>
      <c r="AJ736" s="201"/>
      <c r="AK736" s="43"/>
      <c r="AL736" s="196"/>
      <c r="AM736" s="43"/>
      <c r="AN736" s="43"/>
      <c r="AO736" s="42"/>
      <c r="AP736" s="198"/>
      <c r="AQ736" s="198"/>
      <c r="AR736" s="42"/>
    </row>
    <row r="737" spans="1:44" ht="15.75" customHeight="1" x14ac:dyDescent="0.2">
      <c r="A737" s="43"/>
      <c r="B737" s="43"/>
      <c r="C737" s="43"/>
      <c r="D737" s="43"/>
      <c r="E737" s="43"/>
      <c r="F737" s="43"/>
      <c r="G737" s="194"/>
      <c r="H737" s="194"/>
      <c r="I737" s="195"/>
      <c r="J737" s="309"/>
      <c r="K737" s="196"/>
      <c r="L737" s="196"/>
      <c r="M737" s="196"/>
      <c r="N737" s="310"/>
      <c r="O737" s="197"/>
      <c r="P737" s="197"/>
      <c r="Q737" s="197"/>
      <c r="R737" s="197"/>
      <c r="S737" s="197"/>
      <c r="T737" s="197"/>
      <c r="U737" s="198"/>
      <c r="V737" s="257"/>
      <c r="W737" s="258"/>
      <c r="X737" s="200"/>
      <c r="Y737" s="43"/>
      <c r="Z737" s="199"/>
      <c r="AA737" s="199"/>
      <c r="AB737" s="199"/>
      <c r="AC737" s="199"/>
      <c r="AD737" s="199"/>
      <c r="AE737" s="43"/>
      <c r="AF737" s="199"/>
      <c r="AG737" s="196"/>
      <c r="AH737" s="201"/>
      <c r="AI737" s="201"/>
      <c r="AJ737" s="201"/>
      <c r="AK737" s="43"/>
      <c r="AL737" s="196"/>
      <c r="AM737" s="43"/>
      <c r="AN737" s="43"/>
      <c r="AO737" s="42"/>
      <c r="AP737" s="198"/>
      <c r="AQ737" s="198"/>
      <c r="AR737" s="42"/>
    </row>
    <row r="738" spans="1:44" ht="15.75" customHeight="1" x14ac:dyDescent="0.2">
      <c r="A738" s="43"/>
      <c r="B738" s="43"/>
      <c r="C738" s="43"/>
      <c r="D738" s="43"/>
      <c r="E738" s="43"/>
      <c r="F738" s="43"/>
      <c r="G738" s="194"/>
      <c r="H738" s="194"/>
      <c r="I738" s="195"/>
      <c r="J738" s="309"/>
      <c r="K738" s="196"/>
      <c r="L738" s="196"/>
      <c r="M738" s="196"/>
      <c r="N738" s="310"/>
      <c r="O738" s="197"/>
      <c r="P738" s="197"/>
      <c r="Q738" s="197"/>
      <c r="R738" s="197"/>
      <c r="S738" s="197"/>
      <c r="T738" s="197"/>
      <c r="U738" s="198"/>
      <c r="V738" s="257"/>
      <c r="W738" s="258"/>
      <c r="X738" s="200"/>
      <c r="Y738" s="43"/>
      <c r="Z738" s="199"/>
      <c r="AA738" s="199"/>
      <c r="AB738" s="199"/>
      <c r="AC738" s="199"/>
      <c r="AD738" s="199"/>
      <c r="AE738" s="43"/>
      <c r="AF738" s="199"/>
      <c r="AG738" s="196"/>
      <c r="AH738" s="201"/>
      <c r="AI738" s="201"/>
      <c r="AJ738" s="201"/>
      <c r="AK738" s="43"/>
      <c r="AL738" s="196"/>
      <c r="AM738" s="43"/>
      <c r="AN738" s="43"/>
      <c r="AO738" s="42"/>
      <c r="AP738" s="198"/>
      <c r="AQ738" s="198"/>
      <c r="AR738" s="42"/>
    </row>
    <row r="739" spans="1:44" ht="15.75" customHeight="1" x14ac:dyDescent="0.2">
      <c r="A739" s="43"/>
      <c r="B739" s="43"/>
      <c r="C739" s="43"/>
      <c r="D739" s="43"/>
      <c r="E739" s="43"/>
      <c r="F739" s="43"/>
      <c r="G739" s="194"/>
      <c r="H739" s="194"/>
      <c r="I739" s="195"/>
      <c r="J739" s="309"/>
      <c r="K739" s="196"/>
      <c r="L739" s="196"/>
      <c r="M739" s="196"/>
      <c r="N739" s="310"/>
      <c r="O739" s="197"/>
      <c r="P739" s="197"/>
      <c r="Q739" s="197"/>
      <c r="R739" s="197"/>
      <c r="S739" s="197"/>
      <c r="T739" s="197"/>
      <c r="U739" s="198"/>
      <c r="V739" s="257"/>
      <c r="W739" s="258"/>
      <c r="X739" s="200"/>
      <c r="Y739" s="43"/>
      <c r="Z739" s="199"/>
      <c r="AA739" s="199"/>
      <c r="AB739" s="199"/>
      <c r="AC739" s="199"/>
      <c r="AD739" s="199"/>
      <c r="AE739" s="43"/>
      <c r="AF739" s="199"/>
      <c r="AG739" s="196"/>
      <c r="AH739" s="201"/>
      <c r="AI739" s="201"/>
      <c r="AJ739" s="201"/>
      <c r="AK739" s="43"/>
      <c r="AL739" s="196"/>
      <c r="AM739" s="43"/>
      <c r="AN739" s="43"/>
      <c r="AO739" s="42"/>
      <c r="AP739" s="198"/>
      <c r="AQ739" s="198"/>
      <c r="AR739" s="42"/>
    </row>
    <row r="740" spans="1:44" ht="15.75" customHeight="1" x14ac:dyDescent="0.2">
      <c r="A740" s="43"/>
      <c r="B740" s="43"/>
      <c r="C740" s="43"/>
      <c r="D740" s="43"/>
      <c r="E740" s="43"/>
      <c r="F740" s="43"/>
      <c r="G740" s="194"/>
      <c r="H740" s="194"/>
      <c r="I740" s="195"/>
      <c r="J740" s="309"/>
      <c r="K740" s="196"/>
      <c r="L740" s="196"/>
      <c r="M740" s="196"/>
      <c r="N740" s="310"/>
      <c r="O740" s="197"/>
      <c r="P740" s="197"/>
      <c r="Q740" s="197"/>
      <c r="R740" s="197"/>
      <c r="S740" s="197"/>
      <c r="T740" s="197"/>
      <c r="U740" s="198"/>
      <c r="V740" s="257"/>
      <c r="W740" s="258"/>
      <c r="X740" s="200"/>
      <c r="Y740" s="43"/>
      <c r="Z740" s="199"/>
      <c r="AA740" s="199"/>
      <c r="AB740" s="199"/>
      <c r="AC740" s="199"/>
      <c r="AD740" s="199"/>
      <c r="AE740" s="43"/>
      <c r="AF740" s="199"/>
      <c r="AG740" s="196"/>
      <c r="AH740" s="201"/>
      <c r="AI740" s="201"/>
      <c r="AJ740" s="201"/>
      <c r="AK740" s="43"/>
      <c r="AL740" s="196"/>
      <c r="AM740" s="43"/>
      <c r="AN740" s="43"/>
      <c r="AO740" s="42"/>
      <c r="AP740" s="198"/>
      <c r="AQ740" s="198"/>
      <c r="AR740" s="42"/>
    </row>
    <row r="741" spans="1:44" ht="15.75" customHeight="1" x14ac:dyDescent="0.2">
      <c r="A741" s="43"/>
      <c r="B741" s="43"/>
      <c r="C741" s="43"/>
      <c r="D741" s="43"/>
      <c r="E741" s="43"/>
      <c r="F741" s="43"/>
      <c r="G741" s="194"/>
      <c r="H741" s="194"/>
      <c r="I741" s="195"/>
      <c r="J741" s="309"/>
      <c r="K741" s="196"/>
      <c r="L741" s="196"/>
      <c r="M741" s="196"/>
      <c r="N741" s="310"/>
      <c r="O741" s="197"/>
      <c r="P741" s="197"/>
      <c r="Q741" s="197"/>
      <c r="R741" s="197"/>
      <c r="S741" s="197"/>
      <c r="T741" s="197"/>
      <c r="U741" s="198"/>
      <c r="V741" s="257"/>
      <c r="W741" s="258"/>
      <c r="X741" s="200"/>
      <c r="Y741" s="43"/>
      <c r="Z741" s="199"/>
      <c r="AA741" s="199"/>
      <c r="AB741" s="199"/>
      <c r="AC741" s="199"/>
      <c r="AD741" s="199"/>
      <c r="AE741" s="43"/>
      <c r="AF741" s="199"/>
      <c r="AG741" s="196"/>
      <c r="AH741" s="201"/>
      <c r="AI741" s="201"/>
      <c r="AJ741" s="201"/>
      <c r="AK741" s="43"/>
      <c r="AL741" s="196"/>
      <c r="AM741" s="43"/>
      <c r="AN741" s="43"/>
      <c r="AO741" s="42"/>
      <c r="AP741" s="198"/>
      <c r="AQ741" s="198"/>
      <c r="AR741" s="42"/>
    </row>
    <row r="742" spans="1:44" ht="15.75" customHeight="1" x14ac:dyDescent="0.2">
      <c r="A742" s="43"/>
      <c r="B742" s="43"/>
      <c r="C742" s="43"/>
      <c r="D742" s="43"/>
      <c r="E742" s="43"/>
      <c r="F742" s="43"/>
      <c r="G742" s="194"/>
      <c r="H742" s="194"/>
      <c r="I742" s="195"/>
      <c r="J742" s="309"/>
      <c r="K742" s="196"/>
      <c r="L742" s="196"/>
      <c r="M742" s="196"/>
      <c r="N742" s="310"/>
      <c r="O742" s="197"/>
      <c r="P742" s="197"/>
      <c r="Q742" s="197"/>
      <c r="R742" s="197"/>
      <c r="S742" s="197"/>
      <c r="T742" s="197"/>
      <c r="U742" s="198"/>
      <c r="V742" s="257"/>
      <c r="W742" s="258"/>
      <c r="X742" s="200"/>
      <c r="Y742" s="43"/>
      <c r="Z742" s="199"/>
      <c r="AA742" s="199"/>
      <c r="AB742" s="199"/>
      <c r="AC742" s="199"/>
      <c r="AD742" s="199"/>
      <c r="AE742" s="43"/>
      <c r="AF742" s="199"/>
      <c r="AG742" s="196"/>
      <c r="AH742" s="201"/>
      <c r="AI742" s="201"/>
      <c r="AJ742" s="201"/>
      <c r="AK742" s="43"/>
      <c r="AL742" s="196"/>
      <c r="AM742" s="43"/>
      <c r="AN742" s="43"/>
      <c r="AO742" s="42"/>
      <c r="AP742" s="198"/>
      <c r="AQ742" s="198"/>
      <c r="AR742" s="42"/>
    </row>
    <row r="743" spans="1:44" ht="15.75" customHeight="1" x14ac:dyDescent="0.2">
      <c r="A743" s="43"/>
      <c r="B743" s="43"/>
      <c r="C743" s="43"/>
      <c r="D743" s="43"/>
      <c r="E743" s="43"/>
      <c r="F743" s="43"/>
      <c r="G743" s="194"/>
      <c r="H743" s="194"/>
      <c r="I743" s="195"/>
      <c r="J743" s="309"/>
      <c r="K743" s="196"/>
      <c r="L743" s="196"/>
      <c r="M743" s="196"/>
      <c r="N743" s="310"/>
      <c r="O743" s="197"/>
      <c r="P743" s="197"/>
      <c r="Q743" s="197"/>
      <c r="R743" s="197"/>
      <c r="S743" s="197"/>
      <c r="T743" s="197"/>
      <c r="U743" s="198"/>
      <c r="V743" s="257"/>
      <c r="W743" s="258"/>
      <c r="X743" s="200"/>
      <c r="Y743" s="43"/>
      <c r="Z743" s="199"/>
      <c r="AA743" s="199"/>
      <c r="AB743" s="199"/>
      <c r="AC743" s="199"/>
      <c r="AD743" s="199"/>
      <c r="AE743" s="43"/>
      <c r="AF743" s="199"/>
      <c r="AG743" s="196"/>
      <c r="AH743" s="201"/>
      <c r="AI743" s="201"/>
      <c r="AJ743" s="201"/>
      <c r="AK743" s="43"/>
      <c r="AL743" s="196"/>
      <c r="AM743" s="43"/>
      <c r="AN743" s="43"/>
      <c r="AO743" s="42"/>
      <c r="AP743" s="198"/>
      <c r="AQ743" s="198"/>
      <c r="AR743" s="42"/>
    </row>
    <row r="744" spans="1:44" ht="15.75" customHeight="1" x14ac:dyDescent="0.2">
      <c r="A744" s="43"/>
      <c r="B744" s="43"/>
      <c r="C744" s="43"/>
      <c r="D744" s="43"/>
      <c r="E744" s="43"/>
      <c r="F744" s="43"/>
      <c r="G744" s="194"/>
      <c r="H744" s="194"/>
      <c r="I744" s="195"/>
      <c r="J744" s="309"/>
      <c r="K744" s="196"/>
      <c r="L744" s="196"/>
      <c r="M744" s="196"/>
      <c r="N744" s="310"/>
      <c r="O744" s="197"/>
      <c r="P744" s="197"/>
      <c r="Q744" s="197"/>
      <c r="R744" s="197"/>
      <c r="S744" s="197"/>
      <c r="T744" s="197"/>
      <c r="U744" s="198"/>
      <c r="V744" s="257"/>
      <c r="W744" s="258"/>
      <c r="X744" s="200"/>
      <c r="Y744" s="43"/>
      <c r="Z744" s="199"/>
      <c r="AA744" s="199"/>
      <c r="AB744" s="199"/>
      <c r="AC744" s="199"/>
      <c r="AD744" s="199"/>
      <c r="AE744" s="43"/>
      <c r="AF744" s="199"/>
      <c r="AG744" s="196"/>
      <c r="AH744" s="201"/>
      <c r="AI744" s="201"/>
      <c r="AJ744" s="201"/>
      <c r="AK744" s="43"/>
      <c r="AL744" s="196"/>
      <c r="AM744" s="43"/>
      <c r="AN744" s="43"/>
      <c r="AO744" s="42"/>
      <c r="AP744" s="198"/>
      <c r="AQ744" s="198"/>
      <c r="AR744" s="42"/>
    </row>
    <row r="745" spans="1:44" ht="15.75" customHeight="1" x14ac:dyDescent="0.2">
      <c r="A745" s="43"/>
      <c r="B745" s="43"/>
      <c r="C745" s="43"/>
      <c r="D745" s="43"/>
      <c r="E745" s="43"/>
      <c r="F745" s="43"/>
      <c r="G745" s="194"/>
      <c r="H745" s="194"/>
      <c r="I745" s="195"/>
      <c r="J745" s="309"/>
      <c r="K745" s="196"/>
      <c r="L745" s="196"/>
      <c r="M745" s="196"/>
      <c r="N745" s="310"/>
      <c r="O745" s="197"/>
      <c r="P745" s="197"/>
      <c r="Q745" s="197"/>
      <c r="R745" s="197"/>
      <c r="S745" s="197"/>
      <c r="T745" s="197"/>
      <c r="U745" s="198"/>
      <c r="V745" s="257"/>
      <c r="W745" s="258"/>
      <c r="X745" s="200"/>
      <c r="Y745" s="43"/>
      <c r="Z745" s="199"/>
      <c r="AA745" s="199"/>
      <c r="AB745" s="199"/>
      <c r="AC745" s="199"/>
      <c r="AD745" s="199"/>
      <c r="AE745" s="43"/>
      <c r="AF745" s="199"/>
      <c r="AG745" s="196"/>
      <c r="AH745" s="201"/>
      <c r="AI745" s="201"/>
      <c r="AJ745" s="201"/>
      <c r="AK745" s="43"/>
      <c r="AL745" s="196"/>
      <c r="AM745" s="43"/>
      <c r="AN745" s="43"/>
      <c r="AO745" s="42"/>
      <c r="AP745" s="198"/>
      <c r="AQ745" s="198"/>
      <c r="AR745" s="42"/>
    </row>
    <row r="746" spans="1:44" ht="15.75" customHeight="1" x14ac:dyDescent="0.2">
      <c r="A746" s="43"/>
      <c r="B746" s="43"/>
      <c r="C746" s="43"/>
      <c r="D746" s="43"/>
      <c r="E746" s="43"/>
      <c r="F746" s="43"/>
      <c r="G746" s="194"/>
      <c r="H746" s="194"/>
      <c r="I746" s="195"/>
      <c r="J746" s="309"/>
      <c r="K746" s="196"/>
      <c r="L746" s="196"/>
      <c r="M746" s="196"/>
      <c r="N746" s="310"/>
      <c r="O746" s="197"/>
      <c r="P746" s="197"/>
      <c r="Q746" s="197"/>
      <c r="R746" s="197"/>
      <c r="S746" s="197"/>
      <c r="T746" s="197"/>
      <c r="U746" s="198"/>
      <c r="V746" s="257"/>
      <c r="W746" s="258"/>
      <c r="X746" s="200"/>
      <c r="Y746" s="43"/>
      <c r="Z746" s="199"/>
      <c r="AA746" s="199"/>
      <c r="AB746" s="199"/>
      <c r="AC746" s="199"/>
      <c r="AD746" s="199"/>
      <c r="AE746" s="43"/>
      <c r="AF746" s="199"/>
      <c r="AG746" s="196"/>
      <c r="AH746" s="201"/>
      <c r="AI746" s="201"/>
      <c r="AJ746" s="201"/>
      <c r="AK746" s="43"/>
      <c r="AL746" s="196"/>
      <c r="AM746" s="43"/>
      <c r="AN746" s="43"/>
      <c r="AO746" s="42"/>
      <c r="AP746" s="198"/>
      <c r="AQ746" s="198"/>
      <c r="AR746" s="42"/>
    </row>
    <row r="747" spans="1:44" ht="15.75" customHeight="1" x14ac:dyDescent="0.2">
      <c r="A747" s="43"/>
      <c r="B747" s="43"/>
      <c r="C747" s="43"/>
      <c r="D747" s="43"/>
      <c r="E747" s="43"/>
      <c r="F747" s="43"/>
      <c r="G747" s="194"/>
      <c r="H747" s="194"/>
      <c r="I747" s="195"/>
      <c r="J747" s="309"/>
      <c r="K747" s="196"/>
      <c r="L747" s="196"/>
      <c r="M747" s="196"/>
      <c r="N747" s="310"/>
      <c r="O747" s="197"/>
      <c r="P747" s="197"/>
      <c r="Q747" s="197"/>
      <c r="R747" s="197"/>
      <c r="S747" s="197"/>
      <c r="T747" s="197"/>
      <c r="U747" s="198"/>
      <c r="V747" s="257"/>
      <c r="W747" s="258"/>
      <c r="X747" s="200"/>
      <c r="Y747" s="43"/>
      <c r="Z747" s="199"/>
      <c r="AA747" s="199"/>
      <c r="AB747" s="199"/>
      <c r="AC747" s="199"/>
      <c r="AD747" s="199"/>
      <c r="AE747" s="43"/>
      <c r="AF747" s="199"/>
      <c r="AG747" s="196"/>
      <c r="AH747" s="201"/>
      <c r="AI747" s="201"/>
      <c r="AJ747" s="201"/>
      <c r="AK747" s="43"/>
      <c r="AL747" s="196"/>
      <c r="AM747" s="43"/>
      <c r="AN747" s="43"/>
      <c r="AO747" s="42"/>
      <c r="AP747" s="198"/>
      <c r="AQ747" s="198"/>
      <c r="AR747" s="42"/>
    </row>
    <row r="748" spans="1:44" ht="15.75" customHeight="1" x14ac:dyDescent="0.2">
      <c r="A748" s="43"/>
      <c r="B748" s="43"/>
      <c r="C748" s="43"/>
      <c r="D748" s="43"/>
      <c r="E748" s="43"/>
      <c r="F748" s="43"/>
      <c r="G748" s="194"/>
      <c r="H748" s="194"/>
      <c r="I748" s="195"/>
      <c r="J748" s="309"/>
      <c r="K748" s="196"/>
      <c r="L748" s="196"/>
      <c r="M748" s="196"/>
      <c r="N748" s="310"/>
      <c r="O748" s="197"/>
      <c r="P748" s="197"/>
      <c r="Q748" s="197"/>
      <c r="R748" s="197"/>
      <c r="S748" s="197"/>
      <c r="T748" s="197"/>
      <c r="U748" s="198"/>
      <c r="V748" s="257"/>
      <c r="W748" s="258"/>
      <c r="X748" s="200"/>
      <c r="Y748" s="43"/>
      <c r="Z748" s="199"/>
      <c r="AA748" s="199"/>
      <c r="AB748" s="199"/>
      <c r="AC748" s="199"/>
      <c r="AD748" s="199"/>
      <c r="AE748" s="43"/>
      <c r="AF748" s="199"/>
      <c r="AG748" s="196"/>
      <c r="AH748" s="201"/>
      <c r="AI748" s="201"/>
      <c r="AJ748" s="201"/>
      <c r="AK748" s="43"/>
      <c r="AL748" s="196"/>
      <c r="AM748" s="43"/>
      <c r="AN748" s="43"/>
      <c r="AO748" s="42"/>
      <c r="AP748" s="198"/>
      <c r="AQ748" s="198"/>
      <c r="AR748" s="42"/>
    </row>
    <row r="749" spans="1:44" ht="15.75" customHeight="1" x14ac:dyDescent="0.2">
      <c r="A749" s="43"/>
      <c r="B749" s="43"/>
      <c r="C749" s="43"/>
      <c r="D749" s="43"/>
      <c r="E749" s="43"/>
      <c r="F749" s="43"/>
      <c r="G749" s="194"/>
      <c r="H749" s="194"/>
      <c r="I749" s="195"/>
      <c r="J749" s="309"/>
      <c r="K749" s="196"/>
      <c r="L749" s="196"/>
      <c r="M749" s="196"/>
      <c r="N749" s="310"/>
      <c r="O749" s="197"/>
      <c r="P749" s="197"/>
      <c r="Q749" s="197"/>
      <c r="R749" s="197"/>
      <c r="S749" s="197"/>
      <c r="T749" s="197"/>
      <c r="U749" s="198"/>
      <c r="V749" s="257"/>
      <c r="W749" s="258"/>
      <c r="X749" s="200"/>
      <c r="Y749" s="43"/>
      <c r="Z749" s="199"/>
      <c r="AA749" s="199"/>
      <c r="AB749" s="199"/>
      <c r="AC749" s="199"/>
      <c r="AD749" s="199"/>
      <c r="AE749" s="43"/>
      <c r="AF749" s="199"/>
      <c r="AG749" s="196"/>
      <c r="AH749" s="201"/>
      <c r="AI749" s="201"/>
      <c r="AJ749" s="201"/>
      <c r="AK749" s="43"/>
      <c r="AL749" s="196"/>
      <c r="AM749" s="43"/>
      <c r="AN749" s="43"/>
      <c r="AO749" s="42"/>
      <c r="AP749" s="198"/>
      <c r="AQ749" s="198"/>
      <c r="AR749" s="42"/>
    </row>
    <row r="750" spans="1:44" ht="15.75" customHeight="1" x14ac:dyDescent="0.2">
      <c r="A750" s="43"/>
      <c r="B750" s="43"/>
      <c r="C750" s="43"/>
      <c r="D750" s="43"/>
      <c r="E750" s="43"/>
      <c r="F750" s="43"/>
      <c r="G750" s="194"/>
      <c r="H750" s="194"/>
      <c r="I750" s="195"/>
      <c r="J750" s="309"/>
      <c r="K750" s="196"/>
      <c r="L750" s="196"/>
      <c r="M750" s="196"/>
      <c r="N750" s="310"/>
      <c r="O750" s="197"/>
      <c r="P750" s="197"/>
      <c r="Q750" s="197"/>
      <c r="R750" s="197"/>
      <c r="S750" s="197"/>
      <c r="T750" s="197"/>
      <c r="U750" s="198"/>
      <c r="V750" s="257"/>
      <c r="W750" s="258"/>
      <c r="X750" s="200"/>
      <c r="Y750" s="43"/>
      <c r="Z750" s="199"/>
      <c r="AA750" s="199"/>
      <c r="AB750" s="199"/>
      <c r="AC750" s="199"/>
      <c r="AD750" s="199"/>
      <c r="AE750" s="43"/>
      <c r="AF750" s="199"/>
      <c r="AG750" s="196"/>
      <c r="AH750" s="201"/>
      <c r="AI750" s="201"/>
      <c r="AJ750" s="201"/>
      <c r="AK750" s="43"/>
      <c r="AL750" s="196"/>
      <c r="AM750" s="43"/>
      <c r="AN750" s="43"/>
      <c r="AO750" s="42"/>
      <c r="AP750" s="198"/>
      <c r="AQ750" s="198"/>
      <c r="AR750" s="42"/>
    </row>
    <row r="751" spans="1:44" ht="15.75" customHeight="1" x14ac:dyDescent="0.2">
      <c r="A751" s="43"/>
      <c r="B751" s="43"/>
      <c r="C751" s="43"/>
      <c r="D751" s="43"/>
      <c r="E751" s="43"/>
      <c r="F751" s="43"/>
      <c r="G751" s="194"/>
      <c r="H751" s="194"/>
      <c r="I751" s="195"/>
      <c r="J751" s="309"/>
      <c r="K751" s="196"/>
      <c r="L751" s="196"/>
      <c r="M751" s="196"/>
      <c r="N751" s="310"/>
      <c r="O751" s="197"/>
      <c r="P751" s="197"/>
      <c r="Q751" s="197"/>
      <c r="R751" s="197"/>
      <c r="S751" s="197"/>
      <c r="T751" s="197"/>
      <c r="U751" s="198"/>
      <c r="V751" s="257"/>
      <c r="W751" s="258"/>
      <c r="X751" s="200"/>
      <c r="Y751" s="43"/>
      <c r="Z751" s="199"/>
      <c r="AA751" s="199"/>
      <c r="AB751" s="199"/>
      <c r="AC751" s="199"/>
      <c r="AD751" s="199"/>
      <c r="AE751" s="43"/>
      <c r="AF751" s="199"/>
      <c r="AG751" s="196"/>
      <c r="AH751" s="201"/>
      <c r="AI751" s="201"/>
      <c r="AJ751" s="201"/>
      <c r="AK751" s="43"/>
      <c r="AL751" s="196"/>
      <c r="AM751" s="43"/>
      <c r="AN751" s="43"/>
      <c r="AO751" s="42"/>
      <c r="AP751" s="198"/>
      <c r="AQ751" s="198"/>
      <c r="AR751" s="42"/>
    </row>
    <row r="752" spans="1:44" ht="15.75" customHeight="1" x14ac:dyDescent="0.2">
      <c r="A752" s="43"/>
      <c r="B752" s="43"/>
      <c r="C752" s="43"/>
      <c r="D752" s="43"/>
      <c r="E752" s="43"/>
      <c r="F752" s="43"/>
      <c r="G752" s="194"/>
      <c r="H752" s="194"/>
      <c r="I752" s="195"/>
      <c r="J752" s="309"/>
      <c r="K752" s="196"/>
      <c r="L752" s="196"/>
      <c r="M752" s="196"/>
      <c r="N752" s="310"/>
      <c r="O752" s="197"/>
      <c r="P752" s="197"/>
      <c r="Q752" s="197"/>
      <c r="R752" s="197"/>
      <c r="S752" s="197"/>
      <c r="T752" s="197"/>
      <c r="U752" s="198"/>
      <c r="V752" s="257"/>
      <c r="W752" s="258"/>
      <c r="X752" s="200"/>
      <c r="Y752" s="43"/>
      <c r="Z752" s="199"/>
      <c r="AA752" s="199"/>
      <c r="AB752" s="199"/>
      <c r="AC752" s="199"/>
      <c r="AD752" s="199"/>
      <c r="AE752" s="43"/>
      <c r="AF752" s="199"/>
      <c r="AG752" s="196"/>
      <c r="AH752" s="201"/>
      <c r="AI752" s="201"/>
      <c r="AJ752" s="201"/>
      <c r="AK752" s="43"/>
      <c r="AL752" s="196"/>
      <c r="AM752" s="43"/>
      <c r="AN752" s="43"/>
      <c r="AO752" s="42"/>
      <c r="AP752" s="198"/>
      <c r="AQ752" s="198"/>
      <c r="AR752" s="42"/>
    </row>
    <row r="753" spans="1:44" ht="15.75" customHeight="1" x14ac:dyDescent="0.2">
      <c r="A753" s="43"/>
      <c r="B753" s="43"/>
      <c r="C753" s="43"/>
      <c r="D753" s="43"/>
      <c r="E753" s="43"/>
      <c r="F753" s="43"/>
      <c r="G753" s="194"/>
      <c r="H753" s="194"/>
      <c r="I753" s="195"/>
      <c r="J753" s="309"/>
      <c r="K753" s="196"/>
      <c r="L753" s="196"/>
      <c r="M753" s="196"/>
      <c r="N753" s="310"/>
      <c r="O753" s="197"/>
      <c r="P753" s="197"/>
      <c r="Q753" s="197"/>
      <c r="R753" s="197"/>
      <c r="S753" s="197"/>
      <c r="T753" s="197"/>
      <c r="U753" s="198"/>
      <c r="V753" s="257"/>
      <c r="W753" s="258"/>
      <c r="X753" s="200"/>
      <c r="Y753" s="43"/>
      <c r="Z753" s="199"/>
      <c r="AA753" s="199"/>
      <c r="AB753" s="199"/>
      <c r="AC753" s="199"/>
      <c r="AD753" s="199"/>
      <c r="AE753" s="43"/>
      <c r="AF753" s="199"/>
      <c r="AG753" s="196"/>
      <c r="AH753" s="201"/>
      <c r="AI753" s="201"/>
      <c r="AJ753" s="201"/>
      <c r="AK753" s="43"/>
      <c r="AL753" s="196"/>
      <c r="AM753" s="43"/>
      <c r="AN753" s="43"/>
      <c r="AO753" s="42"/>
      <c r="AP753" s="198"/>
      <c r="AQ753" s="198"/>
      <c r="AR753" s="42"/>
    </row>
    <row r="754" spans="1:44" ht="15.75" customHeight="1" x14ac:dyDescent="0.2">
      <c r="A754" s="43"/>
      <c r="B754" s="43"/>
      <c r="C754" s="43"/>
      <c r="D754" s="43"/>
      <c r="E754" s="43"/>
      <c r="F754" s="43"/>
      <c r="G754" s="194"/>
      <c r="H754" s="194"/>
      <c r="I754" s="195"/>
      <c r="J754" s="309"/>
      <c r="K754" s="196"/>
      <c r="L754" s="196"/>
      <c r="M754" s="196"/>
      <c r="N754" s="310"/>
      <c r="O754" s="197"/>
      <c r="P754" s="197"/>
      <c r="Q754" s="197"/>
      <c r="R754" s="197"/>
      <c r="S754" s="197"/>
      <c r="T754" s="197"/>
      <c r="U754" s="198"/>
      <c r="V754" s="257"/>
      <c r="W754" s="258"/>
      <c r="X754" s="200"/>
      <c r="Y754" s="43"/>
      <c r="Z754" s="199"/>
      <c r="AA754" s="199"/>
      <c r="AB754" s="199"/>
      <c r="AC754" s="199"/>
      <c r="AD754" s="199"/>
      <c r="AE754" s="43"/>
      <c r="AF754" s="199"/>
      <c r="AG754" s="196"/>
      <c r="AH754" s="201"/>
      <c r="AI754" s="201"/>
      <c r="AJ754" s="201"/>
      <c r="AK754" s="43"/>
      <c r="AL754" s="196"/>
      <c r="AM754" s="43"/>
      <c r="AN754" s="43"/>
      <c r="AO754" s="42"/>
      <c r="AP754" s="198"/>
      <c r="AQ754" s="198"/>
      <c r="AR754" s="42"/>
    </row>
    <row r="755" spans="1:44" ht="15.75" customHeight="1" x14ac:dyDescent="0.2">
      <c r="A755" s="43"/>
      <c r="B755" s="43"/>
      <c r="C755" s="43"/>
      <c r="D755" s="43"/>
      <c r="E755" s="43"/>
      <c r="F755" s="43"/>
      <c r="G755" s="194"/>
      <c r="H755" s="194"/>
      <c r="I755" s="195"/>
      <c r="J755" s="309"/>
      <c r="K755" s="196"/>
      <c r="L755" s="196"/>
      <c r="M755" s="196"/>
      <c r="N755" s="310"/>
      <c r="O755" s="197"/>
      <c r="P755" s="197"/>
      <c r="Q755" s="197"/>
      <c r="R755" s="197"/>
      <c r="S755" s="197"/>
      <c r="T755" s="197"/>
      <c r="U755" s="198"/>
      <c r="V755" s="257"/>
      <c r="W755" s="258"/>
      <c r="X755" s="200"/>
      <c r="Y755" s="43"/>
      <c r="Z755" s="199"/>
      <c r="AA755" s="199"/>
      <c r="AB755" s="199"/>
      <c r="AC755" s="199"/>
      <c r="AD755" s="199"/>
      <c r="AE755" s="43"/>
      <c r="AF755" s="199"/>
      <c r="AG755" s="196"/>
      <c r="AH755" s="201"/>
      <c r="AI755" s="201"/>
      <c r="AJ755" s="201"/>
      <c r="AK755" s="43"/>
      <c r="AL755" s="196"/>
      <c r="AM755" s="43"/>
      <c r="AN755" s="43"/>
      <c r="AO755" s="42"/>
      <c r="AP755" s="198"/>
      <c r="AQ755" s="198"/>
      <c r="AR755" s="42"/>
    </row>
    <row r="756" spans="1:44" ht="15.75" customHeight="1" x14ac:dyDescent="0.2">
      <c r="A756" s="43"/>
      <c r="B756" s="43"/>
      <c r="C756" s="43"/>
      <c r="D756" s="43"/>
      <c r="E756" s="43"/>
      <c r="F756" s="43"/>
      <c r="G756" s="194"/>
      <c r="H756" s="194"/>
      <c r="I756" s="195"/>
      <c r="J756" s="309"/>
      <c r="K756" s="196"/>
      <c r="L756" s="196"/>
      <c r="M756" s="196"/>
      <c r="N756" s="310"/>
      <c r="O756" s="197"/>
      <c r="P756" s="197"/>
      <c r="Q756" s="197"/>
      <c r="R756" s="197"/>
      <c r="S756" s="197"/>
      <c r="T756" s="197"/>
      <c r="U756" s="198"/>
      <c r="V756" s="257"/>
      <c r="W756" s="258"/>
      <c r="X756" s="200"/>
      <c r="Y756" s="43"/>
      <c r="Z756" s="199"/>
      <c r="AA756" s="199"/>
      <c r="AB756" s="199"/>
      <c r="AC756" s="199"/>
      <c r="AD756" s="199"/>
      <c r="AE756" s="43"/>
      <c r="AF756" s="199"/>
      <c r="AG756" s="196"/>
      <c r="AH756" s="201"/>
      <c r="AI756" s="201"/>
      <c r="AJ756" s="201"/>
      <c r="AK756" s="43"/>
      <c r="AL756" s="196"/>
      <c r="AM756" s="43"/>
      <c r="AN756" s="43"/>
      <c r="AO756" s="42"/>
      <c r="AP756" s="198"/>
      <c r="AQ756" s="198"/>
      <c r="AR756" s="42"/>
    </row>
    <row r="757" spans="1:44" ht="15.75" customHeight="1" x14ac:dyDescent="0.2">
      <c r="A757" s="43"/>
      <c r="B757" s="43"/>
      <c r="C757" s="43"/>
      <c r="D757" s="43"/>
      <c r="E757" s="43"/>
      <c r="F757" s="43"/>
      <c r="G757" s="194"/>
      <c r="H757" s="194"/>
      <c r="I757" s="195"/>
      <c r="J757" s="309"/>
      <c r="K757" s="196"/>
      <c r="L757" s="196"/>
      <c r="M757" s="196"/>
      <c r="N757" s="310"/>
      <c r="O757" s="197"/>
      <c r="P757" s="197"/>
      <c r="Q757" s="197"/>
      <c r="R757" s="197"/>
      <c r="S757" s="197"/>
      <c r="T757" s="197"/>
      <c r="U757" s="198"/>
      <c r="V757" s="257"/>
      <c r="W757" s="258"/>
      <c r="X757" s="200"/>
      <c r="Y757" s="43"/>
      <c r="Z757" s="199"/>
      <c r="AA757" s="199"/>
      <c r="AB757" s="199"/>
      <c r="AC757" s="199"/>
      <c r="AD757" s="199"/>
      <c r="AE757" s="43"/>
      <c r="AF757" s="199"/>
      <c r="AG757" s="196"/>
      <c r="AH757" s="201"/>
      <c r="AI757" s="201"/>
      <c r="AJ757" s="201"/>
      <c r="AK757" s="43"/>
      <c r="AL757" s="196"/>
      <c r="AM757" s="43"/>
      <c r="AN757" s="43"/>
      <c r="AO757" s="42"/>
      <c r="AP757" s="198"/>
      <c r="AQ757" s="198"/>
      <c r="AR757" s="42"/>
    </row>
    <row r="758" spans="1:44" ht="15.75" customHeight="1" x14ac:dyDescent="0.2">
      <c r="A758" s="43"/>
      <c r="B758" s="43"/>
      <c r="C758" s="43"/>
      <c r="D758" s="43"/>
      <c r="E758" s="43"/>
      <c r="F758" s="43"/>
      <c r="G758" s="194"/>
      <c r="H758" s="194"/>
      <c r="I758" s="195"/>
      <c r="J758" s="309"/>
      <c r="K758" s="196"/>
      <c r="L758" s="196"/>
      <c r="M758" s="196"/>
      <c r="N758" s="310"/>
      <c r="O758" s="197"/>
      <c r="P758" s="197"/>
      <c r="Q758" s="197"/>
      <c r="R758" s="197"/>
      <c r="S758" s="197"/>
      <c r="T758" s="197"/>
      <c r="U758" s="198"/>
      <c r="V758" s="257"/>
      <c r="W758" s="258"/>
      <c r="X758" s="200"/>
      <c r="Y758" s="43"/>
      <c r="Z758" s="199"/>
      <c r="AA758" s="199"/>
      <c r="AB758" s="199"/>
      <c r="AC758" s="199"/>
      <c r="AD758" s="199"/>
      <c r="AE758" s="43"/>
      <c r="AF758" s="199"/>
      <c r="AG758" s="196"/>
      <c r="AH758" s="201"/>
      <c r="AI758" s="201"/>
      <c r="AJ758" s="201"/>
      <c r="AK758" s="43"/>
      <c r="AL758" s="196"/>
      <c r="AM758" s="43"/>
      <c r="AN758" s="43"/>
      <c r="AO758" s="42"/>
      <c r="AP758" s="198"/>
      <c r="AQ758" s="198"/>
      <c r="AR758" s="42"/>
    </row>
    <row r="759" spans="1:44" ht="15.75" customHeight="1" x14ac:dyDescent="0.2">
      <c r="A759" s="43"/>
      <c r="B759" s="43"/>
      <c r="C759" s="43"/>
      <c r="D759" s="43"/>
      <c r="E759" s="43"/>
      <c r="F759" s="43"/>
      <c r="G759" s="194"/>
      <c r="H759" s="194"/>
      <c r="I759" s="195"/>
      <c r="J759" s="309"/>
      <c r="K759" s="196"/>
      <c r="L759" s="196"/>
      <c r="M759" s="196"/>
      <c r="N759" s="310"/>
      <c r="O759" s="197"/>
      <c r="P759" s="197"/>
      <c r="Q759" s="197"/>
      <c r="R759" s="197"/>
      <c r="S759" s="197"/>
      <c r="T759" s="197"/>
      <c r="U759" s="198"/>
      <c r="V759" s="257"/>
      <c r="W759" s="258"/>
      <c r="X759" s="200"/>
      <c r="Y759" s="43"/>
      <c r="Z759" s="199"/>
      <c r="AA759" s="199"/>
      <c r="AB759" s="199"/>
      <c r="AC759" s="199"/>
      <c r="AD759" s="199"/>
      <c r="AE759" s="43"/>
      <c r="AF759" s="199"/>
      <c r="AG759" s="196"/>
      <c r="AH759" s="201"/>
      <c r="AI759" s="201"/>
      <c r="AJ759" s="201"/>
      <c r="AK759" s="43"/>
      <c r="AL759" s="196"/>
      <c r="AM759" s="43"/>
      <c r="AN759" s="43"/>
      <c r="AO759" s="42"/>
      <c r="AP759" s="198"/>
      <c r="AQ759" s="198"/>
      <c r="AR759" s="42"/>
    </row>
    <row r="760" spans="1:44" ht="15.75" customHeight="1" x14ac:dyDescent="0.2">
      <c r="A760" s="43"/>
      <c r="B760" s="43"/>
      <c r="C760" s="43"/>
      <c r="D760" s="43"/>
      <c r="E760" s="43"/>
      <c r="F760" s="43"/>
      <c r="G760" s="194"/>
      <c r="H760" s="194"/>
      <c r="I760" s="195"/>
      <c r="J760" s="309"/>
      <c r="K760" s="196"/>
      <c r="L760" s="196"/>
      <c r="M760" s="196"/>
      <c r="N760" s="310"/>
      <c r="O760" s="197"/>
      <c r="P760" s="197"/>
      <c r="Q760" s="197"/>
      <c r="R760" s="197"/>
      <c r="S760" s="197"/>
      <c r="T760" s="197"/>
      <c r="U760" s="198"/>
      <c r="V760" s="257"/>
      <c r="W760" s="258"/>
      <c r="X760" s="200"/>
      <c r="Y760" s="43"/>
      <c r="Z760" s="199"/>
      <c r="AA760" s="199"/>
      <c r="AB760" s="199"/>
      <c r="AC760" s="199"/>
      <c r="AD760" s="199"/>
      <c r="AE760" s="43"/>
      <c r="AF760" s="199"/>
      <c r="AG760" s="196"/>
      <c r="AH760" s="201"/>
      <c r="AI760" s="201"/>
      <c r="AJ760" s="201"/>
      <c r="AK760" s="43"/>
      <c r="AL760" s="196"/>
      <c r="AM760" s="43"/>
      <c r="AN760" s="43"/>
      <c r="AO760" s="42"/>
      <c r="AP760" s="198"/>
      <c r="AQ760" s="198"/>
      <c r="AR760" s="42"/>
    </row>
    <row r="761" spans="1:44" ht="15.75" customHeight="1" x14ac:dyDescent="0.2">
      <c r="A761" s="43"/>
      <c r="B761" s="43"/>
      <c r="C761" s="43"/>
      <c r="D761" s="43"/>
      <c r="E761" s="43"/>
      <c r="F761" s="43"/>
      <c r="G761" s="194"/>
      <c r="H761" s="194"/>
      <c r="I761" s="195"/>
      <c r="J761" s="309"/>
      <c r="K761" s="196"/>
      <c r="L761" s="196"/>
      <c r="M761" s="196"/>
      <c r="N761" s="310"/>
      <c r="O761" s="197"/>
      <c r="P761" s="197"/>
      <c r="Q761" s="197"/>
      <c r="R761" s="197"/>
      <c r="S761" s="197"/>
      <c r="T761" s="197"/>
      <c r="U761" s="198"/>
      <c r="V761" s="257"/>
      <c r="W761" s="258"/>
      <c r="X761" s="200"/>
      <c r="Y761" s="43"/>
      <c r="Z761" s="199"/>
      <c r="AA761" s="199"/>
      <c r="AB761" s="199"/>
      <c r="AC761" s="199"/>
      <c r="AD761" s="199"/>
      <c r="AE761" s="43"/>
      <c r="AF761" s="199"/>
      <c r="AG761" s="196"/>
      <c r="AH761" s="201"/>
      <c r="AI761" s="201"/>
      <c r="AJ761" s="201"/>
      <c r="AK761" s="43"/>
      <c r="AL761" s="196"/>
      <c r="AM761" s="43"/>
      <c r="AN761" s="43"/>
      <c r="AO761" s="42"/>
      <c r="AP761" s="198"/>
      <c r="AQ761" s="198"/>
      <c r="AR761" s="42"/>
    </row>
    <row r="762" spans="1:44" ht="15.75" customHeight="1" x14ac:dyDescent="0.2">
      <c r="A762" s="43"/>
      <c r="B762" s="43"/>
      <c r="C762" s="43"/>
      <c r="D762" s="43"/>
      <c r="E762" s="43"/>
      <c r="F762" s="43"/>
      <c r="G762" s="194"/>
      <c r="H762" s="194"/>
      <c r="I762" s="195"/>
      <c r="J762" s="309"/>
      <c r="K762" s="196"/>
      <c r="L762" s="196"/>
      <c r="M762" s="196"/>
      <c r="N762" s="310"/>
      <c r="O762" s="197"/>
      <c r="P762" s="197"/>
      <c r="Q762" s="197"/>
      <c r="R762" s="197"/>
      <c r="S762" s="197"/>
      <c r="T762" s="197"/>
      <c r="U762" s="198"/>
      <c r="V762" s="257"/>
      <c r="W762" s="258"/>
      <c r="X762" s="200"/>
      <c r="Y762" s="43"/>
      <c r="Z762" s="199"/>
      <c r="AA762" s="199"/>
      <c r="AB762" s="199"/>
      <c r="AC762" s="199"/>
      <c r="AD762" s="199"/>
      <c r="AE762" s="43"/>
      <c r="AF762" s="199"/>
      <c r="AG762" s="196"/>
      <c r="AH762" s="201"/>
      <c r="AI762" s="201"/>
      <c r="AJ762" s="201"/>
      <c r="AK762" s="43"/>
      <c r="AL762" s="196"/>
      <c r="AM762" s="43"/>
      <c r="AN762" s="43"/>
      <c r="AO762" s="42"/>
      <c r="AP762" s="198"/>
      <c r="AQ762" s="198"/>
      <c r="AR762" s="42"/>
    </row>
    <row r="763" spans="1:44" ht="15.75" customHeight="1" x14ac:dyDescent="0.2">
      <c r="A763" s="43"/>
      <c r="B763" s="43"/>
      <c r="C763" s="43"/>
      <c r="D763" s="43"/>
      <c r="E763" s="43"/>
      <c r="F763" s="43"/>
      <c r="G763" s="194"/>
      <c r="H763" s="194"/>
      <c r="I763" s="195"/>
      <c r="J763" s="309"/>
      <c r="K763" s="196"/>
      <c r="L763" s="196"/>
      <c r="M763" s="196"/>
      <c r="N763" s="310"/>
      <c r="O763" s="197"/>
      <c r="P763" s="197"/>
      <c r="Q763" s="197"/>
      <c r="R763" s="197"/>
      <c r="S763" s="197"/>
      <c r="T763" s="197"/>
      <c r="U763" s="198"/>
      <c r="V763" s="257"/>
      <c r="W763" s="258"/>
      <c r="X763" s="200"/>
      <c r="Y763" s="43"/>
      <c r="Z763" s="199"/>
      <c r="AA763" s="199"/>
      <c r="AB763" s="199"/>
      <c r="AC763" s="199"/>
      <c r="AD763" s="199"/>
      <c r="AE763" s="43"/>
      <c r="AF763" s="199"/>
      <c r="AG763" s="196"/>
      <c r="AH763" s="201"/>
      <c r="AI763" s="201"/>
      <c r="AJ763" s="201"/>
      <c r="AK763" s="43"/>
      <c r="AL763" s="196"/>
      <c r="AM763" s="43"/>
      <c r="AN763" s="43"/>
      <c r="AO763" s="42"/>
      <c r="AP763" s="198"/>
      <c r="AQ763" s="198"/>
      <c r="AR763" s="42"/>
    </row>
    <row r="764" spans="1:44" ht="15.75" customHeight="1" x14ac:dyDescent="0.2">
      <c r="A764" s="43"/>
      <c r="B764" s="43"/>
      <c r="C764" s="43"/>
      <c r="D764" s="43"/>
      <c r="E764" s="43"/>
      <c r="F764" s="43"/>
      <c r="G764" s="194"/>
      <c r="H764" s="194"/>
      <c r="I764" s="195"/>
      <c r="J764" s="309"/>
      <c r="K764" s="196"/>
      <c r="L764" s="196"/>
      <c r="M764" s="196"/>
      <c r="N764" s="310"/>
      <c r="O764" s="197"/>
      <c r="P764" s="197"/>
      <c r="Q764" s="197"/>
      <c r="R764" s="197"/>
      <c r="S764" s="197"/>
      <c r="T764" s="197"/>
      <c r="U764" s="198"/>
      <c r="V764" s="257"/>
      <c r="W764" s="258"/>
      <c r="X764" s="200"/>
      <c r="Y764" s="43"/>
      <c r="Z764" s="199"/>
      <c r="AA764" s="199"/>
      <c r="AB764" s="199"/>
      <c r="AC764" s="199"/>
      <c r="AD764" s="199"/>
      <c r="AE764" s="43"/>
      <c r="AF764" s="199"/>
      <c r="AG764" s="196"/>
      <c r="AH764" s="201"/>
      <c r="AI764" s="201"/>
      <c r="AJ764" s="201"/>
      <c r="AK764" s="43"/>
      <c r="AL764" s="196"/>
      <c r="AM764" s="43"/>
      <c r="AN764" s="43"/>
      <c r="AO764" s="42"/>
      <c r="AP764" s="198"/>
      <c r="AQ764" s="198"/>
      <c r="AR764" s="42"/>
    </row>
    <row r="765" spans="1:44" ht="15.75" customHeight="1" x14ac:dyDescent="0.2">
      <c r="A765" s="43"/>
      <c r="B765" s="43"/>
      <c r="C765" s="43"/>
      <c r="D765" s="43"/>
      <c r="E765" s="43"/>
      <c r="F765" s="43"/>
      <c r="G765" s="194"/>
      <c r="H765" s="194"/>
      <c r="I765" s="195"/>
      <c r="J765" s="309"/>
      <c r="K765" s="196"/>
      <c r="L765" s="196"/>
      <c r="M765" s="196"/>
      <c r="N765" s="310"/>
      <c r="O765" s="197"/>
      <c r="P765" s="197"/>
      <c r="Q765" s="197"/>
      <c r="R765" s="197"/>
      <c r="S765" s="197"/>
      <c r="T765" s="197"/>
      <c r="U765" s="198"/>
      <c r="V765" s="257"/>
      <c r="W765" s="258"/>
      <c r="X765" s="200"/>
      <c r="Y765" s="43"/>
      <c r="Z765" s="199"/>
      <c r="AA765" s="199"/>
      <c r="AB765" s="199"/>
      <c r="AC765" s="199"/>
      <c r="AD765" s="199"/>
      <c r="AE765" s="43"/>
      <c r="AF765" s="199"/>
      <c r="AG765" s="196"/>
      <c r="AH765" s="201"/>
      <c r="AI765" s="201"/>
      <c r="AJ765" s="201"/>
      <c r="AK765" s="43"/>
      <c r="AL765" s="196"/>
      <c r="AM765" s="43"/>
      <c r="AN765" s="43"/>
      <c r="AO765" s="42"/>
      <c r="AP765" s="198"/>
      <c r="AQ765" s="198"/>
      <c r="AR765" s="42"/>
    </row>
    <row r="766" spans="1:44" ht="15.75" customHeight="1" x14ac:dyDescent="0.2">
      <c r="A766" s="43"/>
      <c r="B766" s="43"/>
      <c r="C766" s="43"/>
      <c r="D766" s="43"/>
      <c r="E766" s="43"/>
      <c r="F766" s="43"/>
      <c r="G766" s="194"/>
      <c r="H766" s="194"/>
      <c r="I766" s="195"/>
      <c r="J766" s="309"/>
      <c r="K766" s="196"/>
      <c r="L766" s="196"/>
      <c r="M766" s="196"/>
      <c r="N766" s="310"/>
      <c r="O766" s="197"/>
      <c r="P766" s="197"/>
      <c r="Q766" s="197"/>
      <c r="R766" s="197"/>
      <c r="S766" s="197"/>
      <c r="T766" s="197"/>
      <c r="U766" s="198"/>
      <c r="V766" s="257"/>
      <c r="W766" s="258"/>
      <c r="X766" s="200"/>
      <c r="Y766" s="43"/>
      <c r="Z766" s="199"/>
      <c r="AA766" s="199"/>
      <c r="AB766" s="199"/>
      <c r="AC766" s="199"/>
      <c r="AD766" s="199"/>
      <c r="AE766" s="43"/>
      <c r="AF766" s="199"/>
      <c r="AG766" s="196"/>
      <c r="AH766" s="201"/>
      <c r="AI766" s="201"/>
      <c r="AJ766" s="201"/>
      <c r="AK766" s="43"/>
      <c r="AL766" s="196"/>
      <c r="AM766" s="43"/>
      <c r="AN766" s="43"/>
      <c r="AO766" s="42"/>
      <c r="AP766" s="198"/>
      <c r="AQ766" s="198"/>
      <c r="AR766" s="42"/>
    </row>
    <row r="767" spans="1:44" ht="15.75" customHeight="1" x14ac:dyDescent="0.2">
      <c r="A767" s="43"/>
      <c r="B767" s="43"/>
      <c r="C767" s="43"/>
      <c r="D767" s="43"/>
      <c r="E767" s="43"/>
      <c r="F767" s="43"/>
      <c r="G767" s="194"/>
      <c r="H767" s="194"/>
      <c r="I767" s="195"/>
      <c r="J767" s="309"/>
      <c r="K767" s="196"/>
      <c r="L767" s="196"/>
      <c r="M767" s="196"/>
      <c r="N767" s="310"/>
      <c r="O767" s="197"/>
      <c r="P767" s="197"/>
      <c r="Q767" s="197"/>
      <c r="R767" s="197"/>
      <c r="S767" s="197"/>
      <c r="T767" s="197"/>
      <c r="U767" s="198"/>
      <c r="V767" s="257"/>
      <c r="W767" s="258"/>
      <c r="X767" s="200"/>
      <c r="Y767" s="43"/>
      <c r="Z767" s="199"/>
      <c r="AA767" s="199"/>
      <c r="AB767" s="199"/>
      <c r="AC767" s="199"/>
      <c r="AD767" s="199"/>
      <c r="AE767" s="43"/>
      <c r="AF767" s="199"/>
      <c r="AG767" s="196"/>
      <c r="AH767" s="201"/>
      <c r="AI767" s="201"/>
      <c r="AJ767" s="201"/>
      <c r="AK767" s="43"/>
      <c r="AL767" s="196"/>
      <c r="AM767" s="43"/>
      <c r="AN767" s="43"/>
      <c r="AO767" s="42"/>
      <c r="AP767" s="198"/>
      <c r="AQ767" s="198"/>
      <c r="AR767" s="42"/>
    </row>
    <row r="768" spans="1:44" ht="15.75" customHeight="1" x14ac:dyDescent="0.2">
      <c r="A768" s="43"/>
      <c r="B768" s="43"/>
      <c r="C768" s="43"/>
      <c r="D768" s="43"/>
      <c r="E768" s="43"/>
      <c r="F768" s="43"/>
      <c r="G768" s="194"/>
      <c r="H768" s="194"/>
      <c r="I768" s="195"/>
      <c r="J768" s="309"/>
      <c r="K768" s="196"/>
      <c r="L768" s="196"/>
      <c r="M768" s="196"/>
      <c r="N768" s="310"/>
      <c r="O768" s="197"/>
      <c r="P768" s="197"/>
      <c r="Q768" s="197"/>
      <c r="R768" s="197"/>
      <c r="S768" s="197"/>
      <c r="T768" s="197"/>
      <c r="U768" s="198"/>
      <c r="V768" s="257"/>
      <c r="W768" s="258"/>
      <c r="X768" s="200"/>
      <c r="Y768" s="43"/>
      <c r="Z768" s="199"/>
      <c r="AA768" s="199"/>
      <c r="AB768" s="199"/>
      <c r="AC768" s="199"/>
      <c r="AD768" s="199"/>
      <c r="AE768" s="43"/>
      <c r="AF768" s="199"/>
      <c r="AG768" s="196"/>
      <c r="AH768" s="201"/>
      <c r="AI768" s="201"/>
      <c r="AJ768" s="201"/>
      <c r="AK768" s="43"/>
      <c r="AL768" s="196"/>
      <c r="AM768" s="43"/>
      <c r="AN768" s="43"/>
      <c r="AO768" s="42"/>
      <c r="AP768" s="198"/>
      <c r="AQ768" s="198"/>
      <c r="AR768" s="42"/>
    </row>
    <row r="769" spans="1:44" ht="15.75" customHeight="1" x14ac:dyDescent="0.2">
      <c r="A769" s="43"/>
      <c r="B769" s="43"/>
      <c r="C769" s="43"/>
      <c r="D769" s="43"/>
      <c r="E769" s="43"/>
      <c r="F769" s="43"/>
      <c r="G769" s="194"/>
      <c r="H769" s="194"/>
      <c r="I769" s="195"/>
      <c r="J769" s="309"/>
      <c r="K769" s="196"/>
      <c r="L769" s="196"/>
      <c r="M769" s="196"/>
      <c r="N769" s="310"/>
      <c r="O769" s="197"/>
      <c r="P769" s="197"/>
      <c r="Q769" s="197"/>
      <c r="R769" s="197"/>
      <c r="S769" s="197"/>
      <c r="T769" s="197"/>
      <c r="U769" s="198"/>
      <c r="V769" s="257"/>
      <c r="W769" s="258"/>
      <c r="X769" s="200"/>
      <c r="Y769" s="43"/>
      <c r="Z769" s="199"/>
      <c r="AA769" s="199"/>
      <c r="AB769" s="199"/>
      <c r="AC769" s="199"/>
      <c r="AD769" s="199"/>
      <c r="AE769" s="43"/>
      <c r="AF769" s="199"/>
      <c r="AG769" s="196"/>
      <c r="AH769" s="201"/>
      <c r="AI769" s="201"/>
      <c r="AJ769" s="201"/>
      <c r="AK769" s="43"/>
      <c r="AL769" s="196"/>
      <c r="AM769" s="43"/>
      <c r="AN769" s="43"/>
      <c r="AO769" s="42"/>
      <c r="AP769" s="198"/>
      <c r="AQ769" s="198"/>
      <c r="AR769" s="42"/>
    </row>
    <row r="770" spans="1:44" ht="15.75" customHeight="1" x14ac:dyDescent="0.2">
      <c r="A770" s="43"/>
      <c r="B770" s="43"/>
      <c r="C770" s="43"/>
      <c r="D770" s="43"/>
      <c r="E770" s="43"/>
      <c r="F770" s="43"/>
      <c r="G770" s="194"/>
      <c r="H770" s="194"/>
      <c r="I770" s="195"/>
      <c r="J770" s="309"/>
      <c r="K770" s="196"/>
      <c r="L770" s="196"/>
      <c r="M770" s="196"/>
      <c r="N770" s="310"/>
      <c r="O770" s="197"/>
      <c r="P770" s="197"/>
      <c r="Q770" s="197"/>
      <c r="R770" s="197"/>
      <c r="S770" s="197"/>
      <c r="T770" s="197"/>
      <c r="U770" s="198"/>
      <c r="V770" s="257"/>
      <c r="W770" s="258"/>
      <c r="X770" s="200"/>
      <c r="Y770" s="43"/>
      <c r="Z770" s="199"/>
      <c r="AA770" s="199"/>
      <c r="AB770" s="199"/>
      <c r="AC770" s="199"/>
      <c r="AD770" s="199"/>
      <c r="AE770" s="43"/>
      <c r="AF770" s="199"/>
      <c r="AG770" s="196"/>
      <c r="AH770" s="201"/>
      <c r="AI770" s="201"/>
      <c r="AJ770" s="201"/>
      <c r="AK770" s="43"/>
      <c r="AL770" s="196"/>
      <c r="AM770" s="43"/>
      <c r="AN770" s="43"/>
      <c r="AO770" s="42"/>
      <c r="AP770" s="198"/>
      <c r="AQ770" s="198"/>
      <c r="AR770" s="42"/>
    </row>
    <row r="771" spans="1:44" ht="15.75" customHeight="1" x14ac:dyDescent="0.2">
      <c r="A771" s="43"/>
      <c r="B771" s="43"/>
      <c r="C771" s="43"/>
      <c r="D771" s="43"/>
      <c r="E771" s="43"/>
      <c r="F771" s="43"/>
      <c r="G771" s="194"/>
      <c r="H771" s="194"/>
      <c r="I771" s="195"/>
      <c r="J771" s="309"/>
      <c r="K771" s="196"/>
      <c r="L771" s="196"/>
      <c r="M771" s="196"/>
      <c r="N771" s="310"/>
      <c r="O771" s="197"/>
      <c r="P771" s="197"/>
      <c r="Q771" s="197"/>
      <c r="R771" s="197"/>
      <c r="S771" s="197"/>
      <c r="T771" s="197"/>
      <c r="U771" s="198"/>
      <c r="V771" s="257"/>
      <c r="W771" s="258"/>
      <c r="X771" s="200"/>
      <c r="Y771" s="43"/>
      <c r="Z771" s="199"/>
      <c r="AA771" s="199"/>
      <c r="AB771" s="199"/>
      <c r="AC771" s="199"/>
      <c r="AD771" s="199"/>
      <c r="AE771" s="43"/>
      <c r="AF771" s="199"/>
      <c r="AG771" s="196"/>
      <c r="AH771" s="201"/>
      <c r="AI771" s="201"/>
      <c r="AJ771" s="201"/>
      <c r="AK771" s="43"/>
      <c r="AL771" s="196"/>
      <c r="AM771" s="43"/>
      <c r="AN771" s="43"/>
      <c r="AO771" s="42"/>
      <c r="AP771" s="198"/>
      <c r="AQ771" s="198"/>
      <c r="AR771" s="42"/>
    </row>
    <row r="772" spans="1:44" ht="15.75" customHeight="1" x14ac:dyDescent="0.2">
      <c r="A772" s="43"/>
      <c r="B772" s="43"/>
      <c r="C772" s="43"/>
      <c r="D772" s="43"/>
      <c r="E772" s="43"/>
      <c r="F772" s="43"/>
      <c r="G772" s="194"/>
      <c r="H772" s="194"/>
      <c r="I772" s="195"/>
      <c r="J772" s="309"/>
      <c r="K772" s="196"/>
      <c r="L772" s="196"/>
      <c r="M772" s="196"/>
      <c r="N772" s="310"/>
      <c r="O772" s="197"/>
      <c r="P772" s="197"/>
      <c r="Q772" s="197"/>
      <c r="R772" s="197"/>
      <c r="S772" s="197"/>
      <c r="T772" s="197"/>
      <c r="U772" s="198"/>
      <c r="V772" s="257"/>
      <c r="W772" s="258"/>
      <c r="X772" s="200"/>
      <c r="Y772" s="43"/>
      <c r="Z772" s="199"/>
      <c r="AA772" s="199"/>
      <c r="AB772" s="199"/>
      <c r="AC772" s="199"/>
      <c r="AD772" s="199"/>
      <c r="AE772" s="43"/>
      <c r="AF772" s="199"/>
      <c r="AG772" s="196"/>
      <c r="AH772" s="201"/>
      <c r="AI772" s="201"/>
      <c r="AJ772" s="201"/>
      <c r="AK772" s="43"/>
      <c r="AL772" s="196"/>
      <c r="AM772" s="43"/>
      <c r="AN772" s="43"/>
      <c r="AO772" s="42"/>
      <c r="AP772" s="198"/>
      <c r="AQ772" s="198"/>
      <c r="AR772" s="42"/>
    </row>
    <row r="773" spans="1:44" ht="15.75" customHeight="1" x14ac:dyDescent="0.2">
      <c r="A773" s="43"/>
      <c r="B773" s="43"/>
      <c r="C773" s="43"/>
      <c r="D773" s="43"/>
      <c r="E773" s="43"/>
      <c r="F773" s="43"/>
      <c r="G773" s="194"/>
      <c r="H773" s="194"/>
      <c r="I773" s="195"/>
      <c r="J773" s="309"/>
      <c r="K773" s="196"/>
      <c r="L773" s="196"/>
      <c r="M773" s="196"/>
      <c r="N773" s="310"/>
      <c r="O773" s="197"/>
      <c r="P773" s="197"/>
      <c r="Q773" s="197"/>
      <c r="R773" s="197"/>
      <c r="S773" s="197"/>
      <c r="T773" s="197"/>
      <c r="U773" s="198"/>
      <c r="V773" s="257"/>
      <c r="W773" s="258"/>
      <c r="X773" s="200"/>
      <c r="Y773" s="43"/>
      <c r="Z773" s="199"/>
      <c r="AA773" s="199"/>
      <c r="AB773" s="199"/>
      <c r="AC773" s="199"/>
      <c r="AD773" s="199"/>
      <c r="AE773" s="43"/>
      <c r="AF773" s="199"/>
      <c r="AG773" s="196"/>
      <c r="AH773" s="201"/>
      <c r="AI773" s="201"/>
      <c r="AJ773" s="201"/>
      <c r="AK773" s="43"/>
      <c r="AL773" s="196"/>
      <c r="AM773" s="43"/>
      <c r="AN773" s="43"/>
      <c r="AO773" s="42"/>
      <c r="AP773" s="198"/>
      <c r="AQ773" s="198"/>
      <c r="AR773" s="42"/>
    </row>
    <row r="774" spans="1:44" ht="15.75" customHeight="1" x14ac:dyDescent="0.2">
      <c r="A774" s="43"/>
      <c r="B774" s="43"/>
      <c r="C774" s="43"/>
      <c r="D774" s="43"/>
      <c r="E774" s="43"/>
      <c r="F774" s="43"/>
      <c r="G774" s="194"/>
      <c r="H774" s="194"/>
      <c r="I774" s="195"/>
      <c r="J774" s="309"/>
      <c r="K774" s="196"/>
      <c r="L774" s="196"/>
      <c r="M774" s="196"/>
      <c r="N774" s="310"/>
      <c r="O774" s="197"/>
      <c r="P774" s="197"/>
      <c r="Q774" s="197"/>
      <c r="R774" s="197"/>
      <c r="S774" s="197"/>
      <c r="T774" s="197"/>
      <c r="U774" s="198"/>
      <c r="V774" s="257"/>
      <c r="W774" s="258"/>
      <c r="X774" s="200"/>
      <c r="Y774" s="43"/>
      <c r="Z774" s="199"/>
      <c r="AA774" s="199"/>
      <c r="AB774" s="199"/>
      <c r="AC774" s="199"/>
      <c r="AD774" s="199"/>
      <c r="AE774" s="43"/>
      <c r="AF774" s="199"/>
      <c r="AG774" s="196"/>
      <c r="AH774" s="201"/>
      <c r="AI774" s="201"/>
      <c r="AJ774" s="201"/>
      <c r="AK774" s="43"/>
      <c r="AL774" s="196"/>
      <c r="AM774" s="43"/>
      <c r="AN774" s="43"/>
      <c r="AO774" s="42"/>
      <c r="AP774" s="198"/>
      <c r="AQ774" s="198"/>
      <c r="AR774" s="42"/>
    </row>
    <row r="775" spans="1:44" ht="15.75" customHeight="1" x14ac:dyDescent="0.2">
      <c r="A775" s="43"/>
      <c r="B775" s="43"/>
      <c r="C775" s="43"/>
      <c r="D775" s="43"/>
      <c r="E775" s="43"/>
      <c r="F775" s="43"/>
      <c r="G775" s="194"/>
      <c r="H775" s="194"/>
      <c r="I775" s="195"/>
      <c r="J775" s="309"/>
      <c r="K775" s="196"/>
      <c r="L775" s="196"/>
      <c r="M775" s="196"/>
      <c r="N775" s="310"/>
      <c r="O775" s="197"/>
      <c r="P775" s="197"/>
      <c r="Q775" s="197"/>
      <c r="R775" s="197"/>
      <c r="S775" s="197"/>
      <c r="T775" s="197"/>
      <c r="U775" s="198"/>
      <c r="V775" s="257"/>
      <c r="W775" s="258"/>
      <c r="X775" s="200"/>
      <c r="Y775" s="43"/>
      <c r="Z775" s="199"/>
      <c r="AA775" s="199"/>
      <c r="AB775" s="199"/>
      <c r="AC775" s="199"/>
      <c r="AD775" s="199"/>
      <c r="AE775" s="43"/>
      <c r="AF775" s="199"/>
      <c r="AG775" s="196"/>
      <c r="AH775" s="201"/>
      <c r="AI775" s="201"/>
      <c r="AJ775" s="201"/>
      <c r="AK775" s="43"/>
      <c r="AL775" s="196"/>
      <c r="AM775" s="43"/>
      <c r="AN775" s="43"/>
      <c r="AO775" s="42"/>
      <c r="AP775" s="198"/>
      <c r="AQ775" s="198"/>
      <c r="AR775" s="42"/>
    </row>
    <row r="776" spans="1:44" ht="15.75" customHeight="1" x14ac:dyDescent="0.2">
      <c r="A776" s="43"/>
      <c r="B776" s="43"/>
      <c r="C776" s="43"/>
      <c r="D776" s="43"/>
      <c r="E776" s="43"/>
      <c r="F776" s="43"/>
      <c r="G776" s="194"/>
      <c r="H776" s="194"/>
      <c r="I776" s="195"/>
      <c r="J776" s="309"/>
      <c r="K776" s="196"/>
      <c r="L776" s="196"/>
      <c r="M776" s="196"/>
      <c r="N776" s="310"/>
      <c r="O776" s="197"/>
      <c r="P776" s="197"/>
      <c r="Q776" s="197"/>
      <c r="R776" s="197"/>
      <c r="S776" s="197"/>
      <c r="T776" s="197"/>
      <c r="U776" s="198"/>
      <c r="V776" s="257"/>
      <c r="W776" s="258"/>
      <c r="X776" s="200"/>
      <c r="Y776" s="43"/>
      <c r="Z776" s="199"/>
      <c r="AA776" s="199"/>
      <c r="AB776" s="199"/>
      <c r="AC776" s="199"/>
      <c r="AD776" s="199"/>
      <c r="AE776" s="43"/>
      <c r="AF776" s="199"/>
      <c r="AG776" s="196"/>
      <c r="AH776" s="201"/>
      <c r="AI776" s="201"/>
      <c r="AJ776" s="201"/>
      <c r="AK776" s="43"/>
      <c r="AL776" s="196"/>
      <c r="AM776" s="43"/>
      <c r="AN776" s="43"/>
      <c r="AO776" s="42"/>
      <c r="AP776" s="198"/>
      <c r="AQ776" s="198"/>
      <c r="AR776" s="42"/>
    </row>
    <row r="777" spans="1:44" ht="15.75" customHeight="1" x14ac:dyDescent="0.2">
      <c r="A777" s="43"/>
      <c r="B777" s="43"/>
      <c r="C777" s="43"/>
      <c r="D777" s="43"/>
      <c r="E777" s="43"/>
      <c r="F777" s="43"/>
      <c r="G777" s="194"/>
      <c r="H777" s="194"/>
      <c r="I777" s="195"/>
      <c r="J777" s="309"/>
      <c r="K777" s="196"/>
      <c r="L777" s="196"/>
      <c r="M777" s="196"/>
      <c r="N777" s="310"/>
      <c r="O777" s="197"/>
      <c r="P777" s="197"/>
      <c r="Q777" s="197"/>
      <c r="R777" s="197"/>
      <c r="S777" s="197"/>
      <c r="T777" s="197"/>
      <c r="U777" s="198"/>
      <c r="V777" s="257"/>
      <c r="W777" s="258"/>
      <c r="X777" s="200"/>
      <c r="Y777" s="43"/>
      <c r="Z777" s="199"/>
      <c r="AA777" s="199"/>
      <c r="AB777" s="199"/>
      <c r="AC777" s="199"/>
      <c r="AD777" s="199"/>
      <c r="AE777" s="43"/>
      <c r="AF777" s="199"/>
      <c r="AG777" s="196"/>
      <c r="AH777" s="201"/>
      <c r="AI777" s="201"/>
      <c r="AJ777" s="201"/>
      <c r="AK777" s="43"/>
      <c r="AL777" s="196"/>
      <c r="AM777" s="43"/>
      <c r="AN777" s="43"/>
      <c r="AO777" s="42"/>
      <c r="AP777" s="198"/>
      <c r="AQ777" s="198"/>
      <c r="AR777" s="42"/>
    </row>
    <row r="778" spans="1:44" ht="15.75" customHeight="1" x14ac:dyDescent="0.2">
      <c r="A778" s="43"/>
      <c r="B778" s="43"/>
      <c r="C778" s="43"/>
      <c r="D778" s="43"/>
      <c r="E778" s="43"/>
      <c r="F778" s="43"/>
      <c r="G778" s="194"/>
      <c r="H778" s="194"/>
      <c r="I778" s="195"/>
      <c r="J778" s="309"/>
      <c r="K778" s="196"/>
      <c r="L778" s="196"/>
      <c r="M778" s="196"/>
      <c r="N778" s="310"/>
      <c r="O778" s="197"/>
      <c r="P778" s="197"/>
      <c r="Q778" s="197"/>
      <c r="R778" s="197"/>
      <c r="S778" s="197"/>
      <c r="T778" s="197"/>
      <c r="U778" s="198"/>
      <c r="V778" s="257"/>
      <c r="W778" s="258"/>
      <c r="X778" s="200"/>
      <c r="Y778" s="43"/>
      <c r="Z778" s="199"/>
      <c r="AA778" s="199"/>
      <c r="AB778" s="199"/>
      <c r="AC778" s="199"/>
      <c r="AD778" s="199"/>
      <c r="AE778" s="43"/>
      <c r="AF778" s="199"/>
      <c r="AG778" s="196"/>
      <c r="AH778" s="201"/>
      <c r="AI778" s="201"/>
      <c r="AJ778" s="201"/>
      <c r="AK778" s="43"/>
      <c r="AL778" s="196"/>
      <c r="AM778" s="43"/>
      <c r="AN778" s="43"/>
      <c r="AO778" s="42"/>
      <c r="AP778" s="198"/>
      <c r="AQ778" s="198"/>
      <c r="AR778" s="42"/>
    </row>
    <row r="779" spans="1:44" ht="15.75" customHeight="1" x14ac:dyDescent="0.2">
      <c r="A779" s="43"/>
      <c r="B779" s="43"/>
      <c r="C779" s="43"/>
      <c r="D779" s="43"/>
      <c r="E779" s="43"/>
      <c r="F779" s="43"/>
      <c r="G779" s="194"/>
      <c r="H779" s="194"/>
      <c r="I779" s="195"/>
      <c r="J779" s="309"/>
      <c r="K779" s="196"/>
      <c r="L779" s="196"/>
      <c r="M779" s="196"/>
      <c r="N779" s="310"/>
      <c r="O779" s="197"/>
      <c r="P779" s="197"/>
      <c r="Q779" s="197"/>
      <c r="R779" s="197"/>
      <c r="S779" s="197"/>
      <c r="T779" s="197"/>
      <c r="U779" s="198"/>
      <c r="V779" s="257"/>
      <c r="W779" s="258"/>
      <c r="X779" s="200"/>
      <c r="Y779" s="43"/>
      <c r="Z779" s="199"/>
      <c r="AA779" s="199"/>
      <c r="AB779" s="199"/>
      <c r="AC779" s="199"/>
      <c r="AD779" s="199"/>
      <c r="AE779" s="43"/>
      <c r="AF779" s="199"/>
      <c r="AG779" s="196"/>
      <c r="AH779" s="201"/>
      <c r="AI779" s="201"/>
      <c r="AJ779" s="201"/>
      <c r="AK779" s="43"/>
      <c r="AL779" s="196"/>
      <c r="AM779" s="43"/>
      <c r="AN779" s="43"/>
      <c r="AO779" s="42"/>
      <c r="AP779" s="198"/>
      <c r="AQ779" s="198"/>
      <c r="AR779" s="42"/>
    </row>
    <row r="780" spans="1:44" ht="15.75" customHeight="1" x14ac:dyDescent="0.2">
      <c r="A780" s="43"/>
      <c r="B780" s="43"/>
      <c r="C780" s="43"/>
      <c r="D780" s="43"/>
      <c r="E780" s="43"/>
      <c r="F780" s="43"/>
      <c r="G780" s="194"/>
      <c r="H780" s="194"/>
      <c r="I780" s="195"/>
      <c r="J780" s="309"/>
      <c r="K780" s="196"/>
      <c r="L780" s="196"/>
      <c r="M780" s="196"/>
      <c r="N780" s="310"/>
      <c r="O780" s="197"/>
      <c r="P780" s="197"/>
      <c r="Q780" s="197"/>
      <c r="R780" s="197"/>
      <c r="S780" s="197"/>
      <c r="T780" s="197"/>
      <c r="U780" s="198"/>
      <c r="V780" s="257"/>
      <c r="W780" s="258"/>
      <c r="X780" s="200"/>
      <c r="Y780" s="43"/>
      <c r="Z780" s="199"/>
      <c r="AA780" s="199"/>
      <c r="AB780" s="199"/>
      <c r="AC780" s="199"/>
      <c r="AD780" s="199"/>
      <c r="AE780" s="43"/>
      <c r="AF780" s="199"/>
      <c r="AG780" s="196"/>
      <c r="AH780" s="201"/>
      <c r="AI780" s="201"/>
      <c r="AJ780" s="201"/>
      <c r="AK780" s="43"/>
      <c r="AL780" s="196"/>
      <c r="AM780" s="43"/>
      <c r="AN780" s="43"/>
      <c r="AO780" s="42"/>
      <c r="AP780" s="198"/>
      <c r="AQ780" s="198"/>
      <c r="AR780" s="42"/>
    </row>
    <row r="781" spans="1:44" ht="15.75" customHeight="1" x14ac:dyDescent="0.2">
      <c r="A781" s="43"/>
      <c r="B781" s="43"/>
      <c r="C781" s="43"/>
      <c r="D781" s="43"/>
      <c r="E781" s="43"/>
      <c r="F781" s="43"/>
      <c r="G781" s="194"/>
      <c r="H781" s="194"/>
      <c r="I781" s="195"/>
      <c r="J781" s="309"/>
      <c r="K781" s="196"/>
      <c r="L781" s="196"/>
      <c r="M781" s="196"/>
      <c r="N781" s="310"/>
      <c r="O781" s="197"/>
      <c r="P781" s="197"/>
      <c r="Q781" s="197"/>
      <c r="R781" s="197"/>
      <c r="S781" s="197"/>
      <c r="T781" s="197"/>
      <c r="U781" s="198"/>
      <c r="V781" s="257"/>
      <c r="W781" s="258"/>
      <c r="X781" s="200"/>
      <c r="Y781" s="43"/>
      <c r="Z781" s="199"/>
      <c r="AA781" s="199"/>
      <c r="AB781" s="199"/>
      <c r="AC781" s="199"/>
      <c r="AD781" s="199"/>
      <c r="AE781" s="43"/>
      <c r="AF781" s="199"/>
      <c r="AG781" s="196"/>
      <c r="AH781" s="201"/>
      <c r="AI781" s="201"/>
      <c r="AJ781" s="201"/>
      <c r="AK781" s="43"/>
      <c r="AL781" s="196"/>
      <c r="AM781" s="43"/>
      <c r="AN781" s="43"/>
      <c r="AO781" s="42"/>
      <c r="AP781" s="198"/>
      <c r="AQ781" s="198"/>
      <c r="AR781" s="42"/>
    </row>
    <row r="782" spans="1:44" ht="15.75" customHeight="1" x14ac:dyDescent="0.2">
      <c r="A782" s="43"/>
      <c r="B782" s="43"/>
      <c r="C782" s="43"/>
      <c r="D782" s="43"/>
      <c r="E782" s="43"/>
      <c r="F782" s="43"/>
      <c r="G782" s="194"/>
      <c r="H782" s="194"/>
      <c r="I782" s="195"/>
      <c r="J782" s="309"/>
      <c r="K782" s="196"/>
      <c r="L782" s="196"/>
      <c r="M782" s="196"/>
      <c r="N782" s="310"/>
      <c r="O782" s="197"/>
      <c r="P782" s="197"/>
      <c r="Q782" s="197"/>
      <c r="R782" s="197"/>
      <c r="S782" s="197"/>
      <c r="T782" s="197"/>
      <c r="U782" s="198"/>
      <c r="V782" s="257"/>
      <c r="W782" s="258"/>
      <c r="X782" s="200"/>
      <c r="Y782" s="43"/>
      <c r="Z782" s="199"/>
      <c r="AA782" s="199"/>
      <c r="AB782" s="199"/>
      <c r="AC782" s="199"/>
      <c r="AD782" s="199"/>
      <c r="AE782" s="43"/>
      <c r="AF782" s="199"/>
      <c r="AG782" s="196"/>
      <c r="AH782" s="201"/>
      <c r="AI782" s="201"/>
      <c r="AJ782" s="201"/>
      <c r="AK782" s="43"/>
      <c r="AL782" s="196"/>
      <c r="AM782" s="43"/>
      <c r="AN782" s="43"/>
      <c r="AO782" s="42"/>
      <c r="AP782" s="198"/>
      <c r="AQ782" s="198"/>
      <c r="AR782" s="42"/>
    </row>
    <row r="783" spans="1:44" ht="15.75" customHeight="1" x14ac:dyDescent="0.2">
      <c r="A783" s="43"/>
      <c r="B783" s="43"/>
      <c r="C783" s="43"/>
      <c r="D783" s="43"/>
      <c r="E783" s="43"/>
      <c r="F783" s="43"/>
      <c r="G783" s="194"/>
      <c r="H783" s="194"/>
      <c r="I783" s="195"/>
      <c r="J783" s="309"/>
      <c r="K783" s="196"/>
      <c r="L783" s="196"/>
      <c r="M783" s="196"/>
      <c r="N783" s="310"/>
      <c r="O783" s="197"/>
      <c r="P783" s="197"/>
      <c r="Q783" s="197"/>
      <c r="R783" s="197"/>
      <c r="S783" s="197"/>
      <c r="T783" s="197"/>
      <c r="U783" s="198"/>
      <c r="V783" s="257"/>
      <c r="W783" s="258"/>
      <c r="X783" s="200"/>
      <c r="Y783" s="43"/>
      <c r="Z783" s="199"/>
      <c r="AA783" s="199"/>
      <c r="AB783" s="199"/>
      <c r="AC783" s="199"/>
      <c r="AD783" s="199"/>
      <c r="AE783" s="43"/>
      <c r="AF783" s="199"/>
      <c r="AG783" s="196"/>
      <c r="AH783" s="201"/>
      <c r="AI783" s="201"/>
      <c r="AJ783" s="201"/>
      <c r="AK783" s="43"/>
      <c r="AL783" s="196"/>
      <c r="AM783" s="43"/>
      <c r="AN783" s="43"/>
      <c r="AO783" s="42"/>
      <c r="AP783" s="198"/>
      <c r="AQ783" s="198"/>
      <c r="AR783" s="42"/>
    </row>
    <row r="784" spans="1:44" ht="15.75" customHeight="1" x14ac:dyDescent="0.2">
      <c r="A784" s="43"/>
      <c r="B784" s="43"/>
      <c r="C784" s="43"/>
      <c r="D784" s="43"/>
      <c r="E784" s="43"/>
      <c r="F784" s="43"/>
      <c r="G784" s="194"/>
      <c r="H784" s="194"/>
      <c r="I784" s="195"/>
      <c r="J784" s="309"/>
      <c r="K784" s="196"/>
      <c r="L784" s="196"/>
      <c r="M784" s="196"/>
      <c r="N784" s="310"/>
      <c r="O784" s="197"/>
      <c r="P784" s="197"/>
      <c r="Q784" s="197"/>
      <c r="R784" s="197"/>
      <c r="S784" s="197"/>
      <c r="T784" s="197"/>
      <c r="U784" s="198"/>
      <c r="V784" s="257"/>
      <c r="W784" s="258"/>
      <c r="X784" s="200"/>
      <c r="Y784" s="43"/>
      <c r="Z784" s="199"/>
      <c r="AA784" s="199"/>
      <c r="AB784" s="199"/>
      <c r="AC784" s="199"/>
      <c r="AD784" s="199"/>
      <c r="AE784" s="43"/>
      <c r="AF784" s="199"/>
      <c r="AG784" s="196"/>
      <c r="AH784" s="201"/>
      <c r="AI784" s="201"/>
      <c r="AJ784" s="201"/>
      <c r="AK784" s="43"/>
      <c r="AL784" s="196"/>
      <c r="AM784" s="43"/>
      <c r="AN784" s="43"/>
      <c r="AO784" s="42"/>
      <c r="AP784" s="198"/>
      <c r="AQ784" s="198"/>
      <c r="AR784" s="42"/>
    </row>
    <row r="785" spans="1:44" ht="15.75" customHeight="1" x14ac:dyDescent="0.2">
      <c r="A785" s="43"/>
      <c r="B785" s="43"/>
      <c r="C785" s="43"/>
      <c r="D785" s="43"/>
      <c r="E785" s="43"/>
      <c r="F785" s="43"/>
      <c r="G785" s="194"/>
      <c r="H785" s="194"/>
      <c r="I785" s="195"/>
      <c r="J785" s="309"/>
      <c r="K785" s="196"/>
      <c r="L785" s="196"/>
      <c r="M785" s="196"/>
      <c r="N785" s="310"/>
      <c r="O785" s="197"/>
      <c r="P785" s="197"/>
      <c r="Q785" s="197"/>
      <c r="R785" s="197"/>
      <c r="S785" s="197"/>
      <c r="T785" s="197"/>
      <c r="U785" s="198"/>
      <c r="V785" s="257"/>
      <c r="W785" s="258"/>
      <c r="X785" s="200"/>
      <c r="Y785" s="43"/>
      <c r="Z785" s="199"/>
      <c r="AA785" s="199"/>
      <c r="AB785" s="199"/>
      <c r="AC785" s="199"/>
      <c r="AD785" s="199"/>
      <c r="AE785" s="43"/>
      <c r="AF785" s="199"/>
      <c r="AG785" s="196"/>
      <c r="AH785" s="201"/>
      <c r="AI785" s="201"/>
      <c r="AJ785" s="201"/>
      <c r="AK785" s="43"/>
      <c r="AL785" s="196"/>
      <c r="AM785" s="43"/>
      <c r="AN785" s="43"/>
      <c r="AO785" s="42"/>
      <c r="AP785" s="198"/>
      <c r="AQ785" s="198"/>
      <c r="AR785" s="42"/>
    </row>
    <row r="786" spans="1:44" ht="15.75" customHeight="1" x14ac:dyDescent="0.2">
      <c r="A786" s="43"/>
      <c r="B786" s="43"/>
      <c r="C786" s="43"/>
      <c r="D786" s="43"/>
      <c r="E786" s="43"/>
      <c r="F786" s="43"/>
      <c r="G786" s="194"/>
      <c r="H786" s="194"/>
      <c r="I786" s="195"/>
      <c r="J786" s="309"/>
      <c r="K786" s="196"/>
      <c r="L786" s="196"/>
      <c r="M786" s="196"/>
      <c r="N786" s="310"/>
      <c r="O786" s="197"/>
      <c r="P786" s="197"/>
      <c r="Q786" s="197"/>
      <c r="R786" s="197"/>
      <c r="S786" s="197"/>
      <c r="T786" s="197"/>
      <c r="U786" s="198"/>
      <c r="V786" s="257"/>
      <c r="W786" s="258"/>
      <c r="X786" s="200"/>
      <c r="Y786" s="43"/>
      <c r="Z786" s="199"/>
      <c r="AA786" s="199"/>
      <c r="AB786" s="199"/>
      <c r="AC786" s="199"/>
      <c r="AD786" s="199"/>
      <c r="AE786" s="43"/>
      <c r="AF786" s="199"/>
      <c r="AG786" s="196"/>
      <c r="AH786" s="201"/>
      <c r="AI786" s="201"/>
      <c r="AJ786" s="201"/>
      <c r="AK786" s="43"/>
      <c r="AL786" s="196"/>
      <c r="AM786" s="43"/>
      <c r="AN786" s="43"/>
      <c r="AO786" s="42"/>
      <c r="AP786" s="198"/>
      <c r="AQ786" s="198"/>
      <c r="AR786" s="42"/>
    </row>
    <row r="787" spans="1:44" ht="15.75" customHeight="1" x14ac:dyDescent="0.2">
      <c r="A787" s="43"/>
      <c r="B787" s="43"/>
      <c r="C787" s="43"/>
      <c r="D787" s="43"/>
      <c r="E787" s="43"/>
      <c r="F787" s="43"/>
      <c r="G787" s="194"/>
      <c r="H787" s="194"/>
      <c r="I787" s="195"/>
      <c r="J787" s="309"/>
      <c r="K787" s="196"/>
      <c r="L787" s="196"/>
      <c r="M787" s="196"/>
      <c r="N787" s="310"/>
      <c r="O787" s="197"/>
      <c r="P787" s="197"/>
      <c r="Q787" s="197"/>
      <c r="R787" s="197"/>
      <c r="S787" s="197"/>
      <c r="T787" s="197"/>
      <c r="U787" s="198"/>
      <c r="V787" s="257"/>
      <c r="W787" s="258"/>
      <c r="X787" s="200"/>
      <c r="Y787" s="43"/>
      <c r="Z787" s="199"/>
      <c r="AA787" s="199"/>
      <c r="AB787" s="199"/>
      <c r="AC787" s="199"/>
      <c r="AD787" s="199"/>
      <c r="AE787" s="43"/>
      <c r="AF787" s="199"/>
      <c r="AG787" s="196"/>
      <c r="AH787" s="201"/>
      <c r="AI787" s="201"/>
      <c r="AJ787" s="201"/>
      <c r="AK787" s="43"/>
      <c r="AL787" s="196"/>
      <c r="AM787" s="43"/>
      <c r="AN787" s="43"/>
      <c r="AO787" s="42"/>
      <c r="AP787" s="198"/>
      <c r="AQ787" s="198"/>
      <c r="AR787" s="42"/>
    </row>
    <row r="788" spans="1:44" ht="15.75" customHeight="1" x14ac:dyDescent="0.2">
      <c r="A788" s="43"/>
      <c r="B788" s="43"/>
      <c r="C788" s="43"/>
      <c r="D788" s="43"/>
      <c r="E788" s="43"/>
      <c r="F788" s="43"/>
      <c r="G788" s="194"/>
      <c r="H788" s="194"/>
      <c r="I788" s="195"/>
      <c r="J788" s="309"/>
      <c r="K788" s="196"/>
      <c r="L788" s="196"/>
      <c r="M788" s="196"/>
      <c r="N788" s="310"/>
      <c r="O788" s="197"/>
      <c r="P788" s="197"/>
      <c r="Q788" s="197"/>
      <c r="R788" s="197"/>
      <c r="S788" s="197"/>
      <c r="T788" s="197"/>
      <c r="U788" s="198"/>
      <c r="V788" s="257"/>
      <c r="W788" s="258"/>
      <c r="X788" s="200"/>
      <c r="Y788" s="43"/>
      <c r="Z788" s="199"/>
      <c r="AA788" s="199"/>
      <c r="AB788" s="199"/>
      <c r="AC788" s="199"/>
      <c r="AD788" s="199"/>
      <c r="AE788" s="43"/>
      <c r="AF788" s="199"/>
      <c r="AG788" s="196"/>
      <c r="AH788" s="201"/>
      <c r="AI788" s="201"/>
      <c r="AJ788" s="201"/>
      <c r="AK788" s="43"/>
      <c r="AL788" s="196"/>
      <c r="AM788" s="43"/>
      <c r="AN788" s="43"/>
      <c r="AO788" s="42"/>
      <c r="AP788" s="198"/>
      <c r="AQ788" s="198"/>
      <c r="AR788" s="42"/>
    </row>
    <row r="789" spans="1:44" ht="15.75" customHeight="1" x14ac:dyDescent="0.2">
      <c r="A789" s="43"/>
      <c r="B789" s="43"/>
      <c r="C789" s="43"/>
      <c r="D789" s="43"/>
      <c r="E789" s="43"/>
      <c r="F789" s="43"/>
      <c r="G789" s="194"/>
      <c r="H789" s="194"/>
      <c r="I789" s="195"/>
      <c r="J789" s="309"/>
      <c r="K789" s="196"/>
      <c r="L789" s="196"/>
      <c r="M789" s="196"/>
      <c r="N789" s="310"/>
      <c r="O789" s="197"/>
      <c r="P789" s="197"/>
      <c r="Q789" s="197"/>
      <c r="R789" s="197"/>
      <c r="S789" s="197"/>
      <c r="T789" s="197"/>
      <c r="U789" s="198"/>
      <c r="V789" s="257"/>
      <c r="W789" s="258"/>
      <c r="X789" s="200"/>
      <c r="Y789" s="43"/>
      <c r="Z789" s="199"/>
      <c r="AA789" s="199"/>
      <c r="AB789" s="199"/>
      <c r="AC789" s="199"/>
      <c r="AD789" s="199"/>
      <c r="AE789" s="43"/>
      <c r="AF789" s="199"/>
      <c r="AG789" s="196"/>
      <c r="AH789" s="201"/>
      <c r="AI789" s="201"/>
      <c r="AJ789" s="201"/>
      <c r="AK789" s="43"/>
      <c r="AL789" s="196"/>
      <c r="AM789" s="43"/>
      <c r="AN789" s="43"/>
      <c r="AO789" s="42"/>
      <c r="AP789" s="198"/>
      <c r="AQ789" s="198"/>
      <c r="AR789" s="42"/>
    </row>
    <row r="790" spans="1:44" ht="15.75" customHeight="1" x14ac:dyDescent="0.2">
      <c r="A790" s="43"/>
      <c r="B790" s="43"/>
      <c r="C790" s="43"/>
      <c r="D790" s="43"/>
      <c r="E790" s="43"/>
      <c r="F790" s="43"/>
      <c r="G790" s="194"/>
      <c r="H790" s="194"/>
      <c r="I790" s="195"/>
      <c r="J790" s="309"/>
      <c r="K790" s="196"/>
      <c r="L790" s="196"/>
      <c r="M790" s="196"/>
      <c r="N790" s="310"/>
      <c r="O790" s="197"/>
      <c r="P790" s="197"/>
      <c r="Q790" s="197"/>
      <c r="R790" s="197"/>
      <c r="S790" s="197"/>
      <c r="T790" s="197"/>
      <c r="U790" s="198"/>
      <c r="V790" s="257"/>
      <c r="W790" s="258"/>
      <c r="X790" s="200"/>
      <c r="Y790" s="43"/>
      <c r="Z790" s="199"/>
      <c r="AA790" s="199"/>
      <c r="AB790" s="199"/>
      <c r="AC790" s="199"/>
      <c r="AD790" s="199"/>
      <c r="AE790" s="43"/>
      <c r="AF790" s="199"/>
      <c r="AG790" s="196"/>
      <c r="AH790" s="201"/>
      <c r="AI790" s="201"/>
      <c r="AJ790" s="201"/>
      <c r="AK790" s="43"/>
      <c r="AL790" s="196"/>
      <c r="AM790" s="43"/>
      <c r="AN790" s="43"/>
      <c r="AO790" s="42"/>
      <c r="AP790" s="198"/>
      <c r="AQ790" s="198"/>
      <c r="AR790" s="42"/>
    </row>
    <row r="791" spans="1:44" ht="15.75" customHeight="1" x14ac:dyDescent="0.2">
      <c r="A791" s="43"/>
      <c r="B791" s="43"/>
      <c r="C791" s="43"/>
      <c r="D791" s="43"/>
      <c r="E791" s="43"/>
      <c r="F791" s="43"/>
      <c r="G791" s="194"/>
      <c r="H791" s="194"/>
      <c r="I791" s="195"/>
      <c r="J791" s="309"/>
      <c r="K791" s="196"/>
      <c r="L791" s="196"/>
      <c r="M791" s="196"/>
      <c r="N791" s="310"/>
      <c r="O791" s="197"/>
      <c r="P791" s="197"/>
      <c r="Q791" s="197"/>
      <c r="R791" s="197"/>
      <c r="S791" s="197"/>
      <c r="T791" s="197"/>
      <c r="U791" s="198"/>
      <c r="V791" s="257"/>
      <c r="W791" s="258"/>
      <c r="X791" s="200"/>
      <c r="Y791" s="43"/>
      <c r="Z791" s="199"/>
      <c r="AA791" s="199"/>
      <c r="AB791" s="199"/>
      <c r="AC791" s="199"/>
      <c r="AD791" s="199"/>
      <c r="AE791" s="43"/>
      <c r="AF791" s="199"/>
      <c r="AG791" s="196"/>
      <c r="AH791" s="201"/>
      <c r="AI791" s="201"/>
      <c r="AJ791" s="201"/>
      <c r="AK791" s="43"/>
      <c r="AL791" s="196"/>
      <c r="AM791" s="43"/>
      <c r="AN791" s="43"/>
      <c r="AO791" s="42"/>
      <c r="AP791" s="198"/>
      <c r="AQ791" s="198"/>
      <c r="AR791" s="42"/>
    </row>
    <row r="792" spans="1:44" ht="15.75" customHeight="1" x14ac:dyDescent="0.2">
      <c r="A792" s="43"/>
      <c r="B792" s="43"/>
      <c r="C792" s="43"/>
      <c r="D792" s="43"/>
      <c r="E792" s="43"/>
      <c r="F792" s="43"/>
      <c r="G792" s="194"/>
      <c r="H792" s="194"/>
      <c r="I792" s="195"/>
      <c r="J792" s="309"/>
      <c r="K792" s="196"/>
      <c r="L792" s="196"/>
      <c r="M792" s="196"/>
      <c r="N792" s="310"/>
      <c r="O792" s="197"/>
      <c r="P792" s="197"/>
      <c r="Q792" s="197"/>
      <c r="R792" s="197"/>
      <c r="S792" s="197"/>
      <c r="T792" s="197"/>
      <c r="U792" s="198"/>
      <c r="V792" s="257"/>
      <c r="W792" s="258"/>
      <c r="X792" s="200"/>
      <c r="Y792" s="43"/>
      <c r="Z792" s="199"/>
      <c r="AA792" s="199"/>
      <c r="AB792" s="199"/>
      <c r="AC792" s="199"/>
      <c r="AD792" s="199"/>
      <c r="AE792" s="43"/>
      <c r="AF792" s="199"/>
      <c r="AG792" s="196"/>
      <c r="AH792" s="201"/>
      <c r="AI792" s="201"/>
      <c r="AJ792" s="201"/>
      <c r="AK792" s="43"/>
      <c r="AL792" s="196"/>
      <c r="AM792" s="43"/>
      <c r="AN792" s="43"/>
      <c r="AO792" s="42"/>
      <c r="AP792" s="198"/>
      <c r="AQ792" s="198"/>
      <c r="AR792" s="42"/>
    </row>
    <row r="793" spans="1:44" ht="15.75" customHeight="1" x14ac:dyDescent="0.2">
      <c r="A793" s="43"/>
      <c r="B793" s="43"/>
      <c r="C793" s="43"/>
      <c r="D793" s="43"/>
      <c r="E793" s="43"/>
      <c r="F793" s="43"/>
      <c r="G793" s="194"/>
      <c r="H793" s="194"/>
      <c r="I793" s="195"/>
      <c r="J793" s="309"/>
      <c r="K793" s="196"/>
      <c r="L793" s="196"/>
      <c r="M793" s="196"/>
      <c r="N793" s="310"/>
      <c r="O793" s="197"/>
      <c r="P793" s="197"/>
      <c r="Q793" s="197"/>
      <c r="R793" s="197"/>
      <c r="S793" s="197"/>
      <c r="T793" s="197"/>
      <c r="U793" s="198"/>
      <c r="V793" s="257"/>
      <c r="W793" s="258"/>
      <c r="X793" s="200"/>
      <c r="Y793" s="43"/>
      <c r="Z793" s="199"/>
      <c r="AA793" s="199"/>
      <c r="AB793" s="199"/>
      <c r="AC793" s="199"/>
      <c r="AD793" s="199"/>
      <c r="AE793" s="43"/>
      <c r="AF793" s="199"/>
      <c r="AG793" s="196"/>
      <c r="AH793" s="201"/>
      <c r="AI793" s="201"/>
      <c r="AJ793" s="201"/>
      <c r="AK793" s="43"/>
      <c r="AL793" s="196"/>
      <c r="AM793" s="43"/>
      <c r="AN793" s="43"/>
      <c r="AO793" s="42"/>
      <c r="AP793" s="198"/>
      <c r="AQ793" s="198"/>
      <c r="AR793" s="42"/>
    </row>
    <row r="794" spans="1:44" ht="15.75" customHeight="1" x14ac:dyDescent="0.2">
      <c r="A794" s="43"/>
      <c r="B794" s="43"/>
      <c r="C794" s="43"/>
      <c r="D794" s="43"/>
      <c r="E794" s="43"/>
      <c r="F794" s="43"/>
      <c r="G794" s="194"/>
      <c r="H794" s="194"/>
      <c r="I794" s="195"/>
      <c r="J794" s="309"/>
      <c r="K794" s="196"/>
      <c r="L794" s="196"/>
      <c r="M794" s="196"/>
      <c r="N794" s="310"/>
      <c r="O794" s="197"/>
      <c r="P794" s="197"/>
      <c r="Q794" s="197"/>
      <c r="R794" s="197"/>
      <c r="S794" s="197"/>
      <c r="T794" s="197"/>
      <c r="U794" s="198"/>
      <c r="V794" s="257"/>
      <c r="W794" s="258"/>
      <c r="X794" s="200"/>
      <c r="Y794" s="43"/>
      <c r="Z794" s="199"/>
      <c r="AA794" s="199"/>
      <c r="AB794" s="199"/>
      <c r="AC794" s="199"/>
      <c r="AD794" s="199"/>
      <c r="AE794" s="43"/>
      <c r="AF794" s="199"/>
      <c r="AG794" s="196"/>
      <c r="AH794" s="201"/>
      <c r="AI794" s="201"/>
      <c r="AJ794" s="201"/>
      <c r="AK794" s="43"/>
      <c r="AL794" s="196"/>
      <c r="AM794" s="43"/>
      <c r="AN794" s="43"/>
      <c r="AO794" s="42"/>
      <c r="AP794" s="198"/>
      <c r="AQ794" s="198"/>
      <c r="AR794" s="42"/>
    </row>
    <row r="795" spans="1:44" ht="15.75" customHeight="1" x14ac:dyDescent="0.2">
      <c r="A795" s="43"/>
      <c r="B795" s="43"/>
      <c r="C795" s="43"/>
      <c r="D795" s="43"/>
      <c r="E795" s="43"/>
      <c r="F795" s="43"/>
      <c r="G795" s="194"/>
      <c r="H795" s="194"/>
      <c r="I795" s="195"/>
      <c r="J795" s="309"/>
      <c r="K795" s="196"/>
      <c r="L795" s="196"/>
      <c r="M795" s="196"/>
      <c r="N795" s="310"/>
      <c r="O795" s="197"/>
      <c r="P795" s="197"/>
      <c r="Q795" s="197"/>
      <c r="R795" s="197"/>
      <c r="S795" s="197"/>
      <c r="T795" s="197"/>
      <c r="U795" s="198"/>
      <c r="V795" s="257"/>
      <c r="W795" s="258"/>
      <c r="X795" s="200"/>
      <c r="Y795" s="43"/>
      <c r="Z795" s="199"/>
      <c r="AA795" s="199"/>
      <c r="AB795" s="199"/>
      <c r="AC795" s="199"/>
      <c r="AD795" s="199"/>
      <c r="AE795" s="43"/>
      <c r="AF795" s="199"/>
      <c r="AG795" s="196"/>
      <c r="AH795" s="201"/>
      <c r="AI795" s="201"/>
      <c r="AJ795" s="201"/>
      <c r="AK795" s="43"/>
      <c r="AL795" s="196"/>
      <c r="AM795" s="43"/>
      <c r="AN795" s="43"/>
      <c r="AO795" s="42"/>
      <c r="AP795" s="198"/>
      <c r="AQ795" s="198"/>
      <c r="AR795" s="42"/>
    </row>
    <row r="796" spans="1:44" ht="15.75" customHeight="1" x14ac:dyDescent="0.2">
      <c r="A796" s="43"/>
      <c r="B796" s="43"/>
      <c r="C796" s="43"/>
      <c r="D796" s="43"/>
      <c r="E796" s="43"/>
      <c r="F796" s="43"/>
      <c r="G796" s="194"/>
      <c r="H796" s="194"/>
      <c r="I796" s="195"/>
      <c r="J796" s="309"/>
      <c r="K796" s="196"/>
      <c r="L796" s="196"/>
      <c r="M796" s="196"/>
      <c r="N796" s="310"/>
      <c r="O796" s="197"/>
      <c r="P796" s="197"/>
      <c r="Q796" s="197"/>
      <c r="R796" s="197"/>
      <c r="S796" s="197"/>
      <c r="T796" s="197"/>
      <c r="U796" s="198"/>
      <c r="V796" s="257"/>
      <c r="W796" s="258"/>
      <c r="X796" s="200"/>
      <c r="Y796" s="43"/>
      <c r="Z796" s="199"/>
      <c r="AA796" s="199"/>
      <c r="AB796" s="199"/>
      <c r="AC796" s="199"/>
      <c r="AD796" s="199"/>
      <c r="AE796" s="43"/>
      <c r="AF796" s="199"/>
      <c r="AG796" s="196"/>
      <c r="AH796" s="201"/>
      <c r="AI796" s="201"/>
      <c r="AJ796" s="201"/>
      <c r="AK796" s="43"/>
      <c r="AL796" s="196"/>
      <c r="AM796" s="43"/>
      <c r="AN796" s="43"/>
      <c r="AO796" s="42"/>
      <c r="AP796" s="198"/>
      <c r="AQ796" s="198"/>
      <c r="AR796" s="42"/>
    </row>
    <row r="797" spans="1:44" ht="15.75" customHeight="1" x14ac:dyDescent="0.2">
      <c r="A797" s="43"/>
      <c r="B797" s="43"/>
      <c r="C797" s="43"/>
      <c r="D797" s="43"/>
      <c r="E797" s="43"/>
      <c r="F797" s="43"/>
      <c r="G797" s="194"/>
      <c r="H797" s="194"/>
      <c r="I797" s="195"/>
      <c r="J797" s="309"/>
      <c r="K797" s="196"/>
      <c r="L797" s="196"/>
      <c r="M797" s="196"/>
      <c r="N797" s="310"/>
      <c r="O797" s="197"/>
      <c r="P797" s="197"/>
      <c r="Q797" s="197"/>
      <c r="R797" s="197"/>
      <c r="S797" s="197"/>
      <c r="T797" s="197"/>
      <c r="U797" s="198"/>
      <c r="V797" s="257"/>
      <c r="W797" s="258"/>
      <c r="X797" s="200"/>
      <c r="Y797" s="43"/>
      <c r="Z797" s="199"/>
      <c r="AA797" s="199"/>
      <c r="AB797" s="199"/>
      <c r="AC797" s="199"/>
      <c r="AD797" s="199"/>
      <c r="AE797" s="43"/>
      <c r="AF797" s="199"/>
      <c r="AG797" s="196"/>
      <c r="AH797" s="201"/>
      <c r="AI797" s="201"/>
      <c r="AJ797" s="201"/>
      <c r="AK797" s="43"/>
      <c r="AL797" s="196"/>
      <c r="AM797" s="43"/>
      <c r="AN797" s="43"/>
      <c r="AO797" s="42"/>
      <c r="AP797" s="198"/>
      <c r="AQ797" s="198"/>
      <c r="AR797" s="42"/>
    </row>
    <row r="798" spans="1:44" ht="15.75" customHeight="1" x14ac:dyDescent="0.2">
      <c r="A798" s="43"/>
      <c r="B798" s="43"/>
      <c r="C798" s="43"/>
      <c r="D798" s="43"/>
      <c r="E798" s="43"/>
      <c r="F798" s="43"/>
      <c r="G798" s="194"/>
      <c r="H798" s="194"/>
      <c r="I798" s="195"/>
      <c r="J798" s="309"/>
      <c r="K798" s="196"/>
      <c r="L798" s="196"/>
      <c r="M798" s="196"/>
      <c r="N798" s="310"/>
      <c r="O798" s="197"/>
      <c r="P798" s="197"/>
      <c r="Q798" s="197"/>
      <c r="R798" s="197"/>
      <c r="S798" s="197"/>
      <c r="T798" s="197"/>
      <c r="U798" s="198"/>
      <c r="V798" s="257"/>
      <c r="W798" s="258"/>
      <c r="X798" s="200"/>
      <c r="Y798" s="43"/>
      <c r="Z798" s="199"/>
      <c r="AA798" s="199"/>
      <c r="AB798" s="199"/>
      <c r="AC798" s="199"/>
      <c r="AD798" s="199"/>
      <c r="AE798" s="43"/>
      <c r="AF798" s="199"/>
      <c r="AG798" s="196"/>
      <c r="AH798" s="201"/>
      <c r="AI798" s="201"/>
      <c r="AJ798" s="201"/>
      <c r="AK798" s="43"/>
      <c r="AL798" s="196"/>
      <c r="AM798" s="43"/>
      <c r="AN798" s="43"/>
      <c r="AO798" s="42"/>
      <c r="AP798" s="198"/>
      <c r="AQ798" s="198"/>
      <c r="AR798" s="42"/>
    </row>
    <row r="799" spans="1:44" ht="15.75" customHeight="1" x14ac:dyDescent="0.2">
      <c r="A799" s="43"/>
      <c r="B799" s="43"/>
      <c r="C799" s="43"/>
      <c r="D799" s="43"/>
      <c r="E799" s="43"/>
      <c r="F799" s="43"/>
      <c r="G799" s="194"/>
      <c r="H799" s="194"/>
      <c r="I799" s="195"/>
      <c r="J799" s="309"/>
      <c r="K799" s="196"/>
      <c r="L799" s="196"/>
      <c r="M799" s="196"/>
      <c r="N799" s="310"/>
      <c r="O799" s="197"/>
      <c r="P799" s="197"/>
      <c r="Q799" s="197"/>
      <c r="R799" s="197"/>
      <c r="S799" s="197"/>
      <c r="T799" s="197"/>
      <c r="U799" s="198"/>
      <c r="V799" s="257"/>
      <c r="W799" s="258"/>
      <c r="X799" s="200"/>
      <c r="Y799" s="43"/>
      <c r="Z799" s="199"/>
      <c r="AA799" s="199"/>
      <c r="AB799" s="199"/>
      <c r="AC799" s="199"/>
      <c r="AD799" s="199"/>
      <c r="AE799" s="43"/>
      <c r="AF799" s="199"/>
      <c r="AG799" s="196"/>
      <c r="AH799" s="201"/>
      <c r="AI799" s="201"/>
      <c r="AJ799" s="201"/>
      <c r="AK799" s="43"/>
      <c r="AL799" s="196"/>
      <c r="AM799" s="43"/>
      <c r="AN799" s="43"/>
      <c r="AO799" s="42"/>
      <c r="AP799" s="198"/>
      <c r="AQ799" s="198"/>
      <c r="AR799" s="42"/>
    </row>
    <row r="800" spans="1:44" ht="15.75" customHeight="1" x14ac:dyDescent="0.2">
      <c r="A800" s="43"/>
      <c r="B800" s="43"/>
      <c r="C800" s="43"/>
      <c r="D800" s="43"/>
      <c r="E800" s="43"/>
      <c r="F800" s="43"/>
      <c r="G800" s="194"/>
      <c r="H800" s="194"/>
      <c r="I800" s="195"/>
      <c r="J800" s="309"/>
      <c r="K800" s="196"/>
      <c r="L800" s="196"/>
      <c r="M800" s="196"/>
      <c r="N800" s="310"/>
      <c r="O800" s="197"/>
      <c r="P800" s="197"/>
      <c r="Q800" s="197"/>
      <c r="R800" s="197"/>
      <c r="S800" s="197"/>
      <c r="T800" s="197"/>
      <c r="U800" s="198"/>
      <c r="V800" s="257"/>
      <c r="W800" s="258"/>
      <c r="X800" s="200"/>
      <c r="Y800" s="43"/>
      <c r="Z800" s="199"/>
      <c r="AA800" s="199"/>
      <c r="AB800" s="199"/>
      <c r="AC800" s="199"/>
      <c r="AD800" s="199"/>
      <c r="AE800" s="43"/>
      <c r="AF800" s="199"/>
      <c r="AG800" s="196"/>
      <c r="AH800" s="201"/>
      <c r="AI800" s="201"/>
      <c r="AJ800" s="201"/>
      <c r="AK800" s="43"/>
      <c r="AL800" s="196"/>
      <c r="AM800" s="43"/>
      <c r="AN800" s="43"/>
      <c r="AO800" s="42"/>
      <c r="AP800" s="198"/>
      <c r="AQ800" s="198"/>
      <c r="AR800" s="42"/>
    </row>
    <row r="801" spans="1:44" ht="15.75" customHeight="1" x14ac:dyDescent="0.2">
      <c r="A801" s="43"/>
      <c r="B801" s="43"/>
      <c r="C801" s="43"/>
      <c r="D801" s="43"/>
      <c r="E801" s="43"/>
      <c r="F801" s="43"/>
      <c r="G801" s="194"/>
      <c r="H801" s="194"/>
      <c r="I801" s="195"/>
      <c r="J801" s="309"/>
      <c r="K801" s="196"/>
      <c r="L801" s="196"/>
      <c r="M801" s="196"/>
      <c r="N801" s="310"/>
      <c r="O801" s="197"/>
      <c r="P801" s="197"/>
      <c r="Q801" s="197"/>
      <c r="R801" s="197"/>
      <c r="S801" s="197"/>
      <c r="T801" s="197"/>
      <c r="U801" s="198"/>
      <c r="V801" s="257"/>
      <c r="W801" s="258"/>
      <c r="X801" s="200"/>
      <c r="Y801" s="43"/>
      <c r="Z801" s="199"/>
      <c r="AA801" s="199"/>
      <c r="AB801" s="199"/>
      <c r="AC801" s="199"/>
      <c r="AD801" s="199"/>
      <c r="AE801" s="43"/>
      <c r="AF801" s="199"/>
      <c r="AG801" s="196"/>
      <c r="AH801" s="201"/>
      <c r="AI801" s="201"/>
      <c r="AJ801" s="201"/>
      <c r="AK801" s="43"/>
      <c r="AL801" s="196"/>
      <c r="AM801" s="43"/>
      <c r="AN801" s="43"/>
      <c r="AO801" s="42"/>
      <c r="AP801" s="198"/>
      <c r="AQ801" s="198"/>
      <c r="AR801" s="42"/>
    </row>
    <row r="802" spans="1:44" ht="15.75" customHeight="1" x14ac:dyDescent="0.2">
      <c r="A802" s="43"/>
      <c r="B802" s="43"/>
      <c r="C802" s="43"/>
      <c r="D802" s="43"/>
      <c r="E802" s="43"/>
      <c r="F802" s="43"/>
      <c r="G802" s="194"/>
      <c r="H802" s="194"/>
      <c r="I802" s="195"/>
      <c r="J802" s="309"/>
      <c r="K802" s="196"/>
      <c r="L802" s="196"/>
      <c r="M802" s="196"/>
      <c r="N802" s="310"/>
      <c r="O802" s="197"/>
      <c r="P802" s="197"/>
      <c r="Q802" s="197"/>
      <c r="R802" s="197"/>
      <c r="S802" s="197"/>
      <c r="T802" s="197"/>
      <c r="U802" s="198"/>
      <c r="V802" s="257"/>
      <c r="W802" s="258"/>
      <c r="X802" s="200"/>
      <c r="Y802" s="43"/>
      <c r="Z802" s="199"/>
      <c r="AA802" s="199"/>
      <c r="AB802" s="199"/>
      <c r="AC802" s="199"/>
      <c r="AD802" s="199"/>
      <c r="AE802" s="43"/>
      <c r="AF802" s="199"/>
      <c r="AG802" s="196"/>
      <c r="AH802" s="201"/>
      <c r="AI802" s="201"/>
      <c r="AJ802" s="201"/>
      <c r="AK802" s="43"/>
      <c r="AL802" s="196"/>
      <c r="AM802" s="43"/>
      <c r="AN802" s="43"/>
      <c r="AO802" s="42"/>
      <c r="AP802" s="198"/>
      <c r="AQ802" s="198"/>
      <c r="AR802" s="42"/>
    </row>
    <row r="803" spans="1:44" ht="15.75" customHeight="1" x14ac:dyDescent="0.2">
      <c r="A803" s="43"/>
      <c r="B803" s="43"/>
      <c r="C803" s="43"/>
      <c r="D803" s="43"/>
      <c r="E803" s="43"/>
      <c r="F803" s="43"/>
      <c r="G803" s="194"/>
      <c r="H803" s="194"/>
      <c r="I803" s="195"/>
      <c r="J803" s="309"/>
      <c r="K803" s="196"/>
      <c r="L803" s="196"/>
      <c r="M803" s="196"/>
      <c r="N803" s="310"/>
      <c r="O803" s="197"/>
      <c r="P803" s="197"/>
      <c r="Q803" s="197"/>
      <c r="R803" s="197"/>
      <c r="S803" s="197"/>
      <c r="T803" s="197"/>
      <c r="U803" s="198"/>
      <c r="V803" s="257"/>
      <c r="W803" s="258"/>
      <c r="X803" s="200"/>
      <c r="Y803" s="43"/>
      <c r="Z803" s="199"/>
      <c r="AA803" s="199"/>
      <c r="AB803" s="199"/>
      <c r="AC803" s="199"/>
      <c r="AD803" s="199"/>
      <c r="AE803" s="43"/>
      <c r="AF803" s="199"/>
      <c r="AG803" s="196"/>
      <c r="AH803" s="201"/>
      <c r="AI803" s="201"/>
      <c r="AJ803" s="201"/>
      <c r="AK803" s="43"/>
      <c r="AL803" s="196"/>
      <c r="AM803" s="43"/>
      <c r="AN803" s="43"/>
      <c r="AO803" s="42"/>
      <c r="AP803" s="198"/>
      <c r="AQ803" s="198"/>
      <c r="AR803" s="42"/>
    </row>
    <row r="804" spans="1:44" ht="15.75" customHeight="1" x14ac:dyDescent="0.2">
      <c r="A804" s="43"/>
      <c r="B804" s="43"/>
      <c r="C804" s="43"/>
      <c r="D804" s="43"/>
      <c r="E804" s="43"/>
      <c r="F804" s="43"/>
      <c r="G804" s="194"/>
      <c r="H804" s="194"/>
      <c r="I804" s="195"/>
      <c r="J804" s="309"/>
      <c r="K804" s="196"/>
      <c r="L804" s="196"/>
      <c r="M804" s="196"/>
      <c r="N804" s="310"/>
      <c r="O804" s="197"/>
      <c r="P804" s="197"/>
      <c r="Q804" s="197"/>
      <c r="R804" s="197"/>
      <c r="S804" s="197"/>
      <c r="T804" s="197"/>
      <c r="U804" s="198"/>
      <c r="V804" s="257"/>
      <c r="W804" s="258"/>
      <c r="X804" s="200"/>
      <c r="Y804" s="43"/>
      <c r="Z804" s="199"/>
      <c r="AA804" s="199"/>
      <c r="AB804" s="199"/>
      <c r="AC804" s="199"/>
      <c r="AD804" s="199"/>
      <c r="AE804" s="43"/>
      <c r="AF804" s="199"/>
      <c r="AG804" s="196"/>
      <c r="AH804" s="201"/>
      <c r="AI804" s="201"/>
      <c r="AJ804" s="201"/>
      <c r="AK804" s="43"/>
      <c r="AL804" s="196"/>
      <c r="AM804" s="43"/>
      <c r="AN804" s="43"/>
      <c r="AO804" s="42"/>
      <c r="AP804" s="198"/>
      <c r="AQ804" s="198"/>
      <c r="AR804" s="42"/>
    </row>
    <row r="805" spans="1:44" ht="15.75" customHeight="1" x14ac:dyDescent="0.2">
      <c r="A805" s="43"/>
      <c r="B805" s="43"/>
      <c r="C805" s="43"/>
      <c r="D805" s="43"/>
      <c r="E805" s="43"/>
      <c r="F805" s="43"/>
      <c r="G805" s="194"/>
      <c r="H805" s="194"/>
      <c r="I805" s="195"/>
      <c r="J805" s="309"/>
      <c r="K805" s="196"/>
      <c r="L805" s="196"/>
      <c r="M805" s="196"/>
      <c r="N805" s="310"/>
      <c r="O805" s="197"/>
      <c r="P805" s="197"/>
      <c r="Q805" s="197"/>
      <c r="R805" s="197"/>
      <c r="S805" s="197"/>
      <c r="T805" s="197"/>
      <c r="U805" s="198"/>
      <c r="V805" s="257"/>
      <c r="W805" s="258"/>
      <c r="X805" s="200"/>
      <c r="Y805" s="43"/>
      <c r="Z805" s="199"/>
      <c r="AA805" s="199"/>
      <c r="AB805" s="199"/>
      <c r="AC805" s="199"/>
      <c r="AD805" s="199"/>
      <c r="AE805" s="43"/>
      <c r="AF805" s="199"/>
      <c r="AG805" s="196"/>
      <c r="AH805" s="201"/>
      <c r="AI805" s="201"/>
      <c r="AJ805" s="201"/>
      <c r="AK805" s="43"/>
      <c r="AL805" s="196"/>
      <c r="AM805" s="43"/>
      <c r="AN805" s="43"/>
      <c r="AO805" s="42"/>
      <c r="AP805" s="198"/>
      <c r="AQ805" s="198"/>
      <c r="AR805" s="42"/>
    </row>
    <row r="806" spans="1:44" ht="15.75" customHeight="1" x14ac:dyDescent="0.2">
      <c r="A806" s="43"/>
      <c r="B806" s="43"/>
      <c r="C806" s="43"/>
      <c r="D806" s="43"/>
      <c r="E806" s="43"/>
      <c r="F806" s="43"/>
      <c r="G806" s="194"/>
      <c r="H806" s="194"/>
      <c r="I806" s="195"/>
      <c r="J806" s="309"/>
      <c r="K806" s="196"/>
      <c r="L806" s="196"/>
      <c r="M806" s="196"/>
      <c r="N806" s="310"/>
      <c r="O806" s="197"/>
      <c r="P806" s="197"/>
      <c r="Q806" s="197"/>
      <c r="R806" s="197"/>
      <c r="S806" s="197"/>
      <c r="T806" s="197"/>
      <c r="U806" s="198"/>
      <c r="V806" s="257"/>
      <c r="W806" s="258"/>
      <c r="X806" s="200"/>
      <c r="Y806" s="43"/>
      <c r="Z806" s="199"/>
      <c r="AA806" s="199"/>
      <c r="AB806" s="199"/>
      <c r="AC806" s="199"/>
      <c r="AD806" s="199"/>
      <c r="AE806" s="43"/>
      <c r="AF806" s="199"/>
      <c r="AG806" s="196"/>
      <c r="AH806" s="201"/>
      <c r="AI806" s="201"/>
      <c r="AJ806" s="201"/>
      <c r="AK806" s="43"/>
      <c r="AL806" s="196"/>
      <c r="AM806" s="43"/>
      <c r="AN806" s="43"/>
      <c r="AO806" s="42"/>
      <c r="AP806" s="198"/>
      <c r="AQ806" s="198"/>
      <c r="AR806" s="42"/>
    </row>
    <row r="807" spans="1:44" ht="15.75" customHeight="1" x14ac:dyDescent="0.2">
      <c r="A807" s="43"/>
      <c r="B807" s="43"/>
      <c r="C807" s="43"/>
      <c r="D807" s="43"/>
      <c r="E807" s="43"/>
      <c r="F807" s="43"/>
      <c r="G807" s="194"/>
      <c r="H807" s="194"/>
      <c r="I807" s="195"/>
      <c r="J807" s="309"/>
      <c r="K807" s="196"/>
      <c r="L807" s="196"/>
      <c r="M807" s="196"/>
      <c r="N807" s="310"/>
      <c r="O807" s="197"/>
      <c r="P807" s="197"/>
      <c r="Q807" s="197"/>
      <c r="R807" s="197"/>
      <c r="S807" s="197"/>
      <c r="T807" s="197"/>
      <c r="U807" s="198"/>
      <c r="V807" s="257"/>
      <c r="W807" s="258"/>
      <c r="X807" s="200"/>
      <c r="Y807" s="43"/>
      <c r="Z807" s="199"/>
      <c r="AA807" s="199"/>
      <c r="AB807" s="199"/>
      <c r="AC807" s="199"/>
      <c r="AD807" s="199"/>
      <c r="AE807" s="43"/>
      <c r="AF807" s="199"/>
      <c r="AG807" s="196"/>
      <c r="AH807" s="201"/>
      <c r="AI807" s="201"/>
      <c r="AJ807" s="201"/>
      <c r="AK807" s="43"/>
      <c r="AL807" s="196"/>
      <c r="AM807" s="43"/>
      <c r="AN807" s="43"/>
      <c r="AO807" s="42"/>
      <c r="AP807" s="198"/>
      <c r="AQ807" s="198"/>
      <c r="AR807" s="42"/>
    </row>
    <row r="808" spans="1:44" ht="15.75" customHeight="1" x14ac:dyDescent="0.2">
      <c r="A808" s="43"/>
      <c r="B808" s="43"/>
      <c r="C808" s="43"/>
      <c r="D808" s="43"/>
      <c r="E808" s="43"/>
      <c r="F808" s="43"/>
      <c r="G808" s="194"/>
      <c r="H808" s="194"/>
      <c r="I808" s="195"/>
      <c r="J808" s="309"/>
      <c r="K808" s="196"/>
      <c r="L808" s="196"/>
      <c r="M808" s="196"/>
      <c r="N808" s="310"/>
      <c r="O808" s="197"/>
      <c r="P808" s="197"/>
      <c r="Q808" s="197"/>
      <c r="R808" s="197"/>
      <c r="S808" s="197"/>
      <c r="T808" s="197"/>
      <c r="U808" s="198"/>
      <c r="V808" s="257"/>
      <c r="W808" s="258"/>
      <c r="X808" s="200"/>
      <c r="Y808" s="43"/>
      <c r="Z808" s="199"/>
      <c r="AA808" s="199"/>
      <c r="AB808" s="199"/>
      <c r="AC808" s="199"/>
      <c r="AD808" s="199"/>
      <c r="AE808" s="43"/>
      <c r="AF808" s="199"/>
      <c r="AG808" s="196"/>
      <c r="AH808" s="201"/>
      <c r="AI808" s="201"/>
      <c r="AJ808" s="201"/>
      <c r="AK808" s="43"/>
      <c r="AL808" s="196"/>
      <c r="AM808" s="43"/>
      <c r="AN808" s="43"/>
      <c r="AO808" s="42"/>
      <c r="AP808" s="198"/>
      <c r="AQ808" s="198"/>
      <c r="AR808" s="42"/>
    </row>
    <row r="809" spans="1:44" ht="15.75" customHeight="1" x14ac:dyDescent="0.2">
      <c r="A809" s="43"/>
      <c r="B809" s="43"/>
      <c r="C809" s="43"/>
      <c r="D809" s="43"/>
      <c r="E809" s="43"/>
      <c r="F809" s="43"/>
      <c r="G809" s="194"/>
      <c r="H809" s="194"/>
      <c r="I809" s="195"/>
      <c r="J809" s="309"/>
      <c r="K809" s="196"/>
      <c r="L809" s="196"/>
      <c r="M809" s="196"/>
      <c r="N809" s="310"/>
      <c r="O809" s="197"/>
      <c r="P809" s="197"/>
      <c r="Q809" s="197"/>
      <c r="R809" s="197"/>
      <c r="S809" s="197"/>
      <c r="T809" s="197"/>
      <c r="U809" s="198"/>
      <c r="V809" s="257"/>
      <c r="W809" s="258"/>
      <c r="X809" s="200"/>
      <c r="Y809" s="43"/>
      <c r="Z809" s="199"/>
      <c r="AA809" s="199"/>
      <c r="AB809" s="199"/>
      <c r="AC809" s="199"/>
      <c r="AD809" s="199"/>
      <c r="AE809" s="43"/>
      <c r="AF809" s="199"/>
      <c r="AG809" s="196"/>
      <c r="AH809" s="201"/>
      <c r="AI809" s="201"/>
      <c r="AJ809" s="201"/>
      <c r="AK809" s="43"/>
      <c r="AL809" s="196"/>
      <c r="AM809" s="43"/>
      <c r="AN809" s="43"/>
      <c r="AO809" s="42"/>
      <c r="AP809" s="198"/>
      <c r="AQ809" s="198"/>
      <c r="AR809" s="42"/>
    </row>
    <row r="810" spans="1:44" ht="15.75" customHeight="1" x14ac:dyDescent="0.2">
      <c r="A810" s="43"/>
      <c r="B810" s="43"/>
      <c r="C810" s="43"/>
      <c r="D810" s="43"/>
      <c r="E810" s="43"/>
      <c r="F810" s="43"/>
      <c r="G810" s="194"/>
      <c r="H810" s="194"/>
      <c r="I810" s="195"/>
      <c r="J810" s="309"/>
      <c r="K810" s="196"/>
      <c r="L810" s="196"/>
      <c r="M810" s="196"/>
      <c r="N810" s="310"/>
      <c r="O810" s="197"/>
      <c r="P810" s="197"/>
      <c r="Q810" s="197"/>
      <c r="R810" s="197"/>
      <c r="S810" s="197"/>
      <c r="T810" s="197"/>
      <c r="U810" s="198"/>
      <c r="V810" s="257"/>
      <c r="W810" s="258"/>
      <c r="X810" s="200"/>
      <c r="Y810" s="43"/>
      <c r="Z810" s="199"/>
      <c r="AA810" s="199"/>
      <c r="AB810" s="199"/>
      <c r="AC810" s="199"/>
      <c r="AD810" s="199"/>
      <c r="AE810" s="43"/>
      <c r="AF810" s="199"/>
      <c r="AG810" s="196"/>
      <c r="AH810" s="201"/>
      <c r="AI810" s="201"/>
      <c r="AJ810" s="201"/>
      <c r="AK810" s="43"/>
      <c r="AL810" s="196"/>
      <c r="AM810" s="43"/>
      <c r="AN810" s="43"/>
      <c r="AO810" s="42"/>
      <c r="AP810" s="198"/>
      <c r="AQ810" s="198"/>
      <c r="AR810" s="42"/>
    </row>
    <row r="811" spans="1:44" ht="15.75" customHeight="1" x14ac:dyDescent="0.2">
      <c r="A811" s="43"/>
      <c r="B811" s="43"/>
      <c r="C811" s="43"/>
      <c r="D811" s="43"/>
      <c r="E811" s="43"/>
      <c r="F811" s="43"/>
      <c r="G811" s="194"/>
      <c r="H811" s="194"/>
      <c r="I811" s="195"/>
      <c r="J811" s="309"/>
      <c r="K811" s="196"/>
      <c r="L811" s="196"/>
      <c r="M811" s="196"/>
      <c r="N811" s="310"/>
      <c r="O811" s="197"/>
      <c r="P811" s="197"/>
      <c r="Q811" s="197"/>
      <c r="R811" s="197"/>
      <c r="S811" s="197"/>
      <c r="T811" s="197"/>
      <c r="U811" s="198"/>
      <c r="V811" s="257"/>
      <c r="W811" s="258"/>
      <c r="X811" s="200"/>
      <c r="Y811" s="43"/>
      <c r="Z811" s="199"/>
      <c r="AA811" s="199"/>
      <c r="AB811" s="199"/>
      <c r="AC811" s="199"/>
      <c r="AD811" s="199"/>
      <c r="AE811" s="43"/>
      <c r="AF811" s="199"/>
      <c r="AG811" s="196"/>
      <c r="AH811" s="201"/>
      <c r="AI811" s="201"/>
      <c r="AJ811" s="201"/>
      <c r="AK811" s="43"/>
      <c r="AL811" s="196"/>
      <c r="AM811" s="43"/>
      <c r="AN811" s="43"/>
      <c r="AO811" s="42"/>
      <c r="AP811" s="198"/>
      <c r="AQ811" s="198"/>
      <c r="AR811" s="42"/>
    </row>
    <row r="812" spans="1:44" ht="15.75" customHeight="1" x14ac:dyDescent="0.2">
      <c r="A812" s="43"/>
      <c r="B812" s="43"/>
      <c r="C812" s="43"/>
      <c r="D812" s="43"/>
      <c r="E812" s="43"/>
      <c r="F812" s="43"/>
      <c r="G812" s="194"/>
      <c r="H812" s="194"/>
      <c r="I812" s="195"/>
      <c r="J812" s="309"/>
      <c r="K812" s="196"/>
      <c r="L812" s="196"/>
      <c r="M812" s="196"/>
      <c r="N812" s="310"/>
      <c r="O812" s="197"/>
      <c r="P812" s="197"/>
      <c r="Q812" s="197"/>
      <c r="R812" s="197"/>
      <c r="S812" s="197"/>
      <c r="T812" s="197"/>
      <c r="U812" s="198"/>
      <c r="V812" s="257"/>
      <c r="W812" s="258"/>
      <c r="X812" s="200"/>
      <c r="Y812" s="43"/>
      <c r="Z812" s="199"/>
      <c r="AA812" s="199"/>
      <c r="AB812" s="199"/>
      <c r="AC812" s="199"/>
      <c r="AD812" s="199"/>
      <c r="AE812" s="43"/>
      <c r="AF812" s="199"/>
      <c r="AG812" s="196"/>
      <c r="AH812" s="201"/>
      <c r="AI812" s="201"/>
      <c r="AJ812" s="201"/>
      <c r="AK812" s="43"/>
      <c r="AL812" s="196"/>
      <c r="AM812" s="43"/>
      <c r="AN812" s="43"/>
      <c r="AO812" s="42"/>
      <c r="AP812" s="198"/>
      <c r="AQ812" s="198"/>
      <c r="AR812" s="42"/>
    </row>
    <row r="813" spans="1:44" ht="15.75" customHeight="1" x14ac:dyDescent="0.2">
      <c r="A813" s="43"/>
      <c r="B813" s="43"/>
      <c r="C813" s="43"/>
      <c r="D813" s="43"/>
      <c r="E813" s="43"/>
      <c r="F813" s="43"/>
      <c r="G813" s="194"/>
      <c r="H813" s="194"/>
      <c r="I813" s="195"/>
      <c r="J813" s="309"/>
      <c r="K813" s="196"/>
      <c r="L813" s="196"/>
      <c r="M813" s="196"/>
      <c r="N813" s="310"/>
      <c r="O813" s="197"/>
      <c r="P813" s="197"/>
      <c r="Q813" s="197"/>
      <c r="R813" s="197"/>
      <c r="S813" s="197"/>
      <c r="T813" s="197"/>
      <c r="U813" s="198"/>
      <c r="V813" s="257"/>
      <c r="W813" s="258"/>
      <c r="X813" s="200"/>
      <c r="Y813" s="43"/>
      <c r="Z813" s="199"/>
      <c r="AA813" s="199"/>
      <c r="AB813" s="199"/>
      <c r="AC813" s="199"/>
      <c r="AD813" s="199"/>
      <c r="AE813" s="43"/>
      <c r="AF813" s="199"/>
      <c r="AG813" s="196"/>
      <c r="AH813" s="201"/>
      <c r="AI813" s="201"/>
      <c r="AJ813" s="201"/>
      <c r="AK813" s="43"/>
      <c r="AL813" s="196"/>
      <c r="AM813" s="43"/>
      <c r="AN813" s="43"/>
      <c r="AO813" s="42"/>
      <c r="AP813" s="198"/>
      <c r="AQ813" s="198"/>
      <c r="AR813" s="42"/>
    </row>
    <row r="814" spans="1:44" ht="15.75" customHeight="1" x14ac:dyDescent="0.2">
      <c r="A814" s="43"/>
      <c r="B814" s="43"/>
      <c r="C814" s="43"/>
      <c r="D814" s="43"/>
      <c r="E814" s="43"/>
      <c r="F814" s="43"/>
      <c r="G814" s="194"/>
      <c r="H814" s="194"/>
      <c r="I814" s="195"/>
      <c r="J814" s="309"/>
      <c r="K814" s="196"/>
      <c r="L814" s="196"/>
      <c r="M814" s="196"/>
      <c r="N814" s="310"/>
      <c r="O814" s="197"/>
      <c r="P814" s="197"/>
      <c r="Q814" s="197"/>
      <c r="R814" s="197"/>
      <c r="S814" s="197"/>
      <c r="T814" s="197"/>
      <c r="U814" s="198"/>
      <c r="V814" s="257"/>
      <c r="W814" s="258"/>
      <c r="X814" s="200"/>
      <c r="Y814" s="43"/>
      <c r="Z814" s="199"/>
      <c r="AA814" s="199"/>
      <c r="AB814" s="199"/>
      <c r="AC814" s="199"/>
      <c r="AD814" s="199"/>
      <c r="AE814" s="43"/>
      <c r="AF814" s="199"/>
      <c r="AG814" s="196"/>
      <c r="AH814" s="201"/>
      <c r="AI814" s="201"/>
      <c r="AJ814" s="201"/>
      <c r="AK814" s="43"/>
      <c r="AL814" s="196"/>
      <c r="AM814" s="43"/>
      <c r="AN814" s="43"/>
      <c r="AO814" s="42"/>
      <c r="AP814" s="198"/>
      <c r="AQ814" s="198"/>
      <c r="AR814" s="42"/>
    </row>
    <row r="815" spans="1:44" ht="15.75" customHeight="1" x14ac:dyDescent="0.2">
      <c r="A815" s="43"/>
      <c r="B815" s="43"/>
      <c r="C815" s="43"/>
      <c r="D815" s="43"/>
      <c r="E815" s="43"/>
      <c r="F815" s="43"/>
      <c r="G815" s="194"/>
      <c r="H815" s="194"/>
      <c r="I815" s="195"/>
      <c r="J815" s="309"/>
      <c r="K815" s="196"/>
      <c r="L815" s="196"/>
      <c r="M815" s="196"/>
      <c r="N815" s="310"/>
      <c r="O815" s="197"/>
      <c r="P815" s="197"/>
      <c r="Q815" s="197"/>
      <c r="R815" s="197"/>
      <c r="S815" s="197"/>
      <c r="T815" s="197"/>
      <c r="U815" s="198"/>
      <c r="V815" s="257"/>
      <c r="W815" s="258"/>
      <c r="X815" s="200"/>
      <c r="Y815" s="43"/>
      <c r="Z815" s="199"/>
      <c r="AA815" s="199"/>
      <c r="AB815" s="199"/>
      <c r="AC815" s="199"/>
      <c r="AD815" s="199"/>
      <c r="AE815" s="43"/>
      <c r="AF815" s="199"/>
      <c r="AG815" s="196"/>
      <c r="AH815" s="201"/>
      <c r="AI815" s="201"/>
      <c r="AJ815" s="201"/>
      <c r="AK815" s="43"/>
      <c r="AL815" s="196"/>
      <c r="AM815" s="43"/>
      <c r="AN815" s="43"/>
      <c r="AO815" s="42"/>
      <c r="AP815" s="198"/>
      <c r="AQ815" s="198"/>
      <c r="AR815" s="42"/>
    </row>
    <row r="816" spans="1:44" ht="15.75" customHeight="1" x14ac:dyDescent="0.2">
      <c r="A816" s="43"/>
      <c r="B816" s="43"/>
      <c r="C816" s="43"/>
      <c r="D816" s="43"/>
      <c r="E816" s="43"/>
      <c r="F816" s="43"/>
      <c r="G816" s="194"/>
      <c r="H816" s="194"/>
      <c r="I816" s="195"/>
      <c r="J816" s="309"/>
      <c r="K816" s="196"/>
      <c r="L816" s="196"/>
      <c r="M816" s="196"/>
      <c r="N816" s="310"/>
      <c r="O816" s="197"/>
      <c r="P816" s="197"/>
      <c r="Q816" s="197"/>
      <c r="R816" s="197"/>
      <c r="S816" s="197"/>
      <c r="T816" s="197"/>
      <c r="U816" s="198"/>
      <c r="V816" s="257"/>
      <c r="W816" s="258"/>
      <c r="X816" s="200"/>
      <c r="Y816" s="43"/>
      <c r="Z816" s="199"/>
      <c r="AA816" s="199"/>
      <c r="AB816" s="199"/>
      <c r="AC816" s="199"/>
      <c r="AD816" s="199"/>
      <c r="AE816" s="43"/>
      <c r="AF816" s="199"/>
      <c r="AG816" s="196"/>
      <c r="AH816" s="201"/>
      <c r="AI816" s="201"/>
      <c r="AJ816" s="201"/>
      <c r="AK816" s="43"/>
      <c r="AL816" s="196"/>
      <c r="AM816" s="43"/>
      <c r="AN816" s="43"/>
      <c r="AO816" s="42"/>
      <c r="AP816" s="198"/>
      <c r="AQ816" s="198"/>
      <c r="AR816" s="42"/>
    </row>
    <row r="817" spans="1:44" ht="15.75" customHeight="1" x14ac:dyDescent="0.2">
      <c r="A817" s="43"/>
      <c r="B817" s="43"/>
      <c r="C817" s="43"/>
      <c r="D817" s="43"/>
      <c r="E817" s="43"/>
      <c r="F817" s="43"/>
      <c r="G817" s="194"/>
      <c r="H817" s="194"/>
      <c r="I817" s="195"/>
      <c r="J817" s="309"/>
      <c r="K817" s="196"/>
      <c r="L817" s="196"/>
      <c r="M817" s="196"/>
      <c r="N817" s="310"/>
      <c r="O817" s="197"/>
      <c r="P817" s="197"/>
      <c r="Q817" s="197"/>
      <c r="R817" s="197"/>
      <c r="S817" s="197"/>
      <c r="T817" s="197"/>
      <c r="U817" s="198"/>
      <c r="V817" s="257"/>
      <c r="W817" s="258"/>
      <c r="X817" s="200"/>
      <c r="Y817" s="43"/>
      <c r="Z817" s="199"/>
      <c r="AA817" s="199"/>
      <c r="AB817" s="199"/>
      <c r="AC817" s="199"/>
      <c r="AD817" s="199"/>
      <c r="AE817" s="43"/>
      <c r="AF817" s="199"/>
      <c r="AG817" s="196"/>
      <c r="AH817" s="201"/>
      <c r="AI817" s="201"/>
      <c r="AJ817" s="201"/>
      <c r="AK817" s="43"/>
      <c r="AL817" s="196"/>
      <c r="AM817" s="43"/>
      <c r="AN817" s="43"/>
      <c r="AO817" s="42"/>
      <c r="AP817" s="198"/>
      <c r="AQ817" s="198"/>
      <c r="AR817" s="42"/>
    </row>
    <row r="818" spans="1:44" ht="15.75" customHeight="1" x14ac:dyDescent="0.2">
      <c r="A818" s="43"/>
      <c r="B818" s="43"/>
      <c r="C818" s="43"/>
      <c r="D818" s="43"/>
      <c r="E818" s="43"/>
      <c r="F818" s="43"/>
      <c r="G818" s="194"/>
      <c r="H818" s="194"/>
      <c r="I818" s="195"/>
      <c r="J818" s="309"/>
      <c r="K818" s="196"/>
      <c r="L818" s="196"/>
      <c r="M818" s="196"/>
      <c r="N818" s="310"/>
      <c r="O818" s="197"/>
      <c r="P818" s="197"/>
      <c r="Q818" s="197"/>
      <c r="R818" s="197"/>
      <c r="S818" s="197"/>
      <c r="T818" s="197"/>
      <c r="U818" s="198"/>
      <c r="V818" s="257"/>
      <c r="W818" s="258"/>
      <c r="X818" s="200"/>
      <c r="Y818" s="43"/>
      <c r="Z818" s="199"/>
      <c r="AA818" s="199"/>
      <c r="AB818" s="199"/>
      <c r="AC818" s="199"/>
      <c r="AD818" s="199"/>
      <c r="AE818" s="43"/>
      <c r="AF818" s="199"/>
      <c r="AG818" s="196"/>
      <c r="AH818" s="201"/>
      <c r="AI818" s="201"/>
      <c r="AJ818" s="201"/>
      <c r="AK818" s="43"/>
      <c r="AL818" s="196"/>
      <c r="AM818" s="43"/>
      <c r="AN818" s="43"/>
      <c r="AO818" s="42"/>
      <c r="AP818" s="198"/>
      <c r="AQ818" s="198"/>
      <c r="AR818" s="42"/>
    </row>
    <row r="819" spans="1:44" ht="15.75" customHeight="1" x14ac:dyDescent="0.2">
      <c r="A819" s="43"/>
      <c r="B819" s="43"/>
      <c r="C819" s="43"/>
      <c r="D819" s="43"/>
      <c r="E819" s="43"/>
      <c r="F819" s="43"/>
      <c r="G819" s="194"/>
      <c r="H819" s="194"/>
      <c r="I819" s="195"/>
      <c r="J819" s="309"/>
      <c r="K819" s="196"/>
      <c r="L819" s="196"/>
      <c r="M819" s="196"/>
      <c r="N819" s="310"/>
      <c r="O819" s="197"/>
      <c r="P819" s="197"/>
      <c r="Q819" s="197"/>
      <c r="R819" s="197"/>
      <c r="S819" s="197"/>
      <c r="T819" s="197"/>
      <c r="U819" s="198"/>
      <c r="V819" s="257"/>
      <c r="W819" s="258"/>
      <c r="X819" s="200"/>
      <c r="Y819" s="43"/>
      <c r="Z819" s="199"/>
      <c r="AA819" s="199"/>
      <c r="AB819" s="199"/>
      <c r="AC819" s="199"/>
      <c r="AD819" s="199"/>
      <c r="AE819" s="43"/>
      <c r="AF819" s="199"/>
      <c r="AG819" s="196"/>
      <c r="AH819" s="201"/>
      <c r="AI819" s="201"/>
      <c r="AJ819" s="201"/>
      <c r="AK819" s="43"/>
      <c r="AL819" s="196"/>
      <c r="AM819" s="43"/>
      <c r="AN819" s="43"/>
      <c r="AO819" s="42"/>
      <c r="AP819" s="198"/>
      <c r="AQ819" s="198"/>
      <c r="AR819" s="42"/>
    </row>
    <row r="820" spans="1:44" ht="15.75" customHeight="1" x14ac:dyDescent="0.2">
      <c r="A820" s="43"/>
      <c r="B820" s="43"/>
      <c r="C820" s="43"/>
      <c r="D820" s="43"/>
      <c r="E820" s="43"/>
      <c r="F820" s="43"/>
      <c r="G820" s="194"/>
      <c r="H820" s="194"/>
      <c r="I820" s="195"/>
      <c r="J820" s="309"/>
      <c r="K820" s="196"/>
      <c r="L820" s="196"/>
      <c r="M820" s="196"/>
      <c r="N820" s="310"/>
      <c r="O820" s="197"/>
      <c r="P820" s="197"/>
      <c r="Q820" s="197"/>
      <c r="R820" s="197"/>
      <c r="S820" s="197"/>
      <c r="T820" s="197"/>
      <c r="U820" s="198"/>
      <c r="V820" s="257"/>
      <c r="W820" s="258"/>
      <c r="X820" s="200"/>
      <c r="Y820" s="43"/>
      <c r="Z820" s="199"/>
      <c r="AA820" s="199"/>
      <c r="AB820" s="199"/>
      <c r="AC820" s="199"/>
      <c r="AD820" s="199"/>
      <c r="AE820" s="43"/>
      <c r="AF820" s="199"/>
      <c r="AG820" s="196"/>
      <c r="AH820" s="201"/>
      <c r="AI820" s="201"/>
      <c r="AJ820" s="201"/>
      <c r="AK820" s="43"/>
      <c r="AL820" s="196"/>
      <c r="AM820" s="43"/>
      <c r="AN820" s="43"/>
      <c r="AO820" s="42"/>
      <c r="AP820" s="198"/>
      <c r="AQ820" s="198"/>
      <c r="AR820" s="42"/>
    </row>
    <row r="821" spans="1:44" ht="15.75" customHeight="1" x14ac:dyDescent="0.2">
      <c r="A821" s="43"/>
      <c r="B821" s="43"/>
      <c r="C821" s="43"/>
      <c r="D821" s="43"/>
      <c r="E821" s="43"/>
      <c r="F821" s="43"/>
      <c r="G821" s="194"/>
      <c r="H821" s="194"/>
      <c r="I821" s="195"/>
      <c r="J821" s="309"/>
      <c r="K821" s="196"/>
      <c r="L821" s="196"/>
      <c r="M821" s="196"/>
      <c r="N821" s="310"/>
      <c r="O821" s="197"/>
      <c r="P821" s="197"/>
      <c r="Q821" s="197"/>
      <c r="R821" s="197"/>
      <c r="S821" s="197"/>
      <c r="T821" s="197"/>
      <c r="U821" s="198"/>
      <c r="V821" s="257"/>
      <c r="W821" s="258"/>
      <c r="X821" s="200"/>
      <c r="Y821" s="43"/>
      <c r="Z821" s="199"/>
      <c r="AA821" s="199"/>
      <c r="AB821" s="199"/>
      <c r="AC821" s="199"/>
      <c r="AD821" s="199"/>
      <c r="AE821" s="43"/>
      <c r="AF821" s="199"/>
      <c r="AG821" s="196"/>
      <c r="AH821" s="201"/>
      <c r="AI821" s="201"/>
      <c r="AJ821" s="201"/>
      <c r="AK821" s="43"/>
      <c r="AL821" s="196"/>
      <c r="AM821" s="43"/>
      <c r="AN821" s="43"/>
      <c r="AO821" s="42"/>
      <c r="AP821" s="198"/>
      <c r="AQ821" s="198"/>
      <c r="AR821" s="42"/>
    </row>
    <row r="822" spans="1:44" ht="15.75" customHeight="1" x14ac:dyDescent="0.2">
      <c r="A822" s="43"/>
      <c r="B822" s="43"/>
      <c r="C822" s="43"/>
      <c r="D822" s="43"/>
      <c r="E822" s="43"/>
      <c r="F822" s="43"/>
      <c r="G822" s="194"/>
      <c r="H822" s="194"/>
      <c r="I822" s="195"/>
      <c r="J822" s="309"/>
      <c r="K822" s="196"/>
      <c r="L822" s="196"/>
      <c r="M822" s="196"/>
      <c r="N822" s="310"/>
      <c r="O822" s="197"/>
      <c r="P822" s="197"/>
      <c r="Q822" s="197"/>
      <c r="R822" s="197"/>
      <c r="S822" s="197"/>
      <c r="T822" s="197"/>
      <c r="U822" s="198"/>
      <c r="V822" s="257"/>
      <c r="W822" s="258"/>
      <c r="X822" s="200"/>
      <c r="Y822" s="43"/>
      <c r="Z822" s="199"/>
      <c r="AA822" s="199"/>
      <c r="AB822" s="199"/>
      <c r="AC822" s="199"/>
      <c r="AD822" s="199"/>
      <c r="AE822" s="43"/>
      <c r="AF822" s="199"/>
      <c r="AG822" s="196"/>
      <c r="AH822" s="201"/>
      <c r="AI822" s="201"/>
      <c r="AJ822" s="201"/>
      <c r="AK822" s="43"/>
      <c r="AL822" s="196"/>
      <c r="AM822" s="43"/>
      <c r="AN822" s="43"/>
      <c r="AO822" s="42"/>
      <c r="AP822" s="198"/>
      <c r="AQ822" s="198"/>
      <c r="AR822" s="42"/>
    </row>
    <row r="823" spans="1:44" ht="15.75" customHeight="1" x14ac:dyDescent="0.2">
      <c r="A823" s="43"/>
      <c r="B823" s="43"/>
      <c r="C823" s="43"/>
      <c r="D823" s="43"/>
      <c r="E823" s="43"/>
      <c r="F823" s="43"/>
      <c r="G823" s="194"/>
      <c r="H823" s="194"/>
      <c r="I823" s="195"/>
      <c r="J823" s="309"/>
      <c r="K823" s="196"/>
      <c r="L823" s="196"/>
      <c r="M823" s="196"/>
      <c r="N823" s="310"/>
      <c r="O823" s="197"/>
      <c r="P823" s="197"/>
      <c r="Q823" s="197"/>
      <c r="R823" s="197"/>
      <c r="S823" s="197"/>
      <c r="T823" s="197"/>
      <c r="U823" s="198"/>
      <c r="V823" s="257"/>
      <c r="W823" s="258"/>
      <c r="X823" s="200"/>
      <c r="Y823" s="43"/>
      <c r="Z823" s="199"/>
      <c r="AA823" s="199"/>
      <c r="AB823" s="199"/>
      <c r="AC823" s="199"/>
      <c r="AD823" s="199"/>
      <c r="AE823" s="43"/>
      <c r="AF823" s="199"/>
      <c r="AG823" s="196"/>
      <c r="AH823" s="201"/>
      <c r="AI823" s="201"/>
      <c r="AJ823" s="201"/>
      <c r="AK823" s="43"/>
      <c r="AL823" s="196"/>
      <c r="AM823" s="43"/>
      <c r="AN823" s="43"/>
      <c r="AO823" s="42"/>
      <c r="AP823" s="198"/>
      <c r="AQ823" s="198"/>
      <c r="AR823" s="42"/>
    </row>
    <row r="824" spans="1:44" ht="15.75" customHeight="1" x14ac:dyDescent="0.2">
      <c r="A824" s="43"/>
      <c r="B824" s="43"/>
      <c r="C824" s="43"/>
      <c r="D824" s="43"/>
      <c r="E824" s="43"/>
      <c r="F824" s="43"/>
      <c r="G824" s="194"/>
      <c r="H824" s="194"/>
      <c r="I824" s="195"/>
      <c r="J824" s="309"/>
      <c r="K824" s="196"/>
      <c r="L824" s="196"/>
      <c r="M824" s="196"/>
      <c r="N824" s="310"/>
      <c r="O824" s="197"/>
      <c r="P824" s="197"/>
      <c r="Q824" s="197"/>
      <c r="R824" s="197"/>
      <c r="S824" s="197"/>
      <c r="T824" s="197"/>
      <c r="U824" s="198"/>
      <c r="V824" s="257"/>
      <c r="W824" s="258"/>
      <c r="X824" s="200"/>
      <c r="Y824" s="43"/>
      <c r="Z824" s="199"/>
      <c r="AA824" s="199"/>
      <c r="AB824" s="199"/>
      <c r="AC824" s="199"/>
      <c r="AD824" s="199"/>
      <c r="AE824" s="43"/>
      <c r="AF824" s="199"/>
      <c r="AG824" s="196"/>
      <c r="AH824" s="201"/>
      <c r="AI824" s="201"/>
      <c r="AJ824" s="201"/>
      <c r="AK824" s="43"/>
      <c r="AL824" s="196"/>
      <c r="AM824" s="43"/>
      <c r="AN824" s="43"/>
      <c r="AO824" s="42"/>
      <c r="AP824" s="198"/>
      <c r="AQ824" s="198"/>
      <c r="AR824" s="42"/>
    </row>
    <row r="825" spans="1:44" ht="15.75" customHeight="1" x14ac:dyDescent="0.2">
      <c r="A825" s="43"/>
      <c r="B825" s="43"/>
      <c r="C825" s="43"/>
      <c r="D825" s="43"/>
      <c r="E825" s="43"/>
      <c r="F825" s="43"/>
      <c r="G825" s="194"/>
      <c r="H825" s="194"/>
      <c r="I825" s="195"/>
      <c r="J825" s="309"/>
      <c r="K825" s="196"/>
      <c r="L825" s="196"/>
      <c r="M825" s="196"/>
      <c r="N825" s="310"/>
      <c r="O825" s="197"/>
      <c r="P825" s="197"/>
      <c r="Q825" s="197"/>
      <c r="R825" s="197"/>
      <c r="S825" s="197"/>
      <c r="T825" s="197"/>
      <c r="U825" s="198"/>
      <c r="V825" s="257"/>
      <c r="W825" s="258"/>
      <c r="X825" s="200"/>
      <c r="Y825" s="43"/>
      <c r="Z825" s="199"/>
      <c r="AA825" s="199"/>
      <c r="AB825" s="199"/>
      <c r="AC825" s="199"/>
      <c r="AD825" s="199"/>
      <c r="AE825" s="43"/>
      <c r="AF825" s="199"/>
      <c r="AG825" s="196"/>
      <c r="AH825" s="201"/>
      <c r="AI825" s="201"/>
      <c r="AJ825" s="201"/>
      <c r="AK825" s="43"/>
      <c r="AL825" s="196"/>
      <c r="AM825" s="43"/>
      <c r="AN825" s="43"/>
      <c r="AO825" s="42"/>
      <c r="AP825" s="198"/>
      <c r="AQ825" s="198"/>
      <c r="AR825" s="42"/>
    </row>
    <row r="826" spans="1:44" ht="15.75" customHeight="1" x14ac:dyDescent="0.2">
      <c r="A826" s="43"/>
      <c r="B826" s="43"/>
      <c r="C826" s="43"/>
      <c r="D826" s="43"/>
      <c r="E826" s="43"/>
      <c r="F826" s="43"/>
      <c r="G826" s="194"/>
      <c r="H826" s="194"/>
      <c r="I826" s="195"/>
      <c r="J826" s="309"/>
      <c r="K826" s="196"/>
      <c r="L826" s="196"/>
      <c r="M826" s="196"/>
      <c r="N826" s="310"/>
      <c r="O826" s="197"/>
      <c r="P826" s="197"/>
      <c r="Q826" s="197"/>
      <c r="R826" s="197"/>
      <c r="S826" s="197"/>
      <c r="T826" s="197"/>
      <c r="U826" s="198"/>
      <c r="V826" s="257"/>
      <c r="W826" s="258"/>
      <c r="X826" s="200"/>
      <c r="Y826" s="43"/>
      <c r="Z826" s="199"/>
      <c r="AA826" s="199"/>
      <c r="AB826" s="199"/>
      <c r="AC826" s="199"/>
      <c r="AD826" s="199"/>
      <c r="AE826" s="43"/>
      <c r="AF826" s="199"/>
      <c r="AG826" s="196"/>
      <c r="AH826" s="201"/>
      <c r="AI826" s="201"/>
      <c r="AJ826" s="201"/>
      <c r="AK826" s="43"/>
      <c r="AL826" s="196"/>
      <c r="AM826" s="43"/>
      <c r="AN826" s="43"/>
      <c r="AO826" s="42"/>
      <c r="AP826" s="198"/>
      <c r="AQ826" s="198"/>
      <c r="AR826" s="42"/>
    </row>
    <row r="827" spans="1:44" ht="15.75" customHeight="1" x14ac:dyDescent="0.2">
      <c r="A827" s="43"/>
      <c r="B827" s="43"/>
      <c r="C827" s="43"/>
      <c r="D827" s="43"/>
      <c r="E827" s="43"/>
      <c r="F827" s="43"/>
      <c r="G827" s="194"/>
      <c r="H827" s="194"/>
      <c r="I827" s="195"/>
      <c r="J827" s="309"/>
      <c r="K827" s="196"/>
      <c r="L827" s="196"/>
      <c r="M827" s="196"/>
      <c r="N827" s="310"/>
      <c r="O827" s="197"/>
      <c r="P827" s="197"/>
      <c r="Q827" s="197"/>
      <c r="R827" s="197"/>
      <c r="S827" s="197"/>
      <c r="T827" s="197"/>
      <c r="U827" s="198"/>
      <c r="V827" s="257"/>
      <c r="W827" s="258"/>
      <c r="X827" s="200"/>
      <c r="Y827" s="43"/>
      <c r="Z827" s="199"/>
      <c r="AA827" s="199"/>
      <c r="AB827" s="199"/>
      <c r="AC827" s="199"/>
      <c r="AD827" s="199"/>
      <c r="AE827" s="43"/>
      <c r="AF827" s="199"/>
      <c r="AG827" s="196"/>
      <c r="AH827" s="201"/>
      <c r="AI827" s="201"/>
      <c r="AJ827" s="201"/>
      <c r="AK827" s="43"/>
      <c r="AL827" s="196"/>
      <c r="AM827" s="43"/>
      <c r="AN827" s="43"/>
      <c r="AO827" s="42"/>
      <c r="AP827" s="198"/>
      <c r="AQ827" s="198"/>
      <c r="AR827" s="42"/>
    </row>
    <row r="828" spans="1:44" ht="15.75" customHeight="1" x14ac:dyDescent="0.2">
      <c r="A828" s="43"/>
      <c r="B828" s="43"/>
      <c r="C828" s="43"/>
      <c r="D828" s="43"/>
      <c r="E828" s="43"/>
      <c r="F828" s="43"/>
      <c r="G828" s="194"/>
      <c r="H828" s="194"/>
      <c r="I828" s="195"/>
      <c r="J828" s="309"/>
      <c r="K828" s="196"/>
      <c r="L828" s="196"/>
      <c r="M828" s="196"/>
      <c r="N828" s="310"/>
      <c r="O828" s="197"/>
      <c r="P828" s="197"/>
      <c r="Q828" s="197"/>
      <c r="R828" s="197"/>
      <c r="S828" s="197"/>
      <c r="T828" s="197"/>
      <c r="U828" s="198"/>
      <c r="V828" s="257"/>
      <c r="W828" s="258"/>
      <c r="X828" s="200"/>
      <c r="Y828" s="43"/>
      <c r="Z828" s="199"/>
      <c r="AA828" s="199"/>
      <c r="AB828" s="199"/>
      <c r="AC828" s="199"/>
      <c r="AD828" s="199"/>
      <c r="AE828" s="43"/>
      <c r="AF828" s="199"/>
      <c r="AG828" s="196"/>
      <c r="AH828" s="201"/>
      <c r="AI828" s="201"/>
      <c r="AJ828" s="201"/>
      <c r="AK828" s="43"/>
      <c r="AL828" s="196"/>
      <c r="AM828" s="43"/>
      <c r="AN828" s="43"/>
      <c r="AO828" s="42"/>
      <c r="AP828" s="198"/>
      <c r="AQ828" s="198"/>
      <c r="AR828" s="42"/>
    </row>
    <row r="829" spans="1:44" ht="15.75" customHeight="1" x14ac:dyDescent="0.2">
      <c r="A829" s="43"/>
      <c r="B829" s="43"/>
      <c r="C829" s="43"/>
      <c r="D829" s="43"/>
      <c r="E829" s="43"/>
      <c r="F829" s="43"/>
      <c r="G829" s="194"/>
      <c r="H829" s="194"/>
      <c r="I829" s="195"/>
      <c r="J829" s="309"/>
      <c r="K829" s="196"/>
      <c r="L829" s="196"/>
      <c r="M829" s="196"/>
      <c r="N829" s="310"/>
      <c r="O829" s="197"/>
      <c r="P829" s="197"/>
      <c r="Q829" s="197"/>
      <c r="R829" s="197"/>
      <c r="S829" s="197"/>
      <c r="T829" s="197"/>
      <c r="U829" s="198"/>
      <c r="V829" s="257"/>
      <c r="W829" s="258"/>
      <c r="X829" s="200"/>
      <c r="Y829" s="43"/>
      <c r="Z829" s="199"/>
      <c r="AA829" s="199"/>
      <c r="AB829" s="199"/>
      <c r="AC829" s="199"/>
      <c r="AD829" s="199"/>
      <c r="AE829" s="43"/>
      <c r="AF829" s="199"/>
      <c r="AG829" s="196"/>
      <c r="AH829" s="201"/>
      <c r="AI829" s="201"/>
      <c r="AJ829" s="201"/>
      <c r="AK829" s="43"/>
      <c r="AL829" s="196"/>
      <c r="AM829" s="43"/>
      <c r="AN829" s="43"/>
      <c r="AO829" s="42"/>
      <c r="AP829" s="198"/>
      <c r="AQ829" s="198"/>
      <c r="AR829" s="42"/>
    </row>
    <row r="830" spans="1:44" ht="15.75" customHeight="1" x14ac:dyDescent="0.2">
      <c r="A830" s="43"/>
      <c r="B830" s="43"/>
      <c r="C830" s="43"/>
      <c r="D830" s="43"/>
      <c r="E830" s="43"/>
      <c r="F830" s="43"/>
      <c r="G830" s="194"/>
      <c r="H830" s="194"/>
      <c r="I830" s="195"/>
      <c r="J830" s="309"/>
      <c r="K830" s="196"/>
      <c r="L830" s="196"/>
      <c r="M830" s="196"/>
      <c r="N830" s="310"/>
      <c r="O830" s="197"/>
      <c r="P830" s="197"/>
      <c r="Q830" s="197"/>
      <c r="R830" s="197"/>
      <c r="S830" s="197"/>
      <c r="T830" s="197"/>
      <c r="U830" s="198"/>
      <c r="V830" s="257"/>
      <c r="W830" s="258"/>
      <c r="X830" s="200"/>
      <c r="Y830" s="43"/>
      <c r="Z830" s="199"/>
      <c r="AA830" s="199"/>
      <c r="AB830" s="199"/>
      <c r="AC830" s="199"/>
      <c r="AD830" s="199"/>
      <c r="AE830" s="43"/>
      <c r="AF830" s="199"/>
      <c r="AG830" s="196"/>
      <c r="AH830" s="201"/>
      <c r="AI830" s="201"/>
      <c r="AJ830" s="201"/>
      <c r="AK830" s="43"/>
      <c r="AL830" s="196"/>
      <c r="AM830" s="43"/>
      <c r="AN830" s="43"/>
      <c r="AO830" s="42"/>
      <c r="AP830" s="198"/>
      <c r="AQ830" s="198"/>
      <c r="AR830" s="42"/>
    </row>
    <row r="831" spans="1:44" ht="15.75" customHeight="1" x14ac:dyDescent="0.2">
      <c r="A831" s="43"/>
      <c r="B831" s="43"/>
      <c r="C831" s="43"/>
      <c r="D831" s="43"/>
      <c r="E831" s="43"/>
      <c r="F831" s="43"/>
      <c r="G831" s="194"/>
      <c r="H831" s="194"/>
      <c r="I831" s="195"/>
      <c r="J831" s="309"/>
      <c r="K831" s="196"/>
      <c r="L831" s="196"/>
      <c r="M831" s="196"/>
      <c r="N831" s="310"/>
      <c r="O831" s="197"/>
      <c r="P831" s="197"/>
      <c r="Q831" s="197"/>
      <c r="R831" s="197"/>
      <c r="S831" s="197"/>
      <c r="T831" s="197"/>
      <c r="U831" s="198"/>
      <c r="V831" s="257"/>
      <c r="W831" s="258"/>
      <c r="X831" s="200"/>
      <c r="Y831" s="43"/>
      <c r="Z831" s="199"/>
      <c r="AA831" s="199"/>
      <c r="AB831" s="199"/>
      <c r="AC831" s="199"/>
      <c r="AD831" s="199"/>
      <c r="AE831" s="43"/>
      <c r="AF831" s="199"/>
      <c r="AG831" s="196"/>
      <c r="AH831" s="201"/>
      <c r="AI831" s="201"/>
      <c r="AJ831" s="201"/>
      <c r="AK831" s="43"/>
      <c r="AL831" s="196"/>
      <c r="AM831" s="43"/>
      <c r="AN831" s="43"/>
      <c r="AO831" s="42"/>
      <c r="AP831" s="198"/>
      <c r="AQ831" s="198"/>
      <c r="AR831" s="42"/>
    </row>
    <row r="832" spans="1:44" ht="15.75" customHeight="1" x14ac:dyDescent="0.2">
      <c r="A832" s="43"/>
      <c r="B832" s="43"/>
      <c r="C832" s="43"/>
      <c r="D832" s="43"/>
      <c r="E832" s="43"/>
      <c r="F832" s="43"/>
      <c r="G832" s="194"/>
      <c r="H832" s="194"/>
      <c r="I832" s="195"/>
      <c r="J832" s="309"/>
      <c r="K832" s="196"/>
      <c r="L832" s="196"/>
      <c r="M832" s="196"/>
      <c r="N832" s="310"/>
      <c r="O832" s="197"/>
      <c r="P832" s="197"/>
      <c r="Q832" s="197"/>
      <c r="R832" s="197"/>
      <c r="S832" s="197"/>
      <c r="T832" s="197"/>
      <c r="U832" s="198"/>
      <c r="V832" s="257"/>
      <c r="W832" s="258"/>
      <c r="X832" s="200"/>
      <c r="Y832" s="43"/>
      <c r="Z832" s="199"/>
      <c r="AA832" s="199"/>
      <c r="AB832" s="199"/>
      <c r="AC832" s="199"/>
      <c r="AD832" s="199"/>
      <c r="AE832" s="43"/>
      <c r="AF832" s="199"/>
      <c r="AG832" s="196"/>
      <c r="AH832" s="201"/>
      <c r="AI832" s="201"/>
      <c r="AJ832" s="201"/>
      <c r="AK832" s="43"/>
      <c r="AL832" s="196"/>
      <c r="AM832" s="43"/>
      <c r="AN832" s="43"/>
      <c r="AO832" s="42"/>
      <c r="AP832" s="198"/>
      <c r="AQ832" s="198"/>
      <c r="AR832" s="42"/>
    </row>
    <row r="833" spans="1:44" ht="15.75" customHeight="1" x14ac:dyDescent="0.2">
      <c r="A833" s="43"/>
      <c r="B833" s="43"/>
      <c r="C833" s="43"/>
      <c r="D833" s="43"/>
      <c r="E833" s="43"/>
      <c r="F833" s="43"/>
      <c r="G833" s="194"/>
      <c r="H833" s="194"/>
      <c r="I833" s="195"/>
      <c r="J833" s="309"/>
      <c r="K833" s="196"/>
      <c r="L833" s="196"/>
      <c r="M833" s="196"/>
      <c r="N833" s="310"/>
      <c r="O833" s="197"/>
      <c r="P833" s="197"/>
      <c r="Q833" s="197"/>
      <c r="R833" s="197"/>
      <c r="S833" s="197"/>
      <c r="T833" s="197"/>
      <c r="U833" s="198"/>
      <c r="V833" s="257"/>
      <c r="W833" s="258"/>
      <c r="X833" s="200"/>
      <c r="Y833" s="43"/>
      <c r="Z833" s="199"/>
      <c r="AA833" s="199"/>
      <c r="AB833" s="199"/>
      <c r="AC833" s="199"/>
      <c r="AD833" s="199"/>
      <c r="AE833" s="43"/>
      <c r="AF833" s="199"/>
      <c r="AG833" s="196"/>
      <c r="AH833" s="201"/>
      <c r="AI833" s="201"/>
      <c r="AJ833" s="201"/>
      <c r="AK833" s="43"/>
      <c r="AL833" s="196"/>
      <c r="AM833" s="43"/>
      <c r="AN833" s="43"/>
      <c r="AO833" s="42"/>
      <c r="AP833" s="198"/>
      <c r="AQ833" s="198"/>
      <c r="AR833" s="42"/>
    </row>
    <row r="834" spans="1:44" ht="15.75" customHeight="1" x14ac:dyDescent="0.2">
      <c r="A834" s="43"/>
      <c r="B834" s="43"/>
      <c r="C834" s="43"/>
      <c r="D834" s="43"/>
      <c r="E834" s="43"/>
      <c r="F834" s="43"/>
      <c r="G834" s="194"/>
      <c r="H834" s="194"/>
      <c r="I834" s="195"/>
      <c r="J834" s="309"/>
      <c r="K834" s="196"/>
      <c r="L834" s="196"/>
      <c r="M834" s="196"/>
      <c r="N834" s="310"/>
      <c r="O834" s="197"/>
      <c r="P834" s="197"/>
      <c r="Q834" s="197"/>
      <c r="R834" s="197"/>
      <c r="S834" s="197"/>
      <c r="T834" s="197"/>
      <c r="U834" s="198"/>
      <c r="V834" s="257"/>
      <c r="W834" s="258"/>
      <c r="X834" s="200"/>
      <c r="Y834" s="43"/>
      <c r="Z834" s="199"/>
      <c r="AA834" s="199"/>
      <c r="AB834" s="199"/>
      <c r="AC834" s="199"/>
      <c r="AD834" s="199"/>
      <c r="AE834" s="43"/>
      <c r="AF834" s="199"/>
      <c r="AG834" s="196"/>
      <c r="AH834" s="201"/>
      <c r="AI834" s="201"/>
      <c r="AJ834" s="201"/>
      <c r="AK834" s="43"/>
      <c r="AL834" s="196"/>
      <c r="AM834" s="43"/>
      <c r="AN834" s="43"/>
      <c r="AO834" s="42"/>
      <c r="AP834" s="198"/>
      <c r="AQ834" s="198"/>
      <c r="AR834" s="42"/>
    </row>
    <row r="835" spans="1:44" ht="15.75" customHeight="1" x14ac:dyDescent="0.2">
      <c r="A835" s="43"/>
      <c r="B835" s="43"/>
      <c r="C835" s="43"/>
      <c r="D835" s="43"/>
      <c r="E835" s="43"/>
      <c r="F835" s="43"/>
      <c r="G835" s="194"/>
      <c r="H835" s="194"/>
      <c r="I835" s="195"/>
      <c r="J835" s="309"/>
      <c r="K835" s="196"/>
      <c r="L835" s="196"/>
      <c r="M835" s="196"/>
      <c r="N835" s="310"/>
      <c r="O835" s="197"/>
      <c r="P835" s="197"/>
      <c r="Q835" s="197"/>
      <c r="R835" s="197"/>
      <c r="S835" s="197"/>
      <c r="T835" s="197"/>
      <c r="U835" s="198"/>
      <c r="V835" s="257"/>
      <c r="W835" s="258"/>
      <c r="X835" s="200"/>
      <c r="Y835" s="43"/>
      <c r="Z835" s="199"/>
      <c r="AA835" s="199"/>
      <c r="AB835" s="199"/>
      <c r="AC835" s="199"/>
      <c r="AD835" s="199"/>
      <c r="AE835" s="43"/>
      <c r="AF835" s="199"/>
      <c r="AG835" s="196"/>
      <c r="AH835" s="201"/>
      <c r="AI835" s="201"/>
      <c r="AJ835" s="201"/>
      <c r="AK835" s="43"/>
      <c r="AL835" s="196"/>
      <c r="AM835" s="43"/>
      <c r="AN835" s="43"/>
      <c r="AO835" s="42"/>
      <c r="AP835" s="198"/>
      <c r="AQ835" s="198"/>
      <c r="AR835" s="42"/>
    </row>
    <row r="836" spans="1:44" ht="15.75" customHeight="1" x14ac:dyDescent="0.2">
      <c r="A836" s="43"/>
      <c r="B836" s="43"/>
      <c r="C836" s="43"/>
      <c r="D836" s="43"/>
      <c r="E836" s="43"/>
      <c r="F836" s="43"/>
      <c r="G836" s="194"/>
      <c r="H836" s="194"/>
      <c r="I836" s="195"/>
      <c r="J836" s="309"/>
      <c r="K836" s="196"/>
      <c r="L836" s="196"/>
      <c r="M836" s="196"/>
      <c r="N836" s="310"/>
      <c r="O836" s="197"/>
      <c r="P836" s="197"/>
      <c r="Q836" s="197"/>
      <c r="R836" s="197"/>
      <c r="S836" s="197"/>
      <c r="T836" s="197"/>
      <c r="U836" s="198"/>
      <c r="V836" s="257"/>
      <c r="W836" s="258"/>
      <c r="X836" s="200"/>
      <c r="Y836" s="43"/>
      <c r="Z836" s="199"/>
      <c r="AA836" s="199"/>
      <c r="AB836" s="199"/>
      <c r="AC836" s="199"/>
      <c r="AD836" s="199"/>
      <c r="AE836" s="43"/>
      <c r="AF836" s="199"/>
      <c r="AG836" s="196"/>
      <c r="AH836" s="201"/>
      <c r="AI836" s="201"/>
      <c r="AJ836" s="201"/>
      <c r="AK836" s="43"/>
      <c r="AL836" s="196"/>
      <c r="AM836" s="43"/>
      <c r="AN836" s="43"/>
      <c r="AO836" s="42"/>
      <c r="AP836" s="198"/>
      <c r="AQ836" s="198"/>
      <c r="AR836" s="42"/>
    </row>
    <row r="837" spans="1:44" ht="15.75" customHeight="1" x14ac:dyDescent="0.2">
      <c r="A837" s="43"/>
      <c r="B837" s="43"/>
      <c r="C837" s="43"/>
      <c r="D837" s="43"/>
      <c r="E837" s="43"/>
      <c r="F837" s="43"/>
      <c r="G837" s="194"/>
      <c r="H837" s="194"/>
      <c r="I837" s="195"/>
      <c r="J837" s="309"/>
      <c r="K837" s="196"/>
      <c r="L837" s="196"/>
      <c r="M837" s="196"/>
      <c r="N837" s="310"/>
      <c r="O837" s="197"/>
      <c r="P837" s="197"/>
      <c r="Q837" s="197"/>
      <c r="R837" s="197"/>
      <c r="S837" s="197"/>
      <c r="T837" s="197"/>
      <c r="U837" s="198"/>
      <c r="V837" s="257"/>
      <c r="W837" s="258"/>
      <c r="X837" s="200"/>
      <c r="Y837" s="43"/>
      <c r="Z837" s="199"/>
      <c r="AA837" s="199"/>
      <c r="AB837" s="199"/>
      <c r="AC837" s="199"/>
      <c r="AD837" s="199"/>
      <c r="AE837" s="43"/>
      <c r="AF837" s="199"/>
      <c r="AG837" s="196"/>
      <c r="AH837" s="201"/>
      <c r="AI837" s="201"/>
      <c r="AJ837" s="201"/>
      <c r="AK837" s="43"/>
      <c r="AL837" s="196"/>
      <c r="AM837" s="43"/>
      <c r="AN837" s="43"/>
      <c r="AO837" s="42"/>
      <c r="AP837" s="198"/>
      <c r="AQ837" s="198"/>
      <c r="AR837" s="42"/>
    </row>
    <row r="838" spans="1:44" ht="15.75" customHeight="1" x14ac:dyDescent="0.2">
      <c r="A838" s="43"/>
      <c r="B838" s="43"/>
      <c r="C838" s="43"/>
      <c r="D838" s="43"/>
      <c r="E838" s="43"/>
      <c r="F838" s="43"/>
      <c r="G838" s="194"/>
      <c r="H838" s="194"/>
      <c r="I838" s="195"/>
      <c r="J838" s="309"/>
      <c r="K838" s="196"/>
      <c r="L838" s="196"/>
      <c r="M838" s="196"/>
      <c r="N838" s="310"/>
      <c r="O838" s="197"/>
      <c r="P838" s="197"/>
      <c r="Q838" s="197"/>
      <c r="R838" s="197"/>
      <c r="S838" s="197"/>
      <c r="T838" s="197"/>
      <c r="U838" s="198"/>
      <c r="V838" s="257"/>
      <c r="W838" s="258"/>
      <c r="X838" s="200"/>
      <c r="Y838" s="43"/>
      <c r="Z838" s="199"/>
      <c r="AA838" s="199"/>
      <c r="AB838" s="199"/>
      <c r="AC838" s="199"/>
      <c r="AD838" s="199"/>
      <c r="AE838" s="43"/>
      <c r="AF838" s="199"/>
      <c r="AG838" s="196"/>
      <c r="AH838" s="201"/>
      <c r="AI838" s="201"/>
      <c r="AJ838" s="201"/>
      <c r="AK838" s="43"/>
      <c r="AL838" s="196"/>
      <c r="AM838" s="43"/>
      <c r="AN838" s="43"/>
      <c r="AO838" s="42"/>
      <c r="AP838" s="198"/>
      <c r="AQ838" s="198"/>
      <c r="AR838" s="42"/>
    </row>
    <row r="839" spans="1:44" ht="15.75" customHeight="1" x14ac:dyDescent="0.2">
      <c r="A839" s="43"/>
      <c r="B839" s="43"/>
      <c r="C839" s="43"/>
      <c r="D839" s="43"/>
      <c r="E839" s="43"/>
      <c r="F839" s="43"/>
      <c r="G839" s="194"/>
      <c r="H839" s="194"/>
      <c r="I839" s="195"/>
      <c r="J839" s="309"/>
      <c r="K839" s="196"/>
      <c r="L839" s="196"/>
      <c r="M839" s="196"/>
      <c r="N839" s="310"/>
      <c r="O839" s="197"/>
      <c r="P839" s="197"/>
      <c r="Q839" s="197"/>
      <c r="R839" s="197"/>
      <c r="S839" s="197"/>
      <c r="T839" s="197"/>
      <c r="U839" s="198"/>
      <c r="V839" s="257"/>
      <c r="W839" s="258"/>
      <c r="X839" s="200"/>
      <c r="Y839" s="43"/>
      <c r="Z839" s="199"/>
      <c r="AA839" s="199"/>
      <c r="AB839" s="199"/>
      <c r="AC839" s="199"/>
      <c r="AD839" s="199"/>
      <c r="AE839" s="43"/>
      <c r="AF839" s="199"/>
      <c r="AG839" s="196"/>
      <c r="AH839" s="201"/>
      <c r="AI839" s="201"/>
      <c r="AJ839" s="201"/>
      <c r="AK839" s="43"/>
      <c r="AL839" s="196"/>
      <c r="AM839" s="43"/>
      <c r="AN839" s="43"/>
      <c r="AO839" s="42"/>
      <c r="AP839" s="198"/>
      <c r="AQ839" s="198"/>
      <c r="AR839" s="42"/>
    </row>
    <row r="840" spans="1:44" ht="15.75" customHeight="1" x14ac:dyDescent="0.2">
      <c r="A840" s="43"/>
      <c r="B840" s="43"/>
      <c r="C840" s="43"/>
      <c r="D840" s="43"/>
      <c r="E840" s="43"/>
      <c r="F840" s="43"/>
      <c r="G840" s="194"/>
      <c r="H840" s="194"/>
      <c r="I840" s="195"/>
      <c r="J840" s="309"/>
      <c r="K840" s="196"/>
      <c r="L840" s="196"/>
      <c r="M840" s="196"/>
      <c r="N840" s="310"/>
      <c r="O840" s="197"/>
      <c r="P840" s="197"/>
      <c r="Q840" s="197"/>
      <c r="R840" s="197"/>
      <c r="S840" s="197"/>
      <c r="T840" s="197"/>
      <c r="U840" s="198"/>
      <c r="V840" s="257"/>
      <c r="W840" s="258"/>
      <c r="X840" s="200"/>
      <c r="Y840" s="43"/>
      <c r="Z840" s="199"/>
      <c r="AA840" s="199"/>
      <c r="AB840" s="199"/>
      <c r="AC840" s="199"/>
      <c r="AD840" s="199"/>
      <c r="AE840" s="43"/>
      <c r="AF840" s="199"/>
      <c r="AG840" s="196"/>
      <c r="AH840" s="201"/>
      <c r="AI840" s="201"/>
      <c r="AJ840" s="201"/>
      <c r="AK840" s="43"/>
      <c r="AL840" s="196"/>
      <c r="AM840" s="43"/>
      <c r="AN840" s="43"/>
      <c r="AO840" s="42"/>
      <c r="AP840" s="198"/>
      <c r="AQ840" s="198"/>
      <c r="AR840" s="42"/>
    </row>
    <row r="841" spans="1:44" ht="15.75" customHeight="1" x14ac:dyDescent="0.2">
      <c r="A841" s="43"/>
      <c r="B841" s="43"/>
      <c r="C841" s="43"/>
      <c r="D841" s="43"/>
      <c r="E841" s="43"/>
      <c r="F841" s="43"/>
      <c r="G841" s="194"/>
      <c r="H841" s="194"/>
      <c r="I841" s="195"/>
      <c r="J841" s="309"/>
      <c r="K841" s="196"/>
      <c r="L841" s="196"/>
      <c r="M841" s="196"/>
      <c r="N841" s="310"/>
      <c r="O841" s="197"/>
      <c r="P841" s="197"/>
      <c r="Q841" s="197"/>
      <c r="R841" s="197"/>
      <c r="S841" s="197"/>
      <c r="T841" s="197"/>
      <c r="U841" s="198"/>
      <c r="V841" s="257"/>
      <c r="W841" s="258"/>
      <c r="X841" s="200"/>
      <c r="Y841" s="43"/>
      <c r="Z841" s="199"/>
      <c r="AA841" s="199"/>
      <c r="AB841" s="199"/>
      <c r="AC841" s="199"/>
      <c r="AD841" s="199"/>
      <c r="AE841" s="43"/>
      <c r="AF841" s="199"/>
      <c r="AG841" s="196"/>
      <c r="AH841" s="201"/>
      <c r="AI841" s="201"/>
      <c r="AJ841" s="201"/>
      <c r="AK841" s="43"/>
      <c r="AL841" s="196"/>
      <c r="AM841" s="43"/>
      <c r="AN841" s="43"/>
      <c r="AO841" s="42"/>
      <c r="AP841" s="198"/>
      <c r="AQ841" s="198"/>
      <c r="AR841" s="42"/>
    </row>
    <row r="842" spans="1:44" ht="15.75" customHeight="1" x14ac:dyDescent="0.2">
      <c r="A842" s="43"/>
      <c r="B842" s="43"/>
      <c r="C842" s="43"/>
      <c r="D842" s="43"/>
      <c r="E842" s="43"/>
      <c r="F842" s="43"/>
      <c r="G842" s="194"/>
      <c r="H842" s="194"/>
      <c r="I842" s="195"/>
      <c r="J842" s="309"/>
      <c r="K842" s="196"/>
      <c r="L842" s="196"/>
      <c r="M842" s="196"/>
      <c r="N842" s="310"/>
      <c r="O842" s="197"/>
      <c r="P842" s="197"/>
      <c r="Q842" s="197"/>
      <c r="R842" s="197"/>
      <c r="S842" s="197"/>
      <c r="T842" s="197"/>
      <c r="U842" s="198"/>
      <c r="V842" s="257"/>
      <c r="W842" s="258"/>
      <c r="X842" s="200"/>
      <c r="Y842" s="43"/>
      <c r="Z842" s="199"/>
      <c r="AA842" s="199"/>
      <c r="AB842" s="199"/>
      <c r="AC842" s="199"/>
      <c r="AD842" s="199"/>
      <c r="AE842" s="43"/>
      <c r="AF842" s="199"/>
      <c r="AG842" s="196"/>
      <c r="AH842" s="201"/>
      <c r="AI842" s="201"/>
      <c r="AJ842" s="201"/>
      <c r="AK842" s="43"/>
      <c r="AL842" s="196"/>
      <c r="AM842" s="43"/>
      <c r="AN842" s="43"/>
      <c r="AO842" s="42"/>
      <c r="AP842" s="198"/>
      <c r="AQ842" s="198"/>
      <c r="AR842" s="42"/>
    </row>
    <row r="843" spans="1:44" ht="15.75" customHeight="1" x14ac:dyDescent="0.2">
      <c r="A843" s="43"/>
      <c r="B843" s="43"/>
      <c r="C843" s="43"/>
      <c r="D843" s="43"/>
      <c r="E843" s="43"/>
      <c r="F843" s="43"/>
      <c r="G843" s="194"/>
      <c r="H843" s="194"/>
      <c r="I843" s="195"/>
      <c r="J843" s="309"/>
      <c r="K843" s="196"/>
      <c r="L843" s="196"/>
      <c r="M843" s="196"/>
      <c r="N843" s="310"/>
      <c r="O843" s="197"/>
      <c r="P843" s="197"/>
      <c r="Q843" s="197"/>
      <c r="R843" s="197"/>
      <c r="S843" s="197"/>
      <c r="T843" s="197"/>
      <c r="U843" s="198"/>
      <c r="V843" s="257"/>
      <c r="W843" s="258"/>
      <c r="X843" s="200"/>
      <c r="Y843" s="43"/>
      <c r="Z843" s="199"/>
      <c r="AA843" s="199"/>
      <c r="AB843" s="199"/>
      <c r="AC843" s="199"/>
      <c r="AD843" s="199"/>
      <c r="AE843" s="43"/>
      <c r="AF843" s="199"/>
      <c r="AG843" s="196"/>
      <c r="AH843" s="201"/>
      <c r="AI843" s="201"/>
      <c r="AJ843" s="201"/>
      <c r="AK843" s="43"/>
      <c r="AL843" s="196"/>
      <c r="AM843" s="43"/>
      <c r="AN843" s="43"/>
      <c r="AO843" s="42"/>
      <c r="AP843" s="198"/>
      <c r="AQ843" s="198"/>
      <c r="AR843" s="42"/>
    </row>
    <row r="844" spans="1:44" ht="15.75" customHeight="1" x14ac:dyDescent="0.2">
      <c r="A844" s="43"/>
      <c r="B844" s="43"/>
      <c r="C844" s="43"/>
      <c r="D844" s="43"/>
      <c r="E844" s="43"/>
      <c r="F844" s="43"/>
      <c r="G844" s="194"/>
      <c r="H844" s="194"/>
      <c r="I844" s="195"/>
      <c r="J844" s="309"/>
      <c r="K844" s="196"/>
      <c r="L844" s="196"/>
      <c r="M844" s="196"/>
      <c r="N844" s="310"/>
      <c r="O844" s="197"/>
      <c r="P844" s="197"/>
      <c r="Q844" s="197"/>
      <c r="R844" s="197"/>
      <c r="S844" s="197"/>
      <c r="T844" s="197"/>
      <c r="U844" s="198"/>
      <c r="V844" s="257"/>
      <c r="W844" s="258"/>
      <c r="X844" s="200"/>
      <c r="Y844" s="43"/>
      <c r="Z844" s="199"/>
      <c r="AA844" s="199"/>
      <c r="AB844" s="199"/>
      <c r="AC844" s="199"/>
      <c r="AD844" s="199"/>
      <c r="AE844" s="43"/>
      <c r="AF844" s="199"/>
      <c r="AG844" s="196"/>
      <c r="AH844" s="201"/>
      <c r="AI844" s="201"/>
      <c r="AJ844" s="201"/>
      <c r="AK844" s="43"/>
      <c r="AL844" s="196"/>
      <c r="AM844" s="43"/>
      <c r="AN844" s="43"/>
      <c r="AO844" s="42"/>
      <c r="AP844" s="198"/>
      <c r="AQ844" s="198"/>
      <c r="AR844" s="42"/>
    </row>
    <row r="845" spans="1:44" ht="15.75" customHeight="1" x14ac:dyDescent="0.2">
      <c r="A845" s="43"/>
      <c r="B845" s="43"/>
      <c r="C845" s="43"/>
      <c r="D845" s="43"/>
      <c r="E845" s="43"/>
      <c r="F845" s="43"/>
      <c r="G845" s="194"/>
      <c r="H845" s="194"/>
      <c r="I845" s="195"/>
      <c r="J845" s="309"/>
      <c r="K845" s="196"/>
      <c r="L845" s="196"/>
      <c r="M845" s="196"/>
      <c r="N845" s="310"/>
      <c r="O845" s="197"/>
      <c r="P845" s="197"/>
      <c r="Q845" s="197"/>
      <c r="R845" s="197"/>
      <c r="S845" s="197"/>
      <c r="T845" s="197"/>
      <c r="U845" s="198"/>
      <c r="V845" s="257"/>
      <c r="W845" s="258"/>
      <c r="X845" s="200"/>
      <c r="Y845" s="43"/>
      <c r="Z845" s="199"/>
      <c r="AA845" s="199"/>
      <c r="AB845" s="199"/>
      <c r="AC845" s="199"/>
      <c r="AD845" s="199"/>
      <c r="AE845" s="43"/>
      <c r="AF845" s="199"/>
      <c r="AG845" s="196"/>
      <c r="AH845" s="201"/>
      <c r="AI845" s="201"/>
      <c r="AJ845" s="201"/>
      <c r="AK845" s="43"/>
      <c r="AL845" s="196"/>
      <c r="AM845" s="43"/>
      <c r="AN845" s="43"/>
      <c r="AO845" s="42"/>
      <c r="AP845" s="198"/>
      <c r="AQ845" s="198"/>
      <c r="AR845" s="42"/>
    </row>
    <row r="846" spans="1:44" ht="15.75" customHeight="1" x14ac:dyDescent="0.2">
      <c r="A846" s="43"/>
      <c r="B846" s="43"/>
      <c r="C846" s="43"/>
      <c r="D846" s="43"/>
      <c r="E846" s="43"/>
      <c r="F846" s="43"/>
      <c r="G846" s="194"/>
      <c r="H846" s="194"/>
      <c r="I846" s="195"/>
      <c r="J846" s="309"/>
      <c r="K846" s="196"/>
      <c r="L846" s="196"/>
      <c r="M846" s="196"/>
      <c r="N846" s="310"/>
      <c r="O846" s="197"/>
      <c r="P846" s="197"/>
      <c r="Q846" s="197"/>
      <c r="R846" s="197"/>
      <c r="S846" s="197"/>
      <c r="T846" s="197"/>
      <c r="U846" s="198"/>
      <c r="V846" s="257"/>
      <c r="W846" s="258"/>
      <c r="X846" s="200"/>
      <c r="Y846" s="43"/>
      <c r="Z846" s="199"/>
      <c r="AA846" s="199"/>
      <c r="AB846" s="199"/>
      <c r="AC846" s="199"/>
      <c r="AD846" s="199"/>
      <c r="AE846" s="43"/>
      <c r="AF846" s="199"/>
      <c r="AG846" s="196"/>
      <c r="AH846" s="201"/>
      <c r="AI846" s="201"/>
      <c r="AJ846" s="201"/>
      <c r="AK846" s="43"/>
      <c r="AL846" s="196"/>
      <c r="AM846" s="43"/>
      <c r="AN846" s="43"/>
      <c r="AO846" s="42"/>
      <c r="AP846" s="198"/>
      <c r="AQ846" s="198"/>
      <c r="AR846" s="42"/>
    </row>
    <row r="847" spans="1:44" ht="15.75" customHeight="1" x14ac:dyDescent="0.2">
      <c r="A847" s="43"/>
      <c r="B847" s="43"/>
      <c r="C847" s="43"/>
      <c r="D847" s="43"/>
      <c r="E847" s="43"/>
      <c r="F847" s="43"/>
      <c r="G847" s="194"/>
      <c r="H847" s="194"/>
      <c r="I847" s="195"/>
      <c r="J847" s="309"/>
      <c r="K847" s="196"/>
      <c r="L847" s="196"/>
      <c r="M847" s="196"/>
      <c r="N847" s="310"/>
      <c r="O847" s="197"/>
      <c r="P847" s="197"/>
      <c r="Q847" s="197"/>
      <c r="R847" s="197"/>
      <c r="S847" s="197"/>
      <c r="T847" s="197"/>
      <c r="U847" s="198"/>
      <c r="V847" s="257"/>
      <c r="W847" s="258"/>
      <c r="X847" s="200"/>
      <c r="Y847" s="43"/>
      <c r="Z847" s="199"/>
      <c r="AA847" s="199"/>
      <c r="AB847" s="199"/>
      <c r="AC847" s="199"/>
      <c r="AD847" s="199"/>
      <c r="AE847" s="43"/>
      <c r="AF847" s="199"/>
      <c r="AG847" s="196"/>
      <c r="AH847" s="201"/>
      <c r="AI847" s="201"/>
      <c r="AJ847" s="201"/>
      <c r="AK847" s="43"/>
      <c r="AL847" s="196"/>
      <c r="AM847" s="43"/>
      <c r="AN847" s="43"/>
      <c r="AO847" s="42"/>
      <c r="AP847" s="198"/>
      <c r="AQ847" s="198"/>
      <c r="AR847" s="42"/>
    </row>
    <row r="848" spans="1:44" ht="15.75" customHeight="1" x14ac:dyDescent="0.2">
      <c r="A848" s="43"/>
      <c r="B848" s="43"/>
      <c r="C848" s="43"/>
      <c r="D848" s="43"/>
      <c r="E848" s="43"/>
      <c r="F848" s="43"/>
      <c r="G848" s="194"/>
      <c r="H848" s="194"/>
      <c r="I848" s="195"/>
      <c r="J848" s="309"/>
      <c r="K848" s="196"/>
      <c r="L848" s="196"/>
      <c r="M848" s="196"/>
      <c r="N848" s="310"/>
      <c r="O848" s="197"/>
      <c r="P848" s="197"/>
      <c r="Q848" s="197"/>
      <c r="R848" s="197"/>
      <c r="S848" s="197"/>
      <c r="T848" s="197"/>
      <c r="U848" s="198"/>
      <c r="V848" s="257"/>
      <c r="W848" s="258"/>
      <c r="X848" s="200"/>
      <c r="Y848" s="43"/>
      <c r="Z848" s="199"/>
      <c r="AA848" s="199"/>
      <c r="AB848" s="199"/>
      <c r="AC848" s="199"/>
      <c r="AD848" s="199"/>
      <c r="AE848" s="43"/>
      <c r="AF848" s="199"/>
      <c r="AG848" s="196"/>
      <c r="AH848" s="201"/>
      <c r="AI848" s="201"/>
      <c r="AJ848" s="201"/>
      <c r="AK848" s="43"/>
      <c r="AL848" s="196"/>
      <c r="AM848" s="43"/>
      <c r="AN848" s="43"/>
      <c r="AO848" s="42"/>
      <c r="AP848" s="198"/>
      <c r="AQ848" s="198"/>
      <c r="AR848" s="42"/>
    </row>
    <row r="849" spans="1:44" ht="15.75" customHeight="1" x14ac:dyDescent="0.2">
      <c r="A849" s="43"/>
      <c r="B849" s="43"/>
      <c r="C849" s="43"/>
      <c r="D849" s="43"/>
      <c r="E849" s="43"/>
      <c r="F849" s="43"/>
      <c r="G849" s="194"/>
      <c r="H849" s="194"/>
      <c r="I849" s="195"/>
      <c r="J849" s="309"/>
      <c r="K849" s="196"/>
      <c r="L849" s="196"/>
      <c r="M849" s="196"/>
      <c r="N849" s="310"/>
      <c r="O849" s="197"/>
      <c r="P849" s="197"/>
      <c r="Q849" s="197"/>
      <c r="R849" s="197"/>
      <c r="S849" s="197"/>
      <c r="T849" s="197"/>
      <c r="U849" s="198"/>
      <c r="V849" s="257"/>
      <c r="W849" s="258"/>
      <c r="X849" s="200"/>
      <c r="Y849" s="43"/>
      <c r="Z849" s="199"/>
      <c r="AA849" s="199"/>
      <c r="AB849" s="199"/>
      <c r="AC849" s="199"/>
      <c r="AD849" s="199"/>
      <c r="AE849" s="43"/>
      <c r="AF849" s="199"/>
      <c r="AG849" s="196"/>
      <c r="AH849" s="201"/>
      <c r="AI849" s="201"/>
      <c r="AJ849" s="201"/>
      <c r="AK849" s="43"/>
      <c r="AL849" s="196"/>
      <c r="AM849" s="43"/>
      <c r="AN849" s="43"/>
      <c r="AO849" s="42"/>
      <c r="AP849" s="198"/>
      <c r="AQ849" s="198"/>
      <c r="AR849" s="42"/>
    </row>
    <row r="850" spans="1:44" ht="15.75" customHeight="1" x14ac:dyDescent="0.2">
      <c r="A850" s="43"/>
      <c r="B850" s="43"/>
      <c r="C850" s="43"/>
      <c r="D850" s="43"/>
      <c r="E850" s="43"/>
      <c r="F850" s="43"/>
      <c r="G850" s="194"/>
      <c r="H850" s="194"/>
      <c r="I850" s="195"/>
      <c r="J850" s="309"/>
      <c r="K850" s="196"/>
      <c r="L850" s="196"/>
      <c r="M850" s="196"/>
      <c r="N850" s="310"/>
      <c r="O850" s="197"/>
      <c r="P850" s="197"/>
      <c r="Q850" s="197"/>
      <c r="R850" s="197"/>
      <c r="S850" s="197"/>
      <c r="T850" s="197"/>
      <c r="U850" s="198"/>
      <c r="V850" s="257"/>
      <c r="W850" s="258"/>
      <c r="X850" s="200"/>
      <c r="Y850" s="43"/>
      <c r="Z850" s="199"/>
      <c r="AA850" s="199"/>
      <c r="AB850" s="199"/>
      <c r="AC850" s="199"/>
      <c r="AD850" s="199"/>
      <c r="AE850" s="43"/>
      <c r="AF850" s="199"/>
      <c r="AG850" s="196"/>
      <c r="AH850" s="201"/>
      <c r="AI850" s="201"/>
      <c r="AJ850" s="201"/>
      <c r="AK850" s="43"/>
      <c r="AL850" s="196"/>
      <c r="AM850" s="43"/>
      <c r="AN850" s="43"/>
      <c r="AO850" s="42"/>
      <c r="AP850" s="198"/>
      <c r="AQ850" s="198"/>
      <c r="AR850" s="42"/>
    </row>
    <row r="851" spans="1:44" ht="15.75" customHeight="1" x14ac:dyDescent="0.2">
      <c r="A851" s="43"/>
      <c r="B851" s="43"/>
      <c r="C851" s="43"/>
      <c r="D851" s="43"/>
      <c r="E851" s="43"/>
      <c r="F851" s="43"/>
      <c r="G851" s="194"/>
      <c r="H851" s="194"/>
      <c r="I851" s="195"/>
      <c r="J851" s="309"/>
      <c r="K851" s="196"/>
      <c r="L851" s="196"/>
      <c r="M851" s="196"/>
      <c r="N851" s="310"/>
      <c r="O851" s="197"/>
      <c r="P851" s="197"/>
      <c r="Q851" s="197"/>
      <c r="R851" s="197"/>
      <c r="S851" s="197"/>
      <c r="T851" s="197"/>
      <c r="U851" s="198"/>
      <c r="V851" s="257"/>
      <c r="W851" s="258"/>
      <c r="X851" s="200"/>
      <c r="Y851" s="43"/>
      <c r="Z851" s="199"/>
      <c r="AA851" s="199"/>
      <c r="AB851" s="199"/>
      <c r="AC851" s="199"/>
      <c r="AD851" s="199"/>
      <c r="AE851" s="43"/>
      <c r="AF851" s="199"/>
      <c r="AG851" s="196"/>
      <c r="AH851" s="201"/>
      <c r="AI851" s="201"/>
      <c r="AJ851" s="201"/>
      <c r="AK851" s="43"/>
      <c r="AL851" s="196"/>
      <c r="AM851" s="43"/>
      <c r="AN851" s="43"/>
      <c r="AO851" s="42"/>
      <c r="AP851" s="198"/>
      <c r="AQ851" s="198"/>
      <c r="AR851" s="42"/>
    </row>
    <row r="852" spans="1:44" ht="15.75" customHeight="1" x14ac:dyDescent="0.2">
      <c r="A852" s="43"/>
      <c r="B852" s="43"/>
      <c r="C852" s="43"/>
      <c r="D852" s="43"/>
      <c r="E852" s="43"/>
      <c r="F852" s="43"/>
      <c r="G852" s="194"/>
      <c r="H852" s="194"/>
      <c r="I852" s="195"/>
      <c r="J852" s="309"/>
      <c r="K852" s="196"/>
      <c r="L852" s="196"/>
      <c r="M852" s="196"/>
      <c r="N852" s="310"/>
      <c r="O852" s="197"/>
      <c r="P852" s="197"/>
      <c r="Q852" s="197"/>
      <c r="R852" s="197"/>
      <c r="S852" s="197"/>
      <c r="T852" s="197"/>
      <c r="U852" s="198"/>
      <c r="V852" s="257"/>
      <c r="W852" s="258"/>
      <c r="X852" s="200"/>
      <c r="Y852" s="43"/>
      <c r="Z852" s="199"/>
      <c r="AA852" s="199"/>
      <c r="AB852" s="199"/>
      <c r="AC852" s="199"/>
      <c r="AD852" s="199"/>
      <c r="AE852" s="43"/>
      <c r="AF852" s="199"/>
      <c r="AG852" s="196"/>
      <c r="AH852" s="201"/>
      <c r="AI852" s="201"/>
      <c r="AJ852" s="201"/>
      <c r="AK852" s="43"/>
      <c r="AL852" s="196"/>
      <c r="AM852" s="43"/>
      <c r="AN852" s="43"/>
      <c r="AO852" s="42"/>
      <c r="AP852" s="198"/>
      <c r="AQ852" s="198"/>
      <c r="AR852" s="42"/>
    </row>
    <row r="853" spans="1:44" ht="15.75" customHeight="1" x14ac:dyDescent="0.2">
      <c r="A853" s="43"/>
      <c r="B853" s="43"/>
      <c r="C853" s="43"/>
      <c r="D853" s="43"/>
      <c r="E853" s="43"/>
      <c r="F853" s="43"/>
      <c r="G853" s="194"/>
      <c r="H853" s="194"/>
      <c r="I853" s="195"/>
      <c r="J853" s="309"/>
      <c r="K853" s="196"/>
      <c r="L853" s="196"/>
      <c r="M853" s="196"/>
      <c r="N853" s="310"/>
      <c r="O853" s="197"/>
      <c r="P853" s="197"/>
      <c r="Q853" s="197"/>
      <c r="R853" s="197"/>
      <c r="S853" s="197"/>
      <c r="T853" s="197"/>
      <c r="U853" s="198"/>
      <c r="V853" s="257"/>
      <c r="W853" s="258"/>
      <c r="X853" s="200"/>
      <c r="Y853" s="43"/>
      <c r="Z853" s="199"/>
      <c r="AA853" s="199"/>
      <c r="AB853" s="199"/>
      <c r="AC853" s="199"/>
      <c r="AD853" s="199"/>
      <c r="AE853" s="43"/>
      <c r="AF853" s="199"/>
      <c r="AG853" s="196"/>
      <c r="AH853" s="201"/>
      <c r="AI853" s="201"/>
      <c r="AJ853" s="201"/>
      <c r="AK853" s="43"/>
      <c r="AL853" s="196"/>
      <c r="AM853" s="43"/>
      <c r="AN853" s="43"/>
      <c r="AO853" s="42"/>
      <c r="AP853" s="198"/>
      <c r="AQ853" s="198"/>
      <c r="AR853" s="42"/>
    </row>
    <row r="854" spans="1:44" ht="15.75" customHeight="1" x14ac:dyDescent="0.2">
      <c r="A854" s="43"/>
      <c r="B854" s="43"/>
      <c r="C854" s="43"/>
      <c r="D854" s="43"/>
      <c r="E854" s="43"/>
      <c r="F854" s="43"/>
      <c r="G854" s="194"/>
      <c r="H854" s="194"/>
      <c r="I854" s="195"/>
      <c r="J854" s="309"/>
      <c r="K854" s="196"/>
      <c r="L854" s="196"/>
      <c r="M854" s="196"/>
      <c r="N854" s="310"/>
      <c r="O854" s="197"/>
      <c r="P854" s="197"/>
      <c r="Q854" s="197"/>
      <c r="R854" s="197"/>
      <c r="S854" s="197"/>
      <c r="T854" s="197"/>
      <c r="U854" s="198"/>
      <c r="V854" s="257"/>
      <c r="W854" s="258"/>
      <c r="X854" s="200"/>
      <c r="Y854" s="43"/>
      <c r="Z854" s="199"/>
      <c r="AA854" s="199"/>
      <c r="AB854" s="199"/>
      <c r="AC854" s="199"/>
      <c r="AD854" s="199"/>
      <c r="AE854" s="43"/>
      <c r="AF854" s="199"/>
      <c r="AG854" s="196"/>
      <c r="AH854" s="201"/>
      <c r="AI854" s="201"/>
      <c r="AJ854" s="201"/>
      <c r="AK854" s="43"/>
      <c r="AL854" s="196"/>
      <c r="AM854" s="43"/>
      <c r="AN854" s="43"/>
      <c r="AO854" s="42"/>
      <c r="AP854" s="198"/>
      <c r="AQ854" s="198"/>
      <c r="AR854" s="42"/>
    </row>
    <row r="855" spans="1:44" ht="15.75" customHeight="1" x14ac:dyDescent="0.2">
      <c r="A855" s="43"/>
      <c r="B855" s="43"/>
      <c r="C855" s="43"/>
      <c r="D855" s="43"/>
      <c r="E855" s="43"/>
      <c r="F855" s="43"/>
      <c r="G855" s="194"/>
      <c r="H855" s="194"/>
      <c r="I855" s="195"/>
      <c r="J855" s="309"/>
      <c r="K855" s="196"/>
      <c r="L855" s="196"/>
      <c r="M855" s="196"/>
      <c r="N855" s="310"/>
      <c r="O855" s="197"/>
      <c r="P855" s="197"/>
      <c r="Q855" s="197"/>
      <c r="R855" s="197"/>
      <c r="S855" s="197"/>
      <c r="T855" s="197"/>
      <c r="U855" s="198"/>
      <c r="V855" s="257"/>
      <c r="W855" s="258"/>
      <c r="X855" s="200"/>
      <c r="Y855" s="43"/>
      <c r="Z855" s="199"/>
      <c r="AA855" s="199"/>
      <c r="AB855" s="199"/>
      <c r="AC855" s="199"/>
      <c r="AD855" s="199"/>
      <c r="AE855" s="43"/>
      <c r="AF855" s="199"/>
      <c r="AG855" s="196"/>
      <c r="AH855" s="201"/>
      <c r="AI855" s="201"/>
      <c r="AJ855" s="201"/>
      <c r="AK855" s="43"/>
      <c r="AL855" s="196"/>
      <c r="AM855" s="43"/>
      <c r="AN855" s="43"/>
      <c r="AO855" s="42"/>
      <c r="AP855" s="198"/>
      <c r="AQ855" s="198"/>
      <c r="AR855" s="42"/>
    </row>
    <row r="856" spans="1:44" ht="15.75" customHeight="1" x14ac:dyDescent="0.2">
      <c r="A856" s="43"/>
      <c r="B856" s="43"/>
      <c r="C856" s="43"/>
      <c r="D856" s="43"/>
      <c r="E856" s="43"/>
      <c r="F856" s="43"/>
      <c r="G856" s="194"/>
      <c r="H856" s="194"/>
      <c r="I856" s="195"/>
      <c r="J856" s="309"/>
      <c r="K856" s="196"/>
      <c r="L856" s="196"/>
      <c r="M856" s="196"/>
      <c r="N856" s="310"/>
      <c r="O856" s="197"/>
      <c r="P856" s="197"/>
      <c r="Q856" s="197"/>
      <c r="R856" s="197"/>
      <c r="S856" s="197"/>
      <c r="T856" s="197"/>
      <c r="U856" s="198"/>
      <c r="V856" s="257"/>
      <c r="W856" s="258"/>
      <c r="X856" s="200"/>
      <c r="Y856" s="43"/>
      <c r="Z856" s="199"/>
      <c r="AA856" s="199"/>
      <c r="AB856" s="199"/>
      <c r="AC856" s="199"/>
      <c r="AD856" s="199"/>
      <c r="AE856" s="43"/>
      <c r="AF856" s="199"/>
      <c r="AG856" s="196"/>
      <c r="AH856" s="201"/>
      <c r="AI856" s="201"/>
      <c r="AJ856" s="201"/>
      <c r="AK856" s="43"/>
      <c r="AL856" s="196"/>
      <c r="AM856" s="43"/>
      <c r="AN856" s="43"/>
      <c r="AO856" s="42"/>
      <c r="AP856" s="198"/>
      <c r="AQ856" s="198"/>
      <c r="AR856" s="42"/>
    </row>
    <row r="857" spans="1:44" ht="15.75" customHeight="1" x14ac:dyDescent="0.2">
      <c r="A857" s="43"/>
      <c r="B857" s="43"/>
      <c r="C857" s="43"/>
      <c r="D857" s="43"/>
      <c r="E857" s="43"/>
      <c r="F857" s="43"/>
      <c r="G857" s="194"/>
      <c r="H857" s="194"/>
      <c r="I857" s="195"/>
      <c r="J857" s="309"/>
      <c r="K857" s="196"/>
      <c r="L857" s="196"/>
      <c r="M857" s="196"/>
      <c r="N857" s="310"/>
      <c r="O857" s="197"/>
      <c r="P857" s="197"/>
      <c r="Q857" s="197"/>
      <c r="R857" s="197"/>
      <c r="S857" s="197"/>
      <c r="T857" s="197"/>
      <c r="U857" s="198"/>
      <c r="V857" s="257"/>
      <c r="W857" s="258"/>
      <c r="X857" s="200"/>
      <c r="Y857" s="43"/>
      <c r="Z857" s="199"/>
      <c r="AA857" s="199"/>
      <c r="AB857" s="199"/>
      <c r="AC857" s="199"/>
      <c r="AD857" s="199"/>
      <c r="AE857" s="43"/>
      <c r="AF857" s="199"/>
      <c r="AG857" s="196"/>
      <c r="AH857" s="201"/>
      <c r="AI857" s="201"/>
      <c r="AJ857" s="201"/>
      <c r="AK857" s="43"/>
      <c r="AL857" s="196"/>
      <c r="AM857" s="43"/>
      <c r="AN857" s="43"/>
      <c r="AO857" s="42"/>
      <c r="AP857" s="198"/>
      <c r="AQ857" s="198"/>
      <c r="AR857" s="42"/>
    </row>
    <row r="858" spans="1:44" ht="15.75" customHeight="1" x14ac:dyDescent="0.2">
      <c r="A858" s="43"/>
      <c r="B858" s="43"/>
      <c r="C858" s="43"/>
      <c r="D858" s="43"/>
      <c r="E858" s="43"/>
      <c r="F858" s="43"/>
      <c r="G858" s="194"/>
      <c r="H858" s="194"/>
      <c r="I858" s="195"/>
      <c r="J858" s="309"/>
      <c r="K858" s="196"/>
      <c r="L858" s="196"/>
      <c r="M858" s="196"/>
      <c r="N858" s="310"/>
      <c r="O858" s="197"/>
      <c r="P858" s="197"/>
      <c r="Q858" s="197"/>
      <c r="R858" s="197"/>
      <c r="S858" s="197"/>
      <c r="T858" s="197"/>
      <c r="U858" s="198"/>
      <c r="V858" s="257"/>
      <c r="W858" s="258"/>
      <c r="X858" s="200"/>
      <c r="Y858" s="43"/>
      <c r="Z858" s="199"/>
      <c r="AA858" s="199"/>
      <c r="AB858" s="199"/>
      <c r="AC858" s="199"/>
      <c r="AD858" s="199"/>
      <c r="AE858" s="43"/>
      <c r="AF858" s="199"/>
      <c r="AG858" s="196"/>
      <c r="AH858" s="201"/>
      <c r="AI858" s="201"/>
      <c r="AJ858" s="201"/>
      <c r="AK858" s="43"/>
      <c r="AL858" s="196"/>
      <c r="AM858" s="43"/>
      <c r="AN858" s="43"/>
      <c r="AO858" s="42"/>
      <c r="AP858" s="198"/>
      <c r="AQ858" s="198"/>
      <c r="AR858" s="42"/>
    </row>
    <row r="859" spans="1:44" ht="15.75" customHeight="1" x14ac:dyDescent="0.2">
      <c r="A859" s="43"/>
      <c r="B859" s="43"/>
      <c r="C859" s="43"/>
      <c r="D859" s="43"/>
      <c r="E859" s="43"/>
      <c r="F859" s="43"/>
      <c r="G859" s="194"/>
      <c r="H859" s="194"/>
      <c r="I859" s="195"/>
      <c r="J859" s="309"/>
      <c r="K859" s="196"/>
      <c r="L859" s="196"/>
      <c r="M859" s="196"/>
      <c r="N859" s="310"/>
      <c r="O859" s="197"/>
      <c r="P859" s="197"/>
      <c r="Q859" s="197"/>
      <c r="R859" s="197"/>
      <c r="S859" s="197"/>
      <c r="T859" s="197"/>
      <c r="U859" s="198"/>
      <c r="V859" s="257"/>
      <c r="W859" s="258"/>
      <c r="X859" s="200"/>
      <c r="Y859" s="43"/>
      <c r="Z859" s="199"/>
      <c r="AA859" s="199"/>
      <c r="AB859" s="199"/>
      <c r="AC859" s="199"/>
      <c r="AD859" s="199"/>
      <c r="AE859" s="43"/>
      <c r="AF859" s="199"/>
      <c r="AG859" s="196"/>
      <c r="AH859" s="201"/>
      <c r="AI859" s="201"/>
      <c r="AJ859" s="201"/>
      <c r="AK859" s="43"/>
      <c r="AL859" s="196"/>
      <c r="AM859" s="43"/>
      <c r="AN859" s="43"/>
      <c r="AO859" s="42"/>
      <c r="AP859" s="198"/>
      <c r="AQ859" s="198"/>
      <c r="AR859" s="42"/>
    </row>
    <row r="860" spans="1:44" ht="15.75" customHeight="1" x14ac:dyDescent="0.2">
      <c r="A860" s="43"/>
      <c r="B860" s="43"/>
      <c r="C860" s="43"/>
      <c r="D860" s="43"/>
      <c r="E860" s="43"/>
      <c r="F860" s="43"/>
      <c r="G860" s="194"/>
      <c r="H860" s="194"/>
      <c r="I860" s="195"/>
      <c r="J860" s="309"/>
      <c r="K860" s="196"/>
      <c r="L860" s="196"/>
      <c r="M860" s="196"/>
      <c r="N860" s="310"/>
      <c r="O860" s="197"/>
      <c r="P860" s="197"/>
      <c r="Q860" s="197"/>
      <c r="R860" s="197"/>
      <c r="S860" s="197"/>
      <c r="T860" s="197"/>
      <c r="U860" s="198"/>
      <c r="V860" s="257"/>
      <c r="W860" s="258"/>
      <c r="X860" s="200"/>
      <c r="Y860" s="43"/>
      <c r="Z860" s="199"/>
      <c r="AA860" s="199"/>
      <c r="AB860" s="199"/>
      <c r="AC860" s="199"/>
      <c r="AD860" s="199"/>
      <c r="AE860" s="43"/>
      <c r="AF860" s="199"/>
      <c r="AG860" s="196"/>
      <c r="AH860" s="201"/>
      <c r="AI860" s="201"/>
      <c r="AJ860" s="201"/>
      <c r="AK860" s="43"/>
      <c r="AL860" s="196"/>
      <c r="AM860" s="43"/>
      <c r="AN860" s="43"/>
      <c r="AO860" s="42"/>
      <c r="AP860" s="198"/>
      <c r="AQ860" s="198"/>
      <c r="AR860" s="42"/>
    </row>
    <row r="861" spans="1:44" ht="15.75" customHeight="1" x14ac:dyDescent="0.2">
      <c r="A861" s="43"/>
      <c r="B861" s="43"/>
      <c r="C861" s="43"/>
      <c r="D861" s="43"/>
      <c r="E861" s="43"/>
      <c r="F861" s="43"/>
      <c r="G861" s="194"/>
      <c r="H861" s="194"/>
      <c r="I861" s="195"/>
      <c r="J861" s="309"/>
      <c r="K861" s="196"/>
      <c r="L861" s="196"/>
      <c r="M861" s="196"/>
      <c r="N861" s="310"/>
      <c r="O861" s="197"/>
      <c r="P861" s="197"/>
      <c r="Q861" s="197"/>
      <c r="R861" s="197"/>
      <c r="S861" s="197"/>
      <c r="T861" s="197"/>
      <c r="U861" s="198"/>
      <c r="V861" s="257"/>
      <c r="W861" s="258"/>
      <c r="X861" s="200"/>
      <c r="Y861" s="43"/>
      <c r="Z861" s="199"/>
      <c r="AA861" s="199"/>
      <c r="AB861" s="199"/>
      <c r="AC861" s="199"/>
      <c r="AD861" s="199"/>
      <c r="AE861" s="43"/>
      <c r="AF861" s="199"/>
      <c r="AG861" s="196"/>
      <c r="AH861" s="201"/>
      <c r="AI861" s="201"/>
      <c r="AJ861" s="201"/>
      <c r="AK861" s="43"/>
      <c r="AL861" s="196"/>
      <c r="AM861" s="43"/>
      <c r="AN861" s="43"/>
      <c r="AO861" s="42"/>
      <c r="AP861" s="198"/>
      <c r="AQ861" s="198"/>
      <c r="AR861" s="42"/>
    </row>
    <row r="862" spans="1:44" ht="15.75" customHeight="1" x14ac:dyDescent="0.2">
      <c r="A862" s="43"/>
      <c r="B862" s="43"/>
      <c r="C862" s="43"/>
      <c r="D862" s="43"/>
      <c r="E862" s="43"/>
      <c r="F862" s="43"/>
      <c r="G862" s="194"/>
      <c r="H862" s="194"/>
      <c r="I862" s="195"/>
      <c r="J862" s="309"/>
      <c r="K862" s="196"/>
      <c r="L862" s="196"/>
      <c r="M862" s="196"/>
      <c r="N862" s="310"/>
      <c r="O862" s="197"/>
      <c r="P862" s="197"/>
      <c r="Q862" s="197"/>
      <c r="R862" s="197"/>
      <c r="S862" s="197"/>
      <c r="T862" s="197"/>
      <c r="U862" s="198"/>
      <c r="V862" s="257"/>
      <c r="W862" s="258"/>
      <c r="X862" s="200"/>
      <c r="Y862" s="43"/>
      <c r="Z862" s="199"/>
      <c r="AA862" s="199"/>
      <c r="AB862" s="199"/>
      <c r="AC862" s="199"/>
      <c r="AD862" s="199"/>
      <c r="AE862" s="43"/>
      <c r="AF862" s="199"/>
      <c r="AG862" s="196"/>
      <c r="AH862" s="201"/>
      <c r="AI862" s="201"/>
      <c r="AJ862" s="201"/>
      <c r="AK862" s="43"/>
      <c r="AL862" s="196"/>
      <c r="AM862" s="43"/>
      <c r="AN862" s="43"/>
      <c r="AO862" s="42"/>
      <c r="AP862" s="198"/>
      <c r="AQ862" s="198"/>
      <c r="AR862" s="42"/>
    </row>
    <row r="863" spans="1:44" ht="15.75" customHeight="1" x14ac:dyDescent="0.2">
      <c r="A863" s="43"/>
      <c r="B863" s="43"/>
      <c r="C863" s="43"/>
      <c r="D863" s="43"/>
      <c r="E863" s="43"/>
      <c r="F863" s="43"/>
      <c r="G863" s="194"/>
      <c r="H863" s="194"/>
      <c r="I863" s="195"/>
      <c r="J863" s="309"/>
      <c r="K863" s="196"/>
      <c r="L863" s="196"/>
      <c r="M863" s="196"/>
      <c r="N863" s="310"/>
      <c r="O863" s="197"/>
      <c r="P863" s="197"/>
      <c r="Q863" s="197"/>
      <c r="R863" s="197"/>
      <c r="S863" s="197"/>
      <c r="T863" s="197"/>
      <c r="U863" s="198"/>
      <c r="V863" s="257"/>
      <c r="W863" s="258"/>
      <c r="X863" s="200"/>
      <c r="Y863" s="43"/>
      <c r="Z863" s="199"/>
      <c r="AA863" s="199"/>
      <c r="AB863" s="199"/>
      <c r="AC863" s="199"/>
      <c r="AD863" s="199"/>
      <c r="AE863" s="43"/>
      <c r="AF863" s="199"/>
      <c r="AG863" s="196"/>
      <c r="AH863" s="201"/>
      <c r="AI863" s="201"/>
      <c r="AJ863" s="201"/>
      <c r="AK863" s="43"/>
      <c r="AL863" s="196"/>
      <c r="AM863" s="43"/>
      <c r="AN863" s="43"/>
      <c r="AO863" s="42"/>
      <c r="AP863" s="198"/>
      <c r="AQ863" s="198"/>
      <c r="AR863" s="42"/>
    </row>
    <row r="864" spans="1:44" ht="15.75" customHeight="1" x14ac:dyDescent="0.2">
      <c r="A864" s="43"/>
      <c r="B864" s="43"/>
      <c r="C864" s="43"/>
      <c r="D864" s="43"/>
      <c r="E864" s="43"/>
      <c r="F864" s="43"/>
      <c r="G864" s="194"/>
      <c r="H864" s="194"/>
      <c r="I864" s="195"/>
      <c r="J864" s="309"/>
      <c r="K864" s="196"/>
      <c r="L864" s="196"/>
      <c r="M864" s="196"/>
      <c r="N864" s="310"/>
      <c r="O864" s="197"/>
      <c r="P864" s="197"/>
      <c r="Q864" s="197"/>
      <c r="R864" s="197"/>
      <c r="S864" s="197"/>
      <c r="T864" s="197"/>
      <c r="U864" s="198"/>
      <c r="V864" s="257"/>
      <c r="W864" s="258"/>
      <c r="X864" s="200"/>
      <c r="Y864" s="43"/>
      <c r="Z864" s="199"/>
      <c r="AA864" s="199"/>
      <c r="AB864" s="199"/>
      <c r="AC864" s="199"/>
      <c r="AD864" s="199"/>
      <c r="AE864" s="43"/>
      <c r="AF864" s="199"/>
      <c r="AG864" s="196"/>
      <c r="AH864" s="201"/>
      <c r="AI864" s="201"/>
      <c r="AJ864" s="201"/>
      <c r="AK864" s="43"/>
      <c r="AL864" s="196"/>
      <c r="AM864" s="43"/>
      <c r="AN864" s="43"/>
      <c r="AO864" s="42"/>
      <c r="AP864" s="198"/>
      <c r="AQ864" s="198"/>
      <c r="AR864" s="42"/>
    </row>
    <row r="865" spans="1:44" ht="15.75" customHeight="1" x14ac:dyDescent="0.2">
      <c r="A865" s="43"/>
      <c r="B865" s="43"/>
      <c r="C865" s="43"/>
      <c r="D865" s="43"/>
      <c r="E865" s="43"/>
      <c r="F865" s="43"/>
      <c r="G865" s="194"/>
      <c r="H865" s="194"/>
      <c r="I865" s="195"/>
      <c r="J865" s="309"/>
      <c r="K865" s="196"/>
      <c r="L865" s="196"/>
      <c r="M865" s="196"/>
      <c r="N865" s="310"/>
      <c r="O865" s="197"/>
      <c r="P865" s="197"/>
      <c r="Q865" s="197"/>
      <c r="R865" s="197"/>
      <c r="S865" s="197"/>
      <c r="T865" s="197"/>
      <c r="U865" s="198"/>
      <c r="V865" s="257"/>
      <c r="W865" s="258"/>
      <c r="X865" s="200"/>
      <c r="Y865" s="43"/>
      <c r="Z865" s="199"/>
      <c r="AA865" s="199"/>
      <c r="AB865" s="199"/>
      <c r="AC865" s="199"/>
      <c r="AD865" s="199"/>
      <c r="AE865" s="43"/>
      <c r="AF865" s="199"/>
      <c r="AG865" s="196"/>
      <c r="AH865" s="201"/>
      <c r="AI865" s="201"/>
      <c r="AJ865" s="201"/>
      <c r="AK865" s="43"/>
      <c r="AL865" s="196"/>
      <c r="AM865" s="43"/>
      <c r="AN865" s="43"/>
      <c r="AO865" s="42"/>
      <c r="AP865" s="198"/>
      <c r="AQ865" s="198"/>
      <c r="AR865" s="42"/>
    </row>
    <row r="866" spans="1:44" ht="15.75" customHeight="1" x14ac:dyDescent="0.2">
      <c r="A866" s="43"/>
      <c r="B866" s="43"/>
      <c r="C866" s="43"/>
      <c r="D866" s="43"/>
      <c r="E866" s="43"/>
      <c r="F866" s="43"/>
      <c r="G866" s="194"/>
      <c r="H866" s="194"/>
      <c r="I866" s="195"/>
      <c r="J866" s="309"/>
      <c r="K866" s="196"/>
      <c r="L866" s="196"/>
      <c r="M866" s="196"/>
      <c r="N866" s="310"/>
      <c r="O866" s="197"/>
      <c r="P866" s="197"/>
      <c r="Q866" s="197"/>
      <c r="R866" s="197"/>
      <c r="S866" s="197"/>
      <c r="T866" s="197"/>
      <c r="U866" s="198"/>
      <c r="V866" s="257"/>
      <c r="W866" s="258"/>
      <c r="X866" s="200"/>
      <c r="Y866" s="43"/>
      <c r="Z866" s="199"/>
      <c r="AA866" s="199"/>
      <c r="AB866" s="199"/>
      <c r="AC866" s="199"/>
      <c r="AD866" s="199"/>
      <c r="AE866" s="43"/>
      <c r="AF866" s="199"/>
      <c r="AG866" s="196"/>
      <c r="AH866" s="201"/>
      <c r="AI866" s="201"/>
      <c r="AJ866" s="201"/>
      <c r="AK866" s="43"/>
      <c r="AL866" s="196"/>
      <c r="AM866" s="43"/>
      <c r="AN866" s="43"/>
      <c r="AO866" s="42"/>
      <c r="AP866" s="198"/>
      <c r="AQ866" s="198"/>
      <c r="AR866" s="42"/>
    </row>
    <row r="867" spans="1:44" ht="15.75" customHeight="1" x14ac:dyDescent="0.2">
      <c r="A867" s="43"/>
      <c r="B867" s="43"/>
      <c r="C867" s="43"/>
      <c r="D867" s="43"/>
      <c r="E867" s="43"/>
      <c r="F867" s="43"/>
      <c r="G867" s="194"/>
      <c r="H867" s="194"/>
      <c r="I867" s="195"/>
      <c r="J867" s="309"/>
      <c r="K867" s="196"/>
      <c r="L867" s="196"/>
      <c r="M867" s="196"/>
      <c r="N867" s="310"/>
      <c r="O867" s="197"/>
      <c r="P867" s="197"/>
      <c r="Q867" s="197"/>
      <c r="R867" s="197"/>
      <c r="S867" s="197"/>
      <c r="T867" s="197"/>
      <c r="U867" s="198"/>
      <c r="V867" s="257"/>
      <c r="W867" s="258"/>
      <c r="X867" s="200"/>
      <c r="Y867" s="43"/>
      <c r="Z867" s="199"/>
      <c r="AA867" s="199"/>
      <c r="AB867" s="199"/>
      <c r="AC867" s="199"/>
      <c r="AD867" s="199"/>
      <c r="AE867" s="43"/>
      <c r="AF867" s="199"/>
      <c r="AG867" s="196"/>
      <c r="AH867" s="201"/>
      <c r="AI867" s="201"/>
      <c r="AJ867" s="201"/>
      <c r="AK867" s="43"/>
      <c r="AL867" s="196"/>
      <c r="AM867" s="43"/>
      <c r="AN867" s="43"/>
      <c r="AO867" s="42"/>
      <c r="AP867" s="198"/>
      <c r="AQ867" s="198"/>
      <c r="AR867" s="42"/>
    </row>
    <row r="868" spans="1:44" ht="15.75" customHeight="1" x14ac:dyDescent="0.2">
      <c r="A868" s="43"/>
      <c r="B868" s="43"/>
      <c r="C868" s="43"/>
      <c r="D868" s="43"/>
      <c r="E868" s="43"/>
      <c r="F868" s="43"/>
      <c r="G868" s="194"/>
      <c r="H868" s="194"/>
      <c r="I868" s="195"/>
      <c r="J868" s="309"/>
      <c r="K868" s="196"/>
      <c r="L868" s="196"/>
      <c r="M868" s="196"/>
      <c r="N868" s="310"/>
      <c r="O868" s="197"/>
      <c r="P868" s="197"/>
      <c r="Q868" s="197"/>
      <c r="R868" s="197"/>
      <c r="S868" s="197"/>
      <c r="T868" s="197"/>
      <c r="U868" s="198"/>
      <c r="V868" s="257"/>
      <c r="W868" s="258"/>
      <c r="X868" s="200"/>
      <c r="Y868" s="43"/>
      <c r="Z868" s="199"/>
      <c r="AA868" s="199"/>
      <c r="AB868" s="199"/>
      <c r="AC868" s="199"/>
      <c r="AD868" s="199"/>
      <c r="AE868" s="43"/>
      <c r="AF868" s="199"/>
      <c r="AG868" s="196"/>
      <c r="AH868" s="201"/>
      <c r="AI868" s="201"/>
      <c r="AJ868" s="201"/>
      <c r="AK868" s="43"/>
      <c r="AL868" s="196"/>
      <c r="AM868" s="43"/>
      <c r="AN868" s="43"/>
      <c r="AO868" s="42"/>
      <c r="AP868" s="198"/>
      <c r="AQ868" s="198"/>
      <c r="AR868" s="42"/>
    </row>
    <row r="869" spans="1:44" ht="15.75" customHeight="1" x14ac:dyDescent="0.2">
      <c r="A869" s="43"/>
      <c r="B869" s="43"/>
      <c r="C869" s="43"/>
      <c r="D869" s="43"/>
      <c r="E869" s="43"/>
      <c r="F869" s="43"/>
      <c r="G869" s="194"/>
      <c r="H869" s="194"/>
      <c r="I869" s="195"/>
      <c r="J869" s="309"/>
      <c r="K869" s="196"/>
      <c r="L869" s="196"/>
      <c r="M869" s="196"/>
      <c r="N869" s="310"/>
      <c r="O869" s="197"/>
      <c r="P869" s="197"/>
      <c r="Q869" s="197"/>
      <c r="R869" s="197"/>
      <c r="S869" s="197"/>
      <c r="T869" s="197"/>
      <c r="U869" s="198"/>
      <c r="V869" s="257"/>
      <c r="W869" s="258"/>
      <c r="X869" s="200"/>
      <c r="Y869" s="43"/>
      <c r="Z869" s="199"/>
      <c r="AA869" s="199"/>
      <c r="AB869" s="199"/>
      <c r="AC869" s="199"/>
      <c r="AD869" s="199"/>
      <c r="AE869" s="43"/>
      <c r="AF869" s="199"/>
      <c r="AG869" s="196"/>
      <c r="AH869" s="201"/>
      <c r="AI869" s="201"/>
      <c r="AJ869" s="201"/>
      <c r="AK869" s="43"/>
      <c r="AL869" s="196"/>
      <c r="AM869" s="43"/>
      <c r="AN869" s="43"/>
      <c r="AO869" s="42"/>
      <c r="AP869" s="198"/>
      <c r="AQ869" s="198"/>
      <c r="AR869" s="42"/>
    </row>
    <row r="870" spans="1:44" ht="15.75" customHeight="1" x14ac:dyDescent="0.2">
      <c r="A870" s="43"/>
      <c r="B870" s="43"/>
      <c r="C870" s="43"/>
      <c r="D870" s="43"/>
      <c r="E870" s="43"/>
      <c r="F870" s="43"/>
      <c r="G870" s="194"/>
      <c r="H870" s="194"/>
      <c r="I870" s="195"/>
      <c r="J870" s="309"/>
      <c r="K870" s="196"/>
      <c r="L870" s="196"/>
      <c r="M870" s="196"/>
      <c r="N870" s="310"/>
      <c r="O870" s="197"/>
      <c r="P870" s="197"/>
      <c r="Q870" s="197"/>
      <c r="R870" s="197"/>
      <c r="S870" s="197"/>
      <c r="T870" s="197"/>
      <c r="U870" s="198"/>
      <c r="V870" s="257"/>
      <c r="W870" s="258"/>
      <c r="X870" s="200"/>
      <c r="Y870" s="43"/>
      <c r="Z870" s="199"/>
      <c r="AA870" s="199"/>
      <c r="AB870" s="199"/>
      <c r="AC870" s="199"/>
      <c r="AD870" s="199"/>
      <c r="AE870" s="43"/>
      <c r="AF870" s="199"/>
      <c r="AG870" s="196"/>
      <c r="AH870" s="201"/>
      <c r="AI870" s="201"/>
      <c r="AJ870" s="201"/>
      <c r="AK870" s="43"/>
      <c r="AL870" s="196"/>
      <c r="AM870" s="43"/>
      <c r="AN870" s="43"/>
      <c r="AO870" s="42"/>
      <c r="AP870" s="198"/>
      <c r="AQ870" s="198"/>
      <c r="AR870" s="42"/>
    </row>
    <row r="871" spans="1:44" ht="15.75" customHeight="1" x14ac:dyDescent="0.2">
      <c r="A871" s="43"/>
      <c r="B871" s="43"/>
      <c r="C871" s="43"/>
      <c r="D871" s="43"/>
      <c r="E871" s="43"/>
      <c r="F871" s="43"/>
      <c r="G871" s="194"/>
      <c r="H871" s="194"/>
      <c r="I871" s="195"/>
      <c r="J871" s="309"/>
      <c r="K871" s="196"/>
      <c r="L871" s="196"/>
      <c r="M871" s="196"/>
      <c r="N871" s="310"/>
      <c r="O871" s="197"/>
      <c r="P871" s="197"/>
      <c r="Q871" s="197"/>
      <c r="R871" s="197"/>
      <c r="S871" s="197"/>
      <c r="T871" s="197"/>
      <c r="U871" s="198"/>
      <c r="V871" s="257"/>
      <c r="W871" s="258"/>
      <c r="X871" s="200"/>
      <c r="Y871" s="43"/>
      <c r="Z871" s="199"/>
      <c r="AA871" s="199"/>
      <c r="AB871" s="199"/>
      <c r="AC871" s="199"/>
      <c r="AD871" s="199"/>
      <c r="AE871" s="43"/>
      <c r="AF871" s="199"/>
      <c r="AG871" s="196"/>
      <c r="AH871" s="201"/>
      <c r="AI871" s="201"/>
      <c r="AJ871" s="201"/>
      <c r="AK871" s="43"/>
      <c r="AL871" s="196"/>
      <c r="AM871" s="43"/>
      <c r="AN871" s="43"/>
      <c r="AO871" s="42"/>
      <c r="AP871" s="198"/>
      <c r="AQ871" s="198"/>
      <c r="AR871" s="42"/>
    </row>
    <row r="872" spans="1:44" ht="15.75" customHeight="1" x14ac:dyDescent="0.2">
      <c r="A872" s="43"/>
      <c r="B872" s="43"/>
      <c r="C872" s="43"/>
      <c r="D872" s="43"/>
      <c r="E872" s="43"/>
      <c r="F872" s="43"/>
      <c r="G872" s="194"/>
      <c r="H872" s="194"/>
      <c r="I872" s="195"/>
      <c r="J872" s="309"/>
      <c r="K872" s="196"/>
      <c r="L872" s="196"/>
      <c r="M872" s="196"/>
      <c r="N872" s="310"/>
      <c r="O872" s="197"/>
      <c r="P872" s="197"/>
      <c r="Q872" s="197"/>
      <c r="R872" s="197"/>
      <c r="S872" s="197"/>
      <c r="T872" s="197"/>
      <c r="U872" s="198"/>
      <c r="V872" s="257"/>
      <c r="W872" s="258"/>
      <c r="X872" s="200"/>
      <c r="Y872" s="43"/>
      <c r="Z872" s="199"/>
      <c r="AA872" s="199"/>
      <c r="AB872" s="199"/>
      <c r="AC872" s="199"/>
      <c r="AD872" s="199"/>
      <c r="AE872" s="43"/>
      <c r="AF872" s="199"/>
      <c r="AG872" s="196"/>
      <c r="AH872" s="201"/>
      <c r="AI872" s="201"/>
      <c r="AJ872" s="201"/>
      <c r="AK872" s="43"/>
      <c r="AL872" s="196"/>
      <c r="AM872" s="43"/>
      <c r="AN872" s="43"/>
      <c r="AO872" s="42"/>
      <c r="AP872" s="198"/>
      <c r="AQ872" s="198"/>
      <c r="AR872" s="42"/>
    </row>
    <row r="873" spans="1:44" ht="15.75" customHeight="1" x14ac:dyDescent="0.2">
      <c r="A873" s="43"/>
      <c r="B873" s="43"/>
      <c r="C873" s="43"/>
      <c r="D873" s="43"/>
      <c r="E873" s="43"/>
      <c r="F873" s="43"/>
      <c r="G873" s="194"/>
      <c r="H873" s="194"/>
      <c r="I873" s="195"/>
      <c r="J873" s="309"/>
      <c r="K873" s="196"/>
      <c r="L873" s="196"/>
      <c r="M873" s="196"/>
      <c r="N873" s="310"/>
      <c r="O873" s="197"/>
      <c r="P873" s="197"/>
      <c r="Q873" s="197"/>
      <c r="R873" s="197"/>
      <c r="S873" s="197"/>
      <c r="T873" s="197"/>
      <c r="U873" s="198"/>
      <c r="V873" s="257"/>
      <c r="W873" s="258"/>
      <c r="X873" s="200"/>
      <c r="Y873" s="43"/>
      <c r="Z873" s="199"/>
      <c r="AA873" s="199"/>
      <c r="AB873" s="199"/>
      <c r="AC873" s="199"/>
      <c r="AD873" s="199"/>
      <c r="AE873" s="43"/>
      <c r="AF873" s="199"/>
      <c r="AG873" s="196"/>
      <c r="AH873" s="201"/>
      <c r="AI873" s="201"/>
      <c r="AJ873" s="201"/>
      <c r="AK873" s="43"/>
      <c r="AL873" s="196"/>
      <c r="AM873" s="43"/>
      <c r="AN873" s="43"/>
      <c r="AO873" s="42"/>
      <c r="AP873" s="198"/>
      <c r="AQ873" s="198"/>
      <c r="AR873" s="42"/>
    </row>
    <row r="874" spans="1:44" ht="15.75" customHeight="1" x14ac:dyDescent="0.2">
      <c r="A874" s="43"/>
      <c r="B874" s="43"/>
      <c r="C874" s="43"/>
      <c r="D874" s="43"/>
      <c r="E874" s="43"/>
      <c r="F874" s="43"/>
      <c r="G874" s="194"/>
      <c r="H874" s="194"/>
      <c r="I874" s="195"/>
      <c r="J874" s="309"/>
      <c r="K874" s="196"/>
      <c r="L874" s="196"/>
      <c r="M874" s="196"/>
      <c r="N874" s="310"/>
      <c r="O874" s="197"/>
      <c r="P874" s="197"/>
      <c r="Q874" s="197"/>
      <c r="R874" s="197"/>
      <c r="S874" s="197"/>
      <c r="T874" s="197"/>
      <c r="U874" s="198"/>
      <c r="V874" s="257"/>
      <c r="W874" s="258"/>
      <c r="X874" s="200"/>
      <c r="Y874" s="43"/>
      <c r="Z874" s="199"/>
      <c r="AA874" s="199"/>
      <c r="AB874" s="199"/>
      <c r="AC874" s="199"/>
      <c r="AD874" s="199"/>
      <c r="AE874" s="43"/>
      <c r="AF874" s="199"/>
      <c r="AG874" s="196"/>
      <c r="AH874" s="201"/>
      <c r="AI874" s="201"/>
      <c r="AJ874" s="201"/>
      <c r="AK874" s="43"/>
      <c r="AL874" s="196"/>
      <c r="AM874" s="43"/>
      <c r="AN874" s="43"/>
      <c r="AO874" s="42"/>
      <c r="AP874" s="198"/>
      <c r="AQ874" s="198"/>
      <c r="AR874" s="42"/>
    </row>
    <row r="875" spans="1:44" ht="15.75" customHeight="1" x14ac:dyDescent="0.2">
      <c r="A875" s="43"/>
      <c r="B875" s="43"/>
      <c r="C875" s="43"/>
      <c r="D875" s="43"/>
      <c r="E875" s="43"/>
      <c r="F875" s="43"/>
      <c r="G875" s="194"/>
      <c r="H875" s="194"/>
      <c r="I875" s="195"/>
      <c r="J875" s="309"/>
      <c r="K875" s="196"/>
      <c r="L875" s="196"/>
      <c r="M875" s="196"/>
      <c r="N875" s="310"/>
      <c r="O875" s="197"/>
      <c r="P875" s="197"/>
      <c r="Q875" s="197"/>
      <c r="R875" s="197"/>
      <c r="S875" s="197"/>
      <c r="T875" s="197"/>
      <c r="U875" s="198"/>
      <c r="V875" s="257"/>
      <c r="W875" s="258"/>
      <c r="X875" s="200"/>
      <c r="Y875" s="43"/>
      <c r="Z875" s="199"/>
      <c r="AA875" s="199"/>
      <c r="AB875" s="199"/>
      <c r="AC875" s="199"/>
      <c r="AD875" s="199"/>
      <c r="AE875" s="43"/>
      <c r="AF875" s="199"/>
      <c r="AG875" s="196"/>
      <c r="AH875" s="201"/>
      <c r="AI875" s="201"/>
      <c r="AJ875" s="201"/>
      <c r="AK875" s="43"/>
      <c r="AL875" s="196"/>
      <c r="AM875" s="43"/>
      <c r="AN875" s="43"/>
      <c r="AO875" s="42"/>
      <c r="AP875" s="198"/>
      <c r="AQ875" s="198"/>
      <c r="AR875" s="42"/>
    </row>
    <row r="876" spans="1:44" ht="15.75" customHeight="1" x14ac:dyDescent="0.2">
      <c r="A876" s="43"/>
      <c r="B876" s="43"/>
      <c r="C876" s="43"/>
      <c r="D876" s="43"/>
      <c r="E876" s="43"/>
      <c r="F876" s="43"/>
      <c r="G876" s="194"/>
      <c r="H876" s="194"/>
      <c r="I876" s="195"/>
      <c r="J876" s="309"/>
      <c r="K876" s="196"/>
      <c r="L876" s="196"/>
      <c r="M876" s="196"/>
      <c r="N876" s="310"/>
      <c r="O876" s="197"/>
      <c r="P876" s="197"/>
      <c r="Q876" s="197"/>
      <c r="R876" s="197"/>
      <c r="S876" s="197"/>
      <c r="T876" s="197"/>
      <c r="U876" s="198"/>
      <c r="V876" s="257"/>
      <c r="W876" s="258"/>
      <c r="X876" s="200"/>
      <c r="Y876" s="43"/>
      <c r="Z876" s="199"/>
      <c r="AA876" s="199"/>
      <c r="AB876" s="199"/>
      <c r="AC876" s="199"/>
      <c r="AD876" s="199"/>
      <c r="AE876" s="43"/>
      <c r="AF876" s="199"/>
      <c r="AG876" s="196"/>
      <c r="AH876" s="201"/>
      <c r="AI876" s="201"/>
      <c r="AJ876" s="201"/>
      <c r="AK876" s="43"/>
      <c r="AL876" s="196"/>
      <c r="AM876" s="43"/>
      <c r="AN876" s="43"/>
      <c r="AO876" s="42"/>
      <c r="AP876" s="198"/>
      <c r="AQ876" s="198"/>
      <c r="AR876" s="42"/>
    </row>
    <row r="877" spans="1:44" ht="15.75" customHeight="1" x14ac:dyDescent="0.2">
      <c r="A877" s="43"/>
      <c r="B877" s="43"/>
      <c r="C877" s="43"/>
      <c r="D877" s="43"/>
      <c r="E877" s="43"/>
      <c r="F877" s="43"/>
      <c r="G877" s="194"/>
      <c r="H877" s="194"/>
      <c r="I877" s="195"/>
      <c r="J877" s="309"/>
      <c r="K877" s="196"/>
      <c r="L877" s="196"/>
      <c r="M877" s="196"/>
      <c r="N877" s="310"/>
      <c r="O877" s="197"/>
      <c r="P877" s="197"/>
      <c r="Q877" s="197"/>
      <c r="R877" s="197"/>
      <c r="S877" s="197"/>
      <c r="T877" s="197"/>
      <c r="U877" s="198"/>
      <c r="V877" s="257"/>
      <c r="W877" s="258"/>
      <c r="X877" s="200"/>
      <c r="Y877" s="43"/>
      <c r="Z877" s="199"/>
      <c r="AA877" s="199"/>
      <c r="AB877" s="199"/>
      <c r="AC877" s="199"/>
      <c r="AD877" s="199"/>
      <c r="AE877" s="43"/>
      <c r="AF877" s="199"/>
      <c r="AG877" s="196"/>
      <c r="AH877" s="201"/>
      <c r="AI877" s="201"/>
      <c r="AJ877" s="201"/>
      <c r="AK877" s="43"/>
      <c r="AL877" s="196"/>
      <c r="AM877" s="43"/>
      <c r="AN877" s="43"/>
      <c r="AO877" s="42"/>
      <c r="AP877" s="198"/>
      <c r="AQ877" s="198"/>
      <c r="AR877" s="42"/>
    </row>
    <row r="878" spans="1:44" ht="15.75" customHeight="1" x14ac:dyDescent="0.2">
      <c r="A878" s="43"/>
      <c r="B878" s="43"/>
      <c r="C878" s="43"/>
      <c r="D878" s="43"/>
      <c r="E878" s="43"/>
      <c r="F878" s="43"/>
      <c r="G878" s="194"/>
      <c r="H878" s="194"/>
      <c r="I878" s="195"/>
      <c r="J878" s="309"/>
      <c r="K878" s="196"/>
      <c r="L878" s="196"/>
      <c r="M878" s="196"/>
      <c r="N878" s="310"/>
      <c r="O878" s="197"/>
      <c r="P878" s="197"/>
      <c r="Q878" s="197"/>
      <c r="R878" s="197"/>
      <c r="S878" s="197"/>
      <c r="T878" s="197"/>
      <c r="U878" s="198"/>
      <c r="V878" s="257"/>
      <c r="W878" s="258"/>
      <c r="X878" s="200"/>
      <c r="Y878" s="43"/>
      <c r="Z878" s="199"/>
      <c r="AA878" s="199"/>
      <c r="AB878" s="199"/>
      <c r="AC878" s="199"/>
      <c r="AD878" s="199"/>
      <c r="AE878" s="43"/>
      <c r="AF878" s="199"/>
      <c r="AG878" s="196"/>
      <c r="AH878" s="201"/>
      <c r="AI878" s="201"/>
      <c r="AJ878" s="201"/>
      <c r="AK878" s="43"/>
      <c r="AL878" s="196"/>
      <c r="AM878" s="43"/>
      <c r="AN878" s="43"/>
      <c r="AO878" s="42"/>
      <c r="AP878" s="198"/>
      <c r="AQ878" s="198"/>
      <c r="AR878" s="42"/>
    </row>
    <row r="879" spans="1:44" ht="15.75" customHeight="1" x14ac:dyDescent="0.2">
      <c r="A879" s="43"/>
      <c r="B879" s="43"/>
      <c r="C879" s="43"/>
      <c r="D879" s="43"/>
      <c r="E879" s="43"/>
      <c r="F879" s="43"/>
      <c r="G879" s="194"/>
      <c r="H879" s="194"/>
      <c r="I879" s="195"/>
      <c r="J879" s="309"/>
      <c r="K879" s="196"/>
      <c r="L879" s="196"/>
      <c r="M879" s="196"/>
      <c r="N879" s="310"/>
      <c r="O879" s="197"/>
      <c r="P879" s="197"/>
      <c r="Q879" s="197"/>
      <c r="R879" s="197"/>
      <c r="S879" s="197"/>
      <c r="T879" s="197"/>
      <c r="U879" s="198"/>
      <c r="V879" s="257"/>
      <c r="W879" s="258"/>
      <c r="X879" s="200"/>
      <c r="Y879" s="43"/>
      <c r="Z879" s="199"/>
      <c r="AA879" s="199"/>
      <c r="AB879" s="199"/>
      <c r="AC879" s="199"/>
      <c r="AD879" s="199"/>
      <c r="AE879" s="43"/>
      <c r="AF879" s="199"/>
      <c r="AG879" s="196"/>
      <c r="AH879" s="201"/>
      <c r="AI879" s="201"/>
      <c r="AJ879" s="201"/>
      <c r="AK879" s="43"/>
      <c r="AL879" s="196"/>
      <c r="AM879" s="43"/>
      <c r="AN879" s="43"/>
      <c r="AO879" s="42"/>
      <c r="AP879" s="198"/>
      <c r="AQ879" s="198"/>
      <c r="AR879" s="42"/>
    </row>
    <row r="880" spans="1:44" ht="15.75" customHeight="1" x14ac:dyDescent="0.2">
      <c r="A880" s="43"/>
      <c r="B880" s="43"/>
      <c r="C880" s="43"/>
      <c r="D880" s="43"/>
      <c r="E880" s="43"/>
      <c r="F880" s="43"/>
      <c r="G880" s="194"/>
      <c r="H880" s="194"/>
      <c r="I880" s="195"/>
      <c r="J880" s="309"/>
      <c r="K880" s="196"/>
      <c r="L880" s="196"/>
      <c r="M880" s="196"/>
      <c r="N880" s="310"/>
      <c r="O880" s="197"/>
      <c r="P880" s="197"/>
      <c r="Q880" s="197"/>
      <c r="R880" s="197"/>
      <c r="S880" s="197"/>
      <c r="T880" s="197"/>
      <c r="U880" s="198"/>
      <c r="V880" s="257"/>
      <c r="W880" s="258"/>
      <c r="X880" s="200"/>
      <c r="Y880" s="43"/>
      <c r="Z880" s="199"/>
      <c r="AA880" s="199"/>
      <c r="AB880" s="199"/>
      <c r="AC880" s="199"/>
      <c r="AD880" s="199"/>
      <c r="AE880" s="43"/>
      <c r="AF880" s="199"/>
      <c r="AG880" s="196"/>
      <c r="AH880" s="201"/>
      <c r="AI880" s="201"/>
      <c r="AJ880" s="201"/>
      <c r="AK880" s="43"/>
      <c r="AL880" s="196"/>
      <c r="AM880" s="43"/>
      <c r="AN880" s="43"/>
      <c r="AO880" s="42"/>
      <c r="AP880" s="198"/>
      <c r="AQ880" s="198"/>
      <c r="AR880" s="42"/>
    </row>
    <row r="881" spans="1:44" ht="15.75" customHeight="1" x14ac:dyDescent="0.2">
      <c r="A881" s="43"/>
      <c r="B881" s="43"/>
      <c r="C881" s="43"/>
      <c r="D881" s="43"/>
      <c r="E881" s="43"/>
      <c r="F881" s="43"/>
      <c r="G881" s="194"/>
      <c r="H881" s="194"/>
      <c r="I881" s="195"/>
      <c r="J881" s="309"/>
      <c r="K881" s="196"/>
      <c r="L881" s="196"/>
      <c r="M881" s="196"/>
      <c r="N881" s="310"/>
      <c r="O881" s="197"/>
      <c r="P881" s="197"/>
      <c r="Q881" s="197"/>
      <c r="R881" s="197"/>
      <c r="S881" s="197"/>
      <c r="T881" s="197"/>
      <c r="U881" s="198"/>
      <c r="V881" s="257"/>
      <c r="W881" s="258"/>
      <c r="X881" s="200"/>
      <c r="Y881" s="43"/>
      <c r="Z881" s="199"/>
      <c r="AA881" s="199"/>
      <c r="AB881" s="199"/>
      <c r="AC881" s="199"/>
      <c r="AD881" s="199"/>
      <c r="AE881" s="43"/>
      <c r="AF881" s="199"/>
      <c r="AG881" s="196"/>
      <c r="AH881" s="201"/>
      <c r="AI881" s="201"/>
      <c r="AJ881" s="201"/>
      <c r="AK881" s="43"/>
      <c r="AL881" s="196"/>
      <c r="AM881" s="43"/>
      <c r="AN881" s="43"/>
      <c r="AO881" s="42"/>
      <c r="AP881" s="198"/>
      <c r="AQ881" s="198"/>
      <c r="AR881" s="42"/>
    </row>
    <row r="882" spans="1:44" ht="15.75" customHeight="1" x14ac:dyDescent="0.2">
      <c r="A882" s="43"/>
      <c r="B882" s="43"/>
      <c r="C882" s="43"/>
      <c r="D882" s="43"/>
      <c r="E882" s="43"/>
      <c r="F882" s="43"/>
      <c r="G882" s="194"/>
      <c r="H882" s="194"/>
      <c r="I882" s="195"/>
      <c r="J882" s="309"/>
      <c r="K882" s="196"/>
      <c r="L882" s="196"/>
      <c r="M882" s="196"/>
      <c r="N882" s="310"/>
      <c r="O882" s="197"/>
      <c r="P882" s="197"/>
      <c r="Q882" s="197"/>
      <c r="R882" s="197"/>
      <c r="S882" s="197"/>
      <c r="T882" s="197"/>
      <c r="U882" s="198"/>
      <c r="V882" s="257"/>
      <c r="W882" s="258"/>
      <c r="X882" s="200"/>
      <c r="Y882" s="43"/>
      <c r="Z882" s="199"/>
      <c r="AA882" s="199"/>
      <c r="AB882" s="199"/>
      <c r="AC882" s="199"/>
      <c r="AD882" s="199"/>
      <c r="AE882" s="43"/>
      <c r="AF882" s="199"/>
      <c r="AG882" s="196"/>
      <c r="AH882" s="201"/>
      <c r="AI882" s="201"/>
      <c r="AJ882" s="201"/>
      <c r="AK882" s="43"/>
      <c r="AL882" s="196"/>
      <c r="AM882" s="43"/>
      <c r="AN882" s="43"/>
      <c r="AO882" s="42"/>
      <c r="AP882" s="198"/>
      <c r="AQ882" s="198"/>
      <c r="AR882" s="42"/>
    </row>
    <row r="883" spans="1:44" ht="15.75" customHeight="1" x14ac:dyDescent="0.2">
      <c r="A883" s="43"/>
      <c r="B883" s="43"/>
      <c r="C883" s="43"/>
      <c r="D883" s="43"/>
      <c r="E883" s="43"/>
      <c r="F883" s="43"/>
      <c r="G883" s="194"/>
      <c r="H883" s="194"/>
      <c r="I883" s="195"/>
      <c r="J883" s="309"/>
      <c r="K883" s="196"/>
      <c r="L883" s="196"/>
      <c r="M883" s="196"/>
      <c r="N883" s="310"/>
      <c r="O883" s="197"/>
      <c r="P883" s="197"/>
      <c r="Q883" s="197"/>
      <c r="R883" s="197"/>
      <c r="S883" s="197"/>
      <c r="T883" s="197"/>
      <c r="U883" s="198"/>
      <c r="V883" s="257"/>
      <c r="W883" s="258"/>
      <c r="X883" s="200"/>
      <c r="Y883" s="43"/>
      <c r="Z883" s="199"/>
      <c r="AA883" s="199"/>
      <c r="AB883" s="199"/>
      <c r="AC883" s="199"/>
      <c r="AD883" s="199"/>
      <c r="AE883" s="43"/>
      <c r="AF883" s="199"/>
      <c r="AG883" s="196"/>
      <c r="AH883" s="201"/>
      <c r="AI883" s="201"/>
      <c r="AJ883" s="201"/>
      <c r="AK883" s="43"/>
      <c r="AL883" s="196"/>
      <c r="AM883" s="43"/>
      <c r="AN883" s="43"/>
      <c r="AO883" s="42"/>
      <c r="AP883" s="198"/>
      <c r="AQ883" s="198"/>
      <c r="AR883" s="42"/>
    </row>
    <row r="884" spans="1:44" ht="15.75" customHeight="1" x14ac:dyDescent="0.2">
      <c r="A884" s="43"/>
      <c r="B884" s="43"/>
      <c r="C884" s="43"/>
      <c r="D884" s="43"/>
      <c r="E884" s="43"/>
      <c r="F884" s="43"/>
      <c r="G884" s="194"/>
      <c r="H884" s="194"/>
      <c r="I884" s="195"/>
      <c r="J884" s="309"/>
      <c r="K884" s="196"/>
      <c r="L884" s="196"/>
      <c r="M884" s="196"/>
      <c r="N884" s="310"/>
      <c r="O884" s="197"/>
      <c r="P884" s="197"/>
      <c r="Q884" s="197"/>
      <c r="R884" s="197"/>
      <c r="S884" s="197"/>
      <c r="T884" s="197"/>
      <c r="U884" s="198"/>
      <c r="V884" s="257"/>
      <c r="W884" s="258"/>
      <c r="X884" s="200"/>
      <c r="Y884" s="43"/>
      <c r="Z884" s="199"/>
      <c r="AA884" s="199"/>
      <c r="AB884" s="199"/>
      <c r="AC884" s="199"/>
      <c r="AD884" s="199"/>
      <c r="AE884" s="43"/>
      <c r="AF884" s="199"/>
      <c r="AG884" s="196"/>
      <c r="AH884" s="201"/>
      <c r="AI884" s="201"/>
      <c r="AJ884" s="201"/>
      <c r="AK884" s="43"/>
      <c r="AL884" s="196"/>
      <c r="AM884" s="43"/>
      <c r="AN884" s="43"/>
      <c r="AO884" s="42"/>
      <c r="AP884" s="198"/>
      <c r="AQ884" s="198"/>
      <c r="AR884" s="42"/>
    </row>
    <row r="885" spans="1:44" ht="15.75" customHeight="1" x14ac:dyDescent="0.2">
      <c r="A885" s="43"/>
      <c r="B885" s="43"/>
      <c r="C885" s="43"/>
      <c r="D885" s="43"/>
      <c r="E885" s="43"/>
      <c r="F885" s="43"/>
      <c r="G885" s="194"/>
      <c r="H885" s="194"/>
      <c r="I885" s="195"/>
      <c r="J885" s="309"/>
      <c r="K885" s="196"/>
      <c r="L885" s="196"/>
      <c r="M885" s="196"/>
      <c r="N885" s="310"/>
      <c r="O885" s="197"/>
      <c r="P885" s="197"/>
      <c r="Q885" s="197"/>
      <c r="R885" s="197"/>
      <c r="S885" s="197"/>
      <c r="T885" s="197"/>
      <c r="U885" s="198"/>
      <c r="V885" s="257"/>
      <c r="W885" s="258"/>
      <c r="X885" s="200"/>
      <c r="Y885" s="43"/>
      <c r="Z885" s="199"/>
      <c r="AA885" s="199"/>
      <c r="AB885" s="199"/>
      <c r="AC885" s="199"/>
      <c r="AD885" s="199"/>
      <c r="AE885" s="43"/>
      <c r="AF885" s="199"/>
      <c r="AG885" s="196"/>
      <c r="AH885" s="201"/>
      <c r="AI885" s="201"/>
      <c r="AJ885" s="201"/>
      <c r="AK885" s="43"/>
      <c r="AL885" s="196"/>
      <c r="AM885" s="43"/>
      <c r="AN885" s="43"/>
      <c r="AO885" s="42"/>
      <c r="AP885" s="198"/>
      <c r="AQ885" s="198"/>
      <c r="AR885" s="42"/>
    </row>
    <row r="886" spans="1:44" ht="15.75" customHeight="1" x14ac:dyDescent="0.2">
      <c r="A886" s="43"/>
      <c r="B886" s="43"/>
      <c r="C886" s="43"/>
      <c r="D886" s="43"/>
      <c r="E886" s="43"/>
      <c r="F886" s="43"/>
      <c r="G886" s="194"/>
      <c r="H886" s="194"/>
      <c r="I886" s="195"/>
      <c r="J886" s="309"/>
      <c r="K886" s="196"/>
      <c r="L886" s="196"/>
      <c r="M886" s="196"/>
      <c r="N886" s="310"/>
      <c r="O886" s="197"/>
      <c r="P886" s="197"/>
      <c r="Q886" s="197"/>
      <c r="R886" s="197"/>
      <c r="S886" s="197"/>
      <c r="T886" s="197"/>
      <c r="U886" s="198"/>
      <c r="V886" s="257"/>
      <c r="W886" s="258"/>
      <c r="X886" s="200"/>
      <c r="Y886" s="43"/>
      <c r="Z886" s="199"/>
      <c r="AA886" s="199"/>
      <c r="AB886" s="199"/>
      <c r="AC886" s="199"/>
      <c r="AD886" s="199"/>
      <c r="AE886" s="43"/>
      <c r="AF886" s="199"/>
      <c r="AG886" s="196"/>
      <c r="AH886" s="201"/>
      <c r="AI886" s="201"/>
      <c r="AJ886" s="201"/>
      <c r="AK886" s="43"/>
      <c r="AL886" s="196"/>
      <c r="AM886" s="43"/>
      <c r="AN886" s="43"/>
      <c r="AO886" s="42"/>
      <c r="AP886" s="198"/>
      <c r="AQ886" s="198"/>
      <c r="AR886" s="42"/>
    </row>
    <row r="887" spans="1:44" ht="15.75" customHeight="1" x14ac:dyDescent="0.2">
      <c r="A887" s="43"/>
      <c r="B887" s="43"/>
      <c r="C887" s="43"/>
      <c r="D887" s="43"/>
      <c r="E887" s="43"/>
      <c r="F887" s="43"/>
      <c r="G887" s="194"/>
      <c r="H887" s="194"/>
      <c r="I887" s="195"/>
      <c r="J887" s="309"/>
      <c r="K887" s="196"/>
      <c r="L887" s="196"/>
      <c r="M887" s="196"/>
      <c r="N887" s="310"/>
      <c r="O887" s="197"/>
      <c r="P887" s="197"/>
      <c r="Q887" s="197"/>
      <c r="R887" s="197"/>
      <c r="S887" s="197"/>
      <c r="T887" s="197"/>
      <c r="U887" s="198"/>
      <c r="V887" s="257"/>
      <c r="W887" s="258"/>
      <c r="X887" s="200"/>
      <c r="Y887" s="43"/>
      <c r="Z887" s="199"/>
      <c r="AA887" s="199"/>
      <c r="AB887" s="199"/>
      <c r="AC887" s="199"/>
      <c r="AD887" s="199"/>
      <c r="AE887" s="43"/>
      <c r="AF887" s="199"/>
      <c r="AG887" s="196"/>
      <c r="AH887" s="201"/>
      <c r="AI887" s="201"/>
      <c r="AJ887" s="201"/>
      <c r="AK887" s="43"/>
      <c r="AL887" s="196"/>
      <c r="AM887" s="43"/>
      <c r="AN887" s="43"/>
      <c r="AO887" s="42"/>
      <c r="AP887" s="198"/>
      <c r="AQ887" s="198"/>
      <c r="AR887" s="42"/>
    </row>
    <row r="888" spans="1:44" ht="15.75" customHeight="1" x14ac:dyDescent="0.2">
      <c r="A888" s="43"/>
      <c r="B888" s="43"/>
      <c r="C888" s="43"/>
      <c r="D888" s="43"/>
      <c r="E888" s="43"/>
      <c r="F888" s="43"/>
      <c r="G888" s="194"/>
      <c r="H888" s="194"/>
      <c r="I888" s="195"/>
      <c r="J888" s="309"/>
      <c r="K888" s="196"/>
      <c r="L888" s="196"/>
      <c r="M888" s="196"/>
      <c r="N888" s="310"/>
      <c r="O888" s="197"/>
      <c r="P888" s="197"/>
      <c r="Q888" s="197"/>
      <c r="R888" s="197"/>
      <c r="S888" s="197"/>
      <c r="T888" s="197"/>
      <c r="U888" s="198"/>
      <c r="V888" s="257"/>
      <c r="W888" s="258"/>
      <c r="X888" s="200"/>
      <c r="Y888" s="43"/>
      <c r="Z888" s="199"/>
      <c r="AA888" s="199"/>
      <c r="AB888" s="199"/>
      <c r="AC888" s="199"/>
      <c r="AD888" s="199"/>
      <c r="AE888" s="43"/>
      <c r="AF888" s="199"/>
      <c r="AG888" s="196"/>
      <c r="AH888" s="201"/>
      <c r="AI888" s="201"/>
      <c r="AJ888" s="201"/>
      <c r="AK888" s="43"/>
      <c r="AL888" s="196"/>
      <c r="AM888" s="43"/>
      <c r="AN888" s="43"/>
      <c r="AO888" s="42"/>
      <c r="AP888" s="198"/>
      <c r="AQ888" s="198"/>
      <c r="AR888" s="42"/>
    </row>
    <row r="889" spans="1:44" ht="15.75" customHeight="1" x14ac:dyDescent="0.2">
      <c r="A889" s="43"/>
      <c r="B889" s="43"/>
      <c r="C889" s="43"/>
      <c r="D889" s="43"/>
      <c r="E889" s="43"/>
      <c r="F889" s="43"/>
      <c r="G889" s="194"/>
      <c r="H889" s="194"/>
      <c r="I889" s="195"/>
      <c r="J889" s="309"/>
      <c r="K889" s="196"/>
      <c r="L889" s="196"/>
      <c r="M889" s="196"/>
      <c r="N889" s="310"/>
      <c r="O889" s="197"/>
      <c r="P889" s="197"/>
      <c r="Q889" s="197"/>
      <c r="R889" s="197"/>
      <c r="S889" s="197"/>
      <c r="T889" s="197"/>
      <c r="U889" s="198"/>
      <c r="V889" s="257"/>
      <c r="W889" s="258"/>
      <c r="X889" s="200"/>
      <c r="Y889" s="43"/>
      <c r="Z889" s="199"/>
      <c r="AA889" s="199"/>
      <c r="AB889" s="199"/>
      <c r="AC889" s="199"/>
      <c r="AD889" s="199"/>
      <c r="AE889" s="43"/>
      <c r="AF889" s="199"/>
      <c r="AG889" s="196"/>
      <c r="AH889" s="201"/>
      <c r="AI889" s="201"/>
      <c r="AJ889" s="201"/>
      <c r="AK889" s="43"/>
      <c r="AL889" s="196"/>
      <c r="AM889" s="43"/>
      <c r="AN889" s="43"/>
      <c r="AO889" s="42"/>
      <c r="AP889" s="198"/>
      <c r="AQ889" s="198"/>
      <c r="AR889" s="42"/>
    </row>
    <row r="890" spans="1:44" ht="15.75" customHeight="1" x14ac:dyDescent="0.2">
      <c r="A890" s="43"/>
      <c r="B890" s="43"/>
      <c r="C890" s="43"/>
      <c r="D890" s="43"/>
      <c r="E890" s="43"/>
      <c r="F890" s="43"/>
      <c r="G890" s="194"/>
      <c r="H890" s="194"/>
      <c r="I890" s="195"/>
      <c r="J890" s="309"/>
      <c r="K890" s="196"/>
      <c r="L890" s="196"/>
      <c r="M890" s="196"/>
      <c r="N890" s="310"/>
      <c r="O890" s="197"/>
      <c r="P890" s="197"/>
      <c r="Q890" s="197"/>
      <c r="R890" s="197"/>
      <c r="S890" s="197"/>
      <c r="T890" s="197"/>
      <c r="U890" s="198"/>
      <c r="V890" s="257"/>
      <c r="W890" s="258"/>
      <c r="X890" s="200"/>
      <c r="Y890" s="43"/>
      <c r="Z890" s="199"/>
      <c r="AA890" s="199"/>
      <c r="AB890" s="199"/>
      <c r="AC890" s="199"/>
      <c r="AD890" s="199"/>
      <c r="AE890" s="43"/>
      <c r="AF890" s="199"/>
      <c r="AG890" s="196"/>
      <c r="AH890" s="201"/>
      <c r="AI890" s="201"/>
      <c r="AJ890" s="201"/>
      <c r="AK890" s="43"/>
      <c r="AL890" s="196"/>
      <c r="AM890" s="43"/>
      <c r="AN890" s="43"/>
      <c r="AO890" s="42"/>
      <c r="AP890" s="198"/>
      <c r="AQ890" s="198"/>
      <c r="AR890" s="42"/>
    </row>
    <row r="891" spans="1:44" ht="15.75" customHeight="1" x14ac:dyDescent="0.2">
      <c r="A891" s="43"/>
      <c r="B891" s="43"/>
      <c r="C891" s="43"/>
      <c r="D891" s="43"/>
      <c r="E891" s="43"/>
      <c r="F891" s="43"/>
      <c r="G891" s="194"/>
      <c r="H891" s="194"/>
      <c r="I891" s="195"/>
      <c r="J891" s="309"/>
      <c r="K891" s="196"/>
      <c r="L891" s="196"/>
      <c r="M891" s="196"/>
      <c r="N891" s="310"/>
      <c r="O891" s="197"/>
      <c r="P891" s="197"/>
      <c r="Q891" s="197"/>
      <c r="R891" s="197"/>
      <c r="S891" s="197"/>
      <c r="T891" s="197"/>
      <c r="U891" s="198"/>
      <c r="V891" s="257"/>
      <c r="W891" s="258"/>
      <c r="X891" s="200"/>
      <c r="Y891" s="43"/>
      <c r="Z891" s="199"/>
      <c r="AA891" s="199"/>
      <c r="AB891" s="199"/>
      <c r="AC891" s="199"/>
      <c r="AD891" s="199"/>
      <c r="AE891" s="43"/>
      <c r="AF891" s="199"/>
      <c r="AG891" s="196"/>
      <c r="AH891" s="201"/>
      <c r="AI891" s="201"/>
      <c r="AJ891" s="201"/>
      <c r="AK891" s="43"/>
      <c r="AL891" s="196"/>
      <c r="AM891" s="43"/>
      <c r="AN891" s="43"/>
      <c r="AO891" s="42"/>
      <c r="AP891" s="198"/>
      <c r="AQ891" s="198"/>
      <c r="AR891" s="42"/>
    </row>
    <row r="892" spans="1:44" ht="15.75" customHeight="1" x14ac:dyDescent="0.2">
      <c r="A892" s="43"/>
      <c r="B892" s="43"/>
      <c r="C892" s="43"/>
      <c r="D892" s="43"/>
      <c r="E892" s="43"/>
      <c r="F892" s="43"/>
      <c r="G892" s="194"/>
      <c r="H892" s="194"/>
      <c r="I892" s="195"/>
      <c r="J892" s="309"/>
      <c r="K892" s="196"/>
      <c r="L892" s="196"/>
      <c r="M892" s="196"/>
      <c r="N892" s="310"/>
      <c r="O892" s="197"/>
      <c r="P892" s="197"/>
      <c r="Q892" s="197"/>
      <c r="R892" s="197"/>
      <c r="S892" s="197"/>
      <c r="T892" s="197"/>
      <c r="U892" s="198"/>
      <c r="V892" s="257"/>
      <c r="W892" s="258"/>
      <c r="X892" s="200"/>
      <c r="Y892" s="43"/>
      <c r="Z892" s="199"/>
      <c r="AA892" s="199"/>
      <c r="AB892" s="199"/>
      <c r="AC892" s="199"/>
      <c r="AD892" s="199"/>
      <c r="AE892" s="43"/>
      <c r="AF892" s="199"/>
      <c r="AG892" s="196"/>
      <c r="AH892" s="201"/>
      <c r="AI892" s="201"/>
      <c r="AJ892" s="201"/>
      <c r="AK892" s="43"/>
      <c r="AL892" s="196"/>
      <c r="AM892" s="43"/>
      <c r="AN892" s="43"/>
      <c r="AO892" s="42"/>
      <c r="AP892" s="198"/>
      <c r="AQ892" s="198"/>
      <c r="AR892" s="42"/>
    </row>
    <row r="893" spans="1:44" ht="15.75" customHeight="1" x14ac:dyDescent="0.2">
      <c r="A893" s="43"/>
      <c r="B893" s="43"/>
      <c r="C893" s="43"/>
      <c r="D893" s="43"/>
      <c r="E893" s="43"/>
      <c r="F893" s="43"/>
      <c r="G893" s="194"/>
      <c r="H893" s="194"/>
      <c r="I893" s="195"/>
      <c r="J893" s="309"/>
      <c r="K893" s="196"/>
      <c r="L893" s="196"/>
      <c r="M893" s="196"/>
      <c r="N893" s="310"/>
      <c r="O893" s="197"/>
      <c r="P893" s="197"/>
      <c r="Q893" s="197"/>
      <c r="R893" s="197"/>
      <c r="S893" s="197"/>
      <c r="T893" s="197"/>
      <c r="U893" s="198"/>
      <c r="V893" s="257"/>
      <c r="W893" s="258"/>
      <c r="X893" s="200"/>
      <c r="Y893" s="43"/>
      <c r="Z893" s="199"/>
      <c r="AA893" s="199"/>
      <c r="AB893" s="199"/>
      <c r="AC893" s="199"/>
      <c r="AD893" s="199"/>
      <c r="AE893" s="43"/>
      <c r="AF893" s="199"/>
      <c r="AG893" s="196"/>
      <c r="AH893" s="201"/>
      <c r="AI893" s="201"/>
      <c r="AJ893" s="201"/>
      <c r="AK893" s="43"/>
      <c r="AL893" s="196"/>
      <c r="AM893" s="43"/>
      <c r="AN893" s="43"/>
      <c r="AO893" s="42"/>
      <c r="AP893" s="198"/>
      <c r="AQ893" s="198"/>
      <c r="AR893" s="42"/>
    </row>
    <row r="894" spans="1:44" ht="15.75" customHeight="1" x14ac:dyDescent="0.2">
      <c r="A894" s="43"/>
      <c r="B894" s="43"/>
      <c r="C894" s="43"/>
      <c r="D894" s="43"/>
      <c r="E894" s="43"/>
      <c r="F894" s="43"/>
      <c r="G894" s="194"/>
      <c r="H894" s="194"/>
      <c r="I894" s="195"/>
      <c r="J894" s="309"/>
      <c r="K894" s="196"/>
      <c r="L894" s="196"/>
      <c r="M894" s="196"/>
      <c r="N894" s="310"/>
      <c r="O894" s="197"/>
      <c r="P894" s="197"/>
      <c r="Q894" s="197"/>
      <c r="R894" s="197"/>
      <c r="S894" s="197"/>
      <c r="T894" s="197"/>
      <c r="U894" s="198"/>
      <c r="V894" s="257"/>
      <c r="W894" s="258"/>
      <c r="X894" s="200"/>
      <c r="Y894" s="43"/>
      <c r="Z894" s="199"/>
      <c r="AA894" s="199"/>
      <c r="AB894" s="199"/>
      <c r="AC894" s="199"/>
      <c r="AD894" s="199"/>
      <c r="AE894" s="43"/>
      <c r="AF894" s="199"/>
      <c r="AG894" s="196"/>
      <c r="AH894" s="201"/>
      <c r="AI894" s="201"/>
      <c r="AJ894" s="201"/>
      <c r="AK894" s="43"/>
      <c r="AL894" s="196"/>
      <c r="AM894" s="43"/>
      <c r="AN894" s="43"/>
      <c r="AO894" s="42"/>
      <c r="AP894" s="198"/>
      <c r="AQ894" s="198"/>
      <c r="AR894" s="42"/>
    </row>
    <row r="895" spans="1:44" ht="15.75" customHeight="1" x14ac:dyDescent="0.2">
      <c r="A895" s="43"/>
      <c r="B895" s="43"/>
      <c r="C895" s="43"/>
      <c r="D895" s="43"/>
      <c r="E895" s="43"/>
      <c r="F895" s="43"/>
      <c r="G895" s="194"/>
      <c r="H895" s="194"/>
      <c r="I895" s="195"/>
      <c r="J895" s="309"/>
      <c r="K895" s="196"/>
      <c r="L895" s="196"/>
      <c r="M895" s="196"/>
      <c r="N895" s="310"/>
      <c r="O895" s="197"/>
      <c r="P895" s="197"/>
      <c r="Q895" s="197"/>
      <c r="R895" s="197"/>
      <c r="S895" s="197"/>
      <c r="T895" s="197"/>
      <c r="U895" s="198"/>
      <c r="V895" s="257"/>
      <c r="W895" s="258"/>
      <c r="X895" s="200"/>
      <c r="Y895" s="43"/>
      <c r="Z895" s="199"/>
      <c r="AA895" s="199"/>
      <c r="AB895" s="199"/>
      <c r="AC895" s="199"/>
      <c r="AD895" s="199"/>
      <c r="AE895" s="43"/>
      <c r="AF895" s="199"/>
      <c r="AG895" s="196"/>
      <c r="AH895" s="201"/>
      <c r="AI895" s="201"/>
      <c r="AJ895" s="201"/>
      <c r="AK895" s="43"/>
      <c r="AL895" s="196"/>
      <c r="AM895" s="43"/>
      <c r="AN895" s="43"/>
      <c r="AO895" s="42"/>
      <c r="AP895" s="198"/>
      <c r="AQ895" s="198"/>
      <c r="AR895" s="42"/>
    </row>
    <row r="896" spans="1:44" ht="15.75" customHeight="1" x14ac:dyDescent="0.2">
      <c r="A896" s="43"/>
      <c r="B896" s="43"/>
      <c r="C896" s="43"/>
      <c r="D896" s="43"/>
      <c r="E896" s="43"/>
      <c r="F896" s="43"/>
      <c r="G896" s="194"/>
      <c r="H896" s="194"/>
      <c r="I896" s="195"/>
      <c r="J896" s="309"/>
      <c r="K896" s="196"/>
      <c r="L896" s="196"/>
      <c r="M896" s="196"/>
      <c r="N896" s="310"/>
      <c r="O896" s="197"/>
      <c r="P896" s="197"/>
      <c r="Q896" s="197"/>
      <c r="R896" s="197"/>
      <c r="S896" s="197"/>
      <c r="T896" s="197"/>
      <c r="U896" s="198"/>
      <c r="V896" s="257"/>
      <c r="W896" s="258"/>
      <c r="X896" s="200"/>
      <c r="Y896" s="43"/>
      <c r="Z896" s="199"/>
      <c r="AA896" s="199"/>
      <c r="AB896" s="199"/>
      <c r="AC896" s="199"/>
      <c r="AD896" s="199"/>
      <c r="AE896" s="43"/>
      <c r="AF896" s="199"/>
      <c r="AG896" s="196"/>
      <c r="AH896" s="201"/>
      <c r="AI896" s="201"/>
      <c r="AJ896" s="201"/>
      <c r="AK896" s="43"/>
      <c r="AL896" s="196"/>
      <c r="AM896" s="43"/>
      <c r="AN896" s="43"/>
      <c r="AO896" s="42"/>
      <c r="AP896" s="198"/>
      <c r="AQ896" s="198"/>
      <c r="AR896" s="42"/>
    </row>
    <row r="897" spans="1:44" ht="15.75" customHeight="1" x14ac:dyDescent="0.2">
      <c r="A897" s="43"/>
      <c r="B897" s="43"/>
      <c r="C897" s="43"/>
      <c r="D897" s="43"/>
      <c r="E897" s="43"/>
      <c r="F897" s="43"/>
      <c r="G897" s="194"/>
      <c r="H897" s="194"/>
      <c r="I897" s="195"/>
      <c r="J897" s="309"/>
      <c r="K897" s="196"/>
      <c r="L897" s="196"/>
      <c r="M897" s="196"/>
      <c r="N897" s="310"/>
      <c r="O897" s="197"/>
      <c r="P897" s="197"/>
      <c r="Q897" s="197"/>
      <c r="R897" s="197"/>
      <c r="S897" s="197"/>
      <c r="T897" s="197"/>
      <c r="U897" s="198"/>
      <c r="V897" s="257"/>
      <c r="W897" s="258"/>
      <c r="X897" s="200"/>
      <c r="Y897" s="43"/>
      <c r="Z897" s="199"/>
      <c r="AA897" s="199"/>
      <c r="AB897" s="199"/>
      <c r="AC897" s="199"/>
      <c r="AD897" s="199"/>
      <c r="AE897" s="43"/>
      <c r="AF897" s="199"/>
      <c r="AG897" s="196"/>
      <c r="AH897" s="201"/>
      <c r="AI897" s="201"/>
      <c r="AJ897" s="201"/>
      <c r="AK897" s="43"/>
      <c r="AL897" s="196"/>
      <c r="AM897" s="43"/>
      <c r="AN897" s="43"/>
      <c r="AO897" s="42"/>
      <c r="AP897" s="198"/>
      <c r="AQ897" s="198"/>
      <c r="AR897" s="42"/>
    </row>
    <row r="898" spans="1:44" ht="15.75" customHeight="1" x14ac:dyDescent="0.2">
      <c r="A898" s="43"/>
      <c r="B898" s="43"/>
      <c r="C898" s="43"/>
      <c r="D898" s="43"/>
      <c r="E898" s="43"/>
      <c r="F898" s="43"/>
      <c r="G898" s="194"/>
      <c r="H898" s="194"/>
      <c r="I898" s="195"/>
      <c r="J898" s="309"/>
      <c r="K898" s="196"/>
      <c r="L898" s="196"/>
      <c r="M898" s="196"/>
      <c r="N898" s="310"/>
      <c r="O898" s="197"/>
      <c r="P898" s="197"/>
      <c r="Q898" s="197"/>
      <c r="R898" s="197"/>
      <c r="S898" s="197"/>
      <c r="T898" s="197"/>
      <c r="U898" s="198"/>
      <c r="V898" s="257"/>
      <c r="W898" s="258"/>
      <c r="X898" s="200"/>
      <c r="Y898" s="43"/>
      <c r="Z898" s="199"/>
      <c r="AA898" s="199"/>
      <c r="AB898" s="199"/>
      <c r="AC898" s="199"/>
      <c r="AD898" s="199"/>
      <c r="AE898" s="43"/>
      <c r="AF898" s="199"/>
      <c r="AG898" s="196"/>
      <c r="AH898" s="201"/>
      <c r="AI898" s="201"/>
      <c r="AJ898" s="201"/>
      <c r="AK898" s="43"/>
      <c r="AL898" s="196"/>
      <c r="AM898" s="43"/>
      <c r="AN898" s="43"/>
      <c r="AO898" s="42"/>
      <c r="AP898" s="198"/>
      <c r="AQ898" s="198"/>
      <c r="AR898" s="42"/>
    </row>
    <row r="899" spans="1:44" ht="15.75" customHeight="1" x14ac:dyDescent="0.2">
      <c r="A899" s="43"/>
      <c r="B899" s="43"/>
      <c r="C899" s="43"/>
      <c r="D899" s="43"/>
      <c r="E899" s="43"/>
      <c r="F899" s="43"/>
      <c r="G899" s="194"/>
      <c r="H899" s="194"/>
      <c r="I899" s="195"/>
      <c r="J899" s="309"/>
      <c r="K899" s="196"/>
      <c r="L899" s="196"/>
      <c r="M899" s="196"/>
      <c r="N899" s="310"/>
      <c r="O899" s="197"/>
      <c r="P899" s="197"/>
      <c r="Q899" s="197"/>
      <c r="R899" s="197"/>
      <c r="S899" s="197"/>
      <c r="T899" s="197"/>
      <c r="U899" s="198"/>
      <c r="V899" s="257"/>
      <c r="W899" s="258"/>
      <c r="X899" s="200"/>
      <c r="Y899" s="43"/>
      <c r="Z899" s="199"/>
      <c r="AA899" s="199"/>
      <c r="AB899" s="199"/>
      <c r="AC899" s="199"/>
      <c r="AD899" s="199"/>
      <c r="AE899" s="43"/>
      <c r="AF899" s="199"/>
      <c r="AG899" s="196"/>
      <c r="AH899" s="201"/>
      <c r="AI899" s="201"/>
      <c r="AJ899" s="201"/>
      <c r="AK899" s="43"/>
      <c r="AL899" s="196"/>
      <c r="AM899" s="43"/>
      <c r="AN899" s="43"/>
      <c r="AO899" s="42"/>
      <c r="AP899" s="198"/>
      <c r="AQ899" s="198"/>
      <c r="AR899" s="42"/>
    </row>
    <row r="900" spans="1:44" ht="15.75" customHeight="1" x14ac:dyDescent="0.2">
      <c r="A900" s="43"/>
      <c r="B900" s="43"/>
      <c r="C900" s="43"/>
      <c r="D900" s="43"/>
      <c r="E900" s="43"/>
      <c r="F900" s="43"/>
      <c r="G900" s="194"/>
      <c r="H900" s="194"/>
      <c r="I900" s="195"/>
      <c r="J900" s="309"/>
      <c r="K900" s="196"/>
      <c r="L900" s="196"/>
      <c r="M900" s="196"/>
      <c r="N900" s="310"/>
      <c r="O900" s="197"/>
      <c r="P900" s="197"/>
      <c r="Q900" s="197"/>
      <c r="R900" s="197"/>
      <c r="S900" s="197"/>
      <c r="T900" s="197"/>
      <c r="U900" s="198"/>
      <c r="V900" s="257"/>
      <c r="W900" s="258"/>
      <c r="X900" s="200"/>
      <c r="Y900" s="43"/>
      <c r="Z900" s="199"/>
      <c r="AA900" s="199"/>
      <c r="AB900" s="199"/>
      <c r="AC900" s="199"/>
      <c r="AD900" s="199"/>
      <c r="AE900" s="43"/>
      <c r="AF900" s="199"/>
      <c r="AG900" s="196"/>
      <c r="AH900" s="201"/>
      <c r="AI900" s="201"/>
      <c r="AJ900" s="201"/>
      <c r="AK900" s="43"/>
      <c r="AL900" s="196"/>
      <c r="AM900" s="43"/>
      <c r="AN900" s="43"/>
      <c r="AO900" s="42"/>
      <c r="AP900" s="198"/>
      <c r="AQ900" s="198"/>
      <c r="AR900" s="42"/>
    </row>
    <row r="901" spans="1:44" ht="15.75" customHeight="1" x14ac:dyDescent="0.2">
      <c r="A901" s="43"/>
      <c r="B901" s="43"/>
      <c r="C901" s="43"/>
      <c r="D901" s="43"/>
      <c r="E901" s="43"/>
      <c r="F901" s="43"/>
      <c r="G901" s="194"/>
      <c r="H901" s="194"/>
      <c r="I901" s="195"/>
      <c r="J901" s="309"/>
      <c r="K901" s="196"/>
      <c r="L901" s="196"/>
      <c r="M901" s="196"/>
      <c r="N901" s="310"/>
      <c r="O901" s="197"/>
      <c r="P901" s="197"/>
      <c r="Q901" s="197"/>
      <c r="R901" s="197"/>
      <c r="S901" s="197"/>
      <c r="T901" s="197"/>
      <c r="U901" s="198"/>
      <c r="V901" s="257"/>
      <c r="W901" s="258"/>
      <c r="X901" s="200"/>
      <c r="Y901" s="43"/>
      <c r="Z901" s="199"/>
      <c r="AA901" s="199"/>
      <c r="AB901" s="199"/>
      <c r="AC901" s="199"/>
      <c r="AD901" s="199"/>
      <c r="AE901" s="43"/>
      <c r="AF901" s="199"/>
      <c r="AG901" s="196"/>
      <c r="AH901" s="201"/>
      <c r="AI901" s="201"/>
      <c r="AJ901" s="201"/>
      <c r="AK901" s="43"/>
      <c r="AL901" s="196"/>
      <c r="AM901" s="43"/>
      <c r="AN901" s="43"/>
      <c r="AO901" s="42"/>
      <c r="AP901" s="198"/>
      <c r="AQ901" s="198"/>
      <c r="AR901" s="42"/>
    </row>
    <row r="902" spans="1:44" ht="15.75" customHeight="1" x14ac:dyDescent="0.2">
      <c r="A902" s="43"/>
      <c r="B902" s="43"/>
      <c r="C902" s="43"/>
      <c r="D902" s="43"/>
      <c r="E902" s="43"/>
      <c r="F902" s="43"/>
      <c r="G902" s="194"/>
      <c r="H902" s="194"/>
      <c r="I902" s="195"/>
      <c r="J902" s="309"/>
      <c r="K902" s="196"/>
      <c r="L902" s="196"/>
      <c r="M902" s="196"/>
      <c r="N902" s="310"/>
      <c r="O902" s="197"/>
      <c r="P902" s="197"/>
      <c r="Q902" s="197"/>
      <c r="R902" s="197"/>
      <c r="S902" s="197"/>
      <c r="T902" s="197"/>
      <c r="U902" s="198"/>
      <c r="V902" s="257"/>
      <c r="W902" s="258"/>
      <c r="X902" s="200"/>
      <c r="Y902" s="43"/>
      <c r="Z902" s="199"/>
      <c r="AA902" s="199"/>
      <c r="AB902" s="199"/>
      <c r="AC902" s="199"/>
      <c r="AD902" s="199"/>
      <c r="AE902" s="43"/>
      <c r="AF902" s="199"/>
      <c r="AG902" s="196"/>
      <c r="AH902" s="201"/>
      <c r="AI902" s="201"/>
      <c r="AJ902" s="201"/>
      <c r="AK902" s="43"/>
      <c r="AL902" s="196"/>
      <c r="AM902" s="43"/>
      <c r="AN902" s="43"/>
      <c r="AO902" s="42"/>
      <c r="AP902" s="198"/>
      <c r="AQ902" s="198"/>
      <c r="AR902" s="42"/>
    </row>
    <row r="903" spans="1:44" ht="15.75" customHeight="1" x14ac:dyDescent="0.2">
      <c r="A903" s="43"/>
      <c r="B903" s="43"/>
      <c r="C903" s="43"/>
      <c r="D903" s="43"/>
      <c r="E903" s="43"/>
      <c r="F903" s="43"/>
      <c r="G903" s="194"/>
      <c r="H903" s="194"/>
      <c r="I903" s="195"/>
      <c r="J903" s="309"/>
      <c r="K903" s="196"/>
      <c r="L903" s="196"/>
      <c r="M903" s="196"/>
      <c r="N903" s="310"/>
      <c r="O903" s="197"/>
      <c r="P903" s="197"/>
      <c r="Q903" s="197"/>
      <c r="R903" s="197"/>
      <c r="S903" s="197"/>
      <c r="T903" s="197"/>
      <c r="U903" s="198"/>
      <c r="V903" s="257"/>
      <c r="W903" s="258"/>
      <c r="X903" s="200"/>
      <c r="Y903" s="43"/>
      <c r="Z903" s="199"/>
      <c r="AA903" s="199"/>
      <c r="AB903" s="199"/>
      <c r="AC903" s="199"/>
      <c r="AD903" s="199"/>
      <c r="AE903" s="43"/>
      <c r="AF903" s="199"/>
      <c r="AG903" s="196"/>
      <c r="AH903" s="201"/>
      <c r="AI903" s="201"/>
      <c r="AJ903" s="201"/>
      <c r="AK903" s="43"/>
      <c r="AL903" s="196"/>
      <c r="AM903" s="43"/>
      <c r="AN903" s="43"/>
      <c r="AO903" s="42"/>
      <c r="AP903" s="198"/>
      <c r="AQ903" s="198"/>
      <c r="AR903" s="42"/>
    </row>
    <row r="904" spans="1:44" ht="15.75" customHeight="1" x14ac:dyDescent="0.2">
      <c r="A904" s="43"/>
      <c r="B904" s="43"/>
      <c r="C904" s="43"/>
      <c r="D904" s="43"/>
      <c r="E904" s="43"/>
      <c r="F904" s="43"/>
      <c r="G904" s="194"/>
      <c r="H904" s="194"/>
      <c r="I904" s="195"/>
      <c r="J904" s="309"/>
      <c r="K904" s="196"/>
      <c r="L904" s="196"/>
      <c r="M904" s="196"/>
      <c r="N904" s="310"/>
      <c r="O904" s="197"/>
      <c r="P904" s="197"/>
      <c r="Q904" s="197"/>
      <c r="R904" s="197"/>
      <c r="S904" s="197"/>
      <c r="T904" s="197"/>
      <c r="U904" s="198"/>
      <c r="V904" s="257"/>
      <c r="W904" s="258"/>
      <c r="X904" s="200"/>
      <c r="Y904" s="43"/>
      <c r="Z904" s="199"/>
      <c r="AA904" s="199"/>
      <c r="AB904" s="199"/>
      <c r="AC904" s="199"/>
      <c r="AD904" s="199"/>
      <c r="AE904" s="43"/>
      <c r="AF904" s="199"/>
      <c r="AG904" s="196"/>
      <c r="AH904" s="201"/>
      <c r="AI904" s="201"/>
      <c r="AJ904" s="201"/>
      <c r="AK904" s="43"/>
      <c r="AL904" s="196"/>
      <c r="AM904" s="43"/>
      <c r="AN904" s="43"/>
      <c r="AO904" s="42"/>
      <c r="AP904" s="198"/>
      <c r="AQ904" s="198"/>
      <c r="AR904" s="42"/>
    </row>
    <row r="905" spans="1:44" ht="15.75" customHeight="1" x14ac:dyDescent="0.2">
      <c r="A905" s="43"/>
      <c r="B905" s="43"/>
      <c r="C905" s="43"/>
      <c r="D905" s="43"/>
      <c r="E905" s="43"/>
      <c r="F905" s="43"/>
      <c r="G905" s="194"/>
      <c r="H905" s="194"/>
      <c r="I905" s="195"/>
      <c r="J905" s="309"/>
      <c r="K905" s="196"/>
      <c r="L905" s="196"/>
      <c r="M905" s="196"/>
      <c r="N905" s="310"/>
      <c r="O905" s="197"/>
      <c r="P905" s="197"/>
      <c r="Q905" s="197"/>
      <c r="R905" s="197"/>
      <c r="S905" s="197"/>
      <c r="T905" s="197"/>
      <c r="U905" s="198"/>
      <c r="V905" s="257"/>
      <c r="W905" s="258"/>
      <c r="X905" s="200"/>
      <c r="Y905" s="43"/>
      <c r="Z905" s="199"/>
      <c r="AA905" s="199"/>
      <c r="AB905" s="199"/>
      <c r="AC905" s="199"/>
      <c r="AD905" s="199"/>
      <c r="AE905" s="43"/>
      <c r="AF905" s="199"/>
      <c r="AG905" s="196"/>
      <c r="AH905" s="201"/>
      <c r="AI905" s="201"/>
      <c r="AJ905" s="201"/>
      <c r="AK905" s="43"/>
      <c r="AL905" s="196"/>
      <c r="AM905" s="43"/>
      <c r="AN905" s="43"/>
      <c r="AO905" s="42"/>
      <c r="AP905" s="198"/>
      <c r="AQ905" s="198"/>
      <c r="AR905" s="42"/>
    </row>
    <row r="906" spans="1:44" ht="15.75" customHeight="1" x14ac:dyDescent="0.2">
      <c r="A906" s="43"/>
      <c r="B906" s="43"/>
      <c r="C906" s="43"/>
      <c r="D906" s="43"/>
      <c r="E906" s="43"/>
      <c r="F906" s="43"/>
      <c r="G906" s="194"/>
      <c r="H906" s="194"/>
      <c r="I906" s="195"/>
      <c r="J906" s="309"/>
      <c r="K906" s="196"/>
      <c r="L906" s="196"/>
      <c r="M906" s="196"/>
      <c r="N906" s="310"/>
      <c r="O906" s="197"/>
      <c r="P906" s="197"/>
      <c r="Q906" s="197"/>
      <c r="R906" s="197"/>
      <c r="S906" s="197"/>
      <c r="T906" s="197"/>
      <c r="U906" s="198"/>
      <c r="V906" s="257"/>
      <c r="W906" s="258"/>
      <c r="X906" s="200"/>
      <c r="Y906" s="43"/>
      <c r="Z906" s="199"/>
      <c r="AA906" s="199"/>
      <c r="AB906" s="199"/>
      <c r="AC906" s="199"/>
      <c r="AD906" s="199"/>
      <c r="AE906" s="43"/>
      <c r="AF906" s="199"/>
      <c r="AG906" s="196"/>
      <c r="AH906" s="201"/>
      <c r="AI906" s="201"/>
      <c r="AJ906" s="201"/>
      <c r="AK906" s="43"/>
      <c r="AL906" s="196"/>
      <c r="AM906" s="43"/>
      <c r="AN906" s="43"/>
      <c r="AO906" s="42"/>
      <c r="AP906" s="198"/>
      <c r="AQ906" s="198"/>
      <c r="AR906" s="42"/>
    </row>
    <row r="907" spans="1:44" ht="15.75" customHeight="1" x14ac:dyDescent="0.2">
      <c r="A907" s="43"/>
      <c r="B907" s="43"/>
      <c r="C907" s="43"/>
      <c r="D907" s="43"/>
      <c r="E907" s="43"/>
      <c r="F907" s="43"/>
      <c r="G907" s="194"/>
      <c r="H907" s="194"/>
      <c r="I907" s="195"/>
      <c r="J907" s="309"/>
      <c r="K907" s="196"/>
      <c r="L907" s="196"/>
      <c r="M907" s="196"/>
      <c r="N907" s="310"/>
      <c r="O907" s="197"/>
      <c r="P907" s="197"/>
      <c r="Q907" s="197"/>
      <c r="R907" s="197"/>
      <c r="S907" s="197"/>
      <c r="T907" s="197"/>
      <c r="U907" s="198"/>
      <c r="V907" s="257"/>
      <c r="W907" s="258"/>
      <c r="X907" s="200"/>
      <c r="Y907" s="43"/>
      <c r="Z907" s="199"/>
      <c r="AA907" s="199"/>
      <c r="AB907" s="199"/>
      <c r="AC907" s="199"/>
      <c r="AD907" s="199"/>
      <c r="AE907" s="43"/>
      <c r="AF907" s="199"/>
      <c r="AG907" s="196"/>
      <c r="AH907" s="201"/>
      <c r="AI907" s="201"/>
      <c r="AJ907" s="201"/>
      <c r="AK907" s="43"/>
      <c r="AL907" s="196"/>
      <c r="AM907" s="43"/>
      <c r="AN907" s="43"/>
      <c r="AO907" s="42"/>
      <c r="AP907" s="198"/>
      <c r="AQ907" s="198"/>
      <c r="AR907" s="42"/>
    </row>
    <row r="908" spans="1:44" ht="15.75" customHeight="1" x14ac:dyDescent="0.2">
      <c r="A908" s="43"/>
      <c r="B908" s="43"/>
      <c r="C908" s="43"/>
      <c r="D908" s="43"/>
      <c r="E908" s="43"/>
      <c r="F908" s="43"/>
      <c r="G908" s="194"/>
      <c r="H908" s="194"/>
      <c r="I908" s="195"/>
      <c r="J908" s="309"/>
      <c r="K908" s="196"/>
      <c r="L908" s="196"/>
      <c r="M908" s="196"/>
      <c r="N908" s="310"/>
      <c r="O908" s="197"/>
      <c r="P908" s="197"/>
      <c r="Q908" s="197"/>
      <c r="R908" s="197"/>
      <c r="S908" s="197"/>
      <c r="T908" s="197"/>
      <c r="U908" s="198"/>
      <c r="V908" s="257"/>
      <c r="W908" s="258"/>
      <c r="X908" s="200"/>
      <c r="Y908" s="43"/>
      <c r="Z908" s="199"/>
      <c r="AA908" s="199"/>
      <c r="AB908" s="199"/>
      <c r="AC908" s="199"/>
      <c r="AD908" s="199"/>
      <c r="AE908" s="43"/>
      <c r="AF908" s="199"/>
      <c r="AG908" s="196"/>
      <c r="AH908" s="201"/>
      <c r="AI908" s="201"/>
      <c r="AJ908" s="201"/>
      <c r="AK908" s="43"/>
      <c r="AL908" s="196"/>
      <c r="AM908" s="43"/>
      <c r="AN908" s="43"/>
      <c r="AO908" s="42"/>
      <c r="AP908" s="198"/>
      <c r="AQ908" s="198"/>
      <c r="AR908" s="42"/>
    </row>
    <row r="909" spans="1:44" ht="15.75" customHeight="1" x14ac:dyDescent="0.2">
      <c r="A909" s="43"/>
      <c r="B909" s="43"/>
      <c r="C909" s="43"/>
      <c r="D909" s="43"/>
      <c r="E909" s="43"/>
      <c r="F909" s="43"/>
      <c r="G909" s="194"/>
      <c r="H909" s="194"/>
      <c r="I909" s="195"/>
      <c r="J909" s="309"/>
      <c r="K909" s="196"/>
      <c r="L909" s="196"/>
      <c r="M909" s="196"/>
      <c r="N909" s="310"/>
      <c r="O909" s="197"/>
      <c r="P909" s="197"/>
      <c r="Q909" s="197"/>
      <c r="R909" s="197"/>
      <c r="S909" s="197"/>
      <c r="T909" s="197"/>
      <c r="U909" s="198"/>
      <c r="V909" s="257"/>
      <c r="W909" s="258"/>
      <c r="X909" s="200"/>
      <c r="Y909" s="43"/>
      <c r="Z909" s="199"/>
      <c r="AA909" s="199"/>
      <c r="AB909" s="199"/>
      <c r="AC909" s="199"/>
      <c r="AD909" s="199"/>
      <c r="AE909" s="43"/>
      <c r="AF909" s="199"/>
      <c r="AG909" s="196"/>
      <c r="AH909" s="201"/>
      <c r="AI909" s="201"/>
      <c r="AJ909" s="201"/>
      <c r="AK909" s="43"/>
      <c r="AL909" s="196"/>
      <c r="AM909" s="43"/>
      <c r="AN909" s="43"/>
      <c r="AO909" s="42"/>
      <c r="AP909" s="198"/>
      <c r="AQ909" s="198"/>
      <c r="AR909" s="42"/>
    </row>
    <row r="910" spans="1:44" ht="15.75" customHeight="1" x14ac:dyDescent="0.2">
      <c r="A910" s="43"/>
      <c r="B910" s="43"/>
      <c r="C910" s="43"/>
      <c r="D910" s="43"/>
      <c r="E910" s="43"/>
      <c r="F910" s="43"/>
      <c r="G910" s="194"/>
      <c r="H910" s="194"/>
      <c r="I910" s="195"/>
      <c r="J910" s="309"/>
      <c r="K910" s="196"/>
      <c r="L910" s="196"/>
      <c r="M910" s="196"/>
      <c r="N910" s="310"/>
      <c r="O910" s="197"/>
      <c r="P910" s="197"/>
      <c r="Q910" s="197"/>
      <c r="R910" s="197"/>
      <c r="S910" s="197"/>
      <c r="T910" s="197"/>
      <c r="U910" s="198"/>
      <c r="V910" s="257"/>
      <c r="W910" s="258"/>
      <c r="X910" s="200"/>
      <c r="Y910" s="43"/>
      <c r="Z910" s="199"/>
      <c r="AA910" s="199"/>
      <c r="AB910" s="199"/>
      <c r="AC910" s="199"/>
      <c r="AD910" s="199"/>
      <c r="AE910" s="43"/>
      <c r="AF910" s="199"/>
      <c r="AG910" s="196"/>
      <c r="AH910" s="201"/>
      <c r="AI910" s="201"/>
      <c r="AJ910" s="201"/>
      <c r="AK910" s="43"/>
      <c r="AL910" s="196"/>
      <c r="AM910" s="43"/>
      <c r="AN910" s="43"/>
      <c r="AO910" s="42"/>
      <c r="AP910" s="198"/>
      <c r="AQ910" s="198"/>
      <c r="AR910" s="42"/>
    </row>
    <row r="911" spans="1:44" ht="15.75" customHeight="1" x14ac:dyDescent="0.2">
      <c r="A911" s="43"/>
      <c r="B911" s="43"/>
      <c r="C911" s="43"/>
      <c r="D911" s="43"/>
      <c r="E911" s="43"/>
      <c r="F911" s="43"/>
      <c r="G911" s="194"/>
      <c r="H911" s="194"/>
      <c r="I911" s="195"/>
      <c r="J911" s="309"/>
      <c r="K911" s="196"/>
      <c r="L911" s="196"/>
      <c r="M911" s="196"/>
      <c r="N911" s="310"/>
      <c r="O911" s="197"/>
      <c r="P911" s="197"/>
      <c r="Q911" s="197"/>
      <c r="R911" s="197"/>
      <c r="S911" s="197"/>
      <c r="T911" s="197"/>
      <c r="U911" s="198"/>
      <c r="V911" s="257"/>
      <c r="W911" s="258"/>
      <c r="X911" s="200"/>
      <c r="Y911" s="43"/>
      <c r="Z911" s="199"/>
      <c r="AA911" s="199"/>
      <c r="AB911" s="199"/>
      <c r="AC911" s="199"/>
      <c r="AD911" s="199"/>
      <c r="AE911" s="43"/>
      <c r="AF911" s="199"/>
      <c r="AG911" s="196"/>
      <c r="AH911" s="201"/>
      <c r="AI911" s="201"/>
      <c r="AJ911" s="201"/>
      <c r="AK911" s="43"/>
      <c r="AL911" s="196"/>
      <c r="AM911" s="43"/>
      <c r="AN911" s="43"/>
      <c r="AO911" s="42"/>
      <c r="AP911" s="198"/>
      <c r="AQ911" s="198"/>
      <c r="AR911" s="42"/>
    </row>
    <row r="912" spans="1:44" ht="15.75" customHeight="1" x14ac:dyDescent="0.2">
      <c r="A912" s="43"/>
      <c r="B912" s="43"/>
      <c r="C912" s="43"/>
      <c r="D912" s="43"/>
      <c r="E912" s="43"/>
      <c r="F912" s="43"/>
      <c r="G912" s="194"/>
      <c r="H912" s="194"/>
      <c r="I912" s="195"/>
      <c r="J912" s="309"/>
      <c r="K912" s="196"/>
      <c r="L912" s="196"/>
      <c r="M912" s="196"/>
      <c r="N912" s="310"/>
      <c r="O912" s="197"/>
      <c r="P912" s="197"/>
      <c r="Q912" s="197"/>
      <c r="R912" s="197"/>
      <c r="S912" s="197"/>
      <c r="T912" s="197"/>
      <c r="U912" s="198"/>
      <c r="V912" s="257"/>
      <c r="W912" s="258"/>
      <c r="X912" s="200"/>
      <c r="Y912" s="43"/>
      <c r="Z912" s="199"/>
      <c r="AA912" s="199"/>
      <c r="AB912" s="199"/>
      <c r="AC912" s="199"/>
      <c r="AD912" s="199"/>
      <c r="AE912" s="43"/>
      <c r="AF912" s="199"/>
      <c r="AG912" s="196"/>
      <c r="AH912" s="201"/>
      <c r="AI912" s="201"/>
      <c r="AJ912" s="201"/>
      <c r="AK912" s="43"/>
      <c r="AL912" s="196"/>
      <c r="AM912" s="43"/>
      <c r="AN912" s="43"/>
      <c r="AO912" s="42"/>
      <c r="AP912" s="198"/>
      <c r="AQ912" s="198"/>
      <c r="AR912" s="42"/>
    </row>
    <row r="913" spans="1:44" ht="15.75" customHeight="1" x14ac:dyDescent="0.2">
      <c r="A913" s="43"/>
      <c r="B913" s="43"/>
      <c r="C913" s="43"/>
      <c r="D913" s="43"/>
      <c r="E913" s="43"/>
      <c r="F913" s="43"/>
      <c r="G913" s="194"/>
      <c r="H913" s="194"/>
      <c r="I913" s="195"/>
      <c r="J913" s="309"/>
      <c r="K913" s="196"/>
      <c r="L913" s="196"/>
      <c r="M913" s="196"/>
      <c r="N913" s="310"/>
      <c r="O913" s="197"/>
      <c r="P913" s="197"/>
      <c r="Q913" s="197"/>
      <c r="R913" s="197"/>
      <c r="S913" s="197"/>
      <c r="T913" s="197"/>
      <c r="U913" s="198"/>
      <c r="V913" s="257"/>
      <c r="W913" s="258"/>
      <c r="X913" s="200"/>
      <c r="Y913" s="43"/>
      <c r="Z913" s="199"/>
      <c r="AA913" s="199"/>
      <c r="AB913" s="199"/>
      <c r="AC913" s="199"/>
      <c r="AD913" s="199"/>
      <c r="AE913" s="43"/>
      <c r="AF913" s="199"/>
      <c r="AG913" s="196"/>
      <c r="AH913" s="201"/>
      <c r="AI913" s="201"/>
      <c r="AJ913" s="201"/>
      <c r="AK913" s="43"/>
      <c r="AL913" s="196"/>
      <c r="AM913" s="43"/>
      <c r="AN913" s="43"/>
      <c r="AO913" s="42"/>
      <c r="AP913" s="198"/>
      <c r="AQ913" s="198"/>
      <c r="AR913" s="42"/>
    </row>
    <row r="914" spans="1:44" ht="15.75" customHeight="1" x14ac:dyDescent="0.2">
      <c r="A914" s="43"/>
      <c r="B914" s="43"/>
      <c r="C914" s="43"/>
      <c r="D914" s="43"/>
      <c r="E914" s="43"/>
      <c r="F914" s="43"/>
      <c r="G914" s="194"/>
      <c r="H914" s="194"/>
      <c r="I914" s="195"/>
      <c r="J914" s="309"/>
      <c r="K914" s="196"/>
      <c r="L914" s="196"/>
      <c r="M914" s="196"/>
      <c r="N914" s="310"/>
      <c r="O914" s="197"/>
      <c r="P914" s="197"/>
      <c r="Q914" s="197"/>
      <c r="R914" s="197"/>
      <c r="S914" s="197"/>
      <c r="T914" s="197"/>
      <c r="U914" s="198"/>
      <c r="V914" s="257"/>
      <c r="W914" s="258"/>
      <c r="X914" s="200"/>
      <c r="Y914" s="43"/>
      <c r="Z914" s="199"/>
      <c r="AA914" s="199"/>
      <c r="AB914" s="199"/>
      <c r="AC914" s="199"/>
      <c r="AD914" s="199"/>
      <c r="AE914" s="43"/>
      <c r="AF914" s="199"/>
      <c r="AG914" s="196"/>
      <c r="AH914" s="201"/>
      <c r="AI914" s="201"/>
      <c r="AJ914" s="201"/>
      <c r="AK914" s="43"/>
      <c r="AL914" s="196"/>
      <c r="AM914" s="43"/>
      <c r="AN914" s="43"/>
      <c r="AO914" s="42"/>
      <c r="AP914" s="198"/>
      <c r="AQ914" s="198"/>
      <c r="AR914" s="42"/>
    </row>
    <row r="915" spans="1:44" ht="15.75" customHeight="1" x14ac:dyDescent="0.2">
      <c r="A915" s="43"/>
      <c r="B915" s="43"/>
      <c r="C915" s="43"/>
      <c r="D915" s="43"/>
      <c r="E915" s="43"/>
      <c r="F915" s="43"/>
      <c r="G915" s="194"/>
      <c r="H915" s="194"/>
      <c r="I915" s="195"/>
      <c r="J915" s="309"/>
      <c r="K915" s="196"/>
      <c r="L915" s="196"/>
      <c r="M915" s="196"/>
      <c r="N915" s="310"/>
      <c r="O915" s="197"/>
      <c r="P915" s="197"/>
      <c r="Q915" s="197"/>
      <c r="R915" s="197"/>
      <c r="S915" s="197"/>
      <c r="T915" s="197"/>
      <c r="U915" s="198"/>
      <c r="V915" s="257"/>
      <c r="W915" s="258"/>
      <c r="X915" s="200"/>
      <c r="Y915" s="43"/>
      <c r="Z915" s="199"/>
      <c r="AA915" s="199"/>
      <c r="AB915" s="199"/>
      <c r="AC915" s="199"/>
      <c r="AD915" s="199"/>
      <c r="AE915" s="43"/>
      <c r="AF915" s="199"/>
      <c r="AG915" s="196"/>
      <c r="AH915" s="201"/>
      <c r="AI915" s="201"/>
      <c r="AJ915" s="201"/>
      <c r="AK915" s="43"/>
      <c r="AL915" s="196"/>
      <c r="AM915" s="43"/>
      <c r="AN915" s="43"/>
      <c r="AO915" s="42"/>
      <c r="AP915" s="198"/>
      <c r="AQ915" s="198"/>
      <c r="AR915" s="42"/>
    </row>
    <row r="916" spans="1:44" ht="15.75" customHeight="1" x14ac:dyDescent="0.2">
      <c r="A916" s="43"/>
      <c r="B916" s="43"/>
      <c r="C916" s="43"/>
      <c r="D916" s="43"/>
      <c r="E916" s="43"/>
      <c r="F916" s="43"/>
      <c r="G916" s="194"/>
      <c r="H916" s="194"/>
      <c r="I916" s="195"/>
      <c r="J916" s="309"/>
      <c r="K916" s="196"/>
      <c r="L916" s="196"/>
      <c r="M916" s="196"/>
      <c r="N916" s="310"/>
      <c r="O916" s="197"/>
      <c r="P916" s="197"/>
      <c r="Q916" s="197"/>
      <c r="R916" s="197"/>
      <c r="S916" s="197"/>
      <c r="T916" s="197"/>
      <c r="U916" s="198"/>
      <c r="V916" s="257"/>
      <c r="W916" s="258"/>
      <c r="X916" s="200"/>
      <c r="Y916" s="43"/>
      <c r="Z916" s="199"/>
      <c r="AA916" s="199"/>
      <c r="AB916" s="199"/>
      <c r="AC916" s="199"/>
      <c r="AD916" s="199"/>
      <c r="AE916" s="43"/>
      <c r="AF916" s="199"/>
      <c r="AG916" s="196"/>
      <c r="AH916" s="201"/>
      <c r="AI916" s="201"/>
      <c r="AJ916" s="201"/>
      <c r="AK916" s="43"/>
      <c r="AL916" s="196"/>
      <c r="AM916" s="43"/>
      <c r="AN916" s="43"/>
      <c r="AO916" s="42"/>
      <c r="AP916" s="198"/>
      <c r="AQ916" s="198"/>
      <c r="AR916" s="42"/>
    </row>
    <row r="917" spans="1:44" ht="15.75" customHeight="1" x14ac:dyDescent="0.2">
      <c r="A917" s="43"/>
      <c r="B917" s="43"/>
      <c r="C917" s="43"/>
      <c r="D917" s="43"/>
      <c r="E917" s="43"/>
      <c r="F917" s="43"/>
      <c r="G917" s="194"/>
      <c r="H917" s="194"/>
      <c r="I917" s="195"/>
      <c r="J917" s="309"/>
      <c r="K917" s="196"/>
      <c r="L917" s="196"/>
      <c r="M917" s="196"/>
      <c r="N917" s="310"/>
      <c r="O917" s="197"/>
      <c r="P917" s="197"/>
      <c r="Q917" s="197"/>
      <c r="R917" s="197"/>
      <c r="S917" s="197"/>
      <c r="T917" s="197"/>
      <c r="U917" s="198"/>
      <c r="V917" s="257"/>
      <c r="W917" s="258"/>
      <c r="X917" s="200"/>
      <c r="Y917" s="43"/>
      <c r="Z917" s="199"/>
      <c r="AA917" s="199"/>
      <c r="AB917" s="199"/>
      <c r="AC917" s="199"/>
      <c r="AD917" s="199"/>
      <c r="AE917" s="43"/>
      <c r="AF917" s="199"/>
      <c r="AG917" s="196"/>
      <c r="AH917" s="201"/>
      <c r="AI917" s="201"/>
      <c r="AJ917" s="201"/>
      <c r="AK917" s="43"/>
      <c r="AL917" s="196"/>
      <c r="AM917" s="43"/>
      <c r="AN917" s="43"/>
      <c r="AO917" s="42"/>
      <c r="AP917" s="198"/>
      <c r="AQ917" s="198"/>
      <c r="AR917" s="42"/>
    </row>
    <row r="918" spans="1:44" ht="15.75" customHeight="1" x14ac:dyDescent="0.2">
      <c r="A918" s="43"/>
      <c r="B918" s="43"/>
      <c r="C918" s="43"/>
      <c r="D918" s="43"/>
      <c r="E918" s="43"/>
      <c r="F918" s="43"/>
      <c r="G918" s="194"/>
      <c r="H918" s="194"/>
      <c r="I918" s="195"/>
      <c r="J918" s="309"/>
      <c r="K918" s="196"/>
      <c r="L918" s="196"/>
      <c r="M918" s="196"/>
      <c r="N918" s="310"/>
      <c r="O918" s="197"/>
      <c r="P918" s="197"/>
      <c r="Q918" s="197"/>
      <c r="R918" s="197"/>
      <c r="S918" s="197"/>
      <c r="T918" s="197"/>
      <c r="U918" s="198"/>
      <c r="V918" s="257"/>
      <c r="W918" s="258"/>
      <c r="X918" s="200"/>
      <c r="Y918" s="43"/>
      <c r="Z918" s="199"/>
      <c r="AA918" s="199"/>
      <c r="AB918" s="199"/>
      <c r="AC918" s="199"/>
      <c r="AD918" s="199"/>
      <c r="AE918" s="43"/>
      <c r="AF918" s="199"/>
      <c r="AG918" s="196"/>
      <c r="AH918" s="201"/>
      <c r="AI918" s="201"/>
      <c r="AJ918" s="201"/>
      <c r="AK918" s="43"/>
      <c r="AL918" s="196"/>
      <c r="AM918" s="43"/>
      <c r="AN918" s="43"/>
      <c r="AO918" s="42"/>
      <c r="AP918" s="198"/>
      <c r="AQ918" s="198"/>
      <c r="AR918" s="42"/>
    </row>
    <row r="919" spans="1:44" ht="15.75" customHeight="1" x14ac:dyDescent="0.2">
      <c r="A919" s="43"/>
      <c r="B919" s="43"/>
      <c r="C919" s="43"/>
      <c r="D919" s="43"/>
      <c r="E919" s="43"/>
      <c r="F919" s="43"/>
      <c r="G919" s="194"/>
      <c r="H919" s="194"/>
      <c r="I919" s="195"/>
      <c r="J919" s="309"/>
      <c r="K919" s="196"/>
      <c r="L919" s="196"/>
      <c r="M919" s="196"/>
      <c r="N919" s="310"/>
      <c r="O919" s="197"/>
      <c r="P919" s="197"/>
      <c r="Q919" s="197"/>
      <c r="R919" s="197"/>
      <c r="S919" s="197"/>
      <c r="T919" s="197"/>
      <c r="U919" s="198"/>
      <c r="V919" s="257"/>
      <c r="W919" s="258"/>
      <c r="X919" s="200"/>
      <c r="Y919" s="43"/>
      <c r="Z919" s="199"/>
      <c r="AA919" s="199"/>
      <c r="AB919" s="199"/>
      <c r="AC919" s="199"/>
      <c r="AD919" s="199"/>
      <c r="AE919" s="43"/>
      <c r="AF919" s="199"/>
      <c r="AG919" s="196"/>
      <c r="AH919" s="201"/>
      <c r="AI919" s="201"/>
      <c r="AJ919" s="201"/>
      <c r="AK919" s="43"/>
      <c r="AL919" s="196"/>
      <c r="AM919" s="43"/>
      <c r="AN919" s="43"/>
      <c r="AO919" s="42"/>
      <c r="AP919" s="198"/>
      <c r="AQ919" s="198"/>
      <c r="AR919" s="42"/>
    </row>
    <row r="920" spans="1:44" ht="15.75" customHeight="1" x14ac:dyDescent="0.2">
      <c r="A920" s="43"/>
      <c r="B920" s="43"/>
      <c r="C920" s="43"/>
      <c r="D920" s="43"/>
      <c r="E920" s="43"/>
      <c r="F920" s="43"/>
      <c r="G920" s="194"/>
      <c r="H920" s="194"/>
      <c r="I920" s="195"/>
      <c r="J920" s="309"/>
      <c r="K920" s="196"/>
      <c r="L920" s="196"/>
      <c r="M920" s="196"/>
      <c r="N920" s="310"/>
      <c r="O920" s="197"/>
      <c r="P920" s="197"/>
      <c r="Q920" s="197"/>
      <c r="R920" s="197"/>
      <c r="S920" s="197"/>
      <c r="T920" s="197"/>
      <c r="U920" s="198"/>
      <c r="V920" s="257"/>
      <c r="W920" s="258"/>
      <c r="X920" s="200"/>
      <c r="Y920" s="43"/>
      <c r="Z920" s="199"/>
      <c r="AA920" s="199"/>
      <c r="AB920" s="199"/>
      <c r="AC920" s="199"/>
      <c r="AD920" s="199"/>
      <c r="AE920" s="43"/>
      <c r="AF920" s="199"/>
      <c r="AG920" s="196"/>
      <c r="AH920" s="201"/>
      <c r="AI920" s="201"/>
      <c r="AJ920" s="201"/>
      <c r="AK920" s="43"/>
      <c r="AL920" s="196"/>
      <c r="AM920" s="43"/>
      <c r="AN920" s="43"/>
      <c r="AO920" s="42"/>
      <c r="AP920" s="198"/>
      <c r="AQ920" s="198"/>
      <c r="AR920" s="42"/>
    </row>
    <row r="921" spans="1:44" ht="15.75" customHeight="1" x14ac:dyDescent="0.2">
      <c r="A921" s="43"/>
      <c r="B921" s="43"/>
      <c r="C921" s="43"/>
      <c r="D921" s="43"/>
      <c r="E921" s="43"/>
      <c r="F921" s="43"/>
      <c r="G921" s="194"/>
      <c r="H921" s="194"/>
      <c r="I921" s="195"/>
      <c r="J921" s="309"/>
      <c r="K921" s="196"/>
      <c r="L921" s="196"/>
      <c r="M921" s="196"/>
      <c r="N921" s="310"/>
      <c r="O921" s="197"/>
      <c r="P921" s="197"/>
      <c r="Q921" s="197"/>
      <c r="R921" s="197"/>
      <c r="S921" s="197"/>
      <c r="T921" s="197"/>
      <c r="U921" s="198"/>
      <c r="V921" s="257"/>
      <c r="W921" s="258"/>
      <c r="X921" s="200"/>
      <c r="Y921" s="43"/>
      <c r="Z921" s="199"/>
      <c r="AA921" s="199"/>
      <c r="AB921" s="199"/>
      <c r="AC921" s="199"/>
      <c r="AD921" s="199"/>
      <c r="AE921" s="43"/>
      <c r="AF921" s="199"/>
      <c r="AG921" s="196"/>
      <c r="AH921" s="201"/>
      <c r="AI921" s="201"/>
      <c r="AJ921" s="201"/>
      <c r="AK921" s="43"/>
      <c r="AL921" s="196"/>
      <c r="AM921" s="43"/>
      <c r="AN921" s="43"/>
      <c r="AO921" s="42"/>
      <c r="AP921" s="198"/>
      <c r="AQ921" s="198"/>
      <c r="AR921" s="42"/>
    </row>
    <row r="922" spans="1:44" ht="15.75" customHeight="1" x14ac:dyDescent="0.2">
      <c r="A922" s="43"/>
      <c r="B922" s="43"/>
      <c r="C922" s="43"/>
      <c r="D922" s="43"/>
      <c r="E922" s="43"/>
      <c r="F922" s="43"/>
      <c r="G922" s="194"/>
      <c r="H922" s="194"/>
      <c r="I922" s="195"/>
      <c r="J922" s="309"/>
      <c r="K922" s="196"/>
      <c r="L922" s="196"/>
      <c r="M922" s="196"/>
      <c r="N922" s="310"/>
      <c r="O922" s="197"/>
      <c r="P922" s="197"/>
      <c r="Q922" s="197"/>
      <c r="R922" s="197"/>
      <c r="S922" s="197"/>
      <c r="T922" s="197"/>
      <c r="U922" s="198"/>
      <c r="V922" s="257"/>
      <c r="W922" s="258"/>
      <c r="X922" s="200"/>
      <c r="Y922" s="43"/>
      <c r="Z922" s="199"/>
      <c r="AA922" s="199"/>
      <c r="AB922" s="199"/>
      <c r="AC922" s="199"/>
      <c r="AD922" s="199"/>
      <c r="AE922" s="43"/>
      <c r="AF922" s="199"/>
      <c r="AG922" s="196"/>
      <c r="AH922" s="201"/>
      <c r="AI922" s="201"/>
      <c r="AJ922" s="201"/>
      <c r="AK922" s="43"/>
      <c r="AL922" s="196"/>
      <c r="AM922" s="43"/>
      <c r="AN922" s="43"/>
      <c r="AO922" s="42"/>
      <c r="AP922" s="198"/>
      <c r="AQ922" s="198"/>
      <c r="AR922" s="42"/>
    </row>
    <row r="923" spans="1:44" ht="15.75" customHeight="1" x14ac:dyDescent="0.2">
      <c r="A923" s="43"/>
      <c r="B923" s="43"/>
      <c r="C923" s="43"/>
      <c r="D923" s="43"/>
      <c r="E923" s="43"/>
      <c r="F923" s="43"/>
      <c r="G923" s="194"/>
      <c r="H923" s="194"/>
      <c r="I923" s="195"/>
      <c r="J923" s="309"/>
      <c r="K923" s="196"/>
      <c r="L923" s="196"/>
      <c r="M923" s="196"/>
      <c r="N923" s="310"/>
      <c r="O923" s="197"/>
      <c r="P923" s="197"/>
      <c r="Q923" s="197"/>
      <c r="R923" s="197"/>
      <c r="S923" s="197"/>
      <c r="T923" s="197"/>
      <c r="U923" s="198"/>
      <c r="V923" s="257"/>
      <c r="W923" s="258"/>
      <c r="X923" s="200"/>
      <c r="Y923" s="43"/>
      <c r="Z923" s="199"/>
      <c r="AA923" s="199"/>
      <c r="AB923" s="199"/>
      <c r="AC923" s="199"/>
      <c r="AD923" s="199"/>
      <c r="AE923" s="43"/>
      <c r="AF923" s="199"/>
      <c r="AG923" s="196"/>
      <c r="AH923" s="201"/>
      <c r="AI923" s="201"/>
      <c r="AJ923" s="201"/>
      <c r="AK923" s="43"/>
      <c r="AL923" s="196"/>
      <c r="AM923" s="43"/>
      <c r="AN923" s="43"/>
      <c r="AO923" s="42"/>
      <c r="AP923" s="198"/>
      <c r="AQ923" s="198"/>
      <c r="AR923" s="42"/>
    </row>
    <row r="924" spans="1:44" ht="15.75" customHeight="1" x14ac:dyDescent="0.2">
      <c r="A924" s="43"/>
      <c r="B924" s="43"/>
      <c r="C924" s="43"/>
      <c r="D924" s="43"/>
      <c r="E924" s="43"/>
      <c r="F924" s="43"/>
      <c r="G924" s="194"/>
      <c r="H924" s="194"/>
      <c r="I924" s="195"/>
      <c r="J924" s="309"/>
      <c r="K924" s="196"/>
      <c r="L924" s="196"/>
      <c r="M924" s="196"/>
      <c r="N924" s="310"/>
      <c r="O924" s="197"/>
      <c r="P924" s="197"/>
      <c r="Q924" s="197"/>
      <c r="R924" s="197"/>
      <c r="S924" s="197"/>
      <c r="T924" s="197"/>
      <c r="U924" s="198"/>
      <c r="V924" s="257"/>
      <c r="W924" s="258"/>
      <c r="X924" s="200"/>
      <c r="Y924" s="43"/>
      <c r="Z924" s="199"/>
      <c r="AA924" s="199"/>
      <c r="AB924" s="199"/>
      <c r="AC924" s="199"/>
      <c r="AD924" s="199"/>
      <c r="AE924" s="43"/>
      <c r="AF924" s="199"/>
      <c r="AG924" s="196"/>
      <c r="AH924" s="201"/>
      <c r="AI924" s="201"/>
      <c r="AJ924" s="201"/>
      <c r="AK924" s="43"/>
      <c r="AL924" s="196"/>
      <c r="AM924" s="43"/>
      <c r="AN924" s="43"/>
      <c r="AO924" s="42"/>
      <c r="AP924" s="198"/>
      <c r="AQ924" s="198"/>
      <c r="AR924" s="42"/>
    </row>
    <row r="925" spans="1:44" ht="15.75" customHeight="1" x14ac:dyDescent="0.2">
      <c r="A925" s="43"/>
      <c r="B925" s="43"/>
      <c r="C925" s="43"/>
      <c r="D925" s="43"/>
      <c r="E925" s="43"/>
      <c r="F925" s="43"/>
      <c r="G925" s="194"/>
      <c r="H925" s="194"/>
      <c r="I925" s="195"/>
      <c r="J925" s="309"/>
      <c r="K925" s="196"/>
      <c r="L925" s="196"/>
      <c r="M925" s="196"/>
      <c r="N925" s="310"/>
      <c r="O925" s="197"/>
      <c r="P925" s="197"/>
      <c r="Q925" s="197"/>
      <c r="R925" s="197"/>
      <c r="S925" s="197"/>
      <c r="T925" s="197"/>
      <c r="U925" s="198"/>
      <c r="V925" s="257"/>
      <c r="W925" s="258"/>
      <c r="X925" s="200"/>
      <c r="Y925" s="43"/>
      <c r="Z925" s="199"/>
      <c r="AA925" s="199"/>
      <c r="AB925" s="199"/>
      <c r="AC925" s="199"/>
      <c r="AD925" s="199"/>
      <c r="AE925" s="43"/>
      <c r="AF925" s="199"/>
      <c r="AG925" s="196"/>
      <c r="AH925" s="201"/>
      <c r="AI925" s="201"/>
      <c r="AJ925" s="201"/>
      <c r="AK925" s="43"/>
      <c r="AL925" s="196"/>
      <c r="AM925" s="43"/>
      <c r="AN925" s="43"/>
      <c r="AO925" s="42"/>
      <c r="AP925" s="198"/>
      <c r="AQ925" s="198"/>
      <c r="AR925" s="42"/>
    </row>
    <row r="926" spans="1:44" ht="15.75" customHeight="1" x14ac:dyDescent="0.2">
      <c r="A926" s="43"/>
      <c r="B926" s="43"/>
      <c r="C926" s="43"/>
      <c r="D926" s="43"/>
      <c r="E926" s="43"/>
      <c r="F926" s="43"/>
      <c r="G926" s="194"/>
      <c r="H926" s="194"/>
      <c r="I926" s="195"/>
      <c r="J926" s="309"/>
      <c r="K926" s="196"/>
      <c r="L926" s="196"/>
      <c r="M926" s="196"/>
      <c r="N926" s="310"/>
      <c r="O926" s="197"/>
      <c r="P926" s="197"/>
      <c r="Q926" s="197"/>
      <c r="R926" s="197"/>
      <c r="S926" s="197"/>
      <c r="T926" s="197"/>
      <c r="U926" s="198"/>
      <c r="V926" s="257"/>
      <c r="W926" s="258"/>
      <c r="X926" s="200"/>
      <c r="Y926" s="43"/>
      <c r="Z926" s="199"/>
      <c r="AA926" s="199"/>
      <c r="AB926" s="199"/>
      <c r="AC926" s="199"/>
      <c r="AD926" s="199"/>
      <c r="AE926" s="43"/>
      <c r="AF926" s="199"/>
      <c r="AG926" s="196"/>
      <c r="AH926" s="201"/>
      <c r="AI926" s="201"/>
      <c r="AJ926" s="201"/>
      <c r="AK926" s="43"/>
      <c r="AL926" s="196"/>
      <c r="AM926" s="43"/>
      <c r="AN926" s="43"/>
      <c r="AO926" s="42"/>
      <c r="AP926" s="198"/>
      <c r="AQ926" s="198"/>
      <c r="AR926" s="42"/>
    </row>
    <row r="927" spans="1:44" ht="15.75" customHeight="1" x14ac:dyDescent="0.2">
      <c r="A927" s="43"/>
      <c r="B927" s="43"/>
      <c r="C927" s="43"/>
      <c r="D927" s="43"/>
      <c r="E927" s="43"/>
      <c r="F927" s="43"/>
      <c r="G927" s="194"/>
      <c r="H927" s="194"/>
      <c r="I927" s="195"/>
      <c r="J927" s="309"/>
      <c r="K927" s="196"/>
      <c r="L927" s="196"/>
      <c r="M927" s="196"/>
      <c r="N927" s="310"/>
      <c r="O927" s="197"/>
      <c r="P927" s="197"/>
      <c r="Q927" s="197"/>
      <c r="R927" s="197"/>
      <c r="S927" s="197"/>
      <c r="T927" s="197"/>
      <c r="U927" s="198"/>
      <c r="V927" s="257"/>
      <c r="W927" s="258"/>
      <c r="X927" s="200"/>
      <c r="Y927" s="43"/>
      <c r="Z927" s="199"/>
      <c r="AA927" s="199"/>
      <c r="AB927" s="199"/>
      <c r="AC927" s="199"/>
      <c r="AD927" s="199"/>
      <c r="AE927" s="43"/>
      <c r="AF927" s="199"/>
      <c r="AG927" s="196"/>
      <c r="AH927" s="201"/>
      <c r="AI927" s="201"/>
      <c r="AJ927" s="201"/>
      <c r="AK927" s="43"/>
      <c r="AL927" s="196"/>
      <c r="AM927" s="43"/>
      <c r="AN927" s="43"/>
      <c r="AO927" s="42"/>
      <c r="AP927" s="198"/>
      <c r="AQ927" s="198"/>
      <c r="AR927" s="42"/>
    </row>
    <row r="928" spans="1:44" ht="15.75" customHeight="1" x14ac:dyDescent="0.2">
      <c r="A928" s="43"/>
      <c r="B928" s="43"/>
      <c r="C928" s="43"/>
      <c r="D928" s="43"/>
      <c r="E928" s="43"/>
      <c r="F928" s="43"/>
      <c r="G928" s="194"/>
      <c r="H928" s="194"/>
      <c r="I928" s="195"/>
      <c r="J928" s="309"/>
      <c r="K928" s="196"/>
      <c r="L928" s="196"/>
      <c r="M928" s="196"/>
      <c r="N928" s="310"/>
      <c r="O928" s="197"/>
      <c r="P928" s="197"/>
      <c r="Q928" s="197"/>
      <c r="R928" s="197"/>
      <c r="S928" s="197"/>
      <c r="T928" s="197"/>
      <c r="U928" s="198"/>
      <c r="V928" s="257"/>
      <c r="W928" s="258"/>
      <c r="X928" s="200"/>
      <c r="Y928" s="43"/>
      <c r="Z928" s="199"/>
      <c r="AA928" s="199"/>
      <c r="AB928" s="199"/>
      <c r="AC928" s="199"/>
      <c r="AD928" s="199"/>
      <c r="AE928" s="43"/>
      <c r="AF928" s="199"/>
      <c r="AG928" s="196"/>
      <c r="AH928" s="201"/>
      <c r="AI928" s="201"/>
      <c r="AJ928" s="201"/>
      <c r="AK928" s="43"/>
      <c r="AL928" s="196"/>
      <c r="AM928" s="43"/>
      <c r="AN928" s="43"/>
      <c r="AO928" s="42"/>
      <c r="AP928" s="198"/>
      <c r="AQ928" s="198"/>
      <c r="AR928" s="42"/>
    </row>
    <row r="929" spans="1:44" ht="15.75" customHeight="1" x14ac:dyDescent="0.2">
      <c r="A929" s="43"/>
      <c r="B929" s="43"/>
      <c r="C929" s="43"/>
      <c r="D929" s="43"/>
      <c r="E929" s="43"/>
      <c r="F929" s="43"/>
      <c r="G929" s="194"/>
      <c r="H929" s="194"/>
      <c r="I929" s="195"/>
      <c r="J929" s="309"/>
      <c r="K929" s="196"/>
      <c r="L929" s="196"/>
      <c r="M929" s="196"/>
      <c r="N929" s="310"/>
      <c r="O929" s="197"/>
      <c r="P929" s="197"/>
      <c r="Q929" s="197"/>
      <c r="R929" s="197"/>
      <c r="S929" s="197"/>
      <c r="T929" s="197"/>
      <c r="U929" s="198"/>
      <c r="V929" s="257"/>
      <c r="W929" s="258"/>
      <c r="X929" s="200"/>
      <c r="Y929" s="43"/>
      <c r="Z929" s="199"/>
      <c r="AA929" s="199"/>
      <c r="AB929" s="199"/>
      <c r="AC929" s="199"/>
      <c r="AD929" s="199"/>
      <c r="AE929" s="43"/>
      <c r="AF929" s="199"/>
      <c r="AG929" s="196"/>
      <c r="AH929" s="201"/>
      <c r="AI929" s="201"/>
      <c r="AJ929" s="201"/>
      <c r="AK929" s="43"/>
      <c r="AL929" s="196"/>
      <c r="AM929" s="43"/>
      <c r="AN929" s="43"/>
      <c r="AO929" s="42"/>
      <c r="AP929" s="198"/>
      <c r="AQ929" s="198"/>
      <c r="AR929" s="42"/>
    </row>
    <row r="930" spans="1:44" ht="15.75" customHeight="1" x14ac:dyDescent="0.2">
      <c r="A930" s="43"/>
      <c r="B930" s="43"/>
      <c r="C930" s="43"/>
      <c r="D930" s="43"/>
      <c r="E930" s="43"/>
      <c r="F930" s="43"/>
      <c r="G930" s="194"/>
      <c r="H930" s="194"/>
      <c r="I930" s="195"/>
      <c r="J930" s="309"/>
      <c r="K930" s="196"/>
      <c r="L930" s="196"/>
      <c r="M930" s="196"/>
      <c r="N930" s="310"/>
      <c r="O930" s="197"/>
      <c r="P930" s="197"/>
      <c r="Q930" s="197"/>
      <c r="R930" s="197"/>
      <c r="S930" s="197"/>
      <c r="T930" s="197"/>
      <c r="U930" s="198"/>
      <c r="V930" s="257"/>
      <c r="W930" s="258"/>
      <c r="X930" s="200"/>
      <c r="Y930" s="43"/>
      <c r="Z930" s="199"/>
      <c r="AA930" s="199"/>
      <c r="AB930" s="199"/>
      <c r="AC930" s="199"/>
      <c r="AD930" s="199"/>
      <c r="AE930" s="43"/>
      <c r="AF930" s="199"/>
      <c r="AG930" s="196"/>
      <c r="AH930" s="201"/>
      <c r="AI930" s="201"/>
      <c r="AJ930" s="201"/>
      <c r="AK930" s="43"/>
      <c r="AL930" s="196"/>
      <c r="AM930" s="43"/>
      <c r="AN930" s="43"/>
      <c r="AO930" s="42"/>
      <c r="AP930" s="198"/>
      <c r="AQ930" s="198"/>
      <c r="AR930" s="42"/>
    </row>
    <row r="931" spans="1:44" ht="15.75" customHeight="1" x14ac:dyDescent="0.2">
      <c r="A931" s="43"/>
      <c r="B931" s="43"/>
      <c r="C931" s="43"/>
      <c r="D931" s="43"/>
      <c r="E931" s="43"/>
      <c r="F931" s="43"/>
      <c r="G931" s="194"/>
      <c r="H931" s="194"/>
      <c r="I931" s="195"/>
      <c r="J931" s="309"/>
      <c r="K931" s="196"/>
      <c r="L931" s="196"/>
      <c r="M931" s="196"/>
      <c r="N931" s="310"/>
      <c r="O931" s="197"/>
      <c r="P931" s="197"/>
      <c r="Q931" s="197"/>
      <c r="R931" s="197"/>
      <c r="S931" s="197"/>
      <c r="T931" s="197"/>
      <c r="U931" s="198"/>
      <c r="V931" s="257"/>
      <c r="W931" s="258"/>
      <c r="X931" s="200"/>
      <c r="Y931" s="43"/>
      <c r="Z931" s="199"/>
      <c r="AA931" s="199"/>
      <c r="AB931" s="199"/>
      <c r="AC931" s="199"/>
      <c r="AD931" s="199"/>
      <c r="AE931" s="43"/>
      <c r="AF931" s="199"/>
      <c r="AG931" s="196"/>
      <c r="AH931" s="201"/>
      <c r="AI931" s="201"/>
      <c r="AJ931" s="201"/>
      <c r="AK931" s="43"/>
      <c r="AL931" s="196"/>
      <c r="AM931" s="43"/>
      <c r="AN931" s="43"/>
      <c r="AO931" s="42"/>
      <c r="AP931" s="198"/>
      <c r="AQ931" s="198"/>
      <c r="AR931" s="42"/>
    </row>
    <row r="932" spans="1:44" ht="15.75" customHeight="1" x14ac:dyDescent="0.2">
      <c r="A932" s="43"/>
      <c r="B932" s="43"/>
      <c r="C932" s="43"/>
      <c r="D932" s="43"/>
      <c r="E932" s="43"/>
      <c r="F932" s="43"/>
      <c r="G932" s="194"/>
      <c r="H932" s="194"/>
      <c r="I932" s="195"/>
      <c r="J932" s="309"/>
      <c r="K932" s="196"/>
      <c r="L932" s="196"/>
      <c r="M932" s="196"/>
      <c r="N932" s="310"/>
      <c r="O932" s="197"/>
      <c r="P932" s="197"/>
      <c r="Q932" s="197"/>
      <c r="R932" s="197"/>
      <c r="S932" s="197"/>
      <c r="T932" s="197"/>
      <c r="U932" s="198"/>
      <c r="V932" s="257"/>
      <c r="W932" s="258"/>
      <c r="X932" s="200"/>
      <c r="Y932" s="43"/>
      <c r="Z932" s="199"/>
      <c r="AA932" s="199"/>
      <c r="AB932" s="199"/>
      <c r="AC932" s="199"/>
      <c r="AD932" s="199"/>
      <c r="AE932" s="43"/>
      <c r="AF932" s="199"/>
      <c r="AG932" s="196"/>
      <c r="AH932" s="201"/>
      <c r="AI932" s="201"/>
      <c r="AJ932" s="201"/>
      <c r="AK932" s="43"/>
      <c r="AL932" s="196"/>
      <c r="AM932" s="43"/>
      <c r="AN932" s="43"/>
      <c r="AO932" s="42"/>
      <c r="AP932" s="198"/>
      <c r="AQ932" s="198"/>
      <c r="AR932" s="42"/>
    </row>
    <row r="933" spans="1:44" ht="15.75" customHeight="1" x14ac:dyDescent="0.2">
      <c r="A933" s="43"/>
      <c r="B933" s="43"/>
      <c r="C933" s="43"/>
      <c r="D933" s="43"/>
      <c r="E933" s="43"/>
      <c r="F933" s="43"/>
      <c r="G933" s="194"/>
      <c r="H933" s="194"/>
      <c r="I933" s="195"/>
      <c r="J933" s="309"/>
      <c r="K933" s="196"/>
      <c r="L933" s="196"/>
      <c r="M933" s="196"/>
      <c r="N933" s="310"/>
      <c r="O933" s="197"/>
      <c r="P933" s="197"/>
      <c r="Q933" s="197"/>
      <c r="R933" s="197"/>
      <c r="S933" s="197"/>
      <c r="T933" s="197"/>
      <c r="U933" s="198"/>
      <c r="V933" s="257"/>
      <c r="W933" s="258"/>
      <c r="X933" s="200"/>
      <c r="Y933" s="43"/>
      <c r="Z933" s="199"/>
      <c r="AA933" s="199"/>
      <c r="AB933" s="199"/>
      <c r="AC933" s="199"/>
      <c r="AD933" s="199"/>
      <c r="AE933" s="43"/>
      <c r="AF933" s="199"/>
      <c r="AG933" s="196"/>
      <c r="AH933" s="201"/>
      <c r="AI933" s="201"/>
      <c r="AJ933" s="201"/>
      <c r="AK933" s="43"/>
      <c r="AL933" s="196"/>
      <c r="AM933" s="43"/>
      <c r="AN933" s="43"/>
      <c r="AO933" s="42"/>
      <c r="AP933" s="198"/>
      <c r="AQ933" s="198"/>
      <c r="AR933" s="42"/>
    </row>
    <row r="934" spans="1:44" ht="15.75" customHeight="1" x14ac:dyDescent="0.2">
      <c r="A934" s="43"/>
      <c r="B934" s="43"/>
      <c r="C934" s="43"/>
      <c r="D934" s="43"/>
      <c r="E934" s="43"/>
      <c r="F934" s="43"/>
      <c r="G934" s="194"/>
      <c r="H934" s="194"/>
      <c r="I934" s="195"/>
      <c r="J934" s="309"/>
      <c r="K934" s="196"/>
      <c r="L934" s="196"/>
      <c r="M934" s="196"/>
      <c r="N934" s="310"/>
      <c r="O934" s="197"/>
      <c r="P934" s="197"/>
      <c r="Q934" s="197"/>
      <c r="R934" s="197"/>
      <c r="S934" s="197"/>
      <c r="T934" s="197"/>
      <c r="U934" s="198"/>
      <c r="V934" s="257"/>
      <c r="W934" s="258"/>
      <c r="X934" s="200"/>
      <c r="Y934" s="43"/>
      <c r="Z934" s="199"/>
      <c r="AA934" s="199"/>
      <c r="AB934" s="199"/>
      <c r="AC934" s="199"/>
      <c r="AD934" s="199"/>
      <c r="AE934" s="43"/>
      <c r="AF934" s="199"/>
      <c r="AG934" s="196"/>
      <c r="AH934" s="201"/>
      <c r="AI934" s="201"/>
      <c r="AJ934" s="201"/>
      <c r="AK934" s="43"/>
      <c r="AL934" s="196"/>
      <c r="AM934" s="43"/>
      <c r="AN934" s="43"/>
      <c r="AO934" s="42"/>
      <c r="AP934" s="198"/>
      <c r="AQ934" s="198"/>
      <c r="AR934" s="42"/>
    </row>
    <row r="935" spans="1:44" ht="15.75" customHeight="1" x14ac:dyDescent="0.2">
      <c r="A935" s="43"/>
      <c r="B935" s="43"/>
      <c r="C935" s="43"/>
      <c r="D935" s="43"/>
      <c r="E935" s="43"/>
      <c r="F935" s="43"/>
      <c r="G935" s="194"/>
      <c r="H935" s="194"/>
      <c r="I935" s="195"/>
      <c r="J935" s="309"/>
      <c r="K935" s="196"/>
      <c r="L935" s="196"/>
      <c r="M935" s="196"/>
      <c r="N935" s="310"/>
      <c r="O935" s="197"/>
      <c r="P935" s="197"/>
      <c r="Q935" s="197"/>
      <c r="R935" s="197"/>
      <c r="S935" s="197"/>
      <c r="T935" s="197"/>
      <c r="U935" s="198"/>
      <c r="V935" s="257"/>
      <c r="W935" s="258"/>
      <c r="X935" s="200"/>
      <c r="Y935" s="43"/>
      <c r="Z935" s="199"/>
      <c r="AA935" s="199"/>
      <c r="AB935" s="199"/>
      <c r="AC935" s="199"/>
      <c r="AD935" s="199"/>
      <c r="AE935" s="43"/>
      <c r="AF935" s="199"/>
      <c r="AG935" s="196"/>
      <c r="AH935" s="201"/>
      <c r="AI935" s="201"/>
      <c r="AJ935" s="201"/>
      <c r="AK935" s="43"/>
      <c r="AL935" s="196"/>
      <c r="AM935" s="43"/>
      <c r="AN935" s="43"/>
      <c r="AO935" s="42"/>
      <c r="AP935" s="198"/>
      <c r="AQ935" s="198"/>
      <c r="AR935" s="42"/>
    </row>
    <row r="936" spans="1:44" ht="15.75" customHeight="1" x14ac:dyDescent="0.2">
      <c r="A936" s="43"/>
      <c r="B936" s="43"/>
      <c r="C936" s="43"/>
      <c r="D936" s="43"/>
      <c r="E936" s="43"/>
      <c r="F936" s="43"/>
      <c r="G936" s="194"/>
      <c r="H936" s="194"/>
      <c r="I936" s="195"/>
      <c r="J936" s="309"/>
      <c r="K936" s="196"/>
      <c r="L936" s="196"/>
      <c r="M936" s="196"/>
      <c r="N936" s="310"/>
      <c r="O936" s="197"/>
      <c r="P936" s="197"/>
      <c r="Q936" s="197"/>
      <c r="R936" s="197"/>
      <c r="S936" s="197"/>
      <c r="T936" s="197"/>
      <c r="U936" s="198"/>
      <c r="V936" s="257"/>
      <c r="W936" s="258"/>
      <c r="X936" s="200"/>
      <c r="Y936" s="43"/>
      <c r="Z936" s="199"/>
      <c r="AA936" s="199"/>
      <c r="AB936" s="199"/>
      <c r="AC936" s="199"/>
      <c r="AD936" s="199"/>
      <c r="AE936" s="43"/>
      <c r="AF936" s="199"/>
      <c r="AG936" s="196"/>
      <c r="AH936" s="201"/>
      <c r="AI936" s="201"/>
      <c r="AJ936" s="201"/>
      <c r="AK936" s="43"/>
      <c r="AL936" s="196"/>
      <c r="AM936" s="43"/>
      <c r="AN936" s="43"/>
      <c r="AO936" s="42"/>
      <c r="AP936" s="198"/>
      <c r="AQ936" s="198"/>
      <c r="AR936" s="42"/>
    </row>
    <row r="937" spans="1:44" ht="15.75" customHeight="1" x14ac:dyDescent="0.2">
      <c r="A937" s="43"/>
      <c r="B937" s="43"/>
      <c r="C937" s="43"/>
      <c r="D937" s="43"/>
      <c r="E937" s="43"/>
      <c r="F937" s="43"/>
      <c r="G937" s="194"/>
      <c r="H937" s="194"/>
      <c r="I937" s="195"/>
      <c r="J937" s="309"/>
      <c r="K937" s="196"/>
      <c r="L937" s="196"/>
      <c r="M937" s="196"/>
      <c r="N937" s="310"/>
      <c r="O937" s="197"/>
      <c r="P937" s="197"/>
      <c r="Q937" s="197"/>
      <c r="R937" s="197"/>
      <c r="S937" s="197"/>
      <c r="T937" s="197"/>
      <c r="U937" s="198"/>
      <c r="V937" s="257"/>
      <c r="W937" s="258"/>
      <c r="X937" s="200"/>
      <c r="Y937" s="43"/>
      <c r="Z937" s="199"/>
      <c r="AA937" s="199"/>
      <c r="AB937" s="199"/>
      <c r="AC937" s="199"/>
      <c r="AD937" s="199"/>
      <c r="AE937" s="43"/>
      <c r="AF937" s="199"/>
      <c r="AG937" s="196"/>
      <c r="AH937" s="201"/>
      <c r="AI937" s="201"/>
      <c r="AJ937" s="201"/>
      <c r="AK937" s="43"/>
      <c r="AL937" s="196"/>
      <c r="AM937" s="43"/>
      <c r="AN937" s="43"/>
      <c r="AO937" s="42"/>
      <c r="AP937" s="198"/>
      <c r="AQ937" s="198"/>
      <c r="AR937" s="42"/>
    </row>
    <row r="938" spans="1:44" ht="15.75" customHeight="1" x14ac:dyDescent="0.2">
      <c r="A938" s="43"/>
      <c r="B938" s="43"/>
      <c r="C938" s="43"/>
      <c r="D938" s="43"/>
      <c r="E938" s="43"/>
      <c r="F938" s="43"/>
      <c r="G938" s="194"/>
      <c r="H938" s="194"/>
      <c r="I938" s="195"/>
      <c r="J938" s="309"/>
      <c r="K938" s="196"/>
      <c r="L938" s="196"/>
      <c r="M938" s="196"/>
      <c r="N938" s="310"/>
      <c r="O938" s="197"/>
      <c r="P938" s="197"/>
      <c r="Q938" s="197"/>
      <c r="R938" s="197"/>
      <c r="S938" s="197"/>
      <c r="T938" s="197"/>
      <c r="U938" s="198"/>
      <c r="V938" s="257"/>
      <c r="W938" s="258"/>
      <c r="X938" s="200"/>
      <c r="Y938" s="43"/>
      <c r="Z938" s="199"/>
      <c r="AA938" s="199"/>
      <c r="AB938" s="199"/>
      <c r="AC938" s="199"/>
      <c r="AD938" s="199"/>
      <c r="AE938" s="43"/>
      <c r="AF938" s="199"/>
      <c r="AG938" s="196"/>
      <c r="AH938" s="201"/>
      <c r="AI938" s="201"/>
      <c r="AJ938" s="201"/>
      <c r="AK938" s="43"/>
      <c r="AL938" s="196"/>
      <c r="AM938" s="43"/>
      <c r="AN938" s="43"/>
      <c r="AO938" s="42"/>
      <c r="AP938" s="198"/>
      <c r="AQ938" s="198"/>
      <c r="AR938" s="42"/>
    </row>
    <row r="939" spans="1:44" ht="15.75" customHeight="1" x14ac:dyDescent="0.2">
      <c r="A939" s="43"/>
      <c r="B939" s="43"/>
      <c r="C939" s="43"/>
      <c r="D939" s="43"/>
      <c r="E939" s="43"/>
      <c r="F939" s="43"/>
      <c r="G939" s="194"/>
      <c r="H939" s="194"/>
      <c r="I939" s="195"/>
      <c r="J939" s="309"/>
      <c r="K939" s="196"/>
      <c r="L939" s="196"/>
      <c r="M939" s="196"/>
      <c r="N939" s="310"/>
      <c r="O939" s="197"/>
      <c r="P939" s="197"/>
      <c r="Q939" s="197"/>
      <c r="R939" s="197"/>
      <c r="S939" s="197"/>
      <c r="T939" s="197"/>
      <c r="U939" s="198"/>
      <c r="V939" s="257"/>
      <c r="W939" s="258"/>
      <c r="X939" s="200"/>
      <c r="Y939" s="43"/>
      <c r="Z939" s="199"/>
      <c r="AA939" s="199"/>
      <c r="AB939" s="199"/>
      <c r="AC939" s="199"/>
      <c r="AD939" s="199"/>
      <c r="AE939" s="43"/>
      <c r="AF939" s="199"/>
      <c r="AG939" s="196"/>
      <c r="AH939" s="201"/>
      <c r="AI939" s="201"/>
      <c r="AJ939" s="201"/>
      <c r="AK939" s="43"/>
      <c r="AL939" s="196"/>
      <c r="AM939" s="43"/>
      <c r="AN939" s="43"/>
      <c r="AO939" s="42"/>
      <c r="AP939" s="198"/>
      <c r="AQ939" s="198"/>
      <c r="AR939" s="42"/>
    </row>
    <row r="940" spans="1:44" ht="15.75" customHeight="1" x14ac:dyDescent="0.2">
      <c r="A940" s="43"/>
      <c r="B940" s="43"/>
      <c r="C940" s="43"/>
      <c r="D940" s="43"/>
      <c r="E940" s="43"/>
      <c r="F940" s="43"/>
      <c r="G940" s="194"/>
      <c r="H940" s="194"/>
      <c r="I940" s="195"/>
      <c r="J940" s="309"/>
      <c r="K940" s="196"/>
      <c r="L940" s="196"/>
      <c r="M940" s="196"/>
      <c r="N940" s="310"/>
      <c r="O940" s="197"/>
      <c r="P940" s="197"/>
      <c r="Q940" s="197"/>
      <c r="R940" s="197"/>
      <c r="S940" s="197"/>
      <c r="T940" s="197"/>
      <c r="U940" s="198"/>
      <c r="V940" s="257"/>
      <c r="W940" s="258"/>
      <c r="X940" s="200"/>
      <c r="Y940" s="43"/>
      <c r="Z940" s="199"/>
      <c r="AA940" s="199"/>
      <c r="AB940" s="199"/>
      <c r="AC940" s="199"/>
      <c r="AD940" s="199"/>
      <c r="AE940" s="43"/>
      <c r="AF940" s="199"/>
      <c r="AG940" s="196"/>
      <c r="AH940" s="201"/>
      <c r="AI940" s="201"/>
      <c r="AJ940" s="201"/>
      <c r="AK940" s="43"/>
      <c r="AL940" s="196"/>
      <c r="AM940" s="43"/>
      <c r="AN940" s="43"/>
      <c r="AO940" s="42"/>
      <c r="AP940" s="198"/>
      <c r="AQ940" s="198"/>
      <c r="AR940" s="42"/>
    </row>
    <row r="941" spans="1:44" ht="15.75" customHeight="1" x14ac:dyDescent="0.2">
      <c r="A941" s="43"/>
      <c r="B941" s="43"/>
      <c r="C941" s="43"/>
      <c r="D941" s="43"/>
      <c r="E941" s="43"/>
      <c r="F941" s="43"/>
      <c r="G941" s="194"/>
      <c r="H941" s="194"/>
      <c r="I941" s="195"/>
      <c r="J941" s="309"/>
      <c r="K941" s="196"/>
      <c r="L941" s="196"/>
      <c r="M941" s="196"/>
      <c r="N941" s="310"/>
      <c r="O941" s="197"/>
      <c r="P941" s="197"/>
      <c r="Q941" s="197"/>
      <c r="R941" s="197"/>
      <c r="S941" s="197"/>
      <c r="T941" s="197"/>
      <c r="U941" s="198"/>
      <c r="V941" s="257"/>
      <c r="W941" s="258"/>
      <c r="X941" s="200"/>
      <c r="Y941" s="43"/>
      <c r="Z941" s="199"/>
      <c r="AA941" s="199"/>
      <c r="AB941" s="199"/>
      <c r="AC941" s="199"/>
      <c r="AD941" s="199"/>
      <c r="AE941" s="43"/>
      <c r="AF941" s="199"/>
      <c r="AG941" s="196"/>
      <c r="AH941" s="201"/>
      <c r="AI941" s="201"/>
      <c r="AJ941" s="201"/>
      <c r="AK941" s="43"/>
      <c r="AL941" s="196"/>
      <c r="AM941" s="43"/>
      <c r="AN941" s="43"/>
      <c r="AO941" s="42"/>
      <c r="AP941" s="198"/>
      <c r="AQ941" s="198"/>
      <c r="AR941" s="42"/>
    </row>
    <row r="942" spans="1:44" ht="15.75" customHeight="1" x14ac:dyDescent="0.2">
      <c r="A942" s="43"/>
      <c r="B942" s="43"/>
      <c r="C942" s="43"/>
      <c r="D942" s="43"/>
      <c r="E942" s="43"/>
      <c r="F942" s="43"/>
      <c r="G942" s="194"/>
      <c r="H942" s="194"/>
      <c r="I942" s="195"/>
      <c r="J942" s="309"/>
      <c r="K942" s="196"/>
      <c r="L942" s="196"/>
      <c r="M942" s="196"/>
      <c r="N942" s="310"/>
      <c r="O942" s="197"/>
      <c r="P942" s="197"/>
      <c r="Q942" s="197"/>
      <c r="R942" s="197"/>
      <c r="S942" s="197"/>
      <c r="T942" s="197"/>
      <c r="U942" s="198"/>
      <c r="V942" s="257"/>
      <c r="W942" s="258"/>
      <c r="X942" s="200"/>
      <c r="Y942" s="43"/>
      <c r="Z942" s="199"/>
      <c r="AA942" s="199"/>
      <c r="AB942" s="199"/>
      <c r="AC942" s="199"/>
      <c r="AD942" s="199"/>
      <c r="AE942" s="43"/>
      <c r="AF942" s="199"/>
      <c r="AG942" s="196"/>
      <c r="AH942" s="201"/>
      <c r="AI942" s="201"/>
      <c r="AJ942" s="201"/>
      <c r="AK942" s="43"/>
      <c r="AL942" s="196"/>
      <c r="AM942" s="43"/>
      <c r="AN942" s="43"/>
      <c r="AO942" s="42"/>
      <c r="AP942" s="198"/>
      <c r="AQ942" s="198"/>
      <c r="AR942" s="42"/>
    </row>
    <row r="943" spans="1:44" ht="15.75" customHeight="1" x14ac:dyDescent="0.2">
      <c r="A943" s="43"/>
      <c r="B943" s="43"/>
      <c r="C943" s="43"/>
      <c r="D943" s="43"/>
      <c r="E943" s="43"/>
      <c r="F943" s="43"/>
      <c r="G943" s="194"/>
      <c r="H943" s="194"/>
      <c r="I943" s="195"/>
      <c r="J943" s="309"/>
      <c r="K943" s="196"/>
      <c r="L943" s="196"/>
      <c r="M943" s="196"/>
      <c r="N943" s="310"/>
      <c r="O943" s="197"/>
      <c r="P943" s="197"/>
      <c r="Q943" s="197"/>
      <c r="R943" s="197"/>
      <c r="S943" s="197"/>
      <c r="T943" s="197"/>
      <c r="U943" s="198"/>
      <c r="V943" s="257"/>
      <c r="W943" s="258"/>
      <c r="X943" s="200"/>
      <c r="Y943" s="43"/>
      <c r="Z943" s="199"/>
      <c r="AA943" s="199"/>
      <c r="AB943" s="199"/>
      <c r="AC943" s="199"/>
      <c r="AD943" s="199"/>
      <c r="AE943" s="43"/>
      <c r="AF943" s="199"/>
      <c r="AG943" s="196"/>
      <c r="AH943" s="201"/>
      <c r="AI943" s="201"/>
      <c r="AJ943" s="201"/>
      <c r="AK943" s="43"/>
      <c r="AL943" s="196"/>
      <c r="AM943" s="43"/>
      <c r="AN943" s="43"/>
      <c r="AO943" s="42"/>
      <c r="AP943" s="198"/>
      <c r="AQ943" s="198"/>
      <c r="AR943" s="42"/>
    </row>
    <row r="944" spans="1:44" ht="15.75" customHeight="1" x14ac:dyDescent="0.2">
      <c r="A944" s="43"/>
      <c r="B944" s="43"/>
      <c r="C944" s="43"/>
      <c r="D944" s="43"/>
      <c r="E944" s="43"/>
      <c r="F944" s="43"/>
      <c r="G944" s="194"/>
      <c r="H944" s="194"/>
      <c r="I944" s="195"/>
      <c r="J944" s="309"/>
      <c r="K944" s="196"/>
      <c r="L944" s="196"/>
      <c r="M944" s="196"/>
      <c r="N944" s="310"/>
      <c r="O944" s="197"/>
      <c r="P944" s="197"/>
      <c r="Q944" s="197"/>
      <c r="R944" s="197"/>
      <c r="S944" s="197"/>
      <c r="T944" s="197"/>
      <c r="U944" s="198"/>
      <c r="V944" s="257"/>
      <c r="W944" s="258"/>
      <c r="X944" s="200"/>
      <c r="Y944" s="43"/>
      <c r="Z944" s="199"/>
      <c r="AA944" s="199"/>
      <c r="AB944" s="199"/>
      <c r="AC944" s="199"/>
      <c r="AD944" s="199"/>
      <c r="AE944" s="43"/>
      <c r="AF944" s="199"/>
      <c r="AG944" s="196"/>
      <c r="AH944" s="201"/>
      <c r="AI944" s="201"/>
      <c r="AJ944" s="201"/>
      <c r="AK944" s="43"/>
      <c r="AL944" s="196"/>
      <c r="AM944" s="43"/>
      <c r="AN944" s="43"/>
      <c r="AO944" s="42"/>
      <c r="AP944" s="198"/>
      <c r="AQ944" s="198"/>
      <c r="AR944" s="42"/>
    </row>
    <row r="945" spans="1:44" ht="15.75" customHeight="1" x14ac:dyDescent="0.2">
      <c r="A945" s="43"/>
      <c r="B945" s="43"/>
      <c r="C945" s="43"/>
      <c r="D945" s="43"/>
      <c r="E945" s="43"/>
      <c r="F945" s="43"/>
      <c r="G945" s="194"/>
      <c r="H945" s="194"/>
      <c r="I945" s="195"/>
      <c r="J945" s="309"/>
      <c r="K945" s="196"/>
      <c r="L945" s="196"/>
      <c r="M945" s="196"/>
      <c r="N945" s="310"/>
      <c r="O945" s="197"/>
      <c r="P945" s="197"/>
      <c r="Q945" s="197"/>
      <c r="R945" s="197"/>
      <c r="S945" s="197"/>
      <c r="T945" s="197"/>
      <c r="U945" s="198"/>
      <c r="V945" s="257"/>
      <c r="W945" s="258"/>
      <c r="X945" s="200"/>
      <c r="Y945" s="43"/>
      <c r="Z945" s="199"/>
      <c r="AA945" s="199"/>
      <c r="AB945" s="199"/>
      <c r="AC945" s="199"/>
      <c r="AD945" s="199"/>
      <c r="AE945" s="43"/>
      <c r="AF945" s="199"/>
      <c r="AG945" s="196"/>
      <c r="AH945" s="201"/>
      <c r="AI945" s="201"/>
      <c r="AJ945" s="201"/>
      <c r="AK945" s="43"/>
      <c r="AL945" s="196"/>
      <c r="AM945" s="43"/>
      <c r="AN945" s="43"/>
      <c r="AO945" s="42"/>
      <c r="AP945" s="198"/>
      <c r="AQ945" s="198"/>
      <c r="AR945" s="42"/>
    </row>
    <row r="946" spans="1:44" ht="15.75" customHeight="1" x14ac:dyDescent="0.2">
      <c r="A946" s="43"/>
      <c r="B946" s="43"/>
      <c r="C946" s="43"/>
      <c r="D946" s="43"/>
      <c r="E946" s="43"/>
      <c r="F946" s="43"/>
      <c r="G946" s="194"/>
      <c r="H946" s="194"/>
      <c r="I946" s="195"/>
      <c r="J946" s="309"/>
      <c r="K946" s="196"/>
      <c r="L946" s="196"/>
      <c r="M946" s="196"/>
      <c r="N946" s="310"/>
      <c r="O946" s="197"/>
      <c r="P946" s="197"/>
      <c r="Q946" s="197"/>
      <c r="R946" s="197"/>
      <c r="S946" s="197"/>
      <c r="T946" s="197"/>
      <c r="U946" s="198"/>
      <c r="V946" s="257"/>
      <c r="W946" s="258"/>
      <c r="X946" s="200"/>
      <c r="Y946" s="43"/>
      <c r="Z946" s="199"/>
      <c r="AA946" s="199"/>
      <c r="AB946" s="199"/>
      <c r="AC946" s="199"/>
      <c r="AD946" s="199"/>
      <c r="AE946" s="43"/>
      <c r="AF946" s="199"/>
      <c r="AG946" s="196"/>
      <c r="AH946" s="201"/>
      <c r="AI946" s="201"/>
      <c r="AJ946" s="201"/>
      <c r="AK946" s="43"/>
      <c r="AL946" s="196"/>
      <c r="AM946" s="43"/>
      <c r="AN946" s="43"/>
      <c r="AO946" s="42"/>
      <c r="AP946" s="198"/>
      <c r="AQ946" s="198"/>
      <c r="AR946" s="42"/>
    </row>
    <row r="947" spans="1:44" ht="15.75" customHeight="1" x14ac:dyDescent="0.2">
      <c r="A947" s="43"/>
      <c r="B947" s="43"/>
      <c r="C947" s="43"/>
      <c r="D947" s="43"/>
      <c r="E947" s="43"/>
      <c r="F947" s="43"/>
      <c r="G947" s="194"/>
      <c r="H947" s="194"/>
      <c r="I947" s="195"/>
      <c r="J947" s="309"/>
      <c r="K947" s="196"/>
      <c r="L947" s="196"/>
      <c r="M947" s="196"/>
      <c r="N947" s="310"/>
      <c r="O947" s="197"/>
      <c r="P947" s="197"/>
      <c r="Q947" s="197"/>
      <c r="R947" s="197"/>
      <c r="S947" s="197"/>
      <c r="T947" s="197"/>
      <c r="U947" s="198"/>
      <c r="V947" s="257"/>
      <c r="W947" s="258"/>
      <c r="X947" s="200"/>
      <c r="Y947" s="43"/>
      <c r="Z947" s="199"/>
      <c r="AA947" s="199"/>
      <c r="AB947" s="199"/>
      <c r="AC947" s="199"/>
      <c r="AD947" s="199"/>
      <c r="AE947" s="43"/>
      <c r="AF947" s="199"/>
      <c r="AG947" s="196"/>
      <c r="AH947" s="201"/>
      <c r="AI947" s="201"/>
      <c r="AJ947" s="201"/>
      <c r="AK947" s="43"/>
      <c r="AL947" s="196"/>
      <c r="AM947" s="43"/>
      <c r="AN947" s="43"/>
      <c r="AO947" s="42"/>
      <c r="AP947" s="198"/>
      <c r="AQ947" s="198"/>
      <c r="AR947" s="42"/>
    </row>
    <row r="948" spans="1:44" ht="15.75" customHeight="1" x14ac:dyDescent="0.2">
      <c r="A948" s="43"/>
      <c r="B948" s="43"/>
      <c r="C948" s="43"/>
      <c r="D948" s="43"/>
      <c r="E948" s="43"/>
      <c r="F948" s="43"/>
      <c r="G948" s="194"/>
      <c r="H948" s="194"/>
      <c r="I948" s="195"/>
      <c r="J948" s="309"/>
      <c r="K948" s="196"/>
      <c r="L948" s="196"/>
      <c r="M948" s="196"/>
      <c r="N948" s="310"/>
      <c r="O948" s="197"/>
      <c r="P948" s="197"/>
      <c r="Q948" s="197"/>
      <c r="R948" s="197"/>
      <c r="S948" s="197"/>
      <c r="T948" s="197"/>
      <c r="U948" s="198"/>
      <c r="V948" s="257"/>
      <c r="W948" s="258"/>
      <c r="X948" s="200"/>
      <c r="Y948" s="43"/>
      <c r="Z948" s="199"/>
      <c r="AA948" s="199"/>
      <c r="AB948" s="199"/>
      <c r="AC948" s="199"/>
      <c r="AD948" s="199"/>
      <c r="AE948" s="43"/>
      <c r="AF948" s="199"/>
      <c r="AG948" s="196"/>
      <c r="AH948" s="201"/>
      <c r="AI948" s="201"/>
      <c r="AJ948" s="201"/>
      <c r="AK948" s="43"/>
      <c r="AL948" s="196"/>
      <c r="AM948" s="43"/>
      <c r="AN948" s="43"/>
      <c r="AO948" s="42"/>
      <c r="AP948" s="198"/>
      <c r="AQ948" s="198"/>
      <c r="AR948" s="42"/>
    </row>
    <row r="949" spans="1:44" ht="15.75" customHeight="1" x14ac:dyDescent="0.2">
      <c r="A949" s="43"/>
      <c r="B949" s="43"/>
      <c r="C949" s="43"/>
      <c r="D949" s="43"/>
      <c r="E949" s="43"/>
      <c r="F949" s="43"/>
      <c r="G949" s="194"/>
      <c r="H949" s="194"/>
      <c r="I949" s="195"/>
      <c r="J949" s="309"/>
      <c r="K949" s="196"/>
      <c r="L949" s="196"/>
      <c r="M949" s="196"/>
      <c r="N949" s="310"/>
      <c r="O949" s="197"/>
      <c r="P949" s="197"/>
      <c r="Q949" s="197"/>
      <c r="R949" s="197"/>
      <c r="S949" s="197"/>
      <c r="T949" s="197"/>
      <c r="U949" s="198"/>
      <c r="V949" s="257"/>
      <c r="W949" s="258"/>
      <c r="X949" s="200"/>
      <c r="Y949" s="43"/>
      <c r="Z949" s="199"/>
      <c r="AA949" s="199"/>
      <c r="AB949" s="199"/>
      <c r="AC949" s="199"/>
      <c r="AD949" s="199"/>
      <c r="AE949" s="43"/>
      <c r="AF949" s="199"/>
      <c r="AG949" s="196"/>
      <c r="AH949" s="201"/>
      <c r="AI949" s="201"/>
      <c r="AJ949" s="201"/>
      <c r="AK949" s="43"/>
      <c r="AL949" s="196"/>
      <c r="AM949" s="43"/>
      <c r="AN949" s="43"/>
      <c r="AO949" s="42"/>
      <c r="AP949" s="198"/>
      <c r="AQ949" s="198"/>
      <c r="AR949" s="42"/>
    </row>
    <row r="950" spans="1:44" ht="15.75" customHeight="1" x14ac:dyDescent="0.2">
      <c r="A950" s="43"/>
      <c r="B950" s="43"/>
      <c r="C950" s="43"/>
      <c r="D950" s="43"/>
      <c r="E950" s="43"/>
      <c r="F950" s="43"/>
      <c r="G950" s="194"/>
      <c r="H950" s="194"/>
      <c r="I950" s="195"/>
      <c r="J950" s="309"/>
      <c r="K950" s="196"/>
      <c r="L950" s="196"/>
      <c r="M950" s="196"/>
      <c r="N950" s="310"/>
      <c r="O950" s="197"/>
      <c r="P950" s="197"/>
      <c r="Q950" s="197"/>
      <c r="R950" s="197"/>
      <c r="S950" s="197"/>
      <c r="T950" s="197"/>
      <c r="U950" s="198"/>
      <c r="V950" s="257"/>
      <c r="W950" s="258"/>
      <c r="X950" s="200"/>
      <c r="Y950" s="43"/>
      <c r="Z950" s="199"/>
      <c r="AA950" s="199"/>
      <c r="AB950" s="199"/>
      <c r="AC950" s="199"/>
      <c r="AD950" s="199"/>
      <c r="AE950" s="43"/>
      <c r="AF950" s="199"/>
      <c r="AG950" s="196"/>
      <c r="AH950" s="201"/>
      <c r="AI950" s="201"/>
      <c r="AJ950" s="201"/>
      <c r="AK950" s="43"/>
      <c r="AL950" s="196"/>
      <c r="AM950" s="43"/>
      <c r="AN950" s="43"/>
      <c r="AO950" s="42"/>
      <c r="AP950" s="198"/>
      <c r="AQ950" s="198"/>
      <c r="AR950" s="42"/>
    </row>
    <row r="951" spans="1:44" ht="15.75" customHeight="1" x14ac:dyDescent="0.2">
      <c r="A951" s="43"/>
      <c r="B951" s="43"/>
      <c r="C951" s="43"/>
      <c r="D951" s="43"/>
      <c r="E951" s="43"/>
      <c r="F951" s="43"/>
      <c r="G951" s="194"/>
      <c r="H951" s="194"/>
      <c r="I951" s="195"/>
      <c r="J951" s="309"/>
      <c r="K951" s="196"/>
      <c r="L951" s="196"/>
      <c r="M951" s="196"/>
      <c r="N951" s="310"/>
      <c r="O951" s="197"/>
      <c r="P951" s="197"/>
      <c r="Q951" s="197"/>
      <c r="R951" s="197"/>
      <c r="S951" s="197"/>
      <c r="T951" s="197"/>
      <c r="U951" s="198"/>
      <c r="V951" s="257"/>
      <c r="W951" s="258"/>
      <c r="X951" s="200"/>
      <c r="Y951" s="43"/>
      <c r="Z951" s="199"/>
      <c r="AA951" s="199"/>
      <c r="AB951" s="199"/>
      <c r="AC951" s="199"/>
      <c r="AD951" s="199"/>
      <c r="AE951" s="43"/>
      <c r="AF951" s="199"/>
      <c r="AG951" s="196"/>
      <c r="AH951" s="201"/>
      <c r="AI951" s="201"/>
      <c r="AJ951" s="201"/>
      <c r="AK951" s="43"/>
      <c r="AL951" s="196"/>
      <c r="AM951" s="43"/>
      <c r="AN951" s="43"/>
      <c r="AO951" s="42"/>
      <c r="AP951" s="198"/>
      <c r="AQ951" s="198"/>
      <c r="AR951" s="42"/>
    </row>
    <row r="952" spans="1:44" ht="15.75" customHeight="1" x14ac:dyDescent="0.2">
      <c r="A952" s="43"/>
      <c r="B952" s="43"/>
      <c r="C952" s="43"/>
      <c r="D952" s="43"/>
      <c r="E952" s="43"/>
      <c r="F952" s="43"/>
      <c r="G952" s="194"/>
      <c r="H952" s="194"/>
      <c r="I952" s="195"/>
      <c r="J952" s="309"/>
      <c r="K952" s="196"/>
      <c r="L952" s="196"/>
      <c r="M952" s="196"/>
      <c r="N952" s="310"/>
      <c r="O952" s="197"/>
      <c r="P952" s="197"/>
      <c r="Q952" s="197"/>
      <c r="R952" s="197"/>
      <c r="S952" s="197"/>
      <c r="T952" s="197"/>
      <c r="U952" s="198"/>
      <c r="V952" s="257"/>
      <c r="W952" s="258"/>
      <c r="X952" s="200"/>
      <c r="Y952" s="43"/>
      <c r="Z952" s="199"/>
      <c r="AA952" s="199"/>
      <c r="AB952" s="199"/>
      <c r="AC952" s="199"/>
      <c r="AD952" s="199"/>
      <c r="AE952" s="43"/>
      <c r="AF952" s="199"/>
      <c r="AG952" s="196"/>
      <c r="AH952" s="201"/>
      <c r="AI952" s="201"/>
      <c r="AJ952" s="201"/>
      <c r="AK952" s="43"/>
      <c r="AL952" s="196"/>
      <c r="AM952" s="43"/>
      <c r="AN952" s="43"/>
      <c r="AO952" s="42"/>
      <c r="AP952" s="198"/>
      <c r="AQ952" s="198"/>
      <c r="AR952" s="42"/>
    </row>
    <row r="953" spans="1:44" ht="15.75" customHeight="1" x14ac:dyDescent="0.2">
      <c r="A953" s="43"/>
      <c r="B953" s="43"/>
      <c r="C953" s="43"/>
      <c r="D953" s="43"/>
      <c r="E953" s="43"/>
      <c r="F953" s="43"/>
      <c r="G953" s="194"/>
      <c r="H953" s="194"/>
      <c r="I953" s="195"/>
      <c r="J953" s="309"/>
      <c r="K953" s="196"/>
      <c r="L953" s="196"/>
      <c r="M953" s="196"/>
      <c r="N953" s="310"/>
      <c r="O953" s="197"/>
      <c r="P953" s="197"/>
      <c r="Q953" s="197"/>
      <c r="R953" s="197"/>
      <c r="S953" s="197"/>
      <c r="T953" s="197"/>
      <c r="U953" s="198"/>
      <c r="V953" s="257"/>
      <c r="W953" s="258"/>
      <c r="X953" s="200"/>
      <c r="Y953" s="43"/>
      <c r="Z953" s="199"/>
      <c r="AA953" s="199"/>
      <c r="AB953" s="199"/>
      <c r="AC953" s="199"/>
      <c r="AD953" s="199"/>
      <c r="AE953" s="43"/>
      <c r="AF953" s="199"/>
      <c r="AG953" s="196"/>
      <c r="AH953" s="201"/>
      <c r="AI953" s="201"/>
      <c r="AJ953" s="201"/>
      <c r="AK953" s="43"/>
      <c r="AL953" s="196"/>
      <c r="AM953" s="43"/>
      <c r="AN953" s="43"/>
      <c r="AO953" s="42"/>
      <c r="AP953" s="198"/>
      <c r="AQ953" s="198"/>
      <c r="AR953" s="42"/>
    </row>
    <row r="954" spans="1:44" ht="15.75" customHeight="1" x14ac:dyDescent="0.2">
      <c r="A954" s="43"/>
      <c r="B954" s="43"/>
      <c r="C954" s="43"/>
      <c r="D954" s="43"/>
      <c r="E954" s="43"/>
      <c r="F954" s="43"/>
      <c r="G954" s="194"/>
      <c r="H954" s="194"/>
      <c r="I954" s="195"/>
      <c r="J954" s="309"/>
      <c r="K954" s="196"/>
      <c r="L954" s="196"/>
      <c r="M954" s="196"/>
      <c r="N954" s="310"/>
      <c r="O954" s="197"/>
      <c r="P954" s="197"/>
      <c r="Q954" s="197"/>
      <c r="R954" s="197"/>
      <c r="S954" s="197"/>
      <c r="T954" s="197"/>
      <c r="U954" s="198"/>
      <c r="V954" s="257"/>
      <c r="W954" s="258"/>
      <c r="X954" s="200"/>
      <c r="Y954" s="43"/>
      <c r="Z954" s="199"/>
      <c r="AA954" s="199"/>
      <c r="AB954" s="199"/>
      <c r="AC954" s="199"/>
      <c r="AD954" s="199"/>
      <c r="AE954" s="43"/>
      <c r="AF954" s="199"/>
      <c r="AG954" s="196"/>
      <c r="AH954" s="201"/>
      <c r="AI954" s="201"/>
      <c r="AJ954" s="201"/>
      <c r="AK954" s="43"/>
      <c r="AL954" s="196"/>
      <c r="AM954" s="43"/>
      <c r="AN954" s="43"/>
      <c r="AO954" s="42"/>
      <c r="AP954" s="198"/>
      <c r="AQ954" s="198"/>
      <c r="AR954" s="42"/>
    </row>
    <row r="955" spans="1:44" ht="15.75" customHeight="1" x14ac:dyDescent="0.2">
      <c r="A955" s="43"/>
      <c r="B955" s="43"/>
      <c r="C955" s="43"/>
      <c r="D955" s="43"/>
      <c r="E955" s="43"/>
      <c r="F955" s="43"/>
      <c r="G955" s="194"/>
      <c r="H955" s="194"/>
      <c r="I955" s="195"/>
      <c r="J955" s="309"/>
      <c r="K955" s="196"/>
      <c r="L955" s="196"/>
      <c r="M955" s="196"/>
      <c r="N955" s="310"/>
      <c r="O955" s="197"/>
      <c r="P955" s="197"/>
      <c r="Q955" s="197"/>
      <c r="R955" s="197"/>
      <c r="S955" s="197"/>
      <c r="T955" s="197"/>
      <c r="U955" s="198"/>
      <c r="V955" s="257"/>
      <c r="W955" s="258"/>
      <c r="X955" s="200"/>
      <c r="Y955" s="43"/>
      <c r="Z955" s="199"/>
      <c r="AA955" s="199"/>
      <c r="AB955" s="199"/>
      <c r="AC955" s="199"/>
      <c r="AD955" s="199"/>
      <c r="AE955" s="43"/>
      <c r="AF955" s="199"/>
      <c r="AG955" s="196"/>
      <c r="AH955" s="201"/>
      <c r="AI955" s="201"/>
      <c r="AJ955" s="201"/>
      <c r="AK955" s="43"/>
      <c r="AL955" s="196"/>
      <c r="AM955" s="43"/>
      <c r="AN955" s="43"/>
      <c r="AO955" s="42"/>
      <c r="AP955" s="198"/>
      <c r="AQ955" s="198"/>
      <c r="AR955" s="42"/>
    </row>
    <row r="956" spans="1:44" ht="15.75" customHeight="1" x14ac:dyDescent="0.2">
      <c r="A956" s="43"/>
      <c r="B956" s="43"/>
      <c r="C956" s="43"/>
      <c r="D956" s="43"/>
      <c r="E956" s="43"/>
      <c r="F956" s="43"/>
      <c r="G956" s="194"/>
      <c r="H956" s="194"/>
      <c r="I956" s="195"/>
      <c r="J956" s="309"/>
      <c r="K956" s="196"/>
      <c r="L956" s="196"/>
      <c r="M956" s="196"/>
      <c r="N956" s="310"/>
      <c r="O956" s="197"/>
      <c r="P956" s="197"/>
      <c r="Q956" s="197"/>
      <c r="R956" s="197"/>
      <c r="S956" s="197"/>
      <c r="T956" s="197"/>
      <c r="U956" s="198"/>
      <c r="V956" s="257"/>
      <c r="W956" s="258"/>
      <c r="X956" s="200"/>
      <c r="Y956" s="43"/>
      <c r="Z956" s="199"/>
      <c r="AA956" s="199"/>
      <c r="AB956" s="199"/>
      <c r="AC956" s="199"/>
      <c r="AD956" s="199"/>
      <c r="AE956" s="43"/>
      <c r="AF956" s="199"/>
      <c r="AG956" s="196"/>
      <c r="AH956" s="201"/>
      <c r="AI956" s="201"/>
      <c r="AJ956" s="201"/>
      <c r="AK956" s="43"/>
      <c r="AL956" s="196"/>
      <c r="AM956" s="43"/>
      <c r="AN956" s="43"/>
      <c r="AO956" s="42"/>
      <c r="AP956" s="198"/>
      <c r="AQ956" s="198"/>
      <c r="AR956" s="42"/>
    </row>
    <row r="957" spans="1:44" ht="15.75" customHeight="1" x14ac:dyDescent="0.2">
      <c r="A957" s="43"/>
      <c r="B957" s="43"/>
      <c r="C957" s="43"/>
      <c r="D957" s="43"/>
      <c r="E957" s="43"/>
      <c r="F957" s="43"/>
      <c r="G957" s="194"/>
      <c r="H957" s="194"/>
      <c r="I957" s="195"/>
      <c r="J957" s="309"/>
      <c r="K957" s="196"/>
      <c r="L957" s="196"/>
      <c r="M957" s="196"/>
      <c r="N957" s="310"/>
      <c r="O957" s="197"/>
      <c r="P957" s="197"/>
      <c r="Q957" s="197"/>
      <c r="R957" s="197"/>
      <c r="S957" s="197"/>
      <c r="T957" s="197"/>
      <c r="U957" s="198"/>
      <c r="V957" s="257"/>
      <c r="W957" s="258"/>
      <c r="X957" s="200"/>
      <c r="Y957" s="43"/>
      <c r="Z957" s="199"/>
      <c r="AA957" s="199"/>
      <c r="AB957" s="199"/>
      <c r="AC957" s="199"/>
      <c r="AD957" s="199"/>
      <c r="AE957" s="43"/>
      <c r="AF957" s="199"/>
      <c r="AG957" s="196"/>
      <c r="AH957" s="201"/>
      <c r="AI957" s="201"/>
      <c r="AJ957" s="201"/>
      <c r="AK957" s="43"/>
      <c r="AL957" s="196"/>
      <c r="AM957" s="43"/>
      <c r="AN957" s="43"/>
      <c r="AO957" s="42"/>
      <c r="AP957" s="198"/>
      <c r="AQ957" s="198"/>
      <c r="AR957" s="42"/>
    </row>
    <row r="958" spans="1:44" ht="15.75" customHeight="1" x14ac:dyDescent="0.2">
      <c r="A958" s="43"/>
      <c r="B958" s="43"/>
      <c r="C958" s="43"/>
      <c r="D958" s="43"/>
      <c r="E958" s="43"/>
      <c r="F958" s="43"/>
      <c r="G958" s="194"/>
      <c r="H958" s="194"/>
      <c r="I958" s="195"/>
      <c r="J958" s="309"/>
      <c r="K958" s="196"/>
      <c r="L958" s="196"/>
      <c r="M958" s="196"/>
      <c r="N958" s="310"/>
      <c r="O958" s="197"/>
      <c r="P958" s="197"/>
      <c r="Q958" s="197"/>
      <c r="R958" s="197"/>
      <c r="S958" s="197"/>
      <c r="T958" s="197"/>
      <c r="U958" s="198"/>
      <c r="V958" s="257"/>
      <c r="W958" s="258"/>
      <c r="X958" s="200"/>
      <c r="Y958" s="43"/>
      <c r="Z958" s="199"/>
      <c r="AA958" s="199"/>
      <c r="AB958" s="199"/>
      <c r="AC958" s="199"/>
      <c r="AD958" s="199"/>
      <c r="AE958" s="43"/>
      <c r="AF958" s="199"/>
      <c r="AG958" s="196"/>
      <c r="AH958" s="201"/>
      <c r="AI958" s="201"/>
      <c r="AJ958" s="201"/>
      <c r="AK958" s="43"/>
      <c r="AL958" s="196"/>
      <c r="AM958" s="43"/>
      <c r="AN958" s="43"/>
      <c r="AO958" s="42"/>
      <c r="AP958" s="198"/>
      <c r="AQ958" s="198"/>
      <c r="AR958" s="42"/>
    </row>
    <row r="959" spans="1:44" ht="15.75" customHeight="1" x14ac:dyDescent="0.2">
      <c r="A959" s="43"/>
      <c r="B959" s="43"/>
      <c r="C959" s="43"/>
      <c r="D959" s="43"/>
      <c r="E959" s="43"/>
      <c r="F959" s="43"/>
      <c r="G959" s="194"/>
      <c r="H959" s="194"/>
      <c r="I959" s="195"/>
      <c r="J959" s="309"/>
      <c r="K959" s="196"/>
      <c r="L959" s="196"/>
      <c r="M959" s="196"/>
      <c r="N959" s="310"/>
      <c r="O959" s="197"/>
      <c r="P959" s="197"/>
      <c r="Q959" s="197"/>
      <c r="R959" s="197"/>
      <c r="S959" s="197"/>
      <c r="T959" s="197"/>
      <c r="U959" s="198"/>
      <c r="V959" s="257"/>
      <c r="W959" s="258"/>
      <c r="X959" s="200"/>
      <c r="Y959" s="43"/>
      <c r="Z959" s="199"/>
      <c r="AA959" s="199"/>
      <c r="AB959" s="199"/>
      <c r="AC959" s="199"/>
      <c r="AD959" s="199"/>
      <c r="AE959" s="43"/>
      <c r="AF959" s="199"/>
      <c r="AG959" s="196"/>
      <c r="AH959" s="201"/>
      <c r="AI959" s="201"/>
      <c r="AJ959" s="201"/>
      <c r="AK959" s="43"/>
      <c r="AL959" s="196"/>
      <c r="AM959" s="43"/>
      <c r="AN959" s="43"/>
      <c r="AO959" s="42"/>
      <c r="AP959" s="198"/>
      <c r="AQ959" s="198"/>
      <c r="AR959" s="42"/>
    </row>
    <row r="960" spans="1:44" ht="15.75" customHeight="1" x14ac:dyDescent="0.2">
      <c r="A960" s="43"/>
      <c r="B960" s="43"/>
      <c r="C960" s="43"/>
      <c r="D960" s="43"/>
      <c r="E960" s="43"/>
      <c r="F960" s="43"/>
      <c r="G960" s="194"/>
      <c r="H960" s="194"/>
      <c r="I960" s="195"/>
      <c r="J960" s="309"/>
      <c r="K960" s="196"/>
      <c r="L960" s="196"/>
      <c r="M960" s="196"/>
      <c r="N960" s="310"/>
      <c r="O960" s="197"/>
      <c r="P960" s="197"/>
      <c r="Q960" s="197"/>
      <c r="R960" s="197"/>
      <c r="S960" s="197"/>
      <c r="T960" s="197"/>
      <c r="U960" s="198"/>
      <c r="V960" s="257"/>
      <c r="W960" s="258"/>
      <c r="X960" s="200"/>
      <c r="Y960" s="43"/>
      <c r="Z960" s="199"/>
      <c r="AA960" s="199"/>
      <c r="AB960" s="199"/>
      <c r="AC960" s="199"/>
      <c r="AD960" s="199"/>
      <c r="AE960" s="43"/>
      <c r="AF960" s="199"/>
      <c r="AG960" s="196"/>
      <c r="AH960" s="201"/>
      <c r="AI960" s="201"/>
      <c r="AJ960" s="201"/>
      <c r="AK960" s="43"/>
      <c r="AL960" s="196"/>
      <c r="AM960" s="43"/>
      <c r="AN960" s="43"/>
      <c r="AO960" s="42"/>
      <c r="AP960" s="198"/>
      <c r="AQ960" s="198"/>
      <c r="AR960" s="42"/>
    </row>
    <row r="961" spans="1:44" ht="15.75" customHeight="1" x14ac:dyDescent="0.2">
      <c r="A961" s="43"/>
      <c r="B961" s="43"/>
      <c r="C961" s="43"/>
      <c r="D961" s="43"/>
      <c r="E961" s="43"/>
      <c r="F961" s="43"/>
      <c r="G961" s="194"/>
      <c r="H961" s="194"/>
      <c r="I961" s="195"/>
      <c r="J961" s="309"/>
      <c r="K961" s="196"/>
      <c r="L961" s="196"/>
      <c r="M961" s="196"/>
      <c r="N961" s="310"/>
      <c r="O961" s="197"/>
      <c r="P961" s="197"/>
      <c r="Q961" s="197"/>
      <c r="R961" s="197"/>
      <c r="S961" s="197"/>
      <c r="T961" s="197"/>
      <c r="U961" s="198"/>
      <c r="V961" s="257"/>
      <c r="W961" s="258"/>
      <c r="X961" s="200"/>
      <c r="Y961" s="43"/>
      <c r="Z961" s="199"/>
      <c r="AA961" s="199"/>
      <c r="AB961" s="199"/>
      <c r="AC961" s="199"/>
      <c r="AD961" s="199"/>
      <c r="AE961" s="43"/>
      <c r="AF961" s="199"/>
      <c r="AG961" s="196"/>
      <c r="AH961" s="201"/>
      <c r="AI961" s="201"/>
      <c r="AJ961" s="201"/>
      <c r="AK961" s="43"/>
      <c r="AL961" s="196"/>
      <c r="AM961" s="43"/>
      <c r="AN961" s="43"/>
      <c r="AO961" s="42"/>
      <c r="AP961" s="198"/>
      <c r="AQ961" s="198"/>
      <c r="AR961" s="42"/>
    </row>
    <row r="962" spans="1:44" ht="15.75" customHeight="1" x14ac:dyDescent="0.2">
      <c r="A962" s="43"/>
      <c r="B962" s="43"/>
      <c r="C962" s="43"/>
      <c r="D962" s="43"/>
      <c r="E962" s="43"/>
      <c r="F962" s="43"/>
      <c r="G962" s="194"/>
      <c r="H962" s="194"/>
      <c r="I962" s="195"/>
      <c r="J962" s="309"/>
      <c r="K962" s="196"/>
      <c r="L962" s="196"/>
      <c r="M962" s="196"/>
      <c r="N962" s="310"/>
      <c r="O962" s="197"/>
      <c r="P962" s="197"/>
      <c r="Q962" s="197"/>
      <c r="R962" s="197"/>
      <c r="S962" s="197"/>
      <c r="T962" s="197"/>
      <c r="U962" s="198"/>
      <c r="V962" s="257"/>
      <c r="W962" s="258"/>
      <c r="X962" s="200"/>
      <c r="Y962" s="43"/>
      <c r="Z962" s="199"/>
      <c r="AA962" s="199"/>
      <c r="AB962" s="199"/>
      <c r="AC962" s="199"/>
      <c r="AD962" s="199"/>
      <c r="AE962" s="43"/>
      <c r="AF962" s="199"/>
      <c r="AG962" s="196"/>
      <c r="AH962" s="201"/>
      <c r="AI962" s="201"/>
      <c r="AJ962" s="201"/>
      <c r="AK962" s="43"/>
      <c r="AL962" s="196"/>
      <c r="AM962" s="43"/>
      <c r="AN962" s="43"/>
      <c r="AO962" s="42"/>
      <c r="AP962" s="198"/>
      <c r="AQ962" s="198"/>
      <c r="AR962" s="42"/>
    </row>
    <row r="963" spans="1:44" ht="15.75" customHeight="1" x14ac:dyDescent="0.2">
      <c r="A963" s="43"/>
      <c r="B963" s="43"/>
      <c r="C963" s="43"/>
      <c r="D963" s="43"/>
      <c r="E963" s="43"/>
      <c r="F963" s="43"/>
      <c r="G963" s="194"/>
      <c r="H963" s="194"/>
      <c r="I963" s="195"/>
      <c r="J963" s="309"/>
      <c r="K963" s="196"/>
      <c r="L963" s="196"/>
      <c r="M963" s="196"/>
      <c r="N963" s="310"/>
      <c r="O963" s="197"/>
      <c r="P963" s="197"/>
      <c r="Q963" s="197"/>
      <c r="R963" s="197"/>
      <c r="S963" s="197"/>
      <c r="T963" s="197"/>
      <c r="U963" s="198"/>
      <c r="V963" s="257"/>
      <c r="W963" s="258"/>
      <c r="X963" s="200"/>
      <c r="Y963" s="43"/>
      <c r="Z963" s="199"/>
      <c r="AA963" s="199"/>
      <c r="AB963" s="199"/>
      <c r="AC963" s="199"/>
      <c r="AD963" s="199"/>
      <c r="AE963" s="43"/>
      <c r="AF963" s="199"/>
      <c r="AG963" s="196"/>
      <c r="AH963" s="201"/>
      <c r="AI963" s="201"/>
      <c r="AJ963" s="201"/>
      <c r="AK963" s="43"/>
      <c r="AL963" s="196"/>
      <c r="AM963" s="43"/>
      <c r="AN963" s="43"/>
      <c r="AO963" s="42"/>
      <c r="AP963" s="198"/>
      <c r="AQ963" s="198"/>
      <c r="AR963" s="42"/>
    </row>
    <row r="964" spans="1:44" ht="15.75" customHeight="1" x14ac:dyDescent="0.2">
      <c r="A964" s="43"/>
      <c r="B964" s="43"/>
      <c r="C964" s="43"/>
      <c r="D964" s="43"/>
      <c r="E964" s="43"/>
      <c r="F964" s="43"/>
      <c r="G964" s="194"/>
      <c r="H964" s="194"/>
      <c r="I964" s="195"/>
      <c r="J964" s="309"/>
      <c r="K964" s="196"/>
      <c r="L964" s="196"/>
      <c r="M964" s="196"/>
      <c r="N964" s="310"/>
      <c r="O964" s="197"/>
      <c r="P964" s="197"/>
      <c r="Q964" s="197"/>
      <c r="R964" s="197"/>
      <c r="S964" s="197"/>
      <c r="T964" s="197"/>
      <c r="U964" s="198"/>
      <c r="V964" s="257"/>
      <c r="W964" s="258"/>
      <c r="X964" s="200"/>
      <c r="Y964" s="43"/>
      <c r="Z964" s="199"/>
      <c r="AA964" s="199"/>
      <c r="AB964" s="199"/>
      <c r="AC964" s="199"/>
      <c r="AD964" s="199"/>
      <c r="AE964" s="43"/>
      <c r="AF964" s="199"/>
      <c r="AG964" s="196"/>
      <c r="AH964" s="201"/>
      <c r="AI964" s="201"/>
      <c r="AJ964" s="201"/>
      <c r="AK964" s="43"/>
      <c r="AL964" s="196"/>
      <c r="AM964" s="43"/>
      <c r="AN964" s="43"/>
      <c r="AO964" s="42"/>
      <c r="AP964" s="198"/>
      <c r="AQ964" s="198"/>
      <c r="AR964" s="42"/>
    </row>
    <row r="965" spans="1:44" ht="15.75" customHeight="1" x14ac:dyDescent="0.2">
      <c r="A965" s="43"/>
      <c r="B965" s="43"/>
      <c r="C965" s="43"/>
      <c r="D965" s="43"/>
      <c r="E965" s="43"/>
      <c r="F965" s="43"/>
      <c r="G965" s="194"/>
      <c r="H965" s="194"/>
      <c r="I965" s="195"/>
      <c r="J965" s="309"/>
      <c r="K965" s="196"/>
      <c r="L965" s="196"/>
      <c r="M965" s="196"/>
      <c r="N965" s="310"/>
      <c r="O965" s="197"/>
      <c r="P965" s="197"/>
      <c r="Q965" s="197"/>
      <c r="R965" s="197"/>
      <c r="S965" s="197"/>
      <c r="T965" s="197"/>
      <c r="U965" s="198"/>
      <c r="V965" s="257"/>
      <c r="W965" s="258"/>
      <c r="X965" s="200"/>
      <c r="Y965" s="43"/>
      <c r="Z965" s="199"/>
      <c r="AA965" s="199"/>
      <c r="AB965" s="199"/>
      <c r="AC965" s="199"/>
      <c r="AD965" s="199"/>
      <c r="AE965" s="43"/>
      <c r="AF965" s="199"/>
      <c r="AG965" s="196"/>
      <c r="AH965" s="201"/>
      <c r="AI965" s="201"/>
      <c r="AJ965" s="201"/>
      <c r="AK965" s="43"/>
      <c r="AL965" s="196"/>
      <c r="AM965" s="43"/>
      <c r="AN965" s="43"/>
      <c r="AO965" s="42"/>
      <c r="AP965" s="198"/>
      <c r="AQ965" s="198"/>
      <c r="AR965" s="42"/>
    </row>
    <row r="966" spans="1:44" ht="15.75" customHeight="1" x14ac:dyDescent="0.2">
      <c r="A966" s="43"/>
      <c r="B966" s="43"/>
      <c r="C966" s="43"/>
      <c r="D966" s="43"/>
      <c r="E966" s="43"/>
      <c r="F966" s="43"/>
      <c r="G966" s="194"/>
      <c r="H966" s="194"/>
      <c r="I966" s="195"/>
      <c r="J966" s="309"/>
      <c r="K966" s="196"/>
      <c r="L966" s="196"/>
      <c r="M966" s="196"/>
      <c r="N966" s="310"/>
      <c r="O966" s="197"/>
      <c r="P966" s="197"/>
      <c r="Q966" s="197"/>
      <c r="R966" s="197"/>
      <c r="S966" s="197"/>
      <c r="T966" s="197"/>
      <c r="U966" s="198"/>
      <c r="V966" s="257"/>
      <c r="W966" s="258"/>
      <c r="X966" s="200"/>
      <c r="Y966" s="43"/>
      <c r="Z966" s="199"/>
      <c r="AA966" s="199"/>
      <c r="AB966" s="199"/>
      <c r="AC966" s="199"/>
      <c r="AD966" s="199"/>
      <c r="AE966" s="43"/>
      <c r="AF966" s="199"/>
      <c r="AG966" s="196"/>
      <c r="AH966" s="201"/>
      <c r="AI966" s="201"/>
      <c r="AJ966" s="201"/>
      <c r="AK966" s="43"/>
      <c r="AL966" s="196"/>
      <c r="AM966" s="43"/>
      <c r="AN966" s="43"/>
      <c r="AO966" s="42"/>
      <c r="AP966" s="198"/>
      <c r="AQ966" s="198"/>
      <c r="AR966" s="42"/>
    </row>
    <row r="967" spans="1:44" ht="15.75" customHeight="1" x14ac:dyDescent="0.2">
      <c r="A967" s="43"/>
      <c r="B967" s="43"/>
      <c r="C967" s="43"/>
      <c r="D967" s="43"/>
      <c r="E967" s="43"/>
      <c r="F967" s="43"/>
      <c r="G967" s="194"/>
      <c r="H967" s="194"/>
      <c r="I967" s="195"/>
      <c r="J967" s="309"/>
      <c r="K967" s="196"/>
      <c r="L967" s="196"/>
      <c r="M967" s="196"/>
      <c r="N967" s="310"/>
      <c r="O967" s="197"/>
      <c r="P967" s="197"/>
      <c r="Q967" s="197"/>
      <c r="R967" s="197"/>
      <c r="S967" s="197"/>
      <c r="T967" s="197"/>
      <c r="U967" s="198"/>
      <c r="V967" s="257"/>
      <c r="W967" s="258"/>
      <c r="X967" s="200"/>
      <c r="Y967" s="43"/>
      <c r="Z967" s="199"/>
      <c r="AA967" s="199"/>
      <c r="AB967" s="199"/>
      <c r="AC967" s="199"/>
      <c r="AD967" s="199"/>
      <c r="AE967" s="43"/>
      <c r="AF967" s="199"/>
      <c r="AG967" s="196"/>
      <c r="AH967" s="201"/>
      <c r="AI967" s="201"/>
      <c r="AJ967" s="201"/>
      <c r="AK967" s="43"/>
      <c r="AL967" s="196"/>
      <c r="AM967" s="43"/>
      <c r="AN967" s="43"/>
      <c r="AO967" s="42"/>
      <c r="AP967" s="198"/>
      <c r="AQ967" s="198"/>
      <c r="AR967" s="42"/>
    </row>
    <row r="968" spans="1:44" ht="15.75" customHeight="1" x14ac:dyDescent="0.2">
      <c r="A968" s="43"/>
      <c r="B968" s="43"/>
      <c r="C968" s="43"/>
      <c r="D968" s="43"/>
      <c r="E968" s="43"/>
      <c r="F968" s="43"/>
      <c r="G968" s="194"/>
      <c r="H968" s="194"/>
      <c r="I968" s="195"/>
      <c r="J968" s="309"/>
      <c r="K968" s="196"/>
      <c r="L968" s="196"/>
      <c r="M968" s="196"/>
      <c r="N968" s="310"/>
      <c r="O968" s="197"/>
      <c r="P968" s="197"/>
      <c r="Q968" s="197"/>
      <c r="R968" s="197"/>
      <c r="S968" s="197"/>
      <c r="T968" s="197"/>
      <c r="U968" s="198"/>
      <c r="V968" s="257"/>
      <c r="W968" s="258"/>
      <c r="X968" s="200"/>
      <c r="Y968" s="43"/>
      <c r="Z968" s="199"/>
      <c r="AA968" s="199"/>
      <c r="AB968" s="199"/>
      <c r="AC968" s="199"/>
      <c r="AD968" s="199"/>
      <c r="AE968" s="43"/>
      <c r="AF968" s="199"/>
      <c r="AG968" s="196"/>
      <c r="AH968" s="201"/>
      <c r="AI968" s="201"/>
      <c r="AJ968" s="201"/>
      <c r="AK968" s="43"/>
      <c r="AL968" s="196"/>
      <c r="AM968" s="43"/>
      <c r="AN968" s="43"/>
      <c r="AO968" s="42"/>
      <c r="AP968" s="198"/>
      <c r="AQ968" s="198"/>
      <c r="AR968" s="42"/>
    </row>
    <row r="969" spans="1:44" ht="15.75" customHeight="1" x14ac:dyDescent="0.2">
      <c r="A969" s="43"/>
      <c r="B969" s="43"/>
      <c r="C969" s="43"/>
      <c r="D969" s="43"/>
      <c r="E969" s="43"/>
      <c r="F969" s="43"/>
      <c r="G969" s="194"/>
      <c r="H969" s="194"/>
      <c r="I969" s="195"/>
      <c r="J969" s="309"/>
      <c r="K969" s="196"/>
      <c r="L969" s="196"/>
      <c r="M969" s="196"/>
      <c r="N969" s="310"/>
      <c r="O969" s="197"/>
      <c r="P969" s="197"/>
      <c r="Q969" s="197"/>
      <c r="R969" s="197"/>
      <c r="S969" s="197"/>
      <c r="T969" s="197"/>
      <c r="U969" s="198"/>
      <c r="V969" s="257"/>
      <c r="W969" s="258"/>
      <c r="X969" s="200"/>
      <c r="Y969" s="43"/>
      <c r="Z969" s="199"/>
      <c r="AA969" s="199"/>
      <c r="AB969" s="199"/>
      <c r="AC969" s="199"/>
      <c r="AD969" s="199"/>
      <c r="AE969" s="43"/>
      <c r="AF969" s="199"/>
      <c r="AG969" s="196"/>
      <c r="AH969" s="201"/>
      <c r="AI969" s="201"/>
      <c r="AJ969" s="201"/>
      <c r="AK969" s="43"/>
      <c r="AL969" s="196"/>
      <c r="AM969" s="43"/>
      <c r="AN969" s="43"/>
      <c r="AO969" s="42"/>
      <c r="AP969" s="198"/>
      <c r="AQ969" s="198"/>
      <c r="AR969" s="42"/>
    </row>
    <row r="970" spans="1:44" ht="15.75" customHeight="1" x14ac:dyDescent="0.2">
      <c r="A970" s="43"/>
      <c r="B970" s="43"/>
      <c r="C970" s="43"/>
      <c r="D970" s="43"/>
      <c r="E970" s="43"/>
      <c r="F970" s="43"/>
      <c r="G970" s="194"/>
      <c r="H970" s="194"/>
      <c r="I970" s="195"/>
      <c r="J970" s="309"/>
      <c r="K970" s="196"/>
      <c r="L970" s="196"/>
      <c r="M970" s="196"/>
      <c r="N970" s="310"/>
      <c r="O970" s="197"/>
      <c r="P970" s="197"/>
      <c r="Q970" s="197"/>
      <c r="R970" s="197"/>
      <c r="S970" s="197"/>
      <c r="T970" s="197"/>
      <c r="U970" s="198"/>
      <c r="V970" s="257"/>
      <c r="W970" s="258"/>
      <c r="X970" s="200"/>
      <c r="Y970" s="43"/>
      <c r="Z970" s="199"/>
      <c r="AA970" s="199"/>
      <c r="AB970" s="199"/>
      <c r="AC970" s="199"/>
      <c r="AD970" s="199"/>
      <c r="AE970" s="43"/>
      <c r="AF970" s="199"/>
      <c r="AG970" s="196"/>
      <c r="AH970" s="201"/>
      <c r="AI970" s="201"/>
      <c r="AJ970" s="201"/>
      <c r="AK970" s="43"/>
      <c r="AL970" s="196"/>
      <c r="AM970" s="43"/>
      <c r="AN970" s="43"/>
      <c r="AO970" s="42"/>
      <c r="AP970" s="198"/>
      <c r="AQ970" s="198"/>
      <c r="AR970" s="42"/>
    </row>
    <row r="971" spans="1:44" ht="15.75" customHeight="1" x14ac:dyDescent="0.2">
      <c r="A971" s="43"/>
      <c r="B971" s="43"/>
      <c r="C971" s="43"/>
      <c r="D971" s="43"/>
      <c r="E971" s="43"/>
      <c r="F971" s="43"/>
      <c r="G971" s="194"/>
      <c r="H971" s="194"/>
      <c r="I971" s="195"/>
      <c r="J971" s="309"/>
      <c r="K971" s="196"/>
      <c r="L971" s="196"/>
      <c r="M971" s="196"/>
      <c r="N971" s="310"/>
      <c r="O971" s="197"/>
      <c r="P971" s="197"/>
      <c r="Q971" s="197"/>
      <c r="R971" s="197"/>
      <c r="S971" s="197"/>
      <c r="T971" s="197"/>
      <c r="U971" s="198"/>
      <c r="V971" s="257"/>
      <c r="W971" s="258"/>
      <c r="X971" s="200"/>
      <c r="Y971" s="43"/>
      <c r="Z971" s="199"/>
      <c r="AA971" s="199"/>
      <c r="AB971" s="199"/>
      <c r="AC971" s="199"/>
      <c r="AD971" s="199"/>
      <c r="AE971" s="43"/>
      <c r="AF971" s="199"/>
      <c r="AG971" s="196"/>
      <c r="AH971" s="201"/>
      <c r="AI971" s="201"/>
      <c r="AJ971" s="201"/>
      <c r="AK971" s="43"/>
      <c r="AL971" s="196"/>
      <c r="AM971" s="43"/>
      <c r="AN971" s="43"/>
      <c r="AO971" s="42"/>
      <c r="AP971" s="198"/>
      <c r="AQ971" s="198"/>
      <c r="AR971" s="42"/>
    </row>
    <row r="972" spans="1:44" ht="15.75" customHeight="1" x14ac:dyDescent="0.2">
      <c r="A972" s="43"/>
      <c r="B972" s="43"/>
      <c r="C972" s="43"/>
      <c r="D972" s="43"/>
      <c r="E972" s="43"/>
      <c r="F972" s="43"/>
      <c r="G972" s="194"/>
      <c r="H972" s="194"/>
      <c r="I972" s="195"/>
      <c r="J972" s="309"/>
      <c r="K972" s="196"/>
      <c r="L972" s="196"/>
      <c r="M972" s="196"/>
      <c r="N972" s="310"/>
      <c r="O972" s="197"/>
      <c r="P972" s="197"/>
      <c r="Q972" s="197"/>
      <c r="R972" s="197"/>
      <c r="S972" s="197"/>
      <c r="T972" s="197"/>
      <c r="U972" s="198"/>
      <c r="V972" s="257"/>
      <c r="W972" s="258"/>
      <c r="X972" s="200"/>
      <c r="Y972" s="43"/>
      <c r="Z972" s="199"/>
      <c r="AA972" s="199"/>
      <c r="AB972" s="199"/>
      <c r="AC972" s="199"/>
      <c r="AD972" s="199"/>
      <c r="AE972" s="43"/>
      <c r="AF972" s="199"/>
      <c r="AG972" s="196"/>
      <c r="AH972" s="201"/>
      <c r="AI972" s="201"/>
      <c r="AJ972" s="201"/>
      <c r="AK972" s="43"/>
      <c r="AL972" s="196"/>
      <c r="AM972" s="43"/>
      <c r="AN972" s="43"/>
      <c r="AO972" s="42"/>
      <c r="AP972" s="198"/>
      <c r="AQ972" s="198"/>
      <c r="AR972" s="42"/>
    </row>
    <row r="973" spans="1:44" ht="15.75" customHeight="1" x14ac:dyDescent="0.2">
      <c r="A973" s="43"/>
      <c r="B973" s="43"/>
      <c r="C973" s="43"/>
      <c r="D973" s="43"/>
      <c r="E973" s="43"/>
      <c r="F973" s="43"/>
      <c r="G973" s="194"/>
      <c r="H973" s="194"/>
      <c r="I973" s="195"/>
      <c r="J973" s="309"/>
      <c r="K973" s="196"/>
      <c r="L973" s="196"/>
      <c r="M973" s="196"/>
      <c r="N973" s="310"/>
      <c r="O973" s="197"/>
      <c r="P973" s="197"/>
      <c r="Q973" s="197"/>
      <c r="R973" s="197"/>
      <c r="S973" s="197"/>
      <c r="T973" s="197"/>
      <c r="U973" s="198"/>
      <c r="V973" s="257"/>
      <c r="W973" s="258"/>
      <c r="X973" s="200"/>
      <c r="Y973" s="43"/>
      <c r="Z973" s="199"/>
      <c r="AA973" s="199"/>
      <c r="AB973" s="199"/>
      <c r="AC973" s="199"/>
      <c r="AD973" s="199"/>
      <c r="AE973" s="43"/>
      <c r="AF973" s="199"/>
      <c r="AG973" s="196"/>
      <c r="AH973" s="201"/>
      <c r="AI973" s="201"/>
      <c r="AJ973" s="201"/>
      <c r="AK973" s="43"/>
      <c r="AL973" s="196"/>
      <c r="AM973" s="43"/>
      <c r="AN973" s="43"/>
      <c r="AO973" s="42"/>
      <c r="AP973" s="198"/>
      <c r="AQ973" s="198"/>
      <c r="AR973" s="42"/>
    </row>
    <row r="974" spans="1:44" ht="15.75" customHeight="1" x14ac:dyDescent="0.2">
      <c r="A974" s="43"/>
      <c r="B974" s="43"/>
      <c r="C974" s="43"/>
      <c r="D974" s="43"/>
      <c r="E974" s="43"/>
      <c r="F974" s="43"/>
      <c r="G974" s="194"/>
      <c r="H974" s="194"/>
      <c r="I974" s="195"/>
      <c r="J974" s="309"/>
      <c r="K974" s="196"/>
      <c r="L974" s="196"/>
      <c r="M974" s="196"/>
      <c r="N974" s="310"/>
      <c r="O974" s="197"/>
      <c r="P974" s="197"/>
      <c r="Q974" s="197"/>
      <c r="R974" s="197"/>
      <c r="S974" s="197"/>
      <c r="T974" s="197"/>
      <c r="U974" s="198"/>
      <c r="V974" s="257"/>
      <c r="W974" s="258"/>
      <c r="X974" s="200"/>
      <c r="Y974" s="43"/>
      <c r="Z974" s="199"/>
      <c r="AA974" s="199"/>
      <c r="AB974" s="199"/>
      <c r="AC974" s="199"/>
      <c r="AD974" s="199"/>
      <c r="AE974" s="43"/>
      <c r="AF974" s="199"/>
      <c r="AG974" s="196"/>
      <c r="AH974" s="201"/>
      <c r="AI974" s="201"/>
      <c r="AJ974" s="201"/>
      <c r="AK974" s="43"/>
      <c r="AL974" s="196"/>
      <c r="AM974" s="43"/>
      <c r="AN974" s="43"/>
      <c r="AO974" s="42"/>
      <c r="AP974" s="198"/>
      <c r="AQ974" s="198"/>
      <c r="AR974" s="42"/>
    </row>
    <row r="975" spans="1:44" ht="15.75" customHeight="1" x14ac:dyDescent="0.2">
      <c r="A975" s="43"/>
      <c r="B975" s="43"/>
      <c r="C975" s="43"/>
      <c r="D975" s="43"/>
      <c r="E975" s="43"/>
      <c r="F975" s="43"/>
      <c r="G975" s="194"/>
      <c r="H975" s="194"/>
      <c r="I975" s="195"/>
      <c r="J975" s="309"/>
      <c r="K975" s="196"/>
      <c r="L975" s="196"/>
      <c r="M975" s="196"/>
      <c r="N975" s="310"/>
      <c r="O975" s="197"/>
      <c r="P975" s="197"/>
      <c r="Q975" s="197"/>
      <c r="R975" s="197"/>
      <c r="S975" s="197"/>
      <c r="T975" s="197"/>
      <c r="U975" s="198"/>
      <c r="V975" s="257"/>
      <c r="W975" s="258"/>
      <c r="X975" s="200"/>
      <c r="Y975" s="43"/>
      <c r="Z975" s="199"/>
      <c r="AA975" s="199"/>
      <c r="AB975" s="199"/>
      <c r="AC975" s="199"/>
      <c r="AD975" s="199"/>
      <c r="AE975" s="43"/>
      <c r="AF975" s="199"/>
      <c r="AG975" s="196"/>
      <c r="AH975" s="201"/>
      <c r="AI975" s="201"/>
      <c r="AJ975" s="201"/>
      <c r="AK975" s="43"/>
      <c r="AL975" s="196"/>
      <c r="AM975" s="43"/>
      <c r="AN975" s="43"/>
      <c r="AO975" s="42"/>
      <c r="AP975" s="198"/>
      <c r="AQ975" s="198"/>
      <c r="AR975" s="42"/>
    </row>
    <row r="976" spans="1:44" ht="15.75" customHeight="1" x14ac:dyDescent="0.2">
      <c r="A976" s="43"/>
      <c r="B976" s="43"/>
      <c r="C976" s="43"/>
      <c r="D976" s="43"/>
      <c r="E976" s="43"/>
      <c r="F976" s="43"/>
      <c r="G976" s="194"/>
      <c r="H976" s="194"/>
      <c r="I976" s="195"/>
      <c r="J976" s="309"/>
      <c r="K976" s="196"/>
      <c r="L976" s="196"/>
      <c r="M976" s="196"/>
      <c r="N976" s="310"/>
      <c r="O976" s="197"/>
      <c r="P976" s="197"/>
      <c r="Q976" s="197"/>
      <c r="R976" s="197"/>
      <c r="S976" s="197"/>
      <c r="T976" s="197"/>
      <c r="U976" s="198"/>
      <c r="V976" s="257"/>
      <c r="W976" s="258"/>
      <c r="X976" s="200"/>
      <c r="Y976" s="43"/>
      <c r="Z976" s="199"/>
      <c r="AA976" s="199"/>
      <c r="AB976" s="199"/>
      <c r="AC976" s="199"/>
      <c r="AD976" s="199"/>
      <c r="AE976" s="43"/>
      <c r="AF976" s="199"/>
      <c r="AG976" s="196"/>
      <c r="AH976" s="201"/>
      <c r="AI976" s="201"/>
      <c r="AJ976" s="201"/>
      <c r="AK976" s="43"/>
      <c r="AL976" s="196"/>
      <c r="AM976" s="43"/>
      <c r="AN976" s="43"/>
      <c r="AO976" s="42"/>
      <c r="AP976" s="198"/>
      <c r="AQ976" s="198"/>
      <c r="AR976" s="42"/>
    </row>
    <row r="977" spans="1:44" ht="15.75" customHeight="1" x14ac:dyDescent="0.2">
      <c r="A977" s="43"/>
      <c r="B977" s="43"/>
      <c r="C977" s="43"/>
      <c r="D977" s="43"/>
      <c r="E977" s="43"/>
      <c r="F977" s="43"/>
      <c r="G977" s="194"/>
      <c r="H977" s="194"/>
      <c r="I977" s="195"/>
      <c r="J977" s="309"/>
      <c r="K977" s="196"/>
      <c r="L977" s="196"/>
      <c r="M977" s="196"/>
      <c r="N977" s="310"/>
      <c r="O977" s="197"/>
      <c r="P977" s="197"/>
      <c r="Q977" s="197"/>
      <c r="R977" s="197"/>
      <c r="S977" s="197"/>
      <c r="T977" s="197"/>
      <c r="U977" s="198"/>
      <c r="V977" s="257"/>
      <c r="W977" s="258"/>
      <c r="X977" s="200"/>
      <c r="Y977" s="43"/>
      <c r="Z977" s="199"/>
      <c r="AA977" s="199"/>
      <c r="AB977" s="199"/>
      <c r="AC977" s="199"/>
      <c r="AD977" s="199"/>
      <c r="AE977" s="43"/>
      <c r="AF977" s="199"/>
      <c r="AG977" s="196"/>
      <c r="AH977" s="201"/>
      <c r="AI977" s="201"/>
      <c r="AJ977" s="201"/>
      <c r="AK977" s="43"/>
      <c r="AL977" s="196"/>
      <c r="AM977" s="43"/>
      <c r="AN977" s="43"/>
      <c r="AO977" s="42"/>
      <c r="AP977" s="198"/>
      <c r="AQ977" s="198"/>
      <c r="AR977" s="42"/>
    </row>
    <row r="978" spans="1:44" ht="15.75" customHeight="1" x14ac:dyDescent="0.2">
      <c r="A978" s="43"/>
      <c r="B978" s="43"/>
      <c r="C978" s="43"/>
      <c r="D978" s="43"/>
      <c r="E978" s="43"/>
      <c r="F978" s="43"/>
      <c r="G978" s="194"/>
      <c r="H978" s="194"/>
      <c r="I978" s="195"/>
      <c r="J978" s="309"/>
      <c r="K978" s="196"/>
      <c r="L978" s="196"/>
      <c r="M978" s="196"/>
      <c r="N978" s="310"/>
      <c r="O978" s="197"/>
      <c r="P978" s="197"/>
      <c r="Q978" s="197"/>
      <c r="R978" s="197"/>
      <c r="S978" s="197"/>
      <c r="T978" s="197"/>
      <c r="U978" s="198"/>
      <c r="V978" s="257"/>
      <c r="W978" s="258"/>
      <c r="X978" s="200"/>
      <c r="Y978" s="43"/>
      <c r="Z978" s="199"/>
      <c r="AA978" s="199"/>
      <c r="AB978" s="199"/>
      <c r="AC978" s="199"/>
      <c r="AD978" s="199"/>
      <c r="AE978" s="43"/>
      <c r="AF978" s="199"/>
      <c r="AG978" s="196"/>
      <c r="AH978" s="201"/>
      <c r="AI978" s="201"/>
      <c r="AJ978" s="201"/>
      <c r="AK978" s="43"/>
      <c r="AL978" s="196"/>
      <c r="AM978" s="43"/>
      <c r="AN978" s="43"/>
      <c r="AO978" s="42"/>
      <c r="AP978" s="198"/>
      <c r="AQ978" s="198"/>
      <c r="AR978" s="42"/>
    </row>
    <row r="979" spans="1:44" ht="15.75" customHeight="1" x14ac:dyDescent="0.2">
      <c r="A979" s="43"/>
      <c r="B979" s="43"/>
      <c r="C979" s="43"/>
      <c r="D979" s="43"/>
      <c r="E979" s="43"/>
      <c r="F979" s="43"/>
      <c r="G979" s="194"/>
      <c r="H979" s="194"/>
      <c r="I979" s="195"/>
      <c r="J979" s="309"/>
      <c r="K979" s="196"/>
      <c r="L979" s="196"/>
      <c r="M979" s="196"/>
      <c r="N979" s="310"/>
      <c r="O979" s="197"/>
      <c r="P979" s="197"/>
      <c r="Q979" s="197"/>
      <c r="R979" s="197"/>
      <c r="S979" s="197"/>
      <c r="T979" s="197"/>
      <c r="U979" s="198"/>
      <c r="V979" s="257"/>
      <c r="W979" s="258"/>
      <c r="X979" s="200"/>
      <c r="Y979" s="43"/>
      <c r="Z979" s="199"/>
      <c r="AA979" s="199"/>
      <c r="AB979" s="199"/>
      <c r="AC979" s="199"/>
      <c r="AD979" s="199"/>
      <c r="AE979" s="43"/>
      <c r="AF979" s="199"/>
      <c r="AG979" s="196"/>
      <c r="AH979" s="201"/>
      <c r="AI979" s="201"/>
      <c r="AJ979" s="201"/>
      <c r="AK979" s="43"/>
      <c r="AL979" s="196"/>
      <c r="AM979" s="43"/>
      <c r="AN979" s="43"/>
      <c r="AO979" s="42"/>
      <c r="AP979" s="198"/>
      <c r="AQ979" s="198"/>
      <c r="AR979" s="42"/>
    </row>
    <row r="980" spans="1:44" ht="15.75" customHeight="1" x14ac:dyDescent="0.2">
      <c r="A980" s="43"/>
      <c r="B980" s="43"/>
      <c r="C980" s="43"/>
      <c r="D980" s="43"/>
      <c r="E980" s="43"/>
      <c r="F980" s="43"/>
      <c r="G980" s="194"/>
      <c r="H980" s="194"/>
      <c r="I980" s="195"/>
      <c r="J980" s="309"/>
      <c r="K980" s="196"/>
      <c r="L980" s="196"/>
      <c r="M980" s="196"/>
      <c r="N980" s="310"/>
      <c r="O980" s="197"/>
      <c r="P980" s="197"/>
      <c r="Q980" s="197"/>
      <c r="R980" s="197"/>
      <c r="S980" s="197"/>
      <c r="T980" s="197"/>
      <c r="U980" s="198"/>
      <c r="V980" s="257"/>
      <c r="W980" s="258"/>
      <c r="X980" s="200"/>
      <c r="Y980" s="43"/>
      <c r="Z980" s="199"/>
      <c r="AA980" s="199"/>
      <c r="AB980" s="199"/>
      <c r="AC980" s="199"/>
      <c r="AD980" s="199"/>
      <c r="AE980" s="43"/>
      <c r="AF980" s="199"/>
      <c r="AG980" s="196"/>
      <c r="AH980" s="201"/>
      <c r="AI980" s="201"/>
      <c r="AJ980" s="201"/>
      <c r="AK980" s="43"/>
      <c r="AL980" s="196"/>
      <c r="AM980" s="43"/>
      <c r="AN980" s="43"/>
      <c r="AO980" s="42"/>
      <c r="AP980" s="198"/>
      <c r="AQ980" s="198"/>
      <c r="AR980" s="42"/>
    </row>
    <row r="981" spans="1:44" ht="15.75" customHeight="1" x14ac:dyDescent="0.2">
      <c r="A981" s="43"/>
      <c r="B981" s="43"/>
      <c r="C981" s="43"/>
      <c r="D981" s="43"/>
      <c r="E981" s="43"/>
      <c r="F981" s="43"/>
      <c r="G981" s="194"/>
      <c r="H981" s="194"/>
      <c r="I981" s="195"/>
      <c r="J981" s="309"/>
      <c r="K981" s="196"/>
      <c r="L981" s="196"/>
      <c r="M981" s="196"/>
      <c r="N981" s="310"/>
      <c r="O981" s="197"/>
      <c r="P981" s="197"/>
      <c r="Q981" s="197"/>
      <c r="R981" s="197"/>
      <c r="S981" s="197"/>
      <c r="T981" s="197"/>
      <c r="U981" s="198"/>
      <c r="V981" s="257"/>
      <c r="W981" s="258"/>
      <c r="X981" s="200"/>
      <c r="Y981" s="43"/>
      <c r="Z981" s="199"/>
      <c r="AA981" s="199"/>
      <c r="AB981" s="199"/>
      <c r="AC981" s="199"/>
      <c r="AD981" s="199"/>
      <c r="AE981" s="43"/>
      <c r="AF981" s="199"/>
      <c r="AG981" s="196"/>
      <c r="AH981" s="201"/>
      <c r="AI981" s="201"/>
      <c r="AJ981" s="201"/>
      <c r="AK981" s="43"/>
      <c r="AL981" s="196"/>
      <c r="AM981" s="43"/>
      <c r="AN981" s="43"/>
      <c r="AO981" s="42"/>
      <c r="AP981" s="198"/>
      <c r="AQ981" s="198"/>
      <c r="AR981" s="42"/>
    </row>
    <row r="982" spans="1:44" ht="15.75" customHeight="1" x14ac:dyDescent="0.2">
      <c r="A982" s="43"/>
      <c r="B982" s="43"/>
      <c r="C982" s="43"/>
      <c r="D982" s="43"/>
      <c r="E982" s="43"/>
      <c r="F982" s="43"/>
      <c r="G982" s="194"/>
      <c r="H982" s="194"/>
      <c r="I982" s="195"/>
      <c r="J982" s="309"/>
      <c r="K982" s="196"/>
      <c r="L982" s="196"/>
      <c r="M982" s="196"/>
      <c r="N982" s="310"/>
      <c r="O982" s="197"/>
      <c r="P982" s="197"/>
      <c r="Q982" s="197"/>
      <c r="R982" s="197"/>
      <c r="S982" s="197"/>
      <c r="T982" s="197"/>
      <c r="U982" s="198"/>
      <c r="V982" s="257"/>
      <c r="W982" s="258"/>
      <c r="X982" s="200"/>
      <c r="Y982" s="43"/>
      <c r="Z982" s="199"/>
      <c r="AA982" s="199"/>
      <c r="AB982" s="199"/>
      <c r="AC982" s="199"/>
      <c r="AD982" s="199"/>
      <c r="AE982" s="43"/>
      <c r="AF982" s="199"/>
      <c r="AG982" s="196"/>
      <c r="AH982" s="201"/>
      <c r="AI982" s="201"/>
      <c r="AJ982" s="201"/>
      <c r="AK982" s="43"/>
      <c r="AL982" s="196"/>
      <c r="AM982" s="43"/>
      <c r="AN982" s="43"/>
      <c r="AO982" s="42"/>
      <c r="AP982" s="198"/>
      <c r="AQ982" s="198"/>
      <c r="AR982" s="42"/>
    </row>
    <row r="983" spans="1:44" ht="15.75" customHeight="1" x14ac:dyDescent="0.2">
      <c r="A983" s="43"/>
      <c r="B983" s="43"/>
      <c r="C983" s="43"/>
      <c r="D983" s="43"/>
      <c r="E983" s="43"/>
      <c r="F983" s="43"/>
      <c r="G983" s="194"/>
      <c r="H983" s="194"/>
      <c r="I983" s="195"/>
      <c r="J983" s="309"/>
      <c r="K983" s="196"/>
      <c r="L983" s="196"/>
      <c r="M983" s="196"/>
      <c r="N983" s="310"/>
      <c r="O983" s="197"/>
      <c r="P983" s="197"/>
      <c r="Q983" s="197"/>
      <c r="R983" s="197"/>
      <c r="S983" s="197"/>
      <c r="T983" s="197"/>
      <c r="U983" s="198"/>
      <c r="V983" s="257"/>
      <c r="W983" s="258"/>
      <c r="X983" s="200"/>
      <c r="Y983" s="43"/>
      <c r="Z983" s="199"/>
      <c r="AA983" s="199"/>
      <c r="AB983" s="199"/>
      <c r="AC983" s="199"/>
      <c r="AD983" s="199"/>
      <c r="AE983" s="43"/>
      <c r="AF983" s="199"/>
      <c r="AG983" s="196"/>
      <c r="AH983" s="201"/>
      <c r="AI983" s="201"/>
      <c r="AJ983" s="201"/>
      <c r="AK983" s="43"/>
      <c r="AL983" s="196"/>
      <c r="AM983" s="43"/>
      <c r="AN983" s="43"/>
      <c r="AO983" s="42"/>
      <c r="AP983" s="198"/>
      <c r="AQ983" s="198"/>
      <c r="AR983" s="42"/>
    </row>
    <row r="984" spans="1:44" ht="15.75" customHeight="1" x14ac:dyDescent="0.2">
      <c r="A984" s="43"/>
      <c r="B984" s="43"/>
      <c r="C984" s="43"/>
      <c r="D984" s="43"/>
      <c r="E984" s="43"/>
      <c r="F984" s="43"/>
      <c r="G984" s="194"/>
      <c r="H984" s="194"/>
      <c r="I984" s="195"/>
      <c r="J984" s="309"/>
      <c r="K984" s="196"/>
      <c r="L984" s="196"/>
      <c r="M984" s="196"/>
      <c r="N984" s="310"/>
      <c r="O984" s="197"/>
      <c r="P984" s="197"/>
      <c r="Q984" s="197"/>
      <c r="R984" s="197"/>
      <c r="S984" s="197"/>
      <c r="T984" s="197"/>
      <c r="U984" s="198"/>
      <c r="V984" s="257"/>
      <c r="W984" s="258"/>
      <c r="X984" s="200"/>
      <c r="Y984" s="43"/>
      <c r="Z984" s="199"/>
      <c r="AA984" s="199"/>
      <c r="AB984" s="199"/>
      <c r="AC984" s="199"/>
      <c r="AD984" s="199"/>
      <c r="AE984" s="43"/>
      <c r="AF984" s="199"/>
      <c r="AG984" s="196"/>
      <c r="AH984" s="201"/>
      <c r="AI984" s="201"/>
      <c r="AJ984" s="201"/>
      <c r="AK984" s="43"/>
      <c r="AL984" s="196"/>
      <c r="AM984" s="43"/>
      <c r="AN984" s="43"/>
      <c r="AO984" s="42"/>
      <c r="AP984" s="198"/>
      <c r="AQ984" s="198"/>
      <c r="AR984" s="42"/>
    </row>
    <row r="985" spans="1:44" ht="15.75" customHeight="1" x14ac:dyDescent="0.2">
      <c r="A985" s="43"/>
      <c r="B985" s="43"/>
      <c r="C985" s="43"/>
      <c r="D985" s="43"/>
      <c r="E985" s="43"/>
      <c r="F985" s="43"/>
      <c r="G985" s="194"/>
      <c r="H985" s="194"/>
      <c r="I985" s="195"/>
      <c r="J985" s="309"/>
      <c r="K985" s="196"/>
      <c r="L985" s="196"/>
      <c r="M985" s="196"/>
      <c r="N985" s="310"/>
      <c r="O985" s="197"/>
      <c r="P985" s="197"/>
      <c r="Q985" s="197"/>
      <c r="R985" s="197"/>
      <c r="S985" s="197"/>
      <c r="T985" s="197"/>
      <c r="U985" s="198"/>
      <c r="V985" s="257"/>
      <c r="W985" s="258"/>
      <c r="X985" s="200"/>
      <c r="Y985" s="43"/>
      <c r="Z985" s="199"/>
      <c r="AA985" s="199"/>
      <c r="AB985" s="199"/>
      <c r="AC985" s="199"/>
      <c r="AD985" s="199"/>
      <c r="AE985" s="43"/>
      <c r="AF985" s="199"/>
      <c r="AG985" s="196"/>
      <c r="AH985" s="201"/>
      <c r="AI985" s="201"/>
      <c r="AJ985" s="201"/>
      <c r="AK985" s="43"/>
      <c r="AL985" s="196"/>
      <c r="AM985" s="43"/>
      <c r="AN985" s="43"/>
      <c r="AO985" s="42"/>
      <c r="AP985" s="198"/>
      <c r="AQ985" s="198"/>
      <c r="AR985" s="42"/>
    </row>
    <row r="986" spans="1:44" ht="15.75" customHeight="1" x14ac:dyDescent="0.2">
      <c r="A986" s="43"/>
      <c r="B986" s="43"/>
      <c r="C986" s="43"/>
      <c r="D986" s="43"/>
      <c r="E986" s="43"/>
      <c r="F986" s="43"/>
      <c r="G986" s="194"/>
      <c r="H986" s="194"/>
      <c r="I986" s="195"/>
      <c r="J986" s="309"/>
      <c r="K986" s="196"/>
      <c r="L986" s="196"/>
      <c r="M986" s="196"/>
      <c r="N986" s="310"/>
      <c r="O986" s="197"/>
      <c r="P986" s="197"/>
      <c r="Q986" s="197"/>
      <c r="R986" s="197"/>
      <c r="S986" s="197"/>
      <c r="T986" s="197"/>
      <c r="U986" s="198"/>
      <c r="V986" s="257"/>
      <c r="W986" s="258"/>
      <c r="X986" s="200"/>
      <c r="Y986" s="43"/>
      <c r="Z986" s="199"/>
      <c r="AA986" s="199"/>
      <c r="AB986" s="199"/>
      <c r="AC986" s="199"/>
      <c r="AD986" s="199"/>
      <c r="AE986" s="43"/>
      <c r="AF986" s="199"/>
      <c r="AG986" s="196"/>
      <c r="AH986" s="201"/>
      <c r="AI986" s="201"/>
      <c r="AJ986" s="201"/>
      <c r="AK986" s="43"/>
      <c r="AL986" s="196"/>
      <c r="AM986" s="43"/>
      <c r="AN986" s="43"/>
      <c r="AO986" s="42"/>
      <c r="AP986" s="198"/>
      <c r="AQ986" s="198"/>
      <c r="AR986" s="42"/>
    </row>
    <row r="987" spans="1:44" ht="15.75" customHeight="1" x14ac:dyDescent="0.2">
      <c r="A987" s="43"/>
      <c r="B987" s="43"/>
      <c r="C987" s="43"/>
      <c r="D987" s="43"/>
      <c r="E987" s="43"/>
      <c r="F987" s="43"/>
      <c r="G987" s="194"/>
      <c r="H987" s="194"/>
      <c r="I987" s="195"/>
      <c r="J987" s="309"/>
      <c r="K987" s="196"/>
      <c r="L987" s="196"/>
      <c r="M987" s="196"/>
      <c r="N987" s="310"/>
      <c r="O987" s="197"/>
      <c r="P987" s="197"/>
      <c r="Q987" s="197"/>
      <c r="R987" s="197"/>
      <c r="S987" s="197"/>
      <c r="T987" s="197"/>
      <c r="U987" s="198"/>
      <c r="V987" s="257"/>
      <c r="W987" s="258"/>
      <c r="X987" s="200"/>
      <c r="Y987" s="43"/>
      <c r="Z987" s="199"/>
      <c r="AA987" s="199"/>
      <c r="AB987" s="199"/>
      <c r="AC987" s="199"/>
      <c r="AD987" s="199"/>
      <c r="AE987" s="43"/>
      <c r="AF987" s="199"/>
      <c r="AG987" s="196"/>
      <c r="AH987" s="201"/>
      <c r="AI987" s="201"/>
      <c r="AJ987" s="201"/>
      <c r="AK987" s="43"/>
      <c r="AL987" s="196"/>
      <c r="AM987" s="43"/>
      <c r="AN987" s="43"/>
      <c r="AO987" s="42"/>
      <c r="AP987" s="198"/>
      <c r="AQ987" s="198"/>
      <c r="AR987" s="42"/>
    </row>
    <row r="988" spans="1:44" ht="15.75" customHeight="1" x14ac:dyDescent="0.2">
      <c r="A988" s="43"/>
      <c r="B988" s="43"/>
      <c r="C988" s="43"/>
      <c r="D988" s="43"/>
      <c r="E988" s="43"/>
      <c r="F988" s="43"/>
      <c r="G988" s="194"/>
      <c r="H988" s="194"/>
      <c r="I988" s="195"/>
      <c r="J988" s="309"/>
      <c r="K988" s="196"/>
      <c r="L988" s="196"/>
      <c r="M988" s="196"/>
      <c r="N988" s="310"/>
      <c r="O988" s="197"/>
      <c r="P988" s="197"/>
      <c r="Q988" s="197"/>
      <c r="R988" s="197"/>
      <c r="S988" s="197"/>
      <c r="T988" s="197"/>
      <c r="U988" s="198"/>
      <c r="V988" s="257"/>
      <c r="W988" s="258"/>
      <c r="X988" s="200"/>
      <c r="Y988" s="43"/>
      <c r="Z988" s="199"/>
      <c r="AA988" s="199"/>
      <c r="AB988" s="199"/>
      <c r="AC988" s="199"/>
      <c r="AD988" s="199"/>
      <c r="AE988" s="43"/>
      <c r="AF988" s="199"/>
      <c r="AG988" s="196"/>
      <c r="AH988" s="201"/>
      <c r="AI988" s="201"/>
      <c r="AJ988" s="201"/>
      <c r="AK988" s="43"/>
      <c r="AL988" s="196"/>
      <c r="AM988" s="43"/>
      <c r="AN988" s="43"/>
      <c r="AO988" s="42"/>
      <c r="AP988" s="198"/>
      <c r="AQ988" s="198"/>
      <c r="AR988" s="42"/>
    </row>
    <row r="989" spans="1:44" ht="15.75" customHeight="1" x14ac:dyDescent="0.2">
      <c r="A989" s="43"/>
      <c r="B989" s="43"/>
      <c r="C989" s="43"/>
      <c r="D989" s="43"/>
      <c r="E989" s="43"/>
      <c r="F989" s="43"/>
      <c r="G989" s="194"/>
      <c r="H989" s="194"/>
      <c r="I989" s="195"/>
      <c r="J989" s="309"/>
      <c r="K989" s="196"/>
      <c r="L989" s="196"/>
      <c r="M989" s="196"/>
      <c r="N989" s="310"/>
      <c r="O989" s="197"/>
      <c r="P989" s="197"/>
      <c r="Q989" s="197"/>
      <c r="R989" s="197"/>
      <c r="S989" s="197"/>
      <c r="T989" s="197"/>
      <c r="U989" s="198"/>
      <c r="V989" s="257"/>
      <c r="W989" s="258"/>
      <c r="X989" s="200"/>
      <c r="Y989" s="43"/>
      <c r="Z989" s="199"/>
      <c r="AA989" s="199"/>
      <c r="AB989" s="199"/>
      <c r="AC989" s="199"/>
      <c r="AD989" s="199"/>
      <c r="AE989" s="43"/>
      <c r="AF989" s="199"/>
      <c r="AG989" s="196"/>
      <c r="AH989" s="201"/>
      <c r="AI989" s="201"/>
      <c r="AJ989" s="201"/>
      <c r="AK989" s="43"/>
      <c r="AL989" s="196"/>
      <c r="AM989" s="43"/>
      <c r="AN989" s="43"/>
      <c r="AO989" s="42"/>
      <c r="AP989" s="198"/>
      <c r="AQ989" s="198"/>
      <c r="AR989" s="42"/>
    </row>
    <row r="990" spans="1:44" ht="15.75" customHeight="1" x14ac:dyDescent="0.2">
      <c r="A990" s="43"/>
      <c r="B990" s="43"/>
      <c r="C990" s="43"/>
      <c r="D990" s="43"/>
      <c r="E990" s="43"/>
      <c r="F990" s="43"/>
      <c r="G990" s="194"/>
      <c r="H990" s="194"/>
      <c r="I990" s="195"/>
      <c r="J990" s="309"/>
      <c r="K990" s="196"/>
      <c r="L990" s="196"/>
      <c r="M990" s="196"/>
      <c r="N990" s="310"/>
      <c r="O990" s="197"/>
      <c r="P990" s="197"/>
      <c r="Q990" s="197"/>
      <c r="R990" s="197"/>
      <c r="S990" s="197"/>
      <c r="T990" s="197"/>
      <c r="U990" s="198"/>
      <c r="V990" s="257"/>
      <c r="W990" s="258"/>
      <c r="X990" s="200"/>
      <c r="Y990" s="43"/>
      <c r="Z990" s="199"/>
      <c r="AA990" s="199"/>
      <c r="AB990" s="199"/>
      <c r="AC990" s="199"/>
      <c r="AD990" s="199"/>
      <c r="AE990" s="43"/>
      <c r="AF990" s="199"/>
      <c r="AG990" s="196"/>
      <c r="AH990" s="201"/>
      <c r="AI990" s="201"/>
      <c r="AJ990" s="201"/>
      <c r="AK990" s="43"/>
      <c r="AL990" s="196"/>
      <c r="AM990" s="43"/>
      <c r="AN990" s="43"/>
      <c r="AO990" s="42"/>
      <c r="AP990" s="198"/>
      <c r="AQ990" s="198"/>
      <c r="AR990" s="42"/>
    </row>
    <row r="991" spans="1:44" ht="15.75" customHeight="1" x14ac:dyDescent="0.2">
      <c r="A991" s="43"/>
      <c r="B991" s="43"/>
      <c r="C991" s="43"/>
      <c r="D991" s="43"/>
      <c r="E991" s="43"/>
      <c r="F991" s="43"/>
      <c r="G991" s="194"/>
      <c r="H991" s="194"/>
      <c r="I991" s="195"/>
      <c r="J991" s="309"/>
      <c r="K991" s="196"/>
      <c r="L991" s="196"/>
      <c r="M991" s="196"/>
      <c r="N991" s="310"/>
      <c r="O991" s="197"/>
      <c r="P991" s="197"/>
      <c r="Q991" s="197"/>
      <c r="R991" s="197"/>
      <c r="S991" s="197"/>
      <c r="T991" s="197"/>
      <c r="U991" s="198"/>
      <c r="V991" s="257"/>
      <c r="W991" s="258"/>
      <c r="X991" s="200"/>
      <c r="Y991" s="43"/>
      <c r="Z991" s="199"/>
      <c r="AA991" s="199"/>
      <c r="AB991" s="199"/>
      <c r="AC991" s="199"/>
      <c r="AD991" s="199"/>
      <c r="AE991" s="43"/>
      <c r="AF991" s="199"/>
      <c r="AG991" s="196"/>
      <c r="AH991" s="201"/>
      <c r="AI991" s="201"/>
      <c r="AJ991" s="201"/>
      <c r="AK991" s="43"/>
      <c r="AL991" s="196"/>
      <c r="AM991" s="43"/>
      <c r="AN991" s="43"/>
      <c r="AO991" s="42"/>
      <c r="AP991" s="198"/>
      <c r="AQ991" s="198"/>
      <c r="AR991" s="42"/>
    </row>
    <row r="992" spans="1:44" ht="15.75" customHeight="1" x14ac:dyDescent="0.2">
      <c r="A992" s="43"/>
      <c r="B992" s="43"/>
      <c r="C992" s="43"/>
      <c r="D992" s="43"/>
      <c r="E992" s="43"/>
      <c r="F992" s="43"/>
      <c r="G992" s="194"/>
      <c r="H992" s="194"/>
      <c r="I992" s="195"/>
      <c r="J992" s="309"/>
      <c r="K992" s="196"/>
      <c r="L992" s="196"/>
      <c r="M992" s="196"/>
      <c r="N992" s="310"/>
      <c r="O992" s="197"/>
      <c r="P992" s="197"/>
      <c r="Q992" s="197"/>
      <c r="R992" s="197"/>
      <c r="S992" s="197"/>
      <c r="T992" s="197"/>
      <c r="U992" s="198"/>
      <c r="V992" s="257"/>
      <c r="W992" s="258"/>
      <c r="X992" s="200"/>
      <c r="Y992" s="43"/>
      <c r="Z992" s="199"/>
      <c r="AA992" s="199"/>
      <c r="AB992" s="199"/>
      <c r="AC992" s="199"/>
      <c r="AD992" s="199"/>
      <c r="AE992" s="43"/>
      <c r="AF992" s="199"/>
      <c r="AG992" s="196"/>
      <c r="AH992" s="201"/>
      <c r="AI992" s="201"/>
      <c r="AJ992" s="201"/>
      <c r="AK992" s="43"/>
      <c r="AL992" s="196"/>
      <c r="AM992" s="43"/>
      <c r="AN992" s="43"/>
      <c r="AO992" s="42"/>
      <c r="AP992" s="198"/>
      <c r="AQ992" s="198"/>
      <c r="AR992" s="42"/>
    </row>
    <row r="993" spans="1:44" ht="15.75" customHeight="1" x14ac:dyDescent="0.2">
      <c r="A993" s="43"/>
      <c r="B993" s="43"/>
      <c r="C993" s="43"/>
      <c r="D993" s="43"/>
      <c r="E993" s="43"/>
      <c r="F993" s="43"/>
      <c r="G993" s="194"/>
      <c r="H993" s="194"/>
      <c r="I993" s="195"/>
      <c r="J993" s="309"/>
      <c r="K993" s="196"/>
      <c r="L993" s="196"/>
      <c r="M993" s="196"/>
      <c r="N993" s="310"/>
      <c r="O993" s="197"/>
      <c r="P993" s="197"/>
      <c r="Q993" s="197"/>
      <c r="R993" s="197"/>
      <c r="S993" s="197"/>
      <c r="T993" s="197"/>
      <c r="U993" s="198"/>
      <c r="V993" s="257"/>
      <c r="W993" s="258"/>
      <c r="X993" s="200"/>
      <c r="Y993" s="43"/>
      <c r="Z993" s="199"/>
      <c r="AA993" s="199"/>
      <c r="AB993" s="199"/>
      <c r="AC993" s="199"/>
      <c r="AD993" s="199"/>
      <c r="AE993" s="43"/>
      <c r="AF993" s="199"/>
      <c r="AG993" s="196"/>
      <c r="AH993" s="201"/>
      <c r="AI993" s="201"/>
      <c r="AJ993" s="201"/>
      <c r="AK993" s="43"/>
      <c r="AL993" s="196"/>
      <c r="AM993" s="43"/>
      <c r="AN993" s="43"/>
      <c r="AO993" s="42"/>
      <c r="AP993" s="198"/>
      <c r="AQ993" s="198"/>
      <c r="AR993" s="42"/>
    </row>
    <row r="994" spans="1:44" ht="15.75" customHeight="1" x14ac:dyDescent="0.2">
      <c r="A994" s="43"/>
      <c r="B994" s="43"/>
      <c r="C994" s="43"/>
      <c r="D994" s="43"/>
      <c r="E994" s="43"/>
      <c r="F994" s="43"/>
      <c r="G994" s="194"/>
      <c r="H994" s="194"/>
      <c r="I994" s="195"/>
      <c r="J994" s="309"/>
      <c r="K994" s="196"/>
      <c r="L994" s="196"/>
      <c r="M994" s="196"/>
      <c r="N994" s="310"/>
      <c r="O994" s="197"/>
      <c r="P994" s="197"/>
      <c r="Q994" s="197"/>
      <c r="R994" s="197"/>
      <c r="S994" s="197"/>
      <c r="T994" s="197"/>
      <c r="U994" s="198"/>
      <c r="V994" s="257"/>
      <c r="W994" s="258"/>
      <c r="X994" s="200"/>
      <c r="Y994" s="43"/>
      <c r="Z994" s="199"/>
      <c r="AA994" s="199"/>
      <c r="AB994" s="199"/>
      <c r="AC994" s="199"/>
      <c r="AD994" s="199"/>
      <c r="AE994" s="43"/>
      <c r="AF994" s="199"/>
      <c r="AG994" s="196"/>
      <c r="AH994" s="201"/>
      <c r="AI994" s="201"/>
      <c r="AJ994" s="201"/>
      <c r="AK994" s="43"/>
      <c r="AL994" s="196"/>
      <c r="AM994" s="43"/>
      <c r="AN994" s="43"/>
      <c r="AO994" s="42"/>
      <c r="AP994" s="198"/>
      <c r="AQ994" s="198"/>
      <c r="AR994" s="42"/>
    </row>
    <row r="995" spans="1:44" ht="15.75" customHeight="1" x14ac:dyDescent="0.2">
      <c r="A995" s="43"/>
      <c r="B995" s="43"/>
      <c r="C995" s="43"/>
      <c r="D995" s="43"/>
      <c r="E995" s="43"/>
      <c r="F995" s="43"/>
      <c r="G995" s="194"/>
      <c r="H995" s="194"/>
      <c r="I995" s="195"/>
      <c r="J995" s="309"/>
      <c r="K995" s="196"/>
      <c r="L995" s="196"/>
      <c r="M995" s="196"/>
      <c r="N995" s="310"/>
      <c r="O995" s="197"/>
      <c r="P995" s="197"/>
      <c r="Q995" s="197"/>
      <c r="R995" s="197"/>
      <c r="S995" s="197"/>
      <c r="T995" s="197"/>
      <c r="U995" s="198"/>
      <c r="V995" s="257"/>
      <c r="W995" s="258"/>
      <c r="X995" s="200"/>
      <c r="Y995" s="43"/>
      <c r="Z995" s="199"/>
      <c r="AA995" s="199"/>
      <c r="AB995" s="199"/>
      <c r="AC995" s="199"/>
      <c r="AD995" s="199"/>
      <c r="AE995" s="43"/>
      <c r="AF995" s="199"/>
      <c r="AG995" s="196"/>
      <c r="AH995" s="201"/>
      <c r="AI995" s="201"/>
      <c r="AJ995" s="201"/>
      <c r="AK995" s="43"/>
      <c r="AL995" s="196"/>
      <c r="AM995" s="43"/>
      <c r="AN995" s="43"/>
      <c r="AO995" s="42"/>
      <c r="AP995" s="198"/>
      <c r="AQ995" s="198"/>
      <c r="AR995" s="42"/>
    </row>
    <row r="996" spans="1:44" ht="15.75" customHeight="1" x14ac:dyDescent="0.2">
      <c r="A996" s="43"/>
      <c r="B996" s="43"/>
      <c r="C996" s="43"/>
      <c r="D996" s="43"/>
      <c r="E996" s="43"/>
      <c r="F996" s="43"/>
      <c r="G996" s="194"/>
      <c r="H996" s="194"/>
      <c r="I996" s="195"/>
      <c r="J996" s="309"/>
      <c r="K996" s="196"/>
      <c r="L996" s="196"/>
      <c r="M996" s="196"/>
      <c r="N996" s="310"/>
      <c r="O996" s="197"/>
      <c r="P996" s="197"/>
      <c r="Q996" s="197"/>
      <c r="R996" s="197"/>
      <c r="S996" s="197"/>
      <c r="T996" s="197"/>
      <c r="U996" s="198"/>
      <c r="V996" s="257"/>
      <c r="W996" s="258"/>
      <c r="X996" s="200"/>
      <c r="Y996" s="43"/>
      <c r="Z996" s="199"/>
      <c r="AA996" s="199"/>
      <c r="AB996" s="199"/>
      <c r="AC996" s="199"/>
      <c r="AD996" s="199"/>
      <c r="AE996" s="43"/>
      <c r="AF996" s="199"/>
      <c r="AG996" s="196"/>
      <c r="AH996" s="201"/>
      <c r="AI996" s="201"/>
      <c r="AJ996" s="201"/>
      <c r="AK996" s="43"/>
      <c r="AL996" s="196"/>
      <c r="AM996" s="43"/>
      <c r="AN996" s="43"/>
      <c r="AO996" s="42"/>
      <c r="AP996" s="198"/>
      <c r="AQ996" s="198"/>
      <c r="AR996" s="42"/>
    </row>
    <row r="997" spans="1:44" ht="15.75" customHeight="1" x14ac:dyDescent="0.2">
      <c r="A997" s="43"/>
      <c r="B997" s="43"/>
      <c r="C997" s="43"/>
      <c r="D997" s="43"/>
      <c r="E997" s="43"/>
      <c r="F997" s="43"/>
      <c r="G997" s="194"/>
      <c r="H997" s="194"/>
      <c r="I997" s="195"/>
      <c r="J997" s="309"/>
      <c r="K997" s="196"/>
      <c r="L997" s="196"/>
      <c r="M997" s="196"/>
      <c r="N997" s="310"/>
      <c r="O997" s="197"/>
      <c r="P997" s="197"/>
      <c r="Q997" s="197"/>
      <c r="R997" s="197"/>
      <c r="S997" s="197"/>
      <c r="T997" s="197"/>
      <c r="U997" s="198"/>
      <c r="V997" s="257"/>
      <c r="W997" s="258"/>
      <c r="X997" s="200"/>
      <c r="Y997" s="43"/>
      <c r="Z997" s="199"/>
      <c r="AA997" s="199"/>
      <c r="AB997" s="199"/>
      <c r="AC997" s="199"/>
      <c r="AD997" s="199"/>
      <c r="AE997" s="43"/>
      <c r="AF997" s="199"/>
      <c r="AG997" s="196"/>
      <c r="AH997" s="201"/>
      <c r="AI997" s="201"/>
      <c r="AJ997" s="201"/>
      <c r="AK997" s="43"/>
      <c r="AL997" s="196"/>
      <c r="AM997" s="43"/>
      <c r="AN997" s="43"/>
      <c r="AO997" s="42"/>
      <c r="AP997" s="198"/>
      <c r="AQ997" s="198"/>
      <c r="AR997" s="42"/>
    </row>
    <row r="998" spans="1:44" ht="15.75" customHeight="1" x14ac:dyDescent="0.2">
      <c r="A998" s="43"/>
      <c r="B998" s="43"/>
      <c r="C998" s="43"/>
      <c r="D998" s="43"/>
      <c r="E998" s="43"/>
      <c r="F998" s="43"/>
      <c r="G998" s="194"/>
      <c r="H998" s="194"/>
      <c r="I998" s="195"/>
      <c r="J998" s="309"/>
      <c r="K998" s="196"/>
      <c r="L998" s="196"/>
      <c r="M998" s="196"/>
      <c r="N998" s="310"/>
      <c r="O998" s="197"/>
      <c r="P998" s="197"/>
      <c r="Q998" s="197"/>
      <c r="R998" s="197"/>
      <c r="S998" s="197"/>
      <c r="T998" s="197"/>
      <c r="U998" s="198"/>
      <c r="V998" s="257"/>
      <c r="W998" s="258"/>
      <c r="X998" s="200"/>
      <c r="Y998" s="43"/>
      <c r="Z998" s="199"/>
      <c r="AA998" s="199"/>
      <c r="AB998" s="199"/>
      <c r="AC998" s="199"/>
      <c r="AD998" s="199"/>
      <c r="AE998" s="43"/>
      <c r="AF998" s="199"/>
      <c r="AG998" s="196"/>
      <c r="AH998" s="201"/>
      <c r="AI998" s="201"/>
      <c r="AJ998" s="201"/>
      <c r="AK998" s="43"/>
      <c r="AL998" s="196"/>
      <c r="AM998" s="43"/>
      <c r="AN998" s="43"/>
      <c r="AO998" s="42"/>
      <c r="AP998" s="198"/>
      <c r="AQ998" s="198"/>
      <c r="AR998" s="42"/>
    </row>
    <row r="999" spans="1:44" ht="15.75" customHeight="1" x14ac:dyDescent="0.2">
      <c r="A999" s="43"/>
      <c r="B999" s="43"/>
      <c r="C999" s="43"/>
      <c r="D999" s="43"/>
      <c r="E999" s="43"/>
      <c r="F999" s="43"/>
      <c r="G999" s="194"/>
      <c r="H999" s="194"/>
      <c r="I999" s="195"/>
      <c r="J999" s="309"/>
      <c r="K999" s="196"/>
      <c r="L999" s="196"/>
      <c r="M999" s="196"/>
      <c r="N999" s="310"/>
      <c r="O999" s="197"/>
      <c r="P999" s="197"/>
      <c r="Q999" s="197"/>
      <c r="R999" s="197"/>
      <c r="S999" s="197"/>
      <c r="T999" s="197"/>
      <c r="U999" s="198"/>
      <c r="V999" s="257"/>
      <c r="W999" s="258"/>
      <c r="X999" s="200"/>
      <c r="Y999" s="43"/>
      <c r="Z999" s="199"/>
      <c r="AA999" s="199"/>
      <c r="AB999" s="199"/>
      <c r="AC999" s="199"/>
      <c r="AD999" s="199"/>
      <c r="AE999" s="43"/>
      <c r="AF999" s="199"/>
      <c r="AG999" s="196"/>
      <c r="AH999" s="201"/>
      <c r="AI999" s="201"/>
      <c r="AJ999" s="201"/>
      <c r="AK999" s="43"/>
      <c r="AL999" s="196"/>
      <c r="AM999" s="43"/>
      <c r="AN999" s="43"/>
      <c r="AO999" s="42"/>
      <c r="AP999" s="198"/>
      <c r="AQ999" s="198"/>
      <c r="AR999" s="42"/>
    </row>
    <row r="1000" spans="1:44" ht="15.75" customHeight="1" x14ac:dyDescent="0.2">
      <c r="A1000" s="43"/>
      <c r="B1000" s="43"/>
      <c r="C1000" s="43"/>
      <c r="D1000" s="43"/>
      <c r="E1000" s="43"/>
      <c r="F1000" s="43"/>
      <c r="G1000" s="194"/>
      <c r="H1000" s="194"/>
      <c r="I1000" s="195"/>
      <c r="J1000" s="309"/>
      <c r="K1000" s="196"/>
      <c r="L1000" s="196"/>
      <c r="M1000" s="196"/>
      <c r="N1000" s="310"/>
      <c r="O1000" s="197"/>
      <c r="P1000" s="197"/>
      <c r="Q1000" s="197"/>
      <c r="R1000" s="197"/>
      <c r="S1000" s="197"/>
      <c r="T1000" s="197"/>
      <c r="U1000" s="198"/>
      <c r="V1000" s="257"/>
      <c r="W1000" s="258"/>
      <c r="X1000" s="200"/>
      <c r="Y1000" s="43"/>
      <c r="Z1000" s="199"/>
      <c r="AA1000" s="199"/>
      <c r="AB1000" s="199"/>
      <c r="AC1000" s="199"/>
      <c r="AD1000" s="199"/>
      <c r="AE1000" s="43"/>
      <c r="AF1000" s="199"/>
      <c r="AG1000" s="196"/>
      <c r="AH1000" s="201"/>
      <c r="AI1000" s="201"/>
      <c r="AJ1000" s="201"/>
      <c r="AK1000" s="43"/>
      <c r="AL1000" s="196"/>
      <c r="AM1000" s="43"/>
      <c r="AN1000" s="43"/>
      <c r="AO1000" s="42"/>
      <c r="AP1000" s="198"/>
      <c r="AQ1000" s="198"/>
      <c r="AR1000" s="42"/>
    </row>
  </sheetData>
  <autoFilter ref="A2:AR240" xr:uid="{00000000-0009-0000-0000-000005000000}"/>
  <mergeCells count="110">
    <mergeCell ref="B131:B141"/>
    <mergeCell ref="B142:B152"/>
    <mergeCell ref="A224:A240"/>
    <mergeCell ref="B224:B229"/>
    <mergeCell ref="C225:C226"/>
    <mergeCell ref="B230:B237"/>
    <mergeCell ref="C230:C231"/>
    <mergeCell ref="B238:B240"/>
    <mergeCell ref="C238:C240"/>
    <mergeCell ref="A131:A163"/>
    <mergeCell ref="A164:A206"/>
    <mergeCell ref="A207:A210"/>
    <mergeCell ref="A211:A215"/>
    <mergeCell ref="A216:A223"/>
    <mergeCell ref="A102:A104"/>
    <mergeCell ref="B102:B103"/>
    <mergeCell ref="A105:A107"/>
    <mergeCell ref="B105:B107"/>
    <mergeCell ref="B121:B123"/>
    <mergeCell ref="B125:B128"/>
    <mergeCell ref="C125:C126"/>
    <mergeCell ref="C127:C128"/>
    <mergeCell ref="B129:B130"/>
    <mergeCell ref="C129:C130"/>
    <mergeCell ref="A108:A124"/>
    <mergeCell ref="A125:A130"/>
    <mergeCell ref="B90:B93"/>
    <mergeCell ref="B94:B98"/>
    <mergeCell ref="B108:B113"/>
    <mergeCell ref="C108:C109"/>
    <mergeCell ref="C112:C113"/>
    <mergeCell ref="B114:B116"/>
    <mergeCell ref="C114:C115"/>
    <mergeCell ref="B117:B120"/>
    <mergeCell ref="C117:C118"/>
    <mergeCell ref="C119:C120"/>
    <mergeCell ref="C90:C93"/>
    <mergeCell ref="C95:C97"/>
    <mergeCell ref="C211:C213"/>
    <mergeCell ref="C216:C218"/>
    <mergeCell ref="C219:C220"/>
    <mergeCell ref="C221:C222"/>
    <mergeCell ref="B187:B194"/>
    <mergeCell ref="C187:C188"/>
    <mergeCell ref="C189:C190"/>
    <mergeCell ref="B195:B205"/>
    <mergeCell ref="B208:B209"/>
    <mergeCell ref="B211:B215"/>
    <mergeCell ref="B216:B222"/>
    <mergeCell ref="C170:C171"/>
    <mergeCell ref="C174:C175"/>
    <mergeCell ref="C177:C178"/>
    <mergeCell ref="C183:C184"/>
    <mergeCell ref="B153:B161"/>
    <mergeCell ref="B162:B163"/>
    <mergeCell ref="B164:B173"/>
    <mergeCell ref="C164:C165"/>
    <mergeCell ref="C166:C167"/>
    <mergeCell ref="C168:C169"/>
    <mergeCell ref="B174:B186"/>
    <mergeCell ref="AM68:AM75"/>
    <mergeCell ref="B71:B75"/>
    <mergeCell ref="G72:G75"/>
    <mergeCell ref="B27:B28"/>
    <mergeCell ref="B29:B30"/>
    <mergeCell ref="B31:B36"/>
    <mergeCell ref="B37:B40"/>
    <mergeCell ref="B41:B47"/>
    <mergeCell ref="B48:B51"/>
    <mergeCell ref="C48:C51"/>
    <mergeCell ref="A27:A30"/>
    <mergeCell ref="A31:A51"/>
    <mergeCell ref="A52:A76"/>
    <mergeCell ref="A77:A93"/>
    <mergeCell ref="A94:A101"/>
    <mergeCell ref="G33:G34"/>
    <mergeCell ref="G37:G38"/>
    <mergeCell ref="G41:G42"/>
    <mergeCell ref="G43:G44"/>
    <mergeCell ref="G60:G63"/>
    <mergeCell ref="G65:G66"/>
    <mergeCell ref="G68:G70"/>
    <mergeCell ref="B52:B53"/>
    <mergeCell ref="B54:B59"/>
    <mergeCell ref="B60:B64"/>
    <mergeCell ref="B65:B67"/>
    <mergeCell ref="B68:B70"/>
    <mergeCell ref="B99:B101"/>
    <mergeCell ref="C100:C101"/>
    <mergeCell ref="B77:B89"/>
    <mergeCell ref="C77:C79"/>
    <mergeCell ref="C80:C82"/>
    <mergeCell ref="C83:C85"/>
    <mergeCell ref="C88:C89"/>
    <mergeCell ref="D1:F1"/>
    <mergeCell ref="G1:I1"/>
    <mergeCell ref="J1:O1"/>
    <mergeCell ref="R1:AJ1"/>
    <mergeCell ref="K2:M2"/>
    <mergeCell ref="AE2:AF2"/>
    <mergeCell ref="AI2:AJ2"/>
    <mergeCell ref="G3:G4"/>
    <mergeCell ref="A3:A26"/>
    <mergeCell ref="B3:B7"/>
    <mergeCell ref="B8:B12"/>
    <mergeCell ref="G8:G10"/>
    <mergeCell ref="G11:G12"/>
    <mergeCell ref="B13:B17"/>
    <mergeCell ref="B18:B24"/>
    <mergeCell ref="B25:B26"/>
  </mergeCells>
  <dataValidations count="1">
    <dataValidation type="list" allowBlank="1" showErrorMessage="1" sqref="AP3:AP240" xr:uid="{00000000-0002-0000-05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R1000"/>
  <sheetViews>
    <sheetView showGridLines="0" workbookViewId="0"/>
  </sheetViews>
  <sheetFormatPr baseColWidth="10" defaultColWidth="11.1640625" defaultRowHeight="15" customHeight="1" outlineLevelRow="1" outlineLevelCol="1" x14ac:dyDescent="0.2"/>
  <cols>
    <col min="1" max="5" width="20.83203125" customWidth="1"/>
    <col min="6" max="6" width="21" customWidth="1"/>
    <col min="7" max="7" width="10.83203125" customWidth="1"/>
    <col min="8" max="9" width="10.83203125" hidden="1" customWidth="1"/>
    <col min="10" max="15" width="20.83203125" hidden="1" customWidth="1"/>
    <col min="16" max="17" width="20.83203125" customWidth="1"/>
    <col min="18" max="36" width="20.83203125" customWidth="1" outlineLevel="1"/>
    <col min="37" max="41" width="5.83203125" customWidth="1"/>
    <col min="42" max="44" width="20.83203125" customWidth="1"/>
  </cols>
  <sheetData>
    <row r="1" spans="1:44" ht="15.75" customHeight="1" x14ac:dyDescent="0.2">
      <c r="A1" s="92" t="s">
        <v>8461</v>
      </c>
      <c r="B1" s="92" t="s">
        <v>1762</v>
      </c>
      <c r="C1" s="92" t="s">
        <v>1763</v>
      </c>
      <c r="D1" s="515" t="s">
        <v>1764</v>
      </c>
      <c r="E1" s="478"/>
      <c r="F1" s="479"/>
      <c r="G1" s="516" t="s">
        <v>29</v>
      </c>
      <c r="H1" s="478"/>
      <c r="I1" s="479"/>
      <c r="J1" s="519" t="s">
        <v>1765</v>
      </c>
      <c r="K1" s="478"/>
      <c r="L1" s="478"/>
      <c r="M1" s="478"/>
      <c r="N1" s="478"/>
      <c r="O1" s="479"/>
      <c r="P1" s="93" t="s">
        <v>1766</v>
      </c>
      <c r="Q1" s="93" t="s">
        <v>1767</v>
      </c>
      <c r="R1" s="520" t="s">
        <v>1768</v>
      </c>
      <c r="S1" s="478"/>
      <c r="T1" s="478"/>
      <c r="U1" s="478"/>
      <c r="V1" s="478"/>
      <c r="W1" s="478"/>
      <c r="X1" s="478"/>
      <c r="Y1" s="478"/>
      <c r="Z1" s="478"/>
      <c r="AA1" s="478"/>
      <c r="AB1" s="478"/>
      <c r="AC1" s="478"/>
      <c r="AD1" s="478"/>
      <c r="AE1" s="478"/>
      <c r="AF1" s="478"/>
      <c r="AG1" s="478"/>
      <c r="AH1" s="478"/>
      <c r="AI1" s="478"/>
      <c r="AJ1" s="479"/>
      <c r="AK1" s="92" t="s">
        <v>4995</v>
      </c>
      <c r="AL1" s="92" t="s">
        <v>1769</v>
      </c>
      <c r="AM1" s="92" t="s">
        <v>1770</v>
      </c>
      <c r="AN1" s="92" t="s">
        <v>1771</v>
      </c>
      <c r="AO1" s="16"/>
      <c r="AP1" s="16" t="s">
        <v>1772</v>
      </c>
      <c r="AQ1" s="16" t="s">
        <v>1773</v>
      </c>
      <c r="AR1" s="16"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8462</v>
      </c>
      <c r="AJ2" s="479"/>
      <c r="AK2" s="92"/>
      <c r="AL2" s="92"/>
      <c r="AM2" s="92"/>
      <c r="AN2" s="92"/>
      <c r="AO2" s="16"/>
      <c r="AP2" s="16"/>
      <c r="AQ2" s="16"/>
      <c r="AR2" s="16"/>
    </row>
    <row r="3" spans="1:44" ht="15.75" customHeight="1" outlineLevel="1" x14ac:dyDescent="0.2">
      <c r="A3" s="502" t="s">
        <v>987</v>
      </c>
      <c r="B3" s="502" t="s">
        <v>8463</v>
      </c>
      <c r="C3" s="61" t="s">
        <v>989</v>
      </c>
      <c r="D3" s="65" t="s">
        <v>6647</v>
      </c>
      <c r="E3" s="65" t="s">
        <v>993</v>
      </c>
      <c r="F3" s="65" t="s">
        <v>8464</v>
      </c>
      <c r="G3" s="501">
        <v>1</v>
      </c>
      <c r="H3" s="100"/>
      <c r="I3" s="312" t="s">
        <v>1805</v>
      </c>
      <c r="J3" s="61" t="s">
        <v>8465</v>
      </c>
      <c r="K3" s="61" t="s">
        <v>8466</v>
      </c>
      <c r="L3" s="61" t="s">
        <v>8467</v>
      </c>
      <c r="M3" s="61" t="s">
        <v>8468</v>
      </c>
      <c r="N3" s="188" t="s">
        <v>8469</v>
      </c>
      <c r="O3" s="102" t="s">
        <v>1043</v>
      </c>
      <c r="P3" s="102" t="s">
        <v>8470</v>
      </c>
      <c r="Q3" s="102" t="str">
        <f t="shared" ref="Q3:Q7" si="0">E3</f>
        <v>Ch 1 Practice 1.1.1: Reading and writing numbers</v>
      </c>
      <c r="R3" s="83" t="s">
        <v>1812</v>
      </c>
      <c r="S3" s="102" t="s">
        <v>1041</v>
      </c>
      <c r="T3" s="102" t="s">
        <v>1042</v>
      </c>
      <c r="U3" s="102" t="s">
        <v>40</v>
      </c>
      <c r="V3" s="141" t="s">
        <v>8471</v>
      </c>
      <c r="W3" s="104">
        <v>9789814969444</v>
      </c>
      <c r="X3" s="102">
        <v>4</v>
      </c>
      <c r="Y3" s="61" t="s">
        <v>1814</v>
      </c>
      <c r="Z3" s="61" t="s">
        <v>8472</v>
      </c>
      <c r="AA3" s="61" t="s">
        <v>8473</v>
      </c>
      <c r="AB3" s="61" t="str">
        <f t="shared" ref="AB3:AB251" si="1">J3</f>
        <v>5.001 To read and write a number within 1 000 000 M5NS-Ia-1.5/M5NS-Ia-9.5</v>
      </c>
      <c r="AC3" s="61" t="str">
        <f t="shared" ref="AC3:AD3" si="2">Y3</f>
        <v>1. Numbers and Number Sense</v>
      </c>
      <c r="AD3" s="61" t="str">
        <f t="shared" si="2"/>
        <v>G5.1.01 Whole Numbers / Place Value</v>
      </c>
      <c r="AE3" s="61" t="str">
        <f t="shared" ref="AE3:AE251" si="3">K3</f>
        <v>M5NS-Ia-1.5/M5NS-Ia-9.5</v>
      </c>
      <c r="AF3" s="61" t="str">
        <f t="shared" ref="AF3:AG3" si="4">M3</f>
        <v>M5NS-Ia-1.5: Visualizes numbers up to 10 000 000 with emphasis on numbers 100 001  -  10 000 000.
M5NS-Ia-9.5: Reads and writes numbers up to 10 000 000 in symbols and in words.</v>
      </c>
      <c r="AG3" s="61" t="str">
        <f t="shared" si="4"/>
        <v>5.001 Visualizes numbers up to 10 000 000 M5NS-Ia-1.5
5.002 Reads and writes numbers up to 10 000 000 in symbols and in words M5NS-Ia-9.5</v>
      </c>
      <c r="AH3" s="175">
        <v>1</v>
      </c>
      <c r="AI3" s="313" t="s">
        <v>6654</v>
      </c>
      <c r="AJ3" s="117" t="s">
        <v>6648</v>
      </c>
      <c r="AK3" s="61"/>
      <c r="AL3" s="61"/>
      <c r="AM3" s="61"/>
      <c r="AN3" s="61"/>
      <c r="AO3" s="89"/>
      <c r="AP3" s="103" t="s">
        <v>1818</v>
      </c>
      <c r="AQ3" s="103" t="str">
        <f t="shared" ref="AQ3:AQ4"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89"/>
    </row>
    <row r="4" spans="1:44" ht="15.75" customHeight="1" outlineLevel="1" x14ac:dyDescent="0.2">
      <c r="A4" s="487"/>
      <c r="B4" s="487"/>
      <c r="C4" s="502" t="s">
        <v>995</v>
      </c>
      <c r="D4" s="65" t="s">
        <v>6659</v>
      </c>
      <c r="E4" s="65" t="s">
        <v>8474</v>
      </c>
      <c r="F4" s="65" t="s">
        <v>8475</v>
      </c>
      <c r="G4" s="471"/>
      <c r="H4" s="100"/>
      <c r="I4" s="101" t="s">
        <v>4658</v>
      </c>
      <c r="J4" s="61" t="s">
        <v>8476</v>
      </c>
      <c r="K4" s="61" t="s">
        <v>8466</v>
      </c>
      <c r="L4" s="61" t="s">
        <v>8467</v>
      </c>
      <c r="M4" s="61" t="s">
        <v>8468</v>
      </c>
      <c r="N4" s="188" t="s">
        <v>8469</v>
      </c>
      <c r="O4" s="102" t="s">
        <v>1043</v>
      </c>
      <c r="P4" s="102" t="s">
        <v>8477</v>
      </c>
      <c r="Q4" s="102" t="str">
        <f t="shared" si="0"/>
        <v>Ch 1 Practice 1.2.1:  To identify the values of digits in a 6-digit number</v>
      </c>
      <c r="R4" s="83" t="s">
        <v>1812</v>
      </c>
      <c r="S4" s="102" t="s">
        <v>1041</v>
      </c>
      <c r="T4" s="102" t="s">
        <v>1042</v>
      </c>
      <c r="U4" s="102" t="s">
        <v>40</v>
      </c>
      <c r="V4" s="61" t="s">
        <v>6655</v>
      </c>
      <c r="W4" s="104">
        <v>9789814969444</v>
      </c>
      <c r="X4" s="102">
        <v>4</v>
      </c>
      <c r="Y4" s="61" t="s">
        <v>1814</v>
      </c>
      <c r="Z4" s="61" t="s">
        <v>8472</v>
      </c>
      <c r="AA4" s="61" t="s">
        <v>8473</v>
      </c>
      <c r="AB4" s="61" t="str">
        <f t="shared" si="1"/>
        <v>5.002 To identify the values of digits in a 6-digit number M5NS-Ia-1.5/M5NS-Ia-9.5</v>
      </c>
      <c r="AC4" s="61" t="str">
        <f t="shared" ref="AC4:AD4" si="6">Y4</f>
        <v>1. Numbers and Number Sense</v>
      </c>
      <c r="AD4" s="61" t="str">
        <f t="shared" si="6"/>
        <v>G5.1.01 Whole Numbers / Place Value</v>
      </c>
      <c r="AE4" s="61" t="str">
        <f t="shared" si="3"/>
        <v>M5NS-Ia-1.5/M5NS-Ia-9.5</v>
      </c>
      <c r="AF4" s="61" t="str">
        <f t="shared" ref="AF4:AG4" si="7">M4</f>
        <v>M5NS-Ia-1.5: Visualizes numbers up to 10 000 000 with emphasis on numbers 100 001  -  10 000 000.
M5NS-Ia-9.5: Reads and writes numbers up to 10 000 000 in symbols and in words.</v>
      </c>
      <c r="AG4" s="61" t="str">
        <f t="shared" si="7"/>
        <v>5.001 Visualizes numbers up to 10 000 000 M5NS-Ia-1.5
5.002 Reads and writes numbers up to 10 000 000 in symbols and in words M5NS-Ia-9.5</v>
      </c>
      <c r="AH4" s="175">
        <f t="shared" ref="AH4:AH28" si="8">AH3</f>
        <v>1</v>
      </c>
      <c r="AI4" s="313" t="s">
        <v>6667</v>
      </c>
      <c r="AJ4" s="117" t="s">
        <v>6661</v>
      </c>
      <c r="AK4" s="61"/>
      <c r="AL4" s="61"/>
      <c r="AM4" s="61"/>
      <c r="AN4" s="61"/>
      <c r="AO4" s="89"/>
      <c r="AP4" s="103" t="s">
        <v>1818</v>
      </c>
      <c r="AQ4" s="103" t="str">
        <f t="shared" si="5"/>
        <v>Completed</v>
      </c>
      <c r="AR4" s="89"/>
    </row>
    <row r="5" spans="1:44" ht="15.75" customHeight="1" outlineLevel="1" x14ac:dyDescent="0.2">
      <c r="A5" s="487"/>
      <c r="B5" s="487"/>
      <c r="C5" s="471"/>
      <c r="D5" s="210" t="s">
        <v>6669</v>
      </c>
      <c r="E5" s="210" t="s">
        <v>8478</v>
      </c>
      <c r="F5" s="210" t="s">
        <v>8479</v>
      </c>
      <c r="G5" s="100" t="s">
        <v>8480</v>
      </c>
      <c r="H5" s="122"/>
      <c r="I5" s="123"/>
      <c r="J5" s="160" t="s">
        <v>8481</v>
      </c>
      <c r="K5" s="160" t="s">
        <v>8466</v>
      </c>
      <c r="L5" s="160" t="s">
        <v>8467</v>
      </c>
      <c r="M5" s="160" t="s">
        <v>8482</v>
      </c>
      <c r="N5" s="216" t="s">
        <v>8483</v>
      </c>
      <c r="O5" s="102" t="s">
        <v>1043</v>
      </c>
      <c r="P5" s="163"/>
      <c r="Q5" s="163" t="str">
        <f t="shared" si="0"/>
        <v>Ch 1 Practice 1.2.2: Writing 5-digit or 6-digit numbers in expanded form</v>
      </c>
      <c r="R5" s="162" t="s">
        <v>1812</v>
      </c>
      <c r="S5" s="163" t="s">
        <v>1041</v>
      </c>
      <c r="T5" s="163" t="s">
        <v>1042</v>
      </c>
      <c r="U5" s="163" t="s">
        <v>40</v>
      </c>
      <c r="V5" s="160" t="s">
        <v>6655</v>
      </c>
      <c r="W5" s="165">
        <v>9789814969444</v>
      </c>
      <c r="X5" s="163">
        <v>13</v>
      </c>
      <c r="Y5" s="160" t="s">
        <v>1814</v>
      </c>
      <c r="Z5" s="160" t="s">
        <v>8472</v>
      </c>
      <c r="AA5" s="160" t="s">
        <v>8473</v>
      </c>
      <c r="AB5" s="160" t="str">
        <f t="shared" si="1"/>
        <v>5.003 To write a 5-digit or 6-digit number in terms of hundred thousands, ten thousands, thousands, hundreds, tens and ones M5NS-Ia-1.5/M5NS-Ia-9.5</v>
      </c>
      <c r="AC5" s="160" t="str">
        <f t="shared" ref="AC5:AD5" si="9">Y5</f>
        <v>1. Numbers and Number Sense</v>
      </c>
      <c r="AD5" s="160" t="str">
        <f t="shared" si="9"/>
        <v>G5.1.01 Whole Numbers / Place Value</v>
      </c>
      <c r="AE5" s="160" t="str">
        <f t="shared" si="3"/>
        <v>M5NS-Ia-1.5/M5NS-Ia-9.5</v>
      </c>
      <c r="AF5" s="160" t="str">
        <f t="shared" ref="AF5:AG5" si="10">M5</f>
        <v>M5NS-Ia-1.5  visualizes numbers up to 10 000 000 with emphasis on numbers 100 001 – 10 000 000.
M5NS-Ia-9.5  reads and writes numbers up to 10 000 000 in symbols and in words."</v>
      </c>
      <c r="AG5" s="160" t="str">
        <f t="shared" si="10"/>
        <v>5.001  visualizes numbers up to 10 000 000.  M5NS-Ia-1.5
5.002  reads and writes numbers up to 10 000 000 in symbols and in words. M5NS-Ia-9.5</v>
      </c>
      <c r="AH5" s="285">
        <f t="shared" si="8"/>
        <v>1</v>
      </c>
      <c r="AI5" s="314"/>
      <c r="AJ5" s="314"/>
      <c r="AK5" s="160"/>
      <c r="AL5" s="160"/>
      <c r="AM5" s="160"/>
      <c r="AN5" s="160"/>
      <c r="AO5" s="315"/>
      <c r="AP5" s="103"/>
      <c r="AQ5" s="103"/>
      <c r="AR5" s="316" t="s">
        <v>6778</v>
      </c>
    </row>
    <row r="6" spans="1:44" ht="15.75" customHeight="1" outlineLevel="1" x14ac:dyDescent="0.2">
      <c r="A6" s="487"/>
      <c r="B6" s="487"/>
      <c r="C6" s="61" t="s">
        <v>999</v>
      </c>
      <c r="D6" s="65" t="s">
        <v>6684</v>
      </c>
      <c r="E6" s="65" t="s">
        <v>1001</v>
      </c>
      <c r="F6" s="65" t="s">
        <v>8484</v>
      </c>
      <c r="G6" s="100">
        <v>2</v>
      </c>
      <c r="H6" s="100"/>
      <c r="I6" s="101"/>
      <c r="J6" s="61" t="s">
        <v>8485</v>
      </c>
      <c r="K6" s="61" t="s">
        <v>8466</v>
      </c>
      <c r="L6" s="61" t="s">
        <v>8467</v>
      </c>
      <c r="M6" s="61" t="s">
        <v>8468</v>
      </c>
      <c r="N6" s="188" t="s">
        <v>8469</v>
      </c>
      <c r="O6" s="102" t="s">
        <v>1043</v>
      </c>
      <c r="P6" s="102" t="s">
        <v>8486</v>
      </c>
      <c r="Q6" s="102" t="str">
        <f t="shared" si="0"/>
        <v>Ch 1 Practice 1.3.1: Comparing and ordering numbers</v>
      </c>
      <c r="R6" s="83" t="s">
        <v>1812</v>
      </c>
      <c r="S6" s="102" t="s">
        <v>1041</v>
      </c>
      <c r="T6" s="102" t="s">
        <v>1042</v>
      </c>
      <c r="U6" s="102" t="s">
        <v>40</v>
      </c>
      <c r="V6" s="61" t="s">
        <v>6655</v>
      </c>
      <c r="W6" s="104">
        <v>9789814969444</v>
      </c>
      <c r="X6" s="102">
        <v>4</v>
      </c>
      <c r="Y6" s="61" t="s">
        <v>1814</v>
      </c>
      <c r="Z6" s="61" t="s">
        <v>8472</v>
      </c>
      <c r="AA6" s="61" t="s">
        <v>8473</v>
      </c>
      <c r="AB6" s="61" t="str">
        <f t="shared" si="1"/>
        <v>5.004 To compare and order numbers within 1 000 000 M5NS-Ia-1.5/M5NS-Ia-9.5</v>
      </c>
      <c r="AC6" s="61" t="str">
        <f t="shared" ref="AC6:AD6" si="11">Y6</f>
        <v>1. Numbers and Number Sense</v>
      </c>
      <c r="AD6" s="61" t="str">
        <f t="shared" si="11"/>
        <v>G5.1.01 Whole Numbers / Place Value</v>
      </c>
      <c r="AE6" s="61" t="str">
        <f t="shared" si="3"/>
        <v>M5NS-Ia-1.5/M5NS-Ia-9.5</v>
      </c>
      <c r="AF6" s="61" t="str">
        <f t="shared" ref="AF6:AG6" si="12">M6</f>
        <v>M5NS-Ia-1.5: Visualizes numbers up to 10 000 000 with emphasis on numbers 100 001  -  10 000 000.
M5NS-Ia-9.5: Reads and writes numbers up to 10 000 000 in symbols and in words.</v>
      </c>
      <c r="AG6" s="61" t="str">
        <f t="shared" si="12"/>
        <v>5.001 Visualizes numbers up to 10 000 000 M5NS-Ia-1.5
5.002 Reads and writes numbers up to 10 000 000 in symbols and in words M5NS-Ia-9.5</v>
      </c>
      <c r="AH6" s="175">
        <f t="shared" si="8"/>
        <v>1</v>
      </c>
      <c r="AI6" s="313" t="s">
        <v>6692</v>
      </c>
      <c r="AJ6" s="117" t="s">
        <v>6686</v>
      </c>
      <c r="AK6" s="61"/>
      <c r="AL6" s="61"/>
      <c r="AM6" s="61"/>
      <c r="AN6" s="61"/>
      <c r="AO6" s="89"/>
      <c r="AP6" s="103" t="s">
        <v>1818</v>
      </c>
      <c r="AQ6" s="103" t="str">
        <f t="shared" ref="AQ6:AQ106" si="13">IF($AP6="Raw Manuscript created","Editor to review",IF($AP6="Manuscript reviewed by Editor","Author to revise",IF($AP6="Manuscript revised by Author","Editor to review",IF($AP6="Manuscript finalised by Editor","Evonne to PFP",IF($AP6="Manuscript approved by Evonne","Evelyn to upload to Learnosity",IF($AP6="Manuscript uploaded to Learnosity","Prepress to create Activity",IF($AP6="Ready practice on Learnosity","Prepress to create Activity",IF($AP6="Activity created","Editor to conduct Learnosity review",IF($AP6="Published","Completed","")))))))))</f>
        <v>Completed</v>
      </c>
      <c r="AR6" s="89"/>
    </row>
    <row r="7" spans="1:44" ht="15.75" customHeight="1" outlineLevel="1" x14ac:dyDescent="0.2">
      <c r="A7" s="487"/>
      <c r="B7" s="487"/>
      <c r="C7" s="61" t="s">
        <v>8487</v>
      </c>
      <c r="D7" s="65" t="s">
        <v>992</v>
      </c>
      <c r="E7" s="65" t="s">
        <v>8488</v>
      </c>
      <c r="F7" s="65" t="s">
        <v>8489</v>
      </c>
      <c r="G7" s="501">
        <v>3</v>
      </c>
      <c r="H7" s="100"/>
      <c r="I7" s="101"/>
      <c r="J7" s="61" t="s">
        <v>8490</v>
      </c>
      <c r="K7" s="61" t="s">
        <v>8466</v>
      </c>
      <c r="L7" s="61" t="s">
        <v>8467</v>
      </c>
      <c r="M7" s="61" t="s">
        <v>8468</v>
      </c>
      <c r="N7" s="188" t="s">
        <v>8469</v>
      </c>
      <c r="O7" s="102" t="s">
        <v>1043</v>
      </c>
      <c r="P7" s="102" t="s">
        <v>8491</v>
      </c>
      <c r="Q7" s="102" t="str">
        <f t="shared" si="0"/>
        <v>Ch 1 Practice 1.4.1: Reading and writing numbers</v>
      </c>
      <c r="R7" s="83" t="s">
        <v>1812</v>
      </c>
      <c r="S7" s="102" t="s">
        <v>1041</v>
      </c>
      <c r="T7" s="102" t="s">
        <v>1042</v>
      </c>
      <c r="U7" s="102" t="s">
        <v>40</v>
      </c>
      <c r="V7" s="61" t="s">
        <v>6655</v>
      </c>
      <c r="W7" s="104">
        <v>9789814969444</v>
      </c>
      <c r="X7" s="102">
        <v>6</v>
      </c>
      <c r="Y7" s="61" t="s">
        <v>1814</v>
      </c>
      <c r="Z7" s="61" t="s">
        <v>8472</v>
      </c>
      <c r="AA7" s="61" t="s">
        <v>8473</v>
      </c>
      <c r="AB7" s="61" t="str">
        <f t="shared" si="1"/>
        <v>5.005 Read and write a number within 10 000 000 M5NS-Ia-1.5/M5NS-Ia-9.5</v>
      </c>
      <c r="AC7" s="61" t="str">
        <f t="shared" ref="AC7:AD7" si="14">Y7</f>
        <v>1. Numbers and Number Sense</v>
      </c>
      <c r="AD7" s="61" t="str">
        <f t="shared" si="14"/>
        <v>G5.1.01 Whole Numbers / Place Value</v>
      </c>
      <c r="AE7" s="61" t="str">
        <f t="shared" si="3"/>
        <v>M5NS-Ia-1.5/M5NS-Ia-9.5</v>
      </c>
      <c r="AF7" s="61" t="str">
        <f t="shared" ref="AF7:AG7" si="15">M7</f>
        <v>M5NS-Ia-1.5: Visualizes numbers up to 10 000 000 with emphasis on numbers 100 001  -  10 000 000.
M5NS-Ia-9.5: Reads and writes numbers up to 10 000 000 in symbols and in words.</v>
      </c>
      <c r="AG7" s="61" t="str">
        <f t="shared" si="15"/>
        <v>5.001 Visualizes numbers up to 10 000 000 M5NS-Ia-1.5
5.002 Reads and writes numbers up to 10 000 000 in symbols and in words M5NS-Ia-9.5</v>
      </c>
      <c r="AH7" s="175">
        <f t="shared" si="8"/>
        <v>1</v>
      </c>
      <c r="AI7" s="313" t="s">
        <v>8470</v>
      </c>
      <c r="AJ7" s="117" t="s">
        <v>8492</v>
      </c>
      <c r="AK7" s="61"/>
      <c r="AL7" s="61"/>
      <c r="AM7" s="61"/>
      <c r="AN7" s="61"/>
      <c r="AO7" s="89"/>
      <c r="AP7" s="103" t="s">
        <v>1818</v>
      </c>
      <c r="AQ7" s="103" t="str">
        <f t="shared" si="13"/>
        <v>Completed</v>
      </c>
      <c r="AR7" s="89"/>
    </row>
    <row r="8" spans="1:44" ht="15.75" customHeight="1" outlineLevel="1" x14ac:dyDescent="0.2">
      <c r="A8" s="487"/>
      <c r="B8" s="487"/>
      <c r="C8" s="61" t="s">
        <v>8493</v>
      </c>
      <c r="D8" s="181" t="s">
        <v>8494</v>
      </c>
      <c r="E8" s="181" t="s">
        <v>8495</v>
      </c>
      <c r="F8" s="181" t="s">
        <v>8496</v>
      </c>
      <c r="G8" s="471"/>
      <c r="H8" s="100"/>
      <c r="I8" s="101"/>
      <c r="J8" s="61" t="s">
        <v>8497</v>
      </c>
      <c r="K8" s="61" t="s">
        <v>8466</v>
      </c>
      <c r="L8" s="61" t="s">
        <v>8467</v>
      </c>
      <c r="M8" s="61" t="s">
        <v>8468</v>
      </c>
      <c r="N8" s="188" t="s">
        <v>8469</v>
      </c>
      <c r="O8" s="102" t="s">
        <v>1043</v>
      </c>
      <c r="P8" s="102" t="str">
        <f t="shared" ref="P8:Q8" si="16">D8</f>
        <v>PH_G5_C01_P1.5.1</v>
      </c>
      <c r="Q8" s="102" t="str">
        <f t="shared" si="16"/>
        <v>Ch 1 Practice 1.5.1: Identify the values of digits in a 7-digit number</v>
      </c>
      <c r="R8" s="83" t="s">
        <v>1812</v>
      </c>
      <c r="S8" s="102" t="s">
        <v>1041</v>
      </c>
      <c r="T8" s="102" t="s">
        <v>1042</v>
      </c>
      <c r="U8" s="102" t="s">
        <v>40</v>
      </c>
      <c r="V8" s="61" t="s">
        <v>6655</v>
      </c>
      <c r="W8" s="104">
        <v>9789814969444</v>
      </c>
      <c r="X8" s="102">
        <v>6</v>
      </c>
      <c r="Y8" s="61" t="s">
        <v>1814</v>
      </c>
      <c r="Z8" s="61" t="s">
        <v>8472</v>
      </c>
      <c r="AA8" s="61" t="s">
        <v>8473</v>
      </c>
      <c r="AB8" s="61" t="str">
        <f t="shared" si="1"/>
        <v>5.006 Identify the values of digits in a 7-digit number M5NS-Ia-1.5/M5NS-Ia-9.5</v>
      </c>
      <c r="AC8" s="61" t="str">
        <f t="shared" ref="AC8:AD8" si="17">Y8</f>
        <v>1. Numbers and Number Sense</v>
      </c>
      <c r="AD8" s="61" t="str">
        <f t="shared" si="17"/>
        <v>G5.1.01 Whole Numbers / Place Value</v>
      </c>
      <c r="AE8" s="61" t="str">
        <f t="shared" si="3"/>
        <v>M5NS-Ia-1.5/M5NS-Ia-9.5</v>
      </c>
      <c r="AF8" s="61" t="str">
        <f t="shared" ref="AF8:AG8" si="18">M8</f>
        <v>M5NS-Ia-1.5: Visualizes numbers up to 10 000 000 with emphasis on numbers 100 001  -  10 000 000.
M5NS-Ia-9.5: Reads and writes numbers up to 10 000 000 in symbols and in words.</v>
      </c>
      <c r="AG8" s="61" t="str">
        <f t="shared" si="18"/>
        <v>5.001 Visualizes numbers up to 10 000 000 M5NS-Ia-1.5
5.002 Reads and writes numbers up to 10 000 000 in symbols and in words M5NS-Ia-9.5</v>
      </c>
      <c r="AH8" s="175">
        <f t="shared" si="8"/>
        <v>1</v>
      </c>
      <c r="AI8" s="313" t="s">
        <v>8477</v>
      </c>
      <c r="AJ8" s="117" t="s">
        <v>8498</v>
      </c>
      <c r="AK8" s="61"/>
      <c r="AL8" s="61"/>
      <c r="AM8" s="61"/>
      <c r="AN8" s="89" t="s">
        <v>1818</v>
      </c>
      <c r="AO8" s="317" t="s">
        <v>8499</v>
      </c>
      <c r="AP8" s="103" t="s">
        <v>1818</v>
      </c>
      <c r="AQ8" s="103" t="str">
        <f t="shared" si="13"/>
        <v>Completed</v>
      </c>
      <c r="AR8" s="89"/>
    </row>
    <row r="9" spans="1:44" ht="15.75" customHeight="1" outlineLevel="1" x14ac:dyDescent="0.2">
      <c r="A9" s="487"/>
      <c r="B9" s="487"/>
      <c r="C9" s="61" t="s">
        <v>8500</v>
      </c>
      <c r="D9" s="181" t="s">
        <v>8501</v>
      </c>
      <c r="E9" s="181" t="s">
        <v>8502</v>
      </c>
      <c r="F9" s="181" t="s">
        <v>8503</v>
      </c>
      <c r="G9" s="501">
        <v>4</v>
      </c>
      <c r="H9" s="100" t="s">
        <v>1822</v>
      </c>
      <c r="I9" s="101"/>
      <c r="J9" s="61" t="s">
        <v>8504</v>
      </c>
      <c r="K9" s="61" t="s">
        <v>8466</v>
      </c>
      <c r="L9" s="61" t="s">
        <v>8467</v>
      </c>
      <c r="M9" s="61" t="s">
        <v>8468</v>
      </c>
      <c r="N9" s="188" t="s">
        <v>8469</v>
      </c>
      <c r="O9" s="102" t="s">
        <v>1043</v>
      </c>
      <c r="P9" s="102" t="str">
        <f t="shared" ref="P9:Q9" si="19">D9</f>
        <v>PH_G5_C01_P1.6.1</v>
      </c>
      <c r="Q9" s="102" t="str">
        <f t="shared" si="19"/>
        <v>Ch 1 Practice 1.6.1: Read and write a number within 1 000 000 000</v>
      </c>
      <c r="R9" s="83" t="s">
        <v>1812</v>
      </c>
      <c r="S9" s="102" t="s">
        <v>1041</v>
      </c>
      <c r="T9" s="102" t="s">
        <v>1042</v>
      </c>
      <c r="U9" s="102" t="s">
        <v>40</v>
      </c>
      <c r="V9" s="61" t="s">
        <v>6655</v>
      </c>
      <c r="W9" s="104">
        <v>9789814969444</v>
      </c>
      <c r="X9" s="102">
        <v>8</v>
      </c>
      <c r="Y9" s="61" t="s">
        <v>1814</v>
      </c>
      <c r="Z9" s="61" t="s">
        <v>8472</v>
      </c>
      <c r="AA9" s="61" t="s">
        <v>8473</v>
      </c>
      <c r="AB9" s="61" t="str">
        <f t="shared" si="1"/>
        <v>5.007 Read and write a number within 1 000 000 000 M5NS-Ia-1.5/M5NS-Ia-9.5</v>
      </c>
      <c r="AC9" s="61" t="str">
        <f t="shared" ref="AC9:AD9" si="20">Y9</f>
        <v>1. Numbers and Number Sense</v>
      </c>
      <c r="AD9" s="61" t="str">
        <f t="shared" si="20"/>
        <v>G5.1.01 Whole Numbers / Place Value</v>
      </c>
      <c r="AE9" s="61" t="str">
        <f t="shared" si="3"/>
        <v>M5NS-Ia-1.5/M5NS-Ia-9.5</v>
      </c>
      <c r="AF9" s="61" t="str">
        <f t="shared" ref="AF9:AG9" si="21">M9</f>
        <v>M5NS-Ia-1.5: Visualizes numbers up to 10 000 000 with emphasis on numbers 100 001  -  10 000 000.
M5NS-Ia-9.5: Reads and writes numbers up to 10 000 000 in symbols and in words.</v>
      </c>
      <c r="AG9" s="61" t="str">
        <f t="shared" si="21"/>
        <v>5.001 Visualizes numbers up to 10 000 000 M5NS-Ia-1.5
5.002 Reads and writes numbers up to 10 000 000 in symbols and in words M5NS-Ia-9.5</v>
      </c>
      <c r="AH9" s="175">
        <f t="shared" si="8"/>
        <v>1</v>
      </c>
      <c r="AI9" s="313" t="s">
        <v>8491</v>
      </c>
      <c r="AJ9" s="117" t="s">
        <v>8489</v>
      </c>
      <c r="AK9" s="61"/>
      <c r="AL9" s="61"/>
      <c r="AM9" s="61"/>
      <c r="AN9" s="89" t="s">
        <v>1818</v>
      </c>
      <c r="AO9" s="61" t="s">
        <v>8499</v>
      </c>
      <c r="AP9" s="103" t="s">
        <v>1818</v>
      </c>
      <c r="AQ9" s="103" t="str">
        <f t="shared" si="13"/>
        <v>Completed</v>
      </c>
      <c r="AR9" s="89"/>
    </row>
    <row r="10" spans="1:44" ht="15.75" customHeight="1" outlineLevel="1" x14ac:dyDescent="0.2">
      <c r="A10" s="487"/>
      <c r="B10" s="471"/>
      <c r="C10" s="61" t="s">
        <v>8505</v>
      </c>
      <c r="D10" s="181" t="s">
        <v>8506</v>
      </c>
      <c r="E10" s="181" t="s">
        <v>8507</v>
      </c>
      <c r="F10" s="181" t="s">
        <v>8508</v>
      </c>
      <c r="G10" s="471"/>
      <c r="H10" s="100" t="s">
        <v>2007</v>
      </c>
      <c r="I10" s="312" t="s">
        <v>3478</v>
      </c>
      <c r="J10" s="61" t="s">
        <v>8509</v>
      </c>
      <c r="K10" s="61" t="s">
        <v>8466</v>
      </c>
      <c r="L10" s="61" t="s">
        <v>8467</v>
      </c>
      <c r="M10" s="61" t="s">
        <v>8468</v>
      </c>
      <c r="N10" s="188" t="s">
        <v>8469</v>
      </c>
      <c r="O10" s="102" t="s">
        <v>1043</v>
      </c>
      <c r="P10" s="102" t="str">
        <f t="shared" ref="P10:Q10" si="22">D10</f>
        <v>PH_G5_C01_P1.7.1</v>
      </c>
      <c r="Q10" s="102" t="str">
        <f t="shared" si="22"/>
        <v>Ch 1 Practice 1.7.1: Identify the values of digits in a 9-digit number</v>
      </c>
      <c r="R10" s="83" t="s">
        <v>1812</v>
      </c>
      <c r="S10" s="102" t="s">
        <v>1041</v>
      </c>
      <c r="T10" s="102" t="s">
        <v>1042</v>
      </c>
      <c r="U10" s="102" t="s">
        <v>40</v>
      </c>
      <c r="V10" s="61" t="s">
        <v>6655</v>
      </c>
      <c r="W10" s="104">
        <v>9789814969444</v>
      </c>
      <c r="X10" s="102">
        <v>8</v>
      </c>
      <c r="Y10" s="61" t="s">
        <v>1814</v>
      </c>
      <c r="Z10" s="61" t="s">
        <v>8472</v>
      </c>
      <c r="AA10" s="61" t="s">
        <v>8473</v>
      </c>
      <c r="AB10" s="61" t="str">
        <f t="shared" si="1"/>
        <v>5.008 Identify the values of digits in a 9-digit number M5NS-Ia-1.5/M5NS-Ia-9.5</v>
      </c>
      <c r="AC10" s="61" t="str">
        <f t="shared" ref="AC10:AD10" si="23">Y10</f>
        <v>1. Numbers and Number Sense</v>
      </c>
      <c r="AD10" s="61" t="str">
        <f t="shared" si="23"/>
        <v>G5.1.01 Whole Numbers / Place Value</v>
      </c>
      <c r="AE10" s="61" t="str">
        <f t="shared" si="3"/>
        <v>M5NS-Ia-1.5/M5NS-Ia-9.5</v>
      </c>
      <c r="AF10" s="61" t="str">
        <f t="shared" ref="AF10:AG10" si="24">M10</f>
        <v>M5NS-Ia-1.5: Visualizes numbers up to 10 000 000 with emphasis on numbers 100 001  -  10 000 000.
M5NS-Ia-9.5: Reads and writes numbers up to 10 000 000 in symbols and in words.</v>
      </c>
      <c r="AG10" s="61" t="str">
        <f t="shared" si="24"/>
        <v>5.001 Visualizes numbers up to 10 000 000 M5NS-Ia-1.5
5.002 Reads and writes numbers up to 10 000 000 in symbols and in words M5NS-Ia-9.5</v>
      </c>
      <c r="AH10" s="175">
        <f t="shared" si="8"/>
        <v>1</v>
      </c>
      <c r="AI10" s="313" t="s">
        <v>8494</v>
      </c>
      <c r="AJ10" s="117" t="s">
        <v>8496</v>
      </c>
      <c r="AK10" s="61"/>
      <c r="AL10" s="61"/>
      <c r="AM10" s="61"/>
      <c r="AN10" s="89" t="s">
        <v>1818</v>
      </c>
      <c r="AO10" s="61" t="s">
        <v>8499</v>
      </c>
      <c r="AP10" s="103" t="s">
        <v>1818</v>
      </c>
      <c r="AQ10" s="103" t="str">
        <f t="shared" si="13"/>
        <v>Completed</v>
      </c>
      <c r="AR10" s="89"/>
    </row>
    <row r="11" spans="1:44" ht="15.75" customHeight="1" outlineLevel="1" x14ac:dyDescent="0.2">
      <c r="A11" s="487"/>
      <c r="B11" s="502" t="s">
        <v>8510</v>
      </c>
      <c r="C11" s="502" t="s">
        <v>8511</v>
      </c>
      <c r="D11" s="73" t="s">
        <v>1004</v>
      </c>
      <c r="E11" s="73" t="s">
        <v>8512</v>
      </c>
      <c r="F11" s="73" t="s">
        <v>8513</v>
      </c>
      <c r="G11" s="501">
        <v>5</v>
      </c>
      <c r="H11" s="100" t="s">
        <v>1836</v>
      </c>
      <c r="I11" s="101"/>
      <c r="J11" s="61" t="s">
        <v>8514</v>
      </c>
      <c r="K11" s="61" t="s">
        <v>8515</v>
      </c>
      <c r="L11" s="61" t="s">
        <v>8516</v>
      </c>
      <c r="M11" s="61" t="s">
        <v>8517</v>
      </c>
      <c r="N11" s="61" t="s">
        <v>8518</v>
      </c>
      <c r="O11" s="102" t="s">
        <v>1043</v>
      </c>
      <c r="P11" s="102" t="s">
        <v>8519</v>
      </c>
      <c r="Q11" s="102" t="str">
        <f t="shared" ref="Q11:Q21" si="25">E11</f>
        <v>Ch 1 Practice 2.1.1:  To round a whole number to the nearest thousand</v>
      </c>
      <c r="R11" s="83" t="s">
        <v>1812</v>
      </c>
      <c r="S11" s="102" t="s">
        <v>1041</v>
      </c>
      <c r="T11" s="102" t="s">
        <v>1042</v>
      </c>
      <c r="U11" s="102" t="s">
        <v>40</v>
      </c>
      <c r="V11" s="61" t="s">
        <v>6655</v>
      </c>
      <c r="W11" s="104">
        <v>9789814969444</v>
      </c>
      <c r="X11" s="102">
        <v>10</v>
      </c>
      <c r="Y11" s="61" t="s">
        <v>1814</v>
      </c>
      <c r="Z11" s="61" t="s">
        <v>8472</v>
      </c>
      <c r="AA11" s="61" t="s">
        <v>8520</v>
      </c>
      <c r="AB11" s="61" t="str">
        <f t="shared" si="1"/>
        <v>5.009 To round a whole number to the nearest ten, hundred or thousand M5NS-Ia-15.3</v>
      </c>
      <c r="AC11" s="61" t="str">
        <f t="shared" ref="AC11:AD11" si="26">Y11</f>
        <v>1. Numbers and Number Sense</v>
      </c>
      <c r="AD11" s="61" t="str">
        <f t="shared" si="26"/>
        <v>G5.1.01 Whole Numbers / Place Value</v>
      </c>
      <c r="AE11" s="61" t="str">
        <f t="shared" si="3"/>
        <v>M5NS-Ia-15.3</v>
      </c>
      <c r="AF11" s="61" t="str">
        <f t="shared" ref="AF11:AG11" si="27">M11</f>
        <v>M5NS-Ia-15.3: Rounds numbers to the nearest hundred thousand and million.</v>
      </c>
      <c r="AG11" s="61" t="str">
        <f t="shared" si="27"/>
        <v>5.003 Rounds numbers to the nearest hundred thousand and million M5NS-Ia-15.3</v>
      </c>
      <c r="AH11" s="175">
        <f t="shared" si="8"/>
        <v>1</v>
      </c>
      <c r="AI11" s="89" t="s">
        <v>6673</v>
      </c>
      <c r="AJ11" s="61" t="s">
        <v>6671</v>
      </c>
      <c r="AK11" s="61"/>
      <c r="AL11" s="61"/>
      <c r="AM11" s="61"/>
      <c r="AN11" s="61"/>
      <c r="AO11" s="110"/>
      <c r="AP11" s="103" t="s">
        <v>1818</v>
      </c>
      <c r="AQ11" s="103" t="str">
        <f t="shared" si="13"/>
        <v>Completed</v>
      </c>
      <c r="AR11" s="110"/>
    </row>
    <row r="12" spans="1:44" ht="15.75" customHeight="1" outlineLevel="1" x14ac:dyDescent="0.2">
      <c r="A12" s="487"/>
      <c r="B12" s="487"/>
      <c r="C12" s="471"/>
      <c r="D12" s="137" t="s">
        <v>8521</v>
      </c>
      <c r="E12" s="137" t="s">
        <v>8522</v>
      </c>
      <c r="F12" s="137" t="s">
        <v>8523</v>
      </c>
      <c r="G12" s="471"/>
      <c r="H12" s="100" t="s">
        <v>1846</v>
      </c>
      <c r="I12" s="101"/>
      <c r="J12" s="137" t="s">
        <v>8524</v>
      </c>
      <c r="K12" s="137" t="s">
        <v>8515</v>
      </c>
      <c r="L12" s="137" t="s">
        <v>8516</v>
      </c>
      <c r="M12" s="137" t="s">
        <v>8517</v>
      </c>
      <c r="N12" s="137" t="s">
        <v>8518</v>
      </c>
      <c r="O12" s="141" t="s">
        <v>1043</v>
      </c>
      <c r="P12" s="141" t="s">
        <v>8521</v>
      </c>
      <c r="Q12" s="102" t="str">
        <f t="shared" si="25"/>
        <v>Ch 1 Practice 2.1.2:  Round a whole number to the nearest ten thousand, hundred thousand, million, ten million or hundred million</v>
      </c>
      <c r="R12" s="141" t="s">
        <v>1812</v>
      </c>
      <c r="S12" s="141" t="s">
        <v>1041</v>
      </c>
      <c r="T12" s="141" t="s">
        <v>1042</v>
      </c>
      <c r="U12" s="141" t="s">
        <v>40</v>
      </c>
      <c r="V12" s="137" t="s">
        <v>6655</v>
      </c>
      <c r="W12" s="143">
        <v>9789814969444</v>
      </c>
      <c r="X12" s="141">
        <v>13</v>
      </c>
      <c r="Y12" s="61" t="s">
        <v>1814</v>
      </c>
      <c r="Z12" s="61" t="s">
        <v>8472</v>
      </c>
      <c r="AA12" s="61" t="s">
        <v>8520</v>
      </c>
      <c r="AB12" s="137" t="str">
        <f t="shared" si="1"/>
        <v>5.009a Round a whole number to the nearest ten thousand, hundred thousand, million, ten million or hundred million M5NS-Ia-15.3</v>
      </c>
      <c r="AC12" s="61" t="str">
        <f t="shared" ref="AC12:AD12" si="28">Y12</f>
        <v>1. Numbers and Number Sense</v>
      </c>
      <c r="AD12" s="61" t="str">
        <f t="shared" si="28"/>
        <v>G5.1.01 Whole Numbers / Place Value</v>
      </c>
      <c r="AE12" s="61" t="str">
        <f t="shared" si="3"/>
        <v>M5NS-Ia-15.3</v>
      </c>
      <c r="AF12" s="61" t="str">
        <f t="shared" ref="AF12:AG12" si="29">M12</f>
        <v>M5NS-Ia-15.3: Rounds numbers to the nearest hundred thousand and million.</v>
      </c>
      <c r="AG12" s="61" t="str">
        <f t="shared" si="29"/>
        <v>5.003 Rounds numbers to the nearest hundred thousand and million M5NS-Ia-15.3</v>
      </c>
      <c r="AH12" s="175">
        <f t="shared" si="8"/>
        <v>1</v>
      </c>
      <c r="AI12" s="147" t="s">
        <v>8519</v>
      </c>
      <c r="AJ12" s="147" t="s">
        <v>8513</v>
      </c>
      <c r="AK12" s="137"/>
      <c r="AL12" s="137"/>
      <c r="AM12" s="137"/>
      <c r="AN12" s="137"/>
      <c r="AO12" s="148"/>
      <c r="AP12" s="103" t="s">
        <v>1818</v>
      </c>
      <c r="AQ12" s="103" t="str">
        <f t="shared" si="13"/>
        <v>Completed</v>
      </c>
      <c r="AR12" s="148"/>
    </row>
    <row r="13" spans="1:44" ht="15.75" customHeight="1" outlineLevel="1" x14ac:dyDescent="0.2">
      <c r="A13" s="487"/>
      <c r="B13" s="487"/>
      <c r="C13" s="502" t="s">
        <v>8525</v>
      </c>
      <c r="D13" s="181" t="s">
        <v>8526</v>
      </c>
      <c r="E13" s="181" t="s">
        <v>8527</v>
      </c>
      <c r="F13" s="181" t="s">
        <v>8528</v>
      </c>
      <c r="G13" s="501">
        <v>6</v>
      </c>
      <c r="H13" s="100"/>
      <c r="I13" s="312" t="s">
        <v>1823</v>
      </c>
      <c r="J13" s="61" t="s">
        <v>8529</v>
      </c>
      <c r="K13" s="61" t="s">
        <v>8515</v>
      </c>
      <c r="L13" s="61" t="s">
        <v>8516</v>
      </c>
      <c r="M13" s="61" t="s">
        <v>8517</v>
      </c>
      <c r="N13" s="61" t="s">
        <v>8518</v>
      </c>
      <c r="O13" s="102" t="s">
        <v>1043</v>
      </c>
      <c r="P13" s="102" t="s">
        <v>8526</v>
      </c>
      <c r="Q13" s="102" t="str">
        <f t="shared" si="25"/>
        <v>Ch 1 Practice 2.2.1: Estimate sums and differences</v>
      </c>
      <c r="R13" s="102" t="s">
        <v>1812</v>
      </c>
      <c r="S13" s="102" t="s">
        <v>1041</v>
      </c>
      <c r="T13" s="102" t="s">
        <v>1042</v>
      </c>
      <c r="U13" s="102" t="s">
        <v>40</v>
      </c>
      <c r="V13" s="61" t="s">
        <v>6655</v>
      </c>
      <c r="W13" s="104">
        <v>9789814969444</v>
      </c>
      <c r="X13" s="102">
        <v>14</v>
      </c>
      <c r="Y13" s="61" t="s">
        <v>1814</v>
      </c>
      <c r="Z13" s="61" t="s">
        <v>8472</v>
      </c>
      <c r="AA13" s="61" t="s">
        <v>8520</v>
      </c>
      <c r="AB13" s="61" t="str">
        <f t="shared" si="1"/>
        <v>5.010 To estimate an answer in addition or subtraction using rounding and front-end estimation M5NS-Ia-15.3</v>
      </c>
      <c r="AC13" s="61" t="str">
        <f t="shared" ref="AC13:AD13" si="30">Y13</f>
        <v>1. Numbers and Number Sense</v>
      </c>
      <c r="AD13" s="61" t="str">
        <f t="shared" si="30"/>
        <v>G5.1.01 Whole Numbers / Place Value</v>
      </c>
      <c r="AE13" s="61" t="str">
        <f t="shared" si="3"/>
        <v>M5NS-Ia-15.3</v>
      </c>
      <c r="AF13" s="61" t="str">
        <f t="shared" ref="AF13:AG13" si="31">M13</f>
        <v>M5NS-Ia-15.3: Rounds numbers to the nearest hundred thousand and million.</v>
      </c>
      <c r="AG13" s="61" t="str">
        <f t="shared" si="31"/>
        <v>5.003 Rounds numbers to the nearest hundred thousand and million M5NS-Ia-15.3</v>
      </c>
      <c r="AH13" s="175">
        <f t="shared" si="8"/>
        <v>1</v>
      </c>
      <c r="AI13" s="89" t="s">
        <v>8519</v>
      </c>
      <c r="AJ13" s="61" t="s">
        <v>8530</v>
      </c>
      <c r="AK13" s="61"/>
      <c r="AL13" s="61"/>
      <c r="AM13" s="61"/>
      <c r="AN13" s="61"/>
      <c r="AO13" s="110"/>
      <c r="AP13" s="103" t="s">
        <v>1818</v>
      </c>
      <c r="AQ13" s="103" t="str">
        <f t="shared" si="13"/>
        <v>Completed</v>
      </c>
      <c r="AR13" s="110"/>
    </row>
    <row r="14" spans="1:44" ht="15.75" customHeight="1" outlineLevel="1" x14ac:dyDescent="0.2">
      <c r="A14" s="487"/>
      <c r="B14" s="487"/>
      <c r="C14" s="487"/>
      <c r="D14" s="61" t="s">
        <v>8531</v>
      </c>
      <c r="E14" s="61" t="s">
        <v>8532</v>
      </c>
      <c r="F14" s="61" t="s">
        <v>8533</v>
      </c>
      <c r="G14" s="471"/>
      <c r="H14" s="100"/>
      <c r="I14" s="101"/>
      <c r="J14" s="61" t="s">
        <v>8534</v>
      </c>
      <c r="K14" s="61" t="s">
        <v>8515</v>
      </c>
      <c r="L14" s="61" t="s">
        <v>8516</v>
      </c>
      <c r="M14" s="61" t="s">
        <v>8517</v>
      </c>
      <c r="N14" s="61" t="s">
        <v>8518</v>
      </c>
      <c r="O14" s="102" t="s">
        <v>1043</v>
      </c>
      <c r="P14" s="102" t="s">
        <v>8535</v>
      </c>
      <c r="Q14" s="102" t="str">
        <f t="shared" si="25"/>
        <v xml:space="preserve">Ch 1 Practice 2.2.2: Checking reasonableness </v>
      </c>
      <c r="R14" s="102" t="s">
        <v>1812</v>
      </c>
      <c r="S14" s="102" t="s">
        <v>1041</v>
      </c>
      <c r="T14" s="102" t="s">
        <v>1042</v>
      </c>
      <c r="U14" s="102" t="s">
        <v>40</v>
      </c>
      <c r="V14" s="61" t="s">
        <v>6655</v>
      </c>
      <c r="W14" s="104">
        <v>9789814969444</v>
      </c>
      <c r="X14" s="102">
        <v>14</v>
      </c>
      <c r="Y14" s="61" t="s">
        <v>1814</v>
      </c>
      <c r="Z14" s="61" t="s">
        <v>8472</v>
      </c>
      <c r="AA14" s="61" t="s">
        <v>8520</v>
      </c>
      <c r="AB14" s="61" t="str">
        <f t="shared" si="1"/>
        <v>5.011 To check reasonableness of an answer in addition or subtraction M5NS-Ia-15.3</v>
      </c>
      <c r="AC14" s="61" t="str">
        <f t="shared" ref="AC14:AD14" si="32">Y14</f>
        <v>1. Numbers and Number Sense</v>
      </c>
      <c r="AD14" s="61" t="str">
        <f t="shared" si="32"/>
        <v>G5.1.01 Whole Numbers / Place Value</v>
      </c>
      <c r="AE14" s="61" t="str">
        <f t="shared" si="3"/>
        <v>M5NS-Ia-15.3</v>
      </c>
      <c r="AF14" s="61" t="str">
        <f t="shared" ref="AF14:AG14" si="33">M14</f>
        <v>M5NS-Ia-15.3: Rounds numbers to the nearest hundred thousand and million.</v>
      </c>
      <c r="AG14" s="61" t="str">
        <f t="shared" si="33"/>
        <v>5.003 Rounds numbers to the nearest hundred thousand and million M5NS-Ia-15.3</v>
      </c>
      <c r="AH14" s="175">
        <f t="shared" si="8"/>
        <v>1</v>
      </c>
      <c r="AI14" s="89" t="s">
        <v>8526</v>
      </c>
      <c r="AJ14" s="61" t="s">
        <v>8536</v>
      </c>
      <c r="AK14" s="61"/>
      <c r="AL14" s="61"/>
      <c r="AM14" s="61"/>
      <c r="AN14" s="61"/>
      <c r="AO14" s="110"/>
      <c r="AP14" s="103" t="s">
        <v>1818</v>
      </c>
      <c r="AQ14" s="103" t="str">
        <f t="shared" si="13"/>
        <v>Completed</v>
      </c>
      <c r="AR14" s="115" t="s">
        <v>8537</v>
      </c>
    </row>
    <row r="15" spans="1:44" ht="15.75" customHeight="1" outlineLevel="1" x14ac:dyDescent="0.2">
      <c r="A15" s="487"/>
      <c r="B15" s="471"/>
      <c r="C15" s="471"/>
      <c r="D15" s="318" t="s">
        <v>8538</v>
      </c>
      <c r="E15" s="137" t="s">
        <v>8539</v>
      </c>
      <c r="F15" s="137" t="s">
        <v>8540</v>
      </c>
      <c r="G15" s="319"/>
      <c r="H15" s="100"/>
      <c r="I15" s="101"/>
      <c r="J15" s="137" t="s">
        <v>8541</v>
      </c>
      <c r="K15" s="137" t="s">
        <v>8515</v>
      </c>
      <c r="L15" s="137" t="s">
        <v>8516</v>
      </c>
      <c r="M15" s="137" t="s">
        <v>8517</v>
      </c>
      <c r="N15" s="137" t="s">
        <v>8518</v>
      </c>
      <c r="O15" s="141" t="s">
        <v>1043</v>
      </c>
      <c r="P15" s="141" t="s">
        <v>8538</v>
      </c>
      <c r="Q15" s="102" t="str">
        <f t="shared" si="25"/>
        <v>Ch 1 Practice 2.2.3: Estimate products and quotients</v>
      </c>
      <c r="R15" s="140" t="s">
        <v>1812</v>
      </c>
      <c r="S15" s="141" t="s">
        <v>1041</v>
      </c>
      <c r="T15" s="141" t="s">
        <v>1042</v>
      </c>
      <c r="U15" s="141" t="s">
        <v>40</v>
      </c>
      <c r="V15" s="137" t="s">
        <v>6655</v>
      </c>
      <c r="W15" s="143">
        <v>9789814969444</v>
      </c>
      <c r="X15" s="141">
        <v>15</v>
      </c>
      <c r="Y15" s="61" t="s">
        <v>1814</v>
      </c>
      <c r="Z15" s="61" t="s">
        <v>8472</v>
      </c>
      <c r="AA15" s="61" t="s">
        <v>8520</v>
      </c>
      <c r="AB15" s="137" t="str">
        <f t="shared" si="1"/>
        <v>5.011a Estimate products and quotients M5NS-Ia-15.3</v>
      </c>
      <c r="AC15" s="61" t="str">
        <f t="shared" ref="AC15:AD15" si="34">Y15</f>
        <v>1. Numbers and Number Sense</v>
      </c>
      <c r="AD15" s="61" t="str">
        <f t="shared" si="34"/>
        <v>G5.1.01 Whole Numbers / Place Value</v>
      </c>
      <c r="AE15" s="61" t="str">
        <f t="shared" si="3"/>
        <v>M5NS-Ia-15.3</v>
      </c>
      <c r="AF15" s="61" t="str">
        <f t="shared" ref="AF15:AG15" si="35">M15</f>
        <v>M5NS-Ia-15.3: Rounds numbers to the nearest hundred thousand and million.</v>
      </c>
      <c r="AG15" s="61" t="str">
        <f t="shared" si="35"/>
        <v>5.003 Rounds numbers to the nearest hundred thousand and million M5NS-Ia-15.3</v>
      </c>
      <c r="AH15" s="175">
        <f t="shared" si="8"/>
        <v>1</v>
      </c>
      <c r="AI15" s="147" t="s">
        <v>8542</v>
      </c>
      <c r="AJ15" s="147" t="s">
        <v>8543</v>
      </c>
      <c r="AK15" s="137"/>
      <c r="AL15" s="137"/>
      <c r="AM15" s="137"/>
      <c r="AN15" s="137"/>
      <c r="AO15" s="148"/>
      <c r="AP15" s="103" t="s">
        <v>1818</v>
      </c>
      <c r="AQ15" s="103" t="str">
        <f t="shared" si="13"/>
        <v>Completed</v>
      </c>
      <c r="AR15" s="148"/>
    </row>
    <row r="16" spans="1:44" ht="15.75" customHeight="1" outlineLevel="1" x14ac:dyDescent="0.2">
      <c r="A16" s="487"/>
      <c r="B16" s="502" t="s">
        <v>6732</v>
      </c>
      <c r="C16" s="502" t="s">
        <v>8544</v>
      </c>
      <c r="D16" s="73" t="s">
        <v>1017</v>
      </c>
      <c r="E16" s="73" t="s">
        <v>8545</v>
      </c>
      <c r="F16" s="73" t="s">
        <v>8546</v>
      </c>
      <c r="G16" s="501">
        <v>7</v>
      </c>
      <c r="H16" s="100" t="s">
        <v>5090</v>
      </c>
      <c r="I16" s="101"/>
      <c r="J16" s="61" t="s">
        <v>8547</v>
      </c>
      <c r="K16" s="61" t="s">
        <v>8548</v>
      </c>
      <c r="L16" s="61" t="s">
        <v>8549</v>
      </c>
      <c r="M16" s="61" t="s">
        <v>8550</v>
      </c>
      <c r="N16" s="61" t="s">
        <v>8551</v>
      </c>
      <c r="O16" s="102" t="s">
        <v>1043</v>
      </c>
      <c r="P16" s="102" t="s">
        <v>8552</v>
      </c>
      <c r="Q16" s="102" t="str">
        <f t="shared" si="25"/>
        <v>Ch 1 Practice 3.1.1: Finding common factors and greatest common factor of two numbers</v>
      </c>
      <c r="R16" s="83" t="s">
        <v>1812</v>
      </c>
      <c r="S16" s="102" t="s">
        <v>1041</v>
      </c>
      <c r="T16" s="102" t="s">
        <v>1042</v>
      </c>
      <c r="U16" s="102" t="s">
        <v>40</v>
      </c>
      <c r="V16" s="61" t="s">
        <v>6655</v>
      </c>
      <c r="W16" s="104">
        <v>9789814969444</v>
      </c>
      <c r="X16" s="102">
        <v>18</v>
      </c>
      <c r="Y16" s="61" t="s">
        <v>1814</v>
      </c>
      <c r="Z16" s="61" t="s">
        <v>8472</v>
      </c>
      <c r="AA16" s="61" t="s">
        <v>6743</v>
      </c>
      <c r="AB16" s="61" t="str">
        <f t="shared" si="1"/>
        <v>5.012 Find the common factors of two numbers M5NS-Id-68.2</v>
      </c>
      <c r="AC16" s="61" t="str">
        <f t="shared" ref="AC16:AD16" si="36">Y16</f>
        <v>1. Numbers and Number Sense</v>
      </c>
      <c r="AD16" s="61" t="str">
        <f t="shared" si="36"/>
        <v>G5.1.01 Whole Numbers / Place Value</v>
      </c>
      <c r="AE16" s="61" t="str">
        <f t="shared" si="3"/>
        <v xml:space="preserve">M5NS-Id-68.2 </v>
      </c>
      <c r="AF16" s="61" t="str">
        <f t="shared" ref="AF16:AG16" si="37">M16</f>
        <v xml:space="preserve">M5NS-Id-68.2: Finds the common factors and the GCF of 2 - 4 numbers using continuous division.   </v>
      </c>
      <c r="AG16" s="61" t="str">
        <f t="shared" si="37"/>
        <v>5.011 Finds the common factors and the GCF of 2 - 4 numbers M5NS-Id-68.2</v>
      </c>
      <c r="AH16" s="175">
        <f t="shared" si="8"/>
        <v>1</v>
      </c>
      <c r="AI16" s="61" t="s">
        <v>6749</v>
      </c>
      <c r="AJ16" s="61" t="s">
        <v>8553</v>
      </c>
      <c r="AK16" s="61"/>
      <c r="AL16" s="61"/>
      <c r="AM16" s="61"/>
      <c r="AN16" s="61"/>
      <c r="AO16" s="89"/>
      <c r="AP16" s="103" t="s">
        <v>1818</v>
      </c>
      <c r="AQ16" s="103" t="str">
        <f t="shared" si="13"/>
        <v>Completed</v>
      </c>
      <c r="AR16" s="89"/>
    </row>
    <row r="17" spans="1:44" ht="15.75" customHeight="1" outlineLevel="1" x14ac:dyDescent="0.2">
      <c r="A17" s="487"/>
      <c r="B17" s="487"/>
      <c r="C17" s="471"/>
      <c r="D17" s="181" t="s">
        <v>8554</v>
      </c>
      <c r="E17" s="181" t="s">
        <v>8555</v>
      </c>
      <c r="F17" s="181" t="s">
        <v>8556</v>
      </c>
      <c r="G17" s="471"/>
      <c r="H17" s="100"/>
      <c r="I17" s="101"/>
      <c r="J17" s="61" t="s">
        <v>8557</v>
      </c>
      <c r="K17" s="61" t="s">
        <v>8548</v>
      </c>
      <c r="L17" s="61" t="s">
        <v>8549</v>
      </c>
      <c r="M17" s="61" t="s">
        <v>8550</v>
      </c>
      <c r="N17" s="61" t="s">
        <v>8551</v>
      </c>
      <c r="O17" s="102" t="s">
        <v>1043</v>
      </c>
      <c r="P17" s="102" t="s">
        <v>8554</v>
      </c>
      <c r="Q17" s="102" t="str">
        <f t="shared" si="25"/>
        <v>Ch 1 Practice 3.1.2: Find the greatest common factor of two numbers</v>
      </c>
      <c r="R17" s="83" t="s">
        <v>1812</v>
      </c>
      <c r="S17" s="102" t="s">
        <v>1041</v>
      </c>
      <c r="T17" s="102" t="s">
        <v>1042</v>
      </c>
      <c r="U17" s="102" t="s">
        <v>40</v>
      </c>
      <c r="V17" s="61" t="s">
        <v>6655</v>
      </c>
      <c r="W17" s="104">
        <v>9789814969444</v>
      </c>
      <c r="X17" s="102">
        <v>18</v>
      </c>
      <c r="Y17" s="61" t="s">
        <v>1814</v>
      </c>
      <c r="Z17" s="61" t="s">
        <v>8472</v>
      </c>
      <c r="AA17" s="61" t="s">
        <v>6743</v>
      </c>
      <c r="AB17" s="61" t="str">
        <f t="shared" si="1"/>
        <v>5.013 Find the greatest common factor of two numbers using listing, prime factorization and continuous division M5NS-Id-68.2</v>
      </c>
      <c r="AC17" s="61" t="str">
        <f t="shared" ref="AC17:AD17" si="38">Y17</f>
        <v>1. Numbers and Number Sense</v>
      </c>
      <c r="AD17" s="61" t="str">
        <f t="shared" si="38"/>
        <v>G5.1.01 Whole Numbers / Place Value</v>
      </c>
      <c r="AE17" s="61" t="str">
        <f t="shared" si="3"/>
        <v xml:space="preserve">M5NS-Id-68.2 </v>
      </c>
      <c r="AF17" s="61" t="str">
        <f t="shared" ref="AF17:AG17" si="39">M17</f>
        <v xml:space="preserve">M5NS-Id-68.2: Finds the common factors and the GCF of 2 - 4 numbers using continuous division.   </v>
      </c>
      <c r="AG17" s="61" t="str">
        <f t="shared" si="39"/>
        <v>5.011 Finds the common factors and the GCF of 2 - 4 numbers M5NS-Id-68.2</v>
      </c>
      <c r="AH17" s="175">
        <f t="shared" si="8"/>
        <v>1</v>
      </c>
      <c r="AI17" s="61" t="s">
        <v>6760</v>
      </c>
      <c r="AJ17" s="61" t="s">
        <v>6762</v>
      </c>
      <c r="AK17" s="61"/>
      <c r="AL17" s="61"/>
      <c r="AM17" s="61"/>
      <c r="AN17" s="89" t="s">
        <v>1818</v>
      </c>
      <c r="AO17" s="61" t="s">
        <v>8499</v>
      </c>
      <c r="AP17" s="103" t="s">
        <v>1818</v>
      </c>
      <c r="AQ17" s="103" t="str">
        <f t="shared" si="13"/>
        <v>Completed</v>
      </c>
      <c r="AR17" s="89"/>
    </row>
    <row r="18" spans="1:44" ht="15.75" customHeight="1" outlineLevel="1" x14ac:dyDescent="0.2">
      <c r="A18" s="487"/>
      <c r="B18" s="487"/>
      <c r="C18" s="61" t="s">
        <v>8558</v>
      </c>
      <c r="D18" s="181" t="s">
        <v>8559</v>
      </c>
      <c r="E18" s="181" t="s">
        <v>8560</v>
      </c>
      <c r="F18" s="181" t="s">
        <v>8561</v>
      </c>
      <c r="G18" s="100">
        <v>8</v>
      </c>
      <c r="H18" s="100" t="s">
        <v>2221</v>
      </c>
      <c r="I18" s="101"/>
      <c r="J18" s="61" t="s">
        <v>8562</v>
      </c>
      <c r="K18" s="61" t="s">
        <v>8548</v>
      </c>
      <c r="L18" s="61" t="s">
        <v>8549</v>
      </c>
      <c r="M18" s="61" t="s">
        <v>8550</v>
      </c>
      <c r="N18" s="61" t="s">
        <v>8551</v>
      </c>
      <c r="O18" s="102" t="s">
        <v>1043</v>
      </c>
      <c r="P18" s="102" t="s">
        <v>8559</v>
      </c>
      <c r="Q18" s="102" t="str">
        <f t="shared" si="25"/>
        <v>Ch 1 Practice 3.2.1: Find the common factors and greatest common factor of three or four numbers</v>
      </c>
      <c r="R18" s="83" t="s">
        <v>1812</v>
      </c>
      <c r="S18" s="102" t="s">
        <v>1041</v>
      </c>
      <c r="T18" s="102" t="s">
        <v>1042</v>
      </c>
      <c r="U18" s="102" t="s">
        <v>40</v>
      </c>
      <c r="V18" s="61" t="s">
        <v>6655</v>
      </c>
      <c r="W18" s="104">
        <v>9789814969444</v>
      </c>
      <c r="X18" s="102">
        <v>20</v>
      </c>
      <c r="Y18" s="61" t="s">
        <v>1814</v>
      </c>
      <c r="Z18" s="61" t="s">
        <v>8472</v>
      </c>
      <c r="AA18" s="61" t="s">
        <v>6743</v>
      </c>
      <c r="AB18" s="61" t="str">
        <f t="shared" si="1"/>
        <v>5.014 Find the common factors and greatest common factor of three or four numbers using listing, prime factorization and continuous division M5NS-Id-68.2</v>
      </c>
      <c r="AC18" s="61" t="str">
        <f t="shared" ref="AC18:AD18" si="40">Y18</f>
        <v>1. Numbers and Number Sense</v>
      </c>
      <c r="AD18" s="61" t="str">
        <f t="shared" si="40"/>
        <v>G5.1.01 Whole Numbers / Place Value</v>
      </c>
      <c r="AE18" s="61" t="str">
        <f t="shared" si="3"/>
        <v xml:space="preserve">M5NS-Id-68.2 </v>
      </c>
      <c r="AF18" s="61" t="str">
        <f t="shared" ref="AF18:AG18" si="41">M18</f>
        <v xml:space="preserve">M5NS-Id-68.2: Finds the common factors and the GCF of 2 - 4 numbers using continuous division.   </v>
      </c>
      <c r="AG18" s="61" t="str">
        <f t="shared" si="41"/>
        <v>5.011 Finds the common factors and the GCF of 2 - 4 numbers M5NS-Id-68.2</v>
      </c>
      <c r="AH18" s="175">
        <f t="shared" si="8"/>
        <v>1</v>
      </c>
      <c r="AI18" s="61" t="s">
        <v>8552</v>
      </c>
      <c r="AJ18" s="61" t="s">
        <v>8563</v>
      </c>
      <c r="AK18" s="61"/>
      <c r="AL18" s="61"/>
      <c r="AM18" s="61"/>
      <c r="AN18" s="89" t="s">
        <v>1818</v>
      </c>
      <c r="AO18" s="89"/>
      <c r="AP18" s="103" t="s">
        <v>1818</v>
      </c>
      <c r="AQ18" s="103" t="str">
        <f t="shared" si="13"/>
        <v>Completed</v>
      </c>
      <c r="AR18" s="89"/>
    </row>
    <row r="19" spans="1:44" ht="15.75" customHeight="1" outlineLevel="1" x14ac:dyDescent="0.2">
      <c r="A19" s="487"/>
      <c r="B19" s="487"/>
      <c r="C19" s="61" t="s">
        <v>8564</v>
      </c>
      <c r="D19" s="73" t="s">
        <v>1021</v>
      </c>
      <c r="E19" s="73" t="s">
        <v>8565</v>
      </c>
      <c r="F19" s="73" t="s">
        <v>8566</v>
      </c>
      <c r="G19" s="100">
        <v>9</v>
      </c>
      <c r="H19" s="100" t="s">
        <v>1868</v>
      </c>
      <c r="I19" s="101"/>
      <c r="J19" s="61" t="s">
        <v>8567</v>
      </c>
      <c r="K19" s="61" t="s">
        <v>8548</v>
      </c>
      <c r="L19" s="61" t="s">
        <v>8549</v>
      </c>
      <c r="M19" s="61" t="s">
        <v>8550</v>
      </c>
      <c r="N19" s="61" t="s">
        <v>8551</v>
      </c>
      <c r="O19" s="102" t="s">
        <v>1043</v>
      </c>
      <c r="P19" s="102" t="s">
        <v>8568</v>
      </c>
      <c r="Q19" s="102" t="str">
        <f t="shared" si="25"/>
        <v>Ch 1 Practice 3.3.1: Finding out if a number is a common factor of two given numbers</v>
      </c>
      <c r="R19" s="83" t="s">
        <v>1812</v>
      </c>
      <c r="S19" s="102" t="s">
        <v>1041</v>
      </c>
      <c r="T19" s="102" t="s">
        <v>1042</v>
      </c>
      <c r="U19" s="102" t="s">
        <v>40</v>
      </c>
      <c r="V19" s="61" t="s">
        <v>6655</v>
      </c>
      <c r="W19" s="104">
        <v>9789814969444</v>
      </c>
      <c r="X19" s="102">
        <v>21</v>
      </c>
      <c r="Y19" s="61" t="s">
        <v>1814</v>
      </c>
      <c r="Z19" s="61" t="s">
        <v>8472</v>
      </c>
      <c r="AA19" s="61" t="s">
        <v>6743</v>
      </c>
      <c r="AB19" s="61" t="str">
        <f t="shared" si="1"/>
        <v>5.015 Find out if a number is a common factor of two given numbers M5NS-Id-68.2</v>
      </c>
      <c r="AC19" s="61" t="str">
        <f t="shared" ref="AC19:AD19" si="42">Y19</f>
        <v>1. Numbers and Number Sense</v>
      </c>
      <c r="AD19" s="61" t="str">
        <f t="shared" si="42"/>
        <v>G5.1.01 Whole Numbers / Place Value</v>
      </c>
      <c r="AE19" s="61" t="str">
        <f t="shared" si="3"/>
        <v xml:space="preserve">M5NS-Id-68.2 </v>
      </c>
      <c r="AF19" s="61" t="str">
        <f t="shared" ref="AF19:AG19" si="43">M19</f>
        <v xml:space="preserve">M5NS-Id-68.2: Finds the common factors and the GCF of 2 - 4 numbers using continuous division.   </v>
      </c>
      <c r="AG19" s="61" t="str">
        <f t="shared" si="43"/>
        <v>5.011 Finds the common factors and the GCF of 2 - 4 numbers M5NS-Id-68.2</v>
      </c>
      <c r="AH19" s="175">
        <f t="shared" si="8"/>
        <v>1</v>
      </c>
      <c r="AI19" s="89" t="s">
        <v>6742</v>
      </c>
      <c r="AJ19" s="61" t="s">
        <v>6736</v>
      </c>
      <c r="AK19" s="61"/>
      <c r="AL19" s="61"/>
      <c r="AM19" s="61"/>
      <c r="AN19" s="61"/>
      <c r="AO19" s="89"/>
      <c r="AP19" s="103" t="s">
        <v>1818</v>
      </c>
      <c r="AQ19" s="103" t="str">
        <f t="shared" si="13"/>
        <v>Completed</v>
      </c>
      <c r="AR19" s="89"/>
    </row>
    <row r="20" spans="1:44" ht="15.75" customHeight="1" outlineLevel="1" x14ac:dyDescent="0.2">
      <c r="A20" s="487"/>
      <c r="B20" s="471"/>
      <c r="C20" s="61" t="s">
        <v>8569</v>
      </c>
      <c r="D20" s="73" t="s">
        <v>1033</v>
      </c>
      <c r="E20" s="73" t="s">
        <v>8570</v>
      </c>
      <c r="F20" s="73" t="s">
        <v>8571</v>
      </c>
      <c r="G20" s="100">
        <v>10</v>
      </c>
      <c r="H20" s="100" t="s">
        <v>2206</v>
      </c>
      <c r="I20" s="101"/>
      <c r="J20" s="61" t="s">
        <v>8572</v>
      </c>
      <c r="K20" s="61" t="s">
        <v>8548</v>
      </c>
      <c r="L20" s="61" t="s">
        <v>8549</v>
      </c>
      <c r="M20" s="61" t="s">
        <v>8550</v>
      </c>
      <c r="N20" s="61" t="s">
        <v>8551</v>
      </c>
      <c r="O20" s="102" t="s">
        <v>1043</v>
      </c>
      <c r="P20" s="102" t="s">
        <v>8573</v>
      </c>
      <c r="Q20" s="102" t="str">
        <f t="shared" si="25"/>
        <v>Ch 1 Practice 3.4.1: Solving word problems</v>
      </c>
      <c r="R20" s="83" t="s">
        <v>1812</v>
      </c>
      <c r="S20" s="102" t="s">
        <v>1041</v>
      </c>
      <c r="T20" s="102" t="s">
        <v>1042</v>
      </c>
      <c r="U20" s="102" t="s">
        <v>40</v>
      </c>
      <c r="V20" s="61" t="s">
        <v>6655</v>
      </c>
      <c r="W20" s="104">
        <v>9789814969444</v>
      </c>
      <c r="X20" s="102">
        <v>23</v>
      </c>
      <c r="Y20" s="61" t="s">
        <v>1814</v>
      </c>
      <c r="Z20" s="61" t="s">
        <v>8472</v>
      </c>
      <c r="AA20" s="61" t="s">
        <v>6743</v>
      </c>
      <c r="AB20" s="61" t="str">
        <f t="shared" si="1"/>
        <v>5.016 Solve a 1-step word problem on G.C.F. of two or three given numbers M5NS-Id-68.2</v>
      </c>
      <c r="AC20" s="61" t="str">
        <f t="shared" ref="AC20:AD20" si="44">Y20</f>
        <v>1. Numbers and Number Sense</v>
      </c>
      <c r="AD20" s="61" t="str">
        <f t="shared" si="44"/>
        <v>G5.1.01 Whole Numbers / Place Value</v>
      </c>
      <c r="AE20" s="61" t="str">
        <f t="shared" si="3"/>
        <v xml:space="preserve">M5NS-Id-68.2 </v>
      </c>
      <c r="AF20" s="61" t="str">
        <f t="shared" ref="AF20:AG20" si="45">M20</f>
        <v xml:space="preserve">M5NS-Id-68.2: Finds the common factors and the GCF of 2 - 4 numbers using continuous division.   </v>
      </c>
      <c r="AG20" s="61" t="str">
        <f t="shared" si="45"/>
        <v>5.011 Finds the common factors and the GCF of 2 - 4 numbers M5NS-Id-68.2</v>
      </c>
      <c r="AH20" s="175">
        <f t="shared" si="8"/>
        <v>1</v>
      </c>
      <c r="AI20" s="89" t="s">
        <v>6760</v>
      </c>
      <c r="AJ20" s="61" t="s">
        <v>6762</v>
      </c>
      <c r="AK20" s="61"/>
      <c r="AL20" s="61"/>
      <c r="AM20" s="61"/>
      <c r="AN20" s="61"/>
      <c r="AO20" s="89"/>
      <c r="AP20" s="103" t="s">
        <v>1818</v>
      </c>
      <c r="AQ20" s="103" t="str">
        <f t="shared" si="13"/>
        <v>Completed</v>
      </c>
      <c r="AR20" s="89"/>
    </row>
    <row r="21" spans="1:44" ht="15.75" customHeight="1" outlineLevel="1" x14ac:dyDescent="0.2">
      <c r="A21" s="487"/>
      <c r="B21" s="502" t="s">
        <v>6779</v>
      </c>
      <c r="C21" s="502" t="s">
        <v>8574</v>
      </c>
      <c r="D21" s="73" t="s">
        <v>1026</v>
      </c>
      <c r="E21" s="73" t="s">
        <v>8575</v>
      </c>
      <c r="F21" s="73" t="s">
        <v>8576</v>
      </c>
      <c r="G21" s="501">
        <v>11</v>
      </c>
      <c r="H21" s="100"/>
      <c r="I21" s="101"/>
      <c r="J21" s="61" t="s">
        <v>8577</v>
      </c>
      <c r="K21" s="61" t="s">
        <v>8578</v>
      </c>
      <c r="L21" s="61" t="s">
        <v>8579</v>
      </c>
      <c r="M21" s="61" t="s">
        <v>8580</v>
      </c>
      <c r="N21" s="61" t="s">
        <v>8581</v>
      </c>
      <c r="O21" s="102" t="s">
        <v>1043</v>
      </c>
      <c r="P21" s="102" t="s">
        <v>8582</v>
      </c>
      <c r="Q21" s="102" t="str">
        <f t="shared" si="25"/>
        <v>Ch 1 Practice 4.1.1: Find common multiples and least common multiple of two numbers</v>
      </c>
      <c r="R21" s="83" t="s">
        <v>1812</v>
      </c>
      <c r="S21" s="102" t="s">
        <v>1041</v>
      </c>
      <c r="T21" s="102" t="s">
        <v>1042</v>
      </c>
      <c r="U21" s="102" t="s">
        <v>40</v>
      </c>
      <c r="V21" s="61" t="s">
        <v>6655</v>
      </c>
      <c r="W21" s="104">
        <v>9789814969444</v>
      </c>
      <c r="X21" s="102">
        <v>25</v>
      </c>
      <c r="Y21" s="61" t="s">
        <v>1814</v>
      </c>
      <c r="Z21" s="61" t="s">
        <v>8472</v>
      </c>
      <c r="AA21" s="61" t="s">
        <v>6790</v>
      </c>
      <c r="AB21" s="61" t="str">
        <f t="shared" si="1"/>
        <v>5.017 Find the common multiples of two numbers M5NS-Id-69.2</v>
      </c>
      <c r="AC21" s="61" t="str">
        <f t="shared" ref="AC21:AD21" si="46">Y21</f>
        <v>1. Numbers and Number Sense</v>
      </c>
      <c r="AD21" s="61" t="str">
        <f t="shared" si="46"/>
        <v>G5.1.01 Whole Numbers / Place Value</v>
      </c>
      <c r="AE21" s="61" t="str">
        <f t="shared" si="3"/>
        <v xml:space="preserve">M5NS-Id-69.2 </v>
      </c>
      <c r="AF21" s="61" t="str">
        <f t="shared" ref="AF21:AG21" si="47">M21</f>
        <v>M5NS-Id-69.2: Finds the common multiples and LCM of 2 - 4 numbers using continuous division.</v>
      </c>
      <c r="AG21" s="61" t="str">
        <f t="shared" si="47"/>
        <v>5.012 Finds the common multiples and LCM of 2 - 4 numbers M5NS-Id-69.2</v>
      </c>
      <c r="AH21" s="175">
        <f t="shared" si="8"/>
        <v>1</v>
      </c>
      <c r="AI21" s="89" t="s">
        <v>6789</v>
      </c>
      <c r="AJ21" s="61" t="s">
        <v>6783</v>
      </c>
      <c r="AK21" s="61"/>
      <c r="AL21" s="61"/>
      <c r="AM21" s="61"/>
      <c r="AN21" s="61"/>
      <c r="AO21" s="110"/>
      <c r="AP21" s="103" t="s">
        <v>1818</v>
      </c>
      <c r="AQ21" s="103" t="str">
        <f t="shared" si="13"/>
        <v>Completed</v>
      </c>
      <c r="AR21" s="110"/>
    </row>
    <row r="22" spans="1:44" ht="15.75" customHeight="1" outlineLevel="1" x14ac:dyDescent="0.2">
      <c r="A22" s="487"/>
      <c r="B22" s="487"/>
      <c r="C22" s="471"/>
      <c r="D22" s="181" t="s">
        <v>8583</v>
      </c>
      <c r="E22" s="181" t="s">
        <v>8584</v>
      </c>
      <c r="F22" s="181" t="s">
        <v>8585</v>
      </c>
      <c r="G22" s="471"/>
      <c r="H22" s="100"/>
      <c r="I22" s="101"/>
      <c r="J22" s="61" t="s">
        <v>8586</v>
      </c>
      <c r="K22" s="61" t="s">
        <v>8578</v>
      </c>
      <c r="L22" s="61" t="s">
        <v>8579</v>
      </c>
      <c r="M22" s="61" t="s">
        <v>8580</v>
      </c>
      <c r="N22" s="61" t="s">
        <v>8581</v>
      </c>
      <c r="O22" s="102" t="s">
        <v>1043</v>
      </c>
      <c r="P22" s="102" t="str">
        <f t="shared" ref="P22:Q22" si="48">D22</f>
        <v>PH_G5_C01_P4.1.2</v>
      </c>
      <c r="Q22" s="102" t="str">
        <f t="shared" si="48"/>
        <v>Ch 1 Practice 4.1.2: Find the least common multiple of two numbers</v>
      </c>
      <c r="R22" s="83" t="s">
        <v>1812</v>
      </c>
      <c r="S22" s="102" t="s">
        <v>1041</v>
      </c>
      <c r="T22" s="102" t="s">
        <v>1042</v>
      </c>
      <c r="U22" s="102" t="s">
        <v>40</v>
      </c>
      <c r="V22" s="61" t="s">
        <v>6655</v>
      </c>
      <c r="W22" s="104">
        <v>9789814969444</v>
      </c>
      <c r="X22" s="102">
        <v>25</v>
      </c>
      <c r="Y22" s="61" t="s">
        <v>1814</v>
      </c>
      <c r="Z22" s="61" t="s">
        <v>8472</v>
      </c>
      <c r="AA22" s="61" t="s">
        <v>6790</v>
      </c>
      <c r="AB22" s="61" t="str">
        <f t="shared" si="1"/>
        <v>5.018 Find the least common multiple of two numbers using listing, prime factorization and continuous division M5NS-Id-69.2</v>
      </c>
      <c r="AC22" s="61" t="str">
        <f t="shared" ref="AC22:AD22" si="49">Y22</f>
        <v>1. Numbers and Number Sense</v>
      </c>
      <c r="AD22" s="61" t="str">
        <f t="shared" si="49"/>
        <v>G5.1.01 Whole Numbers / Place Value</v>
      </c>
      <c r="AE22" s="61" t="str">
        <f t="shared" si="3"/>
        <v xml:space="preserve">M5NS-Id-69.2 </v>
      </c>
      <c r="AF22" s="61" t="str">
        <f t="shared" ref="AF22:AG22" si="50">M22</f>
        <v>M5NS-Id-69.2: Finds the common multiples and LCM of 2 - 4 numbers using continuous division.</v>
      </c>
      <c r="AG22" s="61" t="str">
        <f t="shared" si="50"/>
        <v>5.012 Finds the common multiples and LCM of 2 - 4 numbers M5NS-Id-69.2</v>
      </c>
      <c r="AH22" s="175">
        <f t="shared" si="8"/>
        <v>1</v>
      </c>
      <c r="AI22" s="89" t="s">
        <v>6749</v>
      </c>
      <c r="AJ22" s="61" t="s">
        <v>6747</v>
      </c>
      <c r="AK22" s="61"/>
      <c r="AL22" s="61"/>
      <c r="AM22" s="61"/>
      <c r="AN22" s="89" t="s">
        <v>1818</v>
      </c>
      <c r="AO22" s="110"/>
      <c r="AP22" s="103" t="s">
        <v>1818</v>
      </c>
      <c r="AQ22" s="103" t="str">
        <f t="shared" si="13"/>
        <v>Completed</v>
      </c>
      <c r="AR22" s="110"/>
    </row>
    <row r="23" spans="1:44" ht="15.75" customHeight="1" outlineLevel="1" x14ac:dyDescent="0.2">
      <c r="A23" s="487"/>
      <c r="B23" s="487"/>
      <c r="C23" s="61" t="s">
        <v>8587</v>
      </c>
      <c r="D23" s="181" t="s">
        <v>8588</v>
      </c>
      <c r="E23" s="181" t="s">
        <v>8589</v>
      </c>
      <c r="F23" s="181" t="s">
        <v>8590</v>
      </c>
      <c r="G23" s="100">
        <v>12</v>
      </c>
      <c r="H23" s="100" t="s">
        <v>2260</v>
      </c>
      <c r="I23" s="312" t="s">
        <v>2108</v>
      </c>
      <c r="J23" s="61" t="s">
        <v>8591</v>
      </c>
      <c r="K23" s="61" t="s">
        <v>8578</v>
      </c>
      <c r="L23" s="61" t="s">
        <v>8579</v>
      </c>
      <c r="M23" s="61" t="s">
        <v>8580</v>
      </c>
      <c r="N23" s="61" t="s">
        <v>8581</v>
      </c>
      <c r="O23" s="102" t="s">
        <v>1043</v>
      </c>
      <c r="P23" s="102" t="str">
        <f t="shared" ref="P23:Q23" si="51">D23</f>
        <v>PH_G5_C01_P4.2.1</v>
      </c>
      <c r="Q23" s="102" t="str">
        <f t="shared" si="51"/>
        <v>Ch 1 Practice 4.2.1: Find the common multiples and the least common multiple of three or four numbers</v>
      </c>
      <c r="R23" s="83" t="s">
        <v>1812</v>
      </c>
      <c r="S23" s="102" t="s">
        <v>1041</v>
      </c>
      <c r="T23" s="102" t="s">
        <v>1042</v>
      </c>
      <c r="U23" s="102" t="s">
        <v>40</v>
      </c>
      <c r="V23" s="61" t="s">
        <v>6655</v>
      </c>
      <c r="W23" s="104">
        <v>9789814969444</v>
      </c>
      <c r="X23" s="102">
        <v>27</v>
      </c>
      <c r="Y23" s="61" t="s">
        <v>1814</v>
      </c>
      <c r="Z23" s="61" t="s">
        <v>8472</v>
      </c>
      <c r="AA23" s="61" t="s">
        <v>6790</v>
      </c>
      <c r="AB23" s="61" t="str">
        <f t="shared" si="1"/>
        <v>5.019 Find the common multiples and the least common multiple of three or four numbers using listing, prime factorization and continuous division M5NS-Id-69.2</v>
      </c>
      <c r="AC23" s="61" t="str">
        <f t="shared" ref="AC23:AD23" si="52">Y23</f>
        <v>1. Numbers and Number Sense</v>
      </c>
      <c r="AD23" s="61" t="str">
        <f t="shared" si="52"/>
        <v>G5.1.01 Whole Numbers / Place Value</v>
      </c>
      <c r="AE23" s="61" t="str">
        <f t="shared" si="3"/>
        <v xml:space="preserve">M5NS-Id-69.2 </v>
      </c>
      <c r="AF23" s="61" t="str">
        <f t="shared" ref="AF23:AG23" si="53">M23</f>
        <v>M5NS-Id-69.2: Finds the common multiples and LCM of 2 - 4 numbers using continuous division.</v>
      </c>
      <c r="AG23" s="61" t="str">
        <f t="shared" si="53"/>
        <v>5.012 Finds the common multiples and LCM of 2 - 4 numbers M5NS-Id-69.2</v>
      </c>
      <c r="AH23" s="175">
        <f t="shared" si="8"/>
        <v>1</v>
      </c>
      <c r="AI23" s="89" t="s">
        <v>6749</v>
      </c>
      <c r="AJ23" s="61" t="s">
        <v>6747</v>
      </c>
      <c r="AK23" s="61"/>
      <c r="AL23" s="61"/>
      <c r="AM23" s="61"/>
      <c r="AN23" s="89" t="s">
        <v>1818</v>
      </c>
      <c r="AO23" s="110"/>
      <c r="AP23" s="103" t="s">
        <v>1818</v>
      </c>
      <c r="AQ23" s="103" t="str">
        <f t="shared" si="13"/>
        <v>Completed</v>
      </c>
      <c r="AR23" s="110"/>
    </row>
    <row r="24" spans="1:44" ht="15.75" customHeight="1" outlineLevel="1" x14ac:dyDescent="0.2">
      <c r="A24" s="487"/>
      <c r="B24" s="487"/>
      <c r="C24" s="61" t="s">
        <v>8592</v>
      </c>
      <c r="D24" s="73" t="s">
        <v>1030</v>
      </c>
      <c r="E24" s="73" t="s">
        <v>8593</v>
      </c>
      <c r="F24" s="73" t="s">
        <v>8594</v>
      </c>
      <c r="G24" s="100">
        <v>13</v>
      </c>
      <c r="H24" s="100"/>
      <c r="I24" s="101"/>
      <c r="J24" s="61" t="s">
        <v>8595</v>
      </c>
      <c r="K24" s="61" t="s">
        <v>8578</v>
      </c>
      <c r="L24" s="61" t="s">
        <v>8579</v>
      </c>
      <c r="M24" s="61" t="s">
        <v>8580</v>
      </c>
      <c r="N24" s="61" t="s">
        <v>8581</v>
      </c>
      <c r="O24" s="102" t="s">
        <v>1043</v>
      </c>
      <c r="P24" s="102" t="s">
        <v>8596</v>
      </c>
      <c r="Q24" s="102" t="str">
        <f t="shared" ref="Q24:Q25" si="54">E24</f>
        <v>Ch 1 Practice 4.3.1: Finding out if a number is a common multiple of two given numbers</v>
      </c>
      <c r="R24" s="83" t="s">
        <v>1812</v>
      </c>
      <c r="S24" s="102" t="s">
        <v>1041</v>
      </c>
      <c r="T24" s="102" t="s">
        <v>1042</v>
      </c>
      <c r="U24" s="102" t="s">
        <v>40</v>
      </c>
      <c r="V24" s="61" t="s">
        <v>6655</v>
      </c>
      <c r="W24" s="104">
        <v>9789814969444</v>
      </c>
      <c r="X24" s="102">
        <v>28</v>
      </c>
      <c r="Y24" s="61" t="s">
        <v>1814</v>
      </c>
      <c r="Z24" s="61" t="s">
        <v>8472</v>
      </c>
      <c r="AA24" s="61" t="s">
        <v>6790</v>
      </c>
      <c r="AB24" s="61" t="str">
        <f t="shared" si="1"/>
        <v>5.020 Find out if a number is a common multiple of two given number M5NS-Id-69.2</v>
      </c>
      <c r="AC24" s="61" t="str">
        <f t="shared" ref="AC24:AD24" si="55">Y24</f>
        <v>1. Numbers and Number Sense</v>
      </c>
      <c r="AD24" s="61" t="str">
        <f t="shared" si="55"/>
        <v>G5.1.01 Whole Numbers / Place Value</v>
      </c>
      <c r="AE24" s="61" t="str">
        <f t="shared" si="3"/>
        <v xml:space="preserve">M5NS-Id-69.2 </v>
      </c>
      <c r="AF24" s="61" t="str">
        <f t="shared" ref="AF24:AG24" si="56">M24</f>
        <v>M5NS-Id-69.2: Finds the common multiples and LCM of 2 - 4 numbers using continuous division.</v>
      </c>
      <c r="AG24" s="61" t="str">
        <f t="shared" si="56"/>
        <v>5.012 Finds the common multiples and LCM of 2 - 4 numbers M5NS-Id-69.2</v>
      </c>
      <c r="AH24" s="175">
        <f t="shared" si="8"/>
        <v>1</v>
      </c>
      <c r="AI24" s="89" t="s">
        <v>6758</v>
      </c>
      <c r="AJ24" s="61" t="s">
        <v>6752</v>
      </c>
      <c r="AK24" s="61"/>
      <c r="AL24" s="61"/>
      <c r="AM24" s="61"/>
      <c r="AN24" s="61"/>
      <c r="AO24" s="110"/>
      <c r="AP24" s="103" t="s">
        <v>1818</v>
      </c>
      <c r="AQ24" s="103" t="str">
        <f t="shared" si="13"/>
        <v>Completed</v>
      </c>
      <c r="AR24" s="110"/>
    </row>
    <row r="25" spans="1:44" ht="15.75" customHeight="1" outlineLevel="1" x14ac:dyDescent="0.2">
      <c r="A25" s="487"/>
      <c r="B25" s="471"/>
      <c r="C25" s="137" t="s">
        <v>8597</v>
      </c>
      <c r="D25" s="137" t="s">
        <v>8598</v>
      </c>
      <c r="E25" s="137" t="s">
        <v>8599</v>
      </c>
      <c r="F25" s="137" t="s">
        <v>8600</v>
      </c>
      <c r="G25" s="319"/>
      <c r="H25" s="100" t="s">
        <v>2234</v>
      </c>
      <c r="I25" s="101"/>
      <c r="J25" s="137" t="s">
        <v>8601</v>
      </c>
      <c r="K25" s="137" t="s">
        <v>8578</v>
      </c>
      <c r="L25" s="137" t="s">
        <v>8579</v>
      </c>
      <c r="M25" s="137" t="s">
        <v>8580</v>
      </c>
      <c r="N25" s="137" t="s">
        <v>8581</v>
      </c>
      <c r="O25" s="141" t="s">
        <v>1043</v>
      </c>
      <c r="P25" s="141" t="s">
        <v>8598</v>
      </c>
      <c r="Q25" s="141" t="str">
        <f t="shared" si="54"/>
        <v xml:space="preserve">Ch 1 Practice 4.4.1: Solving word problems  </v>
      </c>
      <c r="R25" s="140" t="s">
        <v>1812</v>
      </c>
      <c r="S25" s="141" t="s">
        <v>1041</v>
      </c>
      <c r="T25" s="141" t="s">
        <v>1042</v>
      </c>
      <c r="U25" s="141" t="s">
        <v>40</v>
      </c>
      <c r="V25" s="137" t="s">
        <v>6655</v>
      </c>
      <c r="W25" s="143">
        <v>9789814969444</v>
      </c>
      <c r="X25" s="141">
        <v>30</v>
      </c>
      <c r="Y25" s="137" t="s">
        <v>1814</v>
      </c>
      <c r="Z25" s="137" t="s">
        <v>8472</v>
      </c>
      <c r="AA25" s="137" t="s">
        <v>6790</v>
      </c>
      <c r="AB25" s="137" t="str">
        <f t="shared" si="1"/>
        <v xml:space="preserve">5.020a Solve a 2-step word problem on L.C.M. of three given numbers M5NS-Id-69.2 </v>
      </c>
      <c r="AC25" s="137" t="str">
        <f t="shared" ref="AC25:AD25" si="57">Y25</f>
        <v>1. Numbers and Number Sense</v>
      </c>
      <c r="AD25" s="137" t="str">
        <f t="shared" si="57"/>
        <v>G5.1.01 Whole Numbers / Place Value</v>
      </c>
      <c r="AE25" s="137" t="str">
        <f t="shared" si="3"/>
        <v xml:space="preserve">M5NS-Id-69.2 </v>
      </c>
      <c r="AF25" s="137" t="str">
        <f t="shared" ref="AF25:AG25" si="58">M25</f>
        <v>M5NS-Id-69.2: Finds the common multiples and LCM of 2 - 4 numbers using continuous division.</v>
      </c>
      <c r="AG25" s="137" t="str">
        <f t="shared" si="58"/>
        <v>5.012 Finds the common multiples and LCM of 2 - 4 numbers M5NS-Id-69.2</v>
      </c>
      <c r="AH25" s="320">
        <f t="shared" si="8"/>
        <v>1</v>
      </c>
      <c r="AI25" s="147" t="s">
        <v>8583</v>
      </c>
      <c r="AJ25" s="147" t="s">
        <v>8585</v>
      </c>
      <c r="AK25" s="137"/>
      <c r="AL25" s="137"/>
      <c r="AM25" s="137"/>
      <c r="AN25" s="137"/>
      <c r="AO25" s="148"/>
      <c r="AP25" s="103" t="s">
        <v>1818</v>
      </c>
      <c r="AQ25" s="103" t="str">
        <f t="shared" si="13"/>
        <v>Completed</v>
      </c>
      <c r="AR25" s="148"/>
    </row>
    <row r="26" spans="1:44" ht="15.75" customHeight="1" outlineLevel="1" x14ac:dyDescent="0.2">
      <c r="A26" s="487"/>
      <c r="B26" s="502" t="s">
        <v>8602</v>
      </c>
      <c r="C26" s="61" t="s">
        <v>8603</v>
      </c>
      <c r="D26" s="181" t="s">
        <v>8604</v>
      </c>
      <c r="E26" s="181" t="s">
        <v>8605</v>
      </c>
      <c r="F26" s="181" t="s">
        <v>8606</v>
      </c>
      <c r="G26" s="501">
        <v>14</v>
      </c>
      <c r="H26" s="100" t="s">
        <v>1911</v>
      </c>
      <c r="I26" s="101"/>
      <c r="J26" s="61" t="s">
        <v>8607</v>
      </c>
      <c r="K26" s="61" t="s">
        <v>8608</v>
      </c>
      <c r="L26" s="61" t="s">
        <v>8609</v>
      </c>
      <c r="M26" s="61" t="s">
        <v>8610</v>
      </c>
      <c r="N26" s="188" t="s">
        <v>8611</v>
      </c>
      <c r="O26" s="102" t="s">
        <v>1043</v>
      </c>
      <c r="P26" s="102" t="str">
        <f t="shared" ref="P26:Q26" si="59">D26</f>
        <v>PH_G5_C01_P5.1.1</v>
      </c>
      <c r="Q26" s="102" t="str">
        <f t="shared" si="59"/>
        <v>Ch 1 Practice 5.1.1: Understand the divisibility rules</v>
      </c>
      <c r="R26" s="83" t="s">
        <v>1812</v>
      </c>
      <c r="S26" s="102" t="s">
        <v>1041</v>
      </c>
      <c r="T26" s="102" t="s">
        <v>1042</v>
      </c>
      <c r="U26" s="102" t="s">
        <v>40</v>
      </c>
      <c r="V26" s="61" t="s">
        <v>6655</v>
      </c>
      <c r="W26" s="104">
        <v>9789814969444</v>
      </c>
      <c r="X26" s="102">
        <v>35</v>
      </c>
      <c r="Y26" s="61" t="s">
        <v>1814</v>
      </c>
      <c r="Z26" s="61" t="s">
        <v>8472</v>
      </c>
      <c r="AA26" s="61" t="s">
        <v>8612</v>
      </c>
      <c r="AB26" s="61" t="str">
        <f t="shared" si="1"/>
        <v>5.021 Understand the divisibility rules of 2, 3, 4, 5, 6, 7, 8, 9, 10, 11 and 12 M5NS-Ib- 58.1/M5NS-Ib- 58.2/M5NS-Ib- 58.3</v>
      </c>
      <c r="AC26" s="61" t="str">
        <f t="shared" ref="AC26:AD26" si="60">Y26</f>
        <v>1. Numbers and Number Sense</v>
      </c>
      <c r="AD26" s="61" t="str">
        <f t="shared" si="60"/>
        <v>G5.1.01 Whole Numbers / Place Value</v>
      </c>
      <c r="AE26" s="61" t="str">
        <f t="shared" si="3"/>
        <v>M5NS-Ib-58.1/M5NS-Ib-58.2/M5NS-Ib-58.3</v>
      </c>
      <c r="AF26" s="61" t="str">
        <f t="shared" ref="AF26:AG26" si="61">M26</f>
        <v>M5NS-Ib-58.1: Uses divisibility rules for  2, 5, and 10 to find the common factors of numbers.
M5NS-Ib-58.2: Uses divisibility rules for 3, 6, and 9 to find common factors.
M5NS-Ib-58.3: Uses divisibility rules for  4, 8, 12, and 11 to find common factors.</v>
      </c>
      <c r="AG26" s="61" t="str">
        <f t="shared" si="61"/>
        <v>5.006 Uses divisibility rules for 2, 5, and 10 to find the common factors M5NS-Ib-58.1
5.007 Uses divisibility rules for 3, 6, and 9 to find common factors M5NS-Ib-58.2
5.008 Uses divisibility rules for 4, 8, 12, and 11 to find common factors M5NS-Ic-58.3</v>
      </c>
      <c r="AH26" s="175">
        <f t="shared" si="8"/>
        <v>1</v>
      </c>
      <c r="AI26" s="89" t="s">
        <v>6675</v>
      </c>
      <c r="AJ26" s="61" t="s">
        <v>6677</v>
      </c>
      <c r="AK26" s="61"/>
      <c r="AL26" s="61"/>
      <c r="AM26" s="61"/>
      <c r="AN26" s="89" t="s">
        <v>1818</v>
      </c>
      <c r="AO26" s="110"/>
      <c r="AP26" s="103" t="s">
        <v>1818</v>
      </c>
      <c r="AQ26" s="103" t="str">
        <f t="shared" si="13"/>
        <v>Completed</v>
      </c>
      <c r="AR26" s="110"/>
    </row>
    <row r="27" spans="1:44" ht="15.75" customHeight="1" outlineLevel="1" x14ac:dyDescent="0.2">
      <c r="A27" s="487"/>
      <c r="B27" s="471"/>
      <c r="C27" s="61" t="s">
        <v>8613</v>
      </c>
      <c r="D27" s="61" t="s">
        <v>8614</v>
      </c>
      <c r="E27" s="61" t="s">
        <v>8615</v>
      </c>
      <c r="F27" s="61" t="s">
        <v>8616</v>
      </c>
      <c r="G27" s="471"/>
      <c r="H27" s="100"/>
      <c r="I27" s="312" t="s">
        <v>2261</v>
      </c>
      <c r="J27" s="61" t="s">
        <v>8617</v>
      </c>
      <c r="K27" s="61" t="s">
        <v>8608</v>
      </c>
      <c r="L27" s="61" t="s">
        <v>8609</v>
      </c>
      <c r="M27" s="61" t="s">
        <v>8610</v>
      </c>
      <c r="N27" s="188" t="s">
        <v>8611</v>
      </c>
      <c r="O27" s="102" t="s">
        <v>1043</v>
      </c>
      <c r="P27" s="102" t="s">
        <v>8618</v>
      </c>
      <c r="Q27" s="102" t="str">
        <f>E27</f>
        <v>Ch 1 Practice 5.2.1: Using divisibility rules</v>
      </c>
      <c r="R27" s="83" t="s">
        <v>1812</v>
      </c>
      <c r="S27" s="102" t="s">
        <v>1041</v>
      </c>
      <c r="T27" s="102" t="s">
        <v>1042</v>
      </c>
      <c r="U27" s="102" t="s">
        <v>40</v>
      </c>
      <c r="V27" s="61" t="s">
        <v>6655</v>
      </c>
      <c r="W27" s="104">
        <v>9789814969444</v>
      </c>
      <c r="X27" s="102">
        <v>36</v>
      </c>
      <c r="Y27" s="61" t="s">
        <v>1814</v>
      </c>
      <c r="Z27" s="61" t="s">
        <v>8472</v>
      </c>
      <c r="AA27" s="61" t="s">
        <v>8612</v>
      </c>
      <c r="AB27" s="61" t="str">
        <f t="shared" si="1"/>
        <v>5.022 Use the divisibility rules to find the common factors of two numbers M5NS-Ib- 58.1/M5NS-Ib- 58.2/M5NS-Ib- 58.3</v>
      </c>
      <c r="AC27" s="61" t="str">
        <f t="shared" ref="AC27:AD27" si="62">Y27</f>
        <v>1. Numbers and Number Sense</v>
      </c>
      <c r="AD27" s="61" t="str">
        <f t="shared" si="62"/>
        <v>G5.1.01 Whole Numbers / Place Value</v>
      </c>
      <c r="AE27" s="61" t="str">
        <f t="shared" si="3"/>
        <v>M5NS-Ib-58.1/M5NS-Ib-58.2/M5NS-Ib-58.3</v>
      </c>
      <c r="AF27" s="61" t="str">
        <f t="shared" ref="AF27:AG27" si="63">M27</f>
        <v>M5NS-Ib-58.1: Uses divisibility rules for  2, 5, and 10 to find the common factors of numbers.
M5NS-Ib-58.2: Uses divisibility rules for 3, 6, and 9 to find common factors.
M5NS-Ib-58.3: Uses divisibility rules for  4, 8, 12, and 11 to find common factors.</v>
      </c>
      <c r="AG27" s="61" t="str">
        <f t="shared" si="63"/>
        <v>5.006 Uses divisibility rules for 2, 5, and 10 to find the common factors M5NS-Ib-58.1
5.007 Uses divisibility rules for 3, 6, and 9 to find common factors M5NS-Ib-58.2
5.008 Uses divisibility rules for 4, 8, 12, and 11 to find common factors M5NS-Ic-58.3</v>
      </c>
      <c r="AH27" s="175">
        <f t="shared" si="8"/>
        <v>1</v>
      </c>
      <c r="AI27" s="61" t="s">
        <v>8604</v>
      </c>
      <c r="AJ27" s="61" t="s">
        <v>8606</v>
      </c>
      <c r="AK27" s="61"/>
      <c r="AL27" s="61"/>
      <c r="AM27" s="61"/>
      <c r="AN27" s="61"/>
      <c r="AO27" s="89"/>
      <c r="AP27" s="103" t="s">
        <v>1818</v>
      </c>
      <c r="AQ27" s="103" t="str">
        <f t="shared" si="13"/>
        <v>Completed</v>
      </c>
      <c r="AR27" s="89"/>
    </row>
    <row r="28" spans="1:44" ht="15.75" customHeight="1" outlineLevel="1" x14ac:dyDescent="0.2">
      <c r="A28" s="471"/>
      <c r="B28" s="61" t="s">
        <v>8619</v>
      </c>
      <c r="C28" s="61" t="s">
        <v>8620</v>
      </c>
      <c r="D28" s="181" t="s">
        <v>8621</v>
      </c>
      <c r="E28" s="181" t="s">
        <v>8622</v>
      </c>
      <c r="F28" s="181" t="s">
        <v>8623</v>
      </c>
      <c r="G28" s="100">
        <v>15</v>
      </c>
      <c r="H28" s="100" t="s">
        <v>1957</v>
      </c>
      <c r="I28" s="101"/>
      <c r="J28" s="61" t="s">
        <v>8624</v>
      </c>
      <c r="K28" s="61" t="s">
        <v>8625</v>
      </c>
      <c r="L28" s="61" t="s">
        <v>8626</v>
      </c>
      <c r="M28" s="61" t="s">
        <v>8627</v>
      </c>
      <c r="N28" s="61" t="s">
        <v>8628</v>
      </c>
      <c r="O28" s="102" t="s">
        <v>1043</v>
      </c>
      <c r="P28" s="102" t="str">
        <f t="shared" ref="P28:Q28" si="64">D28</f>
        <v>PH_G5_C01_P6.1.1</v>
      </c>
      <c r="Q28" s="102" t="str">
        <f t="shared" si="64"/>
        <v>Ch 1 Practice 6.1.1: Write the rule in finding the next term(s) in a number pattern</v>
      </c>
      <c r="R28" s="83" t="s">
        <v>1812</v>
      </c>
      <c r="S28" s="102" t="s">
        <v>1041</v>
      </c>
      <c r="T28" s="102" t="s">
        <v>1042</v>
      </c>
      <c r="U28" s="102" t="s">
        <v>40</v>
      </c>
      <c r="V28" s="61" t="s">
        <v>6655</v>
      </c>
      <c r="W28" s="104">
        <v>9789814969444</v>
      </c>
      <c r="X28" s="102">
        <v>39</v>
      </c>
      <c r="Y28" s="61" t="s">
        <v>1814</v>
      </c>
      <c r="Z28" s="61" t="s">
        <v>8472</v>
      </c>
      <c r="AA28" s="61" t="s">
        <v>6845</v>
      </c>
      <c r="AB28" s="61" t="str">
        <f t="shared" si="1"/>
        <v>5.023 Write the rule in finding the next term(s) in a number pattern M5AL-IIIf-6</v>
      </c>
      <c r="AC28" s="61" t="str">
        <f t="shared" ref="AC28:AD28" si="65">Y28</f>
        <v>1. Numbers and Number Sense</v>
      </c>
      <c r="AD28" s="61" t="str">
        <f t="shared" si="65"/>
        <v>G5.1.01 Whole Numbers / Place Value</v>
      </c>
      <c r="AE28" s="61" t="str">
        <f t="shared" si="3"/>
        <v>M5AL-IIIf-6</v>
      </c>
      <c r="AF28" s="61" t="str">
        <f t="shared" ref="AF28:AG28" si="66">M28</f>
        <v>M5AL-IIIf-6: Formulates the rule in finding the next term in a sequence.</v>
      </c>
      <c r="AG28" s="61" t="str">
        <f t="shared" si="66"/>
        <v>5.071 Formulates the rule in finding the next term in a sequence M5AL-IIIf-6</v>
      </c>
      <c r="AH28" s="175">
        <f t="shared" si="8"/>
        <v>1</v>
      </c>
      <c r="AI28" s="89" t="s">
        <v>6836</v>
      </c>
      <c r="AJ28" s="61" t="s">
        <v>6838</v>
      </c>
      <c r="AK28" s="61"/>
      <c r="AL28" s="61"/>
      <c r="AM28" s="61"/>
      <c r="AN28" s="89" t="s">
        <v>1818</v>
      </c>
      <c r="AO28" s="110"/>
      <c r="AP28" s="103" t="s">
        <v>1818</v>
      </c>
      <c r="AQ28" s="103" t="str">
        <f t="shared" si="13"/>
        <v>Completed</v>
      </c>
      <c r="AR28" s="110"/>
    </row>
    <row r="29" spans="1:44" ht="15.75" customHeight="1" outlineLevel="1" x14ac:dyDescent="0.2">
      <c r="A29" s="502" t="s">
        <v>1057</v>
      </c>
      <c r="B29" s="502" t="s">
        <v>8629</v>
      </c>
      <c r="C29" s="61" t="s">
        <v>8630</v>
      </c>
      <c r="D29" s="61" t="s">
        <v>6918</v>
      </c>
      <c r="E29" s="61" t="s">
        <v>8631</v>
      </c>
      <c r="F29" s="61" t="s">
        <v>8632</v>
      </c>
      <c r="G29" s="501">
        <v>1</v>
      </c>
      <c r="H29" s="100"/>
      <c r="I29" s="101"/>
      <c r="J29" s="61" t="s">
        <v>8633</v>
      </c>
      <c r="K29" s="61" t="s">
        <v>8634</v>
      </c>
      <c r="L29" s="61" t="s">
        <v>8635</v>
      </c>
      <c r="M29" s="61" t="s">
        <v>8636</v>
      </c>
      <c r="N29" s="188" t="s">
        <v>8637</v>
      </c>
      <c r="O29" s="102" t="s">
        <v>1043</v>
      </c>
      <c r="P29" s="103" t="s">
        <v>8638</v>
      </c>
      <c r="Q29" s="102" t="str">
        <f t="shared" ref="Q29:Q42" si="67">E29</f>
        <v>Ch 2 Practice 1.1.1: Multiplying by 10, 100 or 1000</v>
      </c>
      <c r="R29" s="83" t="s">
        <v>1812</v>
      </c>
      <c r="S29" s="102" t="s">
        <v>1041</v>
      </c>
      <c r="T29" s="102" t="s">
        <v>1042</v>
      </c>
      <c r="U29" s="102" t="s">
        <v>40</v>
      </c>
      <c r="V29" s="61" t="s">
        <v>8639</v>
      </c>
      <c r="W29" s="104">
        <v>9789814969444</v>
      </c>
      <c r="X29" s="102">
        <v>41</v>
      </c>
      <c r="Y29" s="61" t="s">
        <v>1814</v>
      </c>
      <c r="Z29" s="61" t="s">
        <v>8640</v>
      </c>
      <c r="AA29" s="61" t="s">
        <v>8641</v>
      </c>
      <c r="AB29" s="61" t="str">
        <f t="shared" si="1"/>
        <v>5.025 To multiply a whole number by 10, 100 or 1000 M5NS-Ic-61.2/M5NS-Id-62.2</v>
      </c>
      <c r="AC29" s="61" t="str">
        <f t="shared" ref="AC29:AD29" si="68">Y29</f>
        <v>1. Numbers and Number Sense</v>
      </c>
      <c r="AD29" s="61" t="str">
        <f t="shared" si="68"/>
        <v>G5.1.03 Multiplication / Division</v>
      </c>
      <c r="AE29" s="61" t="str">
        <f t="shared" si="3"/>
        <v>M5NS-Ic-61.2/M5NS-Id-62.2</v>
      </c>
      <c r="AF29" s="61" t="str">
        <f t="shared" ref="AF29:AG29" si="69">M29</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29" s="61" t="str">
        <f t="shared" si="69"/>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29" s="175">
        <v>2</v>
      </c>
      <c r="AI29" s="89" t="s">
        <v>6907</v>
      </c>
      <c r="AJ29" s="61" t="s">
        <v>6903</v>
      </c>
      <c r="AK29" s="61"/>
      <c r="AL29" s="61"/>
      <c r="AM29" s="61"/>
      <c r="AN29" s="61"/>
      <c r="AO29" s="110"/>
      <c r="AP29" s="103" t="s">
        <v>1818</v>
      </c>
      <c r="AQ29" s="103" t="str">
        <f t="shared" si="13"/>
        <v>Completed</v>
      </c>
      <c r="AR29" s="110"/>
    </row>
    <row r="30" spans="1:44" ht="15.75" customHeight="1" outlineLevel="1" x14ac:dyDescent="0.2">
      <c r="A30" s="487"/>
      <c r="B30" s="487"/>
      <c r="C30" s="502" t="s">
        <v>8642</v>
      </c>
      <c r="D30" s="61" t="s">
        <v>8643</v>
      </c>
      <c r="E30" s="61" t="s">
        <v>8644</v>
      </c>
      <c r="F30" s="61" t="s">
        <v>8645</v>
      </c>
      <c r="G30" s="487"/>
      <c r="H30" s="100" t="s">
        <v>1979</v>
      </c>
      <c r="I30" s="312" t="s">
        <v>2074</v>
      </c>
      <c r="J30" s="61" t="s">
        <v>8646</v>
      </c>
      <c r="K30" s="61" t="s">
        <v>8634</v>
      </c>
      <c r="L30" s="61" t="s">
        <v>8635</v>
      </c>
      <c r="M30" s="61" t="s">
        <v>8636</v>
      </c>
      <c r="N30" s="188" t="s">
        <v>8637</v>
      </c>
      <c r="O30" s="102" t="s">
        <v>1043</v>
      </c>
      <c r="P30" s="103" t="s">
        <v>8647</v>
      </c>
      <c r="Q30" s="102" t="str">
        <f t="shared" si="67"/>
        <v>Ch 2 Practice 1.2.1: Multiplying by tens, hundreds or thousands</v>
      </c>
      <c r="R30" s="83" t="s">
        <v>1812</v>
      </c>
      <c r="S30" s="102" t="s">
        <v>1041</v>
      </c>
      <c r="T30" s="102" t="s">
        <v>1042</v>
      </c>
      <c r="U30" s="102" t="s">
        <v>40</v>
      </c>
      <c r="V30" s="61" t="s">
        <v>8639</v>
      </c>
      <c r="W30" s="104">
        <v>9789814969444</v>
      </c>
      <c r="X30" s="102">
        <v>42</v>
      </c>
      <c r="Y30" s="61" t="s">
        <v>1814</v>
      </c>
      <c r="Z30" s="61" t="s">
        <v>8640</v>
      </c>
      <c r="AA30" s="61" t="s">
        <v>8641</v>
      </c>
      <c r="AB30" s="61" t="str">
        <f t="shared" si="1"/>
        <v>5.026 To multiply a whole number by tens, hundreds or thousands M5NS-Ic-61.2/M5NS-Id-62.2</v>
      </c>
      <c r="AC30" s="61" t="str">
        <f t="shared" ref="AC30:AD30" si="70">Y30</f>
        <v>1. Numbers and Number Sense</v>
      </c>
      <c r="AD30" s="61" t="str">
        <f t="shared" si="70"/>
        <v>G5.1.03 Multiplication / Division</v>
      </c>
      <c r="AE30" s="61" t="str">
        <f t="shared" si="3"/>
        <v>M5NS-Ic-61.2/M5NS-Id-62.2</v>
      </c>
      <c r="AF30" s="61" t="str">
        <f t="shared" ref="AF30:AG30" si="71">M30</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0" s="61" t="str">
        <f t="shared" si="71"/>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0" s="175">
        <f t="shared" ref="AH30:AH56" si="72">AH29</f>
        <v>2</v>
      </c>
      <c r="AI30" s="89" t="s">
        <v>6916</v>
      </c>
      <c r="AJ30" s="61" t="s">
        <v>6914</v>
      </c>
      <c r="AK30" s="61"/>
      <c r="AL30" s="61"/>
      <c r="AM30" s="61"/>
      <c r="AN30" s="61"/>
      <c r="AO30" s="110"/>
      <c r="AP30" s="103" t="s">
        <v>1818</v>
      </c>
      <c r="AQ30" s="103" t="str">
        <f t="shared" si="13"/>
        <v>Completed</v>
      </c>
      <c r="AR30" s="110"/>
    </row>
    <row r="31" spans="1:44" ht="15.75" customHeight="1" outlineLevel="1" x14ac:dyDescent="0.2">
      <c r="A31" s="487"/>
      <c r="B31" s="487"/>
      <c r="C31" s="487"/>
      <c r="D31" s="61" t="s">
        <v>8648</v>
      </c>
      <c r="E31" s="61" t="s">
        <v>8649</v>
      </c>
      <c r="F31" s="61" t="s">
        <v>8650</v>
      </c>
      <c r="G31" s="471"/>
      <c r="H31" s="100"/>
      <c r="I31" s="101"/>
      <c r="J31" s="61" t="s">
        <v>8651</v>
      </c>
      <c r="K31" s="61" t="s">
        <v>8634</v>
      </c>
      <c r="L31" s="61" t="s">
        <v>8635</v>
      </c>
      <c r="M31" s="61" t="s">
        <v>8636</v>
      </c>
      <c r="N31" s="188" t="s">
        <v>8637</v>
      </c>
      <c r="O31" s="102" t="s">
        <v>1043</v>
      </c>
      <c r="P31" s="103" t="s">
        <v>8652</v>
      </c>
      <c r="Q31" s="102" t="str">
        <f t="shared" si="67"/>
        <v>Ch 2 Practice 1.2.2: Multiplying pairs of multiples of 10 or multiples of 10 and 100</v>
      </c>
      <c r="R31" s="83" t="s">
        <v>1812</v>
      </c>
      <c r="S31" s="102" t="s">
        <v>1041</v>
      </c>
      <c r="T31" s="102" t="s">
        <v>1042</v>
      </c>
      <c r="U31" s="102" t="s">
        <v>40</v>
      </c>
      <c r="V31" s="61" t="s">
        <v>8639</v>
      </c>
      <c r="W31" s="104">
        <v>9789814969444</v>
      </c>
      <c r="X31" s="102">
        <v>42</v>
      </c>
      <c r="Y31" s="61" t="s">
        <v>1814</v>
      </c>
      <c r="Z31" s="61" t="s">
        <v>8640</v>
      </c>
      <c r="AA31" s="61" t="s">
        <v>8641</v>
      </c>
      <c r="AB31" s="61" t="str">
        <f t="shared" si="1"/>
        <v>5.027 To multiply pairs of multiples of 10 or multiples of 10 and 100 M5NS-Ic-61.2/M5NS-Id-62.2</v>
      </c>
      <c r="AC31" s="61" t="str">
        <f t="shared" ref="AC31:AD31" si="73">Y31</f>
        <v>1. Numbers and Number Sense</v>
      </c>
      <c r="AD31" s="61" t="str">
        <f t="shared" si="73"/>
        <v>G5.1.03 Multiplication / Division</v>
      </c>
      <c r="AE31" s="61" t="str">
        <f t="shared" si="3"/>
        <v>M5NS-Ic-61.2/M5NS-Id-62.2</v>
      </c>
      <c r="AF31" s="61" t="str">
        <f t="shared" ref="AF31:AG31" si="74">M31</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1" s="61" t="str">
        <f t="shared" si="74"/>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1" s="175">
        <f t="shared" si="72"/>
        <v>2</v>
      </c>
      <c r="AI31" s="89" t="s">
        <v>8638</v>
      </c>
      <c r="AJ31" s="61" t="s">
        <v>8632</v>
      </c>
      <c r="AK31" s="61"/>
      <c r="AL31" s="61"/>
      <c r="AM31" s="61"/>
      <c r="AN31" s="61"/>
      <c r="AO31" s="110"/>
      <c r="AP31" s="103" t="s">
        <v>1818</v>
      </c>
      <c r="AQ31" s="103" t="str">
        <f t="shared" si="13"/>
        <v>Completed</v>
      </c>
      <c r="AR31" s="115" t="s">
        <v>8537</v>
      </c>
    </row>
    <row r="32" spans="1:44" ht="15.75" customHeight="1" outlineLevel="1" x14ac:dyDescent="0.2">
      <c r="A32" s="487"/>
      <c r="B32" s="471"/>
      <c r="C32" s="471"/>
      <c r="D32" s="318" t="s">
        <v>8653</v>
      </c>
      <c r="E32" s="321" t="s">
        <v>8654</v>
      </c>
      <c r="F32" s="137" t="s">
        <v>8655</v>
      </c>
      <c r="G32" s="220">
        <v>2</v>
      </c>
      <c r="H32" s="100"/>
      <c r="I32" s="101"/>
      <c r="J32" s="137" t="s">
        <v>8656</v>
      </c>
      <c r="K32" s="137" t="s">
        <v>8634</v>
      </c>
      <c r="L32" s="137" t="s">
        <v>8635</v>
      </c>
      <c r="M32" s="137" t="s">
        <v>8636</v>
      </c>
      <c r="N32" s="137" t="s">
        <v>8637</v>
      </c>
      <c r="O32" s="141" t="s">
        <v>1043</v>
      </c>
      <c r="P32" s="142" t="s">
        <v>8653</v>
      </c>
      <c r="Q32" s="141" t="str">
        <f t="shared" si="67"/>
        <v>Ch 2 Practice 1.2.3: Estimate an answer in multiplication</v>
      </c>
      <c r="R32" s="140" t="s">
        <v>1812</v>
      </c>
      <c r="S32" s="141" t="s">
        <v>1041</v>
      </c>
      <c r="T32" s="141" t="s">
        <v>1042</v>
      </c>
      <c r="U32" s="141" t="s">
        <v>40</v>
      </c>
      <c r="V32" s="137" t="s">
        <v>8639</v>
      </c>
      <c r="W32" s="143">
        <v>9789814969444</v>
      </c>
      <c r="X32" s="141">
        <v>43</v>
      </c>
      <c r="Y32" s="137" t="s">
        <v>1814</v>
      </c>
      <c r="Z32" s="137" t="s">
        <v>8640</v>
      </c>
      <c r="AA32" s="137" t="s">
        <v>8641</v>
      </c>
      <c r="AB32" s="137" t="str">
        <f t="shared" si="1"/>
        <v>5.027a Estimate an answer in multiplication</v>
      </c>
      <c r="AC32" s="137" t="str">
        <f t="shared" ref="AC32:AD32" si="75">Y32</f>
        <v>1. Numbers and Number Sense</v>
      </c>
      <c r="AD32" s="137" t="str">
        <f t="shared" si="75"/>
        <v>G5.1.03 Multiplication / Division</v>
      </c>
      <c r="AE32" s="137" t="str">
        <f t="shared" si="3"/>
        <v>M5NS-Ic-61.2/M5NS-Id-62.2</v>
      </c>
      <c r="AF32" s="137" t="str">
        <f t="shared" ref="AF32:AG32" si="76">M32</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2" s="137" t="str">
        <f t="shared" si="76"/>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2" s="320">
        <f t="shared" si="72"/>
        <v>2</v>
      </c>
      <c r="AI32" s="147" t="s">
        <v>6926</v>
      </c>
      <c r="AJ32" s="147" t="s">
        <v>6928</v>
      </c>
      <c r="AK32" s="137"/>
      <c r="AL32" s="137"/>
      <c r="AM32" s="137"/>
      <c r="AN32" s="137"/>
      <c r="AO32" s="148"/>
      <c r="AP32" s="103" t="s">
        <v>1818</v>
      </c>
      <c r="AQ32" s="103" t="str">
        <f t="shared" si="13"/>
        <v>Completed</v>
      </c>
      <c r="AR32" s="148"/>
    </row>
    <row r="33" spans="1:44" ht="15.75" customHeight="1" outlineLevel="1" x14ac:dyDescent="0.2">
      <c r="A33" s="487"/>
      <c r="B33" s="502" t="s">
        <v>8657</v>
      </c>
      <c r="C33" s="61" t="s">
        <v>8658</v>
      </c>
      <c r="D33" s="61" t="s">
        <v>8659</v>
      </c>
      <c r="E33" s="61" t="s">
        <v>8660</v>
      </c>
      <c r="F33" s="61" t="s">
        <v>8661</v>
      </c>
      <c r="G33" s="501">
        <v>3</v>
      </c>
      <c r="H33" s="100" t="s">
        <v>2042</v>
      </c>
      <c r="I33" s="101"/>
      <c r="J33" s="61" t="s">
        <v>8662</v>
      </c>
      <c r="K33" s="61" t="s">
        <v>8634</v>
      </c>
      <c r="L33" s="61" t="s">
        <v>8635</v>
      </c>
      <c r="M33" s="61" t="s">
        <v>8636</v>
      </c>
      <c r="N33" s="188" t="s">
        <v>8637</v>
      </c>
      <c r="O33" s="102" t="s">
        <v>1043</v>
      </c>
      <c r="P33" s="103" t="s">
        <v>8663</v>
      </c>
      <c r="Q33" s="102" t="str">
        <f t="shared" si="67"/>
        <v>Ch 2 Practice 2.1.1: Dividing by 10, 100 or 1000</v>
      </c>
      <c r="R33" s="83" t="s">
        <v>1812</v>
      </c>
      <c r="S33" s="102" t="s">
        <v>1041</v>
      </c>
      <c r="T33" s="102" t="s">
        <v>1042</v>
      </c>
      <c r="U33" s="102" t="s">
        <v>40</v>
      </c>
      <c r="V33" s="61" t="s">
        <v>8639</v>
      </c>
      <c r="W33" s="104">
        <v>9789814969444</v>
      </c>
      <c r="X33" s="102">
        <v>45</v>
      </c>
      <c r="Y33" s="61" t="s">
        <v>1814</v>
      </c>
      <c r="Z33" s="61" t="s">
        <v>8640</v>
      </c>
      <c r="AA33" s="61" t="s">
        <v>8664</v>
      </c>
      <c r="AB33" s="61" t="str">
        <f t="shared" si="1"/>
        <v>5.028 To divide a whole number by 10, 100 or 1000 M5NS-Ic-61.2/M5NS-Id-62.2</v>
      </c>
      <c r="AC33" s="61" t="str">
        <f t="shared" ref="AC33:AD33" si="77">Y33</f>
        <v>1. Numbers and Number Sense</v>
      </c>
      <c r="AD33" s="61" t="str">
        <f t="shared" si="77"/>
        <v>G5.1.03 Multiplication / Division</v>
      </c>
      <c r="AE33" s="61" t="str">
        <f t="shared" si="3"/>
        <v>M5NS-Ic-61.2/M5NS-Id-62.2</v>
      </c>
      <c r="AF33" s="61" t="str">
        <f t="shared" ref="AF33:AG33" si="78">M33</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3" s="61" t="str">
        <f t="shared" si="78"/>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3" s="175">
        <f t="shared" si="72"/>
        <v>2</v>
      </c>
      <c r="AI33" s="89" t="s">
        <v>6907</v>
      </c>
      <c r="AJ33" s="61" t="s">
        <v>6903</v>
      </c>
      <c r="AK33" s="61"/>
      <c r="AL33" s="61"/>
      <c r="AM33" s="61"/>
      <c r="AN33" s="61"/>
      <c r="AO33" s="110"/>
      <c r="AP33" s="103" t="s">
        <v>1818</v>
      </c>
      <c r="AQ33" s="103" t="str">
        <f t="shared" si="13"/>
        <v>Completed</v>
      </c>
      <c r="AR33" s="110"/>
    </row>
    <row r="34" spans="1:44" ht="15.75" customHeight="1" outlineLevel="1" x14ac:dyDescent="0.2">
      <c r="A34" s="487"/>
      <c r="B34" s="487"/>
      <c r="C34" s="502" t="s">
        <v>8665</v>
      </c>
      <c r="D34" s="61" t="s">
        <v>6942</v>
      </c>
      <c r="E34" s="61" t="s">
        <v>8666</v>
      </c>
      <c r="F34" s="61" t="s">
        <v>8667</v>
      </c>
      <c r="G34" s="471"/>
      <c r="H34" s="100" t="s">
        <v>5709</v>
      </c>
      <c r="I34" s="101"/>
      <c r="J34" s="61" t="s">
        <v>8668</v>
      </c>
      <c r="K34" s="61" t="s">
        <v>8634</v>
      </c>
      <c r="L34" s="61" t="s">
        <v>8635</v>
      </c>
      <c r="M34" s="61" t="s">
        <v>8636</v>
      </c>
      <c r="N34" s="188" t="s">
        <v>8637</v>
      </c>
      <c r="O34" s="102" t="s">
        <v>1043</v>
      </c>
      <c r="P34" s="103" t="s">
        <v>8669</v>
      </c>
      <c r="Q34" s="102" t="str">
        <f t="shared" si="67"/>
        <v>Ch 2 Practice 2.2.1: Dividing by tens, hundreds or thousands</v>
      </c>
      <c r="R34" s="83" t="s">
        <v>1812</v>
      </c>
      <c r="S34" s="102" t="s">
        <v>1041</v>
      </c>
      <c r="T34" s="102" t="s">
        <v>1042</v>
      </c>
      <c r="U34" s="102" t="s">
        <v>40</v>
      </c>
      <c r="V34" s="61" t="s">
        <v>8639</v>
      </c>
      <c r="W34" s="104">
        <v>9789814969444</v>
      </c>
      <c r="X34" s="102">
        <v>47</v>
      </c>
      <c r="Y34" s="61" t="s">
        <v>1814</v>
      </c>
      <c r="Z34" s="61" t="s">
        <v>8640</v>
      </c>
      <c r="AA34" s="61" t="s">
        <v>8664</v>
      </c>
      <c r="AB34" s="61" t="str">
        <f t="shared" si="1"/>
        <v>5.029 To divide a whole number by tens, hundreds or thousands M5NS-Ic-61.2/M5NS-Id-62.2</v>
      </c>
      <c r="AC34" s="61" t="str">
        <f t="shared" ref="AC34:AD34" si="79">Y34</f>
        <v>1. Numbers and Number Sense</v>
      </c>
      <c r="AD34" s="61" t="str">
        <f t="shared" si="79"/>
        <v>G5.1.03 Multiplication / Division</v>
      </c>
      <c r="AE34" s="61" t="str">
        <f t="shared" si="3"/>
        <v>M5NS-Ic-61.2/M5NS-Id-62.2</v>
      </c>
      <c r="AF34" s="61" t="str">
        <f t="shared" ref="AF34:AG34" si="80">M34</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4" s="61" t="str">
        <f t="shared" si="80"/>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4" s="175">
        <f t="shared" si="72"/>
        <v>2</v>
      </c>
      <c r="AI34" s="89" t="s">
        <v>6950</v>
      </c>
      <c r="AJ34" s="61" t="s">
        <v>6944</v>
      </c>
      <c r="AK34" s="61"/>
      <c r="AL34" s="61"/>
      <c r="AM34" s="61"/>
      <c r="AN34" s="61"/>
      <c r="AO34" s="110"/>
      <c r="AP34" s="103" t="s">
        <v>1818</v>
      </c>
      <c r="AQ34" s="103" t="str">
        <f t="shared" si="13"/>
        <v>Completed</v>
      </c>
      <c r="AR34" s="110"/>
    </row>
    <row r="35" spans="1:44" ht="15.75" customHeight="1" outlineLevel="1" x14ac:dyDescent="0.2">
      <c r="A35" s="487"/>
      <c r="B35" s="471"/>
      <c r="C35" s="471"/>
      <c r="D35" s="318" t="s">
        <v>8670</v>
      </c>
      <c r="E35" s="137" t="s">
        <v>8671</v>
      </c>
      <c r="F35" s="137" t="s">
        <v>8672</v>
      </c>
      <c r="G35" s="220">
        <v>2</v>
      </c>
      <c r="H35" s="100"/>
      <c r="I35" s="101"/>
      <c r="J35" s="137" t="s">
        <v>8673</v>
      </c>
      <c r="K35" s="137" t="s">
        <v>8634</v>
      </c>
      <c r="L35" s="137" t="s">
        <v>8635</v>
      </c>
      <c r="M35" s="137" t="s">
        <v>8636</v>
      </c>
      <c r="N35" s="137" t="s">
        <v>8637</v>
      </c>
      <c r="O35" s="141" t="s">
        <v>1043</v>
      </c>
      <c r="P35" s="220" t="s">
        <v>8670</v>
      </c>
      <c r="Q35" s="141" t="str">
        <f t="shared" si="67"/>
        <v>Ch 2 Practice 2.2.2: Estimate an answer in division</v>
      </c>
      <c r="R35" s="140" t="s">
        <v>1812</v>
      </c>
      <c r="S35" s="141" t="s">
        <v>1041</v>
      </c>
      <c r="T35" s="141" t="s">
        <v>1042</v>
      </c>
      <c r="U35" s="141" t="s">
        <v>40</v>
      </c>
      <c r="V35" s="137" t="s">
        <v>8639</v>
      </c>
      <c r="W35" s="143">
        <v>9789814969444</v>
      </c>
      <c r="X35" s="141">
        <v>48</v>
      </c>
      <c r="Y35" s="137" t="s">
        <v>1814</v>
      </c>
      <c r="Z35" s="137" t="s">
        <v>8640</v>
      </c>
      <c r="AA35" s="137" t="s">
        <v>8664</v>
      </c>
      <c r="AB35" s="137" t="str">
        <f t="shared" si="1"/>
        <v>5.029a Estimate an answer in division</v>
      </c>
      <c r="AC35" s="137" t="str">
        <f t="shared" ref="AC35:AD35" si="81">Y35</f>
        <v>1. Numbers and Number Sense</v>
      </c>
      <c r="AD35" s="137" t="str">
        <f t="shared" si="81"/>
        <v>G5.1.03 Multiplication / Division</v>
      </c>
      <c r="AE35" s="137" t="str">
        <f t="shared" si="3"/>
        <v>M5NS-Ic-61.2/M5NS-Id-62.2</v>
      </c>
      <c r="AF35" s="137" t="str">
        <f t="shared" ref="AF35:AG35" si="82">M35</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5" s="137" t="str">
        <f t="shared" si="82"/>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5" s="320">
        <f t="shared" si="72"/>
        <v>2</v>
      </c>
      <c r="AI35" s="147" t="s">
        <v>6966</v>
      </c>
      <c r="AJ35" s="147" t="s">
        <v>6960</v>
      </c>
      <c r="AK35" s="137"/>
      <c r="AL35" s="137"/>
      <c r="AM35" s="137"/>
      <c r="AN35" s="137"/>
      <c r="AO35" s="148"/>
      <c r="AP35" s="103" t="s">
        <v>1818</v>
      </c>
      <c r="AQ35" s="103" t="str">
        <f t="shared" si="13"/>
        <v>Completed</v>
      </c>
      <c r="AR35" s="148"/>
    </row>
    <row r="36" spans="1:44" ht="15.75" customHeight="1" outlineLevel="1" x14ac:dyDescent="0.2">
      <c r="A36" s="487"/>
      <c r="B36" s="502" t="s">
        <v>8674</v>
      </c>
      <c r="C36" s="61" t="s">
        <v>8675</v>
      </c>
      <c r="D36" s="61" t="s">
        <v>8676</v>
      </c>
      <c r="E36" s="61" t="s">
        <v>8677</v>
      </c>
      <c r="F36" s="61" t="s">
        <v>8678</v>
      </c>
      <c r="G36" s="501">
        <v>4</v>
      </c>
      <c r="H36" s="100"/>
      <c r="I36" s="101" t="s">
        <v>4672</v>
      </c>
      <c r="J36" s="61" t="s">
        <v>8679</v>
      </c>
      <c r="K36" s="61" t="s">
        <v>8634</v>
      </c>
      <c r="L36" s="61" t="s">
        <v>8635</v>
      </c>
      <c r="M36" s="61" t="s">
        <v>8636</v>
      </c>
      <c r="N36" s="188" t="s">
        <v>8637</v>
      </c>
      <c r="O36" s="102" t="s">
        <v>1043</v>
      </c>
      <c r="P36" s="102" t="s">
        <v>8680</v>
      </c>
      <c r="Q36" s="102" t="str">
        <f t="shared" si="67"/>
        <v>Ch 2 Practice 3.1.1:  Adding and subtracting whole numbers</v>
      </c>
      <c r="R36" s="83" t="s">
        <v>1812</v>
      </c>
      <c r="S36" s="102" t="s">
        <v>1041</v>
      </c>
      <c r="T36" s="102" t="s">
        <v>1042</v>
      </c>
      <c r="U36" s="102" t="s">
        <v>40</v>
      </c>
      <c r="V36" s="61" t="s">
        <v>8639</v>
      </c>
      <c r="W36" s="104">
        <v>9789814969444</v>
      </c>
      <c r="X36" s="102">
        <v>49</v>
      </c>
      <c r="Y36" s="61" t="s">
        <v>1814</v>
      </c>
      <c r="Z36" s="89" t="s">
        <v>8681</v>
      </c>
      <c r="AA36" s="61" t="s">
        <v>8682</v>
      </c>
      <c r="AB36" s="61" t="str">
        <f t="shared" si="1"/>
        <v>5.030 To do mixed operations involving addition and subtraction without parentheses M5NS-Ic-61.2/M5NS-Id-62.2</v>
      </c>
      <c r="AC36" s="61" t="str">
        <f t="shared" ref="AC36:AD36" si="83">Y36</f>
        <v>1. Numbers and Number Sense</v>
      </c>
      <c r="AD36" s="61" t="str">
        <f t="shared" si="83"/>
        <v>G5.1.02 Addition / Subtraction</v>
      </c>
      <c r="AE36" s="61" t="str">
        <f t="shared" si="3"/>
        <v>M5NS-Ic-61.2/M5NS-Id-62.2</v>
      </c>
      <c r="AF36" s="61" t="str">
        <f t="shared" ref="AF36:AG36" si="84">M36</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6" s="61" t="str">
        <f t="shared" si="84"/>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6" s="175">
        <f t="shared" si="72"/>
        <v>2</v>
      </c>
      <c r="AI36" s="89" t="s">
        <v>6726</v>
      </c>
      <c r="AJ36" s="61" t="s">
        <v>6728</v>
      </c>
      <c r="AK36" s="61"/>
      <c r="AL36" s="61"/>
      <c r="AM36" s="61"/>
      <c r="AN36" s="61"/>
      <c r="AO36" s="110"/>
      <c r="AP36" s="103" t="s">
        <v>1818</v>
      </c>
      <c r="AQ36" s="103" t="str">
        <f t="shared" si="13"/>
        <v>Completed</v>
      </c>
      <c r="AR36" s="110"/>
    </row>
    <row r="37" spans="1:44" ht="15.75" customHeight="1" outlineLevel="1" x14ac:dyDescent="0.2">
      <c r="A37" s="487"/>
      <c r="B37" s="487"/>
      <c r="C37" s="61" t="s">
        <v>8683</v>
      </c>
      <c r="D37" s="61" t="s">
        <v>8684</v>
      </c>
      <c r="E37" s="61" t="s">
        <v>8685</v>
      </c>
      <c r="F37" s="61" t="s">
        <v>8686</v>
      </c>
      <c r="G37" s="487"/>
      <c r="H37" s="100"/>
      <c r="I37" s="101"/>
      <c r="J37" s="61" t="s">
        <v>8687</v>
      </c>
      <c r="K37" s="61" t="s">
        <v>8634</v>
      </c>
      <c r="L37" s="61" t="s">
        <v>8635</v>
      </c>
      <c r="M37" s="61" t="s">
        <v>8636</v>
      </c>
      <c r="N37" s="188" t="s">
        <v>8637</v>
      </c>
      <c r="O37" s="102" t="s">
        <v>1043</v>
      </c>
      <c r="P37" s="102" t="s">
        <v>8688</v>
      </c>
      <c r="Q37" s="102" t="str">
        <f t="shared" si="67"/>
        <v>Ch 2 Practice 3.2.1: Multiplying and dividing whole numbers</v>
      </c>
      <c r="R37" s="83" t="s">
        <v>1812</v>
      </c>
      <c r="S37" s="102" t="s">
        <v>1041</v>
      </c>
      <c r="T37" s="102" t="s">
        <v>1042</v>
      </c>
      <c r="U37" s="102" t="s">
        <v>40</v>
      </c>
      <c r="V37" s="61" t="s">
        <v>8639</v>
      </c>
      <c r="W37" s="104">
        <v>9789814969444</v>
      </c>
      <c r="X37" s="102">
        <v>50</v>
      </c>
      <c r="Y37" s="61" t="s">
        <v>1814</v>
      </c>
      <c r="Z37" s="61" t="s">
        <v>8640</v>
      </c>
      <c r="AA37" s="61" t="s">
        <v>8682</v>
      </c>
      <c r="AB37" s="61" t="str">
        <f t="shared" si="1"/>
        <v>5.031 To do mixed operations involving multiplication and division without parentheses M5NS-Ic-61.2/M5NS-Id-62.2</v>
      </c>
      <c r="AC37" s="61" t="str">
        <f t="shared" ref="AC37:AD37" si="85">Y37</f>
        <v>1. Numbers and Number Sense</v>
      </c>
      <c r="AD37" s="61" t="str">
        <f t="shared" si="85"/>
        <v>G5.1.03 Multiplication / Division</v>
      </c>
      <c r="AE37" s="61" t="str">
        <f t="shared" si="3"/>
        <v>M5NS-Ic-61.2/M5NS-Id-62.2</v>
      </c>
      <c r="AF37" s="61" t="str">
        <f t="shared" ref="AF37:AG37" si="86">M37</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7" s="61" t="str">
        <f t="shared" si="86"/>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7" s="175">
        <f t="shared" si="72"/>
        <v>2</v>
      </c>
      <c r="AI37" s="61" t="s">
        <v>8689</v>
      </c>
      <c r="AJ37" s="61" t="s">
        <v>8690</v>
      </c>
      <c r="AK37" s="61"/>
      <c r="AL37" s="61"/>
      <c r="AM37" s="61"/>
      <c r="AN37" s="61"/>
      <c r="AO37" s="110"/>
      <c r="AP37" s="103" t="s">
        <v>1818</v>
      </c>
      <c r="AQ37" s="103" t="str">
        <f t="shared" si="13"/>
        <v>Completed</v>
      </c>
      <c r="AR37" s="110"/>
    </row>
    <row r="38" spans="1:44" ht="15.75" customHeight="1" outlineLevel="1" x14ac:dyDescent="0.2">
      <c r="A38" s="487"/>
      <c r="B38" s="487"/>
      <c r="C38" s="61" t="s">
        <v>8691</v>
      </c>
      <c r="D38" s="61" t="s">
        <v>8692</v>
      </c>
      <c r="E38" s="61" t="s">
        <v>8693</v>
      </c>
      <c r="F38" s="61" t="s">
        <v>8694</v>
      </c>
      <c r="G38" s="471"/>
      <c r="H38" s="100"/>
      <c r="I38" s="101"/>
      <c r="J38" s="61" t="s">
        <v>8695</v>
      </c>
      <c r="K38" s="61" t="s">
        <v>8634</v>
      </c>
      <c r="L38" s="61" t="s">
        <v>8635</v>
      </c>
      <c r="M38" s="61" t="s">
        <v>8636</v>
      </c>
      <c r="N38" s="188" t="s">
        <v>8637</v>
      </c>
      <c r="O38" s="102" t="s">
        <v>1043</v>
      </c>
      <c r="P38" s="102" t="s">
        <v>8696</v>
      </c>
      <c r="Q38" s="102" t="str">
        <f t="shared" si="67"/>
        <v>Ch 2 Practice 3.3.1: Carrying out mixed operations</v>
      </c>
      <c r="R38" s="83" t="s">
        <v>1812</v>
      </c>
      <c r="S38" s="102" t="s">
        <v>1041</v>
      </c>
      <c r="T38" s="102" t="s">
        <v>1042</v>
      </c>
      <c r="U38" s="102" t="s">
        <v>40</v>
      </c>
      <c r="V38" s="61" t="s">
        <v>8639</v>
      </c>
      <c r="W38" s="104">
        <v>9789814969444</v>
      </c>
      <c r="X38" s="102">
        <v>52</v>
      </c>
      <c r="Y38" s="61" t="s">
        <v>1814</v>
      </c>
      <c r="Z38" s="61" t="s">
        <v>8697</v>
      </c>
      <c r="AA38" s="61" t="s">
        <v>8682</v>
      </c>
      <c r="AB38" s="61" t="str">
        <f t="shared" si="1"/>
        <v>5.032 To do mixed operations involving addition, subtraction, multiplication and division without parentheses M5NS-Ic-61.2/M5NS-Id-62.2</v>
      </c>
      <c r="AC38" s="61" t="str">
        <f t="shared" ref="AC38:AD38" si="87">Y38</f>
        <v>1. Numbers and Number Sense</v>
      </c>
      <c r="AD38" s="61" t="str">
        <f t="shared" si="87"/>
        <v>G5.1.02 Addition / Subtraction
G5.1.03 Multiplication / Division</v>
      </c>
      <c r="AE38" s="61" t="str">
        <f t="shared" si="3"/>
        <v>M5NS-Ic-61.2/M5NS-Id-62.2</v>
      </c>
      <c r="AF38" s="61" t="str">
        <f t="shared" ref="AF38:AG38" si="88">M38</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8" s="61" t="str">
        <f t="shared" si="88"/>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8" s="175">
        <f t="shared" si="72"/>
        <v>2</v>
      </c>
      <c r="AI38" s="89" t="s">
        <v>6994</v>
      </c>
      <c r="AJ38" s="61" t="s">
        <v>6996</v>
      </c>
      <c r="AK38" s="61"/>
      <c r="AL38" s="61"/>
      <c r="AM38" s="61"/>
      <c r="AN38" s="61"/>
      <c r="AO38" s="110"/>
      <c r="AP38" s="103" t="s">
        <v>1818</v>
      </c>
      <c r="AQ38" s="103" t="str">
        <f t="shared" si="13"/>
        <v>Completed</v>
      </c>
      <c r="AR38" s="110"/>
    </row>
    <row r="39" spans="1:44" ht="15.75" customHeight="1" outlineLevel="1" x14ac:dyDescent="0.2">
      <c r="A39" s="487"/>
      <c r="B39" s="487"/>
      <c r="C39" s="502" t="s">
        <v>8698</v>
      </c>
      <c r="D39" s="61" t="s">
        <v>8699</v>
      </c>
      <c r="E39" s="61" t="s">
        <v>8700</v>
      </c>
      <c r="F39" s="61" t="s">
        <v>8701</v>
      </c>
      <c r="G39" s="100">
        <v>5</v>
      </c>
      <c r="H39" s="100"/>
      <c r="I39" s="101"/>
      <c r="J39" s="61" t="s">
        <v>8702</v>
      </c>
      <c r="K39" s="61" t="s">
        <v>8634</v>
      </c>
      <c r="L39" s="61" t="s">
        <v>8635</v>
      </c>
      <c r="M39" s="61" t="s">
        <v>8636</v>
      </c>
      <c r="N39" s="188" t="s">
        <v>8637</v>
      </c>
      <c r="O39" s="102" t="s">
        <v>1043</v>
      </c>
      <c r="P39" s="102" t="s">
        <v>8703</v>
      </c>
      <c r="Q39" s="102" t="str">
        <f t="shared" si="67"/>
        <v>Ch 2 Practice 3.4.1: Writing numerical expressions</v>
      </c>
      <c r="R39" s="83" t="s">
        <v>1812</v>
      </c>
      <c r="S39" s="102" t="s">
        <v>1041</v>
      </c>
      <c r="T39" s="102" t="s">
        <v>1042</v>
      </c>
      <c r="U39" s="102" t="s">
        <v>40</v>
      </c>
      <c r="V39" s="61" t="s">
        <v>8639</v>
      </c>
      <c r="W39" s="104">
        <v>9789814969444</v>
      </c>
      <c r="X39" s="102">
        <v>54</v>
      </c>
      <c r="Y39" s="61" t="s">
        <v>1814</v>
      </c>
      <c r="Z39" s="61" t="s">
        <v>8697</v>
      </c>
      <c r="AA39" s="61" t="s">
        <v>8682</v>
      </c>
      <c r="AB39" s="61" t="str">
        <f t="shared" si="1"/>
        <v>5.033 To write simple expressions that record calculations with numbers M5NS-Ic-61.2/M5NS-Id-62.2</v>
      </c>
      <c r="AC39" s="61" t="str">
        <f t="shared" ref="AC39:AD39" si="89">Y39</f>
        <v>1. Numbers and Number Sense</v>
      </c>
      <c r="AD39" s="61" t="str">
        <f t="shared" si="89"/>
        <v>G5.1.02 Addition / Subtraction
G5.1.03 Multiplication / Division</v>
      </c>
      <c r="AE39" s="61" t="str">
        <f t="shared" si="3"/>
        <v>M5NS-Ic-61.2/M5NS-Id-62.2</v>
      </c>
      <c r="AF39" s="61" t="str">
        <f t="shared" ref="AF39:AG39" si="90">M39</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39" s="61" t="str">
        <f t="shared" si="90"/>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39" s="175">
        <f t="shared" si="72"/>
        <v>2</v>
      </c>
      <c r="AI39" s="89" t="s">
        <v>8696</v>
      </c>
      <c r="AJ39" s="61" t="s">
        <v>8694</v>
      </c>
      <c r="AK39" s="61"/>
      <c r="AL39" s="61"/>
      <c r="AM39" s="61"/>
      <c r="AN39" s="61"/>
      <c r="AO39" s="110"/>
      <c r="AP39" s="103" t="s">
        <v>1818</v>
      </c>
      <c r="AQ39" s="103" t="str">
        <f t="shared" si="13"/>
        <v>Completed</v>
      </c>
      <c r="AR39" s="115" t="s">
        <v>8537</v>
      </c>
    </row>
    <row r="40" spans="1:44" ht="15.75" customHeight="1" outlineLevel="1" x14ac:dyDescent="0.2">
      <c r="A40" s="487"/>
      <c r="B40" s="487"/>
      <c r="C40" s="487"/>
      <c r="D40" s="61" t="s">
        <v>8704</v>
      </c>
      <c r="E40" s="61" t="s">
        <v>8705</v>
      </c>
      <c r="F40" s="61" t="s">
        <v>8706</v>
      </c>
      <c r="G40" s="100">
        <v>6</v>
      </c>
      <c r="H40" s="100"/>
      <c r="I40" s="101"/>
      <c r="J40" s="61" t="s">
        <v>8707</v>
      </c>
      <c r="K40" s="61" t="s">
        <v>8634</v>
      </c>
      <c r="L40" s="61" t="s">
        <v>8635</v>
      </c>
      <c r="M40" s="61" t="s">
        <v>8636</v>
      </c>
      <c r="N40" s="188" t="s">
        <v>8637</v>
      </c>
      <c r="O40" s="102" t="s">
        <v>1043</v>
      </c>
      <c r="P40" s="102" t="s">
        <v>8708</v>
      </c>
      <c r="Q40" s="102" t="str">
        <f t="shared" si="67"/>
        <v>Ch 2 Practice 3.4.2: Interpreting numerical expressions</v>
      </c>
      <c r="R40" s="83" t="s">
        <v>1812</v>
      </c>
      <c r="S40" s="102" t="s">
        <v>1041</v>
      </c>
      <c r="T40" s="102" t="s">
        <v>1042</v>
      </c>
      <c r="U40" s="102" t="s">
        <v>40</v>
      </c>
      <c r="V40" s="61" t="s">
        <v>8639</v>
      </c>
      <c r="W40" s="104">
        <v>9789814969444</v>
      </c>
      <c r="X40" s="102">
        <v>54</v>
      </c>
      <c r="Y40" s="61" t="s">
        <v>1814</v>
      </c>
      <c r="Z40" s="61" t="s">
        <v>8697</v>
      </c>
      <c r="AA40" s="61" t="s">
        <v>8682</v>
      </c>
      <c r="AB40" s="61" t="str">
        <f t="shared" si="1"/>
        <v>5.034 To interpret numerical expressions without evaluation M5NS-Ic-61.2/M5NS-Id-62.2</v>
      </c>
      <c r="AC40" s="61" t="str">
        <f t="shared" ref="AC40:AD40" si="91">Y40</f>
        <v>1. Numbers and Number Sense</v>
      </c>
      <c r="AD40" s="61" t="str">
        <f t="shared" si="91"/>
        <v>G5.1.02 Addition / Subtraction
G5.1.03 Multiplication / Division</v>
      </c>
      <c r="AE40" s="61" t="str">
        <f t="shared" si="3"/>
        <v>M5NS-Ic-61.2/M5NS-Id-62.2</v>
      </c>
      <c r="AF40" s="61" t="str">
        <f t="shared" ref="AF40:AG40" si="92">M40</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0" s="61" t="str">
        <f t="shared" si="92"/>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0" s="175">
        <f t="shared" si="72"/>
        <v>2</v>
      </c>
      <c r="AI40" s="89" t="s">
        <v>8703</v>
      </c>
      <c r="AJ40" s="61" t="s">
        <v>8701</v>
      </c>
      <c r="AK40" s="61"/>
      <c r="AL40" s="61"/>
      <c r="AM40" s="61"/>
      <c r="AN40" s="61"/>
      <c r="AO40" s="110"/>
      <c r="AP40" s="103" t="s">
        <v>1818</v>
      </c>
      <c r="AQ40" s="103" t="str">
        <f t="shared" si="13"/>
        <v>Completed</v>
      </c>
      <c r="AR40" s="115" t="s">
        <v>8537</v>
      </c>
    </row>
    <row r="41" spans="1:44" ht="15.75" customHeight="1" outlineLevel="1" x14ac:dyDescent="0.2">
      <c r="A41" s="487"/>
      <c r="B41" s="471"/>
      <c r="C41" s="471"/>
      <c r="D41" s="61" t="s">
        <v>8709</v>
      </c>
      <c r="E41" s="61" t="s">
        <v>8710</v>
      </c>
      <c r="F41" s="61" t="s">
        <v>8711</v>
      </c>
      <c r="G41" s="100">
        <v>4</v>
      </c>
      <c r="H41" s="100" t="s">
        <v>8712</v>
      </c>
      <c r="I41" s="312" t="s">
        <v>8713</v>
      </c>
      <c r="J41" s="61" t="s">
        <v>8714</v>
      </c>
      <c r="K41" s="61" t="s">
        <v>8634</v>
      </c>
      <c r="L41" s="61" t="s">
        <v>8635</v>
      </c>
      <c r="M41" s="61" t="s">
        <v>8636</v>
      </c>
      <c r="N41" s="188" t="s">
        <v>8637</v>
      </c>
      <c r="O41" s="102" t="s">
        <v>1043</v>
      </c>
      <c r="P41" s="102" t="s">
        <v>8715</v>
      </c>
      <c r="Q41" s="102" t="str">
        <f t="shared" si="67"/>
        <v>Ch 2 Practice 3.4.3: Carrying out mixed operations with parentheses</v>
      </c>
      <c r="R41" s="83" t="s">
        <v>1812</v>
      </c>
      <c r="S41" s="102" t="s">
        <v>1041</v>
      </c>
      <c r="T41" s="102" t="s">
        <v>1042</v>
      </c>
      <c r="U41" s="102" t="s">
        <v>40</v>
      </c>
      <c r="V41" s="61" t="s">
        <v>8639</v>
      </c>
      <c r="W41" s="104">
        <v>9789814969444</v>
      </c>
      <c r="X41" s="102">
        <v>54</v>
      </c>
      <c r="Y41" s="61" t="s">
        <v>1814</v>
      </c>
      <c r="Z41" s="61" t="s">
        <v>8697</v>
      </c>
      <c r="AA41" s="61" t="s">
        <v>8682</v>
      </c>
      <c r="AB41" s="61" t="str">
        <f t="shared" si="1"/>
        <v>5.035 To do mixed operations involving addition, subtraction, multiplication and division with parentheses M5NS-Ic-61.2/M5NS-Id-62.2</v>
      </c>
      <c r="AC41" s="61" t="str">
        <f t="shared" ref="AC41:AD41" si="93">Y41</f>
        <v>1. Numbers and Number Sense</v>
      </c>
      <c r="AD41" s="61" t="str">
        <f t="shared" si="93"/>
        <v>G5.1.02 Addition / Subtraction
G5.1.03 Multiplication / Division</v>
      </c>
      <c r="AE41" s="61" t="str">
        <f t="shared" si="3"/>
        <v>M5NS-Ic-61.2/M5NS-Id-62.2</v>
      </c>
      <c r="AF41" s="61" t="str">
        <f t="shared" ref="AF41:AG41" si="94">M41</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1" s="61" t="str">
        <f t="shared" si="94"/>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1" s="175">
        <f t="shared" si="72"/>
        <v>2</v>
      </c>
      <c r="AI41" s="89" t="s">
        <v>6994</v>
      </c>
      <c r="AJ41" s="61" t="s">
        <v>6996</v>
      </c>
      <c r="AK41" s="61"/>
      <c r="AL41" s="61"/>
      <c r="AM41" s="61"/>
      <c r="AN41" s="61"/>
      <c r="AO41" s="110"/>
      <c r="AP41" s="103" t="s">
        <v>1818</v>
      </c>
      <c r="AQ41" s="103" t="str">
        <f t="shared" si="13"/>
        <v>Completed</v>
      </c>
      <c r="AR41" s="110"/>
    </row>
    <row r="42" spans="1:44" ht="15.75" customHeight="1" outlineLevel="1" x14ac:dyDescent="0.2">
      <c r="A42" s="487"/>
      <c r="B42" s="502" t="s">
        <v>8716</v>
      </c>
      <c r="C42" s="61" t="s">
        <v>8717</v>
      </c>
      <c r="D42" s="65" t="s">
        <v>1063</v>
      </c>
      <c r="E42" s="65" t="s">
        <v>8718</v>
      </c>
      <c r="F42" s="65" t="s">
        <v>8719</v>
      </c>
      <c r="G42" s="100">
        <v>7</v>
      </c>
      <c r="H42" s="100"/>
      <c r="I42" s="312" t="s">
        <v>8720</v>
      </c>
      <c r="J42" s="61" t="s">
        <v>8721</v>
      </c>
      <c r="K42" s="61" t="s">
        <v>8634</v>
      </c>
      <c r="L42" s="61" t="s">
        <v>8635</v>
      </c>
      <c r="M42" s="61" t="s">
        <v>8636</v>
      </c>
      <c r="N42" s="188" t="s">
        <v>8637</v>
      </c>
      <c r="O42" s="102" t="s">
        <v>1043</v>
      </c>
      <c r="P42" s="102" t="s">
        <v>8722</v>
      </c>
      <c r="Q42" s="102" t="str">
        <f t="shared" si="67"/>
        <v>Ch 4 Practice 1.1.1:
Multiplying 4-digit whole numbers by 2-digit whole numbers</v>
      </c>
      <c r="R42" s="83" t="s">
        <v>1812</v>
      </c>
      <c r="S42" s="102" t="s">
        <v>1041</v>
      </c>
      <c r="T42" s="102" t="s">
        <v>1042</v>
      </c>
      <c r="U42" s="102" t="s">
        <v>40</v>
      </c>
      <c r="V42" s="61" t="s">
        <v>8639</v>
      </c>
      <c r="W42" s="104">
        <v>9789814969444</v>
      </c>
      <c r="X42" s="102">
        <v>55</v>
      </c>
      <c r="Y42" s="61" t="s">
        <v>1814</v>
      </c>
      <c r="Z42" s="61" t="s">
        <v>8640</v>
      </c>
      <c r="AA42" s="61" t="s">
        <v>8067</v>
      </c>
      <c r="AB42" s="61" t="str">
        <f t="shared" si="1"/>
        <v>5.036 To multiply a 4-digit whole number by a 2-digit whole number M5NS-Ic-61.2/M5NS-Id-62.2</v>
      </c>
      <c r="AC42" s="61" t="str">
        <f t="shared" ref="AC42:AD42" si="95">Y42</f>
        <v>1. Numbers and Number Sense</v>
      </c>
      <c r="AD42" s="61" t="str">
        <f t="shared" si="95"/>
        <v>G5.1.03 Multiplication / Division</v>
      </c>
      <c r="AE42" s="61" t="str">
        <f t="shared" si="3"/>
        <v>M5NS-Ic-61.2/M5NS-Id-62.2</v>
      </c>
      <c r="AF42" s="61" t="str">
        <f t="shared" ref="AF42:AG42" si="96">M42</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2" s="61" t="str">
        <f t="shared" si="96"/>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2" s="175">
        <f t="shared" si="72"/>
        <v>2</v>
      </c>
      <c r="AI42" s="89" t="s">
        <v>6999</v>
      </c>
      <c r="AJ42" s="61" t="s">
        <v>7001</v>
      </c>
      <c r="AK42" s="61"/>
      <c r="AL42" s="61"/>
      <c r="AM42" s="61"/>
      <c r="AN42" s="61"/>
      <c r="AO42" s="110"/>
      <c r="AP42" s="103" t="s">
        <v>1818</v>
      </c>
      <c r="AQ42" s="103" t="str">
        <f t="shared" si="13"/>
        <v>Completed</v>
      </c>
      <c r="AR42" s="110"/>
    </row>
    <row r="43" spans="1:44" ht="15.75" customHeight="1" outlineLevel="1" x14ac:dyDescent="0.2">
      <c r="A43" s="487"/>
      <c r="B43" s="487"/>
      <c r="C43" s="61" t="s">
        <v>8723</v>
      </c>
      <c r="D43" s="181" t="s">
        <v>8724</v>
      </c>
      <c r="E43" s="181" t="s">
        <v>8725</v>
      </c>
      <c r="F43" s="181" t="s">
        <v>8726</v>
      </c>
      <c r="G43" s="100">
        <v>8</v>
      </c>
      <c r="H43" s="100" t="s">
        <v>2082</v>
      </c>
      <c r="I43" s="101"/>
      <c r="J43" s="61" t="s">
        <v>8727</v>
      </c>
      <c r="K43" s="61" t="s">
        <v>8634</v>
      </c>
      <c r="L43" s="61" t="s">
        <v>8635</v>
      </c>
      <c r="M43" s="61" t="s">
        <v>8636</v>
      </c>
      <c r="N43" s="188" t="s">
        <v>8637</v>
      </c>
      <c r="O43" s="102" t="s">
        <v>1043</v>
      </c>
      <c r="P43" s="102" t="str">
        <f t="shared" ref="P43:Q43" si="97">D43</f>
        <v>PH_G5_C02_P4.2.1</v>
      </c>
      <c r="Q43" s="102" t="str">
        <f t="shared" si="97"/>
        <v>Ch 2 Practice 4.2.1: Multiply a 3-digit or 4-digit whole number by a 3-digit whole number</v>
      </c>
      <c r="R43" s="83" t="s">
        <v>1812</v>
      </c>
      <c r="S43" s="102" t="s">
        <v>1041</v>
      </c>
      <c r="T43" s="102" t="s">
        <v>1042</v>
      </c>
      <c r="U43" s="102" t="s">
        <v>40</v>
      </c>
      <c r="V43" s="61" t="s">
        <v>8639</v>
      </c>
      <c r="W43" s="104">
        <v>9789814969444</v>
      </c>
      <c r="X43" s="102">
        <v>56</v>
      </c>
      <c r="Y43" s="61" t="s">
        <v>1814</v>
      </c>
      <c r="Z43" s="61" t="s">
        <v>8640</v>
      </c>
      <c r="AA43" s="61" t="s">
        <v>8067</v>
      </c>
      <c r="AB43" s="61" t="str">
        <f t="shared" si="1"/>
        <v>5.037 Multiply a 3-digit or 4-digit whole number by a 3-digit whole number M5NS-Ic-61.2/M5NS-Id-62.2</v>
      </c>
      <c r="AC43" s="61" t="str">
        <f t="shared" ref="AC43:AD43" si="98">Y43</f>
        <v>1. Numbers and Number Sense</v>
      </c>
      <c r="AD43" s="61" t="str">
        <f t="shared" si="98"/>
        <v>G5.1.03 Multiplication / Division</v>
      </c>
      <c r="AE43" s="61" t="str">
        <f t="shared" si="3"/>
        <v>M5NS-Ic-61.2/M5NS-Id-62.2</v>
      </c>
      <c r="AF43" s="61" t="str">
        <f t="shared" ref="AF43:AG43" si="99">M43</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3" s="61" t="str">
        <f t="shared" si="99"/>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3" s="175">
        <f t="shared" si="72"/>
        <v>2</v>
      </c>
      <c r="AI43" s="61" t="s">
        <v>8728</v>
      </c>
      <c r="AJ43" s="61" t="s">
        <v>6928</v>
      </c>
      <c r="AK43" s="61"/>
      <c r="AL43" s="61"/>
      <c r="AM43" s="61"/>
      <c r="AN43" s="89" t="s">
        <v>1818</v>
      </c>
      <c r="AO43" s="110"/>
      <c r="AP43" s="103" t="s">
        <v>1818</v>
      </c>
      <c r="AQ43" s="103" t="str">
        <f t="shared" si="13"/>
        <v>Completed</v>
      </c>
      <c r="AR43" s="110"/>
    </row>
    <row r="44" spans="1:44" ht="15.75" customHeight="1" outlineLevel="1" x14ac:dyDescent="0.2">
      <c r="A44" s="487"/>
      <c r="B44" s="487"/>
      <c r="C44" s="61" t="s">
        <v>8729</v>
      </c>
      <c r="D44" s="41" t="s">
        <v>8730</v>
      </c>
      <c r="E44" s="61" t="s">
        <v>8731</v>
      </c>
      <c r="F44" s="61" t="s">
        <v>8732</v>
      </c>
      <c r="G44" s="100">
        <v>9</v>
      </c>
      <c r="H44" s="100" t="s">
        <v>2096</v>
      </c>
      <c r="I44" s="101"/>
      <c r="J44" s="61" t="s">
        <v>8733</v>
      </c>
      <c r="K44" s="61" t="s">
        <v>8634</v>
      </c>
      <c r="L44" s="61" t="s">
        <v>8635</v>
      </c>
      <c r="M44" s="61" t="s">
        <v>8636</v>
      </c>
      <c r="N44" s="188" t="s">
        <v>8637</v>
      </c>
      <c r="O44" s="102" t="s">
        <v>1043</v>
      </c>
      <c r="P44" s="102" t="s">
        <v>8730</v>
      </c>
      <c r="Q44" s="102" t="str">
        <f t="shared" ref="Q44:Q56" si="100">E44</f>
        <v>Ch 2 Practice 4.3.1: Estimate an answer in multiplication by 2-digit and 3-digit whole numbers</v>
      </c>
      <c r="R44" s="83" t="s">
        <v>1812</v>
      </c>
      <c r="S44" s="102" t="s">
        <v>1041</v>
      </c>
      <c r="T44" s="102" t="s">
        <v>1042</v>
      </c>
      <c r="U44" s="102" t="s">
        <v>40</v>
      </c>
      <c r="V44" s="61" t="s">
        <v>8639</v>
      </c>
      <c r="W44" s="104">
        <v>9789814969444</v>
      </c>
      <c r="X44" s="102">
        <v>57</v>
      </c>
      <c r="Y44" s="61" t="s">
        <v>1814</v>
      </c>
      <c r="Z44" s="61" t="s">
        <v>8640</v>
      </c>
      <c r="AA44" s="61" t="s">
        <v>8067</v>
      </c>
      <c r="AB44" s="61" t="str">
        <f t="shared" si="1"/>
        <v>5.038 To estimate and check the reasonableness of an answer in multiplication M5NS-Ic-61.2/M5NS-Id-62.2</v>
      </c>
      <c r="AC44" s="61" t="str">
        <f t="shared" ref="AC44:AD44" si="101">Y44</f>
        <v>1. Numbers and Number Sense</v>
      </c>
      <c r="AD44" s="61" t="str">
        <f t="shared" si="101"/>
        <v>G5.1.03 Multiplication / Division</v>
      </c>
      <c r="AE44" s="61" t="str">
        <f t="shared" si="3"/>
        <v>M5NS-Ic-61.2/M5NS-Id-62.2</v>
      </c>
      <c r="AF44" s="61" t="str">
        <f t="shared" ref="AF44:AG44" si="102">M44</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4" s="61" t="str">
        <f t="shared" si="102"/>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4" s="175">
        <f t="shared" si="72"/>
        <v>2</v>
      </c>
      <c r="AI44" s="89" t="s">
        <v>7008</v>
      </c>
      <c r="AJ44" s="61" t="s">
        <v>6928</v>
      </c>
      <c r="AK44" s="61"/>
      <c r="AL44" s="61"/>
      <c r="AM44" s="61"/>
      <c r="AN44" s="61"/>
      <c r="AO44" s="110"/>
      <c r="AP44" s="103" t="s">
        <v>1818</v>
      </c>
      <c r="AQ44" s="103" t="str">
        <f t="shared" si="13"/>
        <v>Completed</v>
      </c>
      <c r="AR44" s="110"/>
    </row>
    <row r="45" spans="1:44" ht="15.75" customHeight="1" outlineLevel="1" x14ac:dyDescent="0.2">
      <c r="A45" s="487"/>
      <c r="B45" s="471"/>
      <c r="C45" s="61" t="s">
        <v>8597</v>
      </c>
      <c r="D45" s="61" t="s">
        <v>7010</v>
      </c>
      <c r="E45" s="61" t="s">
        <v>8734</v>
      </c>
      <c r="F45" s="61" t="s">
        <v>8735</v>
      </c>
      <c r="G45" s="100">
        <v>10</v>
      </c>
      <c r="H45" s="100"/>
      <c r="I45" s="101"/>
      <c r="J45" s="61" t="s">
        <v>8736</v>
      </c>
      <c r="K45" s="61" t="s">
        <v>8634</v>
      </c>
      <c r="L45" s="61" t="s">
        <v>8635</v>
      </c>
      <c r="M45" s="61" t="s">
        <v>8636</v>
      </c>
      <c r="N45" s="188" t="s">
        <v>8637</v>
      </c>
      <c r="O45" s="102" t="s">
        <v>1043</v>
      </c>
      <c r="P45" s="102" t="s">
        <v>8737</v>
      </c>
      <c r="Q45" s="102" t="str">
        <f t="shared" si="100"/>
        <v>Ch 2 Practice 4.4.1: Solving word problems</v>
      </c>
      <c r="R45" s="83" t="s">
        <v>1812</v>
      </c>
      <c r="S45" s="102" t="s">
        <v>1041</v>
      </c>
      <c r="T45" s="102" t="s">
        <v>1042</v>
      </c>
      <c r="U45" s="102" t="s">
        <v>40</v>
      </c>
      <c r="V45" s="61" t="s">
        <v>8639</v>
      </c>
      <c r="W45" s="104">
        <v>9789814969444</v>
      </c>
      <c r="X45" s="102">
        <v>58</v>
      </c>
      <c r="Y45" s="61" t="s">
        <v>1814</v>
      </c>
      <c r="Z45" s="61" t="s">
        <v>8640</v>
      </c>
      <c r="AA45" s="61" t="s">
        <v>8067</v>
      </c>
      <c r="AB45" s="61" t="str">
        <f t="shared" si="1"/>
        <v>5.039 To solve 1-step word problems on multiplication M5NS-Ic-61.2/M5NS-Id-62.2</v>
      </c>
      <c r="AC45" s="61" t="str">
        <f t="shared" ref="AC45:AD45" si="103">Y45</f>
        <v>1. Numbers and Number Sense</v>
      </c>
      <c r="AD45" s="61" t="str">
        <f t="shared" si="103"/>
        <v>G5.1.03 Multiplication / Division</v>
      </c>
      <c r="AE45" s="61" t="str">
        <f t="shared" si="3"/>
        <v>M5NS-Ic-61.2/M5NS-Id-62.2</v>
      </c>
      <c r="AF45" s="61" t="str">
        <f t="shared" ref="AF45:AG45" si="104">M45</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5" s="61" t="str">
        <f t="shared" si="104"/>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5" s="175">
        <f t="shared" si="72"/>
        <v>2</v>
      </c>
      <c r="AI45" s="89" t="s">
        <v>8730</v>
      </c>
      <c r="AJ45" s="61" t="s">
        <v>8738</v>
      </c>
      <c r="AK45" s="61"/>
      <c r="AL45" s="61"/>
      <c r="AM45" s="61"/>
      <c r="AN45" s="61"/>
      <c r="AO45" s="110"/>
      <c r="AP45" s="103" t="s">
        <v>1818</v>
      </c>
      <c r="AQ45" s="103" t="str">
        <f t="shared" si="13"/>
        <v>Completed</v>
      </c>
      <c r="AR45" s="110"/>
    </row>
    <row r="46" spans="1:44" ht="15.75" customHeight="1" outlineLevel="1" x14ac:dyDescent="0.2">
      <c r="A46" s="487"/>
      <c r="B46" s="502" t="s">
        <v>8739</v>
      </c>
      <c r="C46" s="503" t="s">
        <v>8740</v>
      </c>
      <c r="D46" s="61" t="s">
        <v>6958</v>
      </c>
      <c r="E46" s="61" t="s">
        <v>8741</v>
      </c>
      <c r="F46" s="61" t="s">
        <v>8742</v>
      </c>
      <c r="G46" s="100">
        <v>11</v>
      </c>
      <c r="H46" s="100"/>
      <c r="I46" s="101"/>
      <c r="J46" s="61" t="s">
        <v>8743</v>
      </c>
      <c r="K46" s="61" t="s">
        <v>8634</v>
      </c>
      <c r="L46" s="61" t="s">
        <v>8635</v>
      </c>
      <c r="M46" s="61" t="s">
        <v>8636</v>
      </c>
      <c r="N46" s="188" t="s">
        <v>8637</v>
      </c>
      <c r="O46" s="102" t="s">
        <v>1043</v>
      </c>
      <c r="P46" s="102" t="s">
        <v>8744</v>
      </c>
      <c r="Q46" s="102" t="str">
        <f t="shared" si="100"/>
        <v>Ch 2 Practice 5.1.1: Estimating quotients</v>
      </c>
      <c r="R46" s="83" t="s">
        <v>1812</v>
      </c>
      <c r="S46" s="102" t="s">
        <v>1041</v>
      </c>
      <c r="T46" s="102" t="s">
        <v>1042</v>
      </c>
      <c r="U46" s="102" t="s">
        <v>40</v>
      </c>
      <c r="V46" s="61" t="s">
        <v>8639</v>
      </c>
      <c r="W46" s="104">
        <v>9789814969444</v>
      </c>
      <c r="X46" s="102">
        <v>60</v>
      </c>
      <c r="Y46" s="61" t="s">
        <v>1814</v>
      </c>
      <c r="Z46" s="61" t="s">
        <v>8640</v>
      </c>
      <c r="AA46" s="61" t="s">
        <v>8126</v>
      </c>
      <c r="AB46" s="61" t="str">
        <f t="shared" si="1"/>
        <v>5.040 To estimate and check the reasonableness of an answer in division M5NS-Ic-61.2/M5NS-Id-62.2</v>
      </c>
      <c r="AC46" s="61" t="str">
        <f t="shared" ref="AC46:AD46" si="105">Y46</f>
        <v>1. Numbers and Number Sense</v>
      </c>
      <c r="AD46" s="61" t="str">
        <f t="shared" si="105"/>
        <v>G5.1.03 Multiplication / Division</v>
      </c>
      <c r="AE46" s="61" t="str">
        <f t="shared" si="3"/>
        <v>M5NS-Ic-61.2/M5NS-Id-62.2</v>
      </c>
      <c r="AF46" s="61" t="str">
        <f t="shared" ref="AF46:AG46" si="106">M46</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6" s="61" t="str">
        <f t="shared" si="106"/>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6" s="175">
        <f t="shared" si="72"/>
        <v>2</v>
      </c>
      <c r="AI46" s="89" t="s">
        <v>6966</v>
      </c>
      <c r="AJ46" s="61" t="s">
        <v>6960</v>
      </c>
      <c r="AK46" s="61"/>
      <c r="AL46" s="61"/>
      <c r="AM46" s="61"/>
      <c r="AN46" s="61"/>
      <c r="AO46" s="110"/>
      <c r="AP46" s="103" t="s">
        <v>1818</v>
      </c>
      <c r="AQ46" s="103" t="str">
        <f t="shared" si="13"/>
        <v>Completed</v>
      </c>
      <c r="AR46" s="115" t="s">
        <v>8537</v>
      </c>
    </row>
    <row r="47" spans="1:44" ht="15.75" customHeight="1" outlineLevel="1" x14ac:dyDescent="0.2">
      <c r="A47" s="487"/>
      <c r="B47" s="487"/>
      <c r="C47" s="487"/>
      <c r="D47" s="318" t="s">
        <v>8745</v>
      </c>
      <c r="E47" s="321" t="s">
        <v>8746</v>
      </c>
      <c r="F47" s="137" t="s">
        <v>8747</v>
      </c>
      <c r="G47" s="220">
        <v>12</v>
      </c>
      <c r="H47" s="100" t="s">
        <v>5709</v>
      </c>
      <c r="I47" s="101"/>
      <c r="J47" s="137" t="s">
        <v>8748</v>
      </c>
      <c r="K47" s="137" t="s">
        <v>8634</v>
      </c>
      <c r="L47" s="137" t="s">
        <v>8635</v>
      </c>
      <c r="M47" s="137" t="s">
        <v>8636</v>
      </c>
      <c r="N47" s="137" t="s">
        <v>8637</v>
      </c>
      <c r="O47" s="141" t="s">
        <v>1043</v>
      </c>
      <c r="P47" s="220" t="s">
        <v>8745</v>
      </c>
      <c r="Q47" s="141" t="str">
        <f t="shared" si="100"/>
        <v>Ch 2 Practice 5.1.2: Divide a whole number by tens</v>
      </c>
      <c r="R47" s="140" t="s">
        <v>1812</v>
      </c>
      <c r="S47" s="141" t="s">
        <v>1041</v>
      </c>
      <c r="T47" s="141" t="s">
        <v>1042</v>
      </c>
      <c r="U47" s="141" t="s">
        <v>40</v>
      </c>
      <c r="V47" s="137" t="s">
        <v>8639</v>
      </c>
      <c r="W47" s="143">
        <v>9789814969444</v>
      </c>
      <c r="X47" s="142">
        <v>60</v>
      </c>
      <c r="Y47" s="137" t="s">
        <v>1814</v>
      </c>
      <c r="Z47" s="137" t="s">
        <v>8640</v>
      </c>
      <c r="AA47" s="137" t="s">
        <v>8126</v>
      </c>
      <c r="AB47" s="137" t="str">
        <f t="shared" si="1"/>
        <v>5.040a Divide a whole number by tens</v>
      </c>
      <c r="AC47" s="137" t="str">
        <f t="shared" ref="AC47:AD47" si="107">Y47</f>
        <v>1. Numbers and Number Sense</v>
      </c>
      <c r="AD47" s="137" t="str">
        <f t="shared" si="107"/>
        <v>G5.1.03 Multiplication / Division</v>
      </c>
      <c r="AE47" s="137" t="str">
        <f t="shared" si="3"/>
        <v>M5NS-Ic-61.2/M5NS-Id-62.2</v>
      </c>
      <c r="AF47" s="137" t="str">
        <f t="shared" ref="AF47:AG47" si="108">M47</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47" s="137" t="str">
        <f t="shared" si="108"/>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47" s="320">
        <f t="shared" si="72"/>
        <v>2</v>
      </c>
      <c r="AI47" s="147" t="s">
        <v>8663</v>
      </c>
      <c r="AJ47" s="147" t="s">
        <v>8667</v>
      </c>
      <c r="AK47" s="137"/>
      <c r="AL47" s="137"/>
      <c r="AM47" s="137"/>
      <c r="AN47" s="137"/>
      <c r="AO47" s="148"/>
      <c r="AP47" s="103" t="s">
        <v>1818</v>
      </c>
      <c r="AQ47" s="103" t="str">
        <f t="shared" si="13"/>
        <v>Completed</v>
      </c>
      <c r="AR47" s="148"/>
    </row>
    <row r="48" spans="1:44" ht="15.75" customHeight="1" outlineLevel="1" x14ac:dyDescent="0.2">
      <c r="A48" s="487"/>
      <c r="B48" s="487"/>
      <c r="C48" s="487"/>
      <c r="D48" s="318" t="s">
        <v>8749</v>
      </c>
      <c r="E48" s="321" t="s">
        <v>8750</v>
      </c>
      <c r="F48" s="137" t="s">
        <v>8751</v>
      </c>
      <c r="G48" s="529">
        <v>13</v>
      </c>
      <c r="H48" s="100"/>
      <c r="I48" s="101"/>
      <c r="J48" s="137" t="s">
        <v>8752</v>
      </c>
      <c r="K48" s="137" t="s">
        <v>5382</v>
      </c>
      <c r="L48" s="137" t="s">
        <v>5383</v>
      </c>
      <c r="M48" s="137" t="s">
        <v>8753</v>
      </c>
      <c r="N48" s="137" t="s">
        <v>8754</v>
      </c>
      <c r="O48" s="141" t="s">
        <v>1043</v>
      </c>
      <c r="P48" s="220" t="s">
        <v>8749</v>
      </c>
      <c r="Q48" s="141" t="str">
        <f t="shared" si="100"/>
        <v>Ch 2 Practice 5.1.3: Divide a whole number by another 2-digit whole number by estimating the quotient</v>
      </c>
      <c r="R48" s="140" t="s">
        <v>1812</v>
      </c>
      <c r="S48" s="141" t="s">
        <v>1041</v>
      </c>
      <c r="T48" s="141" t="s">
        <v>1042</v>
      </c>
      <c r="U48" s="141" t="s">
        <v>40</v>
      </c>
      <c r="V48" s="137" t="s">
        <v>8639</v>
      </c>
      <c r="W48" s="143">
        <v>9789814969444</v>
      </c>
      <c r="X48" s="142">
        <v>61</v>
      </c>
      <c r="Y48" s="137" t="s">
        <v>1814</v>
      </c>
      <c r="Z48" s="137" t="s">
        <v>8640</v>
      </c>
      <c r="AA48" s="137" t="s">
        <v>8126</v>
      </c>
      <c r="AB48" s="137" t="str">
        <f t="shared" si="1"/>
        <v>5.040b Divide a whole number by another 2-digit whole number by estimating the quotient M3NS-IIh-54.1</v>
      </c>
      <c r="AC48" s="137" t="str">
        <f t="shared" ref="AC48:AD48" si="109">Y48</f>
        <v>1. Numbers and Number Sense</v>
      </c>
      <c r="AD48" s="137" t="str">
        <f t="shared" si="109"/>
        <v>G5.1.03 Multiplication / Division</v>
      </c>
      <c r="AE48" s="137" t="str">
        <f t="shared" si="3"/>
        <v>M3NS-IIh-54.1</v>
      </c>
      <c r="AF48" s="137" t="str">
        <f t="shared" ref="AF48:AG48" si="110">M48</f>
        <v>M3NS-IIh-54.1: Divides 2- to 3-digit numbers by 1- to 2- digit numbers without and with remainder.</v>
      </c>
      <c r="AG48" s="137" t="str">
        <f t="shared" si="110"/>
        <v>5.004 Divides 2- to 3-digit numbers by 1- to 2- digit numbers without and with remainder M3NS-IIh-54.1</v>
      </c>
      <c r="AH48" s="320">
        <f t="shared" si="72"/>
        <v>2</v>
      </c>
      <c r="AI48" s="147" t="s">
        <v>6950</v>
      </c>
      <c r="AJ48" s="147" t="s">
        <v>6944</v>
      </c>
      <c r="AK48" s="137"/>
      <c r="AL48" s="137"/>
      <c r="AM48" s="137"/>
      <c r="AN48" s="137"/>
      <c r="AO48" s="148"/>
      <c r="AP48" s="103" t="s">
        <v>1818</v>
      </c>
      <c r="AQ48" s="103" t="str">
        <f t="shared" si="13"/>
        <v>Completed</v>
      </c>
      <c r="AR48" s="148"/>
    </row>
    <row r="49" spans="1:44" ht="15.75" customHeight="1" outlineLevel="1" x14ac:dyDescent="0.2">
      <c r="A49" s="487"/>
      <c r="B49" s="487"/>
      <c r="C49" s="487"/>
      <c r="D49" s="318" t="s">
        <v>8755</v>
      </c>
      <c r="E49" s="321" t="s">
        <v>8756</v>
      </c>
      <c r="F49" s="137" t="s">
        <v>8757</v>
      </c>
      <c r="G49" s="487"/>
      <c r="H49" s="100"/>
      <c r="I49" s="101"/>
      <c r="J49" s="137" t="s">
        <v>8758</v>
      </c>
      <c r="K49" s="137" t="s">
        <v>5426</v>
      </c>
      <c r="L49" s="137" t="s">
        <v>5383</v>
      </c>
      <c r="M49" s="137" t="s">
        <v>8759</v>
      </c>
      <c r="N49" s="137" t="s">
        <v>8760</v>
      </c>
      <c r="O49" s="141" t="s">
        <v>1043</v>
      </c>
      <c r="P49" s="220" t="s">
        <v>8755</v>
      </c>
      <c r="Q49" s="141" t="str">
        <f t="shared" si="100"/>
        <v>Ch 2 Practice 5.1.4: Divide a 2-digit whole number by another 2-digit whole number by estimating and adjusting the quotient</v>
      </c>
      <c r="R49" s="140" t="s">
        <v>1812</v>
      </c>
      <c r="S49" s="141" t="s">
        <v>1041</v>
      </c>
      <c r="T49" s="141" t="s">
        <v>1042</v>
      </c>
      <c r="U49" s="141" t="s">
        <v>40</v>
      </c>
      <c r="V49" s="137" t="s">
        <v>8639</v>
      </c>
      <c r="W49" s="143">
        <v>9789814969444</v>
      </c>
      <c r="X49" s="142">
        <v>63</v>
      </c>
      <c r="Y49" s="137" t="s">
        <v>1814</v>
      </c>
      <c r="Z49" s="137" t="s">
        <v>8640</v>
      </c>
      <c r="AA49" s="137" t="s">
        <v>8126</v>
      </c>
      <c r="AB49" s="137" t="str">
        <f t="shared" si="1"/>
        <v>5.040c Divide a 2-digit whole number by another 2-digit whole number by estimating and adjusting the quotient M3NS-IIh-54.2</v>
      </c>
      <c r="AC49" s="137" t="str">
        <f t="shared" ref="AC49:AD49" si="111">Y49</f>
        <v>1. Numbers and Number Sense</v>
      </c>
      <c r="AD49" s="137" t="str">
        <f t="shared" si="111"/>
        <v>G5.1.03 Multiplication / Division</v>
      </c>
      <c r="AE49" s="137" t="str">
        <f t="shared" si="3"/>
        <v>M3NS-IIh-54.2</v>
      </c>
      <c r="AF49" s="137" t="str">
        <f t="shared" ref="AF49:AG49" si="112">M49</f>
        <v>M3NS-IIh-54.2: Divides 2- to 3-digit numbers by 1- to 2- digit numbers without and with remainder.</v>
      </c>
      <c r="AG49" s="137" t="str">
        <f t="shared" si="112"/>
        <v>5.005 Divides 2- to 3-digit numbers by 1- to 2- digit numbers without and with remainder M3NS-IIh-54.2</v>
      </c>
      <c r="AH49" s="320">
        <f t="shared" si="72"/>
        <v>2</v>
      </c>
      <c r="AI49" s="147" t="s">
        <v>8749</v>
      </c>
      <c r="AJ49" s="147" t="s">
        <v>8751</v>
      </c>
      <c r="AK49" s="137"/>
      <c r="AL49" s="137"/>
      <c r="AM49" s="137"/>
      <c r="AN49" s="137"/>
      <c r="AO49" s="148"/>
      <c r="AP49" s="103" t="s">
        <v>1818</v>
      </c>
      <c r="AQ49" s="103" t="str">
        <f t="shared" si="13"/>
        <v>Completed</v>
      </c>
      <c r="AR49" s="148"/>
    </row>
    <row r="50" spans="1:44" ht="15.75" customHeight="1" outlineLevel="1" x14ac:dyDescent="0.2">
      <c r="A50" s="487"/>
      <c r="B50" s="487"/>
      <c r="C50" s="487"/>
      <c r="D50" s="318" t="s">
        <v>8761</v>
      </c>
      <c r="E50" s="321" t="s">
        <v>8762</v>
      </c>
      <c r="F50" s="137" t="s">
        <v>8763</v>
      </c>
      <c r="G50" s="471"/>
      <c r="H50" s="100"/>
      <c r="I50" s="101"/>
      <c r="J50" s="137" t="s">
        <v>8764</v>
      </c>
      <c r="K50" s="137" t="s">
        <v>8765</v>
      </c>
      <c r="L50" s="137" t="s">
        <v>5383</v>
      </c>
      <c r="M50" s="137" t="s">
        <v>8766</v>
      </c>
      <c r="N50" s="137" t="s">
        <v>8767</v>
      </c>
      <c r="O50" s="141" t="s">
        <v>1043</v>
      </c>
      <c r="P50" s="220" t="s">
        <v>8761</v>
      </c>
      <c r="Q50" s="141" t="str">
        <f t="shared" si="100"/>
        <v>Ch 2 Practice 5.1.5: Divide a 3-digit whole number by a 2-digit whole number by estimating and adjusting the quotient</v>
      </c>
      <c r="R50" s="140" t="s">
        <v>1812</v>
      </c>
      <c r="S50" s="141" t="s">
        <v>1041</v>
      </c>
      <c r="T50" s="141" t="s">
        <v>1042</v>
      </c>
      <c r="U50" s="141" t="s">
        <v>40</v>
      </c>
      <c r="V50" s="137" t="s">
        <v>8639</v>
      </c>
      <c r="W50" s="143">
        <v>9789814969444</v>
      </c>
      <c r="X50" s="142">
        <v>65</v>
      </c>
      <c r="Y50" s="137" t="s">
        <v>1814</v>
      </c>
      <c r="Z50" s="137" t="s">
        <v>8640</v>
      </c>
      <c r="AA50" s="137" t="s">
        <v>8126</v>
      </c>
      <c r="AB50" s="137" t="str">
        <f t="shared" si="1"/>
        <v>5.040d Divide a 3-digit whole number by a 2-digit whole number by estimating and adjusting the quotient M3NS-IIh-54.3</v>
      </c>
      <c r="AC50" s="137" t="str">
        <f t="shared" ref="AC50:AD50" si="113">Y50</f>
        <v>1. Numbers and Number Sense</v>
      </c>
      <c r="AD50" s="137" t="str">
        <f t="shared" si="113"/>
        <v>G5.1.03 Multiplication / Division</v>
      </c>
      <c r="AE50" s="137" t="str">
        <f t="shared" si="3"/>
        <v>M3NS-IIh-54.3</v>
      </c>
      <c r="AF50" s="137" t="str">
        <f t="shared" ref="AF50:AG50" si="114">M50</f>
        <v>M3NS-IIh-54.3: Divides 2- to 3-digit numbers by 1- to 2- digit numbers without and with remainder.</v>
      </c>
      <c r="AG50" s="137" t="str">
        <f t="shared" si="114"/>
        <v>5.013 Divides 2- to 3-digit numbers by 1- to 2- digit numbers without and with remainder M3NS-IIh-54.3</v>
      </c>
      <c r="AH50" s="320">
        <f t="shared" si="72"/>
        <v>2</v>
      </c>
      <c r="AI50" s="147" t="s">
        <v>8755</v>
      </c>
      <c r="AJ50" s="147" t="s">
        <v>8757</v>
      </c>
      <c r="AK50" s="137"/>
      <c r="AL50" s="137"/>
      <c r="AM50" s="137"/>
      <c r="AN50" s="137"/>
      <c r="AO50" s="148"/>
      <c r="AP50" s="103" t="s">
        <v>1818</v>
      </c>
      <c r="AQ50" s="103" t="str">
        <f t="shared" si="13"/>
        <v>Completed</v>
      </c>
      <c r="AR50" s="148"/>
    </row>
    <row r="51" spans="1:44" ht="15.75" customHeight="1" outlineLevel="1" x14ac:dyDescent="0.2">
      <c r="A51" s="487"/>
      <c r="B51" s="487"/>
      <c r="C51" s="471"/>
      <c r="D51" s="318" t="s">
        <v>8768</v>
      </c>
      <c r="E51" s="321" t="s">
        <v>8769</v>
      </c>
      <c r="F51" s="137" t="s">
        <v>8770</v>
      </c>
      <c r="G51" s="529">
        <v>12</v>
      </c>
      <c r="H51" s="100"/>
      <c r="I51" s="101"/>
      <c r="J51" s="137" t="s">
        <v>8771</v>
      </c>
      <c r="K51" s="137" t="s">
        <v>8772</v>
      </c>
      <c r="L51" s="137" t="s">
        <v>5383</v>
      </c>
      <c r="M51" s="137" t="s">
        <v>8773</v>
      </c>
      <c r="N51" s="137" t="s">
        <v>8774</v>
      </c>
      <c r="O51" s="141" t="s">
        <v>1043</v>
      </c>
      <c r="P51" s="220" t="s">
        <v>8768</v>
      </c>
      <c r="Q51" s="141" t="str">
        <f t="shared" si="100"/>
        <v>Ch 2 Practice 5.1.6: Divide a 3-digit whole number by a 2-digit whole number to get a 2-digit quotient</v>
      </c>
      <c r="R51" s="140" t="s">
        <v>1812</v>
      </c>
      <c r="S51" s="141" t="s">
        <v>1041</v>
      </c>
      <c r="T51" s="141" t="s">
        <v>1042</v>
      </c>
      <c r="U51" s="141" t="s">
        <v>40</v>
      </c>
      <c r="V51" s="137" t="s">
        <v>8639</v>
      </c>
      <c r="W51" s="143">
        <v>9789814969444</v>
      </c>
      <c r="X51" s="142">
        <v>65</v>
      </c>
      <c r="Y51" s="137" t="s">
        <v>1814</v>
      </c>
      <c r="Z51" s="137" t="s">
        <v>8640</v>
      </c>
      <c r="AA51" s="137" t="s">
        <v>8126</v>
      </c>
      <c r="AB51" s="137" t="str">
        <f t="shared" si="1"/>
        <v>5.040e Divide a 3-digit whole number by a 2-digit whole number to get a 2-digit quotient M3NS-IIh-54.4</v>
      </c>
      <c r="AC51" s="137" t="str">
        <f t="shared" ref="AC51:AD51" si="115">Y51</f>
        <v>1. Numbers and Number Sense</v>
      </c>
      <c r="AD51" s="137" t="str">
        <f t="shared" si="115"/>
        <v>G5.1.03 Multiplication / Division</v>
      </c>
      <c r="AE51" s="137" t="str">
        <f t="shared" si="3"/>
        <v>M3NS-IIh-54.4</v>
      </c>
      <c r="AF51" s="137" t="str">
        <f t="shared" ref="AF51:AG51" si="116">M51</f>
        <v>M3NS-IIh-54.4: Divides 2- to 3-digit numbers by 1- to 2- digit numbers without and with remainder.</v>
      </c>
      <c r="AG51" s="137" t="str">
        <f t="shared" si="116"/>
        <v>5.014 Divides 2- to 3-digit numbers by 1- to 2- digit numbers without and with remainder M3NS-IIh-54.4</v>
      </c>
      <c r="AH51" s="320">
        <f t="shared" si="72"/>
        <v>2</v>
      </c>
      <c r="AI51" s="147" t="s">
        <v>8761</v>
      </c>
      <c r="AJ51" s="147" t="s">
        <v>8763</v>
      </c>
      <c r="AK51" s="137"/>
      <c r="AL51" s="137"/>
      <c r="AM51" s="137"/>
      <c r="AN51" s="137"/>
      <c r="AO51" s="148"/>
      <c r="AP51" s="103" t="s">
        <v>1818</v>
      </c>
      <c r="AQ51" s="103" t="str">
        <f t="shared" si="13"/>
        <v>Completed</v>
      </c>
      <c r="AR51" s="148"/>
    </row>
    <row r="52" spans="1:44" ht="15.75" customHeight="1" outlineLevel="1" x14ac:dyDescent="0.2">
      <c r="A52" s="487"/>
      <c r="B52" s="487"/>
      <c r="C52" s="41" t="s">
        <v>8775</v>
      </c>
      <c r="D52" s="65" t="s">
        <v>1081</v>
      </c>
      <c r="E52" s="65" t="s">
        <v>8776</v>
      </c>
      <c r="F52" s="65" t="s">
        <v>8777</v>
      </c>
      <c r="G52" s="471"/>
      <c r="H52" s="100" t="s">
        <v>2107</v>
      </c>
      <c r="I52" s="312" t="s">
        <v>2639</v>
      </c>
      <c r="J52" s="61" t="s">
        <v>8778</v>
      </c>
      <c r="K52" s="61" t="s">
        <v>8634</v>
      </c>
      <c r="L52" s="61" t="s">
        <v>8635</v>
      </c>
      <c r="M52" s="61" t="s">
        <v>8636</v>
      </c>
      <c r="N52" s="188" t="s">
        <v>8637</v>
      </c>
      <c r="O52" s="102" t="s">
        <v>1043</v>
      </c>
      <c r="P52" s="116" t="s">
        <v>8779</v>
      </c>
      <c r="Q52" s="102" t="str">
        <f t="shared" si="100"/>
        <v>Ch 2 Practice 5.2.1: Dividing 4-digit whole numbers by 2-digit whole numbers</v>
      </c>
      <c r="R52" s="83" t="s">
        <v>1812</v>
      </c>
      <c r="S52" s="102" t="s">
        <v>1041</v>
      </c>
      <c r="T52" s="102" t="s">
        <v>1042</v>
      </c>
      <c r="U52" s="102" t="s">
        <v>40</v>
      </c>
      <c r="V52" s="61" t="s">
        <v>8639</v>
      </c>
      <c r="W52" s="104">
        <v>9789814969444</v>
      </c>
      <c r="X52" s="103">
        <v>69</v>
      </c>
      <c r="Y52" s="61" t="s">
        <v>1814</v>
      </c>
      <c r="Z52" s="61" t="s">
        <v>8640</v>
      </c>
      <c r="AA52" s="61" t="s">
        <v>8126</v>
      </c>
      <c r="AB52" s="61" t="str">
        <f t="shared" si="1"/>
        <v>5.041 To divide a 4-digit whole number by a 2-digit whole number M5NS-Ic-61.2/M5NS-Id-62.2</v>
      </c>
      <c r="AC52" s="61" t="str">
        <f t="shared" ref="AC52:AD52" si="117">Y52</f>
        <v>1. Numbers and Number Sense</v>
      </c>
      <c r="AD52" s="61" t="str">
        <f t="shared" si="117"/>
        <v>G5.1.03 Multiplication / Division</v>
      </c>
      <c r="AE52" s="61" t="str">
        <f t="shared" si="3"/>
        <v>M5NS-Ic-61.2/M5NS-Id-62.2</v>
      </c>
      <c r="AF52" s="61" t="str">
        <f t="shared" ref="AF52:AG52" si="118">M52</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52" s="61" t="str">
        <f t="shared" si="118"/>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52" s="175">
        <f t="shared" si="72"/>
        <v>2</v>
      </c>
      <c r="AI52" s="89" t="s">
        <v>7024</v>
      </c>
      <c r="AJ52" s="61" t="s">
        <v>8780</v>
      </c>
      <c r="AK52" s="61"/>
      <c r="AL52" s="61"/>
      <c r="AM52" s="61"/>
      <c r="AN52" s="61"/>
      <c r="AO52" s="110"/>
      <c r="AP52" s="103" t="s">
        <v>1818</v>
      </c>
      <c r="AQ52" s="103" t="str">
        <f t="shared" si="13"/>
        <v>Completed</v>
      </c>
      <c r="AR52" s="110"/>
    </row>
    <row r="53" spans="1:44" ht="15.75" customHeight="1" outlineLevel="1" x14ac:dyDescent="0.2">
      <c r="A53" s="487"/>
      <c r="B53" s="471"/>
      <c r="C53" s="61" t="s">
        <v>1351</v>
      </c>
      <c r="D53" s="61" t="s">
        <v>6967</v>
      </c>
      <c r="E53" s="61" t="s">
        <v>8781</v>
      </c>
      <c r="F53" s="61" t="s">
        <v>8782</v>
      </c>
      <c r="G53" s="100">
        <v>14</v>
      </c>
      <c r="H53" s="100"/>
      <c r="I53" s="101"/>
      <c r="J53" s="61" t="s">
        <v>8783</v>
      </c>
      <c r="K53" s="61" t="s">
        <v>8634</v>
      </c>
      <c r="L53" s="61" t="s">
        <v>8635</v>
      </c>
      <c r="M53" s="61" t="s">
        <v>8636</v>
      </c>
      <c r="N53" s="188" t="s">
        <v>8637</v>
      </c>
      <c r="O53" s="102" t="s">
        <v>1043</v>
      </c>
      <c r="P53" s="102" t="s">
        <v>8784</v>
      </c>
      <c r="Q53" s="102" t="str">
        <f t="shared" si="100"/>
        <v>Ch 2 Practice 5.3.1: Solving word problems</v>
      </c>
      <c r="R53" s="83" t="s">
        <v>1812</v>
      </c>
      <c r="S53" s="102" t="s">
        <v>1041</v>
      </c>
      <c r="T53" s="102" t="s">
        <v>1042</v>
      </c>
      <c r="U53" s="102" t="s">
        <v>40</v>
      </c>
      <c r="V53" s="61" t="s">
        <v>8639</v>
      </c>
      <c r="W53" s="104">
        <v>9789814969444</v>
      </c>
      <c r="X53" s="102">
        <v>70</v>
      </c>
      <c r="Y53" s="61" t="s">
        <v>1814</v>
      </c>
      <c r="Z53" s="61" t="s">
        <v>8640</v>
      </c>
      <c r="AA53" s="61" t="s">
        <v>8126</v>
      </c>
      <c r="AB53" s="61" t="str">
        <f t="shared" si="1"/>
        <v>5.042 To solve 1-step word problems on division M5NS-Ic-61.2/M5NS-Id-62.2</v>
      </c>
      <c r="AC53" s="61" t="str">
        <f t="shared" ref="AC53:AD53" si="119">Y53</f>
        <v>1. Numbers and Number Sense</v>
      </c>
      <c r="AD53" s="61" t="str">
        <f t="shared" si="119"/>
        <v>G5.1.03 Multiplication / Division</v>
      </c>
      <c r="AE53" s="61" t="str">
        <f t="shared" si="3"/>
        <v>M5NS-Ic-61.2/M5NS-Id-62.2</v>
      </c>
      <c r="AF53" s="61" t="str">
        <f t="shared" ref="AF53:AG53" si="120">M53</f>
        <v>M5NS-Ic-61.2: States, explains, and interprets Parenthesis, Multiplication, Division, Addition, Subtraction (PMDAS) or Grouping, Multiplication, Division, Addition, Subtraction (GMDAS) rule.
M5NS-Id-62.2: Simplifies a series of operations on whole numbers involving more than two operations using the PMDAS or GMDAS rule.</v>
      </c>
      <c r="AG53" s="61" t="str">
        <f t="shared" si="120"/>
        <v>5.009 States, explains, and interprets Parenthesis, Multiplication, Division, Addition, Subtraction (PMDAS) or Grouping, Multiplication, Division, Addition, Subtraction (GMDAS) rule M5NS-Ic-61.2
5.010 Simplifies a series of operations on whole numbers involving more than two operations M5NS-Id-62.2</v>
      </c>
      <c r="AH53" s="175">
        <f t="shared" si="72"/>
        <v>2</v>
      </c>
      <c r="AI53" s="89" t="s">
        <v>8779</v>
      </c>
      <c r="AJ53" s="61" t="s">
        <v>8777</v>
      </c>
      <c r="AK53" s="61"/>
      <c r="AL53" s="61"/>
      <c r="AM53" s="61"/>
      <c r="AN53" s="61"/>
      <c r="AO53" s="110"/>
      <c r="AP53" s="103" t="s">
        <v>1818</v>
      </c>
      <c r="AQ53" s="103" t="str">
        <f t="shared" si="13"/>
        <v>Completed</v>
      </c>
      <c r="AR53" s="110"/>
    </row>
    <row r="54" spans="1:44" ht="15.75" customHeight="1" outlineLevel="1" x14ac:dyDescent="0.2">
      <c r="A54" s="487"/>
      <c r="B54" s="502" t="s">
        <v>1360</v>
      </c>
      <c r="C54" s="502" t="s">
        <v>8785</v>
      </c>
      <c r="D54" s="61" t="s">
        <v>1108</v>
      </c>
      <c r="E54" s="61" t="s">
        <v>8786</v>
      </c>
      <c r="F54" s="61" t="s">
        <v>8787</v>
      </c>
      <c r="G54" s="100">
        <v>15</v>
      </c>
      <c r="H54" s="100" t="s">
        <v>8788</v>
      </c>
      <c r="I54" s="101"/>
      <c r="J54" s="61" t="s">
        <v>8789</v>
      </c>
      <c r="K54" s="61" t="s">
        <v>8790</v>
      </c>
      <c r="L54" s="61" t="s">
        <v>8791</v>
      </c>
      <c r="M54" s="61" t="s">
        <v>8792</v>
      </c>
      <c r="N54" s="61" t="s">
        <v>8793</v>
      </c>
      <c r="O54" s="102" t="s">
        <v>1043</v>
      </c>
      <c r="P54" s="102" t="s">
        <v>8794</v>
      </c>
      <c r="Q54" s="102" t="str">
        <f t="shared" si="100"/>
        <v>Ch 2 Practice 6.1.1: Solving word problems</v>
      </c>
      <c r="R54" s="83" t="s">
        <v>1812</v>
      </c>
      <c r="S54" s="102" t="s">
        <v>1041</v>
      </c>
      <c r="T54" s="102" t="s">
        <v>1042</v>
      </c>
      <c r="U54" s="102" t="s">
        <v>40</v>
      </c>
      <c r="V54" s="61" t="s">
        <v>8639</v>
      </c>
      <c r="W54" s="104">
        <v>9789814969444</v>
      </c>
      <c r="X54" s="102">
        <v>74</v>
      </c>
      <c r="Y54" s="61" t="s">
        <v>1814</v>
      </c>
      <c r="Z54" s="61" t="s">
        <v>8640</v>
      </c>
      <c r="AA54" s="61" t="s">
        <v>2438</v>
      </c>
      <c r="AB54" s="61" t="str">
        <f t="shared" si="1"/>
        <v>5.043 To solve multi-step word problems involving the four operations of whole numbers M5NS-Ij-97.1</v>
      </c>
      <c r="AC54" s="61" t="str">
        <f t="shared" ref="AC54:AD54" si="121">Y54</f>
        <v>1. Numbers and Number Sense</v>
      </c>
      <c r="AD54" s="61" t="str">
        <f t="shared" si="121"/>
        <v>G5.1.03 Multiplication / Division</v>
      </c>
      <c r="AE54" s="61" t="str">
        <f t="shared" si="3"/>
        <v>M5NS-Ij-97.1</v>
      </c>
      <c r="AF54" s="61" t="str">
        <f t="shared" ref="AF54:AG54" si="122">M54</f>
        <v>M5NS-Ij-97.1: Solves routine or non-routine problems involving division without or with any of the other operations of fractions and whole numbers using appropriate problem solving strategies and tools.</v>
      </c>
      <c r="AG54" s="61" t="str">
        <f t="shared" si="122"/>
        <v>5.027 Solves routine or non-routine problems involving division without or with any of the other operations of fractions and whole numbers M5NS-Ij-97.1</v>
      </c>
      <c r="AH54" s="175">
        <f t="shared" si="72"/>
        <v>2</v>
      </c>
      <c r="AI54" s="89" t="s">
        <v>6872</v>
      </c>
      <c r="AJ54" s="61" t="s">
        <v>6874</v>
      </c>
      <c r="AK54" s="61"/>
      <c r="AL54" s="61"/>
      <c r="AM54" s="61"/>
      <c r="AN54" s="61"/>
      <c r="AO54" s="110"/>
      <c r="AP54" s="103" t="s">
        <v>1818</v>
      </c>
      <c r="AQ54" s="103" t="str">
        <f t="shared" si="13"/>
        <v>Completed</v>
      </c>
      <c r="AR54" s="110"/>
    </row>
    <row r="55" spans="1:44" ht="15.75" customHeight="1" outlineLevel="1" x14ac:dyDescent="0.2">
      <c r="A55" s="487"/>
      <c r="B55" s="487"/>
      <c r="C55" s="487"/>
      <c r="D55" s="61" t="s">
        <v>7016</v>
      </c>
      <c r="E55" s="61" t="s">
        <v>8795</v>
      </c>
      <c r="F55" s="61" t="s">
        <v>8787</v>
      </c>
      <c r="G55" s="528" t="s">
        <v>8796</v>
      </c>
      <c r="H55" s="100"/>
      <c r="I55" s="101"/>
      <c r="J55" s="61" t="s">
        <v>8797</v>
      </c>
      <c r="K55" s="61" t="s">
        <v>8790</v>
      </c>
      <c r="L55" s="61" t="s">
        <v>8791</v>
      </c>
      <c r="M55" s="61" t="s">
        <v>8792</v>
      </c>
      <c r="N55" s="61" t="s">
        <v>8793</v>
      </c>
      <c r="O55" s="102" t="s">
        <v>1043</v>
      </c>
      <c r="P55" s="102" t="s">
        <v>8798</v>
      </c>
      <c r="Q55" s="102" t="str">
        <f t="shared" si="100"/>
        <v>Ch 2 Practice 6.1.2: Solving word problems</v>
      </c>
      <c r="R55" s="83" t="s">
        <v>1812</v>
      </c>
      <c r="S55" s="102" t="s">
        <v>1041</v>
      </c>
      <c r="T55" s="102" t="s">
        <v>1042</v>
      </c>
      <c r="U55" s="102" t="s">
        <v>40</v>
      </c>
      <c r="V55" s="61" t="s">
        <v>8639</v>
      </c>
      <c r="W55" s="104">
        <v>9789814969444</v>
      </c>
      <c r="X55" s="102">
        <v>74</v>
      </c>
      <c r="Y55" s="61" t="s">
        <v>1814</v>
      </c>
      <c r="Z55" s="61" t="s">
        <v>8697</v>
      </c>
      <c r="AA55" s="61" t="s">
        <v>2438</v>
      </c>
      <c r="AB55" s="61" t="str">
        <f t="shared" si="1"/>
        <v>5.044 To solve multi-step word problems involving the four operations of whole numbers M5NS-Ij-97.1</v>
      </c>
      <c r="AC55" s="61" t="str">
        <f t="shared" ref="AC55:AD55" si="123">Y55</f>
        <v>1. Numbers and Number Sense</v>
      </c>
      <c r="AD55" s="61" t="str">
        <f t="shared" si="123"/>
        <v>G5.1.02 Addition / Subtraction
G5.1.03 Multiplication / Division</v>
      </c>
      <c r="AE55" s="61" t="str">
        <f t="shared" si="3"/>
        <v>M5NS-Ij-97.1</v>
      </c>
      <c r="AF55" s="61" t="str">
        <f t="shared" ref="AF55:AG55" si="124">M55</f>
        <v>M5NS-Ij-97.1: Solves routine or non-routine problems involving division without or with any of the other operations of fractions and whole numbers using appropriate problem solving strategies and tools.</v>
      </c>
      <c r="AG55" s="61" t="str">
        <f t="shared" si="124"/>
        <v>5.027 Solves routine or non-routine problems involving division without or with any of the other operations of fractions and whole numbers M5NS-Ij-97.1</v>
      </c>
      <c r="AH55" s="175">
        <f t="shared" si="72"/>
        <v>2</v>
      </c>
      <c r="AI55" s="89" t="s">
        <v>6872</v>
      </c>
      <c r="AJ55" s="61" t="s">
        <v>6874</v>
      </c>
      <c r="AK55" s="61"/>
      <c r="AL55" s="61"/>
      <c r="AM55" s="61"/>
      <c r="AN55" s="61"/>
      <c r="AO55" s="110"/>
      <c r="AP55" s="103" t="s">
        <v>1818</v>
      </c>
      <c r="AQ55" s="103" t="str">
        <f t="shared" si="13"/>
        <v>Completed</v>
      </c>
      <c r="AR55" s="110"/>
    </row>
    <row r="56" spans="1:44" ht="15.75" customHeight="1" outlineLevel="1" x14ac:dyDescent="0.2">
      <c r="A56" s="471"/>
      <c r="B56" s="471"/>
      <c r="C56" s="471"/>
      <c r="D56" s="61" t="s">
        <v>8799</v>
      </c>
      <c r="E56" s="61" t="s">
        <v>8800</v>
      </c>
      <c r="F56" s="61" t="s">
        <v>8787</v>
      </c>
      <c r="G56" s="471"/>
      <c r="H56" s="100"/>
      <c r="I56" s="312" t="s">
        <v>1878</v>
      </c>
      <c r="J56" s="61" t="s">
        <v>8801</v>
      </c>
      <c r="K56" s="61" t="s">
        <v>8790</v>
      </c>
      <c r="L56" s="61" t="s">
        <v>8791</v>
      </c>
      <c r="M56" s="61" t="s">
        <v>8792</v>
      </c>
      <c r="N56" s="61" t="s">
        <v>8793</v>
      </c>
      <c r="O56" s="102" t="s">
        <v>1043</v>
      </c>
      <c r="P56" s="102" t="s">
        <v>8802</v>
      </c>
      <c r="Q56" s="102" t="str">
        <f t="shared" si="100"/>
        <v>Ch 2 Practice 6.1.3: Solving word problems</v>
      </c>
      <c r="R56" s="83" t="s">
        <v>1812</v>
      </c>
      <c r="S56" s="102" t="s">
        <v>1041</v>
      </c>
      <c r="T56" s="102" t="s">
        <v>1042</v>
      </c>
      <c r="U56" s="102" t="s">
        <v>40</v>
      </c>
      <c r="V56" s="61" t="s">
        <v>8639</v>
      </c>
      <c r="W56" s="104">
        <v>9789814969444</v>
      </c>
      <c r="X56" s="102">
        <v>74</v>
      </c>
      <c r="Y56" s="61" t="s">
        <v>1814</v>
      </c>
      <c r="Z56" s="61" t="s">
        <v>8697</v>
      </c>
      <c r="AA56" s="61" t="s">
        <v>2438</v>
      </c>
      <c r="AB56" s="61" t="str">
        <f t="shared" si="1"/>
        <v>5.045 To solve multi-step word problems involving the four operations of whole numbers M5NS-Ij-97.1</v>
      </c>
      <c r="AC56" s="61" t="str">
        <f t="shared" ref="AC56:AD56" si="125">Y56</f>
        <v>1. Numbers and Number Sense</v>
      </c>
      <c r="AD56" s="61" t="str">
        <f t="shared" si="125"/>
        <v>G5.1.02 Addition / Subtraction
G5.1.03 Multiplication / Division</v>
      </c>
      <c r="AE56" s="61" t="str">
        <f t="shared" si="3"/>
        <v>M5NS-Ij-97.1</v>
      </c>
      <c r="AF56" s="61" t="str">
        <f t="shared" ref="AF56:AG56" si="126">M56</f>
        <v>M5NS-Ij-97.1: Solves routine or non-routine problems involving division without or with any of the other operations of fractions and whole numbers using appropriate problem solving strategies and tools.</v>
      </c>
      <c r="AG56" s="61" t="str">
        <f t="shared" si="126"/>
        <v>5.027 Solves routine or non-routine problems involving division without or with any of the other operations of fractions and whole numbers M5NS-Ij-97.1</v>
      </c>
      <c r="AH56" s="175">
        <f t="shared" si="72"/>
        <v>2</v>
      </c>
      <c r="AI56" s="89" t="s">
        <v>6872</v>
      </c>
      <c r="AJ56" s="61" t="s">
        <v>6874</v>
      </c>
      <c r="AK56" s="61"/>
      <c r="AL56" s="61"/>
      <c r="AM56" s="61"/>
      <c r="AN56" s="61"/>
      <c r="AO56" s="110"/>
      <c r="AP56" s="103" t="s">
        <v>1818</v>
      </c>
      <c r="AQ56" s="103" t="str">
        <f t="shared" si="13"/>
        <v>Completed</v>
      </c>
      <c r="AR56" s="110"/>
    </row>
    <row r="57" spans="1:44" ht="15.75" customHeight="1" outlineLevel="1" x14ac:dyDescent="0.2">
      <c r="A57" s="502" t="s">
        <v>1110</v>
      </c>
      <c r="B57" s="502" t="s">
        <v>8803</v>
      </c>
      <c r="C57" s="61" t="s">
        <v>8804</v>
      </c>
      <c r="D57" s="322" t="s">
        <v>8805</v>
      </c>
      <c r="E57" s="181" t="s">
        <v>8806</v>
      </c>
      <c r="F57" s="181" t="s">
        <v>8807</v>
      </c>
      <c r="G57" s="501">
        <v>1</v>
      </c>
      <c r="H57" s="100"/>
      <c r="I57" s="101"/>
      <c r="J57" s="61" t="s">
        <v>8808</v>
      </c>
      <c r="K57" s="89" t="s">
        <v>8809</v>
      </c>
      <c r="L57" s="61" t="s">
        <v>8810</v>
      </c>
      <c r="M57" s="61" t="s">
        <v>8811</v>
      </c>
      <c r="N57" s="61" t="s">
        <v>8812</v>
      </c>
      <c r="O57" s="102" t="s">
        <v>1043</v>
      </c>
      <c r="P57" s="102" t="str">
        <f t="shared" ref="P57:Q57" si="127">D57</f>
        <v>PH_G5_C03_P1.1.1</v>
      </c>
      <c r="Q57" s="102" t="str">
        <f t="shared" si="127"/>
        <v>Ch 3 Practice 1.1.1: Associating fractions with division</v>
      </c>
      <c r="R57" s="83" t="s">
        <v>1812</v>
      </c>
      <c r="S57" s="102" t="s">
        <v>1041</v>
      </c>
      <c r="T57" s="102" t="s">
        <v>1042</v>
      </c>
      <c r="U57" s="102" t="s">
        <v>40</v>
      </c>
      <c r="V57" s="61" t="s">
        <v>8813</v>
      </c>
      <c r="W57" s="104">
        <v>9789814969444</v>
      </c>
      <c r="X57" s="102">
        <v>77</v>
      </c>
      <c r="Y57" s="61" t="s">
        <v>1814</v>
      </c>
      <c r="Z57" s="61" t="s">
        <v>8814</v>
      </c>
      <c r="AA57" s="61" t="s">
        <v>8815</v>
      </c>
      <c r="AB57" s="61" t="str">
        <f t="shared" si="1"/>
        <v>5.046 Associate a fraction with division M5NS-Ii-95</v>
      </c>
      <c r="AC57" s="61" t="str">
        <f t="shared" ref="AC57:AD57" si="128">Y57</f>
        <v>1. Numbers and Number Sense</v>
      </c>
      <c r="AD57" s="61" t="str">
        <f t="shared" si="128"/>
        <v>G5.1.04 Fractions / Concepts</v>
      </c>
      <c r="AE57" s="61" t="str">
        <f t="shared" si="3"/>
        <v>M5NS-Ii-95</v>
      </c>
      <c r="AF57" s="61" t="str">
        <f t="shared" ref="AF57:AG57" si="129">M57</f>
        <v>M5NS-Ii-95: Visualizes division of fractions.</v>
      </c>
      <c r="AG57" s="61" t="str">
        <f t="shared" si="129"/>
        <v>5.025 Visualizes division of fractions M5NS-Ii-95</v>
      </c>
      <c r="AH57" s="175">
        <v>3</v>
      </c>
      <c r="AI57" s="89" t="s">
        <v>7063</v>
      </c>
      <c r="AJ57" s="61" t="s">
        <v>7057</v>
      </c>
      <c r="AK57" s="262"/>
      <c r="AL57" s="262">
        <v>45061</v>
      </c>
      <c r="AM57" s="61"/>
      <c r="AN57" s="61" t="s">
        <v>1818</v>
      </c>
      <c r="AO57" s="110"/>
      <c r="AP57" s="103" t="s">
        <v>1818</v>
      </c>
      <c r="AQ57" s="103" t="str">
        <f t="shared" si="13"/>
        <v>Completed</v>
      </c>
      <c r="AR57" s="110"/>
    </row>
    <row r="58" spans="1:44" ht="15.75" customHeight="1" outlineLevel="1" x14ac:dyDescent="0.2">
      <c r="A58" s="487"/>
      <c r="B58" s="487"/>
      <c r="C58" s="61" t="s">
        <v>8816</v>
      </c>
      <c r="D58" s="322" t="s">
        <v>8817</v>
      </c>
      <c r="E58" s="181" t="s">
        <v>8818</v>
      </c>
      <c r="F58" s="181" t="s">
        <v>8819</v>
      </c>
      <c r="G58" s="471"/>
      <c r="H58" s="100"/>
      <c r="I58" s="101"/>
      <c r="J58" s="61" t="s">
        <v>8820</v>
      </c>
      <c r="K58" s="89" t="s">
        <v>8809</v>
      </c>
      <c r="L58" s="61" t="s">
        <v>8810</v>
      </c>
      <c r="M58" s="61" t="s">
        <v>8811</v>
      </c>
      <c r="N58" s="61" t="s">
        <v>8812</v>
      </c>
      <c r="O58" s="102" t="s">
        <v>1043</v>
      </c>
      <c r="P58" s="102" t="str">
        <f t="shared" ref="P58:Q58" si="130">D58</f>
        <v>PH_G5_C03_P1.2.1</v>
      </c>
      <c r="Q58" s="102" t="str">
        <f t="shared" si="130"/>
        <v>Ch 3 Practice 1.2.1: Expressing improper fractions as whole numbers or mixed numbers</v>
      </c>
      <c r="R58" s="83" t="s">
        <v>1812</v>
      </c>
      <c r="S58" s="102" t="s">
        <v>1041</v>
      </c>
      <c r="T58" s="102" t="s">
        <v>1042</v>
      </c>
      <c r="U58" s="102" t="s">
        <v>40</v>
      </c>
      <c r="V58" s="61" t="s">
        <v>8813</v>
      </c>
      <c r="W58" s="104">
        <v>9789814969444</v>
      </c>
      <c r="X58" s="102">
        <v>77</v>
      </c>
      <c r="Y58" s="61" t="s">
        <v>1814</v>
      </c>
      <c r="Z58" s="61" t="s">
        <v>8814</v>
      </c>
      <c r="AA58" s="61" t="s">
        <v>8815</v>
      </c>
      <c r="AB58" s="61" t="str">
        <f t="shared" si="1"/>
        <v>5.047 Express an improper fraction as a whole number or a mixed number M5NS-Ii-95</v>
      </c>
      <c r="AC58" s="61" t="str">
        <f t="shared" ref="AC58:AD58" si="131">Y58</f>
        <v>1. Numbers and Number Sense</v>
      </c>
      <c r="AD58" s="61" t="str">
        <f t="shared" si="131"/>
        <v>G5.1.04 Fractions / Concepts</v>
      </c>
      <c r="AE58" s="61" t="str">
        <f t="shared" si="3"/>
        <v>M5NS-Ii-95</v>
      </c>
      <c r="AF58" s="61" t="str">
        <f t="shared" ref="AF58:AG58" si="132">M58</f>
        <v>M5NS-Ii-95: Visualizes division of fractions.</v>
      </c>
      <c r="AG58" s="61" t="str">
        <f t="shared" si="132"/>
        <v>5.025 Visualizes division of fractions M5NS-Ii-95</v>
      </c>
      <c r="AH58" s="175">
        <f t="shared" ref="AH58:AH82" si="133">AH57</f>
        <v>3</v>
      </c>
      <c r="AI58" s="89" t="s">
        <v>8821</v>
      </c>
      <c r="AJ58" s="61" t="s">
        <v>7071</v>
      </c>
      <c r="AK58" s="61" t="s">
        <v>8822</v>
      </c>
      <c r="AL58" s="262">
        <v>45050</v>
      </c>
      <c r="AM58" s="61"/>
      <c r="AN58" s="61" t="s">
        <v>1818</v>
      </c>
      <c r="AO58" s="110"/>
      <c r="AP58" s="103" t="s">
        <v>1818</v>
      </c>
      <c r="AQ58" s="103" t="str">
        <f t="shared" si="13"/>
        <v>Completed</v>
      </c>
      <c r="AR58" s="110"/>
    </row>
    <row r="59" spans="1:44" ht="15.75" customHeight="1" outlineLevel="1" x14ac:dyDescent="0.2">
      <c r="A59" s="487"/>
      <c r="B59" s="487"/>
      <c r="C59" s="61" t="s">
        <v>8823</v>
      </c>
      <c r="D59" s="322" t="s">
        <v>8824</v>
      </c>
      <c r="E59" s="181" t="s">
        <v>8825</v>
      </c>
      <c r="F59" s="181" t="s">
        <v>8826</v>
      </c>
      <c r="G59" s="501">
        <v>2</v>
      </c>
      <c r="H59" s="100"/>
      <c r="I59" s="101"/>
      <c r="J59" s="61" t="s">
        <v>8827</v>
      </c>
      <c r="K59" s="89" t="s">
        <v>8809</v>
      </c>
      <c r="L59" s="61" t="s">
        <v>8810</v>
      </c>
      <c r="M59" s="61" t="s">
        <v>8811</v>
      </c>
      <c r="N59" s="61" t="s">
        <v>8812</v>
      </c>
      <c r="O59" s="102" t="s">
        <v>1043</v>
      </c>
      <c r="P59" s="102" t="str">
        <f t="shared" ref="P59:Q59" si="134">D59</f>
        <v>PH_G5_C03_P1.3.1</v>
      </c>
      <c r="Q59" s="102" t="str">
        <f t="shared" si="134"/>
        <v>Ch 3 Practice 1.3.1: Dividing whole numbers to get mixed number</v>
      </c>
      <c r="R59" s="83" t="s">
        <v>1812</v>
      </c>
      <c r="S59" s="102" t="s">
        <v>1041</v>
      </c>
      <c r="T59" s="102" t="s">
        <v>1042</v>
      </c>
      <c r="U59" s="102" t="s">
        <v>40</v>
      </c>
      <c r="V59" s="61" t="s">
        <v>8813</v>
      </c>
      <c r="W59" s="104">
        <v>9789814969444</v>
      </c>
      <c r="X59" s="102">
        <v>77</v>
      </c>
      <c r="Y59" s="61" t="s">
        <v>1814</v>
      </c>
      <c r="Z59" s="61" t="s">
        <v>8828</v>
      </c>
      <c r="AA59" s="61" t="s">
        <v>8815</v>
      </c>
      <c r="AB59" s="61" t="str">
        <f t="shared" si="1"/>
        <v>5.048 Divide a whole number by another whole number and write the quotient as a mixed number M5NS-Ii-95</v>
      </c>
      <c r="AC59" s="61" t="str">
        <f t="shared" ref="AC59:AD59" si="135">Y59</f>
        <v>1. Numbers and Number Sense</v>
      </c>
      <c r="AD59" s="61" t="str">
        <f t="shared" si="135"/>
        <v>G5.1.05 Fractions / Arithmetic Operations</v>
      </c>
      <c r="AE59" s="61" t="str">
        <f t="shared" si="3"/>
        <v>M5NS-Ii-95</v>
      </c>
      <c r="AF59" s="61" t="str">
        <f t="shared" ref="AF59:AG59" si="136">M59</f>
        <v>M5NS-Ii-95: Visualizes division of fractions.</v>
      </c>
      <c r="AG59" s="61" t="str">
        <f t="shared" si="136"/>
        <v>5.025 Visualizes division of fractions M5NS-Ii-95</v>
      </c>
      <c r="AH59" s="175">
        <f t="shared" si="133"/>
        <v>3</v>
      </c>
      <c r="AI59" s="89" t="s">
        <v>7138</v>
      </c>
      <c r="AJ59" s="61" t="s">
        <v>7136</v>
      </c>
      <c r="AK59" s="61" t="s">
        <v>8829</v>
      </c>
      <c r="AL59" s="262">
        <v>45050</v>
      </c>
      <c r="AM59" s="61"/>
      <c r="AN59" s="61" t="s">
        <v>1818</v>
      </c>
      <c r="AO59" s="110"/>
      <c r="AP59" s="103" t="s">
        <v>1818</v>
      </c>
      <c r="AQ59" s="103" t="str">
        <f t="shared" si="13"/>
        <v>Completed</v>
      </c>
      <c r="AR59" s="110"/>
    </row>
    <row r="60" spans="1:44" ht="15.75" customHeight="1" outlineLevel="1" x14ac:dyDescent="0.2">
      <c r="A60" s="487"/>
      <c r="B60" s="487"/>
      <c r="C60" s="61" t="s">
        <v>8830</v>
      </c>
      <c r="D60" s="322" t="s">
        <v>8831</v>
      </c>
      <c r="E60" s="181" t="s">
        <v>8832</v>
      </c>
      <c r="F60" s="181" t="s">
        <v>8833</v>
      </c>
      <c r="G60" s="471"/>
      <c r="H60" s="100" t="s">
        <v>2134</v>
      </c>
      <c r="I60" s="312" t="s">
        <v>2185</v>
      </c>
      <c r="J60" s="61" t="s">
        <v>8834</v>
      </c>
      <c r="K60" s="89" t="s">
        <v>8809</v>
      </c>
      <c r="L60" s="61" t="s">
        <v>8810</v>
      </c>
      <c r="M60" s="61" t="s">
        <v>8811</v>
      </c>
      <c r="N60" s="61" t="s">
        <v>8812</v>
      </c>
      <c r="O60" s="102" t="s">
        <v>1043</v>
      </c>
      <c r="P60" s="102" t="str">
        <f t="shared" ref="P60:Q60" si="137">D60</f>
        <v>PH_G5_C03_P1.4.1</v>
      </c>
      <c r="Q60" s="102" t="str">
        <f t="shared" si="137"/>
        <v>Ch 3 Practice 1.4.1: Expressing improper fractions as decimals</v>
      </c>
      <c r="R60" s="83" t="s">
        <v>1812</v>
      </c>
      <c r="S60" s="102" t="s">
        <v>1041</v>
      </c>
      <c r="T60" s="102" t="s">
        <v>1042</v>
      </c>
      <c r="U60" s="102" t="s">
        <v>40</v>
      </c>
      <c r="V60" s="61" t="s">
        <v>8813</v>
      </c>
      <c r="W60" s="104">
        <v>9789814969444</v>
      </c>
      <c r="X60" s="102">
        <v>78</v>
      </c>
      <c r="Y60" s="61" t="s">
        <v>1814</v>
      </c>
      <c r="Z60" s="61" t="s">
        <v>8814</v>
      </c>
      <c r="AA60" s="61" t="s">
        <v>8815</v>
      </c>
      <c r="AB60" s="61" t="str">
        <f t="shared" si="1"/>
        <v>5.049 Express an improper fraction as a decimal M5NS-Ii-95</v>
      </c>
      <c r="AC60" s="61" t="str">
        <f t="shared" ref="AC60:AD60" si="138">Y60</f>
        <v>1. Numbers and Number Sense</v>
      </c>
      <c r="AD60" s="61" t="str">
        <f t="shared" si="138"/>
        <v>G5.1.04 Fractions / Concepts</v>
      </c>
      <c r="AE60" s="61" t="str">
        <f t="shared" si="3"/>
        <v>M5NS-Ii-95</v>
      </c>
      <c r="AF60" s="61" t="str">
        <f t="shared" ref="AF60:AG60" si="139">M60</f>
        <v>M5NS-Ii-95: Visualizes division of fractions.</v>
      </c>
      <c r="AG60" s="61" t="str">
        <f t="shared" si="139"/>
        <v>5.025 Visualizes division of fractions M5NS-Ii-95</v>
      </c>
      <c r="AH60" s="175">
        <f t="shared" si="133"/>
        <v>3</v>
      </c>
      <c r="AI60" s="89" t="s">
        <v>8821</v>
      </c>
      <c r="AJ60" s="61" t="s">
        <v>7071</v>
      </c>
      <c r="AK60" s="61"/>
      <c r="AL60" s="262">
        <v>45050</v>
      </c>
      <c r="AM60" s="61"/>
      <c r="AN60" s="61" t="s">
        <v>1818</v>
      </c>
      <c r="AO60" s="110"/>
      <c r="AP60" s="103" t="s">
        <v>1818</v>
      </c>
      <c r="AQ60" s="103" t="str">
        <f t="shared" si="13"/>
        <v>Completed</v>
      </c>
      <c r="AR60" s="110"/>
    </row>
    <row r="61" spans="1:44" ht="15.75" customHeight="1" outlineLevel="1" x14ac:dyDescent="0.2">
      <c r="A61" s="487"/>
      <c r="B61" s="471"/>
      <c r="C61" s="61" t="s">
        <v>1185</v>
      </c>
      <c r="D61" s="322" t="s">
        <v>8835</v>
      </c>
      <c r="E61" s="181" t="s">
        <v>6935</v>
      </c>
      <c r="F61" s="181" t="s">
        <v>8836</v>
      </c>
      <c r="G61" s="100">
        <v>3</v>
      </c>
      <c r="H61" s="100" t="s">
        <v>2612</v>
      </c>
      <c r="I61" s="101"/>
      <c r="J61" s="61" t="s">
        <v>8837</v>
      </c>
      <c r="K61" s="89" t="s">
        <v>8809</v>
      </c>
      <c r="L61" s="61" t="s">
        <v>8810</v>
      </c>
      <c r="M61" s="61" t="s">
        <v>8811</v>
      </c>
      <c r="N61" s="61" t="s">
        <v>8812</v>
      </c>
      <c r="O61" s="102" t="s">
        <v>1043</v>
      </c>
      <c r="P61" s="102" t="str">
        <f t="shared" ref="P61:Q61" si="140">D61</f>
        <v>PH_G5_C03_P1.5.1</v>
      </c>
      <c r="Q61" s="102" t="str">
        <f t="shared" si="140"/>
        <v>Ch 3 Practice 1.5.1: Solving word problems</v>
      </c>
      <c r="R61" s="83" t="s">
        <v>1812</v>
      </c>
      <c r="S61" s="102" t="s">
        <v>1041</v>
      </c>
      <c r="T61" s="102" t="s">
        <v>1042</v>
      </c>
      <c r="U61" s="102" t="s">
        <v>40</v>
      </c>
      <c r="V61" s="61" t="s">
        <v>8813</v>
      </c>
      <c r="W61" s="104">
        <v>9789814969444</v>
      </c>
      <c r="X61" s="102">
        <v>79</v>
      </c>
      <c r="Y61" s="61" t="s">
        <v>1814</v>
      </c>
      <c r="Z61" s="61" t="s">
        <v>8828</v>
      </c>
      <c r="AA61" s="61" t="s">
        <v>8815</v>
      </c>
      <c r="AB61" s="61" t="str">
        <f t="shared" si="1"/>
        <v>5.050 Solve a 1-step word problem involving fractions and division M5NS-Ii-95</v>
      </c>
      <c r="AC61" s="61" t="str">
        <f t="shared" ref="AC61:AD61" si="141">Y61</f>
        <v>1. Numbers and Number Sense</v>
      </c>
      <c r="AD61" s="61" t="str">
        <f t="shared" si="141"/>
        <v>G5.1.05 Fractions / Arithmetic Operations</v>
      </c>
      <c r="AE61" s="61" t="str">
        <f t="shared" si="3"/>
        <v>M5NS-Ii-95</v>
      </c>
      <c r="AF61" s="61" t="str">
        <f t="shared" ref="AF61:AG61" si="142">M61</f>
        <v>M5NS-Ii-95: Visualizes division of fractions.</v>
      </c>
      <c r="AG61" s="61" t="str">
        <f t="shared" si="142"/>
        <v>5.025 Visualizes division of fractions M5NS-Ii-95</v>
      </c>
      <c r="AH61" s="175">
        <f t="shared" si="133"/>
        <v>3</v>
      </c>
      <c r="AI61" s="89" t="s">
        <v>8824</v>
      </c>
      <c r="AJ61" s="61" t="s">
        <v>8819</v>
      </c>
      <c r="AK61" s="61"/>
      <c r="AL61" s="262">
        <v>45050</v>
      </c>
      <c r="AM61" s="61"/>
      <c r="AN61" s="61" t="s">
        <v>1818</v>
      </c>
      <c r="AO61" s="110"/>
      <c r="AP61" s="103" t="s">
        <v>1818</v>
      </c>
      <c r="AQ61" s="103" t="str">
        <f t="shared" si="13"/>
        <v>Completed</v>
      </c>
      <c r="AR61" s="110"/>
    </row>
    <row r="62" spans="1:44" ht="15.75" customHeight="1" outlineLevel="1" x14ac:dyDescent="0.2">
      <c r="A62" s="487"/>
      <c r="B62" s="502" t="s">
        <v>8838</v>
      </c>
      <c r="C62" s="61" t="s">
        <v>8839</v>
      </c>
      <c r="D62" s="61" t="s">
        <v>1148</v>
      </c>
      <c r="E62" s="61" t="s">
        <v>8840</v>
      </c>
      <c r="F62" s="61" t="s">
        <v>8841</v>
      </c>
      <c r="G62" s="501">
        <v>4</v>
      </c>
      <c r="H62" s="100" t="s">
        <v>2140</v>
      </c>
      <c r="I62" s="101"/>
      <c r="J62" s="61" t="s">
        <v>8842</v>
      </c>
      <c r="K62" s="61" t="s">
        <v>8843</v>
      </c>
      <c r="L62" s="61" t="s">
        <v>8844</v>
      </c>
      <c r="M62" s="61" t="s">
        <v>8845</v>
      </c>
      <c r="N62" s="61" t="s">
        <v>8846</v>
      </c>
      <c r="O62" s="102" t="s">
        <v>1043</v>
      </c>
      <c r="P62" s="102" t="s">
        <v>8847</v>
      </c>
      <c r="Q62" s="102" t="str">
        <f t="shared" ref="Q62:Q89" si="143">E62</f>
        <v>Ch 3 Practice 2.1.1: Adding unlike fractions</v>
      </c>
      <c r="R62" s="83" t="s">
        <v>1812</v>
      </c>
      <c r="S62" s="102" t="s">
        <v>1041</v>
      </c>
      <c r="T62" s="102" t="s">
        <v>1042</v>
      </c>
      <c r="U62" s="102" t="s">
        <v>40</v>
      </c>
      <c r="V62" s="61" t="s">
        <v>8813</v>
      </c>
      <c r="W62" s="104">
        <v>9789814969444</v>
      </c>
      <c r="X62" s="102">
        <v>81</v>
      </c>
      <c r="Y62" s="61" t="s">
        <v>1814</v>
      </c>
      <c r="Z62" s="61" t="s">
        <v>8828</v>
      </c>
      <c r="AA62" s="61" t="s">
        <v>8848</v>
      </c>
      <c r="AB62" s="61" t="str">
        <f t="shared" si="1"/>
        <v>5.051 To add unlike fractions M5NS-Ie-84</v>
      </c>
      <c r="AC62" s="61" t="str">
        <f t="shared" ref="AC62:AD62" si="144">Y62</f>
        <v>1. Numbers and Number Sense</v>
      </c>
      <c r="AD62" s="61" t="str">
        <f t="shared" si="144"/>
        <v>G5.1.05 Fractions / Arithmetic Operations</v>
      </c>
      <c r="AE62" s="61" t="str">
        <f t="shared" si="3"/>
        <v>M5NS-Ie-84</v>
      </c>
      <c r="AF62" s="61" t="str">
        <f t="shared" ref="AF62:AG62" si="145">M62</f>
        <v>M5NS-Ie-84: Adds fractions and mixed fractions without and with regrouping.</v>
      </c>
      <c r="AG62" s="61" t="str">
        <f t="shared" si="145"/>
        <v>5.015 Adds fractions and mixed fractions without and with regrouping M5NS-Ie-84</v>
      </c>
      <c r="AH62" s="175">
        <f t="shared" si="133"/>
        <v>3</v>
      </c>
      <c r="AI62" s="89" t="s">
        <v>7158</v>
      </c>
      <c r="AJ62" s="61" t="s">
        <v>7156</v>
      </c>
      <c r="AK62" s="61"/>
      <c r="AL62" s="61"/>
      <c r="AM62" s="61"/>
      <c r="AN62" s="61"/>
      <c r="AO62" s="110"/>
      <c r="AP62" s="103" t="s">
        <v>1818</v>
      </c>
      <c r="AQ62" s="103" t="str">
        <f t="shared" si="13"/>
        <v>Completed</v>
      </c>
      <c r="AR62" s="110"/>
    </row>
    <row r="63" spans="1:44" ht="15.75" customHeight="1" outlineLevel="1" x14ac:dyDescent="0.2">
      <c r="A63" s="487"/>
      <c r="B63" s="487"/>
      <c r="C63" s="61" t="s">
        <v>8849</v>
      </c>
      <c r="D63" s="61" t="s">
        <v>1152</v>
      </c>
      <c r="E63" s="61" t="s">
        <v>8850</v>
      </c>
      <c r="F63" s="61" t="s">
        <v>8851</v>
      </c>
      <c r="G63" s="471"/>
      <c r="H63" s="100" t="s">
        <v>2310</v>
      </c>
      <c r="I63" s="101"/>
      <c r="J63" s="61" t="s">
        <v>8852</v>
      </c>
      <c r="K63" s="61" t="s">
        <v>8843</v>
      </c>
      <c r="L63" s="61" t="s">
        <v>8844</v>
      </c>
      <c r="M63" s="61" t="s">
        <v>8845</v>
      </c>
      <c r="N63" s="61" t="s">
        <v>8846</v>
      </c>
      <c r="O63" s="102" t="s">
        <v>1043</v>
      </c>
      <c r="P63" s="102" t="s">
        <v>8853</v>
      </c>
      <c r="Q63" s="102" t="str">
        <f t="shared" si="143"/>
        <v>Ch 3 Practice 2.2.1: Subtracting unlike fractions</v>
      </c>
      <c r="R63" s="83" t="s">
        <v>1812</v>
      </c>
      <c r="S63" s="102" t="s">
        <v>1041</v>
      </c>
      <c r="T63" s="102" t="s">
        <v>1042</v>
      </c>
      <c r="U63" s="102" t="s">
        <v>40</v>
      </c>
      <c r="V63" s="61" t="s">
        <v>8813</v>
      </c>
      <c r="W63" s="104">
        <v>9789814969444</v>
      </c>
      <c r="X63" s="102">
        <v>83</v>
      </c>
      <c r="Y63" s="61" t="s">
        <v>1814</v>
      </c>
      <c r="Z63" s="61" t="s">
        <v>8828</v>
      </c>
      <c r="AA63" s="61" t="s">
        <v>8848</v>
      </c>
      <c r="AB63" s="61" t="str">
        <f t="shared" si="1"/>
        <v>5.052 To subtract unlike fractions M5NS-Ie-84</v>
      </c>
      <c r="AC63" s="61" t="str">
        <f t="shared" ref="AC63:AD63" si="146">Y63</f>
        <v>1. Numbers and Number Sense</v>
      </c>
      <c r="AD63" s="61" t="str">
        <f t="shared" si="146"/>
        <v>G5.1.05 Fractions / Arithmetic Operations</v>
      </c>
      <c r="AE63" s="61" t="str">
        <f t="shared" si="3"/>
        <v>M5NS-Ie-84</v>
      </c>
      <c r="AF63" s="61" t="str">
        <f t="shared" ref="AF63:AG63" si="147">M63</f>
        <v>M5NS-Ie-84: Adds fractions and mixed fractions without and with regrouping.</v>
      </c>
      <c r="AG63" s="61" t="str">
        <f t="shared" si="147"/>
        <v>5.015 Adds fractions and mixed fractions without and with regrouping M5NS-Ie-84</v>
      </c>
      <c r="AH63" s="175">
        <f t="shared" si="133"/>
        <v>3</v>
      </c>
      <c r="AI63" s="89" t="s">
        <v>7158</v>
      </c>
      <c r="AJ63" s="61" t="s">
        <v>7156</v>
      </c>
      <c r="AK63" s="61"/>
      <c r="AL63" s="61"/>
      <c r="AM63" s="61"/>
      <c r="AN63" s="61"/>
      <c r="AO63" s="110"/>
      <c r="AP63" s="103" t="s">
        <v>1818</v>
      </c>
      <c r="AQ63" s="103" t="str">
        <f t="shared" si="13"/>
        <v>Completed</v>
      </c>
      <c r="AR63" s="110"/>
    </row>
    <row r="64" spans="1:44" ht="15.75" customHeight="1" outlineLevel="1" x14ac:dyDescent="0.2">
      <c r="A64" s="487"/>
      <c r="B64" s="471"/>
      <c r="C64" s="61" t="s">
        <v>1196</v>
      </c>
      <c r="D64" s="61" t="s">
        <v>8854</v>
      </c>
      <c r="E64" s="61" t="s">
        <v>8855</v>
      </c>
      <c r="F64" s="61" t="s">
        <v>8856</v>
      </c>
      <c r="G64" s="100">
        <v>5</v>
      </c>
      <c r="H64" s="100"/>
      <c r="I64" s="101"/>
      <c r="J64" s="61" t="s">
        <v>8857</v>
      </c>
      <c r="K64" s="61" t="s">
        <v>8858</v>
      </c>
      <c r="L64" s="61" t="s">
        <v>6256</v>
      </c>
      <c r="M64" s="61" t="s">
        <v>8859</v>
      </c>
      <c r="N64" s="61" t="s">
        <v>8860</v>
      </c>
      <c r="O64" s="102" t="s">
        <v>1043</v>
      </c>
      <c r="P64" s="102" t="s">
        <v>8861</v>
      </c>
      <c r="Q64" s="102" t="str">
        <f t="shared" si="143"/>
        <v>Ch 3 Practice 2.3.1: Solving word problems</v>
      </c>
      <c r="R64" s="83" t="s">
        <v>1812</v>
      </c>
      <c r="S64" s="102" t="s">
        <v>1041</v>
      </c>
      <c r="T64" s="102" t="s">
        <v>1042</v>
      </c>
      <c r="U64" s="102" t="s">
        <v>40</v>
      </c>
      <c r="V64" s="61" t="s">
        <v>8813</v>
      </c>
      <c r="W64" s="104">
        <v>9789814969444</v>
      </c>
      <c r="X64" s="102">
        <v>84</v>
      </c>
      <c r="Y64" s="61" t="s">
        <v>1814</v>
      </c>
      <c r="Z64" s="61" t="s">
        <v>8828</v>
      </c>
      <c r="AA64" s="61" t="s">
        <v>8848</v>
      </c>
      <c r="AB64" s="61" t="str">
        <f t="shared" si="1"/>
        <v>5.053 To solve 1-step word problems involving addition or subtraction of unlike fractions M5NS-If-87.2</v>
      </c>
      <c r="AC64" s="61" t="str">
        <f t="shared" ref="AC64:AD64" si="148">Y64</f>
        <v>1. Numbers and Number Sense</v>
      </c>
      <c r="AD64" s="61" t="str">
        <f t="shared" si="148"/>
        <v>G5.1.05 Fractions / Arithmetic Operations</v>
      </c>
      <c r="AE64" s="61" t="str">
        <f t="shared" si="3"/>
        <v>M5NS-If-87.2</v>
      </c>
      <c r="AF64" s="61" t="str">
        <f t="shared" ref="AF64:AG64" si="149">M64</f>
        <v>M5NS-If-87.2: Solves routine and non-routine problems involving addition and/or subtraction of fractions using appropriate problem solving strategies and tools.</v>
      </c>
      <c r="AG64" s="61" t="str">
        <f t="shared" si="149"/>
        <v>5.017 Solves routine and non-routine problems involving addition and/or subtraction of fractions M5NS-If-87.2</v>
      </c>
      <c r="AH64" s="175">
        <f t="shared" si="133"/>
        <v>3</v>
      </c>
      <c r="AI64" s="61" t="s">
        <v>8862</v>
      </c>
      <c r="AJ64" s="61" t="s">
        <v>8863</v>
      </c>
      <c r="AK64" s="61"/>
      <c r="AL64" s="61"/>
      <c r="AM64" s="61"/>
      <c r="AN64" s="61"/>
      <c r="AO64" s="110"/>
      <c r="AP64" s="103" t="s">
        <v>1818</v>
      </c>
      <c r="AQ64" s="103" t="str">
        <f t="shared" si="13"/>
        <v>Completed</v>
      </c>
      <c r="AR64" s="110"/>
    </row>
    <row r="65" spans="1:44" ht="15.75" customHeight="1" outlineLevel="1" x14ac:dyDescent="0.2">
      <c r="A65" s="487"/>
      <c r="B65" s="502" t="s">
        <v>8864</v>
      </c>
      <c r="C65" s="61" t="s">
        <v>8865</v>
      </c>
      <c r="D65" s="61" t="s">
        <v>1170</v>
      </c>
      <c r="E65" s="61" t="s">
        <v>8866</v>
      </c>
      <c r="F65" s="61" t="s">
        <v>8867</v>
      </c>
      <c r="G65" s="501">
        <v>6</v>
      </c>
      <c r="H65" s="100"/>
      <c r="I65" s="101"/>
      <c r="J65" s="61" t="s">
        <v>8868</v>
      </c>
      <c r="K65" s="61" t="s">
        <v>8843</v>
      </c>
      <c r="L65" s="61" t="s">
        <v>8844</v>
      </c>
      <c r="M65" s="61" t="s">
        <v>8845</v>
      </c>
      <c r="N65" s="61" t="s">
        <v>8846</v>
      </c>
      <c r="O65" s="102" t="s">
        <v>1043</v>
      </c>
      <c r="P65" s="102" t="s">
        <v>8869</v>
      </c>
      <c r="Q65" s="102" t="str">
        <f t="shared" si="143"/>
        <v>Ch 3 Practice 3.1.1: Adding mixed numbers with the same denominator</v>
      </c>
      <c r="R65" s="83" t="s">
        <v>1812</v>
      </c>
      <c r="S65" s="102" t="s">
        <v>1041</v>
      </c>
      <c r="T65" s="102" t="s">
        <v>1042</v>
      </c>
      <c r="U65" s="102" t="s">
        <v>40</v>
      </c>
      <c r="V65" s="61" t="s">
        <v>8813</v>
      </c>
      <c r="W65" s="104">
        <v>9789814969444</v>
      </c>
      <c r="X65" s="102">
        <v>87</v>
      </c>
      <c r="Y65" s="61" t="s">
        <v>1814</v>
      </c>
      <c r="Z65" s="61" t="s">
        <v>8828</v>
      </c>
      <c r="AA65" s="61" t="s">
        <v>8870</v>
      </c>
      <c r="AB65" s="61" t="str">
        <f t="shared" si="1"/>
        <v>5.054 To add mixed numbers with the same denominator M5NS-Ie-84</v>
      </c>
      <c r="AC65" s="61" t="str">
        <f t="shared" ref="AC65:AD65" si="150">Y65</f>
        <v>1. Numbers and Number Sense</v>
      </c>
      <c r="AD65" s="61" t="str">
        <f t="shared" si="150"/>
        <v>G5.1.05 Fractions / Arithmetic Operations</v>
      </c>
      <c r="AE65" s="61" t="str">
        <f t="shared" si="3"/>
        <v>M5NS-Ie-84</v>
      </c>
      <c r="AF65" s="61" t="str">
        <f t="shared" ref="AF65:AG65" si="151">M65</f>
        <v>M5NS-Ie-84: Adds fractions and mixed fractions without and with regrouping.</v>
      </c>
      <c r="AG65" s="61" t="str">
        <f t="shared" si="151"/>
        <v>5.015 Adds fractions and mixed fractions without and with regrouping M5NS-Ie-84</v>
      </c>
      <c r="AH65" s="175">
        <f t="shared" si="133"/>
        <v>3</v>
      </c>
      <c r="AI65" s="89" t="s">
        <v>8824</v>
      </c>
      <c r="AJ65" s="61" t="s">
        <v>8819</v>
      </c>
      <c r="AK65" s="61"/>
      <c r="AL65" s="61"/>
      <c r="AM65" s="61"/>
      <c r="AN65" s="61"/>
      <c r="AO65" s="110"/>
      <c r="AP65" s="103" t="s">
        <v>1818</v>
      </c>
      <c r="AQ65" s="103" t="str">
        <f t="shared" si="13"/>
        <v>Completed</v>
      </c>
      <c r="AR65" s="110"/>
    </row>
    <row r="66" spans="1:44" ht="15.75" customHeight="1" outlineLevel="1" x14ac:dyDescent="0.2">
      <c r="A66" s="487"/>
      <c r="B66" s="487"/>
      <c r="C66" s="61" t="s">
        <v>8871</v>
      </c>
      <c r="D66" s="61" t="s">
        <v>1174</v>
      </c>
      <c r="E66" s="61" t="s">
        <v>8872</v>
      </c>
      <c r="F66" s="61" t="s">
        <v>8873</v>
      </c>
      <c r="G66" s="487"/>
      <c r="H66" s="100"/>
      <c r="I66" s="101"/>
      <c r="J66" s="61" t="s">
        <v>8874</v>
      </c>
      <c r="K66" s="61" t="s">
        <v>8875</v>
      </c>
      <c r="L66" s="61" t="s">
        <v>8876</v>
      </c>
      <c r="M66" s="61" t="s">
        <v>8877</v>
      </c>
      <c r="N66" s="61" t="s">
        <v>8878</v>
      </c>
      <c r="O66" s="102" t="s">
        <v>1043</v>
      </c>
      <c r="P66" s="102" t="s">
        <v>8879</v>
      </c>
      <c r="Q66" s="102" t="str">
        <f t="shared" si="143"/>
        <v>Ch 3 Practice 3.2.1: Adding mixed numbers with unlike denominators</v>
      </c>
      <c r="R66" s="83" t="s">
        <v>1812</v>
      </c>
      <c r="S66" s="102" t="s">
        <v>1041</v>
      </c>
      <c r="T66" s="102" t="s">
        <v>1042</v>
      </c>
      <c r="U66" s="102" t="s">
        <v>40</v>
      </c>
      <c r="V66" s="61" t="s">
        <v>8813</v>
      </c>
      <c r="W66" s="104">
        <v>9789814969444</v>
      </c>
      <c r="X66" s="102">
        <v>87</v>
      </c>
      <c r="Y66" s="61" t="s">
        <v>1814</v>
      </c>
      <c r="Z66" s="61" t="s">
        <v>8828</v>
      </c>
      <c r="AA66" s="61" t="s">
        <v>8870</v>
      </c>
      <c r="AB66" s="61" t="str">
        <f t="shared" si="1"/>
        <v>5.055 To add mixed numbers with unlike denominators M5NS-If-85</v>
      </c>
      <c r="AC66" s="61" t="str">
        <f t="shared" ref="AC66:AD66" si="152">Y66</f>
        <v>1. Numbers and Number Sense</v>
      </c>
      <c r="AD66" s="61" t="str">
        <f t="shared" si="152"/>
        <v>G5.1.05 Fractions / Arithmetic Operations</v>
      </c>
      <c r="AE66" s="61" t="str">
        <f t="shared" si="3"/>
        <v>M5NS-If-85</v>
      </c>
      <c r="AF66" s="61" t="str">
        <f t="shared" ref="AF66:AG66" si="153">M66</f>
        <v>M5NS-If-85: Subtracts fractions and mixed fractions without and with regrouping.</v>
      </c>
      <c r="AG66" s="61" t="str">
        <f t="shared" si="153"/>
        <v>5.016 Subtracts fractions and mixed fractions without and with regrouping M5NS-If-85</v>
      </c>
      <c r="AH66" s="175">
        <f t="shared" si="133"/>
        <v>3</v>
      </c>
      <c r="AI66" s="89" t="s">
        <v>8869</v>
      </c>
      <c r="AJ66" s="61" t="s">
        <v>8867</v>
      </c>
      <c r="AK66" s="61"/>
      <c r="AL66" s="61"/>
      <c r="AM66" s="61"/>
      <c r="AN66" s="61"/>
      <c r="AO66" s="110"/>
      <c r="AP66" s="103" t="s">
        <v>1818</v>
      </c>
      <c r="AQ66" s="103" t="str">
        <f t="shared" si="13"/>
        <v>Completed</v>
      </c>
      <c r="AR66" s="110"/>
    </row>
    <row r="67" spans="1:44" ht="15.75" customHeight="1" outlineLevel="1" x14ac:dyDescent="0.2">
      <c r="A67" s="487"/>
      <c r="B67" s="487"/>
      <c r="C67" s="61" t="s">
        <v>8880</v>
      </c>
      <c r="D67" s="61" t="s">
        <v>1178</v>
      </c>
      <c r="E67" s="61" t="s">
        <v>8881</v>
      </c>
      <c r="F67" s="61" t="s">
        <v>8882</v>
      </c>
      <c r="G67" s="487"/>
      <c r="H67" s="100" t="s">
        <v>8883</v>
      </c>
      <c r="I67" s="101"/>
      <c r="J67" s="61" t="s">
        <v>8884</v>
      </c>
      <c r="K67" s="61" t="s">
        <v>8875</v>
      </c>
      <c r="L67" s="61" t="s">
        <v>8876</v>
      </c>
      <c r="M67" s="61" t="s">
        <v>8877</v>
      </c>
      <c r="N67" s="61" t="s">
        <v>8878</v>
      </c>
      <c r="O67" s="102" t="s">
        <v>1043</v>
      </c>
      <c r="P67" s="102" t="s">
        <v>8885</v>
      </c>
      <c r="Q67" s="102" t="str">
        <f t="shared" si="143"/>
        <v>Ch 3 Practice 3.3.1: Subtracting mixed numbers with the same denominator</v>
      </c>
      <c r="R67" s="83" t="s">
        <v>1812</v>
      </c>
      <c r="S67" s="102" t="s">
        <v>1041</v>
      </c>
      <c r="T67" s="102" t="s">
        <v>1042</v>
      </c>
      <c r="U67" s="102" t="s">
        <v>40</v>
      </c>
      <c r="V67" s="61" t="s">
        <v>8813</v>
      </c>
      <c r="W67" s="104">
        <v>9789814969444</v>
      </c>
      <c r="X67" s="102">
        <v>89</v>
      </c>
      <c r="Y67" s="61" t="s">
        <v>1814</v>
      </c>
      <c r="Z67" s="61" t="s">
        <v>8828</v>
      </c>
      <c r="AA67" s="61" t="s">
        <v>8870</v>
      </c>
      <c r="AB67" s="61" t="str">
        <f t="shared" si="1"/>
        <v>5.056 To subtract mixed numbers with the same denominator M5NS-If-85</v>
      </c>
      <c r="AC67" s="61" t="str">
        <f t="shared" ref="AC67:AD67" si="154">Y67</f>
        <v>1. Numbers and Number Sense</v>
      </c>
      <c r="AD67" s="61" t="str">
        <f t="shared" si="154"/>
        <v>G5.1.05 Fractions / Arithmetic Operations</v>
      </c>
      <c r="AE67" s="61" t="str">
        <f t="shared" si="3"/>
        <v>M5NS-If-85</v>
      </c>
      <c r="AF67" s="61" t="str">
        <f t="shared" ref="AF67:AG67" si="155">M67</f>
        <v>M5NS-If-85: Subtracts fractions and mixed fractions without and with regrouping.</v>
      </c>
      <c r="AG67" s="61" t="str">
        <f t="shared" si="155"/>
        <v>5.016 Subtracts fractions and mixed fractions without and with regrouping M5NS-If-85</v>
      </c>
      <c r="AH67" s="175">
        <f t="shared" si="133"/>
        <v>3</v>
      </c>
      <c r="AI67" s="89" t="s">
        <v>7114</v>
      </c>
      <c r="AJ67" s="61" t="s">
        <v>7106</v>
      </c>
      <c r="AK67" s="61"/>
      <c r="AL67" s="61"/>
      <c r="AM67" s="61"/>
      <c r="AN67" s="61"/>
      <c r="AO67" s="110"/>
      <c r="AP67" s="103" t="s">
        <v>1818</v>
      </c>
      <c r="AQ67" s="103" t="str">
        <f t="shared" si="13"/>
        <v>Completed</v>
      </c>
      <c r="AR67" s="110"/>
    </row>
    <row r="68" spans="1:44" ht="15.75" customHeight="1" outlineLevel="1" x14ac:dyDescent="0.2">
      <c r="A68" s="487"/>
      <c r="B68" s="487"/>
      <c r="C68" s="61" t="s">
        <v>8886</v>
      </c>
      <c r="D68" s="61" t="s">
        <v>1182</v>
      </c>
      <c r="E68" s="61" t="s">
        <v>8887</v>
      </c>
      <c r="F68" s="61" t="s">
        <v>8888</v>
      </c>
      <c r="G68" s="471"/>
      <c r="H68" s="100" t="s">
        <v>8889</v>
      </c>
      <c r="I68" s="312" t="s">
        <v>2319</v>
      </c>
      <c r="J68" s="61" t="s">
        <v>8890</v>
      </c>
      <c r="K68" s="61" t="s">
        <v>8875</v>
      </c>
      <c r="L68" s="61" t="s">
        <v>8876</v>
      </c>
      <c r="M68" s="61" t="s">
        <v>8877</v>
      </c>
      <c r="N68" s="61" t="s">
        <v>8878</v>
      </c>
      <c r="O68" s="102" t="s">
        <v>1043</v>
      </c>
      <c r="P68" s="102" t="s">
        <v>8891</v>
      </c>
      <c r="Q68" s="102" t="str">
        <f t="shared" si="143"/>
        <v>Ch 3 Practice 3.4.1: Subtracting mixed numbers with unlike denominators</v>
      </c>
      <c r="R68" s="83" t="s">
        <v>1812</v>
      </c>
      <c r="S68" s="102" t="s">
        <v>1041</v>
      </c>
      <c r="T68" s="102" t="s">
        <v>1042</v>
      </c>
      <c r="U68" s="102" t="s">
        <v>40</v>
      </c>
      <c r="V68" s="61" t="s">
        <v>8813</v>
      </c>
      <c r="W68" s="104">
        <v>9789814969444</v>
      </c>
      <c r="X68" s="102">
        <v>89</v>
      </c>
      <c r="Y68" s="61" t="s">
        <v>1814</v>
      </c>
      <c r="Z68" s="61" t="s">
        <v>8828</v>
      </c>
      <c r="AA68" s="61" t="s">
        <v>8870</v>
      </c>
      <c r="AB68" s="61" t="str">
        <f t="shared" si="1"/>
        <v>5.057 To subtract mixed numbers with unlike denominators M5NS-If-85</v>
      </c>
      <c r="AC68" s="61" t="str">
        <f t="shared" ref="AC68:AD68" si="156">Y68</f>
        <v>1. Numbers and Number Sense</v>
      </c>
      <c r="AD68" s="61" t="str">
        <f t="shared" si="156"/>
        <v>G5.1.05 Fractions / Arithmetic Operations</v>
      </c>
      <c r="AE68" s="61" t="str">
        <f t="shared" si="3"/>
        <v>M5NS-If-85</v>
      </c>
      <c r="AF68" s="61" t="str">
        <f t="shared" ref="AF68:AG68" si="157">M68</f>
        <v>M5NS-If-85: Subtracts fractions and mixed fractions without and with regrouping.</v>
      </c>
      <c r="AG68" s="61" t="str">
        <f t="shared" si="157"/>
        <v>5.016 Subtracts fractions and mixed fractions without and with regrouping M5NS-If-85</v>
      </c>
      <c r="AH68" s="175">
        <f t="shared" si="133"/>
        <v>3</v>
      </c>
      <c r="AI68" s="89" t="s">
        <v>8885</v>
      </c>
      <c r="AJ68" s="61" t="s">
        <v>8882</v>
      </c>
      <c r="AK68" s="61"/>
      <c r="AL68" s="61"/>
      <c r="AM68" s="61"/>
      <c r="AN68" s="61"/>
      <c r="AO68" s="110"/>
      <c r="AP68" s="103" t="s">
        <v>1818</v>
      </c>
      <c r="AQ68" s="103" t="str">
        <f t="shared" si="13"/>
        <v>Completed</v>
      </c>
      <c r="AR68" s="110"/>
    </row>
    <row r="69" spans="1:44" ht="15.75" customHeight="1" outlineLevel="1" x14ac:dyDescent="0.2">
      <c r="A69" s="487"/>
      <c r="B69" s="471"/>
      <c r="C69" s="61" t="s">
        <v>8892</v>
      </c>
      <c r="D69" s="61" t="s">
        <v>1186</v>
      </c>
      <c r="E69" s="61" t="s">
        <v>8893</v>
      </c>
      <c r="F69" s="61" t="s">
        <v>8894</v>
      </c>
      <c r="G69" s="100">
        <v>7</v>
      </c>
      <c r="H69" s="100"/>
      <c r="I69" s="101"/>
      <c r="J69" s="61" t="s">
        <v>8895</v>
      </c>
      <c r="K69" s="61" t="s">
        <v>8858</v>
      </c>
      <c r="L69" s="61" t="s">
        <v>6256</v>
      </c>
      <c r="M69" s="61" t="s">
        <v>8859</v>
      </c>
      <c r="N69" s="61" t="s">
        <v>8860</v>
      </c>
      <c r="O69" s="102" t="s">
        <v>1043</v>
      </c>
      <c r="P69" s="102" t="s">
        <v>8896</v>
      </c>
      <c r="Q69" s="102" t="str">
        <f t="shared" si="143"/>
        <v>Ch 3 Practice 3.5.1: Solving word problems</v>
      </c>
      <c r="R69" s="83" t="s">
        <v>1812</v>
      </c>
      <c r="S69" s="102" t="s">
        <v>1041</v>
      </c>
      <c r="T69" s="102" t="s">
        <v>1042</v>
      </c>
      <c r="U69" s="102" t="s">
        <v>40</v>
      </c>
      <c r="V69" s="61" t="s">
        <v>8813</v>
      </c>
      <c r="W69" s="104">
        <v>9789814969444</v>
      </c>
      <c r="X69" s="102">
        <v>91</v>
      </c>
      <c r="Y69" s="61" t="s">
        <v>1814</v>
      </c>
      <c r="Z69" s="61" t="s">
        <v>8828</v>
      </c>
      <c r="AA69" s="61" t="s">
        <v>8870</v>
      </c>
      <c r="AB69" s="61" t="str">
        <f t="shared" si="1"/>
        <v>5.058 To solve 1-step word problems involving addition or subtraction of mixed numbers M5NS-If-87.2</v>
      </c>
      <c r="AC69" s="61" t="str">
        <f t="shared" ref="AC69:AD69" si="158">Y69</f>
        <v>1. Numbers and Number Sense</v>
      </c>
      <c r="AD69" s="61" t="str">
        <f t="shared" si="158"/>
        <v>G5.1.05 Fractions / Arithmetic Operations</v>
      </c>
      <c r="AE69" s="61" t="str">
        <f t="shared" si="3"/>
        <v>M5NS-If-87.2</v>
      </c>
      <c r="AF69" s="61" t="str">
        <f t="shared" ref="AF69:AG69" si="159">M69</f>
        <v>M5NS-If-87.2: Solves routine and non-routine problems involving addition and/or subtraction of fractions using appropriate problem solving strategies and tools.</v>
      </c>
      <c r="AG69" s="61" t="str">
        <f t="shared" si="159"/>
        <v>5.017 Solves routine and non-routine problems involving addition and/or subtraction of fractions M5NS-If-87.2</v>
      </c>
      <c r="AH69" s="175">
        <f t="shared" si="133"/>
        <v>3</v>
      </c>
      <c r="AI69" s="89" t="s">
        <v>8891</v>
      </c>
      <c r="AJ69" s="61" t="s">
        <v>8888</v>
      </c>
      <c r="AK69" s="61"/>
      <c r="AL69" s="61"/>
      <c r="AM69" s="61"/>
      <c r="AN69" s="61"/>
      <c r="AO69" s="110"/>
      <c r="AP69" s="103" t="s">
        <v>1818</v>
      </c>
      <c r="AQ69" s="103" t="str">
        <f t="shared" si="13"/>
        <v>Completed</v>
      </c>
      <c r="AR69" s="110"/>
    </row>
    <row r="70" spans="1:44" ht="15.75" customHeight="1" outlineLevel="1" x14ac:dyDescent="0.2">
      <c r="A70" s="487"/>
      <c r="B70" s="502" t="s">
        <v>8897</v>
      </c>
      <c r="C70" s="502" t="s">
        <v>8898</v>
      </c>
      <c r="D70" s="61" t="s">
        <v>1191</v>
      </c>
      <c r="E70" s="61" t="s">
        <v>8899</v>
      </c>
      <c r="F70" s="176" t="s">
        <v>8900</v>
      </c>
      <c r="G70" s="501">
        <v>8</v>
      </c>
      <c r="H70" s="100"/>
      <c r="I70" s="101"/>
      <c r="J70" s="61" t="s">
        <v>8901</v>
      </c>
      <c r="K70" s="61" t="s">
        <v>7187</v>
      </c>
      <c r="L70" s="61" t="s">
        <v>7188</v>
      </c>
      <c r="M70" s="61" t="s">
        <v>7189</v>
      </c>
      <c r="N70" s="61" t="s">
        <v>8902</v>
      </c>
      <c r="O70" s="102" t="s">
        <v>1043</v>
      </c>
      <c r="P70" s="102" t="s">
        <v>8903</v>
      </c>
      <c r="Q70" s="102" t="str">
        <f t="shared" si="143"/>
        <v>Ch 3 Practice 4.1.1: Multiplying whole numbers by mixed numbers</v>
      </c>
      <c r="R70" s="83" t="s">
        <v>1812</v>
      </c>
      <c r="S70" s="102" t="s">
        <v>1041</v>
      </c>
      <c r="T70" s="102" t="s">
        <v>1042</v>
      </c>
      <c r="U70" s="102" t="s">
        <v>40</v>
      </c>
      <c r="V70" s="61" t="s">
        <v>8813</v>
      </c>
      <c r="W70" s="104">
        <v>9789814969444</v>
      </c>
      <c r="X70" s="102">
        <v>94</v>
      </c>
      <c r="Y70" s="61" t="s">
        <v>1814</v>
      </c>
      <c r="Z70" s="61" t="s">
        <v>8828</v>
      </c>
      <c r="AA70" s="61" t="s">
        <v>8904</v>
      </c>
      <c r="AB70" s="61" t="str">
        <f t="shared" si="1"/>
        <v>5.059 To multiply a whole number by a mixed number M5NS-Ig-90.1</v>
      </c>
      <c r="AC70" s="61" t="str">
        <f t="shared" ref="AC70:AD70" si="160">Y70</f>
        <v>1. Numbers and Number Sense</v>
      </c>
      <c r="AD70" s="61" t="str">
        <f t="shared" si="160"/>
        <v>G5.1.05 Fractions / Arithmetic Operations</v>
      </c>
      <c r="AE70" s="61" t="str">
        <f t="shared" si="3"/>
        <v>M5NS-Ig-90.1</v>
      </c>
      <c r="AF70" s="61" t="str">
        <f t="shared" ref="AF70:AG70" si="161">M70</f>
        <v>M5NS-Ig-90.1: Multiplies a fraction and a whole number and another fraction.</v>
      </c>
      <c r="AG70" s="61" t="str">
        <f t="shared" si="161"/>
        <v>5.020 Multiplies a fraction and a whole number and another fraction M5NS-Ig-90.1</v>
      </c>
      <c r="AH70" s="175">
        <f t="shared" si="133"/>
        <v>3</v>
      </c>
      <c r="AI70" s="89" t="s">
        <v>7164</v>
      </c>
      <c r="AJ70" s="61" t="s">
        <v>7166</v>
      </c>
      <c r="AK70" s="61"/>
      <c r="AL70" s="61"/>
      <c r="AM70" s="61"/>
      <c r="AN70" s="61"/>
      <c r="AO70" s="110"/>
      <c r="AP70" s="103" t="s">
        <v>1818</v>
      </c>
      <c r="AQ70" s="103" t="str">
        <f t="shared" si="13"/>
        <v>Completed</v>
      </c>
      <c r="AR70" s="110"/>
    </row>
    <row r="71" spans="1:44" ht="15.75" customHeight="1" outlineLevel="1" x14ac:dyDescent="0.2">
      <c r="A71" s="487"/>
      <c r="B71" s="487"/>
      <c r="C71" s="487"/>
      <c r="D71" s="61" t="s">
        <v>1157</v>
      </c>
      <c r="E71" s="61" t="s">
        <v>8905</v>
      </c>
      <c r="F71" s="176" t="s">
        <v>8906</v>
      </c>
      <c r="G71" s="487"/>
      <c r="I71" s="100" t="s">
        <v>4684</v>
      </c>
      <c r="J71" s="61" t="s">
        <v>8907</v>
      </c>
      <c r="K71" s="61" t="s">
        <v>8908</v>
      </c>
      <c r="L71" s="61" t="s">
        <v>8909</v>
      </c>
      <c r="M71" s="61" t="s">
        <v>8910</v>
      </c>
      <c r="N71" s="61" t="s">
        <v>8911</v>
      </c>
      <c r="O71" s="102" t="s">
        <v>1043</v>
      </c>
      <c r="P71" s="102" t="s">
        <v>8912</v>
      </c>
      <c r="Q71" s="102" t="str">
        <f t="shared" si="143"/>
        <v>Ch 3 Practice 4.1.2: Multiplying fractions</v>
      </c>
      <c r="R71" s="83" t="s">
        <v>1812</v>
      </c>
      <c r="S71" s="102" t="s">
        <v>1041</v>
      </c>
      <c r="T71" s="102" t="s">
        <v>1042</v>
      </c>
      <c r="U71" s="102" t="s">
        <v>40</v>
      </c>
      <c r="V71" s="61" t="s">
        <v>8813</v>
      </c>
      <c r="W71" s="104">
        <v>9789814969444</v>
      </c>
      <c r="X71" s="102">
        <v>94</v>
      </c>
      <c r="Y71" s="61" t="s">
        <v>1814</v>
      </c>
      <c r="Z71" s="61" t="s">
        <v>8828</v>
      </c>
      <c r="AA71" s="61" t="s">
        <v>8904</v>
      </c>
      <c r="AB71" s="61" t="str">
        <f t="shared" si="1"/>
        <v>5.060 To multiply fractions M5NS-Ig-91</v>
      </c>
      <c r="AC71" s="61" t="str">
        <f t="shared" ref="AC71:AD71" si="162">Y71</f>
        <v>1. Numbers and Number Sense</v>
      </c>
      <c r="AD71" s="61" t="str">
        <f t="shared" si="162"/>
        <v>G5.1.05 Fractions / Arithmetic Operations</v>
      </c>
      <c r="AE71" s="61" t="str">
        <f t="shared" si="3"/>
        <v>M5NS-Ig-91</v>
      </c>
      <c r="AF71" s="61" t="str">
        <f t="shared" ref="AF71:AG71" si="163">M71</f>
        <v>M5NS-Ig-91: Multiplies mentally proper fractions with denominators up to 10.</v>
      </c>
      <c r="AG71" s="61" t="str">
        <f t="shared" si="163"/>
        <v>5.021 Multiplies mentally proper fractions with denominators up to 10 M5NS-Ig-91</v>
      </c>
      <c r="AH71" s="175">
        <f t="shared" si="133"/>
        <v>3</v>
      </c>
      <c r="AI71" s="89" t="s">
        <v>7177</v>
      </c>
      <c r="AJ71" s="61" t="s">
        <v>7179</v>
      </c>
      <c r="AK71" s="61"/>
      <c r="AL71" s="61"/>
      <c r="AM71" s="61"/>
      <c r="AN71" s="61"/>
      <c r="AO71" s="110"/>
      <c r="AP71" s="103" t="s">
        <v>1818</v>
      </c>
      <c r="AQ71" s="103" t="str">
        <f t="shared" si="13"/>
        <v>Completed</v>
      </c>
      <c r="AR71" s="115" t="s">
        <v>8537</v>
      </c>
    </row>
    <row r="72" spans="1:44" ht="15.75" customHeight="1" outlineLevel="1" x14ac:dyDescent="0.2">
      <c r="A72" s="487"/>
      <c r="B72" s="487"/>
      <c r="C72" s="471"/>
      <c r="D72" s="318" t="s">
        <v>8913</v>
      </c>
      <c r="E72" s="137" t="s">
        <v>8914</v>
      </c>
      <c r="F72" s="323" t="s">
        <v>8915</v>
      </c>
      <c r="G72" s="487"/>
      <c r="H72" s="100"/>
      <c r="I72" s="101"/>
      <c r="J72" s="137" t="s">
        <v>8916</v>
      </c>
      <c r="K72" s="137" t="s">
        <v>8917</v>
      </c>
      <c r="L72" s="137" t="s">
        <v>8918</v>
      </c>
      <c r="M72" s="137" t="s">
        <v>8919</v>
      </c>
      <c r="N72" s="137" t="s">
        <v>8920</v>
      </c>
      <c r="O72" s="141" t="s">
        <v>3903</v>
      </c>
      <c r="P72" s="141" t="s">
        <v>8913</v>
      </c>
      <c r="Q72" s="141" t="str">
        <f t="shared" si="143"/>
        <v>Ch 3 Practice 4.1.3: Understand that multiplying a fraction by its reciprocal equals 1</v>
      </c>
      <c r="R72" s="140" t="s">
        <v>1812</v>
      </c>
      <c r="S72" s="141" t="s">
        <v>1041</v>
      </c>
      <c r="T72" s="141" t="s">
        <v>1042</v>
      </c>
      <c r="U72" s="141" t="s">
        <v>40</v>
      </c>
      <c r="V72" s="137" t="s">
        <v>8813</v>
      </c>
      <c r="W72" s="143">
        <v>9789814969444</v>
      </c>
      <c r="X72" s="141">
        <v>95</v>
      </c>
      <c r="Y72" s="137" t="s">
        <v>1814</v>
      </c>
      <c r="Z72" s="137" t="s">
        <v>8828</v>
      </c>
      <c r="AA72" s="137" t="s">
        <v>8904</v>
      </c>
      <c r="AB72" s="137" t="str">
        <f t="shared" si="1"/>
        <v>5.060a Understand that multiplying a fraction by its reciprocal equals 1</v>
      </c>
      <c r="AC72" s="137" t="str">
        <f t="shared" ref="AC72:AD72" si="164">Y72</f>
        <v>1. Numbers and Number Sense</v>
      </c>
      <c r="AD72" s="137" t="str">
        <f t="shared" si="164"/>
        <v>G5.1.05 Fractions / Arithmetic Operations</v>
      </c>
      <c r="AE72" s="137" t="str">
        <f t="shared" si="3"/>
        <v>M5NS-Ih-94</v>
      </c>
      <c r="AF72" s="137" t="str">
        <f t="shared" ref="AF72:AG72" si="165">M72</f>
        <v>M5NS-Ih-94: Shows that multiplying a fraction by its reciprocal is equal to 1.</v>
      </c>
      <c r="AG72" s="137" t="str">
        <f t="shared" si="165"/>
        <v>5.024 Shows that multiplying a fraction by its reciprocal is equal to 1 M5NS-Ih-94</v>
      </c>
      <c r="AH72" s="320">
        <f t="shared" si="133"/>
        <v>3</v>
      </c>
      <c r="AI72" s="147" t="s">
        <v>7164</v>
      </c>
      <c r="AJ72" s="147" t="s">
        <v>7166</v>
      </c>
      <c r="AK72" s="137"/>
      <c r="AL72" s="137"/>
      <c r="AM72" s="137"/>
      <c r="AN72" s="137"/>
      <c r="AO72" s="148"/>
      <c r="AP72" s="103" t="s">
        <v>1818</v>
      </c>
      <c r="AQ72" s="103" t="str">
        <f t="shared" si="13"/>
        <v>Completed</v>
      </c>
      <c r="AR72" s="115" t="s">
        <v>8921</v>
      </c>
    </row>
    <row r="73" spans="1:44" ht="15.75" customHeight="1" outlineLevel="1" x14ac:dyDescent="0.2">
      <c r="A73" s="487"/>
      <c r="B73" s="487"/>
      <c r="C73" s="502" t="s">
        <v>8922</v>
      </c>
      <c r="D73" s="89" t="s">
        <v>8923</v>
      </c>
      <c r="E73" s="61" t="s">
        <v>8924</v>
      </c>
      <c r="F73" s="176" t="s">
        <v>8925</v>
      </c>
      <c r="G73" s="471"/>
      <c r="H73" s="100" t="s">
        <v>2171</v>
      </c>
      <c r="I73" s="312" t="s">
        <v>2429</v>
      </c>
      <c r="J73" s="61" t="s">
        <v>8926</v>
      </c>
      <c r="K73" s="89" t="s">
        <v>7168</v>
      </c>
      <c r="L73" s="61" t="s">
        <v>7169</v>
      </c>
      <c r="M73" s="61" t="s">
        <v>7170</v>
      </c>
      <c r="N73" s="61" t="s">
        <v>7171</v>
      </c>
      <c r="O73" s="102" t="s">
        <v>1043</v>
      </c>
      <c r="P73" s="102" t="s">
        <v>8927</v>
      </c>
      <c r="Q73" s="102" t="str">
        <f t="shared" si="143"/>
        <v>Ch 3 Practice 4.2.1: Multiplying fractions or mixed numbers by mixed numbers</v>
      </c>
      <c r="R73" s="83" t="s">
        <v>1812</v>
      </c>
      <c r="S73" s="102" t="s">
        <v>1041</v>
      </c>
      <c r="T73" s="102" t="s">
        <v>1042</v>
      </c>
      <c r="U73" s="102" t="s">
        <v>40</v>
      </c>
      <c r="V73" s="61" t="s">
        <v>8813</v>
      </c>
      <c r="W73" s="104">
        <v>9789814969444</v>
      </c>
      <c r="X73" s="102">
        <v>97</v>
      </c>
      <c r="Y73" s="61" t="s">
        <v>1814</v>
      </c>
      <c r="Z73" s="61" t="s">
        <v>8828</v>
      </c>
      <c r="AA73" s="61" t="s">
        <v>8904</v>
      </c>
      <c r="AB73" s="61" t="str">
        <f t="shared" si="1"/>
        <v>5.061 To multiply a fraction or mixed number by a mixed number M5NS-Ig-89</v>
      </c>
      <c r="AC73" s="61" t="str">
        <f t="shared" ref="AC73:AD73" si="166">Y73</f>
        <v>1. Numbers and Number Sense</v>
      </c>
      <c r="AD73" s="61" t="str">
        <f t="shared" si="166"/>
        <v>G5.1.05 Fractions / Arithmetic Operations</v>
      </c>
      <c r="AE73" s="61" t="str">
        <f t="shared" si="3"/>
        <v>M5NS-Ig-89</v>
      </c>
      <c r="AF73" s="61" t="str">
        <f t="shared" ref="AF73:AG73" si="167">M73</f>
        <v>M5NS-Ig-89: Visualizes multiplication of fractions using models.</v>
      </c>
      <c r="AG73" s="61" t="str">
        <f t="shared" si="167"/>
        <v>5.019 Visualizes multiplication of fractions M5NS-Ig-89</v>
      </c>
      <c r="AH73" s="175">
        <f t="shared" si="133"/>
        <v>3</v>
      </c>
      <c r="AI73" s="89" t="s">
        <v>7205</v>
      </c>
      <c r="AJ73" s="61" t="s">
        <v>7207</v>
      </c>
      <c r="AK73" s="61"/>
      <c r="AL73" s="61"/>
      <c r="AM73" s="61"/>
      <c r="AN73" s="61"/>
      <c r="AO73" s="110"/>
      <c r="AP73" s="103" t="s">
        <v>1818</v>
      </c>
      <c r="AQ73" s="103" t="str">
        <f t="shared" si="13"/>
        <v>Completed</v>
      </c>
      <c r="AR73" s="110"/>
    </row>
    <row r="74" spans="1:44" ht="15.75" customHeight="1" outlineLevel="1" x14ac:dyDescent="0.2">
      <c r="A74" s="487"/>
      <c r="B74" s="487"/>
      <c r="C74" s="471"/>
      <c r="D74" s="89" t="s">
        <v>8928</v>
      </c>
      <c r="E74" s="61" t="s">
        <v>8929</v>
      </c>
      <c r="F74" s="176" t="s">
        <v>8930</v>
      </c>
      <c r="G74" s="100">
        <v>9</v>
      </c>
      <c r="H74" s="100"/>
      <c r="I74" s="101"/>
      <c r="J74" s="61" t="s">
        <v>8931</v>
      </c>
      <c r="K74" s="61" t="s">
        <v>7187</v>
      </c>
      <c r="L74" s="61" t="s">
        <v>7188</v>
      </c>
      <c r="M74" s="61" t="s">
        <v>7189</v>
      </c>
      <c r="N74" s="61" t="s">
        <v>8902</v>
      </c>
      <c r="O74" s="102" t="s">
        <v>1043</v>
      </c>
      <c r="P74" s="102" t="s">
        <v>8932</v>
      </c>
      <c r="Q74" s="102" t="str">
        <f t="shared" si="143"/>
        <v>Ch 3 Practice 4.2.2: Interpreting multiplication as scaling</v>
      </c>
      <c r="R74" s="83" t="s">
        <v>1812</v>
      </c>
      <c r="S74" s="102" t="s">
        <v>1041</v>
      </c>
      <c r="T74" s="102" t="s">
        <v>1042</v>
      </c>
      <c r="U74" s="102" t="s">
        <v>40</v>
      </c>
      <c r="V74" s="61" t="s">
        <v>8813</v>
      </c>
      <c r="W74" s="104">
        <v>9789814969444</v>
      </c>
      <c r="X74" s="102">
        <v>97</v>
      </c>
      <c r="Y74" s="61" t="s">
        <v>1814</v>
      </c>
      <c r="Z74" s="61" t="s">
        <v>8828</v>
      </c>
      <c r="AA74" s="61" t="s">
        <v>8904</v>
      </c>
      <c r="AB74" s="61" t="str">
        <f t="shared" si="1"/>
        <v>5.062 To interpret multiplication as scaling M5NS-Ig-90.1</v>
      </c>
      <c r="AC74" s="61" t="str">
        <f t="shared" ref="AC74:AD74" si="168">Y74</f>
        <v>1. Numbers and Number Sense</v>
      </c>
      <c r="AD74" s="61" t="str">
        <f t="shared" si="168"/>
        <v>G5.1.05 Fractions / Arithmetic Operations</v>
      </c>
      <c r="AE74" s="61" t="str">
        <f t="shared" si="3"/>
        <v>M5NS-Ig-90.1</v>
      </c>
      <c r="AF74" s="61" t="str">
        <f t="shared" ref="AF74:AG74" si="169">M74</f>
        <v>M5NS-Ig-90.1: Multiplies a fraction and a whole number and another fraction.</v>
      </c>
      <c r="AG74" s="61" t="str">
        <f t="shared" si="169"/>
        <v>5.020 Multiplies a fraction and a whole number and another fraction M5NS-Ig-90.1</v>
      </c>
      <c r="AH74" s="175">
        <f t="shared" si="133"/>
        <v>3</v>
      </c>
      <c r="AI74" s="89" t="s">
        <v>8927</v>
      </c>
      <c r="AJ74" s="61" t="s">
        <v>8925</v>
      </c>
      <c r="AK74" s="61"/>
      <c r="AL74" s="61"/>
      <c r="AM74" s="61"/>
      <c r="AN74" s="61"/>
      <c r="AO74" s="110"/>
      <c r="AP74" s="103" t="s">
        <v>1818</v>
      </c>
      <c r="AQ74" s="103" t="str">
        <f t="shared" si="13"/>
        <v>Completed</v>
      </c>
      <c r="AR74" s="115" t="s">
        <v>8921</v>
      </c>
    </row>
    <row r="75" spans="1:44" ht="15.75" customHeight="1" outlineLevel="1" x14ac:dyDescent="0.2">
      <c r="A75" s="487"/>
      <c r="B75" s="471"/>
      <c r="C75" s="61" t="s">
        <v>1345</v>
      </c>
      <c r="D75" s="61" t="s">
        <v>1197</v>
      </c>
      <c r="E75" s="61" t="s">
        <v>8933</v>
      </c>
      <c r="F75" s="176" t="s">
        <v>8934</v>
      </c>
      <c r="G75" s="100">
        <v>10</v>
      </c>
      <c r="H75" s="100"/>
      <c r="I75" s="101"/>
      <c r="J75" s="61" t="s">
        <v>8935</v>
      </c>
      <c r="K75" s="61" t="s">
        <v>8936</v>
      </c>
      <c r="L75" s="61" t="s">
        <v>8937</v>
      </c>
      <c r="M75" s="61" t="s">
        <v>8938</v>
      </c>
      <c r="N75" s="188" t="s">
        <v>8939</v>
      </c>
      <c r="O75" s="102" t="s">
        <v>1043</v>
      </c>
      <c r="P75" s="102" t="s">
        <v>8940</v>
      </c>
      <c r="Q75" s="102" t="str">
        <f t="shared" si="143"/>
        <v>Ch 3 Practice 4.3.1: Solving word problems</v>
      </c>
      <c r="R75" s="83" t="s">
        <v>1812</v>
      </c>
      <c r="S75" s="102" t="s">
        <v>1041</v>
      </c>
      <c r="T75" s="102" t="s">
        <v>1042</v>
      </c>
      <c r="U75" s="102" t="s">
        <v>40</v>
      </c>
      <c r="V75" s="61" t="s">
        <v>8813</v>
      </c>
      <c r="W75" s="104">
        <v>9789814969444</v>
      </c>
      <c r="X75" s="102">
        <v>99</v>
      </c>
      <c r="Y75" s="61" t="s">
        <v>1814</v>
      </c>
      <c r="Z75" s="61" t="s">
        <v>8828</v>
      </c>
      <c r="AA75" s="61" t="s">
        <v>8904</v>
      </c>
      <c r="AB75" s="61" t="str">
        <f t="shared" si="1"/>
        <v>5.063 To solve 1-step word problems involving multiplication of fractions and mixed numbers M5NS-Ih-92.1/M5NS-Ih-93.1</v>
      </c>
      <c r="AC75" s="61" t="str">
        <f t="shared" ref="AC75:AD75" si="170">Y75</f>
        <v>1. Numbers and Number Sense</v>
      </c>
      <c r="AD75" s="61" t="str">
        <f t="shared" si="170"/>
        <v>G5.1.05 Fractions / Arithmetic Operations</v>
      </c>
      <c r="AE75" s="61" t="str">
        <f t="shared" si="3"/>
        <v>M5NS-Ih-92.1/M5NS-Ih-93.1</v>
      </c>
      <c r="AF75" s="61" t="str">
        <f t="shared" ref="AF75:AG75" si="171">M75</f>
        <v>M5NS-Ih-92.1: Solves routine or non-routine problems involving multiplication without or with addition or subtraction of fractions and whole numbers using appropriate problem solving strategies and tools.
M5NS-Ih-93.1: Creates problems (with reasonable answers) involving multiplication of fractions.</v>
      </c>
      <c r="AG75" s="61" t="str">
        <f t="shared" si="171"/>
        <v xml:space="preserve">5.022 Solves routine or non-routine problems involving multiplication without or with addition or subtraction of fractions and whole numbers M5NS-Ih-92.1
5.023 Creates problems involving multiplication of fractions M5NS-Ih-93.1 </v>
      </c>
      <c r="AH75" s="175">
        <f t="shared" si="133"/>
        <v>3</v>
      </c>
      <c r="AI75" s="89" t="s">
        <v>8927</v>
      </c>
      <c r="AJ75" s="61" t="s">
        <v>8925</v>
      </c>
      <c r="AK75" s="61"/>
      <c r="AL75" s="61"/>
      <c r="AM75" s="61"/>
      <c r="AN75" s="61"/>
      <c r="AO75" s="110"/>
      <c r="AP75" s="103" t="s">
        <v>1818</v>
      </c>
      <c r="AQ75" s="103" t="str">
        <f t="shared" si="13"/>
        <v>Completed</v>
      </c>
      <c r="AR75" s="110"/>
    </row>
    <row r="76" spans="1:44" ht="15.75" customHeight="1" outlineLevel="1" x14ac:dyDescent="0.2">
      <c r="A76" s="487"/>
      <c r="B76" s="502" t="s">
        <v>8941</v>
      </c>
      <c r="C76" s="61" t="s">
        <v>8942</v>
      </c>
      <c r="D76" s="61" t="s">
        <v>8943</v>
      </c>
      <c r="E76" s="61" t="s">
        <v>8944</v>
      </c>
      <c r="F76" s="176" t="s">
        <v>8945</v>
      </c>
      <c r="G76" s="100">
        <v>11</v>
      </c>
      <c r="H76" s="100" t="s">
        <v>2318</v>
      </c>
      <c r="I76" s="101"/>
      <c r="J76" s="61" t="s">
        <v>8946</v>
      </c>
      <c r="K76" s="61" t="s">
        <v>8947</v>
      </c>
      <c r="L76" s="61" t="s">
        <v>8948</v>
      </c>
      <c r="M76" s="61" t="s">
        <v>8949</v>
      </c>
      <c r="N76" s="188" t="s">
        <v>8950</v>
      </c>
      <c r="O76" s="102" t="s">
        <v>1043</v>
      </c>
      <c r="P76" s="102" t="s">
        <v>8951</v>
      </c>
      <c r="Q76" s="102" t="str">
        <f t="shared" si="143"/>
        <v>Ch 3 Practice 5.1.1: Dividing fractions by whole numbers</v>
      </c>
      <c r="R76" s="83" t="s">
        <v>1812</v>
      </c>
      <c r="S76" s="102" t="s">
        <v>1041</v>
      </c>
      <c r="T76" s="102" t="s">
        <v>1042</v>
      </c>
      <c r="U76" s="102" t="s">
        <v>40</v>
      </c>
      <c r="V76" s="61" t="s">
        <v>8813</v>
      </c>
      <c r="W76" s="104">
        <v>9789814969444</v>
      </c>
      <c r="X76" s="102">
        <v>101</v>
      </c>
      <c r="Y76" s="61" t="s">
        <v>1814</v>
      </c>
      <c r="Z76" s="61" t="s">
        <v>8828</v>
      </c>
      <c r="AA76" s="61" t="s">
        <v>8952</v>
      </c>
      <c r="AB76" s="61" t="str">
        <f t="shared" si="1"/>
        <v>5.065 To divide a fraction by a whole number M5NS-Ii-95/M5NS-Ii-96.1</v>
      </c>
      <c r="AC76" s="61" t="str">
        <f t="shared" ref="AC76:AD76" si="172">Y76</f>
        <v>1. Numbers and Number Sense</v>
      </c>
      <c r="AD76" s="61" t="str">
        <f t="shared" si="172"/>
        <v>G5.1.05 Fractions / Arithmetic Operations</v>
      </c>
      <c r="AE76" s="61" t="str">
        <f t="shared" si="3"/>
        <v>M5NS-Ii-95/M5NS-Ii-96.1</v>
      </c>
      <c r="AF76" s="61" t="str">
        <f t="shared" ref="AF76:AG76" si="173">M76</f>
        <v>M5NS-Ii-95: Visualizes division of fractions.
M5NS-Ii-96.1: Divides simple fractions and whole numbers by a fraction and vice versa</v>
      </c>
      <c r="AG76" s="61" t="str">
        <f t="shared" si="173"/>
        <v>5.025 Visualizes division of fractions M5NS-Ii-95
5.026 Divides simple fractions and whole numbers by a fraction and vice versa M5NS-Ii-96.1</v>
      </c>
      <c r="AH76" s="175">
        <f t="shared" si="133"/>
        <v>3</v>
      </c>
      <c r="AI76" s="89" t="s">
        <v>7211</v>
      </c>
      <c r="AJ76" s="61" t="s">
        <v>7213</v>
      </c>
      <c r="AK76" s="61"/>
      <c r="AL76" s="61"/>
      <c r="AM76" s="61"/>
      <c r="AN76" s="61"/>
      <c r="AO76" s="110"/>
      <c r="AP76" s="103" t="s">
        <v>1818</v>
      </c>
      <c r="AQ76" s="103" t="str">
        <f t="shared" si="13"/>
        <v>Completed</v>
      </c>
      <c r="AR76" s="110"/>
    </row>
    <row r="77" spans="1:44" ht="15.75" customHeight="1" outlineLevel="1" x14ac:dyDescent="0.2">
      <c r="A77" s="487"/>
      <c r="B77" s="471"/>
      <c r="C77" s="61" t="s">
        <v>8953</v>
      </c>
      <c r="D77" s="89" t="s">
        <v>1206</v>
      </c>
      <c r="E77" s="61" t="s">
        <v>8954</v>
      </c>
      <c r="F77" s="176" t="s">
        <v>8955</v>
      </c>
      <c r="G77" s="100">
        <v>12</v>
      </c>
      <c r="H77" s="100"/>
      <c r="I77" s="101"/>
      <c r="J77" s="61" t="s">
        <v>8956</v>
      </c>
      <c r="K77" s="61" t="s">
        <v>8957</v>
      </c>
      <c r="L77" s="61" t="s">
        <v>8958</v>
      </c>
      <c r="M77" s="61" t="s">
        <v>8959</v>
      </c>
      <c r="N77" s="61" t="s">
        <v>8960</v>
      </c>
      <c r="O77" s="102" t="s">
        <v>1043</v>
      </c>
      <c r="P77" s="102" t="s">
        <v>8961</v>
      </c>
      <c r="Q77" s="102" t="str">
        <f t="shared" si="143"/>
        <v>Ch 3 Practice 5.2.1: Solving word problems</v>
      </c>
      <c r="R77" s="83" t="s">
        <v>1812</v>
      </c>
      <c r="S77" s="102" t="s">
        <v>1041</v>
      </c>
      <c r="T77" s="102" t="s">
        <v>1042</v>
      </c>
      <c r="U77" s="102" t="s">
        <v>40</v>
      </c>
      <c r="V77" s="61" t="s">
        <v>8813</v>
      </c>
      <c r="W77" s="104">
        <v>9789814969444</v>
      </c>
      <c r="X77" s="102">
        <v>102</v>
      </c>
      <c r="Y77" s="61" t="s">
        <v>1814</v>
      </c>
      <c r="Z77" s="61" t="s">
        <v>8828</v>
      </c>
      <c r="AA77" s="61" t="s">
        <v>8952</v>
      </c>
      <c r="AB77" s="61" t="str">
        <f t="shared" si="1"/>
        <v>5.066 To solve 1-step word problems involving division of a fraction by a whole number M5NS-Ij-98.1</v>
      </c>
      <c r="AC77" s="61" t="str">
        <f t="shared" ref="AC77:AD77" si="174">Y77</f>
        <v>1. Numbers and Number Sense</v>
      </c>
      <c r="AD77" s="61" t="str">
        <f t="shared" si="174"/>
        <v>G5.1.05 Fractions / Arithmetic Operations</v>
      </c>
      <c r="AE77" s="61" t="str">
        <f t="shared" si="3"/>
        <v>M5NS-Ij-98.1</v>
      </c>
      <c r="AF77" s="61" t="str">
        <f t="shared" ref="AF77:AG77" si="175">M77</f>
        <v>M5NS-Ij-98.1: Creates problems (with reasonable answers) involving division or with any of the other operations of fractions and whole numbers.</v>
      </c>
      <c r="AG77" s="61" t="str">
        <f t="shared" si="175"/>
        <v>5.028 Creates problems involving division or with any of the other operations of fractions and whole numbers M5NS-Ij-98.1</v>
      </c>
      <c r="AH77" s="175">
        <f t="shared" si="133"/>
        <v>3</v>
      </c>
      <c r="AI77" s="89" t="s">
        <v>8951</v>
      </c>
      <c r="AJ77" s="61" t="s">
        <v>8945</v>
      </c>
      <c r="AK77" s="61"/>
      <c r="AL77" s="61"/>
      <c r="AM77" s="61"/>
      <c r="AN77" s="61"/>
      <c r="AO77" s="110"/>
      <c r="AP77" s="103" t="s">
        <v>1818</v>
      </c>
      <c r="AQ77" s="103" t="str">
        <f t="shared" si="13"/>
        <v>Completed</v>
      </c>
      <c r="AR77" s="110"/>
    </row>
    <row r="78" spans="1:44" ht="15.75" customHeight="1" outlineLevel="1" x14ac:dyDescent="0.2">
      <c r="A78" s="487"/>
      <c r="B78" s="502" t="s">
        <v>8962</v>
      </c>
      <c r="C78" s="61" t="s">
        <v>8963</v>
      </c>
      <c r="D78" s="61" t="s">
        <v>8964</v>
      </c>
      <c r="E78" s="61" t="s">
        <v>8965</v>
      </c>
      <c r="F78" s="176" t="s">
        <v>8966</v>
      </c>
      <c r="G78" s="100">
        <v>11</v>
      </c>
      <c r="H78" s="100" t="s">
        <v>2184</v>
      </c>
      <c r="I78" s="101"/>
      <c r="J78" s="61" t="s">
        <v>8967</v>
      </c>
      <c r="K78" s="61" t="s">
        <v>8968</v>
      </c>
      <c r="L78" s="61" t="s">
        <v>8969</v>
      </c>
      <c r="M78" s="61" t="s">
        <v>8970</v>
      </c>
      <c r="N78" s="61" t="s">
        <v>8971</v>
      </c>
      <c r="O78" s="102" t="s">
        <v>1043</v>
      </c>
      <c r="P78" s="102" t="s">
        <v>8972</v>
      </c>
      <c r="Q78" s="102" t="str">
        <f t="shared" si="143"/>
        <v>Ch 3 Practice 6.1.1: Dividing whole numbers by fractions</v>
      </c>
      <c r="R78" s="83" t="s">
        <v>1812</v>
      </c>
      <c r="S78" s="102" t="s">
        <v>1041</v>
      </c>
      <c r="T78" s="102" t="s">
        <v>1042</v>
      </c>
      <c r="U78" s="102" t="s">
        <v>40</v>
      </c>
      <c r="V78" s="61" t="s">
        <v>8813</v>
      </c>
      <c r="W78" s="104">
        <v>9789814969444</v>
      </c>
      <c r="X78" s="102">
        <v>104</v>
      </c>
      <c r="Y78" s="61" t="s">
        <v>1814</v>
      </c>
      <c r="Z78" s="61" t="s">
        <v>8828</v>
      </c>
      <c r="AA78" s="61" t="s">
        <v>8973</v>
      </c>
      <c r="AB78" s="61" t="str">
        <f t="shared" si="1"/>
        <v>5.067 To divide a whole number by a fraction M5NS-Ii-96.1</v>
      </c>
      <c r="AC78" s="61" t="str">
        <f t="shared" ref="AC78:AD78" si="176">Y78</f>
        <v>1. Numbers and Number Sense</v>
      </c>
      <c r="AD78" s="61" t="str">
        <f t="shared" si="176"/>
        <v>G5.1.05 Fractions / Arithmetic Operations</v>
      </c>
      <c r="AE78" s="61" t="str">
        <f t="shared" si="3"/>
        <v>M5NS-Ii-96.1</v>
      </c>
      <c r="AF78" s="61" t="str">
        <f t="shared" ref="AF78:AG78" si="177">M78</f>
        <v>M5NS-Ii-96.1: Divides simple fractions and whole numbers by a fraction and vice versa</v>
      </c>
      <c r="AG78" s="61" t="str">
        <f t="shared" si="177"/>
        <v>5.026 Divides simple fractions and whole numbers by a fraction and vice versa M5NS-Ii-96.1</v>
      </c>
      <c r="AH78" s="175">
        <f t="shared" si="133"/>
        <v>3</v>
      </c>
      <c r="AI78" s="89" t="s">
        <v>7221</v>
      </c>
      <c r="AJ78" s="61" t="s">
        <v>7223</v>
      </c>
      <c r="AK78" s="61"/>
      <c r="AL78" s="61"/>
      <c r="AM78" s="61"/>
      <c r="AN78" s="61"/>
      <c r="AO78" s="110"/>
      <c r="AP78" s="103" t="s">
        <v>1818</v>
      </c>
      <c r="AQ78" s="103" t="str">
        <f t="shared" si="13"/>
        <v>Completed</v>
      </c>
      <c r="AR78" s="110"/>
    </row>
    <row r="79" spans="1:44" ht="15.75" customHeight="1" outlineLevel="1" x14ac:dyDescent="0.2">
      <c r="A79" s="487"/>
      <c r="B79" s="471"/>
      <c r="C79" s="61" t="s">
        <v>8974</v>
      </c>
      <c r="D79" s="61" t="s">
        <v>8975</v>
      </c>
      <c r="E79" s="61" t="s">
        <v>8976</v>
      </c>
      <c r="F79" s="176" t="s">
        <v>8977</v>
      </c>
      <c r="G79" s="100">
        <v>12</v>
      </c>
      <c r="H79" s="100" t="s">
        <v>2337</v>
      </c>
      <c r="I79" s="101"/>
      <c r="J79" s="61" t="s">
        <v>8978</v>
      </c>
      <c r="K79" s="61" t="s">
        <v>8790</v>
      </c>
      <c r="L79" s="61" t="s">
        <v>8791</v>
      </c>
      <c r="M79" s="61" t="s">
        <v>8792</v>
      </c>
      <c r="N79" s="61" t="s">
        <v>8793</v>
      </c>
      <c r="O79" s="102" t="s">
        <v>1043</v>
      </c>
      <c r="P79" s="102" t="s">
        <v>8979</v>
      </c>
      <c r="Q79" s="102" t="str">
        <f t="shared" si="143"/>
        <v>Ch 3 Practice 6.2.1: Solving word problems</v>
      </c>
      <c r="R79" s="83" t="s">
        <v>1812</v>
      </c>
      <c r="S79" s="102" t="s">
        <v>1041</v>
      </c>
      <c r="T79" s="102" t="s">
        <v>1042</v>
      </c>
      <c r="U79" s="102" t="s">
        <v>40</v>
      </c>
      <c r="V79" s="61" t="s">
        <v>8813</v>
      </c>
      <c r="W79" s="104">
        <v>9789814969444</v>
      </c>
      <c r="X79" s="102">
        <v>105</v>
      </c>
      <c r="Y79" s="61" t="s">
        <v>1814</v>
      </c>
      <c r="Z79" s="61" t="s">
        <v>8828</v>
      </c>
      <c r="AA79" s="61" t="s">
        <v>8973</v>
      </c>
      <c r="AB79" s="61" t="str">
        <f t="shared" si="1"/>
        <v>5.068 To solve 1-step word problems involving division of a whole number by a fraction M5NS-Ij-97.1</v>
      </c>
      <c r="AC79" s="61" t="str">
        <f t="shared" ref="AC79:AD79" si="178">Y79</f>
        <v>1. Numbers and Number Sense</v>
      </c>
      <c r="AD79" s="61" t="str">
        <f t="shared" si="178"/>
        <v>G5.1.05 Fractions / Arithmetic Operations</v>
      </c>
      <c r="AE79" s="61" t="str">
        <f t="shared" si="3"/>
        <v>M5NS-Ij-97.1</v>
      </c>
      <c r="AF79" s="61" t="str">
        <f t="shared" ref="AF79:AG79" si="179">M79</f>
        <v>M5NS-Ij-97.1: Solves routine or non-routine problems involving division without or with any of the other operations of fractions and whole numbers using appropriate problem solving strategies and tools.</v>
      </c>
      <c r="AG79" s="61" t="str">
        <f t="shared" si="179"/>
        <v>5.027 Solves routine or non-routine problems involving division without or with any of the other operations of fractions and whole numbers M5NS-Ij-97.1</v>
      </c>
      <c r="AH79" s="175">
        <f t="shared" si="133"/>
        <v>3</v>
      </c>
      <c r="AI79" s="89" t="s">
        <v>8972</v>
      </c>
      <c r="AJ79" s="61" t="s">
        <v>8966</v>
      </c>
      <c r="AK79" s="61"/>
      <c r="AL79" s="61"/>
      <c r="AM79" s="61"/>
      <c r="AN79" s="61"/>
      <c r="AO79" s="110"/>
      <c r="AP79" s="103" t="s">
        <v>1818</v>
      </c>
      <c r="AQ79" s="103" t="str">
        <f t="shared" si="13"/>
        <v>Completed</v>
      </c>
      <c r="AR79" s="110"/>
    </row>
    <row r="80" spans="1:44" ht="15.75" customHeight="1" outlineLevel="1" x14ac:dyDescent="0.2">
      <c r="A80" s="487"/>
      <c r="B80" s="507" t="s">
        <v>8980</v>
      </c>
      <c r="C80" s="507" t="s">
        <v>7226</v>
      </c>
      <c r="D80" s="324" t="s">
        <v>1163</v>
      </c>
      <c r="E80" s="69" t="s">
        <v>8981</v>
      </c>
      <c r="F80" s="256" t="s">
        <v>8982</v>
      </c>
      <c r="G80" s="100">
        <v>13</v>
      </c>
      <c r="H80" s="100"/>
      <c r="I80" s="101"/>
      <c r="J80" s="69" t="s">
        <v>8983</v>
      </c>
      <c r="K80" s="69" t="s">
        <v>8984</v>
      </c>
      <c r="L80" s="69" t="s">
        <v>8985</v>
      </c>
      <c r="M80" s="69" t="s">
        <v>8986</v>
      </c>
      <c r="N80" s="69" t="s">
        <v>8987</v>
      </c>
      <c r="O80" s="153" t="s">
        <v>1043</v>
      </c>
      <c r="P80" s="153" t="s">
        <v>8988</v>
      </c>
      <c r="Q80" s="153" t="str">
        <f t="shared" si="143"/>
        <v>Ch 3 Practice 7.1.1: Solving word problems</v>
      </c>
      <c r="R80" s="237" t="s">
        <v>1812</v>
      </c>
      <c r="S80" s="153" t="s">
        <v>1041</v>
      </c>
      <c r="T80" s="153" t="s">
        <v>1042</v>
      </c>
      <c r="U80" s="153" t="s">
        <v>40</v>
      </c>
      <c r="V80" s="69" t="s">
        <v>8813</v>
      </c>
      <c r="W80" s="155">
        <v>9789814969444</v>
      </c>
      <c r="X80" s="153">
        <v>114</v>
      </c>
      <c r="Y80" s="69" t="s">
        <v>1814</v>
      </c>
      <c r="Z80" s="69" t="s">
        <v>8828</v>
      </c>
      <c r="AA80" s="69" t="s">
        <v>8989</v>
      </c>
      <c r="AB80" s="69" t="str">
        <f t="shared" si="1"/>
        <v>5.069 To solve 1-step word problems involving multiplication of fractions M5NS-If-88.2</v>
      </c>
      <c r="AC80" s="69" t="str">
        <f t="shared" ref="AC80:AD80" si="180">Y80</f>
        <v>1. Numbers and Number Sense</v>
      </c>
      <c r="AD80" s="69" t="str">
        <f t="shared" si="180"/>
        <v>G5.1.05 Fractions / Arithmetic Operations</v>
      </c>
      <c r="AE80" s="69" t="str">
        <f t="shared" si="3"/>
        <v>M5NS-If-88.2</v>
      </c>
      <c r="AF80" s="69" t="str">
        <f t="shared" ref="AF80:AG80" si="181">M80</f>
        <v>M5NS-If-88.2: Creates problems (with reasonable answers) involving addition and/or subtraction of fractions using appropriate problem solving strategies.</v>
      </c>
      <c r="AG80" s="69" t="str">
        <f t="shared" si="181"/>
        <v>5.018 Creates problems involving addition and/or subtraction of fractions M5NS-If-88.2</v>
      </c>
      <c r="AH80" s="157">
        <f t="shared" si="133"/>
        <v>3</v>
      </c>
      <c r="AI80" s="324" t="s">
        <v>8940</v>
      </c>
      <c r="AJ80" s="69" t="s">
        <v>8934</v>
      </c>
      <c r="AK80" s="69"/>
      <c r="AL80" s="69"/>
      <c r="AM80" s="69"/>
      <c r="AN80" s="69"/>
      <c r="AO80" s="158"/>
      <c r="AP80" s="103" t="s">
        <v>1818</v>
      </c>
      <c r="AQ80" s="103" t="str">
        <f t="shared" si="13"/>
        <v>Completed</v>
      </c>
      <c r="AR80" s="115" t="s">
        <v>8921</v>
      </c>
    </row>
    <row r="81" spans="1:44" ht="15.75" customHeight="1" outlineLevel="1" x14ac:dyDescent="0.2">
      <c r="A81" s="487"/>
      <c r="B81" s="487"/>
      <c r="C81" s="487"/>
      <c r="D81" s="89" t="s">
        <v>8990</v>
      </c>
      <c r="E81" s="61" t="s">
        <v>8991</v>
      </c>
      <c r="F81" s="176" t="s">
        <v>8992</v>
      </c>
      <c r="G81" s="100">
        <v>14</v>
      </c>
      <c r="H81" s="100" t="s">
        <v>8993</v>
      </c>
      <c r="I81" s="101"/>
      <c r="J81" s="61" t="s">
        <v>8994</v>
      </c>
      <c r="K81" s="61" t="s">
        <v>8984</v>
      </c>
      <c r="L81" s="61" t="s">
        <v>8985</v>
      </c>
      <c r="M81" s="61" t="s">
        <v>8986</v>
      </c>
      <c r="N81" s="61" t="s">
        <v>8987</v>
      </c>
      <c r="O81" s="102" t="s">
        <v>1043</v>
      </c>
      <c r="P81" s="102" t="s">
        <v>8995</v>
      </c>
      <c r="Q81" s="102" t="str">
        <f t="shared" si="143"/>
        <v>Ch 3 Practice 7.1.2: Solving word problems</v>
      </c>
      <c r="R81" s="83" t="s">
        <v>1812</v>
      </c>
      <c r="S81" s="102" t="s">
        <v>1041</v>
      </c>
      <c r="T81" s="102" t="s">
        <v>1042</v>
      </c>
      <c r="U81" s="102" t="s">
        <v>40</v>
      </c>
      <c r="V81" s="61" t="s">
        <v>8813</v>
      </c>
      <c r="W81" s="104">
        <v>9789814969444</v>
      </c>
      <c r="X81" s="102">
        <v>114</v>
      </c>
      <c r="Y81" s="61" t="s">
        <v>1814</v>
      </c>
      <c r="Z81" s="61" t="s">
        <v>8828</v>
      </c>
      <c r="AA81" s="61" t="s">
        <v>8989</v>
      </c>
      <c r="AB81" s="61" t="str">
        <f t="shared" si="1"/>
        <v>5.070 To solve multi-step word problems involving fractions M5NS-If-88.2</v>
      </c>
      <c r="AC81" s="61" t="str">
        <f t="shared" ref="AC81:AD81" si="182">Y81</f>
        <v>1. Numbers and Number Sense</v>
      </c>
      <c r="AD81" s="61" t="str">
        <f t="shared" si="182"/>
        <v>G5.1.05 Fractions / Arithmetic Operations</v>
      </c>
      <c r="AE81" s="61" t="str">
        <f t="shared" si="3"/>
        <v>M5NS-If-88.2</v>
      </c>
      <c r="AF81" s="61" t="str">
        <f t="shared" ref="AF81:AG81" si="183">M81</f>
        <v>M5NS-If-88.2: Creates problems (with reasonable answers) involving addition and/or subtraction of fractions using appropriate problem solving strategies.</v>
      </c>
      <c r="AG81" s="61" t="str">
        <f t="shared" si="183"/>
        <v>5.018 Creates problems involving addition and/or subtraction of fractions M5NS-If-88.2</v>
      </c>
      <c r="AH81" s="175">
        <f t="shared" si="133"/>
        <v>3</v>
      </c>
      <c r="AI81" s="89" t="s">
        <v>8988</v>
      </c>
      <c r="AJ81" s="61" t="s">
        <v>8982</v>
      </c>
      <c r="AK81" s="61"/>
      <c r="AL81" s="61"/>
      <c r="AM81" s="61"/>
      <c r="AN81" s="61"/>
      <c r="AO81" s="110"/>
      <c r="AP81" s="103" t="s">
        <v>1818</v>
      </c>
      <c r="AQ81" s="103" t="str">
        <f t="shared" si="13"/>
        <v>Completed</v>
      </c>
      <c r="AR81" s="110"/>
    </row>
    <row r="82" spans="1:44" ht="15.75" customHeight="1" outlineLevel="1" x14ac:dyDescent="0.2">
      <c r="A82" s="471"/>
      <c r="B82" s="471"/>
      <c r="C82" s="471"/>
      <c r="D82" s="89" t="s">
        <v>8996</v>
      </c>
      <c r="E82" s="61" t="s">
        <v>8997</v>
      </c>
      <c r="F82" s="176" t="s">
        <v>8992</v>
      </c>
      <c r="G82" s="215" t="s">
        <v>8998</v>
      </c>
      <c r="H82" s="100" t="s">
        <v>2253</v>
      </c>
      <c r="I82" s="312" t="s">
        <v>8999</v>
      </c>
      <c r="J82" s="61" t="s">
        <v>9000</v>
      </c>
      <c r="K82" s="61" t="s">
        <v>8957</v>
      </c>
      <c r="L82" s="61" t="s">
        <v>8958</v>
      </c>
      <c r="M82" s="61" t="s">
        <v>8959</v>
      </c>
      <c r="N82" s="61" t="s">
        <v>8960</v>
      </c>
      <c r="O82" s="102" t="s">
        <v>1043</v>
      </c>
      <c r="P82" s="102" t="s">
        <v>9001</v>
      </c>
      <c r="Q82" s="102" t="str">
        <f t="shared" si="143"/>
        <v>Ch 3 Practice 7.1.3: Solving word problems</v>
      </c>
      <c r="R82" s="83" t="s">
        <v>1812</v>
      </c>
      <c r="S82" s="102" t="s">
        <v>1041</v>
      </c>
      <c r="T82" s="102" t="s">
        <v>1042</v>
      </c>
      <c r="U82" s="102" t="s">
        <v>40</v>
      </c>
      <c r="V82" s="61" t="s">
        <v>8813</v>
      </c>
      <c r="W82" s="104">
        <v>9789814969444</v>
      </c>
      <c r="X82" s="102">
        <v>114</v>
      </c>
      <c r="Y82" s="61" t="s">
        <v>1814</v>
      </c>
      <c r="Z82" s="61" t="s">
        <v>8828</v>
      </c>
      <c r="AA82" s="61" t="s">
        <v>8989</v>
      </c>
      <c r="AB82" s="61" t="str">
        <f t="shared" si="1"/>
        <v>5.071 To solve multi-step word problems involving fractions M5NS-Ij-98.1</v>
      </c>
      <c r="AC82" s="61" t="str">
        <f t="shared" ref="AC82:AD82" si="184">Y82</f>
        <v>1. Numbers and Number Sense</v>
      </c>
      <c r="AD82" s="61" t="str">
        <f t="shared" si="184"/>
        <v>G5.1.05 Fractions / Arithmetic Operations</v>
      </c>
      <c r="AE82" s="61" t="str">
        <f t="shared" si="3"/>
        <v>M5NS-Ij-98.1</v>
      </c>
      <c r="AF82" s="61" t="str">
        <f t="shared" ref="AF82:AG82" si="185">M82</f>
        <v>M5NS-Ij-98.1: Creates problems (with reasonable answers) involving division or with any of the other operations of fractions and whole numbers.</v>
      </c>
      <c r="AG82" s="61" t="str">
        <f t="shared" si="185"/>
        <v>5.028 Creates problems involving division or with any of the other operations of fractions and whole numbers M5NS-Ij-98.1</v>
      </c>
      <c r="AH82" s="175">
        <f t="shared" si="133"/>
        <v>3</v>
      </c>
      <c r="AI82" s="89" t="s">
        <v>8988</v>
      </c>
      <c r="AJ82" s="61" t="s">
        <v>8982</v>
      </c>
      <c r="AK82" s="61"/>
      <c r="AL82" s="61"/>
      <c r="AM82" s="61"/>
      <c r="AN82" s="61"/>
      <c r="AO82" s="110"/>
      <c r="AP82" s="103" t="s">
        <v>1818</v>
      </c>
      <c r="AQ82" s="103" t="str">
        <f t="shared" si="13"/>
        <v>Completed</v>
      </c>
      <c r="AR82" s="110"/>
    </row>
    <row r="83" spans="1:44" ht="15.75" customHeight="1" outlineLevel="1" x14ac:dyDescent="0.2">
      <c r="A83" s="502" t="s">
        <v>9002</v>
      </c>
      <c r="B83" s="502" t="s">
        <v>9003</v>
      </c>
      <c r="C83" s="61" t="s">
        <v>9004</v>
      </c>
      <c r="D83" s="89" t="s">
        <v>9005</v>
      </c>
      <c r="E83" s="61" t="s">
        <v>9006</v>
      </c>
      <c r="F83" s="176" t="s">
        <v>9007</v>
      </c>
      <c r="G83" s="100">
        <v>1</v>
      </c>
      <c r="H83" s="100"/>
      <c r="I83" s="101"/>
      <c r="J83" s="61" t="s">
        <v>9008</v>
      </c>
      <c r="K83" s="61" t="s">
        <v>9009</v>
      </c>
      <c r="L83" s="61" t="s">
        <v>9010</v>
      </c>
      <c r="M83" s="61" t="s">
        <v>9011</v>
      </c>
      <c r="N83" s="61" t="s">
        <v>9012</v>
      </c>
      <c r="O83" s="102" t="s">
        <v>1043</v>
      </c>
      <c r="P83" s="102" t="s">
        <v>9013</v>
      </c>
      <c r="Q83" s="102" t="str">
        <f t="shared" si="143"/>
        <v>Ch 4 Practice 1.1.1: Sum of angle measures on a straight line</v>
      </c>
      <c r="R83" s="83" t="s">
        <v>1812</v>
      </c>
      <c r="S83" s="102" t="s">
        <v>1041</v>
      </c>
      <c r="T83" s="102" t="s">
        <v>1042</v>
      </c>
      <c r="U83" s="102" t="s">
        <v>40</v>
      </c>
      <c r="V83" s="61" t="s">
        <v>9014</v>
      </c>
      <c r="W83" s="104">
        <v>9789814969444</v>
      </c>
      <c r="X83" s="102">
        <v>118</v>
      </c>
      <c r="Y83" s="61" t="s">
        <v>2481</v>
      </c>
      <c r="Z83" s="61" t="s">
        <v>9015</v>
      </c>
      <c r="AA83" s="61" t="s">
        <v>9016</v>
      </c>
      <c r="AB83" s="61" t="str">
        <f t="shared" si="1"/>
        <v>5.072 To recognize that the sum of the angle measures on a straight line is 180° M4GE-IIIc-16</v>
      </c>
      <c r="AC83" s="61" t="str">
        <f t="shared" ref="AC83:AD83" si="186">Y83</f>
        <v>3. Geometry</v>
      </c>
      <c r="AD83" s="61" t="str">
        <f t="shared" si="186"/>
        <v>G5.3.03 Angles</v>
      </c>
      <c r="AE83" s="61" t="str">
        <f t="shared" si="3"/>
        <v>M4GE-IIIc-16</v>
      </c>
      <c r="AF83" s="61" t="str">
        <f t="shared" ref="AF83:AG83" si="187">M83</f>
        <v>M4GE-IIIc-16: Identifies and describes triangles according to sides and angles.</v>
      </c>
      <c r="AG83" s="61" t="str">
        <f t="shared" si="187"/>
        <v>4.049 Identifies and describes triangles according to sides and angles M4GE-IIIc-16</v>
      </c>
      <c r="AH83" s="175">
        <v>4</v>
      </c>
      <c r="AI83" s="89" t="s">
        <v>7369</v>
      </c>
      <c r="AJ83" s="61" t="s">
        <v>7367</v>
      </c>
      <c r="AK83" s="61"/>
      <c r="AL83" s="61"/>
      <c r="AM83" s="61"/>
      <c r="AN83" s="61"/>
      <c r="AO83" s="110"/>
      <c r="AP83" s="103" t="s">
        <v>1818</v>
      </c>
      <c r="AQ83" s="103" t="str">
        <f t="shared" si="13"/>
        <v>Completed</v>
      </c>
      <c r="AR83" s="110"/>
    </row>
    <row r="84" spans="1:44" ht="15.75" customHeight="1" outlineLevel="1" x14ac:dyDescent="0.2">
      <c r="A84" s="487"/>
      <c r="B84" s="487"/>
      <c r="C84" s="61" t="s">
        <v>9017</v>
      </c>
      <c r="D84" s="89" t="s">
        <v>9018</v>
      </c>
      <c r="E84" s="61" t="s">
        <v>9019</v>
      </c>
      <c r="F84" s="176" t="s">
        <v>9020</v>
      </c>
      <c r="G84" s="100">
        <v>2</v>
      </c>
      <c r="H84" s="100"/>
      <c r="I84" s="101"/>
      <c r="J84" s="61" t="s">
        <v>9021</v>
      </c>
      <c r="K84" s="61" t="s">
        <v>9009</v>
      </c>
      <c r="L84" s="61" t="s">
        <v>9010</v>
      </c>
      <c r="M84" s="61" t="s">
        <v>9011</v>
      </c>
      <c r="N84" s="61" t="s">
        <v>9012</v>
      </c>
      <c r="O84" s="102" t="s">
        <v>1043</v>
      </c>
      <c r="P84" s="102" t="s">
        <v>9022</v>
      </c>
      <c r="Q84" s="102" t="str">
        <f t="shared" si="143"/>
        <v>Ch 4 Practice 1.2.1: Sum of angle measures at a point</v>
      </c>
      <c r="R84" s="83" t="s">
        <v>1812</v>
      </c>
      <c r="S84" s="102" t="s">
        <v>1041</v>
      </c>
      <c r="T84" s="102" t="s">
        <v>1042</v>
      </c>
      <c r="U84" s="102" t="s">
        <v>40</v>
      </c>
      <c r="V84" s="61" t="s">
        <v>9014</v>
      </c>
      <c r="W84" s="104">
        <v>9789814969444</v>
      </c>
      <c r="X84" s="102">
        <v>118</v>
      </c>
      <c r="Y84" s="61" t="s">
        <v>2481</v>
      </c>
      <c r="Z84" s="61" t="s">
        <v>9015</v>
      </c>
      <c r="AA84" s="61" t="s">
        <v>9016</v>
      </c>
      <c r="AB84" s="61" t="str">
        <f t="shared" si="1"/>
        <v>5.073 To recognize that the sum of the angle measures at a point is 360° M4GE-IIIc-16</v>
      </c>
      <c r="AC84" s="61" t="str">
        <f t="shared" ref="AC84:AD84" si="188">Y84</f>
        <v>3. Geometry</v>
      </c>
      <c r="AD84" s="61" t="str">
        <f t="shared" si="188"/>
        <v>G5.3.03 Angles</v>
      </c>
      <c r="AE84" s="61" t="str">
        <f t="shared" si="3"/>
        <v>M4GE-IIIc-16</v>
      </c>
      <c r="AF84" s="61" t="str">
        <f t="shared" ref="AF84:AG84" si="189">M84</f>
        <v>M4GE-IIIc-16: Identifies and describes triangles according to sides and angles.</v>
      </c>
      <c r="AG84" s="61" t="str">
        <f t="shared" si="189"/>
        <v>4.049 Identifies and describes triangles according to sides and angles M4GE-IIIc-16</v>
      </c>
      <c r="AH84" s="175">
        <f t="shared" ref="AH84:AH87" si="190">AH83</f>
        <v>4</v>
      </c>
      <c r="AI84" s="89" t="s">
        <v>7379</v>
      </c>
      <c r="AJ84" s="61" t="s">
        <v>7377</v>
      </c>
      <c r="AK84" s="61"/>
      <c r="AL84" s="61"/>
      <c r="AM84" s="61"/>
      <c r="AN84" s="61"/>
      <c r="AO84" s="110"/>
      <c r="AP84" s="103" t="s">
        <v>1818</v>
      </c>
      <c r="AQ84" s="103" t="str">
        <f t="shared" si="13"/>
        <v>Completed</v>
      </c>
      <c r="AR84" s="110"/>
    </row>
    <row r="85" spans="1:44" ht="15.75" customHeight="1" outlineLevel="1" x14ac:dyDescent="0.2">
      <c r="A85" s="487"/>
      <c r="B85" s="471"/>
      <c r="C85" s="61" t="s">
        <v>9023</v>
      </c>
      <c r="D85" s="89" t="s">
        <v>9024</v>
      </c>
      <c r="E85" s="61" t="s">
        <v>9025</v>
      </c>
      <c r="F85" s="176" t="s">
        <v>9026</v>
      </c>
      <c r="G85" s="100">
        <v>3</v>
      </c>
      <c r="H85" s="100"/>
      <c r="I85" s="101"/>
      <c r="J85" s="61" t="s">
        <v>9027</v>
      </c>
      <c r="K85" s="61" t="s">
        <v>9009</v>
      </c>
      <c r="L85" s="61" t="s">
        <v>9010</v>
      </c>
      <c r="M85" s="61" t="s">
        <v>9011</v>
      </c>
      <c r="N85" s="61" t="s">
        <v>9012</v>
      </c>
      <c r="O85" s="102" t="s">
        <v>1043</v>
      </c>
      <c r="P85" s="102" t="s">
        <v>9028</v>
      </c>
      <c r="Q85" s="102" t="str">
        <f t="shared" si="143"/>
        <v>Ch 4 Practice 1.3.1: Vertically opposite angles</v>
      </c>
      <c r="R85" s="83" t="s">
        <v>1812</v>
      </c>
      <c r="S85" s="102" t="s">
        <v>1041</v>
      </c>
      <c r="T85" s="102" t="s">
        <v>1042</v>
      </c>
      <c r="U85" s="102" t="s">
        <v>40</v>
      </c>
      <c r="V85" s="61" t="s">
        <v>9014</v>
      </c>
      <c r="W85" s="104">
        <v>9789814969444</v>
      </c>
      <c r="X85" s="102">
        <v>118</v>
      </c>
      <c r="Y85" s="61" t="s">
        <v>2481</v>
      </c>
      <c r="Z85" s="61" t="s">
        <v>9015</v>
      </c>
      <c r="AA85" s="61" t="s">
        <v>9016</v>
      </c>
      <c r="AB85" s="61" t="str">
        <f t="shared" si="1"/>
        <v>5.074 To recognize that vertically opposite angles have equal measures M4GE-IIIc-16</v>
      </c>
      <c r="AC85" s="61" t="str">
        <f t="shared" ref="AC85:AD85" si="191">Y85</f>
        <v>3. Geometry</v>
      </c>
      <c r="AD85" s="61" t="str">
        <f t="shared" si="191"/>
        <v>G5.3.03 Angles</v>
      </c>
      <c r="AE85" s="61" t="str">
        <f t="shared" si="3"/>
        <v>M4GE-IIIc-16</v>
      </c>
      <c r="AF85" s="61" t="str">
        <f t="shared" ref="AF85:AG85" si="192">M85</f>
        <v>M4GE-IIIc-16: Identifies and describes triangles according to sides and angles.</v>
      </c>
      <c r="AG85" s="61" t="str">
        <f t="shared" si="192"/>
        <v>4.049 Identifies and describes triangles according to sides and angles M4GE-IIIc-16</v>
      </c>
      <c r="AH85" s="175">
        <f t="shared" si="190"/>
        <v>4</v>
      </c>
      <c r="AI85" s="89" t="s">
        <v>7386</v>
      </c>
      <c r="AJ85" s="61" t="s">
        <v>7384</v>
      </c>
      <c r="AK85" s="61"/>
      <c r="AL85" s="61"/>
      <c r="AM85" s="61"/>
      <c r="AN85" s="61"/>
      <c r="AO85" s="110"/>
      <c r="AP85" s="103" t="s">
        <v>1818</v>
      </c>
      <c r="AQ85" s="103" t="str">
        <f t="shared" si="13"/>
        <v>Completed</v>
      </c>
      <c r="AR85" s="110"/>
    </row>
    <row r="86" spans="1:44" ht="15.75" customHeight="1" outlineLevel="1" x14ac:dyDescent="0.2">
      <c r="A86" s="487"/>
      <c r="B86" s="502" t="s">
        <v>9029</v>
      </c>
      <c r="C86" s="502" t="s">
        <v>9030</v>
      </c>
      <c r="D86" s="89" t="s">
        <v>9031</v>
      </c>
      <c r="E86" s="61" t="s">
        <v>9032</v>
      </c>
      <c r="F86" s="176" t="s">
        <v>9033</v>
      </c>
      <c r="G86" s="100">
        <v>4</v>
      </c>
      <c r="H86" s="100"/>
      <c r="I86" s="312" t="s">
        <v>2511</v>
      </c>
      <c r="J86" s="61" t="s">
        <v>9034</v>
      </c>
      <c r="K86" s="61" t="s">
        <v>9009</v>
      </c>
      <c r="L86" s="61" t="s">
        <v>9010</v>
      </c>
      <c r="M86" s="61" t="s">
        <v>9011</v>
      </c>
      <c r="N86" s="61" t="s">
        <v>9012</v>
      </c>
      <c r="O86" s="102" t="s">
        <v>1043</v>
      </c>
      <c r="P86" s="102" t="s">
        <v>9035</v>
      </c>
      <c r="Q86" s="102" t="str">
        <f t="shared" si="143"/>
        <v>Ch 4 Practice 2.1.1: Finding unknown measures of angles</v>
      </c>
      <c r="R86" s="83" t="s">
        <v>1812</v>
      </c>
      <c r="S86" s="102" t="s">
        <v>1041</v>
      </c>
      <c r="T86" s="102" t="s">
        <v>1042</v>
      </c>
      <c r="U86" s="102" t="s">
        <v>40</v>
      </c>
      <c r="V86" s="61" t="s">
        <v>9014</v>
      </c>
      <c r="W86" s="104">
        <v>9789814969444</v>
      </c>
      <c r="X86" s="102">
        <v>123</v>
      </c>
      <c r="Y86" s="61" t="s">
        <v>2481</v>
      </c>
      <c r="Z86" s="61" t="s">
        <v>9015</v>
      </c>
      <c r="AA86" s="61" t="s">
        <v>9036</v>
      </c>
      <c r="AB86" s="61" t="str">
        <f t="shared" si="1"/>
        <v>5.075 To find the unknown measure of an angle involving angles on a line, angles at a point and vertically opposite angles M4GE-IIIc-16</v>
      </c>
      <c r="AC86" s="61" t="str">
        <f t="shared" ref="AC86:AD86" si="193">Y86</f>
        <v>3. Geometry</v>
      </c>
      <c r="AD86" s="61" t="str">
        <f t="shared" si="193"/>
        <v>G5.3.03 Angles</v>
      </c>
      <c r="AE86" s="61" t="str">
        <f t="shared" si="3"/>
        <v>M4GE-IIIc-16</v>
      </c>
      <c r="AF86" s="61" t="str">
        <f t="shared" ref="AF86:AG86" si="194">M86</f>
        <v>M4GE-IIIc-16: Identifies and describes triangles according to sides and angles.</v>
      </c>
      <c r="AG86" s="61" t="str">
        <f t="shared" si="194"/>
        <v>4.049 Identifies and describes triangles according to sides and angles M4GE-IIIc-16</v>
      </c>
      <c r="AH86" s="175">
        <f t="shared" si="190"/>
        <v>4</v>
      </c>
      <c r="AI86" s="89" t="s">
        <v>7392</v>
      </c>
      <c r="AJ86" s="61" t="s">
        <v>7390</v>
      </c>
      <c r="AK86" s="61"/>
      <c r="AL86" s="61"/>
      <c r="AM86" s="61"/>
      <c r="AN86" s="61"/>
      <c r="AO86" s="110"/>
      <c r="AP86" s="103" t="s">
        <v>1818</v>
      </c>
      <c r="AQ86" s="103" t="str">
        <f t="shared" si="13"/>
        <v>Completed</v>
      </c>
      <c r="AR86" s="110"/>
    </row>
    <row r="87" spans="1:44" ht="15.75" customHeight="1" outlineLevel="1" x14ac:dyDescent="0.2">
      <c r="A87" s="471"/>
      <c r="B87" s="471"/>
      <c r="C87" s="471"/>
      <c r="D87" s="318" t="s">
        <v>9037</v>
      </c>
      <c r="E87" s="137" t="s">
        <v>9038</v>
      </c>
      <c r="F87" s="323" t="s">
        <v>9039</v>
      </c>
      <c r="G87" s="220">
        <v>5</v>
      </c>
      <c r="H87" s="100" t="s">
        <v>2328</v>
      </c>
      <c r="I87" s="101" t="s">
        <v>4719</v>
      </c>
      <c r="J87" s="137" t="s">
        <v>9040</v>
      </c>
      <c r="K87" s="137" t="s">
        <v>6407</v>
      </c>
      <c r="L87" s="137" t="s">
        <v>6408</v>
      </c>
      <c r="M87" s="137" t="s">
        <v>6409</v>
      </c>
      <c r="N87" s="137" t="s">
        <v>6410</v>
      </c>
      <c r="O87" s="141" t="s">
        <v>1043</v>
      </c>
      <c r="P87" s="220" t="s">
        <v>9037</v>
      </c>
      <c r="Q87" s="141" t="str">
        <f t="shared" si="143"/>
        <v>Ch 4 Practice 2.1.2: Find the unknown measure of an angle involving angles on a line, angles at a point and vertically opposite angles by first finding an intermediate angle</v>
      </c>
      <c r="R87" s="141" t="s">
        <v>1812</v>
      </c>
      <c r="S87" s="141" t="s">
        <v>1041</v>
      </c>
      <c r="T87" s="141" t="s">
        <v>1042</v>
      </c>
      <c r="U87" s="141" t="s">
        <v>40</v>
      </c>
      <c r="V87" s="137" t="s">
        <v>9014</v>
      </c>
      <c r="W87" s="143">
        <v>9789814969444</v>
      </c>
      <c r="X87" s="141">
        <v>123</v>
      </c>
      <c r="Y87" s="137" t="s">
        <v>2481</v>
      </c>
      <c r="Z87" s="137" t="s">
        <v>9015</v>
      </c>
      <c r="AA87" s="137" t="s">
        <v>9036</v>
      </c>
      <c r="AB87" s="137" t="str">
        <f t="shared" si="1"/>
        <v>5.075a Find the unknown measure of an angle involving angles on a line, angles at a point and vertically opposite angles by first finding an intermediate angle M4GE-IIIb-14</v>
      </c>
      <c r="AC87" s="137" t="str">
        <f t="shared" ref="AC87:AD87" si="195">Y87</f>
        <v>3. Geometry</v>
      </c>
      <c r="AD87" s="137" t="str">
        <f t="shared" si="195"/>
        <v>G5.3.03 Angles</v>
      </c>
      <c r="AE87" s="137" t="str">
        <f t="shared" si="3"/>
        <v>M4GE-IIIb-14</v>
      </c>
      <c r="AF87" s="137" t="str">
        <f t="shared" ref="AF87:AG87" si="196">M87</f>
        <v>M4GE-IIIb-14: Describes and illustrates different angles (right, acute, and obtuse) using models.</v>
      </c>
      <c r="AG87" s="137" t="str">
        <f t="shared" si="196"/>
        <v>4.047 Describes and illustrates different angles M4GE-IIIb-14</v>
      </c>
      <c r="AH87" s="320">
        <f t="shared" si="190"/>
        <v>4</v>
      </c>
      <c r="AI87" s="147" t="s">
        <v>9035</v>
      </c>
      <c r="AJ87" s="147" t="s">
        <v>9033</v>
      </c>
      <c r="AK87" s="137"/>
      <c r="AL87" s="137"/>
      <c r="AM87" s="137"/>
      <c r="AN87" s="137"/>
      <c r="AO87" s="148"/>
      <c r="AP87" s="103" t="s">
        <v>1818</v>
      </c>
      <c r="AQ87" s="103" t="str">
        <f t="shared" si="13"/>
        <v>Completed</v>
      </c>
      <c r="AR87" s="148"/>
    </row>
    <row r="88" spans="1:44" ht="15.75" customHeight="1" outlineLevel="1" x14ac:dyDescent="0.2">
      <c r="A88" s="502" t="s">
        <v>9041</v>
      </c>
      <c r="B88" s="502" t="s">
        <v>9042</v>
      </c>
      <c r="C88" s="61" t="s">
        <v>9043</v>
      </c>
      <c r="D88" s="325" t="s">
        <v>9044</v>
      </c>
      <c r="E88" s="73" t="s">
        <v>9045</v>
      </c>
      <c r="F88" s="183" t="s">
        <v>9046</v>
      </c>
      <c r="G88" s="100">
        <v>1</v>
      </c>
      <c r="H88" s="100"/>
      <c r="I88" s="101"/>
      <c r="J88" s="61" t="s">
        <v>9047</v>
      </c>
      <c r="K88" s="61" t="s">
        <v>6407</v>
      </c>
      <c r="L88" s="61" t="s">
        <v>6408</v>
      </c>
      <c r="M88" s="61" t="s">
        <v>6409</v>
      </c>
      <c r="N88" s="61" t="s">
        <v>6410</v>
      </c>
      <c r="O88" s="102" t="s">
        <v>1043</v>
      </c>
      <c r="P88" s="102" t="s">
        <v>9048</v>
      </c>
      <c r="Q88" s="102" t="str">
        <f t="shared" si="143"/>
        <v>Ch 5 Practice 1.1.1: Sum of angle measures in a triangle</v>
      </c>
      <c r="R88" s="102" t="s">
        <v>1812</v>
      </c>
      <c r="S88" s="102" t="s">
        <v>1041</v>
      </c>
      <c r="T88" s="102" t="s">
        <v>1042</v>
      </c>
      <c r="U88" s="102" t="s">
        <v>40</v>
      </c>
      <c r="V88" s="61" t="s">
        <v>9049</v>
      </c>
      <c r="W88" s="104">
        <v>9789814969444</v>
      </c>
      <c r="X88" s="102">
        <v>125</v>
      </c>
      <c r="Y88" s="61" t="s">
        <v>2481</v>
      </c>
      <c r="Z88" s="61" t="s">
        <v>9050</v>
      </c>
      <c r="AA88" s="61" t="s">
        <v>9051</v>
      </c>
      <c r="AB88" s="61" t="str">
        <f t="shared" si="1"/>
        <v>5.076 To recognize that the sum of the angle measures in a triangle is 180° M4GE-IIIb-14</v>
      </c>
      <c r="AC88" s="61" t="str">
        <f t="shared" ref="AC88:AD88" si="197">Y88</f>
        <v>3. Geometry</v>
      </c>
      <c r="AD88" s="61" t="str">
        <f t="shared" si="197"/>
        <v>G5.3.01 Plane Shapes</v>
      </c>
      <c r="AE88" s="61" t="str">
        <f t="shared" si="3"/>
        <v>M4GE-IIIb-14</v>
      </c>
      <c r="AF88" s="61" t="str">
        <f t="shared" ref="AF88:AG88" si="198">M88</f>
        <v>M4GE-IIIb-14: Describes and illustrates different angles (right, acute, and obtuse) using models.</v>
      </c>
      <c r="AG88" s="61" t="str">
        <f t="shared" si="198"/>
        <v>4.047 Describes and illustrates different angles M4GE-IIIb-14</v>
      </c>
      <c r="AH88" s="175">
        <v>5</v>
      </c>
      <c r="AI88" s="89" t="s">
        <v>7395</v>
      </c>
      <c r="AJ88" s="61" t="s">
        <v>7397</v>
      </c>
      <c r="AK88" s="61"/>
      <c r="AL88" s="61"/>
      <c r="AM88" s="61"/>
      <c r="AN88" s="61"/>
      <c r="AO88" s="110"/>
      <c r="AP88" s="103" t="s">
        <v>1818</v>
      </c>
      <c r="AQ88" s="103" t="str">
        <f t="shared" si="13"/>
        <v>Completed</v>
      </c>
      <c r="AR88" s="110"/>
    </row>
    <row r="89" spans="1:44" ht="15.75" customHeight="1" outlineLevel="1" x14ac:dyDescent="0.2">
      <c r="A89" s="487"/>
      <c r="B89" s="487"/>
      <c r="C89" s="61" t="s">
        <v>9052</v>
      </c>
      <c r="D89" s="325" t="s">
        <v>9053</v>
      </c>
      <c r="E89" s="73" t="s">
        <v>9054</v>
      </c>
      <c r="F89" s="183" t="s">
        <v>9055</v>
      </c>
      <c r="G89" s="100">
        <v>2</v>
      </c>
      <c r="H89" s="100" t="s">
        <v>2544</v>
      </c>
      <c r="I89" s="101"/>
      <c r="J89" s="61" t="s">
        <v>9056</v>
      </c>
      <c r="K89" s="61" t="s">
        <v>6407</v>
      </c>
      <c r="L89" s="61" t="s">
        <v>6408</v>
      </c>
      <c r="M89" s="61" t="s">
        <v>6409</v>
      </c>
      <c r="N89" s="61" t="s">
        <v>6410</v>
      </c>
      <c r="O89" s="102" t="s">
        <v>1043</v>
      </c>
      <c r="P89" s="102" t="s">
        <v>9057</v>
      </c>
      <c r="Q89" s="102" t="str">
        <f t="shared" si="143"/>
        <v>Ch 5 Practice 1.2.1: Finding an unknown angle measure in a triangle given the other two angle measures</v>
      </c>
      <c r="R89" s="102" t="s">
        <v>1812</v>
      </c>
      <c r="S89" s="102" t="s">
        <v>1041</v>
      </c>
      <c r="T89" s="102" t="s">
        <v>1042</v>
      </c>
      <c r="U89" s="102" t="s">
        <v>40</v>
      </c>
      <c r="V89" s="61" t="s">
        <v>9049</v>
      </c>
      <c r="W89" s="104">
        <v>9789814969444</v>
      </c>
      <c r="X89" s="102">
        <v>125</v>
      </c>
      <c r="Y89" s="61" t="s">
        <v>2481</v>
      </c>
      <c r="Z89" s="61" t="s">
        <v>9050</v>
      </c>
      <c r="AA89" s="61" t="s">
        <v>9051</v>
      </c>
      <c r="AB89" s="61" t="str">
        <f t="shared" si="1"/>
        <v>5.077 To find an unknown angle measure in a triangle given the other two angle measures M4GE-IIIb-14</v>
      </c>
      <c r="AC89" s="61" t="str">
        <f t="shared" ref="AC89:AD89" si="199">Y89</f>
        <v>3. Geometry</v>
      </c>
      <c r="AD89" s="61" t="str">
        <f t="shared" si="199"/>
        <v>G5.3.01 Plane Shapes</v>
      </c>
      <c r="AE89" s="61" t="str">
        <f t="shared" si="3"/>
        <v>M4GE-IIIb-14</v>
      </c>
      <c r="AF89" s="61" t="str">
        <f t="shared" ref="AF89:AG89" si="200">M89</f>
        <v>M4GE-IIIb-14: Describes and illustrates different angles (right, acute, and obtuse) using models.</v>
      </c>
      <c r="AG89" s="61" t="str">
        <f t="shared" si="200"/>
        <v>4.047 Describes and illustrates different angles M4GE-IIIb-14</v>
      </c>
      <c r="AH89" s="175">
        <f t="shared" ref="AH89:AH110" si="201">AH88</f>
        <v>5</v>
      </c>
      <c r="AI89" s="89" t="s">
        <v>7406</v>
      </c>
      <c r="AJ89" s="61" t="s">
        <v>9058</v>
      </c>
      <c r="AK89" s="61"/>
      <c r="AL89" s="61"/>
      <c r="AM89" s="61"/>
      <c r="AN89" s="61"/>
      <c r="AO89" s="110"/>
      <c r="AP89" s="103" t="s">
        <v>1818</v>
      </c>
      <c r="AQ89" s="103" t="str">
        <f t="shared" si="13"/>
        <v>Completed</v>
      </c>
      <c r="AR89" s="110"/>
    </row>
    <row r="90" spans="1:44" ht="15.75" customHeight="1" outlineLevel="1" x14ac:dyDescent="0.2">
      <c r="A90" s="487"/>
      <c r="B90" s="487"/>
      <c r="C90" s="61" t="s">
        <v>9059</v>
      </c>
      <c r="D90" s="181" t="s">
        <v>9060</v>
      </c>
      <c r="E90" s="181" t="s">
        <v>9061</v>
      </c>
      <c r="F90" s="184" t="s">
        <v>9062</v>
      </c>
      <c r="G90" s="100">
        <v>3</v>
      </c>
      <c r="H90" s="100"/>
      <c r="I90" s="101"/>
      <c r="J90" s="61" t="s">
        <v>9063</v>
      </c>
      <c r="K90" s="61" t="s">
        <v>6407</v>
      </c>
      <c r="L90" s="61" t="s">
        <v>6408</v>
      </c>
      <c r="M90" s="61" t="s">
        <v>6409</v>
      </c>
      <c r="N90" s="61" t="s">
        <v>6410</v>
      </c>
      <c r="O90" s="102" t="s">
        <v>1043</v>
      </c>
      <c r="P90" s="102" t="str">
        <f t="shared" ref="P90:Q90" si="202">D90</f>
        <v>PH_G5_C05_P1.3.1</v>
      </c>
      <c r="Q90" s="102" t="str">
        <f t="shared" si="202"/>
        <v>Ch 5 Practice 1.3.1: Finding unknown angle measures in right triangles</v>
      </c>
      <c r="R90" s="102" t="s">
        <v>1812</v>
      </c>
      <c r="S90" s="102" t="s">
        <v>1041</v>
      </c>
      <c r="T90" s="102" t="s">
        <v>1042</v>
      </c>
      <c r="U90" s="102" t="s">
        <v>40</v>
      </c>
      <c r="V90" s="61" t="s">
        <v>9049</v>
      </c>
      <c r="W90" s="104">
        <v>9789814969444</v>
      </c>
      <c r="X90" s="102">
        <v>127</v>
      </c>
      <c r="Y90" s="61" t="s">
        <v>2481</v>
      </c>
      <c r="Z90" s="61" t="s">
        <v>9050</v>
      </c>
      <c r="AA90" s="61" t="s">
        <v>9051</v>
      </c>
      <c r="AB90" s="61" t="str">
        <f t="shared" si="1"/>
        <v>5.078 Recognize that when one angle of a triangle is a right angle, the sum of the measures of the other two angles is 90 M4GE-IIIb-14</v>
      </c>
      <c r="AC90" s="61" t="str">
        <f t="shared" ref="AC90:AD90" si="203">Y90</f>
        <v>3. Geometry</v>
      </c>
      <c r="AD90" s="61" t="str">
        <f t="shared" si="203"/>
        <v>G5.3.01 Plane Shapes</v>
      </c>
      <c r="AE90" s="61" t="str">
        <f t="shared" si="3"/>
        <v>M4GE-IIIb-14</v>
      </c>
      <c r="AF90" s="61" t="str">
        <f t="shared" ref="AF90:AG90" si="204">M90</f>
        <v>M4GE-IIIb-14: Describes and illustrates different angles (right, acute, and obtuse) using models.</v>
      </c>
      <c r="AG90" s="61" t="str">
        <f t="shared" si="204"/>
        <v>4.047 Describes and illustrates different angles M4GE-IIIb-14</v>
      </c>
      <c r="AH90" s="175">
        <f t="shared" si="201"/>
        <v>5</v>
      </c>
      <c r="AI90" s="89" t="s">
        <v>7406</v>
      </c>
      <c r="AJ90" s="61" t="s">
        <v>7416</v>
      </c>
      <c r="AK90" s="61"/>
      <c r="AL90" s="262">
        <v>45084</v>
      </c>
      <c r="AM90" s="61"/>
      <c r="AN90" s="61" t="s">
        <v>1818</v>
      </c>
      <c r="AO90" s="110"/>
      <c r="AP90" s="103" t="s">
        <v>1818</v>
      </c>
      <c r="AQ90" s="103" t="str">
        <f t="shared" si="13"/>
        <v>Completed</v>
      </c>
      <c r="AR90" s="110"/>
    </row>
    <row r="91" spans="1:44" ht="15.75" customHeight="1" outlineLevel="1" x14ac:dyDescent="0.2">
      <c r="A91" s="487"/>
      <c r="B91" s="487"/>
      <c r="C91" s="61" t="s">
        <v>9064</v>
      </c>
      <c r="D91" s="181" t="s">
        <v>9065</v>
      </c>
      <c r="E91" s="181" t="s">
        <v>9066</v>
      </c>
      <c r="F91" s="184" t="s">
        <v>9067</v>
      </c>
      <c r="G91" s="100">
        <v>4</v>
      </c>
      <c r="H91" s="100"/>
      <c r="I91" s="101"/>
      <c r="J91" s="61" t="s">
        <v>9068</v>
      </c>
      <c r="K91" s="61" t="s">
        <v>9009</v>
      </c>
      <c r="L91" s="61" t="s">
        <v>9010</v>
      </c>
      <c r="M91" s="61" t="s">
        <v>9011</v>
      </c>
      <c r="N91" s="61" t="s">
        <v>9012</v>
      </c>
      <c r="O91" s="102" t="s">
        <v>1043</v>
      </c>
      <c r="P91" s="102" t="str">
        <f t="shared" ref="P91:Q91" si="205">D91</f>
        <v>PH_G5_C05_P1.4.1</v>
      </c>
      <c r="Q91" s="102" t="str">
        <f t="shared" si="205"/>
        <v>Ch 5 Practice 1.4.1: Identifying right triangles</v>
      </c>
      <c r="R91" s="102" t="s">
        <v>1812</v>
      </c>
      <c r="S91" s="102" t="s">
        <v>1041</v>
      </c>
      <c r="T91" s="102" t="s">
        <v>1042</v>
      </c>
      <c r="U91" s="102" t="s">
        <v>40</v>
      </c>
      <c r="V91" s="61" t="s">
        <v>9049</v>
      </c>
      <c r="W91" s="104">
        <v>9789814969444</v>
      </c>
      <c r="X91" s="102">
        <v>127</v>
      </c>
      <c r="Y91" s="61" t="s">
        <v>2481</v>
      </c>
      <c r="Z91" s="61" t="s">
        <v>9050</v>
      </c>
      <c r="AA91" s="61" t="s">
        <v>9051</v>
      </c>
      <c r="AB91" s="61" t="str">
        <f t="shared" si="1"/>
        <v>5.079 Identify a right triangle M4GE-IIIc-16</v>
      </c>
      <c r="AC91" s="61" t="str">
        <f t="shared" ref="AC91:AD91" si="206">Y91</f>
        <v>3. Geometry</v>
      </c>
      <c r="AD91" s="61" t="str">
        <f t="shared" si="206"/>
        <v>G5.3.01 Plane Shapes</v>
      </c>
      <c r="AE91" s="61" t="str">
        <f t="shared" si="3"/>
        <v>M4GE-IIIc-16</v>
      </c>
      <c r="AF91" s="61" t="str">
        <f t="shared" ref="AF91:AG91" si="207">M91</f>
        <v>M4GE-IIIc-16: Identifies and describes triangles according to sides and angles.</v>
      </c>
      <c r="AG91" s="61" t="str">
        <f t="shared" si="207"/>
        <v>4.049 Identifies and describes triangles according to sides and angles M4GE-IIIc-16</v>
      </c>
      <c r="AH91" s="175">
        <f t="shared" si="201"/>
        <v>5</v>
      </c>
      <c r="AI91" s="61" t="s">
        <v>9060</v>
      </c>
      <c r="AJ91" s="61" t="s">
        <v>9069</v>
      </c>
      <c r="AK91" s="61"/>
      <c r="AL91" s="262">
        <v>45050</v>
      </c>
      <c r="AM91" s="61"/>
      <c r="AN91" s="61" t="s">
        <v>1818</v>
      </c>
      <c r="AO91" s="110"/>
      <c r="AP91" s="103" t="s">
        <v>1818</v>
      </c>
      <c r="AQ91" s="103" t="str">
        <f t="shared" si="13"/>
        <v>Completed</v>
      </c>
      <c r="AR91" s="110"/>
    </row>
    <row r="92" spans="1:44" ht="15.75" customHeight="1" outlineLevel="1" x14ac:dyDescent="0.2">
      <c r="A92" s="487"/>
      <c r="B92" s="487"/>
      <c r="C92" s="61" t="s">
        <v>9070</v>
      </c>
      <c r="D92" s="181" t="s">
        <v>9071</v>
      </c>
      <c r="E92" s="181" t="s">
        <v>9072</v>
      </c>
      <c r="F92" s="184" t="s">
        <v>9073</v>
      </c>
      <c r="G92" s="100">
        <v>5</v>
      </c>
      <c r="H92" s="100"/>
      <c r="I92" s="101"/>
      <c r="J92" s="61" t="s">
        <v>9074</v>
      </c>
      <c r="K92" s="61" t="s">
        <v>9009</v>
      </c>
      <c r="L92" s="61" t="s">
        <v>9010</v>
      </c>
      <c r="M92" s="61" t="s">
        <v>9011</v>
      </c>
      <c r="N92" s="61" t="s">
        <v>9012</v>
      </c>
      <c r="O92" s="102" t="s">
        <v>1043</v>
      </c>
      <c r="P92" s="102" t="str">
        <f t="shared" ref="P92:Q92" si="208">D92</f>
        <v>PH_G5_C05_P1.5.1</v>
      </c>
      <c r="Q92" s="102" t="str">
        <f t="shared" si="208"/>
        <v>Ch 5 Practice 1.5.1: Relationship between interior and exterior angles of a triangle</v>
      </c>
      <c r="R92" s="102" t="s">
        <v>1812</v>
      </c>
      <c r="S92" s="102" t="s">
        <v>1041</v>
      </c>
      <c r="T92" s="102" t="s">
        <v>1042</v>
      </c>
      <c r="U92" s="102" t="s">
        <v>40</v>
      </c>
      <c r="V92" s="61" t="s">
        <v>9049</v>
      </c>
      <c r="W92" s="104">
        <v>9789814969444</v>
      </c>
      <c r="X92" s="102">
        <v>129</v>
      </c>
      <c r="Y92" s="61" t="s">
        <v>2481</v>
      </c>
      <c r="Z92" s="61" t="s">
        <v>9050</v>
      </c>
      <c r="AA92" s="61" t="s">
        <v>9051</v>
      </c>
      <c r="AB92" s="61" t="str">
        <f t="shared" si="1"/>
        <v>5.080 Recognize that the measure of the exterior angle of a triangle is equal to the sum of the measures of its interior opposite angles M4GE-IIIc-16</v>
      </c>
      <c r="AC92" s="61" t="str">
        <f t="shared" ref="AC92:AD92" si="209">Y92</f>
        <v>3. Geometry</v>
      </c>
      <c r="AD92" s="61" t="str">
        <f t="shared" si="209"/>
        <v>G5.3.01 Plane Shapes</v>
      </c>
      <c r="AE92" s="61" t="str">
        <f t="shared" si="3"/>
        <v>M4GE-IIIc-16</v>
      </c>
      <c r="AF92" s="61" t="str">
        <f t="shared" ref="AF92:AG92" si="210">M92</f>
        <v>M4GE-IIIc-16: Identifies and describes triangles according to sides and angles.</v>
      </c>
      <c r="AG92" s="61" t="str">
        <f t="shared" si="210"/>
        <v>4.049 Identifies and describes triangles according to sides and angles M4GE-IIIc-16</v>
      </c>
      <c r="AH92" s="175">
        <f t="shared" si="201"/>
        <v>5</v>
      </c>
      <c r="AI92" s="89" t="s">
        <v>7415</v>
      </c>
      <c r="AJ92" s="61" t="s">
        <v>7413</v>
      </c>
      <c r="AK92" s="61" t="s">
        <v>9075</v>
      </c>
      <c r="AL92" s="262">
        <v>45089</v>
      </c>
      <c r="AM92" s="61"/>
      <c r="AN92" s="61" t="s">
        <v>1818</v>
      </c>
      <c r="AO92" s="110"/>
      <c r="AP92" s="103" t="s">
        <v>1818</v>
      </c>
      <c r="AQ92" s="103" t="str">
        <f t="shared" si="13"/>
        <v>Completed</v>
      </c>
      <c r="AR92" s="110"/>
    </row>
    <row r="93" spans="1:44" ht="15.75" customHeight="1" outlineLevel="1" x14ac:dyDescent="0.2">
      <c r="A93" s="487"/>
      <c r="B93" s="471"/>
      <c r="C93" s="61" t="s">
        <v>9076</v>
      </c>
      <c r="D93" s="181" t="s">
        <v>9077</v>
      </c>
      <c r="E93" s="181" t="s">
        <v>9078</v>
      </c>
      <c r="F93" s="184" t="s">
        <v>9079</v>
      </c>
      <c r="G93" s="100">
        <v>6</v>
      </c>
      <c r="H93" s="100" t="s">
        <v>2368</v>
      </c>
      <c r="I93" s="101"/>
      <c r="J93" s="61" t="s">
        <v>9080</v>
      </c>
      <c r="K93" s="61" t="s">
        <v>9009</v>
      </c>
      <c r="L93" s="61" t="s">
        <v>9010</v>
      </c>
      <c r="M93" s="61" t="s">
        <v>9011</v>
      </c>
      <c r="N93" s="61" t="s">
        <v>9012</v>
      </c>
      <c r="O93" s="102" t="s">
        <v>1043</v>
      </c>
      <c r="P93" s="102" t="str">
        <f t="shared" ref="P93:Q93" si="211">D93</f>
        <v>PH_G5_C05_P1.6.1</v>
      </c>
      <c r="Q93" s="102" t="str">
        <f t="shared" si="211"/>
        <v>Ch 5 Practice 1.6.1: Finding unknown angle measures involving exterior angles of triangles</v>
      </c>
      <c r="R93" s="102" t="s">
        <v>1812</v>
      </c>
      <c r="S93" s="102" t="s">
        <v>1041</v>
      </c>
      <c r="T93" s="102" t="s">
        <v>1042</v>
      </c>
      <c r="U93" s="102" t="s">
        <v>40</v>
      </c>
      <c r="V93" s="61" t="s">
        <v>9049</v>
      </c>
      <c r="W93" s="104">
        <v>9789814969444</v>
      </c>
      <c r="X93" s="102">
        <v>129</v>
      </c>
      <c r="Y93" s="61" t="s">
        <v>2481</v>
      </c>
      <c r="Z93" s="61" t="s">
        <v>9050</v>
      </c>
      <c r="AA93" s="61" t="s">
        <v>9051</v>
      </c>
      <c r="AB93" s="61" t="str">
        <f t="shared" si="1"/>
        <v>5.081 Find an unknown angle measure involving an exterior angle of a triangle M4GE-IIIc-16</v>
      </c>
      <c r="AC93" s="61" t="str">
        <f t="shared" ref="AC93:AD93" si="212">Y93</f>
        <v>3. Geometry</v>
      </c>
      <c r="AD93" s="61" t="str">
        <f t="shared" si="212"/>
        <v>G5.3.01 Plane Shapes</v>
      </c>
      <c r="AE93" s="61" t="str">
        <f t="shared" si="3"/>
        <v>M4GE-IIIc-16</v>
      </c>
      <c r="AF93" s="61" t="str">
        <f t="shared" ref="AF93:AG93" si="213">M93</f>
        <v>M4GE-IIIc-16: Identifies and describes triangles according to sides and angles.</v>
      </c>
      <c r="AG93" s="61" t="str">
        <f t="shared" si="213"/>
        <v>4.049 Identifies and describes triangles according to sides and angles M4GE-IIIc-16</v>
      </c>
      <c r="AH93" s="175">
        <f t="shared" si="201"/>
        <v>5</v>
      </c>
      <c r="AI93" s="89" t="s">
        <v>7421</v>
      </c>
      <c r="AJ93" s="61" t="s">
        <v>7419</v>
      </c>
      <c r="AK93" s="61" t="s">
        <v>9075</v>
      </c>
      <c r="AL93" s="262">
        <v>45084</v>
      </c>
      <c r="AM93" s="61"/>
      <c r="AN93" s="61" t="s">
        <v>1818</v>
      </c>
      <c r="AO93" s="110"/>
      <c r="AP93" s="103" t="s">
        <v>1818</v>
      </c>
      <c r="AQ93" s="103" t="str">
        <f t="shared" si="13"/>
        <v>Completed</v>
      </c>
      <c r="AR93" s="110"/>
    </row>
    <row r="94" spans="1:44" ht="15.75" customHeight="1" outlineLevel="1" x14ac:dyDescent="0.2">
      <c r="A94" s="487"/>
      <c r="B94" s="502" t="s">
        <v>9081</v>
      </c>
      <c r="C94" s="61" t="s">
        <v>9082</v>
      </c>
      <c r="D94" s="325" t="s">
        <v>9083</v>
      </c>
      <c r="E94" s="73" t="s">
        <v>9084</v>
      </c>
      <c r="F94" s="183" t="s">
        <v>9085</v>
      </c>
      <c r="G94" s="100">
        <v>7</v>
      </c>
      <c r="H94" s="100"/>
      <c r="I94" s="101"/>
      <c r="J94" s="61" t="s">
        <v>9086</v>
      </c>
      <c r="K94" s="61" t="s">
        <v>9009</v>
      </c>
      <c r="L94" s="61" t="s">
        <v>9010</v>
      </c>
      <c r="M94" s="61" t="s">
        <v>9011</v>
      </c>
      <c r="N94" s="61" t="s">
        <v>9012</v>
      </c>
      <c r="O94" s="102" t="s">
        <v>1043</v>
      </c>
      <c r="P94" s="102" t="s">
        <v>9087</v>
      </c>
      <c r="Q94" s="102" t="str">
        <f t="shared" ref="Q94:Q96" si="214">E94</f>
        <v>Ch 5 Practice 2.1.1: Classifying triangles</v>
      </c>
      <c r="R94" s="102" t="s">
        <v>1812</v>
      </c>
      <c r="S94" s="102" t="s">
        <v>1041</v>
      </c>
      <c r="T94" s="102" t="s">
        <v>1042</v>
      </c>
      <c r="U94" s="102" t="s">
        <v>40</v>
      </c>
      <c r="V94" s="61" t="s">
        <v>9049</v>
      </c>
      <c r="W94" s="104">
        <v>9789814969444</v>
      </c>
      <c r="X94" s="102">
        <v>131</v>
      </c>
      <c r="Y94" s="61" t="s">
        <v>2481</v>
      </c>
      <c r="Z94" s="61" t="s">
        <v>9050</v>
      </c>
      <c r="AA94" s="61" t="s">
        <v>9088</v>
      </c>
      <c r="AB94" s="61" t="str">
        <f t="shared" si="1"/>
        <v>5.082 To identify and describe properties of triangles and classify as isosceles, equilateral or scalene M4GE-IIIc-16</v>
      </c>
      <c r="AC94" s="61" t="str">
        <f t="shared" ref="AC94:AD94" si="215">Y94</f>
        <v>3. Geometry</v>
      </c>
      <c r="AD94" s="61" t="str">
        <f t="shared" si="215"/>
        <v>G5.3.01 Plane Shapes</v>
      </c>
      <c r="AE94" s="61" t="str">
        <f t="shared" si="3"/>
        <v>M4GE-IIIc-16</v>
      </c>
      <c r="AF94" s="61" t="str">
        <f t="shared" ref="AF94:AG94" si="216">M94</f>
        <v>M4GE-IIIc-16: Identifies and describes triangles according to sides and angles.</v>
      </c>
      <c r="AG94" s="61" t="str">
        <f t="shared" si="216"/>
        <v>4.049 Identifies and describes triangles according to sides and angles M4GE-IIIc-16</v>
      </c>
      <c r="AH94" s="175">
        <f t="shared" si="201"/>
        <v>5</v>
      </c>
      <c r="AI94" s="89" t="s">
        <v>7466</v>
      </c>
      <c r="AJ94" s="61" t="s">
        <v>7460</v>
      </c>
      <c r="AK94" s="61"/>
      <c r="AL94" s="61"/>
      <c r="AM94" s="61"/>
      <c r="AN94" s="61"/>
      <c r="AO94" s="110"/>
      <c r="AP94" s="103" t="s">
        <v>1818</v>
      </c>
      <c r="AQ94" s="103" t="str">
        <f t="shared" si="13"/>
        <v>Completed</v>
      </c>
      <c r="AR94" s="110"/>
    </row>
    <row r="95" spans="1:44" ht="15.75" customHeight="1" outlineLevel="1" x14ac:dyDescent="0.2">
      <c r="A95" s="487"/>
      <c r="B95" s="487"/>
      <c r="C95" s="61" t="s">
        <v>9089</v>
      </c>
      <c r="D95" s="325" t="s">
        <v>9090</v>
      </c>
      <c r="E95" s="73" t="s">
        <v>9091</v>
      </c>
      <c r="F95" s="183" t="s">
        <v>9092</v>
      </c>
      <c r="G95" s="100">
        <v>8</v>
      </c>
      <c r="H95" s="100"/>
      <c r="I95" s="312" t="s">
        <v>2459</v>
      </c>
      <c r="J95" s="61" t="s">
        <v>9093</v>
      </c>
      <c r="K95" s="61" t="s">
        <v>9009</v>
      </c>
      <c r="L95" s="61" t="s">
        <v>9010</v>
      </c>
      <c r="M95" s="61" t="s">
        <v>9011</v>
      </c>
      <c r="N95" s="61" t="s">
        <v>9012</v>
      </c>
      <c r="O95" s="102" t="s">
        <v>1043</v>
      </c>
      <c r="P95" s="102" t="s">
        <v>9094</v>
      </c>
      <c r="Q95" s="102" t="str">
        <f t="shared" si="214"/>
        <v>Ch 5 Practice 2.2.1: Identifying right triangles</v>
      </c>
      <c r="R95" s="102" t="s">
        <v>1812</v>
      </c>
      <c r="S95" s="102" t="s">
        <v>1041</v>
      </c>
      <c r="T95" s="102" t="s">
        <v>1042</v>
      </c>
      <c r="U95" s="102" t="s">
        <v>40</v>
      </c>
      <c r="V95" s="61" t="s">
        <v>9049</v>
      </c>
      <c r="W95" s="104">
        <v>9789814969444</v>
      </c>
      <c r="X95" s="102">
        <v>132</v>
      </c>
      <c r="Y95" s="61" t="s">
        <v>2481</v>
      </c>
      <c r="Z95" s="61" t="s">
        <v>9050</v>
      </c>
      <c r="AA95" s="61" t="s">
        <v>9088</v>
      </c>
      <c r="AB95" s="61" t="str">
        <f t="shared" si="1"/>
        <v>5.083 To identify right triangles M4GE-IIIc-16</v>
      </c>
      <c r="AC95" s="61" t="str">
        <f t="shared" ref="AC95:AD95" si="217">Y95</f>
        <v>3. Geometry</v>
      </c>
      <c r="AD95" s="61" t="str">
        <f t="shared" si="217"/>
        <v>G5.3.01 Plane Shapes</v>
      </c>
      <c r="AE95" s="61" t="str">
        <f t="shared" si="3"/>
        <v>M4GE-IIIc-16</v>
      </c>
      <c r="AF95" s="61" t="str">
        <f t="shared" ref="AF95:AG95" si="218">M95</f>
        <v>M4GE-IIIc-16: Identifies and describes triangles according to sides and angles.</v>
      </c>
      <c r="AG95" s="61" t="str">
        <f t="shared" si="218"/>
        <v>4.049 Identifies and describes triangles according to sides and angles M4GE-IIIc-16</v>
      </c>
      <c r="AH95" s="175">
        <f t="shared" si="201"/>
        <v>5</v>
      </c>
      <c r="AI95" s="89" t="s">
        <v>9087</v>
      </c>
      <c r="AJ95" s="61" t="s">
        <v>9085</v>
      </c>
      <c r="AK95" s="61"/>
      <c r="AL95" s="61"/>
      <c r="AM95" s="61"/>
      <c r="AN95" s="61"/>
      <c r="AO95" s="110"/>
      <c r="AP95" s="103" t="s">
        <v>1818</v>
      </c>
      <c r="AQ95" s="103" t="str">
        <f t="shared" si="13"/>
        <v>Completed</v>
      </c>
      <c r="AR95" s="110"/>
    </row>
    <row r="96" spans="1:44" ht="15.75" customHeight="1" outlineLevel="1" x14ac:dyDescent="0.2">
      <c r="A96" s="487"/>
      <c r="B96" s="471"/>
      <c r="C96" s="61" t="s">
        <v>9095</v>
      </c>
      <c r="D96" s="325" t="s">
        <v>9096</v>
      </c>
      <c r="E96" s="73" t="s">
        <v>9097</v>
      </c>
      <c r="F96" s="183" t="s">
        <v>9098</v>
      </c>
      <c r="G96" s="100">
        <v>9</v>
      </c>
      <c r="H96" s="100" t="s">
        <v>2383</v>
      </c>
      <c r="I96" s="312" t="s">
        <v>2496</v>
      </c>
      <c r="J96" s="61" t="s">
        <v>9099</v>
      </c>
      <c r="K96" s="61" t="s">
        <v>6407</v>
      </c>
      <c r="L96" s="61" t="s">
        <v>6408</v>
      </c>
      <c r="M96" s="61" t="s">
        <v>6409</v>
      </c>
      <c r="N96" s="61" t="s">
        <v>6410</v>
      </c>
      <c r="O96" s="102" t="s">
        <v>1043</v>
      </c>
      <c r="P96" s="102" t="s">
        <v>9100</v>
      </c>
      <c r="Q96" s="102" t="str">
        <f t="shared" si="214"/>
        <v>Ch 5 Practice 2.3.1: Finding an unknown angle measure in a triangle</v>
      </c>
      <c r="R96" s="102" t="s">
        <v>1812</v>
      </c>
      <c r="S96" s="102" t="s">
        <v>1041</v>
      </c>
      <c r="T96" s="102" t="s">
        <v>1042</v>
      </c>
      <c r="U96" s="102" t="s">
        <v>40</v>
      </c>
      <c r="V96" s="61" t="s">
        <v>9049</v>
      </c>
      <c r="W96" s="104">
        <v>9789814969444</v>
      </c>
      <c r="X96" s="102">
        <v>134</v>
      </c>
      <c r="Y96" s="61" t="s">
        <v>2481</v>
      </c>
      <c r="Z96" s="61" t="s">
        <v>9050</v>
      </c>
      <c r="AA96" s="61" t="s">
        <v>9088</v>
      </c>
      <c r="AB96" s="61" t="str">
        <f t="shared" si="1"/>
        <v>5.084 To find an unknown angle measure in a triangle M4GE-IIIb-14</v>
      </c>
      <c r="AC96" s="61" t="str">
        <f t="shared" ref="AC96:AD96" si="219">Y96</f>
        <v>3. Geometry</v>
      </c>
      <c r="AD96" s="61" t="str">
        <f t="shared" si="219"/>
        <v>G5.3.01 Plane Shapes</v>
      </c>
      <c r="AE96" s="61" t="str">
        <f t="shared" si="3"/>
        <v>M4GE-IIIb-14</v>
      </c>
      <c r="AF96" s="61" t="str">
        <f t="shared" ref="AF96:AG96" si="220">M96</f>
        <v>M4GE-IIIb-14: Describes and illustrates different angles (right, acute, and obtuse) using models.</v>
      </c>
      <c r="AG96" s="61" t="str">
        <f t="shared" si="220"/>
        <v>4.047 Describes and illustrates different angles M4GE-IIIb-14</v>
      </c>
      <c r="AH96" s="175">
        <f t="shared" si="201"/>
        <v>5</v>
      </c>
      <c r="AI96" s="89" t="s">
        <v>7479</v>
      </c>
      <c r="AJ96" s="61" t="s">
        <v>7473</v>
      </c>
      <c r="AK96" s="61"/>
      <c r="AL96" s="61"/>
      <c r="AM96" s="61"/>
      <c r="AN96" s="61"/>
      <c r="AO96" s="110"/>
      <c r="AP96" s="103" t="s">
        <v>1818</v>
      </c>
      <c r="AQ96" s="103" t="str">
        <f t="shared" si="13"/>
        <v>Completed</v>
      </c>
      <c r="AR96" s="110"/>
    </row>
    <row r="97" spans="1:44" ht="15.75" customHeight="1" outlineLevel="1" x14ac:dyDescent="0.2">
      <c r="A97" s="487"/>
      <c r="B97" s="502" t="s">
        <v>9101</v>
      </c>
      <c r="C97" s="61" t="s">
        <v>9102</v>
      </c>
      <c r="D97" s="181" t="s">
        <v>9103</v>
      </c>
      <c r="E97" s="181" t="s">
        <v>9104</v>
      </c>
      <c r="F97" s="184" t="s">
        <v>9105</v>
      </c>
      <c r="G97" s="118"/>
      <c r="H97" s="100"/>
      <c r="I97" s="101"/>
      <c r="J97" s="61" t="s">
        <v>9106</v>
      </c>
      <c r="K97" s="61" t="s">
        <v>9009</v>
      </c>
      <c r="L97" s="61" t="s">
        <v>9010</v>
      </c>
      <c r="M97" s="61" t="s">
        <v>9011</v>
      </c>
      <c r="N97" s="61" t="s">
        <v>9012</v>
      </c>
      <c r="O97" s="102" t="s">
        <v>1043</v>
      </c>
      <c r="P97" s="102" t="str">
        <f t="shared" ref="P97:Q97" si="221">D97</f>
        <v>PH_G5_C05_P3.1.1</v>
      </c>
      <c r="Q97" s="102" t="str">
        <f t="shared" si="221"/>
        <v xml:space="preserve">Ch 5 Practice 3.1.1: Drawing triangles given two angle measures and one side  (Assesses conceptual understanding)
</v>
      </c>
      <c r="R97" s="102" t="s">
        <v>1812</v>
      </c>
      <c r="S97" s="102" t="s">
        <v>1041</v>
      </c>
      <c r="T97" s="102" t="s">
        <v>1042</v>
      </c>
      <c r="U97" s="102" t="s">
        <v>40</v>
      </c>
      <c r="V97" s="61" t="s">
        <v>9049</v>
      </c>
      <c r="W97" s="104">
        <v>9789814969444</v>
      </c>
      <c r="X97" s="102">
        <v>136</v>
      </c>
      <c r="Y97" s="61" t="s">
        <v>2481</v>
      </c>
      <c r="Z97" s="61" t="s">
        <v>9050</v>
      </c>
      <c r="AA97" s="61" t="s">
        <v>9107</v>
      </c>
      <c r="AB97" s="61" t="str">
        <f t="shared" si="1"/>
        <v>5.085 Draw a triangle given two angle measures and the length of one side M4GE-IIIc-16</v>
      </c>
      <c r="AC97" s="61" t="str">
        <f t="shared" ref="AC97:AD97" si="222">Y97</f>
        <v>3. Geometry</v>
      </c>
      <c r="AD97" s="61" t="str">
        <f t="shared" si="222"/>
        <v>G5.3.01 Plane Shapes</v>
      </c>
      <c r="AE97" s="61" t="str">
        <f t="shared" si="3"/>
        <v>M4GE-IIIc-16</v>
      </c>
      <c r="AF97" s="61" t="str">
        <f t="shared" ref="AF97:AG97" si="223">M97</f>
        <v>M4GE-IIIc-16: Identifies and describes triangles according to sides and angles.</v>
      </c>
      <c r="AG97" s="61" t="str">
        <f t="shared" si="223"/>
        <v>4.049 Identifies and describes triangles according to sides and angles M4GE-IIIc-16</v>
      </c>
      <c r="AH97" s="175">
        <f t="shared" si="201"/>
        <v>5</v>
      </c>
      <c r="AI97" s="89" t="s">
        <v>7395</v>
      </c>
      <c r="AJ97" s="61" t="s">
        <v>7397</v>
      </c>
      <c r="AK97" s="61" t="s">
        <v>9108</v>
      </c>
      <c r="AL97" s="262">
        <v>45084</v>
      </c>
      <c r="AM97" s="61"/>
      <c r="AN97" s="61" t="s">
        <v>1818</v>
      </c>
      <c r="AO97" s="110"/>
      <c r="AP97" s="103" t="s">
        <v>1818</v>
      </c>
      <c r="AQ97" s="103" t="str">
        <f t="shared" si="13"/>
        <v>Completed</v>
      </c>
      <c r="AR97" s="110"/>
    </row>
    <row r="98" spans="1:44" ht="15.75" customHeight="1" outlineLevel="1" x14ac:dyDescent="0.2">
      <c r="A98" s="487"/>
      <c r="B98" s="471"/>
      <c r="C98" s="61" t="s">
        <v>9109</v>
      </c>
      <c r="D98" s="181" t="s">
        <v>9110</v>
      </c>
      <c r="E98" s="181" t="s">
        <v>9111</v>
      </c>
      <c r="F98" s="184" t="s">
        <v>9112</v>
      </c>
      <c r="G98" s="118"/>
      <c r="H98" s="100"/>
      <c r="I98" s="101"/>
      <c r="J98" s="61" t="s">
        <v>9113</v>
      </c>
      <c r="K98" s="61" t="s">
        <v>9009</v>
      </c>
      <c r="L98" s="61" t="s">
        <v>9010</v>
      </c>
      <c r="M98" s="61" t="s">
        <v>9011</v>
      </c>
      <c r="N98" s="61" t="s">
        <v>9012</v>
      </c>
      <c r="O98" s="102" t="s">
        <v>1043</v>
      </c>
      <c r="P98" s="102" t="str">
        <f t="shared" ref="P98:Q98" si="224">D98</f>
        <v>PH_G5_C05_P3.2.1</v>
      </c>
      <c r="Q98" s="102" t="str">
        <f t="shared" si="224"/>
        <v>Ch 5 Practice 3.2.1: Draw a triangle given the lengths of two sides and one angle measure (Assesses conceptual understanding)</v>
      </c>
      <c r="R98" s="102" t="s">
        <v>1812</v>
      </c>
      <c r="S98" s="102" t="s">
        <v>1041</v>
      </c>
      <c r="T98" s="102" t="s">
        <v>1042</v>
      </c>
      <c r="U98" s="102" t="s">
        <v>40</v>
      </c>
      <c r="V98" s="61" t="s">
        <v>9049</v>
      </c>
      <c r="W98" s="104">
        <v>9789814969444</v>
      </c>
      <c r="X98" s="102">
        <v>138</v>
      </c>
      <c r="Y98" s="61" t="s">
        <v>2481</v>
      </c>
      <c r="Z98" s="61" t="s">
        <v>9050</v>
      </c>
      <c r="AA98" s="61" t="s">
        <v>9107</v>
      </c>
      <c r="AB98" s="61" t="str">
        <f t="shared" si="1"/>
        <v>5.086 Draw a triangle given the lengths of two sides and one angle measure M4GE-IIIc-16</v>
      </c>
      <c r="AC98" s="61" t="str">
        <f t="shared" ref="AC98:AD98" si="225">Y98</f>
        <v>3. Geometry</v>
      </c>
      <c r="AD98" s="61" t="str">
        <f t="shared" si="225"/>
        <v>G5.3.01 Plane Shapes</v>
      </c>
      <c r="AE98" s="61" t="str">
        <f t="shared" si="3"/>
        <v>M4GE-IIIc-16</v>
      </c>
      <c r="AF98" s="61" t="str">
        <f t="shared" ref="AF98:AG98" si="226">M98</f>
        <v>M4GE-IIIc-16: Identifies and describes triangles according to sides and angles.</v>
      </c>
      <c r="AG98" s="61" t="str">
        <f t="shared" si="226"/>
        <v>4.049 Identifies and describes triangles according to sides and angles M4GE-IIIc-16</v>
      </c>
      <c r="AH98" s="175">
        <f t="shared" si="201"/>
        <v>5</v>
      </c>
      <c r="AI98" s="89" t="s">
        <v>7395</v>
      </c>
      <c r="AJ98" s="61" t="s">
        <v>7397</v>
      </c>
      <c r="AK98" s="61" t="s">
        <v>9108</v>
      </c>
      <c r="AL98" s="262"/>
      <c r="AM98" s="61"/>
      <c r="AN98" s="61"/>
      <c r="AO98" s="110"/>
      <c r="AP98" s="103" t="s">
        <v>1818</v>
      </c>
      <c r="AQ98" s="103" t="str">
        <f t="shared" si="13"/>
        <v>Completed</v>
      </c>
      <c r="AR98" s="110"/>
    </row>
    <row r="99" spans="1:44" ht="15.75" customHeight="1" outlineLevel="1" x14ac:dyDescent="0.2">
      <c r="A99" s="487"/>
      <c r="B99" s="502" t="s">
        <v>9114</v>
      </c>
      <c r="C99" s="61" t="s">
        <v>9115</v>
      </c>
      <c r="D99" s="65" t="s">
        <v>7471</v>
      </c>
      <c r="E99" s="65" t="s">
        <v>9116</v>
      </c>
      <c r="F99" s="193" t="s">
        <v>9117</v>
      </c>
      <c r="G99" s="100">
        <v>10</v>
      </c>
      <c r="H99" s="100" t="s">
        <v>2423</v>
      </c>
      <c r="I99" s="101"/>
      <c r="J99" s="61" t="s">
        <v>9118</v>
      </c>
      <c r="K99" s="61" t="s">
        <v>7462</v>
      </c>
      <c r="L99" s="61" t="s">
        <v>9119</v>
      </c>
      <c r="M99" s="110" t="s">
        <v>7464</v>
      </c>
      <c r="N99" s="61" t="s">
        <v>9120</v>
      </c>
      <c r="O99" s="102" t="s">
        <v>1043</v>
      </c>
      <c r="P99" s="102" t="s">
        <v>9121</v>
      </c>
      <c r="Q99" s="102" t="str">
        <f>E99</f>
        <v>Ch 5 Practice 4.1.1: Using properties of squares and rectangles to find unknown angle measures</v>
      </c>
      <c r="R99" s="102" t="s">
        <v>1812</v>
      </c>
      <c r="S99" s="102" t="s">
        <v>1041</v>
      </c>
      <c r="T99" s="102" t="s">
        <v>1042</v>
      </c>
      <c r="U99" s="102" t="s">
        <v>40</v>
      </c>
      <c r="V99" s="61" t="s">
        <v>9049</v>
      </c>
      <c r="W99" s="104">
        <v>9789814969444</v>
      </c>
      <c r="X99" s="102">
        <v>140</v>
      </c>
      <c r="Y99" s="61" t="s">
        <v>2481</v>
      </c>
      <c r="Z99" s="61" t="s">
        <v>9050</v>
      </c>
      <c r="AA99" s="61" t="s">
        <v>9122</v>
      </c>
      <c r="AB99" s="61" t="str">
        <f t="shared" si="1"/>
        <v>5.087 State the properties of a parallelogram, a rhombus and a trapezoid M4GE-IIIb-15</v>
      </c>
      <c r="AC99" s="61" t="str">
        <f t="shared" ref="AC99:AD99" si="227">Y99</f>
        <v>3. Geometry</v>
      </c>
      <c r="AD99" s="61" t="str">
        <f t="shared" si="227"/>
        <v>G5.3.01 Plane Shapes</v>
      </c>
      <c r="AE99" s="61" t="str">
        <f t="shared" si="3"/>
        <v>M4GE-IIIb-15</v>
      </c>
      <c r="AF99" s="61" t="str">
        <f t="shared" ref="AF99:AG99" si="228">M99</f>
        <v>M4GE-IIIb-15: Describes the attributes/properties of triangles and quadrilaterals using concrete objects or models.</v>
      </c>
      <c r="AG99" s="61" t="str">
        <f t="shared" si="228"/>
        <v>4.048 Describes the attributes/properties of triangles and quadrilaterals using concrete objects or models M4GE-IIIb-15</v>
      </c>
      <c r="AH99" s="175">
        <f t="shared" si="201"/>
        <v>5</v>
      </c>
      <c r="AI99" s="89" t="s">
        <v>7466</v>
      </c>
      <c r="AJ99" s="61" t="s">
        <v>7460</v>
      </c>
      <c r="AK99" s="61"/>
      <c r="AL99" s="61"/>
      <c r="AM99" s="61"/>
      <c r="AN99" s="61"/>
      <c r="AO99" s="110"/>
      <c r="AP99" s="103" t="s">
        <v>1818</v>
      </c>
      <c r="AQ99" s="103" t="str">
        <f t="shared" si="13"/>
        <v>Completed</v>
      </c>
      <c r="AR99" s="110"/>
    </row>
    <row r="100" spans="1:44" ht="15.75" customHeight="1" outlineLevel="1" x14ac:dyDescent="0.2">
      <c r="A100" s="487"/>
      <c r="B100" s="487"/>
      <c r="C100" s="61" t="s">
        <v>9123</v>
      </c>
      <c r="D100" s="181" t="s">
        <v>9124</v>
      </c>
      <c r="E100" s="181" t="s">
        <v>9125</v>
      </c>
      <c r="F100" s="184" t="s">
        <v>9126</v>
      </c>
      <c r="G100" s="100">
        <v>11</v>
      </c>
      <c r="H100" s="100"/>
      <c r="I100" s="101"/>
      <c r="J100" s="61" t="s">
        <v>9127</v>
      </c>
      <c r="K100" s="61" t="s">
        <v>7462</v>
      </c>
      <c r="L100" s="61" t="s">
        <v>9119</v>
      </c>
      <c r="M100" s="110" t="s">
        <v>7464</v>
      </c>
      <c r="N100" s="61" t="s">
        <v>9120</v>
      </c>
      <c r="O100" s="102" t="s">
        <v>1043</v>
      </c>
      <c r="P100" s="102" t="str">
        <f t="shared" ref="P100:Q100" si="229">D100</f>
        <v>PH_G5_C05_P4.2.1</v>
      </c>
      <c r="Q100" s="102" t="str">
        <f t="shared" si="229"/>
        <v>Ch 5 Practice 4.2.1: Angle properties of a parallelogram</v>
      </c>
      <c r="R100" s="102" t="s">
        <v>1812</v>
      </c>
      <c r="S100" s="102" t="s">
        <v>1041</v>
      </c>
      <c r="T100" s="102" t="s">
        <v>1042</v>
      </c>
      <c r="U100" s="102" t="s">
        <v>40</v>
      </c>
      <c r="V100" s="61" t="s">
        <v>9049</v>
      </c>
      <c r="W100" s="104">
        <v>9789814969444</v>
      </c>
      <c r="X100" s="102">
        <v>142</v>
      </c>
      <c r="Y100" s="61" t="s">
        <v>2481</v>
      </c>
      <c r="Z100" s="61" t="s">
        <v>9050</v>
      </c>
      <c r="AA100" s="61" t="s">
        <v>9122</v>
      </c>
      <c r="AB100" s="61" t="str">
        <f t="shared" si="1"/>
        <v>5.088 State and apply the properties of a parallelogram M4GE-IIIb-15</v>
      </c>
      <c r="AC100" s="61" t="str">
        <f t="shared" ref="AC100:AD100" si="230">Y100</f>
        <v>3. Geometry</v>
      </c>
      <c r="AD100" s="61" t="str">
        <f t="shared" si="230"/>
        <v>G5.3.01 Plane Shapes</v>
      </c>
      <c r="AE100" s="61" t="str">
        <f t="shared" si="3"/>
        <v>M4GE-IIIb-15</v>
      </c>
      <c r="AF100" s="61" t="str">
        <f t="shared" ref="AF100:AG100" si="231">M100</f>
        <v>M4GE-IIIb-15: Describes the attributes/properties of triangles and quadrilaterals using concrete objects or models.</v>
      </c>
      <c r="AG100" s="61" t="str">
        <f t="shared" si="231"/>
        <v>4.048 Describes the attributes/properties of triangles and quadrilaterals using concrete objects or models M4GE-IIIb-15</v>
      </c>
      <c r="AH100" s="175">
        <f t="shared" si="201"/>
        <v>5</v>
      </c>
      <c r="AI100" s="89" t="s">
        <v>9121</v>
      </c>
      <c r="AJ100" s="61" t="s">
        <v>9117</v>
      </c>
      <c r="AK100" s="61"/>
      <c r="AL100" s="262">
        <v>45086</v>
      </c>
      <c r="AM100" s="61"/>
      <c r="AN100" s="61" t="s">
        <v>1818</v>
      </c>
      <c r="AO100" s="110"/>
      <c r="AP100" s="103" t="s">
        <v>1818</v>
      </c>
      <c r="AQ100" s="103" t="str">
        <f t="shared" si="13"/>
        <v>Completed</v>
      </c>
      <c r="AR100" s="110"/>
    </row>
    <row r="101" spans="1:44" ht="15.75" customHeight="1" outlineLevel="1" x14ac:dyDescent="0.2">
      <c r="A101" s="487"/>
      <c r="B101" s="487"/>
      <c r="C101" s="61" t="s">
        <v>9128</v>
      </c>
      <c r="D101" s="65" t="s">
        <v>7483</v>
      </c>
      <c r="E101" s="65" t="s">
        <v>9129</v>
      </c>
      <c r="F101" s="193" t="s">
        <v>9130</v>
      </c>
      <c r="G101" s="100">
        <v>12</v>
      </c>
      <c r="H101" s="100" t="s">
        <v>2495</v>
      </c>
      <c r="I101" s="101"/>
      <c r="J101" s="61" t="s">
        <v>9131</v>
      </c>
      <c r="K101" s="61" t="s">
        <v>7462</v>
      </c>
      <c r="L101" s="61" t="s">
        <v>9119</v>
      </c>
      <c r="M101" s="61" t="s">
        <v>7464</v>
      </c>
      <c r="N101" s="61" t="s">
        <v>9120</v>
      </c>
      <c r="O101" s="102" t="s">
        <v>1043</v>
      </c>
      <c r="P101" s="102" t="s">
        <v>9132</v>
      </c>
      <c r="Q101" s="102" t="str">
        <f t="shared" ref="Q101:Q102" si="232">E101</f>
        <v>Ch 5 Practice 4.3.1: Using properties of squares and rectangles to find unknown lengths</v>
      </c>
      <c r="R101" s="102" t="s">
        <v>1812</v>
      </c>
      <c r="S101" s="102" t="s">
        <v>1041</v>
      </c>
      <c r="T101" s="102" t="s">
        <v>1042</v>
      </c>
      <c r="U101" s="102" t="s">
        <v>40</v>
      </c>
      <c r="V101" s="61" t="s">
        <v>9049</v>
      </c>
      <c r="W101" s="104">
        <v>9789814969444</v>
      </c>
      <c r="X101" s="102">
        <v>142</v>
      </c>
      <c r="Y101" s="61" t="s">
        <v>2481</v>
      </c>
      <c r="Z101" s="61" t="s">
        <v>9050</v>
      </c>
      <c r="AA101" s="61" t="s">
        <v>9122</v>
      </c>
      <c r="AB101" s="61" t="str">
        <f t="shared" si="1"/>
        <v>5.089 Find an unknown angle measure involving parallelograms M4GE-IIIb-15</v>
      </c>
      <c r="AC101" s="61" t="str">
        <f t="shared" ref="AC101:AD101" si="233">Y101</f>
        <v>3. Geometry</v>
      </c>
      <c r="AD101" s="61" t="str">
        <f t="shared" si="233"/>
        <v>G5.3.01 Plane Shapes</v>
      </c>
      <c r="AE101" s="61" t="str">
        <f t="shared" si="3"/>
        <v>M4GE-IIIb-15</v>
      </c>
      <c r="AF101" s="61" t="str">
        <f t="shared" ref="AF101:AG101" si="234">M101</f>
        <v>M4GE-IIIb-15: Describes the attributes/properties of triangles and quadrilaterals using concrete objects or models.</v>
      </c>
      <c r="AG101" s="61" t="str">
        <f t="shared" si="234"/>
        <v>4.048 Describes the attributes/properties of triangles and quadrilaterals using concrete objects or models M4GE-IIIb-15</v>
      </c>
      <c r="AH101" s="175">
        <f t="shared" si="201"/>
        <v>5</v>
      </c>
      <c r="AI101" s="89" t="s">
        <v>9013</v>
      </c>
      <c r="AJ101" s="61" t="s">
        <v>9007</v>
      </c>
      <c r="AK101" s="61"/>
      <c r="AL101" s="61"/>
      <c r="AM101" s="61"/>
      <c r="AN101" s="61"/>
      <c r="AO101" s="110"/>
      <c r="AP101" s="103" t="s">
        <v>1818</v>
      </c>
      <c r="AQ101" s="103" t="str">
        <f t="shared" si="13"/>
        <v>Completed</v>
      </c>
      <c r="AR101" s="110"/>
    </row>
    <row r="102" spans="1:44" ht="15.75" customHeight="1" outlineLevel="1" x14ac:dyDescent="0.2">
      <c r="A102" s="487"/>
      <c r="B102" s="487"/>
      <c r="C102" s="61" t="s">
        <v>9133</v>
      </c>
      <c r="D102" s="65" t="s">
        <v>9134</v>
      </c>
      <c r="E102" s="181" t="s">
        <v>9135</v>
      </c>
      <c r="F102" s="193" t="s">
        <v>9136</v>
      </c>
      <c r="G102" s="100">
        <v>13</v>
      </c>
      <c r="H102" s="100"/>
      <c r="I102" s="101"/>
      <c r="J102" s="61" t="s">
        <v>9137</v>
      </c>
      <c r="K102" s="61" t="s">
        <v>7462</v>
      </c>
      <c r="L102" s="61" t="s">
        <v>9119</v>
      </c>
      <c r="M102" s="61" t="s">
        <v>7464</v>
      </c>
      <c r="N102" s="61" t="s">
        <v>9120</v>
      </c>
      <c r="O102" s="102" t="s">
        <v>1043</v>
      </c>
      <c r="P102" s="102" t="s">
        <v>9138</v>
      </c>
      <c r="Q102" s="102" t="str">
        <f t="shared" si="232"/>
        <v>Ch 5 Practice 4.4.1: Classifying quadrilaterals using parallel sides, equal sides and equal angles</v>
      </c>
      <c r="R102" s="102" t="s">
        <v>1812</v>
      </c>
      <c r="S102" s="102" t="s">
        <v>1041</v>
      </c>
      <c r="T102" s="102" t="s">
        <v>1042</v>
      </c>
      <c r="U102" s="102" t="s">
        <v>40</v>
      </c>
      <c r="V102" s="61" t="s">
        <v>9049</v>
      </c>
      <c r="W102" s="104">
        <v>9789814969444</v>
      </c>
      <c r="X102" s="102">
        <v>144</v>
      </c>
      <c r="Y102" s="61" t="s">
        <v>2481</v>
      </c>
      <c r="Z102" s="61" t="s">
        <v>9050</v>
      </c>
      <c r="AA102" s="61" t="s">
        <v>9122</v>
      </c>
      <c r="AB102" s="61" t="str">
        <f t="shared" si="1"/>
        <v>5.090 State and apply the properties of a rhombus M4GE-IIIb-15</v>
      </c>
      <c r="AC102" s="61" t="str">
        <f t="shared" ref="AC102:AD102" si="235">Y102</f>
        <v>3. Geometry</v>
      </c>
      <c r="AD102" s="61" t="str">
        <f t="shared" si="235"/>
        <v>G5.3.01 Plane Shapes</v>
      </c>
      <c r="AE102" s="61" t="str">
        <f t="shared" si="3"/>
        <v>M4GE-IIIb-15</v>
      </c>
      <c r="AF102" s="61" t="str">
        <f t="shared" ref="AF102:AG102" si="236">M102</f>
        <v>M4GE-IIIb-15: Describes the attributes/properties of triangles and quadrilaterals using concrete objects or models.</v>
      </c>
      <c r="AG102" s="61" t="str">
        <f t="shared" si="236"/>
        <v>4.048 Describes the attributes/properties of triangles and quadrilaterals using concrete objects or models M4GE-IIIb-15</v>
      </c>
      <c r="AH102" s="175">
        <f t="shared" si="201"/>
        <v>5</v>
      </c>
      <c r="AI102" s="89" t="s">
        <v>9121</v>
      </c>
      <c r="AJ102" s="61" t="s">
        <v>9117</v>
      </c>
      <c r="AK102" s="61"/>
      <c r="AL102" s="61"/>
      <c r="AM102" s="61"/>
      <c r="AN102" s="61"/>
      <c r="AO102" s="110"/>
      <c r="AP102" s="103" t="s">
        <v>1818</v>
      </c>
      <c r="AQ102" s="103" t="str">
        <f t="shared" si="13"/>
        <v>Completed</v>
      </c>
      <c r="AR102" s="110"/>
    </row>
    <row r="103" spans="1:44" ht="15.75" customHeight="1" outlineLevel="1" x14ac:dyDescent="0.2">
      <c r="A103" s="487"/>
      <c r="B103" s="487"/>
      <c r="C103" s="61" t="s">
        <v>9139</v>
      </c>
      <c r="D103" s="181" t="s">
        <v>9140</v>
      </c>
      <c r="E103" s="181" t="s">
        <v>9141</v>
      </c>
      <c r="F103" s="184" t="s">
        <v>9142</v>
      </c>
      <c r="G103" s="100">
        <v>14</v>
      </c>
      <c r="H103" s="100" t="s">
        <v>2523</v>
      </c>
      <c r="I103" s="101"/>
      <c r="J103" s="61" t="s">
        <v>9143</v>
      </c>
      <c r="K103" s="61" t="s">
        <v>7462</v>
      </c>
      <c r="L103" s="61" t="s">
        <v>9119</v>
      </c>
      <c r="M103" s="61" t="s">
        <v>7464</v>
      </c>
      <c r="N103" s="61" t="s">
        <v>9120</v>
      </c>
      <c r="O103" s="102" t="s">
        <v>1043</v>
      </c>
      <c r="P103" s="102" t="str">
        <f t="shared" ref="P103:Q103" si="237">D103</f>
        <v>PH_G5_C05_P4.5.1</v>
      </c>
      <c r="Q103" s="102" t="str">
        <f t="shared" si="237"/>
        <v>Ch 5 Practice 4.5.1: Finding unknown angle measures in rhombuses</v>
      </c>
      <c r="R103" s="102" t="s">
        <v>1812</v>
      </c>
      <c r="S103" s="102" t="s">
        <v>1041</v>
      </c>
      <c r="T103" s="102" t="s">
        <v>1042</v>
      </c>
      <c r="U103" s="102" t="s">
        <v>40</v>
      </c>
      <c r="V103" s="61" t="s">
        <v>9049</v>
      </c>
      <c r="W103" s="104">
        <v>9789814969444</v>
      </c>
      <c r="X103" s="102">
        <v>144</v>
      </c>
      <c r="Y103" s="61" t="s">
        <v>2481</v>
      </c>
      <c r="Z103" s="61" t="s">
        <v>9050</v>
      </c>
      <c r="AA103" s="61" t="s">
        <v>9122</v>
      </c>
      <c r="AB103" s="61" t="str">
        <f t="shared" si="1"/>
        <v>5.091 Find an unknown angle measure involving rhombuses M4GE-IIIb-15</v>
      </c>
      <c r="AC103" s="61" t="str">
        <f t="shared" ref="AC103:AD103" si="238">Y103</f>
        <v>3. Geometry</v>
      </c>
      <c r="AD103" s="61" t="str">
        <f t="shared" si="238"/>
        <v>G5.3.01 Plane Shapes</v>
      </c>
      <c r="AE103" s="61" t="str">
        <f t="shared" si="3"/>
        <v>M4GE-IIIb-15</v>
      </c>
      <c r="AF103" s="61" t="str">
        <f t="shared" ref="AF103:AG103" si="239">M103</f>
        <v>M4GE-IIIb-15: Describes the attributes/properties of triangles and quadrilaterals using concrete objects or models.</v>
      </c>
      <c r="AG103" s="61" t="str">
        <f t="shared" si="239"/>
        <v>4.048 Describes the attributes/properties of triangles and quadrilaterals using concrete objects or models M4GE-IIIb-15</v>
      </c>
      <c r="AH103" s="175">
        <f t="shared" si="201"/>
        <v>5</v>
      </c>
      <c r="AI103" s="89" t="s">
        <v>9013</v>
      </c>
      <c r="AJ103" s="61" t="s">
        <v>9007</v>
      </c>
      <c r="AK103" s="61"/>
      <c r="AL103" s="262">
        <v>45085</v>
      </c>
      <c r="AM103" s="61"/>
      <c r="AN103" s="61" t="s">
        <v>1818</v>
      </c>
      <c r="AO103" s="110"/>
      <c r="AP103" s="103" t="s">
        <v>1818</v>
      </c>
      <c r="AQ103" s="103" t="str">
        <f t="shared" si="13"/>
        <v>Completed</v>
      </c>
      <c r="AR103" s="110"/>
    </row>
    <row r="104" spans="1:44" ht="15.75" customHeight="1" outlineLevel="1" x14ac:dyDescent="0.2">
      <c r="A104" s="487"/>
      <c r="B104" s="487"/>
      <c r="C104" s="61" t="s">
        <v>9144</v>
      </c>
      <c r="D104" s="181" t="s">
        <v>9145</v>
      </c>
      <c r="E104" s="181" t="s">
        <v>9146</v>
      </c>
      <c r="F104" s="184" t="s">
        <v>9147</v>
      </c>
      <c r="G104" s="118"/>
      <c r="H104" s="100"/>
      <c r="I104" s="101"/>
      <c r="J104" s="61" t="s">
        <v>9148</v>
      </c>
      <c r="K104" s="61" t="s">
        <v>7462</v>
      </c>
      <c r="L104" s="61" t="s">
        <v>9119</v>
      </c>
      <c r="M104" s="61" t="s">
        <v>7464</v>
      </c>
      <c r="N104" s="61" t="s">
        <v>9120</v>
      </c>
      <c r="O104" s="102" t="s">
        <v>1043</v>
      </c>
      <c r="P104" s="102" t="str">
        <f t="shared" ref="P104:Q104" si="240">D104</f>
        <v>PH_G5_C05_P4.6.1</v>
      </c>
      <c r="Q104" s="102" t="str">
        <f t="shared" si="240"/>
        <v>Ch 5 Practice 4.6.1: Angle properties of a trapezoid</v>
      </c>
      <c r="R104" s="102" t="s">
        <v>1812</v>
      </c>
      <c r="S104" s="102" t="s">
        <v>1041</v>
      </c>
      <c r="T104" s="102" t="s">
        <v>1042</v>
      </c>
      <c r="U104" s="102" t="s">
        <v>40</v>
      </c>
      <c r="V104" s="61" t="s">
        <v>9049</v>
      </c>
      <c r="W104" s="104">
        <v>9789814969444</v>
      </c>
      <c r="X104" s="102">
        <v>145</v>
      </c>
      <c r="Y104" s="61" t="s">
        <v>2481</v>
      </c>
      <c r="Z104" s="61" t="s">
        <v>9050</v>
      </c>
      <c r="AA104" s="61" t="s">
        <v>9122</v>
      </c>
      <c r="AB104" s="61" t="str">
        <f t="shared" si="1"/>
        <v>5.092 State and apply the properties of a trapezoid M4GE-IIIb-15</v>
      </c>
      <c r="AC104" s="61" t="str">
        <f t="shared" ref="AC104:AD104" si="241">Y104</f>
        <v>3. Geometry</v>
      </c>
      <c r="AD104" s="61" t="str">
        <f t="shared" si="241"/>
        <v>G5.3.01 Plane Shapes</v>
      </c>
      <c r="AE104" s="61" t="str">
        <f t="shared" si="3"/>
        <v>M4GE-IIIb-15</v>
      </c>
      <c r="AF104" s="61" t="str">
        <f t="shared" ref="AF104:AG104" si="242">M104</f>
        <v>M4GE-IIIb-15: Describes the attributes/properties of triangles and quadrilaterals using concrete objects or models.</v>
      </c>
      <c r="AG104" s="61" t="str">
        <f t="shared" si="242"/>
        <v>4.048 Describes the attributes/properties of triangles and quadrilaterals using concrete objects or models M4GE-IIIb-15</v>
      </c>
      <c r="AH104" s="175">
        <f t="shared" si="201"/>
        <v>5</v>
      </c>
      <c r="AI104" s="89" t="s">
        <v>9121</v>
      </c>
      <c r="AJ104" s="61" t="s">
        <v>9117</v>
      </c>
      <c r="AK104" s="61"/>
      <c r="AL104" s="262">
        <v>45086</v>
      </c>
      <c r="AM104" s="61"/>
      <c r="AN104" s="61" t="s">
        <v>1818</v>
      </c>
      <c r="AO104" s="110"/>
      <c r="AP104" s="103" t="s">
        <v>1818</v>
      </c>
      <c r="AQ104" s="103" t="str">
        <f t="shared" si="13"/>
        <v>Completed</v>
      </c>
      <c r="AR104" s="110"/>
    </row>
    <row r="105" spans="1:44" ht="15.75" customHeight="1" outlineLevel="1" x14ac:dyDescent="0.2">
      <c r="A105" s="487"/>
      <c r="B105" s="471"/>
      <c r="C105" s="61" t="s">
        <v>9149</v>
      </c>
      <c r="D105" s="181" t="s">
        <v>9150</v>
      </c>
      <c r="E105" s="181" t="s">
        <v>9151</v>
      </c>
      <c r="F105" s="184" t="s">
        <v>9152</v>
      </c>
      <c r="G105" s="100">
        <v>15</v>
      </c>
      <c r="H105" s="100" t="s">
        <v>2535</v>
      </c>
      <c r="I105" s="101"/>
      <c r="J105" s="61" t="s">
        <v>9153</v>
      </c>
      <c r="K105" s="61" t="s">
        <v>7462</v>
      </c>
      <c r="L105" s="61" t="s">
        <v>9119</v>
      </c>
      <c r="M105" s="61" t="s">
        <v>7464</v>
      </c>
      <c r="N105" s="61" t="s">
        <v>9120</v>
      </c>
      <c r="O105" s="102" t="s">
        <v>1043</v>
      </c>
      <c r="P105" s="102" t="str">
        <f t="shared" ref="P105:Q105" si="243">D105</f>
        <v>PH_G5_C05_P4.7.1</v>
      </c>
      <c r="Q105" s="102" t="str">
        <f t="shared" si="243"/>
        <v>Ch 5 Practice 4.7.1: Finding unknown angle measures in trapezoid</v>
      </c>
      <c r="R105" s="102" t="s">
        <v>1812</v>
      </c>
      <c r="S105" s="102" t="s">
        <v>1041</v>
      </c>
      <c r="T105" s="102" t="s">
        <v>1042</v>
      </c>
      <c r="U105" s="102" t="s">
        <v>40</v>
      </c>
      <c r="V105" s="61" t="s">
        <v>9049</v>
      </c>
      <c r="W105" s="104">
        <v>9789814969444</v>
      </c>
      <c r="X105" s="102">
        <v>145</v>
      </c>
      <c r="Y105" s="61" t="s">
        <v>2481</v>
      </c>
      <c r="Z105" s="61" t="s">
        <v>9050</v>
      </c>
      <c r="AA105" s="61" t="s">
        <v>9122</v>
      </c>
      <c r="AB105" s="61" t="str">
        <f t="shared" si="1"/>
        <v>5.093 Find an unknown angle measure involving trapezoids M4GE-IIIb-15</v>
      </c>
      <c r="AC105" s="61" t="str">
        <f t="shared" ref="AC105:AD105" si="244">Y105</f>
        <v>3. Geometry</v>
      </c>
      <c r="AD105" s="61" t="str">
        <f t="shared" si="244"/>
        <v>G5.3.01 Plane Shapes</v>
      </c>
      <c r="AE105" s="61" t="str">
        <f t="shared" si="3"/>
        <v>M4GE-IIIb-15</v>
      </c>
      <c r="AF105" s="61" t="str">
        <f t="shared" ref="AF105:AG105" si="245">M105</f>
        <v>M4GE-IIIb-15: Describes the attributes/properties of triangles and quadrilaterals using concrete objects or models.</v>
      </c>
      <c r="AG105" s="61" t="str">
        <f t="shared" si="245"/>
        <v>4.048 Describes the attributes/properties of triangles and quadrilaterals using concrete objects or models M4GE-IIIb-15</v>
      </c>
      <c r="AH105" s="175">
        <f t="shared" si="201"/>
        <v>5</v>
      </c>
      <c r="AI105" s="89" t="s">
        <v>9013</v>
      </c>
      <c r="AJ105" s="61" t="s">
        <v>9007</v>
      </c>
      <c r="AK105" s="61"/>
      <c r="AL105" s="262">
        <v>45086</v>
      </c>
      <c r="AM105" s="61"/>
      <c r="AN105" s="61" t="s">
        <v>1818</v>
      </c>
      <c r="AO105" s="110"/>
      <c r="AP105" s="103" t="s">
        <v>1818</v>
      </c>
      <c r="AQ105" s="103" t="str">
        <f t="shared" si="13"/>
        <v>Completed</v>
      </c>
      <c r="AR105" s="110"/>
    </row>
    <row r="106" spans="1:44" ht="15.75" customHeight="1" outlineLevel="1" x14ac:dyDescent="0.2">
      <c r="A106" s="487"/>
      <c r="B106" s="502" t="s">
        <v>9154</v>
      </c>
      <c r="C106" s="502" t="s">
        <v>9155</v>
      </c>
      <c r="D106" s="181" t="s">
        <v>9156</v>
      </c>
      <c r="E106" s="181" t="s">
        <v>9157</v>
      </c>
      <c r="F106" s="184" t="s">
        <v>9158</v>
      </c>
      <c r="G106" s="118"/>
      <c r="H106" s="100"/>
      <c r="I106" s="101"/>
      <c r="J106" s="61" t="s">
        <v>9159</v>
      </c>
      <c r="K106" s="61" t="s">
        <v>7462</v>
      </c>
      <c r="L106" s="61" t="s">
        <v>9119</v>
      </c>
      <c r="M106" s="61" t="s">
        <v>7464</v>
      </c>
      <c r="N106" s="61" t="s">
        <v>9120</v>
      </c>
      <c r="O106" s="102" t="s">
        <v>1043</v>
      </c>
      <c r="P106" s="102" t="str">
        <f t="shared" ref="P106:Q106" si="246">D106</f>
        <v>PH_G5_C05_P5.1.1</v>
      </c>
      <c r="Q106" s="102" t="str">
        <f t="shared" si="246"/>
        <v>Ch 5 Practice 5.1.1: Drawing rectangles and squares (Assesses conceptual understanding)</v>
      </c>
      <c r="R106" s="102" t="s">
        <v>1812</v>
      </c>
      <c r="S106" s="102" t="s">
        <v>1041</v>
      </c>
      <c r="T106" s="102" t="s">
        <v>1042</v>
      </c>
      <c r="U106" s="102" t="s">
        <v>40</v>
      </c>
      <c r="V106" s="61" t="s">
        <v>9049</v>
      </c>
      <c r="W106" s="104">
        <v>9789814969444</v>
      </c>
      <c r="X106" s="102">
        <v>147</v>
      </c>
      <c r="Y106" s="61" t="s">
        <v>2481</v>
      </c>
      <c r="Z106" s="61" t="s">
        <v>9050</v>
      </c>
      <c r="AA106" s="61" t="s">
        <v>9160</v>
      </c>
      <c r="AB106" s="61" t="str">
        <f t="shared" si="1"/>
        <v>5.094 Draw a rectangle and square given its length and breadth M4GE-IIIb-15</v>
      </c>
      <c r="AC106" s="61" t="str">
        <f t="shared" ref="AC106:AD106" si="247">Y106</f>
        <v>3. Geometry</v>
      </c>
      <c r="AD106" s="61" t="str">
        <f t="shared" si="247"/>
        <v>G5.3.01 Plane Shapes</v>
      </c>
      <c r="AE106" s="61" t="str">
        <f t="shared" si="3"/>
        <v>M4GE-IIIb-15</v>
      </c>
      <c r="AF106" s="61" t="str">
        <f t="shared" ref="AF106:AG106" si="248">M106</f>
        <v>M4GE-IIIb-15: Describes the attributes/properties of triangles and quadrilaterals using concrete objects or models.</v>
      </c>
      <c r="AG106" s="61" t="str">
        <f t="shared" si="248"/>
        <v>4.048 Describes the attributes/properties of triangles and quadrilaterals using concrete objects or models M4GE-IIIb-15</v>
      </c>
      <c r="AH106" s="175">
        <f t="shared" si="201"/>
        <v>5</v>
      </c>
      <c r="AI106" s="89" t="s">
        <v>7440</v>
      </c>
      <c r="AJ106" s="61" t="s">
        <v>7442</v>
      </c>
      <c r="AK106" s="61" t="s">
        <v>9161</v>
      </c>
      <c r="AL106" s="262">
        <v>45084</v>
      </c>
      <c r="AM106" s="61"/>
      <c r="AN106" s="61" t="s">
        <v>1818</v>
      </c>
      <c r="AO106" s="110"/>
      <c r="AP106" s="103" t="s">
        <v>1818</v>
      </c>
      <c r="AQ106" s="103" t="str">
        <f t="shared" si="13"/>
        <v>Completed</v>
      </c>
      <c r="AR106" s="110"/>
    </row>
    <row r="107" spans="1:44" ht="15.75" customHeight="1" outlineLevel="1" x14ac:dyDescent="0.2">
      <c r="A107" s="487"/>
      <c r="B107" s="487"/>
      <c r="C107" s="471"/>
      <c r="D107" s="326" t="s">
        <v>9162</v>
      </c>
      <c r="E107" s="185" t="s">
        <v>9163</v>
      </c>
      <c r="F107" s="186" t="s">
        <v>9164</v>
      </c>
      <c r="G107" s="122"/>
      <c r="H107" s="122"/>
      <c r="I107" s="123"/>
      <c r="J107" s="160" t="s">
        <v>9165</v>
      </c>
      <c r="K107" s="160" t="s">
        <v>9166</v>
      </c>
      <c r="L107" s="160" t="s">
        <v>9119</v>
      </c>
      <c r="M107" s="160" t="s">
        <v>9167</v>
      </c>
      <c r="N107" s="160" t="s">
        <v>9168</v>
      </c>
      <c r="O107" s="102" t="s">
        <v>1043</v>
      </c>
      <c r="P107" s="163"/>
      <c r="Q107" s="163" t="str">
        <f>E107</f>
        <v>Ch 5 Practice 5.1.2: Draw a square given the length of one side</v>
      </c>
      <c r="R107" s="163" t="s">
        <v>1812</v>
      </c>
      <c r="S107" s="163" t="s">
        <v>1041</v>
      </c>
      <c r="T107" s="163" t="s">
        <v>1042</v>
      </c>
      <c r="U107" s="163" t="s">
        <v>40</v>
      </c>
      <c r="V107" s="160" t="s">
        <v>9049</v>
      </c>
      <c r="W107" s="165">
        <v>9789814969444</v>
      </c>
      <c r="X107" s="163">
        <v>168</v>
      </c>
      <c r="Y107" s="160" t="s">
        <v>2481</v>
      </c>
      <c r="Z107" s="160" t="s">
        <v>9050</v>
      </c>
      <c r="AA107" s="160" t="s">
        <v>9160</v>
      </c>
      <c r="AB107" s="160" t="str">
        <f t="shared" si="1"/>
        <v>5.095 Draw a square given the length of one side M4GE-IIIb-15</v>
      </c>
      <c r="AC107" s="160" t="str">
        <f t="shared" ref="AC107:AD107" si="249">Y107</f>
        <v>3. Geometry</v>
      </c>
      <c r="AD107" s="160" t="str">
        <f t="shared" si="249"/>
        <v>G5.3.01 Plane Shapes</v>
      </c>
      <c r="AE107" s="160" t="str">
        <f t="shared" si="3"/>
        <v>M4GE-IIIb- 15</v>
      </c>
      <c r="AF107" s="160" t="str">
        <f t="shared" ref="AF107:AG107" si="250">M107</f>
        <v>M4GE-IIIb- 15  describes the attributes/properties of
triangles and quadrilaterals using concrete objects or models.</v>
      </c>
      <c r="AG107" s="160" t="str">
        <f t="shared" si="250"/>
        <v>4.048 describes the attributes/properties of triangles and quadrilaterals using concrete objects or models. M4GE-IIIb- 15</v>
      </c>
      <c r="AH107" s="285">
        <f t="shared" si="201"/>
        <v>5</v>
      </c>
      <c r="AI107" s="314"/>
      <c r="AJ107" s="314"/>
      <c r="AK107" s="160"/>
      <c r="AL107" s="160"/>
      <c r="AM107" s="160"/>
      <c r="AN107" s="160"/>
      <c r="AO107" s="170"/>
      <c r="AP107" s="103"/>
      <c r="AQ107" s="103"/>
      <c r="AR107" s="136" t="s">
        <v>6778</v>
      </c>
    </row>
    <row r="108" spans="1:44" ht="15.75" customHeight="1" outlineLevel="1" x14ac:dyDescent="0.2">
      <c r="A108" s="487"/>
      <c r="B108" s="487"/>
      <c r="C108" s="61" t="s">
        <v>9169</v>
      </c>
      <c r="D108" s="181" t="s">
        <v>9170</v>
      </c>
      <c r="E108" s="181" t="s">
        <v>9171</v>
      </c>
      <c r="F108" s="184" t="s">
        <v>9172</v>
      </c>
      <c r="G108" s="118"/>
      <c r="H108" s="100"/>
      <c r="I108" s="101"/>
      <c r="J108" s="61" t="s">
        <v>9173</v>
      </c>
      <c r="K108" s="61" t="s">
        <v>7462</v>
      </c>
      <c r="L108" s="61" t="s">
        <v>9119</v>
      </c>
      <c r="M108" s="61" t="s">
        <v>7464</v>
      </c>
      <c r="N108" s="61" t="s">
        <v>9120</v>
      </c>
      <c r="O108" s="102" t="s">
        <v>1043</v>
      </c>
      <c r="P108" s="102" t="str">
        <f t="shared" ref="P108:Q108" si="251">D108</f>
        <v>PH_G5_C05_P5.2.1</v>
      </c>
      <c r="Q108" s="102" t="str">
        <f t="shared" si="251"/>
        <v>Ch 5 Practice 5.2.1: Draw a parallelogram given the lengths of two adjacent sides and one angle measure (Assesses conceptual understanding)</v>
      </c>
      <c r="R108" s="102" t="s">
        <v>1812</v>
      </c>
      <c r="S108" s="102" t="s">
        <v>1041</v>
      </c>
      <c r="T108" s="102" t="s">
        <v>1042</v>
      </c>
      <c r="U108" s="102" t="s">
        <v>40</v>
      </c>
      <c r="V108" s="61" t="s">
        <v>9049</v>
      </c>
      <c r="W108" s="104">
        <v>9789814969444</v>
      </c>
      <c r="X108" s="102">
        <v>150</v>
      </c>
      <c r="Y108" s="61" t="s">
        <v>2481</v>
      </c>
      <c r="Z108" s="61" t="s">
        <v>9050</v>
      </c>
      <c r="AA108" s="61" t="s">
        <v>9160</v>
      </c>
      <c r="AB108" s="61" t="str">
        <f t="shared" si="1"/>
        <v>5.096 Draw a parallelogram given the lengths of two adjacent sides and one angle measure M4GE-IIIb-15</v>
      </c>
      <c r="AC108" s="61" t="str">
        <f t="shared" ref="AC108:AD108" si="252">Y108</f>
        <v>3. Geometry</v>
      </c>
      <c r="AD108" s="61" t="str">
        <f t="shared" si="252"/>
        <v>G5.3.01 Plane Shapes</v>
      </c>
      <c r="AE108" s="61" t="str">
        <f t="shared" si="3"/>
        <v>M4GE-IIIb-15</v>
      </c>
      <c r="AF108" s="61" t="str">
        <f t="shared" ref="AF108:AG108" si="253">M108</f>
        <v>M4GE-IIIb-15: Describes the attributes/properties of triangles and quadrilaterals using concrete objects or models.</v>
      </c>
      <c r="AG108" s="61" t="str">
        <f t="shared" si="253"/>
        <v>4.048 Describes the attributes/properties of triangles and quadrilaterals using concrete objects or models M4GE-IIIb-15</v>
      </c>
      <c r="AH108" s="175">
        <f t="shared" si="201"/>
        <v>5</v>
      </c>
      <c r="AI108" s="61" t="s">
        <v>9174</v>
      </c>
      <c r="AJ108" s="61" t="s">
        <v>9175</v>
      </c>
      <c r="AK108" s="61"/>
      <c r="AL108" s="61"/>
      <c r="AM108" s="61"/>
      <c r="AN108" s="61"/>
      <c r="AO108" s="110"/>
      <c r="AP108" s="103" t="s">
        <v>1818</v>
      </c>
      <c r="AQ108" s="103" t="str">
        <f t="shared" ref="AQ108:AQ251" si="254">IF($AP108="Raw Manuscript created","Editor to review",IF($AP108="Manuscript reviewed by Editor","Author to revise",IF($AP108="Manuscript revised by Author","Editor to review",IF($AP108="Manuscript finalised by Editor","Evonne to PFP",IF($AP108="Manuscript approved by Evonne","Evelyn to upload to Learnosity",IF($AP108="Manuscript uploaded to Learnosity","Prepress to create Activity",IF($AP108="Ready practice on Learnosity","Prepress to create Activity",IF($AP108="Activity created","Editor to conduct Learnosity review",IF($AP108="Published","Completed","")))))))))</f>
        <v>Completed</v>
      </c>
      <c r="AR108" s="110"/>
    </row>
    <row r="109" spans="1:44" ht="15.75" customHeight="1" outlineLevel="1" x14ac:dyDescent="0.2">
      <c r="A109" s="487"/>
      <c r="B109" s="487"/>
      <c r="C109" s="61" t="s">
        <v>9176</v>
      </c>
      <c r="D109" s="181" t="s">
        <v>9177</v>
      </c>
      <c r="E109" s="181" t="s">
        <v>9178</v>
      </c>
      <c r="F109" s="184" t="s">
        <v>9179</v>
      </c>
      <c r="G109" s="118"/>
      <c r="H109" s="100"/>
      <c r="I109" s="101"/>
      <c r="J109" s="61" t="s">
        <v>9180</v>
      </c>
      <c r="K109" s="61" t="s">
        <v>7462</v>
      </c>
      <c r="L109" s="61" t="s">
        <v>9119</v>
      </c>
      <c r="M109" s="61" t="s">
        <v>7464</v>
      </c>
      <c r="N109" s="61" t="s">
        <v>9120</v>
      </c>
      <c r="O109" s="102" t="s">
        <v>1043</v>
      </c>
      <c r="P109" s="102" t="str">
        <f t="shared" ref="P109:Q109" si="255">D109</f>
        <v>PH_G5_C05_P5.3.1</v>
      </c>
      <c r="Q109" s="102" t="str">
        <f t="shared" si="255"/>
        <v>Ch 5 Practice 5.3.1: Draw a rhombus given the length of one side and one angle measure (Assesses conceptual understanding)</v>
      </c>
      <c r="R109" s="102" t="s">
        <v>1812</v>
      </c>
      <c r="S109" s="102" t="s">
        <v>1041</v>
      </c>
      <c r="T109" s="102" t="s">
        <v>1042</v>
      </c>
      <c r="U109" s="102" t="s">
        <v>40</v>
      </c>
      <c r="V109" s="61" t="s">
        <v>9049</v>
      </c>
      <c r="W109" s="104">
        <v>9789814969444</v>
      </c>
      <c r="X109" s="102">
        <v>152</v>
      </c>
      <c r="Y109" s="61" t="s">
        <v>2481</v>
      </c>
      <c r="Z109" s="61" t="s">
        <v>9050</v>
      </c>
      <c r="AA109" s="61" t="s">
        <v>9160</v>
      </c>
      <c r="AB109" s="61" t="str">
        <f t="shared" si="1"/>
        <v>5.097 Draw a rhombus given the length of one side and one angle measure M4GE-IIIb-15</v>
      </c>
      <c r="AC109" s="61" t="str">
        <f t="shared" ref="AC109:AD109" si="256">Y109</f>
        <v>3. Geometry</v>
      </c>
      <c r="AD109" s="61" t="str">
        <f t="shared" si="256"/>
        <v>G5.3.01 Plane Shapes</v>
      </c>
      <c r="AE109" s="61" t="str">
        <f t="shared" si="3"/>
        <v>M4GE-IIIb-15</v>
      </c>
      <c r="AF109" s="61" t="s">
        <v>9181</v>
      </c>
      <c r="AG109" s="61" t="str">
        <f>N109</f>
        <v>4.048 Describes the attributes/properties of triangles and quadrilaterals using concrete objects or models M4GE-IIIb-15</v>
      </c>
      <c r="AH109" s="175">
        <f t="shared" si="201"/>
        <v>5</v>
      </c>
      <c r="AI109" s="61" t="s">
        <v>9174</v>
      </c>
      <c r="AJ109" s="61" t="s">
        <v>9182</v>
      </c>
      <c r="AK109" s="61"/>
      <c r="AL109" s="61"/>
      <c r="AM109" s="61"/>
      <c r="AN109" s="61"/>
      <c r="AO109" s="110"/>
      <c r="AP109" s="103" t="s">
        <v>1818</v>
      </c>
      <c r="AQ109" s="103" t="str">
        <f t="shared" si="254"/>
        <v>Completed</v>
      </c>
      <c r="AR109" s="110"/>
    </row>
    <row r="110" spans="1:44" ht="15.75" customHeight="1" outlineLevel="1" x14ac:dyDescent="0.2">
      <c r="A110" s="471"/>
      <c r="B110" s="471"/>
      <c r="C110" s="61" t="s">
        <v>9183</v>
      </c>
      <c r="D110" s="181" t="s">
        <v>9184</v>
      </c>
      <c r="E110" s="181" t="s">
        <v>9185</v>
      </c>
      <c r="F110" s="184" t="s">
        <v>9186</v>
      </c>
      <c r="G110" s="118"/>
      <c r="H110" s="100"/>
      <c r="I110" s="101"/>
      <c r="J110" s="61" t="s">
        <v>9187</v>
      </c>
      <c r="K110" s="61" t="s">
        <v>7462</v>
      </c>
      <c r="L110" s="61" t="s">
        <v>9119</v>
      </c>
      <c r="M110" s="61" t="s">
        <v>7464</v>
      </c>
      <c r="N110" s="61" t="s">
        <v>9120</v>
      </c>
      <c r="O110" s="102" t="s">
        <v>1043</v>
      </c>
      <c r="P110" s="102" t="str">
        <f t="shared" ref="P110:Q110" si="257">D110</f>
        <v>PH_G5_C05_P5.4.1</v>
      </c>
      <c r="Q110" s="102" t="str">
        <f t="shared" si="257"/>
        <v>Ch 5 Practice 5.4.1: Draw a trapezoid given the lengths of two sides and two angle measures (Assesses conceptual understanding)</v>
      </c>
      <c r="R110" s="102" t="s">
        <v>1812</v>
      </c>
      <c r="S110" s="102" t="s">
        <v>1041</v>
      </c>
      <c r="T110" s="102" t="s">
        <v>1042</v>
      </c>
      <c r="U110" s="102" t="s">
        <v>40</v>
      </c>
      <c r="V110" s="61" t="s">
        <v>9049</v>
      </c>
      <c r="W110" s="104">
        <v>9789814969444</v>
      </c>
      <c r="X110" s="102">
        <v>155</v>
      </c>
      <c r="Y110" s="61" t="s">
        <v>2481</v>
      </c>
      <c r="Z110" s="61" t="s">
        <v>9050</v>
      </c>
      <c r="AA110" s="61" t="s">
        <v>9160</v>
      </c>
      <c r="AB110" s="61" t="str">
        <f t="shared" si="1"/>
        <v>5.098 Draw a trapezoid given the lengths of two sides and two angle measures M4GE-IIIb-15</v>
      </c>
      <c r="AC110" s="61" t="str">
        <f t="shared" ref="AC110:AD110" si="258">Y110</f>
        <v>3. Geometry</v>
      </c>
      <c r="AD110" s="61" t="str">
        <f t="shared" si="258"/>
        <v>G5.3.01 Plane Shapes</v>
      </c>
      <c r="AE110" s="61" t="str">
        <f t="shared" si="3"/>
        <v>M4GE-IIIb-15</v>
      </c>
      <c r="AF110" s="61" t="str">
        <f t="shared" ref="AF110:AG110" si="259">M110</f>
        <v>M4GE-IIIb-15: Describes the attributes/properties of triangles and quadrilaterals using concrete objects or models.</v>
      </c>
      <c r="AG110" s="61" t="str">
        <f t="shared" si="259"/>
        <v>4.048 Describes the attributes/properties of triangles and quadrilaterals using concrete objects or models M4GE-IIIb-15</v>
      </c>
      <c r="AH110" s="175">
        <f t="shared" si="201"/>
        <v>5</v>
      </c>
      <c r="AI110" s="61" t="s">
        <v>9174</v>
      </c>
      <c r="AJ110" s="61" t="s">
        <v>9182</v>
      </c>
      <c r="AK110" s="61"/>
      <c r="AL110" s="61"/>
      <c r="AM110" s="61"/>
      <c r="AN110" s="61"/>
      <c r="AO110" s="110"/>
      <c r="AP110" s="103" t="s">
        <v>1818</v>
      </c>
      <c r="AQ110" s="103" t="str">
        <f t="shared" si="254"/>
        <v>Completed</v>
      </c>
      <c r="AR110" s="110"/>
    </row>
    <row r="111" spans="1:44" ht="15.75" customHeight="1" outlineLevel="1" x14ac:dyDescent="0.2">
      <c r="A111" s="502" t="s">
        <v>9188</v>
      </c>
      <c r="B111" s="502" t="s">
        <v>9189</v>
      </c>
      <c r="C111" s="61" t="s">
        <v>9190</v>
      </c>
      <c r="D111" s="73" t="s">
        <v>9191</v>
      </c>
      <c r="E111" s="73" t="s">
        <v>9192</v>
      </c>
      <c r="F111" s="183" t="s">
        <v>9193</v>
      </c>
      <c r="G111" s="100">
        <v>1</v>
      </c>
      <c r="H111" s="100"/>
      <c r="I111" s="101"/>
      <c r="J111" s="61" t="s">
        <v>9194</v>
      </c>
      <c r="K111" s="61" t="s">
        <v>9195</v>
      </c>
      <c r="L111" s="61" t="s">
        <v>9196</v>
      </c>
      <c r="M111" s="61" t="s">
        <v>9197</v>
      </c>
      <c r="N111" s="61" t="s">
        <v>9198</v>
      </c>
      <c r="O111" s="102" t="s">
        <v>1043</v>
      </c>
      <c r="P111" s="102" t="s">
        <v>9199</v>
      </c>
      <c r="Q111" s="102" t="str">
        <f t="shared" ref="Q111:Q124" si="260">E111</f>
        <v>Ch 6 Practice 1.1.1: Using a ratio to compare two quantities</v>
      </c>
      <c r="R111" s="102" t="s">
        <v>1812</v>
      </c>
      <c r="S111" s="102" t="s">
        <v>1041</v>
      </c>
      <c r="T111" s="102" t="s">
        <v>1042</v>
      </c>
      <c r="U111" s="102" t="s">
        <v>40</v>
      </c>
      <c r="V111" s="61" t="s">
        <v>9200</v>
      </c>
      <c r="W111" s="104">
        <v>9789814969444</v>
      </c>
      <c r="X111" s="102">
        <v>160</v>
      </c>
      <c r="Y111" s="61" t="s">
        <v>1814</v>
      </c>
      <c r="Z111" s="61" t="s">
        <v>9201</v>
      </c>
      <c r="AA111" s="61" t="s">
        <v>9202</v>
      </c>
      <c r="AB111" s="61" t="str">
        <f t="shared" si="1"/>
        <v>5.099 To use a ratio to compare two quantities M5NS-IIh-122/M5NS-IIh-123</v>
      </c>
      <c r="AC111" s="61" t="str">
        <f t="shared" ref="AC111:AD111" si="261">Y111</f>
        <v>1. Numbers and Number Sense</v>
      </c>
      <c r="AD111" s="61" t="str">
        <f t="shared" si="261"/>
        <v>G5.1.08 Ratio</v>
      </c>
      <c r="AE111" s="61" t="str">
        <f t="shared" si="3"/>
        <v>M5NS-IIh-122/M5NS-IIh-123</v>
      </c>
      <c r="AF111" s="61" t="str">
        <f t="shared" ref="AF111:AG111" si="262">M111</f>
        <v>M5NS-IIh-122: Visualizes the ratio of 2 given numbers.
M5NS-IIh-123: Expresses ratio using either the colon (:) or fraction.</v>
      </c>
      <c r="AG111" s="61" t="str">
        <f t="shared" si="262"/>
        <v>5.049 Visualizes the ratio of 2 given numbers M5NS-IIh-122
5.050 Expresses ratio M5NS-IIh-123</v>
      </c>
      <c r="AH111" s="175">
        <v>6</v>
      </c>
      <c r="AI111" s="89" t="s">
        <v>1848</v>
      </c>
      <c r="AJ111" s="61" t="s">
        <v>1835</v>
      </c>
      <c r="AK111" s="61"/>
      <c r="AL111" s="61"/>
      <c r="AM111" s="61"/>
      <c r="AN111" s="61"/>
      <c r="AO111" s="110"/>
      <c r="AP111" s="103" t="s">
        <v>1818</v>
      </c>
      <c r="AQ111" s="103" t="str">
        <f t="shared" si="254"/>
        <v>Completed</v>
      </c>
      <c r="AR111" s="110"/>
    </row>
    <row r="112" spans="1:44" ht="15.75" customHeight="1" outlineLevel="1" x14ac:dyDescent="0.2">
      <c r="A112" s="487"/>
      <c r="B112" s="487"/>
      <c r="C112" s="61" t="s">
        <v>9203</v>
      </c>
      <c r="D112" s="73" t="s">
        <v>9204</v>
      </c>
      <c r="E112" s="73" t="s">
        <v>9205</v>
      </c>
      <c r="F112" s="183" t="s">
        <v>9206</v>
      </c>
      <c r="G112" s="100">
        <v>2</v>
      </c>
      <c r="H112" s="100"/>
      <c r="I112" s="101"/>
      <c r="J112" s="61" t="s">
        <v>9207</v>
      </c>
      <c r="K112" s="61" t="s">
        <v>9195</v>
      </c>
      <c r="L112" s="61" t="s">
        <v>9196</v>
      </c>
      <c r="M112" s="61" t="s">
        <v>9197</v>
      </c>
      <c r="N112" s="61" t="s">
        <v>9198</v>
      </c>
      <c r="O112" s="102" t="s">
        <v>1043</v>
      </c>
      <c r="P112" s="102" t="s">
        <v>9208</v>
      </c>
      <c r="Q112" s="102" t="str">
        <f t="shared" si="260"/>
        <v>Ch 6 Practice 1.2.1: Using a ratio to compare a quantity with the total quantity</v>
      </c>
      <c r="R112" s="102" t="s">
        <v>1812</v>
      </c>
      <c r="S112" s="102" t="s">
        <v>1041</v>
      </c>
      <c r="T112" s="102" t="s">
        <v>1042</v>
      </c>
      <c r="U112" s="102" t="s">
        <v>40</v>
      </c>
      <c r="V112" s="61" t="s">
        <v>9200</v>
      </c>
      <c r="W112" s="104">
        <v>9789814969444</v>
      </c>
      <c r="X112" s="102">
        <v>160</v>
      </c>
      <c r="Y112" s="61" t="s">
        <v>1814</v>
      </c>
      <c r="Z112" s="61" t="s">
        <v>9201</v>
      </c>
      <c r="AA112" s="61" t="s">
        <v>9202</v>
      </c>
      <c r="AB112" s="61" t="str">
        <f t="shared" si="1"/>
        <v>5.100 To use a ratio to compare a quantity with the total quantity M5NS-IIh-122/M5NS-IIh-123</v>
      </c>
      <c r="AC112" s="61" t="str">
        <f t="shared" ref="AC112:AD112" si="263">Y112</f>
        <v>1. Numbers and Number Sense</v>
      </c>
      <c r="AD112" s="61" t="str">
        <f t="shared" si="263"/>
        <v>G5.1.08 Ratio</v>
      </c>
      <c r="AE112" s="61" t="str">
        <f t="shared" si="3"/>
        <v>M5NS-IIh-122/M5NS-IIh-123</v>
      </c>
      <c r="AF112" s="61" t="str">
        <f t="shared" ref="AF112:AG112" si="264">M112</f>
        <v>M5NS-IIh-122: Visualizes the ratio of 2 given numbers.
M5NS-IIh-123: Expresses ratio using either the colon (:) or fraction.</v>
      </c>
      <c r="AG112" s="61" t="str">
        <f t="shared" si="264"/>
        <v>5.049 Visualizes the ratio of 2 given numbers M5NS-IIh-122
5.050 Expresses ratio M5NS-IIh-123</v>
      </c>
      <c r="AH112" s="175">
        <f t="shared" ref="AH112:AH121" si="265">AH111</f>
        <v>6</v>
      </c>
      <c r="AI112" s="89" t="s">
        <v>9208</v>
      </c>
      <c r="AJ112" s="61" t="s">
        <v>9193</v>
      </c>
      <c r="AK112" s="61"/>
      <c r="AL112" s="61"/>
      <c r="AM112" s="61"/>
      <c r="AN112" s="61"/>
      <c r="AO112" s="110"/>
      <c r="AP112" s="103" t="s">
        <v>1818</v>
      </c>
      <c r="AQ112" s="103" t="str">
        <f t="shared" si="254"/>
        <v>Completed</v>
      </c>
      <c r="AR112" s="110"/>
    </row>
    <row r="113" spans="1:44" ht="15.75" customHeight="1" outlineLevel="1" x14ac:dyDescent="0.2">
      <c r="A113" s="487"/>
      <c r="B113" s="487"/>
      <c r="C113" s="61" t="s">
        <v>9209</v>
      </c>
      <c r="D113" s="73" t="s">
        <v>9210</v>
      </c>
      <c r="E113" s="73" t="s">
        <v>9211</v>
      </c>
      <c r="F113" s="183" t="s">
        <v>9212</v>
      </c>
      <c r="G113" s="100">
        <v>3</v>
      </c>
      <c r="H113" s="100"/>
      <c r="I113" s="101"/>
      <c r="J113" s="61" t="s">
        <v>9213</v>
      </c>
      <c r="K113" s="61" t="s">
        <v>9214</v>
      </c>
      <c r="L113" s="61" t="s">
        <v>9215</v>
      </c>
      <c r="M113" s="61" t="s">
        <v>9216</v>
      </c>
      <c r="N113" s="61" t="s">
        <v>9217</v>
      </c>
      <c r="O113" s="102" t="s">
        <v>1043</v>
      </c>
      <c r="P113" s="102" t="s">
        <v>9218</v>
      </c>
      <c r="Q113" s="102" t="str">
        <f t="shared" si="260"/>
        <v>Ch 6 Practice 1.3.1: Using a comparison bar model to show a ratio</v>
      </c>
      <c r="R113" s="102" t="s">
        <v>1812</v>
      </c>
      <c r="S113" s="102" t="s">
        <v>1041</v>
      </c>
      <c r="T113" s="102" t="s">
        <v>1042</v>
      </c>
      <c r="U113" s="102" t="s">
        <v>40</v>
      </c>
      <c r="V113" s="61" t="s">
        <v>9200</v>
      </c>
      <c r="W113" s="104">
        <v>9789814969444</v>
      </c>
      <c r="X113" s="102">
        <v>160</v>
      </c>
      <c r="Y113" s="61" t="s">
        <v>1814</v>
      </c>
      <c r="Z113" s="61" t="s">
        <v>9201</v>
      </c>
      <c r="AA113" s="61" t="s">
        <v>9202</v>
      </c>
      <c r="AB113" s="61" t="str">
        <f t="shared" si="1"/>
        <v>5.101 To use a comparison bar model to show a ratio M5NS-IIh-122</v>
      </c>
      <c r="AC113" s="61" t="str">
        <f t="shared" ref="AC113:AD113" si="266">Y113</f>
        <v>1. Numbers and Number Sense</v>
      </c>
      <c r="AD113" s="61" t="str">
        <f t="shared" si="266"/>
        <v>G5.1.08 Ratio</v>
      </c>
      <c r="AE113" s="61" t="str">
        <f t="shared" si="3"/>
        <v>M5NS-IIh-122</v>
      </c>
      <c r="AF113" s="61" t="str">
        <f t="shared" ref="AF113:AG113" si="267">M113</f>
        <v>M5NS-IIh-122: Visualizes the ratio of 2 given numbers.</v>
      </c>
      <c r="AG113" s="61" t="str">
        <f t="shared" si="267"/>
        <v>5.049 Visualizes the ratio of 2 given numbers M5NS-IIh-122</v>
      </c>
      <c r="AH113" s="175">
        <f t="shared" si="265"/>
        <v>6</v>
      </c>
      <c r="AI113" s="89" t="s">
        <v>9208</v>
      </c>
      <c r="AJ113" s="61" t="s">
        <v>9206</v>
      </c>
      <c r="AK113" s="61"/>
      <c r="AL113" s="61"/>
      <c r="AM113" s="61"/>
      <c r="AN113" s="61"/>
      <c r="AO113" s="110"/>
      <c r="AP113" s="103" t="s">
        <v>1818</v>
      </c>
      <c r="AQ113" s="103" t="str">
        <f t="shared" si="254"/>
        <v>Completed</v>
      </c>
      <c r="AR113" s="110"/>
    </row>
    <row r="114" spans="1:44" ht="15.75" customHeight="1" outlineLevel="1" x14ac:dyDescent="0.2">
      <c r="A114" s="487"/>
      <c r="B114" s="487"/>
      <c r="C114" s="502" t="s">
        <v>9219</v>
      </c>
      <c r="D114" s="73" t="s">
        <v>9220</v>
      </c>
      <c r="E114" s="73" t="s">
        <v>9221</v>
      </c>
      <c r="F114" s="183" t="s">
        <v>9222</v>
      </c>
      <c r="G114" s="100">
        <v>4</v>
      </c>
      <c r="H114" s="100" t="s">
        <v>2559</v>
      </c>
      <c r="I114" s="101"/>
      <c r="J114" s="61" t="s">
        <v>9223</v>
      </c>
      <c r="K114" s="61" t="s">
        <v>9214</v>
      </c>
      <c r="L114" s="61" t="s">
        <v>9215</v>
      </c>
      <c r="M114" s="61" t="s">
        <v>9216</v>
      </c>
      <c r="N114" s="61" t="s">
        <v>9217</v>
      </c>
      <c r="O114" s="102" t="s">
        <v>1043</v>
      </c>
      <c r="P114" s="102" t="s">
        <v>9224</v>
      </c>
      <c r="Q114" s="102" t="str">
        <f t="shared" si="260"/>
        <v>Ch 6 Practice 1.4.1: Using a ratio to compare two quantities given in a comparison bar model</v>
      </c>
      <c r="R114" s="102" t="s">
        <v>1812</v>
      </c>
      <c r="S114" s="102" t="s">
        <v>1041</v>
      </c>
      <c r="T114" s="102" t="s">
        <v>1042</v>
      </c>
      <c r="U114" s="102" t="s">
        <v>40</v>
      </c>
      <c r="V114" s="61" t="s">
        <v>9200</v>
      </c>
      <c r="W114" s="104">
        <v>9789814969444</v>
      </c>
      <c r="X114" s="102">
        <v>160</v>
      </c>
      <c r="Y114" s="61" t="s">
        <v>1814</v>
      </c>
      <c r="Z114" s="61" t="s">
        <v>9201</v>
      </c>
      <c r="AA114" s="61" t="s">
        <v>9202</v>
      </c>
      <c r="AB114" s="61" t="str">
        <f t="shared" si="1"/>
        <v>5.102 To use a ratio to compare two quantities given in a comparison bar model M5NS-IIh-122</v>
      </c>
      <c r="AC114" s="61" t="str">
        <f t="shared" ref="AC114:AD114" si="268">Y114</f>
        <v>1. Numbers and Number Sense</v>
      </c>
      <c r="AD114" s="61" t="str">
        <f t="shared" si="268"/>
        <v>G5.1.08 Ratio</v>
      </c>
      <c r="AE114" s="61" t="str">
        <f t="shared" si="3"/>
        <v>M5NS-IIh-122</v>
      </c>
      <c r="AF114" s="61" t="str">
        <f t="shared" ref="AF114:AG114" si="269">M114</f>
        <v>M5NS-IIh-122: Visualizes the ratio of 2 given numbers.</v>
      </c>
      <c r="AG114" s="61" t="str">
        <f t="shared" si="269"/>
        <v>5.049 Visualizes the ratio of 2 given numbers M5NS-IIh-122</v>
      </c>
      <c r="AH114" s="175">
        <f t="shared" si="265"/>
        <v>6</v>
      </c>
      <c r="AI114" s="89" t="s">
        <v>9218</v>
      </c>
      <c r="AJ114" s="61" t="s">
        <v>9212</v>
      </c>
      <c r="AK114" s="61"/>
      <c r="AL114" s="61"/>
      <c r="AM114" s="61"/>
      <c r="AN114" s="61"/>
      <c r="AO114" s="110"/>
      <c r="AP114" s="103" t="s">
        <v>1818</v>
      </c>
      <c r="AQ114" s="103" t="str">
        <f t="shared" si="254"/>
        <v>Completed</v>
      </c>
      <c r="AR114" s="110"/>
    </row>
    <row r="115" spans="1:44" ht="15.75" customHeight="1" outlineLevel="1" x14ac:dyDescent="0.2">
      <c r="A115" s="487"/>
      <c r="B115" s="471"/>
      <c r="C115" s="471"/>
      <c r="D115" s="318" t="s">
        <v>9225</v>
      </c>
      <c r="E115" s="137" t="s">
        <v>9226</v>
      </c>
      <c r="F115" s="323" t="s">
        <v>9227</v>
      </c>
      <c r="G115" s="220">
        <v>5</v>
      </c>
      <c r="H115" s="100"/>
      <c r="I115" s="101" t="s">
        <v>4797</v>
      </c>
      <c r="J115" s="137" t="s">
        <v>9228</v>
      </c>
      <c r="K115" s="137" t="s">
        <v>9229</v>
      </c>
      <c r="L115" s="137" t="s">
        <v>9230</v>
      </c>
      <c r="M115" s="137" t="s">
        <v>9231</v>
      </c>
      <c r="N115" s="137" t="s">
        <v>9232</v>
      </c>
      <c r="O115" s="141" t="s">
        <v>1043</v>
      </c>
      <c r="P115" s="141" t="s">
        <v>9225</v>
      </c>
      <c r="Q115" s="141" t="str">
        <f t="shared" si="260"/>
        <v>Ch 6 Practice 1.4.2:</v>
      </c>
      <c r="R115" s="141" t="s">
        <v>1812</v>
      </c>
      <c r="S115" s="141" t="s">
        <v>1041</v>
      </c>
      <c r="T115" s="141" t="s">
        <v>1042</v>
      </c>
      <c r="U115" s="141" t="s">
        <v>40</v>
      </c>
      <c r="V115" s="137" t="s">
        <v>9200</v>
      </c>
      <c r="W115" s="143">
        <v>9789814969444</v>
      </c>
      <c r="X115" s="141">
        <v>160</v>
      </c>
      <c r="Y115" s="137" t="s">
        <v>1814</v>
      </c>
      <c r="Z115" s="137" t="s">
        <v>9201</v>
      </c>
      <c r="AA115" s="137" t="s">
        <v>9202</v>
      </c>
      <c r="AB115" s="137" t="str">
        <f t="shared" si="1"/>
        <v>5.102a Use a ratio to compare two measurements of length, mass or volume M5NS-IIi-124</v>
      </c>
      <c r="AC115" s="137" t="str">
        <f t="shared" ref="AC115:AD115" si="270">Y115</f>
        <v>1. Numbers and Number Sense</v>
      </c>
      <c r="AD115" s="137" t="str">
        <f t="shared" si="270"/>
        <v>G5.1.08 Ratio</v>
      </c>
      <c r="AE115" s="137" t="str">
        <f t="shared" si="3"/>
        <v>M5NS-IIi-124</v>
      </c>
      <c r="AF115" s="137" t="str">
        <f t="shared" ref="AF115:AG115" si="271">M115</f>
        <v>M5NS-IIi-124: Identifies and writes equivalent ratios.</v>
      </c>
      <c r="AG115" s="137" t="str">
        <f t="shared" si="271"/>
        <v>5.051 Identifies and writes equivalent ratios M5NS-IIi-124</v>
      </c>
      <c r="AH115" s="320">
        <f t="shared" si="265"/>
        <v>6</v>
      </c>
      <c r="AI115" s="147" t="s">
        <v>9224</v>
      </c>
      <c r="AJ115" s="147" t="s">
        <v>9222</v>
      </c>
      <c r="AK115" s="137"/>
      <c r="AL115" s="137"/>
      <c r="AM115" s="137"/>
      <c r="AN115" s="137"/>
      <c r="AO115" s="148"/>
      <c r="AP115" s="103" t="s">
        <v>1818</v>
      </c>
      <c r="AQ115" s="103" t="str">
        <f t="shared" si="254"/>
        <v>Completed</v>
      </c>
      <c r="AR115" s="148"/>
    </row>
    <row r="116" spans="1:44" ht="15.75" customHeight="1" outlineLevel="1" x14ac:dyDescent="0.2">
      <c r="A116" s="487"/>
      <c r="B116" s="502" t="s">
        <v>9233</v>
      </c>
      <c r="C116" s="61" t="s">
        <v>9234</v>
      </c>
      <c r="D116" s="73" t="s">
        <v>9235</v>
      </c>
      <c r="E116" s="73" t="s">
        <v>9236</v>
      </c>
      <c r="F116" s="183" t="s">
        <v>9237</v>
      </c>
      <c r="G116" s="100">
        <v>6</v>
      </c>
      <c r="H116" s="100" t="s">
        <v>9238</v>
      </c>
      <c r="I116" s="101"/>
      <c r="J116" s="61" t="s">
        <v>9239</v>
      </c>
      <c r="K116" s="61" t="s">
        <v>9229</v>
      </c>
      <c r="L116" s="61" t="s">
        <v>9230</v>
      </c>
      <c r="M116" s="61" t="s">
        <v>9231</v>
      </c>
      <c r="N116" s="61" t="s">
        <v>9232</v>
      </c>
      <c r="O116" s="102" t="s">
        <v>1043</v>
      </c>
      <c r="P116" s="102" t="s">
        <v>9240</v>
      </c>
      <c r="Q116" s="102" t="str">
        <f t="shared" si="260"/>
        <v>Ch 6 Practice 2.1.1: Writing equivalent ratios</v>
      </c>
      <c r="R116" s="102" t="s">
        <v>1812</v>
      </c>
      <c r="S116" s="102" t="s">
        <v>1041</v>
      </c>
      <c r="T116" s="102" t="s">
        <v>1042</v>
      </c>
      <c r="U116" s="102" t="s">
        <v>40</v>
      </c>
      <c r="V116" s="61" t="s">
        <v>9200</v>
      </c>
      <c r="W116" s="104">
        <v>9789814969444</v>
      </c>
      <c r="X116" s="102">
        <v>163</v>
      </c>
      <c r="Y116" s="61" t="s">
        <v>1814</v>
      </c>
      <c r="Z116" s="61" t="s">
        <v>9201</v>
      </c>
      <c r="AA116" s="61" t="s">
        <v>9241</v>
      </c>
      <c r="AB116" s="61" t="str">
        <f t="shared" si="1"/>
        <v>5.103 To write equivalent ratios M5NS-IIi-124</v>
      </c>
      <c r="AC116" s="61" t="str">
        <f t="shared" ref="AC116:AD116" si="272">Y116</f>
        <v>1. Numbers and Number Sense</v>
      </c>
      <c r="AD116" s="61" t="str">
        <f t="shared" si="272"/>
        <v>G5.1.08 Ratio</v>
      </c>
      <c r="AE116" s="61" t="str">
        <f t="shared" si="3"/>
        <v>M5NS-IIi-124</v>
      </c>
      <c r="AF116" s="61" t="str">
        <f t="shared" ref="AF116:AG116" si="273">M116</f>
        <v>M5NS-IIi-124: Identifies and writes equivalent ratios.</v>
      </c>
      <c r="AG116" s="61" t="str">
        <f t="shared" si="273"/>
        <v>5.051 Identifies and writes equivalent ratios M5NS-IIi-124</v>
      </c>
      <c r="AH116" s="175">
        <f t="shared" si="265"/>
        <v>6</v>
      </c>
      <c r="AI116" s="89" t="s">
        <v>4138</v>
      </c>
      <c r="AJ116" s="61" t="s">
        <v>9242</v>
      </c>
      <c r="AK116" s="61"/>
      <c r="AL116" s="61"/>
      <c r="AM116" s="61"/>
      <c r="AN116" s="61"/>
      <c r="AO116" s="110"/>
      <c r="AP116" s="103" t="s">
        <v>1818</v>
      </c>
      <c r="AQ116" s="103" t="str">
        <f t="shared" si="254"/>
        <v>Completed</v>
      </c>
      <c r="AR116" s="110"/>
    </row>
    <row r="117" spans="1:44" ht="15.75" customHeight="1" outlineLevel="1" x14ac:dyDescent="0.2">
      <c r="A117" s="487"/>
      <c r="B117" s="487"/>
      <c r="C117" s="61" t="s">
        <v>9243</v>
      </c>
      <c r="D117" s="73" t="s">
        <v>9244</v>
      </c>
      <c r="E117" s="73" t="s">
        <v>9245</v>
      </c>
      <c r="F117" s="183" t="s">
        <v>9246</v>
      </c>
      <c r="G117" s="100">
        <v>7</v>
      </c>
      <c r="H117" s="100" t="s">
        <v>2606</v>
      </c>
      <c r="I117" s="101"/>
      <c r="J117" s="61" t="s">
        <v>9247</v>
      </c>
      <c r="K117" s="61" t="s">
        <v>9248</v>
      </c>
      <c r="L117" s="61" t="s">
        <v>9249</v>
      </c>
      <c r="M117" s="61" t="s">
        <v>9250</v>
      </c>
      <c r="N117" s="61" t="s">
        <v>9251</v>
      </c>
      <c r="O117" s="102" t="s">
        <v>1043</v>
      </c>
      <c r="P117" s="102" t="s">
        <v>9252</v>
      </c>
      <c r="Q117" s="102" t="str">
        <f t="shared" si="260"/>
        <v>Ch 6 Practice 2.2.1: Writing a ratio in its simplest form</v>
      </c>
      <c r="R117" s="102" t="s">
        <v>1812</v>
      </c>
      <c r="S117" s="102" t="s">
        <v>1041</v>
      </c>
      <c r="T117" s="102" t="s">
        <v>1042</v>
      </c>
      <c r="U117" s="102" t="s">
        <v>40</v>
      </c>
      <c r="V117" s="61" t="s">
        <v>9200</v>
      </c>
      <c r="W117" s="104">
        <v>9789814969444</v>
      </c>
      <c r="X117" s="102">
        <v>163</v>
      </c>
      <c r="Y117" s="61" t="s">
        <v>1814</v>
      </c>
      <c r="Z117" s="61" t="s">
        <v>9201</v>
      </c>
      <c r="AA117" s="61" t="s">
        <v>9241</v>
      </c>
      <c r="AB117" s="61" t="str">
        <f t="shared" si="1"/>
        <v>5.104 To write a ratio in its simplest form M5NS-IIi-125</v>
      </c>
      <c r="AC117" s="61" t="str">
        <f t="shared" ref="AC117:AD117" si="274">Y117</f>
        <v>1. Numbers and Number Sense</v>
      </c>
      <c r="AD117" s="61" t="str">
        <f t="shared" si="274"/>
        <v>G5.1.08 Ratio</v>
      </c>
      <c r="AE117" s="61" t="str">
        <f t="shared" si="3"/>
        <v>M5NS-IIi-125</v>
      </c>
      <c r="AF117" s="61" t="str">
        <f t="shared" ref="AF117:AG117" si="275">M117</f>
        <v>M5NS-IIi-125: Expresses ratios in their simplest forms.</v>
      </c>
      <c r="AG117" s="61" t="str">
        <f t="shared" si="275"/>
        <v>5.052 Expresses ratios in their simplest forms M5NS-IIi-125</v>
      </c>
      <c r="AH117" s="175">
        <f t="shared" si="265"/>
        <v>6</v>
      </c>
      <c r="AI117" s="89" t="s">
        <v>8554</v>
      </c>
      <c r="AJ117" s="61" t="s">
        <v>8556</v>
      </c>
      <c r="AK117" s="61"/>
      <c r="AL117" s="61"/>
      <c r="AM117" s="61"/>
      <c r="AN117" s="61"/>
      <c r="AO117" s="110"/>
      <c r="AP117" s="103" t="s">
        <v>1818</v>
      </c>
      <c r="AQ117" s="103" t="str">
        <f t="shared" si="254"/>
        <v>Completed</v>
      </c>
      <c r="AR117" s="110"/>
    </row>
    <row r="118" spans="1:44" ht="15.75" customHeight="1" outlineLevel="1" x14ac:dyDescent="0.2">
      <c r="A118" s="487"/>
      <c r="B118" s="471"/>
      <c r="C118" s="61" t="s">
        <v>9253</v>
      </c>
      <c r="D118" s="73" t="s">
        <v>9254</v>
      </c>
      <c r="E118" s="73" t="s">
        <v>9255</v>
      </c>
      <c r="F118" s="183" t="s">
        <v>9256</v>
      </c>
      <c r="G118" s="100">
        <v>8</v>
      </c>
      <c r="H118" s="100" t="s">
        <v>2567</v>
      </c>
      <c r="I118" s="312" t="s">
        <v>2311</v>
      </c>
      <c r="J118" s="61" t="s">
        <v>9257</v>
      </c>
      <c r="K118" s="61" t="s">
        <v>9258</v>
      </c>
      <c r="L118" s="61" t="s">
        <v>9259</v>
      </c>
      <c r="M118" s="61" t="s">
        <v>9260</v>
      </c>
      <c r="N118" s="61" t="s">
        <v>9261</v>
      </c>
      <c r="O118" s="102" t="s">
        <v>1043</v>
      </c>
      <c r="P118" s="102" t="s">
        <v>9262</v>
      </c>
      <c r="Q118" s="102" t="str">
        <f t="shared" si="260"/>
        <v>Ch 6 Practice 2.3.1: Finding a missing term in a pair of equivalent ratios</v>
      </c>
      <c r="R118" s="102" t="s">
        <v>1812</v>
      </c>
      <c r="S118" s="102" t="s">
        <v>1041</v>
      </c>
      <c r="T118" s="102" t="s">
        <v>1042</v>
      </c>
      <c r="U118" s="102" t="s">
        <v>40</v>
      </c>
      <c r="V118" s="61" t="s">
        <v>9200</v>
      </c>
      <c r="W118" s="104">
        <v>9789814969444</v>
      </c>
      <c r="X118" s="102">
        <v>163</v>
      </c>
      <c r="Y118" s="61" t="s">
        <v>1814</v>
      </c>
      <c r="Z118" s="61" t="s">
        <v>9201</v>
      </c>
      <c r="AA118" s="61" t="s">
        <v>9241</v>
      </c>
      <c r="AB118" s="61" t="str">
        <f t="shared" si="1"/>
        <v>5.105 To find the missing term in a pair of equivalent ratios with two terms M5NS-IIi-126</v>
      </c>
      <c r="AC118" s="61" t="str">
        <f t="shared" ref="AC118:AD118" si="276">Y118</f>
        <v>1. Numbers and Number Sense</v>
      </c>
      <c r="AD118" s="61" t="str">
        <f t="shared" si="276"/>
        <v>G5.1.08 Ratio</v>
      </c>
      <c r="AE118" s="61" t="str">
        <f t="shared" si="3"/>
        <v>M5NS-IIi-126</v>
      </c>
      <c r="AF118" s="61" t="str">
        <f t="shared" ref="AF118:AG118" si="277">M118</f>
        <v>M5NS-IIi-126: Finds the missing term in a pair of equivalent ratios.</v>
      </c>
      <c r="AG118" s="61" t="str">
        <f t="shared" si="277"/>
        <v>5.053 Finds the missing term in a pair of equivalent ratios M5NS-IIi-126</v>
      </c>
      <c r="AH118" s="175">
        <f t="shared" si="265"/>
        <v>6</v>
      </c>
      <c r="AI118" s="89" t="s">
        <v>9252</v>
      </c>
      <c r="AJ118" s="61" t="s">
        <v>9246</v>
      </c>
      <c r="AK118" s="61"/>
      <c r="AL118" s="61"/>
      <c r="AM118" s="61"/>
      <c r="AN118" s="61"/>
      <c r="AO118" s="110"/>
      <c r="AP118" s="103" t="s">
        <v>1818</v>
      </c>
      <c r="AQ118" s="103" t="str">
        <f t="shared" si="254"/>
        <v>Completed</v>
      </c>
      <c r="AR118" s="110"/>
    </row>
    <row r="119" spans="1:44" ht="15.75" customHeight="1" outlineLevel="1" x14ac:dyDescent="0.2">
      <c r="A119" s="487"/>
      <c r="B119" s="502" t="s">
        <v>9263</v>
      </c>
      <c r="C119" s="61" t="s">
        <v>9264</v>
      </c>
      <c r="D119" s="73" t="s">
        <v>9265</v>
      </c>
      <c r="E119" s="73" t="s">
        <v>9266</v>
      </c>
      <c r="F119" s="183" t="s">
        <v>9267</v>
      </c>
      <c r="G119" s="100">
        <v>9</v>
      </c>
      <c r="H119" s="100"/>
      <c r="I119" s="101"/>
      <c r="J119" s="61" t="s">
        <v>9268</v>
      </c>
      <c r="K119" s="61" t="s">
        <v>9269</v>
      </c>
      <c r="L119" s="61" t="s">
        <v>9270</v>
      </c>
      <c r="M119" s="61" t="s">
        <v>9271</v>
      </c>
      <c r="N119" s="61" t="s">
        <v>9272</v>
      </c>
      <c r="O119" s="102" t="s">
        <v>1043</v>
      </c>
      <c r="P119" s="102" t="s">
        <v>9273</v>
      </c>
      <c r="Q119" s="102" t="str">
        <f t="shared" si="260"/>
        <v>Ch 6 Practice 3.1.1: Writing a ratio to compare quantities in proportion</v>
      </c>
      <c r="R119" s="102" t="s">
        <v>1812</v>
      </c>
      <c r="S119" s="102" t="s">
        <v>1041</v>
      </c>
      <c r="T119" s="102" t="s">
        <v>1042</v>
      </c>
      <c r="U119" s="102" t="s">
        <v>40</v>
      </c>
      <c r="V119" s="61" t="s">
        <v>9200</v>
      </c>
      <c r="W119" s="104">
        <v>9789814969444</v>
      </c>
      <c r="X119" s="102">
        <v>168</v>
      </c>
      <c r="Y119" s="61" t="s">
        <v>1814</v>
      </c>
      <c r="Z119" s="61" t="s">
        <v>9201</v>
      </c>
      <c r="AA119" s="61" t="s">
        <v>9274</v>
      </c>
      <c r="AB119" s="61" t="str">
        <f t="shared" si="1"/>
        <v>5.106 To write a ratio to compare quantities that are in proportion M5NS-IIj-127/M5NS-IIj-128</v>
      </c>
      <c r="AC119" s="61" t="str">
        <f t="shared" ref="AC119:AD119" si="278">Y119</f>
        <v>1. Numbers and Number Sense</v>
      </c>
      <c r="AD119" s="61" t="str">
        <f t="shared" si="278"/>
        <v>G5.1.08 Ratio</v>
      </c>
      <c r="AE119" s="61" t="str">
        <f t="shared" si="3"/>
        <v>M5NS-IIj-127/M5NS-IIj-128</v>
      </c>
      <c r="AF119" s="61" t="str">
        <f t="shared" ref="AF119:AG119" si="279">M119</f>
        <v>M5NS-IIj-127: Defines and describes a proportion.
M5NS-IIj-128: Recognizes when two quantities are in direct proportion.</v>
      </c>
      <c r="AG119" s="61" t="str">
        <f t="shared" si="279"/>
        <v xml:space="preserve">5.054 Defines and describes a proportion M5NS-IIj-127
5.055 Recognizes when two quantities are in direct proportion M5NS-IIj-128 </v>
      </c>
      <c r="AH119" s="175">
        <f t="shared" si="265"/>
        <v>6</v>
      </c>
      <c r="AI119" s="89" t="s">
        <v>9240</v>
      </c>
      <c r="AJ119" s="61" t="s">
        <v>9237</v>
      </c>
      <c r="AK119" s="61"/>
      <c r="AL119" s="61"/>
      <c r="AM119" s="61"/>
      <c r="AN119" s="61"/>
      <c r="AO119" s="110"/>
      <c r="AP119" s="103" t="s">
        <v>1818</v>
      </c>
      <c r="AQ119" s="103" t="str">
        <f t="shared" si="254"/>
        <v>Completed</v>
      </c>
      <c r="AR119" s="110"/>
    </row>
    <row r="120" spans="1:44" ht="15.75" customHeight="1" outlineLevel="1" x14ac:dyDescent="0.2">
      <c r="A120" s="487"/>
      <c r="B120" s="487"/>
      <c r="C120" s="502" t="s">
        <v>9275</v>
      </c>
      <c r="D120" s="73" t="s">
        <v>9276</v>
      </c>
      <c r="E120" s="73" t="s">
        <v>9277</v>
      </c>
      <c r="F120" s="183" t="s">
        <v>9278</v>
      </c>
      <c r="G120" s="100">
        <v>10</v>
      </c>
      <c r="H120" s="100"/>
      <c r="I120" s="312" t="s">
        <v>2148</v>
      </c>
      <c r="J120" s="61" t="s">
        <v>9279</v>
      </c>
      <c r="K120" s="61" t="s">
        <v>9269</v>
      </c>
      <c r="L120" s="61" t="s">
        <v>9270</v>
      </c>
      <c r="M120" s="61" t="s">
        <v>9271</v>
      </c>
      <c r="N120" s="61" t="s">
        <v>9272</v>
      </c>
      <c r="O120" s="102" t="s">
        <v>1043</v>
      </c>
      <c r="P120" s="102" t="s">
        <v>9280</v>
      </c>
      <c r="Q120" s="102" t="str">
        <f t="shared" si="260"/>
        <v>Ch 6 Practice 3.2.1: Finding missing values in a table of equivalent ratios</v>
      </c>
      <c r="R120" s="102" t="s">
        <v>1812</v>
      </c>
      <c r="S120" s="102" t="s">
        <v>1041</v>
      </c>
      <c r="T120" s="102" t="s">
        <v>1042</v>
      </c>
      <c r="U120" s="102" t="s">
        <v>40</v>
      </c>
      <c r="V120" s="61" t="s">
        <v>9200</v>
      </c>
      <c r="W120" s="104">
        <v>9789814969444</v>
      </c>
      <c r="X120" s="102">
        <v>169</v>
      </c>
      <c r="Y120" s="61" t="s">
        <v>1814</v>
      </c>
      <c r="Z120" s="61" t="s">
        <v>9201</v>
      </c>
      <c r="AA120" s="61" t="s">
        <v>9274</v>
      </c>
      <c r="AB120" s="61" t="str">
        <f t="shared" si="1"/>
        <v>5.107 To find missing values in a table of equivalent ratios M5NS-IIj-127/M5NS-IIj-128</v>
      </c>
      <c r="AC120" s="61" t="str">
        <f t="shared" ref="AC120:AD120" si="280">Y120</f>
        <v>1. Numbers and Number Sense</v>
      </c>
      <c r="AD120" s="61" t="str">
        <f t="shared" si="280"/>
        <v>G5.1.08 Ratio</v>
      </c>
      <c r="AE120" s="61" t="str">
        <f t="shared" si="3"/>
        <v>M5NS-IIj-127/M5NS-IIj-128</v>
      </c>
      <c r="AF120" s="61" t="str">
        <f t="shared" ref="AF120:AG120" si="281">M120</f>
        <v>M5NS-IIj-127: Defines and describes a proportion.
M5NS-IIj-128: Recognizes when two quantities are in direct proportion.</v>
      </c>
      <c r="AG120" s="61" t="str">
        <f t="shared" si="281"/>
        <v xml:space="preserve">5.054 Defines and describes a proportion M5NS-IIj-127
5.055 Recognizes when two quantities are in direct proportion M5NS-IIj-128 </v>
      </c>
      <c r="AH120" s="175">
        <f t="shared" si="265"/>
        <v>6</v>
      </c>
      <c r="AI120" s="89" t="s">
        <v>9262</v>
      </c>
      <c r="AJ120" s="61" t="s">
        <v>9256</v>
      </c>
      <c r="AK120" s="61"/>
      <c r="AL120" s="61"/>
      <c r="AM120" s="61"/>
      <c r="AN120" s="61"/>
      <c r="AO120" s="110"/>
      <c r="AP120" s="103" t="s">
        <v>1818</v>
      </c>
      <c r="AQ120" s="103" t="str">
        <f t="shared" si="254"/>
        <v>Completed</v>
      </c>
      <c r="AR120" s="110"/>
    </row>
    <row r="121" spans="1:44" ht="15.75" customHeight="1" outlineLevel="1" x14ac:dyDescent="0.2">
      <c r="A121" s="471"/>
      <c r="B121" s="471"/>
      <c r="C121" s="471"/>
      <c r="D121" s="318" t="s">
        <v>8471</v>
      </c>
      <c r="E121" s="137" t="s">
        <v>9281</v>
      </c>
      <c r="F121" s="323" t="s">
        <v>9282</v>
      </c>
      <c r="G121" s="220">
        <v>11</v>
      </c>
      <c r="H121" s="100" t="s">
        <v>2593</v>
      </c>
      <c r="I121" s="101"/>
      <c r="J121" s="137" t="s">
        <v>9283</v>
      </c>
      <c r="K121" s="137" t="s">
        <v>9248</v>
      </c>
      <c r="L121" s="137" t="s">
        <v>9249</v>
      </c>
      <c r="M121" s="137" t="s">
        <v>9250</v>
      </c>
      <c r="N121" s="137" t="s">
        <v>9251</v>
      </c>
      <c r="O121" s="141" t="s">
        <v>1043</v>
      </c>
      <c r="P121" s="141" t="s">
        <v>8471</v>
      </c>
      <c r="Q121" s="141" t="str">
        <f t="shared" si="260"/>
        <v>Ch 6 Practice 3.2.2: Write a ratio with three terms in its simplest form</v>
      </c>
      <c r="R121" s="141" t="s">
        <v>1812</v>
      </c>
      <c r="S121" s="141" t="s">
        <v>1041</v>
      </c>
      <c r="T121" s="141" t="s">
        <v>1042</v>
      </c>
      <c r="U121" s="141" t="s">
        <v>40</v>
      </c>
      <c r="V121" s="137" t="s">
        <v>9200</v>
      </c>
      <c r="W121" s="143">
        <v>9789814969444</v>
      </c>
      <c r="X121" s="141">
        <v>169</v>
      </c>
      <c r="Y121" s="137" t="s">
        <v>1814</v>
      </c>
      <c r="Z121" s="137" t="s">
        <v>9201</v>
      </c>
      <c r="AA121" s="137" t="s">
        <v>9274</v>
      </c>
      <c r="AB121" s="137" t="str">
        <f t="shared" si="1"/>
        <v>5.107a Write a ratio with three terms in its simplest form</v>
      </c>
      <c r="AC121" s="137" t="str">
        <f t="shared" ref="AC121:AD121" si="282">Y121</f>
        <v>1. Numbers and Number Sense</v>
      </c>
      <c r="AD121" s="137" t="str">
        <f t="shared" si="282"/>
        <v>G5.1.08 Ratio</v>
      </c>
      <c r="AE121" s="137" t="str">
        <f t="shared" si="3"/>
        <v>M5NS-IIi-125</v>
      </c>
      <c r="AF121" s="137" t="str">
        <f t="shared" ref="AF121:AG121" si="283">M121</f>
        <v>M5NS-IIi-125: Expresses ratios in their simplest forms.</v>
      </c>
      <c r="AG121" s="137" t="str">
        <f t="shared" si="283"/>
        <v>5.052 Expresses ratios in their simplest forms M5NS-IIi-125</v>
      </c>
      <c r="AH121" s="320">
        <f t="shared" si="265"/>
        <v>6</v>
      </c>
      <c r="AI121" s="147" t="s">
        <v>9224</v>
      </c>
      <c r="AJ121" s="147" t="s">
        <v>9246</v>
      </c>
      <c r="AK121" s="137"/>
      <c r="AL121" s="137"/>
      <c r="AM121" s="137"/>
      <c r="AN121" s="137"/>
      <c r="AO121" s="148"/>
      <c r="AP121" s="103" t="s">
        <v>1818</v>
      </c>
      <c r="AQ121" s="103" t="str">
        <f t="shared" si="254"/>
        <v>Completed</v>
      </c>
      <c r="AR121" s="148"/>
    </row>
    <row r="122" spans="1:44" ht="15.75" customHeight="1" outlineLevel="1" x14ac:dyDescent="0.2">
      <c r="A122" s="502" t="s">
        <v>9284</v>
      </c>
      <c r="B122" s="502" t="s">
        <v>9285</v>
      </c>
      <c r="C122" s="502" t="s">
        <v>9286</v>
      </c>
      <c r="D122" s="61" t="s">
        <v>9287</v>
      </c>
      <c r="E122" s="61" t="s">
        <v>9288</v>
      </c>
      <c r="F122" s="176" t="s">
        <v>9289</v>
      </c>
      <c r="G122" s="100">
        <v>1</v>
      </c>
      <c r="H122" s="100"/>
      <c r="I122" s="101"/>
      <c r="J122" s="61" t="s">
        <v>9290</v>
      </c>
      <c r="K122" s="61" t="s">
        <v>9291</v>
      </c>
      <c r="L122" s="61" t="s">
        <v>9292</v>
      </c>
      <c r="M122" s="61" t="s">
        <v>9293</v>
      </c>
      <c r="N122" s="61" t="s">
        <v>9294</v>
      </c>
      <c r="O122" s="102" t="s">
        <v>1043</v>
      </c>
      <c r="P122" s="102" t="s">
        <v>9295</v>
      </c>
      <c r="Q122" s="102" t="str">
        <f t="shared" si="260"/>
        <v>Ch 7 Practice 1.1.1: Understanding the difference between theoretical and experimental probabilities</v>
      </c>
      <c r="R122" s="102" t="s">
        <v>1812</v>
      </c>
      <c r="S122" s="102" t="s">
        <v>1041</v>
      </c>
      <c r="T122" s="102" t="s">
        <v>1042</v>
      </c>
      <c r="U122" s="102" t="s">
        <v>40</v>
      </c>
      <c r="V122" s="61" t="s">
        <v>9296</v>
      </c>
      <c r="W122" s="104">
        <v>9789814969444</v>
      </c>
      <c r="X122" s="102">
        <v>175</v>
      </c>
      <c r="Y122" s="61" t="s">
        <v>2786</v>
      </c>
      <c r="Z122" s="61" t="s">
        <v>9297</v>
      </c>
      <c r="AA122" s="61" t="s">
        <v>9298</v>
      </c>
      <c r="AB122" s="61" t="str">
        <f t="shared" si="1"/>
        <v>5.108 To understand the difference between theoretical and experimental probabilities M5SP-IVi-14</v>
      </c>
      <c r="AC122" s="61" t="str">
        <f t="shared" ref="AC122:AD122" si="284">Y122</f>
        <v>4. Statistics and Probability</v>
      </c>
      <c r="AD122" s="61" t="str">
        <f t="shared" si="284"/>
        <v>G5.4.01 Probability</v>
      </c>
      <c r="AE122" s="61" t="str">
        <f t="shared" si="3"/>
        <v>M5SP-IVi-14</v>
      </c>
      <c r="AF122" s="61" t="str">
        <f t="shared" ref="AF122:AG122" si="285">M122</f>
        <v>M5SP-IVi-14: Describes experimental probability.</v>
      </c>
      <c r="AG122" s="61" t="str">
        <f t="shared" si="285"/>
        <v>5.103 Describes experimental probability M5SP-IVi-14</v>
      </c>
      <c r="AH122" s="175">
        <v>7</v>
      </c>
      <c r="AI122" s="89" t="s">
        <v>7652</v>
      </c>
      <c r="AJ122" s="61" t="s">
        <v>7646</v>
      </c>
      <c r="AK122" s="61"/>
      <c r="AL122" s="61"/>
      <c r="AM122" s="61"/>
      <c r="AN122" s="61"/>
      <c r="AO122" s="110"/>
      <c r="AP122" s="103" t="s">
        <v>1818</v>
      </c>
      <c r="AQ122" s="103" t="str">
        <f t="shared" si="254"/>
        <v>Completed</v>
      </c>
      <c r="AR122" s="110"/>
    </row>
    <row r="123" spans="1:44" ht="15.75" customHeight="1" outlineLevel="1" x14ac:dyDescent="0.2">
      <c r="A123" s="487"/>
      <c r="B123" s="487"/>
      <c r="C123" s="487"/>
      <c r="D123" s="61" t="s">
        <v>9299</v>
      </c>
      <c r="E123" s="61" t="s">
        <v>9300</v>
      </c>
      <c r="F123" s="176" t="s">
        <v>9301</v>
      </c>
      <c r="G123" s="100">
        <v>2</v>
      </c>
      <c r="H123" s="100"/>
      <c r="I123" s="101"/>
      <c r="J123" s="61" t="s">
        <v>9302</v>
      </c>
      <c r="K123" s="61" t="s">
        <v>9303</v>
      </c>
      <c r="L123" s="61" t="s">
        <v>9304</v>
      </c>
      <c r="M123" s="61" t="s">
        <v>9305</v>
      </c>
      <c r="N123" s="61" t="s">
        <v>9306</v>
      </c>
      <c r="O123" s="102" t="s">
        <v>1043</v>
      </c>
      <c r="P123" s="102" t="s">
        <v>9307</v>
      </c>
      <c r="Q123" s="102" t="str">
        <f t="shared" si="260"/>
        <v>Ch 7 Practice 1.1.2: Finding theoretical and experimental probabilities</v>
      </c>
      <c r="R123" s="102" t="s">
        <v>1812</v>
      </c>
      <c r="S123" s="102" t="s">
        <v>1041</v>
      </c>
      <c r="T123" s="102" t="s">
        <v>1042</v>
      </c>
      <c r="U123" s="102" t="s">
        <v>40</v>
      </c>
      <c r="V123" s="61" t="s">
        <v>9296</v>
      </c>
      <c r="W123" s="104">
        <v>9789814969444</v>
      </c>
      <c r="X123" s="102">
        <v>175</v>
      </c>
      <c r="Y123" s="61" t="s">
        <v>2786</v>
      </c>
      <c r="Z123" s="61" t="s">
        <v>9297</v>
      </c>
      <c r="AA123" s="61" t="s">
        <v>9298</v>
      </c>
      <c r="AB123" s="61" t="str">
        <f t="shared" si="1"/>
        <v>5.109 To find theoretical and experimental probabilities of an event M5SP-IVi-16</v>
      </c>
      <c r="AC123" s="61" t="str">
        <f t="shared" ref="AC123:AD123" si="286">Y123</f>
        <v>4. Statistics and Probability</v>
      </c>
      <c r="AD123" s="61" t="str">
        <f t="shared" si="286"/>
        <v>G5.4.01 Probability</v>
      </c>
      <c r="AE123" s="61" t="str">
        <f t="shared" si="3"/>
        <v>M5SP-IVi-16</v>
      </c>
      <c r="AF123" s="61" t="str">
        <f t="shared" ref="AF123:AG123" si="287">M123</f>
        <v>M5SP-IVi-16: Analyzes data obtained from chance using experiments involving letter cards (A to Z) and number cards (0 to 20).</v>
      </c>
      <c r="AG123" s="61" t="str">
        <f t="shared" si="287"/>
        <v>5.105 Analyzes data obtained from chance using experiments involving letter cards and number cards M5SP-IVi-16</v>
      </c>
      <c r="AH123" s="175">
        <f t="shared" ref="AH123:AH126" si="288">AH122</f>
        <v>7</v>
      </c>
      <c r="AI123" s="89" t="s">
        <v>9295</v>
      </c>
      <c r="AJ123" s="61" t="s">
        <v>9289</v>
      </c>
      <c r="AK123" s="61"/>
      <c r="AL123" s="61"/>
      <c r="AM123" s="61"/>
      <c r="AN123" s="61"/>
      <c r="AO123" s="110"/>
      <c r="AP123" s="103" t="s">
        <v>1818</v>
      </c>
      <c r="AQ123" s="103" t="str">
        <f t="shared" si="254"/>
        <v>Completed</v>
      </c>
      <c r="AR123" s="115" t="s">
        <v>8537</v>
      </c>
    </row>
    <row r="124" spans="1:44" ht="15.75" customHeight="1" outlineLevel="1" x14ac:dyDescent="0.2">
      <c r="A124" s="487"/>
      <c r="B124" s="487"/>
      <c r="C124" s="471"/>
      <c r="D124" s="61" t="s">
        <v>9308</v>
      </c>
      <c r="E124" s="61" t="s">
        <v>9309</v>
      </c>
      <c r="F124" s="176" t="s">
        <v>9310</v>
      </c>
      <c r="G124" s="100">
        <v>3</v>
      </c>
      <c r="H124" s="100"/>
      <c r="I124" s="101"/>
      <c r="J124" s="61" t="s">
        <v>9311</v>
      </c>
      <c r="K124" s="61" t="s">
        <v>9312</v>
      </c>
      <c r="L124" s="61" t="s">
        <v>9313</v>
      </c>
      <c r="M124" s="61" t="s">
        <v>9314</v>
      </c>
      <c r="N124" s="61" t="s">
        <v>9315</v>
      </c>
      <c r="O124" s="102" t="s">
        <v>1043</v>
      </c>
      <c r="P124" s="102" t="s">
        <v>9316</v>
      </c>
      <c r="Q124" s="102" t="str">
        <f t="shared" si="260"/>
        <v>Ch 7 Practice 1.1.3: Conducting probability experiments</v>
      </c>
      <c r="R124" s="102" t="s">
        <v>1812</v>
      </c>
      <c r="S124" s="102" t="s">
        <v>1041</v>
      </c>
      <c r="T124" s="102" t="s">
        <v>1042</v>
      </c>
      <c r="U124" s="102" t="s">
        <v>40</v>
      </c>
      <c r="V124" s="61" t="s">
        <v>9296</v>
      </c>
      <c r="W124" s="104">
        <v>9789814969444</v>
      </c>
      <c r="X124" s="102">
        <v>175</v>
      </c>
      <c r="Y124" s="61" t="s">
        <v>2786</v>
      </c>
      <c r="Z124" s="61" t="s">
        <v>9297</v>
      </c>
      <c r="AA124" s="61" t="s">
        <v>9298</v>
      </c>
      <c r="AB124" s="61" t="str">
        <f t="shared" si="1"/>
        <v>5.110 To conduct chance experiments and present and describe the results M5SP-IVi-15</v>
      </c>
      <c r="AC124" s="61" t="str">
        <f t="shared" ref="AC124:AD124" si="289">Y124</f>
        <v>4. Statistics and Probability</v>
      </c>
      <c r="AD124" s="61" t="str">
        <f t="shared" si="289"/>
        <v>G5.4.01 Probability</v>
      </c>
      <c r="AE124" s="61" t="str">
        <f t="shared" si="3"/>
        <v>M5SP-IVi-15</v>
      </c>
      <c r="AF124" s="61" t="str">
        <f t="shared" ref="AF124:AG124" si="290">M124</f>
        <v>M5SP-IVi-15: Performs an experimental probability and records result by listing.</v>
      </c>
      <c r="AG124" s="61" t="str">
        <f t="shared" si="290"/>
        <v>5.104 Performs an experimental probability and records result by listing M5SP-IVi-15</v>
      </c>
      <c r="AH124" s="175">
        <f t="shared" si="288"/>
        <v>7</v>
      </c>
      <c r="AI124" s="89" t="s">
        <v>7656</v>
      </c>
      <c r="AJ124" s="61" t="s">
        <v>7658</v>
      </c>
      <c r="AK124" s="61"/>
      <c r="AL124" s="61"/>
      <c r="AM124" s="61"/>
      <c r="AN124" s="61"/>
      <c r="AO124" s="110"/>
      <c r="AP124" s="103" t="s">
        <v>1818</v>
      </c>
      <c r="AQ124" s="103" t="str">
        <f t="shared" si="254"/>
        <v>Completed</v>
      </c>
      <c r="AR124" s="115" t="s">
        <v>8537</v>
      </c>
    </row>
    <row r="125" spans="1:44" ht="15.75" customHeight="1" outlineLevel="1" x14ac:dyDescent="0.2">
      <c r="A125" s="487"/>
      <c r="B125" s="471"/>
      <c r="C125" s="61" t="s">
        <v>9317</v>
      </c>
      <c r="D125" s="181" t="s">
        <v>9318</v>
      </c>
      <c r="E125" s="181" t="s">
        <v>9319</v>
      </c>
      <c r="F125" s="184" t="s">
        <v>9320</v>
      </c>
      <c r="G125" s="100">
        <v>4</v>
      </c>
      <c r="H125" s="100"/>
      <c r="I125" s="101"/>
      <c r="J125" s="61" t="s">
        <v>9321</v>
      </c>
      <c r="K125" s="61" t="s">
        <v>9312</v>
      </c>
      <c r="L125" s="61" t="s">
        <v>9313</v>
      </c>
      <c r="M125" s="61" t="s">
        <v>9314</v>
      </c>
      <c r="N125" s="61" t="s">
        <v>9315</v>
      </c>
      <c r="O125" s="102" t="s">
        <v>1043</v>
      </c>
      <c r="P125" s="102" t="str">
        <f t="shared" ref="P125:Q125" si="291">D125</f>
        <v>PH_G5_C07_P1.2.1</v>
      </c>
      <c r="Q125" s="102" t="str">
        <f t="shared" si="291"/>
        <v>Ch 7 Practice 1.2.1: Analyze data obtained from chance using experiments involving letter or number card</v>
      </c>
      <c r="R125" s="102" t="s">
        <v>1812</v>
      </c>
      <c r="S125" s="102" t="s">
        <v>1041</v>
      </c>
      <c r="T125" s="102" t="s">
        <v>1042</v>
      </c>
      <c r="U125" s="102" t="s">
        <v>40</v>
      </c>
      <c r="V125" s="61" t="s">
        <v>9296</v>
      </c>
      <c r="W125" s="104">
        <v>9789814969444</v>
      </c>
      <c r="X125" s="102">
        <v>175</v>
      </c>
      <c r="Y125" s="61" t="s">
        <v>2786</v>
      </c>
      <c r="Z125" s="61" t="s">
        <v>9297</v>
      </c>
      <c r="AA125" s="61" t="s">
        <v>9298</v>
      </c>
      <c r="AB125" s="61" t="str">
        <f t="shared" si="1"/>
        <v>5.111 Analyze data obtained from chance using experiments involving letter or number card M5SP-IVi-15</v>
      </c>
      <c r="AC125" s="61" t="str">
        <f t="shared" ref="AC125:AD125" si="292">Y125</f>
        <v>4. Statistics and Probability</v>
      </c>
      <c r="AD125" s="61" t="str">
        <f t="shared" si="292"/>
        <v>G5.4.01 Probability</v>
      </c>
      <c r="AE125" s="61" t="str">
        <f t="shared" si="3"/>
        <v>M5SP-IVi-15</v>
      </c>
      <c r="AF125" s="61" t="str">
        <f t="shared" ref="AF125:AG125" si="293">M125</f>
        <v>M5SP-IVi-15: Performs an experimental probability and records result by listing.</v>
      </c>
      <c r="AG125" s="61" t="str">
        <f t="shared" si="293"/>
        <v>5.104 Performs an experimental probability and records result by listing M5SP-IVi-15</v>
      </c>
      <c r="AH125" s="175">
        <f t="shared" si="288"/>
        <v>7</v>
      </c>
      <c r="AI125" s="89" t="s">
        <v>7668</v>
      </c>
      <c r="AJ125" s="61" t="s">
        <v>7662</v>
      </c>
      <c r="AK125" s="61"/>
      <c r="AL125" s="61"/>
      <c r="AM125" s="61"/>
      <c r="AN125" s="89" t="s">
        <v>1818</v>
      </c>
      <c r="AO125" s="110"/>
      <c r="AP125" s="103" t="s">
        <v>1818</v>
      </c>
      <c r="AQ125" s="103" t="str">
        <f t="shared" si="254"/>
        <v>Completed</v>
      </c>
      <c r="AR125" s="110"/>
    </row>
    <row r="126" spans="1:44" ht="15.75" customHeight="1" outlineLevel="1" x14ac:dyDescent="0.2">
      <c r="A126" s="471"/>
      <c r="B126" s="61" t="s">
        <v>191</v>
      </c>
      <c r="C126" s="61" t="s">
        <v>7332</v>
      </c>
      <c r="D126" s="181" t="s">
        <v>9322</v>
      </c>
      <c r="E126" s="181" t="s">
        <v>9323</v>
      </c>
      <c r="F126" s="184" t="s">
        <v>9324</v>
      </c>
      <c r="G126" s="100">
        <v>5</v>
      </c>
      <c r="H126" s="100" t="s">
        <v>5776</v>
      </c>
      <c r="I126" s="312" t="s">
        <v>2172</v>
      </c>
      <c r="J126" s="61" t="s">
        <v>9325</v>
      </c>
      <c r="K126" s="61" t="s">
        <v>9326</v>
      </c>
      <c r="L126" s="61" t="s">
        <v>9327</v>
      </c>
      <c r="M126" s="61" t="s">
        <v>9328</v>
      </c>
      <c r="N126" s="61" t="s">
        <v>9329</v>
      </c>
      <c r="O126" s="102" t="s">
        <v>1043</v>
      </c>
      <c r="P126" s="102" t="str">
        <f t="shared" ref="P126:Q126" si="294">D126</f>
        <v>PH_G5_C07_P2.1.1</v>
      </c>
      <c r="Q126" s="102" t="str">
        <f t="shared" si="294"/>
        <v>Ch 7 Practice 2.1.1: Solve a problem involving theoretical and experimental probability</v>
      </c>
      <c r="R126" s="102" t="s">
        <v>1812</v>
      </c>
      <c r="S126" s="102" t="s">
        <v>1041</v>
      </c>
      <c r="T126" s="102" t="s">
        <v>1042</v>
      </c>
      <c r="U126" s="102" t="s">
        <v>40</v>
      </c>
      <c r="V126" s="61" t="s">
        <v>9296</v>
      </c>
      <c r="W126" s="104">
        <v>9789814969444</v>
      </c>
      <c r="X126" s="102">
        <v>178</v>
      </c>
      <c r="Y126" s="61" t="s">
        <v>2786</v>
      </c>
      <c r="Z126" s="61" t="s">
        <v>9297</v>
      </c>
      <c r="AA126" s="61" t="s">
        <v>2438</v>
      </c>
      <c r="AB126" s="61" t="str">
        <f t="shared" si="1"/>
        <v>5.112 Solve a problem involving theoretical and experimental probability M5SP-IVj-17</v>
      </c>
      <c r="AC126" s="61" t="str">
        <f t="shared" ref="AC126:AD126" si="295">Y126</f>
        <v>4. Statistics and Probability</v>
      </c>
      <c r="AD126" s="61" t="str">
        <f t="shared" si="295"/>
        <v>G5.4.01 Probability</v>
      </c>
      <c r="AE126" s="61" t="str">
        <f t="shared" si="3"/>
        <v>M5SP-IVj-17</v>
      </c>
      <c r="AF126" s="61" t="str">
        <f t="shared" ref="AF126:AG126" si="296">M126</f>
        <v>M5SP-IVj-17: Solves routine and non-routine problems involving experimental probability.</v>
      </c>
      <c r="AG126" s="61" t="str">
        <f t="shared" si="296"/>
        <v>5.106 Solves routine and non-routine problems involving experimental probability M5SP-IVj-17</v>
      </c>
      <c r="AH126" s="175">
        <f t="shared" si="288"/>
        <v>7</v>
      </c>
      <c r="AI126" s="89" t="s">
        <v>7669</v>
      </c>
      <c r="AJ126" s="61" t="s">
        <v>7671</v>
      </c>
      <c r="AK126" s="61"/>
      <c r="AL126" s="61"/>
      <c r="AM126" s="61"/>
      <c r="AN126" s="89" t="s">
        <v>1818</v>
      </c>
      <c r="AO126" s="110"/>
      <c r="AP126" s="103" t="s">
        <v>1818</v>
      </c>
      <c r="AQ126" s="103" t="str">
        <f t="shared" si="254"/>
        <v>Completed</v>
      </c>
      <c r="AR126" s="110"/>
    </row>
    <row r="127" spans="1:44" ht="15.75" customHeight="1" x14ac:dyDescent="0.2">
      <c r="A127" s="502" t="s">
        <v>9330</v>
      </c>
      <c r="B127" s="502" t="s">
        <v>9331</v>
      </c>
      <c r="C127" s="61" t="s">
        <v>9332</v>
      </c>
      <c r="D127" s="65" t="s">
        <v>9333</v>
      </c>
      <c r="E127" s="65" t="s">
        <v>9334</v>
      </c>
      <c r="F127" s="193" t="s">
        <v>9335</v>
      </c>
      <c r="G127" s="100">
        <v>1</v>
      </c>
      <c r="H127" s="100"/>
      <c r="I127" s="101"/>
      <c r="J127" s="61" t="s">
        <v>9336</v>
      </c>
      <c r="K127" s="61" t="s">
        <v>7859</v>
      </c>
      <c r="L127" s="61" t="s">
        <v>7860</v>
      </c>
      <c r="M127" s="61" t="s">
        <v>7861</v>
      </c>
      <c r="N127" s="61" t="s">
        <v>7862</v>
      </c>
      <c r="O127" s="102" t="s">
        <v>1043</v>
      </c>
      <c r="P127" s="102" t="s">
        <v>9337</v>
      </c>
      <c r="Q127" s="102" t="str">
        <f t="shared" ref="Q127:Q131" si="297">E127</f>
        <v>Ch 8 Practice 1.1.1: Read and write a decimal with 4 decimal places</v>
      </c>
      <c r="R127" s="102" t="s">
        <v>1812</v>
      </c>
      <c r="S127" s="102" t="s">
        <v>1041</v>
      </c>
      <c r="T127" s="102" t="s">
        <v>1042</v>
      </c>
      <c r="U127" s="102" t="s">
        <v>40</v>
      </c>
      <c r="V127" s="61" t="s">
        <v>9338</v>
      </c>
      <c r="W127" s="104">
        <v>9789814969451</v>
      </c>
      <c r="X127" s="102">
        <v>3</v>
      </c>
      <c r="Y127" s="61" t="s">
        <v>1814</v>
      </c>
      <c r="Z127" s="61" t="s">
        <v>9339</v>
      </c>
      <c r="AA127" s="61" t="s">
        <v>9340</v>
      </c>
      <c r="AB127" s="61" t="str">
        <f t="shared" si="1"/>
        <v>5.113 Read and write a decimal with 4 decimal places M5NS-IIa-102.2</v>
      </c>
      <c r="AC127" s="61" t="str">
        <f t="shared" ref="AC127:AD127" si="298">Y127</f>
        <v>1. Numbers and Number Sense</v>
      </c>
      <c r="AD127" s="61" t="str">
        <f t="shared" si="298"/>
        <v>G5.1.06 Decimals</v>
      </c>
      <c r="AE127" s="61" t="str">
        <f t="shared" si="3"/>
        <v>M5NS-IIa-102.2</v>
      </c>
      <c r="AF127" s="61" t="str">
        <f t="shared" ref="AF127:AG127" si="299">M127</f>
        <v>M5NS-IIa-102.2: Reads and writes decimal numbers through ten thousandths.</v>
      </c>
      <c r="AG127" s="61" t="str">
        <f t="shared" si="299"/>
        <v>5.030 Reads and writes decimal numbers through ten thousandths M5NS-IIa-102.2</v>
      </c>
      <c r="AH127" s="175">
        <v>8</v>
      </c>
      <c r="AI127" s="110" t="s">
        <v>9341</v>
      </c>
      <c r="AJ127" s="176" t="s">
        <v>9342</v>
      </c>
      <c r="AK127" s="61"/>
      <c r="AL127" s="61"/>
      <c r="AM127" s="61"/>
      <c r="AN127" s="61"/>
      <c r="AO127" s="110"/>
      <c r="AP127" s="103" t="s">
        <v>1818</v>
      </c>
      <c r="AQ127" s="103" t="str">
        <f t="shared" si="254"/>
        <v>Completed</v>
      </c>
      <c r="AR127" s="110"/>
    </row>
    <row r="128" spans="1:44" ht="15.75" customHeight="1" x14ac:dyDescent="0.2">
      <c r="A128" s="487"/>
      <c r="B128" s="487"/>
      <c r="C128" s="61" t="s">
        <v>9343</v>
      </c>
      <c r="D128" s="65" t="s">
        <v>9344</v>
      </c>
      <c r="E128" s="65" t="s">
        <v>9345</v>
      </c>
      <c r="F128" s="193" t="s">
        <v>9346</v>
      </c>
      <c r="G128" s="100">
        <v>1</v>
      </c>
      <c r="H128" s="100"/>
      <c r="I128" s="101"/>
      <c r="J128" s="61" t="s">
        <v>9347</v>
      </c>
      <c r="K128" s="61" t="s">
        <v>7859</v>
      </c>
      <c r="L128" s="61" t="s">
        <v>7860</v>
      </c>
      <c r="M128" s="61" t="s">
        <v>7861</v>
      </c>
      <c r="N128" s="61" t="s">
        <v>7862</v>
      </c>
      <c r="O128" s="102" t="s">
        <v>1043</v>
      </c>
      <c r="P128" s="102" t="s">
        <v>9348</v>
      </c>
      <c r="Q128" s="102" t="str">
        <f t="shared" si="297"/>
        <v>Ch 8 Practice 1.2.1: Interpret a decimal with 4 decimal places in terms of tens, ones, tenths, hundredths, thousandths and ten thousandths</v>
      </c>
      <c r="R128" s="102" t="s">
        <v>1812</v>
      </c>
      <c r="S128" s="102" t="s">
        <v>1041</v>
      </c>
      <c r="T128" s="102" t="s">
        <v>1042</v>
      </c>
      <c r="U128" s="102" t="s">
        <v>40</v>
      </c>
      <c r="V128" s="61" t="s">
        <v>9338</v>
      </c>
      <c r="W128" s="104">
        <v>9789814969451</v>
      </c>
      <c r="X128" s="102">
        <v>3</v>
      </c>
      <c r="Y128" s="61" t="s">
        <v>1814</v>
      </c>
      <c r="Z128" s="61" t="s">
        <v>9339</v>
      </c>
      <c r="AA128" s="61" t="s">
        <v>9340</v>
      </c>
      <c r="AB128" s="61" t="str">
        <f t="shared" si="1"/>
        <v>5.114 Interpret a decimal with 4 decimal places in terms of tens, ones, tenths, hundredths, thousandths and ten thousandths M5NS-IIa-102.2</v>
      </c>
      <c r="AC128" s="61" t="str">
        <f t="shared" ref="AC128:AD128" si="300">Y128</f>
        <v>1. Numbers and Number Sense</v>
      </c>
      <c r="AD128" s="61" t="str">
        <f t="shared" si="300"/>
        <v>G5.1.06 Decimals</v>
      </c>
      <c r="AE128" s="61" t="str">
        <f t="shared" si="3"/>
        <v>M5NS-IIa-102.2</v>
      </c>
      <c r="AF128" s="61" t="str">
        <f t="shared" ref="AF128:AG128" si="301">M128</f>
        <v>M5NS-IIa-102.2: Reads and writes decimal numbers through ten thousandths.</v>
      </c>
      <c r="AG128" s="61" t="str">
        <f t="shared" si="301"/>
        <v>5.030 Reads and writes decimal numbers through ten thousandths M5NS-IIa-102.2</v>
      </c>
      <c r="AH128" s="175">
        <f t="shared" ref="AH128:AH159" si="302">AH127</f>
        <v>8</v>
      </c>
      <c r="AI128" s="110" t="s">
        <v>9349</v>
      </c>
      <c r="AJ128" s="176" t="s">
        <v>9350</v>
      </c>
      <c r="AK128" s="61"/>
      <c r="AL128" s="61"/>
      <c r="AM128" s="61"/>
      <c r="AN128" s="61"/>
      <c r="AO128" s="110"/>
      <c r="AP128" s="103" t="s">
        <v>1818</v>
      </c>
      <c r="AQ128" s="103" t="str">
        <f t="shared" si="254"/>
        <v>Completed</v>
      </c>
      <c r="AR128" s="61"/>
    </row>
    <row r="129" spans="1:44" ht="15.75" customHeight="1" x14ac:dyDescent="0.2">
      <c r="A129" s="487"/>
      <c r="B129" s="487"/>
      <c r="C129" s="61" t="s">
        <v>9351</v>
      </c>
      <c r="D129" s="65" t="s">
        <v>9352</v>
      </c>
      <c r="E129" s="65" t="s">
        <v>9353</v>
      </c>
      <c r="F129" s="193" t="s">
        <v>9354</v>
      </c>
      <c r="G129" s="100">
        <v>2</v>
      </c>
      <c r="H129" s="100" t="s">
        <v>9355</v>
      </c>
      <c r="I129" s="101"/>
      <c r="J129" s="61" t="s">
        <v>9356</v>
      </c>
      <c r="K129" s="61" t="s">
        <v>7869</v>
      </c>
      <c r="L129" s="61" t="s">
        <v>9357</v>
      </c>
      <c r="M129" s="61" t="s">
        <v>7870</v>
      </c>
      <c r="N129" s="61" t="s">
        <v>7871</v>
      </c>
      <c r="O129" s="102" t="s">
        <v>1043</v>
      </c>
      <c r="P129" s="102" t="s">
        <v>9358</v>
      </c>
      <c r="Q129" s="102" t="str">
        <f t="shared" si="297"/>
        <v>Ch 8 Practice 1.3.1: Identify the values of digits in a decimal with 4 decimal places</v>
      </c>
      <c r="R129" s="102" t="s">
        <v>1812</v>
      </c>
      <c r="S129" s="102" t="s">
        <v>1041</v>
      </c>
      <c r="T129" s="102" t="s">
        <v>1042</v>
      </c>
      <c r="U129" s="102" t="s">
        <v>40</v>
      </c>
      <c r="V129" s="61" t="s">
        <v>9338</v>
      </c>
      <c r="W129" s="104">
        <v>9789814969451</v>
      </c>
      <c r="X129" s="102">
        <v>4</v>
      </c>
      <c r="Y129" s="61" t="s">
        <v>1814</v>
      </c>
      <c r="Z129" s="61" t="s">
        <v>9339</v>
      </c>
      <c r="AA129" s="61" t="s">
        <v>9340</v>
      </c>
      <c r="AB129" s="61" t="str">
        <f t="shared" si="1"/>
        <v>5.115 Identify the values of digits in a decimal with 4 decimal places M5NS-IIa-101.2</v>
      </c>
      <c r="AC129" s="61" t="str">
        <f t="shared" ref="AC129:AD129" si="303">Y129</f>
        <v>1. Numbers and Number Sense</v>
      </c>
      <c r="AD129" s="61" t="str">
        <f t="shared" si="303"/>
        <v>G5.1.06 Decimals</v>
      </c>
      <c r="AE129" s="61" t="str">
        <f t="shared" si="3"/>
        <v>M5NS-IIa-101.2</v>
      </c>
      <c r="AF129" s="61" t="str">
        <f t="shared" ref="AF129:AG129" si="304">M129</f>
        <v>M5NS-IIa-101.2: Gives the place value and the value of a digit of a given decimal number through ten thousandths.</v>
      </c>
      <c r="AG129" s="61" t="str">
        <f t="shared" si="304"/>
        <v>5.029 Gives the place value and the value of a digit of a given decimal number through ten thousandths M5NS-IIa-101.2</v>
      </c>
      <c r="AH129" s="175">
        <f t="shared" si="302"/>
        <v>8</v>
      </c>
      <c r="AI129" s="110" t="s">
        <v>9359</v>
      </c>
      <c r="AJ129" s="176" t="s">
        <v>9360</v>
      </c>
      <c r="AK129" s="61"/>
      <c r="AL129" s="61"/>
      <c r="AM129" s="61"/>
      <c r="AN129" s="61"/>
      <c r="AO129" s="110"/>
      <c r="AP129" s="103" t="s">
        <v>1818</v>
      </c>
      <c r="AQ129" s="103" t="str">
        <f t="shared" si="254"/>
        <v>Completed</v>
      </c>
      <c r="AR129" s="61"/>
    </row>
    <row r="130" spans="1:44" ht="15.75" customHeight="1" x14ac:dyDescent="0.2">
      <c r="A130" s="487"/>
      <c r="B130" s="471"/>
      <c r="C130" s="61" t="s">
        <v>9361</v>
      </c>
      <c r="D130" s="65" t="s">
        <v>9362</v>
      </c>
      <c r="E130" s="65" t="s">
        <v>9363</v>
      </c>
      <c r="F130" s="193" t="s">
        <v>9364</v>
      </c>
      <c r="G130" s="100">
        <v>2</v>
      </c>
      <c r="H130" s="100" t="s">
        <v>9365</v>
      </c>
      <c r="I130" s="101"/>
      <c r="J130" s="61" t="s">
        <v>9366</v>
      </c>
      <c r="K130" s="61" t="s">
        <v>7902</v>
      </c>
      <c r="L130" s="61" t="s">
        <v>7774</v>
      </c>
      <c r="M130" s="61" t="s">
        <v>9367</v>
      </c>
      <c r="N130" s="61" t="s">
        <v>7903</v>
      </c>
      <c r="O130" s="102" t="s">
        <v>1043</v>
      </c>
      <c r="P130" s="102" t="s">
        <v>9368</v>
      </c>
      <c r="Q130" s="102" t="str">
        <f t="shared" si="297"/>
        <v>Ch 8 Practice 1.4.1: Compare and order decimals up to 4 decimal places</v>
      </c>
      <c r="R130" s="102" t="s">
        <v>1812</v>
      </c>
      <c r="S130" s="102" t="s">
        <v>1041</v>
      </c>
      <c r="T130" s="102" t="s">
        <v>1042</v>
      </c>
      <c r="U130" s="102" t="s">
        <v>40</v>
      </c>
      <c r="V130" s="61" t="s">
        <v>9338</v>
      </c>
      <c r="W130" s="104">
        <v>9789814969451</v>
      </c>
      <c r="X130" s="102">
        <v>6</v>
      </c>
      <c r="Y130" s="61" t="s">
        <v>1814</v>
      </c>
      <c r="Z130" s="61" t="s">
        <v>9339</v>
      </c>
      <c r="AA130" s="61" t="s">
        <v>9340</v>
      </c>
      <c r="AB130" s="61" t="str">
        <f t="shared" si="1"/>
        <v>5.116 Compare and order decimals up to 4 decimal places M5NS-IIb-104.2</v>
      </c>
      <c r="AC130" s="61" t="str">
        <f t="shared" ref="AC130:AD130" si="305">Y130</f>
        <v>1. Numbers and Number Sense</v>
      </c>
      <c r="AD130" s="61" t="str">
        <f t="shared" si="305"/>
        <v>G5.1.06 Decimals</v>
      </c>
      <c r="AE130" s="61" t="str">
        <f t="shared" si="3"/>
        <v>M5NS-IIb-104.2</v>
      </c>
      <c r="AF130" s="61" t="str">
        <f t="shared" ref="AF130:AG130" si="306">M130</f>
        <v>M5NS-IIb-104.2: Compares and arranges decimal numbers.</v>
      </c>
      <c r="AG130" s="61" t="str">
        <f t="shared" si="306"/>
        <v>5.032 Compares and arranges decimal numbers M5NS-IIb-104.2</v>
      </c>
      <c r="AH130" s="175">
        <f t="shared" si="302"/>
        <v>8</v>
      </c>
      <c r="AI130" s="110" t="s">
        <v>9369</v>
      </c>
      <c r="AJ130" s="176" t="s">
        <v>9370</v>
      </c>
      <c r="AK130" s="61"/>
      <c r="AL130" s="61"/>
      <c r="AM130" s="61"/>
      <c r="AN130" s="61"/>
      <c r="AO130" s="110"/>
      <c r="AP130" s="103" t="s">
        <v>1818</v>
      </c>
      <c r="AQ130" s="103" t="str">
        <f t="shared" si="254"/>
        <v>Completed</v>
      </c>
      <c r="AR130" s="61"/>
    </row>
    <row r="131" spans="1:44" ht="15.75" customHeight="1" x14ac:dyDescent="0.2">
      <c r="A131" s="487"/>
      <c r="B131" s="502" t="s">
        <v>9371</v>
      </c>
      <c r="C131" s="61" t="s">
        <v>9372</v>
      </c>
      <c r="D131" s="65" t="s">
        <v>9373</v>
      </c>
      <c r="E131" s="65" t="s">
        <v>9374</v>
      </c>
      <c r="F131" s="193" t="s">
        <v>9375</v>
      </c>
      <c r="G131" s="100">
        <v>1</v>
      </c>
      <c r="H131" s="100"/>
      <c r="I131" s="101"/>
      <c r="J131" s="61" t="s">
        <v>9376</v>
      </c>
      <c r="K131" s="61" t="s">
        <v>9377</v>
      </c>
      <c r="L131" s="61" t="s">
        <v>9378</v>
      </c>
      <c r="M131" s="61" t="s">
        <v>9379</v>
      </c>
      <c r="N131" s="61" t="s">
        <v>9380</v>
      </c>
      <c r="O131" s="102" t="s">
        <v>1043</v>
      </c>
      <c r="P131" s="102" t="s">
        <v>9381</v>
      </c>
      <c r="Q131" s="102" t="str">
        <f t="shared" si="297"/>
        <v>Ch 8 Practice 2.1.1: Round a decimal to 2 decimal places</v>
      </c>
      <c r="R131" s="102" t="s">
        <v>1812</v>
      </c>
      <c r="S131" s="102" t="s">
        <v>1041</v>
      </c>
      <c r="T131" s="102" t="s">
        <v>1042</v>
      </c>
      <c r="U131" s="102" t="s">
        <v>40</v>
      </c>
      <c r="V131" s="61" t="s">
        <v>9338</v>
      </c>
      <c r="W131" s="104">
        <v>9789814969451</v>
      </c>
      <c r="X131" s="102">
        <v>9</v>
      </c>
      <c r="Y131" s="61" t="s">
        <v>1814</v>
      </c>
      <c r="Z131" s="61" t="s">
        <v>9339</v>
      </c>
      <c r="AA131" s="61" t="s">
        <v>9382</v>
      </c>
      <c r="AB131" s="61" t="str">
        <f t="shared" si="1"/>
        <v>5.117 Round a decimal to 2 decimal places M5NS-IIa-103.2</v>
      </c>
      <c r="AC131" s="61" t="str">
        <f t="shared" ref="AC131:AD131" si="307">Y131</f>
        <v>1. Numbers and Number Sense</v>
      </c>
      <c r="AD131" s="61" t="str">
        <f t="shared" si="307"/>
        <v>G5.1.06 Decimals</v>
      </c>
      <c r="AE131" s="61" t="str">
        <f t="shared" si="3"/>
        <v>M5NS-IIa-103.2</v>
      </c>
      <c r="AF131" s="61" t="str">
        <f t="shared" ref="AF131:AG131" si="308">M131</f>
        <v>M5NS-IIa-103.2: Rounds decimal numbers to the nearest hundredth and thousandth.</v>
      </c>
      <c r="AG131" s="61" t="str">
        <f t="shared" si="308"/>
        <v>5.031 Rounds decimal numbers to the nearest hundredth and thousandth M5NS-IIa-103.2</v>
      </c>
      <c r="AH131" s="175">
        <f t="shared" si="302"/>
        <v>8</v>
      </c>
      <c r="AI131" s="110" t="s">
        <v>9383</v>
      </c>
      <c r="AJ131" s="176" t="s">
        <v>9384</v>
      </c>
      <c r="AK131" s="61"/>
      <c r="AL131" s="61"/>
      <c r="AM131" s="61"/>
      <c r="AN131" s="61"/>
      <c r="AO131" s="110"/>
      <c r="AP131" s="103" t="s">
        <v>1818</v>
      </c>
      <c r="AQ131" s="103" t="str">
        <f t="shared" si="254"/>
        <v>Completed</v>
      </c>
      <c r="AR131" s="61"/>
    </row>
    <row r="132" spans="1:44" ht="15.75" customHeight="1" x14ac:dyDescent="0.2">
      <c r="A132" s="487"/>
      <c r="B132" s="487"/>
      <c r="C132" s="61" t="s">
        <v>9385</v>
      </c>
      <c r="D132" s="177" t="s">
        <v>9386</v>
      </c>
      <c r="E132" s="177" t="s">
        <v>9387</v>
      </c>
      <c r="F132" s="178" t="s">
        <v>9388</v>
      </c>
      <c r="G132" s="100">
        <v>2</v>
      </c>
      <c r="H132" s="100"/>
      <c r="I132" s="101"/>
      <c r="J132" s="61" t="s">
        <v>9389</v>
      </c>
      <c r="K132" s="61" t="s">
        <v>8164</v>
      </c>
      <c r="L132" s="61" t="s">
        <v>9378</v>
      </c>
      <c r="M132" s="61" t="s">
        <v>8165</v>
      </c>
      <c r="N132" s="61" t="s">
        <v>8166</v>
      </c>
      <c r="O132" s="102" t="s">
        <v>1043</v>
      </c>
      <c r="P132" s="102" t="str">
        <f t="shared" ref="P132:Q132" si="309">D132</f>
        <v>PH_G5_C08_P2.2.1</v>
      </c>
      <c r="Q132" s="102" t="str">
        <f t="shared" si="309"/>
        <v>Ch 8 Practice 2.2.1: Divide a decimal by a 1-digit whole number and give the quotient correct to 2 decimal places</v>
      </c>
      <c r="R132" s="102" t="s">
        <v>1812</v>
      </c>
      <c r="S132" s="102" t="s">
        <v>1041</v>
      </c>
      <c r="T132" s="102" t="s">
        <v>1042</v>
      </c>
      <c r="U132" s="102" t="s">
        <v>40</v>
      </c>
      <c r="V132" s="61" t="s">
        <v>9338</v>
      </c>
      <c r="W132" s="104">
        <v>9789814969451</v>
      </c>
      <c r="X132" s="102">
        <v>10</v>
      </c>
      <c r="Y132" s="61" t="s">
        <v>1814</v>
      </c>
      <c r="Z132" s="61" t="s">
        <v>9339</v>
      </c>
      <c r="AA132" s="61" t="s">
        <v>9382</v>
      </c>
      <c r="AB132" s="61" t="str">
        <f t="shared" si="1"/>
        <v>5.118 Divide a decimal by a 1-digit whole number and give the quotient correct to 2 decimal places M5NS-IIf-116.1</v>
      </c>
      <c r="AC132" s="61" t="str">
        <f t="shared" ref="AC132:AD132" si="310">Y132</f>
        <v>1. Numbers and Number Sense</v>
      </c>
      <c r="AD132" s="61" t="str">
        <f t="shared" si="310"/>
        <v>G5.1.06 Decimals</v>
      </c>
      <c r="AE132" s="61" t="str">
        <f t="shared" si="3"/>
        <v>M5NS-IIf-116.1</v>
      </c>
      <c r="AF132" s="61" t="str">
        <f t="shared" ref="AF132:AG132" si="311">M132</f>
        <v>M5NS-IIf-116.1: Divides decimals with up to 2 decimal places.</v>
      </c>
      <c r="AG132" s="61" t="str">
        <f t="shared" si="311"/>
        <v>5.044 Divides decimals with up to 2 decimal places M5NS-IIf-116.1</v>
      </c>
      <c r="AH132" s="175">
        <f t="shared" si="302"/>
        <v>8</v>
      </c>
      <c r="AI132" s="110" t="s">
        <v>9390</v>
      </c>
      <c r="AJ132" s="176" t="s">
        <v>9391</v>
      </c>
      <c r="AK132" s="61"/>
      <c r="AL132" s="61"/>
      <c r="AM132" s="61"/>
      <c r="AN132" s="61"/>
      <c r="AO132" s="110"/>
      <c r="AP132" s="103" t="s">
        <v>1818</v>
      </c>
      <c r="AQ132" s="103" t="str">
        <f t="shared" si="254"/>
        <v>Completed</v>
      </c>
      <c r="AR132" s="110"/>
    </row>
    <row r="133" spans="1:44" ht="15.75" customHeight="1" x14ac:dyDescent="0.2">
      <c r="A133" s="487"/>
      <c r="B133" s="487"/>
      <c r="C133" s="61" t="s">
        <v>9392</v>
      </c>
      <c r="D133" s="61" t="s">
        <v>9393</v>
      </c>
      <c r="E133" s="61" t="s">
        <v>9394</v>
      </c>
      <c r="F133" s="176" t="s">
        <v>9395</v>
      </c>
      <c r="G133" s="100">
        <v>3</v>
      </c>
      <c r="H133" s="100"/>
      <c r="I133" s="101"/>
      <c r="J133" s="61" t="s">
        <v>9396</v>
      </c>
      <c r="K133" s="61" t="s">
        <v>9397</v>
      </c>
      <c r="L133" s="61" t="s">
        <v>9378</v>
      </c>
      <c r="M133" s="61" t="s">
        <v>9398</v>
      </c>
      <c r="N133" s="61" t="s">
        <v>9399</v>
      </c>
      <c r="O133" s="102" t="s">
        <v>1043</v>
      </c>
      <c r="P133" s="102" t="s">
        <v>9400</v>
      </c>
      <c r="Q133" s="102" t="str">
        <f t="shared" ref="Q133:Q137" si="312">E133</f>
        <v>Ch 8 Practice 2.3.1: Express a mixed number as a decimal correct to 2 decimal places</v>
      </c>
      <c r="R133" s="102" t="s">
        <v>1812</v>
      </c>
      <c r="S133" s="102" t="s">
        <v>1041</v>
      </c>
      <c r="T133" s="102" t="s">
        <v>1042</v>
      </c>
      <c r="U133" s="102" t="s">
        <v>40</v>
      </c>
      <c r="V133" s="61" t="s">
        <v>9338</v>
      </c>
      <c r="W133" s="104">
        <v>9789814969451</v>
      </c>
      <c r="X133" s="102">
        <v>11</v>
      </c>
      <c r="Y133" s="61" t="s">
        <v>1814</v>
      </c>
      <c r="Z133" s="61" t="s">
        <v>9339</v>
      </c>
      <c r="AA133" s="61" t="s">
        <v>9382</v>
      </c>
      <c r="AB133" s="61" t="str">
        <f t="shared" si="1"/>
        <v>5.119 Express a mixed number as a decimal correct to 2 decimal places M5NS-IIf-116.2</v>
      </c>
      <c r="AC133" s="61" t="str">
        <f t="shared" ref="AC133:AD133" si="313">Y133</f>
        <v>1. Numbers and Number Sense</v>
      </c>
      <c r="AD133" s="61" t="str">
        <f t="shared" si="313"/>
        <v>G5.1.06 Decimals</v>
      </c>
      <c r="AE133" s="61" t="str">
        <f t="shared" si="3"/>
        <v>M5NS-IIf-116.2</v>
      </c>
      <c r="AF133" s="61" t="str">
        <f t="shared" ref="AF133:AG133" si="314">M133</f>
        <v>M5NS-IIf-116.2: Divides whole numbers with quotients in decimal form.</v>
      </c>
      <c r="AG133" s="61" t="str">
        <f t="shared" si="314"/>
        <v>5.045 Divides whole numbers with quotients in decimal form M5NS-IIf-116.2</v>
      </c>
      <c r="AH133" s="175">
        <f t="shared" si="302"/>
        <v>8</v>
      </c>
      <c r="AI133" s="110" t="s">
        <v>8146</v>
      </c>
      <c r="AJ133" s="176" t="s">
        <v>8140</v>
      </c>
      <c r="AK133" s="61"/>
      <c r="AL133" s="61"/>
      <c r="AM133" s="61"/>
      <c r="AN133" s="61"/>
      <c r="AO133" s="110"/>
      <c r="AP133" s="103" t="s">
        <v>1818</v>
      </c>
      <c r="AQ133" s="103" t="str">
        <f t="shared" si="254"/>
        <v>Completed</v>
      </c>
      <c r="AR133" s="110"/>
    </row>
    <row r="134" spans="1:44" ht="15.75" customHeight="1" x14ac:dyDescent="0.2">
      <c r="A134" s="487"/>
      <c r="B134" s="471"/>
      <c r="C134" s="61" t="s">
        <v>9401</v>
      </c>
      <c r="D134" s="65" t="s">
        <v>9373</v>
      </c>
      <c r="E134" s="65" t="s">
        <v>9402</v>
      </c>
      <c r="F134" s="193" t="s">
        <v>9403</v>
      </c>
      <c r="G134" s="100">
        <v>1</v>
      </c>
      <c r="H134" s="100" t="s">
        <v>9404</v>
      </c>
      <c r="I134" s="101"/>
      <c r="J134" s="61" t="s">
        <v>9405</v>
      </c>
      <c r="K134" s="61" t="s">
        <v>9377</v>
      </c>
      <c r="L134" s="61" t="s">
        <v>9378</v>
      </c>
      <c r="M134" s="61" t="s">
        <v>9379</v>
      </c>
      <c r="N134" s="61" t="s">
        <v>9380</v>
      </c>
      <c r="O134" s="102" t="s">
        <v>1043</v>
      </c>
      <c r="P134" s="102" t="s">
        <v>9406</v>
      </c>
      <c r="Q134" s="102" t="str">
        <f t="shared" si="312"/>
        <v>Ch 8 Practice 2.4.1: Round a decimal to 3 decimal places</v>
      </c>
      <c r="R134" s="102" t="s">
        <v>1812</v>
      </c>
      <c r="S134" s="102" t="s">
        <v>1041</v>
      </c>
      <c r="T134" s="102" t="s">
        <v>1042</v>
      </c>
      <c r="U134" s="102" t="s">
        <v>40</v>
      </c>
      <c r="V134" s="61" t="s">
        <v>9338</v>
      </c>
      <c r="W134" s="104">
        <v>9789814969451</v>
      </c>
      <c r="X134" s="102">
        <v>12</v>
      </c>
      <c r="Y134" s="61" t="s">
        <v>1814</v>
      </c>
      <c r="Z134" s="61" t="s">
        <v>9339</v>
      </c>
      <c r="AA134" s="61" t="s">
        <v>9382</v>
      </c>
      <c r="AB134" s="61" t="str">
        <f t="shared" si="1"/>
        <v>5.120 Round a decimal to 3 decimal places M5NS-IIa-103.2</v>
      </c>
      <c r="AC134" s="61" t="str">
        <f t="shared" ref="AC134:AD134" si="315">Y134</f>
        <v>1. Numbers and Number Sense</v>
      </c>
      <c r="AD134" s="61" t="str">
        <f t="shared" si="315"/>
        <v>G5.1.06 Decimals</v>
      </c>
      <c r="AE134" s="61" t="str">
        <f t="shared" si="3"/>
        <v>M5NS-IIa-103.2</v>
      </c>
      <c r="AF134" s="61" t="str">
        <f t="shared" ref="AF134:AG134" si="316">M134</f>
        <v>M5NS-IIa-103.2: Rounds decimal numbers to the nearest hundredth and thousandth.</v>
      </c>
      <c r="AG134" s="61" t="str">
        <f t="shared" si="316"/>
        <v>5.031 Rounds decimal numbers to the nearest hundredth and thousandth M5NS-IIa-103.2</v>
      </c>
      <c r="AH134" s="175">
        <f t="shared" si="302"/>
        <v>8</v>
      </c>
      <c r="AI134" s="110" t="s">
        <v>8187</v>
      </c>
      <c r="AJ134" s="176" t="s">
        <v>8184</v>
      </c>
      <c r="AK134" s="61"/>
      <c r="AL134" s="61"/>
      <c r="AM134" s="61"/>
      <c r="AN134" s="61"/>
      <c r="AO134" s="110"/>
      <c r="AP134" s="103" t="s">
        <v>1818</v>
      </c>
      <c r="AQ134" s="103" t="str">
        <f t="shared" si="254"/>
        <v>Completed</v>
      </c>
      <c r="AR134" s="61"/>
    </row>
    <row r="135" spans="1:44" ht="15.75" customHeight="1" x14ac:dyDescent="0.2">
      <c r="A135" s="487"/>
      <c r="B135" s="502" t="s">
        <v>9407</v>
      </c>
      <c r="C135" s="502" t="s">
        <v>9408</v>
      </c>
      <c r="D135" s="65" t="s">
        <v>7938</v>
      </c>
      <c r="E135" s="65" t="s">
        <v>9409</v>
      </c>
      <c r="F135" s="193" t="s">
        <v>9410</v>
      </c>
      <c r="G135" s="100">
        <v>4</v>
      </c>
      <c r="H135" s="100"/>
      <c r="I135" s="101"/>
      <c r="J135" s="61" t="s">
        <v>9411</v>
      </c>
      <c r="K135" s="61" t="s">
        <v>7931</v>
      </c>
      <c r="L135" s="61" t="s">
        <v>7932</v>
      </c>
      <c r="M135" s="61" t="s">
        <v>7933</v>
      </c>
      <c r="N135" s="188" t="s">
        <v>9412</v>
      </c>
      <c r="O135" s="102" t="s">
        <v>1043</v>
      </c>
      <c r="P135" s="102" t="s">
        <v>9413</v>
      </c>
      <c r="Q135" s="102" t="str">
        <f t="shared" si="312"/>
        <v xml:space="preserve">Ch 8 Practice 3.1.1: Add decimals up to 3 decimal places without regrouping
</v>
      </c>
      <c r="R135" s="102" t="s">
        <v>1812</v>
      </c>
      <c r="S135" s="102" t="s">
        <v>1041</v>
      </c>
      <c r="T135" s="102" t="s">
        <v>1042</v>
      </c>
      <c r="U135" s="102" t="s">
        <v>40</v>
      </c>
      <c r="V135" s="61" t="s">
        <v>9338</v>
      </c>
      <c r="W135" s="104">
        <v>9789814969451</v>
      </c>
      <c r="X135" s="102">
        <v>15</v>
      </c>
      <c r="Y135" s="61" t="s">
        <v>1814</v>
      </c>
      <c r="Z135" s="61" t="s">
        <v>9339</v>
      </c>
      <c r="AA135" s="61" t="s">
        <v>9414</v>
      </c>
      <c r="AB135" s="61" t="str">
        <f t="shared" si="1"/>
        <v>5.121 Add decimals up to 3 decimal places without regrouping M5NS-IIb-105/M5NS-IIb-106.1</v>
      </c>
      <c r="AC135" s="61" t="str">
        <f t="shared" ref="AC135:AD135" si="317">Y135</f>
        <v>1. Numbers and Number Sense</v>
      </c>
      <c r="AD135" s="61" t="str">
        <f t="shared" si="317"/>
        <v>G5.1.06 Decimals</v>
      </c>
      <c r="AE135" s="61" t="str">
        <f t="shared" si="3"/>
        <v>M5NS-IIb-105/M5NS-IIb-106.1</v>
      </c>
      <c r="AF135" s="61" t="str">
        <f t="shared" ref="AF135:AG135" si="318">M135</f>
        <v>M5NS-IIb-105: Visualizes addition and subtraction of decimals.
M5NS-IIb-106.1: Adds and subtracts decimal numbers through thousandths without and with regrouping.</v>
      </c>
      <c r="AG135" s="61" t="str">
        <f t="shared" si="318"/>
        <v>5.033 Visualizes addition and subtraction of decimals M5NS-IIb-105
5.034 Adds and subtracts decimal numbers through thousandths without and with regrouping M5NS-IIb-106.1</v>
      </c>
      <c r="AH135" s="175">
        <f t="shared" si="302"/>
        <v>8</v>
      </c>
      <c r="AI135" s="110" t="s">
        <v>9415</v>
      </c>
      <c r="AJ135" s="176" t="s">
        <v>9416</v>
      </c>
      <c r="AK135" s="61"/>
      <c r="AL135" s="61"/>
      <c r="AM135" s="61"/>
      <c r="AN135" s="61"/>
      <c r="AO135" s="110"/>
      <c r="AP135" s="103" t="s">
        <v>1818</v>
      </c>
      <c r="AQ135" s="103" t="str">
        <f t="shared" si="254"/>
        <v>Completed</v>
      </c>
      <c r="AR135" s="61"/>
    </row>
    <row r="136" spans="1:44" ht="15.75" customHeight="1" x14ac:dyDescent="0.2">
      <c r="A136" s="487"/>
      <c r="B136" s="487"/>
      <c r="C136" s="471"/>
      <c r="D136" s="65" t="s">
        <v>7947</v>
      </c>
      <c r="E136" s="65" t="s">
        <v>9417</v>
      </c>
      <c r="F136" s="193" t="s">
        <v>9418</v>
      </c>
      <c r="G136" s="100">
        <v>4</v>
      </c>
      <c r="H136" s="100"/>
      <c r="I136" s="101" t="s">
        <v>4861</v>
      </c>
      <c r="J136" s="61" t="s">
        <v>9419</v>
      </c>
      <c r="K136" s="61" t="s">
        <v>7931</v>
      </c>
      <c r="L136" s="61" t="s">
        <v>7932</v>
      </c>
      <c r="M136" s="61" t="s">
        <v>7933</v>
      </c>
      <c r="N136" s="188" t="s">
        <v>9412</v>
      </c>
      <c r="O136" s="102" t="s">
        <v>1043</v>
      </c>
      <c r="P136" s="102" t="s">
        <v>9420</v>
      </c>
      <c r="Q136" s="102" t="str">
        <f t="shared" si="312"/>
        <v>Ch 8 Practice 3.1.2: Add decimals up to 3 decimal places with regrouping of tenths, hundredths or thousandths</v>
      </c>
      <c r="R136" s="102" t="s">
        <v>1812</v>
      </c>
      <c r="S136" s="102" t="s">
        <v>1041</v>
      </c>
      <c r="T136" s="102" t="s">
        <v>1042</v>
      </c>
      <c r="U136" s="102" t="s">
        <v>40</v>
      </c>
      <c r="V136" s="61" t="s">
        <v>9338</v>
      </c>
      <c r="W136" s="104">
        <v>9789814969451</v>
      </c>
      <c r="X136" s="102">
        <v>15</v>
      </c>
      <c r="Y136" s="61" t="s">
        <v>1814</v>
      </c>
      <c r="Z136" s="61" t="s">
        <v>9339</v>
      </c>
      <c r="AA136" s="61" t="s">
        <v>9414</v>
      </c>
      <c r="AB136" s="61" t="str">
        <f t="shared" si="1"/>
        <v>5.122 Add decimals up to 3 decimal places with regrouping of tenths, hundredths or thousandths M5NS-IIb-105/M5NS-IIb-106.1</v>
      </c>
      <c r="AC136" s="61" t="str">
        <f t="shared" ref="AC136:AD136" si="319">Y136</f>
        <v>1. Numbers and Number Sense</v>
      </c>
      <c r="AD136" s="61" t="str">
        <f t="shared" si="319"/>
        <v>G5.1.06 Decimals</v>
      </c>
      <c r="AE136" s="61" t="str">
        <f t="shared" si="3"/>
        <v>M5NS-IIb-105/M5NS-IIb-106.1</v>
      </c>
      <c r="AF136" s="61" t="str">
        <f t="shared" ref="AF136:AG136" si="320">M136</f>
        <v>M5NS-IIb-105: Visualizes addition and subtraction of decimals.
M5NS-IIb-106.1: Adds and subtracts decimal numbers through thousandths without and with regrouping.</v>
      </c>
      <c r="AG136" s="61" t="str">
        <f t="shared" si="320"/>
        <v>5.033 Visualizes addition and subtraction of decimals M5NS-IIb-105
5.034 Adds and subtracts decimal numbers through thousandths without and with regrouping M5NS-IIb-106.1</v>
      </c>
      <c r="AH136" s="175">
        <f t="shared" si="302"/>
        <v>8</v>
      </c>
      <c r="AI136" s="110" t="s">
        <v>9421</v>
      </c>
      <c r="AJ136" s="176" t="s">
        <v>9422</v>
      </c>
      <c r="AK136" s="61"/>
      <c r="AL136" s="61"/>
      <c r="AM136" s="61"/>
      <c r="AN136" s="61"/>
      <c r="AO136" s="110"/>
      <c r="AP136" s="103" t="s">
        <v>1818</v>
      </c>
      <c r="AQ136" s="103" t="str">
        <f t="shared" si="254"/>
        <v>Completed</v>
      </c>
      <c r="AR136" s="110"/>
    </row>
    <row r="137" spans="1:44" ht="15.75" customHeight="1" x14ac:dyDescent="0.2">
      <c r="A137" s="487"/>
      <c r="B137" s="487"/>
      <c r="C137" s="61" t="s">
        <v>9423</v>
      </c>
      <c r="D137" s="65" t="s">
        <v>8002</v>
      </c>
      <c r="E137" s="65" t="s">
        <v>9424</v>
      </c>
      <c r="F137" s="193" t="s">
        <v>9425</v>
      </c>
      <c r="G137" s="100">
        <v>4</v>
      </c>
      <c r="H137" s="100"/>
      <c r="I137" s="101"/>
      <c r="J137" s="61" t="s">
        <v>9426</v>
      </c>
      <c r="K137" s="61" t="s">
        <v>7931</v>
      </c>
      <c r="L137" s="61" t="s">
        <v>7932</v>
      </c>
      <c r="M137" s="61" t="s">
        <v>7933</v>
      </c>
      <c r="N137" s="188" t="s">
        <v>9412</v>
      </c>
      <c r="O137" s="102" t="s">
        <v>1043</v>
      </c>
      <c r="P137" s="102" t="s">
        <v>9427</v>
      </c>
      <c r="Q137" s="102" t="str">
        <f t="shared" si="312"/>
        <v>Ch 8 Practice 3.2.1: Subtract decimals up to 3 decimal places with and without regrouping</v>
      </c>
      <c r="R137" s="83" t="s">
        <v>1812</v>
      </c>
      <c r="S137" s="102" t="s">
        <v>1041</v>
      </c>
      <c r="T137" s="102" t="s">
        <v>1042</v>
      </c>
      <c r="U137" s="102" t="s">
        <v>40</v>
      </c>
      <c r="V137" s="61" t="s">
        <v>9338</v>
      </c>
      <c r="W137" s="104">
        <v>9789814969451</v>
      </c>
      <c r="X137" s="102">
        <v>20</v>
      </c>
      <c r="Y137" s="61" t="s">
        <v>1814</v>
      </c>
      <c r="Z137" s="61" t="s">
        <v>9339</v>
      </c>
      <c r="AA137" s="61" t="s">
        <v>9414</v>
      </c>
      <c r="AB137" s="61" t="str">
        <f t="shared" si="1"/>
        <v>5.123 Subtract decimals up to 3 decimal places with and without regrouping M5NS-IIb-105/M5NS-IIb-106.1</v>
      </c>
      <c r="AC137" s="61" t="str">
        <f t="shared" ref="AC137:AD137" si="321">Y137</f>
        <v>1. Numbers and Number Sense</v>
      </c>
      <c r="AD137" s="61" t="str">
        <f t="shared" si="321"/>
        <v>G5.1.06 Decimals</v>
      </c>
      <c r="AE137" s="61" t="str">
        <f t="shared" si="3"/>
        <v>M5NS-IIb-105/M5NS-IIb-106.1</v>
      </c>
      <c r="AF137" s="61" t="str">
        <f t="shared" ref="AF137:AG137" si="322">M137</f>
        <v>M5NS-IIb-105: Visualizes addition and subtraction of decimals.
M5NS-IIb-106.1: Adds and subtracts decimal numbers through thousandths without and with regrouping.</v>
      </c>
      <c r="AG137" s="61" t="str">
        <f t="shared" si="322"/>
        <v>5.033 Visualizes addition and subtraction of decimals M5NS-IIb-105
5.034 Adds and subtracts decimal numbers through thousandths without and with regrouping M5NS-IIb-106.1</v>
      </c>
      <c r="AH137" s="175">
        <f t="shared" si="302"/>
        <v>8</v>
      </c>
      <c r="AI137" s="110" t="s">
        <v>9428</v>
      </c>
      <c r="AJ137" s="176" t="s">
        <v>9429</v>
      </c>
      <c r="AK137" s="61"/>
      <c r="AL137" s="61"/>
      <c r="AM137" s="61"/>
      <c r="AN137" s="61"/>
      <c r="AO137" s="110"/>
      <c r="AP137" s="103" t="s">
        <v>1818</v>
      </c>
      <c r="AQ137" s="103" t="str">
        <f t="shared" si="254"/>
        <v>Completed</v>
      </c>
      <c r="AR137" s="110"/>
    </row>
    <row r="138" spans="1:44" ht="15.75" customHeight="1" x14ac:dyDescent="0.2">
      <c r="A138" s="487"/>
      <c r="B138" s="487"/>
      <c r="C138" s="502" t="s">
        <v>9430</v>
      </c>
      <c r="D138" s="177" t="s">
        <v>9431</v>
      </c>
      <c r="E138" s="177" t="s">
        <v>9432</v>
      </c>
      <c r="F138" s="178" t="s">
        <v>9433</v>
      </c>
      <c r="G138" s="100">
        <v>3</v>
      </c>
      <c r="H138" s="100"/>
      <c r="I138" s="101"/>
      <c r="J138" s="61" t="s">
        <v>9434</v>
      </c>
      <c r="K138" s="61" t="s">
        <v>7975</v>
      </c>
      <c r="L138" s="61" t="s">
        <v>7976</v>
      </c>
      <c r="M138" s="61" t="s">
        <v>7977</v>
      </c>
      <c r="N138" s="61" t="s">
        <v>7978</v>
      </c>
      <c r="O138" s="102" t="s">
        <v>1043</v>
      </c>
      <c r="P138" s="102" t="str">
        <f t="shared" ref="P138:Q138" si="323">D138</f>
        <v>PH_G5_C08_P3.3.1</v>
      </c>
      <c r="Q138" s="102" t="str">
        <f t="shared" si="323"/>
        <v xml:space="preserve">Ch 8 Practice 3.3.1: Estimate the sum and difference of decimals up to 3 decimal places
</v>
      </c>
      <c r="R138" s="83" t="s">
        <v>1812</v>
      </c>
      <c r="S138" s="102" t="s">
        <v>1041</v>
      </c>
      <c r="T138" s="102" t="s">
        <v>1042</v>
      </c>
      <c r="U138" s="102" t="s">
        <v>40</v>
      </c>
      <c r="V138" s="61" t="s">
        <v>9338</v>
      </c>
      <c r="W138" s="104">
        <v>9789814969451</v>
      </c>
      <c r="X138" s="102">
        <v>22</v>
      </c>
      <c r="Y138" s="61" t="s">
        <v>1814</v>
      </c>
      <c r="Z138" s="61" t="s">
        <v>9339</v>
      </c>
      <c r="AA138" s="61" t="s">
        <v>9414</v>
      </c>
      <c r="AB138" s="61" t="str">
        <f t="shared" si="1"/>
        <v>5.124 Estimate the sum and difference of decimals up to 3 decimal places M5NS-IIc-107</v>
      </c>
      <c r="AC138" s="61" t="str">
        <f t="shared" ref="AC138:AD138" si="324">Y138</f>
        <v>1. Numbers and Number Sense</v>
      </c>
      <c r="AD138" s="61" t="str">
        <f t="shared" si="324"/>
        <v>G5.1.06 Decimals</v>
      </c>
      <c r="AE138" s="61" t="str">
        <f t="shared" si="3"/>
        <v>M5NS-IIc-107</v>
      </c>
      <c r="AF138" s="61" t="str">
        <f t="shared" ref="AF138:AG138" si="325">M138</f>
        <v>M5NS-IIc-107: Estimates the sum or difference of decimal numbers with reasonable results.</v>
      </c>
      <c r="AG138" s="61" t="str">
        <f t="shared" si="325"/>
        <v>5.035 Estimates the sum or difference of decimal numbers with reasonable results M5NS-IIc-107</v>
      </c>
      <c r="AH138" s="175">
        <f t="shared" si="302"/>
        <v>8</v>
      </c>
      <c r="AI138" s="110" t="s">
        <v>9435</v>
      </c>
      <c r="AJ138" s="176" t="s">
        <v>9436</v>
      </c>
      <c r="AK138" s="61"/>
      <c r="AL138" s="61"/>
      <c r="AM138" s="61"/>
      <c r="AN138" s="61"/>
      <c r="AO138" s="110"/>
      <c r="AP138" s="103" t="s">
        <v>1818</v>
      </c>
      <c r="AQ138" s="103" t="str">
        <f t="shared" si="254"/>
        <v>Completed</v>
      </c>
      <c r="AR138" s="110"/>
    </row>
    <row r="139" spans="1:44" ht="15.75" customHeight="1" x14ac:dyDescent="0.2">
      <c r="A139" s="487"/>
      <c r="B139" s="487"/>
      <c r="C139" s="471"/>
      <c r="D139" s="177" t="s">
        <v>9437</v>
      </c>
      <c r="E139" s="177" t="s">
        <v>9438</v>
      </c>
      <c r="F139" s="178" t="s">
        <v>9439</v>
      </c>
      <c r="G139" s="100">
        <v>5</v>
      </c>
      <c r="H139" s="100"/>
      <c r="I139" s="101"/>
      <c r="J139" s="61" t="s">
        <v>9440</v>
      </c>
      <c r="K139" s="61" t="s">
        <v>7975</v>
      </c>
      <c r="L139" s="61" t="s">
        <v>7976</v>
      </c>
      <c r="M139" s="61" t="s">
        <v>7977</v>
      </c>
      <c r="N139" s="61" t="s">
        <v>7978</v>
      </c>
      <c r="O139" s="102" t="s">
        <v>1043</v>
      </c>
      <c r="P139" s="102" t="str">
        <f t="shared" ref="P139:Q139" si="326">D139</f>
        <v>PH_G5_C08_P3.3.2</v>
      </c>
      <c r="Q139" s="102" t="str">
        <f t="shared" si="326"/>
        <v>Ch 8 Practice 3.3.2: Use estimation to check the reasonableness of an answer</v>
      </c>
      <c r="R139" s="83" t="s">
        <v>1812</v>
      </c>
      <c r="S139" s="102" t="s">
        <v>1041</v>
      </c>
      <c r="T139" s="102" t="s">
        <v>1042</v>
      </c>
      <c r="U139" s="102" t="s">
        <v>40</v>
      </c>
      <c r="V139" s="61" t="s">
        <v>9338</v>
      </c>
      <c r="W139" s="104">
        <v>9789814969451</v>
      </c>
      <c r="X139" s="102">
        <v>22</v>
      </c>
      <c r="Y139" s="61" t="s">
        <v>1814</v>
      </c>
      <c r="Z139" s="61" t="s">
        <v>9339</v>
      </c>
      <c r="AA139" s="61" t="s">
        <v>9414</v>
      </c>
      <c r="AB139" s="61" t="str">
        <f t="shared" si="1"/>
        <v>5.125 Use estimation to check the reasonableness of an answer M5NS-IIc-107</v>
      </c>
      <c r="AC139" s="61" t="str">
        <f t="shared" ref="AC139:AD139" si="327">Y139</f>
        <v>1. Numbers and Number Sense</v>
      </c>
      <c r="AD139" s="61" t="str">
        <f t="shared" si="327"/>
        <v>G5.1.06 Decimals</v>
      </c>
      <c r="AE139" s="61" t="str">
        <f t="shared" si="3"/>
        <v>M5NS-IIc-107</v>
      </c>
      <c r="AF139" s="61" t="str">
        <f t="shared" ref="AF139:AG139" si="328">M139</f>
        <v>M5NS-IIc-107: Estimates the sum or difference of decimal numbers with reasonable results.</v>
      </c>
      <c r="AG139" s="61" t="str">
        <f t="shared" si="328"/>
        <v>5.035 Estimates the sum or difference of decimal numbers with reasonable results M5NS-IIc-107</v>
      </c>
      <c r="AH139" s="175">
        <f t="shared" si="302"/>
        <v>8</v>
      </c>
      <c r="AI139" s="110" t="s">
        <v>9435</v>
      </c>
      <c r="AJ139" s="176" t="s">
        <v>9436</v>
      </c>
      <c r="AK139" s="61"/>
      <c r="AL139" s="61"/>
      <c r="AM139" s="61"/>
      <c r="AN139" s="61"/>
      <c r="AO139" s="110"/>
      <c r="AP139" s="103" t="s">
        <v>1818</v>
      </c>
      <c r="AQ139" s="103" t="str">
        <f t="shared" si="254"/>
        <v>Completed</v>
      </c>
      <c r="AR139" s="110"/>
    </row>
    <row r="140" spans="1:44" ht="15.75" customHeight="1" x14ac:dyDescent="0.2">
      <c r="A140" s="487"/>
      <c r="B140" s="471"/>
      <c r="C140" s="61" t="s">
        <v>8569</v>
      </c>
      <c r="D140" s="177" t="s">
        <v>9441</v>
      </c>
      <c r="E140" s="177" t="s">
        <v>9442</v>
      </c>
      <c r="F140" s="178" t="s">
        <v>9443</v>
      </c>
      <c r="G140" s="100">
        <v>6</v>
      </c>
      <c r="H140" s="100"/>
      <c r="I140" s="101"/>
      <c r="J140" s="61" t="s">
        <v>9444</v>
      </c>
      <c r="K140" s="61" t="s">
        <v>7984</v>
      </c>
      <c r="L140" s="61" t="s">
        <v>8052</v>
      </c>
      <c r="M140" s="61" t="s">
        <v>8053</v>
      </c>
      <c r="N140" s="280" t="s">
        <v>8054</v>
      </c>
      <c r="O140" s="102" t="s">
        <v>1043</v>
      </c>
      <c r="P140" s="102" t="str">
        <f t="shared" ref="P140:Q140" si="329">D140</f>
        <v>PH_G5_C08_P3.4.1</v>
      </c>
      <c r="Q140" s="102" t="str">
        <f t="shared" si="329"/>
        <v>Ch 8 Practice 3.4.1: Solve a 1-step word problem involving addition or subtraction of decimals up to 3 decimal places</v>
      </c>
      <c r="R140" s="83" t="s">
        <v>1812</v>
      </c>
      <c r="S140" s="102" t="s">
        <v>1041</v>
      </c>
      <c r="T140" s="102" t="s">
        <v>1042</v>
      </c>
      <c r="U140" s="102" t="s">
        <v>40</v>
      </c>
      <c r="V140" s="61" t="s">
        <v>9338</v>
      </c>
      <c r="W140" s="104">
        <v>9789814969451</v>
      </c>
      <c r="X140" s="102">
        <v>24</v>
      </c>
      <c r="Y140" s="61" t="s">
        <v>1814</v>
      </c>
      <c r="Z140" s="61" t="s">
        <v>9339</v>
      </c>
      <c r="AA140" s="61" t="s">
        <v>9414</v>
      </c>
      <c r="AB140" s="61" t="str">
        <f t="shared" si="1"/>
        <v>5.126 Solve a 1-step word problem involving addition or subtraction of decimals up to 3 decimal places M5NS-IIc-108.1</v>
      </c>
      <c r="AC140" s="61" t="str">
        <f t="shared" ref="AC140:AD140" si="330">Y140</f>
        <v>1. Numbers and Number Sense</v>
      </c>
      <c r="AD140" s="61" t="str">
        <f t="shared" si="330"/>
        <v>G5.1.06 Decimals</v>
      </c>
      <c r="AE140" s="61" t="str">
        <f t="shared" si="3"/>
        <v>M5NS-IIc-108.1</v>
      </c>
      <c r="AF140" s="61" t="str">
        <f t="shared" ref="AF140:AG140" si="331">M140</f>
        <v>M5NS-IIc-108.1: Solves routine or non-routine problems involving addition and subtraction of decimal numbers including money using appropriate problem solving strategies and tools.</v>
      </c>
      <c r="AG140" s="61" t="str">
        <f t="shared" si="331"/>
        <v>5.036 Solves routine or non-routine problems involving addition and subtraction of decimal numbers including money M5NS-IIc-108.1</v>
      </c>
      <c r="AH140" s="175">
        <f t="shared" si="302"/>
        <v>8</v>
      </c>
      <c r="AI140" s="110" t="s">
        <v>9445</v>
      </c>
      <c r="AJ140" s="176" t="s">
        <v>9446</v>
      </c>
      <c r="AK140" s="61"/>
      <c r="AL140" s="61"/>
      <c r="AM140" s="61"/>
      <c r="AN140" s="61"/>
      <c r="AO140" s="110"/>
      <c r="AP140" s="103" t="s">
        <v>1818</v>
      </c>
      <c r="AQ140" s="103" t="str">
        <f t="shared" si="254"/>
        <v>Completed</v>
      </c>
      <c r="AR140" s="110"/>
    </row>
    <row r="141" spans="1:44" ht="15.75" customHeight="1" x14ac:dyDescent="0.2">
      <c r="A141" s="487"/>
      <c r="B141" s="502" t="s">
        <v>9447</v>
      </c>
      <c r="C141" s="61" t="s">
        <v>9448</v>
      </c>
      <c r="D141" s="73" t="s">
        <v>1279</v>
      </c>
      <c r="E141" s="73" t="s">
        <v>9449</v>
      </c>
      <c r="F141" s="183" t="s">
        <v>9450</v>
      </c>
      <c r="G141" s="100">
        <v>7</v>
      </c>
      <c r="H141" s="100"/>
      <c r="I141" s="101"/>
      <c r="J141" s="61" t="s">
        <v>9451</v>
      </c>
      <c r="K141" s="89" t="s">
        <v>8062</v>
      </c>
      <c r="L141" s="61" t="s">
        <v>8063</v>
      </c>
      <c r="M141" s="61" t="s">
        <v>8064</v>
      </c>
      <c r="N141" s="188" t="s">
        <v>9452</v>
      </c>
      <c r="O141" s="102" t="s">
        <v>1043</v>
      </c>
      <c r="P141" s="102" t="s">
        <v>9453</v>
      </c>
      <c r="Q141" s="102" t="str">
        <f t="shared" ref="Q141:Q165" si="332">E141</f>
        <v>Ch 8 Practice 4.1.1: Multiply tenths, hundredths or thousandths by 10</v>
      </c>
      <c r="R141" s="83" t="s">
        <v>1812</v>
      </c>
      <c r="S141" s="102" t="s">
        <v>1041</v>
      </c>
      <c r="T141" s="102" t="s">
        <v>1042</v>
      </c>
      <c r="U141" s="102" t="s">
        <v>40</v>
      </c>
      <c r="V141" s="61" t="s">
        <v>9338</v>
      </c>
      <c r="W141" s="104">
        <v>9789814969451</v>
      </c>
      <c r="X141" s="102">
        <v>27</v>
      </c>
      <c r="Y141" s="61" t="s">
        <v>1814</v>
      </c>
      <c r="Z141" s="61" t="s">
        <v>9339</v>
      </c>
      <c r="AA141" s="61" t="s">
        <v>9454</v>
      </c>
      <c r="AB141" s="61" t="str">
        <f t="shared" si="1"/>
        <v>5.127 Multiply tenths, hundredths or thousandths by 10 M5NS-IId-110/M5NS-IId-111.1</v>
      </c>
      <c r="AC141" s="61" t="str">
        <f t="shared" ref="AC141:AD141" si="333">Y141</f>
        <v>1. Numbers and Number Sense</v>
      </c>
      <c r="AD141" s="61" t="str">
        <f t="shared" si="333"/>
        <v>G5.1.06 Decimals</v>
      </c>
      <c r="AE141" s="61" t="str">
        <f t="shared" si="3"/>
        <v>M5NS-IId-110/M5NS-IId-111.1</v>
      </c>
      <c r="AF141" s="61" t="str">
        <f t="shared" ref="AF141:AG141" si="334">M141</f>
        <v>M5NS-IId-110: Visualizes multiplication of decimal numbers using pictorial models.
M5NS-IId-111.1: Multiplies decimals up to 2 decimal places by 1- to 2-digit whole numbers.</v>
      </c>
      <c r="AG141" s="61" t="str">
        <f t="shared" si="334"/>
        <v>5.038 Visualizes multiplication of decimal numbers M5NS-IId-110
5.039 Multiplies decimals up to 2 decimal places by 1- to 2-digit whole numbers M5NS-IId-111.1</v>
      </c>
      <c r="AH141" s="175">
        <f t="shared" si="302"/>
        <v>8</v>
      </c>
      <c r="AI141" s="110" t="s">
        <v>9455</v>
      </c>
      <c r="AJ141" s="176" t="s">
        <v>9456</v>
      </c>
      <c r="AK141" s="61"/>
      <c r="AL141" s="61"/>
      <c r="AM141" s="61"/>
      <c r="AN141" s="61"/>
      <c r="AO141" s="110"/>
      <c r="AP141" s="103" t="s">
        <v>1818</v>
      </c>
      <c r="AQ141" s="103" t="str">
        <f t="shared" si="254"/>
        <v>Completed</v>
      </c>
      <c r="AR141" s="110"/>
    </row>
    <row r="142" spans="1:44" ht="15.75" customHeight="1" x14ac:dyDescent="0.2">
      <c r="A142" s="487"/>
      <c r="B142" s="487"/>
      <c r="C142" s="61" t="s">
        <v>9457</v>
      </c>
      <c r="D142" s="73" t="s">
        <v>1285</v>
      </c>
      <c r="E142" s="73" t="s">
        <v>9458</v>
      </c>
      <c r="F142" s="183" t="s">
        <v>9459</v>
      </c>
      <c r="G142" s="100">
        <v>7</v>
      </c>
      <c r="H142" s="100"/>
      <c r="I142" s="101"/>
      <c r="J142" s="61" t="s">
        <v>9460</v>
      </c>
      <c r="K142" s="89" t="s">
        <v>8062</v>
      </c>
      <c r="L142" s="61" t="s">
        <v>8063</v>
      </c>
      <c r="M142" s="61" t="s">
        <v>8064</v>
      </c>
      <c r="N142" s="188" t="s">
        <v>9452</v>
      </c>
      <c r="O142" s="102" t="s">
        <v>1043</v>
      </c>
      <c r="P142" s="102" t="s">
        <v>9461</v>
      </c>
      <c r="Q142" s="102" t="str">
        <f t="shared" si="332"/>
        <v>Ch 8 Practice 4.2.1: Multiply a decimal by 10</v>
      </c>
      <c r="R142" s="83" t="s">
        <v>1812</v>
      </c>
      <c r="S142" s="102" t="s">
        <v>1041</v>
      </c>
      <c r="T142" s="102" t="s">
        <v>1042</v>
      </c>
      <c r="U142" s="102" t="s">
        <v>40</v>
      </c>
      <c r="V142" s="61" t="s">
        <v>9338</v>
      </c>
      <c r="W142" s="104">
        <v>9789814969451</v>
      </c>
      <c r="X142" s="102">
        <v>27</v>
      </c>
      <c r="Y142" s="61" t="s">
        <v>1814</v>
      </c>
      <c r="Z142" s="61" t="s">
        <v>9339</v>
      </c>
      <c r="AA142" s="61" t="s">
        <v>9454</v>
      </c>
      <c r="AB142" s="61" t="str">
        <f t="shared" si="1"/>
        <v>5.128 Multiply a decimal by 10 M5NS-IId-110/M5NS-IId-111.1</v>
      </c>
      <c r="AC142" s="61" t="str">
        <f t="shared" ref="AC142:AD142" si="335">Y142</f>
        <v>1. Numbers and Number Sense</v>
      </c>
      <c r="AD142" s="61" t="str">
        <f t="shared" si="335"/>
        <v>G5.1.06 Decimals</v>
      </c>
      <c r="AE142" s="61" t="str">
        <f t="shared" si="3"/>
        <v>M5NS-IId-110/M5NS-IId-111.1</v>
      </c>
      <c r="AF142" s="61" t="str">
        <f t="shared" ref="AF142:AG142" si="336">M142</f>
        <v>M5NS-IId-110: Visualizes multiplication of decimal numbers using pictorial models.
M5NS-IId-111.1: Multiplies decimals up to 2 decimal places by 1- to 2-digit whole numbers.</v>
      </c>
      <c r="AG142" s="61" t="str">
        <f t="shared" si="336"/>
        <v>5.038 Visualizes multiplication of decimal numbers M5NS-IId-110
5.039 Multiplies decimals up to 2 decimal places by 1- to 2-digit whole numbers M5NS-IId-111.1</v>
      </c>
      <c r="AH142" s="175">
        <f t="shared" si="302"/>
        <v>8</v>
      </c>
      <c r="AI142" s="61" t="s">
        <v>9453</v>
      </c>
      <c r="AJ142" s="61" t="s">
        <v>9450</v>
      </c>
      <c r="AK142" s="61"/>
      <c r="AL142" s="61"/>
      <c r="AM142" s="61"/>
      <c r="AN142" s="61"/>
      <c r="AO142" s="110"/>
      <c r="AP142" s="103" t="s">
        <v>1818</v>
      </c>
      <c r="AQ142" s="103" t="str">
        <f t="shared" si="254"/>
        <v>Completed</v>
      </c>
      <c r="AR142" s="110"/>
    </row>
    <row r="143" spans="1:44" ht="15.75" customHeight="1" x14ac:dyDescent="0.2">
      <c r="A143" s="487"/>
      <c r="B143" s="487"/>
      <c r="C143" s="61" t="s">
        <v>9462</v>
      </c>
      <c r="D143" s="73" t="s">
        <v>1291</v>
      </c>
      <c r="E143" s="73" t="s">
        <v>9463</v>
      </c>
      <c r="F143" s="183" t="s">
        <v>9464</v>
      </c>
      <c r="G143" s="100">
        <v>7</v>
      </c>
      <c r="H143" s="100"/>
      <c r="I143" s="101"/>
      <c r="J143" s="61" t="s">
        <v>9465</v>
      </c>
      <c r="K143" s="89" t="s">
        <v>8062</v>
      </c>
      <c r="L143" s="61" t="s">
        <v>8063</v>
      </c>
      <c r="M143" s="61" t="s">
        <v>8064</v>
      </c>
      <c r="N143" s="188" t="s">
        <v>9452</v>
      </c>
      <c r="O143" s="102" t="s">
        <v>1043</v>
      </c>
      <c r="P143" s="102" t="s">
        <v>9466</v>
      </c>
      <c r="Q143" s="102" t="str">
        <f t="shared" si="332"/>
        <v>Ch 8 Practice 4.3.1: Multiply a decimal by tens</v>
      </c>
      <c r="R143" s="83" t="s">
        <v>1812</v>
      </c>
      <c r="S143" s="102" t="s">
        <v>1041</v>
      </c>
      <c r="T143" s="102" t="s">
        <v>1042</v>
      </c>
      <c r="U143" s="102" t="s">
        <v>40</v>
      </c>
      <c r="V143" s="61" t="s">
        <v>9338</v>
      </c>
      <c r="W143" s="104">
        <v>9789814969451</v>
      </c>
      <c r="X143" s="102">
        <v>27</v>
      </c>
      <c r="Y143" s="61" t="s">
        <v>1814</v>
      </c>
      <c r="Z143" s="61" t="s">
        <v>9339</v>
      </c>
      <c r="AA143" s="61" t="s">
        <v>9454</v>
      </c>
      <c r="AB143" s="61" t="str">
        <f t="shared" si="1"/>
        <v>5.129 Multiply a decimal by tens M5NS-IId-110/M5NS-IId-111.1</v>
      </c>
      <c r="AC143" s="61" t="str">
        <f t="shared" ref="AC143:AD143" si="337">Y143</f>
        <v>1. Numbers and Number Sense</v>
      </c>
      <c r="AD143" s="61" t="str">
        <f t="shared" si="337"/>
        <v>G5.1.06 Decimals</v>
      </c>
      <c r="AE143" s="61" t="str">
        <f t="shared" si="3"/>
        <v>M5NS-IId-110/M5NS-IId-111.1</v>
      </c>
      <c r="AF143" s="61" t="str">
        <f t="shared" ref="AF143:AG143" si="338">M143</f>
        <v>M5NS-IId-110: Visualizes multiplication of decimal numbers using pictorial models.
M5NS-IId-111.1: Multiplies decimals up to 2 decimal places by 1- to 2-digit whole numbers.</v>
      </c>
      <c r="AG143" s="61" t="str">
        <f t="shared" si="338"/>
        <v>5.038 Visualizes multiplication of decimal numbers M5NS-IId-110
5.039 Multiplies decimals up to 2 decimal places by 1- to 2-digit whole numbers M5NS-IId-111.1</v>
      </c>
      <c r="AH143" s="175">
        <f t="shared" si="302"/>
        <v>8</v>
      </c>
      <c r="AI143" s="61" t="s">
        <v>9467</v>
      </c>
      <c r="AJ143" s="61" t="s">
        <v>9468</v>
      </c>
      <c r="AK143" s="61"/>
      <c r="AL143" s="61"/>
      <c r="AM143" s="61"/>
      <c r="AN143" s="61"/>
      <c r="AO143" s="110"/>
      <c r="AP143" s="103" t="s">
        <v>1818</v>
      </c>
      <c r="AQ143" s="103" t="str">
        <f t="shared" si="254"/>
        <v>Completed</v>
      </c>
      <c r="AR143" s="110"/>
    </row>
    <row r="144" spans="1:44" ht="15.75" customHeight="1" x14ac:dyDescent="0.2">
      <c r="A144" s="487"/>
      <c r="B144" s="487"/>
      <c r="C144" s="61" t="s">
        <v>9469</v>
      </c>
      <c r="D144" s="73" t="s">
        <v>1295</v>
      </c>
      <c r="E144" s="73" t="s">
        <v>9470</v>
      </c>
      <c r="F144" s="183" t="s">
        <v>9471</v>
      </c>
      <c r="G144" s="100">
        <v>8</v>
      </c>
      <c r="H144" s="100"/>
      <c r="I144" s="101"/>
      <c r="J144" s="61" t="s">
        <v>9472</v>
      </c>
      <c r="K144" s="89" t="s">
        <v>8062</v>
      </c>
      <c r="L144" s="61" t="s">
        <v>8063</v>
      </c>
      <c r="M144" s="61" t="s">
        <v>8064</v>
      </c>
      <c r="N144" s="188" t="s">
        <v>9452</v>
      </c>
      <c r="O144" s="102" t="s">
        <v>1043</v>
      </c>
      <c r="P144" s="102" t="s">
        <v>9473</v>
      </c>
      <c r="Q144" s="102" t="str">
        <f t="shared" si="332"/>
        <v>Ch 8 Practice 4.4.1: Multiply a decimal by 100</v>
      </c>
      <c r="R144" s="83" t="s">
        <v>1812</v>
      </c>
      <c r="S144" s="102" t="s">
        <v>1041</v>
      </c>
      <c r="T144" s="102" t="s">
        <v>1042</v>
      </c>
      <c r="U144" s="102" t="s">
        <v>40</v>
      </c>
      <c r="V144" s="61" t="s">
        <v>9338</v>
      </c>
      <c r="W144" s="104">
        <v>9789814969451</v>
      </c>
      <c r="X144" s="102">
        <v>29</v>
      </c>
      <c r="Y144" s="61" t="s">
        <v>1814</v>
      </c>
      <c r="Z144" s="61" t="s">
        <v>9339</v>
      </c>
      <c r="AA144" s="61" t="s">
        <v>9454</v>
      </c>
      <c r="AB144" s="61" t="str">
        <f t="shared" si="1"/>
        <v>5.130 Multiply a decimal by 100 M5NS-IId-110/M5NS-IId-111.1</v>
      </c>
      <c r="AC144" s="61" t="str">
        <f t="shared" ref="AC144:AD144" si="339">Y144</f>
        <v>1. Numbers and Number Sense</v>
      </c>
      <c r="AD144" s="61" t="str">
        <f t="shared" si="339"/>
        <v>G5.1.06 Decimals</v>
      </c>
      <c r="AE144" s="61" t="str">
        <f t="shared" si="3"/>
        <v>M5NS-IId-110/M5NS-IId-111.1</v>
      </c>
      <c r="AF144" s="61" t="str">
        <f t="shared" ref="AF144:AG144" si="340">M144</f>
        <v>M5NS-IId-110: Visualizes multiplication of decimal numbers using pictorial models.
M5NS-IId-111.1: Multiplies decimals up to 2 decimal places by 1- to 2-digit whole numbers.</v>
      </c>
      <c r="AG144" s="61" t="str">
        <f t="shared" si="340"/>
        <v>5.038 Visualizes multiplication of decimal numbers M5NS-IId-110
5.039 Multiplies decimals up to 2 decimal places by 1- to 2-digit whole numbers M5NS-IId-111.1</v>
      </c>
      <c r="AH144" s="175">
        <f t="shared" si="302"/>
        <v>8</v>
      </c>
      <c r="AI144" s="61" t="s">
        <v>9461</v>
      </c>
      <c r="AJ144" s="61" t="s">
        <v>9459</v>
      </c>
      <c r="AK144" s="61"/>
      <c r="AL144" s="61"/>
      <c r="AM144" s="61"/>
      <c r="AN144" s="61"/>
      <c r="AO144" s="110"/>
      <c r="AP144" s="103" t="s">
        <v>1818</v>
      </c>
      <c r="AQ144" s="103" t="str">
        <f t="shared" si="254"/>
        <v>Completed</v>
      </c>
      <c r="AR144" s="110"/>
    </row>
    <row r="145" spans="1:44" ht="15.75" customHeight="1" x14ac:dyDescent="0.2">
      <c r="A145" s="487"/>
      <c r="B145" s="487"/>
      <c r="C145" s="61" t="s">
        <v>9474</v>
      </c>
      <c r="D145" s="73" t="s">
        <v>1299</v>
      </c>
      <c r="E145" s="73" t="s">
        <v>9475</v>
      </c>
      <c r="F145" s="183" t="s">
        <v>9476</v>
      </c>
      <c r="G145" s="100">
        <v>8</v>
      </c>
      <c r="H145" s="100" t="s">
        <v>9477</v>
      </c>
      <c r="I145" s="101"/>
      <c r="J145" s="61" t="s">
        <v>9478</v>
      </c>
      <c r="K145" s="89" t="s">
        <v>8062</v>
      </c>
      <c r="L145" s="61" t="s">
        <v>8063</v>
      </c>
      <c r="M145" s="61" t="s">
        <v>8064</v>
      </c>
      <c r="N145" s="188" t="s">
        <v>9452</v>
      </c>
      <c r="O145" s="102" t="s">
        <v>1043</v>
      </c>
      <c r="P145" s="102" t="s">
        <v>9479</v>
      </c>
      <c r="Q145" s="102" t="str">
        <f t="shared" si="332"/>
        <v>Ch 8 Practice 4.5.1: Multiply a decimal by 1000</v>
      </c>
      <c r="R145" s="83" t="s">
        <v>1812</v>
      </c>
      <c r="S145" s="102" t="s">
        <v>1041</v>
      </c>
      <c r="T145" s="102" t="s">
        <v>1042</v>
      </c>
      <c r="U145" s="102" t="s">
        <v>40</v>
      </c>
      <c r="V145" s="61" t="s">
        <v>9338</v>
      </c>
      <c r="W145" s="104">
        <v>9789814969451</v>
      </c>
      <c r="X145" s="102">
        <v>29</v>
      </c>
      <c r="Y145" s="61" t="s">
        <v>1814</v>
      </c>
      <c r="Z145" s="61" t="s">
        <v>9339</v>
      </c>
      <c r="AA145" s="61" t="s">
        <v>9454</v>
      </c>
      <c r="AB145" s="61" t="str">
        <f t="shared" si="1"/>
        <v>5.131 Multiply a decimal by 1000 M5NS-IId-110/M5NS-IId-111.1</v>
      </c>
      <c r="AC145" s="61" t="str">
        <f t="shared" ref="AC145:AD145" si="341">Y145</f>
        <v>1. Numbers and Number Sense</v>
      </c>
      <c r="AD145" s="61" t="str">
        <f t="shared" si="341"/>
        <v>G5.1.06 Decimals</v>
      </c>
      <c r="AE145" s="61" t="str">
        <f t="shared" si="3"/>
        <v>M5NS-IId-110/M5NS-IId-111.1</v>
      </c>
      <c r="AF145" s="61" t="str">
        <f t="shared" ref="AF145:AG145" si="342">M145</f>
        <v>M5NS-IId-110: Visualizes multiplication of decimal numbers using pictorial models.
M5NS-IId-111.1: Multiplies decimals up to 2 decimal places by 1- to 2-digit whole numbers.</v>
      </c>
      <c r="AG145" s="61" t="str">
        <f t="shared" si="342"/>
        <v>5.038 Visualizes multiplication of decimal numbers M5NS-IId-110
5.039 Multiplies decimals up to 2 decimal places by 1- to 2-digit whole numbers M5NS-IId-111.1</v>
      </c>
      <c r="AH145" s="175">
        <f t="shared" si="302"/>
        <v>8</v>
      </c>
      <c r="AI145" s="61" t="s">
        <v>9473</v>
      </c>
      <c r="AJ145" s="61" t="s">
        <v>9471</v>
      </c>
      <c r="AK145" s="61"/>
      <c r="AL145" s="61"/>
      <c r="AM145" s="61"/>
      <c r="AN145" s="61"/>
      <c r="AO145" s="110"/>
      <c r="AP145" s="103" t="s">
        <v>1818</v>
      </c>
      <c r="AQ145" s="103" t="str">
        <f t="shared" si="254"/>
        <v>Completed</v>
      </c>
      <c r="AR145" s="110"/>
    </row>
    <row r="146" spans="1:44" ht="15.75" customHeight="1" x14ac:dyDescent="0.2">
      <c r="A146" s="487"/>
      <c r="B146" s="471"/>
      <c r="C146" s="61" t="s">
        <v>9480</v>
      </c>
      <c r="D146" s="73" t="s">
        <v>1303</v>
      </c>
      <c r="E146" s="73" t="s">
        <v>9481</v>
      </c>
      <c r="F146" s="183" t="s">
        <v>9482</v>
      </c>
      <c r="G146" s="100">
        <v>8</v>
      </c>
      <c r="H146" s="100"/>
      <c r="I146" s="101"/>
      <c r="J146" s="61" t="s">
        <v>9483</v>
      </c>
      <c r="K146" s="89" t="s">
        <v>8062</v>
      </c>
      <c r="L146" s="61" t="s">
        <v>8063</v>
      </c>
      <c r="M146" s="61" t="s">
        <v>8064</v>
      </c>
      <c r="N146" s="188" t="s">
        <v>9452</v>
      </c>
      <c r="O146" s="102" t="s">
        <v>1043</v>
      </c>
      <c r="P146" s="102" t="s">
        <v>9484</v>
      </c>
      <c r="Q146" s="102" t="str">
        <f t="shared" si="332"/>
        <v>Ch 8 Practice 4.6.1: Multiply a decimal by hundreds or thousands</v>
      </c>
      <c r="R146" s="83" t="s">
        <v>1812</v>
      </c>
      <c r="S146" s="102" t="s">
        <v>1041</v>
      </c>
      <c r="T146" s="102" t="s">
        <v>1042</v>
      </c>
      <c r="U146" s="102" t="s">
        <v>40</v>
      </c>
      <c r="V146" s="61" t="s">
        <v>9338</v>
      </c>
      <c r="W146" s="104">
        <v>9789814969451</v>
      </c>
      <c r="X146" s="102">
        <v>30</v>
      </c>
      <c r="Y146" s="61" t="s">
        <v>1814</v>
      </c>
      <c r="Z146" s="61" t="s">
        <v>9339</v>
      </c>
      <c r="AA146" s="61" t="s">
        <v>9454</v>
      </c>
      <c r="AB146" s="61" t="str">
        <f t="shared" si="1"/>
        <v>5.132 Multiply a decimal by hundreds or thousands M5NS-IId-110/M5NS-IId-111.1</v>
      </c>
      <c r="AC146" s="61" t="str">
        <f t="shared" ref="AC146:AD146" si="343">Y146</f>
        <v>1. Numbers and Number Sense</v>
      </c>
      <c r="AD146" s="61" t="str">
        <f t="shared" si="343"/>
        <v>G5.1.06 Decimals</v>
      </c>
      <c r="AE146" s="61" t="str">
        <f t="shared" si="3"/>
        <v>M5NS-IId-110/M5NS-IId-111.1</v>
      </c>
      <c r="AF146" s="61" t="str">
        <f t="shared" ref="AF146:AG146" si="344">M146</f>
        <v>M5NS-IId-110: Visualizes multiplication of decimal numbers using pictorial models.
M5NS-IId-111.1: Multiplies decimals up to 2 decimal places by 1- to 2-digit whole numbers.</v>
      </c>
      <c r="AG146" s="61" t="str">
        <f t="shared" si="344"/>
        <v>5.038 Visualizes multiplication of decimal numbers M5NS-IId-110
5.039 Multiplies decimals up to 2 decimal places by 1- to 2-digit whole numbers M5NS-IId-111.1</v>
      </c>
      <c r="AH146" s="175">
        <f t="shared" si="302"/>
        <v>8</v>
      </c>
      <c r="AI146" s="61" t="s">
        <v>9485</v>
      </c>
      <c r="AJ146" s="61" t="s">
        <v>9486</v>
      </c>
      <c r="AK146" s="61"/>
      <c r="AL146" s="61"/>
      <c r="AM146" s="61"/>
      <c r="AN146" s="61"/>
      <c r="AO146" s="110"/>
      <c r="AP146" s="103" t="s">
        <v>1818</v>
      </c>
      <c r="AQ146" s="103" t="str">
        <f t="shared" si="254"/>
        <v>Completed</v>
      </c>
      <c r="AR146" s="110"/>
    </row>
    <row r="147" spans="1:44" ht="15.75" customHeight="1" x14ac:dyDescent="0.2">
      <c r="A147" s="487"/>
      <c r="B147" s="502" t="s">
        <v>9487</v>
      </c>
      <c r="C147" s="61" t="s">
        <v>9488</v>
      </c>
      <c r="D147" s="73" t="s">
        <v>1308</v>
      </c>
      <c r="E147" s="73" t="s">
        <v>9489</v>
      </c>
      <c r="F147" s="183" t="s">
        <v>9490</v>
      </c>
      <c r="G147" s="100">
        <v>9</v>
      </c>
      <c r="H147" s="100"/>
      <c r="I147" s="101"/>
      <c r="J147" s="61" t="s">
        <v>9491</v>
      </c>
      <c r="K147" s="89" t="s">
        <v>8121</v>
      </c>
      <c r="L147" s="61" t="s">
        <v>9492</v>
      </c>
      <c r="M147" s="61" t="s">
        <v>8123</v>
      </c>
      <c r="N147" s="61" t="s">
        <v>8124</v>
      </c>
      <c r="O147" s="102" t="s">
        <v>1043</v>
      </c>
      <c r="P147" s="102" t="s">
        <v>9493</v>
      </c>
      <c r="Q147" s="102" t="str">
        <f t="shared" si="332"/>
        <v>Ch 8 Practice 5.1.1: Divide ones, tenths or hundredths by 10</v>
      </c>
      <c r="R147" s="83" t="s">
        <v>1812</v>
      </c>
      <c r="S147" s="102" t="s">
        <v>1041</v>
      </c>
      <c r="T147" s="102" t="s">
        <v>1042</v>
      </c>
      <c r="U147" s="102" t="s">
        <v>40</v>
      </c>
      <c r="V147" s="61" t="s">
        <v>9338</v>
      </c>
      <c r="W147" s="104">
        <v>9789814969451</v>
      </c>
      <c r="X147" s="102">
        <v>33</v>
      </c>
      <c r="Y147" s="61" t="s">
        <v>1814</v>
      </c>
      <c r="Z147" s="61" t="s">
        <v>9339</v>
      </c>
      <c r="AA147" s="61" t="s">
        <v>9494</v>
      </c>
      <c r="AB147" s="61" t="str">
        <f t="shared" si="1"/>
        <v>5.133 Divide ones, tenths or hundredths by 10 M5NS-IIf-115</v>
      </c>
      <c r="AC147" s="61" t="str">
        <f t="shared" ref="AC147:AD147" si="345">Y147</f>
        <v>1. Numbers and Number Sense</v>
      </c>
      <c r="AD147" s="61" t="str">
        <f t="shared" si="345"/>
        <v>G5.1.06 Decimals</v>
      </c>
      <c r="AE147" s="61" t="str">
        <f t="shared" si="3"/>
        <v>M5NS-IIf-115</v>
      </c>
      <c r="AF147" s="61" t="str">
        <f t="shared" ref="AF147:AG147" si="346">M147</f>
        <v>M5NS-IIf-115: Visualizes division of decimal numbers using pictorial models.</v>
      </c>
      <c r="AG147" s="61" t="str">
        <f t="shared" si="346"/>
        <v>5.043 Visualizes division of decimal numbers using pictorial models M5NS-IIf-115</v>
      </c>
      <c r="AH147" s="175">
        <f t="shared" si="302"/>
        <v>8</v>
      </c>
      <c r="AI147" s="110" t="s">
        <v>9495</v>
      </c>
      <c r="AJ147" s="176" t="s">
        <v>9496</v>
      </c>
      <c r="AK147" s="61"/>
      <c r="AL147" s="61"/>
      <c r="AM147" s="61"/>
      <c r="AN147" s="61"/>
      <c r="AO147" s="110"/>
      <c r="AP147" s="103" t="s">
        <v>1818</v>
      </c>
      <c r="AQ147" s="103" t="str">
        <f t="shared" si="254"/>
        <v>Completed</v>
      </c>
      <c r="AR147" s="110"/>
    </row>
    <row r="148" spans="1:44" ht="15.75" customHeight="1" x14ac:dyDescent="0.2">
      <c r="A148" s="487"/>
      <c r="B148" s="487"/>
      <c r="C148" s="61" t="s">
        <v>9497</v>
      </c>
      <c r="D148" s="73" t="s">
        <v>1314</v>
      </c>
      <c r="E148" s="73" t="s">
        <v>9498</v>
      </c>
      <c r="F148" s="183" t="s">
        <v>9499</v>
      </c>
      <c r="G148" s="100">
        <v>9</v>
      </c>
      <c r="H148" s="100"/>
      <c r="I148" s="101"/>
      <c r="J148" s="61" t="s">
        <v>9500</v>
      </c>
      <c r="K148" s="89" t="s">
        <v>8142</v>
      </c>
      <c r="L148" s="61" t="s">
        <v>9492</v>
      </c>
      <c r="M148" s="61" t="s">
        <v>8144</v>
      </c>
      <c r="N148" s="188" t="s">
        <v>8145</v>
      </c>
      <c r="O148" s="102" t="s">
        <v>1043</v>
      </c>
      <c r="P148" s="102" t="s">
        <v>9501</v>
      </c>
      <c r="Q148" s="102" t="str">
        <f t="shared" si="332"/>
        <v>Ch 8 Practice 5.2.1: Divide a whole number or a decimal by 10</v>
      </c>
      <c r="R148" s="83" t="s">
        <v>1812</v>
      </c>
      <c r="S148" s="102" t="s">
        <v>1041</v>
      </c>
      <c r="T148" s="102" t="s">
        <v>1042</v>
      </c>
      <c r="U148" s="102" t="s">
        <v>40</v>
      </c>
      <c r="V148" s="61" t="s">
        <v>9338</v>
      </c>
      <c r="W148" s="104">
        <v>9789814969451</v>
      </c>
      <c r="X148" s="102">
        <v>33</v>
      </c>
      <c r="Y148" s="61" t="s">
        <v>1814</v>
      </c>
      <c r="Z148" s="61" t="s">
        <v>9339</v>
      </c>
      <c r="AA148" s="61" t="s">
        <v>9494</v>
      </c>
      <c r="AB148" s="61" t="str">
        <f t="shared" si="1"/>
        <v>5.134 Divide a whole number or a decimal by 10 M5NS-IIf-115/M5NS-IIf-116.2</v>
      </c>
      <c r="AC148" s="61" t="str">
        <f t="shared" ref="AC148:AD148" si="347">Y148</f>
        <v>1. Numbers and Number Sense</v>
      </c>
      <c r="AD148" s="61" t="str">
        <f t="shared" si="347"/>
        <v>G5.1.06 Decimals</v>
      </c>
      <c r="AE148" s="61" t="str">
        <f t="shared" si="3"/>
        <v>M5NS-IIf-115/M5NS-IIf-116.2</v>
      </c>
      <c r="AF148" s="61" t="str">
        <f t="shared" ref="AF148:AG148" si="348">M148</f>
        <v>M5NS-IIf-115: Visualizes division of decimal numbers using pictorial models.
M5NS-IIf-116.2: Divides whole numbers with quotients in decimal form.</v>
      </c>
      <c r="AG148" s="61" t="str">
        <f t="shared" si="348"/>
        <v>5.043 Visualizes division of decimal numbers using pictorial models M5NS-IIf-115
5.045 Divides whole numbers with quotients in decimal form M5NS-IIf-116.2</v>
      </c>
      <c r="AH148" s="175">
        <f t="shared" si="302"/>
        <v>8</v>
      </c>
      <c r="AI148" s="61" t="s">
        <v>9461</v>
      </c>
      <c r="AJ148" s="61" t="s">
        <v>9459</v>
      </c>
      <c r="AK148" s="61"/>
      <c r="AL148" s="61"/>
      <c r="AM148" s="61"/>
      <c r="AN148" s="61"/>
      <c r="AO148" s="110"/>
      <c r="AP148" s="103" t="s">
        <v>1818</v>
      </c>
      <c r="AQ148" s="103" t="str">
        <f t="shared" si="254"/>
        <v>Completed</v>
      </c>
      <c r="AR148" s="61"/>
    </row>
    <row r="149" spans="1:44" ht="15.75" customHeight="1" x14ac:dyDescent="0.2">
      <c r="A149" s="487"/>
      <c r="B149" s="487"/>
      <c r="C149" s="61" t="s">
        <v>9502</v>
      </c>
      <c r="D149" s="73" t="s">
        <v>1320</v>
      </c>
      <c r="E149" s="73" t="s">
        <v>9503</v>
      </c>
      <c r="F149" s="183" t="s">
        <v>9504</v>
      </c>
      <c r="G149" s="100">
        <v>9</v>
      </c>
      <c r="H149" s="100"/>
      <c r="I149" s="101"/>
      <c r="J149" s="61" t="s">
        <v>9505</v>
      </c>
      <c r="K149" s="89" t="s">
        <v>9397</v>
      </c>
      <c r="L149" s="61" t="s">
        <v>9492</v>
      </c>
      <c r="M149" s="61" t="s">
        <v>9398</v>
      </c>
      <c r="N149" s="61" t="s">
        <v>9399</v>
      </c>
      <c r="O149" s="102" t="s">
        <v>1043</v>
      </c>
      <c r="P149" s="102" t="s">
        <v>9506</v>
      </c>
      <c r="Q149" s="102" t="str">
        <f t="shared" si="332"/>
        <v>Ch 8 Practice 5.3.1: Divide a whole number or a decimal by tens</v>
      </c>
      <c r="R149" s="83" t="s">
        <v>1812</v>
      </c>
      <c r="S149" s="102" t="s">
        <v>1041</v>
      </c>
      <c r="T149" s="102" t="s">
        <v>1042</v>
      </c>
      <c r="U149" s="102" t="s">
        <v>40</v>
      </c>
      <c r="V149" s="61" t="s">
        <v>9338</v>
      </c>
      <c r="W149" s="104">
        <v>9789814969451</v>
      </c>
      <c r="X149" s="102">
        <v>33</v>
      </c>
      <c r="Y149" s="61" t="s">
        <v>1814</v>
      </c>
      <c r="Z149" s="61" t="s">
        <v>9339</v>
      </c>
      <c r="AA149" s="61" t="s">
        <v>9494</v>
      </c>
      <c r="AB149" s="61" t="str">
        <f t="shared" si="1"/>
        <v>5.135 Divide a whole number or a decimal by tens M5NS-IIf-116.2</v>
      </c>
      <c r="AC149" s="61" t="str">
        <f t="shared" ref="AC149:AD149" si="349">Y149</f>
        <v>1. Numbers and Number Sense</v>
      </c>
      <c r="AD149" s="61" t="str">
        <f t="shared" si="349"/>
        <v>G5.1.06 Decimals</v>
      </c>
      <c r="AE149" s="61" t="str">
        <f t="shared" si="3"/>
        <v>M5NS-IIf-116.2</v>
      </c>
      <c r="AF149" s="61" t="str">
        <f t="shared" ref="AF149:AG149" si="350">M149</f>
        <v>M5NS-IIf-116.2: Divides whole numbers with quotients in decimal form.</v>
      </c>
      <c r="AG149" s="61" t="str">
        <f t="shared" si="350"/>
        <v>5.045 Divides whole numbers with quotients in decimal form M5NS-IIf-116.2</v>
      </c>
      <c r="AH149" s="175">
        <f t="shared" si="302"/>
        <v>8</v>
      </c>
      <c r="AI149" s="61" t="s">
        <v>9501</v>
      </c>
      <c r="AJ149" s="61" t="s">
        <v>9499</v>
      </c>
      <c r="AK149" s="61"/>
      <c r="AL149" s="61"/>
      <c r="AM149" s="61"/>
      <c r="AN149" s="61"/>
      <c r="AO149" s="110"/>
      <c r="AP149" s="103" t="s">
        <v>1818</v>
      </c>
      <c r="AQ149" s="103" t="str">
        <f t="shared" si="254"/>
        <v>Completed</v>
      </c>
      <c r="AR149" s="110"/>
    </row>
    <row r="150" spans="1:44" ht="15.75" customHeight="1" x14ac:dyDescent="0.2">
      <c r="A150" s="487"/>
      <c r="B150" s="487"/>
      <c r="C150" s="61" t="s">
        <v>9507</v>
      </c>
      <c r="D150" s="73" t="s">
        <v>1324</v>
      </c>
      <c r="E150" s="73" t="s">
        <v>9508</v>
      </c>
      <c r="F150" s="183" t="s">
        <v>9509</v>
      </c>
      <c r="G150" s="100">
        <v>10</v>
      </c>
      <c r="H150" s="100"/>
      <c r="I150" s="101"/>
      <c r="J150" s="61" t="s">
        <v>9510</v>
      </c>
      <c r="K150" s="89" t="s">
        <v>8142</v>
      </c>
      <c r="L150" s="61" t="s">
        <v>8143</v>
      </c>
      <c r="M150" s="61" t="s">
        <v>8144</v>
      </c>
      <c r="N150" s="188" t="s">
        <v>8145</v>
      </c>
      <c r="O150" s="102" t="s">
        <v>1043</v>
      </c>
      <c r="P150" s="102" t="s">
        <v>9511</v>
      </c>
      <c r="Q150" s="102" t="str">
        <f t="shared" si="332"/>
        <v>Ch 8 Practice 5.4.1: Divide a whole number or a decimal by 100</v>
      </c>
      <c r="R150" s="83" t="s">
        <v>1812</v>
      </c>
      <c r="S150" s="102" t="s">
        <v>1041</v>
      </c>
      <c r="T150" s="102" t="s">
        <v>1042</v>
      </c>
      <c r="U150" s="102" t="s">
        <v>40</v>
      </c>
      <c r="V150" s="61" t="s">
        <v>9338</v>
      </c>
      <c r="W150" s="104">
        <v>9789814969451</v>
      </c>
      <c r="X150" s="102">
        <v>36</v>
      </c>
      <c r="Y150" s="61" t="s">
        <v>1814</v>
      </c>
      <c r="Z150" s="61" t="s">
        <v>9339</v>
      </c>
      <c r="AA150" s="61" t="s">
        <v>9494</v>
      </c>
      <c r="AB150" s="61" t="str">
        <f t="shared" si="1"/>
        <v>5.136 Divide a whole number or a decimal by 100 M5NS-IIf-115/M5NS-IIf-116.2</v>
      </c>
      <c r="AC150" s="61" t="str">
        <f t="shared" ref="AC150:AD150" si="351">Y150</f>
        <v>1. Numbers and Number Sense</v>
      </c>
      <c r="AD150" s="61" t="str">
        <f t="shared" si="351"/>
        <v>G5.1.06 Decimals</v>
      </c>
      <c r="AE150" s="61" t="str">
        <f t="shared" si="3"/>
        <v>M5NS-IIf-115/M5NS-IIf-116.2</v>
      </c>
      <c r="AF150" s="61" t="str">
        <f t="shared" ref="AF150:AG150" si="352">M150</f>
        <v>M5NS-IIf-115: Visualizes division of decimal numbers using pictorial models.
M5NS-IIf-116.2: Divides whole numbers with quotients in decimal form.</v>
      </c>
      <c r="AG150" s="61" t="str">
        <f t="shared" si="352"/>
        <v>5.043 Visualizes division of decimal numbers using pictorial models M5NS-IIf-115
5.045 Divides whole numbers with quotients in decimal form M5NS-IIf-116.2</v>
      </c>
      <c r="AH150" s="175">
        <f t="shared" si="302"/>
        <v>8</v>
      </c>
      <c r="AI150" s="61" t="s">
        <v>9506</v>
      </c>
      <c r="AJ150" s="61" t="s">
        <v>9504</v>
      </c>
      <c r="AK150" s="61"/>
      <c r="AL150" s="61"/>
      <c r="AM150" s="61"/>
      <c r="AN150" s="61"/>
      <c r="AO150" s="110"/>
      <c r="AP150" s="103" t="s">
        <v>1818</v>
      </c>
      <c r="AQ150" s="103" t="str">
        <f t="shared" si="254"/>
        <v>Completed</v>
      </c>
      <c r="AR150" s="110"/>
    </row>
    <row r="151" spans="1:44" ht="15.75" customHeight="1" x14ac:dyDescent="0.2">
      <c r="A151" s="487"/>
      <c r="B151" s="487"/>
      <c r="C151" s="61" t="s">
        <v>9512</v>
      </c>
      <c r="D151" s="73" t="s">
        <v>1328</v>
      </c>
      <c r="E151" s="73" t="s">
        <v>9513</v>
      </c>
      <c r="F151" s="183" t="s">
        <v>9514</v>
      </c>
      <c r="G151" s="100">
        <v>10</v>
      </c>
      <c r="H151" s="100" t="s">
        <v>9515</v>
      </c>
      <c r="I151" s="101"/>
      <c r="J151" s="61" t="s">
        <v>9516</v>
      </c>
      <c r="K151" s="89" t="s">
        <v>9397</v>
      </c>
      <c r="L151" s="61" t="s">
        <v>9492</v>
      </c>
      <c r="M151" s="61" t="s">
        <v>9398</v>
      </c>
      <c r="N151" s="61" t="s">
        <v>9399</v>
      </c>
      <c r="O151" s="102" t="s">
        <v>1043</v>
      </c>
      <c r="P151" s="102" t="s">
        <v>9517</v>
      </c>
      <c r="Q151" s="102" t="str">
        <f t="shared" si="332"/>
        <v>Ch 8 Practice 5.5.1: Divide a whole number by 1000</v>
      </c>
      <c r="R151" s="83" t="s">
        <v>1812</v>
      </c>
      <c r="S151" s="102" t="s">
        <v>1041</v>
      </c>
      <c r="T151" s="102" t="s">
        <v>1042</v>
      </c>
      <c r="U151" s="102" t="s">
        <v>40</v>
      </c>
      <c r="V151" s="61" t="s">
        <v>9338</v>
      </c>
      <c r="W151" s="104">
        <v>9789814969451</v>
      </c>
      <c r="X151" s="102">
        <v>36</v>
      </c>
      <c r="Y151" s="61" t="s">
        <v>1814</v>
      </c>
      <c r="Z151" s="61" t="s">
        <v>9339</v>
      </c>
      <c r="AA151" s="61" t="s">
        <v>9494</v>
      </c>
      <c r="AB151" s="61" t="str">
        <f t="shared" si="1"/>
        <v>5.137 Divide a whole number by 1000 M5NS-IIf-116.2</v>
      </c>
      <c r="AC151" s="61" t="str">
        <f t="shared" ref="AC151:AD151" si="353">Y151</f>
        <v>1. Numbers and Number Sense</v>
      </c>
      <c r="AD151" s="61" t="str">
        <f t="shared" si="353"/>
        <v>G5.1.06 Decimals</v>
      </c>
      <c r="AE151" s="61" t="str">
        <f t="shared" si="3"/>
        <v>M5NS-IIf-116.2</v>
      </c>
      <c r="AF151" s="61" t="str">
        <f t="shared" ref="AF151:AG151" si="354">M151</f>
        <v>M5NS-IIf-116.2: Divides whole numbers with quotients in decimal form.</v>
      </c>
      <c r="AG151" s="61" t="str">
        <f t="shared" si="354"/>
        <v>5.045 Divides whole numbers with quotients in decimal form M5NS-IIf-116.2</v>
      </c>
      <c r="AH151" s="175">
        <f t="shared" si="302"/>
        <v>8</v>
      </c>
      <c r="AI151" s="61" t="s">
        <v>9511</v>
      </c>
      <c r="AJ151" s="61" t="s">
        <v>9509</v>
      </c>
      <c r="AK151" s="61"/>
      <c r="AL151" s="61"/>
      <c r="AM151" s="61"/>
      <c r="AN151" s="61"/>
      <c r="AO151" s="110"/>
      <c r="AP151" s="103" t="s">
        <v>1818</v>
      </c>
      <c r="AQ151" s="103" t="str">
        <f t="shared" si="254"/>
        <v>Completed</v>
      </c>
      <c r="AR151" s="110"/>
    </row>
    <row r="152" spans="1:44" ht="15.75" customHeight="1" x14ac:dyDescent="0.2">
      <c r="A152" s="487"/>
      <c r="B152" s="471"/>
      <c r="C152" s="61" t="s">
        <v>9518</v>
      </c>
      <c r="D152" s="73" t="s">
        <v>1332</v>
      </c>
      <c r="E152" s="73" t="s">
        <v>9519</v>
      </c>
      <c r="F152" s="183" t="s">
        <v>9520</v>
      </c>
      <c r="G152" s="100">
        <v>10</v>
      </c>
      <c r="H152" s="100"/>
      <c r="I152" s="101"/>
      <c r="J152" s="61" t="s">
        <v>9521</v>
      </c>
      <c r="K152" s="89" t="s">
        <v>9522</v>
      </c>
      <c r="L152" s="61" t="s">
        <v>9523</v>
      </c>
      <c r="M152" s="61" t="s">
        <v>9524</v>
      </c>
      <c r="N152" s="188" t="s">
        <v>9525</v>
      </c>
      <c r="O152" s="102" t="s">
        <v>1043</v>
      </c>
      <c r="P152" s="102" t="s">
        <v>9526</v>
      </c>
      <c r="Q152" s="102" t="str">
        <f t="shared" si="332"/>
        <v>Ch 8 Practice 5.6.1: Divide a whole number or a decimal by hundreds or thousands</v>
      </c>
      <c r="R152" s="83" t="s">
        <v>1812</v>
      </c>
      <c r="S152" s="102" t="s">
        <v>1041</v>
      </c>
      <c r="T152" s="102" t="s">
        <v>1042</v>
      </c>
      <c r="U152" s="102" t="s">
        <v>40</v>
      </c>
      <c r="V152" s="61" t="s">
        <v>9338</v>
      </c>
      <c r="W152" s="104">
        <v>9789814969451</v>
      </c>
      <c r="X152" s="102">
        <v>37</v>
      </c>
      <c r="Y152" s="61" t="s">
        <v>1814</v>
      </c>
      <c r="Z152" s="61" t="s">
        <v>9339</v>
      </c>
      <c r="AA152" s="61" t="s">
        <v>9494</v>
      </c>
      <c r="AB152" s="61" t="str">
        <f t="shared" si="1"/>
        <v>5.138 Divide a whole number or a decimal by hundreds or thousands M5NS-IIf-116.1/M5NS-IIf-116.2</v>
      </c>
      <c r="AC152" s="61" t="str">
        <f t="shared" ref="AC152:AD152" si="355">Y152</f>
        <v>1. Numbers and Number Sense</v>
      </c>
      <c r="AD152" s="61" t="str">
        <f t="shared" si="355"/>
        <v>G5.1.06 Decimals</v>
      </c>
      <c r="AE152" s="61" t="str">
        <f t="shared" si="3"/>
        <v>M5NS-IIf-116.1/M5NS-IIf-116.2</v>
      </c>
      <c r="AF152" s="61" t="str">
        <f t="shared" ref="AF152:AG152" si="356">M152</f>
        <v>M5NS-IIf-116.1: Divides decimals with up to 2 decimal places.
M5NS-IIf-116.2: Divides whole numbers with quotients in decimal form.</v>
      </c>
      <c r="AG152" s="61" t="str">
        <f t="shared" si="356"/>
        <v>5.044 Divides decimals with up to 2 decimal places M5NS-IIf-116.1
5.045 Divides whole numbers with quotients in decimal form M5NS-IIf-116.2</v>
      </c>
      <c r="AH152" s="175">
        <f t="shared" si="302"/>
        <v>8</v>
      </c>
      <c r="AI152" s="61" t="s">
        <v>9517</v>
      </c>
      <c r="AJ152" s="61" t="s">
        <v>9514</v>
      </c>
      <c r="AK152" s="61"/>
      <c r="AL152" s="61"/>
      <c r="AM152" s="61"/>
      <c r="AN152" s="61"/>
      <c r="AO152" s="110"/>
      <c r="AP152" s="103" t="s">
        <v>1818</v>
      </c>
      <c r="AQ152" s="103" t="str">
        <f t="shared" si="254"/>
        <v>Completed</v>
      </c>
      <c r="AR152" s="110"/>
    </row>
    <row r="153" spans="1:44" ht="15.75" customHeight="1" x14ac:dyDescent="0.2">
      <c r="A153" s="487"/>
      <c r="B153" s="61" t="s">
        <v>9527</v>
      </c>
      <c r="C153" s="61" t="s">
        <v>9528</v>
      </c>
      <c r="D153" s="61" t="s">
        <v>9529</v>
      </c>
      <c r="E153" s="61" t="s">
        <v>9530</v>
      </c>
      <c r="F153" s="176" t="s">
        <v>9531</v>
      </c>
      <c r="G153" s="100">
        <v>11</v>
      </c>
      <c r="H153" s="100"/>
      <c r="I153" s="101"/>
      <c r="J153" s="61" t="s">
        <v>9532</v>
      </c>
      <c r="K153" s="61" t="s">
        <v>9533</v>
      </c>
      <c r="L153" s="61" t="s">
        <v>8186</v>
      </c>
      <c r="M153" s="61" t="s">
        <v>9534</v>
      </c>
      <c r="N153" s="61" t="s">
        <v>9535</v>
      </c>
      <c r="O153" s="102" t="s">
        <v>1043</v>
      </c>
      <c r="P153" s="102" t="s">
        <v>9536</v>
      </c>
      <c r="Q153" s="102" t="str">
        <f t="shared" si="332"/>
        <v>Ch 8 Practice 6.1.1: Estimate and then find the product of a decimal and a 2-digit whole number</v>
      </c>
      <c r="R153" s="83" t="s">
        <v>1812</v>
      </c>
      <c r="S153" s="102" t="s">
        <v>1041</v>
      </c>
      <c r="T153" s="102" t="s">
        <v>1042</v>
      </c>
      <c r="U153" s="102" t="s">
        <v>40</v>
      </c>
      <c r="V153" s="61" t="s">
        <v>9338</v>
      </c>
      <c r="W153" s="104">
        <v>9789814969451</v>
      </c>
      <c r="X153" s="102">
        <v>39</v>
      </c>
      <c r="Y153" s="61" t="s">
        <v>1814</v>
      </c>
      <c r="Z153" s="61" t="s">
        <v>9339</v>
      </c>
      <c r="AA153" s="61" t="s">
        <v>9537</v>
      </c>
      <c r="AB153" s="61" t="str">
        <f t="shared" si="1"/>
        <v>5.139 Estimate and then find the product of a decimal and a 2-digit whole number M5NS-IId-111.1</v>
      </c>
      <c r="AC153" s="61" t="str">
        <f t="shared" ref="AC153:AD153" si="357">Y153</f>
        <v>1. Numbers and Number Sense</v>
      </c>
      <c r="AD153" s="61" t="str">
        <f t="shared" si="357"/>
        <v>G5.1.06 Decimals</v>
      </c>
      <c r="AE153" s="61" t="str">
        <f t="shared" si="3"/>
        <v>M5NS-IId-111.1</v>
      </c>
      <c r="AF153" s="61" t="str">
        <f t="shared" ref="AF153:AG153" si="358">M153</f>
        <v>M5NS-IId-111.1: Multiplies decimals up to 2 decimal places by 1- to 2-digit whole numbers.</v>
      </c>
      <c r="AG153" s="61" t="str">
        <f t="shared" si="358"/>
        <v>5.039 Multiplies decimals up to 2 decimal places by 1- to 2-digit whole numbers M5NS-IId-111.1</v>
      </c>
      <c r="AH153" s="175">
        <f t="shared" si="302"/>
        <v>8</v>
      </c>
      <c r="AI153" s="110" t="s">
        <v>8104</v>
      </c>
      <c r="AJ153" s="176" t="s">
        <v>6928</v>
      </c>
      <c r="AK153" s="61"/>
      <c r="AL153" s="61"/>
      <c r="AM153" s="61"/>
      <c r="AN153" s="61"/>
      <c r="AO153" s="110"/>
      <c r="AP153" s="103" t="s">
        <v>1818</v>
      </c>
      <c r="AQ153" s="103" t="str">
        <f t="shared" si="254"/>
        <v>Completed</v>
      </c>
      <c r="AR153" s="110"/>
    </row>
    <row r="154" spans="1:44" ht="15.75" customHeight="1" x14ac:dyDescent="0.2">
      <c r="A154" s="487"/>
      <c r="B154" s="502" t="s">
        <v>9538</v>
      </c>
      <c r="C154" s="61" t="s">
        <v>9539</v>
      </c>
      <c r="D154" s="61" t="s">
        <v>9540</v>
      </c>
      <c r="E154" s="61" t="s">
        <v>9541</v>
      </c>
      <c r="F154" s="176" t="s">
        <v>9542</v>
      </c>
      <c r="G154" s="100">
        <v>12</v>
      </c>
      <c r="H154" s="100"/>
      <c r="I154" s="101"/>
      <c r="J154" s="61" t="s">
        <v>9543</v>
      </c>
      <c r="K154" s="89" t="s">
        <v>9544</v>
      </c>
      <c r="L154" s="61" t="s">
        <v>9545</v>
      </c>
      <c r="M154" s="61" t="s">
        <v>9546</v>
      </c>
      <c r="N154" s="61" t="s">
        <v>9547</v>
      </c>
      <c r="O154" s="102" t="s">
        <v>1043</v>
      </c>
      <c r="P154" s="102" t="s">
        <v>9548</v>
      </c>
      <c r="Q154" s="102" t="str">
        <f t="shared" si="332"/>
        <v>Ch 8 Practice 7.1.1: Multiply tenths by tenths or hundredths by first expressing the decimals as fractions</v>
      </c>
      <c r="R154" s="83" t="s">
        <v>1812</v>
      </c>
      <c r="S154" s="102" t="s">
        <v>1041</v>
      </c>
      <c r="T154" s="102" t="s">
        <v>1042</v>
      </c>
      <c r="U154" s="102" t="s">
        <v>40</v>
      </c>
      <c r="V154" s="61" t="s">
        <v>9338</v>
      </c>
      <c r="W154" s="104">
        <v>9789814969451</v>
      </c>
      <c r="X154" s="102">
        <v>45</v>
      </c>
      <c r="Y154" s="61" t="s">
        <v>1814</v>
      </c>
      <c r="Z154" s="61" t="s">
        <v>9339</v>
      </c>
      <c r="AA154" s="61" t="s">
        <v>9549</v>
      </c>
      <c r="AB154" s="61" t="str">
        <f t="shared" si="1"/>
        <v>5.140 Multiply tenths by tenths or hundredths by first expressing the decimals as fractions M5NS-IId-111.2</v>
      </c>
      <c r="AC154" s="61" t="str">
        <f t="shared" ref="AC154:AD154" si="359">Y154</f>
        <v>1. Numbers and Number Sense</v>
      </c>
      <c r="AD154" s="61" t="str">
        <f t="shared" si="359"/>
        <v>G5.1.06 Decimals</v>
      </c>
      <c r="AE154" s="61" t="str">
        <f t="shared" si="3"/>
        <v>M5NS-IId-111.2</v>
      </c>
      <c r="AF154" s="61" t="str">
        <f t="shared" ref="AF154:AG154" si="360">M154</f>
        <v>M5NS-IId-111.2: Multiplies decimals with factors up to 2 decimal places.</v>
      </c>
      <c r="AG154" s="61" t="str">
        <f t="shared" si="360"/>
        <v>5.037 Multiplies decimals with factors up to 2 decimal places M5NS-Iid-111.2</v>
      </c>
      <c r="AH154" s="175">
        <f t="shared" si="302"/>
        <v>8</v>
      </c>
      <c r="AI154" s="110" t="s">
        <v>9550</v>
      </c>
      <c r="AJ154" s="176" t="s">
        <v>9551</v>
      </c>
      <c r="AK154" s="61"/>
      <c r="AL154" s="61"/>
      <c r="AM154" s="61"/>
      <c r="AN154" s="61"/>
      <c r="AO154" s="110"/>
      <c r="AP154" s="103" t="s">
        <v>1818</v>
      </c>
      <c r="AQ154" s="103" t="str">
        <f t="shared" si="254"/>
        <v>Completed</v>
      </c>
      <c r="AR154" s="110"/>
    </row>
    <row r="155" spans="1:44" ht="15.75" customHeight="1" x14ac:dyDescent="0.2">
      <c r="A155" s="487"/>
      <c r="B155" s="471"/>
      <c r="C155" s="61" t="s">
        <v>9552</v>
      </c>
      <c r="D155" s="61" t="s">
        <v>9553</v>
      </c>
      <c r="E155" s="61" t="s">
        <v>9554</v>
      </c>
      <c r="F155" s="176" t="s">
        <v>9555</v>
      </c>
      <c r="G155" s="100">
        <v>13</v>
      </c>
      <c r="H155" s="100"/>
      <c r="I155" s="101"/>
      <c r="J155" s="61" t="s">
        <v>9556</v>
      </c>
      <c r="K155" s="89" t="s">
        <v>9544</v>
      </c>
      <c r="L155" s="61" t="s">
        <v>9545</v>
      </c>
      <c r="M155" s="61" t="s">
        <v>9546</v>
      </c>
      <c r="N155" s="61" t="s">
        <v>9547</v>
      </c>
      <c r="O155" s="102" t="s">
        <v>1043</v>
      </c>
      <c r="P155" s="102" t="s">
        <v>9557</v>
      </c>
      <c r="Q155" s="102" t="str">
        <f t="shared" si="332"/>
        <v>Ch 8 Practice 7.2.1: Estimate and then find the product of two decimals</v>
      </c>
      <c r="R155" s="83" t="s">
        <v>1812</v>
      </c>
      <c r="S155" s="102" t="s">
        <v>1041</v>
      </c>
      <c r="T155" s="102" t="s">
        <v>1042</v>
      </c>
      <c r="U155" s="102" t="s">
        <v>40</v>
      </c>
      <c r="V155" s="61" t="s">
        <v>9338</v>
      </c>
      <c r="W155" s="104">
        <v>9789814969451</v>
      </c>
      <c r="X155" s="102">
        <v>45</v>
      </c>
      <c r="Y155" s="61" t="s">
        <v>1814</v>
      </c>
      <c r="Z155" s="61" t="s">
        <v>9339</v>
      </c>
      <c r="AA155" s="61" t="s">
        <v>9549</v>
      </c>
      <c r="AB155" s="61" t="str">
        <f t="shared" si="1"/>
        <v>5.141 Estimate and then find the product of two decimals M5NS-IId-111.2</v>
      </c>
      <c r="AC155" s="61" t="str">
        <f t="shared" ref="AC155:AD155" si="361">Y155</f>
        <v>1. Numbers and Number Sense</v>
      </c>
      <c r="AD155" s="61" t="str">
        <f t="shared" si="361"/>
        <v>G5.1.06 Decimals</v>
      </c>
      <c r="AE155" s="61" t="str">
        <f t="shared" si="3"/>
        <v>M5NS-IId-111.2</v>
      </c>
      <c r="AF155" s="61" t="str">
        <f t="shared" ref="AF155:AG155" si="362">M155</f>
        <v>M5NS-IId-111.2: Multiplies decimals with factors up to 2 decimal places.</v>
      </c>
      <c r="AG155" s="61" t="str">
        <f t="shared" si="362"/>
        <v>5.037 Multiplies decimals with factors up to 2 decimal places M5NS-Iid-111.2</v>
      </c>
      <c r="AH155" s="175">
        <f t="shared" si="302"/>
        <v>8</v>
      </c>
      <c r="AI155" s="61" t="s">
        <v>9536</v>
      </c>
      <c r="AJ155" s="61" t="s">
        <v>9531</v>
      </c>
      <c r="AK155" s="61"/>
      <c r="AL155" s="61"/>
      <c r="AM155" s="61"/>
      <c r="AN155" s="61"/>
      <c r="AO155" s="110"/>
      <c r="AP155" s="103" t="s">
        <v>1818</v>
      </c>
      <c r="AQ155" s="103" t="str">
        <f t="shared" si="254"/>
        <v>Completed</v>
      </c>
      <c r="AR155" s="110"/>
    </row>
    <row r="156" spans="1:44" ht="15.75" customHeight="1" x14ac:dyDescent="0.2">
      <c r="A156" s="487"/>
      <c r="B156" s="502" t="s">
        <v>9558</v>
      </c>
      <c r="C156" s="61" t="s">
        <v>9559</v>
      </c>
      <c r="D156" s="61" t="s">
        <v>9560</v>
      </c>
      <c r="E156" s="61" t="s">
        <v>9561</v>
      </c>
      <c r="F156" s="176" t="s">
        <v>9562</v>
      </c>
      <c r="G156" s="100">
        <v>14</v>
      </c>
      <c r="H156" s="100"/>
      <c r="I156" s="101" t="s">
        <v>4876</v>
      </c>
      <c r="J156" s="61" t="s">
        <v>9563</v>
      </c>
      <c r="K156" s="61" t="s">
        <v>5920</v>
      </c>
      <c r="L156" s="61" t="s">
        <v>5921</v>
      </c>
      <c r="M156" s="61" t="s">
        <v>5922</v>
      </c>
      <c r="N156" s="61" t="s">
        <v>9564</v>
      </c>
      <c r="O156" s="102" t="s">
        <v>1043</v>
      </c>
      <c r="P156" s="102" t="s">
        <v>9565</v>
      </c>
      <c r="Q156" s="102" t="str">
        <f t="shared" si="332"/>
        <v>Ch 8 Practice 8.1.1: Convert a measurement from a larger unit to a smaller unit</v>
      </c>
      <c r="R156" s="83" t="s">
        <v>1812</v>
      </c>
      <c r="S156" s="102" t="s">
        <v>1041</v>
      </c>
      <c r="T156" s="102" t="s">
        <v>1042</v>
      </c>
      <c r="U156" s="102" t="s">
        <v>40</v>
      </c>
      <c r="V156" s="61" t="s">
        <v>9338</v>
      </c>
      <c r="W156" s="104">
        <v>9789814969451</v>
      </c>
      <c r="X156" s="102">
        <v>48</v>
      </c>
      <c r="Y156" s="61" t="s">
        <v>1814</v>
      </c>
      <c r="Z156" s="61" t="s">
        <v>9339</v>
      </c>
      <c r="AA156" s="61" t="s">
        <v>9566</v>
      </c>
      <c r="AB156" s="61" t="str">
        <f t="shared" si="1"/>
        <v>5.142 Convert a measurement from a larger unit to a smaller unit M3ME-IVb-39</v>
      </c>
      <c r="AC156" s="61" t="str">
        <f t="shared" ref="AC156:AD156" si="363">Y156</f>
        <v>1. Numbers and Number Sense</v>
      </c>
      <c r="AD156" s="61" t="str">
        <f t="shared" si="363"/>
        <v>G5.1.06 Decimals</v>
      </c>
      <c r="AE156" s="61" t="str">
        <f t="shared" si="3"/>
        <v>M3ME-IVb-39</v>
      </c>
      <c r="AF156" s="61" t="str">
        <f t="shared" ref="AF156:AG156" si="364">M156</f>
        <v>M3ME-IVb-39: Visualizes, and represents, and converts common units of measure from larger to smaller unit and vice versa: meter and centimeter, kilogram and gram, liter and milliliter.</v>
      </c>
      <c r="AG156" s="61" t="str">
        <f t="shared" si="364"/>
        <v>3.066 Visualizes, and represents, and converts common units of measure from larger to smaller unit and vice versa: meter and centimeter, kilogram and gram, liter and milliliter M3ME-IVb-39</v>
      </c>
      <c r="AH156" s="175">
        <f t="shared" si="302"/>
        <v>8</v>
      </c>
      <c r="AI156" s="61" t="s">
        <v>9567</v>
      </c>
      <c r="AJ156" s="61" t="s">
        <v>9568</v>
      </c>
      <c r="AK156" s="61"/>
      <c r="AL156" s="61"/>
      <c r="AM156" s="61"/>
      <c r="AN156" s="61"/>
      <c r="AO156" s="110"/>
      <c r="AP156" s="103" t="s">
        <v>1818</v>
      </c>
      <c r="AQ156" s="103" t="str">
        <f t="shared" si="254"/>
        <v>Completed</v>
      </c>
      <c r="AR156" s="110"/>
    </row>
    <row r="157" spans="1:44" ht="15.75" customHeight="1" x14ac:dyDescent="0.2">
      <c r="A157" s="487"/>
      <c r="B157" s="487"/>
      <c r="C157" s="61" t="s">
        <v>9569</v>
      </c>
      <c r="D157" s="61" t="s">
        <v>9570</v>
      </c>
      <c r="E157" s="61" t="s">
        <v>9571</v>
      </c>
      <c r="F157" s="176" t="s">
        <v>9572</v>
      </c>
      <c r="G157" s="100">
        <v>14</v>
      </c>
      <c r="H157" s="100" t="s">
        <v>9573</v>
      </c>
      <c r="I157" s="101"/>
      <c r="J157" s="61" t="s">
        <v>9574</v>
      </c>
      <c r="K157" s="61" t="s">
        <v>5920</v>
      </c>
      <c r="L157" s="61" t="s">
        <v>5921</v>
      </c>
      <c r="M157" s="61" t="s">
        <v>5922</v>
      </c>
      <c r="N157" s="61" t="s">
        <v>9564</v>
      </c>
      <c r="O157" s="102" t="s">
        <v>1043</v>
      </c>
      <c r="P157" s="102" t="s">
        <v>9575</v>
      </c>
      <c r="Q157" s="102" t="str">
        <f t="shared" si="332"/>
        <v>Ch 8 Practice 8.2.1: Convert a measurement from a larger unit to compound units</v>
      </c>
      <c r="R157" s="83" t="s">
        <v>1812</v>
      </c>
      <c r="S157" s="102" t="s">
        <v>1041</v>
      </c>
      <c r="T157" s="102" t="s">
        <v>1042</v>
      </c>
      <c r="U157" s="102" t="s">
        <v>40</v>
      </c>
      <c r="V157" s="61" t="s">
        <v>9338</v>
      </c>
      <c r="W157" s="104">
        <v>9789814969451</v>
      </c>
      <c r="X157" s="102">
        <v>48</v>
      </c>
      <c r="Y157" s="61" t="s">
        <v>1814</v>
      </c>
      <c r="Z157" s="61" t="s">
        <v>9339</v>
      </c>
      <c r="AA157" s="61" t="s">
        <v>9566</v>
      </c>
      <c r="AB157" s="61" t="str">
        <f t="shared" si="1"/>
        <v>5.143 Convert a measurement from a larger unit to compound units M3ME-IVb-39</v>
      </c>
      <c r="AC157" s="61" t="str">
        <f t="shared" ref="AC157:AD157" si="365">Y157</f>
        <v>1. Numbers and Number Sense</v>
      </c>
      <c r="AD157" s="61" t="str">
        <f t="shared" si="365"/>
        <v>G5.1.06 Decimals</v>
      </c>
      <c r="AE157" s="61" t="str">
        <f t="shared" si="3"/>
        <v>M3ME-IVb-39</v>
      </c>
      <c r="AF157" s="61" t="str">
        <f t="shared" ref="AF157:AG157" si="366">M157</f>
        <v>M3ME-IVb-39: Visualizes, and represents, and converts common units of measure from larger to smaller unit and vice versa: meter and centimeter, kilogram and gram, liter and milliliter.</v>
      </c>
      <c r="AG157" s="61" t="str">
        <f t="shared" si="366"/>
        <v>3.066 Visualizes, and represents, and converts common units of measure from larger to smaller unit and vice versa: meter and centimeter, kilogram and gram, liter and milliliter M3ME-IVb-39</v>
      </c>
      <c r="AH157" s="175">
        <f t="shared" si="302"/>
        <v>8</v>
      </c>
      <c r="AI157" s="61" t="s">
        <v>9565</v>
      </c>
      <c r="AJ157" s="61" t="s">
        <v>9562</v>
      </c>
      <c r="AK157" s="61"/>
      <c r="AL157" s="61"/>
      <c r="AM157" s="61"/>
      <c r="AN157" s="61"/>
      <c r="AO157" s="110"/>
      <c r="AP157" s="103" t="s">
        <v>1818</v>
      </c>
      <c r="AQ157" s="103" t="str">
        <f t="shared" si="254"/>
        <v>Completed</v>
      </c>
      <c r="AR157" s="110"/>
    </row>
    <row r="158" spans="1:44" ht="15.75" customHeight="1" x14ac:dyDescent="0.2">
      <c r="A158" s="487"/>
      <c r="B158" s="487"/>
      <c r="C158" s="61" t="s">
        <v>9576</v>
      </c>
      <c r="D158" s="61" t="s">
        <v>9577</v>
      </c>
      <c r="E158" s="61" t="s">
        <v>9578</v>
      </c>
      <c r="F158" s="176" t="s">
        <v>9579</v>
      </c>
      <c r="G158" s="100">
        <v>14</v>
      </c>
      <c r="H158" s="100"/>
      <c r="I158" s="101"/>
      <c r="J158" s="61" t="s">
        <v>9580</v>
      </c>
      <c r="K158" s="61" t="s">
        <v>5920</v>
      </c>
      <c r="L158" s="61" t="s">
        <v>5921</v>
      </c>
      <c r="M158" s="61" t="s">
        <v>5922</v>
      </c>
      <c r="N158" s="61" t="s">
        <v>9564</v>
      </c>
      <c r="O158" s="102" t="s">
        <v>1043</v>
      </c>
      <c r="P158" s="102" t="s">
        <v>9581</v>
      </c>
      <c r="Q158" s="102" t="str">
        <f t="shared" si="332"/>
        <v>Ch 8 Practice 8.3.1: Convert a measurement from a smaller unit to a larger unit</v>
      </c>
      <c r="R158" s="102" t="s">
        <v>1812</v>
      </c>
      <c r="S158" s="102" t="s">
        <v>1041</v>
      </c>
      <c r="T158" s="102" t="s">
        <v>1042</v>
      </c>
      <c r="U158" s="102" t="s">
        <v>40</v>
      </c>
      <c r="V158" s="61" t="s">
        <v>9338</v>
      </c>
      <c r="W158" s="104">
        <v>9789814969451</v>
      </c>
      <c r="X158" s="102">
        <v>49</v>
      </c>
      <c r="Y158" s="61" t="s">
        <v>1814</v>
      </c>
      <c r="Z158" s="61" t="s">
        <v>9339</v>
      </c>
      <c r="AA158" s="61" t="s">
        <v>9566</v>
      </c>
      <c r="AB158" s="61" t="str">
        <f t="shared" si="1"/>
        <v>5.144 Convert a measurement from a smaller unit to a larger unit M3ME-IVb-39</v>
      </c>
      <c r="AC158" s="61" t="str">
        <f t="shared" ref="AC158:AD158" si="367">Y158</f>
        <v>1. Numbers and Number Sense</v>
      </c>
      <c r="AD158" s="61" t="str">
        <f t="shared" si="367"/>
        <v>G5.1.06 Decimals</v>
      </c>
      <c r="AE158" s="61" t="str">
        <f t="shared" si="3"/>
        <v>M3ME-IVb-39</v>
      </c>
      <c r="AF158" s="61" t="str">
        <f t="shared" ref="AF158:AG158" si="368">M158</f>
        <v>M3ME-IVb-39: Visualizes, and represents, and converts common units of measure from larger to smaller unit and vice versa: meter and centimeter, kilogram and gram, liter and milliliter.</v>
      </c>
      <c r="AG158" s="61" t="str">
        <f t="shared" si="368"/>
        <v>3.066 Visualizes, and represents, and converts common units of measure from larger to smaller unit and vice versa: meter and centimeter, kilogram and gram, liter and milliliter M3ME-IVb-39</v>
      </c>
      <c r="AH158" s="175">
        <f t="shared" si="302"/>
        <v>8</v>
      </c>
      <c r="AI158" s="61" t="s">
        <v>9582</v>
      </c>
      <c r="AJ158" s="61" t="s">
        <v>9583</v>
      </c>
      <c r="AK158" s="61"/>
      <c r="AL158" s="61"/>
      <c r="AM158" s="61"/>
      <c r="AN158" s="61"/>
      <c r="AO158" s="110"/>
      <c r="AP158" s="103" t="s">
        <v>1818</v>
      </c>
      <c r="AQ158" s="103" t="str">
        <f t="shared" si="254"/>
        <v>Completed</v>
      </c>
      <c r="AR158" s="110"/>
    </row>
    <row r="159" spans="1:44" ht="15.75" customHeight="1" x14ac:dyDescent="0.2">
      <c r="A159" s="487"/>
      <c r="B159" s="471"/>
      <c r="C159" s="61" t="s">
        <v>9584</v>
      </c>
      <c r="D159" s="61" t="s">
        <v>9585</v>
      </c>
      <c r="E159" s="61" t="s">
        <v>9586</v>
      </c>
      <c r="F159" s="176" t="s">
        <v>9587</v>
      </c>
      <c r="G159" s="100">
        <v>14</v>
      </c>
      <c r="H159" s="100"/>
      <c r="I159" s="101"/>
      <c r="J159" s="61" t="s">
        <v>9588</v>
      </c>
      <c r="K159" s="61" t="s">
        <v>5920</v>
      </c>
      <c r="L159" s="61" t="s">
        <v>5921</v>
      </c>
      <c r="M159" s="61" t="s">
        <v>5922</v>
      </c>
      <c r="N159" s="61" t="s">
        <v>9564</v>
      </c>
      <c r="O159" s="102" t="s">
        <v>1043</v>
      </c>
      <c r="P159" s="102" t="s">
        <v>9589</v>
      </c>
      <c r="Q159" s="102" t="str">
        <f t="shared" si="332"/>
        <v>Ch 8 Practice 8.4.1: Convert a measurement from compound units to a larger unit</v>
      </c>
      <c r="R159" s="83" t="s">
        <v>1812</v>
      </c>
      <c r="S159" s="102" t="s">
        <v>1041</v>
      </c>
      <c r="T159" s="102" t="s">
        <v>1042</v>
      </c>
      <c r="U159" s="102" t="s">
        <v>40</v>
      </c>
      <c r="V159" s="61" t="s">
        <v>9338</v>
      </c>
      <c r="W159" s="104">
        <v>9789814969451</v>
      </c>
      <c r="X159" s="102">
        <v>50</v>
      </c>
      <c r="Y159" s="61" t="s">
        <v>1814</v>
      </c>
      <c r="Z159" s="61" t="s">
        <v>9339</v>
      </c>
      <c r="AA159" s="61" t="s">
        <v>9566</v>
      </c>
      <c r="AB159" s="61" t="str">
        <f t="shared" si="1"/>
        <v>5.145 Convert a measurement from compound units to a larger unit M3ME-IVb-39</v>
      </c>
      <c r="AC159" s="61" t="str">
        <f t="shared" ref="AC159:AD159" si="369">Y159</f>
        <v>1. Numbers and Number Sense</v>
      </c>
      <c r="AD159" s="61" t="str">
        <f t="shared" si="369"/>
        <v>G5.1.06 Decimals</v>
      </c>
      <c r="AE159" s="61" t="str">
        <f t="shared" si="3"/>
        <v>M3ME-IVb-39</v>
      </c>
      <c r="AF159" s="61" t="str">
        <f t="shared" ref="AF159:AG159" si="370">M159</f>
        <v>M3ME-IVb-39: Visualizes, and represents, and converts common units of measure from larger to smaller unit and vice versa: meter and centimeter, kilogram and gram, liter and milliliter.</v>
      </c>
      <c r="AG159" s="61" t="str">
        <f t="shared" si="370"/>
        <v>3.066 Visualizes, and represents, and converts common units of measure from larger to smaller unit and vice versa: meter and centimeter, kilogram and gram, liter and milliliter M3ME-IVb-39</v>
      </c>
      <c r="AH159" s="175">
        <f t="shared" si="302"/>
        <v>8</v>
      </c>
      <c r="AI159" s="61" t="s">
        <v>9581</v>
      </c>
      <c r="AJ159" s="176" t="s">
        <v>9579</v>
      </c>
      <c r="AK159" s="61"/>
      <c r="AL159" s="61"/>
      <c r="AM159" s="61"/>
      <c r="AN159" s="61"/>
      <c r="AO159" s="110"/>
      <c r="AP159" s="103" t="s">
        <v>1818</v>
      </c>
      <c r="AQ159" s="103" t="str">
        <f t="shared" si="254"/>
        <v>Completed</v>
      </c>
      <c r="AR159" s="110"/>
    </row>
    <row r="160" spans="1:44" ht="15.75" customHeight="1" x14ac:dyDescent="0.2">
      <c r="A160" s="471"/>
      <c r="B160" s="61" t="s">
        <v>9590</v>
      </c>
      <c r="C160" s="61" t="s">
        <v>9591</v>
      </c>
      <c r="D160" s="177" t="s">
        <v>9592</v>
      </c>
      <c r="E160" s="177" t="s">
        <v>9593</v>
      </c>
      <c r="F160" s="178" t="s">
        <v>9594</v>
      </c>
      <c r="G160" s="100">
        <v>15</v>
      </c>
      <c r="H160" s="100"/>
      <c r="I160" s="101"/>
      <c r="J160" s="61" t="s">
        <v>9595</v>
      </c>
      <c r="K160" s="61" t="s">
        <v>8193</v>
      </c>
      <c r="L160" s="61"/>
      <c r="M160" s="61" t="s">
        <v>9596</v>
      </c>
      <c r="N160" s="61" t="s">
        <v>9597</v>
      </c>
      <c r="O160" s="102" t="s">
        <v>1043</v>
      </c>
      <c r="P160" s="102" t="s">
        <v>9592</v>
      </c>
      <c r="Q160" s="102" t="str">
        <f t="shared" si="332"/>
        <v>Ch 9 Practice 9.1.1: Solve a multi-step word problem involving the four operations of decimals</v>
      </c>
      <c r="R160" s="83" t="s">
        <v>1812</v>
      </c>
      <c r="S160" s="102" t="s">
        <v>1041</v>
      </c>
      <c r="T160" s="102" t="s">
        <v>1042</v>
      </c>
      <c r="U160" s="102" t="s">
        <v>40</v>
      </c>
      <c r="V160" s="61" t="s">
        <v>9338</v>
      </c>
      <c r="W160" s="104">
        <v>9789814969451</v>
      </c>
      <c r="X160" s="102">
        <v>53</v>
      </c>
      <c r="Y160" s="61" t="s">
        <v>1814</v>
      </c>
      <c r="Z160" s="61" t="s">
        <v>9339</v>
      </c>
      <c r="AA160" s="61" t="s">
        <v>2438</v>
      </c>
      <c r="AB160" s="61" t="str">
        <f t="shared" si="1"/>
        <v>5.145a Solve a multi-step word problem involving the four operations of decimals M5NS-IIg- 120.1</v>
      </c>
      <c r="AC160" s="61" t="str">
        <f t="shared" ref="AC160:AD160" si="371">Y160</f>
        <v>1. Numbers and Number Sense</v>
      </c>
      <c r="AD160" s="61" t="str">
        <f t="shared" si="371"/>
        <v>G5.1.06 Decimals</v>
      </c>
      <c r="AE160" s="61" t="str">
        <f t="shared" si="3"/>
        <v>M5NS-IIg-120.1</v>
      </c>
      <c r="AF160" s="61" t="str">
        <f t="shared" ref="AF160:AG160" si="372">M160</f>
        <v>M5NS-IIg-120.1: Solves routine and non-routine problems involving division without or with any of the other operations of decimals and whole numbers including money using appropriate problem solving strategies and tools</v>
      </c>
      <c r="AG160" s="61" t="str">
        <f t="shared" si="372"/>
        <v>5.048 Solves routine and non-routine problems involving division without or with any of the other operations of decimals and whole numbers including money using appropriate problem solving strategies and tools M5NS-IIg- 120.1</v>
      </c>
      <c r="AH160" s="175">
        <v>8</v>
      </c>
      <c r="AI160" s="61" t="s">
        <v>8203</v>
      </c>
      <c r="AJ160" s="176" t="s">
        <v>8200</v>
      </c>
      <c r="AK160" s="61"/>
      <c r="AL160" s="61"/>
      <c r="AM160" s="61"/>
      <c r="AN160" s="61"/>
      <c r="AO160" s="110"/>
      <c r="AP160" s="103" t="s">
        <v>1818</v>
      </c>
      <c r="AQ160" s="103" t="str">
        <f t="shared" si="254"/>
        <v>Completed</v>
      </c>
      <c r="AR160" s="110"/>
    </row>
    <row r="161" spans="1:44" ht="15.75" customHeight="1" x14ac:dyDescent="0.2">
      <c r="A161" s="502" t="s">
        <v>9598</v>
      </c>
      <c r="B161" s="502" t="s">
        <v>9599</v>
      </c>
      <c r="C161" s="61" t="s">
        <v>9600</v>
      </c>
      <c r="D161" s="73" t="s">
        <v>9601</v>
      </c>
      <c r="E161" s="73" t="s">
        <v>9602</v>
      </c>
      <c r="F161" s="183" t="s">
        <v>9603</v>
      </c>
      <c r="G161" s="100">
        <v>1</v>
      </c>
      <c r="H161" s="100" t="s">
        <v>9604</v>
      </c>
      <c r="I161" s="101"/>
      <c r="J161" s="61" t="s">
        <v>9605</v>
      </c>
      <c r="K161" s="61" t="s">
        <v>9606</v>
      </c>
      <c r="L161" s="61" t="s">
        <v>9607</v>
      </c>
      <c r="M161" s="61" t="s">
        <v>9608</v>
      </c>
      <c r="N161" s="61" t="s">
        <v>9609</v>
      </c>
      <c r="O161" s="102" t="s">
        <v>1043</v>
      </c>
      <c r="P161" s="102" t="s">
        <v>9610</v>
      </c>
      <c r="Q161" s="102" t="str">
        <f t="shared" si="332"/>
        <v>Ch 9 Practice 1.1.1: Read and interpret the percentage of a whole</v>
      </c>
      <c r="R161" s="83" t="s">
        <v>1812</v>
      </c>
      <c r="S161" s="102" t="s">
        <v>1041</v>
      </c>
      <c r="T161" s="102" t="s">
        <v>1042</v>
      </c>
      <c r="U161" s="102" t="s">
        <v>40</v>
      </c>
      <c r="V161" s="61" t="s">
        <v>9611</v>
      </c>
      <c r="W161" s="104">
        <v>9789814969451</v>
      </c>
      <c r="X161" s="102">
        <v>56</v>
      </c>
      <c r="Y161" s="61" t="s">
        <v>1814</v>
      </c>
      <c r="Z161" s="61" t="s">
        <v>9612</v>
      </c>
      <c r="AA161" s="61" t="s">
        <v>9613</v>
      </c>
      <c r="AB161" s="61" t="str">
        <f t="shared" si="1"/>
        <v>5.146 Read and interpret the percentage of a whole M5NS-IIIa-136</v>
      </c>
      <c r="AC161" s="61" t="str">
        <f t="shared" ref="AC161:AD161" si="373">Y161</f>
        <v>1. Numbers and Number Sense</v>
      </c>
      <c r="AD161" s="61" t="str">
        <f t="shared" si="373"/>
        <v>G5.1.09 Percent</v>
      </c>
      <c r="AE161" s="61" t="str">
        <f t="shared" si="3"/>
        <v>M5NS-IIIa-136</v>
      </c>
      <c r="AF161" s="61" t="str">
        <f t="shared" ref="AF161:AG161" si="374">M161</f>
        <v>M5NS-IIIa-136: Visualizes percent and its relationship to fractions, ratios, and decimal numbers using models.</v>
      </c>
      <c r="AG161" s="61" t="str">
        <f t="shared" si="374"/>
        <v>5.056 Visualizes percent and its relationship to fractions, ratios, and decimal numbers M5NS-IIIa-136</v>
      </c>
      <c r="AH161" s="175">
        <v>9</v>
      </c>
      <c r="AI161" s="61" t="s">
        <v>8817</v>
      </c>
      <c r="AJ161" s="176" t="s">
        <v>8819</v>
      </c>
      <c r="AK161" s="61"/>
      <c r="AL161" s="61"/>
      <c r="AM161" s="61"/>
      <c r="AN161" s="61"/>
      <c r="AO161" s="110"/>
      <c r="AP161" s="103" t="s">
        <v>1818</v>
      </c>
      <c r="AQ161" s="103" t="str">
        <f t="shared" si="254"/>
        <v>Completed</v>
      </c>
      <c r="AR161" s="110"/>
    </row>
    <row r="162" spans="1:44" ht="15.75" customHeight="1" x14ac:dyDescent="0.2">
      <c r="A162" s="487"/>
      <c r="B162" s="487"/>
      <c r="C162" s="61" t="s">
        <v>9614</v>
      </c>
      <c r="D162" s="61" t="s">
        <v>9615</v>
      </c>
      <c r="E162" s="61" t="s">
        <v>9616</v>
      </c>
      <c r="F162" s="176" t="s">
        <v>9617</v>
      </c>
      <c r="G162" s="100">
        <v>2</v>
      </c>
      <c r="H162" s="100"/>
      <c r="I162" s="101"/>
      <c r="J162" s="61" t="s">
        <v>9618</v>
      </c>
      <c r="K162" s="61" t="s">
        <v>9606</v>
      </c>
      <c r="L162" s="61" t="s">
        <v>9607</v>
      </c>
      <c r="M162" s="61" t="s">
        <v>9608</v>
      </c>
      <c r="N162" s="61" t="s">
        <v>9609</v>
      </c>
      <c r="O162" s="102" t="s">
        <v>1043</v>
      </c>
      <c r="P162" s="102" t="s">
        <v>9619</v>
      </c>
      <c r="Q162" s="102" t="str">
        <f t="shared" si="332"/>
        <v>Ch 9 Practice 1.2.1: Express a fraction with denominator 100 or 10 as a percent</v>
      </c>
      <c r="R162" s="83" t="s">
        <v>1812</v>
      </c>
      <c r="S162" s="102" t="s">
        <v>1041</v>
      </c>
      <c r="T162" s="102" t="s">
        <v>1042</v>
      </c>
      <c r="U162" s="102" t="s">
        <v>40</v>
      </c>
      <c r="V162" s="61" t="s">
        <v>9611</v>
      </c>
      <c r="W162" s="104">
        <v>9789814969451</v>
      </c>
      <c r="X162" s="102">
        <v>56</v>
      </c>
      <c r="Y162" s="61" t="s">
        <v>1814</v>
      </c>
      <c r="Z162" s="61" t="s">
        <v>9612</v>
      </c>
      <c r="AA162" s="61" t="s">
        <v>9613</v>
      </c>
      <c r="AB162" s="61" t="str">
        <f t="shared" si="1"/>
        <v>5.147 Express a fraction with denominator 100 or 10 as a percent M5NS-IIIa-136</v>
      </c>
      <c r="AC162" s="61" t="str">
        <f t="shared" ref="AC162:AD162" si="375">Y162</f>
        <v>1. Numbers and Number Sense</v>
      </c>
      <c r="AD162" s="61" t="str">
        <f t="shared" si="375"/>
        <v>G5.1.09 Percent</v>
      </c>
      <c r="AE162" s="61" t="str">
        <f t="shared" si="3"/>
        <v>M5NS-IIIa-136</v>
      </c>
      <c r="AF162" s="61" t="str">
        <f t="shared" ref="AF162:AG162" si="376">M162</f>
        <v>M5NS-IIIa-136: Visualizes percent and its relationship to fractions, ratios, and decimal numbers using models.</v>
      </c>
      <c r="AG162" s="61" t="str">
        <f t="shared" si="376"/>
        <v>5.056 Visualizes percent and its relationship to fractions, ratios, and decimal numbers M5NS-IIIa-136</v>
      </c>
      <c r="AH162" s="175">
        <f t="shared" ref="AH162:AH180" si="377">AH161</f>
        <v>9</v>
      </c>
      <c r="AI162" s="61" t="s">
        <v>7183</v>
      </c>
      <c r="AJ162" s="176" t="s">
        <v>7185</v>
      </c>
      <c r="AK162" s="61"/>
      <c r="AL162" s="61"/>
      <c r="AM162" s="61"/>
      <c r="AN162" s="61"/>
      <c r="AO162" s="110"/>
      <c r="AP162" s="103" t="s">
        <v>1818</v>
      </c>
      <c r="AQ162" s="103" t="str">
        <f t="shared" si="254"/>
        <v>Completed</v>
      </c>
      <c r="AR162" s="110"/>
    </row>
    <row r="163" spans="1:44" ht="15.75" customHeight="1" x14ac:dyDescent="0.2">
      <c r="A163" s="487"/>
      <c r="B163" s="487"/>
      <c r="C163" s="61" t="s">
        <v>9620</v>
      </c>
      <c r="D163" s="61" t="s">
        <v>9621</v>
      </c>
      <c r="E163" s="61" t="s">
        <v>9622</v>
      </c>
      <c r="F163" s="176" t="s">
        <v>9623</v>
      </c>
      <c r="G163" s="100">
        <v>3</v>
      </c>
      <c r="H163" s="100"/>
      <c r="I163" s="101"/>
      <c r="J163" s="61" t="s">
        <v>9624</v>
      </c>
      <c r="K163" s="61" t="s">
        <v>9606</v>
      </c>
      <c r="L163" s="61" t="s">
        <v>9607</v>
      </c>
      <c r="M163" s="61" t="s">
        <v>9608</v>
      </c>
      <c r="N163" s="61" t="s">
        <v>9609</v>
      </c>
      <c r="O163" s="102" t="s">
        <v>1043</v>
      </c>
      <c r="P163" s="102" t="s">
        <v>9625</v>
      </c>
      <c r="Q163" s="102" t="str">
        <f t="shared" si="332"/>
        <v>Ch 9 Practice 1.3.1: Express a decimal as a percent</v>
      </c>
      <c r="R163" s="83" t="s">
        <v>1812</v>
      </c>
      <c r="S163" s="102" t="s">
        <v>1041</v>
      </c>
      <c r="T163" s="102" t="s">
        <v>1042</v>
      </c>
      <c r="U163" s="102" t="s">
        <v>40</v>
      </c>
      <c r="V163" s="61" t="s">
        <v>9611</v>
      </c>
      <c r="W163" s="104">
        <v>9789814969451</v>
      </c>
      <c r="X163" s="102">
        <v>57</v>
      </c>
      <c r="Y163" s="61" t="s">
        <v>1814</v>
      </c>
      <c r="Z163" s="61" t="s">
        <v>9612</v>
      </c>
      <c r="AA163" s="61" t="s">
        <v>9613</v>
      </c>
      <c r="AB163" s="61" t="str">
        <f t="shared" si="1"/>
        <v>5.148 Express a decimal as a percent M5NS-IIIa-136</v>
      </c>
      <c r="AC163" s="61" t="str">
        <f t="shared" ref="AC163:AD163" si="378">Y163</f>
        <v>1. Numbers and Number Sense</v>
      </c>
      <c r="AD163" s="61" t="str">
        <f t="shared" si="378"/>
        <v>G5.1.09 Percent</v>
      </c>
      <c r="AE163" s="61" t="str">
        <f t="shared" si="3"/>
        <v>M5NS-IIIa-136</v>
      </c>
      <c r="AF163" s="61" t="str">
        <f t="shared" ref="AF163:AG163" si="379">M163</f>
        <v>M5NS-IIIa-136: Visualizes percent and its relationship to fractions, ratios, and decimal numbers using models.</v>
      </c>
      <c r="AG163" s="61" t="str">
        <f t="shared" si="379"/>
        <v>5.056 Visualizes percent and its relationship to fractions, ratios, and decimal numbers M5NS-IIIa-136</v>
      </c>
      <c r="AH163" s="175">
        <f t="shared" si="377"/>
        <v>9</v>
      </c>
      <c r="AI163" s="61" t="s">
        <v>9626</v>
      </c>
      <c r="AJ163" s="176" t="s">
        <v>9627</v>
      </c>
      <c r="AK163" s="61"/>
      <c r="AL163" s="61"/>
      <c r="AM163" s="61"/>
      <c r="AN163" s="61"/>
      <c r="AO163" s="110"/>
      <c r="AP163" s="103" t="s">
        <v>1818</v>
      </c>
      <c r="AQ163" s="103" t="str">
        <f t="shared" si="254"/>
        <v>Completed</v>
      </c>
      <c r="AR163" s="110"/>
    </row>
    <row r="164" spans="1:44" ht="15.75" customHeight="1" x14ac:dyDescent="0.2">
      <c r="A164" s="487"/>
      <c r="B164" s="487"/>
      <c r="C164" s="61" t="s">
        <v>9628</v>
      </c>
      <c r="D164" s="61" t="s">
        <v>9629</v>
      </c>
      <c r="E164" s="61" t="s">
        <v>9630</v>
      </c>
      <c r="F164" s="176" t="s">
        <v>9631</v>
      </c>
      <c r="G164" s="100">
        <v>4</v>
      </c>
      <c r="H164" s="100"/>
      <c r="I164" s="101"/>
      <c r="J164" s="61" t="s">
        <v>9632</v>
      </c>
      <c r="K164" s="61" t="s">
        <v>9606</v>
      </c>
      <c r="L164" s="61" t="s">
        <v>9607</v>
      </c>
      <c r="M164" s="61" t="s">
        <v>9608</v>
      </c>
      <c r="N164" s="61" t="s">
        <v>9609</v>
      </c>
      <c r="O164" s="102" t="s">
        <v>1043</v>
      </c>
      <c r="P164" s="102" t="s">
        <v>9633</v>
      </c>
      <c r="Q164" s="102" t="str">
        <f t="shared" si="332"/>
        <v>Ch 9 Practice 1.4.1: Express a percent as a decimal by first expressing it as a fraction</v>
      </c>
      <c r="R164" s="83" t="s">
        <v>1812</v>
      </c>
      <c r="S164" s="102" t="s">
        <v>1041</v>
      </c>
      <c r="T164" s="102" t="s">
        <v>1042</v>
      </c>
      <c r="U164" s="102" t="s">
        <v>40</v>
      </c>
      <c r="V164" s="61" t="s">
        <v>9611</v>
      </c>
      <c r="W164" s="104">
        <v>9789814969451</v>
      </c>
      <c r="X164" s="102">
        <v>57</v>
      </c>
      <c r="Y164" s="61" t="s">
        <v>1814</v>
      </c>
      <c r="Z164" s="61" t="s">
        <v>9612</v>
      </c>
      <c r="AA164" s="61" t="s">
        <v>9613</v>
      </c>
      <c r="AB164" s="61" t="str">
        <f t="shared" si="1"/>
        <v>5.149 Express a percent as a decimal by first expressing it as a fraction M5NS-IIIa-136</v>
      </c>
      <c r="AC164" s="61" t="str">
        <f t="shared" ref="AC164:AD164" si="380">Y164</f>
        <v>1. Numbers and Number Sense</v>
      </c>
      <c r="AD164" s="61" t="str">
        <f t="shared" si="380"/>
        <v>G5.1.09 Percent</v>
      </c>
      <c r="AE164" s="61" t="str">
        <f t="shared" si="3"/>
        <v>M5NS-IIIa-136</v>
      </c>
      <c r="AF164" s="61" t="str">
        <f t="shared" ref="AF164:AG164" si="381">M164</f>
        <v>M5NS-IIIa-136: Visualizes percent and its relationship to fractions, ratios, and decimal numbers using models.</v>
      </c>
      <c r="AG164" s="61" t="str">
        <f t="shared" si="381"/>
        <v>5.056 Visualizes percent and its relationship to fractions, ratios, and decimal numbers M5NS-IIIa-136</v>
      </c>
      <c r="AH164" s="175">
        <f t="shared" si="377"/>
        <v>9</v>
      </c>
      <c r="AI164" s="61" t="s">
        <v>9626</v>
      </c>
      <c r="AJ164" s="176" t="s">
        <v>9627</v>
      </c>
      <c r="AK164" s="61"/>
      <c r="AL164" s="61"/>
      <c r="AM164" s="61"/>
      <c r="AN164" s="61"/>
      <c r="AO164" s="110"/>
      <c r="AP164" s="103" t="s">
        <v>1818</v>
      </c>
      <c r="AQ164" s="103" t="str">
        <f t="shared" si="254"/>
        <v>Completed</v>
      </c>
      <c r="AR164" s="110"/>
    </row>
    <row r="165" spans="1:44" ht="15.75" customHeight="1" x14ac:dyDescent="0.2">
      <c r="A165" s="487"/>
      <c r="B165" s="487"/>
      <c r="C165" s="61" t="s">
        <v>9634</v>
      </c>
      <c r="D165" s="61" t="s">
        <v>9635</v>
      </c>
      <c r="E165" s="61" t="s">
        <v>9636</v>
      </c>
      <c r="F165" s="176" t="s">
        <v>9637</v>
      </c>
      <c r="G165" s="100">
        <v>4</v>
      </c>
      <c r="H165" s="100" t="s">
        <v>9638</v>
      </c>
      <c r="I165" s="101"/>
      <c r="J165" s="61" t="s">
        <v>9639</v>
      </c>
      <c r="K165" s="61" t="s">
        <v>9606</v>
      </c>
      <c r="L165" s="61" t="s">
        <v>9607</v>
      </c>
      <c r="M165" s="61" t="s">
        <v>9608</v>
      </c>
      <c r="N165" s="61" t="s">
        <v>9609</v>
      </c>
      <c r="O165" s="102" t="s">
        <v>1043</v>
      </c>
      <c r="P165" s="102" t="s">
        <v>9640</v>
      </c>
      <c r="Q165" s="102" t="str">
        <f t="shared" si="332"/>
        <v>Ch 9 Practice 1.5.1: Express a percent as a fraction in its simplest form</v>
      </c>
      <c r="R165" s="83" t="s">
        <v>1812</v>
      </c>
      <c r="S165" s="102" t="s">
        <v>1041</v>
      </c>
      <c r="T165" s="102" t="s">
        <v>1042</v>
      </c>
      <c r="U165" s="102" t="s">
        <v>40</v>
      </c>
      <c r="V165" s="61" t="s">
        <v>9611</v>
      </c>
      <c r="W165" s="104">
        <v>9789814969451</v>
      </c>
      <c r="X165" s="102">
        <v>58</v>
      </c>
      <c r="Y165" s="61" t="s">
        <v>1814</v>
      </c>
      <c r="Z165" s="61" t="s">
        <v>9612</v>
      </c>
      <c r="AA165" s="61" t="s">
        <v>9613</v>
      </c>
      <c r="AB165" s="61" t="str">
        <f t="shared" si="1"/>
        <v>5.150 Express a percent as a fraction in its simplest form M5NS-IIIa-136</v>
      </c>
      <c r="AC165" s="61" t="str">
        <f t="shared" ref="AC165:AD165" si="382">Y165</f>
        <v>1. Numbers and Number Sense</v>
      </c>
      <c r="AD165" s="61" t="str">
        <f t="shared" si="382"/>
        <v>G5.1.09 Percent</v>
      </c>
      <c r="AE165" s="61" t="str">
        <f t="shared" si="3"/>
        <v>M5NS-IIIa-136</v>
      </c>
      <c r="AF165" s="61" t="str">
        <f t="shared" ref="AF165:AG165" si="383">M165</f>
        <v>M5NS-IIIa-136: Visualizes percent and its relationship to fractions, ratios, and decimal numbers using models.</v>
      </c>
      <c r="AG165" s="61" t="str">
        <f t="shared" si="383"/>
        <v>5.056 Visualizes percent and its relationship to fractions, ratios, and decimal numbers M5NS-IIIa-136</v>
      </c>
      <c r="AH165" s="175">
        <f t="shared" si="377"/>
        <v>9</v>
      </c>
      <c r="AI165" s="61" t="s">
        <v>9619</v>
      </c>
      <c r="AJ165" s="176" t="s">
        <v>9617</v>
      </c>
      <c r="AK165" s="61"/>
      <c r="AL165" s="61"/>
      <c r="AM165" s="61"/>
      <c r="AN165" s="61"/>
      <c r="AO165" s="110"/>
      <c r="AP165" s="103" t="s">
        <v>1818</v>
      </c>
      <c r="AQ165" s="103" t="str">
        <f t="shared" si="254"/>
        <v>Completed</v>
      </c>
      <c r="AR165" s="110"/>
    </row>
    <row r="166" spans="1:44" ht="15.75" customHeight="1" x14ac:dyDescent="0.2">
      <c r="A166" s="487"/>
      <c r="B166" s="471"/>
      <c r="C166" s="61" t="s">
        <v>9641</v>
      </c>
      <c r="D166" s="177" t="s">
        <v>9642</v>
      </c>
      <c r="E166" s="177" t="s">
        <v>9643</v>
      </c>
      <c r="F166" s="178" t="s">
        <v>9644</v>
      </c>
      <c r="G166" s="100">
        <v>4</v>
      </c>
      <c r="H166" s="100"/>
      <c r="I166" s="101"/>
      <c r="J166" s="61" t="s">
        <v>9645</v>
      </c>
      <c r="K166" s="61" t="s">
        <v>9606</v>
      </c>
      <c r="L166" s="61" t="s">
        <v>9607</v>
      </c>
      <c r="M166" s="61" t="s">
        <v>9608</v>
      </c>
      <c r="N166" s="61" t="s">
        <v>9609</v>
      </c>
      <c r="O166" s="102" t="s">
        <v>1043</v>
      </c>
      <c r="P166" s="102" t="str">
        <f t="shared" ref="P166:Q166" si="384">D166</f>
        <v>PH_G5_C09_P1.6.1</v>
      </c>
      <c r="Q166" s="102" t="str">
        <f t="shared" si="384"/>
        <v>Ch 9 Practice 1.6.1: Express a percent as a ratio in its simplest form</v>
      </c>
      <c r="R166" s="83" t="s">
        <v>1812</v>
      </c>
      <c r="S166" s="102" t="s">
        <v>1041</v>
      </c>
      <c r="T166" s="102" t="s">
        <v>1042</v>
      </c>
      <c r="U166" s="102" t="s">
        <v>40</v>
      </c>
      <c r="V166" s="61" t="s">
        <v>9611</v>
      </c>
      <c r="W166" s="104">
        <v>9789814969451</v>
      </c>
      <c r="X166" s="102">
        <v>59</v>
      </c>
      <c r="Y166" s="61" t="s">
        <v>1814</v>
      </c>
      <c r="Z166" s="61" t="s">
        <v>9612</v>
      </c>
      <c r="AA166" s="61" t="s">
        <v>9613</v>
      </c>
      <c r="AB166" s="61" t="str">
        <f t="shared" si="1"/>
        <v>5.151 Express a percent as a ratio in its simplest form M5NS-IIIa-136</v>
      </c>
      <c r="AC166" s="61" t="str">
        <f t="shared" ref="AC166:AD166" si="385">Y166</f>
        <v>1. Numbers and Number Sense</v>
      </c>
      <c r="AD166" s="61" t="str">
        <f t="shared" si="385"/>
        <v>G5.1.09 Percent</v>
      </c>
      <c r="AE166" s="61" t="str">
        <f t="shared" si="3"/>
        <v>M5NS-IIIa-136</v>
      </c>
      <c r="AF166" s="61" t="str">
        <f t="shared" ref="AF166:AG166" si="386">M166</f>
        <v>M5NS-IIIa-136: Visualizes percent and its relationship to fractions, ratios, and decimal numbers using models.</v>
      </c>
      <c r="AG166" s="61" t="str">
        <f t="shared" si="386"/>
        <v>5.056 Visualizes percent and its relationship to fractions, ratios, and decimal numbers M5NS-IIIa-136</v>
      </c>
      <c r="AH166" s="175">
        <f t="shared" si="377"/>
        <v>9</v>
      </c>
      <c r="AI166" s="61" t="s">
        <v>9252</v>
      </c>
      <c r="AJ166" s="176" t="s">
        <v>9246</v>
      </c>
      <c r="AK166" s="61"/>
      <c r="AL166" s="61"/>
      <c r="AM166" s="61"/>
      <c r="AN166" s="61"/>
      <c r="AO166" s="110"/>
      <c r="AP166" s="103" t="s">
        <v>1818</v>
      </c>
      <c r="AQ166" s="103" t="str">
        <f t="shared" si="254"/>
        <v>Completed</v>
      </c>
      <c r="AR166" s="110"/>
    </row>
    <row r="167" spans="1:44" ht="15.75" customHeight="1" x14ac:dyDescent="0.2">
      <c r="A167" s="487"/>
      <c r="B167" s="502" t="s">
        <v>9646</v>
      </c>
      <c r="C167" s="61" t="s">
        <v>9647</v>
      </c>
      <c r="D167" s="61" t="s">
        <v>9648</v>
      </c>
      <c r="E167" s="61" t="s">
        <v>9649</v>
      </c>
      <c r="F167" s="176" t="s">
        <v>9650</v>
      </c>
      <c r="G167" s="100">
        <v>5</v>
      </c>
      <c r="H167" s="100"/>
      <c r="I167" s="101"/>
      <c r="J167" s="61" t="s">
        <v>9651</v>
      </c>
      <c r="K167" s="61" t="s">
        <v>9652</v>
      </c>
      <c r="L167" s="61" t="s">
        <v>9653</v>
      </c>
      <c r="M167" s="61" t="s">
        <v>9654</v>
      </c>
      <c r="N167" s="61" t="s">
        <v>9655</v>
      </c>
      <c r="O167" s="102" t="s">
        <v>1043</v>
      </c>
      <c r="P167" s="102" t="s">
        <v>9656</v>
      </c>
      <c r="Q167" s="102" t="str">
        <f t="shared" ref="Q167:Q172" si="387">E167</f>
        <v>Ch 9 Practice 2.1.1: Interpret and understand that 1 whole is 100%</v>
      </c>
      <c r="R167" s="83" t="s">
        <v>1812</v>
      </c>
      <c r="S167" s="102" t="s">
        <v>1041</v>
      </c>
      <c r="T167" s="102" t="s">
        <v>1042</v>
      </c>
      <c r="U167" s="102" t="s">
        <v>40</v>
      </c>
      <c r="V167" s="61" t="s">
        <v>9611</v>
      </c>
      <c r="W167" s="104">
        <v>9789814969451</v>
      </c>
      <c r="X167" s="102">
        <v>63</v>
      </c>
      <c r="Y167" s="61" t="s">
        <v>1814</v>
      </c>
      <c r="Z167" s="61" t="s">
        <v>9612</v>
      </c>
      <c r="AA167" s="61" t="s">
        <v>9657</v>
      </c>
      <c r="AB167" s="61" t="str">
        <f t="shared" si="1"/>
        <v>5.152 Interpret and understand that 1 whole is 100% M5NS-IIIa-138</v>
      </c>
      <c r="AC167" s="61" t="str">
        <f t="shared" ref="AC167:AD167" si="388">Y167</f>
        <v>1. Numbers and Number Sense</v>
      </c>
      <c r="AD167" s="61" t="str">
        <f t="shared" si="388"/>
        <v>G5.1.09 Percent</v>
      </c>
      <c r="AE167" s="61" t="str">
        <f t="shared" si="3"/>
        <v>M5NS-IIIa-138</v>
      </c>
      <c r="AF167" s="61" t="str">
        <f t="shared" ref="AF167:AG167" si="389">M167</f>
        <v>M5NS-IIIa-138: Identifies the base, percentage, and rate in a problem.</v>
      </c>
      <c r="AG167" s="61" t="str">
        <f t="shared" si="389"/>
        <v>5.058 Identifies the base, percentage, and rate in a problem M5NS-IIIa-138</v>
      </c>
      <c r="AH167" s="175">
        <f t="shared" si="377"/>
        <v>9</v>
      </c>
      <c r="AI167" s="61" t="s">
        <v>9610</v>
      </c>
      <c r="AJ167" s="176" t="s">
        <v>9603</v>
      </c>
      <c r="AK167" s="61"/>
      <c r="AL167" s="61"/>
      <c r="AM167" s="61"/>
      <c r="AN167" s="61"/>
      <c r="AO167" s="110"/>
      <c r="AP167" s="103" t="s">
        <v>1818</v>
      </c>
      <c r="AQ167" s="103" t="str">
        <f t="shared" si="254"/>
        <v>Completed</v>
      </c>
      <c r="AR167" s="110"/>
    </row>
    <row r="168" spans="1:44" ht="15.75" customHeight="1" x14ac:dyDescent="0.2">
      <c r="A168" s="487"/>
      <c r="B168" s="487"/>
      <c r="C168" s="61" t="s">
        <v>9658</v>
      </c>
      <c r="D168" s="61" t="s">
        <v>9659</v>
      </c>
      <c r="E168" s="61" t="s">
        <v>9660</v>
      </c>
      <c r="F168" s="176" t="s">
        <v>9661</v>
      </c>
      <c r="G168" s="100">
        <v>6</v>
      </c>
      <c r="H168" s="100"/>
      <c r="I168" s="101"/>
      <c r="J168" s="61" t="s">
        <v>9662</v>
      </c>
      <c r="K168" s="61" t="s">
        <v>9606</v>
      </c>
      <c r="L168" s="61" t="s">
        <v>9607</v>
      </c>
      <c r="M168" s="61" t="s">
        <v>9608</v>
      </c>
      <c r="N168" s="61" t="s">
        <v>9609</v>
      </c>
      <c r="O168" s="102" t="s">
        <v>1043</v>
      </c>
      <c r="P168" s="102" t="s">
        <v>9663</v>
      </c>
      <c r="Q168" s="102" t="str">
        <f t="shared" si="387"/>
        <v>Ch 9 Practice 2.2.1: Express a fraction with a denominator smaller than 100 as a percent</v>
      </c>
      <c r="R168" s="83" t="s">
        <v>1812</v>
      </c>
      <c r="S168" s="102" t="s">
        <v>1041</v>
      </c>
      <c r="T168" s="102" t="s">
        <v>1042</v>
      </c>
      <c r="U168" s="102" t="s">
        <v>40</v>
      </c>
      <c r="V168" s="61" t="s">
        <v>9611</v>
      </c>
      <c r="W168" s="104">
        <v>9789814969451</v>
      </c>
      <c r="X168" s="102">
        <v>63</v>
      </c>
      <c r="Y168" s="61" t="s">
        <v>1814</v>
      </c>
      <c r="Z168" s="61" t="s">
        <v>9612</v>
      </c>
      <c r="AA168" s="61" t="s">
        <v>9657</v>
      </c>
      <c r="AB168" s="61" t="str">
        <f t="shared" si="1"/>
        <v>5.153 Express a fraction with a denominator smaller than 100 as a percent M5NS-IIIa-136</v>
      </c>
      <c r="AC168" s="61" t="str">
        <f t="shared" ref="AC168:AD168" si="390">Y168</f>
        <v>1. Numbers and Number Sense</v>
      </c>
      <c r="AD168" s="61" t="str">
        <f t="shared" si="390"/>
        <v>G5.1.09 Percent</v>
      </c>
      <c r="AE168" s="61" t="str">
        <f t="shared" si="3"/>
        <v>M5NS-IIIa-136</v>
      </c>
      <c r="AF168" s="61" t="str">
        <f t="shared" ref="AF168:AG168" si="391">M168</f>
        <v>M5NS-IIIa-136: Visualizes percent and its relationship to fractions, ratios, and decimal numbers using models.</v>
      </c>
      <c r="AG168" s="61" t="str">
        <f t="shared" si="391"/>
        <v>5.056 Visualizes percent and its relationship to fractions, ratios, and decimal numbers M5NS-IIIa-136</v>
      </c>
      <c r="AH168" s="175">
        <f t="shared" si="377"/>
        <v>9</v>
      </c>
      <c r="AI168" s="61" t="s">
        <v>9619</v>
      </c>
      <c r="AJ168" s="176" t="s">
        <v>9617</v>
      </c>
      <c r="AK168" s="61"/>
      <c r="AL168" s="61"/>
      <c r="AM168" s="61"/>
      <c r="AN168" s="61"/>
      <c r="AO168" s="110"/>
      <c r="AP168" s="103" t="s">
        <v>1818</v>
      </c>
      <c r="AQ168" s="103" t="str">
        <f t="shared" si="254"/>
        <v>Completed</v>
      </c>
      <c r="AR168" s="110"/>
    </row>
    <row r="169" spans="1:44" ht="15.75" customHeight="1" x14ac:dyDescent="0.2">
      <c r="A169" s="487"/>
      <c r="B169" s="487"/>
      <c r="C169" s="61" t="s">
        <v>9664</v>
      </c>
      <c r="D169" s="61" t="s">
        <v>9665</v>
      </c>
      <c r="E169" s="61" t="s">
        <v>9666</v>
      </c>
      <c r="F169" s="176" t="s">
        <v>9667</v>
      </c>
      <c r="G169" s="100">
        <v>6</v>
      </c>
      <c r="H169" s="100"/>
      <c r="I169" s="101"/>
      <c r="J169" s="61" t="s">
        <v>9668</v>
      </c>
      <c r="K169" s="61" t="s">
        <v>9606</v>
      </c>
      <c r="L169" s="61" t="s">
        <v>9607</v>
      </c>
      <c r="M169" s="61" t="s">
        <v>9608</v>
      </c>
      <c r="N169" s="61" t="s">
        <v>9609</v>
      </c>
      <c r="O169" s="102" t="s">
        <v>1043</v>
      </c>
      <c r="P169" s="102" t="s">
        <v>9669</v>
      </c>
      <c r="Q169" s="102" t="str">
        <f t="shared" si="387"/>
        <v>Ch 9 Practice 2.3.1: Express a part of a whole as a percent</v>
      </c>
      <c r="R169" s="83" t="s">
        <v>1812</v>
      </c>
      <c r="S169" s="102" t="s">
        <v>1041</v>
      </c>
      <c r="T169" s="102" t="s">
        <v>1042</v>
      </c>
      <c r="U169" s="102" t="s">
        <v>40</v>
      </c>
      <c r="V169" s="61" t="s">
        <v>9611</v>
      </c>
      <c r="W169" s="104">
        <v>9789814969451</v>
      </c>
      <c r="X169" s="102">
        <v>63</v>
      </c>
      <c r="Y169" s="61" t="s">
        <v>1814</v>
      </c>
      <c r="Z169" s="61" t="s">
        <v>9612</v>
      </c>
      <c r="AA169" s="61" t="s">
        <v>9657</v>
      </c>
      <c r="AB169" s="61" t="str">
        <f t="shared" si="1"/>
        <v>5.154 Express a part of a whole as a percent M5NS-IIIa-136</v>
      </c>
      <c r="AC169" s="61" t="str">
        <f t="shared" ref="AC169:AD169" si="392">Y169</f>
        <v>1. Numbers and Number Sense</v>
      </c>
      <c r="AD169" s="61" t="str">
        <f t="shared" si="392"/>
        <v>G5.1.09 Percent</v>
      </c>
      <c r="AE169" s="61" t="str">
        <f t="shared" si="3"/>
        <v>M5NS-IIIa-136</v>
      </c>
      <c r="AF169" s="61" t="str">
        <f t="shared" ref="AF169:AG169" si="393">M169</f>
        <v>M5NS-IIIa-136: Visualizes percent and its relationship to fractions, ratios, and decimal numbers using models.</v>
      </c>
      <c r="AG169" s="61" t="str">
        <f t="shared" si="393"/>
        <v>5.056 Visualizes percent and its relationship to fractions, ratios, and decimal numbers M5NS-IIIa-136</v>
      </c>
      <c r="AH169" s="175">
        <f t="shared" si="377"/>
        <v>9</v>
      </c>
      <c r="AI169" s="61" t="s">
        <v>9619</v>
      </c>
      <c r="AJ169" s="176" t="s">
        <v>9617</v>
      </c>
      <c r="AK169" s="61"/>
      <c r="AL169" s="61"/>
      <c r="AM169" s="61"/>
      <c r="AN169" s="61"/>
      <c r="AO169" s="110"/>
      <c r="AP169" s="103" t="s">
        <v>1818</v>
      </c>
      <c r="AQ169" s="103" t="str">
        <f t="shared" si="254"/>
        <v>Completed</v>
      </c>
      <c r="AR169" s="110"/>
    </row>
    <row r="170" spans="1:44" ht="15.75" customHeight="1" x14ac:dyDescent="0.2">
      <c r="A170" s="487"/>
      <c r="B170" s="487"/>
      <c r="C170" s="61" t="s">
        <v>9670</v>
      </c>
      <c r="D170" s="61" t="s">
        <v>9671</v>
      </c>
      <c r="E170" s="61" t="s">
        <v>9672</v>
      </c>
      <c r="F170" s="176" t="s">
        <v>9673</v>
      </c>
      <c r="G170" s="100">
        <v>6</v>
      </c>
      <c r="H170" s="100" t="s">
        <v>9674</v>
      </c>
      <c r="I170" s="101"/>
      <c r="J170" s="61" t="s">
        <v>9675</v>
      </c>
      <c r="K170" s="61" t="s">
        <v>9606</v>
      </c>
      <c r="L170" s="61" t="s">
        <v>9607</v>
      </c>
      <c r="M170" s="61" t="s">
        <v>9608</v>
      </c>
      <c r="N170" s="61" t="s">
        <v>9609</v>
      </c>
      <c r="O170" s="102" t="s">
        <v>1043</v>
      </c>
      <c r="P170" s="102" t="s">
        <v>9676</v>
      </c>
      <c r="Q170" s="102" t="str">
        <f t="shared" si="387"/>
        <v>Ch 9 Practice 2.4.1: Express a fraction with a denominator greater than 100 as a percent</v>
      </c>
      <c r="R170" s="83" t="s">
        <v>1812</v>
      </c>
      <c r="S170" s="102" t="s">
        <v>1041</v>
      </c>
      <c r="T170" s="102" t="s">
        <v>1042</v>
      </c>
      <c r="U170" s="102" t="s">
        <v>40</v>
      </c>
      <c r="V170" s="61" t="s">
        <v>9611</v>
      </c>
      <c r="W170" s="104">
        <v>9789814969451</v>
      </c>
      <c r="X170" s="102">
        <v>65</v>
      </c>
      <c r="Y170" s="61" t="s">
        <v>1814</v>
      </c>
      <c r="Z170" s="61" t="s">
        <v>9612</v>
      </c>
      <c r="AA170" s="61" t="s">
        <v>9657</v>
      </c>
      <c r="AB170" s="61" t="str">
        <f t="shared" si="1"/>
        <v>5.155 Express a fraction with a denominator greater than 100 as a percent M5NS-IIIa-136</v>
      </c>
      <c r="AC170" s="61" t="str">
        <f t="shared" ref="AC170:AD170" si="394">Y170</f>
        <v>1. Numbers and Number Sense</v>
      </c>
      <c r="AD170" s="61" t="str">
        <f t="shared" si="394"/>
        <v>G5.1.09 Percent</v>
      </c>
      <c r="AE170" s="61" t="str">
        <f t="shared" si="3"/>
        <v>M5NS-IIIa-136</v>
      </c>
      <c r="AF170" s="61" t="str">
        <f t="shared" ref="AF170:AG170" si="395">M170</f>
        <v>M5NS-IIIa-136: Visualizes percent and its relationship to fractions, ratios, and decimal numbers using models.</v>
      </c>
      <c r="AG170" s="61" t="str">
        <f t="shared" si="395"/>
        <v>5.056 Visualizes percent and its relationship to fractions, ratios, and decimal numbers M5NS-IIIa-136</v>
      </c>
      <c r="AH170" s="175">
        <f t="shared" si="377"/>
        <v>9</v>
      </c>
      <c r="AI170" s="61" t="s">
        <v>9663</v>
      </c>
      <c r="AJ170" s="176" t="s">
        <v>9661</v>
      </c>
      <c r="AK170" s="61"/>
      <c r="AL170" s="61"/>
      <c r="AM170" s="61"/>
      <c r="AN170" s="61"/>
      <c r="AO170" s="110"/>
      <c r="AP170" s="103" t="s">
        <v>1818</v>
      </c>
      <c r="AQ170" s="103" t="str">
        <f t="shared" si="254"/>
        <v>Completed</v>
      </c>
      <c r="AR170" s="110"/>
    </row>
    <row r="171" spans="1:44" ht="15.75" customHeight="1" x14ac:dyDescent="0.2">
      <c r="A171" s="487"/>
      <c r="B171" s="487"/>
      <c r="C171" s="502" t="s">
        <v>9677</v>
      </c>
      <c r="D171" s="61" t="s">
        <v>9678</v>
      </c>
      <c r="E171" s="61" t="s">
        <v>9679</v>
      </c>
      <c r="F171" s="176" t="s">
        <v>9680</v>
      </c>
      <c r="G171" s="100">
        <v>7</v>
      </c>
      <c r="H171" s="100"/>
      <c r="I171" s="101"/>
      <c r="J171" s="61" t="s">
        <v>9681</v>
      </c>
      <c r="K171" s="61" t="s">
        <v>9682</v>
      </c>
      <c r="L171" s="61" t="s">
        <v>9683</v>
      </c>
      <c r="M171" s="61" t="s">
        <v>9684</v>
      </c>
      <c r="N171" s="61" t="s">
        <v>9685</v>
      </c>
      <c r="O171" s="102" t="s">
        <v>1043</v>
      </c>
      <c r="P171" s="102" t="s">
        <v>9686</v>
      </c>
      <c r="Q171" s="102" t="str">
        <f t="shared" si="387"/>
        <v>Ch 9 Practice 2.5.1: Solve a 2-step word problem involving expressing a part of a whole as a percent</v>
      </c>
      <c r="R171" s="83" t="s">
        <v>1812</v>
      </c>
      <c r="S171" s="102" t="s">
        <v>1041</v>
      </c>
      <c r="T171" s="102" t="s">
        <v>1042</v>
      </c>
      <c r="U171" s="102" t="s">
        <v>40</v>
      </c>
      <c r="V171" s="61" t="s">
        <v>9611</v>
      </c>
      <c r="W171" s="104">
        <v>9789814969451</v>
      </c>
      <c r="X171" s="102">
        <v>67</v>
      </c>
      <c r="Y171" s="61" t="s">
        <v>1814</v>
      </c>
      <c r="Z171" s="61" t="s">
        <v>9612</v>
      </c>
      <c r="AA171" s="61" t="s">
        <v>9657</v>
      </c>
      <c r="AB171" s="61" t="str">
        <f t="shared" si="1"/>
        <v>5.156 Solve a 2-step word problem involving expressing a part of a whole as a percent M5NS-IIIb-139</v>
      </c>
      <c r="AC171" s="61" t="str">
        <f t="shared" ref="AC171:AD171" si="396">Y171</f>
        <v>1. Numbers and Number Sense</v>
      </c>
      <c r="AD171" s="61" t="str">
        <f t="shared" si="396"/>
        <v>G5.1.09 Percent</v>
      </c>
      <c r="AE171" s="61" t="str">
        <f t="shared" si="3"/>
        <v>M5NS-IIIb-139</v>
      </c>
      <c r="AF171" s="61" t="str">
        <f t="shared" ref="AF171:AG171" si="397">M171</f>
        <v>M5NS-IIIb-139: Finds the percentage in a given problem.</v>
      </c>
      <c r="AG171" s="61" t="str">
        <f t="shared" si="397"/>
        <v>5.059 Finds the percentage in a given problem M5NS-IIIb-139</v>
      </c>
      <c r="AH171" s="175">
        <f t="shared" si="377"/>
        <v>9</v>
      </c>
      <c r="AI171" s="110" t="s">
        <v>7161</v>
      </c>
      <c r="AJ171" s="176" t="s">
        <v>7139</v>
      </c>
      <c r="AK171" s="61"/>
      <c r="AL171" s="61"/>
      <c r="AM171" s="61"/>
      <c r="AN171" s="61"/>
      <c r="AO171" s="110"/>
      <c r="AP171" s="103" t="s">
        <v>1818</v>
      </c>
      <c r="AQ171" s="103" t="str">
        <f t="shared" si="254"/>
        <v>Completed</v>
      </c>
      <c r="AR171" s="110"/>
    </row>
    <row r="172" spans="1:44" ht="15.75" customHeight="1" x14ac:dyDescent="0.2">
      <c r="A172" s="487"/>
      <c r="B172" s="471"/>
      <c r="C172" s="471"/>
      <c r="D172" s="61" t="s">
        <v>9687</v>
      </c>
      <c r="E172" s="61" t="s">
        <v>9688</v>
      </c>
      <c r="F172" s="176" t="s">
        <v>9689</v>
      </c>
      <c r="G172" s="100">
        <v>7</v>
      </c>
      <c r="H172" s="100"/>
      <c r="I172" s="101"/>
      <c r="J172" s="61" t="s">
        <v>9690</v>
      </c>
      <c r="K172" s="61" t="s">
        <v>9682</v>
      </c>
      <c r="L172" s="61" t="s">
        <v>9683</v>
      </c>
      <c r="M172" s="61" t="s">
        <v>9684</v>
      </c>
      <c r="N172" s="61" t="s">
        <v>9685</v>
      </c>
      <c r="O172" s="102" t="s">
        <v>1043</v>
      </c>
      <c r="P172" s="102" t="s">
        <v>9691</v>
      </c>
      <c r="Q172" s="102" t="str">
        <f t="shared" si="387"/>
        <v>Ch 9 Practice 2.5.2: Solve a 2-step word problem involving finding the percentage of a part of a whole</v>
      </c>
      <c r="R172" s="83" t="s">
        <v>1812</v>
      </c>
      <c r="S172" s="102" t="s">
        <v>1041</v>
      </c>
      <c r="T172" s="102" t="s">
        <v>1042</v>
      </c>
      <c r="U172" s="102" t="s">
        <v>40</v>
      </c>
      <c r="V172" s="61" t="s">
        <v>9611</v>
      </c>
      <c r="W172" s="104">
        <v>9789814969451</v>
      </c>
      <c r="X172" s="102">
        <v>67</v>
      </c>
      <c r="Y172" s="61" t="s">
        <v>1814</v>
      </c>
      <c r="Z172" s="61" t="s">
        <v>9612</v>
      </c>
      <c r="AA172" s="61" t="s">
        <v>9657</v>
      </c>
      <c r="AB172" s="61" t="str">
        <f t="shared" si="1"/>
        <v>5.157 Solve a 2-step word problem involving finding the percentage of a part of a whole M5NS-IIIb-139</v>
      </c>
      <c r="AC172" s="61" t="str">
        <f t="shared" ref="AC172:AD172" si="398">Y172</f>
        <v>1. Numbers and Number Sense</v>
      </c>
      <c r="AD172" s="61" t="str">
        <f t="shared" si="398"/>
        <v>G5.1.09 Percent</v>
      </c>
      <c r="AE172" s="61" t="str">
        <f t="shared" si="3"/>
        <v>M5NS-IIIb-139</v>
      </c>
      <c r="AF172" s="61" t="str">
        <f t="shared" ref="AF172:AG172" si="399">M172</f>
        <v>M5NS-IIIb-139: Finds the percentage in a given problem.</v>
      </c>
      <c r="AG172" s="61" t="str">
        <f t="shared" si="399"/>
        <v>5.059 Finds the percentage in a given problem M5NS-IIIb-139</v>
      </c>
      <c r="AH172" s="175">
        <f t="shared" si="377"/>
        <v>9</v>
      </c>
      <c r="AI172" s="61" t="s">
        <v>9686</v>
      </c>
      <c r="AJ172" s="176" t="s">
        <v>9680</v>
      </c>
      <c r="AK172" s="61"/>
      <c r="AL172" s="61"/>
      <c r="AM172" s="61"/>
      <c r="AN172" s="61"/>
      <c r="AO172" s="110"/>
      <c r="AP172" s="103" t="s">
        <v>1818</v>
      </c>
      <c r="AQ172" s="103" t="str">
        <f t="shared" si="254"/>
        <v>Completed</v>
      </c>
      <c r="AR172" s="110"/>
    </row>
    <row r="173" spans="1:44" ht="15.75" customHeight="1" x14ac:dyDescent="0.2">
      <c r="A173" s="487"/>
      <c r="B173" s="502" t="s">
        <v>9692</v>
      </c>
      <c r="C173" s="61" t="s">
        <v>9693</v>
      </c>
      <c r="D173" s="177" t="s">
        <v>9694</v>
      </c>
      <c r="E173" s="177" t="s">
        <v>9695</v>
      </c>
      <c r="F173" s="178" t="s">
        <v>9696</v>
      </c>
      <c r="G173" s="100">
        <v>8</v>
      </c>
      <c r="H173" s="100"/>
      <c r="I173" s="101"/>
      <c r="J173" s="61" t="s">
        <v>9697</v>
      </c>
      <c r="K173" s="61" t="s">
        <v>9698</v>
      </c>
      <c r="L173" s="61" t="s">
        <v>9699</v>
      </c>
      <c r="M173" s="61" t="s">
        <v>9700</v>
      </c>
      <c r="N173" s="188" t="s">
        <v>9701</v>
      </c>
      <c r="O173" s="102" t="s">
        <v>1043</v>
      </c>
      <c r="P173" s="102" t="str">
        <f t="shared" ref="P173:Q173" si="400">D173</f>
        <v>PH_G5_C09_P3.1.1</v>
      </c>
      <c r="Q173" s="102" t="str">
        <f t="shared" si="400"/>
        <v>Ch 9 Practice 3.1.1: Identify the base, rate and percentage</v>
      </c>
      <c r="R173" s="83" t="s">
        <v>1812</v>
      </c>
      <c r="S173" s="102" t="s">
        <v>1041</v>
      </c>
      <c r="T173" s="102" t="s">
        <v>1042</v>
      </c>
      <c r="U173" s="102" t="s">
        <v>40</v>
      </c>
      <c r="V173" s="61" t="s">
        <v>9611</v>
      </c>
      <c r="W173" s="104">
        <v>9789814969451</v>
      </c>
      <c r="X173" s="102">
        <v>70</v>
      </c>
      <c r="Y173" s="61" t="s">
        <v>1814</v>
      </c>
      <c r="Z173" s="61" t="s">
        <v>9612</v>
      </c>
      <c r="AA173" s="61" t="s">
        <v>9702</v>
      </c>
      <c r="AB173" s="61" t="str">
        <f t="shared" si="1"/>
        <v>5.158 Identify the base, rate and percentage M5NS-IIIa-137/M5NS-IIIa-138</v>
      </c>
      <c r="AC173" s="61" t="str">
        <f t="shared" ref="AC173:AD173" si="401">Y173</f>
        <v>1. Numbers and Number Sense</v>
      </c>
      <c r="AD173" s="61" t="str">
        <f t="shared" si="401"/>
        <v>G5.1.09 Percent</v>
      </c>
      <c r="AE173" s="61" t="str">
        <f t="shared" si="3"/>
        <v>M5NS-IIIa-137/M5NS-IIIa-138</v>
      </c>
      <c r="AF173" s="61" t="str">
        <f t="shared" ref="AF173:AG173" si="402">M173</f>
        <v>M5NS-IIIa-137: Defines percentage, rate or percent, and base.
M5NS-IIIa-138: Identifies the base, percentage, and rate in a problem.</v>
      </c>
      <c r="AG173" s="61" t="str">
        <f t="shared" si="402"/>
        <v>5.057 Defines percentage, rate or percent, and base M5NS-IIIa-137
5.058 Identifies the base, percentage, and rate in a problem M5NS-IIIa-138</v>
      </c>
      <c r="AH173" s="175">
        <f t="shared" si="377"/>
        <v>9</v>
      </c>
      <c r="AI173" s="61" t="s">
        <v>9703</v>
      </c>
      <c r="AJ173" s="61" t="s">
        <v>9704</v>
      </c>
      <c r="AK173" s="61"/>
      <c r="AL173" s="61"/>
      <c r="AM173" s="61"/>
      <c r="AN173" s="61"/>
      <c r="AO173" s="110"/>
      <c r="AP173" s="103" t="s">
        <v>1818</v>
      </c>
      <c r="AQ173" s="103" t="str">
        <f t="shared" si="254"/>
        <v>Completed</v>
      </c>
      <c r="AR173" s="110"/>
    </row>
    <row r="174" spans="1:44" ht="15.75" customHeight="1" x14ac:dyDescent="0.2">
      <c r="A174" s="487"/>
      <c r="B174" s="487"/>
      <c r="C174" s="502" t="s">
        <v>9705</v>
      </c>
      <c r="D174" s="61" t="s">
        <v>9706</v>
      </c>
      <c r="E174" s="61" t="s">
        <v>9707</v>
      </c>
      <c r="F174" s="176" t="s">
        <v>9708</v>
      </c>
      <c r="G174" s="100">
        <v>9</v>
      </c>
      <c r="H174" s="100"/>
      <c r="I174" s="101"/>
      <c r="J174" s="61" t="s">
        <v>9709</v>
      </c>
      <c r="K174" s="61" t="s">
        <v>9682</v>
      </c>
      <c r="L174" s="61" t="s">
        <v>9683</v>
      </c>
      <c r="M174" s="61" t="s">
        <v>9684</v>
      </c>
      <c r="N174" s="61" t="s">
        <v>9685</v>
      </c>
      <c r="O174" s="102" t="s">
        <v>1043</v>
      </c>
      <c r="P174" s="102" t="s">
        <v>9710</v>
      </c>
      <c r="Q174" s="102" t="str">
        <f t="shared" ref="Q174:Q175" si="403">E174</f>
        <v>Ch 9 Practice 3.2.1: Understand and find the value of a percentage of a quantity</v>
      </c>
      <c r="R174" s="83" t="s">
        <v>1812</v>
      </c>
      <c r="S174" s="102" t="s">
        <v>1041</v>
      </c>
      <c r="T174" s="102" t="s">
        <v>1042</v>
      </c>
      <c r="U174" s="102" t="s">
        <v>40</v>
      </c>
      <c r="V174" s="61" t="s">
        <v>9611</v>
      </c>
      <c r="W174" s="104">
        <v>9789814969451</v>
      </c>
      <c r="X174" s="102">
        <v>70</v>
      </c>
      <c r="Y174" s="61" t="s">
        <v>1814</v>
      </c>
      <c r="Z174" s="61" t="s">
        <v>9612</v>
      </c>
      <c r="AA174" s="61" t="s">
        <v>9702</v>
      </c>
      <c r="AB174" s="61" t="str">
        <f t="shared" si="1"/>
        <v>5.159 Understand and find the value of a percentage of a quantity M5NS-IIIb-139</v>
      </c>
      <c r="AC174" s="61" t="str">
        <f t="shared" ref="AC174:AD174" si="404">Y174</f>
        <v>1. Numbers and Number Sense</v>
      </c>
      <c r="AD174" s="61" t="str">
        <f t="shared" si="404"/>
        <v>G5.1.09 Percent</v>
      </c>
      <c r="AE174" s="61" t="str">
        <f t="shared" si="3"/>
        <v>M5NS-IIIb-139</v>
      </c>
      <c r="AF174" s="61" t="str">
        <f t="shared" ref="AF174:AG174" si="405">M174</f>
        <v>M5NS-IIIb-139: Finds the percentage in a given problem.</v>
      </c>
      <c r="AG174" s="61" t="str">
        <f t="shared" si="405"/>
        <v>5.059 Finds the percentage in a given problem M5NS-IIIb-139</v>
      </c>
      <c r="AH174" s="175">
        <f t="shared" si="377"/>
        <v>9</v>
      </c>
      <c r="AI174" s="61" t="s">
        <v>9669</v>
      </c>
      <c r="AJ174" s="61" t="s">
        <v>9667</v>
      </c>
      <c r="AK174" s="61"/>
      <c r="AL174" s="61"/>
      <c r="AM174" s="61"/>
      <c r="AN174" s="61"/>
      <c r="AO174" s="110"/>
      <c r="AP174" s="103" t="s">
        <v>1818</v>
      </c>
      <c r="AQ174" s="103" t="str">
        <f t="shared" si="254"/>
        <v>Completed</v>
      </c>
      <c r="AR174" s="110"/>
    </row>
    <row r="175" spans="1:44" ht="15.75" customHeight="1" x14ac:dyDescent="0.2">
      <c r="A175" s="487"/>
      <c r="B175" s="487"/>
      <c r="C175" s="487"/>
      <c r="D175" s="61" t="s">
        <v>9711</v>
      </c>
      <c r="E175" s="61" t="s">
        <v>9712</v>
      </c>
      <c r="F175" s="176" t="s">
        <v>9713</v>
      </c>
      <c r="G175" s="100">
        <v>10</v>
      </c>
      <c r="H175" s="100"/>
      <c r="I175" s="101"/>
      <c r="J175" s="61" t="s">
        <v>9714</v>
      </c>
      <c r="K175" s="61" t="s">
        <v>9715</v>
      </c>
      <c r="L175" s="61" t="s">
        <v>9716</v>
      </c>
      <c r="M175" s="61" t="s">
        <v>9717</v>
      </c>
      <c r="N175" s="61" t="s">
        <v>9718</v>
      </c>
      <c r="O175" s="102" t="s">
        <v>1043</v>
      </c>
      <c r="P175" s="102" t="s">
        <v>9719</v>
      </c>
      <c r="Q175" s="102" t="str">
        <f t="shared" si="403"/>
        <v>Ch 9 Practice 3.2.2: Solve a word problem involving finding the value of a percentage of a quantity</v>
      </c>
      <c r="R175" s="83" t="s">
        <v>1812</v>
      </c>
      <c r="S175" s="102" t="s">
        <v>1041</v>
      </c>
      <c r="T175" s="102" t="s">
        <v>1042</v>
      </c>
      <c r="U175" s="102" t="s">
        <v>40</v>
      </c>
      <c r="V175" s="61" t="s">
        <v>9611</v>
      </c>
      <c r="W175" s="104">
        <v>9789814969451</v>
      </c>
      <c r="X175" s="102">
        <v>70</v>
      </c>
      <c r="Y175" s="61" t="s">
        <v>1814</v>
      </c>
      <c r="Z175" s="61" t="s">
        <v>9612</v>
      </c>
      <c r="AA175" s="61" t="s">
        <v>9702</v>
      </c>
      <c r="AB175" s="61" t="str">
        <f t="shared" si="1"/>
        <v>5.160 Solve a word problem involving finding the value of a percentage of a quantity M5NS-IIIb-140</v>
      </c>
      <c r="AC175" s="61" t="str">
        <f t="shared" ref="AC175:AD175" si="406">Y175</f>
        <v>1. Numbers and Number Sense</v>
      </c>
      <c r="AD175" s="61" t="str">
        <f t="shared" si="406"/>
        <v>G5.1.09 Percent</v>
      </c>
      <c r="AE175" s="61" t="str">
        <f t="shared" si="3"/>
        <v>M5NS-IIIb-140</v>
      </c>
      <c r="AF175" s="61" t="str">
        <f t="shared" ref="AF175:AG175" si="407">M175</f>
        <v>M5NS-IIIb-140: Solves routine and non-routine problems involving percentage using appropriate strategies and tools.</v>
      </c>
      <c r="AG175" s="61" t="str">
        <f t="shared" si="407"/>
        <v>5.060 Solves routine and non-routine problems involving percentage M5NS-IIIb-140</v>
      </c>
      <c r="AH175" s="175">
        <f t="shared" si="377"/>
        <v>9</v>
      </c>
      <c r="AI175" s="61" t="s">
        <v>9720</v>
      </c>
      <c r="AJ175" s="61" t="s">
        <v>9721</v>
      </c>
      <c r="AK175" s="61"/>
      <c r="AL175" s="61"/>
      <c r="AM175" s="61"/>
      <c r="AN175" s="61"/>
      <c r="AO175" s="110"/>
      <c r="AP175" s="103" t="s">
        <v>1818</v>
      </c>
      <c r="AQ175" s="103" t="str">
        <f t="shared" si="254"/>
        <v>Completed</v>
      </c>
      <c r="AR175" s="110"/>
    </row>
    <row r="176" spans="1:44" ht="15.75" customHeight="1" x14ac:dyDescent="0.2">
      <c r="A176" s="487"/>
      <c r="B176" s="487"/>
      <c r="C176" s="487"/>
      <c r="D176" s="177" t="s">
        <v>9722</v>
      </c>
      <c r="E176" s="177" t="s">
        <v>9723</v>
      </c>
      <c r="F176" s="178" t="s">
        <v>9724</v>
      </c>
      <c r="G176" s="100">
        <v>11</v>
      </c>
      <c r="H176" s="100" t="s">
        <v>9725</v>
      </c>
      <c r="I176" s="101"/>
      <c r="J176" s="61" t="s">
        <v>9726</v>
      </c>
      <c r="K176" s="61" t="s">
        <v>9727</v>
      </c>
      <c r="L176" s="61" t="s">
        <v>9728</v>
      </c>
      <c r="M176" s="61" t="s">
        <v>9729</v>
      </c>
      <c r="N176" s="61" t="s">
        <v>9730</v>
      </c>
      <c r="O176" s="102" t="s">
        <v>1043</v>
      </c>
      <c r="P176" s="102" t="str">
        <f t="shared" ref="P176:Q176" si="408">D176</f>
        <v>PH_G5_C09_P3.2.3</v>
      </c>
      <c r="Q176" s="102" t="str">
        <f t="shared" si="408"/>
        <v>Ch 9 Practice 3.2.3: Understand tax expressed as a percentage of a quantity</v>
      </c>
      <c r="R176" s="83" t="s">
        <v>1812</v>
      </c>
      <c r="S176" s="102" t="s">
        <v>1041</v>
      </c>
      <c r="T176" s="102" t="s">
        <v>1042</v>
      </c>
      <c r="U176" s="102" t="s">
        <v>40</v>
      </c>
      <c r="V176" s="61" t="s">
        <v>9611</v>
      </c>
      <c r="W176" s="104">
        <v>9789814969451</v>
      </c>
      <c r="X176" s="102">
        <v>70</v>
      </c>
      <c r="Y176" s="61" t="s">
        <v>1814</v>
      </c>
      <c r="Z176" s="61" t="s">
        <v>9612</v>
      </c>
      <c r="AA176" s="61" t="s">
        <v>9702</v>
      </c>
      <c r="AB176" s="61" t="str">
        <f t="shared" si="1"/>
        <v>5.161 Understand tax expressed as a percentage of a quantity M6NS-IIe-144</v>
      </c>
      <c r="AC176" s="61" t="str">
        <f t="shared" ref="AC176:AD176" si="409">Y176</f>
        <v>1. Numbers and Number Sense</v>
      </c>
      <c r="AD176" s="61" t="str">
        <f t="shared" si="409"/>
        <v>G5.1.09 Percent</v>
      </c>
      <c r="AE176" s="61" t="str">
        <f t="shared" si="3"/>
        <v>M6NS-IIe-144</v>
      </c>
      <c r="AF176" s="61" t="str">
        <f t="shared" ref="AF176:AG176" si="410">M176</f>
        <v>M6NS-IIe-144: Solves percent problems such as percent of increase/decrease (discounts, original price, rate of discount, sale price, marked-up price), commission, sales tax, and simple interest.</v>
      </c>
      <c r="AG176" s="61" t="str">
        <f t="shared" si="410"/>
        <v>6.035 Solves percent problems such as percent of increase/decrease, commission, sales tax, and simple interest M6NS-IIe-144</v>
      </c>
      <c r="AH176" s="175">
        <f t="shared" si="377"/>
        <v>9</v>
      </c>
      <c r="AI176" s="61" t="s">
        <v>9719</v>
      </c>
      <c r="AJ176" s="61" t="s">
        <v>9713</v>
      </c>
      <c r="AK176" s="61"/>
      <c r="AL176" s="61"/>
      <c r="AM176" s="61"/>
      <c r="AN176" s="61"/>
      <c r="AO176" s="110"/>
      <c r="AP176" s="103" t="s">
        <v>1818</v>
      </c>
      <c r="AQ176" s="103" t="str">
        <f t="shared" si="254"/>
        <v>Completed</v>
      </c>
      <c r="AR176" s="110"/>
    </row>
    <row r="177" spans="1:44" ht="15.75" customHeight="1" x14ac:dyDescent="0.2">
      <c r="A177" s="487"/>
      <c r="B177" s="487"/>
      <c r="C177" s="471"/>
      <c r="D177" s="177" t="s">
        <v>9731</v>
      </c>
      <c r="E177" s="177" t="s">
        <v>9732</v>
      </c>
      <c r="F177" s="178" t="s">
        <v>9733</v>
      </c>
      <c r="G177" s="100">
        <v>12</v>
      </c>
      <c r="H177" s="100"/>
      <c r="I177" s="101"/>
      <c r="J177" s="61" t="s">
        <v>9734</v>
      </c>
      <c r="K177" s="61" t="s">
        <v>9727</v>
      </c>
      <c r="L177" s="61" t="s">
        <v>9728</v>
      </c>
      <c r="M177" s="61" t="s">
        <v>9729</v>
      </c>
      <c r="N177" s="61" t="s">
        <v>9730</v>
      </c>
      <c r="O177" s="102" t="s">
        <v>1043</v>
      </c>
      <c r="P177" s="102" t="str">
        <f t="shared" ref="P177:Q177" si="411">D177</f>
        <v>PH_G5_C09_P3.2.4</v>
      </c>
      <c r="Q177" s="102" t="str">
        <f t="shared" si="411"/>
        <v>Ch 9 Practice 3.2.4: Solve a word problem involving tax</v>
      </c>
      <c r="R177" s="83" t="s">
        <v>1812</v>
      </c>
      <c r="S177" s="102" t="s">
        <v>1041</v>
      </c>
      <c r="T177" s="102" t="s">
        <v>1042</v>
      </c>
      <c r="U177" s="102" t="s">
        <v>40</v>
      </c>
      <c r="V177" s="61" t="s">
        <v>9611</v>
      </c>
      <c r="W177" s="104">
        <v>9789814969451</v>
      </c>
      <c r="X177" s="102">
        <v>70</v>
      </c>
      <c r="Y177" s="61" t="s">
        <v>1814</v>
      </c>
      <c r="Z177" s="61" t="s">
        <v>9612</v>
      </c>
      <c r="AA177" s="61" t="s">
        <v>9702</v>
      </c>
      <c r="AB177" s="61" t="str">
        <f t="shared" si="1"/>
        <v>5.162 Solve a word problem involving tax M6NS-IIe-144</v>
      </c>
      <c r="AC177" s="61" t="str">
        <f t="shared" ref="AC177:AD177" si="412">Y177</f>
        <v>1. Numbers and Number Sense</v>
      </c>
      <c r="AD177" s="61" t="str">
        <f t="shared" si="412"/>
        <v>G5.1.09 Percent</v>
      </c>
      <c r="AE177" s="61" t="str">
        <f t="shared" si="3"/>
        <v>M6NS-IIe-144</v>
      </c>
      <c r="AF177" s="61" t="str">
        <f t="shared" ref="AF177:AG177" si="413">M177</f>
        <v>M6NS-IIe-144: Solves percent problems such as percent of increase/decrease (discounts, original price, rate of discount, sale price, marked-up price), commission, sales tax, and simple interest.</v>
      </c>
      <c r="AG177" s="61" t="str">
        <f t="shared" si="413"/>
        <v>6.035 Solves percent problems such as percent of increase/decrease, commission, sales tax, and simple interest M6NS-IIe-144</v>
      </c>
      <c r="AH177" s="175">
        <f t="shared" si="377"/>
        <v>9</v>
      </c>
      <c r="AI177" s="61" t="s">
        <v>9722</v>
      </c>
      <c r="AJ177" s="61" t="s">
        <v>9724</v>
      </c>
      <c r="AK177" s="61"/>
      <c r="AL177" s="61"/>
      <c r="AM177" s="61"/>
      <c r="AN177" s="61"/>
      <c r="AO177" s="110"/>
      <c r="AP177" s="103" t="s">
        <v>1818</v>
      </c>
      <c r="AQ177" s="103" t="str">
        <f t="shared" si="254"/>
        <v>Completed</v>
      </c>
      <c r="AR177" s="110"/>
    </row>
    <row r="178" spans="1:44" ht="15.75" customHeight="1" x14ac:dyDescent="0.2">
      <c r="A178" s="487"/>
      <c r="B178" s="487"/>
      <c r="C178" s="502" t="s">
        <v>9735</v>
      </c>
      <c r="D178" s="61" t="s">
        <v>9736</v>
      </c>
      <c r="E178" s="61" t="s">
        <v>9737</v>
      </c>
      <c r="F178" s="176" t="s">
        <v>9738</v>
      </c>
      <c r="G178" s="100">
        <v>13</v>
      </c>
      <c r="H178" s="100"/>
      <c r="I178" s="101"/>
      <c r="J178" s="61" t="s">
        <v>9739</v>
      </c>
      <c r="K178" s="61" t="s">
        <v>9715</v>
      </c>
      <c r="L178" s="61" t="s">
        <v>9716</v>
      </c>
      <c r="M178" s="61" t="s">
        <v>9717</v>
      </c>
      <c r="N178" s="61" t="s">
        <v>9718</v>
      </c>
      <c r="O178" s="102" t="s">
        <v>1043</v>
      </c>
      <c r="P178" s="102" t="s">
        <v>9740</v>
      </c>
      <c r="Q178" s="102" t="str">
        <f t="shared" ref="Q178:Q180" si="414">E178</f>
        <v>Ch 9 Practice 3.3.1: Solve 2-step word problems involving finding the value of a percentage of a quantity</v>
      </c>
      <c r="R178" s="83" t="s">
        <v>1812</v>
      </c>
      <c r="S178" s="102" t="s">
        <v>1041</v>
      </c>
      <c r="T178" s="102" t="s">
        <v>1042</v>
      </c>
      <c r="U178" s="102" t="s">
        <v>40</v>
      </c>
      <c r="V178" s="61" t="s">
        <v>9611</v>
      </c>
      <c r="W178" s="104">
        <v>9789814969451</v>
      </c>
      <c r="X178" s="102">
        <v>72</v>
      </c>
      <c r="Y178" s="61" t="s">
        <v>1814</v>
      </c>
      <c r="Z178" s="61" t="s">
        <v>9612</v>
      </c>
      <c r="AA178" s="61" t="s">
        <v>2438</v>
      </c>
      <c r="AB178" s="61" t="str">
        <f t="shared" si="1"/>
        <v>5.163 Solve 2-step word problems involving finding the value of a percentage of a quantity M5NS-IIIb-140</v>
      </c>
      <c r="AC178" s="61" t="str">
        <f t="shared" ref="AC178:AD178" si="415">Y178</f>
        <v>1. Numbers and Number Sense</v>
      </c>
      <c r="AD178" s="61" t="str">
        <f t="shared" si="415"/>
        <v>G5.1.09 Percent</v>
      </c>
      <c r="AE178" s="61" t="str">
        <f t="shared" si="3"/>
        <v>M5NS-IIIb-140</v>
      </c>
      <c r="AF178" s="61" t="str">
        <f t="shared" ref="AF178:AG178" si="416">M178</f>
        <v>M5NS-IIIb-140: Solves routine and non-routine problems involving percentage using appropriate strategies and tools.</v>
      </c>
      <c r="AG178" s="61" t="str">
        <f t="shared" si="416"/>
        <v>5.060 Solves routine and non-routine problems involving percentage M5NS-IIIb-140</v>
      </c>
      <c r="AH178" s="175">
        <f t="shared" si="377"/>
        <v>9</v>
      </c>
      <c r="AI178" s="61" t="s">
        <v>9691</v>
      </c>
      <c r="AJ178" s="61" t="s">
        <v>9689</v>
      </c>
      <c r="AK178" s="61"/>
      <c r="AL178" s="61"/>
      <c r="AM178" s="61"/>
      <c r="AN178" s="61"/>
      <c r="AO178" s="110"/>
      <c r="AP178" s="103" t="s">
        <v>1818</v>
      </c>
      <c r="AQ178" s="103" t="str">
        <f t="shared" si="254"/>
        <v>Completed</v>
      </c>
      <c r="AR178" s="110"/>
    </row>
    <row r="179" spans="1:44" ht="15.75" customHeight="1" x14ac:dyDescent="0.2">
      <c r="A179" s="487"/>
      <c r="B179" s="487"/>
      <c r="C179" s="487"/>
      <c r="D179" s="61" t="s">
        <v>9741</v>
      </c>
      <c r="E179" s="61" t="s">
        <v>9742</v>
      </c>
      <c r="F179" s="176" t="s">
        <v>9743</v>
      </c>
      <c r="G179" s="100">
        <v>14</v>
      </c>
      <c r="H179" s="100" t="s">
        <v>2828</v>
      </c>
      <c r="I179" s="101"/>
      <c r="J179" s="61" t="s">
        <v>9744</v>
      </c>
      <c r="K179" s="61" t="s">
        <v>9727</v>
      </c>
      <c r="L179" s="61" t="s">
        <v>9728</v>
      </c>
      <c r="M179" s="61" t="s">
        <v>9729</v>
      </c>
      <c r="N179" s="61" t="s">
        <v>9730</v>
      </c>
      <c r="O179" s="102" t="s">
        <v>1043</v>
      </c>
      <c r="P179" s="102" t="s">
        <v>9745</v>
      </c>
      <c r="Q179" s="102" t="str">
        <f t="shared" si="414"/>
        <v>Ch 9 Practice 3.3.2: Solve 2-step word problems involving interest, tax and discount</v>
      </c>
      <c r="R179" s="83" t="s">
        <v>1812</v>
      </c>
      <c r="S179" s="102" t="s">
        <v>1041</v>
      </c>
      <c r="T179" s="102" t="s">
        <v>1042</v>
      </c>
      <c r="U179" s="102" t="s">
        <v>40</v>
      </c>
      <c r="V179" s="61" t="s">
        <v>9611</v>
      </c>
      <c r="W179" s="104">
        <v>9789814969451</v>
      </c>
      <c r="X179" s="102">
        <v>74</v>
      </c>
      <c r="Y179" s="61" t="s">
        <v>1814</v>
      </c>
      <c r="Z179" s="61" t="s">
        <v>9612</v>
      </c>
      <c r="AA179" s="61" t="s">
        <v>2438</v>
      </c>
      <c r="AB179" s="61" t="str">
        <f t="shared" si="1"/>
        <v>5.164 Solve 2-step word problems involving interest, tax and discount M6NS-IIe-144</v>
      </c>
      <c r="AC179" s="61" t="str">
        <f t="shared" ref="AC179:AD179" si="417">Y179</f>
        <v>1. Numbers and Number Sense</v>
      </c>
      <c r="AD179" s="61" t="str">
        <f t="shared" si="417"/>
        <v>G5.1.09 Percent</v>
      </c>
      <c r="AE179" s="61" t="str">
        <f t="shared" si="3"/>
        <v>M6NS-IIe-144</v>
      </c>
      <c r="AF179" s="61" t="str">
        <f t="shared" ref="AF179:AG179" si="418">M179</f>
        <v>M6NS-IIe-144: Solves percent problems such as percent of increase/decrease (discounts, original price, rate of discount, sale price, marked-up price), commission, sales tax, and simple interest.</v>
      </c>
      <c r="AG179" s="61" t="str">
        <f t="shared" si="418"/>
        <v>6.035 Solves percent problems such as percent of increase/decrease, commission, sales tax, and simple interest M6NS-IIe-144</v>
      </c>
      <c r="AH179" s="175">
        <f t="shared" si="377"/>
        <v>9</v>
      </c>
      <c r="AI179" s="61" t="s">
        <v>9731</v>
      </c>
      <c r="AJ179" s="61" t="s">
        <v>9733</v>
      </c>
      <c r="AK179" s="61"/>
      <c r="AL179" s="61"/>
      <c r="AM179" s="61"/>
      <c r="AN179" s="61"/>
      <c r="AO179" s="110"/>
      <c r="AP179" s="103" t="s">
        <v>1818</v>
      </c>
      <c r="AQ179" s="103" t="str">
        <f t="shared" si="254"/>
        <v>Completed</v>
      </c>
      <c r="AR179" s="110"/>
    </row>
    <row r="180" spans="1:44" ht="15.75" customHeight="1" x14ac:dyDescent="0.2">
      <c r="A180" s="471"/>
      <c r="B180" s="471"/>
      <c r="C180" s="471"/>
      <c r="D180" s="61" t="s">
        <v>9746</v>
      </c>
      <c r="E180" s="61" t="s">
        <v>9747</v>
      </c>
      <c r="F180" s="176" t="s">
        <v>9748</v>
      </c>
      <c r="G180" s="100">
        <v>15</v>
      </c>
      <c r="H180" s="100"/>
      <c r="I180" s="101"/>
      <c r="J180" s="61" t="s">
        <v>9749</v>
      </c>
      <c r="K180" s="61" t="s">
        <v>9727</v>
      </c>
      <c r="L180" s="61" t="s">
        <v>9728</v>
      </c>
      <c r="M180" s="61" t="s">
        <v>9729</v>
      </c>
      <c r="N180" s="61" t="s">
        <v>9730</v>
      </c>
      <c r="O180" s="102" t="s">
        <v>1043</v>
      </c>
      <c r="P180" s="102" t="s">
        <v>9750</v>
      </c>
      <c r="Q180" s="102" t="str">
        <f t="shared" si="414"/>
        <v xml:space="preserve">Ch 9 Practice 3.3.3: Solve word problems involving increase or decrease in a quantity given as a percentage
</v>
      </c>
      <c r="R180" s="83" t="s">
        <v>1812</v>
      </c>
      <c r="S180" s="102" t="s">
        <v>1041</v>
      </c>
      <c r="T180" s="102" t="s">
        <v>1042</v>
      </c>
      <c r="U180" s="102" t="s">
        <v>40</v>
      </c>
      <c r="V180" s="61" t="s">
        <v>9611</v>
      </c>
      <c r="W180" s="104">
        <v>9789814969451</v>
      </c>
      <c r="X180" s="102">
        <v>75</v>
      </c>
      <c r="Y180" s="61" t="s">
        <v>1814</v>
      </c>
      <c r="Z180" s="61" t="s">
        <v>9612</v>
      </c>
      <c r="AA180" s="61" t="s">
        <v>2438</v>
      </c>
      <c r="AB180" s="61" t="str">
        <f t="shared" si="1"/>
        <v>5.165 Solve word problems involving increase or decrease in a quantity given as a percentage M6NS-IIe-144</v>
      </c>
      <c r="AC180" s="61" t="str">
        <f t="shared" ref="AC180:AD180" si="419">Y180</f>
        <v>1. Numbers and Number Sense</v>
      </c>
      <c r="AD180" s="61" t="str">
        <f t="shared" si="419"/>
        <v>G5.1.09 Percent</v>
      </c>
      <c r="AE180" s="61" t="str">
        <f t="shared" si="3"/>
        <v>M6NS-IIe-144</v>
      </c>
      <c r="AF180" s="61" t="str">
        <f t="shared" ref="AF180:AG180" si="420">M180</f>
        <v>M6NS-IIe-144: Solves percent problems such as percent of increase/decrease (discounts, original price, rate of discount, sale price, marked-up price), commission, sales tax, and simple interest.</v>
      </c>
      <c r="AG180" s="61" t="str">
        <f t="shared" si="420"/>
        <v>6.035 Solves percent problems such as percent of increase/decrease, commission, sales tax, and simple interest M6NS-IIe-144</v>
      </c>
      <c r="AH180" s="175">
        <f t="shared" si="377"/>
        <v>9</v>
      </c>
      <c r="AI180" s="61" t="s">
        <v>9745</v>
      </c>
      <c r="AJ180" s="61" t="s">
        <v>9743</v>
      </c>
      <c r="AK180" s="61"/>
      <c r="AL180" s="61"/>
      <c r="AM180" s="61"/>
      <c r="AN180" s="61"/>
      <c r="AO180" s="110"/>
      <c r="AP180" s="103" t="s">
        <v>1818</v>
      </c>
      <c r="AQ180" s="103" t="str">
        <f t="shared" si="254"/>
        <v>Completed</v>
      </c>
      <c r="AR180" s="110"/>
    </row>
    <row r="181" spans="1:44" ht="15.75" customHeight="1" x14ac:dyDescent="0.2">
      <c r="A181" s="502" t="s">
        <v>9751</v>
      </c>
      <c r="B181" s="502" t="s">
        <v>9752</v>
      </c>
      <c r="C181" s="61" t="s">
        <v>9753</v>
      </c>
      <c r="D181" s="177" t="s">
        <v>9754</v>
      </c>
      <c r="E181" s="177" t="s">
        <v>9755</v>
      </c>
      <c r="F181" s="178" t="s">
        <v>9756</v>
      </c>
      <c r="G181" s="100">
        <v>1</v>
      </c>
      <c r="H181" s="100"/>
      <c r="I181" s="101"/>
      <c r="J181" s="61" t="s">
        <v>9757</v>
      </c>
      <c r="K181" s="61" t="s">
        <v>9758</v>
      </c>
      <c r="L181" s="61" t="s">
        <v>9759</v>
      </c>
      <c r="M181" s="61" t="s">
        <v>9760</v>
      </c>
      <c r="N181" s="61" t="s">
        <v>9761</v>
      </c>
      <c r="O181" s="102" t="s">
        <v>1043</v>
      </c>
      <c r="P181" s="102" t="str">
        <f t="shared" ref="P181:Q181" si="421">D181</f>
        <v>PH_G5_C10_P1.1.1</v>
      </c>
      <c r="Q181" s="102" t="str">
        <f t="shared" si="421"/>
        <v>Ch 10 Practice 1.1.1: Find the average of a group of data</v>
      </c>
      <c r="R181" s="83" t="s">
        <v>1812</v>
      </c>
      <c r="S181" s="102" t="s">
        <v>1041</v>
      </c>
      <c r="T181" s="102" t="s">
        <v>1042</v>
      </c>
      <c r="U181" s="102" t="s">
        <v>40</v>
      </c>
      <c r="V181" s="61" t="s">
        <v>9762</v>
      </c>
      <c r="W181" s="104">
        <v>9789814969451</v>
      </c>
      <c r="X181" s="102">
        <v>78</v>
      </c>
      <c r="Y181" s="61" t="s">
        <v>2786</v>
      </c>
      <c r="Z181" s="61" t="s">
        <v>9763</v>
      </c>
      <c r="AA181" s="61" t="s">
        <v>9764</v>
      </c>
      <c r="AB181" s="61" t="str">
        <f t="shared" si="1"/>
        <v>5.166 Find the average of a group of data M7SP-IVf-1 </v>
      </c>
      <c r="AC181" s="61" t="str">
        <f t="shared" ref="AC181:AD181" si="422">Y181</f>
        <v>4. Statistics and Probability</v>
      </c>
      <c r="AD181" s="61" t="str">
        <f t="shared" si="422"/>
        <v>G5.4.02 Averages</v>
      </c>
      <c r="AE181" s="61" t="str">
        <f t="shared" si="3"/>
        <v>M7SP-IVf-1 </v>
      </c>
      <c r="AF181" s="61" t="str">
        <f t="shared" ref="AF181:AG181" si="423">M181</f>
        <v>M7SP-IVf-1: Illustrates the measures of central tendency (mean, median, and mode) of a statistical data.</v>
      </c>
      <c r="AG181" s="61" t="str">
        <f t="shared" si="423"/>
        <v>6.065 Illustrates the measures of central tendency (mean, median, and mode) of a statistical data M7SP-IVf-1</v>
      </c>
      <c r="AH181" s="175">
        <v>10</v>
      </c>
      <c r="AI181" s="327"/>
      <c r="AJ181" s="327"/>
      <c r="AK181" s="61"/>
      <c r="AL181" s="61"/>
      <c r="AM181" s="61"/>
      <c r="AN181" s="61"/>
      <c r="AO181" s="110"/>
      <c r="AP181" s="103" t="s">
        <v>1818</v>
      </c>
      <c r="AQ181" s="103" t="str">
        <f t="shared" si="254"/>
        <v>Completed</v>
      </c>
      <c r="AR181" s="110"/>
    </row>
    <row r="182" spans="1:44" ht="15.75" customHeight="1" x14ac:dyDescent="0.2">
      <c r="A182" s="487"/>
      <c r="B182" s="487"/>
      <c r="C182" s="61" t="s">
        <v>9765</v>
      </c>
      <c r="D182" s="177" t="s">
        <v>9766</v>
      </c>
      <c r="E182" s="177" t="s">
        <v>9767</v>
      </c>
      <c r="F182" s="178" t="s">
        <v>9768</v>
      </c>
      <c r="G182" s="100">
        <v>2</v>
      </c>
      <c r="H182" s="100" t="s">
        <v>2836</v>
      </c>
      <c r="I182" s="101"/>
      <c r="J182" s="61" t="s">
        <v>9769</v>
      </c>
      <c r="K182" s="61" t="s">
        <v>9758</v>
      </c>
      <c r="L182" s="61" t="s">
        <v>9759</v>
      </c>
      <c r="M182" s="61" t="s">
        <v>9760</v>
      </c>
      <c r="N182" s="61" t="s">
        <v>9761</v>
      </c>
      <c r="O182" s="102" t="s">
        <v>1043</v>
      </c>
      <c r="P182" s="102" t="str">
        <f t="shared" ref="P182:Q182" si="424">D182</f>
        <v>PH_G5_C10_P1.2.1</v>
      </c>
      <c r="Q182" s="102" t="str">
        <f t="shared" si="424"/>
        <v>Ch 10 Practice 1.2.1: Find the average of a group of data in the form of a decimal</v>
      </c>
      <c r="R182" s="83" t="s">
        <v>1812</v>
      </c>
      <c r="S182" s="102" t="s">
        <v>1041</v>
      </c>
      <c r="T182" s="102" t="s">
        <v>1042</v>
      </c>
      <c r="U182" s="102" t="s">
        <v>40</v>
      </c>
      <c r="V182" s="61" t="s">
        <v>9762</v>
      </c>
      <c r="W182" s="104">
        <v>9789814969451</v>
      </c>
      <c r="X182" s="102">
        <v>81</v>
      </c>
      <c r="Y182" s="61" t="s">
        <v>2786</v>
      </c>
      <c r="Z182" s="61" t="s">
        <v>9763</v>
      </c>
      <c r="AA182" s="61" t="s">
        <v>9764</v>
      </c>
      <c r="AB182" s="61" t="str">
        <f t="shared" si="1"/>
        <v>5.167 Find the average of a group of data in the form of a decimal M7SP-IVf-1 </v>
      </c>
      <c r="AC182" s="61" t="str">
        <f t="shared" ref="AC182:AD182" si="425">Y182</f>
        <v>4. Statistics and Probability</v>
      </c>
      <c r="AD182" s="61" t="str">
        <f t="shared" si="425"/>
        <v>G5.4.02 Averages</v>
      </c>
      <c r="AE182" s="61" t="str">
        <f t="shared" si="3"/>
        <v>M7SP-IVf-1 </v>
      </c>
      <c r="AF182" s="61" t="str">
        <f t="shared" ref="AF182:AG182" si="426">M182</f>
        <v>M7SP-IVf-1: Illustrates the measures of central tendency (mean, median, and mode) of a statistical data.</v>
      </c>
      <c r="AG182" s="61" t="str">
        <f t="shared" si="426"/>
        <v>6.065 Illustrates the measures of central tendency (mean, median, and mode) of a statistical data M7SP-IVf-1</v>
      </c>
      <c r="AH182" s="175">
        <f t="shared" ref="AH182:AH187" si="427">AH181</f>
        <v>10</v>
      </c>
      <c r="AI182" s="327"/>
      <c r="AJ182" s="327"/>
      <c r="AK182" s="61"/>
      <c r="AL182" s="61"/>
      <c r="AM182" s="61"/>
      <c r="AN182" s="61"/>
      <c r="AO182" s="110"/>
      <c r="AP182" s="103" t="s">
        <v>1818</v>
      </c>
      <c r="AQ182" s="103" t="str">
        <f t="shared" si="254"/>
        <v>Completed</v>
      </c>
      <c r="AR182" s="110"/>
    </row>
    <row r="183" spans="1:44" ht="15.75" customHeight="1" x14ac:dyDescent="0.2">
      <c r="A183" s="487"/>
      <c r="B183" s="487"/>
      <c r="C183" s="61" t="s">
        <v>9770</v>
      </c>
      <c r="D183" s="181" t="s">
        <v>9771</v>
      </c>
      <c r="E183" s="181" t="s">
        <v>9772</v>
      </c>
      <c r="F183" s="184" t="s">
        <v>9773</v>
      </c>
      <c r="G183" s="100">
        <v>3</v>
      </c>
      <c r="H183" s="100" t="s">
        <v>9774</v>
      </c>
      <c r="I183" s="101"/>
      <c r="J183" s="61" t="s">
        <v>9775</v>
      </c>
      <c r="K183" s="61" t="s">
        <v>9758</v>
      </c>
      <c r="L183" s="61" t="s">
        <v>9759</v>
      </c>
      <c r="M183" s="61" t="s">
        <v>9760</v>
      </c>
      <c r="N183" s="61" t="s">
        <v>9761</v>
      </c>
      <c r="O183" s="102" t="s">
        <v>1043</v>
      </c>
      <c r="P183" s="102" t="str">
        <f t="shared" ref="P183:Q183" si="428">D183</f>
        <v>PH_G5_C10_P1.3.1</v>
      </c>
      <c r="Q183" s="102" t="str">
        <f t="shared" si="428"/>
        <v>Ch 10 Practice 1.3.1: Find the average given the total amount and the number of items</v>
      </c>
      <c r="R183" s="83" t="s">
        <v>1812</v>
      </c>
      <c r="S183" s="102" t="s">
        <v>1041</v>
      </c>
      <c r="T183" s="102" t="s">
        <v>1042</v>
      </c>
      <c r="U183" s="102" t="s">
        <v>40</v>
      </c>
      <c r="V183" s="61" t="s">
        <v>9762</v>
      </c>
      <c r="W183" s="104">
        <v>9789814969451</v>
      </c>
      <c r="X183" s="102">
        <v>83</v>
      </c>
      <c r="Y183" s="61" t="s">
        <v>2786</v>
      </c>
      <c r="Z183" s="61" t="s">
        <v>9763</v>
      </c>
      <c r="AA183" s="61" t="s">
        <v>9764</v>
      </c>
      <c r="AB183" s="61" t="str">
        <f t="shared" si="1"/>
        <v>5.168 Find the average given the total amount and the number of items M7SP-IVf-1 </v>
      </c>
      <c r="AC183" s="61" t="str">
        <f t="shared" ref="AC183:AD183" si="429">Y183</f>
        <v>4. Statistics and Probability</v>
      </c>
      <c r="AD183" s="61" t="str">
        <f t="shared" si="429"/>
        <v>G5.4.02 Averages</v>
      </c>
      <c r="AE183" s="61" t="str">
        <f t="shared" si="3"/>
        <v>M7SP-IVf-1 </v>
      </c>
      <c r="AF183" s="61" t="str">
        <f t="shared" ref="AF183:AG183" si="430">M183</f>
        <v>M7SP-IVf-1: Illustrates the measures of central tendency (mean, median, and mode) of a statistical data.</v>
      </c>
      <c r="AG183" s="61" t="str">
        <f t="shared" si="430"/>
        <v>6.065 Illustrates the measures of central tendency (mean, median, and mode) of a statistical data M7SP-IVf-1</v>
      </c>
      <c r="AH183" s="175">
        <f t="shared" si="427"/>
        <v>10</v>
      </c>
      <c r="AI183" s="327"/>
      <c r="AJ183" s="327"/>
      <c r="AK183" s="61"/>
      <c r="AL183" s="61"/>
      <c r="AM183" s="61"/>
      <c r="AN183" s="61"/>
      <c r="AO183" s="110"/>
      <c r="AP183" s="103" t="s">
        <v>1818</v>
      </c>
      <c r="AQ183" s="103" t="str">
        <f t="shared" si="254"/>
        <v>Completed</v>
      </c>
      <c r="AR183" s="110"/>
    </row>
    <row r="184" spans="1:44" ht="15.75" customHeight="1" x14ac:dyDescent="0.2">
      <c r="A184" s="487"/>
      <c r="B184" s="487"/>
      <c r="C184" s="61" t="s">
        <v>9776</v>
      </c>
      <c r="D184" s="181" t="s">
        <v>9777</v>
      </c>
      <c r="E184" s="181" t="s">
        <v>9778</v>
      </c>
      <c r="F184" s="184" t="s">
        <v>9779</v>
      </c>
      <c r="G184" s="100">
        <v>4</v>
      </c>
      <c r="H184" s="100" t="s">
        <v>2849</v>
      </c>
      <c r="I184" s="101"/>
      <c r="J184" s="61" t="s">
        <v>9780</v>
      </c>
      <c r="K184" s="61" t="s">
        <v>9758</v>
      </c>
      <c r="L184" s="61" t="s">
        <v>9759</v>
      </c>
      <c r="M184" s="61" t="s">
        <v>9760</v>
      </c>
      <c r="N184" s="61" t="s">
        <v>9761</v>
      </c>
      <c r="O184" s="102" t="s">
        <v>1043</v>
      </c>
      <c r="P184" s="102" t="str">
        <f t="shared" ref="P184:Q184" si="431">D184</f>
        <v>PH_G5_C10_P1.4.1</v>
      </c>
      <c r="Q184" s="102" t="str">
        <f t="shared" si="431"/>
        <v>Ch 10 Practice 1.4.1: Find the total amount given the average and the number of items</v>
      </c>
      <c r="R184" s="83" t="s">
        <v>1812</v>
      </c>
      <c r="S184" s="102" t="s">
        <v>1041</v>
      </c>
      <c r="T184" s="102" t="s">
        <v>1042</v>
      </c>
      <c r="U184" s="102" t="s">
        <v>40</v>
      </c>
      <c r="V184" s="61" t="s">
        <v>9762</v>
      </c>
      <c r="W184" s="104">
        <v>9789814969451</v>
      </c>
      <c r="X184" s="102">
        <v>83</v>
      </c>
      <c r="Y184" s="61" t="s">
        <v>2786</v>
      </c>
      <c r="Z184" s="61" t="s">
        <v>9763</v>
      </c>
      <c r="AA184" s="61" t="s">
        <v>9764</v>
      </c>
      <c r="AB184" s="61" t="str">
        <f t="shared" si="1"/>
        <v>5.169 Find the total amount given the average and the number of items M7SP-IVf-1 </v>
      </c>
      <c r="AC184" s="61" t="str">
        <f t="shared" ref="AC184:AD184" si="432">Y184</f>
        <v>4. Statistics and Probability</v>
      </c>
      <c r="AD184" s="61" t="str">
        <f t="shared" si="432"/>
        <v>G5.4.02 Averages</v>
      </c>
      <c r="AE184" s="61" t="str">
        <f t="shared" si="3"/>
        <v>M7SP-IVf-1 </v>
      </c>
      <c r="AF184" s="61" t="str">
        <f t="shared" ref="AF184:AG184" si="433">M184</f>
        <v>M7SP-IVf-1: Illustrates the measures of central tendency (mean, median, and mode) of a statistical data.</v>
      </c>
      <c r="AG184" s="61" t="str">
        <f t="shared" si="433"/>
        <v>6.065 Illustrates the measures of central tendency (mean, median, and mode) of a statistical data M7SP-IVf-1</v>
      </c>
      <c r="AH184" s="175">
        <f t="shared" si="427"/>
        <v>10</v>
      </c>
      <c r="AI184" s="327"/>
      <c r="AJ184" s="327"/>
      <c r="AK184" s="61"/>
      <c r="AL184" s="61"/>
      <c r="AM184" s="61"/>
      <c r="AN184" s="61"/>
      <c r="AO184" s="110"/>
      <c r="AP184" s="103" t="s">
        <v>1818</v>
      </c>
      <c r="AQ184" s="103" t="str">
        <f t="shared" si="254"/>
        <v>Completed</v>
      </c>
      <c r="AR184" s="110"/>
    </row>
    <row r="185" spans="1:44" ht="15.75" customHeight="1" x14ac:dyDescent="0.2">
      <c r="A185" s="487"/>
      <c r="B185" s="487"/>
      <c r="C185" s="61" t="s">
        <v>9781</v>
      </c>
      <c r="D185" s="181" t="s">
        <v>9782</v>
      </c>
      <c r="E185" s="181" t="s">
        <v>9783</v>
      </c>
      <c r="F185" s="184" t="s">
        <v>9784</v>
      </c>
      <c r="G185" s="100">
        <v>5</v>
      </c>
      <c r="H185" s="100"/>
      <c r="I185" s="101" t="s">
        <v>4888</v>
      </c>
      <c r="J185" s="61" t="s">
        <v>9785</v>
      </c>
      <c r="K185" s="61" t="s">
        <v>9758</v>
      </c>
      <c r="L185" s="61" t="s">
        <v>9759</v>
      </c>
      <c r="M185" s="61" t="s">
        <v>9760</v>
      </c>
      <c r="N185" s="61" t="s">
        <v>9761</v>
      </c>
      <c r="O185" s="102" t="s">
        <v>1043</v>
      </c>
      <c r="P185" s="102" t="str">
        <f t="shared" ref="P185:Q185" si="434">D185</f>
        <v>PH_G5_C10_P1.5.1</v>
      </c>
      <c r="Q185" s="102" t="str">
        <f t="shared" si="434"/>
        <v>Ch 10 Practice 1.5.1: Find the total amount given the average in compound units and the number of items</v>
      </c>
      <c r="R185" s="83" t="s">
        <v>1812</v>
      </c>
      <c r="S185" s="102" t="s">
        <v>1041</v>
      </c>
      <c r="T185" s="102" t="s">
        <v>1042</v>
      </c>
      <c r="U185" s="102" t="s">
        <v>40</v>
      </c>
      <c r="V185" s="61" t="s">
        <v>9762</v>
      </c>
      <c r="W185" s="104">
        <v>9789814969451</v>
      </c>
      <c r="X185" s="102">
        <v>85</v>
      </c>
      <c r="Y185" s="61" t="s">
        <v>2786</v>
      </c>
      <c r="Z185" s="61" t="s">
        <v>9763</v>
      </c>
      <c r="AA185" s="61" t="s">
        <v>9764</v>
      </c>
      <c r="AB185" s="61" t="str">
        <f t="shared" si="1"/>
        <v>5.170 Find the total amount given the average in compound units and the number of items M7SP-IVf-1 </v>
      </c>
      <c r="AC185" s="61" t="str">
        <f t="shared" ref="AC185:AD185" si="435">Y185</f>
        <v>4. Statistics and Probability</v>
      </c>
      <c r="AD185" s="61" t="str">
        <f t="shared" si="435"/>
        <v>G5.4.02 Averages</v>
      </c>
      <c r="AE185" s="61" t="str">
        <f t="shared" si="3"/>
        <v>M7SP-IVf-1 </v>
      </c>
      <c r="AF185" s="61" t="str">
        <f t="shared" ref="AF185:AG185" si="436">M185</f>
        <v>M7SP-IVf-1: Illustrates the measures of central tendency (mean, median, and mode) of a statistical data.</v>
      </c>
      <c r="AG185" s="61" t="str">
        <f t="shared" si="436"/>
        <v>6.065 Illustrates the measures of central tendency (mean, median, and mode) of a statistical data M7SP-IVf-1</v>
      </c>
      <c r="AH185" s="175">
        <f t="shared" si="427"/>
        <v>10</v>
      </c>
      <c r="AI185" s="327"/>
      <c r="AJ185" s="327"/>
      <c r="AK185" s="61"/>
      <c r="AL185" s="61"/>
      <c r="AM185" s="61"/>
      <c r="AN185" s="61"/>
      <c r="AO185" s="110"/>
      <c r="AP185" s="103" t="s">
        <v>1818</v>
      </c>
      <c r="AQ185" s="103" t="str">
        <f t="shared" si="254"/>
        <v>Completed</v>
      </c>
      <c r="AR185" s="110"/>
    </row>
    <row r="186" spans="1:44" ht="15.75" customHeight="1" x14ac:dyDescent="0.2">
      <c r="A186" s="487"/>
      <c r="B186" s="471"/>
      <c r="C186" s="61" t="s">
        <v>9786</v>
      </c>
      <c r="D186" s="181" t="s">
        <v>9787</v>
      </c>
      <c r="E186" s="181" t="s">
        <v>9788</v>
      </c>
      <c r="F186" s="184" t="s">
        <v>9789</v>
      </c>
      <c r="G186" s="100">
        <v>6</v>
      </c>
      <c r="H186" s="100" t="s">
        <v>2882</v>
      </c>
      <c r="I186" s="101"/>
      <c r="J186" s="61" t="s">
        <v>9790</v>
      </c>
      <c r="K186" s="61" t="s">
        <v>9758</v>
      </c>
      <c r="L186" s="61" t="s">
        <v>9759</v>
      </c>
      <c r="M186" s="61" t="s">
        <v>9760</v>
      </c>
      <c r="N186" s="61" t="s">
        <v>9761</v>
      </c>
      <c r="O186" s="102" t="s">
        <v>1043</v>
      </c>
      <c r="P186" s="102" t="str">
        <f t="shared" ref="P186:Q186" si="437">D186</f>
        <v>PH_G5_C10_P1.6.1</v>
      </c>
      <c r="Q186" s="102" t="str">
        <f t="shared" si="437"/>
        <v>Ch 10 Practice 1.6.1: Find the average given the total amount in compound units and the number of items</v>
      </c>
      <c r="R186" s="83" t="s">
        <v>1812</v>
      </c>
      <c r="S186" s="102" t="s">
        <v>1041</v>
      </c>
      <c r="T186" s="102" t="s">
        <v>1042</v>
      </c>
      <c r="U186" s="102" t="s">
        <v>40</v>
      </c>
      <c r="V186" s="61" t="s">
        <v>9762</v>
      </c>
      <c r="W186" s="104">
        <v>9789814969451</v>
      </c>
      <c r="X186" s="102">
        <v>85</v>
      </c>
      <c r="Y186" s="61" t="s">
        <v>2786</v>
      </c>
      <c r="Z186" s="61" t="s">
        <v>9763</v>
      </c>
      <c r="AA186" s="61" t="s">
        <v>9764</v>
      </c>
      <c r="AB186" s="61" t="str">
        <f t="shared" si="1"/>
        <v>5.171 Find the average given the total amount in compound units and the number of items M7SP-IVf-1 </v>
      </c>
      <c r="AC186" s="61" t="str">
        <f t="shared" ref="AC186:AD186" si="438">Y186</f>
        <v>4. Statistics and Probability</v>
      </c>
      <c r="AD186" s="61" t="str">
        <f t="shared" si="438"/>
        <v>G5.4.02 Averages</v>
      </c>
      <c r="AE186" s="61" t="str">
        <f t="shared" si="3"/>
        <v>M7SP-IVf-1 </v>
      </c>
      <c r="AF186" s="61" t="str">
        <f t="shared" ref="AF186:AG186" si="439">M186</f>
        <v>M7SP-IVf-1: Illustrates the measures of central tendency (mean, median, and mode) of a statistical data.</v>
      </c>
      <c r="AG186" s="61" t="str">
        <f t="shared" si="439"/>
        <v>6.065 Illustrates the measures of central tendency (mean, median, and mode) of a statistical data M7SP-IVf-1</v>
      </c>
      <c r="AH186" s="175">
        <f t="shared" si="427"/>
        <v>10</v>
      </c>
      <c r="AI186" s="327"/>
      <c r="AJ186" s="327"/>
      <c r="AK186" s="61"/>
      <c r="AL186" s="61"/>
      <c r="AM186" s="61"/>
      <c r="AN186" s="61"/>
      <c r="AO186" s="110"/>
      <c r="AP186" s="103" t="s">
        <v>1818</v>
      </c>
      <c r="AQ186" s="103" t="str">
        <f t="shared" si="254"/>
        <v>Completed</v>
      </c>
      <c r="AR186" s="110"/>
    </row>
    <row r="187" spans="1:44" ht="15.75" customHeight="1" x14ac:dyDescent="0.2">
      <c r="A187" s="471"/>
      <c r="B187" s="61" t="s">
        <v>4646</v>
      </c>
      <c r="C187" s="61" t="s">
        <v>192</v>
      </c>
      <c r="D187" s="181" t="s">
        <v>9791</v>
      </c>
      <c r="E187" s="181" t="s">
        <v>9792</v>
      </c>
      <c r="F187" s="184" t="s">
        <v>9793</v>
      </c>
      <c r="G187" s="100">
        <v>7</v>
      </c>
      <c r="H187" s="100"/>
      <c r="I187" s="101"/>
      <c r="J187" s="61" t="s">
        <v>9794</v>
      </c>
      <c r="K187" s="61" t="s">
        <v>9758</v>
      </c>
      <c r="L187" s="61" t="s">
        <v>9759</v>
      </c>
      <c r="M187" s="61" t="s">
        <v>9760</v>
      </c>
      <c r="N187" s="61" t="s">
        <v>9761</v>
      </c>
      <c r="O187" s="102" t="s">
        <v>1043</v>
      </c>
      <c r="P187" s="102" t="str">
        <f t="shared" ref="P187:Q187" si="440">D187</f>
        <v>PH_G5_C10_P2.1.1</v>
      </c>
      <c r="Q187" s="102" t="str">
        <f t="shared" si="440"/>
        <v>Ch 10 Practice 2.1.1: Solve a multi-step word problem involving finding the amount of one item in a group given the average of two or more items in the group and the amount of the other item(s)</v>
      </c>
      <c r="R187" s="83" t="s">
        <v>1812</v>
      </c>
      <c r="S187" s="102" t="s">
        <v>1041</v>
      </c>
      <c r="T187" s="102" t="s">
        <v>1042</v>
      </c>
      <c r="U187" s="102" t="s">
        <v>40</v>
      </c>
      <c r="V187" s="61" t="s">
        <v>9762</v>
      </c>
      <c r="W187" s="104">
        <v>9789814969451</v>
      </c>
      <c r="X187" s="102">
        <v>90</v>
      </c>
      <c r="Y187" s="61" t="s">
        <v>2786</v>
      </c>
      <c r="Z187" s="61" t="s">
        <v>9763</v>
      </c>
      <c r="AA187" s="61" t="s">
        <v>9795</v>
      </c>
      <c r="AB187" s="61" t="str">
        <f t="shared" si="1"/>
        <v>5.172 Solve a multi-step word problem involving finding the amount of one item in a group given the average of two or more items in the group and the amount of the other item(s) M7SP-IVf-1 </v>
      </c>
      <c r="AC187" s="61" t="str">
        <f t="shared" ref="AC187:AD187" si="441">Y187</f>
        <v>4. Statistics and Probability</v>
      </c>
      <c r="AD187" s="61" t="str">
        <f t="shared" si="441"/>
        <v>G5.4.02 Averages</v>
      </c>
      <c r="AE187" s="61" t="str">
        <f t="shared" si="3"/>
        <v>M7SP-IVf-1 </v>
      </c>
      <c r="AF187" s="61" t="str">
        <f t="shared" ref="AF187:AG187" si="442">M187</f>
        <v>M7SP-IVf-1: Illustrates the measures of central tendency (mean, median, and mode) of a statistical data.</v>
      </c>
      <c r="AG187" s="61" t="str">
        <f t="shared" si="442"/>
        <v>6.065 Illustrates the measures of central tendency (mean, median, and mode) of a statistical data M7SP-IVf-1</v>
      </c>
      <c r="AH187" s="175">
        <f t="shared" si="427"/>
        <v>10</v>
      </c>
      <c r="AI187" s="327"/>
      <c r="AJ187" s="327"/>
      <c r="AK187" s="61"/>
      <c r="AL187" s="61"/>
      <c r="AM187" s="61"/>
      <c r="AN187" s="61"/>
      <c r="AO187" s="110"/>
      <c r="AP187" s="103" t="s">
        <v>1818</v>
      </c>
      <c r="AQ187" s="103" t="str">
        <f t="shared" si="254"/>
        <v>Completed</v>
      </c>
      <c r="AR187" s="110"/>
    </row>
    <row r="188" spans="1:44" ht="15.75" customHeight="1" x14ac:dyDescent="0.2">
      <c r="A188" s="502" t="s">
        <v>9796</v>
      </c>
      <c r="B188" s="502" t="s">
        <v>9797</v>
      </c>
      <c r="C188" s="61" t="s">
        <v>9798</v>
      </c>
      <c r="D188" s="89" t="s">
        <v>9799</v>
      </c>
      <c r="E188" s="61" t="s">
        <v>9800</v>
      </c>
      <c r="F188" s="176" t="s">
        <v>9801</v>
      </c>
      <c r="G188" s="100">
        <v>1</v>
      </c>
      <c r="H188" s="100"/>
      <c r="I188" s="101"/>
      <c r="J188" s="61" t="s">
        <v>9802</v>
      </c>
      <c r="K188" s="61" t="s">
        <v>9803</v>
      </c>
      <c r="L188" s="61" t="s">
        <v>9804</v>
      </c>
      <c r="M188" s="61" t="s">
        <v>9805</v>
      </c>
      <c r="N188" s="61" t="s">
        <v>9806</v>
      </c>
      <c r="O188" s="102" t="s">
        <v>1043</v>
      </c>
      <c r="P188" s="102" t="s">
        <v>9807</v>
      </c>
      <c r="Q188" s="102" t="str">
        <f t="shared" ref="Q188:Q195" si="443">E188</f>
        <v>Ch 11 Practice 1.1.1: Find the rate by expressing one quantity per unit of another quantity</v>
      </c>
      <c r="R188" s="83" t="s">
        <v>1812</v>
      </c>
      <c r="S188" s="102" t="s">
        <v>1041</v>
      </c>
      <c r="T188" s="102" t="s">
        <v>1042</v>
      </c>
      <c r="U188" s="102" t="s">
        <v>40</v>
      </c>
      <c r="V188" s="61" t="s">
        <v>9808</v>
      </c>
      <c r="W188" s="104">
        <v>9789814969451</v>
      </c>
      <c r="X188" s="102">
        <v>92</v>
      </c>
      <c r="Y188" s="61" t="s">
        <v>1814</v>
      </c>
      <c r="Z188" s="61" t="s">
        <v>9809</v>
      </c>
      <c r="AA188" s="61" t="s">
        <v>9810</v>
      </c>
      <c r="AB188" s="61" t="str">
        <f t="shared" si="1"/>
        <v>5.173 Find the rate by expressing one quantity per unit of another quantity M6NS-IIc-134</v>
      </c>
      <c r="AC188" s="61" t="str">
        <f t="shared" ref="AC188:AD188" si="444">Y188</f>
        <v>1. Numbers and Number Sense</v>
      </c>
      <c r="AD188" s="61" t="str">
        <f t="shared" si="444"/>
        <v>G5.1.07 Rate</v>
      </c>
      <c r="AE188" s="61" t="str">
        <f t="shared" si="3"/>
        <v>M6NS-IIc-134</v>
      </c>
      <c r="AF188" s="61" t="str">
        <f t="shared" ref="AF188:AG188" si="445">M188</f>
        <v>M6NS-IIc-134: Solves problems involving direct proportion, partitive proportion, and inverse proportion.</v>
      </c>
      <c r="AG188" s="61" t="str">
        <f t="shared" si="445"/>
        <v>6.031 Solves problems involving direct proportion, partitive proportion, and inverse proportion M6NS-IIc-134</v>
      </c>
      <c r="AH188" s="175">
        <v>11</v>
      </c>
      <c r="AI188" s="327"/>
      <c r="AJ188" s="327"/>
      <c r="AK188" s="61"/>
      <c r="AL188" s="61"/>
      <c r="AM188" s="61"/>
      <c r="AN188" s="61"/>
      <c r="AO188" s="110"/>
      <c r="AP188" s="103" t="s">
        <v>1818</v>
      </c>
      <c r="AQ188" s="103" t="str">
        <f t="shared" si="254"/>
        <v>Completed</v>
      </c>
      <c r="AR188" s="110"/>
    </row>
    <row r="189" spans="1:44" ht="15.75" customHeight="1" x14ac:dyDescent="0.2">
      <c r="A189" s="487"/>
      <c r="B189" s="487"/>
      <c r="C189" s="61" t="s">
        <v>9811</v>
      </c>
      <c r="D189" s="89" t="s">
        <v>9812</v>
      </c>
      <c r="E189" s="61" t="s">
        <v>9813</v>
      </c>
      <c r="F189" s="176" t="s">
        <v>9814</v>
      </c>
      <c r="G189" s="100">
        <v>2</v>
      </c>
      <c r="H189" s="100" t="s">
        <v>2894</v>
      </c>
      <c r="I189" s="101"/>
      <c r="J189" s="61" t="s">
        <v>9815</v>
      </c>
      <c r="K189" s="61" t="s">
        <v>9803</v>
      </c>
      <c r="L189" s="61" t="s">
        <v>9804</v>
      </c>
      <c r="M189" s="61" t="s">
        <v>9805</v>
      </c>
      <c r="N189" s="61" t="s">
        <v>9806</v>
      </c>
      <c r="O189" s="102" t="s">
        <v>1043</v>
      </c>
      <c r="P189" s="102" t="s">
        <v>9816</v>
      </c>
      <c r="Q189" s="102" t="str">
        <f t="shared" si="443"/>
        <v>Ch 11 Practice 1.2.1: Find a quantity using the given rate</v>
      </c>
      <c r="R189" s="83" t="s">
        <v>1812</v>
      </c>
      <c r="S189" s="102" t="s">
        <v>1041</v>
      </c>
      <c r="T189" s="102" t="s">
        <v>1042</v>
      </c>
      <c r="U189" s="102" t="s">
        <v>40</v>
      </c>
      <c r="V189" s="61" t="s">
        <v>9808</v>
      </c>
      <c r="W189" s="104">
        <v>9789814969451</v>
      </c>
      <c r="X189" s="102">
        <v>92</v>
      </c>
      <c r="Y189" s="61" t="s">
        <v>1814</v>
      </c>
      <c r="Z189" s="61" t="s">
        <v>9809</v>
      </c>
      <c r="AA189" s="61" t="s">
        <v>9810</v>
      </c>
      <c r="AB189" s="61" t="str">
        <f t="shared" si="1"/>
        <v>5.174 Find a quantity using the given rate M6NS-IIc-134</v>
      </c>
      <c r="AC189" s="61" t="str">
        <f t="shared" ref="AC189:AD189" si="446">Y189</f>
        <v>1. Numbers and Number Sense</v>
      </c>
      <c r="AD189" s="61" t="str">
        <f t="shared" si="446"/>
        <v>G5.1.07 Rate</v>
      </c>
      <c r="AE189" s="61" t="str">
        <f t="shared" si="3"/>
        <v>M6NS-IIc-134</v>
      </c>
      <c r="AF189" s="61" t="str">
        <f t="shared" ref="AF189:AG189" si="447">M189</f>
        <v>M6NS-IIc-134: Solves problems involving direct proportion, partitive proportion, and inverse proportion.</v>
      </c>
      <c r="AG189" s="61" t="str">
        <f t="shared" si="447"/>
        <v>6.031 Solves problems involving direct proportion, partitive proportion, and inverse proportion M6NS-IIc-134</v>
      </c>
      <c r="AH189" s="175">
        <f t="shared" ref="AH189:AH194" si="448">AH188</f>
        <v>11</v>
      </c>
      <c r="AI189" s="327"/>
      <c r="AJ189" s="327"/>
      <c r="AK189" s="61"/>
      <c r="AL189" s="61"/>
      <c r="AM189" s="61"/>
      <c r="AN189" s="61"/>
      <c r="AO189" s="110"/>
      <c r="AP189" s="103" t="s">
        <v>1818</v>
      </c>
      <c r="AQ189" s="103" t="str">
        <f t="shared" si="254"/>
        <v>Completed</v>
      </c>
      <c r="AR189" s="110"/>
    </row>
    <row r="190" spans="1:44" ht="15.75" customHeight="1" x14ac:dyDescent="0.2">
      <c r="A190" s="487"/>
      <c r="B190" s="487"/>
      <c r="C190" s="61" t="s">
        <v>9817</v>
      </c>
      <c r="D190" s="89" t="s">
        <v>9818</v>
      </c>
      <c r="E190" s="61" t="s">
        <v>9819</v>
      </c>
      <c r="F190" s="176" t="s">
        <v>9820</v>
      </c>
      <c r="G190" s="100">
        <v>3</v>
      </c>
      <c r="H190" s="100"/>
      <c r="I190" s="101"/>
      <c r="J190" s="61" t="s">
        <v>9821</v>
      </c>
      <c r="K190" s="61" t="s">
        <v>9803</v>
      </c>
      <c r="L190" s="61" t="s">
        <v>9804</v>
      </c>
      <c r="M190" s="61" t="s">
        <v>9805</v>
      </c>
      <c r="N190" s="61" t="s">
        <v>9806</v>
      </c>
      <c r="O190" s="102" t="s">
        <v>1043</v>
      </c>
      <c r="P190" s="102" t="s">
        <v>9822</v>
      </c>
      <c r="Q190" s="102" t="str">
        <f t="shared" si="443"/>
        <v>Ch 11 Practice 1.3.1: Find other quantities by expressing a given rate in a different way</v>
      </c>
      <c r="R190" s="83" t="s">
        <v>1812</v>
      </c>
      <c r="S190" s="102" t="s">
        <v>1041</v>
      </c>
      <c r="T190" s="102" t="s">
        <v>1042</v>
      </c>
      <c r="U190" s="102" t="s">
        <v>40</v>
      </c>
      <c r="V190" s="61" t="s">
        <v>9808</v>
      </c>
      <c r="W190" s="104">
        <v>9789814969451</v>
      </c>
      <c r="X190" s="102">
        <v>94</v>
      </c>
      <c r="Y190" s="61" t="s">
        <v>1814</v>
      </c>
      <c r="Z190" s="61" t="s">
        <v>9809</v>
      </c>
      <c r="AA190" s="61" t="s">
        <v>9810</v>
      </c>
      <c r="AB190" s="61" t="str">
        <f t="shared" si="1"/>
        <v>5.175 Find other quantities by expressing a given rate in a different way M6NS-IIc-134</v>
      </c>
      <c r="AC190" s="61" t="str">
        <f t="shared" ref="AC190:AD190" si="449">Y190</f>
        <v>1. Numbers and Number Sense</v>
      </c>
      <c r="AD190" s="61" t="str">
        <f t="shared" si="449"/>
        <v>G5.1.07 Rate</v>
      </c>
      <c r="AE190" s="61" t="str">
        <f t="shared" si="3"/>
        <v>M6NS-IIc-134</v>
      </c>
      <c r="AF190" s="61" t="str">
        <f t="shared" ref="AF190:AG190" si="450">M190</f>
        <v>M6NS-IIc-134: Solves problems involving direct proportion, partitive proportion, and inverse proportion.</v>
      </c>
      <c r="AG190" s="61" t="str">
        <f t="shared" si="450"/>
        <v>6.031 Solves problems involving direct proportion, partitive proportion, and inverse proportion M6NS-IIc-134</v>
      </c>
      <c r="AH190" s="175">
        <f t="shared" si="448"/>
        <v>11</v>
      </c>
      <c r="AI190" s="327"/>
      <c r="AJ190" s="327"/>
      <c r="AK190" s="61"/>
      <c r="AL190" s="61"/>
      <c r="AM190" s="61"/>
      <c r="AN190" s="61"/>
      <c r="AO190" s="110"/>
      <c r="AP190" s="103" t="s">
        <v>1818</v>
      </c>
      <c r="AQ190" s="103" t="str">
        <f t="shared" si="254"/>
        <v>Completed</v>
      </c>
      <c r="AR190" s="110"/>
    </row>
    <row r="191" spans="1:44" ht="15.75" customHeight="1" x14ac:dyDescent="0.2">
      <c r="A191" s="487"/>
      <c r="B191" s="471"/>
      <c r="C191" s="61" t="s">
        <v>9823</v>
      </c>
      <c r="D191" s="89" t="s">
        <v>9824</v>
      </c>
      <c r="E191" s="61" t="s">
        <v>9825</v>
      </c>
      <c r="F191" s="176" t="s">
        <v>9826</v>
      </c>
      <c r="G191" s="100">
        <v>4</v>
      </c>
      <c r="H191" s="100"/>
      <c r="I191" s="101"/>
      <c r="J191" s="61" t="s">
        <v>9827</v>
      </c>
      <c r="K191" s="61" t="s">
        <v>9803</v>
      </c>
      <c r="L191" s="61" t="s">
        <v>9804</v>
      </c>
      <c r="M191" s="61" t="s">
        <v>9805</v>
      </c>
      <c r="N191" s="61" t="s">
        <v>9806</v>
      </c>
      <c r="O191" s="102" t="s">
        <v>1043</v>
      </c>
      <c r="P191" s="102" t="s">
        <v>9828</v>
      </c>
      <c r="Q191" s="102" t="str">
        <f t="shared" si="443"/>
        <v>Ch 11 Practice 1.4.1: Find the rate from the given information and then use the rate to find other quantities</v>
      </c>
      <c r="R191" s="83" t="s">
        <v>1812</v>
      </c>
      <c r="S191" s="102" t="s">
        <v>1041</v>
      </c>
      <c r="T191" s="102" t="s">
        <v>1042</v>
      </c>
      <c r="U191" s="102" t="s">
        <v>40</v>
      </c>
      <c r="V191" s="61" t="s">
        <v>9808</v>
      </c>
      <c r="W191" s="104">
        <v>9789814969451</v>
      </c>
      <c r="X191" s="102">
        <v>97</v>
      </c>
      <c r="Y191" s="61" t="s">
        <v>1814</v>
      </c>
      <c r="Z191" s="61" t="s">
        <v>9809</v>
      </c>
      <c r="AA191" s="61" t="s">
        <v>9810</v>
      </c>
      <c r="AB191" s="61" t="str">
        <f t="shared" si="1"/>
        <v>5.176 Find the rate from the given information and then use the rate to find other quantities M6NS-IIc-134</v>
      </c>
      <c r="AC191" s="61" t="str">
        <f t="shared" ref="AC191:AD191" si="451">Y191</f>
        <v>1. Numbers and Number Sense</v>
      </c>
      <c r="AD191" s="61" t="str">
        <f t="shared" si="451"/>
        <v>G5.1.07 Rate</v>
      </c>
      <c r="AE191" s="61" t="str">
        <f t="shared" si="3"/>
        <v>M6NS-IIc-134</v>
      </c>
      <c r="AF191" s="61" t="str">
        <f t="shared" ref="AF191:AG191" si="452">M191</f>
        <v>M6NS-IIc-134: Solves problems involving direct proportion, partitive proportion, and inverse proportion.</v>
      </c>
      <c r="AG191" s="61" t="str">
        <f t="shared" si="452"/>
        <v>6.031 Solves problems involving direct proportion, partitive proportion, and inverse proportion M6NS-IIc-134</v>
      </c>
      <c r="AH191" s="175">
        <f t="shared" si="448"/>
        <v>11</v>
      </c>
      <c r="AI191" s="327"/>
      <c r="AJ191" s="327"/>
      <c r="AK191" s="61"/>
      <c r="AL191" s="61"/>
      <c r="AM191" s="61"/>
      <c r="AN191" s="61"/>
      <c r="AO191" s="110"/>
      <c r="AP191" s="103" t="s">
        <v>1818</v>
      </c>
      <c r="AQ191" s="103" t="str">
        <f t="shared" si="254"/>
        <v>Completed</v>
      </c>
      <c r="AR191" s="110"/>
    </row>
    <row r="192" spans="1:44" ht="15.75" customHeight="1" x14ac:dyDescent="0.2">
      <c r="A192" s="487"/>
      <c r="B192" s="502" t="s">
        <v>191</v>
      </c>
      <c r="C192" s="502" t="s">
        <v>192</v>
      </c>
      <c r="D192" s="89" t="s">
        <v>9829</v>
      </c>
      <c r="E192" s="61" t="s">
        <v>9830</v>
      </c>
      <c r="F192" s="176" t="s">
        <v>9831</v>
      </c>
      <c r="G192" s="100">
        <v>5</v>
      </c>
      <c r="H192" s="100"/>
      <c r="I192" s="101"/>
      <c r="J192" s="61" t="s">
        <v>9832</v>
      </c>
      <c r="K192" s="61" t="s">
        <v>9803</v>
      </c>
      <c r="L192" s="61" t="s">
        <v>9804</v>
      </c>
      <c r="M192" s="61" t="s">
        <v>9805</v>
      </c>
      <c r="N192" s="61" t="s">
        <v>9806</v>
      </c>
      <c r="O192" s="102" t="s">
        <v>1043</v>
      </c>
      <c r="P192" s="102" t="s">
        <v>9833</v>
      </c>
      <c r="Q192" s="102" t="str">
        <f t="shared" si="443"/>
        <v>Ch 11 Practice 2.1.1: Solve word problems involving the calculation of a quantity given two different rates</v>
      </c>
      <c r="R192" s="83" t="s">
        <v>1812</v>
      </c>
      <c r="S192" s="102" t="s">
        <v>1041</v>
      </c>
      <c r="T192" s="102" t="s">
        <v>1042</v>
      </c>
      <c r="U192" s="102" t="s">
        <v>40</v>
      </c>
      <c r="V192" s="61" t="s">
        <v>9808</v>
      </c>
      <c r="W192" s="104">
        <v>9789814969451</v>
      </c>
      <c r="X192" s="102">
        <v>103</v>
      </c>
      <c r="Y192" s="61" t="s">
        <v>1814</v>
      </c>
      <c r="Z192" s="61" t="s">
        <v>9809</v>
      </c>
      <c r="AA192" s="61" t="s">
        <v>2438</v>
      </c>
      <c r="AB192" s="61" t="str">
        <f t="shared" si="1"/>
        <v>5.177 Solve word problems involving the calculation of a quantity given two different rates M6NS-IIc-134</v>
      </c>
      <c r="AC192" s="61" t="str">
        <f t="shared" ref="AC192:AD192" si="453">Y192</f>
        <v>1. Numbers and Number Sense</v>
      </c>
      <c r="AD192" s="61" t="str">
        <f t="shared" si="453"/>
        <v>G5.1.07 Rate</v>
      </c>
      <c r="AE192" s="61" t="str">
        <f t="shared" si="3"/>
        <v>M6NS-IIc-134</v>
      </c>
      <c r="AF192" s="61" t="str">
        <f t="shared" ref="AF192:AG192" si="454">M192</f>
        <v>M6NS-IIc-134: Solves problems involving direct proportion, partitive proportion, and inverse proportion.</v>
      </c>
      <c r="AG192" s="61" t="str">
        <f t="shared" si="454"/>
        <v>6.031 Solves problems involving direct proportion, partitive proportion, and inverse proportion M6NS-IIc-134</v>
      </c>
      <c r="AH192" s="175">
        <f t="shared" si="448"/>
        <v>11</v>
      </c>
      <c r="AI192" s="327"/>
      <c r="AJ192" s="327"/>
      <c r="AK192" s="61"/>
      <c r="AL192" s="61"/>
      <c r="AM192" s="61"/>
      <c r="AN192" s="61"/>
      <c r="AO192" s="110"/>
      <c r="AP192" s="103" t="s">
        <v>1818</v>
      </c>
      <c r="AQ192" s="103" t="str">
        <f t="shared" si="254"/>
        <v>Completed</v>
      </c>
      <c r="AR192" s="110"/>
    </row>
    <row r="193" spans="1:44" ht="15.75" customHeight="1" x14ac:dyDescent="0.2">
      <c r="A193" s="487"/>
      <c r="B193" s="487"/>
      <c r="C193" s="487"/>
      <c r="D193" s="89" t="s">
        <v>9834</v>
      </c>
      <c r="E193" s="61" t="s">
        <v>9835</v>
      </c>
      <c r="F193" s="176" t="s">
        <v>9836</v>
      </c>
      <c r="G193" s="100">
        <v>6</v>
      </c>
      <c r="H193" s="100"/>
      <c r="I193" s="101"/>
      <c r="J193" s="61" t="s">
        <v>9837</v>
      </c>
      <c r="K193" s="61" t="s">
        <v>9803</v>
      </c>
      <c r="L193" s="61" t="s">
        <v>9804</v>
      </c>
      <c r="M193" s="61" t="s">
        <v>9805</v>
      </c>
      <c r="N193" s="61" t="s">
        <v>9806</v>
      </c>
      <c r="O193" s="102" t="s">
        <v>1043</v>
      </c>
      <c r="P193" s="102" t="s">
        <v>9838</v>
      </c>
      <c r="Q193" s="102" t="str">
        <f t="shared" si="443"/>
        <v>Ch 11 Practice 2.1.2: Solve word problems involving the calculation of a quantity given two different rates per unit quantity or part thereof</v>
      </c>
      <c r="R193" s="83" t="s">
        <v>1812</v>
      </c>
      <c r="S193" s="102" t="s">
        <v>1041</v>
      </c>
      <c r="T193" s="102" t="s">
        <v>1042</v>
      </c>
      <c r="U193" s="102" t="s">
        <v>40</v>
      </c>
      <c r="V193" s="61" t="s">
        <v>9808</v>
      </c>
      <c r="W193" s="104">
        <v>9789814969451</v>
      </c>
      <c r="X193" s="102">
        <v>103</v>
      </c>
      <c r="Y193" s="61" t="s">
        <v>1814</v>
      </c>
      <c r="Z193" s="61" t="s">
        <v>9809</v>
      </c>
      <c r="AA193" s="61" t="s">
        <v>2438</v>
      </c>
      <c r="AB193" s="61" t="str">
        <f t="shared" si="1"/>
        <v>5.178 Solve word problems involving the calculation of a quantity given two different rates per unit quantity or part thereof M6NS-IIc-134</v>
      </c>
      <c r="AC193" s="61" t="str">
        <f t="shared" ref="AC193:AD193" si="455">Y193</f>
        <v>1. Numbers and Number Sense</v>
      </c>
      <c r="AD193" s="61" t="str">
        <f t="shared" si="455"/>
        <v>G5.1.07 Rate</v>
      </c>
      <c r="AE193" s="61" t="str">
        <f t="shared" si="3"/>
        <v>M6NS-IIc-134</v>
      </c>
      <c r="AF193" s="61" t="str">
        <f t="shared" ref="AF193:AG193" si="456">M193</f>
        <v>M6NS-IIc-134: Solves problems involving direct proportion, partitive proportion, and inverse proportion.</v>
      </c>
      <c r="AG193" s="61" t="str">
        <f t="shared" si="456"/>
        <v>6.031 Solves problems involving direct proportion, partitive proportion, and inverse proportion M6NS-IIc-134</v>
      </c>
      <c r="AH193" s="175">
        <f t="shared" si="448"/>
        <v>11</v>
      </c>
      <c r="AI193" s="327"/>
      <c r="AJ193" s="327"/>
      <c r="AK193" s="61"/>
      <c r="AL193" s="61"/>
      <c r="AM193" s="61"/>
      <c r="AN193" s="61"/>
      <c r="AO193" s="110"/>
      <c r="AP193" s="103" t="s">
        <v>1818</v>
      </c>
      <c r="AQ193" s="103" t="str">
        <f t="shared" si="254"/>
        <v>Completed</v>
      </c>
      <c r="AR193" s="110"/>
    </row>
    <row r="194" spans="1:44" ht="15.75" customHeight="1" x14ac:dyDescent="0.2">
      <c r="A194" s="471"/>
      <c r="B194" s="471"/>
      <c r="C194" s="471"/>
      <c r="D194" s="89" t="s">
        <v>9839</v>
      </c>
      <c r="E194" s="61" t="s">
        <v>9840</v>
      </c>
      <c r="F194" s="176" t="s">
        <v>9841</v>
      </c>
      <c r="G194" s="100">
        <v>7</v>
      </c>
      <c r="H194" s="100"/>
      <c r="I194" s="101"/>
      <c r="J194" s="61" t="s">
        <v>9842</v>
      </c>
      <c r="K194" s="61" t="s">
        <v>9803</v>
      </c>
      <c r="L194" s="61" t="s">
        <v>9804</v>
      </c>
      <c r="M194" s="61" t="s">
        <v>9805</v>
      </c>
      <c r="N194" s="61" t="s">
        <v>9806</v>
      </c>
      <c r="O194" s="102" t="s">
        <v>1043</v>
      </c>
      <c r="P194" s="102" t="s">
        <v>9843</v>
      </c>
      <c r="Q194" s="102" t="str">
        <f t="shared" si="443"/>
        <v>Ch 11 Practice 2.1.3: Solve word problems involving the calculation of a quantity given a few different rates</v>
      </c>
      <c r="R194" s="83" t="s">
        <v>1812</v>
      </c>
      <c r="S194" s="102" t="s">
        <v>1041</v>
      </c>
      <c r="T194" s="102" t="s">
        <v>1042</v>
      </c>
      <c r="U194" s="102" t="s">
        <v>40</v>
      </c>
      <c r="V194" s="61" t="s">
        <v>9808</v>
      </c>
      <c r="W194" s="104">
        <v>9789814969451</v>
      </c>
      <c r="X194" s="102">
        <v>103</v>
      </c>
      <c r="Y194" s="61" t="s">
        <v>1814</v>
      </c>
      <c r="Z194" s="61" t="s">
        <v>9809</v>
      </c>
      <c r="AA194" s="61" t="s">
        <v>2438</v>
      </c>
      <c r="AB194" s="61" t="str">
        <f t="shared" si="1"/>
        <v>5.179 Solve word problems involving the calculation of a quantity given a few different rates M6NS-IIc-134</v>
      </c>
      <c r="AC194" s="61" t="str">
        <f t="shared" ref="AC194:AD194" si="457">Y194</f>
        <v>1. Numbers and Number Sense</v>
      </c>
      <c r="AD194" s="61" t="str">
        <f t="shared" si="457"/>
        <v>G5.1.07 Rate</v>
      </c>
      <c r="AE194" s="61" t="str">
        <f t="shared" si="3"/>
        <v>M6NS-IIc-134</v>
      </c>
      <c r="AF194" s="61" t="str">
        <f t="shared" ref="AF194:AG194" si="458">M194</f>
        <v>M6NS-IIc-134: Solves problems involving direct proportion, partitive proportion, and inverse proportion.</v>
      </c>
      <c r="AG194" s="61" t="str">
        <f t="shared" si="458"/>
        <v>6.031 Solves problems involving direct proportion, partitive proportion, and inverse proportion M6NS-IIc-134</v>
      </c>
      <c r="AH194" s="175">
        <f t="shared" si="448"/>
        <v>11</v>
      </c>
      <c r="AI194" s="327"/>
      <c r="AJ194" s="327"/>
      <c r="AK194" s="61"/>
      <c r="AL194" s="61"/>
      <c r="AM194" s="61"/>
      <c r="AN194" s="61"/>
      <c r="AO194" s="110"/>
      <c r="AP194" s="103" t="s">
        <v>1818</v>
      </c>
      <c r="AQ194" s="103" t="str">
        <f t="shared" si="254"/>
        <v>Completed</v>
      </c>
      <c r="AR194" s="110"/>
    </row>
    <row r="195" spans="1:44" ht="15.75" customHeight="1" x14ac:dyDescent="0.2">
      <c r="A195" s="502" t="s">
        <v>9844</v>
      </c>
      <c r="B195" s="502" t="s">
        <v>9845</v>
      </c>
      <c r="C195" s="61" t="s">
        <v>9846</v>
      </c>
      <c r="D195" s="73" t="s">
        <v>9847</v>
      </c>
      <c r="E195" s="73" t="s">
        <v>9848</v>
      </c>
      <c r="F195" s="183" t="s">
        <v>9849</v>
      </c>
      <c r="G195" s="191">
        <v>44928</v>
      </c>
      <c r="H195" s="100"/>
      <c r="I195" s="101"/>
      <c r="J195" s="61" t="s">
        <v>9850</v>
      </c>
      <c r="K195" s="61" t="s">
        <v>9851</v>
      </c>
      <c r="L195" s="61" t="s">
        <v>9852</v>
      </c>
      <c r="M195" s="61" t="s">
        <v>9853</v>
      </c>
      <c r="N195" s="188" t="s">
        <v>9854</v>
      </c>
      <c r="O195" s="102" t="s">
        <v>1043</v>
      </c>
      <c r="P195" s="102" t="s">
        <v>9855</v>
      </c>
      <c r="Q195" s="102" t="str">
        <f t="shared" si="443"/>
        <v>Ch 12 Practice 1.1.1: Identify, name and draw different types of polygons</v>
      </c>
      <c r="R195" s="83" t="s">
        <v>1812</v>
      </c>
      <c r="S195" s="102" t="s">
        <v>1041</v>
      </c>
      <c r="T195" s="102" t="s">
        <v>1042</v>
      </c>
      <c r="U195" s="102" t="s">
        <v>40</v>
      </c>
      <c r="V195" s="61" t="s">
        <v>9856</v>
      </c>
      <c r="W195" s="104">
        <v>9789814969451</v>
      </c>
      <c r="X195" s="102">
        <v>107</v>
      </c>
      <c r="Y195" s="61" t="s">
        <v>2481</v>
      </c>
      <c r="Z195" s="61" t="s">
        <v>9050</v>
      </c>
      <c r="AA195" s="61" t="s">
        <v>9857</v>
      </c>
      <c r="AB195" s="61" t="str">
        <f t="shared" si="1"/>
        <v>5.180 Identify, name and draw different types of polygons M5GE-IIIc-19/M5GE-IIIc-21</v>
      </c>
      <c r="AC195" s="61" t="str">
        <f t="shared" ref="AC195:AD195" si="459">Y195</f>
        <v>3. Geometry</v>
      </c>
      <c r="AD195" s="61" t="str">
        <f t="shared" si="459"/>
        <v>G5.3.01 Plane Shapes</v>
      </c>
      <c r="AE195" s="61" t="str">
        <f t="shared" si="3"/>
        <v>M5GE-IIIc-19/M5GE-IIIc-21</v>
      </c>
      <c r="AF195" s="61" t="str">
        <f t="shared" ref="AF195:AG195" si="460">M195</f>
        <v>M5GE-IIIc-19: Visualizes, names, and describes polygons with 5 or more sides.
M5GE-IIIc-21: Draws polygons with 5 or more sides.</v>
      </c>
      <c r="AG195" s="61" t="str">
        <f t="shared" si="460"/>
        <v>5.062 Visualizes, names, and describes polygons with 5 or more sides M5GE-IIIc-19
5.064 Draws polygons with 5 or more sides M5GE-IIIc-21</v>
      </c>
      <c r="AH195" s="175">
        <v>12</v>
      </c>
      <c r="AI195" s="327"/>
      <c r="AJ195" s="327"/>
      <c r="AK195" s="61"/>
      <c r="AL195" s="61"/>
      <c r="AM195" s="61"/>
      <c r="AN195" s="61"/>
      <c r="AO195" s="110"/>
      <c r="AP195" s="103" t="s">
        <v>1818</v>
      </c>
      <c r="AQ195" s="103" t="str">
        <f t="shared" si="254"/>
        <v>Completed</v>
      </c>
      <c r="AR195" s="110"/>
    </row>
    <row r="196" spans="1:44" ht="15.75" customHeight="1" x14ac:dyDescent="0.2">
      <c r="A196" s="487"/>
      <c r="B196" s="471"/>
      <c r="C196" s="61" t="s">
        <v>9858</v>
      </c>
      <c r="D196" s="177" t="s">
        <v>9859</v>
      </c>
      <c r="E196" s="177" t="s">
        <v>9860</v>
      </c>
      <c r="F196" s="178" t="s">
        <v>9861</v>
      </c>
      <c r="G196" s="100">
        <v>3</v>
      </c>
      <c r="H196" s="100"/>
      <c r="I196" s="101"/>
      <c r="J196" s="61" t="s">
        <v>9862</v>
      </c>
      <c r="K196" s="61" t="s">
        <v>9863</v>
      </c>
      <c r="L196" s="61" t="s">
        <v>9864</v>
      </c>
      <c r="M196" s="61" t="s">
        <v>9865</v>
      </c>
      <c r="N196" s="61" t="s">
        <v>9866</v>
      </c>
      <c r="O196" s="102" t="s">
        <v>1043</v>
      </c>
      <c r="P196" s="102" t="str">
        <f t="shared" ref="P196:Q196" si="461">D196</f>
        <v>PH_G5_C12_P1.2.1</v>
      </c>
      <c r="Q196" s="102" t="str">
        <f t="shared" si="461"/>
        <v>Ch 12 Practice 1.2.1: Describe and compare the properties of regular and irregular polygons</v>
      </c>
      <c r="R196" s="83" t="s">
        <v>1812</v>
      </c>
      <c r="S196" s="102" t="s">
        <v>1041</v>
      </c>
      <c r="T196" s="102" t="s">
        <v>1042</v>
      </c>
      <c r="U196" s="102" t="s">
        <v>40</v>
      </c>
      <c r="V196" s="61" t="s">
        <v>9856</v>
      </c>
      <c r="W196" s="104">
        <v>9789814969451</v>
      </c>
      <c r="X196" s="102">
        <v>107</v>
      </c>
      <c r="Y196" s="61" t="s">
        <v>2481</v>
      </c>
      <c r="Z196" s="61" t="s">
        <v>9050</v>
      </c>
      <c r="AA196" s="61" t="s">
        <v>9857</v>
      </c>
      <c r="AB196" s="61" t="str">
        <f t="shared" si="1"/>
        <v>5.182 Describe and compare the properties of regular and irregular polygons M5GE-IIIc-20</v>
      </c>
      <c r="AC196" s="61" t="str">
        <f t="shared" ref="AC196:AD196" si="462">Y196</f>
        <v>3. Geometry</v>
      </c>
      <c r="AD196" s="61" t="str">
        <f t="shared" si="462"/>
        <v>G5.3.01 Plane Shapes</v>
      </c>
      <c r="AE196" s="61" t="str">
        <f t="shared" si="3"/>
        <v>M5GE-IIIc-20</v>
      </c>
      <c r="AF196" s="61" t="str">
        <f t="shared" ref="AF196:AG196" si="463">M196</f>
        <v>M5GE-IIIc-20: Describes and compares properties of polygons (regular and irregular polygons).</v>
      </c>
      <c r="AG196" s="61" t="str">
        <f t="shared" si="463"/>
        <v>5.063 Describes and compares properties of polygons M5GE-IIIc-20</v>
      </c>
      <c r="AH196" s="175" t="e">
        <f>#REF!</f>
        <v>#REF!</v>
      </c>
      <c r="AI196" s="327"/>
      <c r="AJ196" s="327"/>
      <c r="AK196" s="61"/>
      <c r="AL196" s="61"/>
      <c r="AM196" s="61"/>
      <c r="AN196" s="61"/>
      <c r="AO196" s="110"/>
      <c r="AP196" s="103" t="s">
        <v>1818</v>
      </c>
      <c r="AQ196" s="103" t="str">
        <f t="shared" si="254"/>
        <v>Completed</v>
      </c>
      <c r="AR196" s="110"/>
    </row>
    <row r="197" spans="1:44" ht="15.75" customHeight="1" x14ac:dyDescent="0.2">
      <c r="A197" s="471"/>
      <c r="B197" s="61" t="s">
        <v>9867</v>
      </c>
      <c r="C197" s="89" t="s">
        <v>9868</v>
      </c>
      <c r="D197" s="73" t="s">
        <v>9869</v>
      </c>
      <c r="E197" s="73" t="s">
        <v>9870</v>
      </c>
      <c r="F197" s="183" t="s">
        <v>9871</v>
      </c>
      <c r="G197" s="100" t="s">
        <v>2717</v>
      </c>
      <c r="H197" s="100" t="s">
        <v>9872</v>
      </c>
      <c r="I197" s="101"/>
      <c r="J197" s="61" t="s">
        <v>9873</v>
      </c>
      <c r="K197" s="61" t="s">
        <v>9874</v>
      </c>
      <c r="L197" s="61" t="s">
        <v>9875</v>
      </c>
      <c r="M197" s="61" t="s">
        <v>9876</v>
      </c>
      <c r="N197" s="61" t="s">
        <v>9877</v>
      </c>
      <c r="O197" s="102" t="s">
        <v>1043</v>
      </c>
      <c r="P197" s="102" t="s">
        <v>9878</v>
      </c>
      <c r="Q197" s="102" t="str">
        <f t="shared" ref="Q197:Q215" si="464">E197</f>
        <v>Ch 12 Practice 2.1.1: Identify congruent polygons</v>
      </c>
      <c r="R197" s="83" t="s">
        <v>1812</v>
      </c>
      <c r="S197" s="102" t="s">
        <v>1041</v>
      </c>
      <c r="T197" s="102" t="s">
        <v>1042</v>
      </c>
      <c r="U197" s="102" t="s">
        <v>40</v>
      </c>
      <c r="V197" s="61" t="s">
        <v>9856</v>
      </c>
      <c r="W197" s="104">
        <v>9789814969451</v>
      </c>
      <c r="X197" s="102">
        <v>110</v>
      </c>
      <c r="Y197" s="61" t="s">
        <v>2481</v>
      </c>
      <c r="Z197" s="61" t="s">
        <v>9050</v>
      </c>
      <c r="AA197" s="61" t="s">
        <v>9857</v>
      </c>
      <c r="AB197" s="61" t="str">
        <f t="shared" si="1"/>
        <v>5.183 Identify congruent polygons M5GE-IIId-22</v>
      </c>
      <c r="AC197" s="61" t="str">
        <f t="shared" ref="AC197:AD197" si="465">Y197</f>
        <v>3. Geometry</v>
      </c>
      <c r="AD197" s="61" t="str">
        <f t="shared" si="465"/>
        <v>G5.3.01 Plane Shapes</v>
      </c>
      <c r="AE197" s="61" t="str">
        <f t="shared" si="3"/>
        <v>M5GE-IIId-22</v>
      </c>
      <c r="AF197" s="61" t="str">
        <f t="shared" ref="AF197:AG197" si="466">M197</f>
        <v>M5GE-IIId-22: Visualizes congruent polygons,</v>
      </c>
      <c r="AG197" s="61" t="str">
        <f t="shared" si="466"/>
        <v>5.065 Visualizes congruent polygons M5GE-IIId-22</v>
      </c>
      <c r="AH197" s="175" t="e">
        <f>AH196</f>
        <v>#REF!</v>
      </c>
      <c r="AI197" s="327"/>
      <c r="AJ197" s="327"/>
      <c r="AK197" s="61"/>
      <c r="AL197" s="61"/>
      <c r="AM197" s="61"/>
      <c r="AN197" s="61"/>
      <c r="AO197" s="110"/>
      <c r="AP197" s="103" t="s">
        <v>1818</v>
      </c>
      <c r="AQ197" s="103" t="str">
        <f t="shared" si="254"/>
        <v>Completed</v>
      </c>
      <c r="AR197" s="110"/>
    </row>
    <row r="198" spans="1:44" ht="15.75" customHeight="1" x14ac:dyDescent="0.2">
      <c r="A198" s="502" t="s">
        <v>9879</v>
      </c>
      <c r="B198" s="502" t="s">
        <v>424</v>
      </c>
      <c r="C198" s="61" t="s">
        <v>9880</v>
      </c>
      <c r="D198" s="61" t="s">
        <v>9881</v>
      </c>
      <c r="E198" s="61" t="s">
        <v>9882</v>
      </c>
      <c r="F198" s="176" t="s">
        <v>9883</v>
      </c>
      <c r="G198" s="100">
        <v>1</v>
      </c>
      <c r="H198" s="100"/>
      <c r="I198" s="101"/>
      <c r="J198" s="61" t="s">
        <v>9884</v>
      </c>
      <c r="K198" s="61" t="s">
        <v>446</v>
      </c>
      <c r="L198" s="61" t="s">
        <v>9885</v>
      </c>
      <c r="M198" s="61" t="s">
        <v>9886</v>
      </c>
      <c r="N198" s="61" t="s">
        <v>9887</v>
      </c>
      <c r="O198" s="102" t="s">
        <v>1043</v>
      </c>
      <c r="P198" s="102" t="s">
        <v>9888</v>
      </c>
      <c r="Q198" s="102" t="str">
        <f t="shared" si="464"/>
        <v>Ch 13 Practice 1.1.1: Identify the height corresponding to each base of a triangle</v>
      </c>
      <c r="R198" s="83" t="s">
        <v>1812</v>
      </c>
      <c r="S198" s="102" t="s">
        <v>1041</v>
      </c>
      <c r="T198" s="102" t="s">
        <v>1042</v>
      </c>
      <c r="U198" s="102" t="s">
        <v>40</v>
      </c>
      <c r="V198" s="61" t="s">
        <v>9889</v>
      </c>
      <c r="W198" s="104">
        <v>9789814969451</v>
      </c>
      <c r="X198" s="102">
        <v>114</v>
      </c>
      <c r="Y198" s="61" t="s">
        <v>2600</v>
      </c>
      <c r="Z198" s="61" t="s">
        <v>9890</v>
      </c>
      <c r="AA198" s="61" t="s">
        <v>9891</v>
      </c>
      <c r="AB198" s="61" t="str">
        <f t="shared" si="1"/>
        <v>5.184 Identify the height corresponding to each base of a triangle M4ME-IVb-57</v>
      </c>
      <c r="AC198" s="61" t="str">
        <f t="shared" ref="AC198:AD198" si="467">Y198</f>
        <v>2. Measurement</v>
      </c>
      <c r="AD198" s="61" t="str">
        <f t="shared" si="467"/>
        <v>G5.2.01 Perimeter / Area</v>
      </c>
      <c r="AE198" s="61" t="str">
        <f t="shared" si="3"/>
        <v>M4ME-IVb-57</v>
      </c>
      <c r="AF198" s="61" t="str">
        <f t="shared" ref="AF198:AG198" si="468">M198</f>
        <v>M4ME-IVb-57: Derives the formulas for the area of triangles, parallelograms, and trapezoids.</v>
      </c>
      <c r="AG198" s="61" t="str">
        <f t="shared" si="468"/>
        <v>4.067 Derives the formulas for the area of triangles, parallelograms, and trapezoids M4ME-IVb-57</v>
      </c>
      <c r="AH198" s="175">
        <v>13</v>
      </c>
      <c r="AI198" s="327"/>
      <c r="AJ198" s="327"/>
      <c r="AK198" s="61"/>
      <c r="AL198" s="61"/>
      <c r="AM198" s="61"/>
      <c r="AN198" s="61"/>
      <c r="AO198" s="110"/>
      <c r="AP198" s="103" t="s">
        <v>1818</v>
      </c>
      <c r="AQ198" s="103" t="str">
        <f t="shared" si="254"/>
        <v>Completed</v>
      </c>
      <c r="AR198" s="110"/>
    </row>
    <row r="199" spans="1:44" ht="15.75" customHeight="1" x14ac:dyDescent="0.2">
      <c r="A199" s="487"/>
      <c r="B199" s="487"/>
      <c r="C199" s="61" t="s">
        <v>9892</v>
      </c>
      <c r="D199" s="61" t="s">
        <v>9893</v>
      </c>
      <c r="E199" s="61" t="s">
        <v>9894</v>
      </c>
      <c r="F199" s="176" t="s">
        <v>9895</v>
      </c>
      <c r="G199" s="100">
        <v>2</v>
      </c>
      <c r="H199" s="100"/>
      <c r="I199" s="101" t="s">
        <v>4904</v>
      </c>
      <c r="J199" s="61" t="s">
        <v>9896</v>
      </c>
      <c r="K199" s="61" t="s">
        <v>446</v>
      </c>
      <c r="L199" s="61" t="s">
        <v>9885</v>
      </c>
      <c r="M199" s="61" t="s">
        <v>9886</v>
      </c>
      <c r="N199" s="61" t="s">
        <v>9887</v>
      </c>
      <c r="O199" s="102" t="s">
        <v>1043</v>
      </c>
      <c r="P199" s="102" t="s">
        <v>9897</v>
      </c>
      <c r="Q199" s="102" t="str">
        <f t="shared" si="464"/>
        <v>Ch 13 Practice 1.2.1: Identify the height of a triangle that does not lie within the triangle</v>
      </c>
      <c r="R199" s="83" t="s">
        <v>1812</v>
      </c>
      <c r="S199" s="102" t="s">
        <v>1041</v>
      </c>
      <c r="T199" s="102" t="s">
        <v>1042</v>
      </c>
      <c r="U199" s="102" t="s">
        <v>40</v>
      </c>
      <c r="V199" s="61" t="s">
        <v>9889</v>
      </c>
      <c r="W199" s="104">
        <v>9789814969451</v>
      </c>
      <c r="X199" s="102">
        <v>114</v>
      </c>
      <c r="Y199" s="61" t="s">
        <v>2600</v>
      </c>
      <c r="Z199" s="61" t="s">
        <v>9890</v>
      </c>
      <c r="AA199" s="61" t="s">
        <v>9891</v>
      </c>
      <c r="AB199" s="61" t="str">
        <f t="shared" si="1"/>
        <v>5.185 Identify the height of a triangle that does not lie within the triangle M4ME-IVb-57</v>
      </c>
      <c r="AC199" s="61" t="str">
        <f t="shared" ref="AC199:AD199" si="469">Y199</f>
        <v>2. Measurement</v>
      </c>
      <c r="AD199" s="61" t="str">
        <f t="shared" si="469"/>
        <v>G5.2.01 Perimeter / Area</v>
      </c>
      <c r="AE199" s="61" t="str">
        <f t="shared" si="3"/>
        <v>M4ME-IVb-57</v>
      </c>
      <c r="AF199" s="61" t="str">
        <f t="shared" ref="AF199:AG199" si="470">M199</f>
        <v>M4ME-IVb-57: Derives the formulas for the area of triangles, parallelograms, and trapezoids.</v>
      </c>
      <c r="AG199" s="61" t="str">
        <f t="shared" si="470"/>
        <v>4.067 Derives the formulas for the area of triangles, parallelograms, and trapezoids M4ME-IVb-57</v>
      </c>
      <c r="AH199" s="175">
        <f t="shared" ref="AH199:AH207" si="471">AH198</f>
        <v>13</v>
      </c>
      <c r="AI199" s="327"/>
      <c r="AJ199" s="327"/>
      <c r="AK199" s="61"/>
      <c r="AL199" s="61"/>
      <c r="AM199" s="61"/>
      <c r="AN199" s="61"/>
      <c r="AO199" s="110"/>
      <c r="AP199" s="103" t="s">
        <v>1818</v>
      </c>
      <c r="AQ199" s="103" t="str">
        <f t="shared" si="254"/>
        <v>Completed</v>
      </c>
      <c r="AR199" s="110"/>
    </row>
    <row r="200" spans="1:44" ht="15.75" customHeight="1" x14ac:dyDescent="0.2">
      <c r="A200" s="487"/>
      <c r="B200" s="487"/>
      <c r="C200" s="61" t="s">
        <v>425</v>
      </c>
      <c r="D200" s="61" t="s">
        <v>426</v>
      </c>
      <c r="E200" s="61" t="s">
        <v>9898</v>
      </c>
      <c r="F200" s="176" t="s">
        <v>9899</v>
      </c>
      <c r="G200" s="100">
        <v>3</v>
      </c>
      <c r="H200" s="100"/>
      <c r="I200" s="101"/>
      <c r="J200" s="61" t="s">
        <v>9900</v>
      </c>
      <c r="K200" s="61" t="s">
        <v>436</v>
      </c>
      <c r="L200" s="61" t="s">
        <v>9901</v>
      </c>
      <c r="M200" s="61" t="s">
        <v>9902</v>
      </c>
      <c r="N200" s="61" t="s">
        <v>9903</v>
      </c>
      <c r="O200" s="102" t="s">
        <v>1043</v>
      </c>
      <c r="P200" s="102" t="s">
        <v>9904</v>
      </c>
      <c r="Q200" s="102" t="str">
        <f t="shared" si="464"/>
        <v>Ch 13 Practice 1.3.1: Find the area of a triangle using formula</v>
      </c>
      <c r="R200" s="83" t="s">
        <v>1812</v>
      </c>
      <c r="S200" s="102" t="s">
        <v>1041</v>
      </c>
      <c r="T200" s="102" t="s">
        <v>1042</v>
      </c>
      <c r="U200" s="102" t="s">
        <v>40</v>
      </c>
      <c r="V200" s="61" t="s">
        <v>9889</v>
      </c>
      <c r="W200" s="104">
        <v>9789814969451</v>
      </c>
      <c r="X200" s="102">
        <v>117</v>
      </c>
      <c r="Y200" s="61" t="s">
        <v>2600</v>
      </c>
      <c r="Z200" s="61" t="s">
        <v>9890</v>
      </c>
      <c r="AA200" s="61" t="s">
        <v>9891</v>
      </c>
      <c r="AB200" s="61" t="str">
        <f t="shared" si="1"/>
        <v>5.186 Find the area of a triangle using formula M4ME-IVb-58</v>
      </c>
      <c r="AC200" s="61" t="str">
        <f t="shared" ref="AC200:AD200" si="472">Y200</f>
        <v>2. Measurement</v>
      </c>
      <c r="AD200" s="61" t="str">
        <f t="shared" si="472"/>
        <v>G5.2.01 Perimeter / Area</v>
      </c>
      <c r="AE200" s="61" t="str">
        <f t="shared" si="3"/>
        <v>M4ME-IVb-58</v>
      </c>
      <c r="AF200" s="61" t="str">
        <f t="shared" ref="AF200:AG200" si="473">M200</f>
        <v>M4ME-IVb-58: Finds the area of triangles, parallelograms and trapezoids using sq cm and sq m.</v>
      </c>
      <c r="AG200" s="61" t="str">
        <f t="shared" si="473"/>
        <v>4.068 Finds the area of triangles, parallelograms and trapezoids M4ME-IVb-58</v>
      </c>
      <c r="AH200" s="175">
        <f t="shared" si="471"/>
        <v>13</v>
      </c>
      <c r="AI200" s="327"/>
      <c r="AJ200" s="327"/>
      <c r="AK200" s="61"/>
      <c r="AL200" s="61"/>
      <c r="AM200" s="61"/>
      <c r="AN200" s="61"/>
      <c r="AO200" s="110"/>
      <c r="AP200" s="103" t="s">
        <v>1818</v>
      </c>
      <c r="AQ200" s="103" t="str">
        <f t="shared" si="254"/>
        <v>Completed</v>
      </c>
      <c r="AR200" s="110"/>
    </row>
    <row r="201" spans="1:44" ht="15.75" customHeight="1" x14ac:dyDescent="0.2">
      <c r="A201" s="487"/>
      <c r="B201" s="487"/>
      <c r="C201" s="61" t="s">
        <v>9905</v>
      </c>
      <c r="D201" s="61" t="s">
        <v>9906</v>
      </c>
      <c r="E201" s="61" t="s">
        <v>9907</v>
      </c>
      <c r="F201" s="176" t="s">
        <v>9908</v>
      </c>
      <c r="G201" s="100">
        <v>4</v>
      </c>
      <c r="H201" s="100" t="s">
        <v>9909</v>
      </c>
      <c r="I201" s="101"/>
      <c r="J201" s="61" t="s">
        <v>9910</v>
      </c>
      <c r="K201" s="61" t="s">
        <v>436</v>
      </c>
      <c r="L201" s="61" t="s">
        <v>9885</v>
      </c>
      <c r="M201" s="61" t="s">
        <v>9902</v>
      </c>
      <c r="N201" s="61" t="s">
        <v>9903</v>
      </c>
      <c r="O201" s="102" t="s">
        <v>1043</v>
      </c>
      <c r="P201" s="102" t="s">
        <v>9911</v>
      </c>
      <c r="Q201" s="102" t="str">
        <f t="shared" si="464"/>
        <v>Ch 13 Practice 1.4.1: Identify the base and corresponding height of a triangle, then find the area of the triangle using formula</v>
      </c>
      <c r="R201" s="83" t="s">
        <v>1812</v>
      </c>
      <c r="S201" s="102" t="s">
        <v>1041</v>
      </c>
      <c r="T201" s="102" t="s">
        <v>1042</v>
      </c>
      <c r="U201" s="102" t="s">
        <v>40</v>
      </c>
      <c r="V201" s="61" t="s">
        <v>9889</v>
      </c>
      <c r="W201" s="104">
        <v>9789814969451</v>
      </c>
      <c r="X201" s="102">
        <v>118</v>
      </c>
      <c r="Y201" s="61" t="s">
        <v>2600</v>
      </c>
      <c r="Z201" s="61" t="s">
        <v>9890</v>
      </c>
      <c r="AA201" s="61" t="s">
        <v>9891</v>
      </c>
      <c r="AB201" s="61" t="str">
        <f t="shared" si="1"/>
        <v>5.187 Identify the base and corresponding height of a triangle, then find the area of the triangle using formula M4ME-IVb-58</v>
      </c>
      <c r="AC201" s="61" t="str">
        <f t="shared" ref="AC201:AD201" si="474">Y201</f>
        <v>2. Measurement</v>
      </c>
      <c r="AD201" s="61" t="str">
        <f t="shared" si="474"/>
        <v>G5.2.01 Perimeter / Area</v>
      </c>
      <c r="AE201" s="61" t="str">
        <f t="shared" si="3"/>
        <v>M4ME-IVb-58</v>
      </c>
      <c r="AF201" s="61" t="str">
        <f t="shared" ref="AF201:AG201" si="475">M201</f>
        <v>M4ME-IVb-58: Finds the area of triangles, parallelograms and trapezoids using sq cm and sq m.</v>
      </c>
      <c r="AG201" s="61" t="str">
        <f t="shared" si="475"/>
        <v>4.068 Finds the area of triangles, parallelograms and trapezoids M4ME-IVb-58</v>
      </c>
      <c r="AH201" s="175">
        <f t="shared" si="471"/>
        <v>13</v>
      </c>
      <c r="AI201" s="327"/>
      <c r="AJ201" s="327"/>
      <c r="AK201" s="61"/>
      <c r="AL201" s="61"/>
      <c r="AM201" s="61"/>
      <c r="AN201" s="61"/>
      <c r="AO201" s="110"/>
      <c r="AP201" s="103" t="s">
        <v>1818</v>
      </c>
      <c r="AQ201" s="103" t="str">
        <f t="shared" si="254"/>
        <v>Completed</v>
      </c>
      <c r="AR201" s="110"/>
    </row>
    <row r="202" spans="1:44" ht="15.75" customHeight="1" x14ac:dyDescent="0.2">
      <c r="A202" s="487"/>
      <c r="B202" s="471"/>
      <c r="C202" s="61" t="s">
        <v>9912</v>
      </c>
      <c r="D202" s="61" t="s">
        <v>9913</v>
      </c>
      <c r="E202" s="61" t="s">
        <v>9914</v>
      </c>
      <c r="F202" s="176" t="s">
        <v>9915</v>
      </c>
      <c r="G202" s="100">
        <v>5</v>
      </c>
      <c r="H202" s="100"/>
      <c r="I202" s="101" t="s">
        <v>4941</v>
      </c>
      <c r="J202" s="61" t="s">
        <v>9916</v>
      </c>
      <c r="K202" s="61" t="s">
        <v>436</v>
      </c>
      <c r="L202" s="61" t="s">
        <v>9901</v>
      </c>
      <c r="M202" s="61" t="s">
        <v>9902</v>
      </c>
      <c r="N202" s="61" t="s">
        <v>9903</v>
      </c>
      <c r="O202" s="102" t="s">
        <v>1043</v>
      </c>
      <c r="P202" s="102" t="s">
        <v>9917</v>
      </c>
      <c r="Q202" s="102" t="str">
        <f t="shared" si="464"/>
        <v>Ch 13 Practice 1.5.1: Find the shaded area of a figure related to the area of a triangle</v>
      </c>
      <c r="R202" s="83" t="s">
        <v>1812</v>
      </c>
      <c r="S202" s="102" t="s">
        <v>1041</v>
      </c>
      <c r="T202" s="102" t="s">
        <v>1042</v>
      </c>
      <c r="U202" s="102" t="s">
        <v>40</v>
      </c>
      <c r="V202" s="61" t="s">
        <v>9889</v>
      </c>
      <c r="W202" s="104">
        <v>9789814969451</v>
      </c>
      <c r="X202" s="102">
        <v>120</v>
      </c>
      <c r="Y202" s="61" t="s">
        <v>2600</v>
      </c>
      <c r="Z202" s="61" t="s">
        <v>9890</v>
      </c>
      <c r="AA202" s="61" t="s">
        <v>9891</v>
      </c>
      <c r="AB202" s="61" t="str">
        <f t="shared" si="1"/>
        <v>5.188 Find the shaded area of a figure related to the area of a triangle M4ME-IVb-58</v>
      </c>
      <c r="AC202" s="61" t="str">
        <f t="shared" ref="AC202:AD202" si="476">Y202</f>
        <v>2. Measurement</v>
      </c>
      <c r="AD202" s="61" t="str">
        <f t="shared" si="476"/>
        <v>G5.2.01 Perimeter / Area</v>
      </c>
      <c r="AE202" s="61" t="str">
        <f t="shared" si="3"/>
        <v>M4ME-IVb-58</v>
      </c>
      <c r="AF202" s="61" t="str">
        <f t="shared" ref="AF202:AG202" si="477">M202</f>
        <v>M4ME-IVb-58: Finds the area of triangles, parallelograms and trapezoids using sq cm and sq m.</v>
      </c>
      <c r="AG202" s="61" t="str">
        <f t="shared" si="477"/>
        <v>4.068 Finds the area of triangles, parallelograms and trapezoids M4ME-IVb-58</v>
      </c>
      <c r="AH202" s="175">
        <f t="shared" si="471"/>
        <v>13</v>
      </c>
      <c r="AI202" s="327"/>
      <c r="AJ202" s="327"/>
      <c r="AK202" s="61"/>
      <c r="AL202" s="61"/>
      <c r="AM202" s="61"/>
      <c r="AN202" s="61"/>
      <c r="AO202" s="110"/>
      <c r="AP202" s="103" t="s">
        <v>1818</v>
      </c>
      <c r="AQ202" s="103" t="str">
        <f t="shared" si="254"/>
        <v>Completed</v>
      </c>
      <c r="AR202" s="110"/>
    </row>
    <row r="203" spans="1:44" ht="15.75" customHeight="1" x14ac:dyDescent="0.2">
      <c r="A203" s="487"/>
      <c r="B203" s="502" t="s">
        <v>431</v>
      </c>
      <c r="C203" s="61" t="s">
        <v>432</v>
      </c>
      <c r="D203" s="61" t="s">
        <v>433</v>
      </c>
      <c r="E203" s="61" t="s">
        <v>9918</v>
      </c>
      <c r="F203" s="176" t="s">
        <v>9919</v>
      </c>
      <c r="G203" s="100">
        <v>6</v>
      </c>
      <c r="H203" s="100"/>
      <c r="I203" s="101"/>
      <c r="J203" s="61" t="s">
        <v>9920</v>
      </c>
      <c r="K203" s="61" t="s">
        <v>436</v>
      </c>
      <c r="L203" s="61" t="s">
        <v>9901</v>
      </c>
      <c r="M203" s="61" t="s">
        <v>9902</v>
      </c>
      <c r="N203" s="61" t="s">
        <v>9903</v>
      </c>
      <c r="O203" s="102" t="s">
        <v>1043</v>
      </c>
      <c r="P203" s="102" t="s">
        <v>9921</v>
      </c>
      <c r="Q203" s="102" t="str">
        <f t="shared" si="464"/>
        <v>Ch 13 Practice 2.1.1: Find the area of a parallelogram using formula</v>
      </c>
      <c r="R203" s="83" t="s">
        <v>1812</v>
      </c>
      <c r="S203" s="102" t="s">
        <v>1041</v>
      </c>
      <c r="T203" s="102" t="s">
        <v>1042</v>
      </c>
      <c r="U203" s="102" t="s">
        <v>40</v>
      </c>
      <c r="V203" s="61" t="s">
        <v>9889</v>
      </c>
      <c r="W203" s="104">
        <v>9789814969451</v>
      </c>
      <c r="X203" s="102">
        <v>124</v>
      </c>
      <c r="Y203" s="61" t="s">
        <v>2600</v>
      </c>
      <c r="Z203" s="61" t="s">
        <v>9890</v>
      </c>
      <c r="AA203" s="61" t="s">
        <v>9922</v>
      </c>
      <c r="AB203" s="61" t="str">
        <f t="shared" si="1"/>
        <v>5.189 Find the area of a parallelogram using formula M4ME-IVb-58</v>
      </c>
      <c r="AC203" s="61" t="str">
        <f t="shared" ref="AC203:AD203" si="478">Y203</f>
        <v>2. Measurement</v>
      </c>
      <c r="AD203" s="61" t="str">
        <f t="shared" si="478"/>
        <v>G5.2.01 Perimeter / Area</v>
      </c>
      <c r="AE203" s="61" t="str">
        <f t="shared" si="3"/>
        <v>M4ME-IVb-58</v>
      </c>
      <c r="AF203" s="61" t="str">
        <f t="shared" ref="AF203:AG203" si="479">M203</f>
        <v>M4ME-IVb-58: Finds the area of triangles, parallelograms and trapezoids using sq cm and sq m.</v>
      </c>
      <c r="AG203" s="61" t="str">
        <f t="shared" si="479"/>
        <v>4.068 Finds the area of triangles, parallelograms and trapezoids M4ME-IVb-58</v>
      </c>
      <c r="AH203" s="175">
        <f t="shared" si="471"/>
        <v>13</v>
      </c>
      <c r="AI203" s="327"/>
      <c r="AJ203" s="327"/>
      <c r="AK203" s="61"/>
      <c r="AL203" s="61"/>
      <c r="AM203" s="61"/>
      <c r="AN203" s="61"/>
      <c r="AO203" s="110"/>
      <c r="AP203" s="103" t="s">
        <v>1818</v>
      </c>
      <c r="AQ203" s="103" t="str">
        <f t="shared" si="254"/>
        <v>Completed</v>
      </c>
      <c r="AR203" s="110"/>
    </row>
    <row r="204" spans="1:44" ht="15.75" customHeight="1" x14ac:dyDescent="0.2">
      <c r="A204" s="487"/>
      <c r="B204" s="487"/>
      <c r="C204" s="61" t="s">
        <v>438</v>
      </c>
      <c r="D204" s="61" t="s">
        <v>439</v>
      </c>
      <c r="E204" s="61" t="s">
        <v>9923</v>
      </c>
      <c r="F204" s="176" t="s">
        <v>9924</v>
      </c>
      <c r="G204" s="100">
        <v>7</v>
      </c>
      <c r="H204" s="100"/>
      <c r="I204" s="101"/>
      <c r="J204" s="61" t="s">
        <v>9925</v>
      </c>
      <c r="K204" s="61" t="s">
        <v>436</v>
      </c>
      <c r="L204" s="61" t="s">
        <v>9901</v>
      </c>
      <c r="M204" s="61" t="s">
        <v>9902</v>
      </c>
      <c r="N204" s="61" t="s">
        <v>9903</v>
      </c>
      <c r="O204" s="102" t="s">
        <v>1043</v>
      </c>
      <c r="P204" s="102" t="s">
        <v>9926</v>
      </c>
      <c r="Q204" s="102" t="str">
        <f t="shared" si="464"/>
        <v>Ch 13 Practice 2.2.1: Find the area of a rhombus using formula</v>
      </c>
      <c r="R204" s="83" t="s">
        <v>1812</v>
      </c>
      <c r="S204" s="102" t="s">
        <v>1041</v>
      </c>
      <c r="T204" s="102" t="s">
        <v>1042</v>
      </c>
      <c r="U204" s="102" t="s">
        <v>40</v>
      </c>
      <c r="V204" s="61" t="s">
        <v>9889</v>
      </c>
      <c r="W204" s="104">
        <v>9789814969451</v>
      </c>
      <c r="X204" s="102">
        <v>124</v>
      </c>
      <c r="Y204" s="61" t="s">
        <v>2600</v>
      </c>
      <c r="Z204" s="61" t="s">
        <v>9890</v>
      </c>
      <c r="AA204" s="61" t="s">
        <v>9922</v>
      </c>
      <c r="AB204" s="61" t="str">
        <f t="shared" si="1"/>
        <v>5.190 Find the area of a rhombus using formula M4ME-IVb-58</v>
      </c>
      <c r="AC204" s="61" t="str">
        <f t="shared" ref="AC204:AD204" si="480">Y204</f>
        <v>2. Measurement</v>
      </c>
      <c r="AD204" s="61" t="str">
        <f t="shared" si="480"/>
        <v>G5.2.01 Perimeter / Area</v>
      </c>
      <c r="AE204" s="61" t="str">
        <f t="shared" si="3"/>
        <v>M4ME-IVb-58</v>
      </c>
      <c r="AF204" s="61" t="str">
        <f t="shared" ref="AF204:AG204" si="481">M204</f>
        <v>M4ME-IVb-58: Finds the area of triangles, parallelograms and trapezoids using sq cm and sq m.</v>
      </c>
      <c r="AG204" s="61" t="str">
        <f t="shared" si="481"/>
        <v>4.068 Finds the area of triangles, parallelograms and trapezoids M4ME-IVb-58</v>
      </c>
      <c r="AH204" s="175">
        <f t="shared" si="471"/>
        <v>13</v>
      </c>
      <c r="AI204" s="327"/>
      <c r="AJ204" s="327"/>
      <c r="AK204" s="61"/>
      <c r="AL204" s="61"/>
      <c r="AM204" s="61"/>
      <c r="AN204" s="61"/>
      <c r="AO204" s="110"/>
      <c r="AP204" s="103" t="s">
        <v>1818</v>
      </c>
      <c r="AQ204" s="103" t="str">
        <f t="shared" si="254"/>
        <v>Completed</v>
      </c>
      <c r="AR204" s="110"/>
    </row>
    <row r="205" spans="1:44" ht="15.75" customHeight="1" x14ac:dyDescent="0.2">
      <c r="A205" s="487"/>
      <c r="B205" s="487"/>
      <c r="C205" s="61" t="s">
        <v>442</v>
      </c>
      <c r="D205" s="61" t="s">
        <v>443</v>
      </c>
      <c r="E205" s="61" t="s">
        <v>9927</v>
      </c>
      <c r="F205" s="176" t="s">
        <v>9928</v>
      </c>
      <c r="G205" s="100">
        <v>8</v>
      </c>
      <c r="H205" s="100" t="s">
        <v>9929</v>
      </c>
      <c r="I205" s="101"/>
      <c r="J205" s="61" t="s">
        <v>9930</v>
      </c>
      <c r="K205" s="61" t="s">
        <v>436</v>
      </c>
      <c r="L205" s="61" t="s">
        <v>9901</v>
      </c>
      <c r="M205" s="61" t="s">
        <v>9902</v>
      </c>
      <c r="N205" s="61" t="s">
        <v>9903</v>
      </c>
      <c r="O205" s="102" t="s">
        <v>1043</v>
      </c>
      <c r="P205" s="102" t="s">
        <v>9931</v>
      </c>
      <c r="Q205" s="102" t="str">
        <f t="shared" si="464"/>
        <v>Ch 13 Practice 2.3.1: Find the area of a trapezoid using formula</v>
      </c>
      <c r="R205" s="83" t="s">
        <v>1812</v>
      </c>
      <c r="S205" s="102" t="s">
        <v>1041</v>
      </c>
      <c r="T205" s="102" t="s">
        <v>1042</v>
      </c>
      <c r="U205" s="102" t="s">
        <v>40</v>
      </c>
      <c r="V205" s="61" t="s">
        <v>9889</v>
      </c>
      <c r="W205" s="104">
        <v>9789814969451</v>
      </c>
      <c r="X205" s="102">
        <v>124</v>
      </c>
      <c r="Y205" s="61" t="s">
        <v>2600</v>
      </c>
      <c r="Z205" s="61" t="s">
        <v>9890</v>
      </c>
      <c r="AA205" s="61" t="s">
        <v>9922</v>
      </c>
      <c r="AB205" s="61" t="str">
        <f t="shared" si="1"/>
        <v>5.191 Find the area of a trapezoid using formula M4ME-IVb-58</v>
      </c>
      <c r="AC205" s="61" t="str">
        <f t="shared" ref="AC205:AD205" si="482">Y205</f>
        <v>2. Measurement</v>
      </c>
      <c r="AD205" s="61" t="str">
        <f t="shared" si="482"/>
        <v>G5.2.01 Perimeter / Area</v>
      </c>
      <c r="AE205" s="61" t="str">
        <f t="shared" si="3"/>
        <v>M4ME-IVb-58</v>
      </c>
      <c r="AF205" s="61" t="str">
        <f t="shared" ref="AF205:AG205" si="483">M205</f>
        <v>M4ME-IVb-58: Finds the area of triangles, parallelograms and trapezoids using sq cm and sq m.</v>
      </c>
      <c r="AG205" s="61" t="str">
        <f t="shared" si="483"/>
        <v>4.068 Finds the area of triangles, parallelograms and trapezoids M4ME-IVb-58</v>
      </c>
      <c r="AH205" s="175">
        <f t="shared" si="471"/>
        <v>13</v>
      </c>
      <c r="AI205" s="327"/>
      <c r="AJ205" s="327"/>
      <c r="AK205" s="61"/>
      <c r="AL205" s="61"/>
      <c r="AM205" s="61"/>
      <c r="AN205" s="61"/>
      <c r="AO205" s="110"/>
      <c r="AP205" s="103" t="s">
        <v>1818</v>
      </c>
      <c r="AQ205" s="103" t="str">
        <f t="shared" si="254"/>
        <v>Completed</v>
      </c>
      <c r="AR205" s="110"/>
    </row>
    <row r="206" spans="1:44" ht="15.75" customHeight="1" x14ac:dyDescent="0.2">
      <c r="A206" s="487"/>
      <c r="B206" s="487"/>
      <c r="C206" s="502" t="s">
        <v>9932</v>
      </c>
      <c r="D206" s="61" t="s">
        <v>9933</v>
      </c>
      <c r="E206" s="61" t="s">
        <v>9934</v>
      </c>
      <c r="F206" s="176" t="s">
        <v>9935</v>
      </c>
      <c r="G206" s="100">
        <v>9</v>
      </c>
      <c r="H206" s="100"/>
      <c r="I206" s="101"/>
      <c r="J206" s="61" t="s">
        <v>9936</v>
      </c>
      <c r="K206" s="61" t="s">
        <v>436</v>
      </c>
      <c r="L206" s="61" t="s">
        <v>9901</v>
      </c>
      <c r="M206" s="61" t="s">
        <v>9902</v>
      </c>
      <c r="N206" s="61" t="s">
        <v>9903</v>
      </c>
      <c r="O206" s="102" t="s">
        <v>1043</v>
      </c>
      <c r="P206" s="102" t="s">
        <v>9937</v>
      </c>
      <c r="Q206" s="102" t="str">
        <f t="shared" si="464"/>
        <v>Ch 13 Practice 2.4.1: Find the area of a composite figure made up of basic shapes such as squares, rectangles, triangles, parallelograms, rhombuses and trapezoids</v>
      </c>
      <c r="R206" s="83" t="s">
        <v>1812</v>
      </c>
      <c r="S206" s="102" t="s">
        <v>1041</v>
      </c>
      <c r="T206" s="102" t="s">
        <v>1042</v>
      </c>
      <c r="U206" s="102" t="s">
        <v>40</v>
      </c>
      <c r="V206" s="61" t="s">
        <v>9889</v>
      </c>
      <c r="W206" s="104">
        <v>9789814969451</v>
      </c>
      <c r="X206" s="102">
        <v>128</v>
      </c>
      <c r="Y206" s="61" t="s">
        <v>2600</v>
      </c>
      <c r="Z206" s="61" t="s">
        <v>9890</v>
      </c>
      <c r="AA206" s="61" t="s">
        <v>9922</v>
      </c>
      <c r="AB206" s="61" t="str">
        <f t="shared" si="1"/>
        <v>5.192 Find the area of a composite figure made up of basic shapes such as squares, rectangles, triangles, parallelograms, rhombuses and trapezoids M4ME-IVb-58</v>
      </c>
      <c r="AC206" s="61" t="str">
        <f t="shared" ref="AC206:AD206" si="484">Y206</f>
        <v>2. Measurement</v>
      </c>
      <c r="AD206" s="61" t="str">
        <f t="shared" si="484"/>
        <v>G5.2.01 Perimeter / Area</v>
      </c>
      <c r="AE206" s="61" t="str">
        <f t="shared" si="3"/>
        <v>M4ME-IVb-58</v>
      </c>
      <c r="AF206" s="61" t="str">
        <f t="shared" ref="AF206:AG206" si="485">M206</f>
        <v>M4ME-IVb-58: Finds the area of triangles, parallelograms and trapezoids using sq cm and sq m.</v>
      </c>
      <c r="AG206" s="61" t="str">
        <f t="shared" si="485"/>
        <v>4.068 Finds the area of triangles, parallelograms and trapezoids M4ME-IVb-58</v>
      </c>
      <c r="AH206" s="175">
        <f t="shared" si="471"/>
        <v>13</v>
      </c>
      <c r="AI206" s="327"/>
      <c r="AJ206" s="327"/>
      <c r="AK206" s="61"/>
      <c r="AL206" s="61"/>
      <c r="AM206" s="61"/>
      <c r="AN206" s="61"/>
      <c r="AO206" s="110"/>
      <c r="AP206" s="103" t="s">
        <v>1818</v>
      </c>
      <c r="AQ206" s="103" t="str">
        <f t="shared" si="254"/>
        <v>Completed</v>
      </c>
      <c r="AR206" s="110"/>
    </row>
    <row r="207" spans="1:44" ht="15.75" customHeight="1" x14ac:dyDescent="0.2">
      <c r="A207" s="471"/>
      <c r="B207" s="471"/>
      <c r="C207" s="471"/>
      <c r="D207" s="61" t="s">
        <v>9938</v>
      </c>
      <c r="E207" s="61" t="s">
        <v>9939</v>
      </c>
      <c r="F207" s="176" t="s">
        <v>9940</v>
      </c>
      <c r="G207" s="100">
        <v>10</v>
      </c>
      <c r="H207" s="100"/>
      <c r="I207" s="101"/>
      <c r="J207" s="61" t="s">
        <v>9941</v>
      </c>
      <c r="K207" s="61" t="s">
        <v>436</v>
      </c>
      <c r="L207" s="61" t="s">
        <v>9901</v>
      </c>
      <c r="M207" s="61" t="s">
        <v>9902</v>
      </c>
      <c r="N207" s="61" t="s">
        <v>9903</v>
      </c>
      <c r="O207" s="102" t="s">
        <v>1043</v>
      </c>
      <c r="P207" s="102" t="s">
        <v>9942</v>
      </c>
      <c r="Q207" s="102" t="str">
        <f t="shared" si="464"/>
        <v>Ch 13 Practice 2.4.2: Find a shaded area related to the area of a triangle, a parallelogram, a rhombus and/or a trapezoid</v>
      </c>
      <c r="R207" s="83" t="s">
        <v>1812</v>
      </c>
      <c r="S207" s="102" t="s">
        <v>1041</v>
      </c>
      <c r="T207" s="102" t="s">
        <v>1042</v>
      </c>
      <c r="U207" s="102" t="s">
        <v>40</v>
      </c>
      <c r="V207" s="61" t="s">
        <v>9889</v>
      </c>
      <c r="W207" s="104">
        <v>9789814969451</v>
      </c>
      <c r="X207" s="102">
        <v>128</v>
      </c>
      <c r="Y207" s="61" t="s">
        <v>2600</v>
      </c>
      <c r="Z207" s="61" t="s">
        <v>9890</v>
      </c>
      <c r="AA207" s="61" t="s">
        <v>9922</v>
      </c>
      <c r="AB207" s="61" t="str">
        <f t="shared" si="1"/>
        <v>5.193 Find a shaded area related to the area of a triangle, a parallelogram, a rhombus and/or a trapezoid M4ME-IVb-58</v>
      </c>
      <c r="AC207" s="61" t="str">
        <f t="shared" ref="AC207:AD207" si="486">Y207</f>
        <v>2. Measurement</v>
      </c>
      <c r="AD207" s="61" t="str">
        <f t="shared" si="486"/>
        <v>G5.2.01 Perimeter / Area</v>
      </c>
      <c r="AE207" s="61" t="str">
        <f t="shared" si="3"/>
        <v>M4ME-IVb-58</v>
      </c>
      <c r="AF207" s="61" t="str">
        <f t="shared" ref="AF207:AG207" si="487">M207</f>
        <v>M4ME-IVb-58: Finds the area of triangles, parallelograms and trapezoids using sq cm and sq m.</v>
      </c>
      <c r="AG207" s="61" t="str">
        <f t="shared" si="487"/>
        <v>4.068 Finds the area of triangles, parallelograms and trapezoids M4ME-IVb-58</v>
      </c>
      <c r="AH207" s="175">
        <f t="shared" si="471"/>
        <v>13</v>
      </c>
      <c r="AI207" s="327"/>
      <c r="AJ207" s="327"/>
      <c r="AK207" s="61"/>
      <c r="AL207" s="61"/>
      <c r="AM207" s="61"/>
      <c r="AN207" s="61"/>
      <c r="AO207" s="110"/>
      <c r="AP207" s="103" t="s">
        <v>1818</v>
      </c>
      <c r="AQ207" s="103" t="str">
        <f t="shared" si="254"/>
        <v>Completed</v>
      </c>
      <c r="AR207" s="110"/>
    </row>
    <row r="208" spans="1:44" ht="15.75" customHeight="1" x14ac:dyDescent="0.2">
      <c r="A208" s="502" t="s">
        <v>9943</v>
      </c>
      <c r="B208" s="502" t="s">
        <v>259</v>
      </c>
      <c r="C208" s="502" t="s">
        <v>260</v>
      </c>
      <c r="D208" s="89" t="s">
        <v>261</v>
      </c>
      <c r="E208" s="61" t="s">
        <v>9944</v>
      </c>
      <c r="F208" s="176" t="s">
        <v>9945</v>
      </c>
      <c r="G208" s="100">
        <v>1</v>
      </c>
      <c r="H208" s="100"/>
      <c r="I208" s="101" t="s">
        <v>3614</v>
      </c>
      <c r="J208" s="61" t="s">
        <v>9946</v>
      </c>
      <c r="K208" s="61" t="s">
        <v>9947</v>
      </c>
      <c r="L208" s="61" t="s">
        <v>9948</v>
      </c>
      <c r="M208" s="61" t="s">
        <v>9949</v>
      </c>
      <c r="N208" s="61" t="s">
        <v>9950</v>
      </c>
      <c r="O208" s="102" t="s">
        <v>1043</v>
      </c>
      <c r="P208" s="102" t="s">
        <v>9951</v>
      </c>
      <c r="Q208" s="102" t="str">
        <f t="shared" si="464"/>
        <v>Ch 14 Practice 1.1.1: Recognize shapes that can tessellate</v>
      </c>
      <c r="R208" s="83" t="s">
        <v>1812</v>
      </c>
      <c r="S208" s="102" t="s">
        <v>1041</v>
      </c>
      <c r="T208" s="102" t="s">
        <v>1042</v>
      </c>
      <c r="U208" s="102" t="s">
        <v>40</v>
      </c>
      <c r="V208" s="61" t="s">
        <v>9952</v>
      </c>
      <c r="W208" s="104">
        <v>9789814969451</v>
      </c>
      <c r="X208" s="102">
        <v>131</v>
      </c>
      <c r="Y208" s="61" t="s">
        <v>2481</v>
      </c>
      <c r="Z208" s="61" t="s">
        <v>9050</v>
      </c>
      <c r="AA208" s="61" t="s">
        <v>9953</v>
      </c>
      <c r="AB208" s="61" t="str">
        <f t="shared" si="1"/>
        <v>5.195 Recognize shapes that can tessellate M2GE-IIIh-8.1</v>
      </c>
      <c r="AC208" s="61" t="str">
        <f t="shared" ref="AC208:AD208" si="488">Y208</f>
        <v>3. Geometry</v>
      </c>
      <c r="AD208" s="61" t="str">
        <f t="shared" si="488"/>
        <v>G5.3.01 Plane Shapes</v>
      </c>
      <c r="AE208" s="61" t="str">
        <f t="shared" si="3"/>
        <v>M2GE-IIIh-8.1</v>
      </c>
      <c r="AF208" s="61" t="str">
        <f t="shared" ref="AF208:AG208" si="489">M208</f>
        <v>M2GE-IIIh-8.1: Recognizes shapes that can tessellate.</v>
      </c>
      <c r="AG208" s="61" t="str">
        <f t="shared" si="489"/>
        <v>2.063 Recognizes shapes that can tessellate M2GE-IIIh-8.1</v>
      </c>
      <c r="AH208" s="175">
        <v>14</v>
      </c>
      <c r="AI208" s="327"/>
      <c r="AJ208" s="327"/>
      <c r="AK208" s="61"/>
      <c r="AL208" s="61"/>
      <c r="AM208" s="61"/>
      <c r="AN208" s="61"/>
      <c r="AO208" s="110"/>
      <c r="AP208" s="103" t="s">
        <v>1818</v>
      </c>
      <c r="AQ208" s="103" t="str">
        <f t="shared" si="254"/>
        <v>Completed</v>
      </c>
      <c r="AR208" s="110"/>
    </row>
    <row r="209" spans="1:44" ht="15.75" customHeight="1" x14ac:dyDescent="0.2">
      <c r="A209" s="487"/>
      <c r="B209" s="487"/>
      <c r="C209" s="487"/>
      <c r="D209" s="89" t="s">
        <v>266</v>
      </c>
      <c r="E209" s="61" t="s">
        <v>9954</v>
      </c>
      <c r="F209" s="176" t="s">
        <v>9955</v>
      </c>
      <c r="G209" s="100">
        <v>2</v>
      </c>
      <c r="H209" s="100" t="s">
        <v>9956</v>
      </c>
      <c r="I209" s="101"/>
      <c r="J209" s="61" t="s">
        <v>9957</v>
      </c>
      <c r="K209" s="61" t="s">
        <v>9947</v>
      </c>
      <c r="L209" s="61" t="s">
        <v>9948</v>
      </c>
      <c r="M209" s="61" t="s">
        <v>9949</v>
      </c>
      <c r="N209" s="61" t="s">
        <v>9950</v>
      </c>
      <c r="O209" s="102" t="s">
        <v>1043</v>
      </c>
      <c r="P209" s="102" t="s">
        <v>9958</v>
      </c>
      <c r="Q209" s="102" t="str">
        <f t="shared" si="464"/>
        <v>Ch 14 Practice 1.1.2: Identify the unit shape in a tessellation</v>
      </c>
      <c r="R209" s="83" t="s">
        <v>1812</v>
      </c>
      <c r="S209" s="102" t="s">
        <v>1041</v>
      </c>
      <c r="T209" s="102" t="s">
        <v>1042</v>
      </c>
      <c r="U209" s="102" t="s">
        <v>40</v>
      </c>
      <c r="V209" s="61" t="s">
        <v>9952</v>
      </c>
      <c r="W209" s="104">
        <v>9789814969451</v>
      </c>
      <c r="X209" s="102">
        <v>131</v>
      </c>
      <c r="Y209" s="61" t="s">
        <v>2481</v>
      </c>
      <c r="Z209" s="61" t="s">
        <v>9050</v>
      </c>
      <c r="AA209" s="61" t="s">
        <v>9953</v>
      </c>
      <c r="AB209" s="61" t="str">
        <f t="shared" si="1"/>
        <v>5.196 Identify the unit shape in a tessellation M2GE-IIIh-8.1</v>
      </c>
      <c r="AC209" s="61" t="str">
        <f t="shared" ref="AC209:AD209" si="490">Y209</f>
        <v>3. Geometry</v>
      </c>
      <c r="AD209" s="61" t="str">
        <f t="shared" si="490"/>
        <v>G5.3.01 Plane Shapes</v>
      </c>
      <c r="AE209" s="61" t="str">
        <f t="shared" si="3"/>
        <v>M2GE-IIIh-8.1</v>
      </c>
      <c r="AF209" s="61" t="str">
        <f t="shared" ref="AF209:AG209" si="491">M209</f>
        <v>M2GE-IIIh-8.1: Recognizes shapes that can tessellate.</v>
      </c>
      <c r="AG209" s="61" t="str">
        <f t="shared" si="491"/>
        <v>2.063 Recognizes shapes that can tessellate M2GE-IIIh-8.1</v>
      </c>
      <c r="AH209" s="175">
        <f t="shared" ref="AH209:AH213" si="492">AH208</f>
        <v>14</v>
      </c>
      <c r="AI209" s="327"/>
      <c r="AJ209" s="327"/>
      <c r="AK209" s="61"/>
      <c r="AL209" s="61"/>
      <c r="AM209" s="61"/>
      <c r="AN209" s="61"/>
      <c r="AO209" s="110"/>
      <c r="AP209" s="103" t="s">
        <v>1818</v>
      </c>
      <c r="AQ209" s="103" t="str">
        <f t="shared" si="254"/>
        <v>Completed</v>
      </c>
      <c r="AR209" s="110"/>
    </row>
    <row r="210" spans="1:44" ht="15.75" customHeight="1" x14ac:dyDescent="0.2">
      <c r="A210" s="487"/>
      <c r="B210" s="487"/>
      <c r="C210" s="471"/>
      <c r="D210" s="89" t="s">
        <v>269</v>
      </c>
      <c r="E210" s="61" t="s">
        <v>9959</v>
      </c>
      <c r="F210" s="176" t="s">
        <v>9960</v>
      </c>
      <c r="G210" s="100">
        <v>3</v>
      </c>
      <c r="H210" s="100"/>
      <c r="I210" s="101"/>
      <c r="J210" s="61" t="s">
        <v>9961</v>
      </c>
      <c r="K210" s="61" t="s">
        <v>9947</v>
      </c>
      <c r="L210" s="61" t="s">
        <v>9948</v>
      </c>
      <c r="M210" s="61" t="s">
        <v>9949</v>
      </c>
      <c r="N210" s="61" t="s">
        <v>9950</v>
      </c>
      <c r="O210" s="102" t="s">
        <v>1043</v>
      </c>
      <c r="P210" s="102" t="s">
        <v>9962</v>
      </c>
      <c r="Q210" s="102" t="str">
        <f t="shared" si="464"/>
        <v>Ch 14 Practice 1.1.3: Make a tessellation with one unit shape</v>
      </c>
      <c r="R210" s="83" t="s">
        <v>1812</v>
      </c>
      <c r="S210" s="102" t="s">
        <v>1041</v>
      </c>
      <c r="T210" s="102" t="s">
        <v>1042</v>
      </c>
      <c r="U210" s="102" t="s">
        <v>40</v>
      </c>
      <c r="V210" s="61" t="s">
        <v>9952</v>
      </c>
      <c r="W210" s="104">
        <v>9789814969451</v>
      </c>
      <c r="X210" s="102">
        <v>131</v>
      </c>
      <c r="Y210" s="61" t="s">
        <v>2481</v>
      </c>
      <c r="Z210" s="61" t="s">
        <v>9050</v>
      </c>
      <c r="AA210" s="61" t="s">
        <v>9953</v>
      </c>
      <c r="AB210" s="61" t="str">
        <f t="shared" si="1"/>
        <v>5.197 Make a tessellation with one unit shape M2GE-IIIh-8.1</v>
      </c>
      <c r="AC210" s="61" t="str">
        <f t="shared" ref="AC210:AD210" si="493">Y210</f>
        <v>3. Geometry</v>
      </c>
      <c r="AD210" s="61" t="str">
        <f t="shared" si="493"/>
        <v>G5.3.01 Plane Shapes</v>
      </c>
      <c r="AE210" s="61" t="str">
        <f t="shared" si="3"/>
        <v>M2GE-IIIh-8.1</v>
      </c>
      <c r="AF210" s="61" t="str">
        <f t="shared" ref="AF210:AG210" si="494">M210</f>
        <v>M2GE-IIIh-8.1: Recognizes shapes that can tessellate.</v>
      </c>
      <c r="AG210" s="61" t="str">
        <f t="shared" si="494"/>
        <v>2.063 Recognizes shapes that can tessellate M2GE-IIIh-8.1</v>
      </c>
      <c r="AH210" s="175">
        <f t="shared" si="492"/>
        <v>14</v>
      </c>
      <c r="AI210" s="327"/>
      <c r="AJ210" s="327"/>
      <c r="AK210" s="61"/>
      <c r="AL210" s="61"/>
      <c r="AM210" s="61"/>
      <c r="AN210" s="61"/>
      <c r="AO210" s="110"/>
      <c r="AP210" s="103" t="s">
        <v>1818</v>
      </c>
      <c r="AQ210" s="103" t="str">
        <f t="shared" si="254"/>
        <v>Completed</v>
      </c>
      <c r="AR210" s="110"/>
    </row>
    <row r="211" spans="1:44" ht="15.75" customHeight="1" x14ac:dyDescent="0.2">
      <c r="A211" s="487"/>
      <c r="B211" s="471"/>
      <c r="C211" s="61" t="s">
        <v>9963</v>
      </c>
      <c r="D211" s="89" t="s">
        <v>9964</v>
      </c>
      <c r="E211" s="61" t="s">
        <v>9965</v>
      </c>
      <c r="F211" s="176" t="s">
        <v>9966</v>
      </c>
      <c r="G211" s="100">
        <v>4</v>
      </c>
      <c r="H211" s="100"/>
      <c r="I211" s="101"/>
      <c r="J211" s="61" t="s">
        <v>9967</v>
      </c>
      <c r="K211" s="61" t="s">
        <v>9947</v>
      </c>
      <c r="L211" s="61" t="s">
        <v>9948</v>
      </c>
      <c r="M211" s="61" t="s">
        <v>9949</v>
      </c>
      <c r="N211" s="61" t="s">
        <v>9950</v>
      </c>
      <c r="O211" s="102" t="s">
        <v>1043</v>
      </c>
      <c r="P211" s="102" t="s">
        <v>9968</v>
      </c>
      <c r="Q211" s="102" t="str">
        <f t="shared" si="464"/>
        <v>Ch 14 Practice 1.2.1: Identify if a given shape can tessellate</v>
      </c>
      <c r="R211" s="83" t="s">
        <v>1812</v>
      </c>
      <c r="S211" s="102" t="s">
        <v>1041</v>
      </c>
      <c r="T211" s="102" t="s">
        <v>1042</v>
      </c>
      <c r="U211" s="102" t="s">
        <v>40</v>
      </c>
      <c r="V211" s="61" t="s">
        <v>9952</v>
      </c>
      <c r="W211" s="104">
        <v>9789814969451</v>
      </c>
      <c r="X211" s="102">
        <v>133</v>
      </c>
      <c r="Y211" s="61" t="s">
        <v>2481</v>
      </c>
      <c r="Z211" s="61" t="s">
        <v>9050</v>
      </c>
      <c r="AA211" s="61" t="s">
        <v>9953</v>
      </c>
      <c r="AB211" s="61" t="str">
        <f t="shared" si="1"/>
        <v>5.198 Identify if a given shape can tessellate M2GE-IIIh-8.1</v>
      </c>
      <c r="AC211" s="61" t="str">
        <f t="shared" ref="AC211:AD211" si="495">Y211</f>
        <v>3. Geometry</v>
      </c>
      <c r="AD211" s="61" t="str">
        <f t="shared" si="495"/>
        <v>G5.3.01 Plane Shapes</v>
      </c>
      <c r="AE211" s="61" t="str">
        <f t="shared" si="3"/>
        <v>M2GE-IIIh-8.1</v>
      </c>
      <c r="AF211" s="61" t="str">
        <f t="shared" ref="AF211:AG211" si="496">M211</f>
        <v>M2GE-IIIh-8.1: Recognizes shapes that can tessellate.</v>
      </c>
      <c r="AG211" s="61" t="str">
        <f t="shared" si="496"/>
        <v>2.063 Recognizes shapes that can tessellate M2GE-IIIh-8.1</v>
      </c>
      <c r="AH211" s="175">
        <f t="shared" si="492"/>
        <v>14</v>
      </c>
      <c r="AI211" s="327"/>
      <c r="AJ211" s="327"/>
      <c r="AK211" s="61"/>
      <c r="AL211" s="61"/>
      <c r="AM211" s="61"/>
      <c r="AN211" s="61"/>
      <c r="AO211" s="110"/>
      <c r="AP211" s="103" t="s">
        <v>1818</v>
      </c>
      <c r="AQ211" s="103" t="str">
        <f t="shared" si="254"/>
        <v>Completed</v>
      </c>
      <c r="AR211" s="110"/>
    </row>
    <row r="212" spans="1:44" ht="15.75" customHeight="1" x14ac:dyDescent="0.2">
      <c r="A212" s="487"/>
      <c r="B212" s="502" t="s">
        <v>9969</v>
      </c>
      <c r="C212" s="61" t="s">
        <v>9970</v>
      </c>
      <c r="D212" s="89" t="s">
        <v>9971</v>
      </c>
      <c r="E212" s="61" t="s">
        <v>9972</v>
      </c>
      <c r="F212" s="176" t="s">
        <v>9973</v>
      </c>
      <c r="G212" s="100">
        <v>5</v>
      </c>
      <c r="H212" s="100"/>
      <c r="I212" s="101"/>
      <c r="J212" s="61" t="s">
        <v>9974</v>
      </c>
      <c r="K212" s="61" t="s">
        <v>264</v>
      </c>
      <c r="L212" s="61" t="s">
        <v>9975</v>
      </c>
      <c r="M212" s="61" t="s">
        <v>9976</v>
      </c>
      <c r="N212" s="61" t="s">
        <v>9977</v>
      </c>
      <c r="O212" s="102" t="s">
        <v>1043</v>
      </c>
      <c r="P212" s="102" t="s">
        <v>9978</v>
      </c>
      <c r="Q212" s="102" t="str">
        <f t="shared" si="464"/>
        <v>Ch 14 Practice 2.1.1: Make different tessellations with a unit shape</v>
      </c>
      <c r="R212" s="83" t="s">
        <v>1812</v>
      </c>
      <c r="S212" s="102" t="s">
        <v>1041</v>
      </c>
      <c r="T212" s="102" t="s">
        <v>1042</v>
      </c>
      <c r="U212" s="102" t="s">
        <v>40</v>
      </c>
      <c r="V212" s="61" t="s">
        <v>9952</v>
      </c>
      <c r="W212" s="104">
        <v>9789814969451</v>
      </c>
      <c r="X212" s="102">
        <v>137</v>
      </c>
      <c r="Y212" s="61" t="s">
        <v>2481</v>
      </c>
      <c r="Z212" s="61" t="s">
        <v>9050</v>
      </c>
      <c r="AA212" s="61" t="s">
        <v>9979</v>
      </c>
      <c r="AB212" s="61" t="str">
        <f t="shared" si="1"/>
        <v>5.199 Make different tessellations with a unit shape on dot paper M3GE-IIIh-8.3</v>
      </c>
      <c r="AC212" s="61" t="str">
        <f t="shared" ref="AC212:AD212" si="497">Y212</f>
        <v>3. Geometry</v>
      </c>
      <c r="AD212" s="61" t="str">
        <f t="shared" si="497"/>
        <v>G5.3.01 Plane Shapes</v>
      </c>
      <c r="AE212" s="61" t="str">
        <f t="shared" si="3"/>
        <v>M3GE-IIIh-8.3</v>
      </c>
      <c r="AF212" s="61" t="str">
        <f t="shared" ref="AF212:AG212" si="498">M212</f>
        <v>M3GE-IIIh-8.3: Tessellates the plane using triangles, squares and other shapes that can tessellate.</v>
      </c>
      <c r="AG212" s="61" t="str">
        <f t="shared" si="498"/>
        <v>3.060 Tessellates the plane using triangles, squares and other shapes that can tessellate M3GE-IIIh-8.3</v>
      </c>
      <c r="AH212" s="175">
        <f t="shared" si="492"/>
        <v>14</v>
      </c>
      <c r="AI212" s="327"/>
      <c r="AJ212" s="327"/>
      <c r="AK212" s="61"/>
      <c r="AL212" s="61"/>
      <c r="AM212" s="61"/>
      <c r="AN212" s="61"/>
      <c r="AO212" s="110"/>
      <c r="AP212" s="103" t="s">
        <v>1818</v>
      </c>
      <c r="AQ212" s="103" t="str">
        <f t="shared" si="254"/>
        <v>Completed</v>
      </c>
      <c r="AR212" s="110"/>
    </row>
    <row r="213" spans="1:44" ht="15.75" customHeight="1" x14ac:dyDescent="0.2">
      <c r="A213" s="471"/>
      <c r="B213" s="471"/>
      <c r="C213" s="61" t="s">
        <v>9980</v>
      </c>
      <c r="D213" s="89" t="s">
        <v>9981</v>
      </c>
      <c r="E213" s="61" t="s">
        <v>9982</v>
      </c>
      <c r="F213" s="176" t="s">
        <v>9983</v>
      </c>
      <c r="G213" s="100">
        <v>6</v>
      </c>
      <c r="H213" s="100"/>
      <c r="I213" s="101"/>
      <c r="J213" s="61" t="s">
        <v>9984</v>
      </c>
      <c r="K213" s="61" t="s">
        <v>264</v>
      </c>
      <c r="L213" s="61" t="s">
        <v>9975</v>
      </c>
      <c r="M213" s="188" t="s">
        <v>9976</v>
      </c>
      <c r="N213" s="61" t="s">
        <v>9977</v>
      </c>
      <c r="O213" s="102" t="s">
        <v>1043</v>
      </c>
      <c r="P213" s="102" t="s">
        <v>9985</v>
      </c>
      <c r="Q213" s="102" t="str">
        <f t="shared" si="464"/>
        <v>Ch 14 Practice 2.2.1: Make a tessellation with two unit shapes</v>
      </c>
      <c r="R213" s="83" t="s">
        <v>1812</v>
      </c>
      <c r="S213" s="102" t="s">
        <v>1041</v>
      </c>
      <c r="T213" s="102" t="s">
        <v>1042</v>
      </c>
      <c r="U213" s="102" t="s">
        <v>40</v>
      </c>
      <c r="V213" s="61" t="s">
        <v>9952</v>
      </c>
      <c r="W213" s="104">
        <v>9789814969451</v>
      </c>
      <c r="X213" s="102">
        <v>141</v>
      </c>
      <c r="Y213" s="61" t="s">
        <v>2481</v>
      </c>
      <c r="Z213" s="61" t="s">
        <v>9050</v>
      </c>
      <c r="AA213" s="61" t="s">
        <v>9979</v>
      </c>
      <c r="AB213" s="61" t="str">
        <f t="shared" si="1"/>
        <v>5.200 Make a tessellation with two unit shapes on dot paper M3GE-IIIh-8.3</v>
      </c>
      <c r="AC213" s="61" t="str">
        <f t="shared" ref="AC213:AD213" si="499">Y213</f>
        <v>3. Geometry</v>
      </c>
      <c r="AD213" s="61" t="str">
        <f t="shared" si="499"/>
        <v>G5.3.01 Plane Shapes</v>
      </c>
      <c r="AE213" s="61" t="str">
        <f t="shared" si="3"/>
        <v>M3GE-IIIh-8.3</v>
      </c>
      <c r="AF213" s="61" t="str">
        <f t="shared" ref="AF213:AG213" si="500">M213</f>
        <v>M3GE-IIIh-8.3: Tessellates the plane using triangles, squares and other shapes that can tessellate.</v>
      </c>
      <c r="AG213" s="61" t="str">
        <f t="shared" si="500"/>
        <v>3.060 Tessellates the plane using triangles, squares and other shapes that can tessellate M3GE-IIIh-8.3</v>
      </c>
      <c r="AH213" s="175">
        <f t="shared" si="492"/>
        <v>14</v>
      </c>
      <c r="AI213" s="327"/>
      <c r="AJ213" s="327"/>
      <c r="AK213" s="61"/>
      <c r="AL213" s="61"/>
      <c r="AM213" s="61"/>
      <c r="AN213" s="61"/>
      <c r="AO213" s="110"/>
      <c r="AP213" s="103" t="s">
        <v>1818</v>
      </c>
      <c r="AQ213" s="103" t="str">
        <f t="shared" si="254"/>
        <v>Completed</v>
      </c>
      <c r="AR213" s="110"/>
    </row>
    <row r="214" spans="1:44" ht="15.75" customHeight="1" x14ac:dyDescent="0.2">
      <c r="A214" s="502" t="s">
        <v>9986</v>
      </c>
      <c r="B214" s="502" t="s">
        <v>456</v>
      </c>
      <c r="C214" s="61" t="s">
        <v>457</v>
      </c>
      <c r="D214" s="89" t="s">
        <v>458</v>
      </c>
      <c r="E214" s="61" t="s">
        <v>9987</v>
      </c>
      <c r="F214" s="176" t="s">
        <v>9988</v>
      </c>
      <c r="G214" s="100">
        <v>1</v>
      </c>
      <c r="H214" s="100"/>
      <c r="I214" s="101"/>
      <c r="J214" s="61" t="s">
        <v>9989</v>
      </c>
      <c r="K214" s="61" t="s">
        <v>9990</v>
      </c>
      <c r="L214" s="61" t="s">
        <v>9991</v>
      </c>
      <c r="M214" s="61" t="s">
        <v>9992</v>
      </c>
      <c r="N214" s="61" t="s">
        <v>9993</v>
      </c>
      <c r="O214" s="102" t="s">
        <v>1043</v>
      </c>
      <c r="P214" s="102" t="s">
        <v>9994</v>
      </c>
      <c r="Q214" s="102" t="str">
        <f t="shared" si="464"/>
        <v>Ch 15 Practice 1.1.1: Build a solid with unit cubes</v>
      </c>
      <c r="R214" s="83" t="s">
        <v>1812</v>
      </c>
      <c r="S214" s="102" t="s">
        <v>1041</v>
      </c>
      <c r="T214" s="102" t="s">
        <v>1042</v>
      </c>
      <c r="U214" s="102" t="s">
        <v>40</v>
      </c>
      <c r="V214" s="61" t="s">
        <v>9995</v>
      </c>
      <c r="W214" s="104">
        <v>9789814969451</v>
      </c>
      <c r="X214" s="102">
        <v>143</v>
      </c>
      <c r="Y214" s="61" t="s">
        <v>2481</v>
      </c>
      <c r="Z214" s="61" t="s">
        <v>9996</v>
      </c>
      <c r="AA214" s="61" t="s">
        <v>9997</v>
      </c>
      <c r="AB214" s="61" t="str">
        <f t="shared" si="1"/>
        <v>5.201 Build a solid with unit cubes M5ME-IVc-77</v>
      </c>
      <c r="AC214" s="61" t="str">
        <f t="shared" ref="AC214:AD214" si="501">Y214</f>
        <v>3. Geometry</v>
      </c>
      <c r="AD214" s="61" t="str">
        <f t="shared" si="501"/>
        <v>G5.3.02 Solid Shapes</v>
      </c>
      <c r="AE214" s="61" t="str">
        <f t="shared" si="3"/>
        <v>M5ME-IVc-77</v>
      </c>
      <c r="AF214" s="61" t="str">
        <f t="shared" ref="AF214:AG214" si="502">M214</f>
        <v>M5ME-IVc-77: Visualizes the volume of a cube and rectangular prism.</v>
      </c>
      <c r="AG214" s="61" t="str">
        <f t="shared" si="502"/>
        <v>5.086 Visualizes the volume of a cube and rectangular prism M5ME-IVc-77</v>
      </c>
      <c r="AH214" s="175">
        <v>15</v>
      </c>
      <c r="AI214" s="327"/>
      <c r="AJ214" s="327"/>
      <c r="AK214" s="61"/>
      <c r="AL214" s="61"/>
      <c r="AM214" s="61"/>
      <c r="AN214" s="61"/>
      <c r="AO214" s="110"/>
      <c r="AP214" s="103" t="s">
        <v>1818</v>
      </c>
      <c r="AQ214" s="103" t="str">
        <f t="shared" si="254"/>
        <v>Completed</v>
      </c>
      <c r="AR214" s="110"/>
    </row>
    <row r="215" spans="1:44" ht="15.75" customHeight="1" x14ac:dyDescent="0.2">
      <c r="A215" s="487"/>
      <c r="B215" s="487"/>
      <c r="C215" s="61" t="s">
        <v>9998</v>
      </c>
      <c r="D215" s="89" t="s">
        <v>463</v>
      </c>
      <c r="E215" s="61" t="s">
        <v>9999</v>
      </c>
      <c r="F215" s="176" t="s">
        <v>10000</v>
      </c>
      <c r="G215" s="100">
        <v>2</v>
      </c>
      <c r="H215" s="100" t="s">
        <v>10001</v>
      </c>
      <c r="I215" s="101"/>
      <c r="J215" s="61" t="s">
        <v>10002</v>
      </c>
      <c r="K215" s="61" t="s">
        <v>9990</v>
      </c>
      <c r="L215" s="61" t="s">
        <v>9991</v>
      </c>
      <c r="M215" s="61" t="s">
        <v>9992</v>
      </c>
      <c r="N215" s="61" t="s">
        <v>9993</v>
      </c>
      <c r="O215" s="102" t="s">
        <v>1043</v>
      </c>
      <c r="P215" s="102" t="s">
        <v>10003</v>
      </c>
      <c r="Q215" s="102" t="str">
        <f t="shared" si="464"/>
        <v>Ch 15 Practice 1.2.1: Visualize a solid drawn on dot paper and state the number of unit cubes used to build the solid</v>
      </c>
      <c r="R215" s="83" t="s">
        <v>1812</v>
      </c>
      <c r="S215" s="102" t="s">
        <v>1041</v>
      </c>
      <c r="T215" s="102" t="s">
        <v>1042</v>
      </c>
      <c r="U215" s="102" t="s">
        <v>40</v>
      </c>
      <c r="V215" s="61" t="s">
        <v>9995</v>
      </c>
      <c r="W215" s="104">
        <v>9789814969451</v>
      </c>
      <c r="X215" s="102">
        <v>145</v>
      </c>
      <c r="Y215" s="61" t="s">
        <v>2481</v>
      </c>
      <c r="Z215" s="61" t="s">
        <v>9996</v>
      </c>
      <c r="AA215" s="61" t="s">
        <v>9997</v>
      </c>
      <c r="AB215" s="61" t="str">
        <f t="shared" si="1"/>
        <v>5.202 Visualize a solid drawn on dot paper and state the number of unit cubes used to build the solid M5ME-IVc-77</v>
      </c>
      <c r="AC215" s="61" t="str">
        <f t="shared" ref="AC215:AD215" si="503">Y215</f>
        <v>3. Geometry</v>
      </c>
      <c r="AD215" s="61" t="str">
        <f t="shared" si="503"/>
        <v>G5.3.02 Solid Shapes</v>
      </c>
      <c r="AE215" s="61" t="str">
        <f t="shared" si="3"/>
        <v>M5ME-IVc-77</v>
      </c>
      <c r="AF215" s="61" t="str">
        <f t="shared" ref="AF215:AG215" si="504">M215</f>
        <v>M5ME-IVc-77: Visualizes the volume of a cube and rectangular prism.</v>
      </c>
      <c r="AG215" s="61" t="str">
        <f t="shared" si="504"/>
        <v>5.086 Visualizes the volume of a cube and rectangular prism M5ME-IVc-77</v>
      </c>
      <c r="AH215" s="175">
        <f t="shared" ref="AH215:AH217" si="505">AH214</f>
        <v>15</v>
      </c>
      <c r="AI215" s="327"/>
      <c r="AJ215" s="327"/>
      <c r="AK215" s="61"/>
      <c r="AL215" s="61"/>
      <c r="AM215" s="61"/>
      <c r="AN215" s="61"/>
      <c r="AO215" s="110"/>
      <c r="AP215" s="103" t="s">
        <v>1818</v>
      </c>
      <c r="AQ215" s="103" t="str">
        <f t="shared" si="254"/>
        <v>Completed</v>
      </c>
      <c r="AR215" s="110"/>
    </row>
    <row r="216" spans="1:44" ht="15.75" customHeight="1" x14ac:dyDescent="0.2">
      <c r="A216" s="487"/>
      <c r="B216" s="487"/>
      <c r="C216" s="61" t="s">
        <v>10004</v>
      </c>
      <c r="D216" s="181" t="s">
        <v>10005</v>
      </c>
      <c r="E216" s="181" t="s">
        <v>10006</v>
      </c>
      <c r="F216" s="184" t="s">
        <v>10007</v>
      </c>
      <c r="G216" s="100">
        <v>3</v>
      </c>
      <c r="H216" s="100"/>
      <c r="I216" s="101"/>
      <c r="J216" s="61" t="s">
        <v>10008</v>
      </c>
      <c r="K216" s="61" t="s">
        <v>9990</v>
      </c>
      <c r="L216" s="61" t="s">
        <v>9991</v>
      </c>
      <c r="M216" s="61" t="s">
        <v>9992</v>
      </c>
      <c r="N216" s="61" t="s">
        <v>9993</v>
      </c>
      <c r="O216" s="102" t="s">
        <v>1043</v>
      </c>
      <c r="P216" s="102" t="str">
        <f t="shared" ref="P216:Q216" si="506">D216</f>
        <v>PH_G5_C15_P1.3.1</v>
      </c>
      <c r="Q216" s="102" t="str">
        <f t="shared" si="506"/>
        <v>Ch 15 Practice 1.3.1: Identify the front, top and side views of a solid</v>
      </c>
      <c r="R216" s="83" t="s">
        <v>1812</v>
      </c>
      <c r="S216" s="102" t="s">
        <v>1041</v>
      </c>
      <c r="T216" s="102" t="s">
        <v>1042</v>
      </c>
      <c r="U216" s="102" t="s">
        <v>40</v>
      </c>
      <c r="V216" s="61" t="s">
        <v>9995</v>
      </c>
      <c r="W216" s="104">
        <v>9789814969451</v>
      </c>
      <c r="X216" s="102">
        <v>147</v>
      </c>
      <c r="Y216" s="61" t="s">
        <v>2481</v>
      </c>
      <c r="Z216" s="61" t="s">
        <v>9996</v>
      </c>
      <c r="AA216" s="61" t="s">
        <v>9997</v>
      </c>
      <c r="AB216" s="61" t="str">
        <f t="shared" si="1"/>
        <v>5.203 Identify the front, top and side views of a solid M5ME-IVc-77</v>
      </c>
      <c r="AC216" s="61" t="str">
        <f t="shared" ref="AC216:AD216" si="507">Y216</f>
        <v>3. Geometry</v>
      </c>
      <c r="AD216" s="61" t="str">
        <f t="shared" si="507"/>
        <v>G5.3.02 Solid Shapes</v>
      </c>
      <c r="AE216" s="61" t="str">
        <f t="shared" si="3"/>
        <v>M5ME-IVc-77</v>
      </c>
      <c r="AF216" s="61" t="str">
        <f t="shared" ref="AF216:AG216" si="508">M216</f>
        <v>M5ME-IVc-77: Visualizes the volume of a cube and rectangular prism.</v>
      </c>
      <c r="AG216" s="61" t="str">
        <f t="shared" si="508"/>
        <v>5.086 Visualizes the volume of a cube and rectangular prism M5ME-IVc-77</v>
      </c>
      <c r="AH216" s="175">
        <f t="shared" si="505"/>
        <v>15</v>
      </c>
      <c r="AI216" s="327"/>
      <c r="AJ216" s="327"/>
      <c r="AK216" s="61"/>
      <c r="AL216" s="61"/>
      <c r="AM216" s="61"/>
      <c r="AN216" s="61"/>
      <c r="AO216" s="110"/>
      <c r="AP216" s="103" t="s">
        <v>1818</v>
      </c>
      <c r="AQ216" s="103" t="str">
        <f t="shared" si="254"/>
        <v>Completed</v>
      </c>
      <c r="AR216" s="110"/>
    </row>
    <row r="217" spans="1:44" ht="15.75" customHeight="1" x14ac:dyDescent="0.2">
      <c r="A217" s="471"/>
      <c r="B217" s="471"/>
      <c r="C217" s="61" t="s">
        <v>10009</v>
      </c>
      <c r="D217" s="89" t="s">
        <v>10010</v>
      </c>
      <c r="E217" s="61" t="s">
        <v>10011</v>
      </c>
      <c r="F217" s="176" t="s">
        <v>10012</v>
      </c>
      <c r="G217" s="100" t="s">
        <v>5651</v>
      </c>
      <c r="H217" s="100"/>
      <c r="I217" s="101"/>
      <c r="J217" s="61" t="s">
        <v>10013</v>
      </c>
      <c r="K217" s="61" t="s">
        <v>9990</v>
      </c>
      <c r="L217" s="61" t="s">
        <v>9991</v>
      </c>
      <c r="M217" s="61" t="s">
        <v>9992</v>
      </c>
      <c r="N217" s="61" t="s">
        <v>9993</v>
      </c>
      <c r="O217" s="102" t="s">
        <v>1043</v>
      </c>
      <c r="P217" s="102" t="s">
        <v>10014</v>
      </c>
      <c r="Q217" s="102" t="str">
        <f>E217</f>
        <v>Ch 15 Practice 1.4.1: Visualize and identify the new solid formed by changing the number of unit cubes of a solid drawn on dot paper</v>
      </c>
      <c r="R217" s="83" t="s">
        <v>1812</v>
      </c>
      <c r="S217" s="102" t="s">
        <v>1041</v>
      </c>
      <c r="T217" s="102" t="s">
        <v>1042</v>
      </c>
      <c r="U217" s="102" t="s">
        <v>40</v>
      </c>
      <c r="V217" s="61" t="s">
        <v>9995</v>
      </c>
      <c r="W217" s="104">
        <v>9789814969451</v>
      </c>
      <c r="X217" s="102">
        <v>149</v>
      </c>
      <c r="Y217" s="61" t="s">
        <v>2481</v>
      </c>
      <c r="Z217" s="61" t="s">
        <v>9996</v>
      </c>
      <c r="AA217" s="61" t="s">
        <v>9997</v>
      </c>
      <c r="AB217" s="61" t="str">
        <f t="shared" si="1"/>
        <v>5.204 Visualize and identify the new solid formed by changing the number of unit cubes of a solid drawn on dot paper M5ME-IVc-77</v>
      </c>
      <c r="AC217" s="61" t="str">
        <f t="shared" ref="AC217:AD217" si="509">Y217</f>
        <v>3. Geometry</v>
      </c>
      <c r="AD217" s="61" t="str">
        <f t="shared" si="509"/>
        <v>G5.3.02 Solid Shapes</v>
      </c>
      <c r="AE217" s="61" t="str">
        <f t="shared" si="3"/>
        <v>M5ME-IVc-77</v>
      </c>
      <c r="AF217" s="61" t="str">
        <f t="shared" ref="AF217:AG217" si="510">M217</f>
        <v>M5ME-IVc-77: Visualizes the volume of a cube and rectangular prism.</v>
      </c>
      <c r="AG217" s="61" t="str">
        <f t="shared" si="510"/>
        <v>5.086 Visualizes the volume of a cube and rectangular prism M5ME-IVc-77</v>
      </c>
      <c r="AH217" s="175">
        <f t="shared" si="505"/>
        <v>15</v>
      </c>
      <c r="AI217" s="327"/>
      <c r="AJ217" s="327"/>
      <c r="AK217" s="61"/>
      <c r="AL217" s="61"/>
      <c r="AM217" s="61"/>
      <c r="AN217" s="61"/>
      <c r="AO217" s="110"/>
      <c r="AP217" s="103" t="s">
        <v>1818</v>
      </c>
      <c r="AQ217" s="103" t="str">
        <f t="shared" si="254"/>
        <v>Completed</v>
      </c>
      <c r="AR217" s="110"/>
    </row>
    <row r="218" spans="1:44" ht="15.75" customHeight="1" x14ac:dyDescent="0.2">
      <c r="A218" s="502" t="s">
        <v>10015</v>
      </c>
      <c r="B218" s="502" t="s">
        <v>10016</v>
      </c>
      <c r="C218" s="61" t="s">
        <v>10017</v>
      </c>
      <c r="D218" s="322" t="s">
        <v>10018</v>
      </c>
      <c r="E218" s="181" t="s">
        <v>10019</v>
      </c>
      <c r="F218" s="184" t="s">
        <v>10020</v>
      </c>
      <c r="G218" s="100">
        <v>1</v>
      </c>
      <c r="H218" s="100"/>
      <c r="I218" s="101" t="s">
        <v>3626</v>
      </c>
      <c r="J218" s="61" t="s">
        <v>10021</v>
      </c>
      <c r="K218" s="61" t="s">
        <v>461</v>
      </c>
      <c r="L218" s="61" t="s">
        <v>10022</v>
      </c>
      <c r="M218" s="61" t="s">
        <v>10023</v>
      </c>
      <c r="N218" s="61" t="s">
        <v>10024</v>
      </c>
      <c r="O218" s="102" t="s">
        <v>1043</v>
      </c>
      <c r="P218" s="102" t="str">
        <f t="shared" ref="P218:Q218" si="511">D218</f>
        <v>PH_G5_C16_P1.1.1</v>
      </c>
      <c r="Q218" s="102" t="str">
        <f t="shared" si="511"/>
        <v>Ch 16 Practice 1.1.1: Differentiate solids from plane shapes and recognize that solids have volume</v>
      </c>
      <c r="R218" s="83" t="s">
        <v>1812</v>
      </c>
      <c r="S218" s="102" t="s">
        <v>1041</v>
      </c>
      <c r="T218" s="102" t="s">
        <v>1042</v>
      </c>
      <c r="U218" s="102" t="s">
        <v>40</v>
      </c>
      <c r="V218" s="61" t="s">
        <v>10025</v>
      </c>
      <c r="W218" s="104">
        <v>9789814969451</v>
      </c>
      <c r="X218" s="102">
        <v>152</v>
      </c>
      <c r="Y218" s="61" t="s">
        <v>2600</v>
      </c>
      <c r="Z218" s="61" t="s">
        <v>10026</v>
      </c>
      <c r="AA218" s="61" t="s">
        <v>10027</v>
      </c>
      <c r="AB218" s="61" t="str">
        <f t="shared" si="1"/>
        <v>5.205 Differentiate solids from plane shapes and recognize that solids have volume M4ME-IVd-62</v>
      </c>
      <c r="AC218" s="61" t="str">
        <f t="shared" ref="AC218:AD218" si="512">Y218</f>
        <v>2. Measurement</v>
      </c>
      <c r="AD218" s="61" t="str">
        <f t="shared" si="512"/>
        <v>G5.2.02 Volume</v>
      </c>
      <c r="AE218" s="61" t="str">
        <f t="shared" si="3"/>
        <v>M4ME-IVd-62</v>
      </c>
      <c r="AF218" s="61" t="str">
        <f t="shared" ref="AF218:AG218" si="513">M218</f>
        <v>M4ME-IVd-62: Visualizes the volume of solid figures in different situations using non-standard (e.g. marbles, etc.) and standard units.</v>
      </c>
      <c r="AG218" s="61" t="str">
        <f t="shared" si="513"/>
        <v>4.072 Visualizes the volume of solid figures in different situations using non-standard and standard units M4ME-IVd-62</v>
      </c>
      <c r="AH218" s="175">
        <v>16</v>
      </c>
      <c r="AI218" s="327"/>
      <c r="AJ218" s="327"/>
      <c r="AK218" s="61"/>
      <c r="AL218" s="61"/>
      <c r="AM218" s="61"/>
      <c r="AN218" s="61"/>
      <c r="AO218" s="110"/>
      <c r="AP218" s="103" t="s">
        <v>1818</v>
      </c>
      <c r="AQ218" s="103" t="str">
        <f t="shared" si="254"/>
        <v>Completed</v>
      </c>
      <c r="AR218" s="110"/>
    </row>
    <row r="219" spans="1:44" ht="15.75" customHeight="1" x14ac:dyDescent="0.2">
      <c r="A219" s="487"/>
      <c r="B219" s="487"/>
      <c r="C219" s="61" t="s">
        <v>10028</v>
      </c>
      <c r="D219" s="89" t="s">
        <v>10029</v>
      </c>
      <c r="E219" s="89" t="s">
        <v>10030</v>
      </c>
      <c r="F219" s="176" t="s">
        <v>10031</v>
      </c>
      <c r="G219" s="100">
        <v>2</v>
      </c>
      <c r="H219" s="100"/>
      <c r="I219" s="101"/>
      <c r="J219" s="61" t="s">
        <v>10032</v>
      </c>
      <c r="K219" s="61" t="s">
        <v>461</v>
      </c>
      <c r="L219" s="61" t="s">
        <v>10022</v>
      </c>
      <c r="M219" s="61" t="s">
        <v>10023</v>
      </c>
      <c r="N219" s="61" t="s">
        <v>10024</v>
      </c>
      <c r="O219" s="102" t="s">
        <v>1043</v>
      </c>
      <c r="P219" s="102" t="s">
        <v>10033</v>
      </c>
      <c r="Q219" s="102" t="str">
        <f t="shared" ref="Q219:Q223" si="514">E219</f>
        <v>Ch 16 Practice 1.2.1: Visualize a solid that is made up of unit cubes and state its volume in cubic units</v>
      </c>
      <c r="R219" s="83" t="s">
        <v>1812</v>
      </c>
      <c r="S219" s="102" t="s">
        <v>1041</v>
      </c>
      <c r="T219" s="102" t="s">
        <v>1042</v>
      </c>
      <c r="U219" s="102" t="s">
        <v>40</v>
      </c>
      <c r="V219" s="61" t="s">
        <v>10025</v>
      </c>
      <c r="W219" s="104">
        <v>9789814969451</v>
      </c>
      <c r="X219" s="102">
        <v>152</v>
      </c>
      <c r="Y219" s="61" t="s">
        <v>2600</v>
      </c>
      <c r="Z219" s="61" t="s">
        <v>10026</v>
      </c>
      <c r="AA219" s="61" t="s">
        <v>10027</v>
      </c>
      <c r="AB219" s="61" t="str">
        <f t="shared" si="1"/>
        <v>5.206 Visualize a solid that is made up of unit cubes and state its volume in cubic units M4ME-IVd-62</v>
      </c>
      <c r="AC219" s="61" t="str">
        <f t="shared" ref="AC219:AD219" si="515">Y219</f>
        <v>2. Measurement</v>
      </c>
      <c r="AD219" s="61" t="str">
        <f t="shared" si="515"/>
        <v>G5.2.02 Volume</v>
      </c>
      <c r="AE219" s="61" t="str">
        <f t="shared" si="3"/>
        <v>M4ME-IVd-62</v>
      </c>
      <c r="AF219" s="61" t="str">
        <f t="shared" ref="AF219:AG219" si="516">M219</f>
        <v>M4ME-IVd-62: Visualizes the volume of solid figures in different situations using non-standard (e.g. marbles, etc.) and standard units.</v>
      </c>
      <c r="AG219" s="61" t="str">
        <f t="shared" si="516"/>
        <v>4.072 Visualizes the volume of solid figures in different situations using non-standard and standard units M4ME-IVd-62</v>
      </c>
      <c r="AH219" s="175">
        <f t="shared" ref="AH219:AH234" si="517">AH218</f>
        <v>16</v>
      </c>
      <c r="AI219" s="327"/>
      <c r="AJ219" s="327"/>
      <c r="AK219" s="61"/>
      <c r="AL219" s="61"/>
      <c r="AM219" s="61"/>
      <c r="AN219" s="61"/>
      <c r="AO219" s="110"/>
      <c r="AP219" s="103" t="s">
        <v>1818</v>
      </c>
      <c r="AQ219" s="103" t="str">
        <f t="shared" si="254"/>
        <v>Completed</v>
      </c>
      <c r="AR219" s="110"/>
    </row>
    <row r="220" spans="1:44" ht="15.75" customHeight="1" x14ac:dyDescent="0.2">
      <c r="A220" s="487"/>
      <c r="B220" s="487"/>
      <c r="C220" s="502" t="s">
        <v>10034</v>
      </c>
      <c r="D220" s="73" t="s">
        <v>10035</v>
      </c>
      <c r="E220" s="325" t="s">
        <v>10036</v>
      </c>
      <c r="F220" s="193" t="s">
        <v>10037</v>
      </c>
      <c r="G220" s="100">
        <v>3</v>
      </c>
      <c r="H220" s="100"/>
      <c r="I220" s="101"/>
      <c r="J220" s="61" t="s">
        <v>10038</v>
      </c>
      <c r="K220" s="61" t="s">
        <v>461</v>
      </c>
      <c r="L220" s="61" t="s">
        <v>10022</v>
      </c>
      <c r="M220" s="61" t="s">
        <v>10023</v>
      </c>
      <c r="N220" s="61" t="s">
        <v>10024</v>
      </c>
      <c r="O220" s="102" t="s">
        <v>1043</v>
      </c>
      <c r="P220" s="102" t="s">
        <v>10039</v>
      </c>
      <c r="Q220" s="102" t="str">
        <f t="shared" si="514"/>
        <v>Ch 16 Practice 1.3.1: Find the volume of a solid made up of 1-centimeter cubes</v>
      </c>
      <c r="R220" s="83" t="s">
        <v>1812</v>
      </c>
      <c r="S220" s="102" t="s">
        <v>1041</v>
      </c>
      <c r="T220" s="102" t="s">
        <v>1042</v>
      </c>
      <c r="U220" s="102" t="s">
        <v>40</v>
      </c>
      <c r="V220" s="61" t="s">
        <v>10025</v>
      </c>
      <c r="W220" s="104">
        <v>9789814969451</v>
      </c>
      <c r="X220" s="102">
        <v>153</v>
      </c>
      <c r="Y220" s="61" t="s">
        <v>2600</v>
      </c>
      <c r="Z220" s="61" t="s">
        <v>10026</v>
      </c>
      <c r="AA220" s="61" t="s">
        <v>10027</v>
      </c>
      <c r="AB220" s="61" t="str">
        <f t="shared" si="1"/>
        <v>5.207 Find the volume of a solid made up of 1-centimeter cubes M4ME-IVd-62</v>
      </c>
      <c r="AC220" s="61" t="str">
        <f t="shared" ref="AC220:AD220" si="518">Y220</f>
        <v>2. Measurement</v>
      </c>
      <c r="AD220" s="61" t="str">
        <f t="shared" si="518"/>
        <v>G5.2.02 Volume</v>
      </c>
      <c r="AE220" s="61" t="str">
        <f t="shared" si="3"/>
        <v>M4ME-IVd-62</v>
      </c>
      <c r="AF220" s="61" t="str">
        <f t="shared" ref="AF220:AG220" si="519">M220</f>
        <v>M4ME-IVd-62: Visualizes the volume of solid figures in different situations using non-standard (e.g. marbles, etc.) and standard units.</v>
      </c>
      <c r="AG220" s="61" t="str">
        <f t="shared" si="519"/>
        <v>4.072 Visualizes the volume of solid figures in different situations using non-standard and standard units M4ME-IVd-62</v>
      </c>
      <c r="AH220" s="175">
        <f t="shared" si="517"/>
        <v>16</v>
      </c>
      <c r="AI220" s="327"/>
      <c r="AJ220" s="327"/>
      <c r="AK220" s="61"/>
      <c r="AL220" s="61"/>
      <c r="AM220" s="61"/>
      <c r="AN220" s="61"/>
      <c r="AO220" s="110"/>
      <c r="AP220" s="103" t="s">
        <v>1818</v>
      </c>
      <c r="AQ220" s="103" t="str">
        <f t="shared" si="254"/>
        <v>Completed</v>
      </c>
      <c r="AR220" s="110"/>
    </row>
    <row r="221" spans="1:44" ht="15.75" customHeight="1" x14ac:dyDescent="0.2">
      <c r="A221" s="487"/>
      <c r="B221" s="471"/>
      <c r="C221" s="471"/>
      <c r="D221" s="73" t="s">
        <v>10040</v>
      </c>
      <c r="E221" s="325" t="s">
        <v>10041</v>
      </c>
      <c r="F221" s="193" t="s">
        <v>10042</v>
      </c>
      <c r="G221" s="100">
        <v>4</v>
      </c>
      <c r="H221" s="100"/>
      <c r="I221" s="101"/>
      <c r="J221" s="61" t="s">
        <v>10043</v>
      </c>
      <c r="K221" s="61" t="s">
        <v>461</v>
      </c>
      <c r="L221" s="61" t="s">
        <v>10022</v>
      </c>
      <c r="M221" s="61" t="s">
        <v>10023</v>
      </c>
      <c r="N221" s="61" t="s">
        <v>10024</v>
      </c>
      <c r="O221" s="102" t="s">
        <v>1043</v>
      </c>
      <c r="P221" s="102" t="s">
        <v>10044</v>
      </c>
      <c r="Q221" s="102" t="str">
        <f t="shared" si="514"/>
        <v>Ch 16 Practice 1.3.2: Compare the volumes of solids made up of 1-centimeter cubes</v>
      </c>
      <c r="R221" s="83" t="s">
        <v>1812</v>
      </c>
      <c r="S221" s="102" t="s">
        <v>1041</v>
      </c>
      <c r="T221" s="102" t="s">
        <v>1042</v>
      </c>
      <c r="U221" s="102" t="s">
        <v>40</v>
      </c>
      <c r="V221" s="61" t="s">
        <v>10025</v>
      </c>
      <c r="W221" s="104">
        <v>9789814969451</v>
      </c>
      <c r="X221" s="102">
        <v>153</v>
      </c>
      <c r="Y221" s="61" t="s">
        <v>2600</v>
      </c>
      <c r="Z221" s="61" t="s">
        <v>10026</v>
      </c>
      <c r="AA221" s="61" t="s">
        <v>10027</v>
      </c>
      <c r="AB221" s="61" t="str">
        <f t="shared" si="1"/>
        <v>5.208 Compare the volumes of solids made up of 1-centimeter cubes M4ME-IVd-62</v>
      </c>
      <c r="AC221" s="61" t="str">
        <f t="shared" ref="AC221:AD221" si="520">Y221</f>
        <v>2. Measurement</v>
      </c>
      <c r="AD221" s="61" t="str">
        <f t="shared" si="520"/>
        <v>G5.2.02 Volume</v>
      </c>
      <c r="AE221" s="61" t="str">
        <f t="shared" si="3"/>
        <v>M4ME-IVd-62</v>
      </c>
      <c r="AF221" s="61" t="str">
        <f t="shared" ref="AF221:AG221" si="521">M221</f>
        <v>M4ME-IVd-62: Visualizes the volume of solid figures in different situations using non-standard (e.g. marbles, etc.) and standard units.</v>
      </c>
      <c r="AG221" s="61" t="str">
        <f t="shared" si="521"/>
        <v>4.072 Visualizes the volume of solid figures in different situations using non-standard and standard units M4ME-IVd-62</v>
      </c>
      <c r="AH221" s="175">
        <f t="shared" si="517"/>
        <v>16</v>
      </c>
      <c r="AI221" s="327"/>
      <c r="AJ221" s="327"/>
      <c r="AK221" s="61"/>
      <c r="AL221" s="61"/>
      <c r="AM221" s="61"/>
      <c r="AN221" s="61"/>
      <c r="AO221" s="110"/>
      <c r="AP221" s="103" t="s">
        <v>1818</v>
      </c>
      <c r="AQ221" s="103" t="str">
        <f t="shared" si="254"/>
        <v>Completed</v>
      </c>
      <c r="AR221" s="110"/>
    </row>
    <row r="222" spans="1:44" ht="15.75" customHeight="1" x14ac:dyDescent="0.2">
      <c r="A222" s="487"/>
      <c r="B222" s="502" t="s">
        <v>10045</v>
      </c>
      <c r="C222" s="61" t="s">
        <v>10046</v>
      </c>
      <c r="D222" s="61" t="s">
        <v>468</v>
      </c>
      <c r="E222" s="89" t="s">
        <v>10047</v>
      </c>
      <c r="F222" s="176" t="s">
        <v>10048</v>
      </c>
      <c r="G222" s="100">
        <v>5</v>
      </c>
      <c r="H222" s="100" t="s">
        <v>10049</v>
      </c>
      <c r="I222" s="101"/>
      <c r="J222" s="61" t="s">
        <v>10050</v>
      </c>
      <c r="K222" s="61" t="s">
        <v>10051</v>
      </c>
      <c r="L222" s="61" t="s">
        <v>10052</v>
      </c>
      <c r="M222" s="61" t="s">
        <v>10053</v>
      </c>
      <c r="N222" s="188" t="s">
        <v>10054</v>
      </c>
      <c r="O222" s="102" t="s">
        <v>1043</v>
      </c>
      <c r="P222" s="102" t="s">
        <v>10055</v>
      </c>
      <c r="Q222" s="102" t="str">
        <f t="shared" si="514"/>
        <v>Ch 16 Practice 2.1.1: Find the volume of a cuboid in cubic centimeters, given its length, breadth and height</v>
      </c>
      <c r="R222" s="83" t="s">
        <v>1812</v>
      </c>
      <c r="S222" s="102" t="s">
        <v>1041</v>
      </c>
      <c r="T222" s="102" t="s">
        <v>1042</v>
      </c>
      <c r="U222" s="102" t="s">
        <v>40</v>
      </c>
      <c r="V222" s="61" t="s">
        <v>10025</v>
      </c>
      <c r="W222" s="104">
        <v>9789814969451</v>
      </c>
      <c r="X222" s="102">
        <v>155</v>
      </c>
      <c r="Y222" s="61" t="s">
        <v>2600</v>
      </c>
      <c r="Z222" s="61" t="s">
        <v>10026</v>
      </c>
      <c r="AA222" s="61" t="s">
        <v>10056</v>
      </c>
      <c r="AB222" s="61" t="str">
        <f t="shared" si="1"/>
        <v>5.209 Find the volume of a cuboid in cubic centimeters, given its length, breadth and height M5ME-IVc-79/M5ME-IVd-81</v>
      </c>
      <c r="AC222" s="61" t="str">
        <f t="shared" ref="AC222:AD222" si="522">Y222</f>
        <v>2. Measurement</v>
      </c>
      <c r="AD222" s="61" t="str">
        <f t="shared" si="522"/>
        <v>G5.2.02 Volume</v>
      </c>
      <c r="AE222" s="61" t="str">
        <f t="shared" si="3"/>
        <v>M5ME-IVc-79/M5ME-IVd-81</v>
      </c>
      <c r="AF222" s="61" t="str">
        <f t="shared" ref="AF222:AG222" si="523">M222</f>
        <v>M5ME-IVc-79: Derives the formula in finding the volume of a cube and a rectangular prism using cubic cm and cubic m.
M5ME-IVd-81: Finds the volume of a given cube and rectangular prism using cu cm and cu m.</v>
      </c>
      <c r="AG222" s="61" t="str">
        <f t="shared" si="523"/>
        <v>5.088 Derives the formula in finding the volume of a cube and a rectangular prism M5ME-IVc-79
5.090 Finds the volume of a given cube and rectangular prism M5ME-IVd-81</v>
      </c>
      <c r="AH222" s="175">
        <f t="shared" si="517"/>
        <v>16</v>
      </c>
      <c r="AI222" s="327"/>
      <c r="AJ222" s="327"/>
      <c r="AK222" s="61"/>
      <c r="AL222" s="61"/>
      <c r="AM222" s="61"/>
      <c r="AN222" s="61"/>
      <c r="AO222" s="110"/>
      <c r="AP222" s="103" t="s">
        <v>1818</v>
      </c>
      <c r="AQ222" s="103" t="str">
        <f t="shared" si="254"/>
        <v>Completed</v>
      </c>
      <c r="AR222" s="110"/>
    </row>
    <row r="223" spans="1:44" ht="15.75" customHeight="1" x14ac:dyDescent="0.2">
      <c r="A223" s="487"/>
      <c r="B223" s="487"/>
      <c r="C223" s="502" t="s">
        <v>10057</v>
      </c>
      <c r="D223" s="73" t="s">
        <v>10058</v>
      </c>
      <c r="E223" s="325" t="s">
        <v>10059</v>
      </c>
      <c r="F223" s="193" t="s">
        <v>10060</v>
      </c>
      <c r="G223" s="100">
        <v>6</v>
      </c>
      <c r="H223" s="100"/>
      <c r="I223" s="101"/>
      <c r="J223" s="61" t="s">
        <v>10061</v>
      </c>
      <c r="K223" s="61" t="s">
        <v>10062</v>
      </c>
      <c r="L223" s="61" t="s">
        <v>10063</v>
      </c>
      <c r="M223" s="61" t="s">
        <v>10064</v>
      </c>
      <c r="N223" s="61" t="s">
        <v>10065</v>
      </c>
      <c r="O223" s="102" t="s">
        <v>1043</v>
      </c>
      <c r="P223" s="102" t="s">
        <v>10066</v>
      </c>
      <c r="Q223" s="102" t="str">
        <f t="shared" si="514"/>
        <v>Ch 16 Practice 2.2.1: Find the volume of a cuboid in cubic meters, given its length, breadth and height</v>
      </c>
      <c r="R223" s="83" t="s">
        <v>1812</v>
      </c>
      <c r="S223" s="102" t="s">
        <v>1041</v>
      </c>
      <c r="T223" s="102" t="s">
        <v>1042</v>
      </c>
      <c r="U223" s="102" t="s">
        <v>40</v>
      </c>
      <c r="V223" s="61" t="s">
        <v>10025</v>
      </c>
      <c r="W223" s="104">
        <v>9789814969451</v>
      </c>
      <c r="X223" s="102">
        <v>156</v>
      </c>
      <c r="Y223" s="61" t="s">
        <v>2600</v>
      </c>
      <c r="Z223" s="61" t="s">
        <v>10026</v>
      </c>
      <c r="AA223" s="61" t="s">
        <v>10056</v>
      </c>
      <c r="AB223" s="61" t="str">
        <f t="shared" si="1"/>
        <v>5.210 Find the volume of a cuboid in cubic meters, given its length, breadth and height M5ME-IVd-81</v>
      </c>
      <c r="AC223" s="61" t="str">
        <f t="shared" ref="AC223:AD223" si="524">Y223</f>
        <v>2. Measurement</v>
      </c>
      <c r="AD223" s="61" t="str">
        <f t="shared" si="524"/>
        <v>G5.2.02 Volume</v>
      </c>
      <c r="AE223" s="61" t="str">
        <f t="shared" si="3"/>
        <v>M5ME-IVd-81</v>
      </c>
      <c r="AF223" s="61" t="str">
        <f t="shared" ref="AF223:AG223" si="525">M223</f>
        <v>M5ME-IVd-81: Finds the volume of a given cube and rectangular prism using cu cm and cu m.</v>
      </c>
      <c r="AG223" s="61" t="str">
        <f t="shared" si="525"/>
        <v>5.090 Finds the volume of a given cube and rectangular prism M5ME-IVd-81</v>
      </c>
      <c r="AH223" s="175">
        <f t="shared" si="517"/>
        <v>16</v>
      </c>
      <c r="AI223" s="327"/>
      <c r="AJ223" s="327"/>
      <c r="AK223" s="61"/>
      <c r="AL223" s="61"/>
      <c r="AM223" s="61"/>
      <c r="AN223" s="61"/>
      <c r="AO223" s="110"/>
      <c r="AP223" s="103" t="s">
        <v>1818</v>
      </c>
      <c r="AQ223" s="103" t="str">
        <f t="shared" si="254"/>
        <v>Completed</v>
      </c>
      <c r="AR223" s="110"/>
    </row>
    <row r="224" spans="1:44" ht="15.75" customHeight="1" x14ac:dyDescent="0.2">
      <c r="A224" s="487"/>
      <c r="B224" s="487"/>
      <c r="C224" s="471"/>
      <c r="D224" s="181" t="s">
        <v>10067</v>
      </c>
      <c r="E224" s="322" t="s">
        <v>10068</v>
      </c>
      <c r="F224" s="184" t="s">
        <v>10069</v>
      </c>
      <c r="G224" s="100">
        <v>7</v>
      </c>
      <c r="H224" s="100"/>
      <c r="I224" s="101" t="s">
        <v>3708</v>
      </c>
      <c r="J224" s="61" t="s">
        <v>10070</v>
      </c>
      <c r="K224" s="61" t="s">
        <v>10071</v>
      </c>
      <c r="L224" s="61" t="s">
        <v>10072</v>
      </c>
      <c r="M224" s="61" t="s">
        <v>10073</v>
      </c>
      <c r="N224" s="61" t="s">
        <v>10074</v>
      </c>
      <c r="O224" s="102" t="s">
        <v>1043</v>
      </c>
      <c r="P224" s="102" t="str">
        <f t="shared" ref="P224:Q224" si="526">D224</f>
        <v>PH_G5_C16_P2.2.2</v>
      </c>
      <c r="Q224" s="102" t="str">
        <f t="shared" si="526"/>
        <v>Ch 16 Practice 2.2.2: Use appropriate units of measure of volume</v>
      </c>
      <c r="R224" s="83" t="s">
        <v>1812</v>
      </c>
      <c r="S224" s="102" t="s">
        <v>1041</v>
      </c>
      <c r="T224" s="102" t="s">
        <v>1042</v>
      </c>
      <c r="U224" s="102" t="s">
        <v>40</v>
      </c>
      <c r="V224" s="61" t="s">
        <v>10025</v>
      </c>
      <c r="W224" s="104">
        <v>9789814969451</v>
      </c>
      <c r="X224" s="102">
        <v>156</v>
      </c>
      <c r="Y224" s="61" t="s">
        <v>2600</v>
      </c>
      <c r="Z224" s="61" t="s">
        <v>10026</v>
      </c>
      <c r="AA224" s="61" t="s">
        <v>10056</v>
      </c>
      <c r="AB224" s="61" t="str">
        <f t="shared" si="1"/>
        <v>5.211 Use appropriate units of measure of volume M5ME-IVc-78</v>
      </c>
      <c r="AC224" s="61" t="str">
        <f t="shared" ref="AC224:AD224" si="527">Y224</f>
        <v>2. Measurement</v>
      </c>
      <c r="AD224" s="61" t="str">
        <f t="shared" si="527"/>
        <v>G5.2.02 Volume</v>
      </c>
      <c r="AE224" s="61" t="str">
        <f t="shared" si="3"/>
        <v>M5ME-IVc-78</v>
      </c>
      <c r="AF224" s="61" t="str">
        <f t="shared" ref="AF224:AG224" si="528">M224</f>
        <v>M5ME-IVc-78: Names the appropriate unit of measure used for measuring the volume of a cube and a rectangle prism.</v>
      </c>
      <c r="AG224" s="61" t="str">
        <f t="shared" si="528"/>
        <v>5.087 Names the appropriate unit of measure used for measuring the volume of a cube and a rectangle prism M5ME-IVc-78</v>
      </c>
      <c r="AH224" s="175">
        <f t="shared" si="517"/>
        <v>16</v>
      </c>
      <c r="AI224" s="327"/>
      <c r="AJ224" s="327"/>
      <c r="AK224" s="61"/>
      <c r="AL224" s="61"/>
      <c r="AM224" s="61"/>
      <c r="AN224" s="61"/>
      <c r="AO224" s="110"/>
      <c r="AP224" s="103" t="s">
        <v>1818</v>
      </c>
      <c r="AQ224" s="103" t="str">
        <f t="shared" si="254"/>
        <v>Completed</v>
      </c>
      <c r="AR224" s="110"/>
    </row>
    <row r="225" spans="1:44" ht="15.75" customHeight="1" x14ac:dyDescent="0.2">
      <c r="A225" s="487"/>
      <c r="B225" s="487"/>
      <c r="C225" s="502" t="s">
        <v>10075</v>
      </c>
      <c r="D225" s="181" t="s">
        <v>10076</v>
      </c>
      <c r="E225" s="322" t="s">
        <v>10077</v>
      </c>
      <c r="F225" s="184" t="s">
        <v>10078</v>
      </c>
      <c r="G225" s="100">
        <v>8</v>
      </c>
      <c r="H225" s="100" t="s">
        <v>10079</v>
      </c>
      <c r="I225" s="101"/>
      <c r="J225" s="61" t="s">
        <v>10080</v>
      </c>
      <c r="K225" s="61" t="s">
        <v>10081</v>
      </c>
      <c r="L225" s="61" t="s">
        <v>10082</v>
      </c>
      <c r="M225" s="61" t="s">
        <v>10083</v>
      </c>
      <c r="N225" s="61" t="s">
        <v>10084</v>
      </c>
      <c r="O225" s="102" t="s">
        <v>1043</v>
      </c>
      <c r="P225" s="102" t="str">
        <f t="shared" ref="P225:Q225" si="529">D225</f>
        <v>PH_G5_C16_P2.3.1</v>
      </c>
      <c r="Q225" s="102" t="str">
        <f t="shared" si="529"/>
        <v>Ch 16 Practice 2.3.1: Convert cubic meters to cubic centimeters, and vice versa</v>
      </c>
      <c r="R225" s="83" t="s">
        <v>1812</v>
      </c>
      <c r="S225" s="102" t="s">
        <v>1041</v>
      </c>
      <c r="T225" s="102" t="s">
        <v>1042</v>
      </c>
      <c r="U225" s="102" t="s">
        <v>40</v>
      </c>
      <c r="V225" s="61" t="s">
        <v>10025</v>
      </c>
      <c r="W225" s="104">
        <v>9789814969451</v>
      </c>
      <c r="X225" s="102">
        <v>160</v>
      </c>
      <c r="Y225" s="61" t="s">
        <v>2600</v>
      </c>
      <c r="Z225" s="61" t="s">
        <v>10026</v>
      </c>
      <c r="AA225" s="61" t="s">
        <v>10056</v>
      </c>
      <c r="AB225" s="61" t="str">
        <f t="shared" si="1"/>
        <v>5.212 Convert cubic meters to cubic centimeters, and vice versa M5ME-IVd-80</v>
      </c>
      <c r="AC225" s="61" t="str">
        <f t="shared" ref="AC225:AD225" si="530">Y225</f>
        <v>2. Measurement</v>
      </c>
      <c r="AD225" s="61" t="str">
        <f t="shared" si="530"/>
        <v>G5.2.02 Volume</v>
      </c>
      <c r="AE225" s="61" t="str">
        <f t="shared" si="3"/>
        <v>M5ME-IVd-80</v>
      </c>
      <c r="AF225" s="61" t="str">
        <f t="shared" ref="AF225:AG225" si="531">M225</f>
        <v>M5ME-IVd-80: Converts cu cm to cu m and vice versa; cucm to L and vice versa.</v>
      </c>
      <c r="AG225" s="61" t="str">
        <f t="shared" si="531"/>
        <v>5.089 Converts cu cm to cu m and vice versa; cucm to L and vice versa M5ME-IVd-80</v>
      </c>
      <c r="AH225" s="175">
        <f t="shared" si="517"/>
        <v>16</v>
      </c>
      <c r="AI225" s="327"/>
      <c r="AJ225" s="327"/>
      <c r="AK225" s="61"/>
      <c r="AL225" s="61"/>
      <c r="AM225" s="61"/>
      <c r="AN225" s="61"/>
      <c r="AO225" s="110"/>
      <c r="AP225" s="103" t="s">
        <v>1818</v>
      </c>
      <c r="AQ225" s="103" t="str">
        <f t="shared" si="254"/>
        <v>Completed</v>
      </c>
      <c r="AR225" s="110"/>
    </row>
    <row r="226" spans="1:44" ht="15.75" customHeight="1" x14ac:dyDescent="0.2">
      <c r="A226" s="487"/>
      <c r="B226" s="487"/>
      <c r="C226" s="471"/>
      <c r="D226" s="181" t="s">
        <v>10085</v>
      </c>
      <c r="E226" s="322" t="s">
        <v>10086</v>
      </c>
      <c r="F226" s="184" t="s">
        <v>10087</v>
      </c>
      <c r="G226" s="100">
        <v>8</v>
      </c>
      <c r="H226" s="100"/>
      <c r="I226" s="101"/>
      <c r="J226" s="61" t="s">
        <v>10088</v>
      </c>
      <c r="K226" s="61" t="s">
        <v>10081</v>
      </c>
      <c r="L226" s="61" t="s">
        <v>10082</v>
      </c>
      <c r="M226" s="61" t="s">
        <v>10083</v>
      </c>
      <c r="N226" s="61" t="s">
        <v>10084</v>
      </c>
      <c r="O226" s="102" t="s">
        <v>1043</v>
      </c>
      <c r="P226" s="102" t="str">
        <f t="shared" ref="P226:Q226" si="532">D226</f>
        <v>PH_G5_C16_P2.3.2</v>
      </c>
      <c r="Q226" s="102" t="str">
        <f t="shared" si="532"/>
        <v>Ch 16 Practice 2.3.2: Convert from one unit of volume to another</v>
      </c>
      <c r="R226" s="83" t="s">
        <v>1812</v>
      </c>
      <c r="S226" s="102" t="s">
        <v>1041</v>
      </c>
      <c r="T226" s="102" t="s">
        <v>1042</v>
      </c>
      <c r="U226" s="102" t="s">
        <v>40</v>
      </c>
      <c r="V226" s="61" t="s">
        <v>10025</v>
      </c>
      <c r="W226" s="104">
        <v>9789814969451</v>
      </c>
      <c r="X226" s="102">
        <v>160</v>
      </c>
      <c r="Y226" s="61" t="s">
        <v>2600</v>
      </c>
      <c r="Z226" s="61" t="s">
        <v>10026</v>
      </c>
      <c r="AA226" s="61" t="s">
        <v>10056</v>
      </c>
      <c r="AB226" s="61" t="str">
        <f t="shared" si="1"/>
        <v>5.213 Convert from one unit of volume to another M5ME-IVd-80</v>
      </c>
      <c r="AC226" s="61" t="str">
        <f t="shared" ref="AC226:AD226" si="533">Y226</f>
        <v>2. Measurement</v>
      </c>
      <c r="AD226" s="61" t="str">
        <f t="shared" si="533"/>
        <v>G5.2.02 Volume</v>
      </c>
      <c r="AE226" s="61" t="str">
        <f t="shared" si="3"/>
        <v>M5ME-IVd-80</v>
      </c>
      <c r="AF226" s="61" t="str">
        <f t="shared" ref="AF226:AG226" si="534">M226</f>
        <v>M5ME-IVd-80: Converts cu cm to cu m and vice versa; cucm to L and vice versa.</v>
      </c>
      <c r="AG226" s="61" t="str">
        <f t="shared" si="534"/>
        <v>5.089 Converts cu cm to cu m and vice versa; cucm to L and vice versa M5ME-IVd-80</v>
      </c>
      <c r="AH226" s="175">
        <f t="shared" si="517"/>
        <v>16</v>
      </c>
      <c r="AI226" s="327"/>
      <c r="AJ226" s="327"/>
      <c r="AK226" s="61"/>
      <c r="AL226" s="61"/>
      <c r="AM226" s="61"/>
      <c r="AN226" s="61"/>
      <c r="AO226" s="110"/>
      <c r="AP226" s="103" t="s">
        <v>1818</v>
      </c>
      <c r="AQ226" s="103" t="str">
        <f t="shared" si="254"/>
        <v>Completed</v>
      </c>
      <c r="AR226" s="110"/>
    </row>
    <row r="227" spans="1:44" ht="15.75" customHeight="1" x14ac:dyDescent="0.2">
      <c r="A227" s="487"/>
      <c r="B227" s="487"/>
      <c r="C227" s="502" t="s">
        <v>10089</v>
      </c>
      <c r="D227" s="181" t="s">
        <v>10090</v>
      </c>
      <c r="E227" s="322" t="s">
        <v>10091</v>
      </c>
      <c r="F227" s="184" t="s">
        <v>10092</v>
      </c>
      <c r="G227" s="100">
        <v>9</v>
      </c>
      <c r="H227" s="100"/>
      <c r="I227" s="101"/>
      <c r="J227" s="61" t="s">
        <v>10093</v>
      </c>
      <c r="K227" s="61" t="s">
        <v>10062</v>
      </c>
      <c r="L227" s="61" t="s">
        <v>10063</v>
      </c>
      <c r="M227" s="61" t="s">
        <v>10064</v>
      </c>
      <c r="N227" s="61" t="s">
        <v>10065</v>
      </c>
      <c r="O227" s="102" t="s">
        <v>1043</v>
      </c>
      <c r="P227" s="102" t="str">
        <f t="shared" ref="P227:Q227" si="535">D227</f>
        <v>PH_G5_C16_P2.4.1</v>
      </c>
      <c r="Q227" s="102" t="str">
        <f t="shared" si="535"/>
        <v>Ch 16 Practice 2.4.1: Find the volume of liquid in a cubic or rectangular container</v>
      </c>
      <c r="R227" s="83" t="s">
        <v>1812</v>
      </c>
      <c r="S227" s="102" t="s">
        <v>1041</v>
      </c>
      <c r="T227" s="102" t="s">
        <v>1042</v>
      </c>
      <c r="U227" s="102" t="s">
        <v>40</v>
      </c>
      <c r="V227" s="61" t="s">
        <v>10025</v>
      </c>
      <c r="W227" s="104">
        <v>9789814969451</v>
      </c>
      <c r="X227" s="102">
        <v>160</v>
      </c>
      <c r="Y227" s="61" t="s">
        <v>2600</v>
      </c>
      <c r="Z227" s="61" t="s">
        <v>10026</v>
      </c>
      <c r="AA227" s="61" t="s">
        <v>10056</v>
      </c>
      <c r="AB227" s="61" t="str">
        <f t="shared" si="1"/>
        <v>5.214 Find the volume of liquid in a cubic or rectangular container M5ME-IVd-81</v>
      </c>
      <c r="AC227" s="61" t="str">
        <f t="shared" ref="AC227:AD227" si="536">Y227</f>
        <v>2. Measurement</v>
      </c>
      <c r="AD227" s="61" t="str">
        <f t="shared" si="536"/>
        <v>G5.2.02 Volume</v>
      </c>
      <c r="AE227" s="61" t="str">
        <f t="shared" si="3"/>
        <v>M5ME-IVd-81</v>
      </c>
      <c r="AF227" s="61" t="str">
        <f t="shared" ref="AF227:AG227" si="537">M227</f>
        <v>M5ME-IVd-81: Finds the volume of a given cube and rectangular prism using cu cm and cu m.</v>
      </c>
      <c r="AG227" s="61" t="str">
        <f t="shared" si="537"/>
        <v>5.090 Finds the volume of a given cube and rectangular prism M5ME-IVd-81</v>
      </c>
      <c r="AH227" s="175">
        <f t="shared" si="517"/>
        <v>16</v>
      </c>
      <c r="AI227" s="327"/>
      <c r="AJ227" s="327"/>
      <c r="AK227" s="61"/>
      <c r="AL227" s="61"/>
      <c r="AM227" s="61"/>
      <c r="AN227" s="61"/>
      <c r="AO227" s="110"/>
      <c r="AP227" s="103" t="s">
        <v>1818</v>
      </c>
      <c r="AQ227" s="103" t="str">
        <f t="shared" si="254"/>
        <v>Completed</v>
      </c>
      <c r="AR227" s="110"/>
    </row>
    <row r="228" spans="1:44" ht="15.75" customHeight="1" x14ac:dyDescent="0.2">
      <c r="A228" s="487"/>
      <c r="B228" s="471"/>
      <c r="C228" s="471"/>
      <c r="D228" s="181" t="s">
        <v>10094</v>
      </c>
      <c r="E228" s="322" t="s">
        <v>10095</v>
      </c>
      <c r="F228" s="184" t="s">
        <v>10096</v>
      </c>
      <c r="G228" s="100">
        <v>9</v>
      </c>
      <c r="H228" s="100"/>
      <c r="I228" s="101" t="s">
        <v>3803</v>
      </c>
      <c r="J228" s="61" t="s">
        <v>10097</v>
      </c>
      <c r="K228" s="61" t="s">
        <v>10062</v>
      </c>
      <c r="L228" s="61" t="s">
        <v>10063</v>
      </c>
      <c r="M228" s="61" t="s">
        <v>10064</v>
      </c>
      <c r="N228" s="61" t="s">
        <v>10065</v>
      </c>
      <c r="O228" s="102" t="s">
        <v>1043</v>
      </c>
      <c r="P228" s="102" t="str">
        <f t="shared" ref="P228:Q228" si="538">D228</f>
        <v>PH_G5_C16_P2.4.2</v>
      </c>
      <c r="Q228" s="102" t="str">
        <f t="shared" si="538"/>
        <v>Ch 16 Practice 2.4.2: Find the capacity of a cubic or rectangular container</v>
      </c>
      <c r="R228" s="83" t="s">
        <v>1812</v>
      </c>
      <c r="S228" s="102" t="s">
        <v>1041</v>
      </c>
      <c r="T228" s="102" t="s">
        <v>1042</v>
      </c>
      <c r="U228" s="102" t="s">
        <v>40</v>
      </c>
      <c r="V228" s="61" t="s">
        <v>10025</v>
      </c>
      <c r="W228" s="104">
        <v>9789814969451</v>
      </c>
      <c r="X228" s="102">
        <v>160</v>
      </c>
      <c r="Y228" s="61" t="s">
        <v>2600</v>
      </c>
      <c r="Z228" s="61" t="s">
        <v>10026</v>
      </c>
      <c r="AA228" s="61" t="s">
        <v>10056</v>
      </c>
      <c r="AB228" s="61" t="str">
        <f t="shared" si="1"/>
        <v>5.215 Find the capacity of a cubic or rectangular container M5ME-IVd-81</v>
      </c>
      <c r="AC228" s="61" t="str">
        <f t="shared" ref="AC228:AD228" si="539">Y228</f>
        <v>2. Measurement</v>
      </c>
      <c r="AD228" s="61" t="str">
        <f t="shared" si="539"/>
        <v>G5.2.02 Volume</v>
      </c>
      <c r="AE228" s="61" t="str">
        <f t="shared" si="3"/>
        <v>M5ME-IVd-81</v>
      </c>
      <c r="AF228" s="61" t="str">
        <f t="shared" ref="AF228:AG228" si="540">M228</f>
        <v>M5ME-IVd-81: Finds the volume of a given cube and rectangular prism using cu cm and cu m.</v>
      </c>
      <c r="AG228" s="61" t="str">
        <f t="shared" si="540"/>
        <v>5.090 Finds the volume of a given cube and rectangular prism M5ME-IVd-81</v>
      </c>
      <c r="AH228" s="175">
        <f t="shared" si="517"/>
        <v>16</v>
      </c>
      <c r="AI228" s="327"/>
      <c r="AJ228" s="327"/>
      <c r="AK228" s="61"/>
      <c r="AL228" s="61"/>
      <c r="AM228" s="61"/>
      <c r="AN228" s="61"/>
      <c r="AO228" s="110"/>
      <c r="AP228" s="103" t="s">
        <v>1818</v>
      </c>
      <c r="AQ228" s="103" t="str">
        <f t="shared" si="254"/>
        <v>Completed</v>
      </c>
      <c r="AR228" s="110"/>
    </row>
    <row r="229" spans="1:44" ht="15.75" customHeight="1" x14ac:dyDescent="0.2">
      <c r="A229" s="487"/>
      <c r="B229" s="502" t="s">
        <v>10098</v>
      </c>
      <c r="C229" s="61" t="s">
        <v>10099</v>
      </c>
      <c r="D229" s="181" t="s">
        <v>10100</v>
      </c>
      <c r="E229" s="322" t="s">
        <v>10101</v>
      </c>
      <c r="F229" s="184" t="s">
        <v>10102</v>
      </c>
      <c r="G229" s="100">
        <v>10</v>
      </c>
      <c r="H229" s="100"/>
      <c r="I229" s="101"/>
      <c r="J229" s="61" t="s">
        <v>10103</v>
      </c>
      <c r="K229" s="61" t="s">
        <v>10062</v>
      </c>
      <c r="L229" s="61" t="s">
        <v>10063</v>
      </c>
      <c r="M229" s="61" t="s">
        <v>10064</v>
      </c>
      <c r="N229" s="61" t="s">
        <v>10065</v>
      </c>
      <c r="O229" s="102" t="s">
        <v>1043</v>
      </c>
      <c r="P229" s="102" t="str">
        <f t="shared" ref="P229:Q229" si="541">D229</f>
        <v>PH_G5_C16_P3.1.1</v>
      </c>
      <c r="Q229" s="102" t="str">
        <f t="shared" si="541"/>
        <v>Ch 16 Practice 3.1.1: Find the length of one edge of a cube given its volume</v>
      </c>
      <c r="R229" s="83" t="s">
        <v>1812</v>
      </c>
      <c r="S229" s="102" t="s">
        <v>1041</v>
      </c>
      <c r="T229" s="102" t="s">
        <v>1042</v>
      </c>
      <c r="U229" s="102" t="s">
        <v>40</v>
      </c>
      <c r="V229" s="61" t="s">
        <v>10025</v>
      </c>
      <c r="W229" s="104">
        <v>9789814969451</v>
      </c>
      <c r="X229" s="102">
        <v>163</v>
      </c>
      <c r="Y229" s="61" t="s">
        <v>2600</v>
      </c>
      <c r="Z229" s="61" t="s">
        <v>10026</v>
      </c>
      <c r="AA229" s="61" t="s">
        <v>10104</v>
      </c>
      <c r="AB229" s="61" t="str">
        <f t="shared" si="1"/>
        <v>5.216 Find the length of one edge of a cube given its volume M5ME-IVd-81</v>
      </c>
      <c r="AC229" s="61" t="str">
        <f t="shared" ref="AC229:AD229" si="542">Y229</f>
        <v>2. Measurement</v>
      </c>
      <c r="AD229" s="61" t="str">
        <f t="shared" si="542"/>
        <v>G5.2.02 Volume</v>
      </c>
      <c r="AE229" s="61" t="str">
        <f t="shared" si="3"/>
        <v>M5ME-IVd-81</v>
      </c>
      <c r="AF229" s="61" t="str">
        <f t="shared" ref="AF229:AG229" si="543">M229</f>
        <v>M5ME-IVd-81: Finds the volume of a given cube and rectangular prism using cu cm and cu m.</v>
      </c>
      <c r="AG229" s="61" t="str">
        <f t="shared" si="543"/>
        <v>5.090 Finds the volume of a given cube and rectangular prism M5ME-IVd-81</v>
      </c>
      <c r="AH229" s="175">
        <f t="shared" si="517"/>
        <v>16</v>
      </c>
      <c r="AI229" s="327"/>
      <c r="AJ229" s="327"/>
      <c r="AK229" s="61"/>
      <c r="AL229" s="61"/>
      <c r="AM229" s="61"/>
      <c r="AN229" s="61"/>
      <c r="AO229" s="110"/>
      <c r="AP229" s="103" t="s">
        <v>1818</v>
      </c>
      <c r="AQ229" s="103" t="str">
        <f t="shared" si="254"/>
        <v>Completed</v>
      </c>
      <c r="AR229" s="110"/>
    </row>
    <row r="230" spans="1:44" ht="15.75" customHeight="1" x14ac:dyDescent="0.2">
      <c r="A230" s="487"/>
      <c r="B230" s="487"/>
      <c r="C230" s="61" t="s">
        <v>10105</v>
      </c>
      <c r="D230" s="181" t="s">
        <v>10106</v>
      </c>
      <c r="E230" s="322" t="s">
        <v>10107</v>
      </c>
      <c r="F230" s="184" t="s">
        <v>10108</v>
      </c>
      <c r="G230" s="100">
        <v>11</v>
      </c>
      <c r="H230" s="100"/>
      <c r="I230" s="101" t="s">
        <v>4041</v>
      </c>
      <c r="J230" s="61" t="s">
        <v>10109</v>
      </c>
      <c r="K230" s="61" t="s">
        <v>10062</v>
      </c>
      <c r="L230" s="61" t="s">
        <v>10063</v>
      </c>
      <c r="M230" s="61" t="s">
        <v>10064</v>
      </c>
      <c r="N230" s="61" t="s">
        <v>10065</v>
      </c>
      <c r="O230" s="102" t="s">
        <v>1043</v>
      </c>
      <c r="P230" s="102" t="str">
        <f t="shared" ref="P230:Q230" si="544">D230</f>
        <v>PH_G5_C16_P3.2.1</v>
      </c>
      <c r="Q230" s="102" t="str">
        <f t="shared" si="544"/>
        <v>Ch 16 Practice 3.2.1: Find the length of one edge of a cuboid, given its volume and two other edges</v>
      </c>
      <c r="R230" s="83" t="s">
        <v>1812</v>
      </c>
      <c r="S230" s="102" t="s">
        <v>1041</v>
      </c>
      <c r="T230" s="102" t="s">
        <v>1042</v>
      </c>
      <c r="U230" s="102" t="s">
        <v>40</v>
      </c>
      <c r="V230" s="61" t="s">
        <v>10025</v>
      </c>
      <c r="W230" s="104">
        <v>9789814969451</v>
      </c>
      <c r="X230" s="102">
        <v>163</v>
      </c>
      <c r="Y230" s="61" t="s">
        <v>2600</v>
      </c>
      <c r="Z230" s="61" t="s">
        <v>10026</v>
      </c>
      <c r="AA230" s="61" t="s">
        <v>10104</v>
      </c>
      <c r="AB230" s="61" t="str">
        <f t="shared" si="1"/>
        <v>5.217 Find the length of one edge of a cuboid, given its volume and two other edges M5ME-IVd-81</v>
      </c>
      <c r="AC230" s="61" t="str">
        <f t="shared" ref="AC230:AD230" si="545">Y230</f>
        <v>2. Measurement</v>
      </c>
      <c r="AD230" s="61" t="str">
        <f t="shared" si="545"/>
        <v>G5.2.02 Volume</v>
      </c>
      <c r="AE230" s="61" t="str">
        <f t="shared" si="3"/>
        <v>M5ME-IVd-81</v>
      </c>
      <c r="AF230" s="61" t="str">
        <f t="shared" ref="AF230:AG230" si="546">M230</f>
        <v>M5ME-IVd-81: Finds the volume of a given cube and rectangular prism using cu cm and cu m.</v>
      </c>
      <c r="AG230" s="61" t="str">
        <f t="shared" si="546"/>
        <v>5.090 Finds the volume of a given cube and rectangular prism M5ME-IVd-81</v>
      </c>
      <c r="AH230" s="175">
        <f t="shared" si="517"/>
        <v>16</v>
      </c>
      <c r="AI230" s="327"/>
      <c r="AJ230" s="327"/>
      <c r="AK230" s="61"/>
      <c r="AL230" s="61"/>
      <c r="AM230" s="61"/>
      <c r="AN230" s="61"/>
      <c r="AO230" s="110"/>
      <c r="AP230" s="103" t="s">
        <v>1818</v>
      </c>
      <c r="AQ230" s="103" t="str">
        <f t="shared" si="254"/>
        <v>Completed</v>
      </c>
      <c r="AR230" s="110"/>
    </row>
    <row r="231" spans="1:44" ht="15.75" customHeight="1" x14ac:dyDescent="0.2">
      <c r="A231" s="487"/>
      <c r="B231" s="487"/>
      <c r="C231" s="61" t="s">
        <v>10110</v>
      </c>
      <c r="D231" s="181" t="s">
        <v>10111</v>
      </c>
      <c r="E231" s="322" t="s">
        <v>10112</v>
      </c>
      <c r="F231" s="184" t="s">
        <v>10113</v>
      </c>
      <c r="G231" s="100">
        <v>12</v>
      </c>
      <c r="H231" s="100" t="s">
        <v>10114</v>
      </c>
      <c r="I231" s="101"/>
      <c r="J231" s="61" t="s">
        <v>10115</v>
      </c>
      <c r="K231" s="61" t="s">
        <v>10116</v>
      </c>
      <c r="L231" s="61" t="s">
        <v>10117</v>
      </c>
      <c r="M231" s="61" t="s">
        <v>10118</v>
      </c>
      <c r="N231" s="61" t="s">
        <v>10119</v>
      </c>
      <c r="O231" s="102" t="s">
        <v>1043</v>
      </c>
      <c r="P231" s="102" t="str">
        <f t="shared" ref="P231:Q231" si="547">D231</f>
        <v>PH_G5_C16_P3.3.1</v>
      </c>
      <c r="Q231" s="102" t="str">
        <f t="shared" si="547"/>
        <v>Ch 16 Practice 3.3.1: Find the height of water level in a rectangular container, given its length and width, and the volume of water</v>
      </c>
      <c r="R231" s="83" t="s">
        <v>1812</v>
      </c>
      <c r="S231" s="102" t="s">
        <v>1041</v>
      </c>
      <c r="T231" s="102" t="s">
        <v>1042</v>
      </c>
      <c r="U231" s="102" t="s">
        <v>40</v>
      </c>
      <c r="V231" s="61" t="s">
        <v>10025</v>
      </c>
      <c r="W231" s="104">
        <v>9789814969451</v>
      </c>
      <c r="X231" s="102">
        <v>165</v>
      </c>
      <c r="Y231" s="61" t="s">
        <v>2600</v>
      </c>
      <c r="Z231" s="61" t="s">
        <v>10026</v>
      </c>
      <c r="AA231" s="61" t="s">
        <v>10104</v>
      </c>
      <c r="AB231" s="61" t="str">
        <f t="shared" si="1"/>
        <v>5.218 Find the height of water level in a rectangular container, given its length and width, and the volume of water M5ME-IVe-83</v>
      </c>
      <c r="AC231" s="61" t="str">
        <f t="shared" ref="AC231:AD231" si="548">Y231</f>
        <v>2. Measurement</v>
      </c>
      <c r="AD231" s="61" t="str">
        <f t="shared" si="548"/>
        <v>G5.2.02 Volume</v>
      </c>
      <c r="AE231" s="61" t="str">
        <f t="shared" si="3"/>
        <v>M5ME-IVe-83</v>
      </c>
      <c r="AF231" s="61" t="str">
        <f t="shared" ref="AF231:AG231" si="549">M231</f>
        <v>M5ME-IVe-83: Solves routine and non-routine problems involving volume of a cube and rectangular prism in real-life.</v>
      </c>
      <c r="AG231" s="61" t="str">
        <f t="shared" si="549"/>
        <v>5.092 Solves routine and non-routine problems involving volume of a cube and rectangular prism in real-life M5ME-IVe-83</v>
      </c>
      <c r="AH231" s="175">
        <f t="shared" si="517"/>
        <v>16</v>
      </c>
      <c r="AI231" s="327"/>
      <c r="AJ231" s="327"/>
      <c r="AK231" s="61"/>
      <c r="AL231" s="61"/>
      <c r="AM231" s="61"/>
      <c r="AN231" s="61"/>
      <c r="AO231" s="110"/>
      <c r="AP231" s="103" t="s">
        <v>1818</v>
      </c>
      <c r="AQ231" s="103" t="str">
        <f t="shared" si="254"/>
        <v>Completed</v>
      </c>
      <c r="AR231" s="110"/>
    </row>
    <row r="232" spans="1:44" ht="15.75" customHeight="1" x14ac:dyDescent="0.2">
      <c r="A232" s="487"/>
      <c r="B232" s="487"/>
      <c r="C232" s="61" t="s">
        <v>10120</v>
      </c>
      <c r="D232" s="181" t="s">
        <v>10121</v>
      </c>
      <c r="E232" s="322" t="s">
        <v>10122</v>
      </c>
      <c r="F232" s="184" t="s">
        <v>10123</v>
      </c>
      <c r="G232" s="100">
        <v>13</v>
      </c>
      <c r="H232" s="100"/>
      <c r="I232" s="101"/>
      <c r="J232" s="61" t="s">
        <v>10124</v>
      </c>
      <c r="K232" s="61" t="s">
        <v>10062</v>
      </c>
      <c r="L232" s="61" t="s">
        <v>10063</v>
      </c>
      <c r="M232" s="61" t="s">
        <v>10064</v>
      </c>
      <c r="N232" s="61" t="s">
        <v>10065</v>
      </c>
      <c r="O232" s="102" t="s">
        <v>1043</v>
      </c>
      <c r="P232" s="102" t="str">
        <f t="shared" ref="P232:Q232" si="550">D232</f>
        <v>PH_G5_C16_P3.4.1</v>
      </c>
      <c r="Q232" s="102" t="str">
        <f t="shared" si="550"/>
        <v>Ch 16 Practice 3.4.1: Find the length of one edge of a cuboid, given the area of one face and its volume</v>
      </c>
      <c r="R232" s="83" t="s">
        <v>1812</v>
      </c>
      <c r="S232" s="102" t="s">
        <v>1041</v>
      </c>
      <c r="T232" s="102" t="s">
        <v>1042</v>
      </c>
      <c r="U232" s="102" t="s">
        <v>40</v>
      </c>
      <c r="V232" s="61" t="s">
        <v>10025</v>
      </c>
      <c r="W232" s="104">
        <v>9789814969451</v>
      </c>
      <c r="X232" s="102">
        <v>167</v>
      </c>
      <c r="Y232" s="61" t="s">
        <v>2600</v>
      </c>
      <c r="Z232" s="61" t="s">
        <v>10026</v>
      </c>
      <c r="AA232" s="61" t="s">
        <v>10104</v>
      </c>
      <c r="AB232" s="61" t="str">
        <f t="shared" si="1"/>
        <v>5.219 Find the length of one edge of a cuboid, given the area of one face and its volume M5ME-IVd-81</v>
      </c>
      <c r="AC232" s="61" t="str">
        <f t="shared" ref="AC232:AD232" si="551">Y232</f>
        <v>2. Measurement</v>
      </c>
      <c r="AD232" s="61" t="str">
        <f t="shared" si="551"/>
        <v>G5.2.02 Volume</v>
      </c>
      <c r="AE232" s="61" t="str">
        <f t="shared" si="3"/>
        <v>M5ME-IVd-81</v>
      </c>
      <c r="AF232" s="61" t="str">
        <f t="shared" ref="AF232:AG232" si="552">M232</f>
        <v>M5ME-IVd-81: Finds the volume of a given cube and rectangular prism using cu cm and cu m.</v>
      </c>
      <c r="AG232" s="61" t="str">
        <f t="shared" si="552"/>
        <v>5.090 Finds the volume of a given cube and rectangular prism M5ME-IVd-81</v>
      </c>
      <c r="AH232" s="175">
        <f t="shared" si="517"/>
        <v>16</v>
      </c>
      <c r="AI232" s="327"/>
      <c r="AJ232" s="327"/>
      <c r="AK232" s="61"/>
      <c r="AL232" s="61"/>
      <c r="AM232" s="61"/>
      <c r="AN232" s="61"/>
      <c r="AO232" s="110"/>
      <c r="AP232" s="103" t="s">
        <v>1818</v>
      </c>
      <c r="AQ232" s="103" t="str">
        <f t="shared" si="254"/>
        <v>Completed</v>
      </c>
      <c r="AR232" s="110"/>
    </row>
    <row r="233" spans="1:44" ht="15.75" customHeight="1" x14ac:dyDescent="0.2">
      <c r="A233" s="487"/>
      <c r="B233" s="471"/>
      <c r="C233" s="61" t="s">
        <v>10125</v>
      </c>
      <c r="D233" s="181" t="s">
        <v>10126</v>
      </c>
      <c r="E233" s="322" t="s">
        <v>10127</v>
      </c>
      <c r="F233" s="184" t="s">
        <v>10128</v>
      </c>
      <c r="G233" s="100">
        <v>14</v>
      </c>
      <c r="H233" s="100"/>
      <c r="I233" s="101"/>
      <c r="J233" s="61" t="s">
        <v>10129</v>
      </c>
      <c r="K233" s="61" t="s">
        <v>10116</v>
      </c>
      <c r="L233" s="61" t="s">
        <v>10117</v>
      </c>
      <c r="M233" s="61" t="s">
        <v>10118</v>
      </c>
      <c r="N233" s="61" t="s">
        <v>10119</v>
      </c>
      <c r="O233" s="102" t="s">
        <v>1043</v>
      </c>
      <c r="P233" s="102" t="str">
        <f t="shared" ref="P233:Q233" si="553">D233</f>
        <v>PH_G5_C16_P3.5.1</v>
      </c>
      <c r="Q233" s="102" t="str">
        <f t="shared" si="553"/>
        <v>Ch 16 Practice 3.5.1: Find the height of water level in a rectangular container, given the area of its base and the volume of water</v>
      </c>
      <c r="R233" s="83" t="s">
        <v>1812</v>
      </c>
      <c r="S233" s="102" t="s">
        <v>1041</v>
      </c>
      <c r="T233" s="102" t="s">
        <v>1042</v>
      </c>
      <c r="U233" s="102" t="s">
        <v>40</v>
      </c>
      <c r="V233" s="61" t="s">
        <v>10025</v>
      </c>
      <c r="W233" s="104">
        <v>9789814969451</v>
      </c>
      <c r="X233" s="102">
        <v>167</v>
      </c>
      <c r="Y233" s="61" t="s">
        <v>2600</v>
      </c>
      <c r="Z233" s="61" t="s">
        <v>10026</v>
      </c>
      <c r="AA233" s="61" t="s">
        <v>10104</v>
      </c>
      <c r="AB233" s="61" t="str">
        <f t="shared" si="1"/>
        <v>5.220 Find the height of water level in a rectangular container, given the area of its base and the volume of water M5ME-IVe-83</v>
      </c>
      <c r="AC233" s="61" t="str">
        <f t="shared" ref="AC233:AD233" si="554">Y233</f>
        <v>2. Measurement</v>
      </c>
      <c r="AD233" s="61" t="str">
        <f t="shared" si="554"/>
        <v>G5.2.02 Volume</v>
      </c>
      <c r="AE233" s="61" t="str">
        <f t="shared" si="3"/>
        <v>M5ME-IVe-83</v>
      </c>
      <c r="AF233" s="61" t="str">
        <f t="shared" ref="AF233:AG233" si="555">M233</f>
        <v>M5ME-IVe-83: Solves routine and non-routine problems involving volume of a cube and rectangular prism in real-life.</v>
      </c>
      <c r="AG233" s="61" t="str">
        <f t="shared" si="555"/>
        <v>5.092 Solves routine and non-routine problems involving volume of a cube and rectangular prism in real-life M5ME-IVe-83</v>
      </c>
      <c r="AH233" s="175">
        <f t="shared" si="517"/>
        <v>16</v>
      </c>
      <c r="AI233" s="327"/>
      <c r="AJ233" s="327"/>
      <c r="AK233" s="61"/>
      <c r="AL233" s="61"/>
      <c r="AM233" s="61"/>
      <c r="AN233" s="61"/>
      <c r="AO233" s="110"/>
      <c r="AP233" s="103" t="s">
        <v>1818</v>
      </c>
      <c r="AQ233" s="103" t="str">
        <f t="shared" si="254"/>
        <v>Completed</v>
      </c>
      <c r="AR233" s="110"/>
    </row>
    <row r="234" spans="1:44" ht="15.75" customHeight="1" x14ac:dyDescent="0.2">
      <c r="A234" s="471"/>
      <c r="B234" s="61" t="s">
        <v>226</v>
      </c>
      <c r="C234" s="61" t="s">
        <v>227</v>
      </c>
      <c r="D234" s="61" t="s">
        <v>473</v>
      </c>
      <c r="E234" s="61" t="s">
        <v>10130</v>
      </c>
      <c r="F234" s="176" t="s">
        <v>10131</v>
      </c>
      <c r="G234" s="100">
        <v>15</v>
      </c>
      <c r="H234" s="100"/>
      <c r="I234" s="101" t="s">
        <v>4060</v>
      </c>
      <c r="J234" s="61" t="s">
        <v>10132</v>
      </c>
      <c r="K234" s="61" t="s">
        <v>10116</v>
      </c>
      <c r="L234" s="61" t="s">
        <v>10117</v>
      </c>
      <c r="M234" s="61" t="s">
        <v>10118</v>
      </c>
      <c r="N234" s="61" t="s">
        <v>10119</v>
      </c>
      <c r="O234" s="102" t="s">
        <v>1043</v>
      </c>
      <c r="P234" s="102" t="s">
        <v>10133</v>
      </c>
      <c r="Q234" s="102" t="str">
        <f t="shared" ref="Q234:Q240" si="556">E234</f>
        <v>Ch 16 Practice 4.1.1: Solve a word problem involving volume of water in a rectangular container</v>
      </c>
      <c r="R234" s="83" t="s">
        <v>1812</v>
      </c>
      <c r="S234" s="102" t="s">
        <v>1041</v>
      </c>
      <c r="T234" s="102" t="s">
        <v>1042</v>
      </c>
      <c r="U234" s="102" t="s">
        <v>40</v>
      </c>
      <c r="V234" s="61" t="s">
        <v>10025</v>
      </c>
      <c r="W234" s="104">
        <v>9789814969451</v>
      </c>
      <c r="X234" s="102">
        <v>173</v>
      </c>
      <c r="Y234" s="61" t="s">
        <v>2600</v>
      </c>
      <c r="Z234" s="61" t="s">
        <v>10026</v>
      </c>
      <c r="AA234" s="61" t="s">
        <v>2438</v>
      </c>
      <c r="AB234" s="61" t="str">
        <f t="shared" si="1"/>
        <v>5.221 Solve a word problem involving volume of water in a rectangular container M5ME-IVe-83</v>
      </c>
      <c r="AC234" s="61" t="str">
        <f t="shared" ref="AC234:AD234" si="557">Y234</f>
        <v>2. Measurement</v>
      </c>
      <c r="AD234" s="61" t="str">
        <f t="shared" si="557"/>
        <v>G5.2.02 Volume</v>
      </c>
      <c r="AE234" s="61" t="str">
        <f t="shared" si="3"/>
        <v>M5ME-IVe-83</v>
      </c>
      <c r="AF234" s="61" t="str">
        <f t="shared" ref="AF234:AG234" si="558">M234</f>
        <v>M5ME-IVe-83: Solves routine and non-routine problems involving volume of a cube and rectangular prism in real-life.</v>
      </c>
      <c r="AG234" s="61" t="str">
        <f t="shared" si="558"/>
        <v>5.092 Solves routine and non-routine problems involving volume of a cube and rectangular prism in real-life M5ME-IVe-83</v>
      </c>
      <c r="AH234" s="175">
        <f t="shared" si="517"/>
        <v>16</v>
      </c>
      <c r="AI234" s="327"/>
      <c r="AJ234" s="327"/>
      <c r="AK234" s="61"/>
      <c r="AL234" s="61"/>
      <c r="AM234" s="61"/>
      <c r="AN234" s="61"/>
      <c r="AO234" s="110"/>
      <c r="AP234" s="103" t="s">
        <v>1818</v>
      </c>
      <c r="AQ234" s="103" t="str">
        <f t="shared" si="254"/>
        <v>Completed</v>
      </c>
      <c r="AR234" s="110"/>
    </row>
    <row r="235" spans="1:44" ht="15.75" customHeight="1" x14ac:dyDescent="0.2">
      <c r="A235" s="502" t="s">
        <v>10134</v>
      </c>
      <c r="B235" s="502" t="s">
        <v>10135</v>
      </c>
      <c r="C235" s="61" t="s">
        <v>10136</v>
      </c>
      <c r="D235" s="61" t="s">
        <v>10137</v>
      </c>
      <c r="E235" s="61" t="s">
        <v>10138</v>
      </c>
      <c r="F235" s="176" t="s">
        <v>10139</v>
      </c>
      <c r="G235" s="100">
        <v>1</v>
      </c>
      <c r="H235" s="100" t="s">
        <v>10140</v>
      </c>
      <c r="I235" s="101"/>
      <c r="J235" s="61" t="s">
        <v>10141</v>
      </c>
      <c r="K235" s="61" t="s">
        <v>10142</v>
      </c>
      <c r="L235" s="61" t="s">
        <v>10143</v>
      </c>
      <c r="M235" s="61" t="s">
        <v>10144</v>
      </c>
      <c r="N235" s="61" t="s">
        <v>10145</v>
      </c>
      <c r="O235" s="102" t="s">
        <v>1043</v>
      </c>
      <c r="P235" s="102" t="s">
        <v>10146</v>
      </c>
      <c r="Q235" s="102" t="str">
        <f t="shared" si="556"/>
        <v>Ch 17 Practice 1.1.1: Write an algebraic expression in one variable involving addition or subtraction</v>
      </c>
      <c r="R235" s="83" t="s">
        <v>1812</v>
      </c>
      <c r="S235" s="102" t="s">
        <v>1041</v>
      </c>
      <c r="T235" s="102" t="s">
        <v>1042</v>
      </c>
      <c r="U235" s="102" t="s">
        <v>40</v>
      </c>
      <c r="V235" s="61" t="s">
        <v>10147</v>
      </c>
      <c r="W235" s="104">
        <v>9789814969451</v>
      </c>
      <c r="X235" s="102">
        <v>177</v>
      </c>
      <c r="Y235" s="61" t="s">
        <v>2375</v>
      </c>
      <c r="Z235" s="61" t="s">
        <v>10148</v>
      </c>
      <c r="AA235" s="61" t="s">
        <v>10149</v>
      </c>
      <c r="AB235" s="61" t="str">
        <f t="shared" si="1"/>
        <v>5.222 Write an algebraic expression in one variable involving addition or subtraction M6AL-IIIe-18</v>
      </c>
      <c r="AC235" s="61" t="str">
        <f t="shared" ref="AC235:AD235" si="559">Y235</f>
        <v>5. Patterns and Algebra</v>
      </c>
      <c r="AD235" s="61" t="str">
        <f t="shared" si="559"/>
        <v>G5.5.01 Expressions</v>
      </c>
      <c r="AE235" s="61" t="str">
        <f t="shared" si="3"/>
        <v>M6AL-IIIe-18</v>
      </c>
      <c r="AF235" s="61" t="str">
        <f t="shared" ref="AF235:AG235" si="560">M235</f>
        <v>M6AL-IIIe-18: Represents quantities in real-life situations using algebraic expressions and equations.</v>
      </c>
      <c r="AG235" s="61" t="str">
        <f t="shared" si="560"/>
        <v>6.059 Represents quantities in real-life situations using algebraic expressions and equations M6AL-IIIe-18</v>
      </c>
      <c r="AH235" s="175">
        <v>17</v>
      </c>
      <c r="AI235" s="327"/>
      <c r="AJ235" s="327"/>
      <c r="AK235" s="61"/>
      <c r="AL235" s="61"/>
      <c r="AM235" s="61"/>
      <c r="AN235" s="61"/>
      <c r="AO235" s="110"/>
      <c r="AP235" s="103" t="s">
        <v>1818</v>
      </c>
      <c r="AQ235" s="103" t="str">
        <f t="shared" si="254"/>
        <v>Completed</v>
      </c>
      <c r="AR235" s="110"/>
    </row>
    <row r="236" spans="1:44" ht="15.75" customHeight="1" x14ac:dyDescent="0.2">
      <c r="A236" s="487"/>
      <c r="B236" s="487"/>
      <c r="C236" s="61" t="s">
        <v>10150</v>
      </c>
      <c r="D236" s="61" t="s">
        <v>10151</v>
      </c>
      <c r="E236" s="61" t="s">
        <v>10152</v>
      </c>
      <c r="F236" s="176" t="s">
        <v>10153</v>
      </c>
      <c r="G236" s="100">
        <v>2</v>
      </c>
      <c r="H236" s="100"/>
      <c r="I236" s="101" t="s">
        <v>4147</v>
      </c>
      <c r="J236" s="61" t="s">
        <v>10154</v>
      </c>
      <c r="K236" s="61" t="s">
        <v>10155</v>
      </c>
      <c r="L236" s="61" t="s">
        <v>10156</v>
      </c>
      <c r="M236" s="61" t="s">
        <v>10157</v>
      </c>
      <c r="N236" s="61" t="s">
        <v>10158</v>
      </c>
      <c r="O236" s="102" t="s">
        <v>1043</v>
      </c>
      <c r="P236" s="102" t="s">
        <v>10159</v>
      </c>
      <c r="Q236" s="102" t="str">
        <f t="shared" si="556"/>
        <v>Ch 17 Practice 1.2.1: Find the value of an algebraic expression in one variable involving addition or subtraction by substitution</v>
      </c>
      <c r="R236" s="83" t="s">
        <v>1812</v>
      </c>
      <c r="S236" s="102" t="s">
        <v>1041</v>
      </c>
      <c r="T236" s="102" t="s">
        <v>1042</v>
      </c>
      <c r="U236" s="102" t="s">
        <v>40</v>
      </c>
      <c r="V236" s="61" t="s">
        <v>10147</v>
      </c>
      <c r="W236" s="104">
        <v>9789814969451</v>
      </c>
      <c r="X236" s="102">
        <v>177</v>
      </c>
      <c r="Y236" s="61" t="s">
        <v>2375</v>
      </c>
      <c r="Z236" s="61" t="s">
        <v>10148</v>
      </c>
      <c r="AA236" s="61" t="s">
        <v>10149</v>
      </c>
      <c r="AB236" s="61" t="str">
        <f t="shared" si="1"/>
        <v>5.223 Find the value of an algebraic expression in one variable involving addition or subtraction by substitution M6AL-IIIf-19</v>
      </c>
      <c r="AC236" s="61" t="str">
        <f t="shared" ref="AC236:AD236" si="561">Y236</f>
        <v>5. Patterns and Algebra</v>
      </c>
      <c r="AD236" s="61" t="str">
        <f t="shared" si="561"/>
        <v>G5.5.01 Expressions</v>
      </c>
      <c r="AE236" s="61" t="str">
        <f t="shared" si="3"/>
        <v>M6AL-IIIf-19</v>
      </c>
      <c r="AF236" s="61" t="str">
        <f t="shared" ref="AF236:AG236" si="562">M236</f>
        <v>M6AL-IIIf-19: Solves routine and non-routine problems involving different types of numerical expressions and equations.</v>
      </c>
      <c r="AG236" s="61" t="str">
        <f t="shared" si="562"/>
        <v>6.060 Solves routine and non-routine problems involving different types of numerical expressions and equations M6AL-IIIf-19</v>
      </c>
      <c r="AH236" s="175">
        <f t="shared" ref="AH236:AH247" si="563">AH235</f>
        <v>17</v>
      </c>
      <c r="AI236" s="327"/>
      <c r="AJ236" s="327"/>
      <c r="AK236" s="61"/>
      <c r="AL236" s="61"/>
      <c r="AM236" s="61"/>
      <c r="AN236" s="61"/>
      <c r="AO236" s="110"/>
      <c r="AP236" s="103" t="s">
        <v>1818</v>
      </c>
      <c r="AQ236" s="103" t="str">
        <f t="shared" si="254"/>
        <v>Completed</v>
      </c>
      <c r="AR236" s="110"/>
    </row>
    <row r="237" spans="1:44" ht="15.75" customHeight="1" x14ac:dyDescent="0.2">
      <c r="A237" s="487"/>
      <c r="B237" s="487"/>
      <c r="C237" s="502" t="s">
        <v>10160</v>
      </c>
      <c r="D237" s="61" t="s">
        <v>10161</v>
      </c>
      <c r="E237" s="61" t="s">
        <v>10162</v>
      </c>
      <c r="F237" s="176" t="s">
        <v>10163</v>
      </c>
      <c r="G237" s="100">
        <v>3</v>
      </c>
      <c r="H237" s="100"/>
      <c r="I237" s="101"/>
      <c r="J237" s="61" t="s">
        <v>10164</v>
      </c>
      <c r="K237" s="61" t="s">
        <v>10142</v>
      </c>
      <c r="L237" s="61" t="s">
        <v>10143</v>
      </c>
      <c r="M237" s="61" t="s">
        <v>10144</v>
      </c>
      <c r="N237" s="61" t="s">
        <v>10145</v>
      </c>
      <c r="O237" s="102" t="s">
        <v>1043</v>
      </c>
      <c r="P237" s="102" t="s">
        <v>10165</v>
      </c>
      <c r="Q237" s="102" t="str">
        <f t="shared" si="556"/>
        <v xml:space="preserve">Ch 17 Practice 1.3.1: Write an algebraic expression in one variable involving multiplication </v>
      </c>
      <c r="R237" s="83" t="s">
        <v>1812</v>
      </c>
      <c r="S237" s="102" t="s">
        <v>1041</v>
      </c>
      <c r="T237" s="102" t="s">
        <v>1042</v>
      </c>
      <c r="U237" s="102" t="s">
        <v>40</v>
      </c>
      <c r="V237" s="61" t="s">
        <v>10147</v>
      </c>
      <c r="W237" s="104">
        <v>9789814969451</v>
      </c>
      <c r="X237" s="102">
        <v>177</v>
      </c>
      <c r="Y237" s="61" t="s">
        <v>2375</v>
      </c>
      <c r="Z237" s="61" t="s">
        <v>10148</v>
      </c>
      <c r="AA237" s="61" t="s">
        <v>10149</v>
      </c>
      <c r="AB237" s="61" t="str">
        <f t="shared" si="1"/>
        <v>5.224 Write an algebraic expression in one variable involving multiplication M6AL-IIIe-18</v>
      </c>
      <c r="AC237" s="61" t="str">
        <f t="shared" ref="AC237:AD237" si="564">Y237</f>
        <v>5. Patterns and Algebra</v>
      </c>
      <c r="AD237" s="61" t="str">
        <f t="shared" si="564"/>
        <v>G5.5.01 Expressions</v>
      </c>
      <c r="AE237" s="61" t="str">
        <f t="shared" si="3"/>
        <v>M6AL-IIIe-18</v>
      </c>
      <c r="AF237" s="61" t="str">
        <f t="shared" ref="AF237:AG237" si="565">M237</f>
        <v>M6AL-IIIe-18: Represents quantities in real-life situations using algebraic expressions and equations.</v>
      </c>
      <c r="AG237" s="61" t="str">
        <f t="shared" si="565"/>
        <v>6.059 Represents quantities in real-life situations using algebraic expressions and equations M6AL-IIIe-18</v>
      </c>
      <c r="AH237" s="175">
        <f t="shared" si="563"/>
        <v>17</v>
      </c>
      <c r="AI237" s="327"/>
      <c r="AJ237" s="327"/>
      <c r="AK237" s="61"/>
      <c r="AL237" s="61"/>
      <c r="AM237" s="61"/>
      <c r="AN237" s="61"/>
      <c r="AO237" s="110"/>
      <c r="AP237" s="103" t="s">
        <v>1818</v>
      </c>
      <c r="AQ237" s="103" t="str">
        <f t="shared" si="254"/>
        <v>Completed</v>
      </c>
      <c r="AR237" s="110"/>
    </row>
    <row r="238" spans="1:44" ht="15.75" customHeight="1" x14ac:dyDescent="0.2">
      <c r="A238" s="487"/>
      <c r="B238" s="487"/>
      <c r="C238" s="471"/>
      <c r="D238" s="61" t="s">
        <v>10166</v>
      </c>
      <c r="E238" s="61" t="s">
        <v>10167</v>
      </c>
      <c r="F238" s="176" t="s">
        <v>10168</v>
      </c>
      <c r="G238" s="100">
        <v>4</v>
      </c>
      <c r="H238" s="100"/>
      <c r="I238" s="101"/>
      <c r="J238" s="61" t="s">
        <v>10169</v>
      </c>
      <c r="K238" s="61" t="s">
        <v>10155</v>
      </c>
      <c r="L238" s="61" t="s">
        <v>10156</v>
      </c>
      <c r="M238" s="61" t="s">
        <v>10157</v>
      </c>
      <c r="N238" s="61" t="s">
        <v>10158</v>
      </c>
      <c r="O238" s="102" t="s">
        <v>1043</v>
      </c>
      <c r="P238" s="102" t="s">
        <v>10170</v>
      </c>
      <c r="Q238" s="102" t="str">
        <f t="shared" si="556"/>
        <v>Ch 17 Practice 1.3.2: Find the value of an algebraic expression in one variable involving multiplication by substitution</v>
      </c>
      <c r="R238" s="83" t="s">
        <v>1812</v>
      </c>
      <c r="S238" s="102" t="s">
        <v>1041</v>
      </c>
      <c r="T238" s="102" t="s">
        <v>1042</v>
      </c>
      <c r="U238" s="102" t="s">
        <v>40</v>
      </c>
      <c r="V238" s="61" t="s">
        <v>10147</v>
      </c>
      <c r="W238" s="104">
        <v>9789814969451</v>
      </c>
      <c r="X238" s="102">
        <v>177</v>
      </c>
      <c r="Y238" s="61" t="s">
        <v>2375</v>
      </c>
      <c r="Z238" s="61" t="s">
        <v>10148</v>
      </c>
      <c r="AA238" s="61" t="s">
        <v>10149</v>
      </c>
      <c r="AB238" s="61" t="str">
        <f t="shared" si="1"/>
        <v>5.225 Find the value of an algebraic expression in one variable involving multiplication by substitution M6AL-IIIf-19</v>
      </c>
      <c r="AC238" s="61" t="str">
        <f t="shared" ref="AC238:AD238" si="566">Y238</f>
        <v>5. Patterns and Algebra</v>
      </c>
      <c r="AD238" s="61" t="str">
        <f t="shared" si="566"/>
        <v>G5.5.01 Expressions</v>
      </c>
      <c r="AE238" s="61" t="str">
        <f t="shared" si="3"/>
        <v>M6AL-IIIf-19</v>
      </c>
      <c r="AF238" s="61" t="str">
        <f t="shared" ref="AF238:AG238" si="567">M238</f>
        <v>M6AL-IIIf-19: Solves routine and non-routine problems involving different types of numerical expressions and equations.</v>
      </c>
      <c r="AG238" s="61" t="str">
        <f t="shared" si="567"/>
        <v>6.060 Solves routine and non-routine problems involving different types of numerical expressions and equations M6AL-IIIf-19</v>
      </c>
      <c r="AH238" s="175">
        <f t="shared" si="563"/>
        <v>17</v>
      </c>
      <c r="AI238" s="327"/>
      <c r="AJ238" s="327"/>
      <c r="AK238" s="61"/>
      <c r="AL238" s="61"/>
      <c r="AM238" s="61"/>
      <c r="AN238" s="61"/>
      <c r="AO238" s="110"/>
      <c r="AP238" s="103" t="s">
        <v>1818</v>
      </c>
      <c r="AQ238" s="103" t="str">
        <f t="shared" si="254"/>
        <v>Completed</v>
      </c>
      <c r="AR238" s="110"/>
    </row>
    <row r="239" spans="1:44" ht="15.75" customHeight="1" x14ac:dyDescent="0.2">
      <c r="A239" s="487"/>
      <c r="B239" s="487"/>
      <c r="C239" s="502" t="s">
        <v>10171</v>
      </c>
      <c r="D239" s="61" t="s">
        <v>10172</v>
      </c>
      <c r="E239" s="61" t="s">
        <v>10173</v>
      </c>
      <c r="F239" s="176" t="s">
        <v>10174</v>
      </c>
      <c r="G239" s="100">
        <v>5</v>
      </c>
      <c r="H239" s="100"/>
      <c r="I239" s="101" t="s">
        <v>4308</v>
      </c>
      <c r="J239" s="61" t="s">
        <v>10175</v>
      </c>
      <c r="K239" s="61" t="s">
        <v>10142</v>
      </c>
      <c r="L239" s="61" t="s">
        <v>10143</v>
      </c>
      <c r="M239" s="61" t="s">
        <v>10144</v>
      </c>
      <c r="N239" s="61" t="s">
        <v>10145</v>
      </c>
      <c r="O239" s="102" t="s">
        <v>1043</v>
      </c>
      <c r="P239" s="102" t="s">
        <v>10176</v>
      </c>
      <c r="Q239" s="102" t="str">
        <f t="shared" si="556"/>
        <v xml:space="preserve">Ch 17 Practice 1.4.1: Write an algebraic expression in one variable involving division </v>
      </c>
      <c r="R239" s="83" t="s">
        <v>1812</v>
      </c>
      <c r="S239" s="102" t="s">
        <v>1041</v>
      </c>
      <c r="T239" s="102" t="s">
        <v>1042</v>
      </c>
      <c r="U239" s="102" t="s">
        <v>40</v>
      </c>
      <c r="V239" s="61" t="s">
        <v>10147</v>
      </c>
      <c r="W239" s="104">
        <v>9789814969451</v>
      </c>
      <c r="X239" s="102">
        <v>177</v>
      </c>
      <c r="Y239" s="61" t="s">
        <v>2375</v>
      </c>
      <c r="Z239" s="61" t="s">
        <v>10148</v>
      </c>
      <c r="AA239" s="61" t="s">
        <v>10149</v>
      </c>
      <c r="AB239" s="61" t="str">
        <f t="shared" si="1"/>
        <v>5.226 Write an algebraic expression in one variable involving division M6AL-IIIe-18</v>
      </c>
      <c r="AC239" s="61" t="str">
        <f t="shared" ref="AC239:AD239" si="568">Y239</f>
        <v>5. Patterns and Algebra</v>
      </c>
      <c r="AD239" s="61" t="str">
        <f t="shared" si="568"/>
        <v>G5.5.01 Expressions</v>
      </c>
      <c r="AE239" s="61" t="str">
        <f t="shared" si="3"/>
        <v>M6AL-IIIe-18</v>
      </c>
      <c r="AF239" s="61" t="str">
        <f t="shared" ref="AF239:AG239" si="569">M239</f>
        <v>M6AL-IIIe-18: Represents quantities in real-life situations using algebraic expressions and equations.</v>
      </c>
      <c r="AG239" s="61" t="str">
        <f t="shared" si="569"/>
        <v>6.059 Represents quantities in real-life situations using algebraic expressions and equations M6AL-IIIe-18</v>
      </c>
      <c r="AH239" s="175">
        <f t="shared" si="563"/>
        <v>17</v>
      </c>
      <c r="AI239" s="327"/>
      <c r="AJ239" s="327"/>
      <c r="AK239" s="61"/>
      <c r="AL239" s="61"/>
      <c r="AM239" s="61"/>
      <c r="AN239" s="61"/>
      <c r="AO239" s="110"/>
      <c r="AP239" s="103" t="s">
        <v>1818</v>
      </c>
      <c r="AQ239" s="103" t="str">
        <f t="shared" si="254"/>
        <v>Completed</v>
      </c>
      <c r="AR239" s="110"/>
    </row>
    <row r="240" spans="1:44" ht="15.75" customHeight="1" x14ac:dyDescent="0.2">
      <c r="A240" s="487"/>
      <c r="B240" s="487"/>
      <c r="C240" s="471"/>
      <c r="D240" s="61" t="s">
        <v>10177</v>
      </c>
      <c r="E240" s="61" t="s">
        <v>10178</v>
      </c>
      <c r="F240" s="176" t="s">
        <v>10179</v>
      </c>
      <c r="G240" s="100">
        <v>6</v>
      </c>
      <c r="H240" s="100" t="s">
        <v>10180</v>
      </c>
      <c r="I240" s="101"/>
      <c r="J240" s="61" t="s">
        <v>10181</v>
      </c>
      <c r="K240" s="61" t="s">
        <v>10155</v>
      </c>
      <c r="L240" s="61" t="s">
        <v>10156</v>
      </c>
      <c r="M240" s="61" t="s">
        <v>10157</v>
      </c>
      <c r="N240" s="61" t="s">
        <v>10158</v>
      </c>
      <c r="O240" s="102" t="s">
        <v>1043</v>
      </c>
      <c r="P240" s="102" t="s">
        <v>10182</v>
      </c>
      <c r="Q240" s="102" t="str">
        <f t="shared" si="556"/>
        <v>Ch 17 Practice 1.4.2: Find the value of an algebraic expression in one variable involving division by substitution</v>
      </c>
      <c r="R240" s="83" t="s">
        <v>1812</v>
      </c>
      <c r="S240" s="102" t="s">
        <v>1041</v>
      </c>
      <c r="T240" s="102" t="s">
        <v>1042</v>
      </c>
      <c r="U240" s="102" t="s">
        <v>40</v>
      </c>
      <c r="V240" s="61" t="s">
        <v>10147</v>
      </c>
      <c r="W240" s="104">
        <v>9789814969451</v>
      </c>
      <c r="X240" s="102">
        <v>177</v>
      </c>
      <c r="Y240" s="61" t="s">
        <v>2375</v>
      </c>
      <c r="Z240" s="61" t="s">
        <v>10148</v>
      </c>
      <c r="AA240" s="61" t="s">
        <v>10149</v>
      </c>
      <c r="AB240" s="61" t="str">
        <f t="shared" si="1"/>
        <v>5.227 Find the value of an algebraic expression in one variable involving division by substitution M6AL-IIIf-19</v>
      </c>
      <c r="AC240" s="61" t="str">
        <f t="shared" ref="AC240:AD240" si="570">Y240</f>
        <v>5. Patterns and Algebra</v>
      </c>
      <c r="AD240" s="61" t="str">
        <f t="shared" si="570"/>
        <v>G5.5.01 Expressions</v>
      </c>
      <c r="AE240" s="61" t="str">
        <f t="shared" si="3"/>
        <v>M6AL-IIIf-19</v>
      </c>
      <c r="AF240" s="61" t="str">
        <f t="shared" ref="AF240:AG240" si="571">M240</f>
        <v>M6AL-IIIf-19: Solves routine and non-routine problems involving different types of numerical expressions and equations.</v>
      </c>
      <c r="AG240" s="61" t="str">
        <f t="shared" si="571"/>
        <v>6.060 Solves routine and non-routine problems involving different types of numerical expressions and equations M6AL-IIIf-19</v>
      </c>
      <c r="AH240" s="175">
        <f t="shared" si="563"/>
        <v>17</v>
      </c>
      <c r="AI240" s="327"/>
      <c r="AJ240" s="327"/>
      <c r="AK240" s="61"/>
      <c r="AL240" s="61"/>
      <c r="AM240" s="61"/>
      <c r="AN240" s="61"/>
      <c r="AO240" s="110"/>
      <c r="AP240" s="103" t="s">
        <v>1818</v>
      </c>
      <c r="AQ240" s="103" t="str">
        <f t="shared" si="254"/>
        <v>Completed</v>
      </c>
      <c r="AR240" s="110"/>
    </row>
    <row r="241" spans="1:44" ht="15.75" customHeight="1" x14ac:dyDescent="0.2">
      <c r="A241" s="487"/>
      <c r="B241" s="487"/>
      <c r="C241" s="502" t="s">
        <v>10183</v>
      </c>
      <c r="D241" s="181" t="s">
        <v>10184</v>
      </c>
      <c r="E241" s="181" t="s">
        <v>10185</v>
      </c>
      <c r="F241" s="184" t="s">
        <v>10186</v>
      </c>
      <c r="G241" s="100">
        <v>7</v>
      </c>
      <c r="H241" s="100"/>
      <c r="I241" s="101"/>
      <c r="J241" s="61" t="s">
        <v>10187</v>
      </c>
      <c r="K241" s="61" t="s">
        <v>10142</v>
      </c>
      <c r="L241" s="61" t="s">
        <v>10143</v>
      </c>
      <c r="M241" s="61" t="s">
        <v>10144</v>
      </c>
      <c r="N241" s="61" t="s">
        <v>10145</v>
      </c>
      <c r="O241" s="102" t="s">
        <v>1043</v>
      </c>
      <c r="P241" s="102" t="str">
        <f t="shared" ref="P241:Q241" si="572">D241</f>
        <v>PH_G5_C17_P1.5.1</v>
      </c>
      <c r="Q241" s="102" t="str">
        <f t="shared" si="572"/>
        <v>Ch 17 Practice 1.5.1: Write an algebraic expression in one variable involving multiplication and addition/ subtraction</v>
      </c>
      <c r="R241" s="83" t="s">
        <v>1812</v>
      </c>
      <c r="S241" s="102" t="s">
        <v>1041</v>
      </c>
      <c r="T241" s="102" t="s">
        <v>1042</v>
      </c>
      <c r="U241" s="102" t="s">
        <v>40</v>
      </c>
      <c r="V241" s="61" t="s">
        <v>10147</v>
      </c>
      <c r="W241" s="104">
        <v>9789814969451</v>
      </c>
      <c r="X241" s="102">
        <v>179</v>
      </c>
      <c r="Y241" s="61" t="s">
        <v>2375</v>
      </c>
      <c r="Z241" s="61" t="s">
        <v>10148</v>
      </c>
      <c r="AA241" s="61" t="s">
        <v>10149</v>
      </c>
      <c r="AB241" s="61" t="str">
        <f t="shared" si="1"/>
        <v>5.228 Write an algebraic expression in one variable involving multiplication and addition/subtraction M6AL-IIIe-18</v>
      </c>
      <c r="AC241" s="61" t="str">
        <f t="shared" ref="AC241:AD241" si="573">Y241</f>
        <v>5. Patterns and Algebra</v>
      </c>
      <c r="AD241" s="61" t="str">
        <f t="shared" si="573"/>
        <v>G5.5.01 Expressions</v>
      </c>
      <c r="AE241" s="61" t="str">
        <f t="shared" si="3"/>
        <v>M6AL-IIIe-18</v>
      </c>
      <c r="AF241" s="61" t="str">
        <f t="shared" ref="AF241:AG241" si="574">M241</f>
        <v>M6AL-IIIe-18: Represents quantities in real-life situations using algebraic expressions and equations.</v>
      </c>
      <c r="AG241" s="61" t="str">
        <f t="shared" si="574"/>
        <v>6.059 Represents quantities in real-life situations using algebraic expressions and equations M6AL-IIIe-18</v>
      </c>
      <c r="AH241" s="175">
        <f t="shared" si="563"/>
        <v>17</v>
      </c>
      <c r="AI241" s="327"/>
      <c r="AJ241" s="327"/>
      <c r="AK241" s="61"/>
      <c r="AL241" s="61"/>
      <c r="AM241" s="61"/>
      <c r="AN241" s="61"/>
      <c r="AO241" s="110"/>
      <c r="AP241" s="103" t="s">
        <v>1818</v>
      </c>
      <c r="AQ241" s="103" t="str">
        <f t="shared" si="254"/>
        <v>Completed</v>
      </c>
      <c r="AR241" s="110"/>
    </row>
    <row r="242" spans="1:44" ht="15.75" customHeight="1" x14ac:dyDescent="0.2">
      <c r="A242" s="487"/>
      <c r="B242" s="487"/>
      <c r="C242" s="487"/>
      <c r="D242" s="181" t="s">
        <v>10188</v>
      </c>
      <c r="E242" s="181" t="s">
        <v>10189</v>
      </c>
      <c r="F242" s="184" t="s">
        <v>10190</v>
      </c>
      <c r="G242" s="100">
        <v>8</v>
      </c>
      <c r="H242" s="100"/>
      <c r="I242" s="101"/>
      <c r="J242" s="61" t="s">
        <v>10191</v>
      </c>
      <c r="K242" s="61" t="s">
        <v>10155</v>
      </c>
      <c r="L242" s="61" t="s">
        <v>10156</v>
      </c>
      <c r="M242" s="61" t="s">
        <v>10157</v>
      </c>
      <c r="N242" s="61" t="s">
        <v>10158</v>
      </c>
      <c r="O242" s="102" t="s">
        <v>1043</v>
      </c>
      <c r="P242" s="102" t="str">
        <f t="shared" ref="P242:Q242" si="575">D242</f>
        <v>PH_G5_C17_P1.5.2</v>
      </c>
      <c r="Q242" s="102" t="str">
        <f t="shared" si="575"/>
        <v>Ch 17 Practice 1.5.2: Find the value of an algebraic expression in one variable involving multiplication and addition/subtraction by substitution</v>
      </c>
      <c r="R242" s="83" t="s">
        <v>1812</v>
      </c>
      <c r="S242" s="102" t="s">
        <v>1041</v>
      </c>
      <c r="T242" s="102" t="s">
        <v>1042</v>
      </c>
      <c r="U242" s="102" t="s">
        <v>40</v>
      </c>
      <c r="V242" s="61" t="s">
        <v>10147</v>
      </c>
      <c r="W242" s="104">
        <v>9789814969451</v>
      </c>
      <c r="X242" s="102">
        <v>179</v>
      </c>
      <c r="Y242" s="61" t="s">
        <v>2375</v>
      </c>
      <c r="Z242" s="61" t="s">
        <v>10148</v>
      </c>
      <c r="AA242" s="61" t="s">
        <v>10149</v>
      </c>
      <c r="AB242" s="61" t="str">
        <f t="shared" si="1"/>
        <v>5.229 Find the value of an algebraic expression in one variable involving multiplication and addition/subtraction by substitution M6AL-IIIf-19</v>
      </c>
      <c r="AC242" s="61" t="str">
        <f t="shared" ref="AC242:AD242" si="576">Y242</f>
        <v>5. Patterns and Algebra</v>
      </c>
      <c r="AD242" s="61" t="str">
        <f t="shared" si="576"/>
        <v>G5.5.01 Expressions</v>
      </c>
      <c r="AE242" s="61" t="str">
        <f t="shared" si="3"/>
        <v>M6AL-IIIf-19</v>
      </c>
      <c r="AF242" s="61" t="str">
        <f t="shared" ref="AF242:AG242" si="577">M242</f>
        <v>M6AL-IIIf-19: Solves routine and non-routine problems involving different types of numerical expressions and equations.</v>
      </c>
      <c r="AG242" s="61" t="str">
        <f t="shared" si="577"/>
        <v>6.060 Solves routine and non-routine problems involving different types of numerical expressions and equations M6AL-IIIf-19</v>
      </c>
      <c r="AH242" s="175">
        <f t="shared" si="563"/>
        <v>17</v>
      </c>
      <c r="AI242" s="327"/>
      <c r="AJ242" s="327"/>
      <c r="AK242" s="61"/>
      <c r="AL242" s="61"/>
      <c r="AM242" s="61"/>
      <c r="AN242" s="61"/>
      <c r="AO242" s="110"/>
      <c r="AP242" s="103" t="s">
        <v>1818</v>
      </c>
      <c r="AQ242" s="103" t="str">
        <f t="shared" si="254"/>
        <v>Completed</v>
      </c>
      <c r="AR242" s="110"/>
    </row>
    <row r="243" spans="1:44" ht="15.75" customHeight="1" x14ac:dyDescent="0.2">
      <c r="A243" s="487"/>
      <c r="B243" s="487"/>
      <c r="C243" s="487"/>
      <c r="D243" s="61" t="s">
        <v>10192</v>
      </c>
      <c r="E243" s="61" t="s">
        <v>10193</v>
      </c>
      <c r="F243" s="176" t="s">
        <v>10194</v>
      </c>
      <c r="G243" s="100">
        <v>9</v>
      </c>
      <c r="H243" s="100"/>
      <c r="I243" s="101"/>
      <c r="J243" s="61" t="s">
        <v>10195</v>
      </c>
      <c r="K243" s="61" t="s">
        <v>10142</v>
      </c>
      <c r="L243" s="61" t="s">
        <v>10143</v>
      </c>
      <c r="M243" s="61" t="s">
        <v>10144</v>
      </c>
      <c r="N243" s="61" t="s">
        <v>10145</v>
      </c>
      <c r="O243" s="102" t="s">
        <v>1043</v>
      </c>
      <c r="P243" s="102" t="s">
        <v>10196</v>
      </c>
      <c r="Q243" s="102" t="str">
        <f t="shared" ref="Q243:Q248" si="578">E243</f>
        <v>Ch 17 Practice 1.5.3: Write an algebraic expression in one variable involving the four operations</v>
      </c>
      <c r="R243" s="83" t="s">
        <v>1812</v>
      </c>
      <c r="S243" s="102" t="s">
        <v>1041</v>
      </c>
      <c r="T243" s="102" t="s">
        <v>1042</v>
      </c>
      <c r="U243" s="102" t="s">
        <v>40</v>
      </c>
      <c r="V243" s="61" t="s">
        <v>10147</v>
      </c>
      <c r="W243" s="104">
        <v>9789814969451</v>
      </c>
      <c r="X243" s="102">
        <v>179</v>
      </c>
      <c r="Y243" s="61" t="s">
        <v>2375</v>
      </c>
      <c r="Z243" s="61" t="s">
        <v>10148</v>
      </c>
      <c r="AA243" s="61" t="s">
        <v>10149</v>
      </c>
      <c r="AB243" s="61" t="str">
        <f t="shared" si="1"/>
        <v>5.230 Write an algebraic expression in one variable involving the four operations M6AL-IIIe-18</v>
      </c>
      <c r="AC243" s="61" t="str">
        <f t="shared" ref="AC243:AD243" si="579">Y243</f>
        <v>5. Patterns and Algebra</v>
      </c>
      <c r="AD243" s="61" t="str">
        <f t="shared" si="579"/>
        <v>G5.5.01 Expressions</v>
      </c>
      <c r="AE243" s="61" t="str">
        <f t="shared" si="3"/>
        <v>M6AL-IIIe-18</v>
      </c>
      <c r="AF243" s="61" t="str">
        <f t="shared" ref="AF243:AG243" si="580">M243</f>
        <v>M6AL-IIIe-18: Represents quantities in real-life situations using algebraic expressions and equations.</v>
      </c>
      <c r="AG243" s="61" t="str">
        <f t="shared" si="580"/>
        <v>6.059 Represents quantities in real-life situations using algebraic expressions and equations M6AL-IIIe-18</v>
      </c>
      <c r="AH243" s="175">
        <f t="shared" si="563"/>
        <v>17</v>
      </c>
      <c r="AI243" s="327"/>
      <c r="AJ243" s="327"/>
      <c r="AK243" s="61"/>
      <c r="AL243" s="61"/>
      <c r="AM243" s="61"/>
      <c r="AN243" s="61"/>
      <c r="AO243" s="110"/>
      <c r="AP243" s="103" t="s">
        <v>1818</v>
      </c>
      <c r="AQ243" s="103" t="str">
        <f t="shared" si="254"/>
        <v>Completed</v>
      </c>
      <c r="AR243" s="110"/>
    </row>
    <row r="244" spans="1:44" ht="15.75" customHeight="1" x14ac:dyDescent="0.2">
      <c r="A244" s="487"/>
      <c r="B244" s="487"/>
      <c r="C244" s="471"/>
      <c r="D244" s="61" t="s">
        <v>10197</v>
      </c>
      <c r="E244" s="61" t="s">
        <v>10198</v>
      </c>
      <c r="F244" s="176" t="s">
        <v>10199</v>
      </c>
      <c r="G244" s="100">
        <v>10</v>
      </c>
      <c r="H244" s="100"/>
      <c r="I244" s="101"/>
      <c r="J244" s="61" t="s">
        <v>10200</v>
      </c>
      <c r="K244" s="61" t="s">
        <v>10155</v>
      </c>
      <c r="L244" s="61" t="s">
        <v>10156</v>
      </c>
      <c r="M244" s="61" t="s">
        <v>10157</v>
      </c>
      <c r="N244" s="61" t="s">
        <v>10158</v>
      </c>
      <c r="O244" s="102" t="s">
        <v>1043</v>
      </c>
      <c r="P244" s="102" t="s">
        <v>10201</v>
      </c>
      <c r="Q244" s="102" t="str">
        <f t="shared" si="578"/>
        <v>Ch 17 Practice 1.5.4: Find the value of an algebraic expression in one variable involving the four operations by substitution</v>
      </c>
      <c r="R244" s="83" t="s">
        <v>1812</v>
      </c>
      <c r="S244" s="102" t="s">
        <v>1041</v>
      </c>
      <c r="T244" s="102" t="s">
        <v>1042</v>
      </c>
      <c r="U244" s="102" t="s">
        <v>40</v>
      </c>
      <c r="V244" s="61" t="s">
        <v>10147</v>
      </c>
      <c r="W244" s="104">
        <v>9789814969451</v>
      </c>
      <c r="X244" s="102">
        <v>179</v>
      </c>
      <c r="Y244" s="61" t="s">
        <v>2375</v>
      </c>
      <c r="Z244" s="61" t="s">
        <v>10148</v>
      </c>
      <c r="AA244" s="61" t="s">
        <v>10149</v>
      </c>
      <c r="AB244" s="61" t="str">
        <f t="shared" si="1"/>
        <v>5.231 Find the value of an algebraic expression in one variable involving the four operations by substitution M6AL-IIIf-19</v>
      </c>
      <c r="AC244" s="61" t="str">
        <f t="shared" ref="AC244:AD244" si="581">Y244</f>
        <v>5. Patterns and Algebra</v>
      </c>
      <c r="AD244" s="61" t="str">
        <f t="shared" si="581"/>
        <v>G5.5.01 Expressions</v>
      </c>
      <c r="AE244" s="61" t="str">
        <f t="shared" si="3"/>
        <v>M6AL-IIIf-19</v>
      </c>
      <c r="AF244" s="61" t="str">
        <f t="shared" ref="AF244:AG244" si="582">M244</f>
        <v>M6AL-IIIf-19: Solves routine and non-routine problems involving different types of numerical expressions and equations.</v>
      </c>
      <c r="AG244" s="61" t="str">
        <f t="shared" si="582"/>
        <v>6.060 Solves routine and non-routine problems involving different types of numerical expressions and equations M6AL-IIIf-19</v>
      </c>
      <c r="AH244" s="175">
        <f t="shared" si="563"/>
        <v>17</v>
      </c>
      <c r="AI244" s="327"/>
      <c r="AJ244" s="327"/>
      <c r="AK244" s="61"/>
      <c r="AL244" s="61"/>
      <c r="AM244" s="61"/>
      <c r="AN244" s="61"/>
      <c r="AO244" s="110"/>
      <c r="AP244" s="103" t="s">
        <v>1818</v>
      </c>
      <c r="AQ244" s="103" t="str">
        <f t="shared" si="254"/>
        <v>Completed</v>
      </c>
      <c r="AR244" s="110"/>
    </row>
    <row r="245" spans="1:44" ht="15.75" customHeight="1" x14ac:dyDescent="0.2">
      <c r="A245" s="487"/>
      <c r="B245" s="487"/>
      <c r="C245" s="502" t="s">
        <v>10202</v>
      </c>
      <c r="D245" s="61" t="s">
        <v>10203</v>
      </c>
      <c r="E245" s="61" t="s">
        <v>10204</v>
      </c>
      <c r="F245" s="176" t="s">
        <v>10205</v>
      </c>
      <c r="G245" s="100">
        <v>11</v>
      </c>
      <c r="H245" s="100"/>
      <c r="I245" s="101"/>
      <c r="J245" s="61" t="s">
        <v>10206</v>
      </c>
      <c r="K245" s="61" t="s">
        <v>10142</v>
      </c>
      <c r="L245" s="61" t="s">
        <v>10143</v>
      </c>
      <c r="M245" s="61" t="s">
        <v>10144</v>
      </c>
      <c r="N245" s="61" t="s">
        <v>10145</v>
      </c>
      <c r="O245" s="102" t="s">
        <v>1043</v>
      </c>
      <c r="P245" s="102" t="s">
        <v>10207</v>
      </c>
      <c r="Q245" s="102" t="str">
        <f t="shared" si="578"/>
        <v xml:space="preserve">Ch 17 Practice 1.6.1: Identify the terms of an algebraic expression </v>
      </c>
      <c r="R245" s="83" t="s">
        <v>1812</v>
      </c>
      <c r="S245" s="102" t="s">
        <v>1041</v>
      </c>
      <c r="T245" s="102" t="s">
        <v>1042</v>
      </c>
      <c r="U245" s="102" t="s">
        <v>40</v>
      </c>
      <c r="V245" s="61" t="s">
        <v>10147</v>
      </c>
      <c r="W245" s="104">
        <v>9789814969451</v>
      </c>
      <c r="X245" s="102">
        <v>182</v>
      </c>
      <c r="Y245" s="61" t="s">
        <v>2375</v>
      </c>
      <c r="Z245" s="61" t="s">
        <v>10148</v>
      </c>
      <c r="AA245" s="61" t="s">
        <v>10149</v>
      </c>
      <c r="AB245" s="61" t="str">
        <f t="shared" si="1"/>
        <v>5.232 Identify the terms of an algebraic expression M6AL-IIIe-18</v>
      </c>
      <c r="AC245" s="61" t="str">
        <f t="shared" ref="AC245:AD245" si="583">Y245</f>
        <v>5. Patterns and Algebra</v>
      </c>
      <c r="AD245" s="61" t="str">
        <f t="shared" si="583"/>
        <v>G5.5.01 Expressions</v>
      </c>
      <c r="AE245" s="61" t="str">
        <f t="shared" si="3"/>
        <v>M6AL-IIIe-18</v>
      </c>
      <c r="AF245" s="61" t="str">
        <f t="shared" ref="AF245:AG245" si="584">M245</f>
        <v>M6AL-IIIe-18: Represents quantities in real-life situations using algebraic expressions and equations.</v>
      </c>
      <c r="AG245" s="61" t="str">
        <f t="shared" si="584"/>
        <v>6.059 Represents quantities in real-life situations using algebraic expressions and equations M6AL-IIIe-18</v>
      </c>
      <c r="AH245" s="175">
        <f t="shared" si="563"/>
        <v>17</v>
      </c>
      <c r="AI245" s="327"/>
      <c r="AJ245" s="327"/>
      <c r="AK245" s="61"/>
      <c r="AL245" s="61"/>
      <c r="AM245" s="61"/>
      <c r="AN245" s="61"/>
      <c r="AO245" s="110"/>
      <c r="AP245" s="103" t="s">
        <v>1818</v>
      </c>
      <c r="AQ245" s="103" t="str">
        <f t="shared" si="254"/>
        <v>Completed</v>
      </c>
      <c r="AR245" s="110"/>
    </row>
    <row r="246" spans="1:44" ht="15.75" customHeight="1" x14ac:dyDescent="0.2">
      <c r="A246" s="487"/>
      <c r="B246" s="487"/>
      <c r="C246" s="471"/>
      <c r="D246" s="61" t="s">
        <v>10208</v>
      </c>
      <c r="E246" s="61" t="s">
        <v>10209</v>
      </c>
      <c r="F246" s="176" t="s">
        <v>10210</v>
      </c>
      <c r="G246" s="100">
        <v>12</v>
      </c>
      <c r="H246" s="100"/>
      <c r="I246" s="101" t="s">
        <v>4965</v>
      </c>
      <c r="J246" s="61" t="s">
        <v>10211</v>
      </c>
      <c r="K246" s="61" t="s">
        <v>10142</v>
      </c>
      <c r="L246" s="61" t="s">
        <v>10143</v>
      </c>
      <c r="M246" s="61" t="s">
        <v>10144</v>
      </c>
      <c r="N246" s="61" t="s">
        <v>10145</v>
      </c>
      <c r="O246" s="102" t="s">
        <v>1043</v>
      </c>
      <c r="P246" s="102" t="s">
        <v>10212</v>
      </c>
      <c r="Q246" s="102" t="str">
        <f t="shared" si="578"/>
        <v>Ch 17 Practice 1.6.2: Simplify an algebraic expression in one variable with two terms</v>
      </c>
      <c r="R246" s="83" t="s">
        <v>1812</v>
      </c>
      <c r="S246" s="102" t="s">
        <v>1041</v>
      </c>
      <c r="T246" s="102" t="s">
        <v>1042</v>
      </c>
      <c r="U246" s="102" t="s">
        <v>40</v>
      </c>
      <c r="V246" s="61" t="s">
        <v>10147</v>
      </c>
      <c r="W246" s="104">
        <v>9789814969451</v>
      </c>
      <c r="X246" s="102">
        <v>182</v>
      </c>
      <c r="Y246" s="61" t="s">
        <v>2375</v>
      </c>
      <c r="Z246" s="61" t="s">
        <v>10148</v>
      </c>
      <c r="AA246" s="61" t="s">
        <v>10149</v>
      </c>
      <c r="AB246" s="61" t="str">
        <f t="shared" si="1"/>
        <v>5.233 Simplify an algebraic expression in one variable with two terms M6AL-IIIe-18</v>
      </c>
      <c r="AC246" s="61" t="str">
        <f t="shared" ref="AC246:AD246" si="585">Y246</f>
        <v>5. Patterns and Algebra</v>
      </c>
      <c r="AD246" s="61" t="str">
        <f t="shared" si="585"/>
        <v>G5.5.01 Expressions</v>
      </c>
      <c r="AE246" s="61" t="str">
        <f t="shared" si="3"/>
        <v>M6AL-IIIe-18</v>
      </c>
      <c r="AF246" s="61" t="str">
        <f t="shared" ref="AF246:AG246" si="586">M246</f>
        <v>M6AL-IIIe-18: Represents quantities in real-life situations using algebraic expressions and equations.</v>
      </c>
      <c r="AG246" s="61" t="str">
        <f t="shared" si="586"/>
        <v>6.059 Represents quantities in real-life situations using algebraic expressions and equations M6AL-IIIe-18</v>
      </c>
      <c r="AH246" s="175">
        <f t="shared" si="563"/>
        <v>17</v>
      </c>
      <c r="AI246" s="327"/>
      <c r="AJ246" s="327"/>
      <c r="AK246" s="61"/>
      <c r="AL246" s="61"/>
      <c r="AM246" s="61"/>
      <c r="AN246" s="61"/>
      <c r="AO246" s="110"/>
      <c r="AP246" s="103" t="s">
        <v>1818</v>
      </c>
      <c r="AQ246" s="103" t="str">
        <f t="shared" si="254"/>
        <v>Completed</v>
      </c>
      <c r="AR246" s="110"/>
    </row>
    <row r="247" spans="1:44" ht="15.75" customHeight="1" x14ac:dyDescent="0.2">
      <c r="A247" s="471"/>
      <c r="B247" s="471"/>
      <c r="C247" s="89" t="s">
        <v>10213</v>
      </c>
      <c r="D247" s="61" t="s">
        <v>10214</v>
      </c>
      <c r="E247" s="61" t="s">
        <v>10215</v>
      </c>
      <c r="F247" s="176" t="s">
        <v>10216</v>
      </c>
      <c r="G247" s="100">
        <v>13</v>
      </c>
      <c r="H247" s="100" t="s">
        <v>10217</v>
      </c>
      <c r="I247" s="101"/>
      <c r="J247" s="61" t="s">
        <v>10218</v>
      </c>
      <c r="K247" s="61" t="s">
        <v>10142</v>
      </c>
      <c r="L247" s="61" t="s">
        <v>10143</v>
      </c>
      <c r="M247" s="61" t="s">
        <v>10144</v>
      </c>
      <c r="N247" s="61" t="s">
        <v>10145</v>
      </c>
      <c r="O247" s="102" t="s">
        <v>1043</v>
      </c>
      <c r="P247" s="102" t="s">
        <v>10219</v>
      </c>
      <c r="Q247" s="102" t="str">
        <f t="shared" si="578"/>
        <v>Ch 17 Practice 1.7.1: Simplify an algebraic expression in one variable with three or four terms</v>
      </c>
      <c r="R247" s="83" t="s">
        <v>1812</v>
      </c>
      <c r="S247" s="102" t="s">
        <v>1041</v>
      </c>
      <c r="T247" s="102" t="s">
        <v>1042</v>
      </c>
      <c r="U247" s="102" t="s">
        <v>40</v>
      </c>
      <c r="V247" s="61" t="s">
        <v>10147</v>
      </c>
      <c r="W247" s="104">
        <v>9789814969451</v>
      </c>
      <c r="X247" s="102">
        <v>182</v>
      </c>
      <c r="Y247" s="61" t="s">
        <v>2375</v>
      </c>
      <c r="Z247" s="61" t="s">
        <v>10148</v>
      </c>
      <c r="AA247" s="61" t="s">
        <v>10149</v>
      </c>
      <c r="AB247" s="61" t="str">
        <f t="shared" si="1"/>
        <v>5.234 Simplify an algebraic expression in one variable with three or four terms M6AL-IIIe-18</v>
      </c>
      <c r="AC247" s="61" t="str">
        <f t="shared" ref="AC247:AD247" si="587">Y247</f>
        <v>5. Patterns and Algebra</v>
      </c>
      <c r="AD247" s="61" t="str">
        <f t="shared" si="587"/>
        <v>G5.5.01 Expressions</v>
      </c>
      <c r="AE247" s="61" t="str">
        <f t="shared" si="3"/>
        <v>M6AL-IIIe-18</v>
      </c>
      <c r="AF247" s="61" t="str">
        <f t="shared" ref="AF247:AG247" si="588">M247</f>
        <v>M6AL-IIIe-18: Represents quantities in real-life situations using algebraic expressions and equations.</v>
      </c>
      <c r="AG247" s="61" t="str">
        <f t="shared" si="588"/>
        <v>6.059 Represents quantities in real-life situations using algebraic expressions and equations M6AL-IIIe-18</v>
      </c>
      <c r="AH247" s="175">
        <f t="shared" si="563"/>
        <v>17</v>
      </c>
      <c r="AI247" s="327"/>
      <c r="AJ247" s="327"/>
      <c r="AK247" s="61"/>
      <c r="AL247" s="61"/>
      <c r="AM247" s="61"/>
      <c r="AN247" s="61"/>
      <c r="AO247" s="110"/>
      <c r="AP247" s="103" t="s">
        <v>1818</v>
      </c>
      <c r="AQ247" s="103" t="str">
        <f t="shared" si="254"/>
        <v>Completed</v>
      </c>
      <c r="AR247" s="110"/>
    </row>
    <row r="248" spans="1:44" ht="15.75" customHeight="1" x14ac:dyDescent="0.2">
      <c r="A248" s="502" t="s">
        <v>10220</v>
      </c>
      <c r="B248" s="502" t="s">
        <v>10221</v>
      </c>
      <c r="C248" s="502" t="s">
        <v>10222</v>
      </c>
      <c r="D248" s="73" t="s">
        <v>339</v>
      </c>
      <c r="E248" s="73" t="s">
        <v>10223</v>
      </c>
      <c r="F248" s="183" t="s">
        <v>10224</v>
      </c>
      <c r="G248" s="100">
        <v>1</v>
      </c>
      <c r="H248" s="100" t="s">
        <v>10225</v>
      </c>
      <c r="I248" s="101"/>
      <c r="J248" s="61" t="s">
        <v>10226</v>
      </c>
      <c r="K248" s="61" t="s">
        <v>10227</v>
      </c>
      <c r="L248" s="61" t="s">
        <v>10228</v>
      </c>
      <c r="M248" s="61" t="s">
        <v>10229</v>
      </c>
      <c r="N248" s="61" t="s">
        <v>10230</v>
      </c>
      <c r="O248" s="102" t="s">
        <v>1043</v>
      </c>
      <c r="P248" s="102" t="s">
        <v>10231</v>
      </c>
      <c r="Q248" s="102" t="str">
        <f t="shared" si="578"/>
        <v xml:space="preserve">Ch 18 Practice 1.1.1: Read and measure temperatures using thermometers </v>
      </c>
      <c r="R248" s="83" t="s">
        <v>1812</v>
      </c>
      <c r="S248" s="102" t="s">
        <v>1041</v>
      </c>
      <c r="T248" s="102" t="s">
        <v>1042</v>
      </c>
      <c r="U248" s="102" t="s">
        <v>40</v>
      </c>
      <c r="V248" s="61" t="s">
        <v>10232</v>
      </c>
      <c r="W248" s="104">
        <v>9789814969451</v>
      </c>
      <c r="X248" s="102">
        <v>187</v>
      </c>
      <c r="Y248" s="61" t="s">
        <v>2600</v>
      </c>
      <c r="Z248" s="61" t="s">
        <v>10233</v>
      </c>
      <c r="AA248" s="61" t="s">
        <v>10234</v>
      </c>
      <c r="AB248" s="61" t="str">
        <f t="shared" si="1"/>
        <v>5.235 Read and measure temperatures using thermometers  M5ME-IVf-85</v>
      </c>
      <c r="AC248" s="61" t="str">
        <f t="shared" ref="AC248:AD248" si="589">Y248</f>
        <v>2. Measurement</v>
      </c>
      <c r="AD248" s="61" t="str">
        <f t="shared" si="589"/>
        <v>G5.2.03 Temperature</v>
      </c>
      <c r="AE248" s="61" t="str">
        <f t="shared" si="3"/>
        <v>M5ME-IVf-85</v>
      </c>
      <c r="AF248" s="61" t="str">
        <f t="shared" ref="AF248:AG248" si="590">M248</f>
        <v>M5ME-IVf-85: Reads and measures temperature using thermometer (alcohol and/or digital) in degree Celsius.</v>
      </c>
      <c r="AG248" s="61" t="str">
        <f t="shared" si="590"/>
        <v>5.094 Reads and measures temperature M5ME-IVf-85</v>
      </c>
      <c r="AH248" s="175">
        <v>18</v>
      </c>
      <c r="AI248" s="327"/>
      <c r="AJ248" s="327"/>
      <c r="AK248" s="61"/>
      <c r="AL248" s="61"/>
      <c r="AM248" s="61"/>
      <c r="AN248" s="61"/>
      <c r="AO248" s="110"/>
      <c r="AP248" s="103" t="s">
        <v>1818</v>
      </c>
      <c r="AQ248" s="103" t="str">
        <f t="shared" si="254"/>
        <v>Completed</v>
      </c>
      <c r="AR248" s="110"/>
    </row>
    <row r="249" spans="1:44" ht="15.75" customHeight="1" x14ac:dyDescent="0.2">
      <c r="A249" s="487"/>
      <c r="B249" s="487"/>
      <c r="C249" s="471"/>
      <c r="D249" s="181" t="s">
        <v>10235</v>
      </c>
      <c r="E249" s="181" t="s">
        <v>10236</v>
      </c>
      <c r="F249" s="184" t="s">
        <v>10237</v>
      </c>
      <c r="G249" s="100" t="s">
        <v>2709</v>
      </c>
      <c r="H249" s="100"/>
      <c r="I249" s="101" t="s">
        <v>4988</v>
      </c>
      <c r="J249" s="61" t="s">
        <v>10238</v>
      </c>
      <c r="K249" s="61" t="s">
        <v>10227</v>
      </c>
      <c r="L249" s="61" t="s">
        <v>10239</v>
      </c>
      <c r="M249" s="61" t="s">
        <v>10229</v>
      </c>
      <c r="N249" s="61" t="s">
        <v>10230</v>
      </c>
      <c r="O249" s="102" t="s">
        <v>1043</v>
      </c>
      <c r="P249" s="102" t="str">
        <f t="shared" ref="P249:Q249" si="591">D249</f>
        <v>PH_G5_C18_P1.1.2</v>
      </c>
      <c r="Q249" s="102" t="str">
        <f t="shared" si="591"/>
        <v>Ch 18 Practice 1.1.2: Convert units of temperature</v>
      </c>
      <c r="R249" s="83" t="s">
        <v>1812</v>
      </c>
      <c r="S249" s="102" t="s">
        <v>1041</v>
      </c>
      <c r="T249" s="102" t="s">
        <v>1042</v>
      </c>
      <c r="U249" s="102" t="s">
        <v>40</v>
      </c>
      <c r="V249" s="61" t="s">
        <v>10232</v>
      </c>
      <c r="W249" s="104">
        <v>9789814969451</v>
      </c>
      <c r="X249" s="102">
        <v>187</v>
      </c>
      <c r="Y249" s="61" t="s">
        <v>2600</v>
      </c>
      <c r="Z249" s="61" t="s">
        <v>10233</v>
      </c>
      <c r="AA249" s="61" t="s">
        <v>10234</v>
      </c>
      <c r="AB249" s="61" t="str">
        <f t="shared" si="1"/>
        <v>5.236 Convert units of temperature M5ME-IVf-85</v>
      </c>
      <c r="AC249" s="61" t="str">
        <f t="shared" ref="AC249:AD249" si="592">Y249</f>
        <v>2. Measurement</v>
      </c>
      <c r="AD249" s="61" t="str">
        <f t="shared" si="592"/>
        <v>G5.2.03 Temperature</v>
      </c>
      <c r="AE249" s="61" t="str">
        <f t="shared" si="3"/>
        <v>M5ME-IVf-85</v>
      </c>
      <c r="AF249" s="61" t="str">
        <f t="shared" ref="AF249:AG249" si="593">M249</f>
        <v>M5ME-IVf-85: Reads and measures temperature using thermometer (alcohol and/or digital) in degree Celsius.</v>
      </c>
      <c r="AG249" s="61" t="str">
        <f t="shared" si="593"/>
        <v>5.094 Reads and measures temperature M5ME-IVf-85</v>
      </c>
      <c r="AH249" s="175">
        <f t="shared" ref="AH249:AH251" si="594">AH248</f>
        <v>18</v>
      </c>
      <c r="AI249" s="327"/>
      <c r="AJ249" s="327"/>
      <c r="AK249" s="61"/>
      <c r="AL249" s="61"/>
      <c r="AM249" s="61"/>
      <c r="AN249" s="61"/>
      <c r="AO249" s="110"/>
      <c r="AP249" s="103" t="s">
        <v>1818</v>
      </c>
      <c r="AQ249" s="103" t="str">
        <f t="shared" si="254"/>
        <v>Completed</v>
      </c>
      <c r="AR249" s="110"/>
    </row>
    <row r="250" spans="1:44" ht="15.75" customHeight="1" x14ac:dyDescent="0.2">
      <c r="A250" s="487"/>
      <c r="B250" s="487"/>
      <c r="C250" s="61" t="s">
        <v>10240</v>
      </c>
      <c r="D250" s="181" t="s">
        <v>10241</v>
      </c>
      <c r="E250" s="181" t="s">
        <v>10242</v>
      </c>
      <c r="F250" s="184" t="s">
        <v>10243</v>
      </c>
      <c r="G250" s="100">
        <v>4</v>
      </c>
      <c r="H250" s="100"/>
      <c r="I250" s="101"/>
      <c r="J250" s="61" t="s">
        <v>10244</v>
      </c>
      <c r="K250" s="61" t="s">
        <v>10245</v>
      </c>
      <c r="L250" s="61" t="s">
        <v>10228</v>
      </c>
      <c r="M250" s="61" t="s">
        <v>10246</v>
      </c>
      <c r="N250" s="61" t="s">
        <v>10247</v>
      </c>
      <c r="O250" s="102" t="s">
        <v>1043</v>
      </c>
      <c r="P250" s="102" t="str">
        <f t="shared" ref="P250:Q250" si="595">D250</f>
        <v>PH_G5_C18_P1.2.1</v>
      </c>
      <c r="Q250" s="102" t="str">
        <f t="shared" si="595"/>
        <v>Ch 18 Practice 1.2.1: Estimate temperatures</v>
      </c>
      <c r="R250" s="83" t="s">
        <v>1812</v>
      </c>
      <c r="S250" s="102" t="s">
        <v>1041</v>
      </c>
      <c r="T250" s="102" t="s">
        <v>1042</v>
      </c>
      <c r="U250" s="102" t="s">
        <v>40</v>
      </c>
      <c r="V250" s="61" t="s">
        <v>10232</v>
      </c>
      <c r="W250" s="104">
        <v>9789814969451</v>
      </c>
      <c r="X250" s="102">
        <v>189</v>
      </c>
      <c r="Y250" s="61" t="s">
        <v>2600</v>
      </c>
      <c r="Z250" s="61" t="s">
        <v>10233</v>
      </c>
      <c r="AA250" s="61" t="s">
        <v>10234</v>
      </c>
      <c r="AB250" s="61" t="str">
        <f t="shared" si="1"/>
        <v>5.237 Estimate temperatures M5ME-IVf-86</v>
      </c>
      <c r="AC250" s="61" t="str">
        <f t="shared" ref="AC250:AD250" si="596">Y250</f>
        <v>2. Measurement</v>
      </c>
      <c r="AD250" s="61" t="str">
        <f t="shared" si="596"/>
        <v>G5.2.03 Temperature</v>
      </c>
      <c r="AE250" s="61" t="str">
        <f t="shared" si="3"/>
        <v>M5ME-IVf-86</v>
      </c>
      <c r="AF250" s="61" t="str">
        <f t="shared" ref="AF250:AG250" si="597">M250</f>
        <v>M5ME-IVf-86: Estimates the temperature(e.g. inside the classroom)</v>
      </c>
      <c r="AG250" s="61" t="str">
        <f t="shared" si="597"/>
        <v>5.095 Estimates the temperature M5ME-IVf-86</v>
      </c>
      <c r="AH250" s="175">
        <f t="shared" si="594"/>
        <v>18</v>
      </c>
      <c r="AI250" s="327"/>
      <c r="AJ250" s="327"/>
      <c r="AK250" s="84"/>
      <c r="AL250" s="61"/>
      <c r="AM250" s="61"/>
      <c r="AN250" s="61"/>
      <c r="AO250" s="110"/>
      <c r="AP250" s="103" t="s">
        <v>1818</v>
      </c>
      <c r="AQ250" s="103" t="str">
        <f t="shared" si="254"/>
        <v>Completed</v>
      </c>
      <c r="AR250" s="110"/>
    </row>
    <row r="251" spans="1:44" ht="15.75" customHeight="1" x14ac:dyDescent="0.2">
      <c r="A251" s="471"/>
      <c r="B251" s="471"/>
      <c r="C251" s="61" t="s">
        <v>1129</v>
      </c>
      <c r="D251" s="181" t="s">
        <v>10248</v>
      </c>
      <c r="E251" s="181" t="s">
        <v>10249</v>
      </c>
      <c r="F251" s="184" t="s">
        <v>10250</v>
      </c>
      <c r="G251" s="100">
        <v>5</v>
      </c>
      <c r="H251" s="100" t="s">
        <v>10251</v>
      </c>
      <c r="I251" s="100"/>
      <c r="J251" s="61" t="s">
        <v>10252</v>
      </c>
      <c r="K251" s="61" t="s">
        <v>10253</v>
      </c>
      <c r="L251" s="61" t="s">
        <v>10254</v>
      </c>
      <c r="M251" s="61" t="s">
        <v>10255</v>
      </c>
      <c r="N251" s="61" t="s">
        <v>10256</v>
      </c>
      <c r="O251" s="102" t="s">
        <v>1043</v>
      </c>
      <c r="P251" s="102" t="str">
        <f t="shared" ref="P251:Q251" si="598">D251</f>
        <v>PH_G5_C18_P1.3.1</v>
      </c>
      <c r="Q251" s="102" t="str">
        <f t="shared" si="598"/>
        <v>Ch 18 Practice 1.3.1: Solve a word problem involving temperature</v>
      </c>
      <c r="R251" s="83" t="s">
        <v>1812</v>
      </c>
      <c r="S251" s="102" t="s">
        <v>1041</v>
      </c>
      <c r="T251" s="102" t="s">
        <v>1042</v>
      </c>
      <c r="U251" s="102" t="s">
        <v>40</v>
      </c>
      <c r="V251" s="61" t="s">
        <v>10232</v>
      </c>
      <c r="W251" s="104">
        <v>9789814969451</v>
      </c>
      <c r="X251" s="102">
        <v>192</v>
      </c>
      <c r="Y251" s="61" t="s">
        <v>2600</v>
      </c>
      <c r="Z251" s="61" t="s">
        <v>10233</v>
      </c>
      <c r="AA251" s="61" t="s">
        <v>2438</v>
      </c>
      <c r="AB251" s="61" t="str">
        <f t="shared" si="1"/>
        <v>5.238 Solve a word problem involving temperature M5ME-IVf-87</v>
      </c>
      <c r="AC251" s="61" t="str">
        <f t="shared" ref="AC251:AD251" si="599">Y251</f>
        <v>2. Measurement</v>
      </c>
      <c r="AD251" s="61" t="str">
        <f t="shared" si="599"/>
        <v>G5.2.03 Temperature</v>
      </c>
      <c r="AE251" s="61" t="str">
        <f t="shared" si="3"/>
        <v>M5ME-IVf-87</v>
      </c>
      <c r="AF251" s="61" t="str">
        <f t="shared" ref="AF251:AG251" si="600">M251</f>
        <v>M5ME-IVf-87: Solves routine and non-routine problems involving temperature in real- life situations.</v>
      </c>
      <c r="AG251" s="61" t="str">
        <f t="shared" si="600"/>
        <v>5.096 Solves routine and non-routine problems involving temperature in real- life situations M5ME-IVf-87</v>
      </c>
      <c r="AH251" s="175">
        <f t="shared" si="594"/>
        <v>18</v>
      </c>
      <c r="AI251" s="327"/>
      <c r="AJ251" s="327"/>
      <c r="AK251" s="61"/>
      <c r="AL251" s="61"/>
      <c r="AM251" s="61"/>
      <c r="AN251" s="61"/>
      <c r="AO251" s="110"/>
      <c r="AP251" s="103" t="s">
        <v>1818</v>
      </c>
      <c r="AQ251" s="103" t="str">
        <f t="shared" si="254"/>
        <v>Completed</v>
      </c>
      <c r="AR251" s="110"/>
    </row>
    <row r="252" spans="1:44" ht="15.75" customHeight="1" x14ac:dyDescent="0.2">
      <c r="A252" s="43"/>
      <c r="B252" s="43"/>
      <c r="C252" s="43"/>
      <c r="D252" s="43"/>
      <c r="E252" s="43"/>
      <c r="F252" s="43"/>
      <c r="G252" s="194"/>
      <c r="H252" s="194"/>
      <c r="I252" s="194"/>
      <c r="J252" s="196"/>
      <c r="K252" s="196"/>
      <c r="L252" s="196"/>
      <c r="M252" s="196"/>
      <c r="N252" s="196"/>
      <c r="O252" s="197"/>
      <c r="P252" s="197"/>
      <c r="Q252" s="197"/>
      <c r="R252" s="197"/>
      <c r="S252" s="197"/>
      <c r="T252" s="197"/>
      <c r="U252" s="198"/>
      <c r="V252" s="199"/>
      <c r="W252" s="328"/>
      <c r="X252" s="329"/>
      <c r="Y252" s="43"/>
      <c r="Z252" s="199"/>
      <c r="AA252" s="199"/>
      <c r="AB252" s="199"/>
      <c r="AC252" s="199"/>
      <c r="AD252" s="199"/>
      <c r="AE252" s="43"/>
      <c r="AF252" s="199"/>
      <c r="AG252" s="196"/>
      <c r="AH252" s="201"/>
      <c r="AI252" s="330"/>
      <c r="AJ252" s="330"/>
      <c r="AK252" s="196"/>
      <c r="AL252" s="43"/>
      <c r="AM252" s="43"/>
      <c r="AN252" s="43"/>
      <c r="AO252" s="64"/>
      <c r="AP252" s="202"/>
      <c r="AQ252" s="202"/>
      <c r="AR252" s="64"/>
    </row>
    <row r="253" spans="1:44" ht="15.75" customHeight="1" x14ac:dyDescent="0.2">
      <c r="A253" s="43"/>
      <c r="B253" s="43"/>
      <c r="C253" s="43"/>
      <c r="D253" s="43"/>
      <c r="E253" s="43"/>
      <c r="F253" s="43"/>
      <c r="G253" s="194"/>
      <c r="H253" s="194"/>
      <c r="I253" s="194"/>
      <c r="J253" s="196"/>
      <c r="K253" s="196"/>
      <c r="L253" s="196"/>
      <c r="M253" s="196"/>
      <c r="N253" s="196"/>
      <c r="O253" s="197"/>
      <c r="P253" s="197"/>
      <c r="Q253" s="197"/>
      <c r="R253" s="197"/>
      <c r="S253" s="197"/>
      <c r="T253" s="197"/>
      <c r="U253" s="198"/>
      <c r="V253" s="199"/>
      <c r="W253" s="328"/>
      <c r="X253" s="329"/>
      <c r="Y253" s="43"/>
      <c r="Z253" s="199"/>
      <c r="AA253" s="199"/>
      <c r="AB253" s="199"/>
      <c r="AC253" s="199"/>
      <c r="AD253" s="199"/>
      <c r="AE253" s="43"/>
      <c r="AF253" s="199"/>
      <c r="AG253" s="196"/>
      <c r="AH253" s="201"/>
      <c r="AI253" s="330"/>
      <c r="AJ253" s="330"/>
      <c r="AK253" s="196"/>
      <c r="AL253" s="43"/>
      <c r="AM253" s="43"/>
      <c r="AN253" s="43"/>
      <c r="AO253" s="64"/>
      <c r="AP253" s="202"/>
      <c r="AQ253" s="202"/>
      <c r="AR253" s="64"/>
    </row>
    <row r="254" spans="1:44" ht="15.75" customHeight="1" x14ac:dyDescent="0.2">
      <c r="A254" s="43" t="s">
        <v>3410</v>
      </c>
      <c r="B254" s="40" t="s">
        <v>3411</v>
      </c>
      <c r="C254" s="43"/>
      <c r="D254" s="43"/>
      <c r="E254" s="43"/>
      <c r="F254" s="43"/>
      <c r="G254" s="194"/>
      <c r="H254" s="194"/>
      <c r="I254" s="194"/>
      <c r="J254" s="196"/>
      <c r="K254" s="196"/>
      <c r="L254" s="196"/>
      <c r="M254" s="196"/>
      <c r="N254" s="196"/>
      <c r="O254" s="197"/>
      <c r="P254" s="197"/>
      <c r="Q254" s="197"/>
      <c r="R254" s="197"/>
      <c r="S254" s="197"/>
      <c r="T254" s="197"/>
      <c r="U254" s="198"/>
      <c r="V254" s="199"/>
      <c r="W254" s="328"/>
      <c r="X254" s="329"/>
      <c r="Y254" s="43"/>
      <c r="Z254" s="199"/>
      <c r="AA254" s="199"/>
      <c r="AB254" s="199"/>
      <c r="AC254" s="199"/>
      <c r="AD254" s="199"/>
      <c r="AE254" s="43"/>
      <c r="AF254" s="199"/>
      <c r="AG254" s="196"/>
      <c r="AH254" s="201"/>
      <c r="AI254" s="330"/>
      <c r="AJ254" s="330"/>
      <c r="AK254" s="196"/>
      <c r="AL254" s="43"/>
      <c r="AM254" s="43"/>
      <c r="AN254" s="43"/>
      <c r="AO254" s="64"/>
      <c r="AP254" s="202"/>
      <c r="AQ254" s="202"/>
      <c r="AR254" s="64"/>
    </row>
    <row r="255" spans="1:44" ht="15.75" customHeight="1" x14ac:dyDescent="0.2">
      <c r="A255" s="203" t="s">
        <v>3410</v>
      </c>
      <c r="B255" s="40" t="s">
        <v>3412</v>
      </c>
      <c r="C255" s="43"/>
      <c r="D255" s="43"/>
      <c r="E255" s="43"/>
      <c r="F255" s="43"/>
      <c r="G255" s="194"/>
      <c r="H255" s="194"/>
      <c r="I255" s="194"/>
      <c r="J255" s="196"/>
      <c r="K255" s="196"/>
      <c r="L255" s="196"/>
      <c r="M255" s="196"/>
      <c r="N255" s="196"/>
      <c r="O255" s="197"/>
      <c r="P255" s="197"/>
      <c r="Q255" s="197"/>
      <c r="R255" s="197"/>
      <c r="S255" s="197"/>
      <c r="T255" s="197"/>
      <c r="U255" s="198"/>
      <c r="V255" s="199"/>
      <c r="W255" s="328"/>
      <c r="X255" s="329"/>
      <c r="Y255" s="43"/>
      <c r="Z255" s="199"/>
      <c r="AA255" s="199"/>
      <c r="AB255" s="199"/>
      <c r="AC255" s="199"/>
      <c r="AD255" s="199"/>
      <c r="AE255" s="43"/>
      <c r="AF255" s="199"/>
      <c r="AG255" s="196"/>
      <c r="AH255" s="201"/>
      <c r="AI255" s="330"/>
      <c r="AJ255" s="330"/>
      <c r="AK255" s="196"/>
      <c r="AL255" s="43"/>
      <c r="AM255" s="43"/>
      <c r="AN255" s="43"/>
      <c r="AO255" s="64"/>
      <c r="AP255" s="202"/>
      <c r="AQ255" s="202"/>
      <c r="AR255" s="64"/>
    </row>
    <row r="256" spans="1:44" ht="15.75" customHeight="1" x14ac:dyDescent="0.2">
      <c r="A256" s="204" t="s">
        <v>3410</v>
      </c>
      <c r="B256" s="40" t="s">
        <v>3413</v>
      </c>
      <c r="C256" s="43"/>
      <c r="D256" s="43"/>
      <c r="E256" s="43"/>
      <c r="F256" s="43"/>
      <c r="G256" s="194"/>
      <c r="H256" s="194"/>
      <c r="I256" s="194"/>
      <c r="J256" s="196"/>
      <c r="K256" s="196"/>
      <c r="L256" s="196"/>
      <c r="M256" s="196"/>
      <c r="N256" s="196"/>
      <c r="O256" s="197"/>
      <c r="P256" s="197"/>
      <c r="Q256" s="197"/>
      <c r="R256" s="197"/>
      <c r="S256" s="197"/>
      <c r="T256" s="197"/>
      <c r="U256" s="198"/>
      <c r="V256" s="199"/>
      <c r="W256" s="328"/>
      <c r="X256" s="329"/>
      <c r="Y256" s="43"/>
      <c r="Z256" s="199"/>
      <c r="AA256" s="199"/>
      <c r="AB256" s="199"/>
      <c r="AC256" s="199"/>
      <c r="AD256" s="199"/>
      <c r="AE256" s="43"/>
      <c r="AF256" s="199"/>
      <c r="AG256" s="196"/>
      <c r="AH256" s="201"/>
      <c r="AI256" s="330"/>
      <c r="AJ256" s="330"/>
      <c r="AK256" s="196"/>
      <c r="AL256" s="43"/>
      <c r="AM256" s="43"/>
      <c r="AN256" s="43"/>
      <c r="AO256" s="64"/>
      <c r="AP256" s="202"/>
      <c r="AQ256" s="202"/>
      <c r="AR256" s="64"/>
    </row>
    <row r="257" spans="1:44" ht="15.75" customHeight="1" x14ac:dyDescent="0.2">
      <c r="A257" s="205" t="s">
        <v>3410</v>
      </c>
      <c r="B257" s="40" t="s">
        <v>3414</v>
      </c>
      <c r="C257" s="43"/>
      <c r="D257" s="43"/>
      <c r="E257" s="43"/>
      <c r="F257" s="43"/>
      <c r="G257" s="194"/>
      <c r="H257" s="194"/>
      <c r="I257" s="194"/>
      <c r="J257" s="196"/>
      <c r="K257" s="196"/>
      <c r="L257" s="196"/>
      <c r="M257" s="196"/>
      <c r="N257" s="196"/>
      <c r="O257" s="197"/>
      <c r="P257" s="197"/>
      <c r="Q257" s="197"/>
      <c r="R257" s="197"/>
      <c r="S257" s="197"/>
      <c r="T257" s="197"/>
      <c r="U257" s="198"/>
      <c r="V257" s="199"/>
      <c r="W257" s="328"/>
      <c r="X257" s="329"/>
      <c r="Y257" s="43"/>
      <c r="Z257" s="199"/>
      <c r="AA257" s="199"/>
      <c r="AB257" s="199"/>
      <c r="AC257" s="199"/>
      <c r="AD257" s="199"/>
      <c r="AE257" s="43"/>
      <c r="AF257" s="199"/>
      <c r="AG257" s="196"/>
      <c r="AH257" s="201"/>
      <c r="AI257" s="330"/>
      <c r="AJ257" s="330"/>
      <c r="AK257" s="196"/>
      <c r="AL257" s="43"/>
      <c r="AM257" s="43"/>
      <c r="AN257" s="43"/>
      <c r="AO257" s="64"/>
      <c r="AP257" s="202"/>
      <c r="AQ257" s="202"/>
      <c r="AR257" s="64"/>
    </row>
    <row r="258" spans="1:44" ht="15.75" customHeight="1" x14ac:dyDescent="0.2">
      <c r="A258" s="206" t="s">
        <v>3410</v>
      </c>
      <c r="B258" s="40" t="s">
        <v>3415</v>
      </c>
      <c r="C258" s="43"/>
      <c r="D258" s="43"/>
      <c r="E258" s="43"/>
      <c r="F258" s="43"/>
      <c r="G258" s="194"/>
      <c r="H258" s="194"/>
      <c r="I258" s="194"/>
      <c r="J258" s="196"/>
      <c r="K258" s="196"/>
      <c r="L258" s="196"/>
      <c r="M258" s="196"/>
      <c r="N258" s="196"/>
      <c r="O258" s="197"/>
      <c r="P258" s="197"/>
      <c r="Q258" s="197"/>
      <c r="R258" s="197"/>
      <c r="S258" s="197"/>
      <c r="T258" s="197"/>
      <c r="U258" s="198"/>
      <c r="V258" s="199"/>
      <c r="W258" s="328"/>
      <c r="X258" s="329"/>
      <c r="Y258" s="43"/>
      <c r="Z258" s="199"/>
      <c r="AA258" s="199"/>
      <c r="AB258" s="199"/>
      <c r="AC258" s="199"/>
      <c r="AD258" s="199"/>
      <c r="AE258" s="43"/>
      <c r="AF258" s="199"/>
      <c r="AG258" s="196"/>
      <c r="AH258" s="201"/>
      <c r="AI258" s="330"/>
      <c r="AJ258" s="330"/>
      <c r="AK258" s="196"/>
      <c r="AL258" s="43"/>
      <c r="AM258" s="43"/>
      <c r="AN258" s="43"/>
      <c r="AO258" s="64"/>
      <c r="AP258" s="202"/>
      <c r="AQ258" s="202"/>
      <c r="AR258" s="64"/>
    </row>
    <row r="259" spans="1:44" ht="15.75" customHeight="1" x14ac:dyDescent="0.2">
      <c r="A259" s="207" t="s">
        <v>3410</v>
      </c>
      <c r="B259" s="40" t="s">
        <v>3416</v>
      </c>
      <c r="C259" s="43"/>
      <c r="D259" s="43"/>
      <c r="E259" s="43"/>
      <c r="F259" s="43"/>
      <c r="G259" s="194"/>
      <c r="H259" s="194"/>
      <c r="I259" s="194"/>
      <c r="J259" s="196"/>
      <c r="K259" s="196"/>
      <c r="L259" s="196"/>
      <c r="M259" s="196"/>
      <c r="N259" s="196"/>
      <c r="O259" s="197"/>
      <c r="P259" s="197"/>
      <c r="Q259" s="197"/>
      <c r="R259" s="197"/>
      <c r="S259" s="197"/>
      <c r="T259" s="197"/>
      <c r="U259" s="198"/>
      <c r="V259" s="199"/>
      <c r="W259" s="328"/>
      <c r="X259" s="329"/>
      <c r="Y259" s="43"/>
      <c r="Z259" s="199"/>
      <c r="AA259" s="199"/>
      <c r="AB259" s="199"/>
      <c r="AC259" s="199"/>
      <c r="AD259" s="199"/>
      <c r="AE259" s="43"/>
      <c r="AF259" s="199"/>
      <c r="AG259" s="196"/>
      <c r="AH259" s="201"/>
      <c r="AI259" s="330"/>
      <c r="AJ259" s="330"/>
      <c r="AK259" s="196"/>
      <c r="AL259" s="43"/>
      <c r="AM259" s="43"/>
      <c r="AN259" s="43"/>
      <c r="AO259" s="64"/>
      <c r="AP259" s="202"/>
      <c r="AQ259" s="202"/>
      <c r="AR259" s="64"/>
    </row>
    <row r="260" spans="1:44" ht="15.75" customHeight="1" x14ac:dyDescent="0.2">
      <c r="A260" s="43"/>
      <c r="B260" s="43"/>
      <c r="C260" s="43"/>
      <c r="D260" s="43"/>
      <c r="E260" s="43"/>
      <c r="F260" s="43"/>
      <c r="G260" s="194"/>
      <c r="H260" s="194"/>
      <c r="I260" s="194"/>
      <c r="J260" s="196"/>
      <c r="K260" s="196"/>
      <c r="L260" s="196"/>
      <c r="M260" s="196"/>
      <c r="N260" s="196"/>
      <c r="O260" s="197"/>
      <c r="P260" s="197"/>
      <c r="Q260" s="197"/>
      <c r="R260" s="197"/>
      <c r="S260" s="197"/>
      <c r="T260" s="197"/>
      <c r="U260" s="198"/>
      <c r="V260" s="199"/>
      <c r="W260" s="328"/>
      <c r="X260" s="329"/>
      <c r="Y260" s="43"/>
      <c r="Z260" s="199"/>
      <c r="AA260" s="199"/>
      <c r="AB260" s="199"/>
      <c r="AC260" s="199"/>
      <c r="AD260" s="199"/>
      <c r="AE260" s="43"/>
      <c r="AF260" s="199"/>
      <c r="AG260" s="196"/>
      <c r="AH260" s="201"/>
      <c r="AI260" s="330"/>
      <c r="AJ260" s="330"/>
      <c r="AK260" s="196"/>
      <c r="AL260" s="43"/>
      <c r="AM260" s="43"/>
      <c r="AN260" s="43"/>
      <c r="AO260" s="64"/>
      <c r="AP260" s="202"/>
      <c r="AQ260" s="202"/>
      <c r="AR260" s="64"/>
    </row>
    <row r="261" spans="1:44" ht="15.75" customHeight="1" x14ac:dyDescent="0.2">
      <c r="A261" s="43"/>
      <c r="B261" s="43"/>
      <c r="C261" s="43"/>
      <c r="D261" s="43"/>
      <c r="E261" s="43"/>
      <c r="F261" s="43"/>
      <c r="G261" s="194"/>
      <c r="H261" s="194"/>
      <c r="I261" s="194"/>
      <c r="J261" s="196"/>
      <c r="K261" s="196"/>
      <c r="L261" s="196"/>
      <c r="M261" s="196"/>
      <c r="N261" s="196"/>
      <c r="O261" s="197"/>
      <c r="P261" s="197"/>
      <c r="Q261" s="197"/>
      <c r="R261" s="197"/>
      <c r="S261" s="197"/>
      <c r="T261" s="197"/>
      <c r="U261" s="198"/>
      <c r="V261" s="199"/>
      <c r="W261" s="328"/>
      <c r="X261" s="329"/>
      <c r="Y261" s="43"/>
      <c r="Z261" s="199"/>
      <c r="AA261" s="199"/>
      <c r="AB261" s="199"/>
      <c r="AC261" s="199"/>
      <c r="AD261" s="199"/>
      <c r="AE261" s="43"/>
      <c r="AF261" s="199"/>
      <c r="AG261" s="196"/>
      <c r="AH261" s="201"/>
      <c r="AI261" s="330"/>
      <c r="AJ261" s="330"/>
      <c r="AK261" s="196"/>
      <c r="AL261" s="43"/>
      <c r="AM261" s="43"/>
      <c r="AN261" s="43"/>
      <c r="AO261" s="64"/>
      <c r="AP261" s="202"/>
      <c r="AQ261" s="202"/>
      <c r="AR261" s="64"/>
    </row>
    <row r="262" spans="1:44" ht="15.75" customHeight="1" x14ac:dyDescent="0.2">
      <c r="A262" s="43"/>
      <c r="B262" s="43"/>
      <c r="C262" s="43"/>
      <c r="D262" s="43"/>
      <c r="E262" s="43"/>
      <c r="F262" s="43"/>
      <c r="G262" s="194"/>
      <c r="H262" s="194"/>
      <c r="I262" s="194"/>
      <c r="J262" s="196"/>
      <c r="K262" s="196"/>
      <c r="L262" s="196"/>
      <c r="M262" s="196"/>
      <c r="N262" s="196"/>
      <c r="O262" s="197"/>
      <c r="P262" s="197"/>
      <c r="Q262" s="197"/>
      <c r="R262" s="197"/>
      <c r="S262" s="197"/>
      <c r="T262" s="197"/>
      <c r="U262" s="198"/>
      <c r="V262" s="199"/>
      <c r="W262" s="328"/>
      <c r="X262" s="329"/>
      <c r="Y262" s="43"/>
      <c r="Z262" s="199"/>
      <c r="AA262" s="199"/>
      <c r="AB262" s="199"/>
      <c r="AC262" s="199"/>
      <c r="AD262" s="199"/>
      <c r="AE262" s="43"/>
      <c r="AF262" s="199"/>
      <c r="AG262" s="196"/>
      <c r="AH262" s="201"/>
      <c r="AI262" s="330"/>
      <c r="AJ262" s="330"/>
      <c r="AK262" s="196"/>
      <c r="AL262" s="43"/>
      <c r="AM262" s="43"/>
      <c r="AN262" s="43"/>
      <c r="AO262" s="64"/>
      <c r="AP262" s="202"/>
      <c r="AQ262" s="202"/>
      <c r="AR262" s="64"/>
    </row>
    <row r="263" spans="1:44" ht="15.75" customHeight="1" x14ac:dyDescent="0.2">
      <c r="A263" s="43"/>
      <c r="B263" s="43"/>
      <c r="C263" s="43"/>
      <c r="D263" s="43"/>
      <c r="E263" s="43"/>
      <c r="F263" s="43"/>
      <c r="G263" s="194"/>
      <c r="H263" s="194"/>
      <c r="I263" s="194"/>
      <c r="J263" s="196"/>
      <c r="K263" s="196"/>
      <c r="L263" s="196"/>
      <c r="M263" s="196"/>
      <c r="N263" s="196"/>
      <c r="O263" s="197"/>
      <c r="P263" s="197"/>
      <c r="Q263" s="197"/>
      <c r="R263" s="197"/>
      <c r="S263" s="197"/>
      <c r="T263" s="197"/>
      <c r="U263" s="198"/>
      <c r="V263" s="199"/>
      <c r="W263" s="328"/>
      <c r="X263" s="329"/>
      <c r="Y263" s="43"/>
      <c r="Z263" s="199"/>
      <c r="AA263" s="199"/>
      <c r="AB263" s="199"/>
      <c r="AC263" s="199"/>
      <c r="AD263" s="199"/>
      <c r="AE263" s="43"/>
      <c r="AF263" s="199"/>
      <c r="AG263" s="196"/>
      <c r="AH263" s="201"/>
      <c r="AI263" s="330"/>
      <c r="AJ263" s="330"/>
      <c r="AK263" s="196"/>
      <c r="AL263" s="43"/>
      <c r="AM263" s="43"/>
      <c r="AN263" s="43"/>
      <c r="AO263" s="64"/>
      <c r="AP263" s="202"/>
      <c r="AQ263" s="202"/>
      <c r="AR263" s="64"/>
    </row>
    <row r="264" spans="1:44" ht="15.75" customHeight="1" x14ac:dyDescent="0.2">
      <c r="A264" s="43"/>
      <c r="B264" s="43"/>
      <c r="C264" s="43"/>
      <c r="D264" s="43"/>
      <c r="E264" s="43"/>
      <c r="F264" s="43"/>
      <c r="G264" s="194"/>
      <c r="H264" s="194"/>
      <c r="I264" s="194"/>
      <c r="J264" s="196"/>
      <c r="K264" s="196"/>
      <c r="L264" s="196"/>
      <c r="M264" s="196"/>
      <c r="N264" s="196"/>
      <c r="O264" s="197"/>
      <c r="P264" s="197"/>
      <c r="Q264" s="197"/>
      <c r="R264" s="197"/>
      <c r="S264" s="197"/>
      <c r="T264" s="197"/>
      <c r="U264" s="198"/>
      <c r="V264" s="199"/>
      <c r="W264" s="328"/>
      <c r="X264" s="329"/>
      <c r="Y264" s="43"/>
      <c r="Z264" s="199"/>
      <c r="AA264" s="199"/>
      <c r="AB264" s="199"/>
      <c r="AC264" s="199"/>
      <c r="AD264" s="199"/>
      <c r="AE264" s="43"/>
      <c r="AF264" s="199"/>
      <c r="AG264" s="196"/>
      <c r="AH264" s="201"/>
      <c r="AI264" s="330"/>
      <c r="AJ264" s="330"/>
      <c r="AK264" s="196"/>
      <c r="AL264" s="43"/>
      <c r="AM264" s="43"/>
      <c r="AN264" s="43"/>
      <c r="AO264" s="64"/>
      <c r="AP264" s="202"/>
      <c r="AQ264" s="202"/>
      <c r="AR264" s="64"/>
    </row>
    <row r="265" spans="1:44" ht="15.75" customHeight="1" x14ac:dyDescent="0.2">
      <c r="A265" s="43"/>
      <c r="B265" s="43"/>
      <c r="C265" s="43"/>
      <c r="D265" s="43"/>
      <c r="E265" s="43"/>
      <c r="F265" s="43"/>
      <c r="G265" s="194"/>
      <c r="H265" s="194"/>
      <c r="I265" s="194"/>
      <c r="J265" s="196"/>
      <c r="K265" s="196"/>
      <c r="L265" s="196"/>
      <c r="M265" s="196"/>
      <c r="N265" s="196"/>
      <c r="O265" s="197"/>
      <c r="P265" s="197"/>
      <c r="Q265" s="197"/>
      <c r="R265" s="197"/>
      <c r="S265" s="197"/>
      <c r="T265" s="197"/>
      <c r="U265" s="198"/>
      <c r="V265" s="199"/>
      <c r="W265" s="328"/>
      <c r="X265" s="329"/>
      <c r="Y265" s="43"/>
      <c r="Z265" s="199"/>
      <c r="AA265" s="199"/>
      <c r="AB265" s="199"/>
      <c r="AC265" s="199"/>
      <c r="AD265" s="199"/>
      <c r="AE265" s="43"/>
      <c r="AF265" s="199"/>
      <c r="AG265" s="196"/>
      <c r="AH265" s="201"/>
      <c r="AI265" s="330"/>
      <c r="AJ265" s="330"/>
      <c r="AK265" s="196"/>
      <c r="AL265" s="43"/>
      <c r="AM265" s="43"/>
      <c r="AN265" s="43"/>
      <c r="AO265" s="64"/>
      <c r="AP265" s="202"/>
      <c r="AQ265" s="202"/>
      <c r="AR265" s="64"/>
    </row>
    <row r="266" spans="1:44" ht="15.75" customHeight="1" x14ac:dyDescent="0.2">
      <c r="A266" s="43"/>
      <c r="B266" s="43"/>
      <c r="C266" s="43"/>
      <c r="D266" s="43"/>
      <c r="E266" s="43"/>
      <c r="F266" s="43"/>
      <c r="G266" s="194"/>
      <c r="H266" s="194"/>
      <c r="I266" s="194"/>
      <c r="J266" s="196"/>
      <c r="K266" s="196"/>
      <c r="L266" s="196"/>
      <c r="M266" s="196"/>
      <c r="N266" s="196"/>
      <c r="O266" s="197"/>
      <c r="P266" s="197"/>
      <c r="Q266" s="197"/>
      <c r="R266" s="197"/>
      <c r="S266" s="197"/>
      <c r="T266" s="197"/>
      <c r="U266" s="198"/>
      <c r="V266" s="199"/>
      <c r="W266" s="328"/>
      <c r="X266" s="329"/>
      <c r="Y266" s="43"/>
      <c r="Z266" s="199"/>
      <c r="AA266" s="199"/>
      <c r="AB266" s="199"/>
      <c r="AC266" s="199"/>
      <c r="AD266" s="199"/>
      <c r="AE266" s="43"/>
      <c r="AF266" s="199"/>
      <c r="AG266" s="196"/>
      <c r="AH266" s="201"/>
      <c r="AI266" s="330"/>
      <c r="AJ266" s="330"/>
      <c r="AK266" s="196"/>
      <c r="AL266" s="43"/>
      <c r="AM266" s="43"/>
      <c r="AN266" s="43"/>
      <c r="AO266" s="64"/>
      <c r="AP266" s="202"/>
      <c r="AQ266" s="202"/>
      <c r="AR266" s="64"/>
    </row>
    <row r="267" spans="1:44" ht="15.75" customHeight="1" x14ac:dyDescent="0.2">
      <c r="A267" s="43"/>
      <c r="B267" s="43"/>
      <c r="C267" s="43"/>
      <c r="D267" s="43"/>
      <c r="E267" s="43"/>
      <c r="F267" s="43"/>
      <c r="G267" s="194"/>
      <c r="H267" s="194"/>
      <c r="I267" s="194"/>
      <c r="J267" s="196"/>
      <c r="K267" s="196"/>
      <c r="L267" s="196"/>
      <c r="M267" s="196"/>
      <c r="N267" s="196"/>
      <c r="O267" s="197"/>
      <c r="P267" s="197"/>
      <c r="Q267" s="197"/>
      <c r="R267" s="197"/>
      <c r="S267" s="197"/>
      <c r="T267" s="197"/>
      <c r="U267" s="198"/>
      <c r="V267" s="199"/>
      <c r="W267" s="328"/>
      <c r="X267" s="329"/>
      <c r="Y267" s="43"/>
      <c r="Z267" s="199"/>
      <c r="AA267" s="199"/>
      <c r="AB267" s="199"/>
      <c r="AC267" s="199"/>
      <c r="AD267" s="199"/>
      <c r="AE267" s="43"/>
      <c r="AF267" s="199"/>
      <c r="AG267" s="196"/>
      <c r="AH267" s="201"/>
      <c r="AI267" s="330"/>
      <c r="AJ267" s="330"/>
      <c r="AK267" s="196"/>
      <c r="AL267" s="43"/>
      <c r="AM267" s="43"/>
      <c r="AN267" s="43"/>
      <c r="AO267" s="64"/>
      <c r="AP267" s="202"/>
      <c r="AQ267" s="202"/>
      <c r="AR267" s="64"/>
    </row>
    <row r="268" spans="1:44" ht="15.75" customHeight="1" x14ac:dyDescent="0.2">
      <c r="A268" s="43"/>
      <c r="B268" s="43"/>
      <c r="C268" s="43"/>
      <c r="D268" s="43"/>
      <c r="E268" s="43"/>
      <c r="F268" s="43"/>
      <c r="G268" s="194"/>
      <c r="H268" s="194"/>
      <c r="I268" s="194"/>
      <c r="J268" s="196"/>
      <c r="K268" s="196"/>
      <c r="L268" s="196"/>
      <c r="M268" s="196"/>
      <c r="N268" s="196"/>
      <c r="O268" s="197"/>
      <c r="P268" s="197"/>
      <c r="Q268" s="197"/>
      <c r="R268" s="197"/>
      <c r="S268" s="197"/>
      <c r="T268" s="197"/>
      <c r="U268" s="198"/>
      <c r="V268" s="199"/>
      <c r="W268" s="328"/>
      <c r="X268" s="329"/>
      <c r="Y268" s="43"/>
      <c r="Z268" s="199"/>
      <c r="AA268" s="199"/>
      <c r="AB268" s="199"/>
      <c r="AC268" s="199"/>
      <c r="AD268" s="199"/>
      <c r="AE268" s="43"/>
      <c r="AF268" s="199"/>
      <c r="AG268" s="196"/>
      <c r="AH268" s="201"/>
      <c r="AI268" s="330"/>
      <c r="AJ268" s="330"/>
      <c r="AK268" s="196"/>
      <c r="AL268" s="43"/>
      <c r="AM268" s="43"/>
      <c r="AN268" s="43"/>
      <c r="AO268" s="64"/>
      <c r="AP268" s="202"/>
      <c r="AQ268" s="202"/>
      <c r="AR268" s="64"/>
    </row>
    <row r="269" spans="1:44" ht="15.75" customHeight="1" x14ac:dyDescent="0.2">
      <c r="A269" s="43"/>
      <c r="B269" s="43"/>
      <c r="C269" s="43"/>
      <c r="D269" s="43"/>
      <c r="E269" s="43"/>
      <c r="F269" s="43"/>
      <c r="G269" s="194"/>
      <c r="H269" s="194"/>
      <c r="I269" s="194"/>
      <c r="J269" s="196"/>
      <c r="K269" s="196"/>
      <c r="L269" s="196"/>
      <c r="M269" s="196"/>
      <c r="N269" s="196"/>
      <c r="O269" s="197"/>
      <c r="P269" s="197"/>
      <c r="Q269" s="197"/>
      <c r="R269" s="197"/>
      <c r="S269" s="197"/>
      <c r="T269" s="197"/>
      <c r="U269" s="198"/>
      <c r="V269" s="199"/>
      <c r="W269" s="328"/>
      <c r="X269" s="329"/>
      <c r="Y269" s="43"/>
      <c r="Z269" s="199"/>
      <c r="AA269" s="199"/>
      <c r="AB269" s="199"/>
      <c r="AC269" s="199"/>
      <c r="AD269" s="199"/>
      <c r="AE269" s="43"/>
      <c r="AF269" s="199"/>
      <c r="AG269" s="196"/>
      <c r="AH269" s="201"/>
      <c r="AI269" s="330"/>
      <c r="AJ269" s="330"/>
      <c r="AK269" s="196"/>
      <c r="AL269" s="43"/>
      <c r="AM269" s="43"/>
      <c r="AN269" s="43"/>
      <c r="AO269" s="64"/>
      <c r="AP269" s="202"/>
      <c r="AQ269" s="202"/>
      <c r="AR269" s="64"/>
    </row>
    <row r="270" spans="1:44" ht="15.75" customHeight="1" x14ac:dyDescent="0.2">
      <c r="A270" s="43"/>
      <c r="B270" s="43"/>
      <c r="C270" s="43"/>
      <c r="D270" s="43"/>
      <c r="E270" s="43"/>
      <c r="F270" s="43"/>
      <c r="G270" s="194"/>
      <c r="H270" s="194"/>
      <c r="I270" s="194"/>
      <c r="J270" s="196"/>
      <c r="K270" s="196"/>
      <c r="L270" s="196"/>
      <c r="M270" s="196"/>
      <c r="N270" s="196"/>
      <c r="O270" s="197"/>
      <c r="P270" s="197"/>
      <c r="Q270" s="197"/>
      <c r="R270" s="197"/>
      <c r="S270" s="197"/>
      <c r="T270" s="197"/>
      <c r="U270" s="198"/>
      <c r="V270" s="199"/>
      <c r="W270" s="328"/>
      <c r="X270" s="329"/>
      <c r="Y270" s="43"/>
      <c r="Z270" s="199"/>
      <c r="AA270" s="199"/>
      <c r="AB270" s="199"/>
      <c r="AC270" s="199"/>
      <c r="AD270" s="199"/>
      <c r="AE270" s="43"/>
      <c r="AF270" s="199"/>
      <c r="AG270" s="196"/>
      <c r="AH270" s="201"/>
      <c r="AI270" s="330"/>
      <c r="AJ270" s="330"/>
      <c r="AK270" s="196"/>
      <c r="AL270" s="43"/>
      <c r="AM270" s="43"/>
      <c r="AN270" s="43"/>
      <c r="AO270" s="64"/>
      <c r="AP270" s="202"/>
      <c r="AQ270" s="202"/>
      <c r="AR270" s="64"/>
    </row>
    <row r="271" spans="1:44" ht="15.75" customHeight="1" x14ac:dyDescent="0.2">
      <c r="A271" s="43"/>
      <c r="B271" s="43"/>
      <c r="C271" s="43"/>
      <c r="D271" s="43"/>
      <c r="E271" s="43"/>
      <c r="F271" s="43"/>
      <c r="G271" s="194"/>
      <c r="H271" s="194"/>
      <c r="I271" s="194"/>
      <c r="J271" s="196"/>
      <c r="K271" s="196"/>
      <c r="L271" s="196"/>
      <c r="M271" s="196"/>
      <c r="N271" s="196"/>
      <c r="O271" s="197"/>
      <c r="P271" s="197"/>
      <c r="Q271" s="197"/>
      <c r="R271" s="197"/>
      <c r="S271" s="197"/>
      <c r="T271" s="197"/>
      <c r="U271" s="198"/>
      <c r="V271" s="199"/>
      <c r="W271" s="328"/>
      <c r="X271" s="329"/>
      <c r="Y271" s="43"/>
      <c r="Z271" s="199"/>
      <c r="AA271" s="199"/>
      <c r="AB271" s="199"/>
      <c r="AC271" s="199"/>
      <c r="AD271" s="199"/>
      <c r="AE271" s="43"/>
      <c r="AF271" s="199"/>
      <c r="AG271" s="196"/>
      <c r="AH271" s="201"/>
      <c r="AI271" s="330"/>
      <c r="AJ271" s="330"/>
      <c r="AK271" s="196"/>
      <c r="AL271" s="43"/>
      <c r="AM271" s="43"/>
      <c r="AN271" s="43"/>
      <c r="AO271" s="64"/>
      <c r="AP271" s="202"/>
      <c r="AQ271" s="202"/>
      <c r="AR271" s="64"/>
    </row>
    <row r="272" spans="1:44" ht="15.75" customHeight="1" x14ac:dyDescent="0.2">
      <c r="A272" s="43"/>
      <c r="B272" s="43"/>
      <c r="C272" s="43"/>
      <c r="D272" s="43"/>
      <c r="E272" s="43"/>
      <c r="F272" s="43"/>
      <c r="G272" s="194"/>
      <c r="H272" s="194"/>
      <c r="I272" s="194"/>
      <c r="J272" s="196"/>
      <c r="K272" s="196"/>
      <c r="L272" s="196"/>
      <c r="M272" s="196"/>
      <c r="N272" s="196"/>
      <c r="O272" s="197"/>
      <c r="P272" s="197"/>
      <c r="Q272" s="197"/>
      <c r="R272" s="197"/>
      <c r="S272" s="197"/>
      <c r="T272" s="197"/>
      <c r="U272" s="198"/>
      <c r="V272" s="199"/>
      <c r="W272" s="328"/>
      <c r="X272" s="329"/>
      <c r="Y272" s="43"/>
      <c r="Z272" s="199"/>
      <c r="AA272" s="199"/>
      <c r="AB272" s="199"/>
      <c r="AC272" s="199"/>
      <c r="AD272" s="199"/>
      <c r="AE272" s="43"/>
      <c r="AF272" s="199"/>
      <c r="AG272" s="196"/>
      <c r="AH272" s="201"/>
      <c r="AI272" s="330"/>
      <c r="AJ272" s="330"/>
      <c r="AK272" s="196"/>
      <c r="AL272" s="43"/>
      <c r="AM272" s="43"/>
      <c r="AN272" s="43"/>
      <c r="AO272" s="64"/>
      <c r="AP272" s="202"/>
      <c r="AQ272" s="202"/>
      <c r="AR272" s="64"/>
    </row>
    <row r="273" spans="1:44" ht="15.75" customHeight="1" x14ac:dyDescent="0.2">
      <c r="A273" s="43"/>
      <c r="B273" s="43"/>
      <c r="C273" s="43"/>
      <c r="D273" s="43"/>
      <c r="E273" s="43"/>
      <c r="F273" s="43"/>
      <c r="G273" s="194"/>
      <c r="H273" s="194"/>
      <c r="I273" s="194"/>
      <c r="J273" s="196"/>
      <c r="K273" s="196"/>
      <c r="L273" s="196"/>
      <c r="M273" s="196"/>
      <c r="N273" s="196"/>
      <c r="O273" s="197"/>
      <c r="P273" s="197"/>
      <c r="Q273" s="197"/>
      <c r="R273" s="197"/>
      <c r="S273" s="197"/>
      <c r="T273" s="197"/>
      <c r="U273" s="198"/>
      <c r="V273" s="199"/>
      <c r="W273" s="328"/>
      <c r="X273" s="329"/>
      <c r="Y273" s="43"/>
      <c r="Z273" s="199"/>
      <c r="AA273" s="199"/>
      <c r="AB273" s="199"/>
      <c r="AC273" s="199"/>
      <c r="AD273" s="199"/>
      <c r="AE273" s="43"/>
      <c r="AF273" s="199"/>
      <c r="AG273" s="196"/>
      <c r="AH273" s="201"/>
      <c r="AI273" s="330"/>
      <c r="AJ273" s="330"/>
      <c r="AK273" s="196"/>
      <c r="AL273" s="43"/>
      <c r="AM273" s="43"/>
      <c r="AN273" s="43"/>
      <c r="AO273" s="64"/>
      <c r="AP273" s="202"/>
      <c r="AQ273" s="202"/>
      <c r="AR273" s="64"/>
    </row>
    <row r="274" spans="1:44" ht="15.75" customHeight="1" x14ac:dyDescent="0.2">
      <c r="A274" s="43"/>
      <c r="B274" s="43"/>
      <c r="C274" s="43"/>
      <c r="D274" s="43"/>
      <c r="E274" s="43"/>
      <c r="F274" s="43"/>
      <c r="G274" s="194"/>
      <c r="H274" s="194"/>
      <c r="I274" s="194"/>
      <c r="J274" s="196"/>
      <c r="K274" s="196"/>
      <c r="L274" s="196"/>
      <c r="M274" s="196"/>
      <c r="N274" s="196"/>
      <c r="O274" s="197"/>
      <c r="P274" s="197"/>
      <c r="Q274" s="197"/>
      <c r="R274" s="197"/>
      <c r="S274" s="197"/>
      <c r="T274" s="197"/>
      <c r="U274" s="198"/>
      <c r="V274" s="199"/>
      <c r="W274" s="328"/>
      <c r="X274" s="329"/>
      <c r="Y274" s="43"/>
      <c r="Z274" s="199"/>
      <c r="AA274" s="199"/>
      <c r="AB274" s="199"/>
      <c r="AC274" s="199"/>
      <c r="AD274" s="199"/>
      <c r="AE274" s="43"/>
      <c r="AF274" s="199"/>
      <c r="AG274" s="196"/>
      <c r="AH274" s="201"/>
      <c r="AI274" s="330"/>
      <c r="AJ274" s="330"/>
      <c r="AK274" s="196"/>
      <c r="AL274" s="43"/>
      <c r="AM274" s="43"/>
      <c r="AN274" s="43"/>
      <c r="AO274" s="64"/>
      <c r="AP274" s="202"/>
      <c r="AQ274" s="202"/>
      <c r="AR274" s="64"/>
    </row>
    <row r="275" spans="1:44" ht="15.75" customHeight="1" x14ac:dyDescent="0.2">
      <c r="A275" s="43"/>
      <c r="B275" s="43"/>
      <c r="C275" s="43"/>
      <c r="D275" s="43"/>
      <c r="E275" s="43"/>
      <c r="F275" s="43"/>
      <c r="G275" s="194"/>
      <c r="H275" s="194"/>
      <c r="I275" s="194"/>
      <c r="J275" s="196"/>
      <c r="K275" s="196"/>
      <c r="L275" s="196"/>
      <c r="M275" s="196"/>
      <c r="N275" s="196"/>
      <c r="O275" s="197"/>
      <c r="P275" s="197"/>
      <c r="Q275" s="197"/>
      <c r="R275" s="197"/>
      <c r="S275" s="197"/>
      <c r="T275" s="197"/>
      <c r="U275" s="198"/>
      <c r="V275" s="199"/>
      <c r="W275" s="328"/>
      <c r="X275" s="329"/>
      <c r="Y275" s="43"/>
      <c r="Z275" s="199"/>
      <c r="AA275" s="199"/>
      <c r="AB275" s="199"/>
      <c r="AC275" s="199"/>
      <c r="AD275" s="199"/>
      <c r="AE275" s="43"/>
      <c r="AF275" s="199"/>
      <c r="AG275" s="196"/>
      <c r="AH275" s="201"/>
      <c r="AI275" s="330"/>
      <c r="AJ275" s="330"/>
      <c r="AK275" s="196"/>
      <c r="AL275" s="43"/>
      <c r="AM275" s="43"/>
      <c r="AN275" s="43"/>
      <c r="AO275" s="64"/>
      <c r="AP275" s="202"/>
      <c r="AQ275" s="202"/>
      <c r="AR275" s="64"/>
    </row>
    <row r="276" spans="1:44" ht="15.75" customHeight="1" x14ac:dyDescent="0.2">
      <c r="A276" s="43"/>
      <c r="B276" s="43"/>
      <c r="C276" s="43"/>
      <c r="D276" s="43"/>
      <c r="E276" s="43"/>
      <c r="F276" s="43"/>
      <c r="G276" s="194"/>
      <c r="H276" s="194"/>
      <c r="I276" s="194"/>
      <c r="J276" s="196"/>
      <c r="K276" s="196"/>
      <c r="L276" s="196"/>
      <c r="M276" s="196"/>
      <c r="N276" s="196"/>
      <c r="O276" s="197"/>
      <c r="P276" s="197"/>
      <c r="Q276" s="197"/>
      <c r="R276" s="197"/>
      <c r="S276" s="197"/>
      <c r="T276" s="197"/>
      <c r="U276" s="198"/>
      <c r="V276" s="199"/>
      <c r="W276" s="328"/>
      <c r="X276" s="329"/>
      <c r="Y276" s="43"/>
      <c r="Z276" s="199"/>
      <c r="AA276" s="199"/>
      <c r="AB276" s="199"/>
      <c r="AC276" s="199"/>
      <c r="AD276" s="199"/>
      <c r="AE276" s="43"/>
      <c r="AF276" s="199"/>
      <c r="AG276" s="196"/>
      <c r="AH276" s="201"/>
      <c r="AI276" s="330"/>
      <c r="AJ276" s="330"/>
      <c r="AK276" s="196"/>
      <c r="AL276" s="43"/>
      <c r="AM276" s="43"/>
      <c r="AN276" s="43"/>
      <c r="AO276" s="64"/>
      <c r="AP276" s="202"/>
      <c r="AQ276" s="202"/>
      <c r="AR276" s="64"/>
    </row>
    <row r="277" spans="1:44" ht="15.75" customHeight="1" x14ac:dyDescent="0.2">
      <c r="A277" s="43"/>
      <c r="B277" s="43"/>
      <c r="C277" s="43"/>
      <c r="D277" s="43"/>
      <c r="E277" s="43"/>
      <c r="F277" s="43"/>
      <c r="G277" s="194"/>
      <c r="H277" s="194"/>
      <c r="I277" s="194"/>
      <c r="J277" s="196"/>
      <c r="K277" s="196"/>
      <c r="L277" s="196"/>
      <c r="M277" s="196"/>
      <c r="N277" s="196"/>
      <c r="O277" s="197"/>
      <c r="P277" s="197"/>
      <c r="Q277" s="197"/>
      <c r="R277" s="197"/>
      <c r="S277" s="197"/>
      <c r="T277" s="197"/>
      <c r="U277" s="198"/>
      <c r="V277" s="199"/>
      <c r="W277" s="328"/>
      <c r="X277" s="329"/>
      <c r="Y277" s="43"/>
      <c r="Z277" s="199"/>
      <c r="AA277" s="199"/>
      <c r="AB277" s="199"/>
      <c r="AC277" s="199"/>
      <c r="AD277" s="199"/>
      <c r="AE277" s="43"/>
      <c r="AF277" s="199"/>
      <c r="AG277" s="196"/>
      <c r="AH277" s="201"/>
      <c r="AI277" s="330"/>
      <c r="AJ277" s="330"/>
      <c r="AK277" s="196"/>
      <c r="AL277" s="43"/>
      <c r="AM277" s="43"/>
      <c r="AN277" s="43"/>
      <c r="AO277" s="64"/>
      <c r="AP277" s="202"/>
      <c r="AQ277" s="202"/>
      <c r="AR277" s="64"/>
    </row>
    <row r="278" spans="1:44" ht="15.75" customHeight="1" x14ac:dyDescent="0.2">
      <c r="A278" s="43"/>
      <c r="B278" s="43"/>
      <c r="C278" s="43"/>
      <c r="D278" s="43"/>
      <c r="E278" s="43"/>
      <c r="F278" s="43"/>
      <c r="G278" s="194"/>
      <c r="H278" s="194"/>
      <c r="I278" s="194"/>
      <c r="J278" s="196"/>
      <c r="K278" s="196"/>
      <c r="L278" s="196"/>
      <c r="M278" s="196"/>
      <c r="N278" s="196"/>
      <c r="O278" s="197"/>
      <c r="P278" s="197"/>
      <c r="Q278" s="197"/>
      <c r="R278" s="197"/>
      <c r="S278" s="197"/>
      <c r="T278" s="197"/>
      <c r="U278" s="198"/>
      <c r="V278" s="199"/>
      <c r="W278" s="328"/>
      <c r="X278" s="329"/>
      <c r="Y278" s="43"/>
      <c r="Z278" s="199"/>
      <c r="AA278" s="199"/>
      <c r="AB278" s="199"/>
      <c r="AC278" s="199"/>
      <c r="AD278" s="199"/>
      <c r="AE278" s="43"/>
      <c r="AF278" s="199"/>
      <c r="AG278" s="196"/>
      <c r="AH278" s="201"/>
      <c r="AI278" s="330"/>
      <c r="AJ278" s="330"/>
      <c r="AK278" s="196"/>
      <c r="AL278" s="43"/>
      <c r="AM278" s="43"/>
      <c r="AN278" s="43"/>
      <c r="AO278" s="64"/>
      <c r="AP278" s="202"/>
      <c r="AQ278" s="202"/>
      <c r="AR278" s="64"/>
    </row>
    <row r="279" spans="1:44" ht="15.75" customHeight="1" x14ac:dyDescent="0.2">
      <c r="A279" s="43"/>
      <c r="B279" s="43"/>
      <c r="C279" s="43"/>
      <c r="D279" s="43"/>
      <c r="E279" s="43"/>
      <c r="F279" s="43"/>
      <c r="G279" s="194"/>
      <c r="H279" s="194"/>
      <c r="I279" s="194"/>
      <c r="J279" s="196"/>
      <c r="K279" s="196"/>
      <c r="L279" s="196"/>
      <c r="M279" s="196"/>
      <c r="N279" s="196"/>
      <c r="O279" s="197"/>
      <c r="P279" s="197"/>
      <c r="Q279" s="197"/>
      <c r="R279" s="197"/>
      <c r="S279" s="197"/>
      <c r="T279" s="197"/>
      <c r="U279" s="198"/>
      <c r="V279" s="199"/>
      <c r="W279" s="328"/>
      <c r="X279" s="329"/>
      <c r="Y279" s="43"/>
      <c r="Z279" s="199"/>
      <c r="AA279" s="199"/>
      <c r="AB279" s="199"/>
      <c r="AC279" s="199"/>
      <c r="AD279" s="199"/>
      <c r="AE279" s="43"/>
      <c r="AF279" s="199"/>
      <c r="AG279" s="196"/>
      <c r="AH279" s="201"/>
      <c r="AI279" s="330"/>
      <c r="AJ279" s="330"/>
      <c r="AK279" s="196"/>
      <c r="AL279" s="43"/>
      <c r="AM279" s="43"/>
      <c r="AN279" s="43"/>
      <c r="AO279" s="64"/>
      <c r="AP279" s="202"/>
      <c r="AQ279" s="202"/>
      <c r="AR279" s="64"/>
    </row>
    <row r="280" spans="1:44" ht="15.75" customHeight="1" x14ac:dyDescent="0.2">
      <c r="A280" s="43"/>
      <c r="B280" s="43"/>
      <c r="C280" s="43"/>
      <c r="D280" s="43"/>
      <c r="E280" s="43"/>
      <c r="F280" s="43"/>
      <c r="G280" s="194"/>
      <c r="H280" s="194"/>
      <c r="I280" s="194"/>
      <c r="J280" s="196"/>
      <c r="K280" s="196"/>
      <c r="L280" s="196"/>
      <c r="M280" s="196"/>
      <c r="N280" s="196"/>
      <c r="O280" s="197"/>
      <c r="P280" s="197"/>
      <c r="Q280" s="197"/>
      <c r="R280" s="197"/>
      <c r="S280" s="197"/>
      <c r="T280" s="197"/>
      <c r="U280" s="198"/>
      <c r="V280" s="199"/>
      <c r="W280" s="328"/>
      <c r="X280" s="329"/>
      <c r="Y280" s="43"/>
      <c r="Z280" s="199"/>
      <c r="AA280" s="199"/>
      <c r="AB280" s="199"/>
      <c r="AC280" s="199"/>
      <c r="AD280" s="199"/>
      <c r="AE280" s="43"/>
      <c r="AF280" s="199"/>
      <c r="AG280" s="196"/>
      <c r="AH280" s="201"/>
      <c r="AI280" s="330"/>
      <c r="AJ280" s="330"/>
      <c r="AK280" s="196"/>
      <c r="AL280" s="43"/>
      <c r="AM280" s="43"/>
      <c r="AN280" s="43"/>
      <c r="AO280" s="64"/>
      <c r="AP280" s="202"/>
      <c r="AQ280" s="202"/>
      <c r="AR280" s="64"/>
    </row>
    <row r="281" spans="1:44" ht="15.75" customHeight="1" x14ac:dyDescent="0.2">
      <c r="A281" s="43"/>
      <c r="B281" s="43"/>
      <c r="C281" s="43"/>
      <c r="D281" s="43"/>
      <c r="E281" s="43"/>
      <c r="F281" s="43"/>
      <c r="G281" s="194"/>
      <c r="H281" s="194"/>
      <c r="I281" s="194"/>
      <c r="J281" s="196"/>
      <c r="K281" s="196"/>
      <c r="L281" s="196"/>
      <c r="M281" s="196"/>
      <c r="N281" s="196"/>
      <c r="O281" s="197"/>
      <c r="P281" s="197"/>
      <c r="Q281" s="197"/>
      <c r="R281" s="197"/>
      <c r="S281" s="197"/>
      <c r="T281" s="197"/>
      <c r="U281" s="198"/>
      <c r="V281" s="199"/>
      <c r="W281" s="328"/>
      <c r="X281" s="329"/>
      <c r="Y281" s="43"/>
      <c r="Z281" s="199"/>
      <c r="AA281" s="199"/>
      <c r="AB281" s="199"/>
      <c r="AC281" s="199"/>
      <c r="AD281" s="199"/>
      <c r="AE281" s="43"/>
      <c r="AF281" s="199"/>
      <c r="AG281" s="196"/>
      <c r="AH281" s="201"/>
      <c r="AI281" s="330"/>
      <c r="AJ281" s="330"/>
      <c r="AK281" s="196"/>
      <c r="AL281" s="43"/>
      <c r="AM281" s="43"/>
      <c r="AN281" s="43"/>
      <c r="AO281" s="64"/>
      <c r="AP281" s="202"/>
      <c r="AQ281" s="202"/>
      <c r="AR281" s="64"/>
    </row>
    <row r="282" spans="1:44" ht="15.75" customHeight="1" x14ac:dyDescent="0.2">
      <c r="A282" s="43"/>
      <c r="B282" s="43"/>
      <c r="C282" s="43"/>
      <c r="D282" s="43"/>
      <c r="E282" s="43"/>
      <c r="F282" s="43"/>
      <c r="G282" s="194"/>
      <c r="H282" s="194"/>
      <c r="I282" s="194"/>
      <c r="J282" s="196"/>
      <c r="K282" s="196"/>
      <c r="L282" s="196"/>
      <c r="M282" s="196"/>
      <c r="N282" s="196"/>
      <c r="O282" s="197"/>
      <c r="P282" s="197"/>
      <c r="Q282" s="197"/>
      <c r="R282" s="197"/>
      <c r="S282" s="197"/>
      <c r="T282" s="197"/>
      <c r="U282" s="198"/>
      <c r="V282" s="199"/>
      <c r="W282" s="328"/>
      <c r="X282" s="329"/>
      <c r="Y282" s="43"/>
      <c r="Z282" s="199"/>
      <c r="AA282" s="199"/>
      <c r="AB282" s="199"/>
      <c r="AC282" s="199"/>
      <c r="AD282" s="199"/>
      <c r="AE282" s="43"/>
      <c r="AF282" s="199"/>
      <c r="AG282" s="196"/>
      <c r="AH282" s="201"/>
      <c r="AI282" s="330"/>
      <c r="AJ282" s="330"/>
      <c r="AK282" s="196"/>
      <c r="AL282" s="43"/>
      <c r="AM282" s="43"/>
      <c r="AN282" s="43"/>
      <c r="AO282" s="64"/>
      <c r="AP282" s="202"/>
      <c r="AQ282" s="202"/>
      <c r="AR282" s="64"/>
    </row>
    <row r="283" spans="1:44" ht="15.75" customHeight="1" x14ac:dyDescent="0.2">
      <c r="A283" s="43"/>
      <c r="B283" s="43"/>
      <c r="C283" s="43"/>
      <c r="D283" s="43"/>
      <c r="E283" s="43"/>
      <c r="F283" s="43"/>
      <c r="G283" s="194"/>
      <c r="H283" s="194"/>
      <c r="I283" s="194"/>
      <c r="J283" s="196"/>
      <c r="K283" s="196"/>
      <c r="L283" s="196"/>
      <c r="M283" s="196"/>
      <c r="N283" s="196"/>
      <c r="O283" s="197"/>
      <c r="P283" s="197"/>
      <c r="Q283" s="197"/>
      <c r="R283" s="197"/>
      <c r="S283" s="197"/>
      <c r="T283" s="197"/>
      <c r="U283" s="198"/>
      <c r="V283" s="199"/>
      <c r="W283" s="328"/>
      <c r="X283" s="329"/>
      <c r="Y283" s="43"/>
      <c r="Z283" s="199"/>
      <c r="AA283" s="199"/>
      <c r="AB283" s="199"/>
      <c r="AC283" s="199"/>
      <c r="AD283" s="199"/>
      <c r="AE283" s="43"/>
      <c r="AF283" s="199"/>
      <c r="AG283" s="196"/>
      <c r="AH283" s="201"/>
      <c r="AI283" s="330"/>
      <c r="AJ283" s="330"/>
      <c r="AK283" s="196"/>
      <c r="AL283" s="43"/>
      <c r="AM283" s="43"/>
      <c r="AN283" s="43"/>
      <c r="AO283" s="64"/>
      <c r="AP283" s="202"/>
      <c r="AQ283" s="202"/>
      <c r="AR283" s="64"/>
    </row>
    <row r="284" spans="1:44" ht="15.75" customHeight="1" x14ac:dyDescent="0.2">
      <c r="A284" s="43"/>
      <c r="B284" s="43"/>
      <c r="C284" s="43"/>
      <c r="D284" s="43"/>
      <c r="E284" s="43"/>
      <c r="F284" s="43"/>
      <c r="G284" s="194"/>
      <c r="H284" s="194"/>
      <c r="I284" s="194"/>
      <c r="J284" s="196"/>
      <c r="K284" s="196"/>
      <c r="L284" s="196"/>
      <c r="M284" s="196"/>
      <c r="N284" s="196"/>
      <c r="O284" s="197"/>
      <c r="P284" s="197"/>
      <c r="Q284" s="197"/>
      <c r="R284" s="197"/>
      <c r="S284" s="197"/>
      <c r="T284" s="197"/>
      <c r="U284" s="198"/>
      <c r="V284" s="199"/>
      <c r="W284" s="328"/>
      <c r="X284" s="329"/>
      <c r="Y284" s="43"/>
      <c r="Z284" s="199"/>
      <c r="AA284" s="199"/>
      <c r="AB284" s="199"/>
      <c r="AC284" s="199"/>
      <c r="AD284" s="199"/>
      <c r="AE284" s="43"/>
      <c r="AF284" s="199"/>
      <c r="AG284" s="196"/>
      <c r="AH284" s="201"/>
      <c r="AI284" s="330"/>
      <c r="AJ284" s="330"/>
      <c r="AK284" s="196"/>
      <c r="AL284" s="43"/>
      <c r="AM284" s="43"/>
      <c r="AN284" s="43"/>
      <c r="AO284" s="64"/>
      <c r="AP284" s="202"/>
      <c r="AQ284" s="202"/>
      <c r="AR284" s="64"/>
    </row>
    <row r="285" spans="1:44" ht="15.75" customHeight="1" x14ac:dyDescent="0.2">
      <c r="A285" s="43"/>
      <c r="B285" s="43"/>
      <c r="C285" s="43"/>
      <c r="D285" s="43"/>
      <c r="E285" s="43"/>
      <c r="F285" s="43"/>
      <c r="G285" s="194"/>
      <c r="H285" s="194"/>
      <c r="I285" s="194"/>
      <c r="J285" s="196"/>
      <c r="K285" s="196"/>
      <c r="L285" s="196"/>
      <c r="M285" s="196"/>
      <c r="N285" s="196"/>
      <c r="O285" s="197"/>
      <c r="P285" s="197"/>
      <c r="Q285" s="197"/>
      <c r="R285" s="197"/>
      <c r="S285" s="197"/>
      <c r="T285" s="197"/>
      <c r="U285" s="198"/>
      <c r="V285" s="199"/>
      <c r="W285" s="328"/>
      <c r="X285" s="329"/>
      <c r="Y285" s="43"/>
      <c r="Z285" s="199"/>
      <c r="AA285" s="199"/>
      <c r="AB285" s="199"/>
      <c r="AC285" s="199"/>
      <c r="AD285" s="199"/>
      <c r="AE285" s="43"/>
      <c r="AF285" s="199"/>
      <c r="AG285" s="196"/>
      <c r="AH285" s="201"/>
      <c r="AI285" s="330"/>
      <c r="AJ285" s="330"/>
      <c r="AK285" s="196"/>
      <c r="AL285" s="43"/>
      <c r="AM285" s="43"/>
      <c r="AN285" s="43"/>
      <c r="AO285" s="64"/>
      <c r="AP285" s="202"/>
      <c r="AQ285" s="202"/>
      <c r="AR285" s="64"/>
    </row>
    <row r="286" spans="1:44" ht="15.75" customHeight="1" x14ac:dyDescent="0.2">
      <c r="A286" s="43"/>
      <c r="B286" s="43"/>
      <c r="C286" s="43"/>
      <c r="D286" s="43"/>
      <c r="E286" s="43"/>
      <c r="F286" s="43"/>
      <c r="G286" s="194"/>
      <c r="H286" s="194"/>
      <c r="I286" s="194"/>
      <c r="J286" s="196"/>
      <c r="K286" s="196"/>
      <c r="L286" s="196"/>
      <c r="M286" s="196"/>
      <c r="N286" s="196"/>
      <c r="O286" s="197"/>
      <c r="P286" s="197"/>
      <c r="Q286" s="197"/>
      <c r="R286" s="197"/>
      <c r="S286" s="197"/>
      <c r="T286" s="197"/>
      <c r="U286" s="198"/>
      <c r="V286" s="199"/>
      <c r="W286" s="328"/>
      <c r="X286" s="329"/>
      <c r="Y286" s="43"/>
      <c r="Z286" s="199"/>
      <c r="AA286" s="199"/>
      <c r="AB286" s="199"/>
      <c r="AC286" s="199"/>
      <c r="AD286" s="199"/>
      <c r="AE286" s="43"/>
      <c r="AF286" s="199"/>
      <c r="AG286" s="196"/>
      <c r="AH286" s="201"/>
      <c r="AI286" s="330"/>
      <c r="AJ286" s="330"/>
      <c r="AK286" s="196"/>
      <c r="AL286" s="43"/>
      <c r="AM286" s="43"/>
      <c r="AN286" s="43"/>
      <c r="AO286" s="64"/>
      <c r="AP286" s="202"/>
      <c r="AQ286" s="202"/>
      <c r="AR286" s="64"/>
    </row>
    <row r="287" spans="1:44" ht="15.75" customHeight="1" x14ac:dyDescent="0.2">
      <c r="A287" s="43"/>
      <c r="B287" s="43"/>
      <c r="C287" s="43"/>
      <c r="D287" s="43"/>
      <c r="E287" s="43"/>
      <c r="F287" s="43"/>
      <c r="G287" s="194"/>
      <c r="H287" s="194"/>
      <c r="I287" s="194"/>
      <c r="J287" s="196"/>
      <c r="K287" s="196"/>
      <c r="L287" s="196"/>
      <c r="M287" s="196"/>
      <c r="N287" s="196"/>
      <c r="O287" s="197"/>
      <c r="P287" s="197"/>
      <c r="Q287" s="197"/>
      <c r="R287" s="197"/>
      <c r="S287" s="197"/>
      <c r="T287" s="197"/>
      <c r="U287" s="198"/>
      <c r="V287" s="199"/>
      <c r="W287" s="328"/>
      <c r="X287" s="329"/>
      <c r="Y287" s="43"/>
      <c r="Z287" s="199"/>
      <c r="AA287" s="199"/>
      <c r="AB287" s="199"/>
      <c r="AC287" s="199"/>
      <c r="AD287" s="199"/>
      <c r="AE287" s="43"/>
      <c r="AF287" s="199"/>
      <c r="AG287" s="196"/>
      <c r="AH287" s="201"/>
      <c r="AI287" s="330"/>
      <c r="AJ287" s="330"/>
      <c r="AK287" s="196"/>
      <c r="AL287" s="43"/>
      <c r="AM287" s="43"/>
      <c r="AN287" s="43"/>
      <c r="AO287" s="64"/>
      <c r="AP287" s="202"/>
      <c r="AQ287" s="202"/>
      <c r="AR287" s="64"/>
    </row>
    <row r="288" spans="1:44" ht="15.75" customHeight="1" x14ac:dyDescent="0.2">
      <c r="A288" s="43"/>
      <c r="B288" s="43"/>
      <c r="C288" s="43"/>
      <c r="D288" s="43"/>
      <c r="E288" s="43"/>
      <c r="F288" s="43"/>
      <c r="G288" s="194"/>
      <c r="H288" s="194"/>
      <c r="I288" s="194"/>
      <c r="J288" s="196"/>
      <c r="K288" s="196"/>
      <c r="L288" s="196"/>
      <c r="M288" s="196"/>
      <c r="N288" s="196"/>
      <c r="O288" s="197"/>
      <c r="P288" s="197"/>
      <c r="Q288" s="197"/>
      <c r="R288" s="197"/>
      <c r="S288" s="197"/>
      <c r="T288" s="197"/>
      <c r="U288" s="198"/>
      <c r="V288" s="199"/>
      <c r="W288" s="328"/>
      <c r="X288" s="329"/>
      <c r="Y288" s="43"/>
      <c r="Z288" s="199"/>
      <c r="AA288" s="199"/>
      <c r="AB288" s="199"/>
      <c r="AC288" s="199"/>
      <c r="AD288" s="199"/>
      <c r="AE288" s="43"/>
      <c r="AF288" s="199"/>
      <c r="AG288" s="196"/>
      <c r="AH288" s="201"/>
      <c r="AI288" s="330"/>
      <c r="AJ288" s="330"/>
      <c r="AK288" s="196"/>
      <c r="AL288" s="43"/>
      <c r="AM288" s="43"/>
      <c r="AN288" s="43"/>
      <c r="AO288" s="64"/>
      <c r="AP288" s="202"/>
      <c r="AQ288" s="202"/>
      <c r="AR288" s="64"/>
    </row>
    <row r="289" spans="1:44" ht="15.75" customHeight="1" x14ac:dyDescent="0.2">
      <c r="A289" s="43"/>
      <c r="B289" s="43"/>
      <c r="C289" s="43"/>
      <c r="D289" s="43"/>
      <c r="E289" s="43"/>
      <c r="F289" s="43"/>
      <c r="G289" s="194"/>
      <c r="H289" s="194"/>
      <c r="I289" s="194"/>
      <c r="J289" s="196"/>
      <c r="K289" s="196"/>
      <c r="L289" s="196"/>
      <c r="M289" s="196"/>
      <c r="N289" s="196"/>
      <c r="O289" s="197"/>
      <c r="P289" s="197"/>
      <c r="Q289" s="197"/>
      <c r="R289" s="197"/>
      <c r="S289" s="197"/>
      <c r="T289" s="197"/>
      <c r="U289" s="198"/>
      <c r="V289" s="199"/>
      <c r="W289" s="328"/>
      <c r="X289" s="329"/>
      <c r="Y289" s="43"/>
      <c r="Z289" s="199"/>
      <c r="AA289" s="199"/>
      <c r="AB289" s="199"/>
      <c r="AC289" s="199"/>
      <c r="AD289" s="199"/>
      <c r="AE289" s="43"/>
      <c r="AF289" s="199"/>
      <c r="AG289" s="196"/>
      <c r="AH289" s="201"/>
      <c r="AI289" s="330"/>
      <c r="AJ289" s="330"/>
      <c r="AK289" s="196"/>
      <c r="AL289" s="43"/>
      <c r="AM289" s="43"/>
      <c r="AN289" s="43"/>
      <c r="AO289" s="64"/>
      <c r="AP289" s="202"/>
      <c r="AQ289" s="202"/>
      <c r="AR289" s="64"/>
    </row>
    <row r="290" spans="1:44" ht="15.75" customHeight="1" x14ac:dyDescent="0.2">
      <c r="A290" s="43"/>
      <c r="B290" s="43"/>
      <c r="C290" s="43"/>
      <c r="D290" s="43"/>
      <c r="E290" s="43"/>
      <c r="F290" s="43"/>
      <c r="G290" s="194"/>
      <c r="H290" s="194"/>
      <c r="I290" s="194"/>
      <c r="J290" s="196"/>
      <c r="K290" s="196"/>
      <c r="L290" s="196"/>
      <c r="M290" s="196"/>
      <c r="N290" s="196"/>
      <c r="O290" s="197"/>
      <c r="P290" s="197"/>
      <c r="Q290" s="197"/>
      <c r="R290" s="197"/>
      <c r="S290" s="197"/>
      <c r="T290" s="197"/>
      <c r="U290" s="198"/>
      <c r="V290" s="199"/>
      <c r="W290" s="328"/>
      <c r="X290" s="329"/>
      <c r="Y290" s="43"/>
      <c r="Z290" s="199"/>
      <c r="AA290" s="199"/>
      <c r="AB290" s="199"/>
      <c r="AC290" s="199"/>
      <c r="AD290" s="199"/>
      <c r="AE290" s="43"/>
      <c r="AF290" s="199"/>
      <c r="AG290" s="196"/>
      <c r="AH290" s="201"/>
      <c r="AI290" s="330"/>
      <c r="AJ290" s="330"/>
      <c r="AK290" s="196"/>
      <c r="AL290" s="43"/>
      <c r="AM290" s="43"/>
      <c r="AN290" s="43"/>
      <c r="AO290" s="64"/>
      <c r="AP290" s="202"/>
      <c r="AQ290" s="202"/>
      <c r="AR290" s="64"/>
    </row>
    <row r="291" spans="1:44" ht="15.75" customHeight="1" x14ac:dyDescent="0.2">
      <c r="A291" s="43"/>
      <c r="B291" s="43"/>
      <c r="C291" s="43"/>
      <c r="D291" s="43"/>
      <c r="E291" s="43"/>
      <c r="F291" s="43"/>
      <c r="G291" s="194"/>
      <c r="H291" s="194"/>
      <c r="I291" s="194"/>
      <c r="J291" s="196"/>
      <c r="K291" s="196"/>
      <c r="L291" s="196"/>
      <c r="M291" s="196"/>
      <c r="N291" s="196"/>
      <c r="O291" s="197"/>
      <c r="P291" s="197"/>
      <c r="Q291" s="197"/>
      <c r="R291" s="197"/>
      <c r="S291" s="197"/>
      <c r="T291" s="197"/>
      <c r="U291" s="198"/>
      <c r="V291" s="199"/>
      <c r="W291" s="328"/>
      <c r="X291" s="329"/>
      <c r="Y291" s="43"/>
      <c r="Z291" s="199"/>
      <c r="AA291" s="199"/>
      <c r="AB291" s="199"/>
      <c r="AC291" s="199"/>
      <c r="AD291" s="199"/>
      <c r="AE291" s="43"/>
      <c r="AF291" s="199"/>
      <c r="AG291" s="196"/>
      <c r="AH291" s="201"/>
      <c r="AI291" s="330"/>
      <c r="AJ291" s="330"/>
      <c r="AK291" s="196"/>
      <c r="AL291" s="43"/>
      <c r="AM291" s="43"/>
      <c r="AN291" s="43"/>
      <c r="AO291" s="64"/>
      <c r="AP291" s="202"/>
      <c r="AQ291" s="202"/>
      <c r="AR291" s="64"/>
    </row>
    <row r="292" spans="1:44" ht="15.75" customHeight="1" x14ac:dyDescent="0.2">
      <c r="A292" s="43"/>
      <c r="B292" s="43"/>
      <c r="C292" s="43"/>
      <c r="D292" s="43"/>
      <c r="E292" s="43"/>
      <c r="F292" s="43"/>
      <c r="G292" s="194"/>
      <c r="H292" s="194"/>
      <c r="I292" s="194"/>
      <c r="J292" s="196"/>
      <c r="K292" s="196"/>
      <c r="L292" s="196"/>
      <c r="M292" s="196"/>
      <c r="N292" s="196"/>
      <c r="O292" s="197"/>
      <c r="P292" s="197"/>
      <c r="Q292" s="197"/>
      <c r="R292" s="197"/>
      <c r="S292" s="197"/>
      <c r="T292" s="197"/>
      <c r="U292" s="198"/>
      <c r="V292" s="199"/>
      <c r="W292" s="328"/>
      <c r="X292" s="329"/>
      <c r="Y292" s="43"/>
      <c r="Z292" s="199"/>
      <c r="AA292" s="199"/>
      <c r="AB292" s="199"/>
      <c r="AC292" s="199"/>
      <c r="AD292" s="199"/>
      <c r="AE292" s="43"/>
      <c r="AF292" s="199"/>
      <c r="AG292" s="196"/>
      <c r="AH292" s="201"/>
      <c r="AI292" s="330"/>
      <c r="AJ292" s="330"/>
      <c r="AK292" s="196"/>
      <c r="AL292" s="43"/>
      <c r="AM292" s="43"/>
      <c r="AN292" s="43"/>
      <c r="AO292" s="64"/>
      <c r="AP292" s="202"/>
      <c r="AQ292" s="202"/>
      <c r="AR292" s="64"/>
    </row>
    <row r="293" spans="1:44" ht="15.75" customHeight="1" x14ac:dyDescent="0.2">
      <c r="A293" s="43"/>
      <c r="B293" s="43"/>
      <c r="C293" s="43"/>
      <c r="D293" s="43"/>
      <c r="E293" s="43"/>
      <c r="F293" s="43"/>
      <c r="G293" s="194"/>
      <c r="H293" s="194"/>
      <c r="I293" s="194"/>
      <c r="J293" s="196"/>
      <c r="K293" s="196"/>
      <c r="L293" s="196"/>
      <c r="M293" s="196"/>
      <c r="N293" s="196"/>
      <c r="O293" s="197"/>
      <c r="P293" s="197"/>
      <c r="Q293" s="197"/>
      <c r="R293" s="197"/>
      <c r="S293" s="197"/>
      <c r="T293" s="197"/>
      <c r="U293" s="198"/>
      <c r="V293" s="199"/>
      <c r="W293" s="328"/>
      <c r="X293" s="329"/>
      <c r="Y293" s="43"/>
      <c r="Z293" s="199"/>
      <c r="AA293" s="199"/>
      <c r="AB293" s="199"/>
      <c r="AC293" s="199"/>
      <c r="AD293" s="199"/>
      <c r="AE293" s="43"/>
      <c r="AF293" s="199"/>
      <c r="AG293" s="196"/>
      <c r="AH293" s="201"/>
      <c r="AI293" s="330"/>
      <c r="AJ293" s="330"/>
      <c r="AK293" s="196"/>
      <c r="AL293" s="43"/>
      <c r="AM293" s="43"/>
      <c r="AN293" s="43"/>
      <c r="AO293" s="64"/>
      <c r="AP293" s="202"/>
      <c r="AQ293" s="202"/>
      <c r="AR293" s="64"/>
    </row>
    <row r="294" spans="1:44" ht="15.75" customHeight="1" x14ac:dyDescent="0.2">
      <c r="A294" s="43"/>
      <c r="B294" s="43"/>
      <c r="C294" s="43"/>
      <c r="D294" s="43"/>
      <c r="E294" s="43"/>
      <c r="F294" s="43"/>
      <c r="G294" s="194"/>
      <c r="H294" s="194"/>
      <c r="I294" s="194"/>
      <c r="J294" s="196"/>
      <c r="K294" s="196"/>
      <c r="L294" s="196"/>
      <c r="M294" s="196"/>
      <c r="N294" s="196"/>
      <c r="O294" s="197"/>
      <c r="P294" s="197"/>
      <c r="Q294" s="197"/>
      <c r="R294" s="197"/>
      <c r="S294" s="197"/>
      <c r="T294" s="197"/>
      <c r="U294" s="198"/>
      <c r="V294" s="199"/>
      <c r="W294" s="328"/>
      <c r="X294" s="329"/>
      <c r="Y294" s="43"/>
      <c r="Z294" s="199"/>
      <c r="AA294" s="199"/>
      <c r="AB294" s="199"/>
      <c r="AC294" s="199"/>
      <c r="AD294" s="199"/>
      <c r="AE294" s="43"/>
      <c r="AF294" s="199"/>
      <c r="AG294" s="196"/>
      <c r="AH294" s="201"/>
      <c r="AI294" s="330"/>
      <c r="AJ294" s="330"/>
      <c r="AK294" s="196"/>
      <c r="AL294" s="43"/>
      <c r="AM294" s="43"/>
      <c r="AN294" s="43"/>
      <c r="AO294" s="64"/>
      <c r="AP294" s="202"/>
      <c r="AQ294" s="202"/>
      <c r="AR294" s="64"/>
    </row>
    <row r="295" spans="1:44" ht="15.75" customHeight="1" x14ac:dyDescent="0.2">
      <c r="A295" s="43"/>
      <c r="B295" s="43"/>
      <c r="C295" s="43"/>
      <c r="D295" s="43"/>
      <c r="E295" s="43"/>
      <c r="F295" s="43"/>
      <c r="G295" s="194"/>
      <c r="H295" s="194"/>
      <c r="I295" s="194"/>
      <c r="J295" s="196"/>
      <c r="K295" s="196"/>
      <c r="L295" s="196"/>
      <c r="M295" s="196"/>
      <c r="N295" s="196"/>
      <c r="O295" s="197"/>
      <c r="P295" s="197"/>
      <c r="Q295" s="197"/>
      <c r="R295" s="197"/>
      <c r="S295" s="197"/>
      <c r="T295" s="197"/>
      <c r="U295" s="198"/>
      <c r="V295" s="199"/>
      <c r="W295" s="328"/>
      <c r="X295" s="329"/>
      <c r="Y295" s="43"/>
      <c r="Z295" s="199"/>
      <c r="AA295" s="199"/>
      <c r="AB295" s="199"/>
      <c r="AC295" s="199"/>
      <c r="AD295" s="199"/>
      <c r="AE295" s="43"/>
      <c r="AF295" s="199"/>
      <c r="AG295" s="196"/>
      <c r="AH295" s="201"/>
      <c r="AI295" s="330"/>
      <c r="AJ295" s="330"/>
      <c r="AK295" s="196"/>
      <c r="AL295" s="43"/>
      <c r="AM295" s="43"/>
      <c r="AN295" s="43"/>
      <c r="AO295" s="64"/>
      <c r="AP295" s="202"/>
      <c r="AQ295" s="202"/>
      <c r="AR295" s="64"/>
    </row>
    <row r="296" spans="1:44" ht="15.75" customHeight="1" x14ac:dyDescent="0.2">
      <c r="A296" s="43"/>
      <c r="B296" s="43"/>
      <c r="C296" s="43"/>
      <c r="D296" s="43"/>
      <c r="E296" s="43"/>
      <c r="F296" s="43"/>
      <c r="G296" s="194"/>
      <c r="H296" s="194"/>
      <c r="I296" s="194"/>
      <c r="J296" s="196"/>
      <c r="K296" s="196"/>
      <c r="L296" s="196"/>
      <c r="M296" s="196"/>
      <c r="N296" s="196"/>
      <c r="O296" s="197"/>
      <c r="P296" s="197"/>
      <c r="Q296" s="197"/>
      <c r="R296" s="197"/>
      <c r="S296" s="197"/>
      <c r="T296" s="197"/>
      <c r="U296" s="198"/>
      <c r="V296" s="199"/>
      <c r="W296" s="328"/>
      <c r="X296" s="329"/>
      <c r="Y296" s="43"/>
      <c r="Z296" s="199"/>
      <c r="AA296" s="199"/>
      <c r="AB296" s="199"/>
      <c r="AC296" s="199"/>
      <c r="AD296" s="199"/>
      <c r="AE296" s="43"/>
      <c r="AF296" s="199"/>
      <c r="AG296" s="196"/>
      <c r="AH296" s="201"/>
      <c r="AI296" s="330"/>
      <c r="AJ296" s="330"/>
      <c r="AK296" s="196"/>
      <c r="AL296" s="43"/>
      <c r="AM296" s="43"/>
      <c r="AN296" s="43"/>
      <c r="AO296" s="64"/>
      <c r="AP296" s="202"/>
      <c r="AQ296" s="202"/>
      <c r="AR296" s="64"/>
    </row>
    <row r="297" spans="1:44" ht="15.75" customHeight="1" x14ac:dyDescent="0.2">
      <c r="A297" s="43"/>
      <c r="B297" s="43"/>
      <c r="C297" s="43"/>
      <c r="D297" s="43"/>
      <c r="E297" s="43"/>
      <c r="F297" s="43"/>
      <c r="G297" s="194"/>
      <c r="H297" s="194"/>
      <c r="I297" s="194"/>
      <c r="J297" s="196"/>
      <c r="K297" s="196"/>
      <c r="L297" s="196"/>
      <c r="M297" s="196"/>
      <c r="N297" s="196"/>
      <c r="O297" s="197"/>
      <c r="P297" s="197"/>
      <c r="Q297" s="197"/>
      <c r="R297" s="197"/>
      <c r="S297" s="197"/>
      <c r="T297" s="197"/>
      <c r="U297" s="198"/>
      <c r="V297" s="199"/>
      <c r="W297" s="328"/>
      <c r="X297" s="329"/>
      <c r="Y297" s="43"/>
      <c r="Z297" s="199"/>
      <c r="AA297" s="199"/>
      <c r="AB297" s="199"/>
      <c r="AC297" s="199"/>
      <c r="AD297" s="199"/>
      <c r="AE297" s="43"/>
      <c r="AF297" s="199"/>
      <c r="AG297" s="196"/>
      <c r="AH297" s="201"/>
      <c r="AI297" s="330"/>
      <c r="AJ297" s="330"/>
      <c r="AK297" s="196"/>
      <c r="AL297" s="43"/>
      <c r="AM297" s="43"/>
      <c r="AN297" s="43"/>
      <c r="AO297" s="64"/>
      <c r="AP297" s="202"/>
      <c r="AQ297" s="202"/>
      <c r="AR297" s="64"/>
    </row>
    <row r="298" spans="1:44" ht="15.75" customHeight="1" x14ac:dyDescent="0.2">
      <c r="A298" s="43"/>
      <c r="B298" s="43"/>
      <c r="C298" s="43"/>
      <c r="D298" s="43"/>
      <c r="E298" s="43"/>
      <c r="F298" s="43"/>
      <c r="G298" s="194"/>
      <c r="H298" s="194"/>
      <c r="I298" s="194"/>
      <c r="J298" s="196"/>
      <c r="K298" s="196"/>
      <c r="L298" s="196"/>
      <c r="M298" s="196"/>
      <c r="N298" s="196"/>
      <c r="O298" s="197"/>
      <c r="P298" s="197"/>
      <c r="Q298" s="197"/>
      <c r="R298" s="197"/>
      <c r="S298" s="197"/>
      <c r="T298" s="197"/>
      <c r="U298" s="198"/>
      <c r="V298" s="199"/>
      <c r="W298" s="328"/>
      <c r="X298" s="329"/>
      <c r="Y298" s="43"/>
      <c r="Z298" s="199"/>
      <c r="AA298" s="199"/>
      <c r="AB298" s="199"/>
      <c r="AC298" s="199"/>
      <c r="AD298" s="199"/>
      <c r="AE298" s="43"/>
      <c r="AF298" s="199"/>
      <c r="AG298" s="196"/>
      <c r="AH298" s="201"/>
      <c r="AI298" s="330"/>
      <c r="AJ298" s="330"/>
      <c r="AK298" s="196"/>
      <c r="AL298" s="43"/>
      <c r="AM298" s="43"/>
      <c r="AN298" s="43"/>
      <c r="AO298" s="64"/>
      <c r="AP298" s="202"/>
      <c r="AQ298" s="202"/>
      <c r="AR298" s="64"/>
    </row>
    <row r="299" spans="1:44" ht="15.75" customHeight="1" x14ac:dyDescent="0.2">
      <c r="A299" s="43"/>
      <c r="B299" s="43"/>
      <c r="C299" s="43"/>
      <c r="D299" s="43"/>
      <c r="E299" s="43"/>
      <c r="F299" s="43"/>
      <c r="G299" s="194"/>
      <c r="H299" s="194"/>
      <c r="I299" s="194"/>
      <c r="J299" s="196"/>
      <c r="K299" s="196"/>
      <c r="L299" s="196"/>
      <c r="M299" s="196"/>
      <c r="N299" s="196"/>
      <c r="O299" s="197"/>
      <c r="P299" s="197"/>
      <c r="Q299" s="197"/>
      <c r="R299" s="197"/>
      <c r="S299" s="197"/>
      <c r="T299" s="197"/>
      <c r="U299" s="198"/>
      <c r="V299" s="199"/>
      <c r="W299" s="328"/>
      <c r="X299" s="329"/>
      <c r="Y299" s="43"/>
      <c r="Z299" s="199"/>
      <c r="AA299" s="199"/>
      <c r="AB299" s="199"/>
      <c r="AC299" s="199"/>
      <c r="AD299" s="199"/>
      <c r="AE299" s="43"/>
      <c r="AF299" s="199"/>
      <c r="AG299" s="196"/>
      <c r="AH299" s="201"/>
      <c r="AI299" s="330"/>
      <c r="AJ299" s="330"/>
      <c r="AK299" s="196"/>
      <c r="AL299" s="43"/>
      <c r="AM299" s="43"/>
      <c r="AN299" s="43"/>
      <c r="AO299" s="64"/>
      <c r="AP299" s="202"/>
      <c r="AQ299" s="202"/>
      <c r="AR299" s="64"/>
    </row>
    <row r="300" spans="1:44" ht="15.75" customHeight="1" x14ac:dyDescent="0.2">
      <c r="A300" s="43"/>
      <c r="B300" s="43"/>
      <c r="C300" s="43"/>
      <c r="D300" s="43"/>
      <c r="E300" s="43"/>
      <c r="F300" s="43"/>
      <c r="G300" s="194"/>
      <c r="H300" s="194"/>
      <c r="I300" s="194"/>
      <c r="J300" s="196"/>
      <c r="K300" s="196"/>
      <c r="L300" s="196"/>
      <c r="M300" s="196"/>
      <c r="N300" s="196"/>
      <c r="O300" s="197"/>
      <c r="P300" s="197"/>
      <c r="Q300" s="197"/>
      <c r="R300" s="197"/>
      <c r="S300" s="197"/>
      <c r="T300" s="197"/>
      <c r="U300" s="198"/>
      <c r="V300" s="199"/>
      <c r="W300" s="328"/>
      <c r="X300" s="329"/>
      <c r="Y300" s="43"/>
      <c r="Z300" s="199"/>
      <c r="AA300" s="199"/>
      <c r="AB300" s="199"/>
      <c r="AC300" s="199"/>
      <c r="AD300" s="199"/>
      <c r="AE300" s="43"/>
      <c r="AF300" s="199"/>
      <c r="AG300" s="196"/>
      <c r="AH300" s="201"/>
      <c r="AI300" s="330"/>
      <c r="AJ300" s="330"/>
      <c r="AK300" s="196"/>
      <c r="AL300" s="43"/>
      <c r="AM300" s="43"/>
      <c r="AN300" s="43"/>
      <c r="AO300" s="64"/>
      <c r="AP300" s="202"/>
      <c r="AQ300" s="202"/>
      <c r="AR300" s="64"/>
    </row>
    <row r="301" spans="1:44" ht="15.75" customHeight="1" x14ac:dyDescent="0.2">
      <c r="A301" s="43"/>
      <c r="B301" s="43"/>
      <c r="C301" s="43"/>
      <c r="D301" s="43"/>
      <c r="E301" s="43"/>
      <c r="F301" s="43"/>
      <c r="G301" s="194"/>
      <c r="H301" s="194"/>
      <c r="I301" s="194"/>
      <c r="J301" s="196"/>
      <c r="K301" s="196"/>
      <c r="L301" s="196"/>
      <c r="M301" s="196"/>
      <c r="N301" s="196"/>
      <c r="O301" s="197"/>
      <c r="P301" s="197"/>
      <c r="Q301" s="197"/>
      <c r="R301" s="197"/>
      <c r="S301" s="197"/>
      <c r="T301" s="197"/>
      <c r="U301" s="198"/>
      <c r="V301" s="199"/>
      <c r="W301" s="328"/>
      <c r="X301" s="329"/>
      <c r="Y301" s="43"/>
      <c r="Z301" s="199"/>
      <c r="AA301" s="199"/>
      <c r="AB301" s="199"/>
      <c r="AC301" s="199"/>
      <c r="AD301" s="199"/>
      <c r="AE301" s="43"/>
      <c r="AF301" s="199"/>
      <c r="AG301" s="196"/>
      <c r="AH301" s="201"/>
      <c r="AI301" s="330"/>
      <c r="AJ301" s="330"/>
      <c r="AK301" s="196"/>
      <c r="AL301" s="43"/>
      <c r="AM301" s="43"/>
      <c r="AN301" s="43"/>
      <c r="AO301" s="64"/>
      <c r="AP301" s="202"/>
      <c r="AQ301" s="202"/>
      <c r="AR301" s="64"/>
    </row>
    <row r="302" spans="1:44" ht="15.75" customHeight="1" x14ac:dyDescent="0.2">
      <c r="A302" s="43"/>
      <c r="B302" s="43"/>
      <c r="C302" s="43"/>
      <c r="D302" s="43"/>
      <c r="E302" s="43"/>
      <c r="F302" s="43"/>
      <c r="G302" s="194"/>
      <c r="H302" s="194"/>
      <c r="I302" s="194"/>
      <c r="J302" s="196"/>
      <c r="K302" s="196"/>
      <c r="L302" s="196"/>
      <c r="M302" s="196"/>
      <c r="N302" s="196"/>
      <c r="O302" s="197"/>
      <c r="P302" s="197"/>
      <c r="Q302" s="197"/>
      <c r="R302" s="197"/>
      <c r="S302" s="197"/>
      <c r="T302" s="197"/>
      <c r="U302" s="198"/>
      <c r="V302" s="199"/>
      <c r="W302" s="328"/>
      <c r="X302" s="329"/>
      <c r="Y302" s="43"/>
      <c r="Z302" s="199"/>
      <c r="AA302" s="199"/>
      <c r="AB302" s="199"/>
      <c r="AC302" s="199"/>
      <c r="AD302" s="199"/>
      <c r="AE302" s="43"/>
      <c r="AF302" s="199"/>
      <c r="AG302" s="196"/>
      <c r="AH302" s="201"/>
      <c r="AI302" s="330"/>
      <c r="AJ302" s="330"/>
      <c r="AK302" s="196"/>
      <c r="AL302" s="43"/>
      <c r="AM302" s="43"/>
      <c r="AN302" s="43"/>
      <c r="AO302" s="64"/>
      <c r="AP302" s="202"/>
      <c r="AQ302" s="202"/>
      <c r="AR302" s="64"/>
    </row>
    <row r="303" spans="1:44" ht="15.75" customHeight="1" x14ac:dyDescent="0.2">
      <c r="A303" s="43"/>
      <c r="B303" s="43"/>
      <c r="C303" s="43"/>
      <c r="D303" s="43"/>
      <c r="E303" s="43"/>
      <c r="F303" s="43"/>
      <c r="G303" s="194"/>
      <c r="H303" s="194"/>
      <c r="I303" s="194"/>
      <c r="J303" s="196"/>
      <c r="K303" s="196"/>
      <c r="L303" s="196"/>
      <c r="M303" s="196"/>
      <c r="N303" s="196"/>
      <c r="O303" s="197"/>
      <c r="P303" s="197"/>
      <c r="Q303" s="197"/>
      <c r="R303" s="197"/>
      <c r="S303" s="197"/>
      <c r="T303" s="197"/>
      <c r="U303" s="198"/>
      <c r="V303" s="199"/>
      <c r="W303" s="328"/>
      <c r="X303" s="329"/>
      <c r="Y303" s="43"/>
      <c r="Z303" s="199"/>
      <c r="AA303" s="199"/>
      <c r="AB303" s="199"/>
      <c r="AC303" s="199"/>
      <c r="AD303" s="199"/>
      <c r="AE303" s="43"/>
      <c r="AF303" s="199"/>
      <c r="AG303" s="196"/>
      <c r="AH303" s="201"/>
      <c r="AI303" s="330"/>
      <c r="AJ303" s="330"/>
      <c r="AK303" s="196"/>
      <c r="AL303" s="43"/>
      <c r="AM303" s="43"/>
      <c r="AN303" s="43"/>
      <c r="AO303" s="64"/>
      <c r="AP303" s="202"/>
      <c r="AQ303" s="202"/>
      <c r="AR303" s="64"/>
    </row>
    <row r="304" spans="1:44" ht="15.75" customHeight="1" x14ac:dyDescent="0.2">
      <c r="A304" s="43"/>
      <c r="B304" s="43"/>
      <c r="C304" s="43"/>
      <c r="D304" s="43"/>
      <c r="E304" s="43"/>
      <c r="F304" s="43"/>
      <c r="G304" s="194"/>
      <c r="H304" s="194"/>
      <c r="I304" s="194"/>
      <c r="J304" s="196"/>
      <c r="K304" s="196"/>
      <c r="L304" s="196"/>
      <c r="M304" s="196"/>
      <c r="N304" s="196"/>
      <c r="O304" s="197"/>
      <c r="P304" s="197"/>
      <c r="Q304" s="197"/>
      <c r="R304" s="197"/>
      <c r="S304" s="197"/>
      <c r="T304" s="197"/>
      <c r="U304" s="198"/>
      <c r="V304" s="199"/>
      <c r="W304" s="328"/>
      <c r="X304" s="329"/>
      <c r="Y304" s="43"/>
      <c r="Z304" s="199"/>
      <c r="AA304" s="199"/>
      <c r="AB304" s="199"/>
      <c r="AC304" s="199"/>
      <c r="AD304" s="199"/>
      <c r="AE304" s="43"/>
      <c r="AF304" s="199"/>
      <c r="AG304" s="196"/>
      <c r="AH304" s="201"/>
      <c r="AI304" s="330"/>
      <c r="AJ304" s="330"/>
      <c r="AK304" s="196"/>
      <c r="AL304" s="43"/>
      <c r="AM304" s="43"/>
      <c r="AN304" s="43"/>
      <c r="AO304" s="64"/>
      <c r="AP304" s="202"/>
      <c r="AQ304" s="202"/>
      <c r="AR304" s="64"/>
    </row>
    <row r="305" spans="1:44" ht="15.75" customHeight="1" x14ac:dyDescent="0.2">
      <c r="A305" s="43"/>
      <c r="B305" s="43"/>
      <c r="C305" s="43"/>
      <c r="D305" s="43"/>
      <c r="E305" s="43"/>
      <c r="F305" s="43"/>
      <c r="G305" s="194"/>
      <c r="H305" s="194"/>
      <c r="I305" s="194"/>
      <c r="J305" s="196"/>
      <c r="K305" s="196"/>
      <c r="L305" s="196"/>
      <c r="M305" s="196"/>
      <c r="N305" s="196"/>
      <c r="O305" s="197"/>
      <c r="P305" s="197"/>
      <c r="Q305" s="197"/>
      <c r="R305" s="197"/>
      <c r="S305" s="197"/>
      <c r="T305" s="197"/>
      <c r="U305" s="198"/>
      <c r="V305" s="199"/>
      <c r="W305" s="328"/>
      <c r="X305" s="329"/>
      <c r="Y305" s="43"/>
      <c r="Z305" s="199"/>
      <c r="AA305" s="199"/>
      <c r="AB305" s="199"/>
      <c r="AC305" s="199"/>
      <c r="AD305" s="199"/>
      <c r="AE305" s="43"/>
      <c r="AF305" s="199"/>
      <c r="AG305" s="196"/>
      <c r="AH305" s="201"/>
      <c r="AI305" s="330"/>
      <c r="AJ305" s="330"/>
      <c r="AK305" s="196"/>
      <c r="AL305" s="43"/>
      <c r="AM305" s="43"/>
      <c r="AN305" s="43"/>
      <c r="AO305" s="64"/>
      <c r="AP305" s="202"/>
      <c r="AQ305" s="202"/>
      <c r="AR305" s="64"/>
    </row>
    <row r="306" spans="1:44" ht="15.75" customHeight="1" x14ac:dyDescent="0.2">
      <c r="A306" s="43"/>
      <c r="B306" s="43"/>
      <c r="C306" s="43"/>
      <c r="D306" s="43"/>
      <c r="E306" s="43"/>
      <c r="F306" s="43"/>
      <c r="G306" s="194"/>
      <c r="H306" s="194"/>
      <c r="I306" s="194"/>
      <c r="J306" s="196"/>
      <c r="K306" s="196"/>
      <c r="L306" s="196"/>
      <c r="M306" s="196"/>
      <c r="N306" s="196"/>
      <c r="O306" s="197"/>
      <c r="P306" s="197"/>
      <c r="Q306" s="197"/>
      <c r="R306" s="197"/>
      <c r="S306" s="197"/>
      <c r="T306" s="197"/>
      <c r="U306" s="198"/>
      <c r="V306" s="199"/>
      <c r="W306" s="328"/>
      <c r="X306" s="329"/>
      <c r="Y306" s="43"/>
      <c r="Z306" s="199"/>
      <c r="AA306" s="199"/>
      <c r="AB306" s="199"/>
      <c r="AC306" s="199"/>
      <c r="AD306" s="199"/>
      <c r="AE306" s="43"/>
      <c r="AF306" s="199"/>
      <c r="AG306" s="196"/>
      <c r="AH306" s="201"/>
      <c r="AI306" s="330"/>
      <c r="AJ306" s="330"/>
      <c r="AK306" s="196"/>
      <c r="AL306" s="43"/>
      <c r="AM306" s="43"/>
      <c r="AN306" s="43"/>
      <c r="AO306" s="64"/>
      <c r="AP306" s="202"/>
      <c r="AQ306" s="202"/>
      <c r="AR306" s="64"/>
    </row>
    <row r="307" spans="1:44" ht="15.75" customHeight="1" x14ac:dyDescent="0.2">
      <c r="A307" s="43"/>
      <c r="B307" s="43"/>
      <c r="C307" s="43"/>
      <c r="D307" s="43"/>
      <c r="E307" s="43"/>
      <c r="F307" s="43"/>
      <c r="G307" s="194"/>
      <c r="H307" s="194"/>
      <c r="I307" s="194"/>
      <c r="J307" s="196"/>
      <c r="K307" s="196"/>
      <c r="L307" s="196"/>
      <c r="M307" s="196"/>
      <c r="N307" s="196"/>
      <c r="O307" s="197"/>
      <c r="P307" s="197"/>
      <c r="Q307" s="197"/>
      <c r="R307" s="197"/>
      <c r="S307" s="197"/>
      <c r="T307" s="197"/>
      <c r="U307" s="198"/>
      <c r="V307" s="199"/>
      <c r="W307" s="328"/>
      <c r="X307" s="329"/>
      <c r="Y307" s="43"/>
      <c r="Z307" s="199"/>
      <c r="AA307" s="199"/>
      <c r="AB307" s="199"/>
      <c r="AC307" s="199"/>
      <c r="AD307" s="199"/>
      <c r="AE307" s="43"/>
      <c r="AF307" s="199"/>
      <c r="AG307" s="196"/>
      <c r="AH307" s="201"/>
      <c r="AI307" s="330"/>
      <c r="AJ307" s="330"/>
      <c r="AK307" s="196"/>
      <c r="AL307" s="43"/>
      <c r="AM307" s="43"/>
      <c r="AN307" s="43"/>
      <c r="AO307" s="64"/>
      <c r="AP307" s="202"/>
      <c r="AQ307" s="202"/>
      <c r="AR307" s="64"/>
    </row>
    <row r="308" spans="1:44" ht="15.75" customHeight="1" x14ac:dyDescent="0.2">
      <c r="A308" s="43"/>
      <c r="B308" s="43"/>
      <c r="C308" s="43"/>
      <c r="D308" s="43"/>
      <c r="E308" s="43"/>
      <c r="F308" s="43"/>
      <c r="G308" s="194"/>
      <c r="H308" s="194"/>
      <c r="I308" s="194"/>
      <c r="J308" s="196"/>
      <c r="K308" s="196"/>
      <c r="L308" s="196"/>
      <c r="M308" s="196"/>
      <c r="N308" s="196"/>
      <c r="O308" s="197"/>
      <c r="P308" s="197"/>
      <c r="Q308" s="197"/>
      <c r="R308" s="197"/>
      <c r="S308" s="197"/>
      <c r="T308" s="197"/>
      <c r="U308" s="198"/>
      <c r="V308" s="199"/>
      <c r="W308" s="328"/>
      <c r="X308" s="329"/>
      <c r="Y308" s="43"/>
      <c r="Z308" s="199"/>
      <c r="AA308" s="199"/>
      <c r="AB308" s="199"/>
      <c r="AC308" s="199"/>
      <c r="AD308" s="199"/>
      <c r="AE308" s="43"/>
      <c r="AF308" s="199"/>
      <c r="AG308" s="196"/>
      <c r="AH308" s="201"/>
      <c r="AI308" s="330"/>
      <c r="AJ308" s="330"/>
      <c r="AK308" s="196"/>
      <c r="AL308" s="43"/>
      <c r="AM308" s="43"/>
      <c r="AN308" s="43"/>
      <c r="AO308" s="64"/>
      <c r="AP308" s="202"/>
      <c r="AQ308" s="202"/>
      <c r="AR308" s="64"/>
    </row>
    <row r="309" spans="1:44" ht="15.75" customHeight="1" x14ac:dyDescent="0.2">
      <c r="A309" s="43"/>
      <c r="B309" s="43"/>
      <c r="C309" s="43"/>
      <c r="D309" s="43"/>
      <c r="E309" s="43"/>
      <c r="F309" s="43"/>
      <c r="G309" s="194"/>
      <c r="H309" s="194"/>
      <c r="I309" s="194"/>
      <c r="J309" s="196"/>
      <c r="K309" s="196"/>
      <c r="L309" s="196"/>
      <c r="M309" s="196"/>
      <c r="N309" s="196"/>
      <c r="O309" s="197"/>
      <c r="P309" s="197"/>
      <c r="Q309" s="197"/>
      <c r="R309" s="197"/>
      <c r="S309" s="197"/>
      <c r="T309" s="197"/>
      <c r="U309" s="198"/>
      <c r="V309" s="199"/>
      <c r="W309" s="328"/>
      <c r="X309" s="329"/>
      <c r="Y309" s="43"/>
      <c r="Z309" s="199"/>
      <c r="AA309" s="199"/>
      <c r="AB309" s="199"/>
      <c r="AC309" s="199"/>
      <c r="AD309" s="199"/>
      <c r="AE309" s="43"/>
      <c r="AF309" s="199"/>
      <c r="AG309" s="196"/>
      <c r="AH309" s="201"/>
      <c r="AI309" s="330"/>
      <c r="AJ309" s="330"/>
      <c r="AK309" s="196"/>
      <c r="AL309" s="43"/>
      <c r="AM309" s="43"/>
      <c r="AN309" s="43"/>
      <c r="AO309" s="64"/>
      <c r="AP309" s="202"/>
      <c r="AQ309" s="202"/>
      <c r="AR309" s="64"/>
    </row>
    <row r="310" spans="1:44" ht="15.75" customHeight="1" x14ac:dyDescent="0.2">
      <c r="A310" s="43"/>
      <c r="B310" s="43"/>
      <c r="C310" s="43"/>
      <c r="D310" s="43"/>
      <c r="E310" s="43"/>
      <c r="F310" s="43"/>
      <c r="G310" s="194"/>
      <c r="H310" s="194"/>
      <c r="I310" s="194"/>
      <c r="J310" s="196"/>
      <c r="K310" s="196"/>
      <c r="L310" s="196"/>
      <c r="M310" s="196"/>
      <c r="N310" s="196"/>
      <c r="O310" s="197"/>
      <c r="P310" s="197"/>
      <c r="Q310" s="197"/>
      <c r="R310" s="197"/>
      <c r="S310" s="197"/>
      <c r="T310" s="197"/>
      <c r="U310" s="198"/>
      <c r="V310" s="199"/>
      <c r="W310" s="328"/>
      <c r="X310" s="329"/>
      <c r="Y310" s="43"/>
      <c r="Z310" s="199"/>
      <c r="AA310" s="199"/>
      <c r="AB310" s="199"/>
      <c r="AC310" s="199"/>
      <c r="AD310" s="199"/>
      <c r="AE310" s="43"/>
      <c r="AF310" s="199"/>
      <c r="AG310" s="196"/>
      <c r="AH310" s="201"/>
      <c r="AI310" s="330"/>
      <c r="AJ310" s="330"/>
      <c r="AK310" s="196"/>
      <c r="AL310" s="43"/>
      <c r="AM310" s="43"/>
      <c r="AN310" s="43"/>
      <c r="AO310" s="64"/>
      <c r="AP310" s="202"/>
      <c r="AQ310" s="202"/>
      <c r="AR310" s="64"/>
    </row>
    <row r="311" spans="1:44" ht="15.75" customHeight="1" x14ac:dyDescent="0.2">
      <c r="A311" s="43"/>
      <c r="B311" s="43"/>
      <c r="C311" s="43"/>
      <c r="D311" s="43"/>
      <c r="E311" s="43"/>
      <c r="F311" s="43"/>
      <c r="G311" s="194"/>
      <c r="H311" s="194"/>
      <c r="I311" s="194"/>
      <c r="J311" s="196"/>
      <c r="K311" s="196"/>
      <c r="L311" s="196"/>
      <c r="M311" s="196"/>
      <c r="N311" s="196"/>
      <c r="O311" s="197"/>
      <c r="P311" s="197"/>
      <c r="Q311" s="197"/>
      <c r="R311" s="197"/>
      <c r="S311" s="197"/>
      <c r="T311" s="197"/>
      <c r="U311" s="198"/>
      <c r="V311" s="199"/>
      <c r="W311" s="328"/>
      <c r="X311" s="329"/>
      <c r="Y311" s="43"/>
      <c r="Z311" s="199"/>
      <c r="AA311" s="199"/>
      <c r="AB311" s="199"/>
      <c r="AC311" s="199"/>
      <c r="AD311" s="199"/>
      <c r="AE311" s="43"/>
      <c r="AF311" s="199"/>
      <c r="AG311" s="196"/>
      <c r="AH311" s="201"/>
      <c r="AI311" s="330"/>
      <c r="AJ311" s="330"/>
      <c r="AK311" s="196"/>
      <c r="AL311" s="43"/>
      <c r="AM311" s="43"/>
      <c r="AN311" s="43"/>
      <c r="AO311" s="64"/>
      <c r="AP311" s="202"/>
      <c r="AQ311" s="202"/>
      <c r="AR311" s="64"/>
    </row>
    <row r="312" spans="1:44" ht="15.75" customHeight="1" x14ac:dyDescent="0.2">
      <c r="A312" s="43"/>
      <c r="B312" s="43"/>
      <c r="C312" s="43"/>
      <c r="D312" s="43"/>
      <c r="E312" s="43"/>
      <c r="F312" s="43"/>
      <c r="G312" s="194"/>
      <c r="H312" s="194"/>
      <c r="I312" s="194"/>
      <c r="J312" s="196"/>
      <c r="K312" s="196"/>
      <c r="L312" s="196"/>
      <c r="M312" s="196"/>
      <c r="N312" s="196"/>
      <c r="O312" s="197"/>
      <c r="P312" s="197"/>
      <c r="Q312" s="197"/>
      <c r="R312" s="197"/>
      <c r="S312" s="197"/>
      <c r="T312" s="197"/>
      <c r="U312" s="198"/>
      <c r="V312" s="199"/>
      <c r="W312" s="328"/>
      <c r="X312" s="329"/>
      <c r="Y312" s="43"/>
      <c r="Z312" s="199"/>
      <c r="AA312" s="199"/>
      <c r="AB312" s="199"/>
      <c r="AC312" s="199"/>
      <c r="AD312" s="199"/>
      <c r="AE312" s="43"/>
      <c r="AF312" s="199"/>
      <c r="AG312" s="196"/>
      <c r="AH312" s="201"/>
      <c r="AI312" s="330"/>
      <c r="AJ312" s="330"/>
      <c r="AK312" s="196"/>
      <c r="AL312" s="43"/>
      <c r="AM312" s="43"/>
      <c r="AN312" s="43"/>
      <c r="AO312" s="64"/>
      <c r="AP312" s="202"/>
      <c r="AQ312" s="202"/>
      <c r="AR312" s="64"/>
    </row>
    <row r="313" spans="1:44" ht="15.75" customHeight="1" x14ac:dyDescent="0.2">
      <c r="A313" s="43"/>
      <c r="B313" s="43"/>
      <c r="C313" s="43"/>
      <c r="D313" s="43"/>
      <c r="E313" s="43"/>
      <c r="F313" s="43"/>
      <c r="G313" s="194"/>
      <c r="H313" s="194"/>
      <c r="I313" s="194"/>
      <c r="J313" s="196"/>
      <c r="K313" s="196"/>
      <c r="L313" s="196"/>
      <c r="M313" s="196"/>
      <c r="N313" s="196"/>
      <c r="O313" s="197"/>
      <c r="P313" s="197"/>
      <c r="Q313" s="197"/>
      <c r="R313" s="197"/>
      <c r="S313" s="197"/>
      <c r="T313" s="197"/>
      <c r="U313" s="198"/>
      <c r="V313" s="199"/>
      <c r="W313" s="328"/>
      <c r="X313" s="329"/>
      <c r="Y313" s="43"/>
      <c r="Z313" s="199"/>
      <c r="AA313" s="199"/>
      <c r="AB313" s="199"/>
      <c r="AC313" s="199"/>
      <c r="AD313" s="199"/>
      <c r="AE313" s="43"/>
      <c r="AF313" s="199"/>
      <c r="AG313" s="196"/>
      <c r="AH313" s="201"/>
      <c r="AI313" s="330"/>
      <c r="AJ313" s="330"/>
      <c r="AK313" s="196"/>
      <c r="AL313" s="43"/>
      <c r="AM313" s="43"/>
      <c r="AN313" s="43"/>
      <c r="AO313" s="64"/>
      <c r="AP313" s="202"/>
      <c r="AQ313" s="202"/>
      <c r="AR313" s="64"/>
    </row>
    <row r="314" spans="1:44" ht="15.75" customHeight="1" x14ac:dyDescent="0.2">
      <c r="A314" s="43"/>
      <c r="B314" s="43"/>
      <c r="C314" s="43"/>
      <c r="D314" s="43"/>
      <c r="E314" s="43"/>
      <c r="F314" s="43"/>
      <c r="G314" s="194"/>
      <c r="H314" s="194"/>
      <c r="I314" s="194"/>
      <c r="J314" s="196"/>
      <c r="K314" s="196"/>
      <c r="L314" s="196"/>
      <c r="M314" s="196"/>
      <c r="N314" s="196"/>
      <c r="O314" s="197"/>
      <c r="P314" s="197"/>
      <c r="Q314" s="197"/>
      <c r="R314" s="197"/>
      <c r="S314" s="197"/>
      <c r="T314" s="197"/>
      <c r="U314" s="198"/>
      <c r="V314" s="199"/>
      <c r="W314" s="328"/>
      <c r="X314" s="329"/>
      <c r="Y314" s="43"/>
      <c r="Z314" s="199"/>
      <c r="AA314" s="199"/>
      <c r="AB314" s="199"/>
      <c r="AC314" s="199"/>
      <c r="AD314" s="199"/>
      <c r="AE314" s="43"/>
      <c r="AF314" s="199"/>
      <c r="AG314" s="196"/>
      <c r="AH314" s="201"/>
      <c r="AI314" s="330"/>
      <c r="AJ314" s="330"/>
      <c r="AK314" s="196"/>
      <c r="AL314" s="43"/>
      <c r="AM314" s="43"/>
      <c r="AN314" s="43"/>
      <c r="AO314" s="64"/>
      <c r="AP314" s="202"/>
      <c r="AQ314" s="202"/>
      <c r="AR314" s="64"/>
    </row>
    <row r="315" spans="1:44" ht="15.75" customHeight="1" x14ac:dyDescent="0.2">
      <c r="A315" s="43"/>
      <c r="B315" s="43"/>
      <c r="C315" s="43"/>
      <c r="D315" s="43"/>
      <c r="E315" s="43"/>
      <c r="F315" s="43"/>
      <c r="G315" s="194"/>
      <c r="H315" s="194"/>
      <c r="I315" s="194"/>
      <c r="J315" s="196"/>
      <c r="K315" s="196"/>
      <c r="L315" s="196"/>
      <c r="M315" s="196"/>
      <c r="N315" s="196"/>
      <c r="O315" s="197"/>
      <c r="P315" s="197"/>
      <c r="Q315" s="197"/>
      <c r="R315" s="197"/>
      <c r="S315" s="197"/>
      <c r="T315" s="197"/>
      <c r="U315" s="198"/>
      <c r="V315" s="199"/>
      <c r="W315" s="328"/>
      <c r="X315" s="329"/>
      <c r="Y315" s="43"/>
      <c r="Z315" s="199"/>
      <c r="AA315" s="199"/>
      <c r="AB315" s="199"/>
      <c r="AC315" s="199"/>
      <c r="AD315" s="199"/>
      <c r="AE315" s="43"/>
      <c r="AF315" s="199"/>
      <c r="AG315" s="196"/>
      <c r="AH315" s="201"/>
      <c r="AI315" s="330"/>
      <c r="AJ315" s="330"/>
      <c r="AK315" s="196"/>
      <c r="AL315" s="43"/>
      <c r="AM315" s="43"/>
      <c r="AN315" s="43"/>
      <c r="AO315" s="64"/>
      <c r="AP315" s="202"/>
      <c r="AQ315" s="202"/>
      <c r="AR315" s="64"/>
    </row>
    <row r="316" spans="1:44" ht="15.75" customHeight="1" x14ac:dyDescent="0.2">
      <c r="A316" s="43"/>
      <c r="B316" s="43"/>
      <c r="C316" s="43"/>
      <c r="D316" s="43"/>
      <c r="E316" s="43"/>
      <c r="F316" s="43"/>
      <c r="G316" s="194"/>
      <c r="H316" s="194"/>
      <c r="I316" s="194"/>
      <c r="J316" s="196"/>
      <c r="K316" s="196"/>
      <c r="L316" s="196"/>
      <c r="M316" s="196"/>
      <c r="N316" s="196"/>
      <c r="O316" s="197"/>
      <c r="P316" s="197"/>
      <c r="Q316" s="197"/>
      <c r="R316" s="197"/>
      <c r="S316" s="197"/>
      <c r="T316" s="197"/>
      <c r="U316" s="198"/>
      <c r="V316" s="199"/>
      <c r="W316" s="328"/>
      <c r="X316" s="329"/>
      <c r="Y316" s="43"/>
      <c r="Z316" s="199"/>
      <c r="AA316" s="199"/>
      <c r="AB316" s="199"/>
      <c r="AC316" s="199"/>
      <c r="AD316" s="199"/>
      <c r="AE316" s="43"/>
      <c r="AF316" s="199"/>
      <c r="AG316" s="196"/>
      <c r="AH316" s="201"/>
      <c r="AI316" s="330"/>
      <c r="AJ316" s="330"/>
      <c r="AK316" s="196"/>
      <c r="AL316" s="43"/>
      <c r="AM316" s="43"/>
      <c r="AN316" s="43"/>
      <c r="AO316" s="64"/>
      <c r="AP316" s="202"/>
      <c r="AQ316" s="202"/>
      <c r="AR316" s="64"/>
    </row>
    <row r="317" spans="1:44" ht="15.75" customHeight="1" x14ac:dyDescent="0.2">
      <c r="A317" s="43"/>
      <c r="B317" s="43"/>
      <c r="C317" s="43"/>
      <c r="D317" s="43"/>
      <c r="E317" s="43"/>
      <c r="F317" s="43"/>
      <c r="G317" s="194"/>
      <c r="H317" s="194"/>
      <c r="I317" s="194"/>
      <c r="J317" s="196"/>
      <c r="K317" s="196"/>
      <c r="L317" s="196"/>
      <c r="M317" s="196"/>
      <c r="N317" s="196"/>
      <c r="O317" s="197"/>
      <c r="P317" s="197"/>
      <c r="Q317" s="197"/>
      <c r="R317" s="197"/>
      <c r="S317" s="197"/>
      <c r="T317" s="197"/>
      <c r="U317" s="198"/>
      <c r="V317" s="199"/>
      <c r="W317" s="328"/>
      <c r="X317" s="329"/>
      <c r="Y317" s="43"/>
      <c r="Z317" s="199"/>
      <c r="AA317" s="199"/>
      <c r="AB317" s="199"/>
      <c r="AC317" s="199"/>
      <c r="AD317" s="199"/>
      <c r="AE317" s="43"/>
      <c r="AF317" s="199"/>
      <c r="AG317" s="196"/>
      <c r="AH317" s="201"/>
      <c r="AI317" s="330"/>
      <c r="AJ317" s="330"/>
      <c r="AK317" s="196"/>
      <c r="AL317" s="43"/>
      <c r="AM317" s="43"/>
      <c r="AN317" s="43"/>
      <c r="AO317" s="64"/>
      <c r="AP317" s="202"/>
      <c r="AQ317" s="202"/>
      <c r="AR317" s="64"/>
    </row>
    <row r="318" spans="1:44" ht="15.75" customHeight="1" x14ac:dyDescent="0.2">
      <c r="A318" s="43"/>
      <c r="B318" s="43"/>
      <c r="C318" s="43"/>
      <c r="D318" s="43"/>
      <c r="E318" s="43"/>
      <c r="F318" s="43"/>
      <c r="G318" s="194"/>
      <c r="H318" s="194"/>
      <c r="I318" s="194"/>
      <c r="J318" s="196"/>
      <c r="K318" s="196"/>
      <c r="L318" s="196"/>
      <c r="M318" s="196"/>
      <c r="N318" s="196"/>
      <c r="O318" s="197"/>
      <c r="P318" s="197"/>
      <c r="Q318" s="197"/>
      <c r="R318" s="197"/>
      <c r="S318" s="197"/>
      <c r="T318" s="197"/>
      <c r="U318" s="198"/>
      <c r="V318" s="199"/>
      <c r="W318" s="328"/>
      <c r="X318" s="329"/>
      <c r="Y318" s="43"/>
      <c r="Z318" s="199"/>
      <c r="AA318" s="199"/>
      <c r="AB318" s="199"/>
      <c r="AC318" s="199"/>
      <c r="AD318" s="199"/>
      <c r="AE318" s="43"/>
      <c r="AF318" s="199"/>
      <c r="AG318" s="196"/>
      <c r="AH318" s="201"/>
      <c r="AI318" s="330"/>
      <c r="AJ318" s="330"/>
      <c r="AK318" s="196"/>
      <c r="AL318" s="43"/>
      <c r="AM318" s="43"/>
      <c r="AN318" s="43"/>
      <c r="AO318" s="64"/>
      <c r="AP318" s="202"/>
      <c r="AQ318" s="202"/>
      <c r="AR318" s="64"/>
    </row>
    <row r="319" spans="1:44" ht="15.75" customHeight="1" x14ac:dyDescent="0.2">
      <c r="A319" s="43"/>
      <c r="B319" s="43"/>
      <c r="C319" s="43"/>
      <c r="D319" s="43"/>
      <c r="E319" s="43"/>
      <c r="F319" s="43"/>
      <c r="G319" s="194"/>
      <c r="H319" s="194"/>
      <c r="I319" s="194"/>
      <c r="J319" s="196"/>
      <c r="K319" s="196"/>
      <c r="L319" s="196"/>
      <c r="M319" s="196"/>
      <c r="N319" s="196"/>
      <c r="O319" s="197"/>
      <c r="P319" s="197"/>
      <c r="Q319" s="197"/>
      <c r="R319" s="197"/>
      <c r="S319" s="197"/>
      <c r="T319" s="197"/>
      <c r="U319" s="198"/>
      <c r="V319" s="199"/>
      <c r="W319" s="328"/>
      <c r="X319" s="329"/>
      <c r="Y319" s="43"/>
      <c r="Z319" s="199"/>
      <c r="AA319" s="199"/>
      <c r="AB319" s="199"/>
      <c r="AC319" s="199"/>
      <c r="AD319" s="199"/>
      <c r="AE319" s="43"/>
      <c r="AF319" s="199"/>
      <c r="AG319" s="196"/>
      <c r="AH319" s="201"/>
      <c r="AI319" s="330"/>
      <c r="AJ319" s="330"/>
      <c r="AK319" s="196"/>
      <c r="AL319" s="43"/>
      <c r="AM319" s="43"/>
      <c r="AN319" s="43"/>
      <c r="AO319" s="64"/>
      <c r="AP319" s="202"/>
      <c r="AQ319" s="202"/>
      <c r="AR319" s="64"/>
    </row>
    <row r="320" spans="1:44" ht="15.75" customHeight="1" x14ac:dyDescent="0.2">
      <c r="A320" s="43"/>
      <c r="B320" s="43"/>
      <c r="C320" s="43"/>
      <c r="D320" s="43"/>
      <c r="E320" s="43"/>
      <c r="F320" s="43"/>
      <c r="G320" s="194"/>
      <c r="H320" s="194"/>
      <c r="I320" s="194"/>
      <c r="J320" s="196"/>
      <c r="K320" s="196"/>
      <c r="L320" s="196"/>
      <c r="M320" s="196"/>
      <c r="N320" s="196"/>
      <c r="O320" s="197"/>
      <c r="P320" s="197"/>
      <c r="Q320" s="197"/>
      <c r="R320" s="197"/>
      <c r="S320" s="197"/>
      <c r="T320" s="197"/>
      <c r="U320" s="198"/>
      <c r="V320" s="199"/>
      <c r="W320" s="328"/>
      <c r="X320" s="329"/>
      <c r="Y320" s="43"/>
      <c r="Z320" s="199"/>
      <c r="AA320" s="199"/>
      <c r="AB320" s="199"/>
      <c r="AC320" s="199"/>
      <c r="AD320" s="199"/>
      <c r="AE320" s="43"/>
      <c r="AF320" s="199"/>
      <c r="AG320" s="196"/>
      <c r="AH320" s="201"/>
      <c r="AI320" s="330"/>
      <c r="AJ320" s="330"/>
      <c r="AK320" s="196"/>
      <c r="AL320" s="43"/>
      <c r="AM320" s="43"/>
      <c r="AN320" s="43"/>
      <c r="AO320" s="64"/>
      <c r="AP320" s="202"/>
      <c r="AQ320" s="202"/>
      <c r="AR320" s="64"/>
    </row>
    <row r="321" spans="1:44" ht="15.75" customHeight="1" x14ac:dyDescent="0.2">
      <c r="A321" s="43"/>
      <c r="B321" s="43"/>
      <c r="C321" s="43"/>
      <c r="D321" s="43"/>
      <c r="E321" s="43"/>
      <c r="F321" s="43"/>
      <c r="G321" s="194"/>
      <c r="H321" s="194"/>
      <c r="I321" s="194"/>
      <c r="J321" s="196"/>
      <c r="K321" s="196"/>
      <c r="L321" s="196"/>
      <c r="M321" s="196"/>
      <c r="N321" s="196"/>
      <c r="O321" s="197"/>
      <c r="P321" s="197"/>
      <c r="Q321" s="197"/>
      <c r="R321" s="197"/>
      <c r="S321" s="197"/>
      <c r="T321" s="197"/>
      <c r="U321" s="198"/>
      <c r="V321" s="199"/>
      <c r="W321" s="328"/>
      <c r="X321" s="329"/>
      <c r="Y321" s="43"/>
      <c r="Z321" s="199"/>
      <c r="AA321" s="199"/>
      <c r="AB321" s="199"/>
      <c r="AC321" s="199"/>
      <c r="AD321" s="199"/>
      <c r="AE321" s="43"/>
      <c r="AF321" s="199"/>
      <c r="AG321" s="196"/>
      <c r="AH321" s="201"/>
      <c r="AI321" s="330"/>
      <c r="AJ321" s="330"/>
      <c r="AK321" s="196"/>
      <c r="AL321" s="43"/>
      <c r="AM321" s="43"/>
      <c r="AN321" s="43"/>
      <c r="AO321" s="64"/>
      <c r="AP321" s="202"/>
      <c r="AQ321" s="202"/>
      <c r="AR321" s="64"/>
    </row>
    <row r="322" spans="1:44" ht="15.75" customHeight="1" x14ac:dyDescent="0.2">
      <c r="A322" s="43"/>
      <c r="B322" s="43"/>
      <c r="C322" s="43"/>
      <c r="D322" s="43"/>
      <c r="E322" s="43"/>
      <c r="F322" s="43"/>
      <c r="G322" s="194"/>
      <c r="H322" s="194"/>
      <c r="I322" s="194"/>
      <c r="J322" s="196"/>
      <c r="K322" s="196"/>
      <c r="L322" s="196"/>
      <c r="M322" s="196"/>
      <c r="N322" s="196"/>
      <c r="O322" s="197"/>
      <c r="P322" s="197"/>
      <c r="Q322" s="197"/>
      <c r="R322" s="197"/>
      <c r="S322" s="197"/>
      <c r="T322" s="197"/>
      <c r="U322" s="198"/>
      <c r="V322" s="199"/>
      <c r="W322" s="328"/>
      <c r="X322" s="329"/>
      <c r="Y322" s="43"/>
      <c r="Z322" s="199"/>
      <c r="AA322" s="199"/>
      <c r="AB322" s="199"/>
      <c r="AC322" s="199"/>
      <c r="AD322" s="199"/>
      <c r="AE322" s="43"/>
      <c r="AF322" s="199"/>
      <c r="AG322" s="196"/>
      <c r="AH322" s="201"/>
      <c r="AI322" s="330"/>
      <c r="AJ322" s="330"/>
      <c r="AK322" s="196"/>
      <c r="AL322" s="43"/>
      <c r="AM322" s="43"/>
      <c r="AN322" s="43"/>
      <c r="AO322" s="64"/>
      <c r="AP322" s="202"/>
      <c r="AQ322" s="202"/>
      <c r="AR322" s="64"/>
    </row>
    <row r="323" spans="1:44" ht="15.75" customHeight="1" x14ac:dyDescent="0.2">
      <c r="A323" s="43"/>
      <c r="B323" s="43"/>
      <c r="C323" s="43"/>
      <c r="D323" s="43"/>
      <c r="E323" s="43"/>
      <c r="F323" s="43"/>
      <c r="G323" s="194"/>
      <c r="H323" s="194"/>
      <c r="I323" s="194"/>
      <c r="J323" s="196"/>
      <c r="K323" s="196"/>
      <c r="L323" s="196"/>
      <c r="M323" s="196"/>
      <c r="N323" s="196"/>
      <c r="O323" s="197"/>
      <c r="P323" s="197"/>
      <c r="Q323" s="197"/>
      <c r="R323" s="197"/>
      <c r="S323" s="197"/>
      <c r="T323" s="197"/>
      <c r="U323" s="198"/>
      <c r="V323" s="199"/>
      <c r="W323" s="328"/>
      <c r="X323" s="329"/>
      <c r="Y323" s="43"/>
      <c r="Z323" s="199"/>
      <c r="AA323" s="199"/>
      <c r="AB323" s="199"/>
      <c r="AC323" s="199"/>
      <c r="AD323" s="199"/>
      <c r="AE323" s="43"/>
      <c r="AF323" s="199"/>
      <c r="AG323" s="196"/>
      <c r="AH323" s="201"/>
      <c r="AI323" s="330"/>
      <c r="AJ323" s="330"/>
      <c r="AK323" s="196"/>
      <c r="AL323" s="43"/>
      <c r="AM323" s="43"/>
      <c r="AN323" s="43"/>
      <c r="AO323" s="64"/>
      <c r="AP323" s="202"/>
      <c r="AQ323" s="202"/>
      <c r="AR323" s="64"/>
    </row>
    <row r="324" spans="1:44" ht="15.75" customHeight="1" x14ac:dyDescent="0.2">
      <c r="A324" s="43"/>
      <c r="B324" s="43"/>
      <c r="C324" s="43"/>
      <c r="D324" s="43"/>
      <c r="E324" s="43"/>
      <c r="F324" s="43"/>
      <c r="G324" s="194"/>
      <c r="H324" s="194"/>
      <c r="I324" s="194"/>
      <c r="J324" s="196"/>
      <c r="K324" s="196"/>
      <c r="L324" s="196"/>
      <c r="M324" s="196"/>
      <c r="N324" s="196"/>
      <c r="O324" s="197"/>
      <c r="P324" s="197"/>
      <c r="Q324" s="197"/>
      <c r="R324" s="197"/>
      <c r="S324" s="197"/>
      <c r="T324" s="197"/>
      <c r="U324" s="198"/>
      <c r="V324" s="199"/>
      <c r="W324" s="328"/>
      <c r="X324" s="329"/>
      <c r="Y324" s="43"/>
      <c r="Z324" s="199"/>
      <c r="AA324" s="199"/>
      <c r="AB324" s="199"/>
      <c r="AC324" s="199"/>
      <c r="AD324" s="199"/>
      <c r="AE324" s="43"/>
      <c r="AF324" s="199"/>
      <c r="AG324" s="196"/>
      <c r="AH324" s="201"/>
      <c r="AI324" s="330"/>
      <c r="AJ324" s="330"/>
      <c r="AK324" s="196"/>
      <c r="AL324" s="43"/>
      <c r="AM324" s="43"/>
      <c r="AN324" s="43"/>
      <c r="AO324" s="64"/>
      <c r="AP324" s="202"/>
      <c r="AQ324" s="202"/>
      <c r="AR324" s="64"/>
    </row>
    <row r="325" spans="1:44" ht="15.75" customHeight="1" x14ac:dyDescent="0.2">
      <c r="A325" s="43"/>
      <c r="B325" s="43"/>
      <c r="C325" s="43"/>
      <c r="D325" s="43"/>
      <c r="E325" s="43"/>
      <c r="F325" s="43"/>
      <c r="G325" s="194"/>
      <c r="H325" s="194"/>
      <c r="I325" s="194"/>
      <c r="J325" s="196"/>
      <c r="K325" s="196"/>
      <c r="L325" s="196"/>
      <c r="M325" s="196"/>
      <c r="N325" s="196"/>
      <c r="O325" s="197"/>
      <c r="P325" s="197"/>
      <c r="Q325" s="197"/>
      <c r="R325" s="197"/>
      <c r="S325" s="197"/>
      <c r="T325" s="197"/>
      <c r="U325" s="198"/>
      <c r="V325" s="199"/>
      <c r="W325" s="328"/>
      <c r="X325" s="329"/>
      <c r="Y325" s="43"/>
      <c r="Z325" s="199"/>
      <c r="AA325" s="199"/>
      <c r="AB325" s="199"/>
      <c r="AC325" s="199"/>
      <c r="AD325" s="199"/>
      <c r="AE325" s="43"/>
      <c r="AF325" s="199"/>
      <c r="AG325" s="196"/>
      <c r="AH325" s="201"/>
      <c r="AI325" s="330"/>
      <c r="AJ325" s="330"/>
      <c r="AK325" s="196"/>
      <c r="AL325" s="43"/>
      <c r="AM325" s="43"/>
      <c r="AN325" s="43"/>
      <c r="AO325" s="64"/>
      <c r="AP325" s="202"/>
      <c r="AQ325" s="202"/>
      <c r="AR325" s="64"/>
    </row>
    <row r="326" spans="1:44" ht="15.75" customHeight="1" x14ac:dyDescent="0.2">
      <c r="A326" s="43"/>
      <c r="B326" s="43"/>
      <c r="C326" s="43"/>
      <c r="D326" s="43"/>
      <c r="E326" s="43"/>
      <c r="F326" s="43"/>
      <c r="G326" s="194"/>
      <c r="H326" s="194"/>
      <c r="I326" s="194"/>
      <c r="J326" s="196"/>
      <c r="K326" s="196"/>
      <c r="L326" s="196"/>
      <c r="M326" s="196"/>
      <c r="N326" s="196"/>
      <c r="O326" s="197"/>
      <c r="P326" s="197"/>
      <c r="Q326" s="197"/>
      <c r="R326" s="197"/>
      <c r="S326" s="197"/>
      <c r="T326" s="197"/>
      <c r="U326" s="198"/>
      <c r="V326" s="199"/>
      <c r="W326" s="328"/>
      <c r="X326" s="329"/>
      <c r="Y326" s="43"/>
      <c r="Z326" s="199"/>
      <c r="AA326" s="199"/>
      <c r="AB326" s="199"/>
      <c r="AC326" s="199"/>
      <c r="AD326" s="199"/>
      <c r="AE326" s="43"/>
      <c r="AF326" s="199"/>
      <c r="AG326" s="196"/>
      <c r="AH326" s="201"/>
      <c r="AI326" s="330"/>
      <c r="AJ326" s="330"/>
      <c r="AK326" s="196"/>
      <c r="AL326" s="43"/>
      <c r="AM326" s="43"/>
      <c r="AN326" s="43"/>
      <c r="AO326" s="64"/>
      <c r="AP326" s="202"/>
      <c r="AQ326" s="202"/>
      <c r="AR326" s="64"/>
    </row>
    <row r="327" spans="1:44" ht="15.75" customHeight="1" x14ac:dyDescent="0.2">
      <c r="A327" s="43"/>
      <c r="B327" s="43"/>
      <c r="C327" s="43"/>
      <c r="D327" s="43"/>
      <c r="E327" s="43"/>
      <c r="F327" s="43"/>
      <c r="G327" s="194"/>
      <c r="H327" s="194"/>
      <c r="I327" s="194"/>
      <c r="J327" s="196"/>
      <c r="K327" s="196"/>
      <c r="L327" s="196"/>
      <c r="M327" s="196"/>
      <c r="N327" s="196"/>
      <c r="O327" s="197"/>
      <c r="P327" s="197"/>
      <c r="Q327" s="197"/>
      <c r="R327" s="197"/>
      <c r="S327" s="197"/>
      <c r="T327" s="197"/>
      <c r="U327" s="198"/>
      <c r="V327" s="199"/>
      <c r="W327" s="328"/>
      <c r="X327" s="329"/>
      <c r="Y327" s="43"/>
      <c r="Z327" s="199"/>
      <c r="AA327" s="199"/>
      <c r="AB327" s="199"/>
      <c r="AC327" s="199"/>
      <c r="AD327" s="199"/>
      <c r="AE327" s="43"/>
      <c r="AF327" s="199"/>
      <c r="AG327" s="196"/>
      <c r="AH327" s="201"/>
      <c r="AI327" s="330"/>
      <c r="AJ327" s="330"/>
      <c r="AK327" s="196"/>
      <c r="AL327" s="43"/>
      <c r="AM327" s="43"/>
      <c r="AN327" s="43"/>
      <c r="AO327" s="64"/>
      <c r="AP327" s="202"/>
      <c r="AQ327" s="202"/>
      <c r="AR327" s="64"/>
    </row>
    <row r="328" spans="1:44" ht="15.75" customHeight="1" x14ac:dyDescent="0.2">
      <c r="A328" s="43"/>
      <c r="B328" s="43"/>
      <c r="C328" s="43"/>
      <c r="D328" s="43"/>
      <c r="E328" s="43"/>
      <c r="F328" s="43"/>
      <c r="G328" s="194"/>
      <c r="H328" s="194"/>
      <c r="I328" s="194"/>
      <c r="J328" s="196"/>
      <c r="K328" s="196"/>
      <c r="L328" s="196"/>
      <c r="M328" s="196"/>
      <c r="N328" s="196"/>
      <c r="O328" s="197"/>
      <c r="P328" s="197"/>
      <c r="Q328" s="197"/>
      <c r="R328" s="197"/>
      <c r="S328" s="197"/>
      <c r="T328" s="197"/>
      <c r="U328" s="198"/>
      <c r="V328" s="199"/>
      <c r="W328" s="328"/>
      <c r="X328" s="329"/>
      <c r="Y328" s="43"/>
      <c r="Z328" s="199"/>
      <c r="AA328" s="199"/>
      <c r="AB328" s="199"/>
      <c r="AC328" s="199"/>
      <c r="AD328" s="199"/>
      <c r="AE328" s="43"/>
      <c r="AF328" s="199"/>
      <c r="AG328" s="196"/>
      <c r="AH328" s="201"/>
      <c r="AI328" s="330"/>
      <c r="AJ328" s="330"/>
      <c r="AK328" s="196"/>
      <c r="AL328" s="43"/>
      <c r="AM328" s="43"/>
      <c r="AN328" s="43"/>
      <c r="AO328" s="64"/>
      <c r="AP328" s="202"/>
      <c r="AQ328" s="202"/>
      <c r="AR328" s="64"/>
    </row>
    <row r="329" spans="1:44" ht="15.75" customHeight="1" x14ac:dyDescent="0.2">
      <c r="A329" s="43"/>
      <c r="B329" s="43"/>
      <c r="C329" s="43"/>
      <c r="D329" s="43"/>
      <c r="E329" s="43"/>
      <c r="F329" s="43"/>
      <c r="G329" s="194"/>
      <c r="H329" s="194"/>
      <c r="I329" s="194"/>
      <c r="J329" s="196"/>
      <c r="K329" s="196"/>
      <c r="L329" s="196"/>
      <c r="M329" s="196"/>
      <c r="N329" s="196"/>
      <c r="O329" s="197"/>
      <c r="P329" s="197"/>
      <c r="Q329" s="197"/>
      <c r="R329" s="197"/>
      <c r="S329" s="197"/>
      <c r="T329" s="197"/>
      <c r="U329" s="198"/>
      <c r="V329" s="199"/>
      <c r="W329" s="328"/>
      <c r="X329" s="329"/>
      <c r="Y329" s="43"/>
      <c r="Z329" s="199"/>
      <c r="AA329" s="199"/>
      <c r="AB329" s="199"/>
      <c r="AC329" s="199"/>
      <c r="AD329" s="199"/>
      <c r="AE329" s="43"/>
      <c r="AF329" s="199"/>
      <c r="AG329" s="196"/>
      <c r="AH329" s="201"/>
      <c r="AI329" s="330"/>
      <c r="AJ329" s="330"/>
      <c r="AK329" s="196"/>
      <c r="AL329" s="43"/>
      <c r="AM329" s="43"/>
      <c r="AN329" s="43"/>
      <c r="AO329" s="64"/>
      <c r="AP329" s="202"/>
      <c r="AQ329" s="202"/>
      <c r="AR329" s="64"/>
    </row>
    <row r="330" spans="1:44" ht="15.75" customHeight="1" x14ac:dyDescent="0.2">
      <c r="A330" s="43"/>
      <c r="B330" s="43"/>
      <c r="C330" s="43"/>
      <c r="D330" s="43"/>
      <c r="E330" s="43"/>
      <c r="F330" s="43"/>
      <c r="G330" s="194"/>
      <c r="H330" s="194"/>
      <c r="I330" s="194"/>
      <c r="J330" s="196"/>
      <c r="K330" s="196"/>
      <c r="L330" s="196"/>
      <c r="M330" s="196"/>
      <c r="N330" s="196"/>
      <c r="O330" s="197"/>
      <c r="P330" s="197"/>
      <c r="Q330" s="197"/>
      <c r="R330" s="197"/>
      <c r="S330" s="197"/>
      <c r="T330" s="197"/>
      <c r="U330" s="198"/>
      <c r="V330" s="199"/>
      <c r="W330" s="328"/>
      <c r="X330" s="329"/>
      <c r="Y330" s="43"/>
      <c r="Z330" s="199"/>
      <c r="AA330" s="199"/>
      <c r="AB330" s="199"/>
      <c r="AC330" s="199"/>
      <c r="AD330" s="199"/>
      <c r="AE330" s="43"/>
      <c r="AF330" s="199"/>
      <c r="AG330" s="196"/>
      <c r="AH330" s="201"/>
      <c r="AI330" s="330"/>
      <c r="AJ330" s="330"/>
      <c r="AK330" s="196"/>
      <c r="AL330" s="43"/>
      <c r="AM330" s="43"/>
      <c r="AN330" s="43"/>
      <c r="AO330" s="64"/>
      <c r="AP330" s="202"/>
      <c r="AQ330" s="202"/>
      <c r="AR330" s="64"/>
    </row>
    <row r="331" spans="1:44" ht="15.75" customHeight="1" x14ac:dyDescent="0.2">
      <c r="A331" s="43"/>
      <c r="B331" s="43"/>
      <c r="C331" s="43"/>
      <c r="D331" s="43"/>
      <c r="E331" s="43"/>
      <c r="F331" s="43"/>
      <c r="G331" s="194"/>
      <c r="H331" s="194"/>
      <c r="I331" s="194"/>
      <c r="J331" s="196"/>
      <c r="K331" s="196"/>
      <c r="L331" s="196"/>
      <c r="M331" s="196"/>
      <c r="N331" s="196"/>
      <c r="O331" s="197"/>
      <c r="P331" s="197"/>
      <c r="Q331" s="197"/>
      <c r="R331" s="197"/>
      <c r="S331" s="197"/>
      <c r="T331" s="197"/>
      <c r="U331" s="198"/>
      <c r="V331" s="199"/>
      <c r="W331" s="328"/>
      <c r="X331" s="329"/>
      <c r="Y331" s="43"/>
      <c r="Z331" s="199"/>
      <c r="AA331" s="199"/>
      <c r="AB331" s="199"/>
      <c r="AC331" s="199"/>
      <c r="AD331" s="199"/>
      <c r="AE331" s="43"/>
      <c r="AF331" s="199"/>
      <c r="AG331" s="196"/>
      <c r="AH331" s="201"/>
      <c r="AI331" s="330"/>
      <c r="AJ331" s="330"/>
      <c r="AK331" s="196"/>
      <c r="AL331" s="43"/>
      <c r="AM331" s="43"/>
      <c r="AN331" s="43"/>
      <c r="AO331" s="64"/>
      <c r="AP331" s="202"/>
      <c r="AQ331" s="202"/>
      <c r="AR331" s="64"/>
    </row>
    <row r="332" spans="1:44" ht="15.75" customHeight="1" x14ac:dyDescent="0.2">
      <c r="A332" s="43"/>
      <c r="B332" s="43"/>
      <c r="C332" s="43"/>
      <c r="D332" s="43"/>
      <c r="E332" s="43"/>
      <c r="F332" s="43"/>
      <c r="G332" s="194"/>
      <c r="H332" s="194"/>
      <c r="I332" s="194"/>
      <c r="J332" s="196"/>
      <c r="K332" s="196"/>
      <c r="L332" s="196"/>
      <c r="M332" s="196"/>
      <c r="N332" s="196"/>
      <c r="O332" s="197"/>
      <c r="P332" s="197"/>
      <c r="Q332" s="197"/>
      <c r="R332" s="197"/>
      <c r="S332" s="197"/>
      <c r="T332" s="197"/>
      <c r="U332" s="198"/>
      <c r="V332" s="199"/>
      <c r="W332" s="328"/>
      <c r="X332" s="329"/>
      <c r="Y332" s="43"/>
      <c r="Z332" s="199"/>
      <c r="AA332" s="199"/>
      <c r="AB332" s="199"/>
      <c r="AC332" s="199"/>
      <c r="AD332" s="199"/>
      <c r="AE332" s="43"/>
      <c r="AF332" s="199"/>
      <c r="AG332" s="196"/>
      <c r="AH332" s="201"/>
      <c r="AI332" s="330"/>
      <c r="AJ332" s="330"/>
      <c r="AK332" s="196"/>
      <c r="AL332" s="43"/>
      <c r="AM332" s="43"/>
      <c r="AN332" s="43"/>
      <c r="AO332" s="64"/>
      <c r="AP332" s="202"/>
      <c r="AQ332" s="202"/>
      <c r="AR332" s="64"/>
    </row>
    <row r="333" spans="1:44" ht="15.75" customHeight="1" x14ac:dyDescent="0.2">
      <c r="A333" s="43"/>
      <c r="B333" s="43"/>
      <c r="C333" s="43"/>
      <c r="D333" s="43"/>
      <c r="E333" s="43"/>
      <c r="F333" s="43"/>
      <c r="G333" s="194"/>
      <c r="H333" s="194"/>
      <c r="I333" s="194"/>
      <c r="J333" s="196"/>
      <c r="K333" s="196"/>
      <c r="L333" s="196"/>
      <c r="M333" s="196"/>
      <c r="N333" s="196"/>
      <c r="O333" s="197"/>
      <c r="P333" s="197"/>
      <c r="Q333" s="197"/>
      <c r="R333" s="197"/>
      <c r="S333" s="197"/>
      <c r="T333" s="197"/>
      <c r="U333" s="198"/>
      <c r="V333" s="199"/>
      <c r="W333" s="328"/>
      <c r="X333" s="329"/>
      <c r="Y333" s="43"/>
      <c r="Z333" s="199"/>
      <c r="AA333" s="199"/>
      <c r="AB333" s="199"/>
      <c r="AC333" s="199"/>
      <c r="AD333" s="199"/>
      <c r="AE333" s="43"/>
      <c r="AF333" s="199"/>
      <c r="AG333" s="196"/>
      <c r="AH333" s="201"/>
      <c r="AI333" s="330"/>
      <c r="AJ333" s="330"/>
      <c r="AK333" s="196"/>
      <c r="AL333" s="43"/>
      <c r="AM333" s="43"/>
      <c r="AN333" s="43"/>
      <c r="AO333" s="64"/>
      <c r="AP333" s="202"/>
      <c r="AQ333" s="202"/>
      <c r="AR333" s="64"/>
    </row>
    <row r="334" spans="1:44" ht="15.75" customHeight="1" x14ac:dyDescent="0.2">
      <c r="A334" s="43"/>
      <c r="B334" s="43"/>
      <c r="C334" s="43"/>
      <c r="D334" s="43"/>
      <c r="E334" s="43"/>
      <c r="F334" s="43"/>
      <c r="G334" s="194"/>
      <c r="H334" s="194"/>
      <c r="I334" s="194"/>
      <c r="J334" s="196"/>
      <c r="K334" s="196"/>
      <c r="L334" s="196"/>
      <c r="M334" s="196"/>
      <c r="N334" s="196"/>
      <c r="O334" s="197"/>
      <c r="P334" s="197"/>
      <c r="Q334" s="197"/>
      <c r="R334" s="197"/>
      <c r="S334" s="197"/>
      <c r="T334" s="197"/>
      <c r="U334" s="198"/>
      <c r="V334" s="199"/>
      <c r="W334" s="328"/>
      <c r="X334" s="329"/>
      <c r="Y334" s="43"/>
      <c r="Z334" s="199"/>
      <c r="AA334" s="199"/>
      <c r="AB334" s="199"/>
      <c r="AC334" s="199"/>
      <c r="AD334" s="199"/>
      <c r="AE334" s="43"/>
      <c r="AF334" s="199"/>
      <c r="AG334" s="196"/>
      <c r="AH334" s="201"/>
      <c r="AI334" s="330"/>
      <c r="AJ334" s="330"/>
      <c r="AK334" s="196"/>
      <c r="AL334" s="43"/>
      <c r="AM334" s="43"/>
      <c r="AN334" s="43"/>
      <c r="AO334" s="64"/>
      <c r="AP334" s="202"/>
      <c r="AQ334" s="202"/>
      <c r="AR334" s="64"/>
    </row>
    <row r="335" spans="1:44" ht="15.75" customHeight="1" x14ac:dyDescent="0.2">
      <c r="A335" s="43"/>
      <c r="B335" s="43"/>
      <c r="C335" s="43"/>
      <c r="D335" s="43"/>
      <c r="E335" s="43"/>
      <c r="F335" s="43"/>
      <c r="G335" s="194"/>
      <c r="H335" s="194"/>
      <c r="I335" s="194"/>
      <c r="J335" s="196"/>
      <c r="K335" s="196"/>
      <c r="L335" s="196"/>
      <c r="M335" s="196"/>
      <c r="N335" s="196"/>
      <c r="O335" s="197"/>
      <c r="P335" s="197"/>
      <c r="Q335" s="197"/>
      <c r="R335" s="197"/>
      <c r="S335" s="197"/>
      <c r="T335" s="197"/>
      <c r="U335" s="198"/>
      <c r="V335" s="199"/>
      <c r="W335" s="328"/>
      <c r="X335" s="329"/>
      <c r="Y335" s="43"/>
      <c r="Z335" s="199"/>
      <c r="AA335" s="199"/>
      <c r="AB335" s="199"/>
      <c r="AC335" s="199"/>
      <c r="AD335" s="199"/>
      <c r="AE335" s="43"/>
      <c r="AF335" s="199"/>
      <c r="AG335" s="196"/>
      <c r="AH335" s="201"/>
      <c r="AI335" s="330"/>
      <c r="AJ335" s="330"/>
      <c r="AK335" s="196"/>
      <c r="AL335" s="43"/>
      <c r="AM335" s="43"/>
      <c r="AN335" s="43"/>
      <c r="AO335" s="64"/>
      <c r="AP335" s="202"/>
      <c r="AQ335" s="202"/>
      <c r="AR335" s="64"/>
    </row>
    <row r="336" spans="1:44" ht="15.75" customHeight="1" x14ac:dyDescent="0.2">
      <c r="A336" s="43"/>
      <c r="B336" s="43"/>
      <c r="C336" s="43"/>
      <c r="D336" s="43"/>
      <c r="E336" s="43"/>
      <c r="F336" s="43"/>
      <c r="G336" s="194"/>
      <c r="H336" s="194"/>
      <c r="I336" s="194"/>
      <c r="J336" s="196"/>
      <c r="K336" s="196"/>
      <c r="L336" s="196"/>
      <c r="M336" s="196"/>
      <c r="N336" s="196"/>
      <c r="O336" s="197"/>
      <c r="P336" s="197"/>
      <c r="Q336" s="197"/>
      <c r="R336" s="197"/>
      <c r="S336" s="197"/>
      <c r="T336" s="197"/>
      <c r="U336" s="198"/>
      <c r="V336" s="199"/>
      <c r="W336" s="328"/>
      <c r="X336" s="329"/>
      <c r="Y336" s="43"/>
      <c r="Z336" s="199"/>
      <c r="AA336" s="199"/>
      <c r="AB336" s="199"/>
      <c r="AC336" s="199"/>
      <c r="AD336" s="199"/>
      <c r="AE336" s="43"/>
      <c r="AF336" s="199"/>
      <c r="AG336" s="196"/>
      <c r="AH336" s="201"/>
      <c r="AI336" s="330"/>
      <c r="AJ336" s="330"/>
      <c r="AK336" s="196"/>
      <c r="AL336" s="43"/>
      <c r="AM336" s="43"/>
      <c r="AN336" s="43"/>
      <c r="AO336" s="64"/>
      <c r="AP336" s="202"/>
      <c r="AQ336" s="202"/>
      <c r="AR336" s="64"/>
    </row>
    <row r="337" spans="1:44" ht="15.75" customHeight="1" x14ac:dyDescent="0.2">
      <c r="A337" s="43"/>
      <c r="B337" s="43"/>
      <c r="C337" s="43"/>
      <c r="D337" s="43"/>
      <c r="E337" s="43"/>
      <c r="F337" s="43"/>
      <c r="G337" s="194"/>
      <c r="H337" s="194"/>
      <c r="I337" s="194"/>
      <c r="J337" s="196"/>
      <c r="K337" s="196"/>
      <c r="L337" s="196"/>
      <c r="M337" s="196"/>
      <c r="N337" s="196"/>
      <c r="O337" s="197"/>
      <c r="P337" s="197"/>
      <c r="Q337" s="197"/>
      <c r="R337" s="197"/>
      <c r="S337" s="197"/>
      <c r="T337" s="197"/>
      <c r="U337" s="198"/>
      <c r="V337" s="199"/>
      <c r="W337" s="328"/>
      <c r="X337" s="329"/>
      <c r="Y337" s="43"/>
      <c r="Z337" s="199"/>
      <c r="AA337" s="199"/>
      <c r="AB337" s="199"/>
      <c r="AC337" s="199"/>
      <c r="AD337" s="199"/>
      <c r="AE337" s="43"/>
      <c r="AF337" s="199"/>
      <c r="AG337" s="196"/>
      <c r="AH337" s="201"/>
      <c r="AI337" s="330"/>
      <c r="AJ337" s="330"/>
      <c r="AK337" s="196"/>
      <c r="AL337" s="43"/>
      <c r="AM337" s="43"/>
      <c r="AN337" s="43"/>
      <c r="AO337" s="64"/>
      <c r="AP337" s="202"/>
      <c r="AQ337" s="202"/>
      <c r="AR337" s="64"/>
    </row>
    <row r="338" spans="1:44" ht="15.75" customHeight="1" x14ac:dyDescent="0.2">
      <c r="A338" s="43"/>
      <c r="B338" s="43"/>
      <c r="C338" s="43"/>
      <c r="D338" s="43"/>
      <c r="E338" s="43"/>
      <c r="F338" s="43"/>
      <c r="G338" s="194"/>
      <c r="H338" s="194"/>
      <c r="I338" s="194"/>
      <c r="J338" s="196"/>
      <c r="K338" s="196"/>
      <c r="L338" s="196"/>
      <c r="M338" s="196"/>
      <c r="N338" s="196"/>
      <c r="O338" s="197"/>
      <c r="P338" s="197"/>
      <c r="Q338" s="197"/>
      <c r="R338" s="197"/>
      <c r="S338" s="197"/>
      <c r="T338" s="197"/>
      <c r="U338" s="198"/>
      <c r="V338" s="199"/>
      <c r="W338" s="328"/>
      <c r="X338" s="329"/>
      <c r="Y338" s="43"/>
      <c r="Z338" s="199"/>
      <c r="AA338" s="199"/>
      <c r="AB338" s="199"/>
      <c r="AC338" s="199"/>
      <c r="AD338" s="199"/>
      <c r="AE338" s="43"/>
      <c r="AF338" s="199"/>
      <c r="AG338" s="196"/>
      <c r="AH338" s="201"/>
      <c r="AI338" s="330"/>
      <c r="AJ338" s="330"/>
      <c r="AK338" s="196"/>
      <c r="AL338" s="43"/>
      <c r="AM338" s="43"/>
      <c r="AN338" s="43"/>
      <c r="AO338" s="64"/>
      <c r="AP338" s="202"/>
      <c r="AQ338" s="202"/>
      <c r="AR338" s="64"/>
    </row>
    <row r="339" spans="1:44" ht="15.75" customHeight="1" x14ac:dyDescent="0.2">
      <c r="A339" s="43"/>
      <c r="B339" s="43"/>
      <c r="C339" s="43"/>
      <c r="D339" s="43"/>
      <c r="E339" s="43"/>
      <c r="F339" s="43"/>
      <c r="G339" s="194"/>
      <c r="H339" s="194"/>
      <c r="I339" s="194"/>
      <c r="J339" s="196"/>
      <c r="K339" s="196"/>
      <c r="L339" s="196"/>
      <c r="M339" s="196"/>
      <c r="N339" s="196"/>
      <c r="O339" s="197"/>
      <c r="P339" s="197"/>
      <c r="Q339" s="197"/>
      <c r="R339" s="197"/>
      <c r="S339" s="197"/>
      <c r="T339" s="197"/>
      <c r="U339" s="198"/>
      <c r="V339" s="199"/>
      <c r="W339" s="328"/>
      <c r="X339" s="329"/>
      <c r="Y339" s="43"/>
      <c r="Z339" s="199"/>
      <c r="AA339" s="199"/>
      <c r="AB339" s="199"/>
      <c r="AC339" s="199"/>
      <c r="AD339" s="199"/>
      <c r="AE339" s="43"/>
      <c r="AF339" s="199"/>
      <c r="AG339" s="196"/>
      <c r="AH339" s="201"/>
      <c r="AI339" s="330"/>
      <c r="AJ339" s="330"/>
      <c r="AK339" s="196"/>
      <c r="AL339" s="43"/>
      <c r="AM339" s="43"/>
      <c r="AN339" s="43"/>
      <c r="AO339" s="64"/>
      <c r="AP339" s="202"/>
      <c r="AQ339" s="202"/>
      <c r="AR339" s="64"/>
    </row>
    <row r="340" spans="1:44" ht="15.75" customHeight="1" x14ac:dyDescent="0.2">
      <c r="A340" s="43"/>
      <c r="B340" s="43"/>
      <c r="C340" s="43"/>
      <c r="D340" s="43"/>
      <c r="E340" s="43"/>
      <c r="F340" s="43"/>
      <c r="G340" s="194"/>
      <c r="H340" s="194"/>
      <c r="I340" s="194"/>
      <c r="J340" s="196"/>
      <c r="K340" s="196"/>
      <c r="L340" s="196"/>
      <c r="M340" s="196"/>
      <c r="N340" s="196"/>
      <c r="O340" s="197"/>
      <c r="P340" s="197"/>
      <c r="Q340" s="197"/>
      <c r="R340" s="197"/>
      <c r="S340" s="197"/>
      <c r="T340" s="197"/>
      <c r="U340" s="198"/>
      <c r="V340" s="199"/>
      <c r="W340" s="328"/>
      <c r="X340" s="329"/>
      <c r="Y340" s="43"/>
      <c r="Z340" s="199"/>
      <c r="AA340" s="199"/>
      <c r="AB340" s="199"/>
      <c r="AC340" s="199"/>
      <c r="AD340" s="199"/>
      <c r="AE340" s="43"/>
      <c r="AF340" s="199"/>
      <c r="AG340" s="196"/>
      <c r="AH340" s="201"/>
      <c r="AI340" s="330"/>
      <c r="AJ340" s="330"/>
      <c r="AK340" s="196"/>
      <c r="AL340" s="43"/>
      <c r="AM340" s="43"/>
      <c r="AN340" s="43"/>
      <c r="AO340" s="64"/>
      <c r="AP340" s="202"/>
      <c r="AQ340" s="202"/>
      <c r="AR340" s="64"/>
    </row>
    <row r="341" spans="1:44" ht="15.75" customHeight="1" x14ac:dyDescent="0.2">
      <c r="A341" s="43"/>
      <c r="B341" s="43"/>
      <c r="C341" s="43"/>
      <c r="D341" s="43"/>
      <c r="E341" s="43"/>
      <c r="F341" s="43"/>
      <c r="G341" s="194"/>
      <c r="H341" s="194"/>
      <c r="I341" s="194"/>
      <c r="J341" s="196"/>
      <c r="K341" s="196"/>
      <c r="L341" s="196"/>
      <c r="M341" s="196"/>
      <c r="N341" s="196"/>
      <c r="O341" s="197"/>
      <c r="P341" s="197"/>
      <c r="Q341" s="197"/>
      <c r="R341" s="197"/>
      <c r="S341" s="197"/>
      <c r="T341" s="197"/>
      <c r="U341" s="198"/>
      <c r="V341" s="199"/>
      <c r="W341" s="328"/>
      <c r="X341" s="329"/>
      <c r="Y341" s="43"/>
      <c r="Z341" s="199"/>
      <c r="AA341" s="199"/>
      <c r="AB341" s="199"/>
      <c r="AC341" s="199"/>
      <c r="AD341" s="199"/>
      <c r="AE341" s="43"/>
      <c r="AF341" s="199"/>
      <c r="AG341" s="196"/>
      <c r="AH341" s="201"/>
      <c r="AI341" s="330"/>
      <c r="AJ341" s="330"/>
      <c r="AK341" s="196"/>
      <c r="AL341" s="43"/>
      <c r="AM341" s="43"/>
      <c r="AN341" s="43"/>
      <c r="AO341" s="64"/>
      <c r="AP341" s="202"/>
      <c r="AQ341" s="202"/>
      <c r="AR341" s="64"/>
    </row>
    <row r="342" spans="1:44" ht="15.75" customHeight="1" x14ac:dyDescent="0.2">
      <c r="A342" s="43"/>
      <c r="B342" s="43"/>
      <c r="C342" s="43"/>
      <c r="D342" s="43"/>
      <c r="E342" s="43"/>
      <c r="F342" s="43"/>
      <c r="G342" s="194"/>
      <c r="H342" s="194"/>
      <c r="I342" s="194"/>
      <c r="J342" s="196"/>
      <c r="K342" s="196"/>
      <c r="L342" s="196"/>
      <c r="M342" s="196"/>
      <c r="N342" s="196"/>
      <c r="O342" s="197"/>
      <c r="P342" s="197"/>
      <c r="Q342" s="197"/>
      <c r="R342" s="197"/>
      <c r="S342" s="197"/>
      <c r="T342" s="197"/>
      <c r="U342" s="198"/>
      <c r="V342" s="199"/>
      <c r="W342" s="328"/>
      <c r="X342" s="329"/>
      <c r="Y342" s="43"/>
      <c r="Z342" s="199"/>
      <c r="AA342" s="199"/>
      <c r="AB342" s="199"/>
      <c r="AC342" s="199"/>
      <c r="AD342" s="199"/>
      <c r="AE342" s="43"/>
      <c r="AF342" s="199"/>
      <c r="AG342" s="196"/>
      <c r="AH342" s="201"/>
      <c r="AI342" s="330"/>
      <c r="AJ342" s="330"/>
      <c r="AK342" s="196"/>
      <c r="AL342" s="43"/>
      <c r="AM342" s="43"/>
      <c r="AN342" s="43"/>
      <c r="AO342" s="64"/>
      <c r="AP342" s="202"/>
      <c r="AQ342" s="202"/>
      <c r="AR342" s="64"/>
    </row>
    <row r="343" spans="1:44" ht="15.75" customHeight="1" x14ac:dyDescent="0.2">
      <c r="A343" s="43"/>
      <c r="B343" s="43"/>
      <c r="C343" s="43"/>
      <c r="D343" s="43"/>
      <c r="E343" s="43"/>
      <c r="F343" s="43"/>
      <c r="G343" s="194"/>
      <c r="H343" s="194"/>
      <c r="I343" s="194"/>
      <c r="J343" s="196"/>
      <c r="K343" s="196"/>
      <c r="L343" s="196"/>
      <c r="M343" s="196"/>
      <c r="N343" s="196"/>
      <c r="O343" s="197"/>
      <c r="P343" s="197"/>
      <c r="Q343" s="197"/>
      <c r="R343" s="197"/>
      <c r="S343" s="197"/>
      <c r="T343" s="197"/>
      <c r="U343" s="198"/>
      <c r="V343" s="199"/>
      <c r="W343" s="328"/>
      <c r="X343" s="329"/>
      <c r="Y343" s="43"/>
      <c r="Z343" s="199"/>
      <c r="AA343" s="199"/>
      <c r="AB343" s="199"/>
      <c r="AC343" s="199"/>
      <c r="AD343" s="199"/>
      <c r="AE343" s="43"/>
      <c r="AF343" s="199"/>
      <c r="AG343" s="196"/>
      <c r="AH343" s="201"/>
      <c r="AI343" s="330"/>
      <c r="AJ343" s="330"/>
      <c r="AK343" s="196"/>
      <c r="AL343" s="43"/>
      <c r="AM343" s="43"/>
      <c r="AN343" s="43"/>
      <c r="AO343" s="64"/>
      <c r="AP343" s="202"/>
      <c r="AQ343" s="202"/>
      <c r="AR343" s="64"/>
    </row>
    <row r="344" spans="1:44" ht="15.75" customHeight="1" x14ac:dyDescent="0.2">
      <c r="A344" s="43"/>
      <c r="B344" s="43"/>
      <c r="C344" s="43"/>
      <c r="D344" s="43"/>
      <c r="E344" s="43"/>
      <c r="F344" s="43"/>
      <c r="G344" s="194"/>
      <c r="H344" s="194"/>
      <c r="I344" s="194"/>
      <c r="J344" s="196"/>
      <c r="K344" s="196"/>
      <c r="L344" s="196"/>
      <c r="M344" s="196"/>
      <c r="N344" s="196"/>
      <c r="O344" s="197"/>
      <c r="P344" s="197"/>
      <c r="Q344" s="197"/>
      <c r="R344" s="197"/>
      <c r="S344" s="197"/>
      <c r="T344" s="197"/>
      <c r="U344" s="198"/>
      <c r="V344" s="199"/>
      <c r="W344" s="328"/>
      <c r="X344" s="329"/>
      <c r="Y344" s="43"/>
      <c r="Z344" s="199"/>
      <c r="AA344" s="199"/>
      <c r="AB344" s="199"/>
      <c r="AC344" s="199"/>
      <c r="AD344" s="199"/>
      <c r="AE344" s="43"/>
      <c r="AF344" s="199"/>
      <c r="AG344" s="196"/>
      <c r="AH344" s="201"/>
      <c r="AI344" s="330"/>
      <c r="AJ344" s="330"/>
      <c r="AK344" s="196"/>
      <c r="AL344" s="43"/>
      <c r="AM344" s="43"/>
      <c r="AN344" s="43"/>
      <c r="AO344" s="64"/>
      <c r="AP344" s="202"/>
      <c r="AQ344" s="202"/>
      <c r="AR344" s="64"/>
    </row>
    <row r="345" spans="1:44" ht="15.75" customHeight="1" x14ac:dyDescent="0.2">
      <c r="A345" s="43"/>
      <c r="B345" s="43"/>
      <c r="C345" s="43"/>
      <c r="D345" s="43"/>
      <c r="E345" s="43"/>
      <c r="F345" s="43"/>
      <c r="G345" s="194"/>
      <c r="H345" s="194"/>
      <c r="I345" s="194"/>
      <c r="J345" s="196"/>
      <c r="K345" s="196"/>
      <c r="L345" s="196"/>
      <c r="M345" s="196"/>
      <c r="N345" s="196"/>
      <c r="O345" s="197"/>
      <c r="P345" s="197"/>
      <c r="Q345" s="197"/>
      <c r="R345" s="197"/>
      <c r="S345" s="197"/>
      <c r="T345" s="197"/>
      <c r="U345" s="198"/>
      <c r="V345" s="199"/>
      <c r="W345" s="328"/>
      <c r="X345" s="329"/>
      <c r="Y345" s="43"/>
      <c r="Z345" s="199"/>
      <c r="AA345" s="199"/>
      <c r="AB345" s="199"/>
      <c r="AC345" s="199"/>
      <c r="AD345" s="199"/>
      <c r="AE345" s="43"/>
      <c r="AF345" s="199"/>
      <c r="AG345" s="196"/>
      <c r="AH345" s="201"/>
      <c r="AI345" s="330"/>
      <c r="AJ345" s="330"/>
      <c r="AK345" s="196"/>
      <c r="AL345" s="43"/>
      <c r="AM345" s="43"/>
      <c r="AN345" s="43"/>
      <c r="AO345" s="64"/>
      <c r="AP345" s="202"/>
      <c r="AQ345" s="202"/>
      <c r="AR345" s="64"/>
    </row>
    <row r="346" spans="1:44" ht="15.75" customHeight="1" x14ac:dyDescent="0.2">
      <c r="A346" s="43"/>
      <c r="B346" s="43"/>
      <c r="C346" s="43"/>
      <c r="D346" s="43"/>
      <c r="E346" s="43"/>
      <c r="F346" s="43"/>
      <c r="G346" s="194"/>
      <c r="H346" s="194"/>
      <c r="I346" s="194"/>
      <c r="J346" s="196"/>
      <c r="K346" s="196"/>
      <c r="L346" s="196"/>
      <c r="M346" s="196"/>
      <c r="N346" s="196"/>
      <c r="O346" s="197"/>
      <c r="P346" s="197"/>
      <c r="Q346" s="197"/>
      <c r="R346" s="197"/>
      <c r="S346" s="197"/>
      <c r="T346" s="197"/>
      <c r="U346" s="198"/>
      <c r="V346" s="199"/>
      <c r="W346" s="328"/>
      <c r="X346" s="329"/>
      <c r="Y346" s="43"/>
      <c r="Z346" s="199"/>
      <c r="AA346" s="199"/>
      <c r="AB346" s="199"/>
      <c r="AC346" s="199"/>
      <c r="AD346" s="199"/>
      <c r="AE346" s="43"/>
      <c r="AF346" s="199"/>
      <c r="AG346" s="196"/>
      <c r="AH346" s="201"/>
      <c r="AI346" s="330"/>
      <c r="AJ346" s="330"/>
      <c r="AK346" s="196"/>
      <c r="AL346" s="43"/>
      <c r="AM346" s="43"/>
      <c r="AN346" s="43"/>
      <c r="AO346" s="64"/>
      <c r="AP346" s="202"/>
      <c r="AQ346" s="202"/>
      <c r="AR346" s="64"/>
    </row>
    <row r="347" spans="1:44" ht="15.75" customHeight="1" x14ac:dyDescent="0.2">
      <c r="A347" s="43"/>
      <c r="B347" s="43"/>
      <c r="C347" s="43"/>
      <c r="D347" s="43"/>
      <c r="E347" s="43"/>
      <c r="F347" s="43"/>
      <c r="G347" s="194"/>
      <c r="H347" s="194"/>
      <c r="I347" s="194"/>
      <c r="J347" s="196"/>
      <c r="K347" s="196"/>
      <c r="L347" s="196"/>
      <c r="M347" s="196"/>
      <c r="N347" s="196"/>
      <c r="O347" s="197"/>
      <c r="P347" s="197"/>
      <c r="Q347" s="197"/>
      <c r="R347" s="197"/>
      <c r="S347" s="197"/>
      <c r="T347" s="197"/>
      <c r="U347" s="198"/>
      <c r="V347" s="199"/>
      <c r="W347" s="328"/>
      <c r="X347" s="329"/>
      <c r="Y347" s="43"/>
      <c r="Z347" s="199"/>
      <c r="AA347" s="199"/>
      <c r="AB347" s="199"/>
      <c r="AC347" s="199"/>
      <c r="AD347" s="199"/>
      <c r="AE347" s="43"/>
      <c r="AF347" s="199"/>
      <c r="AG347" s="196"/>
      <c r="AH347" s="201"/>
      <c r="AI347" s="330"/>
      <c r="AJ347" s="330"/>
      <c r="AK347" s="196"/>
      <c r="AL347" s="43"/>
      <c r="AM347" s="43"/>
      <c r="AN347" s="43"/>
      <c r="AO347" s="64"/>
      <c r="AP347" s="202"/>
      <c r="AQ347" s="202"/>
      <c r="AR347" s="64"/>
    </row>
    <row r="348" spans="1:44" ht="15.75" customHeight="1" x14ac:dyDescent="0.2">
      <c r="A348" s="43"/>
      <c r="B348" s="43"/>
      <c r="C348" s="43"/>
      <c r="D348" s="43"/>
      <c r="E348" s="43"/>
      <c r="F348" s="43"/>
      <c r="G348" s="194"/>
      <c r="H348" s="194"/>
      <c r="I348" s="194"/>
      <c r="J348" s="196"/>
      <c r="K348" s="196"/>
      <c r="L348" s="196"/>
      <c r="M348" s="196"/>
      <c r="N348" s="196"/>
      <c r="O348" s="197"/>
      <c r="P348" s="197"/>
      <c r="Q348" s="197"/>
      <c r="R348" s="197"/>
      <c r="S348" s="197"/>
      <c r="T348" s="197"/>
      <c r="U348" s="198"/>
      <c r="V348" s="199"/>
      <c r="W348" s="328"/>
      <c r="X348" s="329"/>
      <c r="Y348" s="43"/>
      <c r="Z348" s="199"/>
      <c r="AA348" s="199"/>
      <c r="AB348" s="199"/>
      <c r="AC348" s="199"/>
      <c r="AD348" s="199"/>
      <c r="AE348" s="43"/>
      <c r="AF348" s="199"/>
      <c r="AG348" s="196"/>
      <c r="AH348" s="201"/>
      <c r="AI348" s="330"/>
      <c r="AJ348" s="330"/>
      <c r="AK348" s="196"/>
      <c r="AL348" s="43"/>
      <c r="AM348" s="43"/>
      <c r="AN348" s="43"/>
      <c r="AO348" s="64"/>
      <c r="AP348" s="202"/>
      <c r="AQ348" s="202"/>
      <c r="AR348" s="64"/>
    </row>
    <row r="349" spans="1:44" ht="15.75" customHeight="1" x14ac:dyDescent="0.2">
      <c r="A349" s="43"/>
      <c r="B349" s="43"/>
      <c r="C349" s="43"/>
      <c r="D349" s="43"/>
      <c r="E349" s="43"/>
      <c r="F349" s="43"/>
      <c r="G349" s="194"/>
      <c r="H349" s="194"/>
      <c r="I349" s="194"/>
      <c r="J349" s="196"/>
      <c r="K349" s="196"/>
      <c r="L349" s="196"/>
      <c r="M349" s="196"/>
      <c r="N349" s="196"/>
      <c r="O349" s="197"/>
      <c r="P349" s="197"/>
      <c r="Q349" s="197"/>
      <c r="R349" s="197"/>
      <c r="S349" s="197"/>
      <c r="T349" s="197"/>
      <c r="U349" s="198"/>
      <c r="V349" s="199"/>
      <c r="W349" s="328"/>
      <c r="X349" s="329"/>
      <c r="Y349" s="43"/>
      <c r="Z349" s="199"/>
      <c r="AA349" s="199"/>
      <c r="AB349" s="199"/>
      <c r="AC349" s="199"/>
      <c r="AD349" s="199"/>
      <c r="AE349" s="43"/>
      <c r="AF349" s="199"/>
      <c r="AG349" s="196"/>
      <c r="AH349" s="201"/>
      <c r="AI349" s="330"/>
      <c r="AJ349" s="330"/>
      <c r="AK349" s="196"/>
      <c r="AL349" s="43"/>
      <c r="AM349" s="43"/>
      <c r="AN349" s="43"/>
      <c r="AO349" s="64"/>
      <c r="AP349" s="202"/>
      <c r="AQ349" s="202"/>
      <c r="AR349" s="64"/>
    </row>
    <row r="350" spans="1:44" ht="15.75" customHeight="1" x14ac:dyDescent="0.2">
      <c r="A350" s="43"/>
      <c r="B350" s="43"/>
      <c r="C350" s="43"/>
      <c r="D350" s="43"/>
      <c r="E350" s="43"/>
      <c r="F350" s="43"/>
      <c r="G350" s="194"/>
      <c r="H350" s="194"/>
      <c r="I350" s="194"/>
      <c r="J350" s="196"/>
      <c r="K350" s="196"/>
      <c r="L350" s="196"/>
      <c r="M350" s="196"/>
      <c r="N350" s="196"/>
      <c r="O350" s="197"/>
      <c r="P350" s="197"/>
      <c r="Q350" s="197"/>
      <c r="R350" s="197"/>
      <c r="S350" s="197"/>
      <c r="T350" s="197"/>
      <c r="U350" s="198"/>
      <c r="V350" s="199"/>
      <c r="W350" s="328"/>
      <c r="X350" s="329"/>
      <c r="Y350" s="43"/>
      <c r="Z350" s="199"/>
      <c r="AA350" s="199"/>
      <c r="AB350" s="199"/>
      <c r="AC350" s="199"/>
      <c r="AD350" s="199"/>
      <c r="AE350" s="43"/>
      <c r="AF350" s="199"/>
      <c r="AG350" s="196"/>
      <c r="AH350" s="201"/>
      <c r="AI350" s="330"/>
      <c r="AJ350" s="330"/>
      <c r="AK350" s="196"/>
      <c r="AL350" s="43"/>
      <c r="AM350" s="43"/>
      <c r="AN350" s="43"/>
      <c r="AO350" s="64"/>
      <c r="AP350" s="202"/>
      <c r="AQ350" s="202"/>
      <c r="AR350" s="64"/>
    </row>
    <row r="351" spans="1:44" ht="15.75" customHeight="1" x14ac:dyDescent="0.2">
      <c r="A351" s="43"/>
      <c r="B351" s="43"/>
      <c r="C351" s="43"/>
      <c r="D351" s="43"/>
      <c r="E351" s="43"/>
      <c r="F351" s="43"/>
      <c r="G351" s="194"/>
      <c r="H351" s="194"/>
      <c r="I351" s="194"/>
      <c r="J351" s="196"/>
      <c r="K351" s="196"/>
      <c r="L351" s="196"/>
      <c r="M351" s="196"/>
      <c r="N351" s="196"/>
      <c r="O351" s="197"/>
      <c r="P351" s="197"/>
      <c r="Q351" s="197"/>
      <c r="R351" s="197"/>
      <c r="S351" s="197"/>
      <c r="T351" s="197"/>
      <c r="U351" s="198"/>
      <c r="V351" s="199"/>
      <c r="W351" s="328"/>
      <c r="X351" s="329"/>
      <c r="Y351" s="43"/>
      <c r="Z351" s="199"/>
      <c r="AA351" s="199"/>
      <c r="AB351" s="199"/>
      <c r="AC351" s="199"/>
      <c r="AD351" s="199"/>
      <c r="AE351" s="43"/>
      <c r="AF351" s="199"/>
      <c r="AG351" s="196"/>
      <c r="AH351" s="201"/>
      <c r="AI351" s="330"/>
      <c r="AJ351" s="330"/>
      <c r="AK351" s="196"/>
      <c r="AL351" s="43"/>
      <c r="AM351" s="43"/>
      <c r="AN351" s="43"/>
      <c r="AO351" s="64"/>
      <c r="AP351" s="202"/>
      <c r="AQ351" s="202"/>
      <c r="AR351" s="64"/>
    </row>
    <row r="352" spans="1:44" ht="15.75" customHeight="1" x14ac:dyDescent="0.2">
      <c r="A352" s="43"/>
      <c r="B352" s="43"/>
      <c r="C352" s="43"/>
      <c r="D352" s="43"/>
      <c r="E352" s="43"/>
      <c r="F352" s="43"/>
      <c r="G352" s="194"/>
      <c r="H352" s="194"/>
      <c r="I352" s="194"/>
      <c r="J352" s="196"/>
      <c r="K352" s="196"/>
      <c r="L352" s="196"/>
      <c r="M352" s="196"/>
      <c r="N352" s="196"/>
      <c r="O352" s="197"/>
      <c r="P352" s="197"/>
      <c r="Q352" s="197"/>
      <c r="R352" s="197"/>
      <c r="S352" s="197"/>
      <c r="T352" s="197"/>
      <c r="U352" s="198"/>
      <c r="V352" s="199"/>
      <c r="W352" s="328"/>
      <c r="X352" s="329"/>
      <c r="Y352" s="43"/>
      <c r="Z352" s="199"/>
      <c r="AA352" s="199"/>
      <c r="AB352" s="199"/>
      <c r="AC352" s="199"/>
      <c r="AD352" s="199"/>
      <c r="AE352" s="43"/>
      <c r="AF352" s="199"/>
      <c r="AG352" s="196"/>
      <c r="AH352" s="201"/>
      <c r="AI352" s="330"/>
      <c r="AJ352" s="330"/>
      <c r="AK352" s="196"/>
      <c r="AL352" s="43"/>
      <c r="AM352" s="43"/>
      <c r="AN352" s="43"/>
      <c r="AO352" s="64"/>
      <c r="AP352" s="202"/>
      <c r="AQ352" s="202"/>
      <c r="AR352" s="64"/>
    </row>
    <row r="353" spans="1:44" ht="15.75" customHeight="1" x14ac:dyDescent="0.2">
      <c r="A353" s="43"/>
      <c r="B353" s="43"/>
      <c r="C353" s="43"/>
      <c r="D353" s="43"/>
      <c r="E353" s="43"/>
      <c r="F353" s="43"/>
      <c r="G353" s="194"/>
      <c r="H353" s="194"/>
      <c r="I353" s="194"/>
      <c r="J353" s="196"/>
      <c r="K353" s="196"/>
      <c r="L353" s="196"/>
      <c r="M353" s="196"/>
      <c r="N353" s="196"/>
      <c r="O353" s="197"/>
      <c r="P353" s="197"/>
      <c r="Q353" s="197"/>
      <c r="R353" s="197"/>
      <c r="S353" s="197"/>
      <c r="T353" s="197"/>
      <c r="U353" s="198"/>
      <c r="V353" s="199"/>
      <c r="W353" s="328"/>
      <c r="X353" s="329"/>
      <c r="Y353" s="43"/>
      <c r="Z353" s="199"/>
      <c r="AA353" s="199"/>
      <c r="AB353" s="199"/>
      <c r="AC353" s="199"/>
      <c r="AD353" s="199"/>
      <c r="AE353" s="43"/>
      <c r="AF353" s="199"/>
      <c r="AG353" s="196"/>
      <c r="AH353" s="201"/>
      <c r="AI353" s="330"/>
      <c r="AJ353" s="330"/>
      <c r="AK353" s="196"/>
      <c r="AL353" s="43"/>
      <c r="AM353" s="43"/>
      <c r="AN353" s="43"/>
      <c r="AO353" s="64"/>
      <c r="AP353" s="202"/>
      <c r="AQ353" s="202"/>
      <c r="AR353" s="64"/>
    </row>
    <row r="354" spans="1:44" ht="15.75" customHeight="1" x14ac:dyDescent="0.2">
      <c r="A354" s="43"/>
      <c r="B354" s="43"/>
      <c r="C354" s="43"/>
      <c r="D354" s="43"/>
      <c r="E354" s="43"/>
      <c r="F354" s="43"/>
      <c r="G354" s="194"/>
      <c r="H354" s="194"/>
      <c r="I354" s="194"/>
      <c r="J354" s="196"/>
      <c r="K354" s="196"/>
      <c r="L354" s="196"/>
      <c r="M354" s="196"/>
      <c r="N354" s="196"/>
      <c r="O354" s="197"/>
      <c r="P354" s="197"/>
      <c r="Q354" s="197"/>
      <c r="R354" s="197"/>
      <c r="S354" s="197"/>
      <c r="T354" s="197"/>
      <c r="U354" s="198"/>
      <c r="V354" s="199"/>
      <c r="W354" s="328"/>
      <c r="X354" s="329"/>
      <c r="Y354" s="43"/>
      <c r="Z354" s="199"/>
      <c r="AA354" s="199"/>
      <c r="AB354" s="199"/>
      <c r="AC354" s="199"/>
      <c r="AD354" s="199"/>
      <c r="AE354" s="43"/>
      <c r="AF354" s="199"/>
      <c r="AG354" s="196"/>
      <c r="AH354" s="201"/>
      <c r="AI354" s="330"/>
      <c r="AJ354" s="330"/>
      <c r="AK354" s="196"/>
      <c r="AL354" s="43"/>
      <c r="AM354" s="43"/>
      <c r="AN354" s="43"/>
      <c r="AO354" s="64"/>
      <c r="AP354" s="202"/>
      <c r="AQ354" s="202"/>
      <c r="AR354" s="64"/>
    </row>
    <row r="355" spans="1:44" ht="15.75" customHeight="1" x14ac:dyDescent="0.2">
      <c r="A355" s="43"/>
      <c r="B355" s="43"/>
      <c r="C355" s="43"/>
      <c r="D355" s="43"/>
      <c r="E355" s="43"/>
      <c r="F355" s="43"/>
      <c r="G355" s="194"/>
      <c r="H355" s="194"/>
      <c r="I355" s="194"/>
      <c r="J355" s="196"/>
      <c r="K355" s="196"/>
      <c r="L355" s="196"/>
      <c r="M355" s="196"/>
      <c r="N355" s="196"/>
      <c r="O355" s="197"/>
      <c r="P355" s="197"/>
      <c r="Q355" s="197"/>
      <c r="R355" s="197"/>
      <c r="S355" s="197"/>
      <c r="T355" s="197"/>
      <c r="U355" s="198"/>
      <c r="V355" s="199"/>
      <c r="W355" s="328"/>
      <c r="X355" s="329"/>
      <c r="Y355" s="43"/>
      <c r="Z355" s="199"/>
      <c r="AA355" s="199"/>
      <c r="AB355" s="199"/>
      <c r="AC355" s="199"/>
      <c r="AD355" s="199"/>
      <c r="AE355" s="43"/>
      <c r="AF355" s="199"/>
      <c r="AG355" s="196"/>
      <c r="AH355" s="201"/>
      <c r="AI355" s="330"/>
      <c r="AJ355" s="330"/>
      <c r="AK355" s="196"/>
      <c r="AL355" s="43"/>
      <c r="AM355" s="43"/>
      <c r="AN355" s="43"/>
      <c r="AO355" s="64"/>
      <c r="AP355" s="202"/>
      <c r="AQ355" s="202"/>
      <c r="AR355" s="64"/>
    </row>
    <row r="356" spans="1:44" ht="15.75" customHeight="1" x14ac:dyDescent="0.2">
      <c r="A356" s="43"/>
      <c r="B356" s="43"/>
      <c r="C356" s="43"/>
      <c r="D356" s="43"/>
      <c r="E356" s="43"/>
      <c r="F356" s="43"/>
      <c r="G356" s="194"/>
      <c r="H356" s="194"/>
      <c r="I356" s="194"/>
      <c r="J356" s="196"/>
      <c r="K356" s="196"/>
      <c r="L356" s="196"/>
      <c r="M356" s="196"/>
      <c r="N356" s="196"/>
      <c r="O356" s="197"/>
      <c r="P356" s="197"/>
      <c r="Q356" s="197"/>
      <c r="R356" s="197"/>
      <c r="S356" s="197"/>
      <c r="T356" s="197"/>
      <c r="U356" s="198"/>
      <c r="V356" s="199"/>
      <c r="W356" s="328"/>
      <c r="X356" s="329"/>
      <c r="Y356" s="43"/>
      <c r="Z356" s="199"/>
      <c r="AA356" s="199"/>
      <c r="AB356" s="199"/>
      <c r="AC356" s="199"/>
      <c r="AD356" s="199"/>
      <c r="AE356" s="43"/>
      <c r="AF356" s="199"/>
      <c r="AG356" s="196"/>
      <c r="AH356" s="201"/>
      <c r="AI356" s="330"/>
      <c r="AJ356" s="330"/>
      <c r="AK356" s="196"/>
      <c r="AL356" s="43"/>
      <c r="AM356" s="43"/>
      <c r="AN356" s="43"/>
      <c r="AO356" s="64"/>
      <c r="AP356" s="202"/>
      <c r="AQ356" s="202"/>
      <c r="AR356" s="64"/>
    </row>
    <row r="357" spans="1:44" ht="15.75" customHeight="1" x14ac:dyDescent="0.2">
      <c r="A357" s="43"/>
      <c r="B357" s="43"/>
      <c r="C357" s="43"/>
      <c r="D357" s="43"/>
      <c r="E357" s="43"/>
      <c r="F357" s="43"/>
      <c r="G357" s="194"/>
      <c r="H357" s="194"/>
      <c r="I357" s="194"/>
      <c r="J357" s="196"/>
      <c r="K357" s="196"/>
      <c r="L357" s="196"/>
      <c r="M357" s="196"/>
      <c r="N357" s="196"/>
      <c r="O357" s="197"/>
      <c r="P357" s="197"/>
      <c r="Q357" s="197"/>
      <c r="R357" s="197"/>
      <c r="S357" s="197"/>
      <c r="T357" s="197"/>
      <c r="U357" s="198"/>
      <c r="V357" s="199"/>
      <c r="W357" s="328"/>
      <c r="X357" s="329"/>
      <c r="Y357" s="43"/>
      <c r="Z357" s="199"/>
      <c r="AA357" s="199"/>
      <c r="AB357" s="199"/>
      <c r="AC357" s="199"/>
      <c r="AD357" s="199"/>
      <c r="AE357" s="43"/>
      <c r="AF357" s="199"/>
      <c r="AG357" s="196"/>
      <c r="AH357" s="201"/>
      <c r="AI357" s="330"/>
      <c r="AJ357" s="330"/>
      <c r="AK357" s="196"/>
      <c r="AL357" s="43"/>
      <c r="AM357" s="43"/>
      <c r="AN357" s="43"/>
      <c r="AO357" s="64"/>
      <c r="AP357" s="202"/>
      <c r="AQ357" s="202"/>
      <c r="AR357" s="64"/>
    </row>
    <row r="358" spans="1:44" ht="15.75" customHeight="1" x14ac:dyDescent="0.2">
      <c r="A358" s="43"/>
      <c r="B358" s="43"/>
      <c r="C358" s="43"/>
      <c r="D358" s="43"/>
      <c r="E358" s="43"/>
      <c r="F358" s="43"/>
      <c r="G358" s="194"/>
      <c r="H358" s="194"/>
      <c r="I358" s="194"/>
      <c r="J358" s="196"/>
      <c r="K358" s="196"/>
      <c r="L358" s="196"/>
      <c r="M358" s="196"/>
      <c r="N358" s="196"/>
      <c r="O358" s="197"/>
      <c r="P358" s="197"/>
      <c r="Q358" s="197"/>
      <c r="R358" s="197"/>
      <c r="S358" s="197"/>
      <c r="T358" s="197"/>
      <c r="U358" s="198"/>
      <c r="V358" s="199"/>
      <c r="W358" s="328"/>
      <c r="X358" s="329"/>
      <c r="Y358" s="43"/>
      <c r="Z358" s="199"/>
      <c r="AA358" s="199"/>
      <c r="AB358" s="199"/>
      <c r="AC358" s="199"/>
      <c r="AD358" s="199"/>
      <c r="AE358" s="43"/>
      <c r="AF358" s="199"/>
      <c r="AG358" s="196"/>
      <c r="AH358" s="201"/>
      <c r="AI358" s="330"/>
      <c r="AJ358" s="330"/>
      <c r="AK358" s="196"/>
      <c r="AL358" s="43"/>
      <c r="AM358" s="43"/>
      <c r="AN358" s="43"/>
      <c r="AO358" s="64"/>
      <c r="AP358" s="202"/>
      <c r="AQ358" s="202"/>
      <c r="AR358" s="64"/>
    </row>
    <row r="359" spans="1:44" ht="15.75" customHeight="1" x14ac:dyDescent="0.2">
      <c r="A359" s="43"/>
      <c r="B359" s="43"/>
      <c r="C359" s="43"/>
      <c r="D359" s="43"/>
      <c r="E359" s="43"/>
      <c r="F359" s="43"/>
      <c r="G359" s="194"/>
      <c r="H359" s="194"/>
      <c r="I359" s="194"/>
      <c r="J359" s="196"/>
      <c r="K359" s="196"/>
      <c r="L359" s="196"/>
      <c r="M359" s="196"/>
      <c r="N359" s="196"/>
      <c r="O359" s="197"/>
      <c r="P359" s="197"/>
      <c r="Q359" s="197"/>
      <c r="R359" s="197"/>
      <c r="S359" s="197"/>
      <c r="T359" s="197"/>
      <c r="U359" s="198"/>
      <c r="V359" s="199"/>
      <c r="W359" s="328"/>
      <c r="X359" s="329"/>
      <c r="Y359" s="43"/>
      <c r="Z359" s="199"/>
      <c r="AA359" s="199"/>
      <c r="AB359" s="199"/>
      <c r="AC359" s="199"/>
      <c r="AD359" s="199"/>
      <c r="AE359" s="43"/>
      <c r="AF359" s="199"/>
      <c r="AG359" s="196"/>
      <c r="AH359" s="201"/>
      <c r="AI359" s="330"/>
      <c r="AJ359" s="330"/>
      <c r="AK359" s="196"/>
      <c r="AL359" s="43"/>
      <c r="AM359" s="43"/>
      <c r="AN359" s="43"/>
      <c r="AO359" s="64"/>
      <c r="AP359" s="202"/>
      <c r="AQ359" s="202"/>
      <c r="AR359" s="64"/>
    </row>
    <row r="360" spans="1:44" ht="15.75" customHeight="1" x14ac:dyDescent="0.2">
      <c r="A360" s="43"/>
      <c r="B360" s="43"/>
      <c r="C360" s="43"/>
      <c r="D360" s="43"/>
      <c r="E360" s="43"/>
      <c r="F360" s="43"/>
      <c r="G360" s="194"/>
      <c r="H360" s="194"/>
      <c r="I360" s="194"/>
      <c r="J360" s="196"/>
      <c r="K360" s="196"/>
      <c r="L360" s="196"/>
      <c r="M360" s="196"/>
      <c r="N360" s="196"/>
      <c r="O360" s="197"/>
      <c r="P360" s="197"/>
      <c r="Q360" s="197"/>
      <c r="R360" s="197"/>
      <c r="S360" s="197"/>
      <c r="T360" s="197"/>
      <c r="U360" s="198"/>
      <c r="V360" s="199"/>
      <c r="W360" s="328"/>
      <c r="X360" s="329"/>
      <c r="Y360" s="43"/>
      <c r="Z360" s="199"/>
      <c r="AA360" s="199"/>
      <c r="AB360" s="199"/>
      <c r="AC360" s="199"/>
      <c r="AD360" s="199"/>
      <c r="AE360" s="43"/>
      <c r="AF360" s="199"/>
      <c r="AG360" s="196"/>
      <c r="AH360" s="201"/>
      <c r="AI360" s="330"/>
      <c r="AJ360" s="330"/>
      <c r="AK360" s="196"/>
      <c r="AL360" s="43"/>
      <c r="AM360" s="43"/>
      <c r="AN360" s="43"/>
      <c r="AO360" s="64"/>
      <c r="AP360" s="202"/>
      <c r="AQ360" s="202"/>
      <c r="AR360" s="64"/>
    </row>
    <row r="361" spans="1:44" ht="15.75" customHeight="1" x14ac:dyDescent="0.2">
      <c r="A361" s="43"/>
      <c r="B361" s="43"/>
      <c r="C361" s="43"/>
      <c r="D361" s="43"/>
      <c r="E361" s="43"/>
      <c r="F361" s="43"/>
      <c r="G361" s="194"/>
      <c r="H361" s="194"/>
      <c r="I361" s="194"/>
      <c r="J361" s="196"/>
      <c r="K361" s="196"/>
      <c r="L361" s="196"/>
      <c r="M361" s="196"/>
      <c r="N361" s="196"/>
      <c r="O361" s="197"/>
      <c r="P361" s="197"/>
      <c r="Q361" s="197"/>
      <c r="R361" s="197"/>
      <c r="S361" s="197"/>
      <c r="T361" s="197"/>
      <c r="U361" s="198"/>
      <c r="V361" s="199"/>
      <c r="W361" s="328"/>
      <c r="X361" s="329"/>
      <c r="Y361" s="43"/>
      <c r="Z361" s="199"/>
      <c r="AA361" s="199"/>
      <c r="AB361" s="199"/>
      <c r="AC361" s="199"/>
      <c r="AD361" s="199"/>
      <c r="AE361" s="43"/>
      <c r="AF361" s="199"/>
      <c r="AG361" s="196"/>
      <c r="AH361" s="201"/>
      <c r="AI361" s="330"/>
      <c r="AJ361" s="330"/>
      <c r="AK361" s="196"/>
      <c r="AL361" s="43"/>
      <c r="AM361" s="43"/>
      <c r="AN361" s="43"/>
      <c r="AO361" s="64"/>
      <c r="AP361" s="202"/>
      <c r="AQ361" s="202"/>
      <c r="AR361" s="64"/>
    </row>
    <row r="362" spans="1:44" ht="15.75" customHeight="1" x14ac:dyDescent="0.2">
      <c r="A362" s="43"/>
      <c r="B362" s="43"/>
      <c r="C362" s="43"/>
      <c r="D362" s="43"/>
      <c r="E362" s="43"/>
      <c r="F362" s="43"/>
      <c r="G362" s="194"/>
      <c r="H362" s="194"/>
      <c r="I362" s="194"/>
      <c r="J362" s="196"/>
      <c r="K362" s="196"/>
      <c r="L362" s="196"/>
      <c r="M362" s="196"/>
      <c r="N362" s="196"/>
      <c r="O362" s="197"/>
      <c r="P362" s="197"/>
      <c r="Q362" s="197"/>
      <c r="R362" s="197"/>
      <c r="S362" s="197"/>
      <c r="T362" s="197"/>
      <c r="U362" s="198"/>
      <c r="V362" s="199"/>
      <c r="W362" s="328"/>
      <c r="X362" s="329"/>
      <c r="Y362" s="43"/>
      <c r="Z362" s="199"/>
      <c r="AA362" s="199"/>
      <c r="AB362" s="199"/>
      <c r="AC362" s="199"/>
      <c r="AD362" s="199"/>
      <c r="AE362" s="43"/>
      <c r="AF362" s="199"/>
      <c r="AG362" s="196"/>
      <c r="AH362" s="201"/>
      <c r="AI362" s="330"/>
      <c r="AJ362" s="330"/>
      <c r="AK362" s="196"/>
      <c r="AL362" s="43"/>
      <c r="AM362" s="43"/>
      <c r="AN362" s="43"/>
      <c r="AO362" s="64"/>
      <c r="AP362" s="202"/>
      <c r="AQ362" s="202"/>
      <c r="AR362" s="64"/>
    </row>
    <row r="363" spans="1:44" ht="15.75" customHeight="1" x14ac:dyDescent="0.2">
      <c r="A363" s="43"/>
      <c r="B363" s="43"/>
      <c r="C363" s="43"/>
      <c r="D363" s="43"/>
      <c r="E363" s="43"/>
      <c r="F363" s="43"/>
      <c r="G363" s="194"/>
      <c r="H363" s="194"/>
      <c r="I363" s="194"/>
      <c r="J363" s="196"/>
      <c r="K363" s="196"/>
      <c r="L363" s="196"/>
      <c r="M363" s="196"/>
      <c r="N363" s="196"/>
      <c r="O363" s="197"/>
      <c r="P363" s="197"/>
      <c r="Q363" s="197"/>
      <c r="R363" s="197"/>
      <c r="S363" s="197"/>
      <c r="T363" s="197"/>
      <c r="U363" s="198"/>
      <c r="V363" s="199"/>
      <c r="W363" s="328"/>
      <c r="X363" s="329"/>
      <c r="Y363" s="43"/>
      <c r="Z363" s="199"/>
      <c r="AA363" s="199"/>
      <c r="AB363" s="199"/>
      <c r="AC363" s="199"/>
      <c r="AD363" s="199"/>
      <c r="AE363" s="43"/>
      <c r="AF363" s="199"/>
      <c r="AG363" s="196"/>
      <c r="AH363" s="201"/>
      <c r="AI363" s="330"/>
      <c r="AJ363" s="330"/>
      <c r="AK363" s="196"/>
      <c r="AL363" s="43"/>
      <c r="AM363" s="43"/>
      <c r="AN363" s="43"/>
      <c r="AO363" s="64"/>
      <c r="AP363" s="202"/>
      <c r="AQ363" s="202"/>
      <c r="AR363" s="64"/>
    </row>
    <row r="364" spans="1:44" ht="15.75" customHeight="1" x14ac:dyDescent="0.2">
      <c r="A364" s="43"/>
      <c r="B364" s="43"/>
      <c r="C364" s="43"/>
      <c r="D364" s="43"/>
      <c r="E364" s="43"/>
      <c r="F364" s="43"/>
      <c r="G364" s="194"/>
      <c r="H364" s="194"/>
      <c r="I364" s="194"/>
      <c r="J364" s="196"/>
      <c r="K364" s="196"/>
      <c r="L364" s="196"/>
      <c r="M364" s="196"/>
      <c r="N364" s="196"/>
      <c r="O364" s="197"/>
      <c r="P364" s="197"/>
      <c r="Q364" s="197"/>
      <c r="R364" s="197"/>
      <c r="S364" s="197"/>
      <c r="T364" s="197"/>
      <c r="U364" s="198"/>
      <c r="V364" s="199"/>
      <c r="W364" s="328"/>
      <c r="X364" s="329"/>
      <c r="Y364" s="43"/>
      <c r="Z364" s="199"/>
      <c r="AA364" s="199"/>
      <c r="AB364" s="199"/>
      <c r="AC364" s="199"/>
      <c r="AD364" s="199"/>
      <c r="AE364" s="43"/>
      <c r="AF364" s="199"/>
      <c r="AG364" s="196"/>
      <c r="AH364" s="201"/>
      <c r="AI364" s="330"/>
      <c r="AJ364" s="330"/>
      <c r="AK364" s="196"/>
      <c r="AL364" s="43"/>
      <c r="AM364" s="43"/>
      <c r="AN364" s="43"/>
      <c r="AO364" s="64"/>
      <c r="AP364" s="202"/>
      <c r="AQ364" s="202"/>
      <c r="AR364" s="64"/>
    </row>
    <row r="365" spans="1:44" ht="15.75" customHeight="1" x14ac:dyDescent="0.2">
      <c r="A365" s="43"/>
      <c r="B365" s="43"/>
      <c r="C365" s="43"/>
      <c r="D365" s="43"/>
      <c r="E365" s="43"/>
      <c r="F365" s="43"/>
      <c r="G365" s="194"/>
      <c r="H365" s="194"/>
      <c r="I365" s="194"/>
      <c r="J365" s="196"/>
      <c r="K365" s="196"/>
      <c r="L365" s="196"/>
      <c r="M365" s="196"/>
      <c r="N365" s="196"/>
      <c r="O365" s="197"/>
      <c r="P365" s="197"/>
      <c r="Q365" s="197"/>
      <c r="R365" s="197"/>
      <c r="S365" s="197"/>
      <c r="T365" s="197"/>
      <c r="U365" s="198"/>
      <c r="V365" s="199"/>
      <c r="W365" s="328"/>
      <c r="X365" s="329"/>
      <c r="Y365" s="43"/>
      <c r="Z365" s="199"/>
      <c r="AA365" s="199"/>
      <c r="AB365" s="199"/>
      <c r="AC365" s="199"/>
      <c r="AD365" s="199"/>
      <c r="AE365" s="43"/>
      <c r="AF365" s="199"/>
      <c r="AG365" s="196"/>
      <c r="AH365" s="201"/>
      <c r="AI365" s="330"/>
      <c r="AJ365" s="330"/>
      <c r="AK365" s="196"/>
      <c r="AL365" s="43"/>
      <c r="AM365" s="43"/>
      <c r="AN365" s="43"/>
      <c r="AO365" s="64"/>
      <c r="AP365" s="202"/>
      <c r="AQ365" s="202"/>
      <c r="AR365" s="64"/>
    </row>
    <row r="366" spans="1:44" ht="15.75" customHeight="1" x14ac:dyDescent="0.2">
      <c r="A366" s="43"/>
      <c r="B366" s="43"/>
      <c r="C366" s="43"/>
      <c r="D366" s="43"/>
      <c r="E366" s="43"/>
      <c r="F366" s="43"/>
      <c r="G366" s="194"/>
      <c r="H366" s="194"/>
      <c r="I366" s="194"/>
      <c r="J366" s="196"/>
      <c r="K366" s="196"/>
      <c r="L366" s="196"/>
      <c r="M366" s="196"/>
      <c r="N366" s="196"/>
      <c r="O366" s="197"/>
      <c r="P366" s="197"/>
      <c r="Q366" s="197"/>
      <c r="R366" s="197"/>
      <c r="S366" s="197"/>
      <c r="T366" s="197"/>
      <c r="U366" s="198"/>
      <c r="V366" s="199"/>
      <c r="W366" s="328"/>
      <c r="X366" s="329"/>
      <c r="Y366" s="43"/>
      <c r="Z366" s="199"/>
      <c r="AA366" s="199"/>
      <c r="AB366" s="199"/>
      <c r="AC366" s="199"/>
      <c r="AD366" s="199"/>
      <c r="AE366" s="43"/>
      <c r="AF366" s="199"/>
      <c r="AG366" s="196"/>
      <c r="AH366" s="201"/>
      <c r="AI366" s="330"/>
      <c r="AJ366" s="330"/>
      <c r="AK366" s="196"/>
      <c r="AL366" s="43"/>
      <c r="AM366" s="43"/>
      <c r="AN366" s="43"/>
      <c r="AO366" s="64"/>
      <c r="AP366" s="202"/>
      <c r="AQ366" s="202"/>
      <c r="AR366" s="64"/>
    </row>
    <row r="367" spans="1:44" ht="15.75" customHeight="1" x14ac:dyDescent="0.2">
      <c r="A367" s="43"/>
      <c r="B367" s="43"/>
      <c r="C367" s="43"/>
      <c r="D367" s="43"/>
      <c r="E367" s="43"/>
      <c r="F367" s="43"/>
      <c r="G367" s="194"/>
      <c r="H367" s="194"/>
      <c r="I367" s="194"/>
      <c r="J367" s="196"/>
      <c r="K367" s="196"/>
      <c r="L367" s="196"/>
      <c r="M367" s="196"/>
      <c r="N367" s="196"/>
      <c r="O367" s="197"/>
      <c r="P367" s="197"/>
      <c r="Q367" s="197"/>
      <c r="R367" s="197"/>
      <c r="S367" s="197"/>
      <c r="T367" s="197"/>
      <c r="U367" s="198"/>
      <c r="V367" s="199"/>
      <c r="W367" s="328"/>
      <c r="X367" s="329"/>
      <c r="Y367" s="43"/>
      <c r="Z367" s="199"/>
      <c r="AA367" s="199"/>
      <c r="AB367" s="199"/>
      <c r="AC367" s="199"/>
      <c r="AD367" s="199"/>
      <c r="AE367" s="43"/>
      <c r="AF367" s="199"/>
      <c r="AG367" s="196"/>
      <c r="AH367" s="201"/>
      <c r="AI367" s="330"/>
      <c r="AJ367" s="330"/>
      <c r="AK367" s="196"/>
      <c r="AL367" s="43"/>
      <c r="AM367" s="43"/>
      <c r="AN367" s="43"/>
      <c r="AO367" s="64"/>
      <c r="AP367" s="202"/>
      <c r="AQ367" s="202"/>
      <c r="AR367" s="64"/>
    </row>
    <row r="368" spans="1:44" ht="15.75" customHeight="1" x14ac:dyDescent="0.2">
      <c r="A368" s="43"/>
      <c r="B368" s="43"/>
      <c r="C368" s="43"/>
      <c r="D368" s="43"/>
      <c r="E368" s="43"/>
      <c r="F368" s="43"/>
      <c r="G368" s="194"/>
      <c r="H368" s="194"/>
      <c r="I368" s="194"/>
      <c r="J368" s="196"/>
      <c r="K368" s="196"/>
      <c r="L368" s="196"/>
      <c r="M368" s="196"/>
      <c r="N368" s="196"/>
      <c r="O368" s="197"/>
      <c r="P368" s="197"/>
      <c r="Q368" s="197"/>
      <c r="R368" s="197"/>
      <c r="S368" s="197"/>
      <c r="T368" s="197"/>
      <c r="U368" s="198"/>
      <c r="V368" s="199"/>
      <c r="W368" s="328"/>
      <c r="X368" s="329"/>
      <c r="Y368" s="43"/>
      <c r="Z368" s="199"/>
      <c r="AA368" s="199"/>
      <c r="AB368" s="199"/>
      <c r="AC368" s="199"/>
      <c r="AD368" s="199"/>
      <c r="AE368" s="43"/>
      <c r="AF368" s="199"/>
      <c r="AG368" s="196"/>
      <c r="AH368" s="201"/>
      <c r="AI368" s="330"/>
      <c r="AJ368" s="330"/>
      <c r="AK368" s="196"/>
      <c r="AL368" s="43"/>
      <c r="AM368" s="43"/>
      <c r="AN368" s="43"/>
      <c r="AO368" s="64"/>
      <c r="AP368" s="202"/>
      <c r="AQ368" s="202"/>
      <c r="AR368" s="64"/>
    </row>
    <row r="369" spans="1:44" ht="15.75" customHeight="1" x14ac:dyDescent="0.2">
      <c r="A369" s="43"/>
      <c r="B369" s="43"/>
      <c r="C369" s="43"/>
      <c r="D369" s="43"/>
      <c r="E369" s="43"/>
      <c r="F369" s="43"/>
      <c r="G369" s="194"/>
      <c r="H369" s="194"/>
      <c r="I369" s="194"/>
      <c r="J369" s="196"/>
      <c r="K369" s="196"/>
      <c r="L369" s="196"/>
      <c r="M369" s="196"/>
      <c r="N369" s="196"/>
      <c r="O369" s="197"/>
      <c r="P369" s="197"/>
      <c r="Q369" s="197"/>
      <c r="R369" s="197"/>
      <c r="S369" s="197"/>
      <c r="T369" s="197"/>
      <c r="U369" s="198"/>
      <c r="V369" s="199"/>
      <c r="W369" s="328"/>
      <c r="X369" s="329"/>
      <c r="Y369" s="43"/>
      <c r="Z369" s="199"/>
      <c r="AA369" s="199"/>
      <c r="AB369" s="199"/>
      <c r="AC369" s="199"/>
      <c r="AD369" s="199"/>
      <c r="AE369" s="43"/>
      <c r="AF369" s="199"/>
      <c r="AG369" s="196"/>
      <c r="AH369" s="201"/>
      <c r="AI369" s="330"/>
      <c r="AJ369" s="330"/>
      <c r="AK369" s="196"/>
      <c r="AL369" s="43"/>
      <c r="AM369" s="43"/>
      <c r="AN369" s="43"/>
      <c r="AO369" s="64"/>
      <c r="AP369" s="202"/>
      <c r="AQ369" s="202"/>
      <c r="AR369" s="64"/>
    </row>
    <row r="370" spans="1:44" ht="15.75" customHeight="1" x14ac:dyDescent="0.2">
      <c r="A370" s="43"/>
      <c r="B370" s="43"/>
      <c r="C370" s="43"/>
      <c r="D370" s="43"/>
      <c r="E370" s="43"/>
      <c r="F370" s="43"/>
      <c r="G370" s="194"/>
      <c r="H370" s="194"/>
      <c r="I370" s="194"/>
      <c r="J370" s="196"/>
      <c r="K370" s="196"/>
      <c r="L370" s="196"/>
      <c r="M370" s="196"/>
      <c r="N370" s="196"/>
      <c r="O370" s="197"/>
      <c r="P370" s="197"/>
      <c r="Q370" s="197"/>
      <c r="R370" s="197"/>
      <c r="S370" s="197"/>
      <c r="T370" s="197"/>
      <c r="U370" s="198"/>
      <c r="V370" s="199"/>
      <c r="W370" s="328"/>
      <c r="X370" s="329"/>
      <c r="Y370" s="43"/>
      <c r="Z370" s="199"/>
      <c r="AA370" s="199"/>
      <c r="AB370" s="199"/>
      <c r="AC370" s="199"/>
      <c r="AD370" s="199"/>
      <c r="AE370" s="43"/>
      <c r="AF370" s="199"/>
      <c r="AG370" s="196"/>
      <c r="AH370" s="201"/>
      <c r="AI370" s="330"/>
      <c r="AJ370" s="330"/>
      <c r="AK370" s="196"/>
      <c r="AL370" s="43"/>
      <c r="AM370" s="43"/>
      <c r="AN370" s="43"/>
      <c r="AO370" s="64"/>
      <c r="AP370" s="202"/>
      <c r="AQ370" s="202"/>
      <c r="AR370" s="64"/>
    </row>
    <row r="371" spans="1:44" ht="15.75" customHeight="1" x14ac:dyDescent="0.2">
      <c r="A371" s="43"/>
      <c r="B371" s="43"/>
      <c r="C371" s="43"/>
      <c r="D371" s="43"/>
      <c r="E371" s="43"/>
      <c r="F371" s="43"/>
      <c r="G371" s="194"/>
      <c r="H371" s="194"/>
      <c r="I371" s="194"/>
      <c r="J371" s="196"/>
      <c r="K371" s="196"/>
      <c r="L371" s="196"/>
      <c r="M371" s="196"/>
      <c r="N371" s="196"/>
      <c r="O371" s="197"/>
      <c r="P371" s="197"/>
      <c r="Q371" s="197"/>
      <c r="R371" s="197"/>
      <c r="S371" s="197"/>
      <c r="T371" s="197"/>
      <c r="U371" s="198"/>
      <c r="V371" s="199"/>
      <c r="W371" s="328"/>
      <c r="X371" s="329"/>
      <c r="Y371" s="43"/>
      <c r="Z371" s="199"/>
      <c r="AA371" s="199"/>
      <c r="AB371" s="199"/>
      <c r="AC371" s="199"/>
      <c r="AD371" s="199"/>
      <c r="AE371" s="43"/>
      <c r="AF371" s="199"/>
      <c r="AG371" s="196"/>
      <c r="AH371" s="201"/>
      <c r="AI371" s="330"/>
      <c r="AJ371" s="330"/>
      <c r="AK371" s="196"/>
      <c r="AL371" s="43"/>
      <c r="AM371" s="43"/>
      <c r="AN371" s="43"/>
      <c r="AO371" s="64"/>
      <c r="AP371" s="202"/>
      <c r="AQ371" s="202"/>
      <c r="AR371" s="64"/>
    </row>
    <row r="372" spans="1:44" ht="15.75" customHeight="1" x14ac:dyDescent="0.2">
      <c r="A372" s="43"/>
      <c r="B372" s="43"/>
      <c r="C372" s="43"/>
      <c r="D372" s="43"/>
      <c r="E372" s="43"/>
      <c r="F372" s="43"/>
      <c r="G372" s="194"/>
      <c r="H372" s="194"/>
      <c r="I372" s="194"/>
      <c r="J372" s="196"/>
      <c r="K372" s="196"/>
      <c r="L372" s="196"/>
      <c r="M372" s="196"/>
      <c r="N372" s="196"/>
      <c r="O372" s="197"/>
      <c r="P372" s="197"/>
      <c r="Q372" s="197"/>
      <c r="R372" s="197"/>
      <c r="S372" s="197"/>
      <c r="T372" s="197"/>
      <c r="U372" s="198"/>
      <c r="V372" s="199"/>
      <c r="W372" s="328"/>
      <c r="X372" s="329"/>
      <c r="Y372" s="43"/>
      <c r="Z372" s="199"/>
      <c r="AA372" s="199"/>
      <c r="AB372" s="199"/>
      <c r="AC372" s="199"/>
      <c r="AD372" s="199"/>
      <c r="AE372" s="43"/>
      <c r="AF372" s="199"/>
      <c r="AG372" s="196"/>
      <c r="AH372" s="201"/>
      <c r="AI372" s="330"/>
      <c r="AJ372" s="330"/>
      <c r="AK372" s="196"/>
      <c r="AL372" s="43"/>
      <c r="AM372" s="43"/>
      <c r="AN372" s="43"/>
      <c r="AO372" s="64"/>
      <c r="AP372" s="202"/>
      <c r="AQ372" s="202"/>
      <c r="AR372" s="64"/>
    </row>
    <row r="373" spans="1:44" ht="15.75" customHeight="1" x14ac:dyDescent="0.2">
      <c r="A373" s="43"/>
      <c r="B373" s="43"/>
      <c r="C373" s="43"/>
      <c r="D373" s="43"/>
      <c r="E373" s="43"/>
      <c r="F373" s="43"/>
      <c r="G373" s="194"/>
      <c r="H373" s="194"/>
      <c r="I373" s="194"/>
      <c r="J373" s="196"/>
      <c r="K373" s="196"/>
      <c r="L373" s="196"/>
      <c r="M373" s="196"/>
      <c r="N373" s="196"/>
      <c r="O373" s="197"/>
      <c r="P373" s="197"/>
      <c r="Q373" s="197"/>
      <c r="R373" s="197"/>
      <c r="S373" s="197"/>
      <c r="T373" s="197"/>
      <c r="U373" s="198"/>
      <c r="V373" s="199"/>
      <c r="W373" s="328"/>
      <c r="X373" s="329"/>
      <c r="Y373" s="43"/>
      <c r="Z373" s="199"/>
      <c r="AA373" s="199"/>
      <c r="AB373" s="199"/>
      <c r="AC373" s="199"/>
      <c r="AD373" s="199"/>
      <c r="AE373" s="43"/>
      <c r="AF373" s="199"/>
      <c r="AG373" s="196"/>
      <c r="AH373" s="201"/>
      <c r="AI373" s="330"/>
      <c r="AJ373" s="330"/>
      <c r="AK373" s="196"/>
      <c r="AL373" s="43"/>
      <c r="AM373" s="43"/>
      <c r="AN373" s="43"/>
      <c r="AO373" s="64"/>
      <c r="AP373" s="202"/>
      <c r="AQ373" s="202"/>
      <c r="AR373" s="64"/>
    </row>
    <row r="374" spans="1:44" ht="15.75" customHeight="1" x14ac:dyDescent="0.2">
      <c r="A374" s="43"/>
      <c r="B374" s="43"/>
      <c r="C374" s="43"/>
      <c r="D374" s="43"/>
      <c r="E374" s="43"/>
      <c r="F374" s="43"/>
      <c r="G374" s="194"/>
      <c r="H374" s="194"/>
      <c r="I374" s="194"/>
      <c r="J374" s="196"/>
      <c r="K374" s="196"/>
      <c r="L374" s="196"/>
      <c r="M374" s="196"/>
      <c r="N374" s="196"/>
      <c r="O374" s="197"/>
      <c r="P374" s="197"/>
      <c r="Q374" s="197"/>
      <c r="R374" s="197"/>
      <c r="S374" s="197"/>
      <c r="T374" s="197"/>
      <c r="U374" s="198"/>
      <c r="V374" s="199"/>
      <c r="W374" s="328"/>
      <c r="X374" s="329"/>
      <c r="Y374" s="43"/>
      <c r="Z374" s="199"/>
      <c r="AA374" s="199"/>
      <c r="AB374" s="199"/>
      <c r="AC374" s="199"/>
      <c r="AD374" s="199"/>
      <c r="AE374" s="43"/>
      <c r="AF374" s="199"/>
      <c r="AG374" s="196"/>
      <c r="AH374" s="201"/>
      <c r="AI374" s="330"/>
      <c r="AJ374" s="330"/>
      <c r="AK374" s="196"/>
      <c r="AL374" s="43"/>
      <c r="AM374" s="43"/>
      <c r="AN374" s="43"/>
      <c r="AO374" s="64"/>
      <c r="AP374" s="202"/>
      <c r="AQ374" s="202"/>
      <c r="AR374" s="64"/>
    </row>
    <row r="375" spans="1:44" ht="15.75" customHeight="1" x14ac:dyDescent="0.2">
      <c r="A375" s="43"/>
      <c r="B375" s="43"/>
      <c r="C375" s="43"/>
      <c r="D375" s="43"/>
      <c r="E375" s="43"/>
      <c r="F375" s="43"/>
      <c r="G375" s="194"/>
      <c r="H375" s="194"/>
      <c r="I375" s="194"/>
      <c r="J375" s="196"/>
      <c r="K375" s="196"/>
      <c r="L375" s="196"/>
      <c r="M375" s="196"/>
      <c r="N375" s="196"/>
      <c r="O375" s="197"/>
      <c r="P375" s="197"/>
      <c r="Q375" s="197"/>
      <c r="R375" s="197"/>
      <c r="S375" s="197"/>
      <c r="T375" s="197"/>
      <c r="U375" s="198"/>
      <c r="V375" s="199"/>
      <c r="W375" s="328"/>
      <c r="X375" s="329"/>
      <c r="Y375" s="43"/>
      <c r="Z375" s="199"/>
      <c r="AA375" s="199"/>
      <c r="AB375" s="199"/>
      <c r="AC375" s="199"/>
      <c r="AD375" s="199"/>
      <c r="AE375" s="43"/>
      <c r="AF375" s="199"/>
      <c r="AG375" s="196"/>
      <c r="AH375" s="201"/>
      <c r="AI375" s="330"/>
      <c r="AJ375" s="330"/>
      <c r="AK375" s="196"/>
      <c r="AL375" s="43"/>
      <c r="AM375" s="43"/>
      <c r="AN375" s="43"/>
      <c r="AO375" s="64"/>
      <c r="AP375" s="202"/>
      <c r="AQ375" s="202"/>
      <c r="AR375" s="64"/>
    </row>
    <row r="376" spans="1:44" ht="15.75" customHeight="1" x14ac:dyDescent="0.2">
      <c r="A376" s="43"/>
      <c r="B376" s="43"/>
      <c r="C376" s="43"/>
      <c r="D376" s="43"/>
      <c r="E376" s="43"/>
      <c r="F376" s="43"/>
      <c r="G376" s="194"/>
      <c r="H376" s="194"/>
      <c r="I376" s="194"/>
      <c r="J376" s="196"/>
      <c r="K376" s="196"/>
      <c r="L376" s="196"/>
      <c r="M376" s="196"/>
      <c r="N376" s="196"/>
      <c r="O376" s="197"/>
      <c r="P376" s="197"/>
      <c r="Q376" s="197"/>
      <c r="R376" s="197"/>
      <c r="S376" s="197"/>
      <c r="T376" s="197"/>
      <c r="U376" s="198"/>
      <c r="V376" s="199"/>
      <c r="W376" s="328"/>
      <c r="X376" s="329"/>
      <c r="Y376" s="43"/>
      <c r="Z376" s="199"/>
      <c r="AA376" s="199"/>
      <c r="AB376" s="199"/>
      <c r="AC376" s="199"/>
      <c r="AD376" s="199"/>
      <c r="AE376" s="43"/>
      <c r="AF376" s="199"/>
      <c r="AG376" s="196"/>
      <c r="AH376" s="201"/>
      <c r="AI376" s="330"/>
      <c r="AJ376" s="330"/>
      <c r="AK376" s="196"/>
      <c r="AL376" s="43"/>
      <c r="AM376" s="43"/>
      <c r="AN376" s="43"/>
      <c r="AO376" s="64"/>
      <c r="AP376" s="202"/>
      <c r="AQ376" s="202"/>
      <c r="AR376" s="64"/>
    </row>
    <row r="377" spans="1:44" ht="15.75" customHeight="1" x14ac:dyDescent="0.2">
      <c r="A377" s="43"/>
      <c r="B377" s="43"/>
      <c r="C377" s="43"/>
      <c r="D377" s="43"/>
      <c r="E377" s="43"/>
      <c r="F377" s="43"/>
      <c r="G377" s="194"/>
      <c r="H377" s="194"/>
      <c r="I377" s="194"/>
      <c r="J377" s="196"/>
      <c r="K377" s="196"/>
      <c r="L377" s="196"/>
      <c r="M377" s="196"/>
      <c r="N377" s="196"/>
      <c r="O377" s="197"/>
      <c r="P377" s="197"/>
      <c r="Q377" s="197"/>
      <c r="R377" s="197"/>
      <c r="S377" s="197"/>
      <c r="T377" s="197"/>
      <c r="U377" s="198"/>
      <c r="V377" s="199"/>
      <c r="W377" s="328"/>
      <c r="X377" s="329"/>
      <c r="Y377" s="43"/>
      <c r="Z377" s="199"/>
      <c r="AA377" s="199"/>
      <c r="AB377" s="199"/>
      <c r="AC377" s="199"/>
      <c r="AD377" s="199"/>
      <c r="AE377" s="43"/>
      <c r="AF377" s="199"/>
      <c r="AG377" s="196"/>
      <c r="AH377" s="201"/>
      <c r="AI377" s="330"/>
      <c r="AJ377" s="330"/>
      <c r="AK377" s="196"/>
      <c r="AL377" s="43"/>
      <c r="AM377" s="43"/>
      <c r="AN377" s="43"/>
      <c r="AO377" s="64"/>
      <c r="AP377" s="202"/>
      <c r="AQ377" s="202"/>
      <c r="AR377" s="64"/>
    </row>
    <row r="378" spans="1:44" ht="15.75" customHeight="1" x14ac:dyDescent="0.2">
      <c r="A378" s="43"/>
      <c r="B378" s="43"/>
      <c r="C378" s="43"/>
      <c r="D378" s="43"/>
      <c r="E378" s="43"/>
      <c r="F378" s="43"/>
      <c r="G378" s="194"/>
      <c r="H378" s="194"/>
      <c r="I378" s="194"/>
      <c r="J378" s="196"/>
      <c r="K378" s="196"/>
      <c r="L378" s="196"/>
      <c r="M378" s="196"/>
      <c r="N378" s="196"/>
      <c r="O378" s="197"/>
      <c r="P378" s="197"/>
      <c r="Q378" s="197"/>
      <c r="R378" s="197"/>
      <c r="S378" s="197"/>
      <c r="T378" s="197"/>
      <c r="U378" s="198"/>
      <c r="V378" s="199"/>
      <c r="W378" s="328"/>
      <c r="X378" s="329"/>
      <c r="Y378" s="43"/>
      <c r="Z378" s="199"/>
      <c r="AA378" s="199"/>
      <c r="AB378" s="199"/>
      <c r="AC378" s="199"/>
      <c r="AD378" s="199"/>
      <c r="AE378" s="43"/>
      <c r="AF378" s="199"/>
      <c r="AG378" s="196"/>
      <c r="AH378" s="201"/>
      <c r="AI378" s="330"/>
      <c r="AJ378" s="330"/>
      <c r="AK378" s="196"/>
      <c r="AL378" s="43"/>
      <c r="AM378" s="43"/>
      <c r="AN378" s="43"/>
      <c r="AO378" s="64"/>
      <c r="AP378" s="202"/>
      <c r="AQ378" s="202"/>
      <c r="AR378" s="64"/>
    </row>
    <row r="379" spans="1:44" ht="15.75" customHeight="1" x14ac:dyDescent="0.2">
      <c r="A379" s="43"/>
      <c r="B379" s="43"/>
      <c r="C379" s="43"/>
      <c r="D379" s="43"/>
      <c r="E379" s="43"/>
      <c r="F379" s="43"/>
      <c r="G379" s="194"/>
      <c r="H379" s="194"/>
      <c r="I379" s="194"/>
      <c r="J379" s="196"/>
      <c r="K379" s="196"/>
      <c r="L379" s="196"/>
      <c r="M379" s="196"/>
      <c r="N379" s="196"/>
      <c r="O379" s="197"/>
      <c r="P379" s="197"/>
      <c r="Q379" s="197"/>
      <c r="R379" s="197"/>
      <c r="S379" s="197"/>
      <c r="T379" s="197"/>
      <c r="U379" s="198"/>
      <c r="V379" s="199"/>
      <c r="W379" s="328"/>
      <c r="X379" s="329"/>
      <c r="Y379" s="43"/>
      <c r="Z379" s="199"/>
      <c r="AA379" s="199"/>
      <c r="AB379" s="199"/>
      <c r="AC379" s="199"/>
      <c r="AD379" s="199"/>
      <c r="AE379" s="43"/>
      <c r="AF379" s="199"/>
      <c r="AG379" s="196"/>
      <c r="AH379" s="201"/>
      <c r="AI379" s="330"/>
      <c r="AJ379" s="330"/>
      <c r="AK379" s="196"/>
      <c r="AL379" s="43"/>
      <c r="AM379" s="43"/>
      <c r="AN379" s="43"/>
      <c r="AO379" s="64"/>
      <c r="AP379" s="202"/>
      <c r="AQ379" s="202"/>
      <c r="AR379" s="64"/>
    </row>
    <row r="380" spans="1:44" ht="15.75" customHeight="1" x14ac:dyDescent="0.2">
      <c r="A380" s="43"/>
      <c r="B380" s="43"/>
      <c r="C380" s="43"/>
      <c r="D380" s="43"/>
      <c r="E380" s="43"/>
      <c r="F380" s="43"/>
      <c r="G380" s="194"/>
      <c r="H380" s="194"/>
      <c r="I380" s="194"/>
      <c r="J380" s="196"/>
      <c r="K380" s="196"/>
      <c r="L380" s="196"/>
      <c r="M380" s="196"/>
      <c r="N380" s="196"/>
      <c r="O380" s="197"/>
      <c r="P380" s="197"/>
      <c r="Q380" s="197"/>
      <c r="R380" s="197"/>
      <c r="S380" s="197"/>
      <c r="T380" s="197"/>
      <c r="U380" s="198"/>
      <c r="V380" s="199"/>
      <c r="W380" s="328"/>
      <c r="X380" s="329"/>
      <c r="Y380" s="43"/>
      <c r="Z380" s="199"/>
      <c r="AA380" s="199"/>
      <c r="AB380" s="199"/>
      <c r="AC380" s="199"/>
      <c r="AD380" s="199"/>
      <c r="AE380" s="43"/>
      <c r="AF380" s="199"/>
      <c r="AG380" s="196"/>
      <c r="AH380" s="201"/>
      <c r="AI380" s="330"/>
      <c r="AJ380" s="330"/>
      <c r="AK380" s="196"/>
      <c r="AL380" s="43"/>
      <c r="AM380" s="43"/>
      <c r="AN380" s="43"/>
      <c r="AO380" s="64"/>
      <c r="AP380" s="202"/>
      <c r="AQ380" s="202"/>
      <c r="AR380" s="64"/>
    </row>
    <row r="381" spans="1:44" ht="15.75" customHeight="1" x14ac:dyDescent="0.2">
      <c r="A381" s="43"/>
      <c r="B381" s="43"/>
      <c r="C381" s="43"/>
      <c r="D381" s="43"/>
      <c r="E381" s="43"/>
      <c r="F381" s="43"/>
      <c r="G381" s="194"/>
      <c r="H381" s="194"/>
      <c r="I381" s="194"/>
      <c r="J381" s="196"/>
      <c r="K381" s="196"/>
      <c r="L381" s="196"/>
      <c r="M381" s="196"/>
      <c r="N381" s="196"/>
      <c r="O381" s="197"/>
      <c r="P381" s="197"/>
      <c r="Q381" s="197"/>
      <c r="R381" s="197"/>
      <c r="S381" s="197"/>
      <c r="T381" s="197"/>
      <c r="U381" s="198"/>
      <c r="V381" s="199"/>
      <c r="W381" s="328"/>
      <c r="X381" s="329"/>
      <c r="Y381" s="43"/>
      <c r="Z381" s="199"/>
      <c r="AA381" s="199"/>
      <c r="AB381" s="199"/>
      <c r="AC381" s="199"/>
      <c r="AD381" s="199"/>
      <c r="AE381" s="43"/>
      <c r="AF381" s="199"/>
      <c r="AG381" s="196"/>
      <c r="AH381" s="201"/>
      <c r="AI381" s="330"/>
      <c r="AJ381" s="330"/>
      <c r="AK381" s="196"/>
      <c r="AL381" s="43"/>
      <c r="AM381" s="43"/>
      <c r="AN381" s="43"/>
      <c r="AO381" s="64"/>
      <c r="AP381" s="202"/>
      <c r="AQ381" s="202"/>
      <c r="AR381" s="64"/>
    </row>
    <row r="382" spans="1:44" ht="15.75" customHeight="1" x14ac:dyDescent="0.2">
      <c r="A382" s="43"/>
      <c r="B382" s="43"/>
      <c r="C382" s="43"/>
      <c r="D382" s="43"/>
      <c r="E382" s="43"/>
      <c r="F382" s="43"/>
      <c r="G382" s="194"/>
      <c r="H382" s="194"/>
      <c r="I382" s="194"/>
      <c r="J382" s="196"/>
      <c r="K382" s="196"/>
      <c r="L382" s="196"/>
      <c r="M382" s="196"/>
      <c r="N382" s="196"/>
      <c r="O382" s="197"/>
      <c r="P382" s="197"/>
      <c r="Q382" s="197"/>
      <c r="R382" s="197"/>
      <c r="S382" s="197"/>
      <c r="T382" s="197"/>
      <c r="U382" s="198"/>
      <c r="V382" s="199"/>
      <c r="W382" s="328"/>
      <c r="X382" s="329"/>
      <c r="Y382" s="43"/>
      <c r="Z382" s="199"/>
      <c r="AA382" s="199"/>
      <c r="AB382" s="199"/>
      <c r="AC382" s="199"/>
      <c r="AD382" s="199"/>
      <c r="AE382" s="43"/>
      <c r="AF382" s="199"/>
      <c r="AG382" s="196"/>
      <c r="AH382" s="201"/>
      <c r="AI382" s="330"/>
      <c r="AJ382" s="330"/>
      <c r="AK382" s="196"/>
      <c r="AL382" s="43"/>
      <c r="AM382" s="43"/>
      <c r="AN382" s="43"/>
      <c r="AO382" s="64"/>
      <c r="AP382" s="202"/>
      <c r="AQ382" s="202"/>
      <c r="AR382" s="64"/>
    </row>
    <row r="383" spans="1:44" ht="15.75" customHeight="1" x14ac:dyDescent="0.2">
      <c r="A383" s="43"/>
      <c r="B383" s="43"/>
      <c r="C383" s="43"/>
      <c r="D383" s="43"/>
      <c r="E383" s="43"/>
      <c r="F383" s="43"/>
      <c r="G383" s="194"/>
      <c r="H383" s="194"/>
      <c r="I383" s="194"/>
      <c r="J383" s="196"/>
      <c r="K383" s="196"/>
      <c r="L383" s="196"/>
      <c r="M383" s="196"/>
      <c r="N383" s="196"/>
      <c r="O383" s="197"/>
      <c r="P383" s="197"/>
      <c r="Q383" s="197"/>
      <c r="R383" s="197"/>
      <c r="S383" s="197"/>
      <c r="T383" s="197"/>
      <c r="U383" s="198"/>
      <c r="V383" s="199"/>
      <c r="W383" s="328"/>
      <c r="X383" s="329"/>
      <c r="Y383" s="43"/>
      <c r="Z383" s="199"/>
      <c r="AA383" s="199"/>
      <c r="AB383" s="199"/>
      <c r="AC383" s="199"/>
      <c r="AD383" s="199"/>
      <c r="AE383" s="43"/>
      <c r="AF383" s="199"/>
      <c r="AG383" s="196"/>
      <c r="AH383" s="201"/>
      <c r="AI383" s="330"/>
      <c r="AJ383" s="330"/>
      <c r="AK383" s="196"/>
      <c r="AL383" s="43"/>
      <c r="AM383" s="43"/>
      <c r="AN383" s="43"/>
      <c r="AO383" s="64"/>
      <c r="AP383" s="202"/>
      <c r="AQ383" s="202"/>
      <c r="AR383" s="64"/>
    </row>
    <row r="384" spans="1:44" ht="15.75" customHeight="1" x14ac:dyDescent="0.2">
      <c r="A384" s="43"/>
      <c r="B384" s="43"/>
      <c r="C384" s="43"/>
      <c r="D384" s="43"/>
      <c r="E384" s="43"/>
      <c r="F384" s="43"/>
      <c r="G384" s="194"/>
      <c r="H384" s="194"/>
      <c r="I384" s="194"/>
      <c r="J384" s="196"/>
      <c r="K384" s="196"/>
      <c r="L384" s="196"/>
      <c r="M384" s="196"/>
      <c r="N384" s="196"/>
      <c r="O384" s="197"/>
      <c r="P384" s="197"/>
      <c r="Q384" s="197"/>
      <c r="R384" s="197"/>
      <c r="S384" s="197"/>
      <c r="T384" s="197"/>
      <c r="U384" s="198"/>
      <c r="V384" s="199"/>
      <c r="W384" s="328"/>
      <c r="X384" s="329"/>
      <c r="Y384" s="43"/>
      <c r="Z384" s="199"/>
      <c r="AA384" s="199"/>
      <c r="AB384" s="199"/>
      <c r="AC384" s="199"/>
      <c r="AD384" s="199"/>
      <c r="AE384" s="43"/>
      <c r="AF384" s="199"/>
      <c r="AG384" s="196"/>
      <c r="AH384" s="201"/>
      <c r="AI384" s="330"/>
      <c r="AJ384" s="330"/>
      <c r="AK384" s="196"/>
      <c r="AL384" s="43"/>
      <c r="AM384" s="43"/>
      <c r="AN384" s="43"/>
      <c r="AO384" s="64"/>
      <c r="AP384" s="202"/>
      <c r="AQ384" s="202"/>
      <c r="AR384" s="64"/>
    </row>
    <row r="385" spans="1:44" ht="15.75" customHeight="1" x14ac:dyDescent="0.2">
      <c r="A385" s="43"/>
      <c r="B385" s="43"/>
      <c r="C385" s="43"/>
      <c r="D385" s="43"/>
      <c r="E385" s="43"/>
      <c r="F385" s="43"/>
      <c r="G385" s="194"/>
      <c r="H385" s="194"/>
      <c r="I385" s="194"/>
      <c r="J385" s="196"/>
      <c r="K385" s="196"/>
      <c r="L385" s="196"/>
      <c r="M385" s="196"/>
      <c r="N385" s="196"/>
      <c r="O385" s="197"/>
      <c r="P385" s="197"/>
      <c r="Q385" s="197"/>
      <c r="R385" s="197"/>
      <c r="S385" s="197"/>
      <c r="T385" s="197"/>
      <c r="U385" s="198"/>
      <c r="V385" s="199"/>
      <c r="W385" s="328"/>
      <c r="X385" s="329"/>
      <c r="Y385" s="43"/>
      <c r="Z385" s="199"/>
      <c r="AA385" s="199"/>
      <c r="AB385" s="199"/>
      <c r="AC385" s="199"/>
      <c r="AD385" s="199"/>
      <c r="AE385" s="43"/>
      <c r="AF385" s="199"/>
      <c r="AG385" s="196"/>
      <c r="AH385" s="201"/>
      <c r="AI385" s="330"/>
      <c r="AJ385" s="330"/>
      <c r="AK385" s="196"/>
      <c r="AL385" s="43"/>
      <c r="AM385" s="43"/>
      <c r="AN385" s="43"/>
      <c r="AO385" s="64"/>
      <c r="AP385" s="202"/>
      <c r="AQ385" s="202"/>
      <c r="AR385" s="64"/>
    </row>
    <row r="386" spans="1:44" ht="15.75" customHeight="1" x14ac:dyDescent="0.2">
      <c r="A386" s="43"/>
      <c r="B386" s="43"/>
      <c r="C386" s="43"/>
      <c r="D386" s="43"/>
      <c r="E386" s="43"/>
      <c r="F386" s="43"/>
      <c r="G386" s="194"/>
      <c r="H386" s="194"/>
      <c r="I386" s="194"/>
      <c r="J386" s="196"/>
      <c r="K386" s="196"/>
      <c r="L386" s="196"/>
      <c r="M386" s="196"/>
      <c r="N386" s="196"/>
      <c r="O386" s="197"/>
      <c r="P386" s="197"/>
      <c r="Q386" s="197"/>
      <c r="R386" s="197"/>
      <c r="S386" s="197"/>
      <c r="T386" s="197"/>
      <c r="U386" s="198"/>
      <c r="V386" s="199"/>
      <c r="W386" s="328"/>
      <c r="X386" s="329"/>
      <c r="Y386" s="43"/>
      <c r="Z386" s="199"/>
      <c r="AA386" s="199"/>
      <c r="AB386" s="199"/>
      <c r="AC386" s="199"/>
      <c r="AD386" s="199"/>
      <c r="AE386" s="43"/>
      <c r="AF386" s="199"/>
      <c r="AG386" s="196"/>
      <c r="AH386" s="201"/>
      <c r="AI386" s="330"/>
      <c r="AJ386" s="330"/>
      <c r="AK386" s="196"/>
      <c r="AL386" s="43"/>
      <c r="AM386" s="43"/>
      <c r="AN386" s="43"/>
      <c r="AO386" s="64"/>
      <c r="AP386" s="202"/>
      <c r="AQ386" s="202"/>
      <c r="AR386" s="64"/>
    </row>
    <row r="387" spans="1:44" ht="15.75" customHeight="1" x14ac:dyDescent="0.2">
      <c r="A387" s="43"/>
      <c r="B387" s="43"/>
      <c r="C387" s="43"/>
      <c r="D387" s="43"/>
      <c r="E387" s="43"/>
      <c r="F387" s="43"/>
      <c r="G387" s="194"/>
      <c r="H387" s="194"/>
      <c r="I387" s="194"/>
      <c r="J387" s="196"/>
      <c r="K387" s="196"/>
      <c r="L387" s="196"/>
      <c r="M387" s="196"/>
      <c r="N387" s="196"/>
      <c r="O387" s="197"/>
      <c r="P387" s="197"/>
      <c r="Q387" s="197"/>
      <c r="R387" s="197"/>
      <c r="S387" s="197"/>
      <c r="T387" s="197"/>
      <c r="U387" s="198"/>
      <c r="V387" s="199"/>
      <c r="W387" s="328"/>
      <c r="X387" s="329"/>
      <c r="Y387" s="43"/>
      <c r="Z387" s="199"/>
      <c r="AA387" s="199"/>
      <c r="AB387" s="199"/>
      <c r="AC387" s="199"/>
      <c r="AD387" s="199"/>
      <c r="AE387" s="43"/>
      <c r="AF387" s="199"/>
      <c r="AG387" s="196"/>
      <c r="AH387" s="201"/>
      <c r="AI387" s="330"/>
      <c r="AJ387" s="330"/>
      <c r="AK387" s="196"/>
      <c r="AL387" s="43"/>
      <c r="AM387" s="43"/>
      <c r="AN387" s="43"/>
      <c r="AO387" s="64"/>
      <c r="AP387" s="202"/>
      <c r="AQ387" s="202"/>
      <c r="AR387" s="64"/>
    </row>
    <row r="388" spans="1:44" ht="15.75" customHeight="1" x14ac:dyDescent="0.2">
      <c r="A388" s="43"/>
      <c r="B388" s="43"/>
      <c r="C388" s="43"/>
      <c r="D388" s="43"/>
      <c r="E388" s="43"/>
      <c r="F388" s="43"/>
      <c r="G388" s="194"/>
      <c r="H388" s="194"/>
      <c r="I388" s="194"/>
      <c r="J388" s="196"/>
      <c r="K388" s="196"/>
      <c r="L388" s="196"/>
      <c r="M388" s="196"/>
      <c r="N388" s="196"/>
      <c r="O388" s="197"/>
      <c r="P388" s="197"/>
      <c r="Q388" s="197"/>
      <c r="R388" s="197"/>
      <c r="S388" s="197"/>
      <c r="T388" s="197"/>
      <c r="U388" s="198"/>
      <c r="V388" s="199"/>
      <c r="W388" s="328"/>
      <c r="X388" s="329"/>
      <c r="Y388" s="43"/>
      <c r="Z388" s="199"/>
      <c r="AA388" s="199"/>
      <c r="AB388" s="199"/>
      <c r="AC388" s="199"/>
      <c r="AD388" s="199"/>
      <c r="AE388" s="43"/>
      <c r="AF388" s="199"/>
      <c r="AG388" s="196"/>
      <c r="AH388" s="201"/>
      <c r="AI388" s="330"/>
      <c r="AJ388" s="330"/>
      <c r="AK388" s="196"/>
      <c r="AL388" s="43"/>
      <c r="AM388" s="43"/>
      <c r="AN388" s="43"/>
      <c r="AO388" s="64"/>
      <c r="AP388" s="202"/>
      <c r="AQ388" s="202"/>
      <c r="AR388" s="64"/>
    </row>
    <row r="389" spans="1:44" ht="15.75" customHeight="1" x14ac:dyDescent="0.2">
      <c r="A389" s="43"/>
      <c r="B389" s="43"/>
      <c r="C389" s="43"/>
      <c r="D389" s="43"/>
      <c r="E389" s="43"/>
      <c r="F389" s="43"/>
      <c r="G389" s="194"/>
      <c r="H389" s="194"/>
      <c r="I389" s="194"/>
      <c r="J389" s="196"/>
      <c r="K389" s="196"/>
      <c r="L389" s="196"/>
      <c r="M389" s="196"/>
      <c r="N389" s="196"/>
      <c r="O389" s="197"/>
      <c r="P389" s="197"/>
      <c r="Q389" s="197"/>
      <c r="R389" s="197"/>
      <c r="S389" s="197"/>
      <c r="T389" s="197"/>
      <c r="U389" s="198"/>
      <c r="V389" s="199"/>
      <c r="W389" s="328"/>
      <c r="X389" s="329"/>
      <c r="Y389" s="43"/>
      <c r="Z389" s="199"/>
      <c r="AA389" s="199"/>
      <c r="AB389" s="199"/>
      <c r="AC389" s="199"/>
      <c r="AD389" s="199"/>
      <c r="AE389" s="43"/>
      <c r="AF389" s="199"/>
      <c r="AG389" s="196"/>
      <c r="AH389" s="201"/>
      <c r="AI389" s="330"/>
      <c r="AJ389" s="330"/>
      <c r="AK389" s="196"/>
      <c r="AL389" s="43"/>
      <c r="AM389" s="43"/>
      <c r="AN389" s="43"/>
      <c r="AO389" s="64"/>
      <c r="AP389" s="202"/>
      <c r="AQ389" s="202"/>
      <c r="AR389" s="64"/>
    </row>
    <row r="390" spans="1:44" ht="15.75" customHeight="1" x14ac:dyDescent="0.2">
      <c r="A390" s="43"/>
      <c r="B390" s="43"/>
      <c r="C390" s="43"/>
      <c r="D390" s="43"/>
      <c r="E390" s="43"/>
      <c r="F390" s="43"/>
      <c r="G390" s="194"/>
      <c r="H390" s="194"/>
      <c r="I390" s="194"/>
      <c r="J390" s="196"/>
      <c r="K390" s="196"/>
      <c r="L390" s="196"/>
      <c r="M390" s="196"/>
      <c r="N390" s="196"/>
      <c r="O390" s="197"/>
      <c r="P390" s="197"/>
      <c r="Q390" s="197"/>
      <c r="R390" s="197"/>
      <c r="S390" s="197"/>
      <c r="T390" s="197"/>
      <c r="U390" s="198"/>
      <c r="V390" s="199"/>
      <c r="W390" s="328"/>
      <c r="X390" s="329"/>
      <c r="Y390" s="43"/>
      <c r="Z390" s="199"/>
      <c r="AA390" s="199"/>
      <c r="AB390" s="199"/>
      <c r="AC390" s="199"/>
      <c r="AD390" s="199"/>
      <c r="AE390" s="43"/>
      <c r="AF390" s="199"/>
      <c r="AG390" s="196"/>
      <c r="AH390" s="201"/>
      <c r="AI390" s="330"/>
      <c r="AJ390" s="330"/>
      <c r="AK390" s="196"/>
      <c r="AL390" s="43"/>
      <c r="AM390" s="43"/>
      <c r="AN390" s="43"/>
      <c r="AO390" s="64"/>
      <c r="AP390" s="202"/>
      <c r="AQ390" s="202"/>
      <c r="AR390" s="64"/>
    </row>
    <row r="391" spans="1:44" ht="15.75" customHeight="1" x14ac:dyDescent="0.2">
      <c r="A391" s="43"/>
      <c r="B391" s="43"/>
      <c r="C391" s="43"/>
      <c r="D391" s="43"/>
      <c r="E391" s="43"/>
      <c r="F391" s="43"/>
      <c r="G391" s="194"/>
      <c r="H391" s="194"/>
      <c r="I391" s="194"/>
      <c r="J391" s="196"/>
      <c r="K391" s="196"/>
      <c r="L391" s="196"/>
      <c r="M391" s="196"/>
      <c r="N391" s="196"/>
      <c r="O391" s="197"/>
      <c r="P391" s="197"/>
      <c r="Q391" s="197"/>
      <c r="R391" s="197"/>
      <c r="S391" s="197"/>
      <c r="T391" s="197"/>
      <c r="U391" s="198"/>
      <c r="V391" s="199"/>
      <c r="W391" s="328"/>
      <c r="X391" s="329"/>
      <c r="Y391" s="43"/>
      <c r="Z391" s="199"/>
      <c r="AA391" s="199"/>
      <c r="AB391" s="199"/>
      <c r="AC391" s="199"/>
      <c r="AD391" s="199"/>
      <c r="AE391" s="43"/>
      <c r="AF391" s="199"/>
      <c r="AG391" s="196"/>
      <c r="AH391" s="201"/>
      <c r="AI391" s="330"/>
      <c r="AJ391" s="330"/>
      <c r="AK391" s="196"/>
      <c r="AL391" s="43"/>
      <c r="AM391" s="43"/>
      <c r="AN391" s="43"/>
      <c r="AO391" s="64"/>
      <c r="AP391" s="202"/>
      <c r="AQ391" s="202"/>
      <c r="AR391" s="64"/>
    </row>
    <row r="392" spans="1:44" ht="15.75" customHeight="1" x14ac:dyDescent="0.2">
      <c r="A392" s="43"/>
      <c r="B392" s="43"/>
      <c r="C392" s="43"/>
      <c r="D392" s="43"/>
      <c r="E392" s="43"/>
      <c r="F392" s="43"/>
      <c r="G392" s="194"/>
      <c r="H392" s="194"/>
      <c r="I392" s="194"/>
      <c r="J392" s="196"/>
      <c r="K392" s="196"/>
      <c r="L392" s="196"/>
      <c r="M392" s="196"/>
      <c r="N392" s="196"/>
      <c r="O392" s="197"/>
      <c r="P392" s="197"/>
      <c r="Q392" s="197"/>
      <c r="R392" s="197"/>
      <c r="S392" s="197"/>
      <c r="T392" s="197"/>
      <c r="U392" s="198"/>
      <c r="V392" s="199"/>
      <c r="W392" s="328"/>
      <c r="X392" s="329"/>
      <c r="Y392" s="43"/>
      <c r="Z392" s="199"/>
      <c r="AA392" s="199"/>
      <c r="AB392" s="199"/>
      <c r="AC392" s="199"/>
      <c r="AD392" s="199"/>
      <c r="AE392" s="43"/>
      <c r="AF392" s="199"/>
      <c r="AG392" s="196"/>
      <c r="AH392" s="201"/>
      <c r="AI392" s="330"/>
      <c r="AJ392" s="330"/>
      <c r="AK392" s="196"/>
      <c r="AL392" s="43"/>
      <c r="AM392" s="43"/>
      <c r="AN392" s="43"/>
      <c r="AO392" s="64"/>
      <c r="AP392" s="202"/>
      <c r="AQ392" s="202"/>
      <c r="AR392" s="64"/>
    </row>
    <row r="393" spans="1:44" ht="15.75" customHeight="1" x14ac:dyDescent="0.2">
      <c r="A393" s="43"/>
      <c r="B393" s="43"/>
      <c r="C393" s="43"/>
      <c r="D393" s="43"/>
      <c r="E393" s="43"/>
      <c r="F393" s="43"/>
      <c r="G393" s="194"/>
      <c r="H393" s="194"/>
      <c r="I393" s="194"/>
      <c r="J393" s="196"/>
      <c r="K393" s="196"/>
      <c r="L393" s="196"/>
      <c r="M393" s="196"/>
      <c r="N393" s="196"/>
      <c r="O393" s="197"/>
      <c r="P393" s="197"/>
      <c r="Q393" s="197"/>
      <c r="R393" s="197"/>
      <c r="S393" s="197"/>
      <c r="T393" s="197"/>
      <c r="U393" s="198"/>
      <c r="V393" s="199"/>
      <c r="W393" s="328"/>
      <c r="X393" s="329"/>
      <c r="Y393" s="43"/>
      <c r="Z393" s="199"/>
      <c r="AA393" s="199"/>
      <c r="AB393" s="199"/>
      <c r="AC393" s="199"/>
      <c r="AD393" s="199"/>
      <c r="AE393" s="43"/>
      <c r="AF393" s="199"/>
      <c r="AG393" s="196"/>
      <c r="AH393" s="201"/>
      <c r="AI393" s="330"/>
      <c r="AJ393" s="330"/>
      <c r="AK393" s="196"/>
      <c r="AL393" s="43"/>
      <c r="AM393" s="43"/>
      <c r="AN393" s="43"/>
      <c r="AO393" s="64"/>
      <c r="AP393" s="202"/>
      <c r="AQ393" s="202"/>
      <c r="AR393" s="64"/>
    </row>
    <row r="394" spans="1:44" ht="15.75" customHeight="1" x14ac:dyDescent="0.2">
      <c r="A394" s="43"/>
      <c r="B394" s="43"/>
      <c r="C394" s="43"/>
      <c r="D394" s="43"/>
      <c r="E394" s="43"/>
      <c r="F394" s="43"/>
      <c r="G394" s="194"/>
      <c r="H394" s="194"/>
      <c r="I394" s="194"/>
      <c r="J394" s="196"/>
      <c r="K394" s="196"/>
      <c r="L394" s="196"/>
      <c r="M394" s="196"/>
      <c r="N394" s="196"/>
      <c r="O394" s="197"/>
      <c r="P394" s="197"/>
      <c r="Q394" s="197"/>
      <c r="R394" s="197"/>
      <c r="S394" s="197"/>
      <c r="T394" s="197"/>
      <c r="U394" s="198"/>
      <c r="V394" s="199"/>
      <c r="W394" s="328"/>
      <c r="X394" s="329"/>
      <c r="Y394" s="43"/>
      <c r="Z394" s="199"/>
      <c r="AA394" s="199"/>
      <c r="AB394" s="199"/>
      <c r="AC394" s="199"/>
      <c r="AD394" s="199"/>
      <c r="AE394" s="43"/>
      <c r="AF394" s="199"/>
      <c r="AG394" s="196"/>
      <c r="AH394" s="201"/>
      <c r="AI394" s="330"/>
      <c r="AJ394" s="330"/>
      <c r="AK394" s="196"/>
      <c r="AL394" s="43"/>
      <c r="AM394" s="43"/>
      <c r="AN394" s="43"/>
      <c r="AO394" s="64"/>
      <c r="AP394" s="202"/>
      <c r="AQ394" s="202"/>
      <c r="AR394" s="64"/>
    </row>
    <row r="395" spans="1:44" ht="15.75" customHeight="1" x14ac:dyDescent="0.2">
      <c r="A395" s="43"/>
      <c r="B395" s="43"/>
      <c r="C395" s="43"/>
      <c r="D395" s="43"/>
      <c r="E395" s="43"/>
      <c r="F395" s="43"/>
      <c r="G395" s="194"/>
      <c r="H395" s="194"/>
      <c r="I395" s="194"/>
      <c r="J395" s="196"/>
      <c r="K395" s="196"/>
      <c r="L395" s="196"/>
      <c r="M395" s="196"/>
      <c r="N395" s="196"/>
      <c r="O395" s="197"/>
      <c r="P395" s="197"/>
      <c r="Q395" s="197"/>
      <c r="R395" s="197"/>
      <c r="S395" s="197"/>
      <c r="T395" s="197"/>
      <c r="U395" s="198"/>
      <c r="V395" s="199"/>
      <c r="W395" s="328"/>
      <c r="X395" s="329"/>
      <c r="Y395" s="43"/>
      <c r="Z395" s="199"/>
      <c r="AA395" s="199"/>
      <c r="AB395" s="199"/>
      <c r="AC395" s="199"/>
      <c r="AD395" s="199"/>
      <c r="AE395" s="43"/>
      <c r="AF395" s="199"/>
      <c r="AG395" s="196"/>
      <c r="AH395" s="201"/>
      <c r="AI395" s="330"/>
      <c r="AJ395" s="330"/>
      <c r="AK395" s="196"/>
      <c r="AL395" s="43"/>
      <c r="AM395" s="43"/>
      <c r="AN395" s="43"/>
      <c r="AO395" s="64"/>
      <c r="AP395" s="202"/>
      <c r="AQ395" s="202"/>
      <c r="AR395" s="64"/>
    </row>
    <row r="396" spans="1:44" ht="15.75" customHeight="1" x14ac:dyDescent="0.2">
      <c r="A396" s="43"/>
      <c r="B396" s="43"/>
      <c r="C396" s="43"/>
      <c r="D396" s="43"/>
      <c r="E396" s="43"/>
      <c r="F396" s="43"/>
      <c r="G396" s="194"/>
      <c r="H396" s="194"/>
      <c r="I396" s="194"/>
      <c r="J396" s="196"/>
      <c r="K396" s="196"/>
      <c r="L396" s="196"/>
      <c r="M396" s="196"/>
      <c r="N396" s="196"/>
      <c r="O396" s="197"/>
      <c r="P396" s="197"/>
      <c r="Q396" s="197"/>
      <c r="R396" s="197"/>
      <c r="S396" s="197"/>
      <c r="T396" s="197"/>
      <c r="U396" s="198"/>
      <c r="V396" s="199"/>
      <c r="W396" s="328"/>
      <c r="X396" s="329"/>
      <c r="Y396" s="43"/>
      <c r="Z396" s="199"/>
      <c r="AA396" s="199"/>
      <c r="AB396" s="199"/>
      <c r="AC396" s="199"/>
      <c r="AD396" s="199"/>
      <c r="AE396" s="43"/>
      <c r="AF396" s="199"/>
      <c r="AG396" s="196"/>
      <c r="AH396" s="201"/>
      <c r="AI396" s="330"/>
      <c r="AJ396" s="330"/>
      <c r="AK396" s="196"/>
      <c r="AL396" s="43"/>
      <c r="AM396" s="43"/>
      <c r="AN396" s="43"/>
      <c r="AO396" s="64"/>
      <c r="AP396" s="202"/>
      <c r="AQ396" s="202"/>
      <c r="AR396" s="64"/>
    </row>
    <row r="397" spans="1:44" ht="15.75" customHeight="1" x14ac:dyDescent="0.2">
      <c r="A397" s="43"/>
      <c r="B397" s="43"/>
      <c r="C397" s="43"/>
      <c r="D397" s="43"/>
      <c r="E397" s="43"/>
      <c r="F397" s="43"/>
      <c r="G397" s="194"/>
      <c r="H397" s="194"/>
      <c r="I397" s="194"/>
      <c r="J397" s="196"/>
      <c r="K397" s="196"/>
      <c r="L397" s="196"/>
      <c r="M397" s="196"/>
      <c r="N397" s="196"/>
      <c r="O397" s="197"/>
      <c r="P397" s="197"/>
      <c r="Q397" s="197"/>
      <c r="R397" s="197"/>
      <c r="S397" s="197"/>
      <c r="T397" s="197"/>
      <c r="U397" s="198"/>
      <c r="V397" s="199"/>
      <c r="W397" s="328"/>
      <c r="X397" s="329"/>
      <c r="Y397" s="43"/>
      <c r="Z397" s="199"/>
      <c r="AA397" s="199"/>
      <c r="AB397" s="199"/>
      <c r="AC397" s="199"/>
      <c r="AD397" s="199"/>
      <c r="AE397" s="43"/>
      <c r="AF397" s="199"/>
      <c r="AG397" s="196"/>
      <c r="AH397" s="201"/>
      <c r="AI397" s="330"/>
      <c r="AJ397" s="330"/>
      <c r="AK397" s="196"/>
      <c r="AL397" s="43"/>
      <c r="AM397" s="43"/>
      <c r="AN397" s="43"/>
      <c r="AO397" s="64"/>
      <c r="AP397" s="202"/>
      <c r="AQ397" s="202"/>
      <c r="AR397" s="64"/>
    </row>
    <row r="398" spans="1:44" ht="15.75" customHeight="1" x14ac:dyDescent="0.2">
      <c r="A398" s="43"/>
      <c r="B398" s="43"/>
      <c r="C398" s="43"/>
      <c r="D398" s="43"/>
      <c r="E398" s="43"/>
      <c r="F398" s="43"/>
      <c r="G398" s="194"/>
      <c r="H398" s="194"/>
      <c r="I398" s="194"/>
      <c r="J398" s="196"/>
      <c r="K398" s="196"/>
      <c r="L398" s="196"/>
      <c r="M398" s="196"/>
      <c r="N398" s="196"/>
      <c r="O398" s="197"/>
      <c r="P398" s="197"/>
      <c r="Q398" s="197"/>
      <c r="R398" s="197"/>
      <c r="S398" s="197"/>
      <c r="T398" s="197"/>
      <c r="U398" s="198"/>
      <c r="V398" s="199"/>
      <c r="W398" s="328"/>
      <c r="X398" s="329"/>
      <c r="Y398" s="43"/>
      <c r="Z398" s="199"/>
      <c r="AA398" s="199"/>
      <c r="AB398" s="199"/>
      <c r="AC398" s="199"/>
      <c r="AD398" s="199"/>
      <c r="AE398" s="43"/>
      <c r="AF398" s="199"/>
      <c r="AG398" s="196"/>
      <c r="AH398" s="201"/>
      <c r="AI398" s="330"/>
      <c r="AJ398" s="330"/>
      <c r="AK398" s="196"/>
      <c r="AL398" s="43"/>
      <c r="AM398" s="43"/>
      <c r="AN398" s="43"/>
      <c r="AO398" s="64"/>
      <c r="AP398" s="202"/>
      <c r="AQ398" s="202"/>
      <c r="AR398" s="64"/>
    </row>
    <row r="399" spans="1:44" ht="15.75" customHeight="1" x14ac:dyDescent="0.2">
      <c r="A399" s="43"/>
      <c r="B399" s="43"/>
      <c r="C399" s="43"/>
      <c r="D399" s="43"/>
      <c r="E399" s="43"/>
      <c r="F399" s="43"/>
      <c r="G399" s="194"/>
      <c r="H399" s="194"/>
      <c r="I399" s="194"/>
      <c r="J399" s="196"/>
      <c r="K399" s="196"/>
      <c r="L399" s="196"/>
      <c r="M399" s="196"/>
      <c r="N399" s="196"/>
      <c r="O399" s="197"/>
      <c r="P399" s="197"/>
      <c r="Q399" s="197"/>
      <c r="R399" s="197"/>
      <c r="S399" s="197"/>
      <c r="T399" s="197"/>
      <c r="U399" s="198"/>
      <c r="V399" s="199"/>
      <c r="W399" s="328"/>
      <c r="X399" s="329"/>
      <c r="Y399" s="43"/>
      <c r="Z399" s="199"/>
      <c r="AA399" s="199"/>
      <c r="AB399" s="199"/>
      <c r="AC399" s="199"/>
      <c r="AD399" s="199"/>
      <c r="AE399" s="43"/>
      <c r="AF399" s="199"/>
      <c r="AG399" s="196"/>
      <c r="AH399" s="201"/>
      <c r="AI399" s="330"/>
      <c r="AJ399" s="330"/>
      <c r="AK399" s="196"/>
      <c r="AL399" s="43"/>
      <c r="AM399" s="43"/>
      <c r="AN399" s="43"/>
      <c r="AO399" s="64"/>
      <c r="AP399" s="202"/>
      <c r="AQ399" s="202"/>
      <c r="AR399" s="64"/>
    </row>
    <row r="400" spans="1:44" ht="15.75" customHeight="1" x14ac:dyDescent="0.2">
      <c r="A400" s="43"/>
      <c r="B400" s="43"/>
      <c r="C400" s="43"/>
      <c r="D400" s="43"/>
      <c r="E400" s="43"/>
      <c r="F400" s="43"/>
      <c r="G400" s="194"/>
      <c r="H400" s="194"/>
      <c r="I400" s="194"/>
      <c r="J400" s="196"/>
      <c r="K400" s="196"/>
      <c r="L400" s="196"/>
      <c r="M400" s="196"/>
      <c r="N400" s="196"/>
      <c r="O400" s="197"/>
      <c r="P400" s="197"/>
      <c r="Q400" s="197"/>
      <c r="R400" s="197"/>
      <c r="S400" s="197"/>
      <c r="T400" s="197"/>
      <c r="U400" s="198"/>
      <c r="V400" s="199"/>
      <c r="W400" s="328"/>
      <c r="X400" s="329"/>
      <c r="Y400" s="43"/>
      <c r="Z400" s="199"/>
      <c r="AA400" s="199"/>
      <c r="AB400" s="199"/>
      <c r="AC400" s="199"/>
      <c r="AD400" s="199"/>
      <c r="AE400" s="43"/>
      <c r="AF400" s="199"/>
      <c r="AG400" s="196"/>
      <c r="AH400" s="201"/>
      <c r="AI400" s="330"/>
      <c r="AJ400" s="330"/>
      <c r="AK400" s="196"/>
      <c r="AL400" s="43"/>
      <c r="AM400" s="43"/>
      <c r="AN400" s="43"/>
      <c r="AO400" s="64"/>
      <c r="AP400" s="202"/>
      <c r="AQ400" s="202"/>
      <c r="AR400" s="64"/>
    </row>
    <row r="401" spans="1:44" ht="15.75" customHeight="1" x14ac:dyDescent="0.2">
      <c r="A401" s="43"/>
      <c r="B401" s="43"/>
      <c r="C401" s="43"/>
      <c r="D401" s="43"/>
      <c r="E401" s="43"/>
      <c r="F401" s="43"/>
      <c r="G401" s="194"/>
      <c r="H401" s="194"/>
      <c r="I401" s="194"/>
      <c r="J401" s="196"/>
      <c r="K401" s="196"/>
      <c r="L401" s="196"/>
      <c r="M401" s="196"/>
      <c r="N401" s="196"/>
      <c r="O401" s="197"/>
      <c r="P401" s="197"/>
      <c r="Q401" s="197"/>
      <c r="R401" s="197"/>
      <c r="S401" s="197"/>
      <c r="T401" s="197"/>
      <c r="U401" s="198"/>
      <c r="V401" s="199"/>
      <c r="W401" s="328"/>
      <c r="X401" s="329"/>
      <c r="Y401" s="43"/>
      <c r="Z401" s="199"/>
      <c r="AA401" s="199"/>
      <c r="AB401" s="199"/>
      <c r="AC401" s="199"/>
      <c r="AD401" s="199"/>
      <c r="AE401" s="43"/>
      <c r="AF401" s="199"/>
      <c r="AG401" s="196"/>
      <c r="AH401" s="201"/>
      <c r="AI401" s="330"/>
      <c r="AJ401" s="330"/>
      <c r="AK401" s="196"/>
      <c r="AL401" s="43"/>
      <c r="AM401" s="43"/>
      <c r="AN401" s="43"/>
      <c r="AO401" s="64"/>
      <c r="AP401" s="202"/>
      <c r="AQ401" s="202"/>
      <c r="AR401" s="64"/>
    </row>
    <row r="402" spans="1:44" ht="15.75" customHeight="1" x14ac:dyDescent="0.2">
      <c r="A402" s="43"/>
      <c r="B402" s="43"/>
      <c r="C402" s="43"/>
      <c r="D402" s="43"/>
      <c r="E402" s="43"/>
      <c r="F402" s="43"/>
      <c r="G402" s="194"/>
      <c r="H402" s="194"/>
      <c r="I402" s="194"/>
      <c r="J402" s="196"/>
      <c r="K402" s="196"/>
      <c r="L402" s="196"/>
      <c r="M402" s="196"/>
      <c r="N402" s="196"/>
      <c r="O402" s="197"/>
      <c r="P402" s="197"/>
      <c r="Q402" s="197"/>
      <c r="R402" s="197"/>
      <c r="S402" s="197"/>
      <c r="T402" s="197"/>
      <c r="U402" s="198"/>
      <c r="V402" s="199"/>
      <c r="W402" s="328"/>
      <c r="X402" s="329"/>
      <c r="Y402" s="43"/>
      <c r="Z402" s="199"/>
      <c r="AA402" s="199"/>
      <c r="AB402" s="199"/>
      <c r="AC402" s="199"/>
      <c r="AD402" s="199"/>
      <c r="AE402" s="43"/>
      <c r="AF402" s="199"/>
      <c r="AG402" s="196"/>
      <c r="AH402" s="201"/>
      <c r="AI402" s="330"/>
      <c r="AJ402" s="330"/>
      <c r="AK402" s="196"/>
      <c r="AL402" s="43"/>
      <c r="AM402" s="43"/>
      <c r="AN402" s="43"/>
      <c r="AO402" s="64"/>
      <c r="AP402" s="202"/>
      <c r="AQ402" s="202"/>
      <c r="AR402" s="64"/>
    </row>
    <row r="403" spans="1:44" ht="15.75" customHeight="1" x14ac:dyDescent="0.2">
      <c r="A403" s="43"/>
      <c r="B403" s="43"/>
      <c r="C403" s="43"/>
      <c r="D403" s="43"/>
      <c r="E403" s="43"/>
      <c r="F403" s="43"/>
      <c r="G403" s="194"/>
      <c r="H403" s="194"/>
      <c r="I403" s="194"/>
      <c r="J403" s="196"/>
      <c r="K403" s="196"/>
      <c r="L403" s="196"/>
      <c r="M403" s="196"/>
      <c r="N403" s="196"/>
      <c r="O403" s="197"/>
      <c r="P403" s="197"/>
      <c r="Q403" s="197"/>
      <c r="R403" s="197"/>
      <c r="S403" s="197"/>
      <c r="T403" s="197"/>
      <c r="U403" s="198"/>
      <c r="V403" s="199"/>
      <c r="W403" s="328"/>
      <c r="X403" s="329"/>
      <c r="Y403" s="43"/>
      <c r="Z403" s="199"/>
      <c r="AA403" s="199"/>
      <c r="AB403" s="199"/>
      <c r="AC403" s="199"/>
      <c r="AD403" s="199"/>
      <c r="AE403" s="43"/>
      <c r="AF403" s="199"/>
      <c r="AG403" s="196"/>
      <c r="AH403" s="201"/>
      <c r="AI403" s="330"/>
      <c r="AJ403" s="330"/>
      <c r="AK403" s="196"/>
      <c r="AL403" s="43"/>
      <c r="AM403" s="43"/>
      <c r="AN403" s="43"/>
      <c r="AO403" s="64"/>
      <c r="AP403" s="202"/>
      <c r="AQ403" s="202"/>
      <c r="AR403" s="64"/>
    </row>
    <row r="404" spans="1:44" ht="15.75" customHeight="1" x14ac:dyDescent="0.2">
      <c r="A404" s="43"/>
      <c r="B404" s="43"/>
      <c r="C404" s="43"/>
      <c r="D404" s="43"/>
      <c r="E404" s="43"/>
      <c r="F404" s="43"/>
      <c r="G404" s="194"/>
      <c r="H404" s="194"/>
      <c r="I404" s="194"/>
      <c r="J404" s="196"/>
      <c r="K404" s="196"/>
      <c r="L404" s="196"/>
      <c r="M404" s="196"/>
      <c r="N404" s="196"/>
      <c r="O404" s="197"/>
      <c r="P404" s="197"/>
      <c r="Q404" s="197"/>
      <c r="R404" s="197"/>
      <c r="S404" s="197"/>
      <c r="T404" s="197"/>
      <c r="U404" s="198"/>
      <c r="V404" s="199"/>
      <c r="W404" s="328"/>
      <c r="X404" s="329"/>
      <c r="Y404" s="43"/>
      <c r="Z404" s="199"/>
      <c r="AA404" s="199"/>
      <c r="AB404" s="199"/>
      <c r="AC404" s="199"/>
      <c r="AD404" s="199"/>
      <c r="AE404" s="43"/>
      <c r="AF404" s="199"/>
      <c r="AG404" s="196"/>
      <c r="AH404" s="201"/>
      <c r="AI404" s="330"/>
      <c r="AJ404" s="330"/>
      <c r="AK404" s="196"/>
      <c r="AL404" s="43"/>
      <c r="AM404" s="43"/>
      <c r="AN404" s="43"/>
      <c r="AO404" s="64"/>
      <c r="AP404" s="202"/>
      <c r="AQ404" s="202"/>
      <c r="AR404" s="64"/>
    </row>
    <row r="405" spans="1:44" ht="15.75" customHeight="1" x14ac:dyDescent="0.2">
      <c r="A405" s="43"/>
      <c r="B405" s="43"/>
      <c r="C405" s="43"/>
      <c r="D405" s="43"/>
      <c r="E405" s="43"/>
      <c r="F405" s="43"/>
      <c r="G405" s="194"/>
      <c r="H405" s="194"/>
      <c r="I405" s="194"/>
      <c r="J405" s="196"/>
      <c r="K405" s="196"/>
      <c r="L405" s="196"/>
      <c r="M405" s="196"/>
      <c r="N405" s="196"/>
      <c r="O405" s="197"/>
      <c r="P405" s="197"/>
      <c r="Q405" s="197"/>
      <c r="R405" s="197"/>
      <c r="S405" s="197"/>
      <c r="T405" s="197"/>
      <c r="U405" s="198"/>
      <c r="V405" s="199"/>
      <c r="W405" s="328"/>
      <c r="X405" s="329"/>
      <c r="Y405" s="43"/>
      <c r="Z405" s="199"/>
      <c r="AA405" s="199"/>
      <c r="AB405" s="199"/>
      <c r="AC405" s="199"/>
      <c r="AD405" s="199"/>
      <c r="AE405" s="43"/>
      <c r="AF405" s="199"/>
      <c r="AG405" s="196"/>
      <c r="AH405" s="201"/>
      <c r="AI405" s="330"/>
      <c r="AJ405" s="330"/>
      <c r="AK405" s="196"/>
      <c r="AL405" s="43"/>
      <c r="AM405" s="43"/>
      <c r="AN405" s="43"/>
      <c r="AO405" s="64"/>
      <c r="AP405" s="202"/>
      <c r="AQ405" s="202"/>
      <c r="AR405" s="64"/>
    </row>
    <row r="406" spans="1:44" ht="15.75" customHeight="1" x14ac:dyDescent="0.2">
      <c r="A406" s="43"/>
      <c r="B406" s="43"/>
      <c r="C406" s="43"/>
      <c r="D406" s="43"/>
      <c r="E406" s="43"/>
      <c r="F406" s="43"/>
      <c r="G406" s="194"/>
      <c r="H406" s="194"/>
      <c r="I406" s="194"/>
      <c r="J406" s="196"/>
      <c r="K406" s="196"/>
      <c r="L406" s="196"/>
      <c r="M406" s="196"/>
      <c r="N406" s="196"/>
      <c r="O406" s="197"/>
      <c r="P406" s="197"/>
      <c r="Q406" s="197"/>
      <c r="R406" s="197"/>
      <c r="S406" s="197"/>
      <c r="T406" s="197"/>
      <c r="U406" s="198"/>
      <c r="V406" s="199"/>
      <c r="W406" s="328"/>
      <c r="X406" s="329"/>
      <c r="Y406" s="43"/>
      <c r="Z406" s="199"/>
      <c r="AA406" s="199"/>
      <c r="AB406" s="199"/>
      <c r="AC406" s="199"/>
      <c r="AD406" s="199"/>
      <c r="AE406" s="43"/>
      <c r="AF406" s="199"/>
      <c r="AG406" s="196"/>
      <c r="AH406" s="201"/>
      <c r="AI406" s="330"/>
      <c r="AJ406" s="330"/>
      <c r="AK406" s="196"/>
      <c r="AL406" s="43"/>
      <c r="AM406" s="43"/>
      <c r="AN406" s="43"/>
      <c r="AO406" s="64"/>
      <c r="AP406" s="202"/>
      <c r="AQ406" s="202"/>
      <c r="AR406" s="64"/>
    </row>
    <row r="407" spans="1:44" ht="15.75" customHeight="1" x14ac:dyDescent="0.2">
      <c r="A407" s="43"/>
      <c r="B407" s="43"/>
      <c r="C407" s="43"/>
      <c r="D407" s="43"/>
      <c r="E407" s="43"/>
      <c r="F407" s="43"/>
      <c r="G407" s="194"/>
      <c r="H407" s="194"/>
      <c r="I407" s="194"/>
      <c r="J407" s="196"/>
      <c r="K407" s="196"/>
      <c r="L407" s="196"/>
      <c r="M407" s="196"/>
      <c r="N407" s="196"/>
      <c r="O407" s="197"/>
      <c r="P407" s="197"/>
      <c r="Q407" s="197"/>
      <c r="R407" s="197"/>
      <c r="S407" s="197"/>
      <c r="T407" s="197"/>
      <c r="U407" s="198"/>
      <c r="V407" s="199"/>
      <c r="W407" s="328"/>
      <c r="X407" s="329"/>
      <c r="Y407" s="43"/>
      <c r="Z407" s="199"/>
      <c r="AA407" s="199"/>
      <c r="AB407" s="199"/>
      <c r="AC407" s="199"/>
      <c r="AD407" s="199"/>
      <c r="AE407" s="43"/>
      <c r="AF407" s="199"/>
      <c r="AG407" s="196"/>
      <c r="AH407" s="201"/>
      <c r="AI407" s="330"/>
      <c r="AJ407" s="330"/>
      <c r="AK407" s="196"/>
      <c r="AL407" s="43"/>
      <c r="AM407" s="43"/>
      <c r="AN407" s="43"/>
      <c r="AO407" s="64"/>
      <c r="AP407" s="202"/>
      <c r="AQ407" s="202"/>
      <c r="AR407" s="64"/>
    </row>
    <row r="408" spans="1:44" ht="15.75" customHeight="1" x14ac:dyDescent="0.2">
      <c r="A408" s="43"/>
      <c r="B408" s="43"/>
      <c r="C408" s="43"/>
      <c r="D408" s="43"/>
      <c r="E408" s="43"/>
      <c r="F408" s="43"/>
      <c r="G408" s="194"/>
      <c r="H408" s="194"/>
      <c r="I408" s="194"/>
      <c r="J408" s="196"/>
      <c r="K408" s="196"/>
      <c r="L408" s="196"/>
      <c r="M408" s="196"/>
      <c r="N408" s="196"/>
      <c r="O408" s="197"/>
      <c r="P408" s="197"/>
      <c r="Q408" s="197"/>
      <c r="R408" s="197"/>
      <c r="S408" s="197"/>
      <c r="T408" s="197"/>
      <c r="U408" s="198"/>
      <c r="V408" s="199"/>
      <c r="W408" s="328"/>
      <c r="X408" s="329"/>
      <c r="Y408" s="43"/>
      <c r="Z408" s="199"/>
      <c r="AA408" s="199"/>
      <c r="AB408" s="199"/>
      <c r="AC408" s="199"/>
      <c r="AD408" s="199"/>
      <c r="AE408" s="43"/>
      <c r="AF408" s="199"/>
      <c r="AG408" s="196"/>
      <c r="AH408" s="201"/>
      <c r="AI408" s="330"/>
      <c r="AJ408" s="330"/>
      <c r="AK408" s="196"/>
      <c r="AL408" s="43"/>
      <c r="AM408" s="43"/>
      <c r="AN408" s="43"/>
      <c r="AO408" s="64"/>
      <c r="AP408" s="202"/>
      <c r="AQ408" s="202"/>
      <c r="AR408" s="64"/>
    </row>
    <row r="409" spans="1:44" ht="15.75" customHeight="1" x14ac:dyDescent="0.2">
      <c r="A409" s="43"/>
      <c r="B409" s="43"/>
      <c r="C409" s="43"/>
      <c r="D409" s="43"/>
      <c r="E409" s="43"/>
      <c r="F409" s="43"/>
      <c r="G409" s="194"/>
      <c r="H409" s="194"/>
      <c r="I409" s="194"/>
      <c r="J409" s="196"/>
      <c r="K409" s="196"/>
      <c r="L409" s="196"/>
      <c r="M409" s="196"/>
      <c r="N409" s="196"/>
      <c r="O409" s="197"/>
      <c r="P409" s="197"/>
      <c r="Q409" s="197"/>
      <c r="R409" s="197"/>
      <c r="S409" s="197"/>
      <c r="T409" s="197"/>
      <c r="U409" s="198"/>
      <c r="V409" s="199"/>
      <c r="W409" s="328"/>
      <c r="X409" s="329"/>
      <c r="Y409" s="43"/>
      <c r="Z409" s="199"/>
      <c r="AA409" s="199"/>
      <c r="AB409" s="199"/>
      <c r="AC409" s="199"/>
      <c r="AD409" s="199"/>
      <c r="AE409" s="43"/>
      <c r="AF409" s="199"/>
      <c r="AG409" s="196"/>
      <c r="AH409" s="201"/>
      <c r="AI409" s="330"/>
      <c r="AJ409" s="330"/>
      <c r="AK409" s="196"/>
      <c r="AL409" s="43"/>
      <c r="AM409" s="43"/>
      <c r="AN409" s="43"/>
      <c r="AO409" s="64"/>
      <c r="AP409" s="202"/>
      <c r="AQ409" s="202"/>
      <c r="AR409" s="64"/>
    </row>
    <row r="410" spans="1:44" ht="15.75" customHeight="1" x14ac:dyDescent="0.2">
      <c r="A410" s="43"/>
      <c r="B410" s="43"/>
      <c r="C410" s="43"/>
      <c r="D410" s="43"/>
      <c r="E410" s="43"/>
      <c r="F410" s="43"/>
      <c r="G410" s="194"/>
      <c r="H410" s="194"/>
      <c r="I410" s="194"/>
      <c r="J410" s="196"/>
      <c r="K410" s="196"/>
      <c r="L410" s="196"/>
      <c r="M410" s="196"/>
      <c r="N410" s="196"/>
      <c r="O410" s="197"/>
      <c r="P410" s="197"/>
      <c r="Q410" s="197"/>
      <c r="R410" s="197"/>
      <c r="S410" s="197"/>
      <c r="T410" s="197"/>
      <c r="U410" s="198"/>
      <c r="V410" s="199"/>
      <c r="W410" s="328"/>
      <c r="X410" s="329"/>
      <c r="Y410" s="43"/>
      <c r="Z410" s="199"/>
      <c r="AA410" s="199"/>
      <c r="AB410" s="199"/>
      <c r="AC410" s="199"/>
      <c r="AD410" s="199"/>
      <c r="AE410" s="43"/>
      <c r="AF410" s="199"/>
      <c r="AG410" s="196"/>
      <c r="AH410" s="201"/>
      <c r="AI410" s="330"/>
      <c r="AJ410" s="330"/>
      <c r="AK410" s="196"/>
      <c r="AL410" s="43"/>
      <c r="AM410" s="43"/>
      <c r="AN410" s="43"/>
      <c r="AO410" s="64"/>
      <c r="AP410" s="202"/>
      <c r="AQ410" s="202"/>
      <c r="AR410" s="64"/>
    </row>
    <row r="411" spans="1:44" ht="15.75" customHeight="1" x14ac:dyDescent="0.2">
      <c r="A411" s="43"/>
      <c r="B411" s="43"/>
      <c r="C411" s="43"/>
      <c r="D411" s="43"/>
      <c r="E411" s="43"/>
      <c r="F411" s="43"/>
      <c r="G411" s="194"/>
      <c r="H411" s="194"/>
      <c r="I411" s="194"/>
      <c r="J411" s="196"/>
      <c r="K411" s="196"/>
      <c r="L411" s="196"/>
      <c r="M411" s="196"/>
      <c r="N411" s="196"/>
      <c r="O411" s="197"/>
      <c r="P411" s="197"/>
      <c r="Q411" s="197"/>
      <c r="R411" s="197"/>
      <c r="S411" s="197"/>
      <c r="T411" s="197"/>
      <c r="U411" s="198"/>
      <c r="V411" s="199"/>
      <c r="W411" s="328"/>
      <c r="X411" s="329"/>
      <c r="Y411" s="43"/>
      <c r="Z411" s="199"/>
      <c r="AA411" s="199"/>
      <c r="AB411" s="199"/>
      <c r="AC411" s="199"/>
      <c r="AD411" s="199"/>
      <c r="AE411" s="43"/>
      <c r="AF411" s="199"/>
      <c r="AG411" s="196"/>
      <c r="AH411" s="201"/>
      <c r="AI411" s="330"/>
      <c r="AJ411" s="330"/>
      <c r="AK411" s="196"/>
      <c r="AL411" s="43"/>
      <c r="AM411" s="43"/>
      <c r="AN411" s="43"/>
      <c r="AO411" s="64"/>
      <c r="AP411" s="202"/>
      <c r="AQ411" s="202"/>
      <c r="AR411" s="64"/>
    </row>
    <row r="412" spans="1:44" ht="15.75" customHeight="1" x14ac:dyDescent="0.2">
      <c r="A412" s="43"/>
      <c r="B412" s="43"/>
      <c r="C412" s="43"/>
      <c r="D412" s="43"/>
      <c r="E412" s="43"/>
      <c r="F412" s="43"/>
      <c r="G412" s="194"/>
      <c r="H412" s="194"/>
      <c r="I412" s="194"/>
      <c r="J412" s="196"/>
      <c r="K412" s="196"/>
      <c r="L412" s="196"/>
      <c r="M412" s="196"/>
      <c r="N412" s="196"/>
      <c r="O412" s="197"/>
      <c r="P412" s="197"/>
      <c r="Q412" s="197"/>
      <c r="R412" s="197"/>
      <c r="S412" s="197"/>
      <c r="T412" s="197"/>
      <c r="U412" s="198"/>
      <c r="V412" s="199"/>
      <c r="W412" s="328"/>
      <c r="X412" s="329"/>
      <c r="Y412" s="43"/>
      <c r="Z412" s="199"/>
      <c r="AA412" s="199"/>
      <c r="AB412" s="199"/>
      <c r="AC412" s="199"/>
      <c r="AD412" s="199"/>
      <c r="AE412" s="43"/>
      <c r="AF412" s="199"/>
      <c r="AG412" s="196"/>
      <c r="AH412" s="201"/>
      <c r="AI412" s="330"/>
      <c r="AJ412" s="330"/>
      <c r="AK412" s="196"/>
      <c r="AL412" s="43"/>
      <c r="AM412" s="43"/>
      <c r="AN412" s="43"/>
      <c r="AO412" s="64"/>
      <c r="AP412" s="202"/>
      <c r="AQ412" s="202"/>
      <c r="AR412" s="64"/>
    </row>
    <row r="413" spans="1:44" ht="15.75" customHeight="1" x14ac:dyDescent="0.2">
      <c r="A413" s="43"/>
      <c r="B413" s="43"/>
      <c r="C413" s="43"/>
      <c r="D413" s="43"/>
      <c r="E413" s="43"/>
      <c r="F413" s="43"/>
      <c r="G413" s="194"/>
      <c r="H413" s="194"/>
      <c r="I413" s="194"/>
      <c r="J413" s="196"/>
      <c r="K413" s="196"/>
      <c r="L413" s="196"/>
      <c r="M413" s="196"/>
      <c r="N413" s="196"/>
      <c r="O413" s="197"/>
      <c r="P413" s="197"/>
      <c r="Q413" s="197"/>
      <c r="R413" s="197"/>
      <c r="S413" s="197"/>
      <c r="T413" s="197"/>
      <c r="U413" s="198"/>
      <c r="V413" s="199"/>
      <c r="W413" s="328"/>
      <c r="X413" s="329"/>
      <c r="Y413" s="43"/>
      <c r="Z413" s="199"/>
      <c r="AA413" s="199"/>
      <c r="AB413" s="199"/>
      <c r="AC413" s="199"/>
      <c r="AD413" s="199"/>
      <c r="AE413" s="43"/>
      <c r="AF413" s="199"/>
      <c r="AG413" s="196"/>
      <c r="AH413" s="201"/>
      <c r="AI413" s="330"/>
      <c r="AJ413" s="330"/>
      <c r="AK413" s="196"/>
      <c r="AL413" s="43"/>
      <c r="AM413" s="43"/>
      <c r="AN413" s="43"/>
      <c r="AO413" s="64"/>
      <c r="AP413" s="202"/>
      <c r="AQ413" s="202"/>
      <c r="AR413" s="64"/>
    </row>
    <row r="414" spans="1:44" ht="15.75" customHeight="1" x14ac:dyDescent="0.2">
      <c r="A414" s="43"/>
      <c r="B414" s="43"/>
      <c r="C414" s="43"/>
      <c r="D414" s="43"/>
      <c r="E414" s="43"/>
      <c r="F414" s="43"/>
      <c r="G414" s="194"/>
      <c r="H414" s="194"/>
      <c r="I414" s="194"/>
      <c r="J414" s="196"/>
      <c r="K414" s="196"/>
      <c r="L414" s="196"/>
      <c r="M414" s="196"/>
      <c r="N414" s="196"/>
      <c r="O414" s="197"/>
      <c r="P414" s="197"/>
      <c r="Q414" s="197"/>
      <c r="R414" s="197"/>
      <c r="S414" s="197"/>
      <c r="T414" s="197"/>
      <c r="U414" s="198"/>
      <c r="V414" s="199"/>
      <c r="W414" s="328"/>
      <c r="X414" s="329"/>
      <c r="Y414" s="43"/>
      <c r="Z414" s="199"/>
      <c r="AA414" s="199"/>
      <c r="AB414" s="199"/>
      <c r="AC414" s="199"/>
      <c r="AD414" s="199"/>
      <c r="AE414" s="43"/>
      <c r="AF414" s="199"/>
      <c r="AG414" s="196"/>
      <c r="AH414" s="201"/>
      <c r="AI414" s="330"/>
      <c r="AJ414" s="330"/>
      <c r="AK414" s="196"/>
      <c r="AL414" s="43"/>
      <c r="AM414" s="43"/>
      <c r="AN414" s="43"/>
      <c r="AO414" s="64"/>
      <c r="AP414" s="202"/>
      <c r="AQ414" s="202"/>
      <c r="AR414" s="64"/>
    </row>
    <row r="415" spans="1:44" ht="15.75" customHeight="1" x14ac:dyDescent="0.2">
      <c r="A415" s="43"/>
      <c r="B415" s="43"/>
      <c r="C415" s="43"/>
      <c r="D415" s="43"/>
      <c r="E415" s="43"/>
      <c r="F415" s="43"/>
      <c r="G415" s="194"/>
      <c r="H415" s="194"/>
      <c r="I415" s="194"/>
      <c r="J415" s="196"/>
      <c r="K415" s="196"/>
      <c r="L415" s="196"/>
      <c r="M415" s="196"/>
      <c r="N415" s="196"/>
      <c r="O415" s="197"/>
      <c r="P415" s="197"/>
      <c r="Q415" s="197"/>
      <c r="R415" s="197"/>
      <c r="S415" s="197"/>
      <c r="T415" s="197"/>
      <c r="U415" s="198"/>
      <c r="V415" s="199"/>
      <c r="W415" s="328"/>
      <c r="X415" s="329"/>
      <c r="Y415" s="43"/>
      <c r="Z415" s="199"/>
      <c r="AA415" s="199"/>
      <c r="AB415" s="199"/>
      <c r="AC415" s="199"/>
      <c r="AD415" s="199"/>
      <c r="AE415" s="43"/>
      <c r="AF415" s="199"/>
      <c r="AG415" s="196"/>
      <c r="AH415" s="201"/>
      <c r="AI415" s="330"/>
      <c r="AJ415" s="330"/>
      <c r="AK415" s="196"/>
      <c r="AL415" s="43"/>
      <c r="AM415" s="43"/>
      <c r="AN415" s="43"/>
      <c r="AO415" s="64"/>
      <c r="AP415" s="202"/>
      <c r="AQ415" s="202"/>
      <c r="AR415" s="64"/>
    </row>
    <row r="416" spans="1:44" ht="15.75" customHeight="1" x14ac:dyDescent="0.2">
      <c r="A416" s="43"/>
      <c r="B416" s="43"/>
      <c r="C416" s="43"/>
      <c r="D416" s="43"/>
      <c r="E416" s="43"/>
      <c r="F416" s="43"/>
      <c r="G416" s="194"/>
      <c r="H416" s="194"/>
      <c r="I416" s="194"/>
      <c r="J416" s="196"/>
      <c r="K416" s="196"/>
      <c r="L416" s="196"/>
      <c r="M416" s="196"/>
      <c r="N416" s="196"/>
      <c r="O416" s="197"/>
      <c r="P416" s="197"/>
      <c r="Q416" s="197"/>
      <c r="R416" s="197"/>
      <c r="S416" s="197"/>
      <c r="T416" s="197"/>
      <c r="U416" s="198"/>
      <c r="V416" s="199"/>
      <c r="W416" s="328"/>
      <c r="X416" s="329"/>
      <c r="Y416" s="43"/>
      <c r="Z416" s="199"/>
      <c r="AA416" s="199"/>
      <c r="AB416" s="199"/>
      <c r="AC416" s="199"/>
      <c r="AD416" s="199"/>
      <c r="AE416" s="43"/>
      <c r="AF416" s="199"/>
      <c r="AG416" s="196"/>
      <c r="AH416" s="201"/>
      <c r="AI416" s="330"/>
      <c r="AJ416" s="330"/>
      <c r="AK416" s="196"/>
      <c r="AL416" s="43"/>
      <c r="AM416" s="43"/>
      <c r="AN416" s="43"/>
      <c r="AO416" s="64"/>
      <c r="AP416" s="202"/>
      <c r="AQ416" s="202"/>
      <c r="AR416" s="64"/>
    </row>
    <row r="417" spans="1:44" ht="15.75" customHeight="1" x14ac:dyDescent="0.2">
      <c r="A417" s="43"/>
      <c r="B417" s="43"/>
      <c r="C417" s="43"/>
      <c r="D417" s="43"/>
      <c r="E417" s="43"/>
      <c r="F417" s="43"/>
      <c r="G417" s="194"/>
      <c r="H417" s="194"/>
      <c r="I417" s="194"/>
      <c r="J417" s="196"/>
      <c r="K417" s="196"/>
      <c r="L417" s="196"/>
      <c r="M417" s="196"/>
      <c r="N417" s="196"/>
      <c r="O417" s="197"/>
      <c r="P417" s="197"/>
      <c r="Q417" s="197"/>
      <c r="R417" s="197"/>
      <c r="S417" s="197"/>
      <c r="T417" s="197"/>
      <c r="U417" s="198"/>
      <c r="V417" s="199"/>
      <c r="W417" s="328"/>
      <c r="X417" s="329"/>
      <c r="Y417" s="43"/>
      <c r="Z417" s="199"/>
      <c r="AA417" s="199"/>
      <c r="AB417" s="199"/>
      <c r="AC417" s="199"/>
      <c r="AD417" s="199"/>
      <c r="AE417" s="43"/>
      <c r="AF417" s="199"/>
      <c r="AG417" s="196"/>
      <c r="AH417" s="201"/>
      <c r="AI417" s="330"/>
      <c r="AJ417" s="330"/>
      <c r="AK417" s="196"/>
      <c r="AL417" s="43"/>
      <c r="AM417" s="43"/>
      <c r="AN417" s="43"/>
      <c r="AO417" s="64"/>
      <c r="AP417" s="202"/>
      <c r="AQ417" s="202"/>
      <c r="AR417" s="64"/>
    </row>
    <row r="418" spans="1:44" ht="15.75" customHeight="1" x14ac:dyDescent="0.2">
      <c r="A418" s="43"/>
      <c r="B418" s="43"/>
      <c r="C418" s="43"/>
      <c r="D418" s="43"/>
      <c r="E418" s="43"/>
      <c r="F418" s="43"/>
      <c r="G418" s="194"/>
      <c r="H418" s="194"/>
      <c r="I418" s="194"/>
      <c r="J418" s="196"/>
      <c r="K418" s="196"/>
      <c r="L418" s="196"/>
      <c r="M418" s="196"/>
      <c r="N418" s="196"/>
      <c r="O418" s="197"/>
      <c r="P418" s="197"/>
      <c r="Q418" s="197"/>
      <c r="R418" s="197"/>
      <c r="S418" s="197"/>
      <c r="T418" s="197"/>
      <c r="U418" s="198"/>
      <c r="V418" s="199"/>
      <c r="W418" s="328"/>
      <c r="X418" s="329"/>
      <c r="Y418" s="43"/>
      <c r="Z418" s="199"/>
      <c r="AA418" s="199"/>
      <c r="AB418" s="199"/>
      <c r="AC418" s="199"/>
      <c r="AD418" s="199"/>
      <c r="AE418" s="43"/>
      <c r="AF418" s="199"/>
      <c r="AG418" s="196"/>
      <c r="AH418" s="201"/>
      <c r="AI418" s="330"/>
      <c r="AJ418" s="330"/>
      <c r="AK418" s="196"/>
      <c r="AL418" s="43"/>
      <c r="AM418" s="43"/>
      <c r="AN418" s="43"/>
      <c r="AO418" s="64"/>
      <c r="AP418" s="202"/>
      <c r="AQ418" s="202"/>
      <c r="AR418" s="64"/>
    </row>
    <row r="419" spans="1:44" ht="15.75" customHeight="1" x14ac:dyDescent="0.2">
      <c r="A419" s="43"/>
      <c r="B419" s="43"/>
      <c r="C419" s="43"/>
      <c r="D419" s="43"/>
      <c r="E419" s="43"/>
      <c r="F419" s="43"/>
      <c r="G419" s="194"/>
      <c r="H419" s="194"/>
      <c r="I419" s="194"/>
      <c r="J419" s="196"/>
      <c r="K419" s="196"/>
      <c r="L419" s="196"/>
      <c r="M419" s="196"/>
      <c r="N419" s="196"/>
      <c r="O419" s="197"/>
      <c r="P419" s="197"/>
      <c r="Q419" s="197"/>
      <c r="R419" s="197"/>
      <c r="S419" s="197"/>
      <c r="T419" s="197"/>
      <c r="U419" s="198"/>
      <c r="V419" s="199"/>
      <c r="W419" s="328"/>
      <c r="X419" s="329"/>
      <c r="Y419" s="43"/>
      <c r="Z419" s="199"/>
      <c r="AA419" s="199"/>
      <c r="AB419" s="199"/>
      <c r="AC419" s="199"/>
      <c r="AD419" s="199"/>
      <c r="AE419" s="43"/>
      <c r="AF419" s="199"/>
      <c r="AG419" s="196"/>
      <c r="AH419" s="201"/>
      <c r="AI419" s="330"/>
      <c r="AJ419" s="330"/>
      <c r="AK419" s="196"/>
      <c r="AL419" s="43"/>
      <c r="AM419" s="43"/>
      <c r="AN419" s="43"/>
      <c r="AO419" s="64"/>
      <c r="AP419" s="202"/>
      <c r="AQ419" s="202"/>
      <c r="AR419" s="64"/>
    </row>
    <row r="420" spans="1:44" ht="15.75" customHeight="1" x14ac:dyDescent="0.2">
      <c r="A420" s="43"/>
      <c r="B420" s="43"/>
      <c r="C420" s="43"/>
      <c r="D420" s="43"/>
      <c r="E420" s="43"/>
      <c r="F420" s="43"/>
      <c r="G420" s="194"/>
      <c r="H420" s="194"/>
      <c r="I420" s="194"/>
      <c r="J420" s="196"/>
      <c r="K420" s="196"/>
      <c r="L420" s="196"/>
      <c r="M420" s="196"/>
      <c r="N420" s="196"/>
      <c r="O420" s="197"/>
      <c r="P420" s="197"/>
      <c r="Q420" s="197"/>
      <c r="R420" s="197"/>
      <c r="S420" s="197"/>
      <c r="T420" s="197"/>
      <c r="U420" s="198"/>
      <c r="V420" s="199"/>
      <c r="W420" s="328"/>
      <c r="X420" s="329"/>
      <c r="Y420" s="43"/>
      <c r="Z420" s="199"/>
      <c r="AA420" s="199"/>
      <c r="AB420" s="199"/>
      <c r="AC420" s="199"/>
      <c r="AD420" s="199"/>
      <c r="AE420" s="43"/>
      <c r="AF420" s="199"/>
      <c r="AG420" s="196"/>
      <c r="AH420" s="201"/>
      <c r="AI420" s="330"/>
      <c r="AJ420" s="330"/>
      <c r="AK420" s="196"/>
      <c r="AL420" s="43"/>
      <c r="AM420" s="43"/>
      <c r="AN420" s="43"/>
      <c r="AO420" s="64"/>
      <c r="AP420" s="202"/>
      <c r="AQ420" s="202"/>
      <c r="AR420" s="64"/>
    </row>
    <row r="421" spans="1:44" ht="15.75" customHeight="1" x14ac:dyDescent="0.2">
      <c r="A421" s="43"/>
      <c r="B421" s="43"/>
      <c r="C421" s="43"/>
      <c r="D421" s="43"/>
      <c r="E421" s="43"/>
      <c r="F421" s="43"/>
      <c r="G421" s="194"/>
      <c r="H421" s="194"/>
      <c r="I421" s="194"/>
      <c r="J421" s="196"/>
      <c r="K421" s="196"/>
      <c r="L421" s="196"/>
      <c r="M421" s="196"/>
      <c r="N421" s="196"/>
      <c r="O421" s="197"/>
      <c r="P421" s="197"/>
      <c r="Q421" s="197"/>
      <c r="R421" s="197"/>
      <c r="S421" s="197"/>
      <c r="T421" s="197"/>
      <c r="U421" s="198"/>
      <c r="V421" s="199"/>
      <c r="W421" s="328"/>
      <c r="X421" s="329"/>
      <c r="Y421" s="43"/>
      <c r="Z421" s="199"/>
      <c r="AA421" s="199"/>
      <c r="AB421" s="199"/>
      <c r="AC421" s="199"/>
      <c r="AD421" s="199"/>
      <c r="AE421" s="43"/>
      <c r="AF421" s="199"/>
      <c r="AG421" s="196"/>
      <c r="AH421" s="201"/>
      <c r="AI421" s="330"/>
      <c r="AJ421" s="330"/>
      <c r="AK421" s="196"/>
      <c r="AL421" s="43"/>
      <c r="AM421" s="43"/>
      <c r="AN421" s="43"/>
      <c r="AO421" s="64"/>
      <c r="AP421" s="202"/>
      <c r="AQ421" s="202"/>
      <c r="AR421" s="64"/>
    </row>
    <row r="422" spans="1:44" ht="15.75" customHeight="1" x14ac:dyDescent="0.2">
      <c r="A422" s="43"/>
      <c r="B422" s="43"/>
      <c r="C422" s="43"/>
      <c r="D422" s="43"/>
      <c r="E422" s="43"/>
      <c r="F422" s="43"/>
      <c r="G422" s="194"/>
      <c r="H422" s="194"/>
      <c r="I422" s="194"/>
      <c r="J422" s="196"/>
      <c r="K422" s="196"/>
      <c r="L422" s="196"/>
      <c r="M422" s="196"/>
      <c r="N422" s="196"/>
      <c r="O422" s="197"/>
      <c r="P422" s="197"/>
      <c r="Q422" s="197"/>
      <c r="R422" s="197"/>
      <c r="S422" s="197"/>
      <c r="T422" s="197"/>
      <c r="U422" s="198"/>
      <c r="V422" s="199"/>
      <c r="W422" s="328"/>
      <c r="X422" s="329"/>
      <c r="Y422" s="43"/>
      <c r="Z422" s="199"/>
      <c r="AA422" s="199"/>
      <c r="AB422" s="199"/>
      <c r="AC422" s="199"/>
      <c r="AD422" s="199"/>
      <c r="AE422" s="43"/>
      <c r="AF422" s="199"/>
      <c r="AG422" s="196"/>
      <c r="AH422" s="201"/>
      <c r="AI422" s="330"/>
      <c r="AJ422" s="330"/>
      <c r="AK422" s="196"/>
      <c r="AL422" s="43"/>
      <c r="AM422" s="43"/>
      <c r="AN422" s="43"/>
      <c r="AO422" s="64"/>
      <c r="AP422" s="202"/>
      <c r="AQ422" s="202"/>
      <c r="AR422" s="64"/>
    </row>
    <row r="423" spans="1:44" ht="15.75" customHeight="1" x14ac:dyDescent="0.2">
      <c r="A423" s="43"/>
      <c r="B423" s="43"/>
      <c r="C423" s="43"/>
      <c r="D423" s="43"/>
      <c r="E423" s="43"/>
      <c r="F423" s="43"/>
      <c r="G423" s="194"/>
      <c r="H423" s="194"/>
      <c r="I423" s="194"/>
      <c r="J423" s="196"/>
      <c r="K423" s="196"/>
      <c r="L423" s="196"/>
      <c r="M423" s="196"/>
      <c r="N423" s="196"/>
      <c r="O423" s="197"/>
      <c r="P423" s="197"/>
      <c r="Q423" s="197"/>
      <c r="R423" s="197"/>
      <c r="S423" s="197"/>
      <c r="T423" s="197"/>
      <c r="U423" s="198"/>
      <c r="V423" s="199"/>
      <c r="W423" s="328"/>
      <c r="X423" s="329"/>
      <c r="Y423" s="43"/>
      <c r="Z423" s="199"/>
      <c r="AA423" s="199"/>
      <c r="AB423" s="199"/>
      <c r="AC423" s="199"/>
      <c r="AD423" s="199"/>
      <c r="AE423" s="43"/>
      <c r="AF423" s="199"/>
      <c r="AG423" s="196"/>
      <c r="AH423" s="201"/>
      <c r="AI423" s="330"/>
      <c r="AJ423" s="330"/>
      <c r="AK423" s="196"/>
      <c r="AL423" s="43"/>
      <c r="AM423" s="43"/>
      <c r="AN423" s="43"/>
      <c r="AO423" s="64"/>
      <c r="AP423" s="202"/>
      <c r="AQ423" s="202"/>
      <c r="AR423" s="64"/>
    </row>
    <row r="424" spans="1:44" ht="15.75" customHeight="1" x14ac:dyDescent="0.2">
      <c r="A424" s="43"/>
      <c r="B424" s="43"/>
      <c r="C424" s="43"/>
      <c r="D424" s="43"/>
      <c r="E424" s="43"/>
      <c r="F424" s="43"/>
      <c r="G424" s="194"/>
      <c r="H424" s="194"/>
      <c r="I424" s="194"/>
      <c r="J424" s="196"/>
      <c r="K424" s="196"/>
      <c r="L424" s="196"/>
      <c r="M424" s="196"/>
      <c r="N424" s="196"/>
      <c r="O424" s="197"/>
      <c r="P424" s="197"/>
      <c r="Q424" s="197"/>
      <c r="R424" s="197"/>
      <c r="S424" s="197"/>
      <c r="T424" s="197"/>
      <c r="U424" s="198"/>
      <c r="V424" s="199"/>
      <c r="W424" s="328"/>
      <c r="X424" s="329"/>
      <c r="Y424" s="43"/>
      <c r="Z424" s="199"/>
      <c r="AA424" s="199"/>
      <c r="AB424" s="199"/>
      <c r="AC424" s="199"/>
      <c r="AD424" s="199"/>
      <c r="AE424" s="43"/>
      <c r="AF424" s="199"/>
      <c r="AG424" s="196"/>
      <c r="AH424" s="201"/>
      <c r="AI424" s="330"/>
      <c r="AJ424" s="330"/>
      <c r="AK424" s="196"/>
      <c r="AL424" s="43"/>
      <c r="AM424" s="43"/>
      <c r="AN424" s="43"/>
      <c r="AO424" s="64"/>
      <c r="AP424" s="202"/>
      <c r="AQ424" s="202"/>
      <c r="AR424" s="64"/>
    </row>
    <row r="425" spans="1:44" ht="15.75" customHeight="1" x14ac:dyDescent="0.2">
      <c r="A425" s="43"/>
      <c r="B425" s="43"/>
      <c r="C425" s="43"/>
      <c r="D425" s="43"/>
      <c r="E425" s="43"/>
      <c r="F425" s="43"/>
      <c r="G425" s="194"/>
      <c r="H425" s="194"/>
      <c r="I425" s="194"/>
      <c r="J425" s="196"/>
      <c r="K425" s="196"/>
      <c r="L425" s="196"/>
      <c r="M425" s="196"/>
      <c r="N425" s="196"/>
      <c r="O425" s="197"/>
      <c r="P425" s="197"/>
      <c r="Q425" s="197"/>
      <c r="R425" s="197"/>
      <c r="S425" s="197"/>
      <c r="T425" s="197"/>
      <c r="U425" s="198"/>
      <c r="V425" s="199"/>
      <c r="W425" s="328"/>
      <c r="X425" s="329"/>
      <c r="Y425" s="43"/>
      <c r="Z425" s="199"/>
      <c r="AA425" s="199"/>
      <c r="AB425" s="199"/>
      <c r="AC425" s="199"/>
      <c r="AD425" s="199"/>
      <c r="AE425" s="43"/>
      <c r="AF425" s="199"/>
      <c r="AG425" s="196"/>
      <c r="AH425" s="201"/>
      <c r="AI425" s="330"/>
      <c r="AJ425" s="330"/>
      <c r="AK425" s="196"/>
      <c r="AL425" s="43"/>
      <c r="AM425" s="43"/>
      <c r="AN425" s="43"/>
      <c r="AO425" s="64"/>
      <c r="AP425" s="202"/>
      <c r="AQ425" s="202"/>
      <c r="AR425" s="64"/>
    </row>
    <row r="426" spans="1:44" ht="15.75" customHeight="1" x14ac:dyDescent="0.2">
      <c r="A426" s="43"/>
      <c r="B426" s="43"/>
      <c r="C426" s="43"/>
      <c r="D426" s="43"/>
      <c r="E426" s="43"/>
      <c r="F426" s="43"/>
      <c r="G426" s="194"/>
      <c r="H426" s="194"/>
      <c r="I426" s="194"/>
      <c r="J426" s="196"/>
      <c r="K426" s="196"/>
      <c r="L426" s="196"/>
      <c r="M426" s="196"/>
      <c r="N426" s="196"/>
      <c r="O426" s="197"/>
      <c r="P426" s="197"/>
      <c r="Q426" s="197"/>
      <c r="R426" s="197"/>
      <c r="S426" s="197"/>
      <c r="T426" s="197"/>
      <c r="U426" s="198"/>
      <c r="V426" s="199"/>
      <c r="W426" s="328"/>
      <c r="X426" s="329"/>
      <c r="Y426" s="43"/>
      <c r="Z426" s="199"/>
      <c r="AA426" s="199"/>
      <c r="AB426" s="199"/>
      <c r="AC426" s="199"/>
      <c r="AD426" s="199"/>
      <c r="AE426" s="43"/>
      <c r="AF426" s="199"/>
      <c r="AG426" s="196"/>
      <c r="AH426" s="201"/>
      <c r="AI426" s="330"/>
      <c r="AJ426" s="330"/>
      <c r="AK426" s="196"/>
      <c r="AL426" s="43"/>
      <c r="AM426" s="43"/>
      <c r="AN426" s="43"/>
      <c r="AO426" s="64"/>
      <c r="AP426" s="202"/>
      <c r="AQ426" s="202"/>
      <c r="AR426" s="64"/>
    </row>
    <row r="427" spans="1:44" ht="15.75" customHeight="1" x14ac:dyDescent="0.2">
      <c r="A427" s="43"/>
      <c r="B427" s="43"/>
      <c r="C427" s="43"/>
      <c r="D427" s="43"/>
      <c r="E427" s="43"/>
      <c r="F427" s="43"/>
      <c r="G427" s="194"/>
      <c r="H427" s="194"/>
      <c r="I427" s="194"/>
      <c r="J427" s="196"/>
      <c r="K427" s="196"/>
      <c r="L427" s="196"/>
      <c r="M427" s="196"/>
      <c r="N427" s="196"/>
      <c r="O427" s="197"/>
      <c r="P427" s="197"/>
      <c r="Q427" s="197"/>
      <c r="R427" s="197"/>
      <c r="S427" s="197"/>
      <c r="T427" s="197"/>
      <c r="U427" s="198"/>
      <c r="V427" s="199"/>
      <c r="W427" s="328"/>
      <c r="X427" s="329"/>
      <c r="Y427" s="43"/>
      <c r="Z427" s="199"/>
      <c r="AA427" s="199"/>
      <c r="AB427" s="199"/>
      <c r="AC427" s="199"/>
      <c r="AD427" s="199"/>
      <c r="AE427" s="43"/>
      <c r="AF427" s="199"/>
      <c r="AG427" s="196"/>
      <c r="AH427" s="201"/>
      <c r="AI427" s="330"/>
      <c r="AJ427" s="330"/>
      <c r="AK427" s="196"/>
      <c r="AL427" s="43"/>
      <c r="AM427" s="43"/>
      <c r="AN427" s="43"/>
      <c r="AO427" s="64"/>
      <c r="AP427" s="202"/>
      <c r="AQ427" s="202"/>
      <c r="AR427" s="64"/>
    </row>
    <row r="428" spans="1:44" ht="15.75" customHeight="1" x14ac:dyDescent="0.2">
      <c r="A428" s="43"/>
      <c r="B428" s="43"/>
      <c r="C428" s="43"/>
      <c r="D428" s="43"/>
      <c r="E428" s="43"/>
      <c r="F428" s="43"/>
      <c r="G428" s="194"/>
      <c r="H428" s="194"/>
      <c r="I428" s="194"/>
      <c r="J428" s="196"/>
      <c r="K428" s="196"/>
      <c r="L428" s="196"/>
      <c r="M428" s="196"/>
      <c r="N428" s="196"/>
      <c r="O428" s="197"/>
      <c r="P428" s="197"/>
      <c r="Q428" s="197"/>
      <c r="R428" s="197"/>
      <c r="S428" s="197"/>
      <c r="T428" s="197"/>
      <c r="U428" s="198"/>
      <c r="V428" s="199"/>
      <c r="W428" s="328"/>
      <c r="X428" s="329"/>
      <c r="Y428" s="43"/>
      <c r="Z428" s="199"/>
      <c r="AA428" s="199"/>
      <c r="AB428" s="199"/>
      <c r="AC428" s="199"/>
      <c r="AD428" s="199"/>
      <c r="AE428" s="43"/>
      <c r="AF428" s="199"/>
      <c r="AG428" s="196"/>
      <c r="AH428" s="201"/>
      <c r="AI428" s="330"/>
      <c r="AJ428" s="330"/>
      <c r="AK428" s="196"/>
      <c r="AL428" s="43"/>
      <c r="AM428" s="43"/>
      <c r="AN428" s="43"/>
      <c r="AO428" s="64"/>
      <c r="AP428" s="202"/>
      <c r="AQ428" s="202"/>
      <c r="AR428" s="64"/>
    </row>
    <row r="429" spans="1:44" ht="15.75" customHeight="1" x14ac:dyDescent="0.2">
      <c r="A429" s="43"/>
      <c r="B429" s="43"/>
      <c r="C429" s="43"/>
      <c r="D429" s="43"/>
      <c r="E429" s="43"/>
      <c r="F429" s="43"/>
      <c r="G429" s="194"/>
      <c r="H429" s="194"/>
      <c r="I429" s="194"/>
      <c r="J429" s="196"/>
      <c r="K429" s="196"/>
      <c r="L429" s="196"/>
      <c r="M429" s="196"/>
      <c r="N429" s="196"/>
      <c r="O429" s="197"/>
      <c r="P429" s="197"/>
      <c r="Q429" s="197"/>
      <c r="R429" s="197"/>
      <c r="S429" s="197"/>
      <c r="T429" s="197"/>
      <c r="U429" s="198"/>
      <c r="V429" s="199"/>
      <c r="W429" s="328"/>
      <c r="X429" s="329"/>
      <c r="Y429" s="43"/>
      <c r="Z429" s="199"/>
      <c r="AA429" s="199"/>
      <c r="AB429" s="199"/>
      <c r="AC429" s="199"/>
      <c r="AD429" s="199"/>
      <c r="AE429" s="43"/>
      <c r="AF429" s="199"/>
      <c r="AG429" s="196"/>
      <c r="AH429" s="201"/>
      <c r="AI429" s="330"/>
      <c r="AJ429" s="330"/>
      <c r="AK429" s="196"/>
      <c r="AL429" s="43"/>
      <c r="AM429" s="43"/>
      <c r="AN429" s="43"/>
      <c r="AO429" s="64"/>
      <c r="AP429" s="202"/>
      <c r="AQ429" s="202"/>
      <c r="AR429" s="64"/>
    </row>
    <row r="430" spans="1:44" ht="15.75" customHeight="1" x14ac:dyDescent="0.2">
      <c r="A430" s="43"/>
      <c r="B430" s="43"/>
      <c r="C430" s="43"/>
      <c r="D430" s="43"/>
      <c r="E430" s="43"/>
      <c r="F430" s="43"/>
      <c r="G430" s="194"/>
      <c r="H430" s="194"/>
      <c r="I430" s="194"/>
      <c r="J430" s="196"/>
      <c r="K430" s="196"/>
      <c r="L430" s="196"/>
      <c r="M430" s="196"/>
      <c r="N430" s="196"/>
      <c r="O430" s="197"/>
      <c r="P430" s="197"/>
      <c r="Q430" s="197"/>
      <c r="R430" s="197"/>
      <c r="S430" s="197"/>
      <c r="T430" s="197"/>
      <c r="U430" s="198"/>
      <c r="V430" s="199"/>
      <c r="W430" s="328"/>
      <c r="X430" s="329"/>
      <c r="Y430" s="43"/>
      <c r="Z430" s="199"/>
      <c r="AA430" s="199"/>
      <c r="AB430" s="199"/>
      <c r="AC430" s="199"/>
      <c r="AD430" s="199"/>
      <c r="AE430" s="43"/>
      <c r="AF430" s="199"/>
      <c r="AG430" s="196"/>
      <c r="AH430" s="201"/>
      <c r="AI430" s="330"/>
      <c r="AJ430" s="330"/>
      <c r="AK430" s="196"/>
      <c r="AL430" s="43"/>
      <c r="AM430" s="43"/>
      <c r="AN430" s="43"/>
      <c r="AO430" s="64"/>
      <c r="AP430" s="202"/>
      <c r="AQ430" s="202"/>
      <c r="AR430" s="64"/>
    </row>
    <row r="431" spans="1:44" ht="15.75" customHeight="1" x14ac:dyDescent="0.2">
      <c r="A431" s="43"/>
      <c r="B431" s="43"/>
      <c r="C431" s="43"/>
      <c r="D431" s="43"/>
      <c r="E431" s="43"/>
      <c r="F431" s="43"/>
      <c r="G431" s="194"/>
      <c r="H431" s="194"/>
      <c r="I431" s="194"/>
      <c r="J431" s="196"/>
      <c r="K431" s="196"/>
      <c r="L431" s="196"/>
      <c r="M431" s="196"/>
      <c r="N431" s="196"/>
      <c r="O431" s="197"/>
      <c r="P431" s="197"/>
      <c r="Q431" s="197"/>
      <c r="R431" s="197"/>
      <c r="S431" s="197"/>
      <c r="T431" s="197"/>
      <c r="U431" s="198"/>
      <c r="V431" s="199"/>
      <c r="W431" s="328"/>
      <c r="X431" s="329"/>
      <c r="Y431" s="43"/>
      <c r="Z431" s="199"/>
      <c r="AA431" s="199"/>
      <c r="AB431" s="199"/>
      <c r="AC431" s="199"/>
      <c r="AD431" s="199"/>
      <c r="AE431" s="43"/>
      <c r="AF431" s="199"/>
      <c r="AG431" s="196"/>
      <c r="AH431" s="201"/>
      <c r="AI431" s="330"/>
      <c r="AJ431" s="330"/>
      <c r="AK431" s="196"/>
      <c r="AL431" s="43"/>
      <c r="AM431" s="43"/>
      <c r="AN431" s="43"/>
      <c r="AO431" s="64"/>
      <c r="AP431" s="202"/>
      <c r="AQ431" s="202"/>
      <c r="AR431" s="64"/>
    </row>
    <row r="432" spans="1:44" ht="15.75" customHeight="1" x14ac:dyDescent="0.2">
      <c r="A432" s="43"/>
      <c r="B432" s="43"/>
      <c r="C432" s="43"/>
      <c r="D432" s="43"/>
      <c r="E432" s="43"/>
      <c r="F432" s="43"/>
      <c r="G432" s="194"/>
      <c r="H432" s="194"/>
      <c r="I432" s="194"/>
      <c r="J432" s="196"/>
      <c r="K432" s="196"/>
      <c r="L432" s="196"/>
      <c r="M432" s="196"/>
      <c r="N432" s="196"/>
      <c r="O432" s="197"/>
      <c r="P432" s="197"/>
      <c r="Q432" s="197"/>
      <c r="R432" s="197"/>
      <c r="S432" s="197"/>
      <c r="T432" s="197"/>
      <c r="U432" s="198"/>
      <c r="V432" s="199"/>
      <c r="W432" s="328"/>
      <c r="X432" s="329"/>
      <c r="Y432" s="43"/>
      <c r="Z432" s="199"/>
      <c r="AA432" s="199"/>
      <c r="AB432" s="199"/>
      <c r="AC432" s="199"/>
      <c r="AD432" s="199"/>
      <c r="AE432" s="43"/>
      <c r="AF432" s="199"/>
      <c r="AG432" s="196"/>
      <c r="AH432" s="201"/>
      <c r="AI432" s="330"/>
      <c r="AJ432" s="330"/>
      <c r="AK432" s="196"/>
      <c r="AL432" s="43"/>
      <c r="AM432" s="43"/>
      <c r="AN432" s="43"/>
      <c r="AO432" s="64"/>
      <c r="AP432" s="202"/>
      <c r="AQ432" s="202"/>
      <c r="AR432" s="64"/>
    </row>
    <row r="433" spans="1:44" ht="15.75" customHeight="1" x14ac:dyDescent="0.2">
      <c r="A433" s="43"/>
      <c r="B433" s="43"/>
      <c r="C433" s="43"/>
      <c r="D433" s="43"/>
      <c r="E433" s="43"/>
      <c r="F433" s="43"/>
      <c r="G433" s="194"/>
      <c r="H433" s="194"/>
      <c r="I433" s="194"/>
      <c r="J433" s="196"/>
      <c r="K433" s="196"/>
      <c r="L433" s="196"/>
      <c r="M433" s="196"/>
      <c r="N433" s="196"/>
      <c r="O433" s="197"/>
      <c r="P433" s="197"/>
      <c r="Q433" s="197"/>
      <c r="R433" s="197"/>
      <c r="S433" s="197"/>
      <c r="T433" s="197"/>
      <c r="U433" s="198"/>
      <c r="V433" s="199"/>
      <c r="W433" s="328"/>
      <c r="X433" s="329"/>
      <c r="Y433" s="43"/>
      <c r="Z433" s="199"/>
      <c r="AA433" s="199"/>
      <c r="AB433" s="199"/>
      <c r="AC433" s="199"/>
      <c r="AD433" s="199"/>
      <c r="AE433" s="43"/>
      <c r="AF433" s="199"/>
      <c r="AG433" s="196"/>
      <c r="AH433" s="201"/>
      <c r="AI433" s="330"/>
      <c r="AJ433" s="330"/>
      <c r="AK433" s="196"/>
      <c r="AL433" s="43"/>
      <c r="AM433" s="43"/>
      <c r="AN433" s="43"/>
      <c r="AO433" s="64"/>
      <c r="AP433" s="202"/>
      <c r="AQ433" s="202"/>
      <c r="AR433" s="64"/>
    </row>
    <row r="434" spans="1:44" ht="15.75" customHeight="1" x14ac:dyDescent="0.2">
      <c r="A434" s="43"/>
      <c r="B434" s="43"/>
      <c r="C434" s="43"/>
      <c r="D434" s="43"/>
      <c r="E434" s="43"/>
      <c r="F434" s="43"/>
      <c r="G434" s="194"/>
      <c r="H434" s="194"/>
      <c r="I434" s="194"/>
      <c r="J434" s="196"/>
      <c r="K434" s="196"/>
      <c r="L434" s="196"/>
      <c r="M434" s="196"/>
      <c r="N434" s="196"/>
      <c r="O434" s="197"/>
      <c r="P434" s="197"/>
      <c r="Q434" s="197"/>
      <c r="R434" s="197"/>
      <c r="S434" s="197"/>
      <c r="T434" s="197"/>
      <c r="U434" s="198"/>
      <c r="V434" s="199"/>
      <c r="W434" s="328"/>
      <c r="X434" s="329"/>
      <c r="Y434" s="43"/>
      <c r="Z434" s="199"/>
      <c r="AA434" s="199"/>
      <c r="AB434" s="199"/>
      <c r="AC434" s="199"/>
      <c r="AD434" s="199"/>
      <c r="AE434" s="43"/>
      <c r="AF434" s="199"/>
      <c r="AG434" s="196"/>
      <c r="AH434" s="201"/>
      <c r="AI434" s="330"/>
      <c r="AJ434" s="330"/>
      <c r="AK434" s="196"/>
      <c r="AL434" s="43"/>
      <c r="AM434" s="43"/>
      <c r="AN434" s="43"/>
      <c r="AO434" s="64"/>
      <c r="AP434" s="202"/>
      <c r="AQ434" s="202"/>
      <c r="AR434" s="64"/>
    </row>
    <row r="435" spans="1:44" ht="15.75" customHeight="1" x14ac:dyDescent="0.2">
      <c r="A435" s="43"/>
      <c r="B435" s="43"/>
      <c r="C435" s="43"/>
      <c r="D435" s="43"/>
      <c r="E435" s="43"/>
      <c r="F435" s="43"/>
      <c r="G435" s="194"/>
      <c r="H435" s="194"/>
      <c r="I435" s="194"/>
      <c r="J435" s="196"/>
      <c r="K435" s="196"/>
      <c r="L435" s="196"/>
      <c r="M435" s="196"/>
      <c r="N435" s="196"/>
      <c r="O435" s="197"/>
      <c r="P435" s="197"/>
      <c r="Q435" s="197"/>
      <c r="R435" s="197"/>
      <c r="S435" s="197"/>
      <c r="T435" s="197"/>
      <c r="U435" s="198"/>
      <c r="V435" s="199"/>
      <c r="W435" s="328"/>
      <c r="X435" s="329"/>
      <c r="Y435" s="43"/>
      <c r="Z435" s="199"/>
      <c r="AA435" s="199"/>
      <c r="AB435" s="199"/>
      <c r="AC435" s="199"/>
      <c r="AD435" s="199"/>
      <c r="AE435" s="43"/>
      <c r="AF435" s="199"/>
      <c r="AG435" s="196"/>
      <c r="AH435" s="201"/>
      <c r="AI435" s="330"/>
      <c r="AJ435" s="330"/>
      <c r="AK435" s="196"/>
      <c r="AL435" s="43"/>
      <c r="AM435" s="43"/>
      <c r="AN435" s="43"/>
      <c r="AO435" s="64"/>
      <c r="AP435" s="202"/>
      <c r="AQ435" s="202"/>
      <c r="AR435" s="64"/>
    </row>
    <row r="436" spans="1:44" ht="15.75" customHeight="1" x14ac:dyDescent="0.2">
      <c r="A436" s="43"/>
      <c r="B436" s="43"/>
      <c r="C436" s="43"/>
      <c r="D436" s="43"/>
      <c r="E436" s="43"/>
      <c r="F436" s="43"/>
      <c r="G436" s="194"/>
      <c r="H436" s="194"/>
      <c r="I436" s="194"/>
      <c r="J436" s="196"/>
      <c r="K436" s="196"/>
      <c r="L436" s="196"/>
      <c r="M436" s="196"/>
      <c r="N436" s="196"/>
      <c r="O436" s="197"/>
      <c r="P436" s="197"/>
      <c r="Q436" s="197"/>
      <c r="R436" s="197"/>
      <c r="S436" s="197"/>
      <c r="T436" s="197"/>
      <c r="U436" s="198"/>
      <c r="V436" s="199"/>
      <c r="W436" s="328"/>
      <c r="X436" s="329"/>
      <c r="Y436" s="43"/>
      <c r="Z436" s="199"/>
      <c r="AA436" s="199"/>
      <c r="AB436" s="199"/>
      <c r="AC436" s="199"/>
      <c r="AD436" s="199"/>
      <c r="AE436" s="43"/>
      <c r="AF436" s="199"/>
      <c r="AG436" s="196"/>
      <c r="AH436" s="201"/>
      <c r="AI436" s="330"/>
      <c r="AJ436" s="330"/>
      <c r="AK436" s="196"/>
      <c r="AL436" s="43"/>
      <c r="AM436" s="43"/>
      <c r="AN436" s="43"/>
      <c r="AO436" s="64"/>
      <c r="AP436" s="202"/>
      <c r="AQ436" s="202"/>
      <c r="AR436" s="64"/>
    </row>
    <row r="437" spans="1:44" ht="15.75" customHeight="1" x14ac:dyDescent="0.2">
      <c r="A437" s="43"/>
      <c r="B437" s="43"/>
      <c r="C437" s="43"/>
      <c r="D437" s="43"/>
      <c r="E437" s="43"/>
      <c r="F437" s="43"/>
      <c r="G437" s="194"/>
      <c r="H437" s="194"/>
      <c r="I437" s="194"/>
      <c r="J437" s="196"/>
      <c r="K437" s="196"/>
      <c r="L437" s="196"/>
      <c r="M437" s="196"/>
      <c r="N437" s="196"/>
      <c r="O437" s="197"/>
      <c r="P437" s="197"/>
      <c r="Q437" s="197"/>
      <c r="R437" s="197"/>
      <c r="S437" s="197"/>
      <c r="T437" s="197"/>
      <c r="U437" s="198"/>
      <c r="V437" s="199"/>
      <c r="W437" s="328"/>
      <c r="X437" s="329"/>
      <c r="Y437" s="43"/>
      <c r="Z437" s="199"/>
      <c r="AA437" s="199"/>
      <c r="AB437" s="199"/>
      <c r="AC437" s="199"/>
      <c r="AD437" s="199"/>
      <c r="AE437" s="43"/>
      <c r="AF437" s="199"/>
      <c r="AG437" s="196"/>
      <c r="AH437" s="201"/>
      <c r="AI437" s="330"/>
      <c r="AJ437" s="330"/>
      <c r="AK437" s="196"/>
      <c r="AL437" s="43"/>
      <c r="AM437" s="43"/>
      <c r="AN437" s="43"/>
      <c r="AO437" s="64"/>
      <c r="AP437" s="202"/>
      <c r="AQ437" s="202"/>
      <c r="AR437" s="64"/>
    </row>
    <row r="438" spans="1:44" ht="15.75" customHeight="1" x14ac:dyDescent="0.2">
      <c r="A438" s="43"/>
      <c r="B438" s="43"/>
      <c r="C438" s="43"/>
      <c r="D438" s="43"/>
      <c r="E438" s="43"/>
      <c r="F438" s="43"/>
      <c r="G438" s="194"/>
      <c r="H438" s="194"/>
      <c r="I438" s="194"/>
      <c r="J438" s="196"/>
      <c r="K438" s="196"/>
      <c r="L438" s="196"/>
      <c r="M438" s="196"/>
      <c r="N438" s="196"/>
      <c r="O438" s="197"/>
      <c r="P438" s="197"/>
      <c r="Q438" s="197"/>
      <c r="R438" s="197"/>
      <c r="S438" s="197"/>
      <c r="T438" s="197"/>
      <c r="U438" s="198"/>
      <c r="V438" s="199"/>
      <c r="W438" s="328"/>
      <c r="X438" s="329"/>
      <c r="Y438" s="43"/>
      <c r="Z438" s="199"/>
      <c r="AA438" s="199"/>
      <c r="AB438" s="199"/>
      <c r="AC438" s="199"/>
      <c r="AD438" s="199"/>
      <c r="AE438" s="43"/>
      <c r="AF438" s="199"/>
      <c r="AG438" s="196"/>
      <c r="AH438" s="201"/>
      <c r="AI438" s="330"/>
      <c r="AJ438" s="330"/>
      <c r="AK438" s="196"/>
      <c r="AL438" s="43"/>
      <c r="AM438" s="43"/>
      <c r="AN438" s="43"/>
      <c r="AO438" s="64"/>
      <c r="AP438" s="202"/>
      <c r="AQ438" s="202"/>
      <c r="AR438" s="64"/>
    </row>
    <row r="439" spans="1:44" ht="15.75" customHeight="1" x14ac:dyDescent="0.2">
      <c r="A439" s="43"/>
      <c r="B439" s="43"/>
      <c r="C439" s="43"/>
      <c r="D439" s="43"/>
      <c r="E439" s="43"/>
      <c r="F439" s="43"/>
      <c r="G439" s="194"/>
      <c r="H439" s="194"/>
      <c r="I439" s="194"/>
      <c r="J439" s="196"/>
      <c r="K439" s="196"/>
      <c r="L439" s="196"/>
      <c r="M439" s="196"/>
      <c r="N439" s="196"/>
      <c r="O439" s="197"/>
      <c r="P439" s="197"/>
      <c r="Q439" s="197"/>
      <c r="R439" s="197"/>
      <c r="S439" s="197"/>
      <c r="T439" s="197"/>
      <c r="U439" s="198"/>
      <c r="V439" s="199"/>
      <c r="W439" s="328"/>
      <c r="X439" s="329"/>
      <c r="Y439" s="43"/>
      <c r="Z439" s="199"/>
      <c r="AA439" s="199"/>
      <c r="AB439" s="199"/>
      <c r="AC439" s="199"/>
      <c r="AD439" s="199"/>
      <c r="AE439" s="43"/>
      <c r="AF439" s="199"/>
      <c r="AG439" s="196"/>
      <c r="AH439" s="201"/>
      <c r="AI439" s="330"/>
      <c r="AJ439" s="330"/>
      <c r="AK439" s="196"/>
      <c r="AL439" s="43"/>
      <c r="AM439" s="43"/>
      <c r="AN439" s="43"/>
      <c r="AO439" s="64"/>
      <c r="AP439" s="202"/>
      <c r="AQ439" s="202"/>
      <c r="AR439" s="64"/>
    </row>
    <row r="440" spans="1:44" ht="15.75" customHeight="1" x14ac:dyDescent="0.2">
      <c r="A440" s="43"/>
      <c r="B440" s="43"/>
      <c r="C440" s="43"/>
      <c r="D440" s="43"/>
      <c r="E440" s="43"/>
      <c r="F440" s="43"/>
      <c r="G440" s="194"/>
      <c r="H440" s="194"/>
      <c r="I440" s="194"/>
      <c r="J440" s="196"/>
      <c r="K440" s="196"/>
      <c r="L440" s="196"/>
      <c r="M440" s="196"/>
      <c r="N440" s="196"/>
      <c r="O440" s="197"/>
      <c r="P440" s="197"/>
      <c r="Q440" s="197"/>
      <c r="R440" s="197"/>
      <c r="S440" s="197"/>
      <c r="T440" s="197"/>
      <c r="U440" s="198"/>
      <c r="V440" s="199"/>
      <c r="W440" s="328"/>
      <c r="X440" s="329"/>
      <c r="Y440" s="43"/>
      <c r="Z440" s="199"/>
      <c r="AA440" s="199"/>
      <c r="AB440" s="199"/>
      <c r="AC440" s="199"/>
      <c r="AD440" s="199"/>
      <c r="AE440" s="43"/>
      <c r="AF440" s="199"/>
      <c r="AG440" s="196"/>
      <c r="AH440" s="201"/>
      <c r="AI440" s="330"/>
      <c r="AJ440" s="330"/>
      <c r="AK440" s="196"/>
      <c r="AL440" s="43"/>
      <c r="AM440" s="43"/>
      <c r="AN440" s="43"/>
      <c r="AO440" s="64"/>
      <c r="AP440" s="202"/>
      <c r="AQ440" s="202"/>
      <c r="AR440" s="64"/>
    </row>
    <row r="441" spans="1:44" ht="15.75" customHeight="1" x14ac:dyDescent="0.2">
      <c r="A441" s="43"/>
      <c r="B441" s="43"/>
      <c r="C441" s="43"/>
      <c r="D441" s="43"/>
      <c r="E441" s="43"/>
      <c r="F441" s="43"/>
      <c r="G441" s="194"/>
      <c r="H441" s="194"/>
      <c r="I441" s="194"/>
      <c r="J441" s="196"/>
      <c r="K441" s="196"/>
      <c r="L441" s="196"/>
      <c r="M441" s="196"/>
      <c r="N441" s="196"/>
      <c r="O441" s="197"/>
      <c r="P441" s="197"/>
      <c r="Q441" s="197"/>
      <c r="R441" s="197"/>
      <c r="S441" s="197"/>
      <c r="T441" s="197"/>
      <c r="U441" s="198"/>
      <c r="V441" s="199"/>
      <c r="W441" s="328"/>
      <c r="X441" s="329"/>
      <c r="Y441" s="43"/>
      <c r="Z441" s="199"/>
      <c r="AA441" s="199"/>
      <c r="AB441" s="199"/>
      <c r="AC441" s="199"/>
      <c r="AD441" s="199"/>
      <c r="AE441" s="43"/>
      <c r="AF441" s="199"/>
      <c r="AG441" s="196"/>
      <c r="AH441" s="201"/>
      <c r="AI441" s="330"/>
      <c r="AJ441" s="330"/>
      <c r="AK441" s="196"/>
      <c r="AL441" s="43"/>
      <c r="AM441" s="43"/>
      <c r="AN441" s="43"/>
      <c r="AO441" s="64"/>
      <c r="AP441" s="202"/>
      <c r="AQ441" s="202"/>
      <c r="AR441" s="64"/>
    </row>
    <row r="442" spans="1:44" ht="15.75" customHeight="1" x14ac:dyDescent="0.2">
      <c r="A442" s="43"/>
      <c r="B442" s="43"/>
      <c r="C442" s="43"/>
      <c r="D442" s="43"/>
      <c r="E442" s="43"/>
      <c r="F442" s="43"/>
      <c r="G442" s="194"/>
      <c r="H442" s="194"/>
      <c r="I442" s="194"/>
      <c r="J442" s="196"/>
      <c r="K442" s="196"/>
      <c r="L442" s="196"/>
      <c r="M442" s="196"/>
      <c r="N442" s="196"/>
      <c r="O442" s="197"/>
      <c r="P442" s="197"/>
      <c r="Q442" s="197"/>
      <c r="R442" s="197"/>
      <c r="S442" s="197"/>
      <c r="T442" s="197"/>
      <c r="U442" s="198"/>
      <c r="V442" s="199"/>
      <c r="W442" s="328"/>
      <c r="X442" s="329"/>
      <c r="Y442" s="43"/>
      <c r="Z442" s="199"/>
      <c r="AA442" s="199"/>
      <c r="AB442" s="199"/>
      <c r="AC442" s="199"/>
      <c r="AD442" s="199"/>
      <c r="AE442" s="43"/>
      <c r="AF442" s="199"/>
      <c r="AG442" s="196"/>
      <c r="AH442" s="201"/>
      <c r="AI442" s="330"/>
      <c r="AJ442" s="330"/>
      <c r="AK442" s="196"/>
      <c r="AL442" s="43"/>
      <c r="AM442" s="43"/>
      <c r="AN442" s="43"/>
      <c r="AO442" s="64"/>
      <c r="AP442" s="202"/>
      <c r="AQ442" s="202"/>
      <c r="AR442" s="64"/>
    </row>
    <row r="443" spans="1:44" ht="15.75" customHeight="1" x14ac:dyDescent="0.2">
      <c r="A443" s="43"/>
      <c r="B443" s="43"/>
      <c r="C443" s="43"/>
      <c r="D443" s="43"/>
      <c r="E443" s="43"/>
      <c r="F443" s="43"/>
      <c r="G443" s="194"/>
      <c r="H443" s="194"/>
      <c r="I443" s="194"/>
      <c r="J443" s="196"/>
      <c r="K443" s="196"/>
      <c r="L443" s="196"/>
      <c r="M443" s="196"/>
      <c r="N443" s="196"/>
      <c r="O443" s="197"/>
      <c r="P443" s="197"/>
      <c r="Q443" s="197"/>
      <c r="R443" s="197"/>
      <c r="S443" s="197"/>
      <c r="T443" s="197"/>
      <c r="U443" s="198"/>
      <c r="V443" s="199"/>
      <c r="W443" s="328"/>
      <c r="X443" s="329"/>
      <c r="Y443" s="43"/>
      <c r="Z443" s="199"/>
      <c r="AA443" s="199"/>
      <c r="AB443" s="199"/>
      <c r="AC443" s="199"/>
      <c r="AD443" s="199"/>
      <c r="AE443" s="43"/>
      <c r="AF443" s="199"/>
      <c r="AG443" s="196"/>
      <c r="AH443" s="201"/>
      <c r="AI443" s="330"/>
      <c r="AJ443" s="330"/>
      <c r="AK443" s="196"/>
      <c r="AL443" s="43"/>
      <c r="AM443" s="43"/>
      <c r="AN443" s="43"/>
      <c r="AO443" s="64"/>
      <c r="AP443" s="202"/>
      <c r="AQ443" s="202"/>
      <c r="AR443" s="64"/>
    </row>
    <row r="444" spans="1:44" ht="15.75" customHeight="1" x14ac:dyDescent="0.2">
      <c r="A444" s="43"/>
      <c r="B444" s="43"/>
      <c r="C444" s="43"/>
      <c r="D444" s="43"/>
      <c r="E444" s="43"/>
      <c r="F444" s="43"/>
      <c r="G444" s="194"/>
      <c r="H444" s="194"/>
      <c r="I444" s="194"/>
      <c r="J444" s="196"/>
      <c r="K444" s="196"/>
      <c r="L444" s="196"/>
      <c r="M444" s="196"/>
      <c r="N444" s="196"/>
      <c r="O444" s="197"/>
      <c r="P444" s="197"/>
      <c r="Q444" s="197"/>
      <c r="R444" s="197"/>
      <c r="S444" s="197"/>
      <c r="T444" s="197"/>
      <c r="U444" s="198"/>
      <c r="V444" s="199"/>
      <c r="W444" s="328"/>
      <c r="X444" s="329"/>
      <c r="Y444" s="43"/>
      <c r="Z444" s="199"/>
      <c r="AA444" s="199"/>
      <c r="AB444" s="199"/>
      <c r="AC444" s="199"/>
      <c r="AD444" s="199"/>
      <c r="AE444" s="43"/>
      <c r="AF444" s="199"/>
      <c r="AG444" s="196"/>
      <c r="AH444" s="201"/>
      <c r="AI444" s="330"/>
      <c r="AJ444" s="330"/>
      <c r="AK444" s="196"/>
      <c r="AL444" s="43"/>
      <c r="AM444" s="43"/>
      <c r="AN444" s="43"/>
      <c r="AO444" s="64"/>
      <c r="AP444" s="202"/>
      <c r="AQ444" s="202"/>
      <c r="AR444" s="64"/>
    </row>
    <row r="445" spans="1:44" ht="15.75" customHeight="1" x14ac:dyDescent="0.2">
      <c r="A445" s="43"/>
      <c r="B445" s="43"/>
      <c r="C445" s="43"/>
      <c r="D445" s="43"/>
      <c r="E445" s="43"/>
      <c r="F445" s="43"/>
      <c r="G445" s="194"/>
      <c r="H445" s="194"/>
      <c r="I445" s="194"/>
      <c r="J445" s="196"/>
      <c r="K445" s="196"/>
      <c r="L445" s="196"/>
      <c r="M445" s="196"/>
      <c r="N445" s="196"/>
      <c r="O445" s="197"/>
      <c r="P445" s="197"/>
      <c r="Q445" s="197"/>
      <c r="R445" s="197"/>
      <c r="S445" s="197"/>
      <c r="T445" s="197"/>
      <c r="U445" s="198"/>
      <c r="V445" s="199"/>
      <c r="W445" s="328"/>
      <c r="X445" s="329"/>
      <c r="Y445" s="43"/>
      <c r="Z445" s="199"/>
      <c r="AA445" s="199"/>
      <c r="AB445" s="199"/>
      <c r="AC445" s="199"/>
      <c r="AD445" s="199"/>
      <c r="AE445" s="43"/>
      <c r="AF445" s="199"/>
      <c r="AG445" s="196"/>
      <c r="AH445" s="201"/>
      <c r="AI445" s="330"/>
      <c r="AJ445" s="330"/>
      <c r="AK445" s="196"/>
      <c r="AL445" s="43"/>
      <c r="AM445" s="43"/>
      <c r="AN445" s="43"/>
      <c r="AO445" s="64"/>
      <c r="AP445" s="202"/>
      <c r="AQ445" s="202"/>
      <c r="AR445" s="64"/>
    </row>
    <row r="446" spans="1:44" ht="15.75" customHeight="1" x14ac:dyDescent="0.2">
      <c r="A446" s="43"/>
      <c r="B446" s="43"/>
      <c r="C446" s="43"/>
      <c r="D446" s="43"/>
      <c r="E446" s="43"/>
      <c r="F446" s="43"/>
      <c r="G446" s="194"/>
      <c r="H446" s="194"/>
      <c r="I446" s="194"/>
      <c r="J446" s="196"/>
      <c r="K446" s="196"/>
      <c r="L446" s="196"/>
      <c r="M446" s="196"/>
      <c r="N446" s="196"/>
      <c r="O446" s="197"/>
      <c r="P446" s="197"/>
      <c r="Q446" s="197"/>
      <c r="R446" s="197"/>
      <c r="S446" s="197"/>
      <c r="T446" s="197"/>
      <c r="U446" s="198"/>
      <c r="V446" s="199"/>
      <c r="W446" s="328"/>
      <c r="X446" s="329"/>
      <c r="Y446" s="43"/>
      <c r="Z446" s="199"/>
      <c r="AA446" s="199"/>
      <c r="AB446" s="199"/>
      <c r="AC446" s="199"/>
      <c r="AD446" s="199"/>
      <c r="AE446" s="43"/>
      <c r="AF446" s="199"/>
      <c r="AG446" s="196"/>
      <c r="AH446" s="201"/>
      <c r="AI446" s="330"/>
      <c r="AJ446" s="330"/>
      <c r="AK446" s="196"/>
      <c r="AL446" s="43"/>
      <c r="AM446" s="43"/>
      <c r="AN446" s="43"/>
      <c r="AO446" s="64"/>
      <c r="AP446" s="202"/>
      <c r="AQ446" s="202"/>
      <c r="AR446" s="64"/>
    </row>
    <row r="447" spans="1:44" ht="15.75" customHeight="1" x14ac:dyDescent="0.2">
      <c r="A447" s="43"/>
      <c r="B447" s="43"/>
      <c r="C447" s="43"/>
      <c r="D447" s="43"/>
      <c r="E447" s="43"/>
      <c r="F447" s="43"/>
      <c r="G447" s="194"/>
      <c r="H447" s="194"/>
      <c r="I447" s="194"/>
      <c r="J447" s="196"/>
      <c r="K447" s="196"/>
      <c r="L447" s="196"/>
      <c r="M447" s="196"/>
      <c r="N447" s="196"/>
      <c r="O447" s="197"/>
      <c r="P447" s="197"/>
      <c r="Q447" s="197"/>
      <c r="R447" s="197"/>
      <c r="S447" s="197"/>
      <c r="T447" s="197"/>
      <c r="U447" s="198"/>
      <c r="V447" s="199"/>
      <c r="W447" s="328"/>
      <c r="X447" s="329"/>
      <c r="Y447" s="43"/>
      <c r="Z447" s="199"/>
      <c r="AA447" s="199"/>
      <c r="AB447" s="199"/>
      <c r="AC447" s="199"/>
      <c r="AD447" s="199"/>
      <c r="AE447" s="43"/>
      <c r="AF447" s="199"/>
      <c r="AG447" s="196"/>
      <c r="AH447" s="201"/>
      <c r="AI447" s="330"/>
      <c r="AJ447" s="330"/>
      <c r="AK447" s="196"/>
      <c r="AL447" s="43"/>
      <c r="AM447" s="43"/>
      <c r="AN447" s="43"/>
      <c r="AO447" s="64"/>
      <c r="AP447" s="202"/>
      <c r="AQ447" s="202"/>
      <c r="AR447" s="64"/>
    </row>
    <row r="448" spans="1:44" ht="15.75" customHeight="1" x14ac:dyDescent="0.2">
      <c r="A448" s="43"/>
      <c r="B448" s="43"/>
      <c r="C448" s="43"/>
      <c r="D448" s="43"/>
      <c r="E448" s="43"/>
      <c r="F448" s="43"/>
      <c r="G448" s="194"/>
      <c r="H448" s="194"/>
      <c r="I448" s="194"/>
      <c r="J448" s="196"/>
      <c r="K448" s="196"/>
      <c r="L448" s="196"/>
      <c r="M448" s="196"/>
      <c r="N448" s="196"/>
      <c r="O448" s="197"/>
      <c r="P448" s="197"/>
      <c r="Q448" s="197"/>
      <c r="R448" s="197"/>
      <c r="S448" s="197"/>
      <c r="T448" s="197"/>
      <c r="U448" s="198"/>
      <c r="V448" s="199"/>
      <c r="W448" s="328"/>
      <c r="X448" s="329"/>
      <c r="Y448" s="43"/>
      <c r="Z448" s="199"/>
      <c r="AA448" s="199"/>
      <c r="AB448" s="199"/>
      <c r="AC448" s="199"/>
      <c r="AD448" s="199"/>
      <c r="AE448" s="43"/>
      <c r="AF448" s="199"/>
      <c r="AG448" s="196"/>
      <c r="AH448" s="201"/>
      <c r="AI448" s="330"/>
      <c r="AJ448" s="330"/>
      <c r="AK448" s="196"/>
      <c r="AL448" s="43"/>
      <c r="AM448" s="43"/>
      <c r="AN448" s="43"/>
      <c r="AO448" s="64"/>
      <c r="AP448" s="202"/>
      <c r="AQ448" s="202"/>
      <c r="AR448" s="64"/>
    </row>
    <row r="449" spans="1:44" ht="15.75" customHeight="1" x14ac:dyDescent="0.2">
      <c r="A449" s="43"/>
      <c r="B449" s="43"/>
      <c r="C449" s="43"/>
      <c r="D449" s="43"/>
      <c r="E449" s="43"/>
      <c r="F449" s="43"/>
      <c r="G449" s="194"/>
      <c r="H449" s="194"/>
      <c r="I449" s="194"/>
      <c r="J449" s="196"/>
      <c r="K449" s="196"/>
      <c r="L449" s="196"/>
      <c r="M449" s="196"/>
      <c r="N449" s="196"/>
      <c r="O449" s="197"/>
      <c r="P449" s="197"/>
      <c r="Q449" s="197"/>
      <c r="R449" s="197"/>
      <c r="S449" s="197"/>
      <c r="T449" s="197"/>
      <c r="U449" s="198"/>
      <c r="V449" s="199"/>
      <c r="W449" s="328"/>
      <c r="X449" s="329"/>
      <c r="Y449" s="43"/>
      <c r="Z449" s="199"/>
      <c r="AA449" s="199"/>
      <c r="AB449" s="199"/>
      <c r="AC449" s="199"/>
      <c r="AD449" s="199"/>
      <c r="AE449" s="43"/>
      <c r="AF449" s="199"/>
      <c r="AG449" s="196"/>
      <c r="AH449" s="201"/>
      <c r="AI449" s="330"/>
      <c r="AJ449" s="330"/>
      <c r="AK449" s="196"/>
      <c r="AL449" s="43"/>
      <c r="AM449" s="43"/>
      <c r="AN449" s="43"/>
      <c r="AO449" s="64"/>
      <c r="AP449" s="202"/>
      <c r="AQ449" s="202"/>
      <c r="AR449" s="64"/>
    </row>
    <row r="450" spans="1:44" ht="15.75" customHeight="1" x14ac:dyDescent="0.2">
      <c r="A450" s="43"/>
      <c r="B450" s="43"/>
      <c r="C450" s="43"/>
      <c r="D450" s="43"/>
      <c r="E450" s="43"/>
      <c r="F450" s="43"/>
      <c r="G450" s="194"/>
      <c r="H450" s="194"/>
      <c r="I450" s="194"/>
      <c r="J450" s="196"/>
      <c r="K450" s="196"/>
      <c r="L450" s="196"/>
      <c r="M450" s="196"/>
      <c r="N450" s="196"/>
      <c r="O450" s="197"/>
      <c r="P450" s="197"/>
      <c r="Q450" s="197"/>
      <c r="R450" s="197"/>
      <c r="S450" s="197"/>
      <c r="T450" s="197"/>
      <c r="U450" s="198"/>
      <c r="V450" s="199"/>
      <c r="W450" s="328"/>
      <c r="X450" s="329"/>
      <c r="Y450" s="43"/>
      <c r="Z450" s="199"/>
      <c r="AA450" s="199"/>
      <c r="AB450" s="199"/>
      <c r="AC450" s="199"/>
      <c r="AD450" s="199"/>
      <c r="AE450" s="43"/>
      <c r="AF450" s="199"/>
      <c r="AG450" s="196"/>
      <c r="AH450" s="201"/>
      <c r="AI450" s="330"/>
      <c r="AJ450" s="330"/>
      <c r="AK450" s="196"/>
      <c r="AL450" s="43"/>
      <c r="AM450" s="43"/>
      <c r="AN450" s="43"/>
      <c r="AO450" s="64"/>
      <c r="AP450" s="202"/>
      <c r="AQ450" s="202"/>
      <c r="AR450" s="64"/>
    </row>
    <row r="451" spans="1:44" ht="15.75" customHeight="1" x14ac:dyDescent="0.2">
      <c r="A451" s="43"/>
      <c r="B451" s="43"/>
      <c r="C451" s="43"/>
      <c r="D451" s="43"/>
      <c r="E451" s="43"/>
      <c r="F451" s="43"/>
      <c r="G451" s="194"/>
      <c r="H451" s="194"/>
      <c r="I451" s="194"/>
      <c r="J451" s="196"/>
      <c r="K451" s="196"/>
      <c r="L451" s="196"/>
      <c r="M451" s="196"/>
      <c r="N451" s="196"/>
      <c r="O451" s="197"/>
      <c r="P451" s="197"/>
      <c r="Q451" s="197"/>
      <c r="R451" s="197"/>
      <c r="S451" s="197"/>
      <c r="T451" s="197"/>
      <c r="U451" s="198"/>
      <c r="V451" s="199"/>
      <c r="W451" s="328"/>
      <c r="X451" s="329"/>
      <c r="Y451" s="43"/>
      <c r="Z451" s="199"/>
      <c r="AA451" s="199"/>
      <c r="AB451" s="199"/>
      <c r="AC451" s="199"/>
      <c r="AD451" s="199"/>
      <c r="AE451" s="43"/>
      <c r="AF451" s="199"/>
      <c r="AG451" s="196"/>
      <c r="AH451" s="201"/>
      <c r="AI451" s="330"/>
      <c r="AJ451" s="330"/>
      <c r="AK451" s="196"/>
      <c r="AL451" s="43"/>
      <c r="AM451" s="43"/>
      <c r="AN451" s="43"/>
      <c r="AO451" s="64"/>
      <c r="AP451" s="202"/>
      <c r="AQ451" s="202"/>
      <c r="AR451" s="64"/>
    </row>
    <row r="452" spans="1:44" ht="15.75" customHeight="1" x14ac:dyDescent="0.2">
      <c r="A452" s="43"/>
      <c r="B452" s="43"/>
      <c r="C452" s="43"/>
      <c r="D452" s="43"/>
      <c r="E452" s="43"/>
      <c r="F452" s="43"/>
      <c r="G452" s="194"/>
      <c r="H452" s="194"/>
      <c r="I452" s="194"/>
      <c r="J452" s="196"/>
      <c r="K452" s="196"/>
      <c r="L452" s="196"/>
      <c r="M452" s="196"/>
      <c r="N452" s="196"/>
      <c r="O452" s="197"/>
      <c r="P452" s="197"/>
      <c r="Q452" s="197"/>
      <c r="R452" s="197"/>
      <c r="S452" s="197"/>
      <c r="T452" s="197"/>
      <c r="U452" s="198"/>
      <c r="V452" s="199"/>
      <c r="W452" s="328"/>
      <c r="X452" s="329"/>
      <c r="Y452" s="43"/>
      <c r="Z452" s="199"/>
      <c r="AA452" s="199"/>
      <c r="AB452" s="199"/>
      <c r="AC452" s="199"/>
      <c r="AD452" s="199"/>
      <c r="AE452" s="43"/>
      <c r="AF452" s="199"/>
      <c r="AG452" s="196"/>
      <c r="AH452" s="201"/>
      <c r="AI452" s="330"/>
      <c r="AJ452" s="330"/>
      <c r="AK452" s="196"/>
      <c r="AL452" s="43"/>
      <c r="AM452" s="43"/>
      <c r="AN452" s="43"/>
      <c r="AO452" s="64"/>
      <c r="AP452" s="202"/>
      <c r="AQ452" s="202"/>
      <c r="AR452" s="64"/>
    </row>
    <row r="453" spans="1:44" ht="15.75" customHeight="1" x14ac:dyDescent="0.2">
      <c r="A453" s="43"/>
      <c r="B453" s="43"/>
      <c r="C453" s="43"/>
      <c r="D453" s="43"/>
      <c r="E453" s="43"/>
      <c r="F453" s="43"/>
      <c r="G453" s="194"/>
      <c r="H453" s="194"/>
      <c r="I453" s="194"/>
      <c r="J453" s="196"/>
      <c r="K453" s="196"/>
      <c r="L453" s="196"/>
      <c r="M453" s="196"/>
      <c r="N453" s="196"/>
      <c r="O453" s="197"/>
      <c r="P453" s="197"/>
      <c r="Q453" s="197"/>
      <c r="R453" s="197"/>
      <c r="S453" s="197"/>
      <c r="T453" s="197"/>
      <c r="U453" s="198"/>
      <c r="V453" s="199"/>
      <c r="W453" s="328"/>
      <c r="X453" s="329"/>
      <c r="Y453" s="43"/>
      <c r="Z453" s="199"/>
      <c r="AA453" s="199"/>
      <c r="AB453" s="199"/>
      <c r="AC453" s="199"/>
      <c r="AD453" s="199"/>
      <c r="AE453" s="43"/>
      <c r="AF453" s="199"/>
      <c r="AG453" s="196"/>
      <c r="AH453" s="201"/>
      <c r="AI453" s="330"/>
      <c r="AJ453" s="330"/>
      <c r="AK453" s="196"/>
      <c r="AL453" s="43"/>
      <c r="AM453" s="43"/>
      <c r="AN453" s="43"/>
      <c r="AO453" s="64"/>
      <c r="AP453" s="202"/>
      <c r="AQ453" s="202"/>
      <c r="AR453" s="64"/>
    </row>
    <row r="454" spans="1:44" ht="15.75" customHeight="1" x14ac:dyDescent="0.2">
      <c r="A454" s="43"/>
      <c r="B454" s="43"/>
      <c r="C454" s="43"/>
      <c r="D454" s="43"/>
      <c r="E454" s="43"/>
      <c r="F454" s="43"/>
      <c r="G454" s="194"/>
      <c r="H454" s="194"/>
      <c r="I454" s="194"/>
      <c r="J454" s="196"/>
      <c r="K454" s="196"/>
      <c r="L454" s="196"/>
      <c r="M454" s="196"/>
      <c r="N454" s="196"/>
      <c r="O454" s="197"/>
      <c r="P454" s="197"/>
      <c r="Q454" s="197"/>
      <c r="R454" s="197"/>
      <c r="S454" s="197"/>
      <c r="T454" s="197"/>
      <c r="U454" s="198"/>
      <c r="V454" s="199"/>
      <c r="W454" s="328"/>
      <c r="X454" s="329"/>
      <c r="Y454" s="43"/>
      <c r="Z454" s="199"/>
      <c r="AA454" s="199"/>
      <c r="AB454" s="199"/>
      <c r="AC454" s="199"/>
      <c r="AD454" s="199"/>
      <c r="AE454" s="43"/>
      <c r="AF454" s="199"/>
      <c r="AG454" s="196"/>
      <c r="AH454" s="201"/>
      <c r="AI454" s="330"/>
      <c r="AJ454" s="330"/>
      <c r="AK454" s="196"/>
      <c r="AL454" s="43"/>
      <c r="AM454" s="43"/>
      <c r="AN454" s="43"/>
      <c r="AO454" s="64"/>
      <c r="AP454" s="202"/>
      <c r="AQ454" s="202"/>
      <c r="AR454" s="64"/>
    </row>
    <row r="455" spans="1:44" ht="15.75" customHeight="1" x14ac:dyDescent="0.2">
      <c r="A455" s="43"/>
      <c r="B455" s="43"/>
      <c r="C455" s="43"/>
      <c r="D455" s="43"/>
      <c r="E455" s="43"/>
      <c r="F455" s="43"/>
      <c r="G455" s="194"/>
      <c r="H455" s="194"/>
      <c r="I455" s="194"/>
      <c r="J455" s="196"/>
      <c r="K455" s="196"/>
      <c r="L455" s="196"/>
      <c r="M455" s="196"/>
      <c r="N455" s="196"/>
      <c r="O455" s="197"/>
      <c r="P455" s="197"/>
      <c r="Q455" s="197"/>
      <c r="R455" s="197"/>
      <c r="S455" s="197"/>
      <c r="T455" s="197"/>
      <c r="U455" s="198"/>
      <c r="V455" s="199"/>
      <c r="W455" s="328"/>
      <c r="X455" s="329"/>
      <c r="Y455" s="43"/>
      <c r="Z455" s="199"/>
      <c r="AA455" s="199"/>
      <c r="AB455" s="199"/>
      <c r="AC455" s="199"/>
      <c r="AD455" s="199"/>
      <c r="AE455" s="43"/>
      <c r="AF455" s="199"/>
      <c r="AG455" s="196"/>
      <c r="AH455" s="201"/>
      <c r="AI455" s="330"/>
      <c r="AJ455" s="330"/>
      <c r="AK455" s="196"/>
      <c r="AL455" s="43"/>
      <c r="AM455" s="43"/>
      <c r="AN455" s="43"/>
      <c r="AO455" s="64"/>
      <c r="AP455" s="202"/>
      <c r="AQ455" s="202"/>
      <c r="AR455" s="64"/>
    </row>
    <row r="456" spans="1:44" ht="15.75" customHeight="1" x14ac:dyDescent="0.2">
      <c r="A456" s="43"/>
      <c r="B456" s="43"/>
      <c r="C456" s="43"/>
      <c r="D456" s="43"/>
      <c r="E456" s="43"/>
      <c r="F456" s="43"/>
      <c r="G456" s="194"/>
      <c r="H456" s="194"/>
      <c r="I456" s="194"/>
      <c r="J456" s="196"/>
      <c r="K456" s="196"/>
      <c r="L456" s="196"/>
      <c r="M456" s="196"/>
      <c r="N456" s="196"/>
      <c r="O456" s="197"/>
      <c r="P456" s="197"/>
      <c r="Q456" s="197"/>
      <c r="R456" s="197"/>
      <c r="S456" s="197"/>
      <c r="T456" s="197"/>
      <c r="U456" s="198"/>
      <c r="V456" s="199"/>
      <c r="W456" s="328"/>
      <c r="X456" s="329"/>
      <c r="Y456" s="43"/>
      <c r="Z456" s="199"/>
      <c r="AA456" s="199"/>
      <c r="AB456" s="199"/>
      <c r="AC456" s="199"/>
      <c r="AD456" s="199"/>
      <c r="AE456" s="43"/>
      <c r="AF456" s="199"/>
      <c r="AG456" s="196"/>
      <c r="AH456" s="201"/>
      <c r="AI456" s="330"/>
      <c r="AJ456" s="330"/>
      <c r="AK456" s="196"/>
      <c r="AL456" s="43"/>
      <c r="AM456" s="43"/>
      <c r="AN456" s="43"/>
      <c r="AO456" s="64"/>
      <c r="AP456" s="202"/>
      <c r="AQ456" s="202"/>
      <c r="AR456" s="64"/>
    </row>
    <row r="457" spans="1:44" ht="15.75" customHeight="1" x14ac:dyDescent="0.2">
      <c r="A457" s="43"/>
      <c r="B457" s="43"/>
      <c r="C457" s="43"/>
      <c r="D457" s="43"/>
      <c r="E457" s="43"/>
      <c r="F457" s="43"/>
      <c r="G457" s="194"/>
      <c r="H457" s="194"/>
      <c r="I457" s="194"/>
      <c r="J457" s="196"/>
      <c r="K457" s="196"/>
      <c r="L457" s="196"/>
      <c r="M457" s="196"/>
      <c r="N457" s="196"/>
      <c r="O457" s="197"/>
      <c r="P457" s="197"/>
      <c r="Q457" s="197"/>
      <c r="R457" s="197"/>
      <c r="S457" s="197"/>
      <c r="T457" s="197"/>
      <c r="U457" s="198"/>
      <c r="V457" s="199"/>
      <c r="W457" s="328"/>
      <c r="X457" s="329"/>
      <c r="Y457" s="43"/>
      <c r="Z457" s="199"/>
      <c r="AA457" s="199"/>
      <c r="AB457" s="199"/>
      <c r="AC457" s="199"/>
      <c r="AD457" s="199"/>
      <c r="AE457" s="43"/>
      <c r="AF457" s="199"/>
      <c r="AG457" s="196"/>
      <c r="AH457" s="201"/>
      <c r="AI457" s="330"/>
      <c r="AJ457" s="330"/>
      <c r="AK457" s="196"/>
      <c r="AL457" s="43"/>
      <c r="AM457" s="43"/>
      <c r="AN457" s="43"/>
      <c r="AO457" s="64"/>
      <c r="AP457" s="202"/>
      <c r="AQ457" s="202"/>
      <c r="AR457" s="64"/>
    </row>
    <row r="458" spans="1:44" ht="15.75" customHeight="1" x14ac:dyDescent="0.2">
      <c r="A458" s="43"/>
      <c r="B458" s="43"/>
      <c r="C458" s="43"/>
      <c r="D458" s="43"/>
      <c r="E458" s="43"/>
      <c r="F458" s="43"/>
      <c r="G458" s="194"/>
      <c r="H458" s="194"/>
      <c r="I458" s="194"/>
      <c r="J458" s="196"/>
      <c r="K458" s="196"/>
      <c r="L458" s="196"/>
      <c r="M458" s="196"/>
      <c r="N458" s="196"/>
      <c r="O458" s="197"/>
      <c r="P458" s="197"/>
      <c r="Q458" s="197"/>
      <c r="R458" s="197"/>
      <c r="S458" s="197"/>
      <c r="T458" s="197"/>
      <c r="U458" s="198"/>
      <c r="V458" s="199"/>
      <c r="W458" s="328"/>
      <c r="X458" s="329"/>
      <c r="Y458" s="43"/>
      <c r="Z458" s="199"/>
      <c r="AA458" s="199"/>
      <c r="AB458" s="199"/>
      <c r="AC458" s="199"/>
      <c r="AD458" s="199"/>
      <c r="AE458" s="43"/>
      <c r="AF458" s="199"/>
      <c r="AG458" s="196"/>
      <c r="AH458" s="201"/>
      <c r="AI458" s="330"/>
      <c r="AJ458" s="330"/>
      <c r="AK458" s="196"/>
      <c r="AL458" s="43"/>
      <c r="AM458" s="43"/>
      <c r="AN458" s="43"/>
      <c r="AO458" s="64"/>
      <c r="AP458" s="202"/>
      <c r="AQ458" s="202"/>
      <c r="AR458" s="64"/>
    </row>
    <row r="459" spans="1:44" ht="15.75" customHeight="1" x14ac:dyDescent="0.2">
      <c r="A459" s="43"/>
      <c r="B459" s="43"/>
      <c r="C459" s="43"/>
      <c r="D459" s="43"/>
      <c r="E459" s="43"/>
      <c r="F459" s="43"/>
      <c r="G459" s="194"/>
      <c r="H459" s="194"/>
      <c r="I459" s="194"/>
      <c r="J459" s="196"/>
      <c r="K459" s="196"/>
      <c r="L459" s="196"/>
      <c r="M459" s="196"/>
      <c r="N459" s="196"/>
      <c r="O459" s="197"/>
      <c r="P459" s="197"/>
      <c r="Q459" s="197"/>
      <c r="R459" s="197"/>
      <c r="S459" s="197"/>
      <c r="T459" s="197"/>
      <c r="U459" s="198"/>
      <c r="V459" s="199"/>
      <c r="W459" s="328"/>
      <c r="X459" s="329"/>
      <c r="Y459" s="43"/>
      <c r="Z459" s="199"/>
      <c r="AA459" s="199"/>
      <c r="AB459" s="199"/>
      <c r="AC459" s="199"/>
      <c r="AD459" s="199"/>
      <c r="AE459" s="43"/>
      <c r="AF459" s="199"/>
      <c r="AG459" s="196"/>
      <c r="AH459" s="201"/>
      <c r="AI459" s="330"/>
      <c r="AJ459" s="330"/>
      <c r="AK459" s="196"/>
      <c r="AL459" s="43"/>
      <c r="AM459" s="43"/>
      <c r="AN459" s="43"/>
      <c r="AO459" s="64"/>
      <c r="AP459" s="202"/>
      <c r="AQ459" s="202"/>
      <c r="AR459" s="64"/>
    </row>
    <row r="460" spans="1:44" ht="15.75" customHeight="1" x14ac:dyDescent="0.2">
      <c r="A460" s="43"/>
      <c r="B460" s="43"/>
      <c r="C460" s="43"/>
      <c r="D460" s="43"/>
      <c r="E460" s="43"/>
      <c r="F460" s="43"/>
      <c r="G460" s="194"/>
      <c r="H460" s="194"/>
      <c r="I460" s="194"/>
      <c r="J460" s="196"/>
      <c r="K460" s="196"/>
      <c r="L460" s="196"/>
      <c r="M460" s="196"/>
      <c r="N460" s="196"/>
      <c r="O460" s="197"/>
      <c r="P460" s="197"/>
      <c r="Q460" s="197"/>
      <c r="R460" s="197"/>
      <c r="S460" s="197"/>
      <c r="T460" s="197"/>
      <c r="U460" s="198"/>
      <c r="V460" s="199"/>
      <c r="W460" s="328"/>
      <c r="X460" s="329"/>
      <c r="Y460" s="43"/>
      <c r="Z460" s="199"/>
      <c r="AA460" s="199"/>
      <c r="AB460" s="199"/>
      <c r="AC460" s="199"/>
      <c r="AD460" s="199"/>
      <c r="AE460" s="43"/>
      <c r="AF460" s="199"/>
      <c r="AG460" s="196"/>
      <c r="AH460" s="201"/>
      <c r="AI460" s="330"/>
      <c r="AJ460" s="330"/>
      <c r="AK460" s="196"/>
      <c r="AL460" s="43"/>
      <c r="AM460" s="43"/>
      <c r="AN460" s="43"/>
      <c r="AO460" s="64"/>
      <c r="AP460" s="202"/>
      <c r="AQ460" s="202"/>
      <c r="AR460" s="64"/>
    </row>
    <row r="461" spans="1:44" ht="15.75" customHeight="1" x14ac:dyDescent="0.2">
      <c r="A461" s="43"/>
      <c r="B461" s="43"/>
      <c r="C461" s="43"/>
      <c r="D461" s="43"/>
      <c r="E461" s="43"/>
      <c r="F461" s="43"/>
      <c r="G461" s="194"/>
      <c r="H461" s="194"/>
      <c r="I461" s="194"/>
      <c r="J461" s="196"/>
      <c r="K461" s="196"/>
      <c r="L461" s="196"/>
      <c r="M461" s="196"/>
      <c r="N461" s="196"/>
      <c r="O461" s="197"/>
      <c r="P461" s="197"/>
      <c r="Q461" s="197"/>
      <c r="R461" s="197"/>
      <c r="S461" s="197"/>
      <c r="T461" s="197"/>
      <c r="U461" s="198"/>
      <c r="V461" s="199"/>
      <c r="W461" s="328"/>
      <c r="X461" s="329"/>
      <c r="Y461" s="43"/>
      <c r="Z461" s="199"/>
      <c r="AA461" s="199"/>
      <c r="AB461" s="199"/>
      <c r="AC461" s="199"/>
      <c r="AD461" s="199"/>
      <c r="AE461" s="43"/>
      <c r="AF461" s="199"/>
      <c r="AG461" s="196"/>
      <c r="AH461" s="201"/>
      <c r="AI461" s="330"/>
      <c r="AJ461" s="330"/>
      <c r="AK461" s="196"/>
      <c r="AL461" s="43"/>
      <c r="AM461" s="43"/>
      <c r="AN461" s="43"/>
      <c r="AO461" s="64"/>
      <c r="AP461" s="202"/>
      <c r="AQ461" s="202"/>
      <c r="AR461" s="64"/>
    </row>
    <row r="462" spans="1:44" ht="15.75" customHeight="1" x14ac:dyDescent="0.2">
      <c r="A462" s="43"/>
      <c r="B462" s="43"/>
      <c r="C462" s="43"/>
      <c r="D462" s="43"/>
      <c r="E462" s="43"/>
      <c r="F462" s="43"/>
      <c r="G462" s="194"/>
      <c r="H462" s="194"/>
      <c r="I462" s="194"/>
      <c r="J462" s="196"/>
      <c r="K462" s="196"/>
      <c r="L462" s="196"/>
      <c r="M462" s="196"/>
      <c r="N462" s="196"/>
      <c r="O462" s="197"/>
      <c r="P462" s="197"/>
      <c r="Q462" s="197"/>
      <c r="R462" s="197"/>
      <c r="S462" s="197"/>
      <c r="T462" s="197"/>
      <c r="U462" s="198"/>
      <c r="V462" s="199"/>
      <c r="W462" s="328"/>
      <c r="X462" s="329"/>
      <c r="Y462" s="43"/>
      <c r="Z462" s="199"/>
      <c r="AA462" s="199"/>
      <c r="AB462" s="199"/>
      <c r="AC462" s="199"/>
      <c r="AD462" s="199"/>
      <c r="AE462" s="43"/>
      <c r="AF462" s="199"/>
      <c r="AG462" s="196"/>
      <c r="AH462" s="201"/>
      <c r="AI462" s="330"/>
      <c r="AJ462" s="330"/>
      <c r="AK462" s="196"/>
      <c r="AL462" s="43"/>
      <c r="AM462" s="43"/>
      <c r="AN462" s="43"/>
      <c r="AO462" s="64"/>
      <c r="AP462" s="202"/>
      <c r="AQ462" s="202"/>
      <c r="AR462" s="64"/>
    </row>
    <row r="463" spans="1:44" ht="15.75" customHeight="1" x14ac:dyDescent="0.2">
      <c r="A463" s="43"/>
      <c r="B463" s="43"/>
      <c r="C463" s="43"/>
      <c r="D463" s="43"/>
      <c r="E463" s="43"/>
      <c r="F463" s="43"/>
      <c r="G463" s="194"/>
      <c r="H463" s="194"/>
      <c r="I463" s="194"/>
      <c r="J463" s="196"/>
      <c r="K463" s="196"/>
      <c r="L463" s="196"/>
      <c r="M463" s="196"/>
      <c r="N463" s="196"/>
      <c r="O463" s="197"/>
      <c r="P463" s="197"/>
      <c r="Q463" s="197"/>
      <c r="R463" s="197"/>
      <c r="S463" s="197"/>
      <c r="T463" s="197"/>
      <c r="U463" s="198"/>
      <c r="V463" s="199"/>
      <c r="W463" s="328"/>
      <c r="X463" s="329"/>
      <c r="Y463" s="43"/>
      <c r="Z463" s="199"/>
      <c r="AA463" s="199"/>
      <c r="AB463" s="199"/>
      <c r="AC463" s="199"/>
      <c r="AD463" s="199"/>
      <c r="AE463" s="43"/>
      <c r="AF463" s="199"/>
      <c r="AG463" s="196"/>
      <c r="AH463" s="201"/>
      <c r="AI463" s="330"/>
      <c r="AJ463" s="330"/>
      <c r="AK463" s="196"/>
      <c r="AL463" s="43"/>
      <c r="AM463" s="43"/>
      <c r="AN463" s="43"/>
      <c r="AO463" s="64"/>
      <c r="AP463" s="202"/>
      <c r="AQ463" s="202"/>
      <c r="AR463" s="64"/>
    </row>
    <row r="464" spans="1:44" ht="15.75" customHeight="1" x14ac:dyDescent="0.2">
      <c r="A464" s="43"/>
      <c r="B464" s="43"/>
      <c r="C464" s="43"/>
      <c r="D464" s="43"/>
      <c r="E464" s="43"/>
      <c r="F464" s="43"/>
      <c r="G464" s="194"/>
      <c r="H464" s="194"/>
      <c r="I464" s="194"/>
      <c r="J464" s="196"/>
      <c r="K464" s="196"/>
      <c r="L464" s="196"/>
      <c r="M464" s="196"/>
      <c r="N464" s="196"/>
      <c r="O464" s="197"/>
      <c r="P464" s="197"/>
      <c r="Q464" s="197"/>
      <c r="R464" s="197"/>
      <c r="S464" s="197"/>
      <c r="T464" s="197"/>
      <c r="U464" s="198"/>
      <c r="V464" s="199"/>
      <c r="W464" s="328"/>
      <c r="X464" s="329"/>
      <c r="Y464" s="43"/>
      <c r="Z464" s="199"/>
      <c r="AA464" s="199"/>
      <c r="AB464" s="199"/>
      <c r="AC464" s="199"/>
      <c r="AD464" s="199"/>
      <c r="AE464" s="43"/>
      <c r="AF464" s="199"/>
      <c r="AG464" s="196"/>
      <c r="AH464" s="201"/>
      <c r="AI464" s="330"/>
      <c r="AJ464" s="330"/>
      <c r="AK464" s="196"/>
      <c r="AL464" s="43"/>
      <c r="AM464" s="43"/>
      <c r="AN464" s="43"/>
      <c r="AO464" s="64"/>
      <c r="AP464" s="202"/>
      <c r="AQ464" s="202"/>
      <c r="AR464" s="64"/>
    </row>
    <row r="465" spans="1:44" ht="15.75" customHeight="1" x14ac:dyDescent="0.2">
      <c r="A465" s="43"/>
      <c r="B465" s="43"/>
      <c r="C465" s="43"/>
      <c r="D465" s="43"/>
      <c r="E465" s="43"/>
      <c r="F465" s="43"/>
      <c r="G465" s="194"/>
      <c r="H465" s="194"/>
      <c r="I465" s="194"/>
      <c r="J465" s="196"/>
      <c r="K465" s="196"/>
      <c r="L465" s="196"/>
      <c r="M465" s="196"/>
      <c r="N465" s="196"/>
      <c r="O465" s="197"/>
      <c r="P465" s="197"/>
      <c r="Q465" s="197"/>
      <c r="R465" s="197"/>
      <c r="S465" s="197"/>
      <c r="T465" s="197"/>
      <c r="U465" s="198"/>
      <c r="V465" s="199"/>
      <c r="W465" s="328"/>
      <c r="X465" s="329"/>
      <c r="Y465" s="43"/>
      <c r="Z465" s="199"/>
      <c r="AA465" s="199"/>
      <c r="AB465" s="199"/>
      <c r="AC465" s="199"/>
      <c r="AD465" s="199"/>
      <c r="AE465" s="43"/>
      <c r="AF465" s="199"/>
      <c r="AG465" s="196"/>
      <c r="AH465" s="201"/>
      <c r="AI465" s="330"/>
      <c r="AJ465" s="330"/>
      <c r="AK465" s="196"/>
      <c r="AL465" s="43"/>
      <c r="AM465" s="43"/>
      <c r="AN465" s="43"/>
      <c r="AO465" s="64"/>
      <c r="AP465" s="202"/>
      <c r="AQ465" s="202"/>
      <c r="AR465" s="64"/>
    </row>
    <row r="466" spans="1:44" ht="15.75" customHeight="1" x14ac:dyDescent="0.2">
      <c r="A466" s="43"/>
      <c r="B466" s="43"/>
      <c r="C466" s="43"/>
      <c r="D466" s="43"/>
      <c r="E466" s="43"/>
      <c r="F466" s="43"/>
      <c r="G466" s="194"/>
      <c r="H466" s="194"/>
      <c r="I466" s="194"/>
      <c r="J466" s="196"/>
      <c r="K466" s="196"/>
      <c r="L466" s="196"/>
      <c r="M466" s="196"/>
      <c r="N466" s="196"/>
      <c r="O466" s="197"/>
      <c r="P466" s="197"/>
      <c r="Q466" s="197"/>
      <c r="R466" s="197"/>
      <c r="S466" s="197"/>
      <c r="T466" s="197"/>
      <c r="U466" s="198"/>
      <c r="V466" s="199"/>
      <c r="W466" s="328"/>
      <c r="X466" s="329"/>
      <c r="Y466" s="43"/>
      <c r="Z466" s="199"/>
      <c r="AA466" s="199"/>
      <c r="AB466" s="199"/>
      <c r="AC466" s="199"/>
      <c r="AD466" s="199"/>
      <c r="AE466" s="43"/>
      <c r="AF466" s="199"/>
      <c r="AG466" s="196"/>
      <c r="AH466" s="201"/>
      <c r="AI466" s="330"/>
      <c r="AJ466" s="330"/>
      <c r="AK466" s="196"/>
      <c r="AL466" s="43"/>
      <c r="AM466" s="43"/>
      <c r="AN466" s="43"/>
      <c r="AO466" s="64"/>
      <c r="AP466" s="202"/>
      <c r="AQ466" s="202"/>
      <c r="AR466" s="64"/>
    </row>
    <row r="467" spans="1:44" ht="15.75" customHeight="1" x14ac:dyDescent="0.2">
      <c r="A467" s="43"/>
      <c r="B467" s="43"/>
      <c r="C467" s="43"/>
      <c r="D467" s="43"/>
      <c r="E467" s="43"/>
      <c r="F467" s="43"/>
      <c r="G467" s="194"/>
      <c r="H467" s="194"/>
      <c r="I467" s="194"/>
      <c r="J467" s="196"/>
      <c r="K467" s="196"/>
      <c r="L467" s="196"/>
      <c r="M467" s="196"/>
      <c r="N467" s="196"/>
      <c r="O467" s="197"/>
      <c r="P467" s="197"/>
      <c r="Q467" s="197"/>
      <c r="R467" s="197"/>
      <c r="S467" s="197"/>
      <c r="T467" s="197"/>
      <c r="U467" s="198"/>
      <c r="V467" s="199"/>
      <c r="W467" s="328"/>
      <c r="X467" s="329"/>
      <c r="Y467" s="43"/>
      <c r="Z467" s="199"/>
      <c r="AA467" s="199"/>
      <c r="AB467" s="199"/>
      <c r="AC467" s="199"/>
      <c r="AD467" s="199"/>
      <c r="AE467" s="43"/>
      <c r="AF467" s="199"/>
      <c r="AG467" s="196"/>
      <c r="AH467" s="201"/>
      <c r="AI467" s="330"/>
      <c r="AJ467" s="330"/>
      <c r="AK467" s="196"/>
      <c r="AL467" s="43"/>
      <c r="AM467" s="43"/>
      <c r="AN467" s="43"/>
      <c r="AO467" s="64"/>
      <c r="AP467" s="202"/>
      <c r="AQ467" s="202"/>
      <c r="AR467" s="64"/>
    </row>
    <row r="468" spans="1:44" ht="15.75" customHeight="1" x14ac:dyDescent="0.2">
      <c r="A468" s="43"/>
      <c r="B468" s="43"/>
      <c r="C468" s="43"/>
      <c r="D468" s="43"/>
      <c r="E468" s="43"/>
      <c r="F468" s="43"/>
      <c r="G468" s="194"/>
      <c r="H468" s="194"/>
      <c r="I468" s="194"/>
      <c r="J468" s="196"/>
      <c r="K468" s="196"/>
      <c r="L468" s="196"/>
      <c r="M468" s="196"/>
      <c r="N468" s="196"/>
      <c r="O468" s="197"/>
      <c r="P468" s="197"/>
      <c r="Q468" s="197"/>
      <c r="R468" s="197"/>
      <c r="S468" s="197"/>
      <c r="T468" s="197"/>
      <c r="U468" s="198"/>
      <c r="V468" s="199"/>
      <c r="W468" s="328"/>
      <c r="X468" s="329"/>
      <c r="Y468" s="43"/>
      <c r="Z468" s="199"/>
      <c r="AA468" s="199"/>
      <c r="AB468" s="199"/>
      <c r="AC468" s="199"/>
      <c r="AD468" s="199"/>
      <c r="AE468" s="43"/>
      <c r="AF468" s="199"/>
      <c r="AG468" s="196"/>
      <c r="AH468" s="201"/>
      <c r="AI468" s="330"/>
      <c r="AJ468" s="330"/>
      <c r="AK468" s="196"/>
      <c r="AL468" s="43"/>
      <c r="AM468" s="43"/>
      <c r="AN468" s="43"/>
      <c r="AO468" s="64"/>
      <c r="AP468" s="202"/>
      <c r="AQ468" s="202"/>
      <c r="AR468" s="64"/>
    </row>
    <row r="469" spans="1:44" ht="15.75" customHeight="1" x14ac:dyDescent="0.2">
      <c r="A469" s="43"/>
      <c r="B469" s="43"/>
      <c r="C469" s="43"/>
      <c r="D469" s="43"/>
      <c r="E469" s="43"/>
      <c r="F469" s="43"/>
      <c r="G469" s="194"/>
      <c r="H469" s="194"/>
      <c r="I469" s="194"/>
      <c r="J469" s="196"/>
      <c r="K469" s="196"/>
      <c r="L469" s="196"/>
      <c r="M469" s="196"/>
      <c r="N469" s="196"/>
      <c r="O469" s="197"/>
      <c r="P469" s="197"/>
      <c r="Q469" s="197"/>
      <c r="R469" s="197"/>
      <c r="S469" s="197"/>
      <c r="T469" s="197"/>
      <c r="U469" s="198"/>
      <c r="V469" s="199"/>
      <c r="W469" s="328"/>
      <c r="X469" s="329"/>
      <c r="Y469" s="43"/>
      <c r="Z469" s="199"/>
      <c r="AA469" s="199"/>
      <c r="AB469" s="199"/>
      <c r="AC469" s="199"/>
      <c r="AD469" s="199"/>
      <c r="AE469" s="43"/>
      <c r="AF469" s="199"/>
      <c r="AG469" s="196"/>
      <c r="AH469" s="201"/>
      <c r="AI469" s="330"/>
      <c r="AJ469" s="330"/>
      <c r="AK469" s="196"/>
      <c r="AL469" s="43"/>
      <c r="AM469" s="43"/>
      <c r="AN469" s="43"/>
      <c r="AO469" s="64"/>
      <c r="AP469" s="202"/>
      <c r="AQ469" s="202"/>
      <c r="AR469" s="64"/>
    </row>
    <row r="470" spans="1:44" ht="15.75" customHeight="1" x14ac:dyDescent="0.2">
      <c r="A470" s="43"/>
      <c r="B470" s="43"/>
      <c r="C470" s="43"/>
      <c r="D470" s="43"/>
      <c r="E470" s="43"/>
      <c r="F470" s="43"/>
      <c r="G470" s="194"/>
      <c r="H470" s="194"/>
      <c r="I470" s="194"/>
      <c r="J470" s="196"/>
      <c r="K470" s="196"/>
      <c r="L470" s="196"/>
      <c r="M470" s="196"/>
      <c r="N470" s="196"/>
      <c r="O470" s="197"/>
      <c r="P470" s="197"/>
      <c r="Q470" s="197"/>
      <c r="R470" s="197"/>
      <c r="S470" s="197"/>
      <c r="T470" s="197"/>
      <c r="U470" s="198"/>
      <c r="V470" s="199"/>
      <c r="W470" s="328"/>
      <c r="X470" s="329"/>
      <c r="Y470" s="43"/>
      <c r="Z470" s="199"/>
      <c r="AA470" s="199"/>
      <c r="AB470" s="199"/>
      <c r="AC470" s="199"/>
      <c r="AD470" s="199"/>
      <c r="AE470" s="43"/>
      <c r="AF470" s="199"/>
      <c r="AG470" s="196"/>
      <c r="AH470" s="201"/>
      <c r="AI470" s="330"/>
      <c r="AJ470" s="330"/>
      <c r="AK470" s="196"/>
      <c r="AL470" s="43"/>
      <c r="AM470" s="43"/>
      <c r="AN470" s="43"/>
      <c r="AO470" s="64"/>
      <c r="AP470" s="202"/>
      <c r="AQ470" s="202"/>
      <c r="AR470" s="64"/>
    </row>
    <row r="471" spans="1:44" ht="15.75" customHeight="1" x14ac:dyDescent="0.2">
      <c r="A471" s="43"/>
      <c r="B471" s="43"/>
      <c r="C471" s="43"/>
      <c r="D471" s="43"/>
      <c r="E471" s="43"/>
      <c r="F471" s="43"/>
      <c r="G471" s="194"/>
      <c r="H471" s="194"/>
      <c r="I471" s="194"/>
      <c r="J471" s="196"/>
      <c r="K471" s="196"/>
      <c r="L471" s="196"/>
      <c r="M471" s="196"/>
      <c r="N471" s="196"/>
      <c r="O471" s="197"/>
      <c r="P471" s="197"/>
      <c r="Q471" s="197"/>
      <c r="R471" s="197"/>
      <c r="S471" s="197"/>
      <c r="T471" s="197"/>
      <c r="U471" s="198"/>
      <c r="V471" s="199"/>
      <c r="W471" s="328"/>
      <c r="X471" s="329"/>
      <c r="Y471" s="43"/>
      <c r="Z471" s="199"/>
      <c r="AA471" s="199"/>
      <c r="AB471" s="199"/>
      <c r="AC471" s="199"/>
      <c r="AD471" s="199"/>
      <c r="AE471" s="43"/>
      <c r="AF471" s="199"/>
      <c r="AG471" s="196"/>
      <c r="AH471" s="201"/>
      <c r="AI471" s="330"/>
      <c r="AJ471" s="330"/>
      <c r="AK471" s="196"/>
      <c r="AL471" s="43"/>
      <c r="AM471" s="43"/>
      <c r="AN471" s="43"/>
      <c r="AO471" s="64"/>
      <c r="AP471" s="202"/>
      <c r="AQ471" s="202"/>
      <c r="AR471" s="64"/>
    </row>
    <row r="472" spans="1:44" ht="15.75" customHeight="1" x14ac:dyDescent="0.2">
      <c r="A472" s="43"/>
      <c r="B472" s="43"/>
      <c r="C472" s="43"/>
      <c r="D472" s="43"/>
      <c r="E472" s="43"/>
      <c r="F472" s="43"/>
      <c r="G472" s="194"/>
      <c r="H472" s="194"/>
      <c r="I472" s="194"/>
      <c r="J472" s="196"/>
      <c r="K472" s="196"/>
      <c r="L472" s="196"/>
      <c r="M472" s="196"/>
      <c r="N472" s="196"/>
      <c r="O472" s="197"/>
      <c r="P472" s="197"/>
      <c r="Q472" s="197"/>
      <c r="R472" s="197"/>
      <c r="S472" s="197"/>
      <c r="T472" s="197"/>
      <c r="U472" s="198"/>
      <c r="V472" s="199"/>
      <c r="W472" s="328"/>
      <c r="X472" s="329"/>
      <c r="Y472" s="43"/>
      <c r="Z472" s="199"/>
      <c r="AA472" s="199"/>
      <c r="AB472" s="199"/>
      <c r="AC472" s="199"/>
      <c r="AD472" s="199"/>
      <c r="AE472" s="43"/>
      <c r="AF472" s="199"/>
      <c r="AG472" s="196"/>
      <c r="AH472" s="201"/>
      <c r="AI472" s="330"/>
      <c r="AJ472" s="330"/>
      <c r="AK472" s="196"/>
      <c r="AL472" s="43"/>
      <c r="AM472" s="43"/>
      <c r="AN472" s="43"/>
      <c r="AO472" s="64"/>
      <c r="AP472" s="202"/>
      <c r="AQ472" s="202"/>
      <c r="AR472" s="64"/>
    </row>
    <row r="473" spans="1:44" ht="15.75" customHeight="1" x14ac:dyDescent="0.2">
      <c r="A473" s="43"/>
      <c r="B473" s="43"/>
      <c r="C473" s="43"/>
      <c r="D473" s="43"/>
      <c r="E473" s="43"/>
      <c r="F473" s="43"/>
      <c r="G473" s="194"/>
      <c r="H473" s="194"/>
      <c r="I473" s="194"/>
      <c r="J473" s="196"/>
      <c r="K473" s="196"/>
      <c r="L473" s="196"/>
      <c r="M473" s="196"/>
      <c r="N473" s="196"/>
      <c r="O473" s="197"/>
      <c r="P473" s="197"/>
      <c r="Q473" s="197"/>
      <c r="R473" s="197"/>
      <c r="S473" s="197"/>
      <c r="T473" s="197"/>
      <c r="U473" s="198"/>
      <c r="V473" s="199"/>
      <c r="W473" s="328"/>
      <c r="X473" s="329"/>
      <c r="Y473" s="43"/>
      <c r="Z473" s="199"/>
      <c r="AA473" s="199"/>
      <c r="AB473" s="199"/>
      <c r="AC473" s="199"/>
      <c r="AD473" s="199"/>
      <c r="AE473" s="43"/>
      <c r="AF473" s="199"/>
      <c r="AG473" s="196"/>
      <c r="AH473" s="201"/>
      <c r="AI473" s="330"/>
      <c r="AJ473" s="330"/>
      <c r="AK473" s="196"/>
      <c r="AL473" s="43"/>
      <c r="AM473" s="43"/>
      <c r="AN473" s="43"/>
      <c r="AO473" s="64"/>
      <c r="AP473" s="202"/>
      <c r="AQ473" s="202"/>
      <c r="AR473" s="64"/>
    </row>
    <row r="474" spans="1:44" ht="15.75" customHeight="1" x14ac:dyDescent="0.2">
      <c r="A474" s="43"/>
      <c r="B474" s="43"/>
      <c r="C474" s="43"/>
      <c r="D474" s="43"/>
      <c r="E474" s="43"/>
      <c r="F474" s="43"/>
      <c r="G474" s="194"/>
      <c r="H474" s="194"/>
      <c r="I474" s="194"/>
      <c r="J474" s="196"/>
      <c r="K474" s="196"/>
      <c r="L474" s="196"/>
      <c r="M474" s="196"/>
      <c r="N474" s="196"/>
      <c r="O474" s="197"/>
      <c r="P474" s="197"/>
      <c r="Q474" s="197"/>
      <c r="R474" s="197"/>
      <c r="S474" s="197"/>
      <c r="T474" s="197"/>
      <c r="U474" s="198"/>
      <c r="V474" s="199"/>
      <c r="W474" s="328"/>
      <c r="X474" s="329"/>
      <c r="Y474" s="43"/>
      <c r="Z474" s="199"/>
      <c r="AA474" s="199"/>
      <c r="AB474" s="199"/>
      <c r="AC474" s="199"/>
      <c r="AD474" s="199"/>
      <c r="AE474" s="43"/>
      <c r="AF474" s="199"/>
      <c r="AG474" s="196"/>
      <c r="AH474" s="201"/>
      <c r="AI474" s="330"/>
      <c r="AJ474" s="330"/>
      <c r="AK474" s="196"/>
      <c r="AL474" s="43"/>
      <c r="AM474" s="43"/>
      <c r="AN474" s="43"/>
      <c r="AO474" s="64"/>
      <c r="AP474" s="202"/>
      <c r="AQ474" s="202"/>
      <c r="AR474" s="64"/>
    </row>
    <row r="475" spans="1:44" ht="15.75" customHeight="1" x14ac:dyDescent="0.2">
      <c r="A475" s="43"/>
      <c r="B475" s="43"/>
      <c r="C475" s="43"/>
      <c r="D475" s="43"/>
      <c r="E475" s="43"/>
      <c r="F475" s="43"/>
      <c r="G475" s="194"/>
      <c r="H475" s="194"/>
      <c r="I475" s="194"/>
      <c r="J475" s="196"/>
      <c r="K475" s="196"/>
      <c r="L475" s="196"/>
      <c r="M475" s="196"/>
      <c r="N475" s="196"/>
      <c r="O475" s="197"/>
      <c r="P475" s="197"/>
      <c r="Q475" s="197"/>
      <c r="R475" s="197"/>
      <c r="S475" s="197"/>
      <c r="T475" s="197"/>
      <c r="U475" s="198"/>
      <c r="V475" s="199"/>
      <c r="W475" s="328"/>
      <c r="X475" s="329"/>
      <c r="Y475" s="43"/>
      <c r="Z475" s="199"/>
      <c r="AA475" s="199"/>
      <c r="AB475" s="199"/>
      <c r="AC475" s="199"/>
      <c r="AD475" s="199"/>
      <c r="AE475" s="43"/>
      <c r="AF475" s="199"/>
      <c r="AG475" s="196"/>
      <c r="AH475" s="201"/>
      <c r="AI475" s="330"/>
      <c r="AJ475" s="330"/>
      <c r="AK475" s="196"/>
      <c r="AL475" s="43"/>
      <c r="AM475" s="43"/>
      <c r="AN475" s="43"/>
      <c r="AO475" s="64"/>
      <c r="AP475" s="202"/>
      <c r="AQ475" s="202"/>
      <c r="AR475" s="64"/>
    </row>
    <row r="476" spans="1:44" ht="15.75" customHeight="1" x14ac:dyDescent="0.2">
      <c r="A476" s="43"/>
      <c r="B476" s="43"/>
      <c r="C476" s="43"/>
      <c r="D476" s="43"/>
      <c r="E476" s="43"/>
      <c r="F476" s="43"/>
      <c r="G476" s="194"/>
      <c r="H476" s="194"/>
      <c r="I476" s="194"/>
      <c r="J476" s="196"/>
      <c r="K476" s="196"/>
      <c r="L476" s="196"/>
      <c r="M476" s="196"/>
      <c r="N476" s="196"/>
      <c r="O476" s="197"/>
      <c r="P476" s="197"/>
      <c r="Q476" s="197"/>
      <c r="R476" s="197"/>
      <c r="S476" s="197"/>
      <c r="T476" s="197"/>
      <c r="U476" s="198"/>
      <c r="V476" s="199"/>
      <c r="W476" s="328"/>
      <c r="X476" s="329"/>
      <c r="Y476" s="43"/>
      <c r="Z476" s="199"/>
      <c r="AA476" s="199"/>
      <c r="AB476" s="199"/>
      <c r="AC476" s="199"/>
      <c r="AD476" s="199"/>
      <c r="AE476" s="43"/>
      <c r="AF476" s="199"/>
      <c r="AG476" s="196"/>
      <c r="AH476" s="201"/>
      <c r="AI476" s="330"/>
      <c r="AJ476" s="330"/>
      <c r="AK476" s="196"/>
      <c r="AL476" s="43"/>
      <c r="AM476" s="43"/>
      <c r="AN476" s="43"/>
      <c r="AO476" s="64"/>
      <c r="AP476" s="202"/>
      <c r="AQ476" s="202"/>
      <c r="AR476" s="64"/>
    </row>
    <row r="477" spans="1:44" ht="15.75" customHeight="1" x14ac:dyDescent="0.2">
      <c r="A477" s="43"/>
      <c r="B477" s="43"/>
      <c r="C477" s="43"/>
      <c r="D477" s="43"/>
      <c r="E477" s="43"/>
      <c r="F477" s="43"/>
      <c r="G477" s="194"/>
      <c r="H477" s="194"/>
      <c r="I477" s="194"/>
      <c r="J477" s="196"/>
      <c r="K477" s="196"/>
      <c r="L477" s="196"/>
      <c r="M477" s="196"/>
      <c r="N477" s="196"/>
      <c r="O477" s="197"/>
      <c r="P477" s="197"/>
      <c r="Q477" s="197"/>
      <c r="R477" s="197"/>
      <c r="S477" s="197"/>
      <c r="T477" s="197"/>
      <c r="U477" s="198"/>
      <c r="V477" s="199"/>
      <c r="W477" s="328"/>
      <c r="X477" s="329"/>
      <c r="Y477" s="43"/>
      <c r="Z477" s="199"/>
      <c r="AA477" s="199"/>
      <c r="AB477" s="199"/>
      <c r="AC477" s="199"/>
      <c r="AD477" s="199"/>
      <c r="AE477" s="43"/>
      <c r="AF477" s="199"/>
      <c r="AG477" s="196"/>
      <c r="AH477" s="201"/>
      <c r="AI477" s="330"/>
      <c r="AJ477" s="330"/>
      <c r="AK477" s="196"/>
      <c r="AL477" s="43"/>
      <c r="AM477" s="43"/>
      <c r="AN477" s="43"/>
      <c r="AO477" s="64"/>
      <c r="AP477" s="202"/>
      <c r="AQ477" s="202"/>
      <c r="AR477" s="64"/>
    </row>
    <row r="478" spans="1:44" ht="15.75" customHeight="1" x14ac:dyDescent="0.2">
      <c r="A478" s="43"/>
      <c r="B478" s="43"/>
      <c r="C478" s="43"/>
      <c r="D478" s="43"/>
      <c r="E478" s="43"/>
      <c r="F478" s="43"/>
      <c r="G478" s="194"/>
      <c r="H478" s="194"/>
      <c r="I478" s="194"/>
      <c r="J478" s="196"/>
      <c r="K478" s="196"/>
      <c r="L478" s="196"/>
      <c r="M478" s="196"/>
      <c r="N478" s="196"/>
      <c r="O478" s="197"/>
      <c r="P478" s="197"/>
      <c r="Q478" s="197"/>
      <c r="R478" s="197"/>
      <c r="S478" s="197"/>
      <c r="T478" s="197"/>
      <c r="U478" s="198"/>
      <c r="V478" s="199"/>
      <c r="W478" s="328"/>
      <c r="X478" s="329"/>
      <c r="Y478" s="43"/>
      <c r="Z478" s="199"/>
      <c r="AA478" s="199"/>
      <c r="AB478" s="199"/>
      <c r="AC478" s="199"/>
      <c r="AD478" s="199"/>
      <c r="AE478" s="43"/>
      <c r="AF478" s="199"/>
      <c r="AG478" s="196"/>
      <c r="AH478" s="201"/>
      <c r="AI478" s="330"/>
      <c r="AJ478" s="330"/>
      <c r="AK478" s="196"/>
      <c r="AL478" s="43"/>
      <c r="AM478" s="43"/>
      <c r="AN478" s="43"/>
      <c r="AO478" s="64"/>
      <c r="AP478" s="202"/>
      <c r="AQ478" s="202"/>
      <c r="AR478" s="64"/>
    </row>
    <row r="479" spans="1:44" ht="15.75" customHeight="1" x14ac:dyDescent="0.2">
      <c r="A479" s="43"/>
      <c r="B479" s="43"/>
      <c r="C479" s="43"/>
      <c r="D479" s="43"/>
      <c r="E479" s="43"/>
      <c r="F479" s="43"/>
      <c r="G479" s="194"/>
      <c r="H479" s="194"/>
      <c r="I479" s="194"/>
      <c r="J479" s="196"/>
      <c r="K479" s="196"/>
      <c r="L479" s="196"/>
      <c r="M479" s="196"/>
      <c r="N479" s="196"/>
      <c r="O479" s="197"/>
      <c r="P479" s="197"/>
      <c r="Q479" s="197"/>
      <c r="R479" s="197"/>
      <c r="S479" s="197"/>
      <c r="T479" s="197"/>
      <c r="U479" s="198"/>
      <c r="V479" s="199"/>
      <c r="W479" s="328"/>
      <c r="X479" s="329"/>
      <c r="Y479" s="43"/>
      <c r="Z479" s="199"/>
      <c r="AA479" s="199"/>
      <c r="AB479" s="199"/>
      <c r="AC479" s="199"/>
      <c r="AD479" s="199"/>
      <c r="AE479" s="43"/>
      <c r="AF479" s="199"/>
      <c r="AG479" s="196"/>
      <c r="AH479" s="201"/>
      <c r="AI479" s="330"/>
      <c r="AJ479" s="330"/>
      <c r="AK479" s="196"/>
      <c r="AL479" s="43"/>
      <c r="AM479" s="43"/>
      <c r="AN479" s="43"/>
      <c r="AO479" s="64"/>
      <c r="AP479" s="202"/>
      <c r="AQ479" s="202"/>
      <c r="AR479" s="64"/>
    </row>
    <row r="480" spans="1:44" ht="15.75" customHeight="1" x14ac:dyDescent="0.2">
      <c r="A480" s="43"/>
      <c r="B480" s="43"/>
      <c r="C480" s="43"/>
      <c r="D480" s="43"/>
      <c r="E480" s="43"/>
      <c r="F480" s="43"/>
      <c r="G480" s="194"/>
      <c r="H480" s="194"/>
      <c r="I480" s="194"/>
      <c r="J480" s="196"/>
      <c r="K480" s="196"/>
      <c r="L480" s="196"/>
      <c r="M480" s="196"/>
      <c r="N480" s="196"/>
      <c r="O480" s="197"/>
      <c r="P480" s="197"/>
      <c r="Q480" s="197"/>
      <c r="R480" s="197"/>
      <c r="S480" s="197"/>
      <c r="T480" s="197"/>
      <c r="U480" s="198"/>
      <c r="V480" s="199"/>
      <c r="W480" s="328"/>
      <c r="X480" s="329"/>
      <c r="Y480" s="43"/>
      <c r="Z480" s="199"/>
      <c r="AA480" s="199"/>
      <c r="AB480" s="199"/>
      <c r="AC480" s="199"/>
      <c r="AD480" s="199"/>
      <c r="AE480" s="43"/>
      <c r="AF480" s="199"/>
      <c r="AG480" s="196"/>
      <c r="AH480" s="201"/>
      <c r="AI480" s="330"/>
      <c r="AJ480" s="330"/>
      <c r="AK480" s="196"/>
      <c r="AL480" s="43"/>
      <c r="AM480" s="43"/>
      <c r="AN480" s="43"/>
      <c r="AO480" s="64"/>
      <c r="AP480" s="202"/>
      <c r="AQ480" s="202"/>
      <c r="AR480" s="64"/>
    </row>
    <row r="481" spans="1:44" ht="15.75" customHeight="1" x14ac:dyDescent="0.2">
      <c r="A481" s="43"/>
      <c r="B481" s="43"/>
      <c r="C481" s="43"/>
      <c r="D481" s="43"/>
      <c r="E481" s="43"/>
      <c r="F481" s="43"/>
      <c r="G481" s="194"/>
      <c r="H481" s="194"/>
      <c r="I481" s="194"/>
      <c r="J481" s="196"/>
      <c r="K481" s="196"/>
      <c r="L481" s="196"/>
      <c r="M481" s="196"/>
      <c r="N481" s="196"/>
      <c r="O481" s="197"/>
      <c r="P481" s="197"/>
      <c r="Q481" s="197"/>
      <c r="R481" s="197"/>
      <c r="S481" s="197"/>
      <c r="T481" s="197"/>
      <c r="U481" s="198"/>
      <c r="V481" s="199"/>
      <c r="W481" s="328"/>
      <c r="X481" s="329"/>
      <c r="Y481" s="43"/>
      <c r="Z481" s="199"/>
      <c r="AA481" s="199"/>
      <c r="AB481" s="199"/>
      <c r="AC481" s="199"/>
      <c r="AD481" s="199"/>
      <c r="AE481" s="43"/>
      <c r="AF481" s="199"/>
      <c r="AG481" s="196"/>
      <c r="AH481" s="201"/>
      <c r="AI481" s="330"/>
      <c r="AJ481" s="330"/>
      <c r="AK481" s="196"/>
      <c r="AL481" s="43"/>
      <c r="AM481" s="43"/>
      <c r="AN481" s="43"/>
      <c r="AO481" s="64"/>
      <c r="AP481" s="202"/>
      <c r="AQ481" s="202"/>
      <c r="AR481" s="64"/>
    </row>
    <row r="482" spans="1:44" ht="15.75" customHeight="1" x14ac:dyDescent="0.2">
      <c r="A482" s="43"/>
      <c r="B482" s="43"/>
      <c r="C482" s="43"/>
      <c r="D482" s="43"/>
      <c r="E482" s="43"/>
      <c r="F482" s="43"/>
      <c r="G482" s="194"/>
      <c r="H482" s="194"/>
      <c r="I482" s="194"/>
      <c r="J482" s="196"/>
      <c r="K482" s="196"/>
      <c r="L482" s="196"/>
      <c r="M482" s="196"/>
      <c r="N482" s="196"/>
      <c r="O482" s="197"/>
      <c r="P482" s="197"/>
      <c r="Q482" s="197"/>
      <c r="R482" s="197"/>
      <c r="S482" s="197"/>
      <c r="T482" s="197"/>
      <c r="U482" s="198"/>
      <c r="V482" s="199"/>
      <c r="W482" s="328"/>
      <c r="X482" s="329"/>
      <c r="Y482" s="43"/>
      <c r="Z482" s="199"/>
      <c r="AA482" s="199"/>
      <c r="AB482" s="199"/>
      <c r="AC482" s="199"/>
      <c r="AD482" s="199"/>
      <c r="AE482" s="43"/>
      <c r="AF482" s="199"/>
      <c r="AG482" s="196"/>
      <c r="AH482" s="201"/>
      <c r="AI482" s="330"/>
      <c r="AJ482" s="330"/>
      <c r="AK482" s="196"/>
      <c r="AL482" s="43"/>
      <c r="AM482" s="43"/>
      <c r="AN482" s="43"/>
      <c r="AO482" s="64"/>
      <c r="AP482" s="202"/>
      <c r="AQ482" s="202"/>
      <c r="AR482" s="64"/>
    </row>
    <row r="483" spans="1:44" ht="15.75" customHeight="1" x14ac:dyDescent="0.2">
      <c r="A483" s="43"/>
      <c r="B483" s="43"/>
      <c r="C483" s="43"/>
      <c r="D483" s="43"/>
      <c r="E483" s="43"/>
      <c r="F483" s="43"/>
      <c r="G483" s="194"/>
      <c r="H483" s="194"/>
      <c r="I483" s="194"/>
      <c r="J483" s="196"/>
      <c r="K483" s="196"/>
      <c r="L483" s="196"/>
      <c r="M483" s="196"/>
      <c r="N483" s="196"/>
      <c r="O483" s="197"/>
      <c r="P483" s="197"/>
      <c r="Q483" s="197"/>
      <c r="R483" s="197"/>
      <c r="S483" s="197"/>
      <c r="T483" s="197"/>
      <c r="U483" s="198"/>
      <c r="V483" s="199"/>
      <c r="W483" s="328"/>
      <c r="X483" s="329"/>
      <c r="Y483" s="43"/>
      <c r="Z483" s="199"/>
      <c r="AA483" s="199"/>
      <c r="AB483" s="199"/>
      <c r="AC483" s="199"/>
      <c r="AD483" s="199"/>
      <c r="AE483" s="43"/>
      <c r="AF483" s="199"/>
      <c r="AG483" s="196"/>
      <c r="AH483" s="201"/>
      <c r="AI483" s="330"/>
      <c r="AJ483" s="330"/>
      <c r="AK483" s="196"/>
      <c r="AL483" s="43"/>
      <c r="AM483" s="43"/>
      <c r="AN483" s="43"/>
      <c r="AO483" s="64"/>
      <c r="AP483" s="202"/>
      <c r="AQ483" s="202"/>
      <c r="AR483" s="64"/>
    </row>
    <row r="484" spans="1:44" ht="15.75" customHeight="1" x14ac:dyDescent="0.2">
      <c r="A484" s="43"/>
      <c r="B484" s="43"/>
      <c r="C484" s="43"/>
      <c r="D484" s="43"/>
      <c r="E484" s="43"/>
      <c r="F484" s="43"/>
      <c r="G484" s="194"/>
      <c r="H484" s="194"/>
      <c r="I484" s="194"/>
      <c r="J484" s="196"/>
      <c r="K484" s="196"/>
      <c r="L484" s="196"/>
      <c r="M484" s="196"/>
      <c r="N484" s="196"/>
      <c r="O484" s="197"/>
      <c r="P484" s="197"/>
      <c r="Q484" s="197"/>
      <c r="R484" s="197"/>
      <c r="S484" s="197"/>
      <c r="T484" s="197"/>
      <c r="U484" s="198"/>
      <c r="V484" s="199"/>
      <c r="W484" s="328"/>
      <c r="X484" s="329"/>
      <c r="Y484" s="43"/>
      <c r="Z484" s="199"/>
      <c r="AA484" s="199"/>
      <c r="AB484" s="199"/>
      <c r="AC484" s="199"/>
      <c r="AD484" s="199"/>
      <c r="AE484" s="43"/>
      <c r="AF484" s="199"/>
      <c r="AG484" s="196"/>
      <c r="AH484" s="201"/>
      <c r="AI484" s="330"/>
      <c r="AJ484" s="330"/>
      <c r="AK484" s="196"/>
      <c r="AL484" s="43"/>
      <c r="AM484" s="43"/>
      <c r="AN484" s="43"/>
      <c r="AO484" s="64"/>
      <c r="AP484" s="202"/>
      <c r="AQ484" s="202"/>
      <c r="AR484" s="64"/>
    </row>
    <row r="485" spans="1:44" ht="15.75" customHeight="1" x14ac:dyDescent="0.2">
      <c r="A485" s="43"/>
      <c r="B485" s="43"/>
      <c r="C485" s="43"/>
      <c r="D485" s="43"/>
      <c r="E485" s="43"/>
      <c r="F485" s="43"/>
      <c r="G485" s="194"/>
      <c r="H485" s="194"/>
      <c r="I485" s="194"/>
      <c r="J485" s="196"/>
      <c r="K485" s="196"/>
      <c r="L485" s="196"/>
      <c r="M485" s="196"/>
      <c r="N485" s="196"/>
      <c r="O485" s="197"/>
      <c r="P485" s="197"/>
      <c r="Q485" s="197"/>
      <c r="R485" s="197"/>
      <c r="S485" s="197"/>
      <c r="T485" s="197"/>
      <c r="U485" s="198"/>
      <c r="V485" s="199"/>
      <c r="W485" s="328"/>
      <c r="X485" s="329"/>
      <c r="Y485" s="43"/>
      <c r="Z485" s="199"/>
      <c r="AA485" s="199"/>
      <c r="AB485" s="199"/>
      <c r="AC485" s="199"/>
      <c r="AD485" s="199"/>
      <c r="AE485" s="43"/>
      <c r="AF485" s="199"/>
      <c r="AG485" s="196"/>
      <c r="AH485" s="201"/>
      <c r="AI485" s="330"/>
      <c r="AJ485" s="330"/>
      <c r="AK485" s="196"/>
      <c r="AL485" s="43"/>
      <c r="AM485" s="43"/>
      <c r="AN485" s="43"/>
      <c r="AO485" s="64"/>
      <c r="AP485" s="202"/>
      <c r="AQ485" s="202"/>
      <c r="AR485" s="64"/>
    </row>
    <row r="486" spans="1:44" ht="15.75" customHeight="1" x14ac:dyDescent="0.2">
      <c r="A486" s="43"/>
      <c r="B486" s="43"/>
      <c r="C486" s="43"/>
      <c r="D486" s="43"/>
      <c r="E486" s="43"/>
      <c r="F486" s="43"/>
      <c r="G486" s="194"/>
      <c r="H486" s="194"/>
      <c r="I486" s="194"/>
      <c r="J486" s="196"/>
      <c r="K486" s="196"/>
      <c r="L486" s="196"/>
      <c r="M486" s="196"/>
      <c r="N486" s="196"/>
      <c r="O486" s="197"/>
      <c r="P486" s="197"/>
      <c r="Q486" s="197"/>
      <c r="R486" s="197"/>
      <c r="S486" s="197"/>
      <c r="T486" s="197"/>
      <c r="U486" s="198"/>
      <c r="V486" s="199"/>
      <c r="W486" s="328"/>
      <c r="X486" s="329"/>
      <c r="Y486" s="43"/>
      <c r="Z486" s="199"/>
      <c r="AA486" s="199"/>
      <c r="AB486" s="199"/>
      <c r="AC486" s="199"/>
      <c r="AD486" s="199"/>
      <c r="AE486" s="43"/>
      <c r="AF486" s="199"/>
      <c r="AG486" s="196"/>
      <c r="AH486" s="201"/>
      <c r="AI486" s="330"/>
      <c r="AJ486" s="330"/>
      <c r="AK486" s="196"/>
      <c r="AL486" s="43"/>
      <c r="AM486" s="43"/>
      <c r="AN486" s="43"/>
      <c r="AO486" s="64"/>
      <c r="AP486" s="202"/>
      <c r="AQ486" s="202"/>
      <c r="AR486" s="64"/>
    </row>
    <row r="487" spans="1:44" ht="15.75" customHeight="1" x14ac:dyDescent="0.2">
      <c r="A487" s="43"/>
      <c r="B487" s="43"/>
      <c r="C487" s="43"/>
      <c r="D487" s="43"/>
      <c r="E487" s="43"/>
      <c r="F487" s="43"/>
      <c r="G487" s="194"/>
      <c r="H487" s="194"/>
      <c r="I487" s="194"/>
      <c r="J487" s="196"/>
      <c r="K487" s="196"/>
      <c r="L487" s="196"/>
      <c r="M487" s="196"/>
      <c r="N487" s="196"/>
      <c r="O487" s="197"/>
      <c r="P487" s="197"/>
      <c r="Q487" s="197"/>
      <c r="R487" s="197"/>
      <c r="S487" s="197"/>
      <c r="T487" s="197"/>
      <c r="U487" s="198"/>
      <c r="V487" s="199"/>
      <c r="W487" s="328"/>
      <c r="X487" s="329"/>
      <c r="Y487" s="43"/>
      <c r="Z487" s="199"/>
      <c r="AA487" s="199"/>
      <c r="AB487" s="199"/>
      <c r="AC487" s="199"/>
      <c r="AD487" s="199"/>
      <c r="AE487" s="43"/>
      <c r="AF487" s="199"/>
      <c r="AG487" s="196"/>
      <c r="AH487" s="201"/>
      <c r="AI487" s="330"/>
      <c r="AJ487" s="330"/>
      <c r="AK487" s="196"/>
      <c r="AL487" s="43"/>
      <c r="AM487" s="43"/>
      <c r="AN487" s="43"/>
      <c r="AO487" s="64"/>
      <c r="AP487" s="202"/>
      <c r="AQ487" s="202"/>
      <c r="AR487" s="64"/>
    </row>
    <row r="488" spans="1:44" ht="15.75" customHeight="1" x14ac:dyDescent="0.2">
      <c r="A488" s="43"/>
      <c r="B488" s="43"/>
      <c r="C488" s="43"/>
      <c r="D488" s="43"/>
      <c r="E488" s="43"/>
      <c r="F488" s="43"/>
      <c r="G488" s="194"/>
      <c r="H488" s="194"/>
      <c r="I488" s="194"/>
      <c r="J488" s="196"/>
      <c r="K488" s="196"/>
      <c r="L488" s="196"/>
      <c r="M488" s="196"/>
      <c r="N488" s="196"/>
      <c r="O488" s="197"/>
      <c r="P488" s="197"/>
      <c r="Q488" s="197"/>
      <c r="R488" s="197"/>
      <c r="S488" s="197"/>
      <c r="T488" s="197"/>
      <c r="U488" s="198"/>
      <c r="V488" s="199"/>
      <c r="W488" s="328"/>
      <c r="X488" s="329"/>
      <c r="Y488" s="43"/>
      <c r="Z488" s="199"/>
      <c r="AA488" s="199"/>
      <c r="AB488" s="199"/>
      <c r="AC488" s="199"/>
      <c r="AD488" s="199"/>
      <c r="AE488" s="43"/>
      <c r="AF488" s="199"/>
      <c r="AG488" s="196"/>
      <c r="AH488" s="201"/>
      <c r="AI488" s="330"/>
      <c r="AJ488" s="330"/>
      <c r="AK488" s="196"/>
      <c r="AL488" s="43"/>
      <c r="AM488" s="43"/>
      <c r="AN488" s="43"/>
      <c r="AO488" s="64"/>
      <c r="AP488" s="202"/>
      <c r="AQ488" s="202"/>
      <c r="AR488" s="64"/>
    </row>
    <row r="489" spans="1:44" ht="15.75" customHeight="1" x14ac:dyDescent="0.2">
      <c r="A489" s="43"/>
      <c r="B489" s="43"/>
      <c r="C489" s="43"/>
      <c r="D489" s="43"/>
      <c r="E489" s="43"/>
      <c r="F489" s="43"/>
      <c r="G489" s="194"/>
      <c r="H489" s="194"/>
      <c r="I489" s="194"/>
      <c r="J489" s="196"/>
      <c r="K489" s="196"/>
      <c r="L489" s="196"/>
      <c r="M489" s="196"/>
      <c r="N489" s="196"/>
      <c r="O489" s="197"/>
      <c r="P489" s="197"/>
      <c r="Q489" s="197"/>
      <c r="R489" s="197"/>
      <c r="S489" s="197"/>
      <c r="T489" s="197"/>
      <c r="U489" s="198"/>
      <c r="V489" s="199"/>
      <c r="W489" s="328"/>
      <c r="X489" s="329"/>
      <c r="Y489" s="43"/>
      <c r="Z489" s="199"/>
      <c r="AA489" s="199"/>
      <c r="AB489" s="199"/>
      <c r="AC489" s="199"/>
      <c r="AD489" s="199"/>
      <c r="AE489" s="43"/>
      <c r="AF489" s="199"/>
      <c r="AG489" s="196"/>
      <c r="AH489" s="201"/>
      <c r="AI489" s="330"/>
      <c r="AJ489" s="330"/>
      <c r="AK489" s="196"/>
      <c r="AL489" s="43"/>
      <c r="AM489" s="43"/>
      <c r="AN489" s="43"/>
      <c r="AO489" s="64"/>
      <c r="AP489" s="202"/>
      <c r="AQ489" s="202"/>
      <c r="AR489" s="64"/>
    </row>
    <row r="490" spans="1:44" ht="15.75" customHeight="1" x14ac:dyDescent="0.2">
      <c r="A490" s="43"/>
      <c r="B490" s="43"/>
      <c r="C490" s="43"/>
      <c r="D490" s="43"/>
      <c r="E490" s="43"/>
      <c r="F490" s="43"/>
      <c r="G490" s="194"/>
      <c r="H490" s="194"/>
      <c r="I490" s="194"/>
      <c r="J490" s="196"/>
      <c r="K490" s="196"/>
      <c r="L490" s="196"/>
      <c r="M490" s="196"/>
      <c r="N490" s="196"/>
      <c r="O490" s="197"/>
      <c r="P490" s="197"/>
      <c r="Q490" s="197"/>
      <c r="R490" s="197"/>
      <c r="S490" s="197"/>
      <c r="T490" s="197"/>
      <c r="U490" s="198"/>
      <c r="V490" s="199"/>
      <c r="W490" s="328"/>
      <c r="X490" s="329"/>
      <c r="Y490" s="43"/>
      <c r="Z490" s="199"/>
      <c r="AA490" s="199"/>
      <c r="AB490" s="199"/>
      <c r="AC490" s="199"/>
      <c r="AD490" s="199"/>
      <c r="AE490" s="43"/>
      <c r="AF490" s="199"/>
      <c r="AG490" s="196"/>
      <c r="AH490" s="201"/>
      <c r="AI490" s="330"/>
      <c r="AJ490" s="330"/>
      <c r="AK490" s="196"/>
      <c r="AL490" s="43"/>
      <c r="AM490" s="43"/>
      <c r="AN490" s="43"/>
      <c r="AO490" s="64"/>
      <c r="AP490" s="202"/>
      <c r="AQ490" s="202"/>
      <c r="AR490" s="64"/>
    </row>
    <row r="491" spans="1:44" ht="15.75" customHeight="1" x14ac:dyDescent="0.2">
      <c r="A491" s="43"/>
      <c r="B491" s="43"/>
      <c r="C491" s="43"/>
      <c r="D491" s="43"/>
      <c r="E491" s="43"/>
      <c r="F491" s="43"/>
      <c r="G491" s="194"/>
      <c r="H491" s="194"/>
      <c r="I491" s="194"/>
      <c r="J491" s="196"/>
      <c r="K491" s="196"/>
      <c r="L491" s="196"/>
      <c r="M491" s="196"/>
      <c r="N491" s="196"/>
      <c r="O491" s="197"/>
      <c r="P491" s="197"/>
      <c r="Q491" s="197"/>
      <c r="R491" s="197"/>
      <c r="S491" s="197"/>
      <c r="T491" s="197"/>
      <c r="U491" s="198"/>
      <c r="V491" s="199"/>
      <c r="W491" s="328"/>
      <c r="X491" s="329"/>
      <c r="Y491" s="43"/>
      <c r="Z491" s="199"/>
      <c r="AA491" s="199"/>
      <c r="AB491" s="199"/>
      <c r="AC491" s="199"/>
      <c r="AD491" s="199"/>
      <c r="AE491" s="43"/>
      <c r="AF491" s="199"/>
      <c r="AG491" s="196"/>
      <c r="AH491" s="201"/>
      <c r="AI491" s="330"/>
      <c r="AJ491" s="330"/>
      <c r="AK491" s="196"/>
      <c r="AL491" s="43"/>
      <c r="AM491" s="43"/>
      <c r="AN491" s="43"/>
      <c r="AO491" s="64"/>
      <c r="AP491" s="202"/>
      <c r="AQ491" s="202"/>
      <c r="AR491" s="64"/>
    </row>
    <row r="492" spans="1:44" ht="15.75" customHeight="1" x14ac:dyDescent="0.2">
      <c r="A492" s="43"/>
      <c r="B492" s="43"/>
      <c r="C492" s="43"/>
      <c r="D492" s="43"/>
      <c r="E492" s="43"/>
      <c r="F492" s="43"/>
      <c r="G492" s="194"/>
      <c r="H492" s="194"/>
      <c r="I492" s="194"/>
      <c r="J492" s="196"/>
      <c r="K492" s="196"/>
      <c r="L492" s="196"/>
      <c r="M492" s="196"/>
      <c r="N492" s="196"/>
      <c r="O492" s="197"/>
      <c r="P492" s="197"/>
      <c r="Q492" s="197"/>
      <c r="R492" s="197"/>
      <c r="S492" s="197"/>
      <c r="T492" s="197"/>
      <c r="U492" s="198"/>
      <c r="V492" s="199"/>
      <c r="W492" s="328"/>
      <c r="X492" s="329"/>
      <c r="Y492" s="43"/>
      <c r="Z492" s="199"/>
      <c r="AA492" s="199"/>
      <c r="AB492" s="199"/>
      <c r="AC492" s="199"/>
      <c r="AD492" s="199"/>
      <c r="AE492" s="43"/>
      <c r="AF492" s="199"/>
      <c r="AG492" s="196"/>
      <c r="AH492" s="201"/>
      <c r="AI492" s="330"/>
      <c r="AJ492" s="330"/>
      <c r="AK492" s="196"/>
      <c r="AL492" s="43"/>
      <c r="AM492" s="43"/>
      <c r="AN492" s="43"/>
      <c r="AO492" s="64"/>
      <c r="AP492" s="202"/>
      <c r="AQ492" s="202"/>
      <c r="AR492" s="64"/>
    </row>
    <row r="493" spans="1:44" ht="15.75" customHeight="1" x14ac:dyDescent="0.2">
      <c r="A493" s="43"/>
      <c r="B493" s="43"/>
      <c r="C493" s="43"/>
      <c r="D493" s="43"/>
      <c r="E493" s="43"/>
      <c r="F493" s="43"/>
      <c r="G493" s="194"/>
      <c r="H493" s="194"/>
      <c r="I493" s="194"/>
      <c r="J493" s="196"/>
      <c r="K493" s="196"/>
      <c r="L493" s="196"/>
      <c r="M493" s="196"/>
      <c r="N493" s="196"/>
      <c r="O493" s="197"/>
      <c r="P493" s="197"/>
      <c r="Q493" s="197"/>
      <c r="R493" s="197"/>
      <c r="S493" s="197"/>
      <c r="T493" s="197"/>
      <c r="U493" s="198"/>
      <c r="V493" s="199"/>
      <c r="W493" s="328"/>
      <c r="X493" s="329"/>
      <c r="Y493" s="43"/>
      <c r="Z493" s="199"/>
      <c r="AA493" s="199"/>
      <c r="AB493" s="199"/>
      <c r="AC493" s="199"/>
      <c r="AD493" s="199"/>
      <c r="AE493" s="43"/>
      <c r="AF493" s="199"/>
      <c r="AG493" s="196"/>
      <c r="AH493" s="201"/>
      <c r="AI493" s="330"/>
      <c r="AJ493" s="330"/>
      <c r="AK493" s="196"/>
      <c r="AL493" s="43"/>
      <c r="AM493" s="43"/>
      <c r="AN493" s="43"/>
      <c r="AO493" s="64"/>
      <c r="AP493" s="202"/>
      <c r="AQ493" s="202"/>
      <c r="AR493" s="64"/>
    </row>
    <row r="494" spans="1:44" ht="15.75" customHeight="1" x14ac:dyDescent="0.2">
      <c r="A494" s="43"/>
      <c r="B494" s="43"/>
      <c r="C494" s="43"/>
      <c r="D494" s="43"/>
      <c r="E494" s="43"/>
      <c r="F494" s="43"/>
      <c r="G494" s="194"/>
      <c r="H494" s="194"/>
      <c r="I494" s="194"/>
      <c r="J494" s="196"/>
      <c r="K494" s="196"/>
      <c r="L494" s="196"/>
      <c r="M494" s="196"/>
      <c r="N494" s="196"/>
      <c r="O494" s="197"/>
      <c r="P494" s="197"/>
      <c r="Q494" s="197"/>
      <c r="R494" s="197"/>
      <c r="S494" s="197"/>
      <c r="T494" s="197"/>
      <c r="U494" s="198"/>
      <c r="V494" s="199"/>
      <c r="W494" s="328"/>
      <c r="X494" s="329"/>
      <c r="Y494" s="43"/>
      <c r="Z494" s="199"/>
      <c r="AA494" s="199"/>
      <c r="AB494" s="199"/>
      <c r="AC494" s="199"/>
      <c r="AD494" s="199"/>
      <c r="AE494" s="43"/>
      <c r="AF494" s="199"/>
      <c r="AG494" s="196"/>
      <c r="AH494" s="201"/>
      <c r="AI494" s="330"/>
      <c r="AJ494" s="330"/>
      <c r="AK494" s="196"/>
      <c r="AL494" s="43"/>
      <c r="AM494" s="43"/>
      <c r="AN494" s="43"/>
      <c r="AO494" s="64"/>
      <c r="AP494" s="202"/>
      <c r="AQ494" s="202"/>
      <c r="AR494" s="64"/>
    </row>
    <row r="495" spans="1:44" ht="15.75" customHeight="1" x14ac:dyDescent="0.2">
      <c r="A495" s="43"/>
      <c r="B495" s="43"/>
      <c r="C495" s="43"/>
      <c r="D495" s="43"/>
      <c r="E495" s="43"/>
      <c r="F495" s="43"/>
      <c r="G495" s="194"/>
      <c r="H495" s="194"/>
      <c r="I495" s="194"/>
      <c r="J495" s="196"/>
      <c r="K495" s="196"/>
      <c r="L495" s="196"/>
      <c r="M495" s="196"/>
      <c r="N495" s="196"/>
      <c r="O495" s="197"/>
      <c r="P495" s="197"/>
      <c r="Q495" s="197"/>
      <c r="R495" s="197"/>
      <c r="S495" s="197"/>
      <c r="T495" s="197"/>
      <c r="U495" s="198"/>
      <c r="V495" s="199"/>
      <c r="W495" s="328"/>
      <c r="X495" s="329"/>
      <c r="Y495" s="43"/>
      <c r="Z495" s="199"/>
      <c r="AA495" s="199"/>
      <c r="AB495" s="199"/>
      <c r="AC495" s="199"/>
      <c r="AD495" s="199"/>
      <c r="AE495" s="43"/>
      <c r="AF495" s="199"/>
      <c r="AG495" s="196"/>
      <c r="AH495" s="201"/>
      <c r="AI495" s="330"/>
      <c r="AJ495" s="330"/>
      <c r="AK495" s="196"/>
      <c r="AL495" s="43"/>
      <c r="AM495" s="43"/>
      <c r="AN495" s="43"/>
      <c r="AO495" s="64"/>
      <c r="AP495" s="202"/>
      <c r="AQ495" s="202"/>
      <c r="AR495" s="64"/>
    </row>
    <row r="496" spans="1:44" ht="15.75" customHeight="1" x14ac:dyDescent="0.2">
      <c r="A496" s="43"/>
      <c r="B496" s="43"/>
      <c r="C496" s="43"/>
      <c r="D496" s="43"/>
      <c r="E496" s="43"/>
      <c r="F496" s="43"/>
      <c r="G496" s="194"/>
      <c r="H496" s="194"/>
      <c r="I496" s="194"/>
      <c r="J496" s="196"/>
      <c r="K496" s="196"/>
      <c r="L496" s="196"/>
      <c r="M496" s="196"/>
      <c r="N496" s="196"/>
      <c r="O496" s="197"/>
      <c r="P496" s="197"/>
      <c r="Q496" s="197"/>
      <c r="R496" s="197"/>
      <c r="S496" s="197"/>
      <c r="T496" s="197"/>
      <c r="U496" s="198"/>
      <c r="V496" s="199"/>
      <c r="W496" s="328"/>
      <c r="X496" s="329"/>
      <c r="Y496" s="43"/>
      <c r="Z496" s="199"/>
      <c r="AA496" s="199"/>
      <c r="AB496" s="199"/>
      <c r="AC496" s="199"/>
      <c r="AD496" s="199"/>
      <c r="AE496" s="43"/>
      <c r="AF496" s="199"/>
      <c r="AG496" s="196"/>
      <c r="AH496" s="201"/>
      <c r="AI496" s="330"/>
      <c r="AJ496" s="330"/>
      <c r="AK496" s="196"/>
      <c r="AL496" s="43"/>
      <c r="AM496" s="43"/>
      <c r="AN496" s="43"/>
      <c r="AO496" s="64"/>
      <c r="AP496" s="202"/>
      <c r="AQ496" s="202"/>
      <c r="AR496" s="64"/>
    </row>
    <row r="497" spans="1:44" ht="15.75" customHeight="1" x14ac:dyDescent="0.2">
      <c r="A497" s="43"/>
      <c r="B497" s="43"/>
      <c r="C497" s="43"/>
      <c r="D497" s="43"/>
      <c r="E497" s="43"/>
      <c r="F497" s="43"/>
      <c r="G497" s="194"/>
      <c r="H497" s="194"/>
      <c r="I497" s="194"/>
      <c r="J497" s="196"/>
      <c r="K497" s="196"/>
      <c r="L497" s="196"/>
      <c r="M497" s="196"/>
      <c r="N497" s="196"/>
      <c r="O497" s="197"/>
      <c r="P497" s="197"/>
      <c r="Q497" s="197"/>
      <c r="R497" s="197"/>
      <c r="S497" s="197"/>
      <c r="T497" s="197"/>
      <c r="U497" s="198"/>
      <c r="V497" s="199"/>
      <c r="W497" s="328"/>
      <c r="X497" s="329"/>
      <c r="Y497" s="43"/>
      <c r="Z497" s="199"/>
      <c r="AA497" s="199"/>
      <c r="AB497" s="199"/>
      <c r="AC497" s="199"/>
      <c r="AD497" s="199"/>
      <c r="AE497" s="43"/>
      <c r="AF497" s="199"/>
      <c r="AG497" s="196"/>
      <c r="AH497" s="201"/>
      <c r="AI497" s="330"/>
      <c r="AJ497" s="330"/>
      <c r="AK497" s="196"/>
      <c r="AL497" s="43"/>
      <c r="AM497" s="43"/>
      <c r="AN497" s="43"/>
      <c r="AO497" s="64"/>
      <c r="AP497" s="202"/>
      <c r="AQ497" s="202"/>
      <c r="AR497" s="64"/>
    </row>
    <row r="498" spans="1:44" ht="15.75" customHeight="1" x14ac:dyDescent="0.2">
      <c r="A498" s="43"/>
      <c r="B498" s="43"/>
      <c r="C498" s="43"/>
      <c r="D498" s="43"/>
      <c r="E498" s="43"/>
      <c r="F498" s="43"/>
      <c r="G498" s="194"/>
      <c r="H498" s="194"/>
      <c r="I498" s="194"/>
      <c r="J498" s="196"/>
      <c r="K498" s="196"/>
      <c r="L498" s="196"/>
      <c r="M498" s="196"/>
      <c r="N498" s="196"/>
      <c r="O498" s="197"/>
      <c r="P498" s="197"/>
      <c r="Q498" s="197"/>
      <c r="R498" s="197"/>
      <c r="S498" s="197"/>
      <c r="T498" s="197"/>
      <c r="U498" s="198"/>
      <c r="V498" s="199"/>
      <c r="W498" s="328"/>
      <c r="X498" s="329"/>
      <c r="Y498" s="43"/>
      <c r="Z498" s="199"/>
      <c r="AA498" s="199"/>
      <c r="AB498" s="199"/>
      <c r="AC498" s="199"/>
      <c r="AD498" s="199"/>
      <c r="AE498" s="43"/>
      <c r="AF498" s="199"/>
      <c r="AG498" s="196"/>
      <c r="AH498" s="201"/>
      <c r="AI498" s="330"/>
      <c r="AJ498" s="330"/>
      <c r="AK498" s="196"/>
      <c r="AL498" s="43"/>
      <c r="AM498" s="43"/>
      <c r="AN498" s="43"/>
      <c r="AO498" s="64"/>
      <c r="AP498" s="202"/>
      <c r="AQ498" s="202"/>
      <c r="AR498" s="64"/>
    </row>
    <row r="499" spans="1:44" ht="15.75" customHeight="1" x14ac:dyDescent="0.2">
      <c r="A499" s="43"/>
      <c r="B499" s="43"/>
      <c r="C499" s="43"/>
      <c r="D499" s="43"/>
      <c r="E499" s="43"/>
      <c r="F499" s="43"/>
      <c r="G499" s="194"/>
      <c r="H499" s="194"/>
      <c r="I499" s="194"/>
      <c r="J499" s="196"/>
      <c r="K499" s="196"/>
      <c r="L499" s="196"/>
      <c r="M499" s="196"/>
      <c r="N499" s="196"/>
      <c r="O499" s="197"/>
      <c r="P499" s="197"/>
      <c r="Q499" s="197"/>
      <c r="R499" s="197"/>
      <c r="S499" s="197"/>
      <c r="T499" s="197"/>
      <c r="U499" s="198"/>
      <c r="V499" s="199"/>
      <c r="W499" s="328"/>
      <c r="X499" s="329"/>
      <c r="Y499" s="43"/>
      <c r="Z499" s="199"/>
      <c r="AA499" s="199"/>
      <c r="AB499" s="199"/>
      <c r="AC499" s="199"/>
      <c r="AD499" s="199"/>
      <c r="AE499" s="43"/>
      <c r="AF499" s="199"/>
      <c r="AG499" s="196"/>
      <c r="AH499" s="201"/>
      <c r="AI499" s="330"/>
      <c r="AJ499" s="330"/>
      <c r="AK499" s="196"/>
      <c r="AL499" s="43"/>
      <c r="AM499" s="43"/>
      <c r="AN499" s="43"/>
      <c r="AO499" s="64"/>
      <c r="AP499" s="202"/>
      <c r="AQ499" s="202"/>
      <c r="AR499" s="64"/>
    </row>
    <row r="500" spans="1:44" ht="15.75" customHeight="1" x14ac:dyDescent="0.2">
      <c r="A500" s="43"/>
      <c r="B500" s="43"/>
      <c r="C500" s="43"/>
      <c r="D500" s="43"/>
      <c r="E500" s="43"/>
      <c r="F500" s="43"/>
      <c r="G500" s="194"/>
      <c r="H500" s="194"/>
      <c r="I500" s="194"/>
      <c r="J500" s="196"/>
      <c r="K500" s="196"/>
      <c r="L500" s="196"/>
      <c r="M500" s="196"/>
      <c r="N500" s="196"/>
      <c r="O500" s="197"/>
      <c r="P500" s="197"/>
      <c r="Q500" s="197"/>
      <c r="R500" s="197"/>
      <c r="S500" s="197"/>
      <c r="T500" s="197"/>
      <c r="U500" s="198"/>
      <c r="V500" s="199"/>
      <c r="W500" s="328"/>
      <c r="X500" s="329"/>
      <c r="Y500" s="43"/>
      <c r="Z500" s="199"/>
      <c r="AA500" s="199"/>
      <c r="AB500" s="199"/>
      <c r="AC500" s="199"/>
      <c r="AD500" s="199"/>
      <c r="AE500" s="43"/>
      <c r="AF500" s="199"/>
      <c r="AG500" s="196"/>
      <c r="AH500" s="201"/>
      <c r="AI500" s="330"/>
      <c r="AJ500" s="330"/>
      <c r="AK500" s="196"/>
      <c r="AL500" s="43"/>
      <c r="AM500" s="43"/>
      <c r="AN500" s="43"/>
      <c r="AO500" s="64"/>
      <c r="AP500" s="202"/>
      <c r="AQ500" s="202"/>
      <c r="AR500" s="64"/>
    </row>
    <row r="501" spans="1:44" ht="15.75" customHeight="1" x14ac:dyDescent="0.2">
      <c r="A501" s="43"/>
      <c r="B501" s="43"/>
      <c r="C501" s="43"/>
      <c r="D501" s="43"/>
      <c r="E501" s="43"/>
      <c r="F501" s="43"/>
      <c r="G501" s="194"/>
      <c r="H501" s="194"/>
      <c r="I501" s="194"/>
      <c r="J501" s="196"/>
      <c r="K501" s="196"/>
      <c r="L501" s="196"/>
      <c r="M501" s="196"/>
      <c r="N501" s="196"/>
      <c r="O501" s="197"/>
      <c r="P501" s="197"/>
      <c r="Q501" s="197"/>
      <c r="R501" s="197"/>
      <c r="S501" s="197"/>
      <c r="T501" s="197"/>
      <c r="U501" s="198"/>
      <c r="V501" s="199"/>
      <c r="W501" s="328"/>
      <c r="X501" s="329"/>
      <c r="Y501" s="43"/>
      <c r="Z501" s="199"/>
      <c r="AA501" s="199"/>
      <c r="AB501" s="199"/>
      <c r="AC501" s="199"/>
      <c r="AD501" s="199"/>
      <c r="AE501" s="43"/>
      <c r="AF501" s="199"/>
      <c r="AG501" s="196"/>
      <c r="AH501" s="201"/>
      <c r="AI501" s="330"/>
      <c r="AJ501" s="330"/>
      <c r="AK501" s="196"/>
      <c r="AL501" s="43"/>
      <c r="AM501" s="43"/>
      <c r="AN501" s="43"/>
      <c r="AO501" s="64"/>
      <c r="AP501" s="202"/>
      <c r="AQ501" s="202"/>
      <c r="AR501" s="64"/>
    </row>
    <row r="502" spans="1:44" ht="15.75" customHeight="1" x14ac:dyDescent="0.2">
      <c r="A502" s="43"/>
      <c r="B502" s="43"/>
      <c r="C502" s="43"/>
      <c r="D502" s="43"/>
      <c r="E502" s="43"/>
      <c r="F502" s="43"/>
      <c r="G502" s="194"/>
      <c r="H502" s="194"/>
      <c r="I502" s="194"/>
      <c r="J502" s="196"/>
      <c r="K502" s="196"/>
      <c r="L502" s="196"/>
      <c r="M502" s="196"/>
      <c r="N502" s="196"/>
      <c r="O502" s="197"/>
      <c r="P502" s="197"/>
      <c r="Q502" s="197"/>
      <c r="R502" s="197"/>
      <c r="S502" s="197"/>
      <c r="T502" s="197"/>
      <c r="U502" s="198"/>
      <c r="V502" s="199"/>
      <c r="W502" s="328"/>
      <c r="X502" s="329"/>
      <c r="Y502" s="43"/>
      <c r="Z502" s="199"/>
      <c r="AA502" s="199"/>
      <c r="AB502" s="199"/>
      <c r="AC502" s="199"/>
      <c r="AD502" s="199"/>
      <c r="AE502" s="43"/>
      <c r="AF502" s="199"/>
      <c r="AG502" s="196"/>
      <c r="AH502" s="201"/>
      <c r="AI502" s="330"/>
      <c r="AJ502" s="330"/>
      <c r="AK502" s="196"/>
      <c r="AL502" s="43"/>
      <c r="AM502" s="43"/>
      <c r="AN502" s="43"/>
      <c r="AO502" s="64"/>
      <c r="AP502" s="202"/>
      <c r="AQ502" s="202"/>
      <c r="AR502" s="64"/>
    </row>
    <row r="503" spans="1:44" ht="15.75" customHeight="1" x14ac:dyDescent="0.2">
      <c r="A503" s="43"/>
      <c r="B503" s="43"/>
      <c r="C503" s="43"/>
      <c r="D503" s="43"/>
      <c r="E503" s="43"/>
      <c r="F503" s="43"/>
      <c r="G503" s="194"/>
      <c r="H503" s="194"/>
      <c r="I503" s="194"/>
      <c r="J503" s="196"/>
      <c r="K503" s="196"/>
      <c r="L503" s="196"/>
      <c r="M503" s="196"/>
      <c r="N503" s="196"/>
      <c r="O503" s="197"/>
      <c r="P503" s="197"/>
      <c r="Q503" s="197"/>
      <c r="R503" s="197"/>
      <c r="S503" s="197"/>
      <c r="T503" s="197"/>
      <c r="U503" s="198"/>
      <c r="V503" s="199"/>
      <c r="W503" s="328"/>
      <c r="X503" s="329"/>
      <c r="Y503" s="43"/>
      <c r="Z503" s="199"/>
      <c r="AA503" s="199"/>
      <c r="AB503" s="199"/>
      <c r="AC503" s="199"/>
      <c r="AD503" s="199"/>
      <c r="AE503" s="43"/>
      <c r="AF503" s="199"/>
      <c r="AG503" s="196"/>
      <c r="AH503" s="201"/>
      <c r="AI503" s="330"/>
      <c r="AJ503" s="330"/>
      <c r="AK503" s="196"/>
      <c r="AL503" s="43"/>
      <c r="AM503" s="43"/>
      <c r="AN503" s="43"/>
      <c r="AO503" s="64"/>
      <c r="AP503" s="202"/>
      <c r="AQ503" s="202"/>
      <c r="AR503" s="64"/>
    </row>
    <row r="504" spans="1:44" ht="15.75" customHeight="1" x14ac:dyDescent="0.2">
      <c r="A504" s="43"/>
      <c r="B504" s="43"/>
      <c r="C504" s="43"/>
      <c r="D504" s="43"/>
      <c r="E504" s="43"/>
      <c r="F504" s="43"/>
      <c r="G504" s="194"/>
      <c r="H504" s="194"/>
      <c r="I504" s="194"/>
      <c r="J504" s="196"/>
      <c r="K504" s="196"/>
      <c r="L504" s="196"/>
      <c r="M504" s="196"/>
      <c r="N504" s="196"/>
      <c r="O504" s="197"/>
      <c r="P504" s="197"/>
      <c r="Q504" s="197"/>
      <c r="R504" s="197"/>
      <c r="S504" s="197"/>
      <c r="T504" s="197"/>
      <c r="U504" s="198"/>
      <c r="V504" s="199"/>
      <c r="W504" s="328"/>
      <c r="X504" s="329"/>
      <c r="Y504" s="43"/>
      <c r="Z504" s="199"/>
      <c r="AA504" s="199"/>
      <c r="AB504" s="199"/>
      <c r="AC504" s="199"/>
      <c r="AD504" s="199"/>
      <c r="AE504" s="43"/>
      <c r="AF504" s="199"/>
      <c r="AG504" s="196"/>
      <c r="AH504" s="201"/>
      <c r="AI504" s="330"/>
      <c r="AJ504" s="330"/>
      <c r="AK504" s="196"/>
      <c r="AL504" s="43"/>
      <c r="AM504" s="43"/>
      <c r="AN504" s="43"/>
      <c r="AO504" s="64"/>
      <c r="AP504" s="202"/>
      <c r="AQ504" s="202"/>
      <c r="AR504" s="64"/>
    </row>
    <row r="505" spans="1:44" ht="15.75" customHeight="1" x14ac:dyDescent="0.2">
      <c r="A505" s="43"/>
      <c r="B505" s="43"/>
      <c r="C505" s="43"/>
      <c r="D505" s="43"/>
      <c r="E505" s="43"/>
      <c r="F505" s="43"/>
      <c r="G505" s="194"/>
      <c r="H505" s="194"/>
      <c r="I505" s="194"/>
      <c r="J505" s="196"/>
      <c r="K505" s="196"/>
      <c r="L505" s="196"/>
      <c r="M505" s="196"/>
      <c r="N505" s="196"/>
      <c r="O505" s="197"/>
      <c r="P505" s="197"/>
      <c r="Q505" s="197"/>
      <c r="R505" s="197"/>
      <c r="S505" s="197"/>
      <c r="T505" s="197"/>
      <c r="U505" s="198"/>
      <c r="V505" s="199"/>
      <c r="W505" s="328"/>
      <c r="X505" s="329"/>
      <c r="Y505" s="43"/>
      <c r="Z505" s="199"/>
      <c r="AA505" s="199"/>
      <c r="AB505" s="199"/>
      <c r="AC505" s="199"/>
      <c r="AD505" s="199"/>
      <c r="AE505" s="43"/>
      <c r="AF505" s="199"/>
      <c r="AG505" s="196"/>
      <c r="AH505" s="201"/>
      <c r="AI505" s="330"/>
      <c r="AJ505" s="330"/>
      <c r="AK505" s="196"/>
      <c r="AL505" s="43"/>
      <c r="AM505" s="43"/>
      <c r="AN505" s="43"/>
      <c r="AO505" s="64"/>
      <c r="AP505" s="202"/>
      <c r="AQ505" s="202"/>
      <c r="AR505" s="64"/>
    </row>
    <row r="506" spans="1:44" ht="15.75" customHeight="1" x14ac:dyDescent="0.2">
      <c r="A506" s="43"/>
      <c r="B506" s="43"/>
      <c r="C506" s="43"/>
      <c r="D506" s="43"/>
      <c r="E506" s="43"/>
      <c r="F506" s="43"/>
      <c r="G506" s="194"/>
      <c r="H506" s="194"/>
      <c r="I506" s="194"/>
      <c r="J506" s="196"/>
      <c r="K506" s="196"/>
      <c r="L506" s="196"/>
      <c r="M506" s="196"/>
      <c r="N506" s="196"/>
      <c r="O506" s="197"/>
      <c r="P506" s="197"/>
      <c r="Q506" s="197"/>
      <c r="R506" s="197"/>
      <c r="S506" s="197"/>
      <c r="T506" s="197"/>
      <c r="U506" s="198"/>
      <c r="V506" s="199"/>
      <c r="W506" s="328"/>
      <c r="X506" s="329"/>
      <c r="Y506" s="43"/>
      <c r="Z506" s="199"/>
      <c r="AA506" s="199"/>
      <c r="AB506" s="199"/>
      <c r="AC506" s="199"/>
      <c r="AD506" s="199"/>
      <c r="AE506" s="43"/>
      <c r="AF506" s="199"/>
      <c r="AG506" s="196"/>
      <c r="AH506" s="201"/>
      <c r="AI506" s="330"/>
      <c r="AJ506" s="330"/>
      <c r="AK506" s="196"/>
      <c r="AL506" s="43"/>
      <c r="AM506" s="43"/>
      <c r="AN506" s="43"/>
      <c r="AO506" s="64"/>
      <c r="AP506" s="202"/>
      <c r="AQ506" s="202"/>
      <c r="AR506" s="64"/>
    </row>
    <row r="507" spans="1:44" ht="15.75" customHeight="1" x14ac:dyDescent="0.2">
      <c r="A507" s="43"/>
      <c r="B507" s="43"/>
      <c r="C507" s="43"/>
      <c r="D507" s="43"/>
      <c r="E507" s="43"/>
      <c r="F507" s="43"/>
      <c r="G507" s="194"/>
      <c r="H507" s="194"/>
      <c r="I507" s="194"/>
      <c r="J507" s="196"/>
      <c r="K507" s="196"/>
      <c r="L507" s="196"/>
      <c r="M507" s="196"/>
      <c r="N507" s="196"/>
      <c r="O507" s="197"/>
      <c r="P507" s="197"/>
      <c r="Q507" s="197"/>
      <c r="R507" s="197"/>
      <c r="S507" s="197"/>
      <c r="T507" s="197"/>
      <c r="U507" s="198"/>
      <c r="V507" s="199"/>
      <c r="W507" s="328"/>
      <c r="X507" s="329"/>
      <c r="Y507" s="43"/>
      <c r="Z507" s="199"/>
      <c r="AA507" s="199"/>
      <c r="AB507" s="199"/>
      <c r="AC507" s="199"/>
      <c r="AD507" s="199"/>
      <c r="AE507" s="43"/>
      <c r="AF507" s="199"/>
      <c r="AG507" s="196"/>
      <c r="AH507" s="201"/>
      <c r="AI507" s="330"/>
      <c r="AJ507" s="330"/>
      <c r="AK507" s="196"/>
      <c r="AL507" s="43"/>
      <c r="AM507" s="43"/>
      <c r="AN507" s="43"/>
      <c r="AO507" s="64"/>
      <c r="AP507" s="202"/>
      <c r="AQ507" s="202"/>
      <c r="AR507" s="64"/>
    </row>
    <row r="508" spans="1:44" ht="15.75" customHeight="1" x14ac:dyDescent="0.2">
      <c r="A508" s="43"/>
      <c r="B508" s="43"/>
      <c r="C508" s="43"/>
      <c r="D508" s="43"/>
      <c r="E508" s="43"/>
      <c r="F508" s="43"/>
      <c r="G508" s="194"/>
      <c r="H508" s="194"/>
      <c r="I508" s="194"/>
      <c r="J508" s="196"/>
      <c r="K508" s="196"/>
      <c r="L508" s="196"/>
      <c r="M508" s="196"/>
      <c r="N508" s="196"/>
      <c r="O508" s="197"/>
      <c r="P508" s="197"/>
      <c r="Q508" s="197"/>
      <c r="R508" s="197"/>
      <c r="S508" s="197"/>
      <c r="T508" s="197"/>
      <c r="U508" s="198"/>
      <c r="V508" s="199"/>
      <c r="W508" s="328"/>
      <c r="X508" s="329"/>
      <c r="Y508" s="43"/>
      <c r="Z508" s="199"/>
      <c r="AA508" s="199"/>
      <c r="AB508" s="199"/>
      <c r="AC508" s="199"/>
      <c r="AD508" s="199"/>
      <c r="AE508" s="43"/>
      <c r="AF508" s="199"/>
      <c r="AG508" s="196"/>
      <c r="AH508" s="201"/>
      <c r="AI508" s="330"/>
      <c r="AJ508" s="330"/>
      <c r="AK508" s="196"/>
      <c r="AL508" s="43"/>
      <c r="AM508" s="43"/>
      <c r="AN508" s="43"/>
      <c r="AO508" s="64"/>
      <c r="AP508" s="202"/>
      <c r="AQ508" s="202"/>
      <c r="AR508" s="64"/>
    </row>
    <row r="509" spans="1:44" ht="15.75" customHeight="1" x14ac:dyDescent="0.2">
      <c r="A509" s="43"/>
      <c r="B509" s="43"/>
      <c r="C509" s="43"/>
      <c r="D509" s="43"/>
      <c r="E509" s="43"/>
      <c r="F509" s="43"/>
      <c r="G509" s="194"/>
      <c r="H509" s="194"/>
      <c r="I509" s="194"/>
      <c r="J509" s="196"/>
      <c r="K509" s="196"/>
      <c r="L509" s="196"/>
      <c r="M509" s="196"/>
      <c r="N509" s="196"/>
      <c r="O509" s="197"/>
      <c r="P509" s="197"/>
      <c r="Q509" s="197"/>
      <c r="R509" s="197"/>
      <c r="S509" s="197"/>
      <c r="T509" s="197"/>
      <c r="U509" s="198"/>
      <c r="V509" s="199"/>
      <c r="W509" s="328"/>
      <c r="X509" s="329"/>
      <c r="Y509" s="43"/>
      <c r="Z509" s="199"/>
      <c r="AA509" s="199"/>
      <c r="AB509" s="199"/>
      <c r="AC509" s="199"/>
      <c r="AD509" s="199"/>
      <c r="AE509" s="43"/>
      <c r="AF509" s="199"/>
      <c r="AG509" s="196"/>
      <c r="AH509" s="201"/>
      <c r="AI509" s="330"/>
      <c r="AJ509" s="330"/>
      <c r="AK509" s="196"/>
      <c r="AL509" s="43"/>
      <c r="AM509" s="43"/>
      <c r="AN509" s="43"/>
      <c r="AO509" s="64"/>
      <c r="AP509" s="202"/>
      <c r="AQ509" s="202"/>
      <c r="AR509" s="64"/>
    </row>
    <row r="510" spans="1:44" ht="15.75" customHeight="1" x14ac:dyDescent="0.2">
      <c r="A510" s="43"/>
      <c r="B510" s="43"/>
      <c r="C510" s="43"/>
      <c r="D510" s="43"/>
      <c r="E510" s="43"/>
      <c r="F510" s="43"/>
      <c r="G510" s="194"/>
      <c r="H510" s="194"/>
      <c r="I510" s="194"/>
      <c r="J510" s="196"/>
      <c r="K510" s="196"/>
      <c r="L510" s="196"/>
      <c r="M510" s="196"/>
      <c r="N510" s="196"/>
      <c r="O510" s="197"/>
      <c r="P510" s="197"/>
      <c r="Q510" s="197"/>
      <c r="R510" s="197"/>
      <c r="S510" s="197"/>
      <c r="T510" s="197"/>
      <c r="U510" s="198"/>
      <c r="V510" s="199"/>
      <c r="W510" s="328"/>
      <c r="X510" s="329"/>
      <c r="Y510" s="43"/>
      <c r="Z510" s="199"/>
      <c r="AA510" s="199"/>
      <c r="AB510" s="199"/>
      <c r="AC510" s="199"/>
      <c r="AD510" s="199"/>
      <c r="AE510" s="43"/>
      <c r="AF510" s="199"/>
      <c r="AG510" s="196"/>
      <c r="AH510" s="201"/>
      <c r="AI510" s="330"/>
      <c r="AJ510" s="330"/>
      <c r="AK510" s="196"/>
      <c r="AL510" s="43"/>
      <c r="AM510" s="43"/>
      <c r="AN510" s="43"/>
      <c r="AO510" s="64"/>
      <c r="AP510" s="202"/>
      <c r="AQ510" s="202"/>
      <c r="AR510" s="64"/>
    </row>
    <row r="511" spans="1:44" ht="15.75" customHeight="1" x14ac:dyDescent="0.2">
      <c r="A511" s="43"/>
      <c r="B511" s="43"/>
      <c r="C511" s="43"/>
      <c r="D511" s="43"/>
      <c r="E511" s="43"/>
      <c r="F511" s="43"/>
      <c r="G511" s="194"/>
      <c r="H511" s="194"/>
      <c r="I511" s="194"/>
      <c r="J511" s="196"/>
      <c r="K511" s="196"/>
      <c r="L511" s="196"/>
      <c r="M511" s="196"/>
      <c r="N511" s="196"/>
      <c r="O511" s="197"/>
      <c r="P511" s="197"/>
      <c r="Q511" s="197"/>
      <c r="R511" s="197"/>
      <c r="S511" s="197"/>
      <c r="T511" s="197"/>
      <c r="U511" s="198"/>
      <c r="V511" s="199"/>
      <c r="W511" s="328"/>
      <c r="X511" s="329"/>
      <c r="Y511" s="43"/>
      <c r="Z511" s="199"/>
      <c r="AA511" s="199"/>
      <c r="AB511" s="199"/>
      <c r="AC511" s="199"/>
      <c r="AD511" s="199"/>
      <c r="AE511" s="43"/>
      <c r="AF511" s="199"/>
      <c r="AG511" s="196"/>
      <c r="AH511" s="201"/>
      <c r="AI511" s="330"/>
      <c r="AJ511" s="330"/>
      <c r="AK511" s="196"/>
      <c r="AL511" s="43"/>
      <c r="AM511" s="43"/>
      <c r="AN511" s="43"/>
      <c r="AO511" s="64"/>
      <c r="AP511" s="202"/>
      <c r="AQ511" s="202"/>
      <c r="AR511" s="64"/>
    </row>
    <row r="512" spans="1:44" ht="15.75" customHeight="1" x14ac:dyDescent="0.2">
      <c r="A512" s="43"/>
      <c r="B512" s="43"/>
      <c r="C512" s="43"/>
      <c r="D512" s="43"/>
      <c r="E512" s="43"/>
      <c r="F512" s="43"/>
      <c r="G512" s="194"/>
      <c r="H512" s="194"/>
      <c r="I512" s="194"/>
      <c r="J512" s="196"/>
      <c r="K512" s="196"/>
      <c r="L512" s="196"/>
      <c r="M512" s="196"/>
      <c r="N512" s="196"/>
      <c r="O512" s="197"/>
      <c r="P512" s="197"/>
      <c r="Q512" s="197"/>
      <c r="R512" s="197"/>
      <c r="S512" s="197"/>
      <c r="T512" s="197"/>
      <c r="U512" s="198"/>
      <c r="V512" s="199"/>
      <c r="W512" s="328"/>
      <c r="X512" s="329"/>
      <c r="Y512" s="43"/>
      <c r="Z512" s="199"/>
      <c r="AA512" s="199"/>
      <c r="AB512" s="199"/>
      <c r="AC512" s="199"/>
      <c r="AD512" s="199"/>
      <c r="AE512" s="43"/>
      <c r="AF512" s="199"/>
      <c r="AG512" s="196"/>
      <c r="AH512" s="201"/>
      <c r="AI512" s="330"/>
      <c r="AJ512" s="330"/>
      <c r="AK512" s="196"/>
      <c r="AL512" s="43"/>
      <c r="AM512" s="43"/>
      <c r="AN512" s="43"/>
      <c r="AO512" s="64"/>
      <c r="AP512" s="202"/>
      <c r="AQ512" s="202"/>
      <c r="AR512" s="64"/>
    </row>
    <row r="513" spans="1:44" ht="15.75" customHeight="1" x14ac:dyDescent="0.2">
      <c r="A513" s="43"/>
      <c r="B513" s="43"/>
      <c r="C513" s="43"/>
      <c r="D513" s="43"/>
      <c r="E513" s="43"/>
      <c r="F513" s="43"/>
      <c r="G513" s="194"/>
      <c r="H513" s="194"/>
      <c r="I513" s="194"/>
      <c r="J513" s="196"/>
      <c r="K513" s="196"/>
      <c r="L513" s="196"/>
      <c r="M513" s="196"/>
      <c r="N513" s="196"/>
      <c r="O513" s="197"/>
      <c r="P513" s="197"/>
      <c r="Q513" s="197"/>
      <c r="R513" s="197"/>
      <c r="S513" s="197"/>
      <c r="T513" s="197"/>
      <c r="U513" s="198"/>
      <c r="V513" s="199"/>
      <c r="W513" s="328"/>
      <c r="X513" s="329"/>
      <c r="Y513" s="43"/>
      <c r="Z513" s="199"/>
      <c r="AA513" s="199"/>
      <c r="AB513" s="199"/>
      <c r="AC513" s="199"/>
      <c r="AD513" s="199"/>
      <c r="AE513" s="43"/>
      <c r="AF513" s="199"/>
      <c r="AG513" s="196"/>
      <c r="AH513" s="201"/>
      <c r="AI513" s="330"/>
      <c r="AJ513" s="330"/>
      <c r="AK513" s="196"/>
      <c r="AL513" s="43"/>
      <c r="AM513" s="43"/>
      <c r="AN513" s="43"/>
      <c r="AO513" s="64"/>
      <c r="AP513" s="202"/>
      <c r="AQ513" s="202"/>
      <c r="AR513" s="64"/>
    </row>
    <row r="514" spans="1:44" ht="15.75" customHeight="1" x14ac:dyDescent="0.2">
      <c r="A514" s="43"/>
      <c r="B514" s="43"/>
      <c r="C514" s="43"/>
      <c r="D514" s="43"/>
      <c r="E514" s="43"/>
      <c r="F514" s="43"/>
      <c r="G514" s="194"/>
      <c r="H514" s="194"/>
      <c r="I514" s="194"/>
      <c r="J514" s="196"/>
      <c r="K514" s="196"/>
      <c r="L514" s="196"/>
      <c r="M514" s="196"/>
      <c r="N514" s="196"/>
      <c r="O514" s="197"/>
      <c r="P514" s="197"/>
      <c r="Q514" s="197"/>
      <c r="R514" s="197"/>
      <c r="S514" s="197"/>
      <c r="T514" s="197"/>
      <c r="U514" s="198"/>
      <c r="V514" s="199"/>
      <c r="W514" s="328"/>
      <c r="X514" s="329"/>
      <c r="Y514" s="43"/>
      <c r="Z514" s="199"/>
      <c r="AA514" s="199"/>
      <c r="AB514" s="199"/>
      <c r="AC514" s="199"/>
      <c r="AD514" s="199"/>
      <c r="AE514" s="43"/>
      <c r="AF514" s="199"/>
      <c r="AG514" s="196"/>
      <c r="AH514" s="201"/>
      <c r="AI514" s="330"/>
      <c r="AJ514" s="330"/>
      <c r="AK514" s="196"/>
      <c r="AL514" s="43"/>
      <c r="AM514" s="43"/>
      <c r="AN514" s="43"/>
      <c r="AO514" s="64"/>
      <c r="AP514" s="202"/>
      <c r="AQ514" s="202"/>
      <c r="AR514" s="64"/>
    </row>
    <row r="515" spans="1:44" ht="15.75" customHeight="1" x14ac:dyDescent="0.2">
      <c r="A515" s="43"/>
      <c r="B515" s="43"/>
      <c r="C515" s="43"/>
      <c r="D515" s="43"/>
      <c r="E515" s="43"/>
      <c r="F515" s="43"/>
      <c r="G515" s="194"/>
      <c r="H515" s="194"/>
      <c r="I515" s="194"/>
      <c r="J515" s="196"/>
      <c r="K515" s="196"/>
      <c r="L515" s="196"/>
      <c r="M515" s="196"/>
      <c r="N515" s="196"/>
      <c r="O515" s="197"/>
      <c r="P515" s="197"/>
      <c r="Q515" s="197"/>
      <c r="R515" s="197"/>
      <c r="S515" s="197"/>
      <c r="T515" s="197"/>
      <c r="U515" s="198"/>
      <c r="V515" s="199"/>
      <c r="W515" s="328"/>
      <c r="X515" s="329"/>
      <c r="Y515" s="43"/>
      <c r="Z515" s="199"/>
      <c r="AA515" s="199"/>
      <c r="AB515" s="199"/>
      <c r="AC515" s="199"/>
      <c r="AD515" s="199"/>
      <c r="AE515" s="43"/>
      <c r="AF515" s="199"/>
      <c r="AG515" s="196"/>
      <c r="AH515" s="201"/>
      <c r="AI515" s="330"/>
      <c r="AJ515" s="330"/>
      <c r="AK515" s="196"/>
      <c r="AL515" s="43"/>
      <c r="AM515" s="43"/>
      <c r="AN515" s="43"/>
      <c r="AO515" s="64"/>
      <c r="AP515" s="202"/>
      <c r="AQ515" s="202"/>
      <c r="AR515" s="64"/>
    </row>
    <row r="516" spans="1:44" ht="15.75" customHeight="1" x14ac:dyDescent="0.2">
      <c r="A516" s="43"/>
      <c r="B516" s="43"/>
      <c r="C516" s="43"/>
      <c r="D516" s="43"/>
      <c r="E516" s="43"/>
      <c r="F516" s="43"/>
      <c r="G516" s="194"/>
      <c r="H516" s="194"/>
      <c r="I516" s="194"/>
      <c r="J516" s="196"/>
      <c r="K516" s="196"/>
      <c r="L516" s="196"/>
      <c r="M516" s="196"/>
      <c r="N516" s="196"/>
      <c r="O516" s="197"/>
      <c r="P516" s="197"/>
      <c r="Q516" s="197"/>
      <c r="R516" s="197"/>
      <c r="S516" s="197"/>
      <c r="T516" s="197"/>
      <c r="U516" s="198"/>
      <c r="V516" s="199"/>
      <c r="W516" s="328"/>
      <c r="X516" s="329"/>
      <c r="Y516" s="43"/>
      <c r="Z516" s="199"/>
      <c r="AA516" s="199"/>
      <c r="AB516" s="199"/>
      <c r="AC516" s="199"/>
      <c r="AD516" s="199"/>
      <c r="AE516" s="43"/>
      <c r="AF516" s="199"/>
      <c r="AG516" s="196"/>
      <c r="AH516" s="201"/>
      <c r="AI516" s="330"/>
      <c r="AJ516" s="330"/>
      <c r="AK516" s="196"/>
      <c r="AL516" s="43"/>
      <c r="AM516" s="43"/>
      <c r="AN516" s="43"/>
      <c r="AO516" s="64"/>
      <c r="AP516" s="202"/>
      <c r="AQ516" s="202"/>
      <c r="AR516" s="64"/>
    </row>
    <row r="517" spans="1:44" ht="15.75" customHeight="1" x14ac:dyDescent="0.2">
      <c r="A517" s="43"/>
      <c r="B517" s="43"/>
      <c r="C517" s="43"/>
      <c r="D517" s="43"/>
      <c r="E517" s="43"/>
      <c r="F517" s="43"/>
      <c r="G517" s="194"/>
      <c r="H517" s="194"/>
      <c r="I517" s="194"/>
      <c r="J517" s="196"/>
      <c r="K517" s="196"/>
      <c r="L517" s="196"/>
      <c r="M517" s="196"/>
      <c r="N517" s="196"/>
      <c r="O517" s="197"/>
      <c r="P517" s="197"/>
      <c r="Q517" s="197"/>
      <c r="R517" s="197"/>
      <c r="S517" s="197"/>
      <c r="T517" s="197"/>
      <c r="U517" s="198"/>
      <c r="V517" s="199"/>
      <c r="W517" s="328"/>
      <c r="X517" s="329"/>
      <c r="Y517" s="43"/>
      <c r="Z517" s="199"/>
      <c r="AA517" s="199"/>
      <c r="AB517" s="199"/>
      <c r="AC517" s="199"/>
      <c r="AD517" s="199"/>
      <c r="AE517" s="43"/>
      <c r="AF517" s="199"/>
      <c r="AG517" s="196"/>
      <c r="AH517" s="201"/>
      <c r="AI517" s="330"/>
      <c r="AJ517" s="330"/>
      <c r="AK517" s="196"/>
      <c r="AL517" s="43"/>
      <c r="AM517" s="43"/>
      <c r="AN517" s="43"/>
      <c r="AO517" s="64"/>
      <c r="AP517" s="202"/>
      <c r="AQ517" s="202"/>
      <c r="AR517" s="64"/>
    </row>
    <row r="518" spans="1:44" ht="15.75" customHeight="1" x14ac:dyDescent="0.2">
      <c r="A518" s="43"/>
      <c r="B518" s="43"/>
      <c r="C518" s="43"/>
      <c r="D518" s="43"/>
      <c r="E518" s="43"/>
      <c r="F518" s="43"/>
      <c r="G518" s="194"/>
      <c r="H518" s="194"/>
      <c r="I518" s="194"/>
      <c r="J518" s="196"/>
      <c r="K518" s="196"/>
      <c r="L518" s="196"/>
      <c r="M518" s="196"/>
      <c r="N518" s="196"/>
      <c r="O518" s="197"/>
      <c r="P518" s="197"/>
      <c r="Q518" s="197"/>
      <c r="R518" s="197"/>
      <c r="S518" s="197"/>
      <c r="T518" s="197"/>
      <c r="U518" s="198"/>
      <c r="V518" s="199"/>
      <c r="W518" s="328"/>
      <c r="X518" s="329"/>
      <c r="Y518" s="43"/>
      <c r="Z518" s="199"/>
      <c r="AA518" s="199"/>
      <c r="AB518" s="199"/>
      <c r="AC518" s="199"/>
      <c r="AD518" s="199"/>
      <c r="AE518" s="43"/>
      <c r="AF518" s="199"/>
      <c r="AG518" s="196"/>
      <c r="AH518" s="201"/>
      <c r="AI518" s="330"/>
      <c r="AJ518" s="330"/>
      <c r="AK518" s="196"/>
      <c r="AL518" s="43"/>
      <c r="AM518" s="43"/>
      <c r="AN518" s="43"/>
      <c r="AO518" s="64"/>
      <c r="AP518" s="202"/>
      <c r="AQ518" s="202"/>
      <c r="AR518" s="64"/>
    </row>
    <row r="519" spans="1:44" ht="15.75" customHeight="1" x14ac:dyDescent="0.2">
      <c r="A519" s="43"/>
      <c r="B519" s="43"/>
      <c r="C519" s="43"/>
      <c r="D519" s="43"/>
      <c r="E519" s="43"/>
      <c r="F519" s="43"/>
      <c r="G519" s="194"/>
      <c r="H519" s="194"/>
      <c r="I519" s="194"/>
      <c r="J519" s="196"/>
      <c r="K519" s="196"/>
      <c r="L519" s="196"/>
      <c r="M519" s="196"/>
      <c r="N519" s="196"/>
      <c r="O519" s="197"/>
      <c r="P519" s="197"/>
      <c r="Q519" s="197"/>
      <c r="R519" s="197"/>
      <c r="S519" s="197"/>
      <c r="T519" s="197"/>
      <c r="U519" s="198"/>
      <c r="V519" s="199"/>
      <c r="W519" s="328"/>
      <c r="X519" s="329"/>
      <c r="Y519" s="43"/>
      <c r="Z519" s="199"/>
      <c r="AA519" s="199"/>
      <c r="AB519" s="199"/>
      <c r="AC519" s="199"/>
      <c r="AD519" s="199"/>
      <c r="AE519" s="43"/>
      <c r="AF519" s="199"/>
      <c r="AG519" s="196"/>
      <c r="AH519" s="201"/>
      <c r="AI519" s="330"/>
      <c r="AJ519" s="330"/>
      <c r="AK519" s="196"/>
      <c r="AL519" s="43"/>
      <c r="AM519" s="43"/>
      <c r="AN519" s="43"/>
      <c r="AO519" s="64"/>
      <c r="AP519" s="202"/>
      <c r="AQ519" s="202"/>
      <c r="AR519" s="64"/>
    </row>
    <row r="520" spans="1:44" ht="15.75" customHeight="1" x14ac:dyDescent="0.2">
      <c r="A520" s="43"/>
      <c r="B520" s="43"/>
      <c r="C520" s="43"/>
      <c r="D520" s="43"/>
      <c r="E520" s="43"/>
      <c r="F520" s="43"/>
      <c r="G520" s="194"/>
      <c r="H520" s="194"/>
      <c r="I520" s="194"/>
      <c r="J520" s="196"/>
      <c r="K520" s="196"/>
      <c r="L520" s="196"/>
      <c r="M520" s="196"/>
      <c r="N520" s="196"/>
      <c r="O520" s="197"/>
      <c r="P520" s="197"/>
      <c r="Q520" s="197"/>
      <c r="R520" s="197"/>
      <c r="S520" s="197"/>
      <c r="T520" s="197"/>
      <c r="U520" s="198"/>
      <c r="V520" s="199"/>
      <c r="W520" s="328"/>
      <c r="X520" s="329"/>
      <c r="Y520" s="43"/>
      <c r="Z520" s="199"/>
      <c r="AA520" s="199"/>
      <c r="AB520" s="199"/>
      <c r="AC520" s="199"/>
      <c r="AD520" s="199"/>
      <c r="AE520" s="43"/>
      <c r="AF520" s="199"/>
      <c r="AG520" s="196"/>
      <c r="AH520" s="201"/>
      <c r="AI520" s="330"/>
      <c r="AJ520" s="330"/>
      <c r="AK520" s="196"/>
      <c r="AL520" s="43"/>
      <c r="AM520" s="43"/>
      <c r="AN520" s="43"/>
      <c r="AO520" s="64"/>
      <c r="AP520" s="202"/>
      <c r="AQ520" s="202"/>
      <c r="AR520" s="64"/>
    </row>
    <row r="521" spans="1:44" ht="15.75" customHeight="1" x14ac:dyDescent="0.2">
      <c r="A521" s="43"/>
      <c r="B521" s="43"/>
      <c r="C521" s="43"/>
      <c r="D521" s="43"/>
      <c r="E521" s="43"/>
      <c r="F521" s="43"/>
      <c r="G521" s="194"/>
      <c r="H521" s="194"/>
      <c r="I521" s="194"/>
      <c r="J521" s="196"/>
      <c r="K521" s="196"/>
      <c r="L521" s="196"/>
      <c r="M521" s="196"/>
      <c r="N521" s="196"/>
      <c r="O521" s="197"/>
      <c r="P521" s="197"/>
      <c r="Q521" s="197"/>
      <c r="R521" s="197"/>
      <c r="S521" s="197"/>
      <c r="T521" s="197"/>
      <c r="U521" s="198"/>
      <c r="V521" s="199"/>
      <c r="W521" s="328"/>
      <c r="X521" s="329"/>
      <c r="Y521" s="43"/>
      <c r="Z521" s="199"/>
      <c r="AA521" s="199"/>
      <c r="AB521" s="199"/>
      <c r="AC521" s="199"/>
      <c r="AD521" s="199"/>
      <c r="AE521" s="43"/>
      <c r="AF521" s="199"/>
      <c r="AG521" s="196"/>
      <c r="AH521" s="201"/>
      <c r="AI521" s="330"/>
      <c r="AJ521" s="330"/>
      <c r="AK521" s="196"/>
      <c r="AL521" s="43"/>
      <c r="AM521" s="43"/>
      <c r="AN521" s="43"/>
      <c r="AO521" s="64"/>
      <c r="AP521" s="202"/>
      <c r="AQ521" s="202"/>
      <c r="AR521" s="64"/>
    </row>
    <row r="522" spans="1:44" ht="15.75" customHeight="1" x14ac:dyDescent="0.2">
      <c r="A522" s="43"/>
      <c r="B522" s="43"/>
      <c r="C522" s="43"/>
      <c r="D522" s="43"/>
      <c r="E522" s="43"/>
      <c r="F522" s="43"/>
      <c r="G522" s="194"/>
      <c r="H522" s="194"/>
      <c r="I522" s="194"/>
      <c r="J522" s="196"/>
      <c r="K522" s="196"/>
      <c r="L522" s="196"/>
      <c r="M522" s="196"/>
      <c r="N522" s="196"/>
      <c r="O522" s="197"/>
      <c r="P522" s="197"/>
      <c r="Q522" s="197"/>
      <c r="R522" s="197"/>
      <c r="S522" s="197"/>
      <c r="T522" s="197"/>
      <c r="U522" s="198"/>
      <c r="V522" s="199"/>
      <c r="W522" s="328"/>
      <c r="X522" s="329"/>
      <c r="Y522" s="43"/>
      <c r="Z522" s="199"/>
      <c r="AA522" s="199"/>
      <c r="AB522" s="199"/>
      <c r="AC522" s="199"/>
      <c r="AD522" s="199"/>
      <c r="AE522" s="43"/>
      <c r="AF522" s="199"/>
      <c r="AG522" s="196"/>
      <c r="AH522" s="201"/>
      <c r="AI522" s="330"/>
      <c r="AJ522" s="330"/>
      <c r="AK522" s="196"/>
      <c r="AL522" s="43"/>
      <c r="AM522" s="43"/>
      <c r="AN522" s="43"/>
      <c r="AO522" s="64"/>
      <c r="AP522" s="202"/>
      <c r="AQ522" s="202"/>
      <c r="AR522" s="64"/>
    </row>
    <row r="523" spans="1:44" ht="15.75" customHeight="1" x14ac:dyDescent="0.2">
      <c r="A523" s="43"/>
      <c r="B523" s="43"/>
      <c r="C523" s="43"/>
      <c r="D523" s="43"/>
      <c r="E523" s="43"/>
      <c r="F523" s="43"/>
      <c r="G523" s="194"/>
      <c r="H523" s="194"/>
      <c r="I523" s="194"/>
      <c r="J523" s="196"/>
      <c r="K523" s="196"/>
      <c r="L523" s="196"/>
      <c r="M523" s="196"/>
      <c r="N523" s="196"/>
      <c r="O523" s="197"/>
      <c r="P523" s="197"/>
      <c r="Q523" s="197"/>
      <c r="R523" s="197"/>
      <c r="S523" s="197"/>
      <c r="T523" s="197"/>
      <c r="U523" s="198"/>
      <c r="V523" s="199"/>
      <c r="W523" s="328"/>
      <c r="X523" s="329"/>
      <c r="Y523" s="43"/>
      <c r="Z523" s="199"/>
      <c r="AA523" s="199"/>
      <c r="AB523" s="199"/>
      <c r="AC523" s="199"/>
      <c r="AD523" s="199"/>
      <c r="AE523" s="43"/>
      <c r="AF523" s="199"/>
      <c r="AG523" s="196"/>
      <c r="AH523" s="201"/>
      <c r="AI523" s="330"/>
      <c r="AJ523" s="330"/>
      <c r="AK523" s="196"/>
      <c r="AL523" s="43"/>
      <c r="AM523" s="43"/>
      <c r="AN523" s="43"/>
      <c r="AO523" s="64"/>
      <c r="AP523" s="202"/>
      <c r="AQ523" s="202"/>
      <c r="AR523" s="64"/>
    </row>
    <row r="524" spans="1:44" ht="15.75" customHeight="1" x14ac:dyDescent="0.2">
      <c r="A524" s="43"/>
      <c r="B524" s="43"/>
      <c r="C524" s="43"/>
      <c r="D524" s="43"/>
      <c r="E524" s="43"/>
      <c r="F524" s="43"/>
      <c r="G524" s="194"/>
      <c r="H524" s="194"/>
      <c r="I524" s="194"/>
      <c r="J524" s="196"/>
      <c r="K524" s="196"/>
      <c r="L524" s="196"/>
      <c r="M524" s="196"/>
      <c r="N524" s="196"/>
      <c r="O524" s="197"/>
      <c r="P524" s="197"/>
      <c r="Q524" s="197"/>
      <c r="R524" s="197"/>
      <c r="S524" s="197"/>
      <c r="T524" s="197"/>
      <c r="U524" s="198"/>
      <c r="V524" s="199"/>
      <c r="W524" s="328"/>
      <c r="X524" s="329"/>
      <c r="Y524" s="43"/>
      <c r="Z524" s="199"/>
      <c r="AA524" s="199"/>
      <c r="AB524" s="199"/>
      <c r="AC524" s="199"/>
      <c r="AD524" s="199"/>
      <c r="AE524" s="43"/>
      <c r="AF524" s="199"/>
      <c r="AG524" s="196"/>
      <c r="AH524" s="201"/>
      <c r="AI524" s="330"/>
      <c r="AJ524" s="330"/>
      <c r="AK524" s="196"/>
      <c r="AL524" s="43"/>
      <c r="AM524" s="43"/>
      <c r="AN524" s="43"/>
      <c r="AO524" s="64"/>
      <c r="AP524" s="202"/>
      <c r="AQ524" s="202"/>
      <c r="AR524" s="64"/>
    </row>
    <row r="525" spans="1:44" ht="15.75" customHeight="1" x14ac:dyDescent="0.2">
      <c r="A525" s="43"/>
      <c r="B525" s="43"/>
      <c r="C525" s="43"/>
      <c r="D525" s="43"/>
      <c r="E525" s="43"/>
      <c r="F525" s="43"/>
      <c r="G525" s="194"/>
      <c r="H525" s="194"/>
      <c r="I525" s="194"/>
      <c r="J525" s="196"/>
      <c r="K525" s="196"/>
      <c r="L525" s="196"/>
      <c r="M525" s="196"/>
      <c r="N525" s="196"/>
      <c r="O525" s="197"/>
      <c r="P525" s="197"/>
      <c r="Q525" s="197"/>
      <c r="R525" s="197"/>
      <c r="S525" s="197"/>
      <c r="T525" s="197"/>
      <c r="U525" s="198"/>
      <c r="V525" s="199"/>
      <c r="W525" s="328"/>
      <c r="X525" s="329"/>
      <c r="Y525" s="43"/>
      <c r="Z525" s="199"/>
      <c r="AA525" s="199"/>
      <c r="AB525" s="199"/>
      <c r="AC525" s="199"/>
      <c r="AD525" s="199"/>
      <c r="AE525" s="43"/>
      <c r="AF525" s="199"/>
      <c r="AG525" s="196"/>
      <c r="AH525" s="201"/>
      <c r="AI525" s="330"/>
      <c r="AJ525" s="330"/>
      <c r="AK525" s="196"/>
      <c r="AL525" s="43"/>
      <c r="AM525" s="43"/>
      <c r="AN525" s="43"/>
      <c r="AO525" s="64"/>
      <c r="AP525" s="202"/>
      <c r="AQ525" s="202"/>
      <c r="AR525" s="64"/>
    </row>
    <row r="526" spans="1:44" ht="15.75" customHeight="1" x14ac:dyDescent="0.2">
      <c r="A526" s="43"/>
      <c r="B526" s="43"/>
      <c r="C526" s="43"/>
      <c r="D526" s="43"/>
      <c r="E526" s="43"/>
      <c r="F526" s="43"/>
      <c r="G526" s="194"/>
      <c r="H526" s="194"/>
      <c r="I526" s="194"/>
      <c r="J526" s="196"/>
      <c r="K526" s="196"/>
      <c r="L526" s="196"/>
      <c r="M526" s="196"/>
      <c r="N526" s="196"/>
      <c r="O526" s="197"/>
      <c r="P526" s="197"/>
      <c r="Q526" s="197"/>
      <c r="R526" s="197"/>
      <c r="S526" s="197"/>
      <c r="T526" s="197"/>
      <c r="U526" s="198"/>
      <c r="V526" s="199"/>
      <c r="W526" s="328"/>
      <c r="X526" s="329"/>
      <c r="Y526" s="43"/>
      <c r="Z526" s="199"/>
      <c r="AA526" s="199"/>
      <c r="AB526" s="199"/>
      <c r="AC526" s="199"/>
      <c r="AD526" s="199"/>
      <c r="AE526" s="43"/>
      <c r="AF526" s="199"/>
      <c r="AG526" s="196"/>
      <c r="AH526" s="201"/>
      <c r="AI526" s="330"/>
      <c r="AJ526" s="330"/>
      <c r="AK526" s="196"/>
      <c r="AL526" s="43"/>
      <c r="AM526" s="43"/>
      <c r="AN526" s="43"/>
      <c r="AO526" s="64"/>
      <c r="AP526" s="202"/>
      <c r="AQ526" s="202"/>
      <c r="AR526" s="64"/>
    </row>
    <row r="527" spans="1:44" ht="15.75" customHeight="1" x14ac:dyDescent="0.2">
      <c r="A527" s="43"/>
      <c r="B527" s="43"/>
      <c r="C527" s="43"/>
      <c r="D527" s="43"/>
      <c r="E527" s="43"/>
      <c r="F527" s="43"/>
      <c r="G527" s="194"/>
      <c r="H527" s="194"/>
      <c r="I527" s="194"/>
      <c r="J527" s="196"/>
      <c r="K527" s="196"/>
      <c r="L527" s="196"/>
      <c r="M527" s="196"/>
      <c r="N527" s="196"/>
      <c r="O527" s="197"/>
      <c r="P527" s="197"/>
      <c r="Q527" s="197"/>
      <c r="R527" s="197"/>
      <c r="S527" s="197"/>
      <c r="T527" s="197"/>
      <c r="U527" s="198"/>
      <c r="V527" s="199"/>
      <c r="W527" s="328"/>
      <c r="X527" s="329"/>
      <c r="Y527" s="43"/>
      <c r="Z527" s="199"/>
      <c r="AA527" s="199"/>
      <c r="AB527" s="199"/>
      <c r="AC527" s="199"/>
      <c r="AD527" s="199"/>
      <c r="AE527" s="43"/>
      <c r="AF527" s="199"/>
      <c r="AG527" s="196"/>
      <c r="AH527" s="201"/>
      <c r="AI527" s="330"/>
      <c r="AJ527" s="330"/>
      <c r="AK527" s="196"/>
      <c r="AL527" s="43"/>
      <c r="AM527" s="43"/>
      <c r="AN527" s="43"/>
      <c r="AO527" s="64"/>
      <c r="AP527" s="202"/>
      <c r="AQ527" s="202"/>
      <c r="AR527" s="64"/>
    </row>
    <row r="528" spans="1:44" ht="15.75" customHeight="1" x14ac:dyDescent="0.2">
      <c r="A528" s="43"/>
      <c r="B528" s="43"/>
      <c r="C528" s="43"/>
      <c r="D528" s="43"/>
      <c r="E528" s="43"/>
      <c r="F528" s="43"/>
      <c r="G528" s="194"/>
      <c r="H528" s="194"/>
      <c r="I528" s="194"/>
      <c r="J528" s="196"/>
      <c r="K528" s="196"/>
      <c r="L528" s="196"/>
      <c r="M528" s="196"/>
      <c r="N528" s="196"/>
      <c r="O528" s="197"/>
      <c r="P528" s="197"/>
      <c r="Q528" s="197"/>
      <c r="R528" s="197"/>
      <c r="S528" s="197"/>
      <c r="T528" s="197"/>
      <c r="U528" s="198"/>
      <c r="V528" s="199"/>
      <c r="W528" s="328"/>
      <c r="X528" s="329"/>
      <c r="Y528" s="43"/>
      <c r="Z528" s="199"/>
      <c r="AA528" s="199"/>
      <c r="AB528" s="199"/>
      <c r="AC528" s="199"/>
      <c r="AD528" s="199"/>
      <c r="AE528" s="43"/>
      <c r="AF528" s="199"/>
      <c r="AG528" s="196"/>
      <c r="AH528" s="201"/>
      <c r="AI528" s="330"/>
      <c r="AJ528" s="330"/>
      <c r="AK528" s="196"/>
      <c r="AL528" s="43"/>
      <c r="AM528" s="43"/>
      <c r="AN528" s="43"/>
      <c r="AO528" s="64"/>
      <c r="AP528" s="202"/>
      <c r="AQ528" s="202"/>
      <c r="AR528" s="64"/>
    </row>
    <row r="529" spans="1:44" ht="15.75" customHeight="1" x14ac:dyDescent="0.2">
      <c r="A529" s="43"/>
      <c r="B529" s="43"/>
      <c r="C529" s="43"/>
      <c r="D529" s="43"/>
      <c r="E529" s="43"/>
      <c r="F529" s="43"/>
      <c r="G529" s="194"/>
      <c r="H529" s="194"/>
      <c r="I529" s="194"/>
      <c r="J529" s="196"/>
      <c r="K529" s="196"/>
      <c r="L529" s="196"/>
      <c r="M529" s="196"/>
      <c r="N529" s="196"/>
      <c r="O529" s="197"/>
      <c r="P529" s="197"/>
      <c r="Q529" s="197"/>
      <c r="R529" s="197"/>
      <c r="S529" s="197"/>
      <c r="T529" s="197"/>
      <c r="U529" s="198"/>
      <c r="V529" s="199"/>
      <c r="W529" s="328"/>
      <c r="X529" s="329"/>
      <c r="Y529" s="43"/>
      <c r="Z529" s="199"/>
      <c r="AA529" s="199"/>
      <c r="AB529" s="199"/>
      <c r="AC529" s="199"/>
      <c r="AD529" s="199"/>
      <c r="AE529" s="43"/>
      <c r="AF529" s="199"/>
      <c r="AG529" s="196"/>
      <c r="AH529" s="201"/>
      <c r="AI529" s="330"/>
      <c r="AJ529" s="330"/>
      <c r="AK529" s="196"/>
      <c r="AL529" s="43"/>
      <c r="AM529" s="43"/>
      <c r="AN529" s="43"/>
      <c r="AO529" s="64"/>
      <c r="AP529" s="202"/>
      <c r="AQ529" s="202"/>
      <c r="AR529" s="64"/>
    </row>
    <row r="530" spans="1:44" ht="15.75" customHeight="1" x14ac:dyDescent="0.2">
      <c r="A530" s="43"/>
      <c r="B530" s="43"/>
      <c r="C530" s="43"/>
      <c r="D530" s="43"/>
      <c r="E530" s="43"/>
      <c r="F530" s="43"/>
      <c r="G530" s="194"/>
      <c r="H530" s="194"/>
      <c r="I530" s="194"/>
      <c r="J530" s="196"/>
      <c r="K530" s="196"/>
      <c r="L530" s="196"/>
      <c r="M530" s="196"/>
      <c r="N530" s="196"/>
      <c r="O530" s="197"/>
      <c r="P530" s="197"/>
      <c r="Q530" s="197"/>
      <c r="R530" s="197"/>
      <c r="S530" s="197"/>
      <c r="T530" s="197"/>
      <c r="U530" s="198"/>
      <c r="V530" s="199"/>
      <c r="W530" s="328"/>
      <c r="X530" s="329"/>
      <c r="Y530" s="43"/>
      <c r="Z530" s="199"/>
      <c r="AA530" s="199"/>
      <c r="AB530" s="199"/>
      <c r="AC530" s="199"/>
      <c r="AD530" s="199"/>
      <c r="AE530" s="43"/>
      <c r="AF530" s="199"/>
      <c r="AG530" s="196"/>
      <c r="AH530" s="201"/>
      <c r="AI530" s="330"/>
      <c r="AJ530" s="330"/>
      <c r="AK530" s="196"/>
      <c r="AL530" s="43"/>
      <c r="AM530" s="43"/>
      <c r="AN530" s="43"/>
      <c r="AO530" s="64"/>
      <c r="AP530" s="202"/>
      <c r="AQ530" s="202"/>
      <c r="AR530" s="64"/>
    </row>
    <row r="531" spans="1:44" ht="15.75" customHeight="1" x14ac:dyDescent="0.2">
      <c r="A531" s="43"/>
      <c r="B531" s="43"/>
      <c r="C531" s="43"/>
      <c r="D531" s="43"/>
      <c r="E531" s="43"/>
      <c r="F531" s="43"/>
      <c r="G531" s="194"/>
      <c r="H531" s="194"/>
      <c r="I531" s="194"/>
      <c r="J531" s="196"/>
      <c r="K531" s="196"/>
      <c r="L531" s="196"/>
      <c r="M531" s="196"/>
      <c r="N531" s="196"/>
      <c r="O531" s="197"/>
      <c r="P531" s="197"/>
      <c r="Q531" s="197"/>
      <c r="R531" s="197"/>
      <c r="S531" s="197"/>
      <c r="T531" s="197"/>
      <c r="U531" s="198"/>
      <c r="V531" s="199"/>
      <c r="W531" s="328"/>
      <c r="X531" s="329"/>
      <c r="Y531" s="43"/>
      <c r="Z531" s="199"/>
      <c r="AA531" s="199"/>
      <c r="AB531" s="199"/>
      <c r="AC531" s="199"/>
      <c r="AD531" s="199"/>
      <c r="AE531" s="43"/>
      <c r="AF531" s="199"/>
      <c r="AG531" s="196"/>
      <c r="AH531" s="201"/>
      <c r="AI531" s="330"/>
      <c r="AJ531" s="330"/>
      <c r="AK531" s="196"/>
      <c r="AL531" s="43"/>
      <c r="AM531" s="43"/>
      <c r="AN531" s="43"/>
      <c r="AO531" s="64"/>
      <c r="AP531" s="202"/>
      <c r="AQ531" s="202"/>
      <c r="AR531" s="64"/>
    </row>
    <row r="532" spans="1:44" ht="15.75" customHeight="1" x14ac:dyDescent="0.2">
      <c r="A532" s="43"/>
      <c r="B532" s="43"/>
      <c r="C532" s="43"/>
      <c r="D532" s="43"/>
      <c r="E532" s="43"/>
      <c r="F532" s="43"/>
      <c r="G532" s="194"/>
      <c r="H532" s="194"/>
      <c r="I532" s="194"/>
      <c r="J532" s="196"/>
      <c r="K532" s="196"/>
      <c r="L532" s="196"/>
      <c r="M532" s="196"/>
      <c r="N532" s="196"/>
      <c r="O532" s="197"/>
      <c r="P532" s="197"/>
      <c r="Q532" s="197"/>
      <c r="R532" s="197"/>
      <c r="S532" s="197"/>
      <c r="T532" s="197"/>
      <c r="U532" s="198"/>
      <c r="V532" s="199"/>
      <c r="W532" s="328"/>
      <c r="X532" s="329"/>
      <c r="Y532" s="43"/>
      <c r="Z532" s="199"/>
      <c r="AA532" s="199"/>
      <c r="AB532" s="199"/>
      <c r="AC532" s="199"/>
      <c r="AD532" s="199"/>
      <c r="AE532" s="43"/>
      <c r="AF532" s="199"/>
      <c r="AG532" s="196"/>
      <c r="AH532" s="201"/>
      <c r="AI532" s="330"/>
      <c r="AJ532" s="330"/>
      <c r="AK532" s="196"/>
      <c r="AL532" s="43"/>
      <c r="AM532" s="43"/>
      <c r="AN532" s="43"/>
      <c r="AO532" s="64"/>
      <c r="AP532" s="202"/>
      <c r="AQ532" s="202"/>
      <c r="AR532" s="64"/>
    </row>
    <row r="533" spans="1:44" ht="15.75" customHeight="1" x14ac:dyDescent="0.2">
      <c r="A533" s="43"/>
      <c r="B533" s="43"/>
      <c r="C533" s="43"/>
      <c r="D533" s="43"/>
      <c r="E533" s="43"/>
      <c r="F533" s="43"/>
      <c r="G533" s="194"/>
      <c r="H533" s="194"/>
      <c r="I533" s="194"/>
      <c r="J533" s="196"/>
      <c r="K533" s="196"/>
      <c r="L533" s="196"/>
      <c r="M533" s="196"/>
      <c r="N533" s="196"/>
      <c r="O533" s="197"/>
      <c r="P533" s="197"/>
      <c r="Q533" s="197"/>
      <c r="R533" s="197"/>
      <c r="S533" s="197"/>
      <c r="T533" s="197"/>
      <c r="U533" s="198"/>
      <c r="V533" s="199"/>
      <c r="W533" s="328"/>
      <c r="X533" s="329"/>
      <c r="Y533" s="43"/>
      <c r="Z533" s="199"/>
      <c r="AA533" s="199"/>
      <c r="AB533" s="199"/>
      <c r="AC533" s="199"/>
      <c r="AD533" s="199"/>
      <c r="AE533" s="43"/>
      <c r="AF533" s="199"/>
      <c r="AG533" s="196"/>
      <c r="AH533" s="201"/>
      <c r="AI533" s="330"/>
      <c r="AJ533" s="330"/>
      <c r="AK533" s="196"/>
      <c r="AL533" s="43"/>
      <c r="AM533" s="43"/>
      <c r="AN533" s="43"/>
      <c r="AO533" s="64"/>
      <c r="AP533" s="202"/>
      <c r="AQ533" s="202"/>
      <c r="AR533" s="64"/>
    </row>
    <row r="534" spans="1:44" ht="15.75" customHeight="1" x14ac:dyDescent="0.2">
      <c r="A534" s="43"/>
      <c r="B534" s="43"/>
      <c r="C534" s="43"/>
      <c r="D534" s="43"/>
      <c r="E534" s="43"/>
      <c r="F534" s="43"/>
      <c r="G534" s="194"/>
      <c r="H534" s="194"/>
      <c r="I534" s="194"/>
      <c r="J534" s="196"/>
      <c r="K534" s="196"/>
      <c r="L534" s="196"/>
      <c r="M534" s="196"/>
      <c r="N534" s="196"/>
      <c r="O534" s="197"/>
      <c r="P534" s="197"/>
      <c r="Q534" s="197"/>
      <c r="R534" s="197"/>
      <c r="S534" s="197"/>
      <c r="T534" s="197"/>
      <c r="U534" s="198"/>
      <c r="V534" s="199"/>
      <c r="W534" s="328"/>
      <c r="X534" s="329"/>
      <c r="Y534" s="43"/>
      <c r="Z534" s="199"/>
      <c r="AA534" s="199"/>
      <c r="AB534" s="199"/>
      <c r="AC534" s="199"/>
      <c r="AD534" s="199"/>
      <c r="AE534" s="43"/>
      <c r="AF534" s="199"/>
      <c r="AG534" s="196"/>
      <c r="AH534" s="201"/>
      <c r="AI534" s="330"/>
      <c r="AJ534" s="330"/>
      <c r="AK534" s="196"/>
      <c r="AL534" s="43"/>
      <c r="AM534" s="43"/>
      <c r="AN534" s="43"/>
      <c r="AO534" s="64"/>
      <c r="AP534" s="202"/>
      <c r="AQ534" s="202"/>
      <c r="AR534" s="64"/>
    </row>
    <row r="535" spans="1:44" ht="15.75" customHeight="1" x14ac:dyDescent="0.2">
      <c r="A535" s="43"/>
      <c r="B535" s="43"/>
      <c r="C535" s="43"/>
      <c r="D535" s="43"/>
      <c r="E535" s="43"/>
      <c r="F535" s="43"/>
      <c r="G535" s="194"/>
      <c r="H535" s="194"/>
      <c r="I535" s="194"/>
      <c r="J535" s="196"/>
      <c r="K535" s="196"/>
      <c r="L535" s="196"/>
      <c r="M535" s="196"/>
      <c r="N535" s="196"/>
      <c r="O535" s="197"/>
      <c r="P535" s="197"/>
      <c r="Q535" s="197"/>
      <c r="R535" s="197"/>
      <c r="S535" s="197"/>
      <c r="T535" s="197"/>
      <c r="U535" s="198"/>
      <c r="V535" s="199"/>
      <c r="W535" s="328"/>
      <c r="X535" s="329"/>
      <c r="Y535" s="43"/>
      <c r="Z535" s="199"/>
      <c r="AA535" s="199"/>
      <c r="AB535" s="199"/>
      <c r="AC535" s="199"/>
      <c r="AD535" s="199"/>
      <c r="AE535" s="43"/>
      <c r="AF535" s="199"/>
      <c r="AG535" s="196"/>
      <c r="AH535" s="201"/>
      <c r="AI535" s="330"/>
      <c r="AJ535" s="330"/>
      <c r="AK535" s="196"/>
      <c r="AL535" s="43"/>
      <c r="AM535" s="43"/>
      <c r="AN535" s="43"/>
      <c r="AO535" s="64"/>
      <c r="AP535" s="202"/>
      <c r="AQ535" s="202"/>
      <c r="AR535" s="64"/>
    </row>
    <row r="536" spans="1:44" ht="15.75" customHeight="1" x14ac:dyDescent="0.2">
      <c r="A536" s="43"/>
      <c r="B536" s="43"/>
      <c r="C536" s="43"/>
      <c r="D536" s="43"/>
      <c r="E536" s="43"/>
      <c r="F536" s="43"/>
      <c r="G536" s="194"/>
      <c r="H536" s="194"/>
      <c r="I536" s="194"/>
      <c r="J536" s="196"/>
      <c r="K536" s="196"/>
      <c r="L536" s="196"/>
      <c r="M536" s="196"/>
      <c r="N536" s="196"/>
      <c r="O536" s="197"/>
      <c r="P536" s="197"/>
      <c r="Q536" s="197"/>
      <c r="R536" s="197"/>
      <c r="S536" s="197"/>
      <c r="T536" s="197"/>
      <c r="U536" s="198"/>
      <c r="V536" s="199"/>
      <c r="W536" s="328"/>
      <c r="X536" s="329"/>
      <c r="Y536" s="43"/>
      <c r="Z536" s="199"/>
      <c r="AA536" s="199"/>
      <c r="AB536" s="199"/>
      <c r="AC536" s="199"/>
      <c r="AD536" s="199"/>
      <c r="AE536" s="43"/>
      <c r="AF536" s="199"/>
      <c r="AG536" s="196"/>
      <c r="AH536" s="201"/>
      <c r="AI536" s="330"/>
      <c r="AJ536" s="330"/>
      <c r="AK536" s="196"/>
      <c r="AL536" s="43"/>
      <c r="AM536" s="43"/>
      <c r="AN536" s="43"/>
      <c r="AO536" s="64"/>
      <c r="AP536" s="202"/>
      <c r="AQ536" s="202"/>
      <c r="AR536" s="64"/>
    </row>
    <row r="537" spans="1:44" ht="15.75" customHeight="1" x14ac:dyDescent="0.2">
      <c r="A537" s="43"/>
      <c r="B537" s="43"/>
      <c r="C537" s="43"/>
      <c r="D537" s="43"/>
      <c r="E537" s="43"/>
      <c r="F537" s="43"/>
      <c r="G537" s="194"/>
      <c r="H537" s="194"/>
      <c r="I537" s="194"/>
      <c r="J537" s="196"/>
      <c r="K537" s="196"/>
      <c r="L537" s="196"/>
      <c r="M537" s="196"/>
      <c r="N537" s="196"/>
      <c r="O537" s="197"/>
      <c r="P537" s="197"/>
      <c r="Q537" s="197"/>
      <c r="R537" s="197"/>
      <c r="S537" s="197"/>
      <c r="T537" s="197"/>
      <c r="U537" s="198"/>
      <c r="V537" s="199"/>
      <c r="W537" s="328"/>
      <c r="X537" s="329"/>
      <c r="Y537" s="43"/>
      <c r="Z537" s="199"/>
      <c r="AA537" s="199"/>
      <c r="AB537" s="199"/>
      <c r="AC537" s="199"/>
      <c r="AD537" s="199"/>
      <c r="AE537" s="43"/>
      <c r="AF537" s="199"/>
      <c r="AG537" s="196"/>
      <c r="AH537" s="201"/>
      <c r="AI537" s="330"/>
      <c r="AJ537" s="330"/>
      <c r="AK537" s="196"/>
      <c r="AL537" s="43"/>
      <c r="AM537" s="43"/>
      <c r="AN537" s="43"/>
      <c r="AO537" s="64"/>
      <c r="AP537" s="202"/>
      <c r="AQ537" s="202"/>
      <c r="AR537" s="64"/>
    </row>
    <row r="538" spans="1:44" ht="15.75" customHeight="1" x14ac:dyDescent="0.2">
      <c r="A538" s="43"/>
      <c r="B538" s="43"/>
      <c r="C538" s="43"/>
      <c r="D538" s="43"/>
      <c r="E538" s="43"/>
      <c r="F538" s="43"/>
      <c r="G538" s="194"/>
      <c r="H538" s="194"/>
      <c r="I538" s="194"/>
      <c r="J538" s="196"/>
      <c r="K538" s="196"/>
      <c r="L538" s="196"/>
      <c r="M538" s="196"/>
      <c r="N538" s="196"/>
      <c r="O538" s="197"/>
      <c r="P538" s="197"/>
      <c r="Q538" s="197"/>
      <c r="R538" s="197"/>
      <c r="S538" s="197"/>
      <c r="T538" s="197"/>
      <c r="U538" s="198"/>
      <c r="V538" s="199"/>
      <c r="W538" s="328"/>
      <c r="X538" s="329"/>
      <c r="Y538" s="43"/>
      <c r="Z538" s="199"/>
      <c r="AA538" s="199"/>
      <c r="AB538" s="199"/>
      <c r="AC538" s="199"/>
      <c r="AD538" s="199"/>
      <c r="AE538" s="43"/>
      <c r="AF538" s="199"/>
      <c r="AG538" s="196"/>
      <c r="AH538" s="201"/>
      <c r="AI538" s="330"/>
      <c r="AJ538" s="330"/>
      <c r="AK538" s="196"/>
      <c r="AL538" s="43"/>
      <c r="AM538" s="43"/>
      <c r="AN538" s="43"/>
      <c r="AO538" s="64"/>
      <c r="AP538" s="202"/>
      <c r="AQ538" s="202"/>
      <c r="AR538" s="64"/>
    </row>
    <row r="539" spans="1:44" ht="15.75" customHeight="1" x14ac:dyDescent="0.2">
      <c r="A539" s="43"/>
      <c r="B539" s="43"/>
      <c r="C539" s="43"/>
      <c r="D539" s="43"/>
      <c r="E539" s="43"/>
      <c r="F539" s="43"/>
      <c r="G539" s="194"/>
      <c r="H539" s="194"/>
      <c r="I539" s="194"/>
      <c r="J539" s="196"/>
      <c r="K539" s="196"/>
      <c r="L539" s="196"/>
      <c r="M539" s="196"/>
      <c r="N539" s="196"/>
      <c r="O539" s="197"/>
      <c r="P539" s="197"/>
      <c r="Q539" s="197"/>
      <c r="R539" s="197"/>
      <c r="S539" s="197"/>
      <c r="T539" s="197"/>
      <c r="U539" s="198"/>
      <c r="V539" s="199"/>
      <c r="W539" s="328"/>
      <c r="X539" s="329"/>
      <c r="Y539" s="43"/>
      <c r="Z539" s="199"/>
      <c r="AA539" s="199"/>
      <c r="AB539" s="199"/>
      <c r="AC539" s="199"/>
      <c r="AD539" s="199"/>
      <c r="AE539" s="43"/>
      <c r="AF539" s="199"/>
      <c r="AG539" s="196"/>
      <c r="AH539" s="201"/>
      <c r="AI539" s="330"/>
      <c r="AJ539" s="330"/>
      <c r="AK539" s="196"/>
      <c r="AL539" s="43"/>
      <c r="AM539" s="43"/>
      <c r="AN539" s="43"/>
      <c r="AO539" s="64"/>
      <c r="AP539" s="202"/>
      <c r="AQ539" s="202"/>
      <c r="AR539" s="64"/>
    </row>
    <row r="540" spans="1:44" ht="15.75" customHeight="1" x14ac:dyDescent="0.2">
      <c r="A540" s="43"/>
      <c r="B540" s="43"/>
      <c r="C540" s="43"/>
      <c r="D540" s="43"/>
      <c r="E540" s="43"/>
      <c r="F540" s="43"/>
      <c r="G540" s="194"/>
      <c r="H540" s="194"/>
      <c r="I540" s="194"/>
      <c r="J540" s="196"/>
      <c r="K540" s="196"/>
      <c r="L540" s="196"/>
      <c r="M540" s="196"/>
      <c r="N540" s="196"/>
      <c r="O540" s="197"/>
      <c r="P540" s="197"/>
      <c r="Q540" s="197"/>
      <c r="R540" s="197"/>
      <c r="S540" s="197"/>
      <c r="T540" s="197"/>
      <c r="U540" s="198"/>
      <c r="V540" s="199"/>
      <c r="W540" s="328"/>
      <c r="X540" s="329"/>
      <c r="Y540" s="43"/>
      <c r="Z540" s="199"/>
      <c r="AA540" s="199"/>
      <c r="AB540" s="199"/>
      <c r="AC540" s="199"/>
      <c r="AD540" s="199"/>
      <c r="AE540" s="43"/>
      <c r="AF540" s="199"/>
      <c r="AG540" s="196"/>
      <c r="AH540" s="201"/>
      <c r="AI540" s="330"/>
      <c r="AJ540" s="330"/>
      <c r="AK540" s="196"/>
      <c r="AL540" s="43"/>
      <c r="AM540" s="43"/>
      <c r="AN540" s="43"/>
      <c r="AO540" s="64"/>
      <c r="AP540" s="202"/>
      <c r="AQ540" s="202"/>
      <c r="AR540" s="64"/>
    </row>
    <row r="541" spans="1:44" ht="15.75" customHeight="1" x14ac:dyDescent="0.2">
      <c r="A541" s="43"/>
      <c r="B541" s="43"/>
      <c r="C541" s="43"/>
      <c r="D541" s="43"/>
      <c r="E541" s="43"/>
      <c r="F541" s="43"/>
      <c r="G541" s="194"/>
      <c r="H541" s="194"/>
      <c r="I541" s="194"/>
      <c r="J541" s="196"/>
      <c r="K541" s="196"/>
      <c r="L541" s="196"/>
      <c r="M541" s="196"/>
      <c r="N541" s="196"/>
      <c r="O541" s="197"/>
      <c r="P541" s="197"/>
      <c r="Q541" s="197"/>
      <c r="R541" s="197"/>
      <c r="S541" s="197"/>
      <c r="T541" s="197"/>
      <c r="U541" s="198"/>
      <c r="V541" s="199"/>
      <c r="W541" s="328"/>
      <c r="X541" s="329"/>
      <c r="Y541" s="43"/>
      <c r="Z541" s="199"/>
      <c r="AA541" s="199"/>
      <c r="AB541" s="199"/>
      <c r="AC541" s="199"/>
      <c r="AD541" s="199"/>
      <c r="AE541" s="43"/>
      <c r="AF541" s="199"/>
      <c r="AG541" s="196"/>
      <c r="AH541" s="201"/>
      <c r="AI541" s="330"/>
      <c r="AJ541" s="330"/>
      <c r="AK541" s="196"/>
      <c r="AL541" s="43"/>
      <c r="AM541" s="43"/>
      <c r="AN541" s="43"/>
      <c r="AO541" s="64"/>
      <c r="AP541" s="202"/>
      <c r="AQ541" s="202"/>
      <c r="AR541" s="64"/>
    </row>
    <row r="542" spans="1:44" ht="15.75" customHeight="1" x14ac:dyDescent="0.2">
      <c r="A542" s="43"/>
      <c r="B542" s="43"/>
      <c r="C542" s="43"/>
      <c r="D542" s="43"/>
      <c r="E542" s="43"/>
      <c r="F542" s="43"/>
      <c r="G542" s="194"/>
      <c r="H542" s="194"/>
      <c r="I542" s="194"/>
      <c r="J542" s="196"/>
      <c r="K542" s="196"/>
      <c r="L542" s="196"/>
      <c r="M542" s="196"/>
      <c r="N542" s="196"/>
      <c r="O542" s="197"/>
      <c r="P542" s="197"/>
      <c r="Q542" s="197"/>
      <c r="R542" s="197"/>
      <c r="S542" s="197"/>
      <c r="T542" s="197"/>
      <c r="U542" s="198"/>
      <c r="V542" s="199"/>
      <c r="W542" s="328"/>
      <c r="X542" s="329"/>
      <c r="Y542" s="43"/>
      <c r="Z542" s="199"/>
      <c r="AA542" s="199"/>
      <c r="AB542" s="199"/>
      <c r="AC542" s="199"/>
      <c r="AD542" s="199"/>
      <c r="AE542" s="43"/>
      <c r="AF542" s="199"/>
      <c r="AG542" s="196"/>
      <c r="AH542" s="201"/>
      <c r="AI542" s="330"/>
      <c r="AJ542" s="330"/>
      <c r="AK542" s="196"/>
      <c r="AL542" s="43"/>
      <c r="AM542" s="43"/>
      <c r="AN542" s="43"/>
      <c r="AO542" s="64"/>
      <c r="AP542" s="202"/>
      <c r="AQ542" s="202"/>
      <c r="AR542" s="64"/>
    </row>
    <row r="543" spans="1:44" ht="15.75" customHeight="1" x14ac:dyDescent="0.2">
      <c r="A543" s="43"/>
      <c r="B543" s="43"/>
      <c r="C543" s="43"/>
      <c r="D543" s="43"/>
      <c r="E543" s="43"/>
      <c r="F543" s="43"/>
      <c r="G543" s="194"/>
      <c r="H543" s="194"/>
      <c r="I543" s="194"/>
      <c r="J543" s="196"/>
      <c r="K543" s="196"/>
      <c r="L543" s="196"/>
      <c r="M543" s="196"/>
      <c r="N543" s="196"/>
      <c r="O543" s="197"/>
      <c r="P543" s="197"/>
      <c r="Q543" s="197"/>
      <c r="R543" s="197"/>
      <c r="S543" s="197"/>
      <c r="T543" s="197"/>
      <c r="U543" s="198"/>
      <c r="V543" s="199"/>
      <c r="W543" s="328"/>
      <c r="X543" s="329"/>
      <c r="Y543" s="43"/>
      <c r="Z543" s="199"/>
      <c r="AA543" s="199"/>
      <c r="AB543" s="199"/>
      <c r="AC543" s="199"/>
      <c r="AD543" s="199"/>
      <c r="AE543" s="43"/>
      <c r="AF543" s="199"/>
      <c r="AG543" s="196"/>
      <c r="AH543" s="201"/>
      <c r="AI543" s="330"/>
      <c r="AJ543" s="330"/>
      <c r="AK543" s="196"/>
      <c r="AL543" s="43"/>
      <c r="AM543" s="43"/>
      <c r="AN543" s="43"/>
      <c r="AO543" s="64"/>
      <c r="AP543" s="202"/>
      <c r="AQ543" s="202"/>
      <c r="AR543" s="64"/>
    </row>
    <row r="544" spans="1:44" ht="15.75" customHeight="1" x14ac:dyDescent="0.2">
      <c r="A544" s="43"/>
      <c r="B544" s="43"/>
      <c r="C544" s="43"/>
      <c r="D544" s="43"/>
      <c r="E544" s="43"/>
      <c r="F544" s="43"/>
      <c r="G544" s="194"/>
      <c r="H544" s="194"/>
      <c r="I544" s="194"/>
      <c r="J544" s="196"/>
      <c r="K544" s="196"/>
      <c r="L544" s="196"/>
      <c r="M544" s="196"/>
      <c r="N544" s="196"/>
      <c r="O544" s="197"/>
      <c r="P544" s="197"/>
      <c r="Q544" s="197"/>
      <c r="R544" s="197"/>
      <c r="S544" s="197"/>
      <c r="T544" s="197"/>
      <c r="U544" s="198"/>
      <c r="V544" s="199"/>
      <c r="W544" s="328"/>
      <c r="X544" s="329"/>
      <c r="Y544" s="43"/>
      <c r="Z544" s="199"/>
      <c r="AA544" s="199"/>
      <c r="AB544" s="199"/>
      <c r="AC544" s="199"/>
      <c r="AD544" s="199"/>
      <c r="AE544" s="43"/>
      <c r="AF544" s="199"/>
      <c r="AG544" s="196"/>
      <c r="AH544" s="201"/>
      <c r="AI544" s="330"/>
      <c r="AJ544" s="330"/>
      <c r="AK544" s="196"/>
      <c r="AL544" s="43"/>
      <c r="AM544" s="43"/>
      <c r="AN544" s="43"/>
      <c r="AO544" s="64"/>
      <c r="AP544" s="202"/>
      <c r="AQ544" s="202"/>
      <c r="AR544" s="64"/>
    </row>
    <row r="545" spans="1:44" ht="15.75" customHeight="1" x14ac:dyDescent="0.2">
      <c r="A545" s="43"/>
      <c r="B545" s="43"/>
      <c r="C545" s="43"/>
      <c r="D545" s="43"/>
      <c r="E545" s="43"/>
      <c r="F545" s="43"/>
      <c r="G545" s="194"/>
      <c r="H545" s="194"/>
      <c r="I545" s="194"/>
      <c r="J545" s="196"/>
      <c r="K545" s="196"/>
      <c r="L545" s="196"/>
      <c r="M545" s="196"/>
      <c r="N545" s="196"/>
      <c r="O545" s="197"/>
      <c r="P545" s="197"/>
      <c r="Q545" s="197"/>
      <c r="R545" s="197"/>
      <c r="S545" s="197"/>
      <c r="T545" s="197"/>
      <c r="U545" s="198"/>
      <c r="V545" s="199"/>
      <c r="W545" s="328"/>
      <c r="X545" s="329"/>
      <c r="Y545" s="43"/>
      <c r="Z545" s="199"/>
      <c r="AA545" s="199"/>
      <c r="AB545" s="199"/>
      <c r="AC545" s="199"/>
      <c r="AD545" s="199"/>
      <c r="AE545" s="43"/>
      <c r="AF545" s="199"/>
      <c r="AG545" s="196"/>
      <c r="AH545" s="201"/>
      <c r="AI545" s="330"/>
      <c r="AJ545" s="330"/>
      <c r="AK545" s="196"/>
      <c r="AL545" s="43"/>
      <c r="AM545" s="43"/>
      <c r="AN545" s="43"/>
      <c r="AO545" s="64"/>
      <c r="AP545" s="202"/>
      <c r="AQ545" s="202"/>
      <c r="AR545" s="64"/>
    </row>
    <row r="546" spans="1:44" ht="15.75" customHeight="1" x14ac:dyDescent="0.2">
      <c r="A546" s="43"/>
      <c r="B546" s="43"/>
      <c r="C546" s="43"/>
      <c r="D546" s="43"/>
      <c r="E546" s="43"/>
      <c r="F546" s="43"/>
      <c r="G546" s="194"/>
      <c r="H546" s="194"/>
      <c r="I546" s="194"/>
      <c r="J546" s="196"/>
      <c r="K546" s="196"/>
      <c r="L546" s="196"/>
      <c r="M546" s="196"/>
      <c r="N546" s="196"/>
      <c r="O546" s="197"/>
      <c r="P546" s="197"/>
      <c r="Q546" s="197"/>
      <c r="R546" s="197"/>
      <c r="S546" s="197"/>
      <c r="T546" s="197"/>
      <c r="U546" s="198"/>
      <c r="V546" s="199"/>
      <c r="W546" s="328"/>
      <c r="X546" s="329"/>
      <c r="Y546" s="43"/>
      <c r="Z546" s="199"/>
      <c r="AA546" s="199"/>
      <c r="AB546" s="199"/>
      <c r="AC546" s="199"/>
      <c r="AD546" s="199"/>
      <c r="AE546" s="43"/>
      <c r="AF546" s="199"/>
      <c r="AG546" s="196"/>
      <c r="AH546" s="201"/>
      <c r="AI546" s="330"/>
      <c r="AJ546" s="330"/>
      <c r="AK546" s="196"/>
      <c r="AL546" s="43"/>
      <c r="AM546" s="43"/>
      <c r="AN546" s="43"/>
      <c r="AO546" s="64"/>
      <c r="AP546" s="202"/>
      <c r="AQ546" s="202"/>
      <c r="AR546" s="64"/>
    </row>
    <row r="547" spans="1:44" ht="15.75" customHeight="1" x14ac:dyDescent="0.2">
      <c r="A547" s="43"/>
      <c r="B547" s="43"/>
      <c r="C547" s="43"/>
      <c r="D547" s="43"/>
      <c r="E547" s="43"/>
      <c r="F547" s="43"/>
      <c r="G547" s="194"/>
      <c r="H547" s="194"/>
      <c r="I547" s="194"/>
      <c r="J547" s="196"/>
      <c r="K547" s="196"/>
      <c r="L547" s="196"/>
      <c r="M547" s="196"/>
      <c r="N547" s="196"/>
      <c r="O547" s="197"/>
      <c r="P547" s="197"/>
      <c r="Q547" s="197"/>
      <c r="R547" s="197"/>
      <c r="S547" s="197"/>
      <c r="T547" s="197"/>
      <c r="U547" s="198"/>
      <c r="V547" s="199"/>
      <c r="W547" s="328"/>
      <c r="X547" s="329"/>
      <c r="Y547" s="43"/>
      <c r="Z547" s="199"/>
      <c r="AA547" s="199"/>
      <c r="AB547" s="199"/>
      <c r="AC547" s="199"/>
      <c r="AD547" s="199"/>
      <c r="AE547" s="43"/>
      <c r="AF547" s="199"/>
      <c r="AG547" s="196"/>
      <c r="AH547" s="201"/>
      <c r="AI547" s="330"/>
      <c r="AJ547" s="330"/>
      <c r="AK547" s="196"/>
      <c r="AL547" s="43"/>
      <c r="AM547" s="43"/>
      <c r="AN547" s="43"/>
      <c r="AO547" s="64"/>
      <c r="AP547" s="202"/>
      <c r="AQ547" s="202"/>
      <c r="AR547" s="64"/>
    </row>
    <row r="548" spans="1:44" ht="15.75" customHeight="1" x14ac:dyDescent="0.2">
      <c r="A548" s="43"/>
      <c r="B548" s="43"/>
      <c r="C548" s="43"/>
      <c r="D548" s="43"/>
      <c r="E548" s="43"/>
      <c r="F548" s="43"/>
      <c r="G548" s="194"/>
      <c r="H548" s="194"/>
      <c r="I548" s="194"/>
      <c r="J548" s="196"/>
      <c r="K548" s="196"/>
      <c r="L548" s="196"/>
      <c r="M548" s="196"/>
      <c r="N548" s="196"/>
      <c r="O548" s="197"/>
      <c r="P548" s="197"/>
      <c r="Q548" s="197"/>
      <c r="R548" s="197"/>
      <c r="S548" s="197"/>
      <c r="T548" s="197"/>
      <c r="U548" s="198"/>
      <c r="V548" s="199"/>
      <c r="W548" s="328"/>
      <c r="X548" s="329"/>
      <c r="Y548" s="43"/>
      <c r="Z548" s="199"/>
      <c r="AA548" s="199"/>
      <c r="AB548" s="199"/>
      <c r="AC548" s="199"/>
      <c r="AD548" s="199"/>
      <c r="AE548" s="43"/>
      <c r="AF548" s="199"/>
      <c r="AG548" s="196"/>
      <c r="AH548" s="201"/>
      <c r="AI548" s="330"/>
      <c r="AJ548" s="330"/>
      <c r="AK548" s="196"/>
      <c r="AL548" s="43"/>
      <c r="AM548" s="43"/>
      <c r="AN548" s="43"/>
      <c r="AO548" s="64"/>
      <c r="AP548" s="202"/>
      <c r="AQ548" s="202"/>
      <c r="AR548" s="64"/>
    </row>
    <row r="549" spans="1:44" ht="15.75" customHeight="1" x14ac:dyDescent="0.2">
      <c r="A549" s="43"/>
      <c r="B549" s="43"/>
      <c r="C549" s="43"/>
      <c r="D549" s="43"/>
      <c r="E549" s="43"/>
      <c r="F549" s="43"/>
      <c r="G549" s="194"/>
      <c r="H549" s="194"/>
      <c r="I549" s="194"/>
      <c r="J549" s="196"/>
      <c r="K549" s="196"/>
      <c r="L549" s="196"/>
      <c r="M549" s="196"/>
      <c r="N549" s="196"/>
      <c r="O549" s="197"/>
      <c r="P549" s="197"/>
      <c r="Q549" s="197"/>
      <c r="R549" s="197"/>
      <c r="S549" s="197"/>
      <c r="T549" s="197"/>
      <c r="U549" s="198"/>
      <c r="V549" s="199"/>
      <c r="W549" s="328"/>
      <c r="X549" s="329"/>
      <c r="Y549" s="43"/>
      <c r="Z549" s="199"/>
      <c r="AA549" s="199"/>
      <c r="AB549" s="199"/>
      <c r="AC549" s="199"/>
      <c r="AD549" s="199"/>
      <c r="AE549" s="43"/>
      <c r="AF549" s="199"/>
      <c r="AG549" s="196"/>
      <c r="AH549" s="201"/>
      <c r="AI549" s="330"/>
      <c r="AJ549" s="330"/>
      <c r="AK549" s="196"/>
      <c r="AL549" s="43"/>
      <c r="AM549" s="43"/>
      <c r="AN549" s="43"/>
      <c r="AO549" s="64"/>
      <c r="AP549" s="202"/>
      <c r="AQ549" s="202"/>
      <c r="AR549" s="64"/>
    </row>
    <row r="550" spans="1:44" ht="15.75" customHeight="1" x14ac:dyDescent="0.2">
      <c r="A550" s="43"/>
      <c r="B550" s="43"/>
      <c r="C550" s="43"/>
      <c r="D550" s="43"/>
      <c r="E550" s="43"/>
      <c r="F550" s="43"/>
      <c r="G550" s="194"/>
      <c r="H550" s="194"/>
      <c r="I550" s="194"/>
      <c r="J550" s="196"/>
      <c r="K550" s="196"/>
      <c r="L550" s="196"/>
      <c r="M550" s="196"/>
      <c r="N550" s="196"/>
      <c r="O550" s="197"/>
      <c r="P550" s="197"/>
      <c r="Q550" s="197"/>
      <c r="R550" s="197"/>
      <c r="S550" s="197"/>
      <c r="T550" s="197"/>
      <c r="U550" s="198"/>
      <c r="V550" s="199"/>
      <c r="W550" s="328"/>
      <c r="X550" s="329"/>
      <c r="Y550" s="43"/>
      <c r="Z550" s="199"/>
      <c r="AA550" s="199"/>
      <c r="AB550" s="199"/>
      <c r="AC550" s="199"/>
      <c r="AD550" s="199"/>
      <c r="AE550" s="43"/>
      <c r="AF550" s="199"/>
      <c r="AG550" s="196"/>
      <c r="AH550" s="201"/>
      <c r="AI550" s="330"/>
      <c r="AJ550" s="330"/>
      <c r="AK550" s="196"/>
      <c r="AL550" s="43"/>
      <c r="AM550" s="43"/>
      <c r="AN550" s="43"/>
      <c r="AO550" s="64"/>
      <c r="AP550" s="202"/>
      <c r="AQ550" s="202"/>
      <c r="AR550" s="64"/>
    </row>
    <row r="551" spans="1:44" ht="15.75" customHeight="1" x14ac:dyDescent="0.2">
      <c r="A551" s="43"/>
      <c r="B551" s="43"/>
      <c r="C551" s="43"/>
      <c r="D551" s="43"/>
      <c r="E551" s="43"/>
      <c r="F551" s="43"/>
      <c r="G551" s="194"/>
      <c r="H551" s="194"/>
      <c r="I551" s="194"/>
      <c r="J551" s="196"/>
      <c r="K551" s="196"/>
      <c r="L551" s="196"/>
      <c r="M551" s="196"/>
      <c r="N551" s="196"/>
      <c r="O551" s="197"/>
      <c r="P551" s="197"/>
      <c r="Q551" s="197"/>
      <c r="R551" s="197"/>
      <c r="S551" s="197"/>
      <c r="T551" s="197"/>
      <c r="U551" s="198"/>
      <c r="V551" s="199"/>
      <c r="W551" s="328"/>
      <c r="X551" s="329"/>
      <c r="Y551" s="43"/>
      <c r="Z551" s="199"/>
      <c r="AA551" s="199"/>
      <c r="AB551" s="199"/>
      <c r="AC551" s="199"/>
      <c r="AD551" s="199"/>
      <c r="AE551" s="43"/>
      <c r="AF551" s="199"/>
      <c r="AG551" s="196"/>
      <c r="AH551" s="201"/>
      <c r="AI551" s="330"/>
      <c r="AJ551" s="330"/>
      <c r="AK551" s="196"/>
      <c r="AL551" s="43"/>
      <c r="AM551" s="43"/>
      <c r="AN551" s="43"/>
      <c r="AO551" s="64"/>
      <c r="AP551" s="202"/>
      <c r="AQ551" s="202"/>
      <c r="AR551" s="64"/>
    </row>
    <row r="552" spans="1:44" ht="15.75" customHeight="1" x14ac:dyDescent="0.2">
      <c r="A552" s="43"/>
      <c r="B552" s="43"/>
      <c r="C552" s="43"/>
      <c r="D552" s="43"/>
      <c r="E552" s="43"/>
      <c r="F552" s="43"/>
      <c r="G552" s="194"/>
      <c r="H552" s="194"/>
      <c r="I552" s="194"/>
      <c r="J552" s="196"/>
      <c r="K552" s="196"/>
      <c r="L552" s="196"/>
      <c r="M552" s="196"/>
      <c r="N552" s="196"/>
      <c r="O552" s="197"/>
      <c r="P552" s="197"/>
      <c r="Q552" s="197"/>
      <c r="R552" s="197"/>
      <c r="S552" s="197"/>
      <c r="T552" s="197"/>
      <c r="U552" s="198"/>
      <c r="V552" s="199"/>
      <c r="W552" s="328"/>
      <c r="X552" s="329"/>
      <c r="Y552" s="43"/>
      <c r="Z552" s="199"/>
      <c r="AA552" s="199"/>
      <c r="AB552" s="199"/>
      <c r="AC552" s="199"/>
      <c r="AD552" s="199"/>
      <c r="AE552" s="43"/>
      <c r="AF552" s="199"/>
      <c r="AG552" s="196"/>
      <c r="AH552" s="201"/>
      <c r="AI552" s="330"/>
      <c r="AJ552" s="330"/>
      <c r="AK552" s="196"/>
      <c r="AL552" s="43"/>
      <c r="AM552" s="43"/>
      <c r="AN552" s="43"/>
      <c r="AO552" s="64"/>
      <c r="AP552" s="202"/>
      <c r="AQ552" s="202"/>
      <c r="AR552" s="64"/>
    </row>
    <row r="553" spans="1:44" ht="15.75" customHeight="1" x14ac:dyDescent="0.2">
      <c r="A553" s="43"/>
      <c r="B553" s="43"/>
      <c r="C553" s="43"/>
      <c r="D553" s="43"/>
      <c r="E553" s="43"/>
      <c r="F553" s="43"/>
      <c r="G553" s="194"/>
      <c r="H553" s="194"/>
      <c r="I553" s="194"/>
      <c r="J553" s="196"/>
      <c r="K553" s="196"/>
      <c r="L553" s="196"/>
      <c r="M553" s="196"/>
      <c r="N553" s="196"/>
      <c r="O553" s="197"/>
      <c r="P553" s="197"/>
      <c r="Q553" s="197"/>
      <c r="R553" s="197"/>
      <c r="S553" s="197"/>
      <c r="T553" s="197"/>
      <c r="U553" s="198"/>
      <c r="V553" s="199"/>
      <c r="W553" s="328"/>
      <c r="X553" s="329"/>
      <c r="Y553" s="43"/>
      <c r="Z553" s="199"/>
      <c r="AA553" s="199"/>
      <c r="AB553" s="199"/>
      <c r="AC553" s="199"/>
      <c r="AD553" s="199"/>
      <c r="AE553" s="43"/>
      <c r="AF553" s="199"/>
      <c r="AG553" s="196"/>
      <c r="AH553" s="201"/>
      <c r="AI553" s="330"/>
      <c r="AJ553" s="330"/>
      <c r="AK553" s="196"/>
      <c r="AL553" s="43"/>
      <c r="AM553" s="43"/>
      <c r="AN553" s="43"/>
      <c r="AO553" s="64"/>
      <c r="AP553" s="202"/>
      <c r="AQ553" s="202"/>
      <c r="AR553" s="64"/>
    </row>
    <row r="554" spans="1:44" ht="15.75" customHeight="1" x14ac:dyDescent="0.2">
      <c r="A554" s="43"/>
      <c r="B554" s="43"/>
      <c r="C554" s="43"/>
      <c r="D554" s="43"/>
      <c r="E554" s="43"/>
      <c r="F554" s="43"/>
      <c r="G554" s="194"/>
      <c r="H554" s="194"/>
      <c r="I554" s="194"/>
      <c r="J554" s="196"/>
      <c r="K554" s="196"/>
      <c r="L554" s="196"/>
      <c r="M554" s="196"/>
      <c r="N554" s="196"/>
      <c r="O554" s="197"/>
      <c r="P554" s="197"/>
      <c r="Q554" s="197"/>
      <c r="R554" s="197"/>
      <c r="S554" s="197"/>
      <c r="T554" s="197"/>
      <c r="U554" s="198"/>
      <c r="V554" s="199"/>
      <c r="W554" s="328"/>
      <c r="X554" s="329"/>
      <c r="Y554" s="43"/>
      <c r="Z554" s="199"/>
      <c r="AA554" s="199"/>
      <c r="AB554" s="199"/>
      <c r="AC554" s="199"/>
      <c r="AD554" s="199"/>
      <c r="AE554" s="43"/>
      <c r="AF554" s="199"/>
      <c r="AG554" s="196"/>
      <c r="AH554" s="201"/>
      <c r="AI554" s="330"/>
      <c r="AJ554" s="330"/>
      <c r="AK554" s="196"/>
      <c r="AL554" s="43"/>
      <c r="AM554" s="43"/>
      <c r="AN554" s="43"/>
      <c r="AO554" s="64"/>
      <c r="AP554" s="202"/>
      <c r="AQ554" s="202"/>
      <c r="AR554" s="64"/>
    </row>
    <row r="555" spans="1:44" ht="15.75" customHeight="1" x14ac:dyDescent="0.2">
      <c r="A555" s="43"/>
      <c r="B555" s="43"/>
      <c r="C555" s="43"/>
      <c r="D555" s="43"/>
      <c r="E555" s="43"/>
      <c r="F555" s="43"/>
      <c r="G555" s="194"/>
      <c r="H555" s="194"/>
      <c r="I555" s="194"/>
      <c r="J555" s="196"/>
      <c r="K555" s="196"/>
      <c r="L555" s="196"/>
      <c r="M555" s="196"/>
      <c r="N555" s="196"/>
      <c r="O555" s="197"/>
      <c r="P555" s="197"/>
      <c r="Q555" s="197"/>
      <c r="R555" s="197"/>
      <c r="S555" s="197"/>
      <c r="T555" s="197"/>
      <c r="U555" s="198"/>
      <c r="V555" s="199"/>
      <c r="W555" s="328"/>
      <c r="X555" s="329"/>
      <c r="Y555" s="43"/>
      <c r="Z555" s="199"/>
      <c r="AA555" s="199"/>
      <c r="AB555" s="199"/>
      <c r="AC555" s="199"/>
      <c r="AD555" s="199"/>
      <c r="AE555" s="43"/>
      <c r="AF555" s="199"/>
      <c r="AG555" s="196"/>
      <c r="AH555" s="201"/>
      <c r="AI555" s="330"/>
      <c r="AJ555" s="330"/>
      <c r="AK555" s="196"/>
      <c r="AL555" s="43"/>
      <c r="AM555" s="43"/>
      <c r="AN555" s="43"/>
      <c r="AO555" s="64"/>
      <c r="AP555" s="202"/>
      <c r="AQ555" s="202"/>
      <c r="AR555" s="64"/>
    </row>
    <row r="556" spans="1:44" ht="15.75" customHeight="1" x14ac:dyDescent="0.2">
      <c r="A556" s="43"/>
      <c r="B556" s="43"/>
      <c r="C556" s="43"/>
      <c r="D556" s="43"/>
      <c r="E556" s="43"/>
      <c r="F556" s="43"/>
      <c r="G556" s="194"/>
      <c r="H556" s="194"/>
      <c r="I556" s="194"/>
      <c r="J556" s="196"/>
      <c r="K556" s="196"/>
      <c r="L556" s="196"/>
      <c r="M556" s="196"/>
      <c r="N556" s="196"/>
      <c r="O556" s="197"/>
      <c r="P556" s="197"/>
      <c r="Q556" s="197"/>
      <c r="R556" s="197"/>
      <c r="S556" s="197"/>
      <c r="T556" s="197"/>
      <c r="U556" s="198"/>
      <c r="V556" s="199"/>
      <c r="W556" s="328"/>
      <c r="X556" s="329"/>
      <c r="Y556" s="43"/>
      <c r="Z556" s="199"/>
      <c r="AA556" s="199"/>
      <c r="AB556" s="199"/>
      <c r="AC556" s="199"/>
      <c r="AD556" s="199"/>
      <c r="AE556" s="43"/>
      <c r="AF556" s="199"/>
      <c r="AG556" s="196"/>
      <c r="AH556" s="201"/>
      <c r="AI556" s="330"/>
      <c r="AJ556" s="330"/>
      <c r="AK556" s="196"/>
      <c r="AL556" s="43"/>
      <c r="AM556" s="43"/>
      <c r="AN556" s="43"/>
      <c r="AO556" s="64"/>
      <c r="AP556" s="202"/>
      <c r="AQ556" s="202"/>
      <c r="AR556" s="64"/>
    </row>
    <row r="557" spans="1:44" ht="15.75" customHeight="1" x14ac:dyDescent="0.2">
      <c r="A557" s="43"/>
      <c r="B557" s="43"/>
      <c r="C557" s="43"/>
      <c r="D557" s="43"/>
      <c r="E557" s="43"/>
      <c r="F557" s="43"/>
      <c r="G557" s="194"/>
      <c r="H557" s="194"/>
      <c r="I557" s="194"/>
      <c r="J557" s="196"/>
      <c r="K557" s="196"/>
      <c r="L557" s="196"/>
      <c r="M557" s="196"/>
      <c r="N557" s="196"/>
      <c r="O557" s="197"/>
      <c r="P557" s="197"/>
      <c r="Q557" s="197"/>
      <c r="R557" s="197"/>
      <c r="S557" s="197"/>
      <c r="T557" s="197"/>
      <c r="U557" s="198"/>
      <c r="V557" s="199"/>
      <c r="W557" s="328"/>
      <c r="X557" s="329"/>
      <c r="Y557" s="43"/>
      <c r="Z557" s="199"/>
      <c r="AA557" s="199"/>
      <c r="AB557" s="199"/>
      <c r="AC557" s="199"/>
      <c r="AD557" s="199"/>
      <c r="AE557" s="43"/>
      <c r="AF557" s="199"/>
      <c r="AG557" s="196"/>
      <c r="AH557" s="201"/>
      <c r="AI557" s="330"/>
      <c r="AJ557" s="330"/>
      <c r="AK557" s="196"/>
      <c r="AL557" s="43"/>
      <c r="AM557" s="43"/>
      <c r="AN557" s="43"/>
      <c r="AO557" s="64"/>
      <c r="AP557" s="202"/>
      <c r="AQ557" s="202"/>
      <c r="AR557" s="64"/>
    </row>
    <row r="558" spans="1:44" ht="15.75" customHeight="1" x14ac:dyDescent="0.2">
      <c r="A558" s="43"/>
      <c r="B558" s="43"/>
      <c r="C558" s="43"/>
      <c r="D558" s="43"/>
      <c r="E558" s="43"/>
      <c r="F558" s="43"/>
      <c r="G558" s="194"/>
      <c r="H558" s="194"/>
      <c r="I558" s="194"/>
      <c r="J558" s="196"/>
      <c r="K558" s="196"/>
      <c r="L558" s="196"/>
      <c r="M558" s="196"/>
      <c r="N558" s="196"/>
      <c r="O558" s="197"/>
      <c r="P558" s="197"/>
      <c r="Q558" s="197"/>
      <c r="R558" s="197"/>
      <c r="S558" s="197"/>
      <c r="T558" s="197"/>
      <c r="U558" s="198"/>
      <c r="V558" s="199"/>
      <c r="W558" s="328"/>
      <c r="X558" s="329"/>
      <c r="Y558" s="43"/>
      <c r="Z558" s="199"/>
      <c r="AA558" s="199"/>
      <c r="AB558" s="199"/>
      <c r="AC558" s="199"/>
      <c r="AD558" s="199"/>
      <c r="AE558" s="43"/>
      <c r="AF558" s="199"/>
      <c r="AG558" s="196"/>
      <c r="AH558" s="201"/>
      <c r="AI558" s="330"/>
      <c r="AJ558" s="330"/>
      <c r="AK558" s="196"/>
      <c r="AL558" s="43"/>
      <c r="AM558" s="43"/>
      <c r="AN558" s="43"/>
      <c r="AO558" s="64"/>
      <c r="AP558" s="202"/>
      <c r="AQ558" s="202"/>
      <c r="AR558" s="64"/>
    </row>
    <row r="559" spans="1:44" ht="15.75" customHeight="1" x14ac:dyDescent="0.2">
      <c r="A559" s="43"/>
      <c r="B559" s="43"/>
      <c r="C559" s="43"/>
      <c r="D559" s="43"/>
      <c r="E559" s="43"/>
      <c r="F559" s="43"/>
      <c r="G559" s="194"/>
      <c r="H559" s="194"/>
      <c r="I559" s="194"/>
      <c r="J559" s="196"/>
      <c r="K559" s="196"/>
      <c r="L559" s="196"/>
      <c r="M559" s="196"/>
      <c r="N559" s="196"/>
      <c r="O559" s="197"/>
      <c r="P559" s="197"/>
      <c r="Q559" s="197"/>
      <c r="R559" s="197"/>
      <c r="S559" s="197"/>
      <c r="T559" s="197"/>
      <c r="U559" s="198"/>
      <c r="V559" s="199"/>
      <c r="W559" s="328"/>
      <c r="X559" s="329"/>
      <c r="Y559" s="43"/>
      <c r="Z559" s="199"/>
      <c r="AA559" s="199"/>
      <c r="AB559" s="199"/>
      <c r="AC559" s="199"/>
      <c r="AD559" s="199"/>
      <c r="AE559" s="43"/>
      <c r="AF559" s="199"/>
      <c r="AG559" s="196"/>
      <c r="AH559" s="201"/>
      <c r="AI559" s="330"/>
      <c r="AJ559" s="330"/>
      <c r="AK559" s="196"/>
      <c r="AL559" s="43"/>
      <c r="AM559" s="43"/>
      <c r="AN559" s="43"/>
      <c r="AO559" s="64"/>
      <c r="AP559" s="202"/>
      <c r="AQ559" s="202"/>
      <c r="AR559" s="64"/>
    </row>
    <row r="560" spans="1:44" ht="15.75" customHeight="1" x14ac:dyDescent="0.2">
      <c r="A560" s="43"/>
      <c r="B560" s="43"/>
      <c r="C560" s="43"/>
      <c r="D560" s="43"/>
      <c r="E560" s="43"/>
      <c r="F560" s="43"/>
      <c r="G560" s="194"/>
      <c r="H560" s="194"/>
      <c r="I560" s="194"/>
      <c r="J560" s="196"/>
      <c r="K560" s="196"/>
      <c r="L560" s="196"/>
      <c r="M560" s="196"/>
      <c r="N560" s="196"/>
      <c r="O560" s="197"/>
      <c r="P560" s="197"/>
      <c r="Q560" s="197"/>
      <c r="R560" s="197"/>
      <c r="S560" s="197"/>
      <c r="T560" s="197"/>
      <c r="U560" s="198"/>
      <c r="V560" s="199"/>
      <c r="W560" s="328"/>
      <c r="X560" s="329"/>
      <c r="Y560" s="43"/>
      <c r="Z560" s="199"/>
      <c r="AA560" s="199"/>
      <c r="AB560" s="199"/>
      <c r="AC560" s="199"/>
      <c r="AD560" s="199"/>
      <c r="AE560" s="43"/>
      <c r="AF560" s="199"/>
      <c r="AG560" s="196"/>
      <c r="AH560" s="201"/>
      <c r="AI560" s="330"/>
      <c r="AJ560" s="330"/>
      <c r="AK560" s="196"/>
      <c r="AL560" s="43"/>
      <c r="AM560" s="43"/>
      <c r="AN560" s="43"/>
      <c r="AO560" s="64"/>
      <c r="AP560" s="202"/>
      <c r="AQ560" s="202"/>
      <c r="AR560" s="64"/>
    </row>
    <row r="561" spans="1:44" ht="15.75" customHeight="1" x14ac:dyDescent="0.2">
      <c r="A561" s="43"/>
      <c r="B561" s="43"/>
      <c r="C561" s="43"/>
      <c r="D561" s="43"/>
      <c r="E561" s="43"/>
      <c r="F561" s="43"/>
      <c r="G561" s="194"/>
      <c r="H561" s="194"/>
      <c r="I561" s="194"/>
      <c r="J561" s="196"/>
      <c r="K561" s="196"/>
      <c r="L561" s="196"/>
      <c r="M561" s="196"/>
      <c r="N561" s="196"/>
      <c r="O561" s="197"/>
      <c r="P561" s="197"/>
      <c r="Q561" s="197"/>
      <c r="R561" s="197"/>
      <c r="S561" s="197"/>
      <c r="T561" s="197"/>
      <c r="U561" s="198"/>
      <c r="V561" s="199"/>
      <c r="W561" s="328"/>
      <c r="X561" s="329"/>
      <c r="Y561" s="43"/>
      <c r="Z561" s="199"/>
      <c r="AA561" s="199"/>
      <c r="AB561" s="199"/>
      <c r="AC561" s="199"/>
      <c r="AD561" s="199"/>
      <c r="AE561" s="43"/>
      <c r="AF561" s="199"/>
      <c r="AG561" s="196"/>
      <c r="AH561" s="201"/>
      <c r="AI561" s="330"/>
      <c r="AJ561" s="330"/>
      <c r="AK561" s="196"/>
      <c r="AL561" s="43"/>
      <c r="AM561" s="43"/>
      <c r="AN561" s="43"/>
      <c r="AO561" s="64"/>
      <c r="AP561" s="202"/>
      <c r="AQ561" s="202"/>
      <c r="AR561" s="64"/>
    </row>
    <row r="562" spans="1:44" ht="15.75" customHeight="1" x14ac:dyDescent="0.2">
      <c r="A562" s="43"/>
      <c r="B562" s="43"/>
      <c r="C562" s="43"/>
      <c r="D562" s="43"/>
      <c r="E562" s="43"/>
      <c r="F562" s="43"/>
      <c r="G562" s="194"/>
      <c r="H562" s="194"/>
      <c r="I562" s="194"/>
      <c r="J562" s="196"/>
      <c r="K562" s="196"/>
      <c r="L562" s="196"/>
      <c r="M562" s="196"/>
      <c r="N562" s="196"/>
      <c r="O562" s="197"/>
      <c r="P562" s="197"/>
      <c r="Q562" s="197"/>
      <c r="R562" s="197"/>
      <c r="S562" s="197"/>
      <c r="T562" s="197"/>
      <c r="U562" s="198"/>
      <c r="V562" s="199"/>
      <c r="W562" s="328"/>
      <c r="X562" s="329"/>
      <c r="Y562" s="43"/>
      <c r="Z562" s="199"/>
      <c r="AA562" s="199"/>
      <c r="AB562" s="199"/>
      <c r="AC562" s="199"/>
      <c r="AD562" s="199"/>
      <c r="AE562" s="43"/>
      <c r="AF562" s="199"/>
      <c r="AG562" s="196"/>
      <c r="AH562" s="201"/>
      <c r="AI562" s="330"/>
      <c r="AJ562" s="330"/>
      <c r="AK562" s="196"/>
      <c r="AL562" s="43"/>
      <c r="AM562" s="43"/>
      <c r="AN562" s="43"/>
      <c r="AO562" s="64"/>
      <c r="AP562" s="202"/>
      <c r="AQ562" s="202"/>
      <c r="AR562" s="64"/>
    </row>
    <row r="563" spans="1:44" ht="15.75" customHeight="1" x14ac:dyDescent="0.2">
      <c r="A563" s="43"/>
      <c r="B563" s="43"/>
      <c r="C563" s="43"/>
      <c r="D563" s="43"/>
      <c r="E563" s="43"/>
      <c r="F563" s="43"/>
      <c r="G563" s="194"/>
      <c r="H563" s="194"/>
      <c r="I563" s="194"/>
      <c r="J563" s="196"/>
      <c r="K563" s="196"/>
      <c r="L563" s="196"/>
      <c r="M563" s="196"/>
      <c r="N563" s="196"/>
      <c r="O563" s="197"/>
      <c r="P563" s="197"/>
      <c r="Q563" s="197"/>
      <c r="R563" s="197"/>
      <c r="S563" s="197"/>
      <c r="T563" s="197"/>
      <c r="U563" s="198"/>
      <c r="V563" s="199"/>
      <c r="W563" s="328"/>
      <c r="X563" s="329"/>
      <c r="Y563" s="43"/>
      <c r="Z563" s="199"/>
      <c r="AA563" s="199"/>
      <c r="AB563" s="199"/>
      <c r="AC563" s="199"/>
      <c r="AD563" s="199"/>
      <c r="AE563" s="43"/>
      <c r="AF563" s="199"/>
      <c r="AG563" s="196"/>
      <c r="AH563" s="201"/>
      <c r="AI563" s="330"/>
      <c r="AJ563" s="330"/>
      <c r="AK563" s="196"/>
      <c r="AL563" s="43"/>
      <c r="AM563" s="43"/>
      <c r="AN563" s="43"/>
      <c r="AO563" s="64"/>
      <c r="AP563" s="202"/>
      <c r="AQ563" s="202"/>
      <c r="AR563" s="64"/>
    </row>
    <row r="564" spans="1:44" ht="15.75" customHeight="1" x14ac:dyDescent="0.2">
      <c r="A564" s="43"/>
      <c r="B564" s="43"/>
      <c r="C564" s="43"/>
      <c r="D564" s="43"/>
      <c r="E564" s="43"/>
      <c r="F564" s="43"/>
      <c r="G564" s="194"/>
      <c r="H564" s="194"/>
      <c r="I564" s="194"/>
      <c r="J564" s="196"/>
      <c r="K564" s="196"/>
      <c r="L564" s="196"/>
      <c r="M564" s="196"/>
      <c r="N564" s="196"/>
      <c r="O564" s="197"/>
      <c r="P564" s="197"/>
      <c r="Q564" s="197"/>
      <c r="R564" s="197"/>
      <c r="S564" s="197"/>
      <c r="T564" s="197"/>
      <c r="U564" s="198"/>
      <c r="V564" s="199"/>
      <c r="W564" s="328"/>
      <c r="X564" s="329"/>
      <c r="Y564" s="43"/>
      <c r="Z564" s="199"/>
      <c r="AA564" s="199"/>
      <c r="AB564" s="199"/>
      <c r="AC564" s="199"/>
      <c r="AD564" s="199"/>
      <c r="AE564" s="43"/>
      <c r="AF564" s="199"/>
      <c r="AG564" s="196"/>
      <c r="AH564" s="201"/>
      <c r="AI564" s="330"/>
      <c r="AJ564" s="330"/>
      <c r="AK564" s="196"/>
      <c r="AL564" s="43"/>
      <c r="AM564" s="43"/>
      <c r="AN564" s="43"/>
      <c r="AO564" s="64"/>
      <c r="AP564" s="202"/>
      <c r="AQ564" s="202"/>
      <c r="AR564" s="64"/>
    </row>
    <row r="565" spans="1:44" ht="15.75" customHeight="1" x14ac:dyDescent="0.2">
      <c r="A565" s="43"/>
      <c r="B565" s="43"/>
      <c r="C565" s="43"/>
      <c r="D565" s="43"/>
      <c r="E565" s="43"/>
      <c r="F565" s="43"/>
      <c r="G565" s="194"/>
      <c r="H565" s="194"/>
      <c r="I565" s="194"/>
      <c r="J565" s="196"/>
      <c r="K565" s="196"/>
      <c r="L565" s="196"/>
      <c r="M565" s="196"/>
      <c r="N565" s="196"/>
      <c r="O565" s="197"/>
      <c r="P565" s="197"/>
      <c r="Q565" s="197"/>
      <c r="R565" s="197"/>
      <c r="S565" s="197"/>
      <c r="T565" s="197"/>
      <c r="U565" s="198"/>
      <c r="V565" s="199"/>
      <c r="W565" s="328"/>
      <c r="X565" s="329"/>
      <c r="Y565" s="43"/>
      <c r="Z565" s="199"/>
      <c r="AA565" s="199"/>
      <c r="AB565" s="199"/>
      <c r="AC565" s="199"/>
      <c r="AD565" s="199"/>
      <c r="AE565" s="43"/>
      <c r="AF565" s="199"/>
      <c r="AG565" s="196"/>
      <c r="AH565" s="201"/>
      <c r="AI565" s="330"/>
      <c r="AJ565" s="330"/>
      <c r="AK565" s="196"/>
      <c r="AL565" s="43"/>
      <c r="AM565" s="43"/>
      <c r="AN565" s="43"/>
      <c r="AO565" s="64"/>
      <c r="AP565" s="202"/>
      <c r="AQ565" s="202"/>
      <c r="AR565" s="64"/>
    </row>
    <row r="566" spans="1:44" ht="15.75" customHeight="1" x14ac:dyDescent="0.2">
      <c r="A566" s="43"/>
      <c r="B566" s="43"/>
      <c r="C566" s="43"/>
      <c r="D566" s="43"/>
      <c r="E566" s="43"/>
      <c r="F566" s="43"/>
      <c r="G566" s="194"/>
      <c r="H566" s="194"/>
      <c r="I566" s="194"/>
      <c r="J566" s="196"/>
      <c r="K566" s="196"/>
      <c r="L566" s="196"/>
      <c r="M566" s="196"/>
      <c r="N566" s="196"/>
      <c r="O566" s="197"/>
      <c r="P566" s="197"/>
      <c r="Q566" s="197"/>
      <c r="R566" s="197"/>
      <c r="S566" s="197"/>
      <c r="T566" s="197"/>
      <c r="U566" s="198"/>
      <c r="V566" s="199"/>
      <c r="W566" s="328"/>
      <c r="X566" s="329"/>
      <c r="Y566" s="43"/>
      <c r="Z566" s="199"/>
      <c r="AA566" s="199"/>
      <c r="AB566" s="199"/>
      <c r="AC566" s="199"/>
      <c r="AD566" s="199"/>
      <c r="AE566" s="43"/>
      <c r="AF566" s="199"/>
      <c r="AG566" s="196"/>
      <c r="AH566" s="201"/>
      <c r="AI566" s="330"/>
      <c r="AJ566" s="330"/>
      <c r="AK566" s="196"/>
      <c r="AL566" s="43"/>
      <c r="AM566" s="43"/>
      <c r="AN566" s="43"/>
      <c r="AO566" s="64"/>
      <c r="AP566" s="202"/>
      <c r="AQ566" s="202"/>
      <c r="AR566" s="64"/>
    </row>
    <row r="567" spans="1:44" ht="15.75" customHeight="1" x14ac:dyDescent="0.2">
      <c r="A567" s="43"/>
      <c r="B567" s="43"/>
      <c r="C567" s="43"/>
      <c r="D567" s="43"/>
      <c r="E567" s="43"/>
      <c r="F567" s="43"/>
      <c r="G567" s="194"/>
      <c r="H567" s="194"/>
      <c r="I567" s="194"/>
      <c r="J567" s="196"/>
      <c r="K567" s="196"/>
      <c r="L567" s="196"/>
      <c r="M567" s="196"/>
      <c r="N567" s="196"/>
      <c r="O567" s="197"/>
      <c r="P567" s="197"/>
      <c r="Q567" s="197"/>
      <c r="R567" s="197"/>
      <c r="S567" s="197"/>
      <c r="T567" s="197"/>
      <c r="U567" s="198"/>
      <c r="V567" s="199"/>
      <c r="W567" s="328"/>
      <c r="X567" s="329"/>
      <c r="Y567" s="43"/>
      <c r="Z567" s="199"/>
      <c r="AA567" s="199"/>
      <c r="AB567" s="199"/>
      <c r="AC567" s="199"/>
      <c r="AD567" s="199"/>
      <c r="AE567" s="43"/>
      <c r="AF567" s="199"/>
      <c r="AG567" s="196"/>
      <c r="AH567" s="201"/>
      <c r="AI567" s="330"/>
      <c r="AJ567" s="330"/>
      <c r="AK567" s="196"/>
      <c r="AL567" s="43"/>
      <c r="AM567" s="43"/>
      <c r="AN567" s="43"/>
      <c r="AO567" s="64"/>
      <c r="AP567" s="202"/>
      <c r="AQ567" s="202"/>
      <c r="AR567" s="64"/>
    </row>
    <row r="568" spans="1:44" ht="15.75" customHeight="1" x14ac:dyDescent="0.2">
      <c r="A568" s="43"/>
      <c r="B568" s="43"/>
      <c r="C568" s="43"/>
      <c r="D568" s="43"/>
      <c r="E568" s="43"/>
      <c r="F568" s="43"/>
      <c r="G568" s="194"/>
      <c r="H568" s="194"/>
      <c r="I568" s="194"/>
      <c r="J568" s="196"/>
      <c r="K568" s="196"/>
      <c r="L568" s="196"/>
      <c r="M568" s="196"/>
      <c r="N568" s="196"/>
      <c r="O568" s="197"/>
      <c r="P568" s="197"/>
      <c r="Q568" s="197"/>
      <c r="R568" s="197"/>
      <c r="S568" s="197"/>
      <c r="T568" s="197"/>
      <c r="U568" s="198"/>
      <c r="V568" s="199"/>
      <c r="W568" s="328"/>
      <c r="X568" s="329"/>
      <c r="Y568" s="43"/>
      <c r="Z568" s="199"/>
      <c r="AA568" s="199"/>
      <c r="AB568" s="199"/>
      <c r="AC568" s="199"/>
      <c r="AD568" s="199"/>
      <c r="AE568" s="43"/>
      <c r="AF568" s="199"/>
      <c r="AG568" s="196"/>
      <c r="AH568" s="201"/>
      <c r="AI568" s="330"/>
      <c r="AJ568" s="330"/>
      <c r="AK568" s="196"/>
      <c r="AL568" s="43"/>
      <c r="AM568" s="43"/>
      <c r="AN568" s="43"/>
      <c r="AO568" s="64"/>
      <c r="AP568" s="202"/>
      <c r="AQ568" s="202"/>
      <c r="AR568" s="64"/>
    </row>
    <row r="569" spans="1:44" ht="15.75" customHeight="1" x14ac:dyDescent="0.2">
      <c r="A569" s="43"/>
      <c r="B569" s="43"/>
      <c r="C569" s="43"/>
      <c r="D569" s="43"/>
      <c r="E569" s="43"/>
      <c r="F569" s="43"/>
      <c r="G569" s="194"/>
      <c r="H569" s="194"/>
      <c r="I569" s="194"/>
      <c r="J569" s="196"/>
      <c r="K569" s="196"/>
      <c r="L569" s="196"/>
      <c r="M569" s="196"/>
      <c r="N569" s="196"/>
      <c r="O569" s="197"/>
      <c r="P569" s="197"/>
      <c r="Q569" s="197"/>
      <c r="R569" s="197"/>
      <c r="S569" s="197"/>
      <c r="T569" s="197"/>
      <c r="U569" s="198"/>
      <c r="V569" s="199"/>
      <c r="W569" s="328"/>
      <c r="X569" s="329"/>
      <c r="Y569" s="43"/>
      <c r="Z569" s="199"/>
      <c r="AA569" s="199"/>
      <c r="AB569" s="199"/>
      <c r="AC569" s="199"/>
      <c r="AD569" s="199"/>
      <c r="AE569" s="43"/>
      <c r="AF569" s="199"/>
      <c r="AG569" s="196"/>
      <c r="AH569" s="201"/>
      <c r="AI569" s="330"/>
      <c r="AJ569" s="330"/>
      <c r="AK569" s="196"/>
      <c r="AL569" s="43"/>
      <c r="AM569" s="43"/>
      <c r="AN569" s="43"/>
      <c r="AO569" s="64"/>
      <c r="AP569" s="202"/>
      <c r="AQ569" s="202"/>
      <c r="AR569" s="64"/>
    </row>
    <row r="570" spans="1:44" ht="15.75" customHeight="1" x14ac:dyDescent="0.2">
      <c r="A570" s="43"/>
      <c r="B570" s="43"/>
      <c r="C570" s="43"/>
      <c r="D570" s="43"/>
      <c r="E570" s="43"/>
      <c r="F570" s="43"/>
      <c r="G570" s="194"/>
      <c r="H570" s="194"/>
      <c r="I570" s="194"/>
      <c r="J570" s="196"/>
      <c r="K570" s="196"/>
      <c r="L570" s="196"/>
      <c r="M570" s="196"/>
      <c r="N570" s="196"/>
      <c r="O570" s="197"/>
      <c r="P570" s="197"/>
      <c r="Q570" s="197"/>
      <c r="R570" s="197"/>
      <c r="S570" s="197"/>
      <c r="T570" s="197"/>
      <c r="U570" s="198"/>
      <c r="V570" s="199"/>
      <c r="W570" s="328"/>
      <c r="X570" s="329"/>
      <c r="Y570" s="43"/>
      <c r="Z570" s="199"/>
      <c r="AA570" s="199"/>
      <c r="AB570" s="199"/>
      <c r="AC570" s="199"/>
      <c r="AD570" s="199"/>
      <c r="AE570" s="43"/>
      <c r="AF570" s="199"/>
      <c r="AG570" s="196"/>
      <c r="AH570" s="201"/>
      <c r="AI570" s="330"/>
      <c r="AJ570" s="330"/>
      <c r="AK570" s="196"/>
      <c r="AL570" s="43"/>
      <c r="AM570" s="43"/>
      <c r="AN570" s="43"/>
      <c r="AO570" s="64"/>
      <c r="AP570" s="202"/>
      <c r="AQ570" s="202"/>
      <c r="AR570" s="64"/>
    </row>
    <row r="571" spans="1:44" ht="15.75" customHeight="1" x14ac:dyDescent="0.2">
      <c r="A571" s="43"/>
      <c r="B571" s="43"/>
      <c r="C571" s="43"/>
      <c r="D571" s="43"/>
      <c r="E571" s="43"/>
      <c r="F571" s="43"/>
      <c r="G571" s="194"/>
      <c r="H571" s="194"/>
      <c r="I571" s="194"/>
      <c r="J571" s="196"/>
      <c r="K571" s="196"/>
      <c r="L571" s="196"/>
      <c r="M571" s="196"/>
      <c r="N571" s="196"/>
      <c r="O571" s="197"/>
      <c r="P571" s="197"/>
      <c r="Q571" s="197"/>
      <c r="R571" s="197"/>
      <c r="S571" s="197"/>
      <c r="T571" s="197"/>
      <c r="U571" s="198"/>
      <c r="V571" s="199"/>
      <c r="W571" s="328"/>
      <c r="X571" s="329"/>
      <c r="Y571" s="43"/>
      <c r="Z571" s="199"/>
      <c r="AA571" s="199"/>
      <c r="AB571" s="199"/>
      <c r="AC571" s="199"/>
      <c r="AD571" s="199"/>
      <c r="AE571" s="43"/>
      <c r="AF571" s="199"/>
      <c r="AG571" s="196"/>
      <c r="AH571" s="201"/>
      <c r="AI571" s="330"/>
      <c r="AJ571" s="330"/>
      <c r="AK571" s="196"/>
      <c r="AL571" s="43"/>
      <c r="AM571" s="43"/>
      <c r="AN571" s="43"/>
      <c r="AO571" s="64"/>
      <c r="AP571" s="202"/>
      <c r="AQ571" s="202"/>
      <c r="AR571" s="64"/>
    </row>
    <row r="572" spans="1:44" ht="15.75" customHeight="1" x14ac:dyDescent="0.2">
      <c r="A572" s="43"/>
      <c r="B572" s="43"/>
      <c r="C572" s="43"/>
      <c r="D572" s="43"/>
      <c r="E572" s="43"/>
      <c r="F572" s="43"/>
      <c r="G572" s="194"/>
      <c r="H572" s="194"/>
      <c r="I572" s="194"/>
      <c r="J572" s="196"/>
      <c r="K572" s="196"/>
      <c r="L572" s="196"/>
      <c r="M572" s="196"/>
      <c r="N572" s="196"/>
      <c r="O572" s="197"/>
      <c r="P572" s="197"/>
      <c r="Q572" s="197"/>
      <c r="R572" s="197"/>
      <c r="S572" s="197"/>
      <c r="T572" s="197"/>
      <c r="U572" s="198"/>
      <c r="V572" s="199"/>
      <c r="W572" s="328"/>
      <c r="X572" s="329"/>
      <c r="Y572" s="43"/>
      <c r="Z572" s="199"/>
      <c r="AA572" s="199"/>
      <c r="AB572" s="199"/>
      <c r="AC572" s="199"/>
      <c r="AD572" s="199"/>
      <c r="AE572" s="43"/>
      <c r="AF572" s="199"/>
      <c r="AG572" s="196"/>
      <c r="AH572" s="201"/>
      <c r="AI572" s="330"/>
      <c r="AJ572" s="330"/>
      <c r="AK572" s="196"/>
      <c r="AL572" s="43"/>
      <c r="AM572" s="43"/>
      <c r="AN572" s="43"/>
      <c r="AO572" s="64"/>
      <c r="AP572" s="202"/>
      <c r="AQ572" s="202"/>
      <c r="AR572" s="64"/>
    </row>
    <row r="573" spans="1:44" ht="15.75" customHeight="1" x14ac:dyDescent="0.2">
      <c r="A573" s="43"/>
      <c r="B573" s="43"/>
      <c r="C573" s="43"/>
      <c r="D573" s="43"/>
      <c r="E573" s="43"/>
      <c r="F573" s="43"/>
      <c r="G573" s="194"/>
      <c r="H573" s="194"/>
      <c r="I573" s="194"/>
      <c r="J573" s="196"/>
      <c r="K573" s="196"/>
      <c r="L573" s="196"/>
      <c r="M573" s="196"/>
      <c r="N573" s="196"/>
      <c r="O573" s="197"/>
      <c r="P573" s="197"/>
      <c r="Q573" s="197"/>
      <c r="R573" s="197"/>
      <c r="S573" s="197"/>
      <c r="T573" s="197"/>
      <c r="U573" s="198"/>
      <c r="V573" s="199"/>
      <c r="W573" s="328"/>
      <c r="X573" s="329"/>
      <c r="Y573" s="43"/>
      <c r="Z573" s="199"/>
      <c r="AA573" s="199"/>
      <c r="AB573" s="199"/>
      <c r="AC573" s="199"/>
      <c r="AD573" s="199"/>
      <c r="AE573" s="43"/>
      <c r="AF573" s="199"/>
      <c r="AG573" s="196"/>
      <c r="AH573" s="201"/>
      <c r="AI573" s="330"/>
      <c r="AJ573" s="330"/>
      <c r="AK573" s="196"/>
      <c r="AL573" s="43"/>
      <c r="AM573" s="43"/>
      <c r="AN573" s="43"/>
      <c r="AO573" s="64"/>
      <c r="AP573" s="202"/>
      <c r="AQ573" s="202"/>
      <c r="AR573" s="64"/>
    </row>
    <row r="574" spans="1:44" ht="15.75" customHeight="1" x14ac:dyDescent="0.2">
      <c r="A574" s="43"/>
      <c r="B574" s="43"/>
      <c r="C574" s="43"/>
      <c r="D574" s="43"/>
      <c r="E574" s="43"/>
      <c r="F574" s="43"/>
      <c r="G574" s="194"/>
      <c r="H574" s="194"/>
      <c r="I574" s="194"/>
      <c r="J574" s="196"/>
      <c r="K574" s="196"/>
      <c r="L574" s="196"/>
      <c r="M574" s="196"/>
      <c r="N574" s="196"/>
      <c r="O574" s="197"/>
      <c r="P574" s="197"/>
      <c r="Q574" s="197"/>
      <c r="R574" s="197"/>
      <c r="S574" s="197"/>
      <c r="T574" s="197"/>
      <c r="U574" s="198"/>
      <c r="V574" s="199"/>
      <c r="W574" s="328"/>
      <c r="X574" s="329"/>
      <c r="Y574" s="43"/>
      <c r="Z574" s="199"/>
      <c r="AA574" s="199"/>
      <c r="AB574" s="199"/>
      <c r="AC574" s="199"/>
      <c r="AD574" s="199"/>
      <c r="AE574" s="43"/>
      <c r="AF574" s="199"/>
      <c r="AG574" s="196"/>
      <c r="AH574" s="201"/>
      <c r="AI574" s="330"/>
      <c r="AJ574" s="330"/>
      <c r="AK574" s="196"/>
      <c r="AL574" s="43"/>
      <c r="AM574" s="43"/>
      <c r="AN574" s="43"/>
      <c r="AO574" s="64"/>
      <c r="AP574" s="202"/>
      <c r="AQ574" s="202"/>
      <c r="AR574" s="64"/>
    </row>
    <row r="575" spans="1:44" ht="15.75" customHeight="1" x14ac:dyDescent="0.2">
      <c r="A575" s="43"/>
      <c r="B575" s="43"/>
      <c r="C575" s="43"/>
      <c r="D575" s="43"/>
      <c r="E575" s="43"/>
      <c r="F575" s="43"/>
      <c r="G575" s="194"/>
      <c r="H575" s="194"/>
      <c r="I575" s="194"/>
      <c r="J575" s="196"/>
      <c r="K575" s="196"/>
      <c r="L575" s="196"/>
      <c r="M575" s="196"/>
      <c r="N575" s="196"/>
      <c r="O575" s="197"/>
      <c r="P575" s="197"/>
      <c r="Q575" s="197"/>
      <c r="R575" s="197"/>
      <c r="S575" s="197"/>
      <c r="T575" s="197"/>
      <c r="U575" s="198"/>
      <c r="V575" s="199"/>
      <c r="W575" s="328"/>
      <c r="X575" s="329"/>
      <c r="Y575" s="43"/>
      <c r="Z575" s="199"/>
      <c r="AA575" s="199"/>
      <c r="AB575" s="199"/>
      <c r="AC575" s="199"/>
      <c r="AD575" s="199"/>
      <c r="AE575" s="43"/>
      <c r="AF575" s="199"/>
      <c r="AG575" s="196"/>
      <c r="AH575" s="201"/>
      <c r="AI575" s="330"/>
      <c r="AJ575" s="330"/>
      <c r="AK575" s="196"/>
      <c r="AL575" s="43"/>
      <c r="AM575" s="43"/>
      <c r="AN575" s="43"/>
      <c r="AO575" s="64"/>
      <c r="AP575" s="202"/>
      <c r="AQ575" s="202"/>
      <c r="AR575" s="64"/>
    </row>
    <row r="576" spans="1:44" ht="15.75" customHeight="1" x14ac:dyDescent="0.2">
      <c r="A576" s="43"/>
      <c r="B576" s="43"/>
      <c r="C576" s="43"/>
      <c r="D576" s="43"/>
      <c r="E576" s="43"/>
      <c r="F576" s="43"/>
      <c r="G576" s="194"/>
      <c r="H576" s="194"/>
      <c r="I576" s="194"/>
      <c r="J576" s="196"/>
      <c r="K576" s="196"/>
      <c r="L576" s="196"/>
      <c r="M576" s="196"/>
      <c r="N576" s="196"/>
      <c r="O576" s="197"/>
      <c r="P576" s="197"/>
      <c r="Q576" s="197"/>
      <c r="R576" s="197"/>
      <c r="S576" s="197"/>
      <c r="T576" s="197"/>
      <c r="U576" s="198"/>
      <c r="V576" s="199"/>
      <c r="W576" s="328"/>
      <c r="X576" s="329"/>
      <c r="Y576" s="43"/>
      <c r="Z576" s="199"/>
      <c r="AA576" s="199"/>
      <c r="AB576" s="199"/>
      <c r="AC576" s="199"/>
      <c r="AD576" s="199"/>
      <c r="AE576" s="43"/>
      <c r="AF576" s="199"/>
      <c r="AG576" s="196"/>
      <c r="AH576" s="201"/>
      <c r="AI576" s="330"/>
      <c r="AJ576" s="330"/>
      <c r="AK576" s="196"/>
      <c r="AL576" s="43"/>
      <c r="AM576" s="43"/>
      <c r="AN576" s="43"/>
      <c r="AO576" s="64"/>
      <c r="AP576" s="202"/>
      <c r="AQ576" s="202"/>
      <c r="AR576" s="64"/>
    </row>
    <row r="577" spans="1:44" ht="15.75" customHeight="1" x14ac:dyDescent="0.2">
      <c r="A577" s="43"/>
      <c r="B577" s="43"/>
      <c r="C577" s="43"/>
      <c r="D577" s="43"/>
      <c r="E577" s="43"/>
      <c r="F577" s="43"/>
      <c r="G577" s="194"/>
      <c r="H577" s="194"/>
      <c r="I577" s="194"/>
      <c r="J577" s="196"/>
      <c r="K577" s="196"/>
      <c r="L577" s="196"/>
      <c r="M577" s="196"/>
      <c r="N577" s="196"/>
      <c r="O577" s="197"/>
      <c r="P577" s="197"/>
      <c r="Q577" s="197"/>
      <c r="R577" s="197"/>
      <c r="S577" s="197"/>
      <c r="T577" s="197"/>
      <c r="U577" s="198"/>
      <c r="V577" s="199"/>
      <c r="W577" s="328"/>
      <c r="X577" s="329"/>
      <c r="Y577" s="43"/>
      <c r="Z577" s="199"/>
      <c r="AA577" s="199"/>
      <c r="AB577" s="199"/>
      <c r="AC577" s="199"/>
      <c r="AD577" s="199"/>
      <c r="AE577" s="43"/>
      <c r="AF577" s="199"/>
      <c r="AG577" s="196"/>
      <c r="AH577" s="201"/>
      <c r="AI577" s="330"/>
      <c r="AJ577" s="330"/>
      <c r="AK577" s="196"/>
      <c r="AL577" s="43"/>
      <c r="AM577" s="43"/>
      <c r="AN577" s="43"/>
      <c r="AO577" s="64"/>
      <c r="AP577" s="202"/>
      <c r="AQ577" s="202"/>
      <c r="AR577" s="64"/>
    </row>
    <row r="578" spans="1:44" ht="15.75" customHeight="1" x14ac:dyDescent="0.2">
      <c r="A578" s="43"/>
      <c r="B578" s="43"/>
      <c r="C578" s="43"/>
      <c r="D578" s="43"/>
      <c r="E578" s="43"/>
      <c r="F578" s="43"/>
      <c r="G578" s="194"/>
      <c r="H578" s="194"/>
      <c r="I578" s="194"/>
      <c r="J578" s="196"/>
      <c r="K578" s="196"/>
      <c r="L578" s="196"/>
      <c r="M578" s="196"/>
      <c r="N578" s="196"/>
      <c r="O578" s="197"/>
      <c r="P578" s="197"/>
      <c r="Q578" s="197"/>
      <c r="R578" s="197"/>
      <c r="S578" s="197"/>
      <c r="T578" s="197"/>
      <c r="U578" s="198"/>
      <c r="V578" s="199"/>
      <c r="W578" s="328"/>
      <c r="X578" s="329"/>
      <c r="Y578" s="43"/>
      <c r="Z578" s="199"/>
      <c r="AA578" s="199"/>
      <c r="AB578" s="199"/>
      <c r="AC578" s="199"/>
      <c r="AD578" s="199"/>
      <c r="AE578" s="43"/>
      <c r="AF578" s="199"/>
      <c r="AG578" s="196"/>
      <c r="AH578" s="201"/>
      <c r="AI578" s="330"/>
      <c r="AJ578" s="330"/>
      <c r="AK578" s="196"/>
      <c r="AL578" s="43"/>
      <c r="AM578" s="43"/>
      <c r="AN578" s="43"/>
      <c r="AO578" s="64"/>
      <c r="AP578" s="202"/>
      <c r="AQ578" s="202"/>
      <c r="AR578" s="64"/>
    </row>
    <row r="579" spans="1:44" ht="15.75" customHeight="1" x14ac:dyDescent="0.2">
      <c r="A579" s="43"/>
      <c r="B579" s="43"/>
      <c r="C579" s="43"/>
      <c r="D579" s="43"/>
      <c r="E579" s="43"/>
      <c r="F579" s="43"/>
      <c r="G579" s="194"/>
      <c r="H579" s="194"/>
      <c r="I579" s="194"/>
      <c r="J579" s="196"/>
      <c r="K579" s="196"/>
      <c r="L579" s="196"/>
      <c r="M579" s="196"/>
      <c r="N579" s="196"/>
      <c r="O579" s="197"/>
      <c r="P579" s="197"/>
      <c r="Q579" s="197"/>
      <c r="R579" s="197"/>
      <c r="S579" s="197"/>
      <c r="T579" s="197"/>
      <c r="U579" s="198"/>
      <c r="V579" s="199"/>
      <c r="W579" s="328"/>
      <c r="X579" s="329"/>
      <c r="Y579" s="43"/>
      <c r="Z579" s="199"/>
      <c r="AA579" s="199"/>
      <c r="AB579" s="199"/>
      <c r="AC579" s="199"/>
      <c r="AD579" s="199"/>
      <c r="AE579" s="43"/>
      <c r="AF579" s="199"/>
      <c r="AG579" s="196"/>
      <c r="AH579" s="201"/>
      <c r="AI579" s="330"/>
      <c r="AJ579" s="330"/>
      <c r="AK579" s="196"/>
      <c r="AL579" s="43"/>
      <c r="AM579" s="43"/>
      <c r="AN579" s="43"/>
      <c r="AO579" s="64"/>
      <c r="AP579" s="202"/>
      <c r="AQ579" s="202"/>
      <c r="AR579" s="64"/>
    </row>
    <row r="580" spans="1:44" ht="15.75" customHeight="1" x14ac:dyDescent="0.2">
      <c r="A580" s="43"/>
      <c r="B580" s="43"/>
      <c r="C580" s="43"/>
      <c r="D580" s="43"/>
      <c r="E580" s="43"/>
      <c r="F580" s="43"/>
      <c r="G580" s="194"/>
      <c r="H580" s="194"/>
      <c r="I580" s="194"/>
      <c r="J580" s="196"/>
      <c r="K580" s="196"/>
      <c r="L580" s="196"/>
      <c r="M580" s="196"/>
      <c r="N580" s="196"/>
      <c r="O580" s="197"/>
      <c r="P580" s="197"/>
      <c r="Q580" s="197"/>
      <c r="R580" s="197"/>
      <c r="S580" s="197"/>
      <c r="T580" s="197"/>
      <c r="U580" s="198"/>
      <c r="V580" s="199"/>
      <c r="W580" s="328"/>
      <c r="X580" s="329"/>
      <c r="Y580" s="43"/>
      <c r="Z580" s="199"/>
      <c r="AA580" s="199"/>
      <c r="AB580" s="199"/>
      <c r="AC580" s="199"/>
      <c r="AD580" s="199"/>
      <c r="AE580" s="43"/>
      <c r="AF580" s="199"/>
      <c r="AG580" s="196"/>
      <c r="AH580" s="201"/>
      <c r="AI580" s="330"/>
      <c r="AJ580" s="330"/>
      <c r="AK580" s="196"/>
      <c r="AL580" s="43"/>
      <c r="AM580" s="43"/>
      <c r="AN580" s="43"/>
      <c r="AO580" s="64"/>
      <c r="AP580" s="202"/>
      <c r="AQ580" s="202"/>
      <c r="AR580" s="64"/>
    </row>
    <row r="581" spans="1:44" ht="15.75" customHeight="1" x14ac:dyDescent="0.2">
      <c r="A581" s="43"/>
      <c r="B581" s="43"/>
      <c r="C581" s="43"/>
      <c r="D581" s="43"/>
      <c r="E581" s="43"/>
      <c r="F581" s="43"/>
      <c r="G581" s="194"/>
      <c r="H581" s="194"/>
      <c r="I581" s="194"/>
      <c r="J581" s="196"/>
      <c r="K581" s="196"/>
      <c r="L581" s="196"/>
      <c r="M581" s="196"/>
      <c r="N581" s="196"/>
      <c r="O581" s="197"/>
      <c r="P581" s="197"/>
      <c r="Q581" s="197"/>
      <c r="R581" s="197"/>
      <c r="S581" s="197"/>
      <c r="T581" s="197"/>
      <c r="U581" s="198"/>
      <c r="V581" s="199"/>
      <c r="W581" s="328"/>
      <c r="X581" s="329"/>
      <c r="Y581" s="43"/>
      <c r="Z581" s="199"/>
      <c r="AA581" s="199"/>
      <c r="AB581" s="199"/>
      <c r="AC581" s="199"/>
      <c r="AD581" s="199"/>
      <c r="AE581" s="43"/>
      <c r="AF581" s="199"/>
      <c r="AG581" s="196"/>
      <c r="AH581" s="201"/>
      <c r="AI581" s="330"/>
      <c r="AJ581" s="330"/>
      <c r="AK581" s="196"/>
      <c r="AL581" s="43"/>
      <c r="AM581" s="43"/>
      <c r="AN581" s="43"/>
      <c r="AO581" s="64"/>
      <c r="AP581" s="202"/>
      <c r="AQ581" s="202"/>
      <c r="AR581" s="64"/>
    </row>
    <row r="582" spans="1:44" ht="15.75" customHeight="1" x14ac:dyDescent="0.2">
      <c r="A582" s="43"/>
      <c r="B582" s="43"/>
      <c r="C582" s="43"/>
      <c r="D582" s="43"/>
      <c r="E582" s="43"/>
      <c r="F582" s="43"/>
      <c r="G582" s="194"/>
      <c r="H582" s="194"/>
      <c r="I582" s="194"/>
      <c r="J582" s="196"/>
      <c r="K582" s="196"/>
      <c r="L582" s="196"/>
      <c r="M582" s="196"/>
      <c r="N582" s="196"/>
      <c r="O582" s="197"/>
      <c r="P582" s="197"/>
      <c r="Q582" s="197"/>
      <c r="R582" s="197"/>
      <c r="S582" s="197"/>
      <c r="T582" s="197"/>
      <c r="U582" s="198"/>
      <c r="V582" s="199"/>
      <c r="W582" s="328"/>
      <c r="X582" s="329"/>
      <c r="Y582" s="43"/>
      <c r="Z582" s="199"/>
      <c r="AA582" s="199"/>
      <c r="AB582" s="199"/>
      <c r="AC582" s="199"/>
      <c r="AD582" s="199"/>
      <c r="AE582" s="43"/>
      <c r="AF582" s="199"/>
      <c r="AG582" s="196"/>
      <c r="AH582" s="201"/>
      <c r="AI582" s="330"/>
      <c r="AJ582" s="330"/>
      <c r="AK582" s="196"/>
      <c r="AL582" s="43"/>
      <c r="AM582" s="43"/>
      <c r="AN582" s="43"/>
      <c r="AO582" s="64"/>
      <c r="AP582" s="202"/>
      <c r="AQ582" s="202"/>
      <c r="AR582" s="64"/>
    </row>
    <row r="583" spans="1:44" ht="15.75" customHeight="1" x14ac:dyDescent="0.2">
      <c r="A583" s="43"/>
      <c r="B583" s="43"/>
      <c r="C583" s="43"/>
      <c r="D583" s="43"/>
      <c r="E583" s="43"/>
      <c r="F583" s="43"/>
      <c r="G583" s="194"/>
      <c r="H583" s="194"/>
      <c r="I583" s="194"/>
      <c r="J583" s="196"/>
      <c r="K583" s="196"/>
      <c r="L583" s="196"/>
      <c r="M583" s="196"/>
      <c r="N583" s="196"/>
      <c r="O583" s="197"/>
      <c r="P583" s="197"/>
      <c r="Q583" s="197"/>
      <c r="R583" s="197"/>
      <c r="S583" s="197"/>
      <c r="T583" s="197"/>
      <c r="U583" s="198"/>
      <c r="V583" s="199"/>
      <c r="W583" s="328"/>
      <c r="X583" s="329"/>
      <c r="Y583" s="43"/>
      <c r="Z583" s="199"/>
      <c r="AA583" s="199"/>
      <c r="AB583" s="199"/>
      <c r="AC583" s="199"/>
      <c r="AD583" s="199"/>
      <c r="AE583" s="43"/>
      <c r="AF583" s="199"/>
      <c r="AG583" s="196"/>
      <c r="AH583" s="201"/>
      <c r="AI583" s="330"/>
      <c r="AJ583" s="330"/>
      <c r="AK583" s="196"/>
      <c r="AL583" s="43"/>
      <c r="AM583" s="43"/>
      <c r="AN583" s="43"/>
      <c r="AO583" s="64"/>
      <c r="AP583" s="202"/>
      <c r="AQ583" s="202"/>
      <c r="AR583" s="64"/>
    </row>
    <row r="584" spans="1:44" ht="15.75" customHeight="1" x14ac:dyDescent="0.2">
      <c r="A584" s="43"/>
      <c r="B584" s="43"/>
      <c r="C584" s="43"/>
      <c r="D584" s="43"/>
      <c r="E584" s="43"/>
      <c r="F584" s="43"/>
      <c r="G584" s="194"/>
      <c r="H584" s="194"/>
      <c r="I584" s="194"/>
      <c r="J584" s="196"/>
      <c r="K584" s="196"/>
      <c r="L584" s="196"/>
      <c r="M584" s="196"/>
      <c r="N584" s="196"/>
      <c r="O584" s="197"/>
      <c r="P584" s="197"/>
      <c r="Q584" s="197"/>
      <c r="R584" s="197"/>
      <c r="S584" s="197"/>
      <c r="T584" s="197"/>
      <c r="U584" s="198"/>
      <c r="V584" s="199"/>
      <c r="W584" s="328"/>
      <c r="X584" s="329"/>
      <c r="Y584" s="43"/>
      <c r="Z584" s="199"/>
      <c r="AA584" s="199"/>
      <c r="AB584" s="199"/>
      <c r="AC584" s="199"/>
      <c r="AD584" s="199"/>
      <c r="AE584" s="43"/>
      <c r="AF584" s="199"/>
      <c r="AG584" s="196"/>
      <c r="AH584" s="201"/>
      <c r="AI584" s="330"/>
      <c r="AJ584" s="330"/>
      <c r="AK584" s="196"/>
      <c r="AL584" s="43"/>
      <c r="AM584" s="43"/>
      <c r="AN584" s="43"/>
      <c r="AO584" s="64"/>
      <c r="AP584" s="202"/>
      <c r="AQ584" s="202"/>
      <c r="AR584" s="64"/>
    </row>
    <row r="585" spans="1:44" ht="15.75" customHeight="1" x14ac:dyDescent="0.2">
      <c r="A585" s="43"/>
      <c r="B585" s="43"/>
      <c r="C585" s="43"/>
      <c r="D585" s="43"/>
      <c r="E585" s="43"/>
      <c r="F585" s="43"/>
      <c r="G585" s="194"/>
      <c r="H585" s="194"/>
      <c r="I585" s="194"/>
      <c r="J585" s="196"/>
      <c r="K585" s="196"/>
      <c r="L585" s="196"/>
      <c r="M585" s="196"/>
      <c r="N585" s="196"/>
      <c r="O585" s="197"/>
      <c r="P585" s="197"/>
      <c r="Q585" s="197"/>
      <c r="R585" s="197"/>
      <c r="S585" s="197"/>
      <c r="T585" s="197"/>
      <c r="U585" s="198"/>
      <c r="V585" s="199"/>
      <c r="W585" s="328"/>
      <c r="X585" s="329"/>
      <c r="Y585" s="43"/>
      <c r="Z585" s="199"/>
      <c r="AA585" s="199"/>
      <c r="AB585" s="199"/>
      <c r="AC585" s="199"/>
      <c r="AD585" s="199"/>
      <c r="AE585" s="43"/>
      <c r="AF585" s="199"/>
      <c r="AG585" s="196"/>
      <c r="AH585" s="201"/>
      <c r="AI585" s="330"/>
      <c r="AJ585" s="330"/>
      <c r="AK585" s="196"/>
      <c r="AL585" s="43"/>
      <c r="AM585" s="43"/>
      <c r="AN585" s="43"/>
      <c r="AO585" s="64"/>
      <c r="AP585" s="202"/>
      <c r="AQ585" s="202"/>
      <c r="AR585" s="64"/>
    </row>
    <row r="586" spans="1:44" ht="15.75" customHeight="1" x14ac:dyDescent="0.2">
      <c r="A586" s="43"/>
      <c r="B586" s="43"/>
      <c r="C586" s="43"/>
      <c r="D586" s="43"/>
      <c r="E586" s="43"/>
      <c r="F586" s="43"/>
      <c r="G586" s="194"/>
      <c r="H586" s="194"/>
      <c r="I586" s="194"/>
      <c r="J586" s="196"/>
      <c r="K586" s="196"/>
      <c r="L586" s="196"/>
      <c r="M586" s="196"/>
      <c r="N586" s="196"/>
      <c r="O586" s="197"/>
      <c r="P586" s="197"/>
      <c r="Q586" s="197"/>
      <c r="R586" s="197"/>
      <c r="S586" s="197"/>
      <c r="T586" s="197"/>
      <c r="U586" s="198"/>
      <c r="V586" s="199"/>
      <c r="W586" s="328"/>
      <c r="X586" s="329"/>
      <c r="Y586" s="43"/>
      <c r="Z586" s="199"/>
      <c r="AA586" s="199"/>
      <c r="AB586" s="199"/>
      <c r="AC586" s="199"/>
      <c r="AD586" s="199"/>
      <c r="AE586" s="43"/>
      <c r="AF586" s="199"/>
      <c r="AG586" s="196"/>
      <c r="AH586" s="201"/>
      <c r="AI586" s="330"/>
      <c r="AJ586" s="330"/>
      <c r="AK586" s="196"/>
      <c r="AL586" s="43"/>
      <c r="AM586" s="43"/>
      <c r="AN586" s="43"/>
      <c r="AO586" s="64"/>
      <c r="AP586" s="202"/>
      <c r="AQ586" s="202"/>
      <c r="AR586" s="64"/>
    </row>
    <row r="587" spans="1:44" ht="15.75" customHeight="1" x14ac:dyDescent="0.2">
      <c r="A587" s="43"/>
      <c r="B587" s="43"/>
      <c r="C587" s="43"/>
      <c r="D587" s="43"/>
      <c r="E587" s="43"/>
      <c r="F587" s="43"/>
      <c r="G587" s="194"/>
      <c r="H587" s="194"/>
      <c r="I587" s="194"/>
      <c r="J587" s="196"/>
      <c r="K587" s="196"/>
      <c r="L587" s="196"/>
      <c r="M587" s="196"/>
      <c r="N587" s="196"/>
      <c r="O587" s="197"/>
      <c r="P587" s="197"/>
      <c r="Q587" s="197"/>
      <c r="R587" s="197"/>
      <c r="S587" s="197"/>
      <c r="T587" s="197"/>
      <c r="U587" s="198"/>
      <c r="V587" s="199"/>
      <c r="W587" s="328"/>
      <c r="X587" s="329"/>
      <c r="Y587" s="43"/>
      <c r="Z587" s="199"/>
      <c r="AA587" s="199"/>
      <c r="AB587" s="199"/>
      <c r="AC587" s="199"/>
      <c r="AD587" s="199"/>
      <c r="AE587" s="43"/>
      <c r="AF587" s="199"/>
      <c r="AG587" s="196"/>
      <c r="AH587" s="201"/>
      <c r="AI587" s="330"/>
      <c r="AJ587" s="330"/>
      <c r="AK587" s="196"/>
      <c r="AL587" s="43"/>
      <c r="AM587" s="43"/>
      <c r="AN587" s="43"/>
      <c r="AO587" s="64"/>
      <c r="AP587" s="202"/>
      <c r="AQ587" s="202"/>
      <c r="AR587" s="64"/>
    </row>
    <row r="588" spans="1:44" ht="15.75" customHeight="1" x14ac:dyDescent="0.2">
      <c r="A588" s="43"/>
      <c r="B588" s="43"/>
      <c r="C588" s="43"/>
      <c r="D588" s="43"/>
      <c r="E588" s="43"/>
      <c r="F588" s="43"/>
      <c r="G588" s="194"/>
      <c r="H588" s="194"/>
      <c r="I588" s="194"/>
      <c r="J588" s="196"/>
      <c r="K588" s="196"/>
      <c r="L588" s="196"/>
      <c r="M588" s="196"/>
      <c r="N588" s="196"/>
      <c r="O588" s="197"/>
      <c r="P588" s="197"/>
      <c r="Q588" s="197"/>
      <c r="R588" s="197"/>
      <c r="S588" s="197"/>
      <c r="T588" s="197"/>
      <c r="U588" s="198"/>
      <c r="V588" s="199"/>
      <c r="W588" s="328"/>
      <c r="X588" s="329"/>
      <c r="Y588" s="43"/>
      <c r="Z588" s="199"/>
      <c r="AA588" s="199"/>
      <c r="AB588" s="199"/>
      <c r="AC588" s="199"/>
      <c r="AD588" s="199"/>
      <c r="AE588" s="43"/>
      <c r="AF588" s="199"/>
      <c r="AG588" s="196"/>
      <c r="AH588" s="201"/>
      <c r="AI588" s="330"/>
      <c r="AJ588" s="330"/>
      <c r="AK588" s="196"/>
      <c r="AL588" s="43"/>
      <c r="AM588" s="43"/>
      <c r="AN588" s="43"/>
      <c r="AO588" s="64"/>
      <c r="AP588" s="202"/>
      <c r="AQ588" s="202"/>
      <c r="AR588" s="64"/>
    </row>
    <row r="589" spans="1:44" ht="15.75" customHeight="1" x14ac:dyDescent="0.2">
      <c r="A589" s="43"/>
      <c r="B589" s="43"/>
      <c r="C589" s="43"/>
      <c r="D589" s="43"/>
      <c r="E589" s="43"/>
      <c r="F589" s="43"/>
      <c r="G589" s="194"/>
      <c r="H589" s="194"/>
      <c r="I589" s="194"/>
      <c r="J589" s="196"/>
      <c r="K589" s="196"/>
      <c r="L589" s="196"/>
      <c r="M589" s="196"/>
      <c r="N589" s="196"/>
      <c r="O589" s="197"/>
      <c r="P589" s="197"/>
      <c r="Q589" s="197"/>
      <c r="R589" s="197"/>
      <c r="S589" s="197"/>
      <c r="T589" s="197"/>
      <c r="U589" s="198"/>
      <c r="V589" s="199"/>
      <c r="W589" s="328"/>
      <c r="X589" s="329"/>
      <c r="Y589" s="43"/>
      <c r="Z589" s="199"/>
      <c r="AA589" s="199"/>
      <c r="AB589" s="199"/>
      <c r="AC589" s="199"/>
      <c r="AD589" s="199"/>
      <c r="AE589" s="43"/>
      <c r="AF589" s="199"/>
      <c r="AG589" s="196"/>
      <c r="AH589" s="201"/>
      <c r="AI589" s="330"/>
      <c r="AJ589" s="330"/>
      <c r="AK589" s="196"/>
      <c r="AL589" s="43"/>
      <c r="AM589" s="43"/>
      <c r="AN589" s="43"/>
      <c r="AO589" s="64"/>
      <c r="AP589" s="202"/>
      <c r="AQ589" s="202"/>
      <c r="AR589" s="64"/>
    </row>
    <row r="590" spans="1:44" ht="15.75" customHeight="1" x14ac:dyDescent="0.2">
      <c r="A590" s="43"/>
      <c r="B590" s="43"/>
      <c r="C590" s="43"/>
      <c r="D590" s="43"/>
      <c r="E590" s="43"/>
      <c r="F590" s="43"/>
      <c r="G590" s="194"/>
      <c r="H590" s="194"/>
      <c r="I590" s="194"/>
      <c r="J590" s="196"/>
      <c r="K590" s="196"/>
      <c r="L590" s="196"/>
      <c r="M590" s="196"/>
      <c r="N590" s="196"/>
      <c r="O590" s="197"/>
      <c r="P590" s="197"/>
      <c r="Q590" s="197"/>
      <c r="R590" s="197"/>
      <c r="S590" s="197"/>
      <c r="T590" s="197"/>
      <c r="U590" s="198"/>
      <c r="V590" s="199"/>
      <c r="W590" s="328"/>
      <c r="X590" s="329"/>
      <c r="Y590" s="43"/>
      <c r="Z590" s="199"/>
      <c r="AA590" s="199"/>
      <c r="AB590" s="199"/>
      <c r="AC590" s="199"/>
      <c r="AD590" s="199"/>
      <c r="AE590" s="43"/>
      <c r="AF590" s="199"/>
      <c r="AG590" s="196"/>
      <c r="AH590" s="201"/>
      <c r="AI590" s="330"/>
      <c r="AJ590" s="330"/>
      <c r="AK590" s="196"/>
      <c r="AL590" s="43"/>
      <c r="AM590" s="43"/>
      <c r="AN590" s="43"/>
      <c r="AO590" s="64"/>
      <c r="AP590" s="202"/>
      <c r="AQ590" s="202"/>
      <c r="AR590" s="64"/>
    </row>
    <row r="591" spans="1:44" ht="15.75" customHeight="1" x14ac:dyDescent="0.2">
      <c r="A591" s="43"/>
      <c r="B591" s="43"/>
      <c r="C591" s="43"/>
      <c r="D591" s="43"/>
      <c r="E591" s="43"/>
      <c r="F591" s="43"/>
      <c r="G591" s="194"/>
      <c r="H591" s="194"/>
      <c r="I591" s="194"/>
      <c r="J591" s="196"/>
      <c r="K591" s="196"/>
      <c r="L591" s="196"/>
      <c r="M591" s="196"/>
      <c r="N591" s="196"/>
      <c r="O591" s="197"/>
      <c r="P591" s="197"/>
      <c r="Q591" s="197"/>
      <c r="R591" s="197"/>
      <c r="S591" s="197"/>
      <c r="T591" s="197"/>
      <c r="U591" s="198"/>
      <c r="V591" s="199"/>
      <c r="W591" s="328"/>
      <c r="X591" s="329"/>
      <c r="Y591" s="43"/>
      <c r="Z591" s="199"/>
      <c r="AA591" s="199"/>
      <c r="AB591" s="199"/>
      <c r="AC591" s="199"/>
      <c r="AD591" s="199"/>
      <c r="AE591" s="43"/>
      <c r="AF591" s="199"/>
      <c r="AG591" s="196"/>
      <c r="AH591" s="201"/>
      <c r="AI591" s="330"/>
      <c r="AJ591" s="330"/>
      <c r="AK591" s="196"/>
      <c r="AL591" s="43"/>
      <c r="AM591" s="43"/>
      <c r="AN591" s="43"/>
      <c r="AO591" s="64"/>
      <c r="AP591" s="202"/>
      <c r="AQ591" s="202"/>
      <c r="AR591" s="64"/>
    </row>
    <row r="592" spans="1:44" ht="15.75" customHeight="1" x14ac:dyDescent="0.2">
      <c r="A592" s="43"/>
      <c r="B592" s="43"/>
      <c r="C592" s="43"/>
      <c r="D592" s="43"/>
      <c r="E592" s="43"/>
      <c r="F592" s="43"/>
      <c r="G592" s="194"/>
      <c r="H592" s="194"/>
      <c r="I592" s="194"/>
      <c r="J592" s="196"/>
      <c r="K592" s="196"/>
      <c r="L592" s="196"/>
      <c r="M592" s="196"/>
      <c r="N592" s="196"/>
      <c r="O592" s="197"/>
      <c r="P592" s="197"/>
      <c r="Q592" s="197"/>
      <c r="R592" s="197"/>
      <c r="S592" s="197"/>
      <c r="T592" s="197"/>
      <c r="U592" s="198"/>
      <c r="V592" s="199"/>
      <c r="W592" s="328"/>
      <c r="X592" s="329"/>
      <c r="Y592" s="43"/>
      <c r="Z592" s="199"/>
      <c r="AA592" s="199"/>
      <c r="AB592" s="199"/>
      <c r="AC592" s="199"/>
      <c r="AD592" s="199"/>
      <c r="AE592" s="43"/>
      <c r="AF592" s="199"/>
      <c r="AG592" s="196"/>
      <c r="AH592" s="201"/>
      <c r="AI592" s="330"/>
      <c r="AJ592" s="330"/>
      <c r="AK592" s="196"/>
      <c r="AL592" s="43"/>
      <c r="AM592" s="43"/>
      <c r="AN592" s="43"/>
      <c r="AO592" s="64"/>
      <c r="AP592" s="202"/>
      <c r="AQ592" s="202"/>
      <c r="AR592" s="64"/>
    </row>
    <row r="593" spans="1:44" ht="15.75" customHeight="1" x14ac:dyDescent="0.2">
      <c r="A593" s="43"/>
      <c r="B593" s="43"/>
      <c r="C593" s="43"/>
      <c r="D593" s="43"/>
      <c r="E593" s="43"/>
      <c r="F593" s="43"/>
      <c r="G593" s="194"/>
      <c r="H593" s="194"/>
      <c r="I593" s="194"/>
      <c r="J593" s="196"/>
      <c r="K593" s="196"/>
      <c r="L593" s="196"/>
      <c r="M593" s="196"/>
      <c r="N593" s="196"/>
      <c r="O593" s="197"/>
      <c r="P593" s="197"/>
      <c r="Q593" s="197"/>
      <c r="R593" s="197"/>
      <c r="S593" s="197"/>
      <c r="T593" s="197"/>
      <c r="U593" s="198"/>
      <c r="V593" s="199"/>
      <c r="W593" s="328"/>
      <c r="X593" s="329"/>
      <c r="Y593" s="43"/>
      <c r="Z593" s="199"/>
      <c r="AA593" s="199"/>
      <c r="AB593" s="199"/>
      <c r="AC593" s="199"/>
      <c r="AD593" s="199"/>
      <c r="AE593" s="43"/>
      <c r="AF593" s="199"/>
      <c r="AG593" s="196"/>
      <c r="AH593" s="201"/>
      <c r="AI593" s="330"/>
      <c r="AJ593" s="330"/>
      <c r="AK593" s="196"/>
      <c r="AL593" s="43"/>
      <c r="AM593" s="43"/>
      <c r="AN593" s="43"/>
      <c r="AO593" s="64"/>
      <c r="AP593" s="202"/>
      <c r="AQ593" s="202"/>
      <c r="AR593" s="64"/>
    </row>
    <row r="594" spans="1:44" ht="15.75" customHeight="1" x14ac:dyDescent="0.2">
      <c r="A594" s="43"/>
      <c r="B594" s="43"/>
      <c r="C594" s="43"/>
      <c r="D594" s="43"/>
      <c r="E594" s="43"/>
      <c r="F594" s="43"/>
      <c r="G594" s="194"/>
      <c r="H594" s="194"/>
      <c r="I594" s="194"/>
      <c r="J594" s="196"/>
      <c r="K594" s="196"/>
      <c r="L594" s="196"/>
      <c r="M594" s="196"/>
      <c r="N594" s="196"/>
      <c r="O594" s="197"/>
      <c r="P594" s="197"/>
      <c r="Q594" s="197"/>
      <c r="R594" s="197"/>
      <c r="S594" s="197"/>
      <c r="T594" s="197"/>
      <c r="U594" s="198"/>
      <c r="V594" s="199"/>
      <c r="W594" s="328"/>
      <c r="X594" s="329"/>
      <c r="Y594" s="43"/>
      <c r="Z594" s="199"/>
      <c r="AA594" s="199"/>
      <c r="AB594" s="199"/>
      <c r="AC594" s="199"/>
      <c r="AD594" s="199"/>
      <c r="AE594" s="43"/>
      <c r="AF594" s="199"/>
      <c r="AG594" s="196"/>
      <c r="AH594" s="201"/>
      <c r="AI594" s="330"/>
      <c r="AJ594" s="330"/>
      <c r="AK594" s="196"/>
      <c r="AL594" s="43"/>
      <c r="AM594" s="43"/>
      <c r="AN594" s="43"/>
      <c r="AO594" s="64"/>
      <c r="AP594" s="202"/>
      <c r="AQ594" s="202"/>
      <c r="AR594" s="64"/>
    </row>
    <row r="595" spans="1:44" ht="15.75" customHeight="1" x14ac:dyDescent="0.2">
      <c r="A595" s="43"/>
      <c r="B595" s="43"/>
      <c r="C595" s="43"/>
      <c r="D595" s="43"/>
      <c r="E595" s="43"/>
      <c r="F595" s="43"/>
      <c r="G595" s="194"/>
      <c r="H595" s="194"/>
      <c r="I595" s="194"/>
      <c r="J595" s="196"/>
      <c r="K595" s="196"/>
      <c r="L595" s="196"/>
      <c r="M595" s="196"/>
      <c r="N595" s="196"/>
      <c r="O595" s="197"/>
      <c r="P595" s="197"/>
      <c r="Q595" s="197"/>
      <c r="R595" s="197"/>
      <c r="S595" s="197"/>
      <c r="T595" s="197"/>
      <c r="U595" s="198"/>
      <c r="V595" s="199"/>
      <c r="W595" s="328"/>
      <c r="X595" s="329"/>
      <c r="Y595" s="43"/>
      <c r="Z595" s="199"/>
      <c r="AA595" s="199"/>
      <c r="AB595" s="199"/>
      <c r="AC595" s="199"/>
      <c r="AD595" s="199"/>
      <c r="AE595" s="43"/>
      <c r="AF595" s="199"/>
      <c r="AG595" s="196"/>
      <c r="AH595" s="201"/>
      <c r="AI595" s="330"/>
      <c r="AJ595" s="330"/>
      <c r="AK595" s="196"/>
      <c r="AL595" s="43"/>
      <c r="AM595" s="43"/>
      <c r="AN595" s="43"/>
      <c r="AO595" s="64"/>
      <c r="AP595" s="202"/>
      <c r="AQ595" s="202"/>
      <c r="AR595" s="64"/>
    </row>
    <row r="596" spans="1:44" ht="15.75" customHeight="1" x14ac:dyDescent="0.2">
      <c r="A596" s="43"/>
      <c r="B596" s="43"/>
      <c r="C596" s="43"/>
      <c r="D596" s="43"/>
      <c r="E596" s="43"/>
      <c r="F596" s="43"/>
      <c r="G596" s="194"/>
      <c r="H596" s="194"/>
      <c r="I596" s="194"/>
      <c r="J596" s="196"/>
      <c r="K596" s="196"/>
      <c r="L596" s="196"/>
      <c r="M596" s="196"/>
      <c r="N596" s="196"/>
      <c r="O596" s="197"/>
      <c r="P596" s="197"/>
      <c r="Q596" s="197"/>
      <c r="R596" s="197"/>
      <c r="S596" s="197"/>
      <c r="T596" s="197"/>
      <c r="U596" s="198"/>
      <c r="V596" s="199"/>
      <c r="W596" s="328"/>
      <c r="X596" s="329"/>
      <c r="Y596" s="43"/>
      <c r="Z596" s="199"/>
      <c r="AA596" s="199"/>
      <c r="AB596" s="199"/>
      <c r="AC596" s="199"/>
      <c r="AD596" s="199"/>
      <c r="AE596" s="43"/>
      <c r="AF596" s="199"/>
      <c r="AG596" s="196"/>
      <c r="AH596" s="201"/>
      <c r="AI596" s="330"/>
      <c r="AJ596" s="330"/>
      <c r="AK596" s="196"/>
      <c r="AL596" s="43"/>
      <c r="AM596" s="43"/>
      <c r="AN596" s="43"/>
      <c r="AO596" s="64"/>
      <c r="AP596" s="202"/>
      <c r="AQ596" s="202"/>
      <c r="AR596" s="64"/>
    </row>
    <row r="597" spans="1:44" ht="15.75" customHeight="1" x14ac:dyDescent="0.2">
      <c r="A597" s="43"/>
      <c r="B597" s="43"/>
      <c r="C597" s="43"/>
      <c r="D597" s="43"/>
      <c r="E597" s="43"/>
      <c r="F597" s="43"/>
      <c r="G597" s="194"/>
      <c r="H597" s="194"/>
      <c r="I597" s="194"/>
      <c r="J597" s="196"/>
      <c r="K597" s="196"/>
      <c r="L597" s="196"/>
      <c r="M597" s="196"/>
      <c r="N597" s="196"/>
      <c r="O597" s="197"/>
      <c r="P597" s="197"/>
      <c r="Q597" s="197"/>
      <c r="R597" s="197"/>
      <c r="S597" s="197"/>
      <c r="T597" s="197"/>
      <c r="U597" s="198"/>
      <c r="V597" s="199"/>
      <c r="W597" s="328"/>
      <c r="X597" s="329"/>
      <c r="Y597" s="43"/>
      <c r="Z597" s="199"/>
      <c r="AA597" s="199"/>
      <c r="AB597" s="199"/>
      <c r="AC597" s="199"/>
      <c r="AD597" s="199"/>
      <c r="AE597" s="43"/>
      <c r="AF597" s="199"/>
      <c r="AG597" s="196"/>
      <c r="AH597" s="201"/>
      <c r="AI597" s="330"/>
      <c r="AJ597" s="330"/>
      <c r="AK597" s="196"/>
      <c r="AL597" s="43"/>
      <c r="AM597" s="43"/>
      <c r="AN597" s="43"/>
      <c r="AO597" s="64"/>
      <c r="AP597" s="202"/>
      <c r="AQ597" s="202"/>
      <c r="AR597" s="64"/>
    </row>
    <row r="598" spans="1:44" ht="15.75" customHeight="1" x14ac:dyDescent="0.2">
      <c r="A598" s="43"/>
      <c r="B598" s="43"/>
      <c r="C598" s="43"/>
      <c r="D598" s="43"/>
      <c r="E598" s="43"/>
      <c r="F598" s="43"/>
      <c r="G598" s="194"/>
      <c r="H598" s="194"/>
      <c r="I598" s="194"/>
      <c r="J598" s="196"/>
      <c r="K598" s="196"/>
      <c r="L598" s="196"/>
      <c r="M598" s="196"/>
      <c r="N598" s="196"/>
      <c r="O598" s="197"/>
      <c r="P598" s="197"/>
      <c r="Q598" s="197"/>
      <c r="R598" s="197"/>
      <c r="S598" s="197"/>
      <c r="T598" s="197"/>
      <c r="U598" s="198"/>
      <c r="V598" s="199"/>
      <c r="W598" s="328"/>
      <c r="X598" s="329"/>
      <c r="Y598" s="43"/>
      <c r="Z598" s="199"/>
      <c r="AA598" s="199"/>
      <c r="AB598" s="199"/>
      <c r="AC598" s="199"/>
      <c r="AD598" s="199"/>
      <c r="AE598" s="43"/>
      <c r="AF598" s="199"/>
      <c r="AG598" s="196"/>
      <c r="AH598" s="201"/>
      <c r="AI598" s="330"/>
      <c r="AJ598" s="330"/>
      <c r="AK598" s="196"/>
      <c r="AL598" s="43"/>
      <c r="AM598" s="43"/>
      <c r="AN598" s="43"/>
      <c r="AO598" s="64"/>
      <c r="AP598" s="202"/>
      <c r="AQ598" s="202"/>
      <c r="AR598" s="64"/>
    </row>
    <row r="599" spans="1:44" ht="15.75" customHeight="1" x14ac:dyDescent="0.2">
      <c r="A599" s="43"/>
      <c r="B599" s="43"/>
      <c r="C599" s="43"/>
      <c r="D599" s="43"/>
      <c r="E599" s="43"/>
      <c r="F599" s="43"/>
      <c r="G599" s="194"/>
      <c r="H599" s="194"/>
      <c r="I599" s="194"/>
      <c r="J599" s="196"/>
      <c r="K599" s="196"/>
      <c r="L599" s="196"/>
      <c r="M599" s="196"/>
      <c r="N599" s="196"/>
      <c r="O599" s="197"/>
      <c r="P599" s="197"/>
      <c r="Q599" s="197"/>
      <c r="R599" s="197"/>
      <c r="S599" s="197"/>
      <c r="T599" s="197"/>
      <c r="U599" s="198"/>
      <c r="V599" s="199"/>
      <c r="W599" s="328"/>
      <c r="X599" s="329"/>
      <c r="Y599" s="43"/>
      <c r="Z599" s="199"/>
      <c r="AA599" s="199"/>
      <c r="AB599" s="199"/>
      <c r="AC599" s="199"/>
      <c r="AD599" s="199"/>
      <c r="AE599" s="43"/>
      <c r="AF599" s="199"/>
      <c r="AG599" s="196"/>
      <c r="AH599" s="201"/>
      <c r="AI599" s="330"/>
      <c r="AJ599" s="330"/>
      <c r="AK599" s="196"/>
      <c r="AL599" s="43"/>
      <c r="AM599" s="43"/>
      <c r="AN599" s="43"/>
      <c r="AO599" s="64"/>
      <c r="AP599" s="202"/>
      <c r="AQ599" s="202"/>
      <c r="AR599" s="64"/>
    </row>
    <row r="600" spans="1:44" ht="15.75" customHeight="1" x14ac:dyDescent="0.2">
      <c r="A600" s="43"/>
      <c r="B600" s="43"/>
      <c r="C600" s="43"/>
      <c r="D600" s="43"/>
      <c r="E600" s="43"/>
      <c r="F600" s="43"/>
      <c r="G600" s="194"/>
      <c r="H600" s="194"/>
      <c r="I600" s="194"/>
      <c r="J600" s="196"/>
      <c r="K600" s="196"/>
      <c r="L600" s="196"/>
      <c r="M600" s="196"/>
      <c r="N600" s="196"/>
      <c r="O600" s="197"/>
      <c r="P600" s="197"/>
      <c r="Q600" s="197"/>
      <c r="R600" s="197"/>
      <c r="S600" s="197"/>
      <c r="T600" s="197"/>
      <c r="U600" s="198"/>
      <c r="V600" s="199"/>
      <c r="W600" s="328"/>
      <c r="X600" s="329"/>
      <c r="Y600" s="43"/>
      <c r="Z600" s="199"/>
      <c r="AA600" s="199"/>
      <c r="AB600" s="199"/>
      <c r="AC600" s="199"/>
      <c r="AD600" s="199"/>
      <c r="AE600" s="43"/>
      <c r="AF600" s="199"/>
      <c r="AG600" s="196"/>
      <c r="AH600" s="201"/>
      <c r="AI600" s="330"/>
      <c r="AJ600" s="330"/>
      <c r="AK600" s="196"/>
      <c r="AL600" s="43"/>
      <c r="AM600" s="43"/>
      <c r="AN600" s="43"/>
      <c r="AO600" s="64"/>
      <c r="AP600" s="202"/>
      <c r="AQ600" s="202"/>
      <c r="AR600" s="64"/>
    </row>
    <row r="601" spans="1:44" ht="15.75" customHeight="1" x14ac:dyDescent="0.2">
      <c r="A601" s="43"/>
      <c r="B601" s="43"/>
      <c r="C601" s="43"/>
      <c r="D601" s="43"/>
      <c r="E601" s="43"/>
      <c r="F601" s="43"/>
      <c r="G601" s="194"/>
      <c r="H601" s="194"/>
      <c r="I601" s="194"/>
      <c r="J601" s="196"/>
      <c r="K601" s="196"/>
      <c r="L601" s="196"/>
      <c r="M601" s="196"/>
      <c r="N601" s="196"/>
      <c r="O601" s="197"/>
      <c r="P601" s="197"/>
      <c r="Q601" s="197"/>
      <c r="R601" s="197"/>
      <c r="S601" s="197"/>
      <c r="T601" s="197"/>
      <c r="U601" s="198"/>
      <c r="V601" s="199"/>
      <c r="W601" s="328"/>
      <c r="X601" s="329"/>
      <c r="Y601" s="43"/>
      <c r="Z601" s="199"/>
      <c r="AA601" s="199"/>
      <c r="AB601" s="199"/>
      <c r="AC601" s="199"/>
      <c r="AD601" s="199"/>
      <c r="AE601" s="43"/>
      <c r="AF601" s="199"/>
      <c r="AG601" s="196"/>
      <c r="AH601" s="201"/>
      <c r="AI601" s="330"/>
      <c r="AJ601" s="330"/>
      <c r="AK601" s="196"/>
      <c r="AL601" s="43"/>
      <c r="AM601" s="43"/>
      <c r="AN601" s="43"/>
      <c r="AO601" s="64"/>
      <c r="AP601" s="202"/>
      <c r="AQ601" s="202"/>
      <c r="AR601" s="64"/>
    </row>
    <row r="602" spans="1:44" ht="15.75" customHeight="1" x14ac:dyDescent="0.2">
      <c r="A602" s="43"/>
      <c r="B602" s="43"/>
      <c r="C602" s="43"/>
      <c r="D602" s="43"/>
      <c r="E602" s="43"/>
      <c r="F602" s="43"/>
      <c r="G602" s="194"/>
      <c r="H602" s="194"/>
      <c r="I602" s="194"/>
      <c r="J602" s="196"/>
      <c r="K602" s="196"/>
      <c r="L602" s="196"/>
      <c r="M602" s="196"/>
      <c r="N602" s="196"/>
      <c r="O602" s="197"/>
      <c r="P602" s="197"/>
      <c r="Q602" s="197"/>
      <c r="R602" s="197"/>
      <c r="S602" s="197"/>
      <c r="T602" s="197"/>
      <c r="U602" s="198"/>
      <c r="V602" s="199"/>
      <c r="W602" s="328"/>
      <c r="X602" s="329"/>
      <c r="Y602" s="43"/>
      <c r="Z602" s="199"/>
      <c r="AA602" s="199"/>
      <c r="AB602" s="199"/>
      <c r="AC602" s="199"/>
      <c r="AD602" s="199"/>
      <c r="AE602" s="43"/>
      <c r="AF602" s="199"/>
      <c r="AG602" s="196"/>
      <c r="AH602" s="201"/>
      <c r="AI602" s="330"/>
      <c r="AJ602" s="330"/>
      <c r="AK602" s="196"/>
      <c r="AL602" s="43"/>
      <c r="AM602" s="43"/>
      <c r="AN602" s="43"/>
      <c r="AO602" s="64"/>
      <c r="AP602" s="202"/>
      <c r="AQ602" s="202"/>
      <c r="AR602" s="64"/>
    </row>
    <row r="603" spans="1:44" ht="15.75" customHeight="1" x14ac:dyDescent="0.2">
      <c r="A603" s="43"/>
      <c r="B603" s="43"/>
      <c r="C603" s="43"/>
      <c r="D603" s="43"/>
      <c r="E603" s="43"/>
      <c r="F603" s="43"/>
      <c r="G603" s="194"/>
      <c r="H603" s="194"/>
      <c r="I603" s="194"/>
      <c r="J603" s="196"/>
      <c r="K603" s="196"/>
      <c r="L603" s="196"/>
      <c r="M603" s="196"/>
      <c r="N603" s="196"/>
      <c r="O603" s="197"/>
      <c r="P603" s="197"/>
      <c r="Q603" s="197"/>
      <c r="R603" s="197"/>
      <c r="S603" s="197"/>
      <c r="T603" s="197"/>
      <c r="U603" s="198"/>
      <c r="V603" s="199"/>
      <c r="W603" s="328"/>
      <c r="X603" s="329"/>
      <c r="Y603" s="43"/>
      <c r="Z603" s="199"/>
      <c r="AA603" s="199"/>
      <c r="AB603" s="199"/>
      <c r="AC603" s="199"/>
      <c r="AD603" s="199"/>
      <c r="AE603" s="43"/>
      <c r="AF603" s="199"/>
      <c r="AG603" s="196"/>
      <c r="AH603" s="201"/>
      <c r="AI603" s="330"/>
      <c r="AJ603" s="330"/>
      <c r="AK603" s="196"/>
      <c r="AL603" s="43"/>
      <c r="AM603" s="43"/>
      <c r="AN603" s="43"/>
      <c r="AO603" s="64"/>
      <c r="AP603" s="202"/>
      <c r="AQ603" s="202"/>
      <c r="AR603" s="64"/>
    </row>
    <row r="604" spans="1:44" ht="15.75" customHeight="1" x14ac:dyDescent="0.2">
      <c r="A604" s="43"/>
      <c r="B604" s="43"/>
      <c r="C604" s="43"/>
      <c r="D604" s="43"/>
      <c r="E604" s="43"/>
      <c r="F604" s="43"/>
      <c r="G604" s="194"/>
      <c r="H604" s="194"/>
      <c r="I604" s="194"/>
      <c r="J604" s="196"/>
      <c r="K604" s="196"/>
      <c r="L604" s="196"/>
      <c r="M604" s="196"/>
      <c r="N604" s="196"/>
      <c r="O604" s="197"/>
      <c r="P604" s="197"/>
      <c r="Q604" s="197"/>
      <c r="R604" s="197"/>
      <c r="S604" s="197"/>
      <c r="T604" s="197"/>
      <c r="U604" s="198"/>
      <c r="V604" s="199"/>
      <c r="W604" s="328"/>
      <c r="X604" s="329"/>
      <c r="Y604" s="43"/>
      <c r="Z604" s="199"/>
      <c r="AA604" s="199"/>
      <c r="AB604" s="199"/>
      <c r="AC604" s="199"/>
      <c r="AD604" s="199"/>
      <c r="AE604" s="43"/>
      <c r="AF604" s="199"/>
      <c r="AG604" s="196"/>
      <c r="AH604" s="201"/>
      <c r="AI604" s="330"/>
      <c r="AJ604" s="330"/>
      <c r="AK604" s="196"/>
      <c r="AL604" s="43"/>
      <c r="AM604" s="43"/>
      <c r="AN604" s="43"/>
      <c r="AO604" s="64"/>
      <c r="AP604" s="202"/>
      <c r="AQ604" s="202"/>
      <c r="AR604" s="64"/>
    </row>
    <row r="605" spans="1:44" ht="15.75" customHeight="1" x14ac:dyDescent="0.2">
      <c r="A605" s="43"/>
      <c r="B605" s="43"/>
      <c r="C605" s="43"/>
      <c r="D605" s="43"/>
      <c r="E605" s="43"/>
      <c r="F605" s="43"/>
      <c r="G605" s="194"/>
      <c r="H605" s="194"/>
      <c r="I605" s="194"/>
      <c r="J605" s="196"/>
      <c r="K605" s="196"/>
      <c r="L605" s="196"/>
      <c r="M605" s="196"/>
      <c r="N605" s="196"/>
      <c r="O605" s="197"/>
      <c r="P605" s="197"/>
      <c r="Q605" s="197"/>
      <c r="R605" s="197"/>
      <c r="S605" s="197"/>
      <c r="T605" s="197"/>
      <c r="U605" s="198"/>
      <c r="V605" s="199"/>
      <c r="W605" s="328"/>
      <c r="X605" s="329"/>
      <c r="Y605" s="43"/>
      <c r="Z605" s="199"/>
      <c r="AA605" s="199"/>
      <c r="AB605" s="199"/>
      <c r="AC605" s="199"/>
      <c r="AD605" s="199"/>
      <c r="AE605" s="43"/>
      <c r="AF605" s="199"/>
      <c r="AG605" s="196"/>
      <c r="AH605" s="201"/>
      <c r="AI605" s="330"/>
      <c r="AJ605" s="330"/>
      <c r="AK605" s="196"/>
      <c r="AL605" s="43"/>
      <c r="AM605" s="43"/>
      <c r="AN605" s="43"/>
      <c r="AO605" s="64"/>
      <c r="AP605" s="202"/>
      <c r="AQ605" s="202"/>
      <c r="AR605" s="64"/>
    </row>
    <row r="606" spans="1:44" ht="15.75" customHeight="1" x14ac:dyDescent="0.2">
      <c r="A606" s="43"/>
      <c r="B606" s="43"/>
      <c r="C606" s="43"/>
      <c r="D606" s="43"/>
      <c r="E606" s="43"/>
      <c r="F606" s="43"/>
      <c r="G606" s="194"/>
      <c r="H606" s="194"/>
      <c r="I606" s="194"/>
      <c r="J606" s="196"/>
      <c r="K606" s="196"/>
      <c r="L606" s="196"/>
      <c r="M606" s="196"/>
      <c r="N606" s="196"/>
      <c r="O606" s="197"/>
      <c r="P606" s="197"/>
      <c r="Q606" s="197"/>
      <c r="R606" s="197"/>
      <c r="S606" s="197"/>
      <c r="T606" s="197"/>
      <c r="U606" s="198"/>
      <c r="V606" s="199"/>
      <c r="W606" s="328"/>
      <c r="X606" s="329"/>
      <c r="Y606" s="43"/>
      <c r="Z606" s="199"/>
      <c r="AA606" s="199"/>
      <c r="AB606" s="199"/>
      <c r="AC606" s="199"/>
      <c r="AD606" s="199"/>
      <c r="AE606" s="43"/>
      <c r="AF606" s="199"/>
      <c r="AG606" s="196"/>
      <c r="AH606" s="201"/>
      <c r="AI606" s="330"/>
      <c r="AJ606" s="330"/>
      <c r="AK606" s="196"/>
      <c r="AL606" s="43"/>
      <c r="AM606" s="43"/>
      <c r="AN606" s="43"/>
      <c r="AO606" s="64"/>
      <c r="AP606" s="202"/>
      <c r="AQ606" s="202"/>
      <c r="AR606" s="64"/>
    </row>
    <row r="607" spans="1:44" ht="15.75" customHeight="1" x14ac:dyDescent="0.2">
      <c r="A607" s="43"/>
      <c r="B607" s="43"/>
      <c r="C607" s="43"/>
      <c r="D607" s="43"/>
      <c r="E607" s="43"/>
      <c r="F607" s="43"/>
      <c r="G607" s="194"/>
      <c r="H607" s="194"/>
      <c r="I607" s="194"/>
      <c r="J607" s="196"/>
      <c r="K607" s="196"/>
      <c r="L607" s="196"/>
      <c r="M607" s="196"/>
      <c r="N607" s="196"/>
      <c r="O607" s="197"/>
      <c r="P607" s="197"/>
      <c r="Q607" s="197"/>
      <c r="R607" s="197"/>
      <c r="S607" s="197"/>
      <c r="T607" s="197"/>
      <c r="U607" s="198"/>
      <c r="V607" s="199"/>
      <c r="W607" s="328"/>
      <c r="X607" s="329"/>
      <c r="Y607" s="43"/>
      <c r="Z607" s="199"/>
      <c r="AA607" s="199"/>
      <c r="AB607" s="199"/>
      <c r="AC607" s="199"/>
      <c r="AD607" s="199"/>
      <c r="AE607" s="43"/>
      <c r="AF607" s="199"/>
      <c r="AG607" s="196"/>
      <c r="AH607" s="201"/>
      <c r="AI607" s="330"/>
      <c r="AJ607" s="330"/>
      <c r="AK607" s="196"/>
      <c r="AL607" s="43"/>
      <c r="AM607" s="43"/>
      <c r="AN607" s="43"/>
      <c r="AO607" s="64"/>
      <c r="AP607" s="202"/>
      <c r="AQ607" s="202"/>
      <c r="AR607" s="64"/>
    </row>
    <row r="608" spans="1:44" ht="15.75" customHeight="1" x14ac:dyDescent="0.2">
      <c r="A608" s="43"/>
      <c r="B608" s="43"/>
      <c r="C608" s="43"/>
      <c r="D608" s="43"/>
      <c r="E608" s="43"/>
      <c r="F608" s="43"/>
      <c r="G608" s="194"/>
      <c r="H608" s="194"/>
      <c r="I608" s="194"/>
      <c r="J608" s="196"/>
      <c r="K608" s="196"/>
      <c r="L608" s="196"/>
      <c r="M608" s="196"/>
      <c r="N608" s="196"/>
      <c r="O608" s="197"/>
      <c r="P608" s="197"/>
      <c r="Q608" s="197"/>
      <c r="R608" s="197"/>
      <c r="S608" s="197"/>
      <c r="T608" s="197"/>
      <c r="U608" s="198"/>
      <c r="V608" s="199"/>
      <c r="W608" s="328"/>
      <c r="X608" s="329"/>
      <c r="Y608" s="43"/>
      <c r="Z608" s="199"/>
      <c r="AA608" s="199"/>
      <c r="AB608" s="199"/>
      <c r="AC608" s="199"/>
      <c r="AD608" s="199"/>
      <c r="AE608" s="43"/>
      <c r="AF608" s="199"/>
      <c r="AG608" s="196"/>
      <c r="AH608" s="201"/>
      <c r="AI608" s="330"/>
      <c r="AJ608" s="330"/>
      <c r="AK608" s="196"/>
      <c r="AL608" s="43"/>
      <c r="AM608" s="43"/>
      <c r="AN608" s="43"/>
      <c r="AO608" s="64"/>
      <c r="AP608" s="202"/>
      <c r="AQ608" s="202"/>
      <c r="AR608" s="64"/>
    </row>
    <row r="609" spans="1:44" ht="15.75" customHeight="1" x14ac:dyDescent="0.2">
      <c r="A609" s="43"/>
      <c r="B609" s="43"/>
      <c r="C609" s="43"/>
      <c r="D609" s="43"/>
      <c r="E609" s="43"/>
      <c r="F609" s="43"/>
      <c r="G609" s="194"/>
      <c r="H609" s="194"/>
      <c r="I609" s="194"/>
      <c r="J609" s="196"/>
      <c r="K609" s="196"/>
      <c r="L609" s="196"/>
      <c r="M609" s="196"/>
      <c r="N609" s="196"/>
      <c r="O609" s="197"/>
      <c r="P609" s="197"/>
      <c r="Q609" s="197"/>
      <c r="R609" s="197"/>
      <c r="S609" s="197"/>
      <c r="T609" s="197"/>
      <c r="U609" s="198"/>
      <c r="V609" s="199"/>
      <c r="W609" s="328"/>
      <c r="X609" s="329"/>
      <c r="Y609" s="43"/>
      <c r="Z609" s="199"/>
      <c r="AA609" s="199"/>
      <c r="AB609" s="199"/>
      <c r="AC609" s="199"/>
      <c r="AD609" s="199"/>
      <c r="AE609" s="43"/>
      <c r="AF609" s="199"/>
      <c r="AG609" s="196"/>
      <c r="AH609" s="201"/>
      <c r="AI609" s="330"/>
      <c r="AJ609" s="330"/>
      <c r="AK609" s="196"/>
      <c r="AL609" s="43"/>
      <c r="AM609" s="43"/>
      <c r="AN609" s="43"/>
      <c r="AO609" s="64"/>
      <c r="AP609" s="202"/>
      <c r="AQ609" s="202"/>
      <c r="AR609" s="64"/>
    </row>
    <row r="610" spans="1:44" ht="15.75" customHeight="1" x14ac:dyDescent="0.2">
      <c r="A610" s="43"/>
      <c r="B610" s="43"/>
      <c r="C610" s="43"/>
      <c r="D610" s="43"/>
      <c r="E610" s="43"/>
      <c r="F610" s="43"/>
      <c r="G610" s="194"/>
      <c r="H610" s="194"/>
      <c r="I610" s="194"/>
      <c r="J610" s="196"/>
      <c r="K610" s="196"/>
      <c r="L610" s="196"/>
      <c r="M610" s="196"/>
      <c r="N610" s="196"/>
      <c r="O610" s="197"/>
      <c r="P610" s="197"/>
      <c r="Q610" s="197"/>
      <c r="R610" s="197"/>
      <c r="S610" s="197"/>
      <c r="T610" s="197"/>
      <c r="U610" s="198"/>
      <c r="V610" s="199"/>
      <c r="W610" s="328"/>
      <c r="X610" s="329"/>
      <c r="Y610" s="43"/>
      <c r="Z610" s="199"/>
      <c r="AA610" s="199"/>
      <c r="AB610" s="199"/>
      <c r="AC610" s="199"/>
      <c r="AD610" s="199"/>
      <c r="AE610" s="43"/>
      <c r="AF610" s="199"/>
      <c r="AG610" s="196"/>
      <c r="AH610" s="201"/>
      <c r="AI610" s="330"/>
      <c r="AJ610" s="330"/>
      <c r="AK610" s="196"/>
      <c r="AL610" s="43"/>
      <c r="AM610" s="43"/>
      <c r="AN610" s="43"/>
      <c r="AO610" s="64"/>
      <c r="AP610" s="202"/>
      <c r="AQ610" s="202"/>
      <c r="AR610" s="64"/>
    </row>
    <row r="611" spans="1:44" ht="15.75" customHeight="1" x14ac:dyDescent="0.2">
      <c r="A611" s="43"/>
      <c r="B611" s="43"/>
      <c r="C611" s="43"/>
      <c r="D611" s="43"/>
      <c r="E611" s="43"/>
      <c r="F611" s="43"/>
      <c r="G611" s="194"/>
      <c r="H611" s="194"/>
      <c r="I611" s="194"/>
      <c r="J611" s="196"/>
      <c r="K611" s="196"/>
      <c r="L611" s="196"/>
      <c r="M611" s="196"/>
      <c r="N611" s="196"/>
      <c r="O611" s="197"/>
      <c r="P611" s="197"/>
      <c r="Q611" s="197"/>
      <c r="R611" s="197"/>
      <c r="S611" s="197"/>
      <c r="T611" s="197"/>
      <c r="U611" s="198"/>
      <c r="V611" s="199"/>
      <c r="W611" s="328"/>
      <c r="X611" s="329"/>
      <c r="Y611" s="43"/>
      <c r="Z611" s="199"/>
      <c r="AA611" s="199"/>
      <c r="AB611" s="199"/>
      <c r="AC611" s="199"/>
      <c r="AD611" s="199"/>
      <c r="AE611" s="43"/>
      <c r="AF611" s="199"/>
      <c r="AG611" s="196"/>
      <c r="AH611" s="201"/>
      <c r="AI611" s="330"/>
      <c r="AJ611" s="330"/>
      <c r="AK611" s="196"/>
      <c r="AL611" s="43"/>
      <c r="AM611" s="43"/>
      <c r="AN611" s="43"/>
      <c r="AO611" s="64"/>
      <c r="AP611" s="202"/>
      <c r="AQ611" s="202"/>
      <c r="AR611" s="64"/>
    </row>
    <row r="612" spans="1:44" ht="15.75" customHeight="1" x14ac:dyDescent="0.2">
      <c r="A612" s="43"/>
      <c r="B612" s="43"/>
      <c r="C612" s="43"/>
      <c r="D612" s="43"/>
      <c r="E612" s="43"/>
      <c r="F612" s="43"/>
      <c r="G612" s="194"/>
      <c r="H612" s="194"/>
      <c r="I612" s="194"/>
      <c r="J612" s="196"/>
      <c r="K612" s="196"/>
      <c r="L612" s="196"/>
      <c r="M612" s="196"/>
      <c r="N612" s="196"/>
      <c r="O612" s="197"/>
      <c r="P612" s="197"/>
      <c r="Q612" s="197"/>
      <c r="R612" s="197"/>
      <c r="S612" s="197"/>
      <c r="T612" s="197"/>
      <c r="U612" s="198"/>
      <c r="V612" s="199"/>
      <c r="W612" s="328"/>
      <c r="X612" s="329"/>
      <c r="Y612" s="43"/>
      <c r="Z612" s="199"/>
      <c r="AA612" s="199"/>
      <c r="AB612" s="199"/>
      <c r="AC612" s="199"/>
      <c r="AD612" s="199"/>
      <c r="AE612" s="43"/>
      <c r="AF612" s="199"/>
      <c r="AG612" s="196"/>
      <c r="AH612" s="201"/>
      <c r="AI612" s="330"/>
      <c r="AJ612" s="330"/>
      <c r="AK612" s="196"/>
      <c r="AL612" s="43"/>
      <c r="AM612" s="43"/>
      <c r="AN612" s="43"/>
      <c r="AO612" s="64"/>
      <c r="AP612" s="202"/>
      <c r="AQ612" s="202"/>
      <c r="AR612" s="64"/>
    </row>
    <row r="613" spans="1:44" ht="15.75" customHeight="1" x14ac:dyDescent="0.2">
      <c r="A613" s="43"/>
      <c r="B613" s="43"/>
      <c r="C613" s="43"/>
      <c r="D613" s="43"/>
      <c r="E613" s="43"/>
      <c r="F613" s="43"/>
      <c r="G613" s="194"/>
      <c r="H613" s="194"/>
      <c r="I613" s="194"/>
      <c r="J613" s="196"/>
      <c r="K613" s="196"/>
      <c r="L613" s="196"/>
      <c r="M613" s="196"/>
      <c r="N613" s="196"/>
      <c r="O613" s="197"/>
      <c r="P613" s="197"/>
      <c r="Q613" s="197"/>
      <c r="R613" s="197"/>
      <c r="S613" s="197"/>
      <c r="T613" s="197"/>
      <c r="U613" s="198"/>
      <c r="V613" s="199"/>
      <c r="W613" s="328"/>
      <c r="X613" s="329"/>
      <c r="Y613" s="43"/>
      <c r="Z613" s="199"/>
      <c r="AA613" s="199"/>
      <c r="AB613" s="199"/>
      <c r="AC613" s="199"/>
      <c r="AD613" s="199"/>
      <c r="AE613" s="43"/>
      <c r="AF613" s="199"/>
      <c r="AG613" s="196"/>
      <c r="AH613" s="201"/>
      <c r="AI613" s="330"/>
      <c r="AJ613" s="330"/>
      <c r="AK613" s="196"/>
      <c r="AL613" s="43"/>
      <c r="AM613" s="43"/>
      <c r="AN613" s="43"/>
      <c r="AO613" s="64"/>
      <c r="AP613" s="202"/>
      <c r="AQ613" s="202"/>
      <c r="AR613" s="64"/>
    </row>
    <row r="614" spans="1:44" ht="15.75" customHeight="1" x14ac:dyDescent="0.2">
      <c r="A614" s="43"/>
      <c r="B614" s="43"/>
      <c r="C614" s="43"/>
      <c r="D614" s="43"/>
      <c r="E614" s="43"/>
      <c r="F614" s="43"/>
      <c r="G614" s="194"/>
      <c r="H614" s="194"/>
      <c r="I614" s="194"/>
      <c r="J614" s="196"/>
      <c r="K614" s="196"/>
      <c r="L614" s="196"/>
      <c r="M614" s="196"/>
      <c r="N614" s="196"/>
      <c r="O614" s="197"/>
      <c r="P614" s="197"/>
      <c r="Q614" s="197"/>
      <c r="R614" s="197"/>
      <c r="S614" s="197"/>
      <c r="T614" s="197"/>
      <c r="U614" s="198"/>
      <c r="V614" s="199"/>
      <c r="W614" s="328"/>
      <c r="X614" s="329"/>
      <c r="Y614" s="43"/>
      <c r="Z614" s="199"/>
      <c r="AA614" s="199"/>
      <c r="AB614" s="199"/>
      <c r="AC614" s="199"/>
      <c r="AD614" s="199"/>
      <c r="AE614" s="43"/>
      <c r="AF614" s="199"/>
      <c r="AG614" s="196"/>
      <c r="AH614" s="201"/>
      <c r="AI614" s="330"/>
      <c r="AJ614" s="330"/>
      <c r="AK614" s="196"/>
      <c r="AL614" s="43"/>
      <c r="AM614" s="43"/>
      <c r="AN614" s="43"/>
      <c r="AO614" s="64"/>
      <c r="AP614" s="202"/>
      <c r="AQ614" s="202"/>
      <c r="AR614" s="64"/>
    </row>
    <row r="615" spans="1:44" ht="15.75" customHeight="1" x14ac:dyDescent="0.2">
      <c r="A615" s="43"/>
      <c r="B615" s="43"/>
      <c r="C615" s="43"/>
      <c r="D615" s="43"/>
      <c r="E615" s="43"/>
      <c r="F615" s="43"/>
      <c r="G615" s="194"/>
      <c r="H615" s="194"/>
      <c r="I615" s="194"/>
      <c r="J615" s="196"/>
      <c r="K615" s="196"/>
      <c r="L615" s="196"/>
      <c r="M615" s="196"/>
      <c r="N615" s="196"/>
      <c r="O615" s="197"/>
      <c r="P615" s="197"/>
      <c r="Q615" s="197"/>
      <c r="R615" s="197"/>
      <c r="S615" s="197"/>
      <c r="T615" s="197"/>
      <c r="U615" s="198"/>
      <c r="V615" s="199"/>
      <c r="W615" s="328"/>
      <c r="X615" s="329"/>
      <c r="Y615" s="43"/>
      <c r="Z615" s="199"/>
      <c r="AA615" s="199"/>
      <c r="AB615" s="199"/>
      <c r="AC615" s="199"/>
      <c r="AD615" s="199"/>
      <c r="AE615" s="43"/>
      <c r="AF615" s="199"/>
      <c r="AG615" s="196"/>
      <c r="AH615" s="201"/>
      <c r="AI615" s="330"/>
      <c r="AJ615" s="330"/>
      <c r="AK615" s="196"/>
      <c r="AL615" s="43"/>
      <c r="AM615" s="43"/>
      <c r="AN615" s="43"/>
      <c r="AO615" s="64"/>
      <c r="AP615" s="202"/>
      <c r="AQ615" s="202"/>
      <c r="AR615" s="64"/>
    </row>
    <row r="616" spans="1:44" ht="15.75" customHeight="1" x14ac:dyDescent="0.2">
      <c r="A616" s="43"/>
      <c r="B616" s="43"/>
      <c r="C616" s="43"/>
      <c r="D616" s="43"/>
      <c r="E616" s="43"/>
      <c r="F616" s="43"/>
      <c r="G616" s="194"/>
      <c r="H616" s="194"/>
      <c r="I616" s="194"/>
      <c r="J616" s="196"/>
      <c r="K616" s="196"/>
      <c r="L616" s="196"/>
      <c r="M616" s="196"/>
      <c r="N616" s="196"/>
      <c r="O616" s="197"/>
      <c r="P616" s="197"/>
      <c r="Q616" s="197"/>
      <c r="R616" s="197"/>
      <c r="S616" s="197"/>
      <c r="T616" s="197"/>
      <c r="U616" s="198"/>
      <c r="V616" s="199"/>
      <c r="W616" s="328"/>
      <c r="X616" s="329"/>
      <c r="Y616" s="43"/>
      <c r="Z616" s="199"/>
      <c r="AA616" s="199"/>
      <c r="AB616" s="199"/>
      <c r="AC616" s="199"/>
      <c r="AD616" s="199"/>
      <c r="AE616" s="43"/>
      <c r="AF616" s="199"/>
      <c r="AG616" s="196"/>
      <c r="AH616" s="201"/>
      <c r="AI616" s="330"/>
      <c r="AJ616" s="330"/>
      <c r="AK616" s="196"/>
      <c r="AL616" s="43"/>
      <c r="AM616" s="43"/>
      <c r="AN616" s="43"/>
      <c r="AO616" s="64"/>
      <c r="AP616" s="202"/>
      <c r="AQ616" s="202"/>
      <c r="AR616" s="64"/>
    </row>
    <row r="617" spans="1:44" ht="15.75" customHeight="1" x14ac:dyDescent="0.2">
      <c r="A617" s="43"/>
      <c r="B617" s="43"/>
      <c r="C617" s="43"/>
      <c r="D617" s="43"/>
      <c r="E617" s="43"/>
      <c r="F617" s="43"/>
      <c r="G617" s="194"/>
      <c r="H617" s="194"/>
      <c r="I617" s="194"/>
      <c r="J617" s="196"/>
      <c r="K617" s="196"/>
      <c r="L617" s="196"/>
      <c r="M617" s="196"/>
      <c r="N617" s="196"/>
      <c r="O617" s="197"/>
      <c r="P617" s="197"/>
      <c r="Q617" s="197"/>
      <c r="R617" s="197"/>
      <c r="S617" s="197"/>
      <c r="T617" s="197"/>
      <c r="U617" s="198"/>
      <c r="V617" s="199"/>
      <c r="W617" s="328"/>
      <c r="X617" s="329"/>
      <c r="Y617" s="43"/>
      <c r="Z617" s="199"/>
      <c r="AA617" s="199"/>
      <c r="AB617" s="199"/>
      <c r="AC617" s="199"/>
      <c r="AD617" s="199"/>
      <c r="AE617" s="43"/>
      <c r="AF617" s="199"/>
      <c r="AG617" s="196"/>
      <c r="AH617" s="201"/>
      <c r="AI617" s="330"/>
      <c r="AJ617" s="330"/>
      <c r="AK617" s="196"/>
      <c r="AL617" s="43"/>
      <c r="AM617" s="43"/>
      <c r="AN617" s="43"/>
      <c r="AO617" s="64"/>
      <c r="AP617" s="202"/>
      <c r="AQ617" s="202"/>
      <c r="AR617" s="64"/>
    </row>
    <row r="618" spans="1:44" ht="15.75" customHeight="1" x14ac:dyDescent="0.2">
      <c r="A618" s="43"/>
      <c r="B618" s="43"/>
      <c r="C618" s="43"/>
      <c r="D618" s="43"/>
      <c r="E618" s="43"/>
      <c r="F618" s="43"/>
      <c r="G618" s="194"/>
      <c r="H618" s="194"/>
      <c r="I618" s="194"/>
      <c r="J618" s="196"/>
      <c r="K618" s="196"/>
      <c r="L618" s="196"/>
      <c r="M618" s="196"/>
      <c r="N618" s="196"/>
      <c r="O618" s="197"/>
      <c r="P618" s="197"/>
      <c r="Q618" s="197"/>
      <c r="R618" s="197"/>
      <c r="S618" s="197"/>
      <c r="T618" s="197"/>
      <c r="U618" s="198"/>
      <c r="V618" s="199"/>
      <c r="W618" s="328"/>
      <c r="X618" s="329"/>
      <c r="Y618" s="43"/>
      <c r="Z618" s="199"/>
      <c r="AA618" s="199"/>
      <c r="AB618" s="199"/>
      <c r="AC618" s="199"/>
      <c r="AD618" s="199"/>
      <c r="AE618" s="43"/>
      <c r="AF618" s="199"/>
      <c r="AG618" s="196"/>
      <c r="AH618" s="201"/>
      <c r="AI618" s="330"/>
      <c r="AJ618" s="330"/>
      <c r="AK618" s="196"/>
      <c r="AL618" s="43"/>
      <c r="AM618" s="43"/>
      <c r="AN618" s="43"/>
      <c r="AO618" s="64"/>
      <c r="AP618" s="202"/>
      <c r="AQ618" s="202"/>
      <c r="AR618" s="64"/>
    </row>
    <row r="619" spans="1:44" ht="15.75" customHeight="1" x14ac:dyDescent="0.2">
      <c r="A619" s="43"/>
      <c r="B619" s="43"/>
      <c r="C619" s="43"/>
      <c r="D619" s="43"/>
      <c r="E619" s="43"/>
      <c r="F619" s="43"/>
      <c r="G619" s="194"/>
      <c r="H619" s="194"/>
      <c r="I619" s="194"/>
      <c r="J619" s="196"/>
      <c r="K619" s="196"/>
      <c r="L619" s="196"/>
      <c r="M619" s="196"/>
      <c r="N619" s="196"/>
      <c r="O619" s="197"/>
      <c r="P619" s="197"/>
      <c r="Q619" s="197"/>
      <c r="R619" s="197"/>
      <c r="S619" s="197"/>
      <c r="T619" s="197"/>
      <c r="U619" s="198"/>
      <c r="V619" s="199"/>
      <c r="W619" s="328"/>
      <c r="X619" s="329"/>
      <c r="Y619" s="43"/>
      <c r="Z619" s="199"/>
      <c r="AA619" s="199"/>
      <c r="AB619" s="199"/>
      <c r="AC619" s="199"/>
      <c r="AD619" s="199"/>
      <c r="AE619" s="43"/>
      <c r="AF619" s="199"/>
      <c r="AG619" s="196"/>
      <c r="AH619" s="201"/>
      <c r="AI619" s="330"/>
      <c r="AJ619" s="330"/>
      <c r="AK619" s="196"/>
      <c r="AL619" s="43"/>
      <c r="AM619" s="43"/>
      <c r="AN619" s="43"/>
      <c r="AO619" s="64"/>
      <c r="AP619" s="202"/>
      <c r="AQ619" s="202"/>
      <c r="AR619" s="64"/>
    </row>
    <row r="620" spans="1:44" ht="15.75" customHeight="1" x14ac:dyDescent="0.2">
      <c r="A620" s="43"/>
      <c r="B620" s="43"/>
      <c r="C620" s="43"/>
      <c r="D620" s="43"/>
      <c r="E620" s="43"/>
      <c r="F620" s="43"/>
      <c r="G620" s="194"/>
      <c r="H620" s="194"/>
      <c r="I620" s="194"/>
      <c r="J620" s="196"/>
      <c r="K620" s="196"/>
      <c r="L620" s="196"/>
      <c r="M620" s="196"/>
      <c r="N620" s="196"/>
      <c r="O620" s="197"/>
      <c r="P620" s="197"/>
      <c r="Q620" s="197"/>
      <c r="R620" s="197"/>
      <c r="S620" s="197"/>
      <c r="T620" s="197"/>
      <c r="U620" s="198"/>
      <c r="V620" s="199"/>
      <c r="W620" s="328"/>
      <c r="X620" s="329"/>
      <c r="Y620" s="43"/>
      <c r="Z620" s="199"/>
      <c r="AA620" s="199"/>
      <c r="AB620" s="199"/>
      <c r="AC620" s="199"/>
      <c r="AD620" s="199"/>
      <c r="AE620" s="43"/>
      <c r="AF620" s="199"/>
      <c r="AG620" s="196"/>
      <c r="AH620" s="201"/>
      <c r="AI620" s="330"/>
      <c r="AJ620" s="330"/>
      <c r="AK620" s="196"/>
      <c r="AL620" s="43"/>
      <c r="AM620" s="43"/>
      <c r="AN620" s="43"/>
      <c r="AO620" s="64"/>
      <c r="AP620" s="202"/>
      <c r="AQ620" s="202"/>
      <c r="AR620" s="64"/>
    </row>
    <row r="621" spans="1:44" ht="15.75" customHeight="1" x14ac:dyDescent="0.2">
      <c r="A621" s="43"/>
      <c r="B621" s="43"/>
      <c r="C621" s="43"/>
      <c r="D621" s="43"/>
      <c r="E621" s="43"/>
      <c r="F621" s="43"/>
      <c r="G621" s="194"/>
      <c r="H621" s="194"/>
      <c r="I621" s="194"/>
      <c r="J621" s="196"/>
      <c r="K621" s="196"/>
      <c r="L621" s="196"/>
      <c r="M621" s="196"/>
      <c r="N621" s="196"/>
      <c r="O621" s="197"/>
      <c r="P621" s="197"/>
      <c r="Q621" s="197"/>
      <c r="R621" s="197"/>
      <c r="S621" s="197"/>
      <c r="T621" s="197"/>
      <c r="U621" s="198"/>
      <c r="V621" s="199"/>
      <c r="W621" s="328"/>
      <c r="X621" s="329"/>
      <c r="Y621" s="43"/>
      <c r="Z621" s="199"/>
      <c r="AA621" s="199"/>
      <c r="AB621" s="199"/>
      <c r="AC621" s="199"/>
      <c r="AD621" s="199"/>
      <c r="AE621" s="43"/>
      <c r="AF621" s="199"/>
      <c r="AG621" s="196"/>
      <c r="AH621" s="201"/>
      <c r="AI621" s="330"/>
      <c r="AJ621" s="330"/>
      <c r="AK621" s="196"/>
      <c r="AL621" s="43"/>
      <c r="AM621" s="43"/>
      <c r="AN621" s="43"/>
      <c r="AO621" s="64"/>
      <c r="AP621" s="202"/>
      <c r="AQ621" s="202"/>
      <c r="AR621" s="64"/>
    </row>
    <row r="622" spans="1:44" ht="15.75" customHeight="1" x14ac:dyDescent="0.2">
      <c r="A622" s="43"/>
      <c r="B622" s="43"/>
      <c r="C622" s="43"/>
      <c r="D622" s="43"/>
      <c r="E622" s="43"/>
      <c r="F622" s="43"/>
      <c r="G622" s="194"/>
      <c r="H622" s="194"/>
      <c r="I622" s="194"/>
      <c r="J622" s="196"/>
      <c r="K622" s="196"/>
      <c r="L622" s="196"/>
      <c r="M622" s="196"/>
      <c r="N622" s="196"/>
      <c r="O622" s="197"/>
      <c r="P622" s="197"/>
      <c r="Q622" s="197"/>
      <c r="R622" s="197"/>
      <c r="S622" s="197"/>
      <c r="T622" s="197"/>
      <c r="U622" s="198"/>
      <c r="V622" s="199"/>
      <c r="W622" s="328"/>
      <c r="X622" s="329"/>
      <c r="Y622" s="43"/>
      <c r="Z622" s="199"/>
      <c r="AA622" s="199"/>
      <c r="AB622" s="199"/>
      <c r="AC622" s="199"/>
      <c r="AD622" s="199"/>
      <c r="AE622" s="43"/>
      <c r="AF622" s="199"/>
      <c r="AG622" s="196"/>
      <c r="AH622" s="201"/>
      <c r="AI622" s="330"/>
      <c r="AJ622" s="330"/>
      <c r="AK622" s="196"/>
      <c r="AL622" s="43"/>
      <c r="AM622" s="43"/>
      <c r="AN622" s="43"/>
      <c r="AO622" s="64"/>
      <c r="AP622" s="202"/>
      <c r="AQ622" s="202"/>
      <c r="AR622" s="64"/>
    </row>
    <row r="623" spans="1:44" ht="15.75" customHeight="1" x14ac:dyDescent="0.2">
      <c r="A623" s="43"/>
      <c r="B623" s="43"/>
      <c r="C623" s="43"/>
      <c r="D623" s="43"/>
      <c r="E623" s="43"/>
      <c r="F623" s="43"/>
      <c r="G623" s="194"/>
      <c r="H623" s="194"/>
      <c r="I623" s="194"/>
      <c r="J623" s="196"/>
      <c r="K623" s="196"/>
      <c r="L623" s="196"/>
      <c r="M623" s="196"/>
      <c r="N623" s="196"/>
      <c r="O623" s="197"/>
      <c r="P623" s="197"/>
      <c r="Q623" s="197"/>
      <c r="R623" s="197"/>
      <c r="S623" s="197"/>
      <c r="T623" s="197"/>
      <c r="U623" s="198"/>
      <c r="V623" s="199"/>
      <c r="W623" s="328"/>
      <c r="X623" s="329"/>
      <c r="Y623" s="43"/>
      <c r="Z623" s="199"/>
      <c r="AA623" s="199"/>
      <c r="AB623" s="199"/>
      <c r="AC623" s="199"/>
      <c r="AD623" s="199"/>
      <c r="AE623" s="43"/>
      <c r="AF623" s="199"/>
      <c r="AG623" s="196"/>
      <c r="AH623" s="201"/>
      <c r="AI623" s="330"/>
      <c r="AJ623" s="330"/>
      <c r="AK623" s="196"/>
      <c r="AL623" s="43"/>
      <c r="AM623" s="43"/>
      <c r="AN623" s="43"/>
      <c r="AO623" s="64"/>
      <c r="AP623" s="202"/>
      <c r="AQ623" s="202"/>
      <c r="AR623" s="64"/>
    </row>
    <row r="624" spans="1:44" ht="15.75" customHeight="1" x14ac:dyDescent="0.2">
      <c r="A624" s="43"/>
      <c r="B624" s="43"/>
      <c r="C624" s="43"/>
      <c r="D624" s="43"/>
      <c r="E624" s="43"/>
      <c r="F624" s="43"/>
      <c r="G624" s="194"/>
      <c r="H624" s="194"/>
      <c r="I624" s="194"/>
      <c r="J624" s="196"/>
      <c r="K624" s="196"/>
      <c r="L624" s="196"/>
      <c r="M624" s="196"/>
      <c r="N624" s="196"/>
      <c r="O624" s="197"/>
      <c r="P624" s="197"/>
      <c r="Q624" s="197"/>
      <c r="R624" s="197"/>
      <c r="S624" s="197"/>
      <c r="T624" s="197"/>
      <c r="U624" s="198"/>
      <c r="V624" s="199"/>
      <c r="W624" s="328"/>
      <c r="X624" s="329"/>
      <c r="Y624" s="43"/>
      <c r="Z624" s="199"/>
      <c r="AA624" s="199"/>
      <c r="AB624" s="199"/>
      <c r="AC624" s="199"/>
      <c r="AD624" s="199"/>
      <c r="AE624" s="43"/>
      <c r="AF624" s="199"/>
      <c r="AG624" s="196"/>
      <c r="AH624" s="201"/>
      <c r="AI624" s="330"/>
      <c r="AJ624" s="330"/>
      <c r="AK624" s="196"/>
      <c r="AL624" s="43"/>
      <c r="AM624" s="43"/>
      <c r="AN624" s="43"/>
      <c r="AO624" s="64"/>
      <c r="AP624" s="202"/>
      <c r="AQ624" s="202"/>
      <c r="AR624" s="64"/>
    </row>
    <row r="625" spans="1:44" ht="15.75" customHeight="1" x14ac:dyDescent="0.2">
      <c r="A625" s="43"/>
      <c r="B625" s="43"/>
      <c r="C625" s="43"/>
      <c r="D625" s="43"/>
      <c r="E625" s="43"/>
      <c r="F625" s="43"/>
      <c r="G625" s="194"/>
      <c r="H625" s="194"/>
      <c r="I625" s="194"/>
      <c r="J625" s="196"/>
      <c r="K625" s="196"/>
      <c r="L625" s="196"/>
      <c r="M625" s="196"/>
      <c r="N625" s="196"/>
      <c r="O625" s="197"/>
      <c r="P625" s="197"/>
      <c r="Q625" s="197"/>
      <c r="R625" s="197"/>
      <c r="S625" s="197"/>
      <c r="T625" s="197"/>
      <c r="U625" s="198"/>
      <c r="V625" s="199"/>
      <c r="W625" s="328"/>
      <c r="X625" s="329"/>
      <c r="Y625" s="43"/>
      <c r="Z625" s="199"/>
      <c r="AA625" s="199"/>
      <c r="AB625" s="199"/>
      <c r="AC625" s="199"/>
      <c r="AD625" s="199"/>
      <c r="AE625" s="43"/>
      <c r="AF625" s="199"/>
      <c r="AG625" s="196"/>
      <c r="AH625" s="201"/>
      <c r="AI625" s="330"/>
      <c r="AJ625" s="330"/>
      <c r="AK625" s="196"/>
      <c r="AL625" s="43"/>
      <c r="AM625" s="43"/>
      <c r="AN625" s="43"/>
      <c r="AO625" s="64"/>
      <c r="AP625" s="202"/>
      <c r="AQ625" s="202"/>
      <c r="AR625" s="64"/>
    </row>
    <row r="626" spans="1:44" ht="15.75" customHeight="1" x14ac:dyDescent="0.2">
      <c r="A626" s="43"/>
      <c r="B626" s="43"/>
      <c r="C626" s="43"/>
      <c r="D626" s="43"/>
      <c r="E626" s="43"/>
      <c r="F626" s="43"/>
      <c r="G626" s="194"/>
      <c r="H626" s="194"/>
      <c r="I626" s="194"/>
      <c r="J626" s="196"/>
      <c r="K626" s="196"/>
      <c r="L626" s="196"/>
      <c r="M626" s="196"/>
      <c r="N626" s="196"/>
      <c r="O626" s="197"/>
      <c r="P626" s="197"/>
      <c r="Q626" s="197"/>
      <c r="R626" s="197"/>
      <c r="S626" s="197"/>
      <c r="T626" s="197"/>
      <c r="U626" s="198"/>
      <c r="V626" s="199"/>
      <c r="W626" s="328"/>
      <c r="X626" s="329"/>
      <c r="Y626" s="43"/>
      <c r="Z626" s="199"/>
      <c r="AA626" s="199"/>
      <c r="AB626" s="199"/>
      <c r="AC626" s="199"/>
      <c r="AD626" s="199"/>
      <c r="AE626" s="43"/>
      <c r="AF626" s="199"/>
      <c r="AG626" s="196"/>
      <c r="AH626" s="201"/>
      <c r="AI626" s="330"/>
      <c r="AJ626" s="330"/>
      <c r="AK626" s="196"/>
      <c r="AL626" s="43"/>
      <c r="AM626" s="43"/>
      <c r="AN626" s="43"/>
      <c r="AO626" s="64"/>
      <c r="AP626" s="202"/>
      <c r="AQ626" s="202"/>
      <c r="AR626" s="64"/>
    </row>
    <row r="627" spans="1:44" ht="15.75" customHeight="1" x14ac:dyDescent="0.2">
      <c r="A627" s="43"/>
      <c r="B627" s="43"/>
      <c r="C627" s="43"/>
      <c r="D627" s="43"/>
      <c r="E627" s="43"/>
      <c r="F627" s="43"/>
      <c r="G627" s="194"/>
      <c r="H627" s="194"/>
      <c r="I627" s="194"/>
      <c r="J627" s="196"/>
      <c r="K627" s="196"/>
      <c r="L627" s="196"/>
      <c r="M627" s="196"/>
      <c r="N627" s="196"/>
      <c r="O627" s="197"/>
      <c r="P627" s="197"/>
      <c r="Q627" s="197"/>
      <c r="R627" s="197"/>
      <c r="S627" s="197"/>
      <c r="T627" s="197"/>
      <c r="U627" s="198"/>
      <c r="V627" s="199"/>
      <c r="W627" s="328"/>
      <c r="X627" s="329"/>
      <c r="Y627" s="43"/>
      <c r="Z627" s="199"/>
      <c r="AA627" s="199"/>
      <c r="AB627" s="199"/>
      <c r="AC627" s="199"/>
      <c r="AD627" s="199"/>
      <c r="AE627" s="43"/>
      <c r="AF627" s="199"/>
      <c r="AG627" s="196"/>
      <c r="AH627" s="201"/>
      <c r="AI627" s="330"/>
      <c r="AJ627" s="330"/>
      <c r="AK627" s="196"/>
      <c r="AL627" s="43"/>
      <c r="AM627" s="43"/>
      <c r="AN627" s="43"/>
      <c r="AO627" s="64"/>
      <c r="AP627" s="202"/>
      <c r="AQ627" s="202"/>
      <c r="AR627" s="64"/>
    </row>
    <row r="628" spans="1:44" ht="15.75" customHeight="1" x14ac:dyDescent="0.2">
      <c r="A628" s="43"/>
      <c r="B628" s="43"/>
      <c r="C628" s="43"/>
      <c r="D628" s="43"/>
      <c r="E628" s="43"/>
      <c r="F628" s="43"/>
      <c r="G628" s="194"/>
      <c r="H628" s="194"/>
      <c r="I628" s="194"/>
      <c r="J628" s="196"/>
      <c r="K628" s="196"/>
      <c r="L628" s="196"/>
      <c r="M628" s="196"/>
      <c r="N628" s="196"/>
      <c r="O628" s="197"/>
      <c r="P628" s="197"/>
      <c r="Q628" s="197"/>
      <c r="R628" s="197"/>
      <c r="S628" s="197"/>
      <c r="T628" s="197"/>
      <c r="U628" s="198"/>
      <c r="V628" s="199"/>
      <c r="W628" s="328"/>
      <c r="X628" s="329"/>
      <c r="Y628" s="43"/>
      <c r="Z628" s="199"/>
      <c r="AA628" s="199"/>
      <c r="AB628" s="199"/>
      <c r="AC628" s="199"/>
      <c r="AD628" s="199"/>
      <c r="AE628" s="43"/>
      <c r="AF628" s="199"/>
      <c r="AG628" s="196"/>
      <c r="AH628" s="201"/>
      <c r="AI628" s="330"/>
      <c r="AJ628" s="330"/>
      <c r="AK628" s="196"/>
      <c r="AL628" s="43"/>
      <c r="AM628" s="43"/>
      <c r="AN628" s="43"/>
      <c r="AO628" s="64"/>
      <c r="AP628" s="202"/>
      <c r="AQ628" s="202"/>
      <c r="AR628" s="64"/>
    </row>
    <row r="629" spans="1:44" ht="15.75" customHeight="1" x14ac:dyDescent="0.2">
      <c r="A629" s="43"/>
      <c r="B629" s="43"/>
      <c r="C629" s="43"/>
      <c r="D629" s="43"/>
      <c r="E629" s="43"/>
      <c r="F629" s="43"/>
      <c r="G629" s="194"/>
      <c r="H629" s="194"/>
      <c r="I629" s="194"/>
      <c r="J629" s="196"/>
      <c r="K629" s="196"/>
      <c r="L629" s="196"/>
      <c r="M629" s="196"/>
      <c r="N629" s="196"/>
      <c r="O629" s="197"/>
      <c r="P629" s="197"/>
      <c r="Q629" s="197"/>
      <c r="R629" s="197"/>
      <c r="S629" s="197"/>
      <c r="T629" s="197"/>
      <c r="U629" s="198"/>
      <c r="V629" s="199"/>
      <c r="W629" s="328"/>
      <c r="X629" s="329"/>
      <c r="Y629" s="43"/>
      <c r="Z629" s="199"/>
      <c r="AA629" s="199"/>
      <c r="AB629" s="199"/>
      <c r="AC629" s="199"/>
      <c r="AD629" s="199"/>
      <c r="AE629" s="43"/>
      <c r="AF629" s="199"/>
      <c r="AG629" s="196"/>
      <c r="AH629" s="201"/>
      <c r="AI629" s="330"/>
      <c r="AJ629" s="330"/>
      <c r="AK629" s="196"/>
      <c r="AL629" s="43"/>
      <c r="AM629" s="43"/>
      <c r="AN629" s="43"/>
      <c r="AO629" s="64"/>
      <c r="AP629" s="202"/>
      <c r="AQ629" s="202"/>
      <c r="AR629" s="64"/>
    </row>
    <row r="630" spans="1:44" ht="15.75" customHeight="1" x14ac:dyDescent="0.2">
      <c r="A630" s="43"/>
      <c r="B630" s="43"/>
      <c r="C630" s="43"/>
      <c r="D630" s="43"/>
      <c r="E630" s="43"/>
      <c r="F630" s="43"/>
      <c r="G630" s="194"/>
      <c r="H630" s="194"/>
      <c r="I630" s="194"/>
      <c r="J630" s="196"/>
      <c r="K630" s="196"/>
      <c r="L630" s="196"/>
      <c r="M630" s="196"/>
      <c r="N630" s="196"/>
      <c r="O630" s="197"/>
      <c r="P630" s="197"/>
      <c r="Q630" s="197"/>
      <c r="R630" s="197"/>
      <c r="S630" s="197"/>
      <c r="T630" s="197"/>
      <c r="U630" s="198"/>
      <c r="V630" s="199"/>
      <c r="W630" s="328"/>
      <c r="X630" s="329"/>
      <c r="Y630" s="43"/>
      <c r="Z630" s="199"/>
      <c r="AA630" s="199"/>
      <c r="AB630" s="199"/>
      <c r="AC630" s="199"/>
      <c r="AD630" s="199"/>
      <c r="AE630" s="43"/>
      <c r="AF630" s="199"/>
      <c r="AG630" s="196"/>
      <c r="AH630" s="201"/>
      <c r="AI630" s="330"/>
      <c r="AJ630" s="330"/>
      <c r="AK630" s="196"/>
      <c r="AL630" s="43"/>
      <c r="AM630" s="43"/>
      <c r="AN630" s="43"/>
      <c r="AO630" s="64"/>
      <c r="AP630" s="202"/>
      <c r="AQ630" s="202"/>
      <c r="AR630" s="64"/>
    </row>
    <row r="631" spans="1:44" ht="15.75" customHeight="1" x14ac:dyDescent="0.2">
      <c r="A631" s="43"/>
      <c r="B631" s="43"/>
      <c r="C631" s="43"/>
      <c r="D631" s="43"/>
      <c r="E631" s="43"/>
      <c r="F631" s="43"/>
      <c r="G631" s="194"/>
      <c r="H631" s="194"/>
      <c r="I631" s="194"/>
      <c r="J631" s="196"/>
      <c r="K631" s="196"/>
      <c r="L631" s="196"/>
      <c r="M631" s="196"/>
      <c r="N631" s="196"/>
      <c r="O631" s="197"/>
      <c r="P631" s="197"/>
      <c r="Q631" s="197"/>
      <c r="R631" s="197"/>
      <c r="S631" s="197"/>
      <c r="T631" s="197"/>
      <c r="U631" s="198"/>
      <c r="V631" s="199"/>
      <c r="W631" s="328"/>
      <c r="X631" s="329"/>
      <c r="Y631" s="43"/>
      <c r="Z631" s="199"/>
      <c r="AA631" s="199"/>
      <c r="AB631" s="199"/>
      <c r="AC631" s="199"/>
      <c r="AD631" s="199"/>
      <c r="AE631" s="43"/>
      <c r="AF631" s="199"/>
      <c r="AG631" s="196"/>
      <c r="AH631" s="201"/>
      <c r="AI631" s="330"/>
      <c r="AJ631" s="330"/>
      <c r="AK631" s="196"/>
      <c r="AL631" s="43"/>
      <c r="AM631" s="43"/>
      <c r="AN631" s="43"/>
      <c r="AO631" s="64"/>
      <c r="AP631" s="202"/>
      <c r="AQ631" s="202"/>
      <c r="AR631" s="64"/>
    </row>
    <row r="632" spans="1:44" ht="15.75" customHeight="1" x14ac:dyDescent="0.2">
      <c r="A632" s="43"/>
      <c r="B632" s="43"/>
      <c r="C632" s="43"/>
      <c r="D632" s="43"/>
      <c r="E632" s="43"/>
      <c r="F632" s="43"/>
      <c r="G632" s="194"/>
      <c r="H632" s="194"/>
      <c r="I632" s="194"/>
      <c r="J632" s="196"/>
      <c r="K632" s="196"/>
      <c r="L632" s="196"/>
      <c r="M632" s="196"/>
      <c r="N632" s="196"/>
      <c r="O632" s="197"/>
      <c r="P632" s="197"/>
      <c r="Q632" s="197"/>
      <c r="R632" s="197"/>
      <c r="S632" s="197"/>
      <c r="T632" s="197"/>
      <c r="U632" s="198"/>
      <c r="V632" s="199"/>
      <c r="W632" s="328"/>
      <c r="X632" s="329"/>
      <c r="Y632" s="43"/>
      <c r="Z632" s="199"/>
      <c r="AA632" s="199"/>
      <c r="AB632" s="199"/>
      <c r="AC632" s="199"/>
      <c r="AD632" s="199"/>
      <c r="AE632" s="43"/>
      <c r="AF632" s="199"/>
      <c r="AG632" s="196"/>
      <c r="AH632" s="201"/>
      <c r="AI632" s="330"/>
      <c r="AJ632" s="330"/>
      <c r="AK632" s="196"/>
      <c r="AL632" s="43"/>
      <c r="AM632" s="43"/>
      <c r="AN632" s="43"/>
      <c r="AO632" s="64"/>
      <c r="AP632" s="202"/>
      <c r="AQ632" s="202"/>
      <c r="AR632" s="64"/>
    </row>
    <row r="633" spans="1:44" ht="15.75" customHeight="1" x14ac:dyDescent="0.2">
      <c r="A633" s="43"/>
      <c r="B633" s="43"/>
      <c r="C633" s="43"/>
      <c r="D633" s="43"/>
      <c r="E633" s="43"/>
      <c r="F633" s="43"/>
      <c r="G633" s="194"/>
      <c r="H633" s="194"/>
      <c r="I633" s="194"/>
      <c r="J633" s="196"/>
      <c r="K633" s="196"/>
      <c r="L633" s="196"/>
      <c r="M633" s="196"/>
      <c r="N633" s="196"/>
      <c r="O633" s="197"/>
      <c r="P633" s="197"/>
      <c r="Q633" s="197"/>
      <c r="R633" s="197"/>
      <c r="S633" s="197"/>
      <c r="T633" s="197"/>
      <c r="U633" s="198"/>
      <c r="V633" s="199"/>
      <c r="W633" s="328"/>
      <c r="X633" s="329"/>
      <c r="Y633" s="43"/>
      <c r="Z633" s="199"/>
      <c r="AA633" s="199"/>
      <c r="AB633" s="199"/>
      <c r="AC633" s="199"/>
      <c r="AD633" s="199"/>
      <c r="AE633" s="43"/>
      <c r="AF633" s="199"/>
      <c r="AG633" s="196"/>
      <c r="AH633" s="201"/>
      <c r="AI633" s="330"/>
      <c r="AJ633" s="330"/>
      <c r="AK633" s="196"/>
      <c r="AL633" s="43"/>
      <c r="AM633" s="43"/>
      <c r="AN633" s="43"/>
      <c r="AO633" s="64"/>
      <c r="AP633" s="202"/>
      <c r="AQ633" s="202"/>
      <c r="AR633" s="64"/>
    </row>
    <row r="634" spans="1:44" ht="15.75" customHeight="1" x14ac:dyDescent="0.2">
      <c r="A634" s="43"/>
      <c r="B634" s="43"/>
      <c r="C634" s="43"/>
      <c r="D634" s="43"/>
      <c r="E634" s="43"/>
      <c r="F634" s="43"/>
      <c r="G634" s="194"/>
      <c r="H634" s="194"/>
      <c r="I634" s="194"/>
      <c r="J634" s="196"/>
      <c r="K634" s="196"/>
      <c r="L634" s="196"/>
      <c r="M634" s="196"/>
      <c r="N634" s="196"/>
      <c r="O634" s="197"/>
      <c r="P634" s="197"/>
      <c r="Q634" s="197"/>
      <c r="R634" s="197"/>
      <c r="S634" s="197"/>
      <c r="T634" s="197"/>
      <c r="U634" s="198"/>
      <c r="V634" s="199"/>
      <c r="W634" s="328"/>
      <c r="X634" s="329"/>
      <c r="Y634" s="43"/>
      <c r="Z634" s="199"/>
      <c r="AA634" s="199"/>
      <c r="AB634" s="199"/>
      <c r="AC634" s="199"/>
      <c r="AD634" s="199"/>
      <c r="AE634" s="43"/>
      <c r="AF634" s="199"/>
      <c r="AG634" s="196"/>
      <c r="AH634" s="201"/>
      <c r="AI634" s="330"/>
      <c r="AJ634" s="330"/>
      <c r="AK634" s="196"/>
      <c r="AL634" s="43"/>
      <c r="AM634" s="43"/>
      <c r="AN634" s="43"/>
      <c r="AO634" s="64"/>
      <c r="AP634" s="202"/>
      <c r="AQ634" s="202"/>
      <c r="AR634" s="64"/>
    </row>
    <row r="635" spans="1:44" ht="15.75" customHeight="1" x14ac:dyDescent="0.2">
      <c r="A635" s="43"/>
      <c r="B635" s="43"/>
      <c r="C635" s="43"/>
      <c r="D635" s="43"/>
      <c r="E635" s="43"/>
      <c r="F635" s="43"/>
      <c r="G635" s="194"/>
      <c r="H635" s="194"/>
      <c r="I635" s="194"/>
      <c r="J635" s="196"/>
      <c r="K635" s="196"/>
      <c r="L635" s="196"/>
      <c r="M635" s="196"/>
      <c r="N635" s="196"/>
      <c r="O635" s="197"/>
      <c r="P635" s="197"/>
      <c r="Q635" s="197"/>
      <c r="R635" s="197"/>
      <c r="S635" s="197"/>
      <c r="T635" s="197"/>
      <c r="U635" s="198"/>
      <c r="V635" s="199"/>
      <c r="W635" s="328"/>
      <c r="X635" s="329"/>
      <c r="Y635" s="43"/>
      <c r="Z635" s="199"/>
      <c r="AA635" s="199"/>
      <c r="AB635" s="199"/>
      <c r="AC635" s="199"/>
      <c r="AD635" s="199"/>
      <c r="AE635" s="43"/>
      <c r="AF635" s="199"/>
      <c r="AG635" s="196"/>
      <c r="AH635" s="201"/>
      <c r="AI635" s="330"/>
      <c r="AJ635" s="330"/>
      <c r="AK635" s="196"/>
      <c r="AL635" s="43"/>
      <c r="AM635" s="43"/>
      <c r="AN635" s="43"/>
      <c r="AO635" s="64"/>
      <c r="AP635" s="202"/>
      <c r="AQ635" s="202"/>
      <c r="AR635" s="64"/>
    </row>
    <row r="636" spans="1:44" ht="15.75" customHeight="1" x14ac:dyDescent="0.2">
      <c r="A636" s="43"/>
      <c r="B636" s="43"/>
      <c r="C636" s="43"/>
      <c r="D636" s="43"/>
      <c r="E636" s="43"/>
      <c r="F636" s="43"/>
      <c r="G636" s="194"/>
      <c r="H636" s="194"/>
      <c r="I636" s="194"/>
      <c r="J636" s="196"/>
      <c r="K636" s="196"/>
      <c r="L636" s="196"/>
      <c r="M636" s="196"/>
      <c r="N636" s="196"/>
      <c r="O636" s="197"/>
      <c r="P636" s="197"/>
      <c r="Q636" s="197"/>
      <c r="R636" s="197"/>
      <c r="S636" s="197"/>
      <c r="T636" s="197"/>
      <c r="U636" s="198"/>
      <c r="V636" s="199"/>
      <c r="W636" s="328"/>
      <c r="X636" s="329"/>
      <c r="Y636" s="43"/>
      <c r="Z636" s="199"/>
      <c r="AA636" s="199"/>
      <c r="AB636" s="199"/>
      <c r="AC636" s="199"/>
      <c r="AD636" s="199"/>
      <c r="AE636" s="43"/>
      <c r="AF636" s="199"/>
      <c r="AG636" s="196"/>
      <c r="AH636" s="201"/>
      <c r="AI636" s="330"/>
      <c r="AJ636" s="330"/>
      <c r="AK636" s="196"/>
      <c r="AL636" s="43"/>
      <c r="AM636" s="43"/>
      <c r="AN636" s="43"/>
      <c r="AO636" s="64"/>
      <c r="AP636" s="202"/>
      <c r="AQ636" s="202"/>
      <c r="AR636" s="64"/>
    </row>
    <row r="637" spans="1:44" ht="15.75" customHeight="1" x14ac:dyDescent="0.2">
      <c r="A637" s="43"/>
      <c r="B637" s="43"/>
      <c r="C637" s="43"/>
      <c r="D637" s="43"/>
      <c r="E637" s="43"/>
      <c r="F637" s="43"/>
      <c r="G637" s="194"/>
      <c r="H637" s="194"/>
      <c r="I637" s="194"/>
      <c r="J637" s="196"/>
      <c r="K637" s="196"/>
      <c r="L637" s="196"/>
      <c r="M637" s="196"/>
      <c r="N637" s="196"/>
      <c r="O637" s="197"/>
      <c r="P637" s="197"/>
      <c r="Q637" s="197"/>
      <c r="R637" s="197"/>
      <c r="S637" s="197"/>
      <c r="T637" s="197"/>
      <c r="U637" s="198"/>
      <c r="V637" s="199"/>
      <c r="W637" s="328"/>
      <c r="X637" s="329"/>
      <c r="Y637" s="43"/>
      <c r="Z637" s="199"/>
      <c r="AA637" s="199"/>
      <c r="AB637" s="199"/>
      <c r="AC637" s="199"/>
      <c r="AD637" s="199"/>
      <c r="AE637" s="43"/>
      <c r="AF637" s="199"/>
      <c r="AG637" s="196"/>
      <c r="AH637" s="201"/>
      <c r="AI637" s="330"/>
      <c r="AJ637" s="330"/>
      <c r="AK637" s="196"/>
      <c r="AL637" s="43"/>
      <c r="AM637" s="43"/>
      <c r="AN637" s="43"/>
      <c r="AO637" s="64"/>
      <c r="AP637" s="202"/>
      <c r="AQ637" s="202"/>
      <c r="AR637" s="64"/>
    </row>
    <row r="638" spans="1:44" ht="15.75" customHeight="1" x14ac:dyDescent="0.2">
      <c r="A638" s="43"/>
      <c r="B638" s="43"/>
      <c r="C638" s="43"/>
      <c r="D638" s="43"/>
      <c r="E638" s="43"/>
      <c r="F638" s="43"/>
      <c r="G638" s="194"/>
      <c r="H638" s="194"/>
      <c r="I638" s="194"/>
      <c r="J638" s="196"/>
      <c r="K638" s="196"/>
      <c r="L638" s="196"/>
      <c r="M638" s="196"/>
      <c r="N638" s="196"/>
      <c r="O638" s="197"/>
      <c r="P638" s="197"/>
      <c r="Q638" s="197"/>
      <c r="R638" s="197"/>
      <c r="S638" s="197"/>
      <c r="T638" s="197"/>
      <c r="U638" s="198"/>
      <c r="V638" s="199"/>
      <c r="W638" s="328"/>
      <c r="X638" s="329"/>
      <c r="Y638" s="43"/>
      <c r="Z638" s="199"/>
      <c r="AA638" s="199"/>
      <c r="AB638" s="199"/>
      <c r="AC638" s="199"/>
      <c r="AD638" s="199"/>
      <c r="AE638" s="43"/>
      <c r="AF638" s="199"/>
      <c r="AG638" s="196"/>
      <c r="AH638" s="201"/>
      <c r="AI638" s="330"/>
      <c r="AJ638" s="330"/>
      <c r="AK638" s="196"/>
      <c r="AL638" s="43"/>
      <c r="AM638" s="43"/>
      <c r="AN638" s="43"/>
      <c r="AO638" s="64"/>
      <c r="AP638" s="202"/>
      <c r="AQ638" s="202"/>
      <c r="AR638" s="64"/>
    </row>
    <row r="639" spans="1:44" ht="15.75" customHeight="1" x14ac:dyDescent="0.2">
      <c r="A639" s="43"/>
      <c r="B639" s="43"/>
      <c r="C639" s="43"/>
      <c r="D639" s="43"/>
      <c r="E639" s="43"/>
      <c r="F639" s="43"/>
      <c r="G639" s="194"/>
      <c r="H639" s="194"/>
      <c r="I639" s="194"/>
      <c r="J639" s="196"/>
      <c r="K639" s="196"/>
      <c r="L639" s="196"/>
      <c r="M639" s="196"/>
      <c r="N639" s="196"/>
      <c r="O639" s="197"/>
      <c r="P639" s="197"/>
      <c r="Q639" s="197"/>
      <c r="R639" s="197"/>
      <c r="S639" s="197"/>
      <c r="T639" s="197"/>
      <c r="U639" s="198"/>
      <c r="V639" s="199"/>
      <c r="W639" s="328"/>
      <c r="X639" s="329"/>
      <c r="Y639" s="43"/>
      <c r="Z639" s="199"/>
      <c r="AA639" s="199"/>
      <c r="AB639" s="199"/>
      <c r="AC639" s="199"/>
      <c r="AD639" s="199"/>
      <c r="AE639" s="43"/>
      <c r="AF639" s="199"/>
      <c r="AG639" s="196"/>
      <c r="AH639" s="201"/>
      <c r="AI639" s="330"/>
      <c r="AJ639" s="330"/>
      <c r="AK639" s="196"/>
      <c r="AL639" s="43"/>
      <c r="AM639" s="43"/>
      <c r="AN639" s="43"/>
      <c r="AO639" s="64"/>
      <c r="AP639" s="202"/>
      <c r="AQ639" s="202"/>
      <c r="AR639" s="64"/>
    </row>
    <row r="640" spans="1:44" ht="15.75" customHeight="1" x14ac:dyDescent="0.2">
      <c r="A640" s="43"/>
      <c r="B640" s="43"/>
      <c r="C640" s="43"/>
      <c r="D640" s="43"/>
      <c r="E640" s="43"/>
      <c r="F640" s="43"/>
      <c r="G640" s="194"/>
      <c r="H640" s="194"/>
      <c r="I640" s="194"/>
      <c r="J640" s="196"/>
      <c r="K640" s="196"/>
      <c r="L640" s="196"/>
      <c r="M640" s="196"/>
      <c r="N640" s="196"/>
      <c r="O640" s="197"/>
      <c r="P640" s="197"/>
      <c r="Q640" s="197"/>
      <c r="R640" s="197"/>
      <c r="S640" s="197"/>
      <c r="T640" s="197"/>
      <c r="U640" s="198"/>
      <c r="V640" s="199"/>
      <c r="W640" s="328"/>
      <c r="X640" s="329"/>
      <c r="Y640" s="43"/>
      <c r="Z640" s="199"/>
      <c r="AA640" s="199"/>
      <c r="AB640" s="199"/>
      <c r="AC640" s="199"/>
      <c r="AD640" s="199"/>
      <c r="AE640" s="43"/>
      <c r="AF640" s="199"/>
      <c r="AG640" s="196"/>
      <c r="AH640" s="201"/>
      <c r="AI640" s="330"/>
      <c r="AJ640" s="330"/>
      <c r="AK640" s="196"/>
      <c r="AL640" s="43"/>
      <c r="AM640" s="43"/>
      <c r="AN640" s="43"/>
      <c r="AO640" s="64"/>
      <c r="AP640" s="202"/>
      <c r="AQ640" s="202"/>
      <c r="AR640" s="64"/>
    </row>
    <row r="641" spans="1:44" ht="15.75" customHeight="1" x14ac:dyDescent="0.2">
      <c r="A641" s="43"/>
      <c r="B641" s="43"/>
      <c r="C641" s="43"/>
      <c r="D641" s="43"/>
      <c r="E641" s="43"/>
      <c r="F641" s="43"/>
      <c r="G641" s="194"/>
      <c r="H641" s="194"/>
      <c r="I641" s="194"/>
      <c r="J641" s="196"/>
      <c r="K641" s="196"/>
      <c r="L641" s="196"/>
      <c r="M641" s="196"/>
      <c r="N641" s="196"/>
      <c r="O641" s="197"/>
      <c r="P641" s="197"/>
      <c r="Q641" s="197"/>
      <c r="R641" s="197"/>
      <c r="S641" s="197"/>
      <c r="T641" s="197"/>
      <c r="U641" s="198"/>
      <c r="V641" s="199"/>
      <c r="W641" s="328"/>
      <c r="X641" s="329"/>
      <c r="Y641" s="43"/>
      <c r="Z641" s="199"/>
      <c r="AA641" s="199"/>
      <c r="AB641" s="199"/>
      <c r="AC641" s="199"/>
      <c r="AD641" s="199"/>
      <c r="AE641" s="43"/>
      <c r="AF641" s="199"/>
      <c r="AG641" s="196"/>
      <c r="AH641" s="201"/>
      <c r="AI641" s="330"/>
      <c r="AJ641" s="330"/>
      <c r="AK641" s="196"/>
      <c r="AL641" s="43"/>
      <c r="AM641" s="43"/>
      <c r="AN641" s="43"/>
      <c r="AO641" s="64"/>
      <c r="AP641" s="202"/>
      <c r="AQ641" s="202"/>
      <c r="AR641" s="64"/>
    </row>
    <row r="642" spans="1:44" ht="15.75" customHeight="1" x14ac:dyDescent="0.2">
      <c r="A642" s="43"/>
      <c r="B642" s="43"/>
      <c r="C642" s="43"/>
      <c r="D642" s="43"/>
      <c r="E642" s="43"/>
      <c r="F642" s="43"/>
      <c r="G642" s="194"/>
      <c r="H642" s="194"/>
      <c r="I642" s="194"/>
      <c r="J642" s="196"/>
      <c r="K642" s="196"/>
      <c r="L642" s="196"/>
      <c r="M642" s="196"/>
      <c r="N642" s="196"/>
      <c r="O642" s="197"/>
      <c r="P642" s="197"/>
      <c r="Q642" s="197"/>
      <c r="R642" s="197"/>
      <c r="S642" s="197"/>
      <c r="T642" s="197"/>
      <c r="U642" s="198"/>
      <c r="V642" s="199"/>
      <c r="W642" s="328"/>
      <c r="X642" s="329"/>
      <c r="Y642" s="43"/>
      <c r="Z642" s="199"/>
      <c r="AA642" s="199"/>
      <c r="AB642" s="199"/>
      <c r="AC642" s="199"/>
      <c r="AD642" s="199"/>
      <c r="AE642" s="43"/>
      <c r="AF642" s="199"/>
      <c r="AG642" s="196"/>
      <c r="AH642" s="201"/>
      <c r="AI642" s="330"/>
      <c r="AJ642" s="330"/>
      <c r="AK642" s="196"/>
      <c r="AL642" s="43"/>
      <c r="AM642" s="43"/>
      <c r="AN642" s="43"/>
      <c r="AO642" s="64"/>
      <c r="AP642" s="202"/>
      <c r="AQ642" s="202"/>
      <c r="AR642" s="64"/>
    </row>
    <row r="643" spans="1:44" ht="15.75" customHeight="1" x14ac:dyDescent="0.2">
      <c r="A643" s="43"/>
      <c r="B643" s="43"/>
      <c r="C643" s="43"/>
      <c r="D643" s="43"/>
      <c r="E643" s="43"/>
      <c r="F643" s="43"/>
      <c r="G643" s="194"/>
      <c r="H643" s="194"/>
      <c r="I643" s="194"/>
      <c r="J643" s="196"/>
      <c r="K643" s="196"/>
      <c r="L643" s="196"/>
      <c r="M643" s="196"/>
      <c r="N643" s="196"/>
      <c r="O643" s="197"/>
      <c r="P643" s="197"/>
      <c r="Q643" s="197"/>
      <c r="R643" s="197"/>
      <c r="S643" s="197"/>
      <c r="T643" s="197"/>
      <c r="U643" s="198"/>
      <c r="V643" s="199"/>
      <c r="W643" s="328"/>
      <c r="X643" s="329"/>
      <c r="Y643" s="43"/>
      <c r="Z643" s="199"/>
      <c r="AA643" s="199"/>
      <c r="AB643" s="199"/>
      <c r="AC643" s="199"/>
      <c r="AD643" s="199"/>
      <c r="AE643" s="43"/>
      <c r="AF643" s="199"/>
      <c r="AG643" s="196"/>
      <c r="AH643" s="201"/>
      <c r="AI643" s="330"/>
      <c r="AJ643" s="330"/>
      <c r="AK643" s="196"/>
      <c r="AL643" s="43"/>
      <c r="AM643" s="43"/>
      <c r="AN643" s="43"/>
      <c r="AO643" s="64"/>
      <c r="AP643" s="202"/>
      <c r="AQ643" s="202"/>
      <c r="AR643" s="64"/>
    </row>
    <row r="644" spans="1:44" ht="15.75" customHeight="1" x14ac:dyDescent="0.2">
      <c r="A644" s="43"/>
      <c r="B644" s="43"/>
      <c r="C644" s="43"/>
      <c r="D644" s="43"/>
      <c r="E644" s="43"/>
      <c r="F644" s="43"/>
      <c r="G644" s="194"/>
      <c r="H644" s="194"/>
      <c r="I644" s="194"/>
      <c r="J644" s="196"/>
      <c r="K644" s="196"/>
      <c r="L644" s="196"/>
      <c r="M644" s="196"/>
      <c r="N644" s="196"/>
      <c r="O644" s="197"/>
      <c r="P644" s="197"/>
      <c r="Q644" s="197"/>
      <c r="R644" s="197"/>
      <c r="S644" s="197"/>
      <c r="T644" s="197"/>
      <c r="U644" s="198"/>
      <c r="V644" s="199"/>
      <c r="W644" s="328"/>
      <c r="X644" s="329"/>
      <c r="Y644" s="43"/>
      <c r="Z644" s="199"/>
      <c r="AA644" s="199"/>
      <c r="AB644" s="199"/>
      <c r="AC644" s="199"/>
      <c r="AD644" s="199"/>
      <c r="AE644" s="43"/>
      <c r="AF644" s="199"/>
      <c r="AG644" s="196"/>
      <c r="AH644" s="201"/>
      <c r="AI644" s="330"/>
      <c r="AJ644" s="330"/>
      <c r="AK644" s="196"/>
      <c r="AL644" s="43"/>
      <c r="AM644" s="43"/>
      <c r="AN644" s="43"/>
      <c r="AO644" s="64"/>
      <c r="AP644" s="202"/>
      <c r="AQ644" s="202"/>
      <c r="AR644" s="64"/>
    </row>
    <row r="645" spans="1:44" ht="15.75" customHeight="1" x14ac:dyDescent="0.2">
      <c r="A645" s="43"/>
      <c r="B645" s="43"/>
      <c r="C645" s="43"/>
      <c r="D645" s="43"/>
      <c r="E645" s="43"/>
      <c r="F645" s="43"/>
      <c r="G645" s="194"/>
      <c r="H645" s="194"/>
      <c r="I645" s="194"/>
      <c r="J645" s="196"/>
      <c r="K645" s="196"/>
      <c r="L645" s="196"/>
      <c r="M645" s="196"/>
      <c r="N645" s="196"/>
      <c r="O645" s="197"/>
      <c r="P645" s="197"/>
      <c r="Q645" s="197"/>
      <c r="R645" s="197"/>
      <c r="S645" s="197"/>
      <c r="T645" s="197"/>
      <c r="U645" s="198"/>
      <c r="V645" s="199"/>
      <c r="W645" s="328"/>
      <c r="X645" s="329"/>
      <c r="Y645" s="43"/>
      <c r="Z645" s="199"/>
      <c r="AA645" s="199"/>
      <c r="AB645" s="199"/>
      <c r="AC645" s="199"/>
      <c r="AD645" s="199"/>
      <c r="AE645" s="43"/>
      <c r="AF645" s="199"/>
      <c r="AG645" s="196"/>
      <c r="AH645" s="201"/>
      <c r="AI645" s="330"/>
      <c r="AJ645" s="330"/>
      <c r="AK645" s="196"/>
      <c r="AL645" s="43"/>
      <c r="AM645" s="43"/>
      <c r="AN645" s="43"/>
      <c r="AO645" s="64"/>
      <c r="AP645" s="202"/>
      <c r="AQ645" s="202"/>
      <c r="AR645" s="64"/>
    </row>
    <row r="646" spans="1:44" ht="15.75" customHeight="1" x14ac:dyDescent="0.2">
      <c r="A646" s="43"/>
      <c r="B646" s="43"/>
      <c r="C646" s="43"/>
      <c r="D646" s="43"/>
      <c r="E646" s="43"/>
      <c r="F646" s="43"/>
      <c r="G646" s="194"/>
      <c r="H646" s="194"/>
      <c r="I646" s="194"/>
      <c r="J646" s="196"/>
      <c r="K646" s="196"/>
      <c r="L646" s="196"/>
      <c r="M646" s="196"/>
      <c r="N646" s="196"/>
      <c r="O646" s="197"/>
      <c r="P646" s="197"/>
      <c r="Q646" s="197"/>
      <c r="R646" s="197"/>
      <c r="S646" s="197"/>
      <c r="T646" s="197"/>
      <c r="U646" s="198"/>
      <c r="V646" s="199"/>
      <c r="W646" s="328"/>
      <c r="X646" s="329"/>
      <c r="Y646" s="43"/>
      <c r="Z646" s="199"/>
      <c r="AA646" s="199"/>
      <c r="AB646" s="199"/>
      <c r="AC646" s="199"/>
      <c r="AD646" s="199"/>
      <c r="AE646" s="43"/>
      <c r="AF646" s="199"/>
      <c r="AG646" s="196"/>
      <c r="AH646" s="201"/>
      <c r="AI646" s="330"/>
      <c r="AJ646" s="330"/>
      <c r="AK646" s="196"/>
      <c r="AL646" s="43"/>
      <c r="AM646" s="43"/>
      <c r="AN646" s="43"/>
      <c r="AO646" s="64"/>
      <c r="AP646" s="202"/>
      <c r="AQ646" s="202"/>
      <c r="AR646" s="64"/>
    </row>
    <row r="647" spans="1:44" ht="15.75" customHeight="1" x14ac:dyDescent="0.2">
      <c r="A647" s="43"/>
      <c r="B647" s="43"/>
      <c r="C647" s="43"/>
      <c r="D647" s="43"/>
      <c r="E647" s="43"/>
      <c r="F647" s="43"/>
      <c r="G647" s="194"/>
      <c r="H647" s="194"/>
      <c r="I647" s="194"/>
      <c r="J647" s="196"/>
      <c r="K647" s="196"/>
      <c r="L647" s="196"/>
      <c r="M647" s="196"/>
      <c r="N647" s="196"/>
      <c r="O647" s="197"/>
      <c r="P647" s="197"/>
      <c r="Q647" s="197"/>
      <c r="R647" s="197"/>
      <c r="S647" s="197"/>
      <c r="T647" s="197"/>
      <c r="U647" s="198"/>
      <c r="V647" s="199"/>
      <c r="W647" s="328"/>
      <c r="X647" s="329"/>
      <c r="Y647" s="43"/>
      <c r="Z647" s="199"/>
      <c r="AA647" s="199"/>
      <c r="AB647" s="199"/>
      <c r="AC647" s="199"/>
      <c r="AD647" s="199"/>
      <c r="AE647" s="43"/>
      <c r="AF647" s="199"/>
      <c r="AG647" s="196"/>
      <c r="AH647" s="201"/>
      <c r="AI647" s="330"/>
      <c r="AJ647" s="330"/>
      <c r="AK647" s="196"/>
      <c r="AL647" s="43"/>
      <c r="AM647" s="43"/>
      <c r="AN647" s="43"/>
      <c r="AO647" s="64"/>
      <c r="AP647" s="202"/>
      <c r="AQ647" s="202"/>
      <c r="AR647" s="64"/>
    </row>
    <row r="648" spans="1:44" ht="15.75" customHeight="1" x14ac:dyDescent="0.2">
      <c r="A648" s="43"/>
      <c r="B648" s="43"/>
      <c r="C648" s="43"/>
      <c r="D648" s="43"/>
      <c r="E648" s="43"/>
      <c r="F648" s="43"/>
      <c r="G648" s="194"/>
      <c r="H648" s="194"/>
      <c r="I648" s="194"/>
      <c r="J648" s="196"/>
      <c r="K648" s="196"/>
      <c r="L648" s="196"/>
      <c r="M648" s="196"/>
      <c r="N648" s="196"/>
      <c r="O648" s="197"/>
      <c r="P648" s="197"/>
      <c r="Q648" s="197"/>
      <c r="R648" s="197"/>
      <c r="S648" s="197"/>
      <c r="T648" s="197"/>
      <c r="U648" s="198"/>
      <c r="V648" s="199"/>
      <c r="W648" s="328"/>
      <c r="X648" s="329"/>
      <c r="Y648" s="43"/>
      <c r="Z648" s="199"/>
      <c r="AA648" s="199"/>
      <c r="AB648" s="199"/>
      <c r="AC648" s="199"/>
      <c r="AD648" s="199"/>
      <c r="AE648" s="43"/>
      <c r="AF648" s="199"/>
      <c r="AG648" s="196"/>
      <c r="AH648" s="201"/>
      <c r="AI648" s="330"/>
      <c r="AJ648" s="330"/>
      <c r="AK648" s="196"/>
      <c r="AL648" s="43"/>
      <c r="AM648" s="43"/>
      <c r="AN648" s="43"/>
      <c r="AO648" s="64"/>
      <c r="AP648" s="202"/>
      <c r="AQ648" s="202"/>
      <c r="AR648" s="64"/>
    </row>
    <row r="649" spans="1:44" ht="15.75" customHeight="1" x14ac:dyDescent="0.2">
      <c r="A649" s="43"/>
      <c r="B649" s="43"/>
      <c r="C649" s="43"/>
      <c r="D649" s="43"/>
      <c r="E649" s="43"/>
      <c r="F649" s="43"/>
      <c r="G649" s="194"/>
      <c r="H649" s="194"/>
      <c r="I649" s="194"/>
      <c r="J649" s="196"/>
      <c r="K649" s="196"/>
      <c r="L649" s="196"/>
      <c r="M649" s="196"/>
      <c r="N649" s="196"/>
      <c r="O649" s="197"/>
      <c r="P649" s="197"/>
      <c r="Q649" s="197"/>
      <c r="R649" s="197"/>
      <c r="S649" s="197"/>
      <c r="T649" s="197"/>
      <c r="U649" s="198"/>
      <c r="V649" s="199"/>
      <c r="W649" s="328"/>
      <c r="X649" s="329"/>
      <c r="Y649" s="43"/>
      <c r="Z649" s="199"/>
      <c r="AA649" s="199"/>
      <c r="AB649" s="199"/>
      <c r="AC649" s="199"/>
      <c r="AD649" s="199"/>
      <c r="AE649" s="43"/>
      <c r="AF649" s="199"/>
      <c r="AG649" s="196"/>
      <c r="AH649" s="201"/>
      <c r="AI649" s="330"/>
      <c r="AJ649" s="330"/>
      <c r="AK649" s="196"/>
      <c r="AL649" s="43"/>
      <c r="AM649" s="43"/>
      <c r="AN649" s="43"/>
      <c r="AO649" s="64"/>
      <c r="AP649" s="202"/>
      <c r="AQ649" s="202"/>
      <c r="AR649" s="64"/>
    </row>
    <row r="650" spans="1:44" ht="15.75" customHeight="1" x14ac:dyDescent="0.2">
      <c r="A650" s="43"/>
      <c r="B650" s="43"/>
      <c r="C650" s="43"/>
      <c r="D650" s="43"/>
      <c r="E650" s="43"/>
      <c r="F650" s="43"/>
      <c r="G650" s="194"/>
      <c r="H650" s="194"/>
      <c r="I650" s="194"/>
      <c r="J650" s="196"/>
      <c r="K650" s="196"/>
      <c r="L650" s="196"/>
      <c r="M650" s="196"/>
      <c r="N650" s="196"/>
      <c r="O650" s="197"/>
      <c r="P650" s="197"/>
      <c r="Q650" s="197"/>
      <c r="R650" s="197"/>
      <c r="S650" s="197"/>
      <c r="T650" s="197"/>
      <c r="U650" s="198"/>
      <c r="V650" s="199"/>
      <c r="W650" s="328"/>
      <c r="X650" s="329"/>
      <c r="Y650" s="43"/>
      <c r="Z650" s="199"/>
      <c r="AA650" s="199"/>
      <c r="AB650" s="199"/>
      <c r="AC650" s="199"/>
      <c r="AD650" s="199"/>
      <c r="AE650" s="43"/>
      <c r="AF650" s="199"/>
      <c r="AG650" s="196"/>
      <c r="AH650" s="201"/>
      <c r="AI650" s="330"/>
      <c r="AJ650" s="330"/>
      <c r="AK650" s="196"/>
      <c r="AL650" s="43"/>
      <c r="AM650" s="43"/>
      <c r="AN650" s="43"/>
      <c r="AO650" s="64"/>
      <c r="AP650" s="202"/>
      <c r="AQ650" s="202"/>
      <c r="AR650" s="64"/>
    </row>
    <row r="651" spans="1:44" ht="15.75" customHeight="1" x14ac:dyDescent="0.2">
      <c r="A651" s="43"/>
      <c r="B651" s="43"/>
      <c r="C651" s="43"/>
      <c r="D651" s="43"/>
      <c r="E651" s="43"/>
      <c r="F651" s="43"/>
      <c r="G651" s="194"/>
      <c r="H651" s="194"/>
      <c r="I651" s="194"/>
      <c r="J651" s="196"/>
      <c r="K651" s="196"/>
      <c r="L651" s="196"/>
      <c r="M651" s="196"/>
      <c r="N651" s="196"/>
      <c r="O651" s="197"/>
      <c r="P651" s="197"/>
      <c r="Q651" s="197"/>
      <c r="R651" s="197"/>
      <c r="S651" s="197"/>
      <c r="T651" s="197"/>
      <c r="U651" s="198"/>
      <c r="V651" s="199"/>
      <c r="W651" s="328"/>
      <c r="X651" s="329"/>
      <c r="Y651" s="43"/>
      <c r="Z651" s="199"/>
      <c r="AA651" s="199"/>
      <c r="AB651" s="199"/>
      <c r="AC651" s="199"/>
      <c r="AD651" s="199"/>
      <c r="AE651" s="43"/>
      <c r="AF651" s="199"/>
      <c r="AG651" s="196"/>
      <c r="AH651" s="201"/>
      <c r="AI651" s="330"/>
      <c r="AJ651" s="330"/>
      <c r="AK651" s="196"/>
      <c r="AL651" s="43"/>
      <c r="AM651" s="43"/>
      <c r="AN651" s="43"/>
      <c r="AO651" s="64"/>
      <c r="AP651" s="202"/>
      <c r="AQ651" s="202"/>
      <c r="AR651" s="64"/>
    </row>
    <row r="652" spans="1:44" ht="15.75" customHeight="1" x14ac:dyDescent="0.2">
      <c r="A652" s="43"/>
      <c r="B652" s="43"/>
      <c r="C652" s="43"/>
      <c r="D652" s="43"/>
      <c r="E652" s="43"/>
      <c r="F652" s="43"/>
      <c r="G652" s="194"/>
      <c r="H652" s="194"/>
      <c r="I652" s="194"/>
      <c r="J652" s="196"/>
      <c r="K652" s="196"/>
      <c r="L652" s="196"/>
      <c r="M652" s="196"/>
      <c r="N652" s="196"/>
      <c r="O652" s="197"/>
      <c r="P652" s="197"/>
      <c r="Q652" s="197"/>
      <c r="R652" s="197"/>
      <c r="S652" s="197"/>
      <c r="T652" s="197"/>
      <c r="U652" s="198"/>
      <c r="V652" s="199"/>
      <c r="W652" s="328"/>
      <c r="X652" s="329"/>
      <c r="Y652" s="43"/>
      <c r="Z652" s="199"/>
      <c r="AA652" s="199"/>
      <c r="AB652" s="199"/>
      <c r="AC652" s="199"/>
      <c r="AD652" s="199"/>
      <c r="AE652" s="43"/>
      <c r="AF652" s="199"/>
      <c r="AG652" s="196"/>
      <c r="AH652" s="201"/>
      <c r="AI652" s="330"/>
      <c r="AJ652" s="330"/>
      <c r="AK652" s="196"/>
      <c r="AL652" s="43"/>
      <c r="AM652" s="43"/>
      <c r="AN652" s="43"/>
      <c r="AO652" s="64"/>
      <c r="AP652" s="202"/>
      <c r="AQ652" s="202"/>
      <c r="AR652" s="64"/>
    </row>
    <row r="653" spans="1:44" ht="15.75" customHeight="1" x14ac:dyDescent="0.2">
      <c r="A653" s="43"/>
      <c r="B653" s="43"/>
      <c r="C653" s="43"/>
      <c r="D653" s="43"/>
      <c r="E653" s="43"/>
      <c r="F653" s="43"/>
      <c r="G653" s="194"/>
      <c r="H653" s="194"/>
      <c r="I653" s="194"/>
      <c r="J653" s="196"/>
      <c r="K653" s="196"/>
      <c r="L653" s="196"/>
      <c r="M653" s="196"/>
      <c r="N653" s="196"/>
      <c r="O653" s="197"/>
      <c r="P653" s="197"/>
      <c r="Q653" s="197"/>
      <c r="R653" s="197"/>
      <c r="S653" s="197"/>
      <c r="T653" s="197"/>
      <c r="U653" s="198"/>
      <c r="V653" s="199"/>
      <c r="W653" s="328"/>
      <c r="X653" s="329"/>
      <c r="Y653" s="43"/>
      <c r="Z653" s="199"/>
      <c r="AA653" s="199"/>
      <c r="AB653" s="199"/>
      <c r="AC653" s="199"/>
      <c r="AD653" s="199"/>
      <c r="AE653" s="43"/>
      <c r="AF653" s="199"/>
      <c r="AG653" s="196"/>
      <c r="AH653" s="201"/>
      <c r="AI653" s="330"/>
      <c r="AJ653" s="330"/>
      <c r="AK653" s="196"/>
      <c r="AL653" s="43"/>
      <c r="AM653" s="43"/>
      <c r="AN653" s="43"/>
      <c r="AO653" s="64"/>
      <c r="AP653" s="202"/>
      <c r="AQ653" s="202"/>
      <c r="AR653" s="64"/>
    </row>
    <row r="654" spans="1:44" ht="15.75" customHeight="1" x14ac:dyDescent="0.2">
      <c r="A654" s="43"/>
      <c r="B654" s="43"/>
      <c r="C654" s="43"/>
      <c r="D654" s="43"/>
      <c r="E654" s="43"/>
      <c r="F654" s="43"/>
      <c r="G654" s="194"/>
      <c r="H654" s="194"/>
      <c r="I654" s="194"/>
      <c r="J654" s="196"/>
      <c r="K654" s="196"/>
      <c r="L654" s="196"/>
      <c r="M654" s="196"/>
      <c r="N654" s="196"/>
      <c r="O654" s="197"/>
      <c r="P654" s="197"/>
      <c r="Q654" s="197"/>
      <c r="R654" s="197"/>
      <c r="S654" s="197"/>
      <c r="T654" s="197"/>
      <c r="U654" s="198"/>
      <c r="V654" s="199"/>
      <c r="W654" s="328"/>
      <c r="X654" s="329"/>
      <c r="Y654" s="43"/>
      <c r="Z654" s="199"/>
      <c r="AA654" s="199"/>
      <c r="AB654" s="199"/>
      <c r="AC654" s="199"/>
      <c r="AD654" s="199"/>
      <c r="AE654" s="43"/>
      <c r="AF654" s="199"/>
      <c r="AG654" s="196"/>
      <c r="AH654" s="201"/>
      <c r="AI654" s="330"/>
      <c r="AJ654" s="330"/>
      <c r="AK654" s="196"/>
      <c r="AL654" s="43"/>
      <c r="AM654" s="43"/>
      <c r="AN654" s="43"/>
      <c r="AO654" s="64"/>
      <c r="AP654" s="202"/>
      <c r="AQ654" s="202"/>
      <c r="AR654" s="64"/>
    </row>
    <row r="655" spans="1:44" ht="15.75" customHeight="1" x14ac:dyDescent="0.2">
      <c r="A655" s="43"/>
      <c r="B655" s="43"/>
      <c r="C655" s="43"/>
      <c r="D655" s="43"/>
      <c r="E655" s="43"/>
      <c r="F655" s="43"/>
      <c r="G655" s="194"/>
      <c r="H655" s="194"/>
      <c r="I655" s="194"/>
      <c r="J655" s="196"/>
      <c r="K655" s="196"/>
      <c r="L655" s="196"/>
      <c r="M655" s="196"/>
      <c r="N655" s="196"/>
      <c r="O655" s="197"/>
      <c r="P655" s="197"/>
      <c r="Q655" s="197"/>
      <c r="R655" s="197"/>
      <c r="S655" s="197"/>
      <c r="T655" s="197"/>
      <c r="U655" s="198"/>
      <c r="V655" s="199"/>
      <c r="W655" s="328"/>
      <c r="X655" s="329"/>
      <c r="Y655" s="43"/>
      <c r="Z655" s="199"/>
      <c r="AA655" s="199"/>
      <c r="AB655" s="199"/>
      <c r="AC655" s="199"/>
      <c r="AD655" s="199"/>
      <c r="AE655" s="43"/>
      <c r="AF655" s="199"/>
      <c r="AG655" s="196"/>
      <c r="AH655" s="201"/>
      <c r="AI655" s="330"/>
      <c r="AJ655" s="330"/>
      <c r="AK655" s="196"/>
      <c r="AL655" s="43"/>
      <c r="AM655" s="43"/>
      <c r="AN655" s="43"/>
      <c r="AO655" s="64"/>
      <c r="AP655" s="202"/>
      <c r="AQ655" s="202"/>
      <c r="AR655" s="64"/>
    </row>
    <row r="656" spans="1:44" ht="15.75" customHeight="1" x14ac:dyDescent="0.2">
      <c r="A656" s="43"/>
      <c r="B656" s="43"/>
      <c r="C656" s="43"/>
      <c r="D656" s="43"/>
      <c r="E656" s="43"/>
      <c r="F656" s="43"/>
      <c r="G656" s="194"/>
      <c r="H656" s="194"/>
      <c r="I656" s="194"/>
      <c r="J656" s="196"/>
      <c r="K656" s="196"/>
      <c r="L656" s="196"/>
      <c r="M656" s="196"/>
      <c r="N656" s="196"/>
      <c r="O656" s="197"/>
      <c r="P656" s="197"/>
      <c r="Q656" s="197"/>
      <c r="R656" s="197"/>
      <c r="S656" s="197"/>
      <c r="T656" s="197"/>
      <c r="U656" s="198"/>
      <c r="V656" s="199"/>
      <c r="W656" s="328"/>
      <c r="X656" s="329"/>
      <c r="Y656" s="43"/>
      <c r="Z656" s="199"/>
      <c r="AA656" s="199"/>
      <c r="AB656" s="199"/>
      <c r="AC656" s="199"/>
      <c r="AD656" s="199"/>
      <c r="AE656" s="43"/>
      <c r="AF656" s="199"/>
      <c r="AG656" s="196"/>
      <c r="AH656" s="201"/>
      <c r="AI656" s="330"/>
      <c r="AJ656" s="330"/>
      <c r="AK656" s="196"/>
      <c r="AL656" s="43"/>
      <c r="AM656" s="43"/>
      <c r="AN656" s="43"/>
      <c r="AO656" s="64"/>
      <c r="AP656" s="202"/>
      <c r="AQ656" s="202"/>
      <c r="AR656" s="64"/>
    </row>
    <row r="657" spans="1:44" ht="15.75" customHeight="1" x14ac:dyDescent="0.2">
      <c r="A657" s="43"/>
      <c r="B657" s="43"/>
      <c r="C657" s="43"/>
      <c r="D657" s="43"/>
      <c r="E657" s="43"/>
      <c r="F657" s="43"/>
      <c r="G657" s="194"/>
      <c r="H657" s="194"/>
      <c r="I657" s="194"/>
      <c r="J657" s="196"/>
      <c r="K657" s="196"/>
      <c r="L657" s="196"/>
      <c r="M657" s="196"/>
      <c r="N657" s="196"/>
      <c r="O657" s="197"/>
      <c r="P657" s="197"/>
      <c r="Q657" s="197"/>
      <c r="R657" s="197"/>
      <c r="S657" s="197"/>
      <c r="T657" s="197"/>
      <c r="U657" s="198"/>
      <c r="V657" s="199"/>
      <c r="W657" s="328"/>
      <c r="X657" s="329"/>
      <c r="Y657" s="43"/>
      <c r="Z657" s="199"/>
      <c r="AA657" s="199"/>
      <c r="AB657" s="199"/>
      <c r="AC657" s="199"/>
      <c r="AD657" s="199"/>
      <c r="AE657" s="43"/>
      <c r="AF657" s="199"/>
      <c r="AG657" s="196"/>
      <c r="AH657" s="201"/>
      <c r="AI657" s="330"/>
      <c r="AJ657" s="330"/>
      <c r="AK657" s="196"/>
      <c r="AL657" s="43"/>
      <c r="AM657" s="43"/>
      <c r="AN657" s="43"/>
      <c r="AO657" s="64"/>
      <c r="AP657" s="202"/>
      <c r="AQ657" s="202"/>
      <c r="AR657" s="64"/>
    </row>
    <row r="658" spans="1:44" ht="15.75" customHeight="1" x14ac:dyDescent="0.2">
      <c r="A658" s="43"/>
      <c r="B658" s="43"/>
      <c r="C658" s="43"/>
      <c r="D658" s="43"/>
      <c r="E658" s="43"/>
      <c r="F658" s="43"/>
      <c r="G658" s="194"/>
      <c r="H658" s="194"/>
      <c r="I658" s="194"/>
      <c r="J658" s="196"/>
      <c r="K658" s="196"/>
      <c r="L658" s="196"/>
      <c r="M658" s="196"/>
      <c r="N658" s="196"/>
      <c r="O658" s="197"/>
      <c r="P658" s="197"/>
      <c r="Q658" s="197"/>
      <c r="R658" s="197"/>
      <c r="S658" s="197"/>
      <c r="T658" s="197"/>
      <c r="U658" s="198"/>
      <c r="V658" s="199"/>
      <c r="W658" s="328"/>
      <c r="X658" s="329"/>
      <c r="Y658" s="43"/>
      <c r="Z658" s="199"/>
      <c r="AA658" s="199"/>
      <c r="AB658" s="199"/>
      <c r="AC658" s="199"/>
      <c r="AD658" s="199"/>
      <c r="AE658" s="43"/>
      <c r="AF658" s="199"/>
      <c r="AG658" s="196"/>
      <c r="AH658" s="201"/>
      <c r="AI658" s="330"/>
      <c r="AJ658" s="330"/>
      <c r="AK658" s="196"/>
      <c r="AL658" s="43"/>
      <c r="AM658" s="43"/>
      <c r="AN658" s="43"/>
      <c r="AO658" s="64"/>
      <c r="AP658" s="202"/>
      <c r="AQ658" s="202"/>
      <c r="AR658" s="64"/>
    </row>
    <row r="659" spans="1:44" ht="15.75" customHeight="1" x14ac:dyDescent="0.2">
      <c r="A659" s="43"/>
      <c r="B659" s="43"/>
      <c r="C659" s="43"/>
      <c r="D659" s="43"/>
      <c r="E659" s="43"/>
      <c r="F659" s="43"/>
      <c r="G659" s="194"/>
      <c r="H659" s="194"/>
      <c r="I659" s="194"/>
      <c r="J659" s="196"/>
      <c r="K659" s="196"/>
      <c r="L659" s="196"/>
      <c r="M659" s="196"/>
      <c r="N659" s="196"/>
      <c r="O659" s="197"/>
      <c r="P659" s="197"/>
      <c r="Q659" s="197"/>
      <c r="R659" s="197"/>
      <c r="S659" s="197"/>
      <c r="T659" s="197"/>
      <c r="U659" s="198"/>
      <c r="V659" s="199"/>
      <c r="W659" s="328"/>
      <c r="X659" s="329"/>
      <c r="Y659" s="43"/>
      <c r="Z659" s="199"/>
      <c r="AA659" s="199"/>
      <c r="AB659" s="199"/>
      <c r="AC659" s="199"/>
      <c r="AD659" s="199"/>
      <c r="AE659" s="43"/>
      <c r="AF659" s="199"/>
      <c r="AG659" s="196"/>
      <c r="AH659" s="201"/>
      <c r="AI659" s="330"/>
      <c r="AJ659" s="330"/>
      <c r="AK659" s="196"/>
      <c r="AL659" s="43"/>
      <c r="AM659" s="43"/>
      <c r="AN659" s="43"/>
      <c r="AO659" s="64"/>
      <c r="AP659" s="202"/>
      <c r="AQ659" s="202"/>
      <c r="AR659" s="64"/>
    </row>
    <row r="660" spans="1:44" ht="15.75" customHeight="1" x14ac:dyDescent="0.2">
      <c r="A660" s="43"/>
      <c r="B660" s="43"/>
      <c r="C660" s="43"/>
      <c r="D660" s="43"/>
      <c r="E660" s="43"/>
      <c r="F660" s="43"/>
      <c r="G660" s="194"/>
      <c r="H660" s="194"/>
      <c r="I660" s="194"/>
      <c r="J660" s="196"/>
      <c r="K660" s="196"/>
      <c r="L660" s="196"/>
      <c r="M660" s="196"/>
      <c r="N660" s="196"/>
      <c r="O660" s="197"/>
      <c r="P660" s="197"/>
      <c r="Q660" s="197"/>
      <c r="R660" s="197"/>
      <c r="S660" s="197"/>
      <c r="T660" s="197"/>
      <c r="U660" s="198"/>
      <c r="V660" s="199"/>
      <c r="W660" s="328"/>
      <c r="X660" s="329"/>
      <c r="Y660" s="43"/>
      <c r="Z660" s="199"/>
      <c r="AA660" s="199"/>
      <c r="AB660" s="199"/>
      <c r="AC660" s="199"/>
      <c r="AD660" s="199"/>
      <c r="AE660" s="43"/>
      <c r="AF660" s="199"/>
      <c r="AG660" s="196"/>
      <c r="AH660" s="201"/>
      <c r="AI660" s="330"/>
      <c r="AJ660" s="330"/>
      <c r="AK660" s="196"/>
      <c r="AL660" s="43"/>
      <c r="AM660" s="43"/>
      <c r="AN660" s="43"/>
      <c r="AO660" s="64"/>
      <c r="AP660" s="202"/>
      <c r="AQ660" s="202"/>
      <c r="AR660" s="64"/>
    </row>
    <row r="661" spans="1:44" ht="15.75" customHeight="1" x14ac:dyDescent="0.2">
      <c r="A661" s="43"/>
      <c r="B661" s="43"/>
      <c r="C661" s="43"/>
      <c r="D661" s="43"/>
      <c r="E661" s="43"/>
      <c r="F661" s="43"/>
      <c r="G661" s="194"/>
      <c r="H661" s="194"/>
      <c r="I661" s="194"/>
      <c r="J661" s="196"/>
      <c r="K661" s="196"/>
      <c r="L661" s="196"/>
      <c r="M661" s="196"/>
      <c r="N661" s="196"/>
      <c r="O661" s="197"/>
      <c r="P661" s="197"/>
      <c r="Q661" s="197"/>
      <c r="R661" s="197"/>
      <c r="S661" s="197"/>
      <c r="T661" s="197"/>
      <c r="U661" s="198"/>
      <c r="V661" s="199"/>
      <c r="W661" s="328"/>
      <c r="X661" s="329"/>
      <c r="Y661" s="43"/>
      <c r="Z661" s="199"/>
      <c r="AA661" s="199"/>
      <c r="AB661" s="199"/>
      <c r="AC661" s="199"/>
      <c r="AD661" s="199"/>
      <c r="AE661" s="43"/>
      <c r="AF661" s="199"/>
      <c r="AG661" s="196"/>
      <c r="AH661" s="201"/>
      <c r="AI661" s="330"/>
      <c r="AJ661" s="330"/>
      <c r="AK661" s="196"/>
      <c r="AL661" s="43"/>
      <c r="AM661" s="43"/>
      <c r="AN661" s="43"/>
      <c r="AO661" s="64"/>
      <c r="AP661" s="202"/>
      <c r="AQ661" s="202"/>
      <c r="AR661" s="64"/>
    </row>
    <row r="662" spans="1:44" ht="15.75" customHeight="1" x14ac:dyDescent="0.2">
      <c r="A662" s="43"/>
      <c r="B662" s="43"/>
      <c r="C662" s="43"/>
      <c r="D662" s="43"/>
      <c r="E662" s="43"/>
      <c r="F662" s="43"/>
      <c r="G662" s="194"/>
      <c r="H662" s="194"/>
      <c r="I662" s="194"/>
      <c r="J662" s="196"/>
      <c r="K662" s="196"/>
      <c r="L662" s="196"/>
      <c r="M662" s="196"/>
      <c r="N662" s="196"/>
      <c r="O662" s="197"/>
      <c r="P662" s="197"/>
      <c r="Q662" s="197"/>
      <c r="R662" s="197"/>
      <c r="S662" s="197"/>
      <c r="T662" s="197"/>
      <c r="U662" s="198"/>
      <c r="V662" s="199"/>
      <c r="W662" s="328"/>
      <c r="X662" s="329"/>
      <c r="Y662" s="43"/>
      <c r="Z662" s="199"/>
      <c r="AA662" s="199"/>
      <c r="AB662" s="199"/>
      <c r="AC662" s="199"/>
      <c r="AD662" s="199"/>
      <c r="AE662" s="43"/>
      <c r="AF662" s="199"/>
      <c r="AG662" s="196"/>
      <c r="AH662" s="201"/>
      <c r="AI662" s="330"/>
      <c r="AJ662" s="330"/>
      <c r="AK662" s="196"/>
      <c r="AL662" s="43"/>
      <c r="AM662" s="43"/>
      <c r="AN662" s="43"/>
      <c r="AO662" s="64"/>
      <c r="AP662" s="202"/>
      <c r="AQ662" s="202"/>
      <c r="AR662" s="64"/>
    </row>
    <row r="663" spans="1:44" ht="15.75" customHeight="1" x14ac:dyDescent="0.2">
      <c r="A663" s="43"/>
      <c r="B663" s="43"/>
      <c r="C663" s="43"/>
      <c r="D663" s="43"/>
      <c r="E663" s="43"/>
      <c r="F663" s="43"/>
      <c r="G663" s="194"/>
      <c r="H663" s="194"/>
      <c r="I663" s="194"/>
      <c r="J663" s="196"/>
      <c r="K663" s="196"/>
      <c r="L663" s="196"/>
      <c r="M663" s="196"/>
      <c r="N663" s="196"/>
      <c r="O663" s="197"/>
      <c r="P663" s="197"/>
      <c r="Q663" s="197"/>
      <c r="R663" s="197"/>
      <c r="S663" s="197"/>
      <c r="T663" s="197"/>
      <c r="U663" s="198"/>
      <c r="V663" s="199"/>
      <c r="W663" s="328"/>
      <c r="X663" s="329"/>
      <c r="Y663" s="43"/>
      <c r="Z663" s="199"/>
      <c r="AA663" s="199"/>
      <c r="AB663" s="199"/>
      <c r="AC663" s="199"/>
      <c r="AD663" s="199"/>
      <c r="AE663" s="43"/>
      <c r="AF663" s="199"/>
      <c r="AG663" s="196"/>
      <c r="AH663" s="201"/>
      <c r="AI663" s="330"/>
      <c r="AJ663" s="330"/>
      <c r="AK663" s="196"/>
      <c r="AL663" s="43"/>
      <c r="AM663" s="43"/>
      <c r="AN663" s="43"/>
      <c r="AO663" s="64"/>
      <c r="AP663" s="202"/>
      <c r="AQ663" s="202"/>
      <c r="AR663" s="64"/>
    </row>
    <row r="664" spans="1:44" ht="15.75" customHeight="1" x14ac:dyDescent="0.2">
      <c r="A664" s="43"/>
      <c r="B664" s="43"/>
      <c r="C664" s="43"/>
      <c r="D664" s="43"/>
      <c r="E664" s="43"/>
      <c r="F664" s="43"/>
      <c r="G664" s="194"/>
      <c r="H664" s="194"/>
      <c r="I664" s="194"/>
      <c r="J664" s="196"/>
      <c r="K664" s="196"/>
      <c r="L664" s="196"/>
      <c r="M664" s="196"/>
      <c r="N664" s="196"/>
      <c r="O664" s="197"/>
      <c r="P664" s="197"/>
      <c r="Q664" s="197"/>
      <c r="R664" s="197"/>
      <c r="S664" s="197"/>
      <c r="T664" s="197"/>
      <c r="U664" s="198"/>
      <c r="V664" s="199"/>
      <c r="W664" s="328"/>
      <c r="X664" s="329"/>
      <c r="Y664" s="43"/>
      <c r="Z664" s="199"/>
      <c r="AA664" s="199"/>
      <c r="AB664" s="199"/>
      <c r="AC664" s="199"/>
      <c r="AD664" s="199"/>
      <c r="AE664" s="43"/>
      <c r="AF664" s="199"/>
      <c r="AG664" s="196"/>
      <c r="AH664" s="201"/>
      <c r="AI664" s="330"/>
      <c r="AJ664" s="330"/>
      <c r="AK664" s="196"/>
      <c r="AL664" s="43"/>
      <c r="AM664" s="43"/>
      <c r="AN664" s="43"/>
      <c r="AO664" s="64"/>
      <c r="AP664" s="202"/>
      <c r="AQ664" s="202"/>
      <c r="AR664" s="64"/>
    </row>
    <row r="665" spans="1:44" ht="15.75" customHeight="1" x14ac:dyDescent="0.2">
      <c r="A665" s="43"/>
      <c r="B665" s="43"/>
      <c r="C665" s="43"/>
      <c r="D665" s="43"/>
      <c r="E665" s="43"/>
      <c r="F665" s="43"/>
      <c r="G665" s="194"/>
      <c r="H665" s="194"/>
      <c r="I665" s="194"/>
      <c r="J665" s="196"/>
      <c r="K665" s="196"/>
      <c r="L665" s="196"/>
      <c r="M665" s="196"/>
      <c r="N665" s="196"/>
      <c r="O665" s="197"/>
      <c r="P665" s="197"/>
      <c r="Q665" s="197"/>
      <c r="R665" s="197"/>
      <c r="S665" s="197"/>
      <c r="T665" s="197"/>
      <c r="U665" s="198"/>
      <c r="V665" s="199"/>
      <c r="W665" s="328"/>
      <c r="X665" s="329"/>
      <c r="Y665" s="43"/>
      <c r="Z665" s="199"/>
      <c r="AA665" s="199"/>
      <c r="AB665" s="199"/>
      <c r="AC665" s="199"/>
      <c r="AD665" s="199"/>
      <c r="AE665" s="43"/>
      <c r="AF665" s="199"/>
      <c r="AG665" s="196"/>
      <c r="AH665" s="201"/>
      <c r="AI665" s="330"/>
      <c r="AJ665" s="330"/>
      <c r="AK665" s="196"/>
      <c r="AL665" s="43"/>
      <c r="AM665" s="43"/>
      <c r="AN665" s="43"/>
      <c r="AO665" s="64"/>
      <c r="AP665" s="202"/>
      <c r="AQ665" s="202"/>
      <c r="AR665" s="64"/>
    </row>
    <row r="666" spans="1:44" ht="15.75" customHeight="1" x14ac:dyDescent="0.2">
      <c r="A666" s="43"/>
      <c r="B666" s="43"/>
      <c r="C666" s="43"/>
      <c r="D666" s="43"/>
      <c r="E666" s="43"/>
      <c r="F666" s="43"/>
      <c r="G666" s="194"/>
      <c r="H666" s="194"/>
      <c r="I666" s="194"/>
      <c r="J666" s="196"/>
      <c r="K666" s="196"/>
      <c r="L666" s="196"/>
      <c r="M666" s="196"/>
      <c r="N666" s="196"/>
      <c r="O666" s="197"/>
      <c r="P666" s="197"/>
      <c r="Q666" s="197"/>
      <c r="R666" s="197"/>
      <c r="S666" s="197"/>
      <c r="T666" s="197"/>
      <c r="U666" s="198"/>
      <c r="V666" s="199"/>
      <c r="W666" s="328"/>
      <c r="X666" s="329"/>
      <c r="Y666" s="43"/>
      <c r="Z666" s="199"/>
      <c r="AA666" s="199"/>
      <c r="AB666" s="199"/>
      <c r="AC666" s="199"/>
      <c r="AD666" s="199"/>
      <c r="AE666" s="43"/>
      <c r="AF666" s="199"/>
      <c r="AG666" s="196"/>
      <c r="AH666" s="201"/>
      <c r="AI666" s="330"/>
      <c r="AJ666" s="330"/>
      <c r="AK666" s="196"/>
      <c r="AL666" s="43"/>
      <c r="AM666" s="43"/>
      <c r="AN666" s="43"/>
      <c r="AO666" s="64"/>
      <c r="AP666" s="202"/>
      <c r="AQ666" s="202"/>
      <c r="AR666" s="64"/>
    </row>
    <row r="667" spans="1:44" ht="15.75" customHeight="1" x14ac:dyDescent="0.2">
      <c r="A667" s="43"/>
      <c r="B667" s="43"/>
      <c r="C667" s="43"/>
      <c r="D667" s="43"/>
      <c r="E667" s="43"/>
      <c r="F667" s="43"/>
      <c r="G667" s="194"/>
      <c r="H667" s="194"/>
      <c r="I667" s="194"/>
      <c r="J667" s="196"/>
      <c r="K667" s="196"/>
      <c r="L667" s="196"/>
      <c r="M667" s="196"/>
      <c r="N667" s="196"/>
      <c r="O667" s="197"/>
      <c r="P667" s="197"/>
      <c r="Q667" s="197"/>
      <c r="R667" s="197"/>
      <c r="S667" s="197"/>
      <c r="T667" s="197"/>
      <c r="U667" s="198"/>
      <c r="V667" s="199"/>
      <c r="W667" s="328"/>
      <c r="X667" s="329"/>
      <c r="Y667" s="43"/>
      <c r="Z667" s="199"/>
      <c r="AA667" s="199"/>
      <c r="AB667" s="199"/>
      <c r="AC667" s="199"/>
      <c r="AD667" s="199"/>
      <c r="AE667" s="43"/>
      <c r="AF667" s="199"/>
      <c r="AG667" s="196"/>
      <c r="AH667" s="201"/>
      <c r="AI667" s="330"/>
      <c r="AJ667" s="330"/>
      <c r="AK667" s="196"/>
      <c r="AL667" s="43"/>
      <c r="AM667" s="43"/>
      <c r="AN667" s="43"/>
      <c r="AO667" s="64"/>
      <c r="AP667" s="202"/>
      <c r="AQ667" s="202"/>
      <c r="AR667" s="64"/>
    </row>
    <row r="668" spans="1:44" ht="15.75" customHeight="1" x14ac:dyDescent="0.2">
      <c r="A668" s="43"/>
      <c r="B668" s="43"/>
      <c r="C668" s="43"/>
      <c r="D668" s="43"/>
      <c r="E668" s="43"/>
      <c r="F668" s="43"/>
      <c r="G668" s="194"/>
      <c r="H668" s="194"/>
      <c r="I668" s="194"/>
      <c r="J668" s="196"/>
      <c r="K668" s="196"/>
      <c r="L668" s="196"/>
      <c r="M668" s="196"/>
      <c r="N668" s="196"/>
      <c r="O668" s="197"/>
      <c r="P668" s="197"/>
      <c r="Q668" s="197"/>
      <c r="R668" s="197"/>
      <c r="S668" s="197"/>
      <c r="T668" s="197"/>
      <c r="U668" s="198"/>
      <c r="V668" s="199"/>
      <c r="W668" s="328"/>
      <c r="X668" s="329"/>
      <c r="Y668" s="43"/>
      <c r="Z668" s="199"/>
      <c r="AA668" s="199"/>
      <c r="AB668" s="199"/>
      <c r="AC668" s="199"/>
      <c r="AD668" s="199"/>
      <c r="AE668" s="43"/>
      <c r="AF668" s="199"/>
      <c r="AG668" s="196"/>
      <c r="AH668" s="201"/>
      <c r="AI668" s="330"/>
      <c r="AJ668" s="330"/>
      <c r="AK668" s="196"/>
      <c r="AL668" s="43"/>
      <c r="AM668" s="43"/>
      <c r="AN668" s="43"/>
      <c r="AO668" s="64"/>
      <c r="AP668" s="202"/>
      <c r="AQ668" s="202"/>
      <c r="AR668" s="64"/>
    </row>
    <row r="669" spans="1:44" ht="15.75" customHeight="1" x14ac:dyDescent="0.2">
      <c r="A669" s="43"/>
      <c r="B669" s="43"/>
      <c r="C669" s="43"/>
      <c r="D669" s="43"/>
      <c r="E669" s="43"/>
      <c r="F669" s="43"/>
      <c r="G669" s="194"/>
      <c r="H669" s="194"/>
      <c r="I669" s="194"/>
      <c r="J669" s="196"/>
      <c r="K669" s="196"/>
      <c r="L669" s="196"/>
      <c r="M669" s="196"/>
      <c r="N669" s="196"/>
      <c r="O669" s="197"/>
      <c r="P669" s="197"/>
      <c r="Q669" s="197"/>
      <c r="R669" s="197"/>
      <c r="S669" s="197"/>
      <c r="T669" s="197"/>
      <c r="U669" s="198"/>
      <c r="V669" s="199"/>
      <c r="W669" s="328"/>
      <c r="X669" s="329"/>
      <c r="Y669" s="43"/>
      <c r="Z669" s="199"/>
      <c r="AA669" s="199"/>
      <c r="AB669" s="199"/>
      <c r="AC669" s="199"/>
      <c r="AD669" s="199"/>
      <c r="AE669" s="43"/>
      <c r="AF669" s="199"/>
      <c r="AG669" s="196"/>
      <c r="AH669" s="201"/>
      <c r="AI669" s="330"/>
      <c r="AJ669" s="330"/>
      <c r="AK669" s="196"/>
      <c r="AL669" s="43"/>
      <c r="AM669" s="43"/>
      <c r="AN669" s="43"/>
      <c r="AO669" s="64"/>
      <c r="AP669" s="202"/>
      <c r="AQ669" s="202"/>
      <c r="AR669" s="64"/>
    </row>
    <row r="670" spans="1:44" ht="15.75" customHeight="1" x14ac:dyDescent="0.2">
      <c r="A670" s="43"/>
      <c r="B670" s="43"/>
      <c r="C670" s="43"/>
      <c r="D670" s="43"/>
      <c r="E670" s="43"/>
      <c r="F670" s="43"/>
      <c r="G670" s="194"/>
      <c r="H670" s="194"/>
      <c r="I670" s="194"/>
      <c r="J670" s="196"/>
      <c r="K670" s="196"/>
      <c r="L670" s="196"/>
      <c r="M670" s="196"/>
      <c r="N670" s="196"/>
      <c r="O670" s="197"/>
      <c r="P670" s="197"/>
      <c r="Q670" s="197"/>
      <c r="R670" s="197"/>
      <c r="S670" s="197"/>
      <c r="T670" s="197"/>
      <c r="U670" s="198"/>
      <c r="V670" s="199"/>
      <c r="W670" s="328"/>
      <c r="X670" s="329"/>
      <c r="Y670" s="43"/>
      <c r="Z670" s="199"/>
      <c r="AA670" s="199"/>
      <c r="AB670" s="199"/>
      <c r="AC670" s="199"/>
      <c r="AD670" s="199"/>
      <c r="AE670" s="43"/>
      <c r="AF670" s="199"/>
      <c r="AG670" s="196"/>
      <c r="AH670" s="201"/>
      <c r="AI670" s="330"/>
      <c r="AJ670" s="330"/>
      <c r="AK670" s="196"/>
      <c r="AL670" s="43"/>
      <c r="AM670" s="43"/>
      <c r="AN670" s="43"/>
      <c r="AO670" s="64"/>
      <c r="AP670" s="202"/>
      <c r="AQ670" s="202"/>
      <c r="AR670" s="64"/>
    </row>
    <row r="671" spans="1:44" ht="15.75" customHeight="1" x14ac:dyDescent="0.2">
      <c r="A671" s="43"/>
      <c r="B671" s="43"/>
      <c r="C671" s="43"/>
      <c r="D671" s="43"/>
      <c r="E671" s="43"/>
      <c r="F671" s="43"/>
      <c r="G671" s="194"/>
      <c r="H671" s="194"/>
      <c r="I671" s="194"/>
      <c r="J671" s="196"/>
      <c r="K671" s="196"/>
      <c r="L671" s="196"/>
      <c r="M671" s="196"/>
      <c r="N671" s="196"/>
      <c r="O671" s="197"/>
      <c r="P671" s="197"/>
      <c r="Q671" s="197"/>
      <c r="R671" s="197"/>
      <c r="S671" s="197"/>
      <c r="T671" s="197"/>
      <c r="U671" s="198"/>
      <c r="V671" s="199"/>
      <c r="W671" s="328"/>
      <c r="X671" s="329"/>
      <c r="Y671" s="43"/>
      <c r="Z671" s="199"/>
      <c r="AA671" s="199"/>
      <c r="AB671" s="199"/>
      <c r="AC671" s="199"/>
      <c r="AD671" s="199"/>
      <c r="AE671" s="43"/>
      <c r="AF671" s="199"/>
      <c r="AG671" s="196"/>
      <c r="AH671" s="201"/>
      <c r="AI671" s="330"/>
      <c r="AJ671" s="330"/>
      <c r="AK671" s="196"/>
      <c r="AL671" s="43"/>
      <c r="AM671" s="43"/>
      <c r="AN671" s="43"/>
      <c r="AO671" s="64"/>
      <c r="AP671" s="202"/>
      <c r="AQ671" s="202"/>
      <c r="AR671" s="64"/>
    </row>
    <row r="672" spans="1:44" ht="15.75" customHeight="1" x14ac:dyDescent="0.2">
      <c r="A672" s="43"/>
      <c r="B672" s="43"/>
      <c r="C672" s="43"/>
      <c r="D672" s="43"/>
      <c r="E672" s="43"/>
      <c r="F672" s="43"/>
      <c r="G672" s="194"/>
      <c r="H672" s="194"/>
      <c r="I672" s="194"/>
      <c r="J672" s="196"/>
      <c r="K672" s="196"/>
      <c r="L672" s="196"/>
      <c r="M672" s="196"/>
      <c r="N672" s="196"/>
      <c r="O672" s="197"/>
      <c r="P672" s="197"/>
      <c r="Q672" s="197"/>
      <c r="R672" s="197"/>
      <c r="S672" s="197"/>
      <c r="T672" s="197"/>
      <c r="U672" s="198"/>
      <c r="V672" s="199"/>
      <c r="W672" s="328"/>
      <c r="X672" s="329"/>
      <c r="Y672" s="43"/>
      <c r="Z672" s="199"/>
      <c r="AA672" s="199"/>
      <c r="AB672" s="199"/>
      <c r="AC672" s="199"/>
      <c r="AD672" s="199"/>
      <c r="AE672" s="43"/>
      <c r="AF672" s="199"/>
      <c r="AG672" s="196"/>
      <c r="AH672" s="201"/>
      <c r="AI672" s="330"/>
      <c r="AJ672" s="330"/>
      <c r="AK672" s="196"/>
      <c r="AL672" s="43"/>
      <c r="AM672" s="43"/>
      <c r="AN672" s="43"/>
      <c r="AO672" s="64"/>
      <c r="AP672" s="202"/>
      <c r="AQ672" s="202"/>
      <c r="AR672" s="64"/>
    </row>
    <row r="673" spans="1:44" ht="15.75" customHeight="1" x14ac:dyDescent="0.2">
      <c r="A673" s="43"/>
      <c r="B673" s="43"/>
      <c r="C673" s="43"/>
      <c r="D673" s="43"/>
      <c r="E673" s="43"/>
      <c r="F673" s="43"/>
      <c r="G673" s="194"/>
      <c r="H673" s="194"/>
      <c r="I673" s="194"/>
      <c r="J673" s="196"/>
      <c r="K673" s="196"/>
      <c r="L673" s="196"/>
      <c r="M673" s="196"/>
      <c r="N673" s="196"/>
      <c r="O673" s="197"/>
      <c r="P673" s="197"/>
      <c r="Q673" s="197"/>
      <c r="R673" s="197"/>
      <c r="S673" s="197"/>
      <c r="T673" s="197"/>
      <c r="U673" s="198"/>
      <c r="V673" s="199"/>
      <c r="W673" s="328"/>
      <c r="X673" s="329"/>
      <c r="Y673" s="43"/>
      <c r="Z673" s="199"/>
      <c r="AA673" s="199"/>
      <c r="AB673" s="199"/>
      <c r="AC673" s="199"/>
      <c r="AD673" s="199"/>
      <c r="AE673" s="43"/>
      <c r="AF673" s="199"/>
      <c r="AG673" s="196"/>
      <c r="AH673" s="201"/>
      <c r="AI673" s="330"/>
      <c r="AJ673" s="330"/>
      <c r="AK673" s="196"/>
      <c r="AL673" s="43"/>
      <c r="AM673" s="43"/>
      <c r="AN673" s="43"/>
      <c r="AO673" s="64"/>
      <c r="AP673" s="202"/>
      <c r="AQ673" s="202"/>
      <c r="AR673" s="64"/>
    </row>
    <row r="674" spans="1:44" ht="15.75" customHeight="1" x14ac:dyDescent="0.2">
      <c r="A674" s="43"/>
      <c r="B674" s="43"/>
      <c r="C674" s="43"/>
      <c r="D674" s="43"/>
      <c r="E674" s="43"/>
      <c r="F674" s="43"/>
      <c r="G674" s="194"/>
      <c r="H674" s="194"/>
      <c r="I674" s="194"/>
      <c r="J674" s="196"/>
      <c r="K674" s="196"/>
      <c r="L674" s="196"/>
      <c r="M674" s="196"/>
      <c r="N674" s="196"/>
      <c r="O674" s="197"/>
      <c r="P674" s="197"/>
      <c r="Q674" s="197"/>
      <c r="R674" s="197"/>
      <c r="S674" s="197"/>
      <c r="T674" s="197"/>
      <c r="U674" s="198"/>
      <c r="V674" s="199"/>
      <c r="W674" s="328"/>
      <c r="X674" s="329"/>
      <c r="Y674" s="43"/>
      <c r="Z674" s="199"/>
      <c r="AA674" s="199"/>
      <c r="AB674" s="199"/>
      <c r="AC674" s="199"/>
      <c r="AD674" s="199"/>
      <c r="AE674" s="43"/>
      <c r="AF674" s="199"/>
      <c r="AG674" s="196"/>
      <c r="AH674" s="201"/>
      <c r="AI674" s="330"/>
      <c r="AJ674" s="330"/>
      <c r="AK674" s="196"/>
      <c r="AL674" s="43"/>
      <c r="AM674" s="43"/>
      <c r="AN674" s="43"/>
      <c r="AO674" s="64"/>
      <c r="AP674" s="202"/>
      <c r="AQ674" s="202"/>
      <c r="AR674" s="64"/>
    </row>
    <row r="675" spans="1:44" ht="15.75" customHeight="1" x14ac:dyDescent="0.2">
      <c r="A675" s="43"/>
      <c r="B675" s="43"/>
      <c r="C675" s="43"/>
      <c r="D675" s="43"/>
      <c r="E675" s="43"/>
      <c r="F675" s="43"/>
      <c r="G675" s="194"/>
      <c r="H675" s="194"/>
      <c r="I675" s="194"/>
      <c r="J675" s="196"/>
      <c r="K675" s="196"/>
      <c r="L675" s="196"/>
      <c r="M675" s="196"/>
      <c r="N675" s="196"/>
      <c r="O675" s="197"/>
      <c r="P675" s="197"/>
      <c r="Q675" s="197"/>
      <c r="R675" s="197"/>
      <c r="S675" s="197"/>
      <c r="T675" s="197"/>
      <c r="U675" s="198"/>
      <c r="V675" s="199"/>
      <c r="W675" s="328"/>
      <c r="X675" s="329"/>
      <c r="Y675" s="43"/>
      <c r="Z675" s="199"/>
      <c r="AA675" s="199"/>
      <c r="AB675" s="199"/>
      <c r="AC675" s="199"/>
      <c r="AD675" s="199"/>
      <c r="AE675" s="43"/>
      <c r="AF675" s="199"/>
      <c r="AG675" s="196"/>
      <c r="AH675" s="201"/>
      <c r="AI675" s="330"/>
      <c r="AJ675" s="330"/>
      <c r="AK675" s="196"/>
      <c r="AL675" s="43"/>
      <c r="AM675" s="43"/>
      <c r="AN675" s="43"/>
      <c r="AO675" s="64"/>
      <c r="AP675" s="202"/>
      <c r="AQ675" s="202"/>
      <c r="AR675" s="64"/>
    </row>
    <row r="676" spans="1:44" ht="15.75" customHeight="1" x14ac:dyDescent="0.2">
      <c r="A676" s="43"/>
      <c r="B676" s="43"/>
      <c r="C676" s="43"/>
      <c r="D676" s="43"/>
      <c r="E676" s="43"/>
      <c r="F676" s="43"/>
      <c r="G676" s="194"/>
      <c r="H676" s="194"/>
      <c r="I676" s="194"/>
      <c r="J676" s="196"/>
      <c r="K676" s="196"/>
      <c r="L676" s="196"/>
      <c r="M676" s="196"/>
      <c r="N676" s="196"/>
      <c r="O676" s="197"/>
      <c r="P676" s="197"/>
      <c r="Q676" s="197"/>
      <c r="R676" s="197"/>
      <c r="S676" s="197"/>
      <c r="T676" s="197"/>
      <c r="U676" s="198"/>
      <c r="V676" s="199"/>
      <c r="W676" s="328"/>
      <c r="X676" s="329"/>
      <c r="Y676" s="43"/>
      <c r="Z676" s="199"/>
      <c r="AA676" s="199"/>
      <c r="AB676" s="199"/>
      <c r="AC676" s="199"/>
      <c r="AD676" s="199"/>
      <c r="AE676" s="43"/>
      <c r="AF676" s="199"/>
      <c r="AG676" s="196"/>
      <c r="AH676" s="201"/>
      <c r="AI676" s="330"/>
      <c r="AJ676" s="330"/>
      <c r="AK676" s="196"/>
      <c r="AL676" s="43"/>
      <c r="AM676" s="43"/>
      <c r="AN676" s="43"/>
      <c r="AO676" s="64"/>
      <c r="AP676" s="202"/>
      <c r="AQ676" s="202"/>
      <c r="AR676" s="64"/>
    </row>
    <row r="677" spans="1:44" ht="15.75" customHeight="1" x14ac:dyDescent="0.2">
      <c r="A677" s="43"/>
      <c r="B677" s="43"/>
      <c r="C677" s="43"/>
      <c r="D677" s="43"/>
      <c r="E677" s="43"/>
      <c r="F677" s="43"/>
      <c r="G677" s="194"/>
      <c r="H677" s="194"/>
      <c r="I677" s="194"/>
      <c r="J677" s="196"/>
      <c r="K677" s="196"/>
      <c r="L677" s="196"/>
      <c r="M677" s="196"/>
      <c r="N677" s="196"/>
      <c r="O677" s="197"/>
      <c r="P677" s="197"/>
      <c r="Q677" s="197"/>
      <c r="R677" s="197"/>
      <c r="S677" s="197"/>
      <c r="T677" s="197"/>
      <c r="U677" s="198"/>
      <c r="V677" s="199"/>
      <c r="W677" s="328"/>
      <c r="X677" s="329"/>
      <c r="Y677" s="43"/>
      <c r="Z677" s="199"/>
      <c r="AA677" s="199"/>
      <c r="AB677" s="199"/>
      <c r="AC677" s="199"/>
      <c r="AD677" s="199"/>
      <c r="AE677" s="43"/>
      <c r="AF677" s="199"/>
      <c r="AG677" s="196"/>
      <c r="AH677" s="201"/>
      <c r="AI677" s="330"/>
      <c r="AJ677" s="330"/>
      <c r="AK677" s="196"/>
      <c r="AL677" s="43"/>
      <c r="AM677" s="43"/>
      <c r="AN677" s="43"/>
      <c r="AO677" s="64"/>
      <c r="AP677" s="202"/>
      <c r="AQ677" s="202"/>
      <c r="AR677" s="64"/>
    </row>
    <row r="678" spans="1:44" ht="15.75" customHeight="1" x14ac:dyDescent="0.2">
      <c r="A678" s="43"/>
      <c r="B678" s="43"/>
      <c r="C678" s="43"/>
      <c r="D678" s="43"/>
      <c r="E678" s="43"/>
      <c r="F678" s="43"/>
      <c r="G678" s="194"/>
      <c r="H678" s="194"/>
      <c r="I678" s="194"/>
      <c r="J678" s="196"/>
      <c r="K678" s="196"/>
      <c r="L678" s="196"/>
      <c r="M678" s="196"/>
      <c r="N678" s="196"/>
      <c r="O678" s="197"/>
      <c r="P678" s="197"/>
      <c r="Q678" s="197"/>
      <c r="R678" s="197"/>
      <c r="S678" s="197"/>
      <c r="T678" s="197"/>
      <c r="U678" s="198"/>
      <c r="V678" s="199"/>
      <c r="W678" s="328"/>
      <c r="X678" s="329"/>
      <c r="Y678" s="43"/>
      <c r="Z678" s="199"/>
      <c r="AA678" s="199"/>
      <c r="AB678" s="199"/>
      <c r="AC678" s="199"/>
      <c r="AD678" s="199"/>
      <c r="AE678" s="43"/>
      <c r="AF678" s="199"/>
      <c r="AG678" s="196"/>
      <c r="AH678" s="201"/>
      <c r="AI678" s="330"/>
      <c r="AJ678" s="330"/>
      <c r="AK678" s="196"/>
      <c r="AL678" s="43"/>
      <c r="AM678" s="43"/>
      <c r="AN678" s="43"/>
      <c r="AO678" s="64"/>
      <c r="AP678" s="202"/>
      <c r="AQ678" s="202"/>
      <c r="AR678" s="64"/>
    </row>
    <row r="679" spans="1:44" ht="15.75" customHeight="1" x14ac:dyDescent="0.2">
      <c r="A679" s="43"/>
      <c r="B679" s="43"/>
      <c r="C679" s="43"/>
      <c r="D679" s="43"/>
      <c r="E679" s="43"/>
      <c r="F679" s="43"/>
      <c r="G679" s="194"/>
      <c r="H679" s="194"/>
      <c r="I679" s="194"/>
      <c r="J679" s="196"/>
      <c r="K679" s="196"/>
      <c r="L679" s="196"/>
      <c r="M679" s="196"/>
      <c r="N679" s="196"/>
      <c r="O679" s="197"/>
      <c r="P679" s="197"/>
      <c r="Q679" s="197"/>
      <c r="R679" s="197"/>
      <c r="S679" s="197"/>
      <c r="T679" s="197"/>
      <c r="U679" s="198"/>
      <c r="V679" s="199"/>
      <c r="W679" s="328"/>
      <c r="X679" s="329"/>
      <c r="Y679" s="43"/>
      <c r="Z679" s="199"/>
      <c r="AA679" s="199"/>
      <c r="AB679" s="199"/>
      <c r="AC679" s="199"/>
      <c r="AD679" s="199"/>
      <c r="AE679" s="43"/>
      <c r="AF679" s="199"/>
      <c r="AG679" s="196"/>
      <c r="AH679" s="201"/>
      <c r="AI679" s="330"/>
      <c r="AJ679" s="330"/>
      <c r="AK679" s="196"/>
      <c r="AL679" s="43"/>
      <c r="AM679" s="43"/>
      <c r="AN679" s="43"/>
      <c r="AO679" s="64"/>
      <c r="AP679" s="202"/>
      <c r="AQ679" s="202"/>
      <c r="AR679" s="64"/>
    </row>
    <row r="680" spans="1:44" ht="15.75" customHeight="1" x14ac:dyDescent="0.2">
      <c r="A680" s="43"/>
      <c r="B680" s="43"/>
      <c r="C680" s="43"/>
      <c r="D680" s="43"/>
      <c r="E680" s="43"/>
      <c r="F680" s="43"/>
      <c r="G680" s="194"/>
      <c r="H680" s="194"/>
      <c r="I680" s="194"/>
      <c r="J680" s="196"/>
      <c r="K680" s="196"/>
      <c r="L680" s="196"/>
      <c r="M680" s="196"/>
      <c r="N680" s="196"/>
      <c r="O680" s="197"/>
      <c r="P680" s="197"/>
      <c r="Q680" s="197"/>
      <c r="R680" s="197"/>
      <c r="S680" s="197"/>
      <c r="T680" s="197"/>
      <c r="U680" s="198"/>
      <c r="V680" s="199"/>
      <c r="W680" s="328"/>
      <c r="X680" s="329"/>
      <c r="Y680" s="43"/>
      <c r="Z680" s="199"/>
      <c r="AA680" s="199"/>
      <c r="AB680" s="199"/>
      <c r="AC680" s="199"/>
      <c r="AD680" s="199"/>
      <c r="AE680" s="43"/>
      <c r="AF680" s="199"/>
      <c r="AG680" s="196"/>
      <c r="AH680" s="201"/>
      <c r="AI680" s="330"/>
      <c r="AJ680" s="330"/>
      <c r="AK680" s="196"/>
      <c r="AL680" s="43"/>
      <c r="AM680" s="43"/>
      <c r="AN680" s="43"/>
      <c r="AO680" s="64"/>
      <c r="AP680" s="202"/>
      <c r="AQ680" s="202"/>
      <c r="AR680" s="64"/>
    </row>
    <row r="681" spans="1:44" ht="15.75" customHeight="1" x14ac:dyDescent="0.2">
      <c r="A681" s="43"/>
      <c r="B681" s="43"/>
      <c r="C681" s="43"/>
      <c r="D681" s="43"/>
      <c r="E681" s="43"/>
      <c r="F681" s="43"/>
      <c r="G681" s="194"/>
      <c r="H681" s="194"/>
      <c r="I681" s="194"/>
      <c r="J681" s="196"/>
      <c r="K681" s="196"/>
      <c r="L681" s="196"/>
      <c r="M681" s="196"/>
      <c r="N681" s="196"/>
      <c r="O681" s="197"/>
      <c r="P681" s="197"/>
      <c r="Q681" s="197"/>
      <c r="R681" s="197"/>
      <c r="S681" s="197"/>
      <c r="T681" s="197"/>
      <c r="U681" s="198"/>
      <c r="V681" s="199"/>
      <c r="W681" s="328"/>
      <c r="X681" s="329"/>
      <c r="Y681" s="43"/>
      <c r="Z681" s="199"/>
      <c r="AA681" s="199"/>
      <c r="AB681" s="199"/>
      <c r="AC681" s="199"/>
      <c r="AD681" s="199"/>
      <c r="AE681" s="43"/>
      <c r="AF681" s="199"/>
      <c r="AG681" s="196"/>
      <c r="AH681" s="201"/>
      <c r="AI681" s="330"/>
      <c r="AJ681" s="330"/>
      <c r="AK681" s="196"/>
      <c r="AL681" s="43"/>
      <c r="AM681" s="43"/>
      <c r="AN681" s="43"/>
      <c r="AO681" s="64"/>
      <c r="AP681" s="202"/>
      <c r="AQ681" s="202"/>
      <c r="AR681" s="64"/>
    </row>
    <row r="682" spans="1:44" ht="15.75" customHeight="1" x14ac:dyDescent="0.2">
      <c r="A682" s="43"/>
      <c r="B682" s="43"/>
      <c r="C682" s="43"/>
      <c r="D682" s="43"/>
      <c r="E682" s="43"/>
      <c r="F682" s="43"/>
      <c r="G682" s="194"/>
      <c r="H682" s="194"/>
      <c r="I682" s="194"/>
      <c r="J682" s="196"/>
      <c r="K682" s="196"/>
      <c r="L682" s="196"/>
      <c r="M682" s="196"/>
      <c r="N682" s="196"/>
      <c r="O682" s="197"/>
      <c r="P682" s="197"/>
      <c r="Q682" s="197"/>
      <c r="R682" s="197"/>
      <c r="S682" s="197"/>
      <c r="T682" s="197"/>
      <c r="U682" s="198"/>
      <c r="V682" s="199"/>
      <c r="W682" s="328"/>
      <c r="X682" s="329"/>
      <c r="Y682" s="43"/>
      <c r="Z682" s="199"/>
      <c r="AA682" s="199"/>
      <c r="AB682" s="199"/>
      <c r="AC682" s="199"/>
      <c r="AD682" s="199"/>
      <c r="AE682" s="43"/>
      <c r="AF682" s="199"/>
      <c r="AG682" s="196"/>
      <c r="AH682" s="201"/>
      <c r="AI682" s="330"/>
      <c r="AJ682" s="330"/>
      <c r="AK682" s="196"/>
      <c r="AL682" s="43"/>
      <c r="AM682" s="43"/>
      <c r="AN682" s="43"/>
      <c r="AO682" s="64"/>
      <c r="AP682" s="202"/>
      <c r="AQ682" s="202"/>
      <c r="AR682" s="64"/>
    </row>
    <row r="683" spans="1:44" ht="15.75" customHeight="1" x14ac:dyDescent="0.2">
      <c r="A683" s="43"/>
      <c r="B683" s="43"/>
      <c r="C683" s="43"/>
      <c r="D683" s="43"/>
      <c r="E683" s="43"/>
      <c r="F683" s="43"/>
      <c r="G683" s="194"/>
      <c r="H683" s="194"/>
      <c r="I683" s="194"/>
      <c r="J683" s="196"/>
      <c r="K683" s="196"/>
      <c r="L683" s="196"/>
      <c r="M683" s="196"/>
      <c r="N683" s="196"/>
      <c r="O683" s="197"/>
      <c r="P683" s="197"/>
      <c r="Q683" s="197"/>
      <c r="R683" s="197"/>
      <c r="S683" s="197"/>
      <c r="T683" s="197"/>
      <c r="U683" s="198"/>
      <c r="V683" s="199"/>
      <c r="W683" s="328"/>
      <c r="X683" s="329"/>
      <c r="Y683" s="43"/>
      <c r="Z683" s="199"/>
      <c r="AA683" s="199"/>
      <c r="AB683" s="199"/>
      <c r="AC683" s="199"/>
      <c r="AD683" s="199"/>
      <c r="AE683" s="43"/>
      <c r="AF683" s="199"/>
      <c r="AG683" s="196"/>
      <c r="AH683" s="201"/>
      <c r="AI683" s="330"/>
      <c r="AJ683" s="330"/>
      <c r="AK683" s="196"/>
      <c r="AL683" s="43"/>
      <c r="AM683" s="43"/>
      <c r="AN683" s="43"/>
      <c r="AO683" s="64"/>
      <c r="AP683" s="202"/>
      <c r="AQ683" s="202"/>
      <c r="AR683" s="64"/>
    </row>
    <row r="684" spans="1:44" ht="15.75" customHeight="1" x14ac:dyDescent="0.2">
      <c r="A684" s="43"/>
      <c r="B684" s="43"/>
      <c r="C684" s="43"/>
      <c r="D684" s="43"/>
      <c r="E684" s="43"/>
      <c r="F684" s="43"/>
      <c r="G684" s="194"/>
      <c r="H684" s="194"/>
      <c r="I684" s="194"/>
      <c r="J684" s="196"/>
      <c r="K684" s="196"/>
      <c r="L684" s="196"/>
      <c r="M684" s="196"/>
      <c r="N684" s="196"/>
      <c r="O684" s="197"/>
      <c r="P684" s="197"/>
      <c r="Q684" s="197"/>
      <c r="R684" s="197"/>
      <c r="S684" s="197"/>
      <c r="T684" s="197"/>
      <c r="U684" s="198"/>
      <c r="V684" s="199"/>
      <c r="W684" s="328"/>
      <c r="X684" s="329"/>
      <c r="Y684" s="43"/>
      <c r="Z684" s="199"/>
      <c r="AA684" s="199"/>
      <c r="AB684" s="199"/>
      <c r="AC684" s="199"/>
      <c r="AD684" s="199"/>
      <c r="AE684" s="43"/>
      <c r="AF684" s="199"/>
      <c r="AG684" s="196"/>
      <c r="AH684" s="201"/>
      <c r="AI684" s="330"/>
      <c r="AJ684" s="330"/>
      <c r="AK684" s="196"/>
      <c r="AL684" s="43"/>
      <c r="AM684" s="43"/>
      <c r="AN684" s="43"/>
      <c r="AO684" s="64"/>
      <c r="AP684" s="202"/>
      <c r="AQ684" s="202"/>
      <c r="AR684" s="64"/>
    </row>
    <row r="685" spans="1:44" ht="15.75" customHeight="1" x14ac:dyDescent="0.2">
      <c r="A685" s="43"/>
      <c r="B685" s="43"/>
      <c r="C685" s="43"/>
      <c r="D685" s="43"/>
      <c r="E685" s="43"/>
      <c r="F685" s="43"/>
      <c r="G685" s="194"/>
      <c r="H685" s="194"/>
      <c r="I685" s="194"/>
      <c r="J685" s="196"/>
      <c r="K685" s="196"/>
      <c r="L685" s="196"/>
      <c r="M685" s="196"/>
      <c r="N685" s="196"/>
      <c r="O685" s="197"/>
      <c r="P685" s="197"/>
      <c r="Q685" s="197"/>
      <c r="R685" s="197"/>
      <c r="S685" s="197"/>
      <c r="T685" s="197"/>
      <c r="U685" s="198"/>
      <c r="V685" s="199"/>
      <c r="W685" s="328"/>
      <c r="X685" s="329"/>
      <c r="Y685" s="43"/>
      <c r="Z685" s="199"/>
      <c r="AA685" s="199"/>
      <c r="AB685" s="199"/>
      <c r="AC685" s="199"/>
      <c r="AD685" s="199"/>
      <c r="AE685" s="43"/>
      <c r="AF685" s="199"/>
      <c r="AG685" s="196"/>
      <c r="AH685" s="201"/>
      <c r="AI685" s="330"/>
      <c r="AJ685" s="330"/>
      <c r="AK685" s="196"/>
      <c r="AL685" s="43"/>
      <c r="AM685" s="43"/>
      <c r="AN685" s="43"/>
      <c r="AO685" s="64"/>
      <c r="AP685" s="202"/>
      <c r="AQ685" s="202"/>
      <c r="AR685" s="64"/>
    </row>
    <row r="686" spans="1:44" ht="15.75" customHeight="1" x14ac:dyDescent="0.2">
      <c r="A686" s="43"/>
      <c r="B686" s="43"/>
      <c r="C686" s="43"/>
      <c r="D686" s="43"/>
      <c r="E686" s="43"/>
      <c r="F686" s="43"/>
      <c r="G686" s="194"/>
      <c r="H686" s="194"/>
      <c r="I686" s="194"/>
      <c r="J686" s="196"/>
      <c r="K686" s="196"/>
      <c r="L686" s="196"/>
      <c r="M686" s="196"/>
      <c r="N686" s="196"/>
      <c r="O686" s="197"/>
      <c r="P686" s="197"/>
      <c r="Q686" s="197"/>
      <c r="R686" s="197"/>
      <c r="S686" s="197"/>
      <c r="T686" s="197"/>
      <c r="U686" s="198"/>
      <c r="V686" s="199"/>
      <c r="W686" s="328"/>
      <c r="X686" s="329"/>
      <c r="Y686" s="43"/>
      <c r="Z686" s="199"/>
      <c r="AA686" s="199"/>
      <c r="AB686" s="199"/>
      <c r="AC686" s="199"/>
      <c r="AD686" s="199"/>
      <c r="AE686" s="43"/>
      <c r="AF686" s="199"/>
      <c r="AG686" s="196"/>
      <c r="AH686" s="201"/>
      <c r="AI686" s="330"/>
      <c r="AJ686" s="330"/>
      <c r="AK686" s="196"/>
      <c r="AL686" s="43"/>
      <c r="AM686" s="43"/>
      <c r="AN686" s="43"/>
      <c r="AO686" s="64"/>
      <c r="AP686" s="202"/>
      <c r="AQ686" s="202"/>
      <c r="AR686" s="64"/>
    </row>
    <row r="687" spans="1:44" ht="15.75" customHeight="1" x14ac:dyDescent="0.2">
      <c r="A687" s="43"/>
      <c r="B687" s="43"/>
      <c r="C687" s="43"/>
      <c r="D687" s="43"/>
      <c r="E687" s="43"/>
      <c r="F687" s="43"/>
      <c r="G687" s="194"/>
      <c r="H687" s="194"/>
      <c r="I687" s="194"/>
      <c r="J687" s="196"/>
      <c r="K687" s="196"/>
      <c r="L687" s="196"/>
      <c r="M687" s="196"/>
      <c r="N687" s="196"/>
      <c r="O687" s="197"/>
      <c r="P687" s="197"/>
      <c r="Q687" s="197"/>
      <c r="R687" s="197"/>
      <c r="S687" s="197"/>
      <c r="T687" s="197"/>
      <c r="U687" s="198"/>
      <c r="V687" s="199"/>
      <c r="W687" s="328"/>
      <c r="X687" s="329"/>
      <c r="Y687" s="43"/>
      <c r="Z687" s="199"/>
      <c r="AA687" s="199"/>
      <c r="AB687" s="199"/>
      <c r="AC687" s="199"/>
      <c r="AD687" s="199"/>
      <c r="AE687" s="43"/>
      <c r="AF687" s="199"/>
      <c r="AG687" s="196"/>
      <c r="AH687" s="201"/>
      <c r="AI687" s="330"/>
      <c r="AJ687" s="330"/>
      <c r="AK687" s="196"/>
      <c r="AL687" s="43"/>
      <c r="AM687" s="43"/>
      <c r="AN687" s="43"/>
      <c r="AO687" s="64"/>
      <c r="AP687" s="202"/>
      <c r="AQ687" s="202"/>
      <c r="AR687" s="64"/>
    </row>
    <row r="688" spans="1:44" ht="15.75" customHeight="1" x14ac:dyDescent="0.2">
      <c r="A688" s="43"/>
      <c r="B688" s="43"/>
      <c r="C688" s="43"/>
      <c r="D688" s="43"/>
      <c r="E688" s="43"/>
      <c r="F688" s="43"/>
      <c r="G688" s="194"/>
      <c r="H688" s="194"/>
      <c r="I688" s="194"/>
      <c r="J688" s="196"/>
      <c r="K688" s="196"/>
      <c r="L688" s="196"/>
      <c r="M688" s="196"/>
      <c r="N688" s="196"/>
      <c r="O688" s="197"/>
      <c r="P688" s="197"/>
      <c r="Q688" s="197"/>
      <c r="R688" s="197"/>
      <c r="S688" s="197"/>
      <c r="T688" s="197"/>
      <c r="U688" s="198"/>
      <c r="V688" s="199"/>
      <c r="W688" s="328"/>
      <c r="X688" s="329"/>
      <c r="Y688" s="43"/>
      <c r="Z688" s="199"/>
      <c r="AA688" s="199"/>
      <c r="AB688" s="199"/>
      <c r="AC688" s="199"/>
      <c r="AD688" s="199"/>
      <c r="AE688" s="43"/>
      <c r="AF688" s="199"/>
      <c r="AG688" s="196"/>
      <c r="AH688" s="201"/>
      <c r="AI688" s="330"/>
      <c r="AJ688" s="330"/>
      <c r="AK688" s="196"/>
      <c r="AL688" s="43"/>
      <c r="AM688" s="43"/>
      <c r="AN688" s="43"/>
      <c r="AO688" s="64"/>
      <c r="AP688" s="202"/>
      <c r="AQ688" s="202"/>
      <c r="AR688" s="64"/>
    </row>
    <row r="689" spans="1:44" ht="15.75" customHeight="1" x14ac:dyDescent="0.2">
      <c r="A689" s="43"/>
      <c r="B689" s="43"/>
      <c r="C689" s="43"/>
      <c r="D689" s="43"/>
      <c r="E689" s="43"/>
      <c r="F689" s="43"/>
      <c r="G689" s="194"/>
      <c r="H689" s="194"/>
      <c r="I689" s="194"/>
      <c r="J689" s="196"/>
      <c r="K689" s="196"/>
      <c r="L689" s="196"/>
      <c r="M689" s="196"/>
      <c r="N689" s="196"/>
      <c r="O689" s="197"/>
      <c r="P689" s="197"/>
      <c r="Q689" s="197"/>
      <c r="R689" s="197"/>
      <c r="S689" s="197"/>
      <c r="T689" s="197"/>
      <c r="U689" s="198"/>
      <c r="V689" s="199"/>
      <c r="W689" s="328"/>
      <c r="X689" s="329"/>
      <c r="Y689" s="43"/>
      <c r="Z689" s="199"/>
      <c r="AA689" s="199"/>
      <c r="AB689" s="199"/>
      <c r="AC689" s="199"/>
      <c r="AD689" s="199"/>
      <c r="AE689" s="43"/>
      <c r="AF689" s="199"/>
      <c r="AG689" s="196"/>
      <c r="AH689" s="201"/>
      <c r="AI689" s="330"/>
      <c r="AJ689" s="330"/>
      <c r="AK689" s="196"/>
      <c r="AL689" s="43"/>
      <c r="AM689" s="43"/>
      <c r="AN689" s="43"/>
      <c r="AO689" s="64"/>
      <c r="AP689" s="202"/>
      <c r="AQ689" s="202"/>
      <c r="AR689" s="64"/>
    </row>
    <row r="690" spans="1:44" ht="15.75" customHeight="1" x14ac:dyDescent="0.2">
      <c r="A690" s="43"/>
      <c r="B690" s="43"/>
      <c r="C690" s="43"/>
      <c r="D690" s="43"/>
      <c r="E690" s="43"/>
      <c r="F690" s="43"/>
      <c r="G690" s="194"/>
      <c r="H690" s="194"/>
      <c r="I690" s="194"/>
      <c r="J690" s="196"/>
      <c r="K690" s="196"/>
      <c r="L690" s="196"/>
      <c r="M690" s="196"/>
      <c r="N690" s="196"/>
      <c r="O690" s="197"/>
      <c r="P690" s="197"/>
      <c r="Q690" s="197"/>
      <c r="R690" s="197"/>
      <c r="S690" s="197"/>
      <c r="T690" s="197"/>
      <c r="U690" s="198"/>
      <c r="V690" s="199"/>
      <c r="W690" s="328"/>
      <c r="X690" s="329"/>
      <c r="Y690" s="43"/>
      <c r="Z690" s="199"/>
      <c r="AA690" s="199"/>
      <c r="AB690" s="199"/>
      <c r="AC690" s="199"/>
      <c r="AD690" s="199"/>
      <c r="AE690" s="43"/>
      <c r="AF690" s="199"/>
      <c r="AG690" s="196"/>
      <c r="AH690" s="201"/>
      <c r="AI690" s="330"/>
      <c r="AJ690" s="330"/>
      <c r="AK690" s="196"/>
      <c r="AL690" s="43"/>
      <c r="AM690" s="43"/>
      <c r="AN690" s="43"/>
      <c r="AO690" s="64"/>
      <c r="AP690" s="202"/>
      <c r="AQ690" s="202"/>
      <c r="AR690" s="64"/>
    </row>
    <row r="691" spans="1:44" ht="15.75" customHeight="1" x14ac:dyDescent="0.2">
      <c r="A691" s="43"/>
      <c r="B691" s="43"/>
      <c r="C691" s="43"/>
      <c r="D691" s="43"/>
      <c r="E691" s="43"/>
      <c r="F691" s="43"/>
      <c r="G691" s="194"/>
      <c r="H691" s="194"/>
      <c r="I691" s="194"/>
      <c r="J691" s="196"/>
      <c r="K691" s="196"/>
      <c r="L691" s="196"/>
      <c r="M691" s="196"/>
      <c r="N691" s="196"/>
      <c r="O691" s="197"/>
      <c r="P691" s="197"/>
      <c r="Q691" s="197"/>
      <c r="R691" s="197"/>
      <c r="S691" s="197"/>
      <c r="T691" s="197"/>
      <c r="U691" s="198"/>
      <c r="V691" s="199"/>
      <c r="W691" s="328"/>
      <c r="X691" s="329"/>
      <c r="Y691" s="43"/>
      <c r="Z691" s="199"/>
      <c r="AA691" s="199"/>
      <c r="AB691" s="199"/>
      <c r="AC691" s="199"/>
      <c r="AD691" s="199"/>
      <c r="AE691" s="43"/>
      <c r="AF691" s="199"/>
      <c r="AG691" s="196"/>
      <c r="AH691" s="201"/>
      <c r="AI691" s="330"/>
      <c r="AJ691" s="330"/>
      <c r="AK691" s="196"/>
      <c r="AL691" s="43"/>
      <c r="AM691" s="43"/>
      <c r="AN691" s="43"/>
      <c r="AO691" s="64"/>
      <c r="AP691" s="202"/>
      <c r="AQ691" s="202"/>
      <c r="AR691" s="64"/>
    </row>
    <row r="692" spans="1:44" ht="15.75" customHeight="1" x14ac:dyDescent="0.2">
      <c r="A692" s="43"/>
      <c r="B692" s="43"/>
      <c r="C692" s="43"/>
      <c r="D692" s="43"/>
      <c r="E692" s="43"/>
      <c r="F692" s="43"/>
      <c r="G692" s="194"/>
      <c r="H692" s="194"/>
      <c r="I692" s="194"/>
      <c r="J692" s="196"/>
      <c r="K692" s="196"/>
      <c r="L692" s="196"/>
      <c r="M692" s="196"/>
      <c r="N692" s="196"/>
      <c r="O692" s="197"/>
      <c r="P692" s="197"/>
      <c r="Q692" s="197"/>
      <c r="R692" s="197"/>
      <c r="S692" s="197"/>
      <c r="T692" s="197"/>
      <c r="U692" s="198"/>
      <c r="V692" s="199"/>
      <c r="W692" s="328"/>
      <c r="X692" s="329"/>
      <c r="Y692" s="43"/>
      <c r="Z692" s="199"/>
      <c r="AA692" s="199"/>
      <c r="AB692" s="199"/>
      <c r="AC692" s="199"/>
      <c r="AD692" s="199"/>
      <c r="AE692" s="43"/>
      <c r="AF692" s="199"/>
      <c r="AG692" s="196"/>
      <c r="AH692" s="201"/>
      <c r="AI692" s="330"/>
      <c r="AJ692" s="330"/>
      <c r="AK692" s="196"/>
      <c r="AL692" s="43"/>
      <c r="AM692" s="43"/>
      <c r="AN692" s="43"/>
      <c r="AO692" s="64"/>
      <c r="AP692" s="202"/>
      <c r="AQ692" s="202"/>
      <c r="AR692" s="64"/>
    </row>
    <row r="693" spans="1:44" ht="15.75" customHeight="1" x14ac:dyDescent="0.2">
      <c r="A693" s="43"/>
      <c r="B693" s="43"/>
      <c r="C693" s="43"/>
      <c r="D693" s="43"/>
      <c r="E693" s="43"/>
      <c r="F693" s="43"/>
      <c r="G693" s="194"/>
      <c r="H693" s="194"/>
      <c r="I693" s="194"/>
      <c r="J693" s="196"/>
      <c r="K693" s="196"/>
      <c r="L693" s="196"/>
      <c r="M693" s="196"/>
      <c r="N693" s="196"/>
      <c r="O693" s="197"/>
      <c r="P693" s="197"/>
      <c r="Q693" s="197"/>
      <c r="R693" s="197"/>
      <c r="S693" s="197"/>
      <c r="T693" s="197"/>
      <c r="U693" s="198"/>
      <c r="V693" s="199"/>
      <c r="W693" s="328"/>
      <c r="X693" s="329"/>
      <c r="Y693" s="43"/>
      <c r="Z693" s="199"/>
      <c r="AA693" s="199"/>
      <c r="AB693" s="199"/>
      <c r="AC693" s="199"/>
      <c r="AD693" s="199"/>
      <c r="AE693" s="43"/>
      <c r="AF693" s="199"/>
      <c r="AG693" s="196"/>
      <c r="AH693" s="201"/>
      <c r="AI693" s="330"/>
      <c r="AJ693" s="330"/>
      <c r="AK693" s="196"/>
      <c r="AL693" s="43"/>
      <c r="AM693" s="43"/>
      <c r="AN693" s="43"/>
      <c r="AO693" s="64"/>
      <c r="AP693" s="202"/>
      <c r="AQ693" s="202"/>
      <c r="AR693" s="64"/>
    </row>
    <row r="694" spans="1:44" ht="15.75" customHeight="1" x14ac:dyDescent="0.2">
      <c r="A694" s="43"/>
      <c r="B694" s="43"/>
      <c r="C694" s="43"/>
      <c r="D694" s="43"/>
      <c r="E694" s="43"/>
      <c r="F694" s="43"/>
      <c r="G694" s="194"/>
      <c r="H694" s="194"/>
      <c r="I694" s="194"/>
      <c r="J694" s="196"/>
      <c r="K694" s="196"/>
      <c r="L694" s="196"/>
      <c r="M694" s="196"/>
      <c r="N694" s="196"/>
      <c r="O694" s="197"/>
      <c r="P694" s="197"/>
      <c r="Q694" s="197"/>
      <c r="R694" s="197"/>
      <c r="S694" s="197"/>
      <c r="T694" s="197"/>
      <c r="U694" s="198"/>
      <c r="V694" s="199"/>
      <c r="W694" s="328"/>
      <c r="X694" s="329"/>
      <c r="Y694" s="43"/>
      <c r="Z694" s="199"/>
      <c r="AA694" s="199"/>
      <c r="AB694" s="199"/>
      <c r="AC694" s="199"/>
      <c r="AD694" s="199"/>
      <c r="AE694" s="43"/>
      <c r="AF694" s="199"/>
      <c r="AG694" s="196"/>
      <c r="AH694" s="201"/>
      <c r="AI694" s="330"/>
      <c r="AJ694" s="330"/>
      <c r="AK694" s="196"/>
      <c r="AL694" s="43"/>
      <c r="AM694" s="43"/>
      <c r="AN694" s="43"/>
      <c r="AO694" s="64"/>
      <c r="AP694" s="202"/>
      <c r="AQ694" s="202"/>
      <c r="AR694" s="64"/>
    </row>
    <row r="695" spans="1:44" ht="15.75" customHeight="1" x14ac:dyDescent="0.2">
      <c r="A695" s="43"/>
      <c r="B695" s="43"/>
      <c r="C695" s="43"/>
      <c r="D695" s="43"/>
      <c r="E695" s="43"/>
      <c r="F695" s="43"/>
      <c r="G695" s="194"/>
      <c r="H695" s="194"/>
      <c r="I695" s="194"/>
      <c r="J695" s="196"/>
      <c r="K695" s="196"/>
      <c r="L695" s="196"/>
      <c r="M695" s="196"/>
      <c r="N695" s="196"/>
      <c r="O695" s="197"/>
      <c r="P695" s="197"/>
      <c r="Q695" s="197"/>
      <c r="R695" s="197"/>
      <c r="S695" s="197"/>
      <c r="T695" s="197"/>
      <c r="U695" s="198"/>
      <c r="V695" s="199"/>
      <c r="W695" s="328"/>
      <c r="X695" s="329"/>
      <c r="Y695" s="43"/>
      <c r="Z695" s="199"/>
      <c r="AA695" s="199"/>
      <c r="AB695" s="199"/>
      <c r="AC695" s="199"/>
      <c r="AD695" s="199"/>
      <c r="AE695" s="43"/>
      <c r="AF695" s="199"/>
      <c r="AG695" s="196"/>
      <c r="AH695" s="201"/>
      <c r="AI695" s="330"/>
      <c r="AJ695" s="330"/>
      <c r="AK695" s="196"/>
      <c r="AL695" s="43"/>
      <c r="AM695" s="43"/>
      <c r="AN695" s="43"/>
      <c r="AO695" s="64"/>
      <c r="AP695" s="202"/>
      <c r="AQ695" s="202"/>
      <c r="AR695" s="64"/>
    </row>
    <row r="696" spans="1:44" ht="15.75" customHeight="1" x14ac:dyDescent="0.2">
      <c r="A696" s="43"/>
      <c r="B696" s="43"/>
      <c r="C696" s="43"/>
      <c r="D696" s="43"/>
      <c r="E696" s="43"/>
      <c r="F696" s="43"/>
      <c r="G696" s="194"/>
      <c r="H696" s="194"/>
      <c r="I696" s="194"/>
      <c r="J696" s="196"/>
      <c r="K696" s="196"/>
      <c r="L696" s="196"/>
      <c r="M696" s="196"/>
      <c r="N696" s="196"/>
      <c r="O696" s="197"/>
      <c r="P696" s="197"/>
      <c r="Q696" s="197"/>
      <c r="R696" s="197"/>
      <c r="S696" s="197"/>
      <c r="T696" s="197"/>
      <c r="U696" s="198"/>
      <c r="V696" s="199"/>
      <c r="W696" s="328"/>
      <c r="X696" s="329"/>
      <c r="Y696" s="43"/>
      <c r="Z696" s="199"/>
      <c r="AA696" s="199"/>
      <c r="AB696" s="199"/>
      <c r="AC696" s="199"/>
      <c r="AD696" s="199"/>
      <c r="AE696" s="43"/>
      <c r="AF696" s="199"/>
      <c r="AG696" s="196"/>
      <c r="AH696" s="201"/>
      <c r="AI696" s="330"/>
      <c r="AJ696" s="330"/>
      <c r="AK696" s="196"/>
      <c r="AL696" s="43"/>
      <c r="AM696" s="43"/>
      <c r="AN696" s="43"/>
      <c r="AO696" s="64"/>
      <c r="AP696" s="202"/>
      <c r="AQ696" s="202"/>
      <c r="AR696" s="64"/>
    </row>
    <row r="697" spans="1:44" ht="15.75" customHeight="1" x14ac:dyDescent="0.2">
      <c r="A697" s="43"/>
      <c r="B697" s="43"/>
      <c r="C697" s="43"/>
      <c r="D697" s="43"/>
      <c r="E697" s="43"/>
      <c r="F697" s="43"/>
      <c r="G697" s="194"/>
      <c r="H697" s="194"/>
      <c r="I697" s="194"/>
      <c r="J697" s="196"/>
      <c r="K697" s="196"/>
      <c r="L697" s="196"/>
      <c r="M697" s="196"/>
      <c r="N697" s="196"/>
      <c r="O697" s="197"/>
      <c r="P697" s="197"/>
      <c r="Q697" s="197"/>
      <c r="R697" s="197"/>
      <c r="S697" s="197"/>
      <c r="T697" s="197"/>
      <c r="U697" s="198"/>
      <c r="V697" s="199"/>
      <c r="W697" s="328"/>
      <c r="X697" s="329"/>
      <c r="Y697" s="43"/>
      <c r="Z697" s="199"/>
      <c r="AA697" s="199"/>
      <c r="AB697" s="199"/>
      <c r="AC697" s="199"/>
      <c r="AD697" s="199"/>
      <c r="AE697" s="43"/>
      <c r="AF697" s="199"/>
      <c r="AG697" s="196"/>
      <c r="AH697" s="201"/>
      <c r="AI697" s="330"/>
      <c r="AJ697" s="330"/>
      <c r="AK697" s="196"/>
      <c r="AL697" s="43"/>
      <c r="AM697" s="43"/>
      <c r="AN697" s="43"/>
      <c r="AO697" s="64"/>
      <c r="AP697" s="202"/>
      <c r="AQ697" s="202"/>
      <c r="AR697" s="64"/>
    </row>
    <row r="698" spans="1:44" ht="15.75" customHeight="1" x14ac:dyDescent="0.2">
      <c r="A698" s="43"/>
      <c r="B698" s="43"/>
      <c r="C698" s="43"/>
      <c r="D698" s="43"/>
      <c r="E698" s="43"/>
      <c r="F698" s="43"/>
      <c r="G698" s="194"/>
      <c r="H698" s="194"/>
      <c r="I698" s="194"/>
      <c r="J698" s="196"/>
      <c r="K698" s="196"/>
      <c r="L698" s="196"/>
      <c r="M698" s="196"/>
      <c r="N698" s="196"/>
      <c r="O698" s="197"/>
      <c r="P698" s="197"/>
      <c r="Q698" s="197"/>
      <c r="R698" s="197"/>
      <c r="S698" s="197"/>
      <c r="T698" s="197"/>
      <c r="U698" s="198"/>
      <c r="V698" s="199"/>
      <c r="W698" s="328"/>
      <c r="X698" s="329"/>
      <c r="Y698" s="43"/>
      <c r="Z698" s="199"/>
      <c r="AA698" s="199"/>
      <c r="AB698" s="199"/>
      <c r="AC698" s="199"/>
      <c r="AD698" s="199"/>
      <c r="AE698" s="43"/>
      <c r="AF698" s="199"/>
      <c r="AG698" s="196"/>
      <c r="AH698" s="201"/>
      <c r="AI698" s="330"/>
      <c r="AJ698" s="330"/>
      <c r="AK698" s="196"/>
      <c r="AL698" s="43"/>
      <c r="AM698" s="43"/>
      <c r="AN698" s="43"/>
      <c r="AO698" s="64"/>
      <c r="AP698" s="202"/>
      <c r="AQ698" s="202"/>
      <c r="AR698" s="64"/>
    </row>
    <row r="699" spans="1:44" ht="15.75" customHeight="1" x14ac:dyDescent="0.2">
      <c r="A699" s="43"/>
      <c r="B699" s="43"/>
      <c r="C699" s="43"/>
      <c r="D699" s="43"/>
      <c r="E699" s="43"/>
      <c r="F699" s="43"/>
      <c r="G699" s="194"/>
      <c r="H699" s="194"/>
      <c r="I699" s="194"/>
      <c r="J699" s="196"/>
      <c r="K699" s="196"/>
      <c r="L699" s="196"/>
      <c r="M699" s="196"/>
      <c r="N699" s="196"/>
      <c r="O699" s="197"/>
      <c r="P699" s="197"/>
      <c r="Q699" s="197"/>
      <c r="R699" s="197"/>
      <c r="S699" s="197"/>
      <c r="T699" s="197"/>
      <c r="U699" s="198"/>
      <c r="V699" s="199"/>
      <c r="W699" s="328"/>
      <c r="X699" s="329"/>
      <c r="Y699" s="43"/>
      <c r="Z699" s="199"/>
      <c r="AA699" s="199"/>
      <c r="AB699" s="199"/>
      <c r="AC699" s="199"/>
      <c r="AD699" s="199"/>
      <c r="AE699" s="43"/>
      <c r="AF699" s="199"/>
      <c r="AG699" s="196"/>
      <c r="AH699" s="201"/>
      <c r="AI699" s="330"/>
      <c r="AJ699" s="330"/>
      <c r="AK699" s="196"/>
      <c r="AL699" s="43"/>
      <c r="AM699" s="43"/>
      <c r="AN699" s="43"/>
      <c r="AO699" s="64"/>
      <c r="AP699" s="202"/>
      <c r="AQ699" s="202"/>
      <c r="AR699" s="64"/>
    </row>
    <row r="700" spans="1:44" ht="15.75" customHeight="1" x14ac:dyDescent="0.2">
      <c r="A700" s="43"/>
      <c r="B700" s="43"/>
      <c r="C700" s="43"/>
      <c r="D700" s="43"/>
      <c r="E700" s="43"/>
      <c r="F700" s="43"/>
      <c r="G700" s="194"/>
      <c r="H700" s="194"/>
      <c r="I700" s="194"/>
      <c r="J700" s="196"/>
      <c r="K700" s="196"/>
      <c r="L700" s="196"/>
      <c r="M700" s="196"/>
      <c r="N700" s="196"/>
      <c r="O700" s="197"/>
      <c r="P700" s="197"/>
      <c r="Q700" s="197"/>
      <c r="R700" s="197"/>
      <c r="S700" s="197"/>
      <c r="T700" s="197"/>
      <c r="U700" s="198"/>
      <c r="V700" s="199"/>
      <c r="W700" s="328"/>
      <c r="X700" s="329"/>
      <c r="Y700" s="43"/>
      <c r="Z700" s="199"/>
      <c r="AA700" s="199"/>
      <c r="AB700" s="199"/>
      <c r="AC700" s="199"/>
      <c r="AD700" s="199"/>
      <c r="AE700" s="43"/>
      <c r="AF700" s="199"/>
      <c r="AG700" s="196"/>
      <c r="AH700" s="201"/>
      <c r="AI700" s="330"/>
      <c r="AJ700" s="330"/>
      <c r="AK700" s="196"/>
      <c r="AL700" s="43"/>
      <c r="AM700" s="43"/>
      <c r="AN700" s="43"/>
      <c r="AO700" s="64"/>
      <c r="AP700" s="202"/>
      <c r="AQ700" s="202"/>
      <c r="AR700" s="64"/>
    </row>
    <row r="701" spans="1:44" ht="15.75" customHeight="1" x14ac:dyDescent="0.2">
      <c r="A701" s="43"/>
      <c r="B701" s="43"/>
      <c r="C701" s="43"/>
      <c r="D701" s="43"/>
      <c r="E701" s="43"/>
      <c r="F701" s="43"/>
      <c r="G701" s="194"/>
      <c r="H701" s="194"/>
      <c r="I701" s="194"/>
      <c r="J701" s="196"/>
      <c r="K701" s="196"/>
      <c r="L701" s="196"/>
      <c r="M701" s="196"/>
      <c r="N701" s="196"/>
      <c r="O701" s="197"/>
      <c r="P701" s="197"/>
      <c r="Q701" s="197"/>
      <c r="R701" s="197"/>
      <c r="S701" s="197"/>
      <c r="T701" s="197"/>
      <c r="U701" s="198"/>
      <c r="V701" s="199"/>
      <c r="W701" s="328"/>
      <c r="X701" s="329"/>
      <c r="Y701" s="43"/>
      <c r="Z701" s="199"/>
      <c r="AA701" s="199"/>
      <c r="AB701" s="199"/>
      <c r="AC701" s="199"/>
      <c r="AD701" s="199"/>
      <c r="AE701" s="43"/>
      <c r="AF701" s="199"/>
      <c r="AG701" s="196"/>
      <c r="AH701" s="201"/>
      <c r="AI701" s="330"/>
      <c r="AJ701" s="330"/>
      <c r="AK701" s="196"/>
      <c r="AL701" s="43"/>
      <c r="AM701" s="43"/>
      <c r="AN701" s="43"/>
      <c r="AO701" s="64"/>
      <c r="AP701" s="202"/>
      <c r="AQ701" s="202"/>
      <c r="AR701" s="64"/>
    </row>
    <row r="702" spans="1:44" ht="15.75" customHeight="1" x14ac:dyDescent="0.2">
      <c r="A702" s="43"/>
      <c r="B702" s="43"/>
      <c r="C702" s="43"/>
      <c r="D702" s="43"/>
      <c r="E702" s="43"/>
      <c r="F702" s="43"/>
      <c r="G702" s="194"/>
      <c r="H702" s="194"/>
      <c r="I702" s="194"/>
      <c r="J702" s="196"/>
      <c r="K702" s="196"/>
      <c r="L702" s="196"/>
      <c r="M702" s="196"/>
      <c r="N702" s="196"/>
      <c r="O702" s="197"/>
      <c r="P702" s="197"/>
      <c r="Q702" s="197"/>
      <c r="R702" s="197"/>
      <c r="S702" s="197"/>
      <c r="T702" s="197"/>
      <c r="U702" s="198"/>
      <c r="V702" s="199"/>
      <c r="W702" s="328"/>
      <c r="X702" s="329"/>
      <c r="Y702" s="43"/>
      <c r="Z702" s="199"/>
      <c r="AA702" s="199"/>
      <c r="AB702" s="199"/>
      <c r="AC702" s="199"/>
      <c r="AD702" s="199"/>
      <c r="AE702" s="43"/>
      <c r="AF702" s="199"/>
      <c r="AG702" s="196"/>
      <c r="AH702" s="201"/>
      <c r="AI702" s="330"/>
      <c r="AJ702" s="330"/>
      <c r="AK702" s="196"/>
      <c r="AL702" s="43"/>
      <c r="AM702" s="43"/>
      <c r="AN702" s="43"/>
      <c r="AO702" s="64"/>
      <c r="AP702" s="202"/>
      <c r="AQ702" s="202"/>
      <c r="AR702" s="64"/>
    </row>
    <row r="703" spans="1:44" ht="15.75" customHeight="1" x14ac:dyDescent="0.2">
      <c r="A703" s="43"/>
      <c r="B703" s="43"/>
      <c r="C703" s="43"/>
      <c r="D703" s="43"/>
      <c r="E703" s="43"/>
      <c r="F703" s="43"/>
      <c r="G703" s="194"/>
      <c r="H703" s="194"/>
      <c r="I703" s="194"/>
      <c r="J703" s="196"/>
      <c r="K703" s="196"/>
      <c r="L703" s="196"/>
      <c r="M703" s="196"/>
      <c r="N703" s="196"/>
      <c r="O703" s="197"/>
      <c r="P703" s="197"/>
      <c r="Q703" s="197"/>
      <c r="R703" s="197"/>
      <c r="S703" s="197"/>
      <c r="T703" s="197"/>
      <c r="U703" s="198"/>
      <c r="V703" s="199"/>
      <c r="W703" s="328"/>
      <c r="X703" s="329"/>
      <c r="Y703" s="43"/>
      <c r="Z703" s="199"/>
      <c r="AA703" s="199"/>
      <c r="AB703" s="199"/>
      <c r="AC703" s="199"/>
      <c r="AD703" s="199"/>
      <c r="AE703" s="43"/>
      <c r="AF703" s="199"/>
      <c r="AG703" s="196"/>
      <c r="AH703" s="201"/>
      <c r="AI703" s="330"/>
      <c r="AJ703" s="330"/>
      <c r="AK703" s="196"/>
      <c r="AL703" s="43"/>
      <c r="AM703" s="43"/>
      <c r="AN703" s="43"/>
      <c r="AO703" s="64"/>
      <c r="AP703" s="202"/>
      <c r="AQ703" s="202"/>
      <c r="AR703" s="64"/>
    </row>
    <row r="704" spans="1:44" ht="15.75" customHeight="1" x14ac:dyDescent="0.2">
      <c r="A704" s="43"/>
      <c r="B704" s="43"/>
      <c r="C704" s="43"/>
      <c r="D704" s="43"/>
      <c r="E704" s="43"/>
      <c r="F704" s="43"/>
      <c r="G704" s="194"/>
      <c r="H704" s="194"/>
      <c r="I704" s="194"/>
      <c r="J704" s="196"/>
      <c r="K704" s="196"/>
      <c r="L704" s="196"/>
      <c r="M704" s="196"/>
      <c r="N704" s="196"/>
      <c r="O704" s="197"/>
      <c r="P704" s="197"/>
      <c r="Q704" s="197"/>
      <c r="R704" s="197"/>
      <c r="S704" s="197"/>
      <c r="T704" s="197"/>
      <c r="U704" s="198"/>
      <c r="V704" s="199"/>
      <c r="W704" s="328"/>
      <c r="X704" s="329"/>
      <c r="Y704" s="43"/>
      <c r="Z704" s="199"/>
      <c r="AA704" s="199"/>
      <c r="AB704" s="199"/>
      <c r="AC704" s="199"/>
      <c r="AD704" s="199"/>
      <c r="AE704" s="43"/>
      <c r="AF704" s="199"/>
      <c r="AG704" s="196"/>
      <c r="AH704" s="201"/>
      <c r="AI704" s="330"/>
      <c r="AJ704" s="330"/>
      <c r="AK704" s="196"/>
      <c r="AL704" s="43"/>
      <c r="AM704" s="43"/>
      <c r="AN704" s="43"/>
      <c r="AO704" s="64"/>
      <c r="AP704" s="202"/>
      <c r="AQ704" s="202"/>
      <c r="AR704" s="64"/>
    </row>
    <row r="705" spans="1:44" ht="15.75" customHeight="1" x14ac:dyDescent="0.2">
      <c r="A705" s="43"/>
      <c r="B705" s="43"/>
      <c r="C705" s="43"/>
      <c r="D705" s="43"/>
      <c r="E705" s="43"/>
      <c r="F705" s="43"/>
      <c r="G705" s="194"/>
      <c r="H705" s="194"/>
      <c r="I705" s="194"/>
      <c r="J705" s="196"/>
      <c r="K705" s="196"/>
      <c r="L705" s="196"/>
      <c r="M705" s="196"/>
      <c r="N705" s="196"/>
      <c r="O705" s="197"/>
      <c r="P705" s="197"/>
      <c r="Q705" s="197"/>
      <c r="R705" s="197"/>
      <c r="S705" s="197"/>
      <c r="T705" s="197"/>
      <c r="U705" s="198"/>
      <c r="V705" s="199"/>
      <c r="W705" s="328"/>
      <c r="X705" s="329"/>
      <c r="Y705" s="43"/>
      <c r="Z705" s="199"/>
      <c r="AA705" s="199"/>
      <c r="AB705" s="199"/>
      <c r="AC705" s="199"/>
      <c r="AD705" s="199"/>
      <c r="AE705" s="43"/>
      <c r="AF705" s="199"/>
      <c r="AG705" s="196"/>
      <c r="AH705" s="201"/>
      <c r="AI705" s="330"/>
      <c r="AJ705" s="330"/>
      <c r="AK705" s="196"/>
      <c r="AL705" s="43"/>
      <c r="AM705" s="43"/>
      <c r="AN705" s="43"/>
      <c r="AO705" s="64"/>
      <c r="AP705" s="202"/>
      <c r="AQ705" s="202"/>
      <c r="AR705" s="64"/>
    </row>
    <row r="706" spans="1:44" ht="15.75" customHeight="1" x14ac:dyDescent="0.2">
      <c r="A706" s="43"/>
      <c r="B706" s="43"/>
      <c r="C706" s="43"/>
      <c r="D706" s="43"/>
      <c r="E706" s="43"/>
      <c r="F706" s="43"/>
      <c r="G706" s="194"/>
      <c r="H706" s="194"/>
      <c r="I706" s="194"/>
      <c r="J706" s="196"/>
      <c r="K706" s="196"/>
      <c r="L706" s="196"/>
      <c r="M706" s="196"/>
      <c r="N706" s="196"/>
      <c r="O706" s="197"/>
      <c r="P706" s="197"/>
      <c r="Q706" s="197"/>
      <c r="R706" s="197"/>
      <c r="S706" s="197"/>
      <c r="T706" s="197"/>
      <c r="U706" s="198"/>
      <c r="V706" s="199"/>
      <c r="W706" s="328"/>
      <c r="X706" s="329"/>
      <c r="Y706" s="43"/>
      <c r="Z706" s="199"/>
      <c r="AA706" s="199"/>
      <c r="AB706" s="199"/>
      <c r="AC706" s="199"/>
      <c r="AD706" s="199"/>
      <c r="AE706" s="43"/>
      <c r="AF706" s="199"/>
      <c r="AG706" s="196"/>
      <c r="AH706" s="201"/>
      <c r="AI706" s="330"/>
      <c r="AJ706" s="330"/>
      <c r="AK706" s="196"/>
      <c r="AL706" s="43"/>
      <c r="AM706" s="43"/>
      <c r="AN706" s="43"/>
      <c r="AO706" s="64"/>
      <c r="AP706" s="202"/>
      <c r="AQ706" s="202"/>
      <c r="AR706" s="64"/>
    </row>
    <row r="707" spans="1:44" ht="15.75" customHeight="1" x14ac:dyDescent="0.2">
      <c r="A707" s="43"/>
      <c r="B707" s="43"/>
      <c r="C707" s="43"/>
      <c r="D707" s="43"/>
      <c r="E707" s="43"/>
      <c r="F707" s="43"/>
      <c r="G707" s="194"/>
      <c r="H707" s="194"/>
      <c r="I707" s="194"/>
      <c r="J707" s="196"/>
      <c r="K707" s="196"/>
      <c r="L707" s="196"/>
      <c r="M707" s="196"/>
      <c r="N707" s="196"/>
      <c r="O707" s="197"/>
      <c r="P707" s="197"/>
      <c r="Q707" s="197"/>
      <c r="R707" s="197"/>
      <c r="S707" s="197"/>
      <c r="T707" s="197"/>
      <c r="U707" s="198"/>
      <c r="V707" s="199"/>
      <c r="W707" s="328"/>
      <c r="X707" s="329"/>
      <c r="Y707" s="43"/>
      <c r="Z707" s="199"/>
      <c r="AA707" s="199"/>
      <c r="AB707" s="199"/>
      <c r="AC707" s="199"/>
      <c r="AD707" s="199"/>
      <c r="AE707" s="43"/>
      <c r="AF707" s="199"/>
      <c r="AG707" s="196"/>
      <c r="AH707" s="201"/>
      <c r="AI707" s="330"/>
      <c r="AJ707" s="330"/>
      <c r="AK707" s="196"/>
      <c r="AL707" s="43"/>
      <c r="AM707" s="43"/>
      <c r="AN707" s="43"/>
      <c r="AO707" s="64"/>
      <c r="AP707" s="202"/>
      <c r="AQ707" s="202"/>
      <c r="AR707" s="64"/>
    </row>
    <row r="708" spans="1:44" ht="15.75" customHeight="1" x14ac:dyDescent="0.2">
      <c r="A708" s="43"/>
      <c r="B708" s="43"/>
      <c r="C708" s="43"/>
      <c r="D708" s="43"/>
      <c r="E708" s="43"/>
      <c r="F708" s="43"/>
      <c r="G708" s="194"/>
      <c r="H708" s="194"/>
      <c r="I708" s="194"/>
      <c r="J708" s="196"/>
      <c r="K708" s="196"/>
      <c r="L708" s="196"/>
      <c r="M708" s="196"/>
      <c r="N708" s="196"/>
      <c r="O708" s="197"/>
      <c r="P708" s="197"/>
      <c r="Q708" s="197"/>
      <c r="R708" s="197"/>
      <c r="S708" s="197"/>
      <c r="T708" s="197"/>
      <c r="U708" s="198"/>
      <c r="V708" s="199"/>
      <c r="W708" s="328"/>
      <c r="X708" s="329"/>
      <c r="Y708" s="43"/>
      <c r="Z708" s="199"/>
      <c r="AA708" s="199"/>
      <c r="AB708" s="199"/>
      <c r="AC708" s="199"/>
      <c r="AD708" s="199"/>
      <c r="AE708" s="43"/>
      <c r="AF708" s="199"/>
      <c r="AG708" s="196"/>
      <c r="AH708" s="201"/>
      <c r="AI708" s="330"/>
      <c r="AJ708" s="330"/>
      <c r="AK708" s="196"/>
      <c r="AL708" s="43"/>
      <c r="AM708" s="43"/>
      <c r="AN708" s="43"/>
      <c r="AO708" s="64"/>
      <c r="AP708" s="202"/>
      <c r="AQ708" s="202"/>
      <c r="AR708" s="64"/>
    </row>
    <row r="709" spans="1:44" ht="15.75" customHeight="1" x14ac:dyDescent="0.2">
      <c r="A709" s="43"/>
      <c r="B709" s="43"/>
      <c r="C709" s="43"/>
      <c r="D709" s="43"/>
      <c r="E709" s="43"/>
      <c r="F709" s="43"/>
      <c r="G709" s="194"/>
      <c r="H709" s="194"/>
      <c r="I709" s="194"/>
      <c r="J709" s="196"/>
      <c r="K709" s="196"/>
      <c r="L709" s="196"/>
      <c r="M709" s="196"/>
      <c r="N709" s="196"/>
      <c r="O709" s="197"/>
      <c r="P709" s="197"/>
      <c r="Q709" s="197"/>
      <c r="R709" s="197"/>
      <c r="S709" s="197"/>
      <c r="T709" s="197"/>
      <c r="U709" s="198"/>
      <c r="V709" s="199"/>
      <c r="W709" s="328"/>
      <c r="X709" s="329"/>
      <c r="Y709" s="43"/>
      <c r="Z709" s="199"/>
      <c r="AA709" s="199"/>
      <c r="AB709" s="199"/>
      <c r="AC709" s="199"/>
      <c r="AD709" s="199"/>
      <c r="AE709" s="43"/>
      <c r="AF709" s="199"/>
      <c r="AG709" s="196"/>
      <c r="AH709" s="201"/>
      <c r="AI709" s="330"/>
      <c r="AJ709" s="330"/>
      <c r="AK709" s="196"/>
      <c r="AL709" s="43"/>
      <c r="AM709" s="43"/>
      <c r="AN709" s="43"/>
      <c r="AO709" s="64"/>
      <c r="AP709" s="202"/>
      <c r="AQ709" s="202"/>
      <c r="AR709" s="64"/>
    </row>
    <row r="710" spans="1:44" ht="15.75" customHeight="1" x14ac:dyDescent="0.2">
      <c r="A710" s="43"/>
      <c r="B710" s="43"/>
      <c r="C710" s="43"/>
      <c r="D710" s="43"/>
      <c r="E710" s="43"/>
      <c r="F710" s="43"/>
      <c r="G710" s="194"/>
      <c r="H710" s="194"/>
      <c r="I710" s="194"/>
      <c r="J710" s="196"/>
      <c r="K710" s="196"/>
      <c r="L710" s="196"/>
      <c r="M710" s="196"/>
      <c r="N710" s="196"/>
      <c r="O710" s="197"/>
      <c r="P710" s="197"/>
      <c r="Q710" s="197"/>
      <c r="R710" s="197"/>
      <c r="S710" s="197"/>
      <c r="T710" s="197"/>
      <c r="U710" s="198"/>
      <c r="V710" s="199"/>
      <c r="W710" s="328"/>
      <c r="X710" s="329"/>
      <c r="Y710" s="43"/>
      <c r="Z710" s="199"/>
      <c r="AA710" s="199"/>
      <c r="AB710" s="199"/>
      <c r="AC710" s="199"/>
      <c r="AD710" s="199"/>
      <c r="AE710" s="43"/>
      <c r="AF710" s="199"/>
      <c r="AG710" s="196"/>
      <c r="AH710" s="201"/>
      <c r="AI710" s="330"/>
      <c r="AJ710" s="330"/>
      <c r="AK710" s="196"/>
      <c r="AL710" s="43"/>
      <c r="AM710" s="43"/>
      <c r="AN710" s="43"/>
      <c r="AO710" s="64"/>
      <c r="AP710" s="202"/>
      <c r="AQ710" s="202"/>
      <c r="AR710" s="64"/>
    </row>
    <row r="711" spans="1:44" ht="15.75" customHeight="1" x14ac:dyDescent="0.2">
      <c r="A711" s="43"/>
      <c r="B711" s="43"/>
      <c r="C711" s="43"/>
      <c r="D711" s="43"/>
      <c r="E711" s="43"/>
      <c r="F711" s="43"/>
      <c r="G711" s="194"/>
      <c r="H711" s="194"/>
      <c r="I711" s="194"/>
      <c r="J711" s="196"/>
      <c r="K711" s="196"/>
      <c r="L711" s="196"/>
      <c r="M711" s="196"/>
      <c r="N711" s="196"/>
      <c r="O711" s="197"/>
      <c r="P711" s="197"/>
      <c r="Q711" s="197"/>
      <c r="R711" s="197"/>
      <c r="S711" s="197"/>
      <c r="T711" s="197"/>
      <c r="U711" s="198"/>
      <c r="V711" s="199"/>
      <c r="W711" s="328"/>
      <c r="X711" s="329"/>
      <c r="Y711" s="43"/>
      <c r="Z711" s="199"/>
      <c r="AA711" s="199"/>
      <c r="AB711" s="199"/>
      <c r="AC711" s="199"/>
      <c r="AD711" s="199"/>
      <c r="AE711" s="43"/>
      <c r="AF711" s="199"/>
      <c r="AG711" s="196"/>
      <c r="AH711" s="201"/>
      <c r="AI711" s="330"/>
      <c r="AJ711" s="330"/>
      <c r="AK711" s="196"/>
      <c r="AL711" s="43"/>
      <c r="AM711" s="43"/>
      <c r="AN711" s="43"/>
      <c r="AO711" s="64"/>
      <c r="AP711" s="202"/>
      <c r="AQ711" s="202"/>
      <c r="AR711" s="64"/>
    </row>
    <row r="712" spans="1:44" ht="15.75" customHeight="1" x14ac:dyDescent="0.2">
      <c r="A712" s="43"/>
      <c r="B712" s="43"/>
      <c r="C712" s="43"/>
      <c r="D712" s="43"/>
      <c r="E712" s="43"/>
      <c r="F712" s="43"/>
      <c r="G712" s="194"/>
      <c r="H712" s="194"/>
      <c r="I712" s="194"/>
      <c r="J712" s="196"/>
      <c r="K712" s="196"/>
      <c r="L712" s="196"/>
      <c r="M712" s="196"/>
      <c r="N712" s="196"/>
      <c r="O712" s="197"/>
      <c r="P712" s="197"/>
      <c r="Q712" s="197"/>
      <c r="R712" s="197"/>
      <c r="S712" s="197"/>
      <c r="T712" s="197"/>
      <c r="U712" s="198"/>
      <c r="V712" s="199"/>
      <c r="W712" s="328"/>
      <c r="X712" s="329"/>
      <c r="Y712" s="43"/>
      <c r="Z712" s="199"/>
      <c r="AA712" s="199"/>
      <c r="AB712" s="199"/>
      <c r="AC712" s="199"/>
      <c r="AD712" s="199"/>
      <c r="AE712" s="43"/>
      <c r="AF712" s="199"/>
      <c r="AG712" s="196"/>
      <c r="AH712" s="201"/>
      <c r="AI712" s="330"/>
      <c r="AJ712" s="330"/>
      <c r="AK712" s="196"/>
      <c r="AL712" s="43"/>
      <c r="AM712" s="43"/>
      <c r="AN712" s="43"/>
      <c r="AO712" s="64"/>
      <c r="AP712" s="202"/>
      <c r="AQ712" s="202"/>
      <c r="AR712" s="64"/>
    </row>
    <row r="713" spans="1:44" ht="15.75" customHeight="1" x14ac:dyDescent="0.2">
      <c r="A713" s="43"/>
      <c r="B713" s="43"/>
      <c r="C713" s="43"/>
      <c r="D713" s="43"/>
      <c r="E713" s="43"/>
      <c r="F713" s="43"/>
      <c r="G713" s="194"/>
      <c r="H713" s="194"/>
      <c r="I713" s="194"/>
      <c r="J713" s="196"/>
      <c r="K713" s="196"/>
      <c r="L713" s="196"/>
      <c r="M713" s="196"/>
      <c r="N713" s="196"/>
      <c r="O713" s="197"/>
      <c r="P713" s="197"/>
      <c r="Q713" s="197"/>
      <c r="R713" s="197"/>
      <c r="S713" s="197"/>
      <c r="T713" s="197"/>
      <c r="U713" s="198"/>
      <c r="V713" s="199"/>
      <c r="W713" s="328"/>
      <c r="X713" s="329"/>
      <c r="Y713" s="43"/>
      <c r="Z713" s="199"/>
      <c r="AA713" s="199"/>
      <c r="AB713" s="199"/>
      <c r="AC713" s="199"/>
      <c r="AD713" s="199"/>
      <c r="AE713" s="43"/>
      <c r="AF713" s="199"/>
      <c r="AG713" s="196"/>
      <c r="AH713" s="201"/>
      <c r="AI713" s="330"/>
      <c r="AJ713" s="330"/>
      <c r="AK713" s="196"/>
      <c r="AL713" s="43"/>
      <c r="AM713" s="43"/>
      <c r="AN713" s="43"/>
      <c r="AO713" s="64"/>
      <c r="AP713" s="202"/>
      <c r="AQ713" s="202"/>
      <c r="AR713" s="64"/>
    </row>
    <row r="714" spans="1:44" ht="15.75" customHeight="1" x14ac:dyDescent="0.2">
      <c r="A714" s="43"/>
      <c r="B714" s="43"/>
      <c r="C714" s="43"/>
      <c r="D714" s="43"/>
      <c r="E714" s="43"/>
      <c r="F714" s="43"/>
      <c r="G714" s="194"/>
      <c r="H714" s="194"/>
      <c r="I714" s="194"/>
      <c r="J714" s="196"/>
      <c r="K714" s="196"/>
      <c r="L714" s="196"/>
      <c r="M714" s="196"/>
      <c r="N714" s="196"/>
      <c r="O714" s="197"/>
      <c r="P714" s="197"/>
      <c r="Q714" s="197"/>
      <c r="R714" s="197"/>
      <c r="S714" s="197"/>
      <c r="T714" s="197"/>
      <c r="U714" s="198"/>
      <c r="V714" s="199"/>
      <c r="W714" s="328"/>
      <c r="X714" s="329"/>
      <c r="Y714" s="43"/>
      <c r="Z714" s="199"/>
      <c r="AA714" s="199"/>
      <c r="AB714" s="199"/>
      <c r="AC714" s="199"/>
      <c r="AD714" s="199"/>
      <c r="AE714" s="43"/>
      <c r="AF714" s="199"/>
      <c r="AG714" s="196"/>
      <c r="AH714" s="201"/>
      <c r="AI714" s="330"/>
      <c r="AJ714" s="330"/>
      <c r="AK714" s="196"/>
      <c r="AL714" s="43"/>
      <c r="AM714" s="43"/>
      <c r="AN714" s="43"/>
      <c r="AO714" s="64"/>
      <c r="AP714" s="202"/>
      <c r="AQ714" s="202"/>
      <c r="AR714" s="64"/>
    </row>
    <row r="715" spans="1:44" ht="15.75" customHeight="1" x14ac:dyDescent="0.2">
      <c r="A715" s="43"/>
      <c r="B715" s="43"/>
      <c r="C715" s="43"/>
      <c r="D715" s="43"/>
      <c r="E715" s="43"/>
      <c r="F715" s="43"/>
      <c r="G715" s="194"/>
      <c r="H715" s="194"/>
      <c r="I715" s="194"/>
      <c r="J715" s="196"/>
      <c r="K715" s="196"/>
      <c r="L715" s="196"/>
      <c r="M715" s="196"/>
      <c r="N715" s="196"/>
      <c r="O715" s="197"/>
      <c r="P715" s="197"/>
      <c r="Q715" s="197"/>
      <c r="R715" s="197"/>
      <c r="S715" s="197"/>
      <c r="T715" s="197"/>
      <c r="U715" s="198"/>
      <c r="V715" s="199"/>
      <c r="W715" s="328"/>
      <c r="X715" s="329"/>
      <c r="Y715" s="43"/>
      <c r="Z715" s="199"/>
      <c r="AA715" s="199"/>
      <c r="AB715" s="199"/>
      <c r="AC715" s="199"/>
      <c r="AD715" s="199"/>
      <c r="AE715" s="43"/>
      <c r="AF715" s="199"/>
      <c r="AG715" s="196"/>
      <c r="AH715" s="201"/>
      <c r="AI715" s="330"/>
      <c r="AJ715" s="330"/>
      <c r="AK715" s="196"/>
      <c r="AL715" s="43"/>
      <c r="AM715" s="43"/>
      <c r="AN715" s="43"/>
      <c r="AO715" s="64"/>
      <c r="AP715" s="202"/>
      <c r="AQ715" s="202"/>
      <c r="AR715" s="64"/>
    </row>
    <row r="716" spans="1:44" ht="15.75" customHeight="1" x14ac:dyDescent="0.2">
      <c r="A716" s="43"/>
      <c r="B716" s="43"/>
      <c r="C716" s="43"/>
      <c r="D716" s="43"/>
      <c r="E716" s="43"/>
      <c r="F716" s="43"/>
      <c r="G716" s="194"/>
      <c r="H716" s="194"/>
      <c r="I716" s="194"/>
      <c r="J716" s="196"/>
      <c r="K716" s="196"/>
      <c r="L716" s="196"/>
      <c r="M716" s="196"/>
      <c r="N716" s="196"/>
      <c r="O716" s="197"/>
      <c r="P716" s="197"/>
      <c r="Q716" s="197"/>
      <c r="R716" s="197"/>
      <c r="S716" s="197"/>
      <c r="T716" s="197"/>
      <c r="U716" s="198"/>
      <c r="V716" s="199"/>
      <c r="W716" s="328"/>
      <c r="X716" s="329"/>
      <c r="Y716" s="43"/>
      <c r="Z716" s="199"/>
      <c r="AA716" s="199"/>
      <c r="AB716" s="199"/>
      <c r="AC716" s="199"/>
      <c r="AD716" s="199"/>
      <c r="AE716" s="43"/>
      <c r="AF716" s="199"/>
      <c r="AG716" s="196"/>
      <c r="AH716" s="201"/>
      <c r="AI716" s="330"/>
      <c r="AJ716" s="330"/>
      <c r="AK716" s="196"/>
      <c r="AL716" s="43"/>
      <c r="AM716" s="43"/>
      <c r="AN716" s="43"/>
      <c r="AO716" s="64"/>
      <c r="AP716" s="202"/>
      <c r="AQ716" s="202"/>
      <c r="AR716" s="64"/>
    </row>
    <row r="717" spans="1:44" ht="15.75" customHeight="1" x14ac:dyDescent="0.2">
      <c r="A717" s="43"/>
      <c r="B717" s="43"/>
      <c r="C717" s="43"/>
      <c r="D717" s="43"/>
      <c r="E717" s="43"/>
      <c r="F717" s="43"/>
      <c r="G717" s="194"/>
      <c r="H717" s="194"/>
      <c r="I717" s="194"/>
      <c r="J717" s="196"/>
      <c r="K717" s="196"/>
      <c r="L717" s="196"/>
      <c r="M717" s="196"/>
      <c r="N717" s="196"/>
      <c r="O717" s="197"/>
      <c r="P717" s="197"/>
      <c r="Q717" s="197"/>
      <c r="R717" s="197"/>
      <c r="S717" s="197"/>
      <c r="T717" s="197"/>
      <c r="U717" s="198"/>
      <c r="V717" s="199"/>
      <c r="W717" s="328"/>
      <c r="X717" s="329"/>
      <c r="Y717" s="43"/>
      <c r="Z717" s="199"/>
      <c r="AA717" s="199"/>
      <c r="AB717" s="199"/>
      <c r="AC717" s="199"/>
      <c r="AD717" s="199"/>
      <c r="AE717" s="43"/>
      <c r="AF717" s="199"/>
      <c r="AG717" s="196"/>
      <c r="AH717" s="201"/>
      <c r="AI717" s="330"/>
      <c r="AJ717" s="330"/>
      <c r="AK717" s="196"/>
      <c r="AL717" s="43"/>
      <c r="AM717" s="43"/>
      <c r="AN717" s="43"/>
      <c r="AO717" s="64"/>
      <c r="AP717" s="202"/>
      <c r="AQ717" s="202"/>
      <c r="AR717" s="64"/>
    </row>
    <row r="718" spans="1:44" ht="15.75" customHeight="1" x14ac:dyDescent="0.2">
      <c r="A718" s="43"/>
      <c r="B718" s="43"/>
      <c r="C718" s="43"/>
      <c r="D718" s="43"/>
      <c r="E718" s="43"/>
      <c r="F718" s="43"/>
      <c r="G718" s="194"/>
      <c r="H718" s="194"/>
      <c r="I718" s="194"/>
      <c r="J718" s="196"/>
      <c r="K718" s="196"/>
      <c r="L718" s="196"/>
      <c r="M718" s="196"/>
      <c r="N718" s="196"/>
      <c r="O718" s="197"/>
      <c r="P718" s="197"/>
      <c r="Q718" s="197"/>
      <c r="R718" s="197"/>
      <c r="S718" s="197"/>
      <c r="T718" s="197"/>
      <c r="U718" s="198"/>
      <c r="V718" s="199"/>
      <c r="W718" s="328"/>
      <c r="X718" s="329"/>
      <c r="Y718" s="43"/>
      <c r="Z718" s="199"/>
      <c r="AA718" s="199"/>
      <c r="AB718" s="199"/>
      <c r="AC718" s="199"/>
      <c r="AD718" s="199"/>
      <c r="AE718" s="43"/>
      <c r="AF718" s="199"/>
      <c r="AG718" s="196"/>
      <c r="AH718" s="201"/>
      <c r="AI718" s="330"/>
      <c r="AJ718" s="330"/>
      <c r="AK718" s="196"/>
      <c r="AL718" s="43"/>
      <c r="AM718" s="43"/>
      <c r="AN718" s="43"/>
      <c r="AO718" s="64"/>
      <c r="AP718" s="202"/>
      <c r="AQ718" s="202"/>
      <c r="AR718" s="64"/>
    </row>
    <row r="719" spans="1:44" ht="15.75" customHeight="1" x14ac:dyDescent="0.2">
      <c r="A719" s="43"/>
      <c r="B719" s="43"/>
      <c r="C719" s="43"/>
      <c r="D719" s="43"/>
      <c r="E719" s="43"/>
      <c r="F719" s="43"/>
      <c r="G719" s="194"/>
      <c r="H719" s="194"/>
      <c r="I719" s="194"/>
      <c r="J719" s="196"/>
      <c r="K719" s="196"/>
      <c r="L719" s="196"/>
      <c r="M719" s="196"/>
      <c r="N719" s="196"/>
      <c r="O719" s="197"/>
      <c r="P719" s="197"/>
      <c r="Q719" s="197"/>
      <c r="R719" s="197"/>
      <c r="S719" s="197"/>
      <c r="T719" s="197"/>
      <c r="U719" s="198"/>
      <c r="V719" s="199"/>
      <c r="W719" s="328"/>
      <c r="X719" s="329"/>
      <c r="Y719" s="43"/>
      <c r="Z719" s="199"/>
      <c r="AA719" s="199"/>
      <c r="AB719" s="199"/>
      <c r="AC719" s="199"/>
      <c r="AD719" s="199"/>
      <c r="AE719" s="43"/>
      <c r="AF719" s="199"/>
      <c r="AG719" s="196"/>
      <c r="AH719" s="201"/>
      <c r="AI719" s="330"/>
      <c r="AJ719" s="330"/>
      <c r="AK719" s="196"/>
      <c r="AL719" s="43"/>
      <c r="AM719" s="43"/>
      <c r="AN719" s="43"/>
      <c r="AO719" s="64"/>
      <c r="AP719" s="202"/>
      <c r="AQ719" s="202"/>
      <c r="AR719" s="64"/>
    </row>
    <row r="720" spans="1:44" ht="15.75" customHeight="1" x14ac:dyDescent="0.2">
      <c r="A720" s="43"/>
      <c r="B720" s="43"/>
      <c r="C720" s="43"/>
      <c r="D720" s="43"/>
      <c r="E720" s="43"/>
      <c r="F720" s="43"/>
      <c r="G720" s="194"/>
      <c r="H720" s="194"/>
      <c r="I720" s="194"/>
      <c r="J720" s="196"/>
      <c r="K720" s="196"/>
      <c r="L720" s="196"/>
      <c r="M720" s="196"/>
      <c r="N720" s="196"/>
      <c r="O720" s="197"/>
      <c r="P720" s="197"/>
      <c r="Q720" s="197"/>
      <c r="R720" s="197"/>
      <c r="S720" s="197"/>
      <c r="T720" s="197"/>
      <c r="U720" s="198"/>
      <c r="V720" s="199"/>
      <c r="W720" s="328"/>
      <c r="X720" s="329"/>
      <c r="Y720" s="43"/>
      <c r="Z720" s="199"/>
      <c r="AA720" s="199"/>
      <c r="AB720" s="199"/>
      <c r="AC720" s="199"/>
      <c r="AD720" s="199"/>
      <c r="AE720" s="43"/>
      <c r="AF720" s="199"/>
      <c r="AG720" s="196"/>
      <c r="AH720" s="201"/>
      <c r="AI720" s="330"/>
      <c r="AJ720" s="330"/>
      <c r="AK720" s="196"/>
      <c r="AL720" s="43"/>
      <c r="AM720" s="43"/>
      <c r="AN720" s="43"/>
      <c r="AO720" s="64"/>
      <c r="AP720" s="202"/>
      <c r="AQ720" s="202"/>
      <c r="AR720" s="64"/>
    </row>
    <row r="721" spans="1:44" ht="15.75" customHeight="1" x14ac:dyDescent="0.2">
      <c r="A721" s="43"/>
      <c r="B721" s="43"/>
      <c r="C721" s="43"/>
      <c r="D721" s="43"/>
      <c r="E721" s="43"/>
      <c r="F721" s="43"/>
      <c r="G721" s="194"/>
      <c r="H721" s="194"/>
      <c r="I721" s="194"/>
      <c r="J721" s="196"/>
      <c r="K721" s="196"/>
      <c r="L721" s="196"/>
      <c r="M721" s="196"/>
      <c r="N721" s="196"/>
      <c r="O721" s="197"/>
      <c r="P721" s="197"/>
      <c r="Q721" s="197"/>
      <c r="R721" s="197"/>
      <c r="S721" s="197"/>
      <c r="T721" s="197"/>
      <c r="U721" s="198"/>
      <c r="V721" s="199"/>
      <c r="W721" s="328"/>
      <c r="X721" s="329"/>
      <c r="Y721" s="43"/>
      <c r="Z721" s="199"/>
      <c r="AA721" s="199"/>
      <c r="AB721" s="199"/>
      <c r="AC721" s="199"/>
      <c r="AD721" s="199"/>
      <c r="AE721" s="43"/>
      <c r="AF721" s="199"/>
      <c r="AG721" s="196"/>
      <c r="AH721" s="201"/>
      <c r="AI721" s="330"/>
      <c r="AJ721" s="330"/>
      <c r="AK721" s="196"/>
      <c r="AL721" s="43"/>
      <c r="AM721" s="43"/>
      <c r="AN721" s="43"/>
      <c r="AO721" s="64"/>
      <c r="AP721" s="202"/>
      <c r="AQ721" s="202"/>
      <c r="AR721" s="64"/>
    </row>
    <row r="722" spans="1:44" ht="15.75" customHeight="1" x14ac:dyDescent="0.2">
      <c r="A722" s="43"/>
      <c r="B722" s="43"/>
      <c r="C722" s="43"/>
      <c r="D722" s="43"/>
      <c r="E722" s="43"/>
      <c r="F722" s="43"/>
      <c r="G722" s="194"/>
      <c r="H722" s="194"/>
      <c r="I722" s="194"/>
      <c r="J722" s="196"/>
      <c r="K722" s="196"/>
      <c r="L722" s="196"/>
      <c r="M722" s="196"/>
      <c r="N722" s="196"/>
      <c r="O722" s="197"/>
      <c r="P722" s="197"/>
      <c r="Q722" s="197"/>
      <c r="R722" s="197"/>
      <c r="S722" s="197"/>
      <c r="T722" s="197"/>
      <c r="U722" s="198"/>
      <c r="V722" s="199"/>
      <c r="W722" s="328"/>
      <c r="X722" s="329"/>
      <c r="Y722" s="43"/>
      <c r="Z722" s="199"/>
      <c r="AA722" s="199"/>
      <c r="AB722" s="199"/>
      <c r="AC722" s="199"/>
      <c r="AD722" s="199"/>
      <c r="AE722" s="43"/>
      <c r="AF722" s="199"/>
      <c r="AG722" s="196"/>
      <c r="AH722" s="201"/>
      <c r="AI722" s="330"/>
      <c r="AJ722" s="330"/>
      <c r="AK722" s="196"/>
      <c r="AL722" s="43"/>
      <c r="AM722" s="43"/>
      <c r="AN722" s="43"/>
      <c r="AO722" s="64"/>
      <c r="AP722" s="202"/>
      <c r="AQ722" s="202"/>
      <c r="AR722" s="64"/>
    </row>
    <row r="723" spans="1:44" ht="15.75" customHeight="1" x14ac:dyDescent="0.2">
      <c r="A723" s="43"/>
      <c r="B723" s="43"/>
      <c r="C723" s="43"/>
      <c r="D723" s="43"/>
      <c r="E723" s="43"/>
      <c r="F723" s="43"/>
      <c r="G723" s="194"/>
      <c r="H723" s="194"/>
      <c r="I723" s="194"/>
      <c r="J723" s="196"/>
      <c r="K723" s="196"/>
      <c r="L723" s="196"/>
      <c r="M723" s="196"/>
      <c r="N723" s="196"/>
      <c r="O723" s="197"/>
      <c r="P723" s="197"/>
      <c r="Q723" s="197"/>
      <c r="R723" s="197"/>
      <c r="S723" s="197"/>
      <c r="T723" s="197"/>
      <c r="U723" s="198"/>
      <c r="V723" s="199"/>
      <c r="W723" s="328"/>
      <c r="X723" s="329"/>
      <c r="Y723" s="43"/>
      <c r="Z723" s="199"/>
      <c r="AA723" s="199"/>
      <c r="AB723" s="199"/>
      <c r="AC723" s="199"/>
      <c r="AD723" s="199"/>
      <c r="AE723" s="43"/>
      <c r="AF723" s="199"/>
      <c r="AG723" s="196"/>
      <c r="AH723" s="201"/>
      <c r="AI723" s="330"/>
      <c r="AJ723" s="330"/>
      <c r="AK723" s="196"/>
      <c r="AL723" s="43"/>
      <c r="AM723" s="43"/>
      <c r="AN723" s="43"/>
      <c r="AO723" s="64"/>
      <c r="AP723" s="202"/>
      <c r="AQ723" s="202"/>
      <c r="AR723" s="64"/>
    </row>
    <row r="724" spans="1:44" ht="15.75" customHeight="1" x14ac:dyDescent="0.2">
      <c r="A724" s="43"/>
      <c r="B724" s="43"/>
      <c r="C724" s="43"/>
      <c r="D724" s="43"/>
      <c r="E724" s="43"/>
      <c r="F724" s="43"/>
      <c r="G724" s="194"/>
      <c r="H724" s="194"/>
      <c r="I724" s="194"/>
      <c r="J724" s="196"/>
      <c r="K724" s="196"/>
      <c r="L724" s="196"/>
      <c r="M724" s="196"/>
      <c r="N724" s="196"/>
      <c r="O724" s="197"/>
      <c r="P724" s="197"/>
      <c r="Q724" s="197"/>
      <c r="R724" s="197"/>
      <c r="S724" s="197"/>
      <c r="T724" s="197"/>
      <c r="U724" s="198"/>
      <c r="V724" s="199"/>
      <c r="W724" s="328"/>
      <c r="X724" s="329"/>
      <c r="Y724" s="43"/>
      <c r="Z724" s="199"/>
      <c r="AA724" s="199"/>
      <c r="AB724" s="199"/>
      <c r="AC724" s="199"/>
      <c r="AD724" s="199"/>
      <c r="AE724" s="43"/>
      <c r="AF724" s="199"/>
      <c r="AG724" s="196"/>
      <c r="AH724" s="201"/>
      <c r="AI724" s="330"/>
      <c r="AJ724" s="330"/>
      <c r="AK724" s="196"/>
      <c r="AL724" s="43"/>
      <c r="AM724" s="43"/>
      <c r="AN724" s="43"/>
      <c r="AO724" s="64"/>
      <c r="AP724" s="202"/>
      <c r="AQ724" s="202"/>
      <c r="AR724" s="64"/>
    </row>
    <row r="725" spans="1:44" ht="15.75" customHeight="1" x14ac:dyDescent="0.2">
      <c r="A725" s="43"/>
      <c r="B725" s="43"/>
      <c r="C725" s="43"/>
      <c r="D725" s="43"/>
      <c r="E725" s="43"/>
      <c r="F725" s="43"/>
      <c r="G725" s="194"/>
      <c r="H725" s="194"/>
      <c r="I725" s="194"/>
      <c r="J725" s="196"/>
      <c r="K725" s="196"/>
      <c r="L725" s="196"/>
      <c r="M725" s="196"/>
      <c r="N725" s="196"/>
      <c r="O725" s="197"/>
      <c r="P725" s="197"/>
      <c r="Q725" s="197"/>
      <c r="R725" s="197"/>
      <c r="S725" s="197"/>
      <c r="T725" s="197"/>
      <c r="U725" s="198"/>
      <c r="V725" s="199"/>
      <c r="W725" s="328"/>
      <c r="X725" s="329"/>
      <c r="Y725" s="43"/>
      <c r="Z725" s="199"/>
      <c r="AA725" s="199"/>
      <c r="AB725" s="199"/>
      <c r="AC725" s="199"/>
      <c r="AD725" s="199"/>
      <c r="AE725" s="43"/>
      <c r="AF725" s="199"/>
      <c r="AG725" s="196"/>
      <c r="AH725" s="201"/>
      <c r="AI725" s="330"/>
      <c r="AJ725" s="330"/>
      <c r="AK725" s="196"/>
      <c r="AL725" s="43"/>
      <c r="AM725" s="43"/>
      <c r="AN725" s="43"/>
      <c r="AO725" s="64"/>
      <c r="AP725" s="202"/>
      <c r="AQ725" s="202"/>
      <c r="AR725" s="64"/>
    </row>
    <row r="726" spans="1:44" ht="15.75" customHeight="1" x14ac:dyDescent="0.2">
      <c r="A726" s="43"/>
      <c r="B726" s="43"/>
      <c r="C726" s="43"/>
      <c r="D726" s="43"/>
      <c r="E726" s="43"/>
      <c r="F726" s="43"/>
      <c r="G726" s="194"/>
      <c r="H726" s="194"/>
      <c r="I726" s="194"/>
      <c r="J726" s="196"/>
      <c r="K726" s="196"/>
      <c r="L726" s="196"/>
      <c r="M726" s="196"/>
      <c r="N726" s="196"/>
      <c r="O726" s="197"/>
      <c r="P726" s="197"/>
      <c r="Q726" s="197"/>
      <c r="R726" s="197"/>
      <c r="S726" s="197"/>
      <c r="T726" s="197"/>
      <c r="U726" s="198"/>
      <c r="V726" s="199"/>
      <c r="W726" s="328"/>
      <c r="X726" s="329"/>
      <c r="Y726" s="43"/>
      <c r="Z726" s="199"/>
      <c r="AA726" s="199"/>
      <c r="AB726" s="199"/>
      <c r="AC726" s="199"/>
      <c r="AD726" s="199"/>
      <c r="AE726" s="43"/>
      <c r="AF726" s="199"/>
      <c r="AG726" s="196"/>
      <c r="AH726" s="201"/>
      <c r="AI726" s="330"/>
      <c r="AJ726" s="330"/>
      <c r="AK726" s="196"/>
      <c r="AL726" s="43"/>
      <c r="AM726" s="43"/>
      <c r="AN726" s="43"/>
      <c r="AO726" s="64"/>
      <c r="AP726" s="202"/>
      <c r="AQ726" s="202"/>
      <c r="AR726" s="64"/>
    </row>
    <row r="727" spans="1:44" ht="15.75" customHeight="1" x14ac:dyDescent="0.2">
      <c r="A727" s="43"/>
      <c r="B727" s="43"/>
      <c r="C727" s="43"/>
      <c r="D727" s="43"/>
      <c r="E727" s="43"/>
      <c r="F727" s="43"/>
      <c r="G727" s="194"/>
      <c r="H727" s="194"/>
      <c r="I727" s="194"/>
      <c r="J727" s="196"/>
      <c r="K727" s="196"/>
      <c r="L727" s="196"/>
      <c r="M727" s="196"/>
      <c r="N727" s="196"/>
      <c r="O727" s="197"/>
      <c r="P727" s="197"/>
      <c r="Q727" s="197"/>
      <c r="R727" s="197"/>
      <c r="S727" s="197"/>
      <c r="T727" s="197"/>
      <c r="U727" s="198"/>
      <c r="V727" s="199"/>
      <c r="W727" s="328"/>
      <c r="X727" s="329"/>
      <c r="Y727" s="43"/>
      <c r="Z727" s="199"/>
      <c r="AA727" s="199"/>
      <c r="AB727" s="199"/>
      <c r="AC727" s="199"/>
      <c r="AD727" s="199"/>
      <c r="AE727" s="43"/>
      <c r="AF727" s="199"/>
      <c r="AG727" s="196"/>
      <c r="AH727" s="201"/>
      <c r="AI727" s="330"/>
      <c r="AJ727" s="330"/>
      <c r="AK727" s="196"/>
      <c r="AL727" s="43"/>
      <c r="AM727" s="43"/>
      <c r="AN727" s="43"/>
      <c r="AO727" s="64"/>
      <c r="AP727" s="202"/>
      <c r="AQ727" s="202"/>
      <c r="AR727" s="64"/>
    </row>
    <row r="728" spans="1:44" ht="15.75" customHeight="1" x14ac:dyDescent="0.2">
      <c r="A728" s="43"/>
      <c r="B728" s="43"/>
      <c r="C728" s="43"/>
      <c r="D728" s="43"/>
      <c r="E728" s="43"/>
      <c r="F728" s="43"/>
      <c r="G728" s="194"/>
      <c r="H728" s="194"/>
      <c r="I728" s="194"/>
      <c r="J728" s="196"/>
      <c r="K728" s="196"/>
      <c r="L728" s="196"/>
      <c r="M728" s="196"/>
      <c r="N728" s="196"/>
      <c r="O728" s="197"/>
      <c r="P728" s="197"/>
      <c r="Q728" s="197"/>
      <c r="R728" s="197"/>
      <c r="S728" s="197"/>
      <c r="T728" s="197"/>
      <c r="U728" s="198"/>
      <c r="V728" s="199"/>
      <c r="W728" s="328"/>
      <c r="X728" s="329"/>
      <c r="Y728" s="43"/>
      <c r="Z728" s="199"/>
      <c r="AA728" s="199"/>
      <c r="AB728" s="199"/>
      <c r="AC728" s="199"/>
      <c r="AD728" s="199"/>
      <c r="AE728" s="43"/>
      <c r="AF728" s="199"/>
      <c r="AG728" s="196"/>
      <c r="AH728" s="201"/>
      <c r="AI728" s="330"/>
      <c r="AJ728" s="330"/>
      <c r="AK728" s="196"/>
      <c r="AL728" s="43"/>
      <c r="AM728" s="43"/>
      <c r="AN728" s="43"/>
      <c r="AO728" s="64"/>
      <c r="AP728" s="202"/>
      <c r="AQ728" s="202"/>
      <c r="AR728" s="64"/>
    </row>
    <row r="729" spans="1:44" ht="15.75" customHeight="1" x14ac:dyDescent="0.2">
      <c r="A729" s="43"/>
      <c r="B729" s="43"/>
      <c r="C729" s="43"/>
      <c r="D729" s="43"/>
      <c r="E729" s="43"/>
      <c r="F729" s="43"/>
      <c r="G729" s="194"/>
      <c r="H729" s="194"/>
      <c r="I729" s="194"/>
      <c r="J729" s="196"/>
      <c r="K729" s="196"/>
      <c r="L729" s="196"/>
      <c r="M729" s="196"/>
      <c r="N729" s="196"/>
      <c r="O729" s="197"/>
      <c r="P729" s="197"/>
      <c r="Q729" s="197"/>
      <c r="R729" s="197"/>
      <c r="S729" s="197"/>
      <c r="T729" s="197"/>
      <c r="U729" s="198"/>
      <c r="V729" s="199"/>
      <c r="W729" s="328"/>
      <c r="X729" s="329"/>
      <c r="Y729" s="43"/>
      <c r="Z729" s="199"/>
      <c r="AA729" s="199"/>
      <c r="AB729" s="199"/>
      <c r="AC729" s="199"/>
      <c r="AD729" s="199"/>
      <c r="AE729" s="43"/>
      <c r="AF729" s="199"/>
      <c r="AG729" s="196"/>
      <c r="AH729" s="201"/>
      <c r="AI729" s="330"/>
      <c r="AJ729" s="330"/>
      <c r="AK729" s="196"/>
      <c r="AL729" s="43"/>
      <c r="AM729" s="43"/>
      <c r="AN729" s="43"/>
      <c r="AO729" s="64"/>
      <c r="AP729" s="202"/>
      <c r="AQ729" s="202"/>
      <c r="AR729" s="64"/>
    </row>
    <row r="730" spans="1:44" ht="15.75" customHeight="1" x14ac:dyDescent="0.2">
      <c r="A730" s="43"/>
      <c r="B730" s="43"/>
      <c r="C730" s="43"/>
      <c r="D730" s="43"/>
      <c r="E730" s="43"/>
      <c r="F730" s="43"/>
      <c r="G730" s="194"/>
      <c r="H730" s="194"/>
      <c r="I730" s="194"/>
      <c r="J730" s="196"/>
      <c r="K730" s="196"/>
      <c r="L730" s="196"/>
      <c r="M730" s="196"/>
      <c r="N730" s="196"/>
      <c r="O730" s="197"/>
      <c r="P730" s="197"/>
      <c r="Q730" s="197"/>
      <c r="R730" s="197"/>
      <c r="S730" s="197"/>
      <c r="T730" s="197"/>
      <c r="U730" s="198"/>
      <c r="V730" s="199"/>
      <c r="W730" s="328"/>
      <c r="X730" s="329"/>
      <c r="Y730" s="43"/>
      <c r="Z730" s="199"/>
      <c r="AA730" s="199"/>
      <c r="AB730" s="199"/>
      <c r="AC730" s="199"/>
      <c r="AD730" s="199"/>
      <c r="AE730" s="43"/>
      <c r="AF730" s="199"/>
      <c r="AG730" s="196"/>
      <c r="AH730" s="201"/>
      <c r="AI730" s="330"/>
      <c r="AJ730" s="330"/>
      <c r="AK730" s="196"/>
      <c r="AL730" s="43"/>
      <c r="AM730" s="43"/>
      <c r="AN730" s="43"/>
      <c r="AO730" s="64"/>
      <c r="AP730" s="202"/>
      <c r="AQ730" s="202"/>
      <c r="AR730" s="64"/>
    </row>
    <row r="731" spans="1:44" ht="15.75" customHeight="1" x14ac:dyDescent="0.2">
      <c r="A731" s="43"/>
      <c r="B731" s="43"/>
      <c r="C731" s="43"/>
      <c r="D731" s="43"/>
      <c r="E731" s="43"/>
      <c r="F731" s="43"/>
      <c r="G731" s="194"/>
      <c r="H731" s="194"/>
      <c r="I731" s="194"/>
      <c r="J731" s="196"/>
      <c r="K731" s="196"/>
      <c r="L731" s="196"/>
      <c r="M731" s="196"/>
      <c r="N731" s="196"/>
      <c r="O731" s="197"/>
      <c r="P731" s="197"/>
      <c r="Q731" s="197"/>
      <c r="R731" s="197"/>
      <c r="S731" s="197"/>
      <c r="T731" s="197"/>
      <c r="U731" s="198"/>
      <c r="V731" s="199"/>
      <c r="W731" s="328"/>
      <c r="X731" s="329"/>
      <c r="Y731" s="43"/>
      <c r="Z731" s="199"/>
      <c r="AA731" s="199"/>
      <c r="AB731" s="199"/>
      <c r="AC731" s="199"/>
      <c r="AD731" s="199"/>
      <c r="AE731" s="43"/>
      <c r="AF731" s="199"/>
      <c r="AG731" s="196"/>
      <c r="AH731" s="201"/>
      <c r="AI731" s="330"/>
      <c r="AJ731" s="330"/>
      <c r="AK731" s="196"/>
      <c r="AL731" s="43"/>
      <c r="AM731" s="43"/>
      <c r="AN731" s="43"/>
      <c r="AO731" s="64"/>
      <c r="AP731" s="202"/>
      <c r="AQ731" s="202"/>
      <c r="AR731" s="64"/>
    </row>
    <row r="732" spans="1:44" ht="15.75" customHeight="1" x14ac:dyDescent="0.2">
      <c r="A732" s="43"/>
      <c r="B732" s="43"/>
      <c r="C732" s="43"/>
      <c r="D732" s="43"/>
      <c r="E732" s="43"/>
      <c r="F732" s="43"/>
      <c r="G732" s="194"/>
      <c r="H732" s="194"/>
      <c r="I732" s="194"/>
      <c r="J732" s="196"/>
      <c r="K732" s="196"/>
      <c r="L732" s="196"/>
      <c r="M732" s="196"/>
      <c r="N732" s="196"/>
      <c r="O732" s="197"/>
      <c r="P732" s="197"/>
      <c r="Q732" s="197"/>
      <c r="R732" s="197"/>
      <c r="S732" s="197"/>
      <c r="T732" s="197"/>
      <c r="U732" s="198"/>
      <c r="V732" s="199"/>
      <c r="W732" s="328"/>
      <c r="X732" s="329"/>
      <c r="Y732" s="43"/>
      <c r="Z732" s="199"/>
      <c r="AA732" s="199"/>
      <c r="AB732" s="199"/>
      <c r="AC732" s="199"/>
      <c r="AD732" s="199"/>
      <c r="AE732" s="43"/>
      <c r="AF732" s="199"/>
      <c r="AG732" s="196"/>
      <c r="AH732" s="201"/>
      <c r="AI732" s="330"/>
      <c r="AJ732" s="330"/>
      <c r="AK732" s="196"/>
      <c r="AL732" s="43"/>
      <c r="AM732" s="43"/>
      <c r="AN732" s="43"/>
      <c r="AO732" s="64"/>
      <c r="AP732" s="202"/>
      <c r="AQ732" s="202"/>
      <c r="AR732" s="64"/>
    </row>
    <row r="733" spans="1:44" ht="15.75" customHeight="1" x14ac:dyDescent="0.2">
      <c r="A733" s="43"/>
      <c r="B733" s="43"/>
      <c r="C733" s="43"/>
      <c r="D733" s="43"/>
      <c r="E733" s="43"/>
      <c r="F733" s="43"/>
      <c r="G733" s="194"/>
      <c r="H733" s="194"/>
      <c r="I733" s="194"/>
      <c r="J733" s="196"/>
      <c r="K733" s="196"/>
      <c r="L733" s="196"/>
      <c r="M733" s="196"/>
      <c r="N733" s="196"/>
      <c r="O733" s="197"/>
      <c r="P733" s="197"/>
      <c r="Q733" s="197"/>
      <c r="R733" s="197"/>
      <c r="S733" s="197"/>
      <c r="T733" s="197"/>
      <c r="U733" s="198"/>
      <c r="V733" s="199"/>
      <c r="W733" s="328"/>
      <c r="X733" s="329"/>
      <c r="Y733" s="43"/>
      <c r="Z733" s="199"/>
      <c r="AA733" s="199"/>
      <c r="AB733" s="199"/>
      <c r="AC733" s="199"/>
      <c r="AD733" s="199"/>
      <c r="AE733" s="43"/>
      <c r="AF733" s="199"/>
      <c r="AG733" s="196"/>
      <c r="AH733" s="201"/>
      <c r="AI733" s="330"/>
      <c r="AJ733" s="330"/>
      <c r="AK733" s="196"/>
      <c r="AL733" s="43"/>
      <c r="AM733" s="43"/>
      <c r="AN733" s="43"/>
      <c r="AO733" s="64"/>
      <c r="AP733" s="202"/>
      <c r="AQ733" s="202"/>
      <c r="AR733" s="64"/>
    </row>
    <row r="734" spans="1:44" ht="15.75" customHeight="1" x14ac:dyDescent="0.2">
      <c r="A734" s="43"/>
      <c r="B734" s="43"/>
      <c r="C734" s="43"/>
      <c r="D734" s="43"/>
      <c r="E734" s="43"/>
      <c r="F734" s="43"/>
      <c r="G734" s="194"/>
      <c r="H734" s="194"/>
      <c r="I734" s="194"/>
      <c r="J734" s="196"/>
      <c r="K734" s="196"/>
      <c r="L734" s="196"/>
      <c r="M734" s="196"/>
      <c r="N734" s="196"/>
      <c r="O734" s="197"/>
      <c r="P734" s="197"/>
      <c r="Q734" s="197"/>
      <c r="R734" s="197"/>
      <c r="S734" s="197"/>
      <c r="T734" s="197"/>
      <c r="U734" s="198"/>
      <c r="V734" s="199"/>
      <c r="W734" s="328"/>
      <c r="X734" s="329"/>
      <c r="Y734" s="43"/>
      <c r="Z734" s="199"/>
      <c r="AA734" s="199"/>
      <c r="AB734" s="199"/>
      <c r="AC734" s="199"/>
      <c r="AD734" s="199"/>
      <c r="AE734" s="43"/>
      <c r="AF734" s="199"/>
      <c r="AG734" s="196"/>
      <c r="AH734" s="201"/>
      <c r="AI734" s="330"/>
      <c r="AJ734" s="330"/>
      <c r="AK734" s="196"/>
      <c r="AL734" s="43"/>
      <c r="AM734" s="43"/>
      <c r="AN734" s="43"/>
      <c r="AO734" s="64"/>
      <c r="AP734" s="202"/>
      <c r="AQ734" s="202"/>
      <c r="AR734" s="64"/>
    </row>
    <row r="735" spans="1:44" ht="15.75" customHeight="1" x14ac:dyDescent="0.2">
      <c r="A735" s="43"/>
      <c r="B735" s="43"/>
      <c r="C735" s="43"/>
      <c r="D735" s="43"/>
      <c r="E735" s="43"/>
      <c r="F735" s="43"/>
      <c r="G735" s="194"/>
      <c r="H735" s="194"/>
      <c r="I735" s="194"/>
      <c r="J735" s="196"/>
      <c r="K735" s="196"/>
      <c r="L735" s="196"/>
      <c r="M735" s="196"/>
      <c r="N735" s="196"/>
      <c r="O735" s="197"/>
      <c r="P735" s="197"/>
      <c r="Q735" s="197"/>
      <c r="R735" s="197"/>
      <c r="S735" s="197"/>
      <c r="T735" s="197"/>
      <c r="U735" s="198"/>
      <c r="V735" s="199"/>
      <c r="W735" s="328"/>
      <c r="X735" s="329"/>
      <c r="Y735" s="43"/>
      <c r="Z735" s="199"/>
      <c r="AA735" s="199"/>
      <c r="AB735" s="199"/>
      <c r="AC735" s="199"/>
      <c r="AD735" s="199"/>
      <c r="AE735" s="43"/>
      <c r="AF735" s="199"/>
      <c r="AG735" s="196"/>
      <c r="AH735" s="201"/>
      <c r="AI735" s="330"/>
      <c r="AJ735" s="330"/>
      <c r="AK735" s="196"/>
      <c r="AL735" s="43"/>
      <c r="AM735" s="43"/>
      <c r="AN735" s="43"/>
      <c r="AO735" s="64"/>
      <c r="AP735" s="202"/>
      <c r="AQ735" s="202"/>
      <c r="AR735" s="64"/>
    </row>
    <row r="736" spans="1:44" ht="15.75" customHeight="1" x14ac:dyDescent="0.2">
      <c r="A736" s="43"/>
      <c r="B736" s="43"/>
      <c r="C736" s="43"/>
      <c r="D736" s="43"/>
      <c r="E736" s="43"/>
      <c r="F736" s="43"/>
      <c r="G736" s="194"/>
      <c r="H736" s="194"/>
      <c r="I736" s="194"/>
      <c r="J736" s="196"/>
      <c r="K736" s="196"/>
      <c r="L736" s="196"/>
      <c r="M736" s="196"/>
      <c r="N736" s="196"/>
      <c r="O736" s="197"/>
      <c r="P736" s="197"/>
      <c r="Q736" s="197"/>
      <c r="R736" s="197"/>
      <c r="S736" s="197"/>
      <c r="T736" s="197"/>
      <c r="U736" s="198"/>
      <c r="V736" s="199"/>
      <c r="W736" s="328"/>
      <c r="X736" s="329"/>
      <c r="Y736" s="43"/>
      <c r="Z736" s="199"/>
      <c r="AA736" s="199"/>
      <c r="AB736" s="199"/>
      <c r="AC736" s="199"/>
      <c r="AD736" s="199"/>
      <c r="AE736" s="43"/>
      <c r="AF736" s="199"/>
      <c r="AG736" s="196"/>
      <c r="AH736" s="201"/>
      <c r="AI736" s="330"/>
      <c r="AJ736" s="330"/>
      <c r="AK736" s="196"/>
      <c r="AL736" s="43"/>
      <c r="AM736" s="43"/>
      <c r="AN736" s="43"/>
      <c r="AO736" s="64"/>
      <c r="AP736" s="202"/>
      <c r="AQ736" s="202"/>
      <c r="AR736" s="64"/>
    </row>
    <row r="737" spans="1:44" ht="15.75" customHeight="1" x14ac:dyDescent="0.2">
      <c r="A737" s="43"/>
      <c r="B737" s="43"/>
      <c r="C737" s="43"/>
      <c r="D737" s="43"/>
      <c r="E737" s="43"/>
      <c r="F737" s="43"/>
      <c r="G737" s="194"/>
      <c r="H737" s="194"/>
      <c r="I737" s="194"/>
      <c r="J737" s="196"/>
      <c r="K737" s="196"/>
      <c r="L737" s="196"/>
      <c r="M737" s="196"/>
      <c r="N737" s="196"/>
      <c r="O737" s="197"/>
      <c r="P737" s="197"/>
      <c r="Q737" s="197"/>
      <c r="R737" s="197"/>
      <c r="S737" s="197"/>
      <c r="T737" s="197"/>
      <c r="U737" s="198"/>
      <c r="V737" s="199"/>
      <c r="W737" s="328"/>
      <c r="X737" s="329"/>
      <c r="Y737" s="43"/>
      <c r="Z737" s="199"/>
      <c r="AA737" s="199"/>
      <c r="AB737" s="199"/>
      <c r="AC737" s="199"/>
      <c r="AD737" s="199"/>
      <c r="AE737" s="43"/>
      <c r="AF737" s="199"/>
      <c r="AG737" s="196"/>
      <c r="AH737" s="201"/>
      <c r="AI737" s="330"/>
      <c r="AJ737" s="330"/>
      <c r="AK737" s="196"/>
      <c r="AL737" s="43"/>
      <c r="AM737" s="43"/>
      <c r="AN737" s="43"/>
      <c r="AO737" s="64"/>
      <c r="AP737" s="202"/>
      <c r="AQ737" s="202"/>
      <c r="AR737" s="64"/>
    </row>
    <row r="738" spans="1:44" ht="15.75" customHeight="1" x14ac:dyDescent="0.2">
      <c r="A738" s="43"/>
      <c r="B738" s="43"/>
      <c r="C738" s="43"/>
      <c r="D738" s="43"/>
      <c r="E738" s="43"/>
      <c r="F738" s="43"/>
      <c r="G738" s="194"/>
      <c r="H738" s="194"/>
      <c r="I738" s="194"/>
      <c r="J738" s="196"/>
      <c r="K738" s="196"/>
      <c r="L738" s="196"/>
      <c r="M738" s="196"/>
      <c r="N738" s="196"/>
      <c r="O738" s="197"/>
      <c r="P738" s="197"/>
      <c r="Q738" s="197"/>
      <c r="R738" s="197"/>
      <c r="S738" s="197"/>
      <c r="T738" s="197"/>
      <c r="U738" s="198"/>
      <c r="V738" s="199"/>
      <c r="W738" s="328"/>
      <c r="X738" s="329"/>
      <c r="Y738" s="43"/>
      <c r="Z738" s="199"/>
      <c r="AA738" s="199"/>
      <c r="AB738" s="199"/>
      <c r="AC738" s="199"/>
      <c r="AD738" s="199"/>
      <c r="AE738" s="43"/>
      <c r="AF738" s="199"/>
      <c r="AG738" s="196"/>
      <c r="AH738" s="201"/>
      <c r="AI738" s="330"/>
      <c r="AJ738" s="330"/>
      <c r="AK738" s="196"/>
      <c r="AL738" s="43"/>
      <c r="AM738" s="43"/>
      <c r="AN738" s="43"/>
      <c r="AO738" s="64"/>
      <c r="AP738" s="202"/>
      <c r="AQ738" s="202"/>
      <c r="AR738" s="64"/>
    </row>
    <row r="739" spans="1:44" ht="15.75" customHeight="1" x14ac:dyDescent="0.2">
      <c r="A739" s="43"/>
      <c r="B739" s="43"/>
      <c r="C739" s="43"/>
      <c r="D739" s="43"/>
      <c r="E739" s="43"/>
      <c r="F739" s="43"/>
      <c r="G739" s="194"/>
      <c r="H739" s="194"/>
      <c r="I739" s="194"/>
      <c r="J739" s="196"/>
      <c r="K739" s="196"/>
      <c r="L739" s="196"/>
      <c r="M739" s="196"/>
      <c r="N739" s="196"/>
      <c r="O739" s="197"/>
      <c r="P739" s="197"/>
      <c r="Q739" s="197"/>
      <c r="R739" s="197"/>
      <c r="S739" s="197"/>
      <c r="T739" s="197"/>
      <c r="U739" s="198"/>
      <c r="V739" s="199"/>
      <c r="W739" s="328"/>
      <c r="X739" s="329"/>
      <c r="Y739" s="43"/>
      <c r="Z739" s="199"/>
      <c r="AA739" s="199"/>
      <c r="AB739" s="199"/>
      <c r="AC739" s="199"/>
      <c r="AD739" s="199"/>
      <c r="AE739" s="43"/>
      <c r="AF739" s="199"/>
      <c r="AG739" s="196"/>
      <c r="AH739" s="201"/>
      <c r="AI739" s="330"/>
      <c r="AJ739" s="330"/>
      <c r="AK739" s="196"/>
      <c r="AL739" s="43"/>
      <c r="AM739" s="43"/>
      <c r="AN739" s="43"/>
      <c r="AO739" s="64"/>
      <c r="AP739" s="202"/>
      <c r="AQ739" s="202"/>
      <c r="AR739" s="64"/>
    </row>
    <row r="740" spans="1:44" ht="15.75" customHeight="1" x14ac:dyDescent="0.2">
      <c r="A740" s="43"/>
      <c r="B740" s="43"/>
      <c r="C740" s="43"/>
      <c r="D740" s="43"/>
      <c r="E740" s="43"/>
      <c r="F740" s="43"/>
      <c r="G740" s="194"/>
      <c r="H740" s="194"/>
      <c r="I740" s="194"/>
      <c r="J740" s="196"/>
      <c r="K740" s="196"/>
      <c r="L740" s="196"/>
      <c r="M740" s="196"/>
      <c r="N740" s="196"/>
      <c r="O740" s="197"/>
      <c r="P740" s="197"/>
      <c r="Q740" s="197"/>
      <c r="R740" s="197"/>
      <c r="S740" s="197"/>
      <c r="T740" s="197"/>
      <c r="U740" s="198"/>
      <c r="V740" s="199"/>
      <c r="W740" s="328"/>
      <c r="X740" s="329"/>
      <c r="Y740" s="43"/>
      <c r="Z740" s="199"/>
      <c r="AA740" s="199"/>
      <c r="AB740" s="199"/>
      <c r="AC740" s="199"/>
      <c r="AD740" s="199"/>
      <c r="AE740" s="43"/>
      <c r="AF740" s="199"/>
      <c r="AG740" s="196"/>
      <c r="AH740" s="201"/>
      <c r="AI740" s="330"/>
      <c r="AJ740" s="330"/>
      <c r="AK740" s="196"/>
      <c r="AL740" s="43"/>
      <c r="AM740" s="43"/>
      <c r="AN740" s="43"/>
      <c r="AO740" s="64"/>
      <c r="AP740" s="202"/>
      <c r="AQ740" s="202"/>
      <c r="AR740" s="64"/>
    </row>
    <row r="741" spans="1:44" ht="15.75" customHeight="1" x14ac:dyDescent="0.2">
      <c r="A741" s="43"/>
      <c r="B741" s="43"/>
      <c r="C741" s="43"/>
      <c r="D741" s="43"/>
      <c r="E741" s="43"/>
      <c r="F741" s="43"/>
      <c r="G741" s="194"/>
      <c r="H741" s="194"/>
      <c r="I741" s="194"/>
      <c r="J741" s="196"/>
      <c r="K741" s="196"/>
      <c r="L741" s="196"/>
      <c r="M741" s="196"/>
      <c r="N741" s="196"/>
      <c r="O741" s="197"/>
      <c r="P741" s="197"/>
      <c r="Q741" s="197"/>
      <c r="R741" s="197"/>
      <c r="S741" s="197"/>
      <c r="T741" s="197"/>
      <c r="U741" s="198"/>
      <c r="V741" s="199"/>
      <c r="W741" s="328"/>
      <c r="X741" s="329"/>
      <c r="Y741" s="43"/>
      <c r="Z741" s="199"/>
      <c r="AA741" s="199"/>
      <c r="AB741" s="199"/>
      <c r="AC741" s="199"/>
      <c r="AD741" s="199"/>
      <c r="AE741" s="43"/>
      <c r="AF741" s="199"/>
      <c r="AG741" s="196"/>
      <c r="AH741" s="201"/>
      <c r="AI741" s="330"/>
      <c r="AJ741" s="330"/>
      <c r="AK741" s="196"/>
      <c r="AL741" s="43"/>
      <c r="AM741" s="43"/>
      <c r="AN741" s="43"/>
      <c r="AO741" s="64"/>
      <c r="AP741" s="202"/>
      <c r="AQ741" s="202"/>
      <c r="AR741" s="64"/>
    </row>
    <row r="742" spans="1:44" ht="15.75" customHeight="1" x14ac:dyDescent="0.2">
      <c r="A742" s="43"/>
      <c r="B742" s="43"/>
      <c r="C742" s="43"/>
      <c r="D742" s="43"/>
      <c r="E742" s="43"/>
      <c r="F742" s="43"/>
      <c r="G742" s="194"/>
      <c r="H742" s="194"/>
      <c r="I742" s="194"/>
      <c r="J742" s="196"/>
      <c r="K742" s="196"/>
      <c r="L742" s="196"/>
      <c r="M742" s="196"/>
      <c r="N742" s="196"/>
      <c r="O742" s="197"/>
      <c r="P742" s="197"/>
      <c r="Q742" s="197"/>
      <c r="R742" s="197"/>
      <c r="S742" s="197"/>
      <c r="T742" s="197"/>
      <c r="U742" s="198"/>
      <c r="V742" s="199"/>
      <c r="W742" s="328"/>
      <c r="X742" s="329"/>
      <c r="Y742" s="43"/>
      <c r="Z742" s="199"/>
      <c r="AA742" s="199"/>
      <c r="AB742" s="199"/>
      <c r="AC742" s="199"/>
      <c r="AD742" s="199"/>
      <c r="AE742" s="43"/>
      <c r="AF742" s="199"/>
      <c r="AG742" s="196"/>
      <c r="AH742" s="201"/>
      <c r="AI742" s="330"/>
      <c r="AJ742" s="330"/>
      <c r="AK742" s="196"/>
      <c r="AL742" s="43"/>
      <c r="AM742" s="43"/>
      <c r="AN742" s="43"/>
      <c r="AO742" s="64"/>
      <c r="AP742" s="202"/>
      <c r="AQ742" s="202"/>
      <c r="AR742" s="64"/>
    </row>
    <row r="743" spans="1:44" ht="15.75" customHeight="1" x14ac:dyDescent="0.2">
      <c r="A743" s="43"/>
      <c r="B743" s="43"/>
      <c r="C743" s="43"/>
      <c r="D743" s="43"/>
      <c r="E743" s="43"/>
      <c r="F743" s="43"/>
      <c r="G743" s="194"/>
      <c r="H743" s="194"/>
      <c r="I743" s="194"/>
      <c r="J743" s="196"/>
      <c r="K743" s="196"/>
      <c r="L743" s="196"/>
      <c r="M743" s="196"/>
      <c r="N743" s="196"/>
      <c r="O743" s="197"/>
      <c r="P743" s="197"/>
      <c r="Q743" s="197"/>
      <c r="R743" s="197"/>
      <c r="S743" s="197"/>
      <c r="T743" s="197"/>
      <c r="U743" s="198"/>
      <c r="V743" s="199"/>
      <c r="W743" s="328"/>
      <c r="X743" s="329"/>
      <c r="Y743" s="43"/>
      <c r="Z743" s="199"/>
      <c r="AA743" s="199"/>
      <c r="AB743" s="199"/>
      <c r="AC743" s="199"/>
      <c r="AD743" s="199"/>
      <c r="AE743" s="43"/>
      <c r="AF743" s="199"/>
      <c r="AG743" s="196"/>
      <c r="AH743" s="201"/>
      <c r="AI743" s="330"/>
      <c r="AJ743" s="330"/>
      <c r="AK743" s="196"/>
      <c r="AL743" s="43"/>
      <c r="AM743" s="43"/>
      <c r="AN743" s="43"/>
      <c r="AO743" s="64"/>
      <c r="AP743" s="202"/>
      <c r="AQ743" s="202"/>
      <c r="AR743" s="64"/>
    </row>
    <row r="744" spans="1:44" ht="15.75" customHeight="1" x14ac:dyDescent="0.2">
      <c r="A744" s="43"/>
      <c r="B744" s="43"/>
      <c r="C744" s="43"/>
      <c r="D744" s="43"/>
      <c r="E744" s="43"/>
      <c r="F744" s="43"/>
      <c r="G744" s="194"/>
      <c r="H744" s="194"/>
      <c r="I744" s="194"/>
      <c r="J744" s="196"/>
      <c r="K744" s="196"/>
      <c r="L744" s="196"/>
      <c r="M744" s="196"/>
      <c r="N744" s="196"/>
      <c r="O744" s="197"/>
      <c r="P744" s="197"/>
      <c r="Q744" s="197"/>
      <c r="R744" s="197"/>
      <c r="S744" s="197"/>
      <c r="T744" s="197"/>
      <c r="U744" s="198"/>
      <c r="V744" s="199"/>
      <c r="W744" s="328"/>
      <c r="X744" s="329"/>
      <c r="Y744" s="43"/>
      <c r="Z744" s="199"/>
      <c r="AA744" s="199"/>
      <c r="AB744" s="199"/>
      <c r="AC744" s="199"/>
      <c r="AD744" s="199"/>
      <c r="AE744" s="43"/>
      <c r="AF744" s="199"/>
      <c r="AG744" s="196"/>
      <c r="AH744" s="201"/>
      <c r="AI744" s="330"/>
      <c r="AJ744" s="330"/>
      <c r="AK744" s="196"/>
      <c r="AL744" s="43"/>
      <c r="AM744" s="43"/>
      <c r="AN744" s="43"/>
      <c r="AO744" s="64"/>
      <c r="AP744" s="202"/>
      <c r="AQ744" s="202"/>
      <c r="AR744" s="64"/>
    </row>
    <row r="745" spans="1:44" ht="15.75" customHeight="1" x14ac:dyDescent="0.2">
      <c r="A745" s="43"/>
      <c r="B745" s="43"/>
      <c r="C745" s="43"/>
      <c r="D745" s="43"/>
      <c r="E745" s="43"/>
      <c r="F745" s="43"/>
      <c r="G745" s="194"/>
      <c r="H745" s="194"/>
      <c r="I745" s="194"/>
      <c r="J745" s="196"/>
      <c r="K745" s="196"/>
      <c r="L745" s="196"/>
      <c r="M745" s="196"/>
      <c r="N745" s="196"/>
      <c r="O745" s="197"/>
      <c r="P745" s="197"/>
      <c r="Q745" s="197"/>
      <c r="R745" s="197"/>
      <c r="S745" s="197"/>
      <c r="T745" s="197"/>
      <c r="U745" s="198"/>
      <c r="V745" s="199"/>
      <c r="W745" s="328"/>
      <c r="X745" s="329"/>
      <c r="Y745" s="43"/>
      <c r="Z745" s="199"/>
      <c r="AA745" s="199"/>
      <c r="AB745" s="199"/>
      <c r="AC745" s="199"/>
      <c r="AD745" s="199"/>
      <c r="AE745" s="43"/>
      <c r="AF745" s="199"/>
      <c r="AG745" s="196"/>
      <c r="AH745" s="201"/>
      <c r="AI745" s="330"/>
      <c r="AJ745" s="330"/>
      <c r="AK745" s="196"/>
      <c r="AL745" s="43"/>
      <c r="AM745" s="43"/>
      <c r="AN745" s="43"/>
      <c r="AO745" s="64"/>
      <c r="AP745" s="202"/>
      <c r="AQ745" s="202"/>
      <c r="AR745" s="64"/>
    </row>
    <row r="746" spans="1:44" ht="15.75" customHeight="1" x14ac:dyDescent="0.2">
      <c r="A746" s="43"/>
      <c r="B746" s="43"/>
      <c r="C746" s="43"/>
      <c r="D746" s="43"/>
      <c r="E746" s="43"/>
      <c r="F746" s="43"/>
      <c r="G746" s="194"/>
      <c r="H746" s="194"/>
      <c r="I746" s="194"/>
      <c r="J746" s="196"/>
      <c r="K746" s="196"/>
      <c r="L746" s="196"/>
      <c r="M746" s="196"/>
      <c r="N746" s="196"/>
      <c r="O746" s="197"/>
      <c r="P746" s="197"/>
      <c r="Q746" s="197"/>
      <c r="R746" s="197"/>
      <c r="S746" s="197"/>
      <c r="T746" s="197"/>
      <c r="U746" s="198"/>
      <c r="V746" s="199"/>
      <c r="W746" s="328"/>
      <c r="X746" s="329"/>
      <c r="Y746" s="43"/>
      <c r="Z746" s="199"/>
      <c r="AA746" s="199"/>
      <c r="AB746" s="199"/>
      <c r="AC746" s="199"/>
      <c r="AD746" s="199"/>
      <c r="AE746" s="43"/>
      <c r="AF746" s="199"/>
      <c r="AG746" s="196"/>
      <c r="AH746" s="201"/>
      <c r="AI746" s="330"/>
      <c r="AJ746" s="330"/>
      <c r="AK746" s="196"/>
      <c r="AL746" s="43"/>
      <c r="AM746" s="43"/>
      <c r="AN746" s="43"/>
      <c r="AO746" s="64"/>
      <c r="AP746" s="202"/>
      <c r="AQ746" s="202"/>
      <c r="AR746" s="64"/>
    </row>
    <row r="747" spans="1:44" ht="15.75" customHeight="1" x14ac:dyDescent="0.2">
      <c r="A747" s="43"/>
      <c r="B747" s="43"/>
      <c r="C747" s="43"/>
      <c r="D747" s="43"/>
      <c r="E747" s="43"/>
      <c r="F747" s="43"/>
      <c r="G747" s="194"/>
      <c r="H747" s="194"/>
      <c r="I747" s="194"/>
      <c r="J747" s="196"/>
      <c r="K747" s="196"/>
      <c r="L747" s="196"/>
      <c r="M747" s="196"/>
      <c r="N747" s="196"/>
      <c r="O747" s="197"/>
      <c r="P747" s="197"/>
      <c r="Q747" s="197"/>
      <c r="R747" s="197"/>
      <c r="S747" s="197"/>
      <c r="T747" s="197"/>
      <c r="U747" s="198"/>
      <c r="V747" s="199"/>
      <c r="W747" s="328"/>
      <c r="X747" s="329"/>
      <c r="Y747" s="43"/>
      <c r="Z747" s="199"/>
      <c r="AA747" s="199"/>
      <c r="AB747" s="199"/>
      <c r="AC747" s="199"/>
      <c r="AD747" s="199"/>
      <c r="AE747" s="43"/>
      <c r="AF747" s="199"/>
      <c r="AG747" s="196"/>
      <c r="AH747" s="201"/>
      <c r="AI747" s="330"/>
      <c r="AJ747" s="330"/>
      <c r="AK747" s="196"/>
      <c r="AL747" s="43"/>
      <c r="AM747" s="43"/>
      <c r="AN747" s="43"/>
      <c r="AO747" s="64"/>
      <c r="AP747" s="202"/>
      <c r="AQ747" s="202"/>
      <c r="AR747" s="64"/>
    </row>
    <row r="748" spans="1:44" ht="15.75" customHeight="1" x14ac:dyDescent="0.2">
      <c r="A748" s="43"/>
      <c r="B748" s="43"/>
      <c r="C748" s="43"/>
      <c r="D748" s="43"/>
      <c r="E748" s="43"/>
      <c r="F748" s="43"/>
      <c r="G748" s="194"/>
      <c r="H748" s="194"/>
      <c r="I748" s="194"/>
      <c r="J748" s="196"/>
      <c r="K748" s="196"/>
      <c r="L748" s="196"/>
      <c r="M748" s="196"/>
      <c r="N748" s="196"/>
      <c r="O748" s="197"/>
      <c r="P748" s="197"/>
      <c r="Q748" s="197"/>
      <c r="R748" s="197"/>
      <c r="S748" s="197"/>
      <c r="T748" s="197"/>
      <c r="U748" s="198"/>
      <c r="V748" s="199"/>
      <c r="W748" s="328"/>
      <c r="X748" s="329"/>
      <c r="Y748" s="43"/>
      <c r="Z748" s="199"/>
      <c r="AA748" s="199"/>
      <c r="AB748" s="199"/>
      <c r="AC748" s="199"/>
      <c r="AD748" s="199"/>
      <c r="AE748" s="43"/>
      <c r="AF748" s="199"/>
      <c r="AG748" s="196"/>
      <c r="AH748" s="201"/>
      <c r="AI748" s="330"/>
      <c r="AJ748" s="330"/>
      <c r="AK748" s="196"/>
      <c r="AL748" s="43"/>
      <c r="AM748" s="43"/>
      <c r="AN748" s="43"/>
      <c r="AO748" s="64"/>
      <c r="AP748" s="202"/>
      <c r="AQ748" s="202"/>
      <c r="AR748" s="64"/>
    </row>
    <row r="749" spans="1:44" ht="15.75" customHeight="1" x14ac:dyDescent="0.2">
      <c r="A749" s="43"/>
      <c r="B749" s="43"/>
      <c r="C749" s="43"/>
      <c r="D749" s="43"/>
      <c r="E749" s="43"/>
      <c r="F749" s="43"/>
      <c r="G749" s="194"/>
      <c r="H749" s="194"/>
      <c r="I749" s="194"/>
      <c r="J749" s="196"/>
      <c r="K749" s="196"/>
      <c r="L749" s="196"/>
      <c r="M749" s="196"/>
      <c r="N749" s="196"/>
      <c r="O749" s="197"/>
      <c r="P749" s="197"/>
      <c r="Q749" s="197"/>
      <c r="R749" s="197"/>
      <c r="S749" s="197"/>
      <c r="T749" s="197"/>
      <c r="U749" s="198"/>
      <c r="V749" s="199"/>
      <c r="W749" s="328"/>
      <c r="X749" s="329"/>
      <c r="Y749" s="43"/>
      <c r="Z749" s="199"/>
      <c r="AA749" s="199"/>
      <c r="AB749" s="199"/>
      <c r="AC749" s="199"/>
      <c r="AD749" s="199"/>
      <c r="AE749" s="43"/>
      <c r="AF749" s="199"/>
      <c r="AG749" s="196"/>
      <c r="AH749" s="201"/>
      <c r="AI749" s="330"/>
      <c r="AJ749" s="330"/>
      <c r="AK749" s="196"/>
      <c r="AL749" s="43"/>
      <c r="AM749" s="43"/>
      <c r="AN749" s="43"/>
      <c r="AO749" s="64"/>
      <c r="AP749" s="202"/>
      <c r="AQ749" s="202"/>
      <c r="AR749" s="64"/>
    </row>
    <row r="750" spans="1:44" ht="15.75" customHeight="1" x14ac:dyDescent="0.2">
      <c r="A750" s="43"/>
      <c r="B750" s="43"/>
      <c r="C750" s="43"/>
      <c r="D750" s="43"/>
      <c r="E750" s="43"/>
      <c r="F750" s="43"/>
      <c r="G750" s="194"/>
      <c r="H750" s="194"/>
      <c r="I750" s="194"/>
      <c r="J750" s="196"/>
      <c r="K750" s="196"/>
      <c r="L750" s="196"/>
      <c r="M750" s="196"/>
      <c r="N750" s="196"/>
      <c r="O750" s="197"/>
      <c r="P750" s="197"/>
      <c r="Q750" s="197"/>
      <c r="R750" s="197"/>
      <c r="S750" s="197"/>
      <c r="T750" s="197"/>
      <c r="U750" s="198"/>
      <c r="V750" s="199"/>
      <c r="W750" s="328"/>
      <c r="X750" s="329"/>
      <c r="Y750" s="43"/>
      <c r="Z750" s="199"/>
      <c r="AA750" s="199"/>
      <c r="AB750" s="199"/>
      <c r="AC750" s="199"/>
      <c r="AD750" s="199"/>
      <c r="AE750" s="43"/>
      <c r="AF750" s="199"/>
      <c r="AG750" s="196"/>
      <c r="AH750" s="201"/>
      <c r="AI750" s="330"/>
      <c r="AJ750" s="330"/>
      <c r="AK750" s="196"/>
      <c r="AL750" s="43"/>
      <c r="AM750" s="43"/>
      <c r="AN750" s="43"/>
      <c r="AO750" s="64"/>
      <c r="AP750" s="202"/>
      <c r="AQ750" s="202"/>
      <c r="AR750" s="64"/>
    </row>
    <row r="751" spans="1:44" ht="15.75" customHeight="1" x14ac:dyDescent="0.2">
      <c r="A751" s="43"/>
      <c r="B751" s="43"/>
      <c r="C751" s="43"/>
      <c r="D751" s="43"/>
      <c r="E751" s="43"/>
      <c r="F751" s="43"/>
      <c r="G751" s="194"/>
      <c r="H751" s="194"/>
      <c r="I751" s="194"/>
      <c r="J751" s="196"/>
      <c r="K751" s="196"/>
      <c r="L751" s="196"/>
      <c r="M751" s="196"/>
      <c r="N751" s="196"/>
      <c r="O751" s="197"/>
      <c r="P751" s="197"/>
      <c r="Q751" s="197"/>
      <c r="R751" s="197"/>
      <c r="S751" s="197"/>
      <c r="T751" s="197"/>
      <c r="U751" s="198"/>
      <c r="V751" s="199"/>
      <c r="W751" s="328"/>
      <c r="X751" s="329"/>
      <c r="Y751" s="43"/>
      <c r="Z751" s="199"/>
      <c r="AA751" s="199"/>
      <c r="AB751" s="199"/>
      <c r="AC751" s="199"/>
      <c r="AD751" s="199"/>
      <c r="AE751" s="43"/>
      <c r="AF751" s="199"/>
      <c r="AG751" s="196"/>
      <c r="AH751" s="201"/>
      <c r="AI751" s="330"/>
      <c r="AJ751" s="330"/>
      <c r="AK751" s="196"/>
      <c r="AL751" s="43"/>
      <c r="AM751" s="43"/>
      <c r="AN751" s="43"/>
      <c r="AO751" s="64"/>
      <c r="AP751" s="202"/>
      <c r="AQ751" s="202"/>
      <c r="AR751" s="64"/>
    </row>
    <row r="752" spans="1:44" ht="15.75" customHeight="1" x14ac:dyDescent="0.2">
      <c r="A752" s="43"/>
      <c r="B752" s="43"/>
      <c r="C752" s="43"/>
      <c r="D752" s="43"/>
      <c r="E752" s="43"/>
      <c r="F752" s="43"/>
      <c r="G752" s="194"/>
      <c r="H752" s="194"/>
      <c r="I752" s="194"/>
      <c r="J752" s="196"/>
      <c r="K752" s="196"/>
      <c r="L752" s="196"/>
      <c r="M752" s="196"/>
      <c r="N752" s="196"/>
      <c r="O752" s="197"/>
      <c r="P752" s="197"/>
      <c r="Q752" s="197"/>
      <c r="R752" s="197"/>
      <c r="S752" s="197"/>
      <c r="T752" s="197"/>
      <c r="U752" s="198"/>
      <c r="V752" s="199"/>
      <c r="W752" s="328"/>
      <c r="X752" s="329"/>
      <c r="Y752" s="43"/>
      <c r="Z752" s="199"/>
      <c r="AA752" s="199"/>
      <c r="AB752" s="199"/>
      <c r="AC752" s="199"/>
      <c r="AD752" s="199"/>
      <c r="AE752" s="43"/>
      <c r="AF752" s="199"/>
      <c r="AG752" s="196"/>
      <c r="AH752" s="201"/>
      <c r="AI752" s="330"/>
      <c r="AJ752" s="330"/>
      <c r="AK752" s="196"/>
      <c r="AL752" s="43"/>
      <c r="AM752" s="43"/>
      <c r="AN752" s="43"/>
      <c r="AO752" s="64"/>
      <c r="AP752" s="202"/>
      <c r="AQ752" s="202"/>
      <c r="AR752" s="64"/>
    </row>
    <row r="753" spans="1:44" ht="15.75" customHeight="1" x14ac:dyDescent="0.2">
      <c r="A753" s="43"/>
      <c r="B753" s="43"/>
      <c r="C753" s="43"/>
      <c r="D753" s="43"/>
      <c r="E753" s="43"/>
      <c r="F753" s="43"/>
      <c r="G753" s="194"/>
      <c r="H753" s="194"/>
      <c r="I753" s="194"/>
      <c r="J753" s="196"/>
      <c r="K753" s="196"/>
      <c r="L753" s="196"/>
      <c r="M753" s="196"/>
      <c r="N753" s="196"/>
      <c r="O753" s="197"/>
      <c r="P753" s="197"/>
      <c r="Q753" s="197"/>
      <c r="R753" s="197"/>
      <c r="S753" s="197"/>
      <c r="T753" s="197"/>
      <c r="U753" s="198"/>
      <c r="V753" s="199"/>
      <c r="W753" s="328"/>
      <c r="X753" s="329"/>
      <c r="Y753" s="43"/>
      <c r="Z753" s="199"/>
      <c r="AA753" s="199"/>
      <c r="AB753" s="199"/>
      <c r="AC753" s="199"/>
      <c r="AD753" s="199"/>
      <c r="AE753" s="43"/>
      <c r="AF753" s="199"/>
      <c r="AG753" s="196"/>
      <c r="AH753" s="201"/>
      <c r="AI753" s="330"/>
      <c r="AJ753" s="330"/>
      <c r="AK753" s="196"/>
      <c r="AL753" s="43"/>
      <c r="AM753" s="43"/>
      <c r="AN753" s="43"/>
      <c r="AO753" s="64"/>
      <c r="AP753" s="202"/>
      <c r="AQ753" s="202"/>
      <c r="AR753" s="64"/>
    </row>
    <row r="754" spans="1:44" ht="15.75" customHeight="1" x14ac:dyDescent="0.2">
      <c r="A754" s="43"/>
      <c r="B754" s="43"/>
      <c r="C754" s="43"/>
      <c r="D754" s="43"/>
      <c r="E754" s="43"/>
      <c r="F754" s="43"/>
      <c r="G754" s="194"/>
      <c r="H754" s="194"/>
      <c r="I754" s="194"/>
      <c r="J754" s="196"/>
      <c r="K754" s="196"/>
      <c r="L754" s="196"/>
      <c r="M754" s="196"/>
      <c r="N754" s="196"/>
      <c r="O754" s="197"/>
      <c r="P754" s="197"/>
      <c r="Q754" s="197"/>
      <c r="R754" s="197"/>
      <c r="S754" s="197"/>
      <c r="T754" s="197"/>
      <c r="U754" s="198"/>
      <c r="V754" s="199"/>
      <c r="W754" s="328"/>
      <c r="X754" s="329"/>
      <c r="Y754" s="43"/>
      <c r="Z754" s="199"/>
      <c r="AA754" s="199"/>
      <c r="AB754" s="199"/>
      <c r="AC754" s="199"/>
      <c r="AD754" s="199"/>
      <c r="AE754" s="43"/>
      <c r="AF754" s="199"/>
      <c r="AG754" s="196"/>
      <c r="AH754" s="201"/>
      <c r="AI754" s="330"/>
      <c r="AJ754" s="330"/>
      <c r="AK754" s="196"/>
      <c r="AL754" s="43"/>
      <c r="AM754" s="43"/>
      <c r="AN754" s="43"/>
      <c r="AO754" s="64"/>
      <c r="AP754" s="202"/>
      <c r="AQ754" s="202"/>
      <c r="AR754" s="64"/>
    </row>
    <row r="755" spans="1:44" ht="15.75" customHeight="1" x14ac:dyDescent="0.2">
      <c r="A755" s="43"/>
      <c r="B755" s="43"/>
      <c r="C755" s="43"/>
      <c r="D755" s="43"/>
      <c r="E755" s="43"/>
      <c r="F755" s="43"/>
      <c r="G755" s="194"/>
      <c r="H755" s="194"/>
      <c r="I755" s="194"/>
      <c r="J755" s="196"/>
      <c r="K755" s="196"/>
      <c r="L755" s="196"/>
      <c r="M755" s="196"/>
      <c r="N755" s="196"/>
      <c r="O755" s="197"/>
      <c r="P755" s="197"/>
      <c r="Q755" s="197"/>
      <c r="R755" s="197"/>
      <c r="S755" s="197"/>
      <c r="T755" s="197"/>
      <c r="U755" s="198"/>
      <c r="V755" s="199"/>
      <c r="W755" s="328"/>
      <c r="X755" s="329"/>
      <c r="Y755" s="43"/>
      <c r="Z755" s="199"/>
      <c r="AA755" s="199"/>
      <c r="AB755" s="199"/>
      <c r="AC755" s="199"/>
      <c r="AD755" s="199"/>
      <c r="AE755" s="43"/>
      <c r="AF755" s="199"/>
      <c r="AG755" s="196"/>
      <c r="AH755" s="201"/>
      <c r="AI755" s="330"/>
      <c r="AJ755" s="330"/>
      <c r="AK755" s="196"/>
      <c r="AL755" s="43"/>
      <c r="AM755" s="43"/>
      <c r="AN755" s="43"/>
      <c r="AO755" s="64"/>
      <c r="AP755" s="202"/>
      <c r="AQ755" s="202"/>
      <c r="AR755" s="64"/>
    </row>
    <row r="756" spans="1:44" ht="15.75" customHeight="1" x14ac:dyDescent="0.2">
      <c r="A756" s="43"/>
      <c r="B756" s="43"/>
      <c r="C756" s="43"/>
      <c r="D756" s="43"/>
      <c r="E756" s="43"/>
      <c r="F756" s="43"/>
      <c r="G756" s="194"/>
      <c r="H756" s="194"/>
      <c r="I756" s="194"/>
      <c r="J756" s="196"/>
      <c r="K756" s="196"/>
      <c r="L756" s="196"/>
      <c r="M756" s="196"/>
      <c r="N756" s="196"/>
      <c r="O756" s="197"/>
      <c r="P756" s="197"/>
      <c r="Q756" s="197"/>
      <c r="R756" s="197"/>
      <c r="S756" s="197"/>
      <c r="T756" s="197"/>
      <c r="U756" s="198"/>
      <c r="V756" s="199"/>
      <c r="W756" s="328"/>
      <c r="X756" s="329"/>
      <c r="Y756" s="43"/>
      <c r="Z756" s="199"/>
      <c r="AA756" s="199"/>
      <c r="AB756" s="199"/>
      <c r="AC756" s="199"/>
      <c r="AD756" s="199"/>
      <c r="AE756" s="43"/>
      <c r="AF756" s="199"/>
      <c r="AG756" s="196"/>
      <c r="AH756" s="201"/>
      <c r="AI756" s="330"/>
      <c r="AJ756" s="330"/>
      <c r="AK756" s="196"/>
      <c r="AL756" s="43"/>
      <c r="AM756" s="43"/>
      <c r="AN756" s="43"/>
      <c r="AO756" s="64"/>
      <c r="AP756" s="202"/>
      <c r="AQ756" s="202"/>
      <c r="AR756" s="64"/>
    </row>
    <row r="757" spans="1:44" ht="15.75" customHeight="1" x14ac:dyDescent="0.2">
      <c r="A757" s="43"/>
      <c r="B757" s="43"/>
      <c r="C757" s="43"/>
      <c r="D757" s="43"/>
      <c r="E757" s="43"/>
      <c r="F757" s="43"/>
      <c r="G757" s="194"/>
      <c r="H757" s="194"/>
      <c r="I757" s="194"/>
      <c r="J757" s="196"/>
      <c r="K757" s="196"/>
      <c r="L757" s="196"/>
      <c r="M757" s="196"/>
      <c r="N757" s="196"/>
      <c r="O757" s="197"/>
      <c r="P757" s="197"/>
      <c r="Q757" s="197"/>
      <c r="R757" s="197"/>
      <c r="S757" s="197"/>
      <c r="T757" s="197"/>
      <c r="U757" s="198"/>
      <c r="V757" s="199"/>
      <c r="W757" s="328"/>
      <c r="X757" s="329"/>
      <c r="Y757" s="43"/>
      <c r="Z757" s="199"/>
      <c r="AA757" s="199"/>
      <c r="AB757" s="199"/>
      <c r="AC757" s="199"/>
      <c r="AD757" s="199"/>
      <c r="AE757" s="43"/>
      <c r="AF757" s="199"/>
      <c r="AG757" s="196"/>
      <c r="AH757" s="201"/>
      <c r="AI757" s="330"/>
      <c r="AJ757" s="330"/>
      <c r="AK757" s="196"/>
      <c r="AL757" s="43"/>
      <c r="AM757" s="43"/>
      <c r="AN757" s="43"/>
      <c r="AO757" s="64"/>
      <c r="AP757" s="202"/>
      <c r="AQ757" s="202"/>
      <c r="AR757" s="64"/>
    </row>
    <row r="758" spans="1:44" ht="15.75" customHeight="1" x14ac:dyDescent="0.2">
      <c r="A758" s="43"/>
      <c r="B758" s="43"/>
      <c r="C758" s="43"/>
      <c r="D758" s="43"/>
      <c r="E758" s="43"/>
      <c r="F758" s="43"/>
      <c r="G758" s="194"/>
      <c r="H758" s="194"/>
      <c r="I758" s="194"/>
      <c r="J758" s="196"/>
      <c r="K758" s="196"/>
      <c r="L758" s="196"/>
      <c r="M758" s="196"/>
      <c r="N758" s="196"/>
      <c r="O758" s="197"/>
      <c r="P758" s="197"/>
      <c r="Q758" s="197"/>
      <c r="R758" s="197"/>
      <c r="S758" s="197"/>
      <c r="T758" s="197"/>
      <c r="U758" s="198"/>
      <c r="V758" s="199"/>
      <c r="W758" s="328"/>
      <c r="X758" s="329"/>
      <c r="Y758" s="43"/>
      <c r="Z758" s="199"/>
      <c r="AA758" s="199"/>
      <c r="AB758" s="199"/>
      <c r="AC758" s="199"/>
      <c r="AD758" s="199"/>
      <c r="AE758" s="43"/>
      <c r="AF758" s="199"/>
      <c r="AG758" s="196"/>
      <c r="AH758" s="201"/>
      <c r="AI758" s="330"/>
      <c r="AJ758" s="330"/>
      <c r="AK758" s="196"/>
      <c r="AL758" s="43"/>
      <c r="AM758" s="43"/>
      <c r="AN758" s="43"/>
      <c r="AO758" s="64"/>
      <c r="AP758" s="202"/>
      <c r="AQ758" s="202"/>
      <c r="AR758" s="64"/>
    </row>
    <row r="759" spans="1:44" ht="15.75" customHeight="1" x14ac:dyDescent="0.2">
      <c r="A759" s="43"/>
      <c r="B759" s="43"/>
      <c r="C759" s="43"/>
      <c r="D759" s="43"/>
      <c r="E759" s="43"/>
      <c r="F759" s="43"/>
      <c r="G759" s="194"/>
      <c r="H759" s="194"/>
      <c r="I759" s="194"/>
      <c r="J759" s="196"/>
      <c r="K759" s="196"/>
      <c r="L759" s="196"/>
      <c r="M759" s="196"/>
      <c r="N759" s="196"/>
      <c r="O759" s="197"/>
      <c r="P759" s="197"/>
      <c r="Q759" s="197"/>
      <c r="R759" s="197"/>
      <c r="S759" s="197"/>
      <c r="T759" s="197"/>
      <c r="U759" s="198"/>
      <c r="V759" s="199"/>
      <c r="W759" s="328"/>
      <c r="X759" s="329"/>
      <c r="Y759" s="43"/>
      <c r="Z759" s="199"/>
      <c r="AA759" s="199"/>
      <c r="AB759" s="199"/>
      <c r="AC759" s="199"/>
      <c r="AD759" s="199"/>
      <c r="AE759" s="43"/>
      <c r="AF759" s="199"/>
      <c r="AG759" s="196"/>
      <c r="AH759" s="201"/>
      <c r="AI759" s="330"/>
      <c r="AJ759" s="330"/>
      <c r="AK759" s="196"/>
      <c r="AL759" s="43"/>
      <c r="AM759" s="43"/>
      <c r="AN759" s="43"/>
      <c r="AO759" s="64"/>
      <c r="AP759" s="202"/>
      <c r="AQ759" s="202"/>
      <c r="AR759" s="64"/>
    </row>
    <row r="760" spans="1:44" ht="15.75" customHeight="1" x14ac:dyDescent="0.2">
      <c r="A760" s="43"/>
      <c r="B760" s="43"/>
      <c r="C760" s="43"/>
      <c r="D760" s="43"/>
      <c r="E760" s="43"/>
      <c r="F760" s="43"/>
      <c r="G760" s="194"/>
      <c r="H760" s="194"/>
      <c r="I760" s="194"/>
      <c r="J760" s="196"/>
      <c r="K760" s="196"/>
      <c r="L760" s="196"/>
      <c r="M760" s="196"/>
      <c r="N760" s="196"/>
      <c r="O760" s="197"/>
      <c r="P760" s="197"/>
      <c r="Q760" s="197"/>
      <c r="R760" s="197"/>
      <c r="S760" s="197"/>
      <c r="T760" s="197"/>
      <c r="U760" s="198"/>
      <c r="V760" s="199"/>
      <c r="W760" s="328"/>
      <c r="X760" s="329"/>
      <c r="Y760" s="43"/>
      <c r="Z760" s="199"/>
      <c r="AA760" s="199"/>
      <c r="AB760" s="199"/>
      <c r="AC760" s="199"/>
      <c r="AD760" s="199"/>
      <c r="AE760" s="43"/>
      <c r="AF760" s="199"/>
      <c r="AG760" s="196"/>
      <c r="AH760" s="201"/>
      <c r="AI760" s="330"/>
      <c r="AJ760" s="330"/>
      <c r="AK760" s="196"/>
      <c r="AL760" s="43"/>
      <c r="AM760" s="43"/>
      <c r="AN760" s="43"/>
      <c r="AO760" s="64"/>
      <c r="AP760" s="202"/>
      <c r="AQ760" s="202"/>
      <c r="AR760" s="64"/>
    </row>
    <row r="761" spans="1:44" ht="15.75" customHeight="1" x14ac:dyDescent="0.2">
      <c r="A761" s="43"/>
      <c r="B761" s="43"/>
      <c r="C761" s="43"/>
      <c r="D761" s="43"/>
      <c r="E761" s="43"/>
      <c r="F761" s="43"/>
      <c r="G761" s="194"/>
      <c r="H761" s="194"/>
      <c r="I761" s="194"/>
      <c r="J761" s="196"/>
      <c r="K761" s="196"/>
      <c r="L761" s="196"/>
      <c r="M761" s="196"/>
      <c r="N761" s="196"/>
      <c r="O761" s="197"/>
      <c r="P761" s="197"/>
      <c r="Q761" s="197"/>
      <c r="R761" s="197"/>
      <c r="S761" s="197"/>
      <c r="T761" s="197"/>
      <c r="U761" s="198"/>
      <c r="V761" s="199"/>
      <c r="W761" s="328"/>
      <c r="X761" s="329"/>
      <c r="Y761" s="43"/>
      <c r="Z761" s="199"/>
      <c r="AA761" s="199"/>
      <c r="AB761" s="199"/>
      <c r="AC761" s="199"/>
      <c r="AD761" s="199"/>
      <c r="AE761" s="43"/>
      <c r="AF761" s="199"/>
      <c r="AG761" s="196"/>
      <c r="AH761" s="201"/>
      <c r="AI761" s="330"/>
      <c r="AJ761" s="330"/>
      <c r="AK761" s="196"/>
      <c r="AL761" s="43"/>
      <c r="AM761" s="43"/>
      <c r="AN761" s="43"/>
      <c r="AO761" s="64"/>
      <c r="AP761" s="202"/>
      <c r="AQ761" s="202"/>
      <c r="AR761" s="64"/>
    </row>
    <row r="762" spans="1:44" ht="15.75" customHeight="1" x14ac:dyDescent="0.2">
      <c r="A762" s="43"/>
      <c r="B762" s="43"/>
      <c r="C762" s="43"/>
      <c r="D762" s="43"/>
      <c r="E762" s="43"/>
      <c r="F762" s="43"/>
      <c r="G762" s="194"/>
      <c r="H762" s="194"/>
      <c r="I762" s="194"/>
      <c r="J762" s="196"/>
      <c r="K762" s="196"/>
      <c r="L762" s="196"/>
      <c r="M762" s="196"/>
      <c r="N762" s="196"/>
      <c r="O762" s="197"/>
      <c r="P762" s="197"/>
      <c r="Q762" s="197"/>
      <c r="R762" s="197"/>
      <c r="S762" s="197"/>
      <c r="T762" s="197"/>
      <c r="U762" s="198"/>
      <c r="V762" s="199"/>
      <c r="W762" s="328"/>
      <c r="X762" s="329"/>
      <c r="Y762" s="43"/>
      <c r="Z762" s="199"/>
      <c r="AA762" s="199"/>
      <c r="AB762" s="199"/>
      <c r="AC762" s="199"/>
      <c r="AD762" s="199"/>
      <c r="AE762" s="43"/>
      <c r="AF762" s="199"/>
      <c r="AG762" s="196"/>
      <c r="AH762" s="201"/>
      <c r="AI762" s="330"/>
      <c r="AJ762" s="330"/>
      <c r="AK762" s="196"/>
      <c r="AL762" s="43"/>
      <c r="AM762" s="43"/>
      <c r="AN762" s="43"/>
      <c r="AO762" s="64"/>
      <c r="AP762" s="202"/>
      <c r="AQ762" s="202"/>
      <c r="AR762" s="64"/>
    </row>
    <row r="763" spans="1:44" ht="15.75" customHeight="1" x14ac:dyDescent="0.2">
      <c r="A763" s="43"/>
      <c r="B763" s="43"/>
      <c r="C763" s="43"/>
      <c r="D763" s="43"/>
      <c r="E763" s="43"/>
      <c r="F763" s="43"/>
      <c r="G763" s="194"/>
      <c r="H763" s="194"/>
      <c r="I763" s="194"/>
      <c r="J763" s="196"/>
      <c r="K763" s="196"/>
      <c r="L763" s="196"/>
      <c r="M763" s="196"/>
      <c r="N763" s="196"/>
      <c r="O763" s="197"/>
      <c r="P763" s="197"/>
      <c r="Q763" s="197"/>
      <c r="R763" s="197"/>
      <c r="S763" s="197"/>
      <c r="T763" s="197"/>
      <c r="U763" s="198"/>
      <c r="V763" s="199"/>
      <c r="W763" s="328"/>
      <c r="X763" s="329"/>
      <c r="Y763" s="43"/>
      <c r="Z763" s="199"/>
      <c r="AA763" s="199"/>
      <c r="AB763" s="199"/>
      <c r="AC763" s="199"/>
      <c r="AD763" s="199"/>
      <c r="AE763" s="43"/>
      <c r="AF763" s="199"/>
      <c r="AG763" s="196"/>
      <c r="AH763" s="201"/>
      <c r="AI763" s="330"/>
      <c r="AJ763" s="330"/>
      <c r="AK763" s="196"/>
      <c r="AL763" s="43"/>
      <c r="AM763" s="43"/>
      <c r="AN763" s="43"/>
      <c r="AO763" s="64"/>
      <c r="AP763" s="202"/>
      <c r="AQ763" s="202"/>
      <c r="AR763" s="64"/>
    </row>
    <row r="764" spans="1:44" ht="15.75" customHeight="1" x14ac:dyDescent="0.2">
      <c r="A764" s="43"/>
      <c r="B764" s="43"/>
      <c r="C764" s="43"/>
      <c r="D764" s="43"/>
      <c r="E764" s="43"/>
      <c r="F764" s="43"/>
      <c r="G764" s="194"/>
      <c r="H764" s="194"/>
      <c r="I764" s="194"/>
      <c r="J764" s="196"/>
      <c r="K764" s="196"/>
      <c r="L764" s="196"/>
      <c r="M764" s="196"/>
      <c r="N764" s="196"/>
      <c r="O764" s="197"/>
      <c r="P764" s="197"/>
      <c r="Q764" s="197"/>
      <c r="R764" s="197"/>
      <c r="S764" s="197"/>
      <c r="T764" s="197"/>
      <c r="U764" s="198"/>
      <c r="V764" s="199"/>
      <c r="W764" s="328"/>
      <c r="X764" s="329"/>
      <c r="Y764" s="43"/>
      <c r="Z764" s="199"/>
      <c r="AA764" s="199"/>
      <c r="AB764" s="199"/>
      <c r="AC764" s="199"/>
      <c r="AD764" s="199"/>
      <c r="AE764" s="43"/>
      <c r="AF764" s="199"/>
      <c r="AG764" s="196"/>
      <c r="AH764" s="201"/>
      <c r="AI764" s="330"/>
      <c r="AJ764" s="330"/>
      <c r="AK764" s="196"/>
      <c r="AL764" s="43"/>
      <c r="AM764" s="43"/>
      <c r="AN764" s="43"/>
      <c r="AO764" s="64"/>
      <c r="AP764" s="202"/>
      <c r="AQ764" s="202"/>
      <c r="AR764" s="64"/>
    </row>
    <row r="765" spans="1:44" ht="15.75" customHeight="1" x14ac:dyDescent="0.2">
      <c r="A765" s="43"/>
      <c r="B765" s="43"/>
      <c r="C765" s="43"/>
      <c r="D765" s="43"/>
      <c r="E765" s="43"/>
      <c r="F765" s="43"/>
      <c r="G765" s="194"/>
      <c r="H765" s="194"/>
      <c r="I765" s="194"/>
      <c r="J765" s="196"/>
      <c r="K765" s="196"/>
      <c r="L765" s="196"/>
      <c r="M765" s="196"/>
      <c r="N765" s="196"/>
      <c r="O765" s="197"/>
      <c r="P765" s="197"/>
      <c r="Q765" s="197"/>
      <c r="R765" s="197"/>
      <c r="S765" s="197"/>
      <c r="T765" s="197"/>
      <c r="U765" s="198"/>
      <c r="V765" s="199"/>
      <c r="W765" s="328"/>
      <c r="X765" s="329"/>
      <c r="Y765" s="43"/>
      <c r="Z765" s="199"/>
      <c r="AA765" s="199"/>
      <c r="AB765" s="199"/>
      <c r="AC765" s="199"/>
      <c r="AD765" s="199"/>
      <c r="AE765" s="43"/>
      <c r="AF765" s="199"/>
      <c r="AG765" s="196"/>
      <c r="AH765" s="201"/>
      <c r="AI765" s="330"/>
      <c r="AJ765" s="330"/>
      <c r="AK765" s="196"/>
      <c r="AL765" s="43"/>
      <c r="AM765" s="43"/>
      <c r="AN765" s="43"/>
      <c r="AO765" s="64"/>
      <c r="AP765" s="202"/>
      <c r="AQ765" s="202"/>
      <c r="AR765" s="64"/>
    </row>
    <row r="766" spans="1:44" ht="15.75" customHeight="1" x14ac:dyDescent="0.2">
      <c r="A766" s="43"/>
      <c r="B766" s="43"/>
      <c r="C766" s="43"/>
      <c r="D766" s="43"/>
      <c r="E766" s="43"/>
      <c r="F766" s="43"/>
      <c r="G766" s="194"/>
      <c r="H766" s="194"/>
      <c r="I766" s="194"/>
      <c r="J766" s="196"/>
      <c r="K766" s="196"/>
      <c r="L766" s="196"/>
      <c r="M766" s="196"/>
      <c r="N766" s="196"/>
      <c r="O766" s="197"/>
      <c r="P766" s="197"/>
      <c r="Q766" s="197"/>
      <c r="R766" s="197"/>
      <c r="S766" s="197"/>
      <c r="T766" s="197"/>
      <c r="U766" s="198"/>
      <c r="V766" s="199"/>
      <c r="W766" s="328"/>
      <c r="X766" s="329"/>
      <c r="Y766" s="43"/>
      <c r="Z766" s="199"/>
      <c r="AA766" s="199"/>
      <c r="AB766" s="199"/>
      <c r="AC766" s="199"/>
      <c r="AD766" s="199"/>
      <c r="AE766" s="43"/>
      <c r="AF766" s="199"/>
      <c r="AG766" s="196"/>
      <c r="AH766" s="201"/>
      <c r="AI766" s="330"/>
      <c r="AJ766" s="330"/>
      <c r="AK766" s="196"/>
      <c r="AL766" s="43"/>
      <c r="AM766" s="43"/>
      <c r="AN766" s="43"/>
      <c r="AO766" s="64"/>
      <c r="AP766" s="202"/>
      <c r="AQ766" s="202"/>
      <c r="AR766" s="64"/>
    </row>
    <row r="767" spans="1:44" ht="15.75" customHeight="1" x14ac:dyDescent="0.2">
      <c r="A767" s="43"/>
      <c r="B767" s="43"/>
      <c r="C767" s="43"/>
      <c r="D767" s="43"/>
      <c r="E767" s="43"/>
      <c r="F767" s="43"/>
      <c r="G767" s="194"/>
      <c r="H767" s="194"/>
      <c r="I767" s="194"/>
      <c r="J767" s="196"/>
      <c r="K767" s="196"/>
      <c r="L767" s="196"/>
      <c r="M767" s="196"/>
      <c r="N767" s="196"/>
      <c r="O767" s="197"/>
      <c r="P767" s="197"/>
      <c r="Q767" s="197"/>
      <c r="R767" s="197"/>
      <c r="S767" s="197"/>
      <c r="T767" s="197"/>
      <c r="U767" s="198"/>
      <c r="V767" s="199"/>
      <c r="W767" s="328"/>
      <c r="X767" s="329"/>
      <c r="Y767" s="43"/>
      <c r="Z767" s="199"/>
      <c r="AA767" s="199"/>
      <c r="AB767" s="199"/>
      <c r="AC767" s="199"/>
      <c r="AD767" s="199"/>
      <c r="AE767" s="43"/>
      <c r="AF767" s="199"/>
      <c r="AG767" s="196"/>
      <c r="AH767" s="201"/>
      <c r="AI767" s="330"/>
      <c r="AJ767" s="330"/>
      <c r="AK767" s="196"/>
      <c r="AL767" s="43"/>
      <c r="AM767" s="43"/>
      <c r="AN767" s="43"/>
      <c r="AO767" s="64"/>
      <c r="AP767" s="202"/>
      <c r="AQ767" s="202"/>
      <c r="AR767" s="64"/>
    </row>
    <row r="768" spans="1:44" ht="15.75" customHeight="1" x14ac:dyDescent="0.2">
      <c r="A768" s="43"/>
      <c r="B768" s="43"/>
      <c r="C768" s="43"/>
      <c r="D768" s="43"/>
      <c r="E768" s="43"/>
      <c r="F768" s="43"/>
      <c r="G768" s="194"/>
      <c r="H768" s="194"/>
      <c r="I768" s="194"/>
      <c r="J768" s="196"/>
      <c r="K768" s="196"/>
      <c r="L768" s="196"/>
      <c r="M768" s="196"/>
      <c r="N768" s="196"/>
      <c r="O768" s="197"/>
      <c r="P768" s="197"/>
      <c r="Q768" s="197"/>
      <c r="R768" s="197"/>
      <c r="S768" s="197"/>
      <c r="T768" s="197"/>
      <c r="U768" s="198"/>
      <c r="V768" s="199"/>
      <c r="W768" s="328"/>
      <c r="X768" s="329"/>
      <c r="Y768" s="43"/>
      <c r="Z768" s="199"/>
      <c r="AA768" s="199"/>
      <c r="AB768" s="199"/>
      <c r="AC768" s="199"/>
      <c r="AD768" s="199"/>
      <c r="AE768" s="43"/>
      <c r="AF768" s="199"/>
      <c r="AG768" s="196"/>
      <c r="AH768" s="201"/>
      <c r="AI768" s="330"/>
      <c r="AJ768" s="330"/>
      <c r="AK768" s="196"/>
      <c r="AL768" s="43"/>
      <c r="AM768" s="43"/>
      <c r="AN768" s="43"/>
      <c r="AO768" s="64"/>
      <c r="AP768" s="202"/>
      <c r="AQ768" s="202"/>
      <c r="AR768" s="64"/>
    </row>
    <row r="769" spans="1:44" ht="15.75" customHeight="1" x14ac:dyDescent="0.2">
      <c r="A769" s="43"/>
      <c r="B769" s="43"/>
      <c r="C769" s="43"/>
      <c r="D769" s="43"/>
      <c r="E769" s="43"/>
      <c r="F769" s="43"/>
      <c r="G769" s="194"/>
      <c r="H769" s="194"/>
      <c r="I769" s="194"/>
      <c r="J769" s="196"/>
      <c r="K769" s="196"/>
      <c r="L769" s="196"/>
      <c r="M769" s="196"/>
      <c r="N769" s="196"/>
      <c r="O769" s="197"/>
      <c r="P769" s="197"/>
      <c r="Q769" s="197"/>
      <c r="R769" s="197"/>
      <c r="S769" s="197"/>
      <c r="T769" s="197"/>
      <c r="U769" s="198"/>
      <c r="V769" s="199"/>
      <c r="W769" s="328"/>
      <c r="X769" s="329"/>
      <c r="Y769" s="43"/>
      <c r="Z769" s="199"/>
      <c r="AA769" s="199"/>
      <c r="AB769" s="199"/>
      <c r="AC769" s="199"/>
      <c r="AD769" s="199"/>
      <c r="AE769" s="43"/>
      <c r="AF769" s="199"/>
      <c r="AG769" s="196"/>
      <c r="AH769" s="201"/>
      <c r="AI769" s="330"/>
      <c r="AJ769" s="330"/>
      <c r="AK769" s="196"/>
      <c r="AL769" s="43"/>
      <c r="AM769" s="43"/>
      <c r="AN769" s="43"/>
      <c r="AO769" s="64"/>
      <c r="AP769" s="202"/>
      <c r="AQ769" s="202"/>
      <c r="AR769" s="64"/>
    </row>
    <row r="770" spans="1:44" ht="15.75" customHeight="1" x14ac:dyDescent="0.2">
      <c r="A770" s="43"/>
      <c r="B770" s="43"/>
      <c r="C770" s="43"/>
      <c r="D770" s="43"/>
      <c r="E770" s="43"/>
      <c r="F770" s="43"/>
      <c r="G770" s="194"/>
      <c r="H770" s="194"/>
      <c r="I770" s="194"/>
      <c r="J770" s="196"/>
      <c r="K770" s="196"/>
      <c r="L770" s="196"/>
      <c r="M770" s="196"/>
      <c r="N770" s="196"/>
      <c r="O770" s="197"/>
      <c r="P770" s="197"/>
      <c r="Q770" s="197"/>
      <c r="R770" s="197"/>
      <c r="S770" s="197"/>
      <c r="T770" s="197"/>
      <c r="U770" s="198"/>
      <c r="V770" s="199"/>
      <c r="W770" s="328"/>
      <c r="X770" s="329"/>
      <c r="Y770" s="43"/>
      <c r="Z770" s="199"/>
      <c r="AA770" s="199"/>
      <c r="AB770" s="199"/>
      <c r="AC770" s="199"/>
      <c r="AD770" s="199"/>
      <c r="AE770" s="43"/>
      <c r="AF770" s="199"/>
      <c r="AG770" s="196"/>
      <c r="AH770" s="201"/>
      <c r="AI770" s="330"/>
      <c r="AJ770" s="330"/>
      <c r="AK770" s="196"/>
      <c r="AL770" s="43"/>
      <c r="AM770" s="43"/>
      <c r="AN770" s="43"/>
      <c r="AO770" s="64"/>
      <c r="AP770" s="202"/>
      <c r="AQ770" s="202"/>
      <c r="AR770" s="64"/>
    </row>
    <row r="771" spans="1:44" ht="15.75" customHeight="1" x14ac:dyDescent="0.2">
      <c r="A771" s="43"/>
      <c r="B771" s="43"/>
      <c r="C771" s="43"/>
      <c r="D771" s="43"/>
      <c r="E771" s="43"/>
      <c r="F771" s="43"/>
      <c r="G771" s="194"/>
      <c r="H771" s="194"/>
      <c r="I771" s="194"/>
      <c r="J771" s="196"/>
      <c r="K771" s="196"/>
      <c r="L771" s="196"/>
      <c r="M771" s="196"/>
      <c r="N771" s="196"/>
      <c r="O771" s="197"/>
      <c r="P771" s="197"/>
      <c r="Q771" s="197"/>
      <c r="R771" s="197"/>
      <c r="S771" s="197"/>
      <c r="T771" s="197"/>
      <c r="U771" s="198"/>
      <c r="V771" s="199"/>
      <c r="W771" s="328"/>
      <c r="X771" s="329"/>
      <c r="Y771" s="43"/>
      <c r="Z771" s="199"/>
      <c r="AA771" s="199"/>
      <c r="AB771" s="199"/>
      <c r="AC771" s="199"/>
      <c r="AD771" s="199"/>
      <c r="AE771" s="43"/>
      <c r="AF771" s="199"/>
      <c r="AG771" s="196"/>
      <c r="AH771" s="201"/>
      <c r="AI771" s="330"/>
      <c r="AJ771" s="330"/>
      <c r="AK771" s="196"/>
      <c r="AL771" s="43"/>
      <c r="AM771" s="43"/>
      <c r="AN771" s="43"/>
      <c r="AO771" s="64"/>
      <c r="AP771" s="202"/>
      <c r="AQ771" s="202"/>
      <c r="AR771" s="64"/>
    </row>
    <row r="772" spans="1:44" ht="15.75" customHeight="1" x14ac:dyDescent="0.2">
      <c r="A772" s="43"/>
      <c r="B772" s="43"/>
      <c r="C772" s="43"/>
      <c r="D772" s="43"/>
      <c r="E772" s="43"/>
      <c r="F772" s="43"/>
      <c r="G772" s="194"/>
      <c r="H772" s="194"/>
      <c r="I772" s="194"/>
      <c r="J772" s="196"/>
      <c r="K772" s="196"/>
      <c r="L772" s="196"/>
      <c r="M772" s="196"/>
      <c r="N772" s="196"/>
      <c r="O772" s="197"/>
      <c r="P772" s="197"/>
      <c r="Q772" s="197"/>
      <c r="R772" s="197"/>
      <c r="S772" s="197"/>
      <c r="T772" s="197"/>
      <c r="U772" s="198"/>
      <c r="V772" s="199"/>
      <c r="W772" s="328"/>
      <c r="X772" s="329"/>
      <c r="Y772" s="43"/>
      <c r="Z772" s="199"/>
      <c r="AA772" s="199"/>
      <c r="AB772" s="199"/>
      <c r="AC772" s="199"/>
      <c r="AD772" s="199"/>
      <c r="AE772" s="43"/>
      <c r="AF772" s="199"/>
      <c r="AG772" s="196"/>
      <c r="AH772" s="201"/>
      <c r="AI772" s="330"/>
      <c r="AJ772" s="330"/>
      <c r="AK772" s="196"/>
      <c r="AL772" s="43"/>
      <c r="AM772" s="43"/>
      <c r="AN772" s="43"/>
      <c r="AO772" s="64"/>
      <c r="AP772" s="202"/>
      <c r="AQ772" s="202"/>
      <c r="AR772" s="64"/>
    </row>
    <row r="773" spans="1:44" ht="15.75" customHeight="1" x14ac:dyDescent="0.2">
      <c r="A773" s="43"/>
      <c r="B773" s="43"/>
      <c r="C773" s="43"/>
      <c r="D773" s="43"/>
      <c r="E773" s="43"/>
      <c r="F773" s="43"/>
      <c r="G773" s="194"/>
      <c r="H773" s="194"/>
      <c r="I773" s="194"/>
      <c r="J773" s="196"/>
      <c r="K773" s="196"/>
      <c r="L773" s="196"/>
      <c r="M773" s="196"/>
      <c r="N773" s="196"/>
      <c r="O773" s="197"/>
      <c r="P773" s="197"/>
      <c r="Q773" s="197"/>
      <c r="R773" s="197"/>
      <c r="S773" s="197"/>
      <c r="T773" s="197"/>
      <c r="U773" s="198"/>
      <c r="V773" s="199"/>
      <c r="W773" s="328"/>
      <c r="X773" s="329"/>
      <c r="Y773" s="43"/>
      <c r="Z773" s="199"/>
      <c r="AA773" s="199"/>
      <c r="AB773" s="199"/>
      <c r="AC773" s="199"/>
      <c r="AD773" s="199"/>
      <c r="AE773" s="43"/>
      <c r="AF773" s="199"/>
      <c r="AG773" s="196"/>
      <c r="AH773" s="201"/>
      <c r="AI773" s="330"/>
      <c r="AJ773" s="330"/>
      <c r="AK773" s="196"/>
      <c r="AL773" s="43"/>
      <c r="AM773" s="43"/>
      <c r="AN773" s="43"/>
      <c r="AO773" s="64"/>
      <c r="AP773" s="202"/>
      <c r="AQ773" s="202"/>
      <c r="AR773" s="64"/>
    </row>
    <row r="774" spans="1:44" ht="15.75" customHeight="1" x14ac:dyDescent="0.2">
      <c r="A774" s="43"/>
      <c r="B774" s="43"/>
      <c r="C774" s="43"/>
      <c r="D774" s="43"/>
      <c r="E774" s="43"/>
      <c r="F774" s="43"/>
      <c r="G774" s="194"/>
      <c r="H774" s="194"/>
      <c r="I774" s="194"/>
      <c r="J774" s="196"/>
      <c r="K774" s="196"/>
      <c r="L774" s="196"/>
      <c r="M774" s="196"/>
      <c r="N774" s="196"/>
      <c r="O774" s="197"/>
      <c r="P774" s="197"/>
      <c r="Q774" s="197"/>
      <c r="R774" s="197"/>
      <c r="S774" s="197"/>
      <c r="T774" s="197"/>
      <c r="U774" s="198"/>
      <c r="V774" s="199"/>
      <c r="W774" s="328"/>
      <c r="X774" s="329"/>
      <c r="Y774" s="43"/>
      <c r="Z774" s="199"/>
      <c r="AA774" s="199"/>
      <c r="AB774" s="199"/>
      <c r="AC774" s="199"/>
      <c r="AD774" s="199"/>
      <c r="AE774" s="43"/>
      <c r="AF774" s="199"/>
      <c r="AG774" s="196"/>
      <c r="AH774" s="201"/>
      <c r="AI774" s="330"/>
      <c r="AJ774" s="330"/>
      <c r="AK774" s="196"/>
      <c r="AL774" s="43"/>
      <c r="AM774" s="43"/>
      <c r="AN774" s="43"/>
      <c r="AO774" s="64"/>
      <c r="AP774" s="202"/>
      <c r="AQ774" s="202"/>
      <c r="AR774" s="64"/>
    </row>
    <row r="775" spans="1:44" ht="15.75" customHeight="1" x14ac:dyDescent="0.2">
      <c r="A775" s="43"/>
      <c r="B775" s="43"/>
      <c r="C775" s="43"/>
      <c r="D775" s="43"/>
      <c r="E775" s="43"/>
      <c r="F775" s="43"/>
      <c r="G775" s="194"/>
      <c r="H775" s="194"/>
      <c r="I775" s="194"/>
      <c r="J775" s="196"/>
      <c r="K775" s="196"/>
      <c r="L775" s="196"/>
      <c r="M775" s="196"/>
      <c r="N775" s="196"/>
      <c r="O775" s="197"/>
      <c r="P775" s="197"/>
      <c r="Q775" s="197"/>
      <c r="R775" s="197"/>
      <c r="S775" s="197"/>
      <c r="T775" s="197"/>
      <c r="U775" s="198"/>
      <c r="V775" s="199"/>
      <c r="W775" s="328"/>
      <c r="X775" s="329"/>
      <c r="Y775" s="43"/>
      <c r="Z775" s="199"/>
      <c r="AA775" s="199"/>
      <c r="AB775" s="199"/>
      <c r="AC775" s="199"/>
      <c r="AD775" s="199"/>
      <c r="AE775" s="43"/>
      <c r="AF775" s="199"/>
      <c r="AG775" s="196"/>
      <c r="AH775" s="201"/>
      <c r="AI775" s="330"/>
      <c r="AJ775" s="330"/>
      <c r="AK775" s="196"/>
      <c r="AL775" s="43"/>
      <c r="AM775" s="43"/>
      <c r="AN775" s="43"/>
      <c r="AO775" s="64"/>
      <c r="AP775" s="202"/>
      <c r="AQ775" s="202"/>
      <c r="AR775" s="64"/>
    </row>
    <row r="776" spans="1:44" ht="15.75" customHeight="1" x14ac:dyDescent="0.2">
      <c r="A776" s="43"/>
      <c r="B776" s="43"/>
      <c r="C776" s="43"/>
      <c r="D776" s="43"/>
      <c r="E776" s="43"/>
      <c r="F776" s="43"/>
      <c r="G776" s="194"/>
      <c r="H776" s="194"/>
      <c r="I776" s="194"/>
      <c r="J776" s="196"/>
      <c r="K776" s="196"/>
      <c r="L776" s="196"/>
      <c r="M776" s="196"/>
      <c r="N776" s="196"/>
      <c r="O776" s="197"/>
      <c r="P776" s="197"/>
      <c r="Q776" s="197"/>
      <c r="R776" s="197"/>
      <c r="S776" s="197"/>
      <c r="T776" s="197"/>
      <c r="U776" s="198"/>
      <c r="V776" s="199"/>
      <c r="W776" s="328"/>
      <c r="X776" s="329"/>
      <c r="Y776" s="43"/>
      <c r="Z776" s="199"/>
      <c r="AA776" s="199"/>
      <c r="AB776" s="199"/>
      <c r="AC776" s="199"/>
      <c r="AD776" s="199"/>
      <c r="AE776" s="43"/>
      <c r="AF776" s="199"/>
      <c r="AG776" s="196"/>
      <c r="AH776" s="201"/>
      <c r="AI776" s="330"/>
      <c r="AJ776" s="330"/>
      <c r="AK776" s="196"/>
      <c r="AL776" s="43"/>
      <c r="AM776" s="43"/>
      <c r="AN776" s="43"/>
      <c r="AO776" s="64"/>
      <c r="AP776" s="202"/>
      <c r="AQ776" s="202"/>
      <c r="AR776" s="64"/>
    </row>
    <row r="777" spans="1:44" ht="15.75" customHeight="1" x14ac:dyDescent="0.2">
      <c r="A777" s="43"/>
      <c r="B777" s="43"/>
      <c r="C777" s="43"/>
      <c r="D777" s="43"/>
      <c r="E777" s="43"/>
      <c r="F777" s="43"/>
      <c r="G777" s="194"/>
      <c r="H777" s="194"/>
      <c r="I777" s="194"/>
      <c r="J777" s="196"/>
      <c r="K777" s="196"/>
      <c r="L777" s="196"/>
      <c r="M777" s="196"/>
      <c r="N777" s="196"/>
      <c r="O777" s="197"/>
      <c r="P777" s="197"/>
      <c r="Q777" s="197"/>
      <c r="R777" s="197"/>
      <c r="S777" s="197"/>
      <c r="T777" s="197"/>
      <c r="U777" s="198"/>
      <c r="V777" s="199"/>
      <c r="W777" s="328"/>
      <c r="X777" s="329"/>
      <c r="Y777" s="43"/>
      <c r="Z777" s="199"/>
      <c r="AA777" s="199"/>
      <c r="AB777" s="199"/>
      <c r="AC777" s="199"/>
      <c r="AD777" s="199"/>
      <c r="AE777" s="43"/>
      <c r="AF777" s="199"/>
      <c r="AG777" s="196"/>
      <c r="AH777" s="201"/>
      <c r="AI777" s="330"/>
      <c r="AJ777" s="330"/>
      <c r="AK777" s="196"/>
      <c r="AL777" s="43"/>
      <c r="AM777" s="43"/>
      <c r="AN777" s="43"/>
      <c r="AO777" s="64"/>
      <c r="AP777" s="202"/>
      <c r="AQ777" s="202"/>
      <c r="AR777" s="64"/>
    </row>
    <row r="778" spans="1:44" ht="15.75" customHeight="1" x14ac:dyDescent="0.2">
      <c r="A778" s="43"/>
      <c r="B778" s="43"/>
      <c r="C778" s="43"/>
      <c r="D778" s="43"/>
      <c r="E778" s="43"/>
      <c r="F778" s="43"/>
      <c r="G778" s="194"/>
      <c r="H778" s="194"/>
      <c r="I778" s="194"/>
      <c r="J778" s="196"/>
      <c r="K778" s="196"/>
      <c r="L778" s="196"/>
      <c r="M778" s="196"/>
      <c r="N778" s="196"/>
      <c r="O778" s="197"/>
      <c r="P778" s="197"/>
      <c r="Q778" s="197"/>
      <c r="R778" s="197"/>
      <c r="S778" s="197"/>
      <c r="T778" s="197"/>
      <c r="U778" s="198"/>
      <c r="V778" s="199"/>
      <c r="W778" s="328"/>
      <c r="X778" s="329"/>
      <c r="Y778" s="43"/>
      <c r="Z778" s="199"/>
      <c r="AA778" s="199"/>
      <c r="AB778" s="199"/>
      <c r="AC778" s="199"/>
      <c r="AD778" s="199"/>
      <c r="AE778" s="43"/>
      <c r="AF778" s="199"/>
      <c r="AG778" s="196"/>
      <c r="AH778" s="201"/>
      <c r="AI778" s="330"/>
      <c r="AJ778" s="330"/>
      <c r="AK778" s="196"/>
      <c r="AL778" s="43"/>
      <c r="AM778" s="43"/>
      <c r="AN778" s="43"/>
      <c r="AO778" s="64"/>
      <c r="AP778" s="202"/>
      <c r="AQ778" s="202"/>
      <c r="AR778" s="64"/>
    </row>
    <row r="779" spans="1:44" ht="15.75" customHeight="1" x14ac:dyDescent="0.2">
      <c r="A779" s="43"/>
      <c r="B779" s="43"/>
      <c r="C779" s="43"/>
      <c r="D779" s="43"/>
      <c r="E779" s="43"/>
      <c r="F779" s="43"/>
      <c r="G779" s="194"/>
      <c r="H779" s="194"/>
      <c r="I779" s="194"/>
      <c r="J779" s="196"/>
      <c r="K779" s="196"/>
      <c r="L779" s="196"/>
      <c r="M779" s="196"/>
      <c r="N779" s="196"/>
      <c r="O779" s="197"/>
      <c r="P779" s="197"/>
      <c r="Q779" s="197"/>
      <c r="R779" s="197"/>
      <c r="S779" s="197"/>
      <c r="T779" s="197"/>
      <c r="U779" s="198"/>
      <c r="V779" s="199"/>
      <c r="W779" s="328"/>
      <c r="X779" s="329"/>
      <c r="Y779" s="43"/>
      <c r="Z779" s="199"/>
      <c r="AA779" s="199"/>
      <c r="AB779" s="199"/>
      <c r="AC779" s="199"/>
      <c r="AD779" s="199"/>
      <c r="AE779" s="43"/>
      <c r="AF779" s="199"/>
      <c r="AG779" s="196"/>
      <c r="AH779" s="201"/>
      <c r="AI779" s="330"/>
      <c r="AJ779" s="330"/>
      <c r="AK779" s="196"/>
      <c r="AL779" s="43"/>
      <c r="AM779" s="43"/>
      <c r="AN779" s="43"/>
      <c r="AO779" s="64"/>
      <c r="AP779" s="202"/>
      <c r="AQ779" s="202"/>
      <c r="AR779" s="64"/>
    </row>
    <row r="780" spans="1:44" ht="15.75" customHeight="1" x14ac:dyDescent="0.2">
      <c r="A780" s="43"/>
      <c r="B780" s="43"/>
      <c r="C780" s="43"/>
      <c r="D780" s="43"/>
      <c r="E780" s="43"/>
      <c r="F780" s="43"/>
      <c r="G780" s="194"/>
      <c r="H780" s="194"/>
      <c r="I780" s="194"/>
      <c r="J780" s="196"/>
      <c r="K780" s="196"/>
      <c r="L780" s="196"/>
      <c r="M780" s="196"/>
      <c r="N780" s="196"/>
      <c r="O780" s="197"/>
      <c r="P780" s="197"/>
      <c r="Q780" s="197"/>
      <c r="R780" s="197"/>
      <c r="S780" s="197"/>
      <c r="T780" s="197"/>
      <c r="U780" s="198"/>
      <c r="V780" s="199"/>
      <c r="W780" s="328"/>
      <c r="X780" s="329"/>
      <c r="Y780" s="43"/>
      <c r="Z780" s="199"/>
      <c r="AA780" s="199"/>
      <c r="AB780" s="199"/>
      <c r="AC780" s="199"/>
      <c r="AD780" s="199"/>
      <c r="AE780" s="43"/>
      <c r="AF780" s="199"/>
      <c r="AG780" s="196"/>
      <c r="AH780" s="201"/>
      <c r="AI780" s="330"/>
      <c r="AJ780" s="330"/>
      <c r="AK780" s="196"/>
      <c r="AL780" s="43"/>
      <c r="AM780" s="43"/>
      <c r="AN780" s="43"/>
      <c r="AO780" s="64"/>
      <c r="AP780" s="202"/>
      <c r="AQ780" s="202"/>
      <c r="AR780" s="64"/>
    </row>
    <row r="781" spans="1:44" ht="15.75" customHeight="1" x14ac:dyDescent="0.2">
      <c r="A781" s="43"/>
      <c r="B781" s="43"/>
      <c r="C781" s="43"/>
      <c r="D781" s="43"/>
      <c r="E781" s="43"/>
      <c r="F781" s="43"/>
      <c r="G781" s="194"/>
      <c r="H781" s="194"/>
      <c r="I781" s="194"/>
      <c r="J781" s="196"/>
      <c r="K781" s="196"/>
      <c r="L781" s="196"/>
      <c r="M781" s="196"/>
      <c r="N781" s="196"/>
      <c r="O781" s="197"/>
      <c r="P781" s="197"/>
      <c r="Q781" s="197"/>
      <c r="R781" s="197"/>
      <c r="S781" s="197"/>
      <c r="T781" s="197"/>
      <c r="U781" s="198"/>
      <c r="V781" s="199"/>
      <c r="W781" s="328"/>
      <c r="X781" s="329"/>
      <c r="Y781" s="43"/>
      <c r="Z781" s="199"/>
      <c r="AA781" s="199"/>
      <c r="AB781" s="199"/>
      <c r="AC781" s="199"/>
      <c r="AD781" s="199"/>
      <c r="AE781" s="43"/>
      <c r="AF781" s="199"/>
      <c r="AG781" s="196"/>
      <c r="AH781" s="201"/>
      <c r="AI781" s="330"/>
      <c r="AJ781" s="330"/>
      <c r="AK781" s="196"/>
      <c r="AL781" s="43"/>
      <c r="AM781" s="43"/>
      <c r="AN781" s="43"/>
      <c r="AO781" s="64"/>
      <c r="AP781" s="202"/>
      <c r="AQ781" s="202"/>
      <c r="AR781" s="64"/>
    </row>
    <row r="782" spans="1:44" ht="15.75" customHeight="1" x14ac:dyDescent="0.2">
      <c r="A782" s="43"/>
      <c r="B782" s="43"/>
      <c r="C782" s="43"/>
      <c r="D782" s="43"/>
      <c r="E782" s="43"/>
      <c r="F782" s="43"/>
      <c r="G782" s="194"/>
      <c r="H782" s="194"/>
      <c r="I782" s="194"/>
      <c r="J782" s="196"/>
      <c r="K782" s="196"/>
      <c r="L782" s="196"/>
      <c r="M782" s="196"/>
      <c r="N782" s="196"/>
      <c r="O782" s="197"/>
      <c r="P782" s="197"/>
      <c r="Q782" s="197"/>
      <c r="R782" s="197"/>
      <c r="S782" s="197"/>
      <c r="T782" s="197"/>
      <c r="U782" s="198"/>
      <c r="V782" s="199"/>
      <c r="W782" s="328"/>
      <c r="X782" s="329"/>
      <c r="Y782" s="43"/>
      <c r="Z782" s="199"/>
      <c r="AA782" s="199"/>
      <c r="AB782" s="199"/>
      <c r="AC782" s="199"/>
      <c r="AD782" s="199"/>
      <c r="AE782" s="43"/>
      <c r="AF782" s="199"/>
      <c r="AG782" s="196"/>
      <c r="AH782" s="201"/>
      <c r="AI782" s="330"/>
      <c r="AJ782" s="330"/>
      <c r="AK782" s="196"/>
      <c r="AL782" s="43"/>
      <c r="AM782" s="43"/>
      <c r="AN782" s="43"/>
      <c r="AO782" s="64"/>
      <c r="AP782" s="202"/>
      <c r="AQ782" s="202"/>
      <c r="AR782" s="64"/>
    </row>
    <row r="783" spans="1:44" ht="15.75" customHeight="1" x14ac:dyDescent="0.2">
      <c r="A783" s="43"/>
      <c r="B783" s="43"/>
      <c r="C783" s="43"/>
      <c r="D783" s="43"/>
      <c r="E783" s="43"/>
      <c r="F783" s="43"/>
      <c r="G783" s="194"/>
      <c r="H783" s="194"/>
      <c r="I783" s="194"/>
      <c r="J783" s="196"/>
      <c r="K783" s="196"/>
      <c r="L783" s="196"/>
      <c r="M783" s="196"/>
      <c r="N783" s="196"/>
      <c r="O783" s="197"/>
      <c r="P783" s="197"/>
      <c r="Q783" s="197"/>
      <c r="R783" s="197"/>
      <c r="S783" s="197"/>
      <c r="T783" s="197"/>
      <c r="U783" s="198"/>
      <c r="V783" s="199"/>
      <c r="W783" s="328"/>
      <c r="X783" s="329"/>
      <c r="Y783" s="43"/>
      <c r="Z783" s="199"/>
      <c r="AA783" s="199"/>
      <c r="AB783" s="199"/>
      <c r="AC783" s="199"/>
      <c r="AD783" s="199"/>
      <c r="AE783" s="43"/>
      <c r="AF783" s="199"/>
      <c r="AG783" s="196"/>
      <c r="AH783" s="201"/>
      <c r="AI783" s="330"/>
      <c r="AJ783" s="330"/>
      <c r="AK783" s="196"/>
      <c r="AL783" s="43"/>
      <c r="AM783" s="43"/>
      <c r="AN783" s="43"/>
      <c r="AO783" s="64"/>
      <c r="AP783" s="202"/>
      <c r="AQ783" s="202"/>
      <c r="AR783" s="64"/>
    </row>
    <row r="784" spans="1:44" ht="15.75" customHeight="1" x14ac:dyDescent="0.2">
      <c r="A784" s="43"/>
      <c r="B784" s="43"/>
      <c r="C784" s="43"/>
      <c r="D784" s="43"/>
      <c r="E784" s="43"/>
      <c r="F784" s="43"/>
      <c r="G784" s="194"/>
      <c r="H784" s="194"/>
      <c r="I784" s="194"/>
      <c r="J784" s="196"/>
      <c r="K784" s="196"/>
      <c r="L784" s="196"/>
      <c r="M784" s="196"/>
      <c r="N784" s="196"/>
      <c r="O784" s="197"/>
      <c r="P784" s="197"/>
      <c r="Q784" s="197"/>
      <c r="R784" s="197"/>
      <c r="S784" s="197"/>
      <c r="T784" s="197"/>
      <c r="U784" s="198"/>
      <c r="V784" s="199"/>
      <c r="W784" s="328"/>
      <c r="X784" s="329"/>
      <c r="Y784" s="43"/>
      <c r="Z784" s="199"/>
      <c r="AA784" s="199"/>
      <c r="AB784" s="199"/>
      <c r="AC784" s="199"/>
      <c r="AD784" s="199"/>
      <c r="AE784" s="43"/>
      <c r="AF784" s="199"/>
      <c r="AG784" s="196"/>
      <c r="AH784" s="201"/>
      <c r="AI784" s="330"/>
      <c r="AJ784" s="330"/>
      <c r="AK784" s="196"/>
      <c r="AL784" s="43"/>
      <c r="AM784" s="43"/>
      <c r="AN784" s="43"/>
      <c r="AO784" s="64"/>
      <c r="AP784" s="202"/>
      <c r="AQ784" s="202"/>
      <c r="AR784" s="64"/>
    </row>
    <row r="785" spans="1:44" ht="15.75" customHeight="1" x14ac:dyDescent="0.2">
      <c r="A785" s="43"/>
      <c r="B785" s="43"/>
      <c r="C785" s="43"/>
      <c r="D785" s="43"/>
      <c r="E785" s="43"/>
      <c r="F785" s="43"/>
      <c r="G785" s="194"/>
      <c r="H785" s="194"/>
      <c r="I785" s="194"/>
      <c r="J785" s="196"/>
      <c r="K785" s="196"/>
      <c r="L785" s="196"/>
      <c r="M785" s="196"/>
      <c r="N785" s="196"/>
      <c r="O785" s="197"/>
      <c r="P785" s="197"/>
      <c r="Q785" s="197"/>
      <c r="R785" s="197"/>
      <c r="S785" s="197"/>
      <c r="T785" s="197"/>
      <c r="U785" s="198"/>
      <c r="V785" s="199"/>
      <c r="W785" s="328"/>
      <c r="X785" s="329"/>
      <c r="Y785" s="43"/>
      <c r="Z785" s="199"/>
      <c r="AA785" s="199"/>
      <c r="AB785" s="199"/>
      <c r="AC785" s="199"/>
      <c r="AD785" s="199"/>
      <c r="AE785" s="43"/>
      <c r="AF785" s="199"/>
      <c r="AG785" s="196"/>
      <c r="AH785" s="201"/>
      <c r="AI785" s="330"/>
      <c r="AJ785" s="330"/>
      <c r="AK785" s="196"/>
      <c r="AL785" s="43"/>
      <c r="AM785" s="43"/>
      <c r="AN785" s="43"/>
      <c r="AO785" s="64"/>
      <c r="AP785" s="202"/>
      <c r="AQ785" s="202"/>
      <c r="AR785" s="64"/>
    </row>
    <row r="786" spans="1:44" ht="15.75" customHeight="1" x14ac:dyDescent="0.2">
      <c r="A786" s="43"/>
      <c r="B786" s="43"/>
      <c r="C786" s="43"/>
      <c r="D786" s="43"/>
      <c r="E786" s="43"/>
      <c r="F786" s="43"/>
      <c r="G786" s="194"/>
      <c r="H786" s="194"/>
      <c r="I786" s="194"/>
      <c r="J786" s="196"/>
      <c r="K786" s="196"/>
      <c r="L786" s="196"/>
      <c r="M786" s="196"/>
      <c r="N786" s="196"/>
      <c r="O786" s="197"/>
      <c r="P786" s="197"/>
      <c r="Q786" s="197"/>
      <c r="R786" s="197"/>
      <c r="S786" s="197"/>
      <c r="T786" s="197"/>
      <c r="U786" s="198"/>
      <c r="V786" s="199"/>
      <c r="W786" s="328"/>
      <c r="X786" s="329"/>
      <c r="Y786" s="43"/>
      <c r="Z786" s="199"/>
      <c r="AA786" s="199"/>
      <c r="AB786" s="199"/>
      <c r="AC786" s="199"/>
      <c r="AD786" s="199"/>
      <c r="AE786" s="43"/>
      <c r="AF786" s="199"/>
      <c r="AG786" s="196"/>
      <c r="AH786" s="201"/>
      <c r="AI786" s="330"/>
      <c r="AJ786" s="330"/>
      <c r="AK786" s="196"/>
      <c r="AL786" s="43"/>
      <c r="AM786" s="43"/>
      <c r="AN786" s="43"/>
      <c r="AO786" s="64"/>
      <c r="AP786" s="202"/>
      <c r="AQ786" s="202"/>
      <c r="AR786" s="64"/>
    </row>
    <row r="787" spans="1:44" ht="15.75" customHeight="1" x14ac:dyDescent="0.2">
      <c r="A787" s="43"/>
      <c r="B787" s="43"/>
      <c r="C787" s="43"/>
      <c r="D787" s="43"/>
      <c r="E787" s="43"/>
      <c r="F787" s="43"/>
      <c r="G787" s="194"/>
      <c r="H787" s="194"/>
      <c r="I787" s="194"/>
      <c r="J787" s="196"/>
      <c r="K787" s="196"/>
      <c r="L787" s="196"/>
      <c r="M787" s="196"/>
      <c r="N787" s="196"/>
      <c r="O787" s="197"/>
      <c r="P787" s="197"/>
      <c r="Q787" s="197"/>
      <c r="R787" s="197"/>
      <c r="S787" s="197"/>
      <c r="T787" s="197"/>
      <c r="U787" s="198"/>
      <c r="V787" s="199"/>
      <c r="W787" s="328"/>
      <c r="X787" s="329"/>
      <c r="Y787" s="43"/>
      <c r="Z787" s="199"/>
      <c r="AA787" s="199"/>
      <c r="AB787" s="199"/>
      <c r="AC787" s="199"/>
      <c r="AD787" s="199"/>
      <c r="AE787" s="43"/>
      <c r="AF787" s="199"/>
      <c r="AG787" s="196"/>
      <c r="AH787" s="201"/>
      <c r="AI787" s="330"/>
      <c r="AJ787" s="330"/>
      <c r="AK787" s="196"/>
      <c r="AL787" s="43"/>
      <c r="AM787" s="43"/>
      <c r="AN787" s="43"/>
      <c r="AO787" s="64"/>
      <c r="AP787" s="202"/>
      <c r="AQ787" s="202"/>
      <c r="AR787" s="64"/>
    </row>
    <row r="788" spans="1:44" ht="15.75" customHeight="1" x14ac:dyDescent="0.2">
      <c r="A788" s="43"/>
      <c r="B788" s="43"/>
      <c r="C788" s="43"/>
      <c r="D788" s="43"/>
      <c r="E788" s="43"/>
      <c r="F788" s="43"/>
      <c r="G788" s="194"/>
      <c r="H788" s="194"/>
      <c r="I788" s="194"/>
      <c r="J788" s="196"/>
      <c r="K788" s="196"/>
      <c r="L788" s="196"/>
      <c r="M788" s="196"/>
      <c r="N788" s="196"/>
      <c r="O788" s="197"/>
      <c r="P788" s="197"/>
      <c r="Q788" s="197"/>
      <c r="R788" s="197"/>
      <c r="S788" s="197"/>
      <c r="T788" s="197"/>
      <c r="U788" s="198"/>
      <c r="V788" s="199"/>
      <c r="W788" s="328"/>
      <c r="X788" s="329"/>
      <c r="Y788" s="43"/>
      <c r="Z788" s="199"/>
      <c r="AA788" s="199"/>
      <c r="AB788" s="199"/>
      <c r="AC788" s="199"/>
      <c r="AD788" s="199"/>
      <c r="AE788" s="43"/>
      <c r="AF788" s="199"/>
      <c r="AG788" s="196"/>
      <c r="AH788" s="201"/>
      <c r="AI788" s="330"/>
      <c r="AJ788" s="330"/>
      <c r="AK788" s="196"/>
      <c r="AL788" s="43"/>
      <c r="AM788" s="43"/>
      <c r="AN788" s="43"/>
      <c r="AO788" s="64"/>
      <c r="AP788" s="202"/>
      <c r="AQ788" s="202"/>
      <c r="AR788" s="64"/>
    </row>
    <row r="789" spans="1:44" ht="15.75" customHeight="1" x14ac:dyDescent="0.2">
      <c r="A789" s="43"/>
      <c r="B789" s="43"/>
      <c r="C789" s="43"/>
      <c r="D789" s="43"/>
      <c r="E789" s="43"/>
      <c r="F789" s="43"/>
      <c r="G789" s="194"/>
      <c r="H789" s="194"/>
      <c r="I789" s="194"/>
      <c r="J789" s="196"/>
      <c r="K789" s="196"/>
      <c r="L789" s="196"/>
      <c r="M789" s="196"/>
      <c r="N789" s="196"/>
      <c r="O789" s="197"/>
      <c r="P789" s="197"/>
      <c r="Q789" s="197"/>
      <c r="R789" s="197"/>
      <c r="S789" s="197"/>
      <c r="T789" s="197"/>
      <c r="U789" s="198"/>
      <c r="V789" s="199"/>
      <c r="W789" s="328"/>
      <c r="X789" s="329"/>
      <c r="Y789" s="43"/>
      <c r="Z789" s="199"/>
      <c r="AA789" s="199"/>
      <c r="AB789" s="199"/>
      <c r="AC789" s="199"/>
      <c r="AD789" s="199"/>
      <c r="AE789" s="43"/>
      <c r="AF789" s="199"/>
      <c r="AG789" s="196"/>
      <c r="AH789" s="201"/>
      <c r="AI789" s="330"/>
      <c r="AJ789" s="330"/>
      <c r="AK789" s="196"/>
      <c r="AL789" s="43"/>
      <c r="AM789" s="43"/>
      <c r="AN789" s="43"/>
      <c r="AO789" s="64"/>
      <c r="AP789" s="202"/>
      <c r="AQ789" s="202"/>
      <c r="AR789" s="64"/>
    </row>
    <row r="790" spans="1:44" ht="15.75" customHeight="1" x14ac:dyDescent="0.2">
      <c r="A790" s="43"/>
      <c r="B790" s="43"/>
      <c r="C790" s="43"/>
      <c r="D790" s="43"/>
      <c r="E790" s="43"/>
      <c r="F790" s="43"/>
      <c r="G790" s="194"/>
      <c r="H790" s="194"/>
      <c r="I790" s="194"/>
      <c r="J790" s="196"/>
      <c r="K790" s="196"/>
      <c r="L790" s="196"/>
      <c r="M790" s="196"/>
      <c r="N790" s="196"/>
      <c r="O790" s="197"/>
      <c r="P790" s="197"/>
      <c r="Q790" s="197"/>
      <c r="R790" s="197"/>
      <c r="S790" s="197"/>
      <c r="T790" s="197"/>
      <c r="U790" s="198"/>
      <c r="V790" s="199"/>
      <c r="W790" s="328"/>
      <c r="X790" s="329"/>
      <c r="Y790" s="43"/>
      <c r="Z790" s="199"/>
      <c r="AA790" s="199"/>
      <c r="AB790" s="199"/>
      <c r="AC790" s="199"/>
      <c r="AD790" s="199"/>
      <c r="AE790" s="43"/>
      <c r="AF790" s="199"/>
      <c r="AG790" s="196"/>
      <c r="AH790" s="201"/>
      <c r="AI790" s="330"/>
      <c r="AJ790" s="330"/>
      <c r="AK790" s="196"/>
      <c r="AL790" s="43"/>
      <c r="AM790" s="43"/>
      <c r="AN790" s="43"/>
      <c r="AO790" s="64"/>
      <c r="AP790" s="202"/>
      <c r="AQ790" s="202"/>
      <c r="AR790" s="64"/>
    </row>
    <row r="791" spans="1:44" ht="15.75" customHeight="1" x14ac:dyDescent="0.2">
      <c r="A791" s="43"/>
      <c r="B791" s="43"/>
      <c r="C791" s="43"/>
      <c r="D791" s="43"/>
      <c r="E791" s="43"/>
      <c r="F791" s="43"/>
      <c r="G791" s="194"/>
      <c r="H791" s="194"/>
      <c r="I791" s="194"/>
      <c r="J791" s="196"/>
      <c r="K791" s="196"/>
      <c r="L791" s="196"/>
      <c r="M791" s="196"/>
      <c r="N791" s="196"/>
      <c r="O791" s="197"/>
      <c r="P791" s="197"/>
      <c r="Q791" s="197"/>
      <c r="R791" s="197"/>
      <c r="S791" s="197"/>
      <c r="T791" s="197"/>
      <c r="U791" s="198"/>
      <c r="V791" s="199"/>
      <c r="W791" s="328"/>
      <c r="X791" s="329"/>
      <c r="Y791" s="43"/>
      <c r="Z791" s="199"/>
      <c r="AA791" s="199"/>
      <c r="AB791" s="199"/>
      <c r="AC791" s="199"/>
      <c r="AD791" s="199"/>
      <c r="AE791" s="43"/>
      <c r="AF791" s="199"/>
      <c r="AG791" s="196"/>
      <c r="AH791" s="201"/>
      <c r="AI791" s="330"/>
      <c r="AJ791" s="330"/>
      <c r="AK791" s="196"/>
      <c r="AL791" s="43"/>
      <c r="AM791" s="43"/>
      <c r="AN791" s="43"/>
      <c r="AO791" s="64"/>
      <c r="AP791" s="202"/>
      <c r="AQ791" s="202"/>
      <c r="AR791" s="64"/>
    </row>
    <row r="792" spans="1:44" ht="15.75" customHeight="1" x14ac:dyDescent="0.2">
      <c r="A792" s="43"/>
      <c r="B792" s="43"/>
      <c r="C792" s="43"/>
      <c r="D792" s="43"/>
      <c r="E792" s="43"/>
      <c r="F792" s="43"/>
      <c r="G792" s="194"/>
      <c r="H792" s="194"/>
      <c r="I792" s="194"/>
      <c r="J792" s="196"/>
      <c r="K792" s="196"/>
      <c r="L792" s="196"/>
      <c r="M792" s="196"/>
      <c r="N792" s="196"/>
      <c r="O792" s="197"/>
      <c r="P792" s="197"/>
      <c r="Q792" s="197"/>
      <c r="R792" s="197"/>
      <c r="S792" s="197"/>
      <c r="T792" s="197"/>
      <c r="U792" s="198"/>
      <c r="V792" s="199"/>
      <c r="W792" s="328"/>
      <c r="X792" s="329"/>
      <c r="Y792" s="43"/>
      <c r="Z792" s="199"/>
      <c r="AA792" s="199"/>
      <c r="AB792" s="199"/>
      <c r="AC792" s="199"/>
      <c r="AD792" s="199"/>
      <c r="AE792" s="43"/>
      <c r="AF792" s="199"/>
      <c r="AG792" s="196"/>
      <c r="AH792" s="201"/>
      <c r="AI792" s="330"/>
      <c r="AJ792" s="330"/>
      <c r="AK792" s="196"/>
      <c r="AL792" s="43"/>
      <c r="AM792" s="43"/>
      <c r="AN792" s="43"/>
      <c r="AO792" s="64"/>
      <c r="AP792" s="202"/>
      <c r="AQ792" s="202"/>
      <c r="AR792" s="64"/>
    </row>
    <row r="793" spans="1:44" ht="15.75" customHeight="1" x14ac:dyDescent="0.2">
      <c r="A793" s="43"/>
      <c r="B793" s="43"/>
      <c r="C793" s="43"/>
      <c r="D793" s="43"/>
      <c r="E793" s="43"/>
      <c r="F793" s="43"/>
      <c r="G793" s="194"/>
      <c r="H793" s="194"/>
      <c r="I793" s="194"/>
      <c r="J793" s="196"/>
      <c r="K793" s="196"/>
      <c r="L793" s="196"/>
      <c r="M793" s="196"/>
      <c r="N793" s="196"/>
      <c r="O793" s="197"/>
      <c r="P793" s="197"/>
      <c r="Q793" s="197"/>
      <c r="R793" s="197"/>
      <c r="S793" s="197"/>
      <c r="T793" s="197"/>
      <c r="U793" s="198"/>
      <c r="V793" s="199"/>
      <c r="W793" s="328"/>
      <c r="X793" s="329"/>
      <c r="Y793" s="43"/>
      <c r="Z793" s="199"/>
      <c r="AA793" s="199"/>
      <c r="AB793" s="199"/>
      <c r="AC793" s="199"/>
      <c r="AD793" s="199"/>
      <c r="AE793" s="43"/>
      <c r="AF793" s="199"/>
      <c r="AG793" s="196"/>
      <c r="AH793" s="201"/>
      <c r="AI793" s="330"/>
      <c r="AJ793" s="330"/>
      <c r="AK793" s="196"/>
      <c r="AL793" s="43"/>
      <c r="AM793" s="43"/>
      <c r="AN793" s="43"/>
      <c r="AO793" s="64"/>
      <c r="AP793" s="202"/>
      <c r="AQ793" s="202"/>
      <c r="AR793" s="64"/>
    </row>
    <row r="794" spans="1:44" ht="15.75" customHeight="1" x14ac:dyDescent="0.2">
      <c r="A794" s="43"/>
      <c r="B794" s="43"/>
      <c r="C794" s="43"/>
      <c r="D794" s="43"/>
      <c r="E794" s="43"/>
      <c r="F794" s="43"/>
      <c r="G794" s="194"/>
      <c r="H794" s="194"/>
      <c r="I794" s="194"/>
      <c r="J794" s="196"/>
      <c r="K794" s="196"/>
      <c r="L794" s="196"/>
      <c r="M794" s="196"/>
      <c r="N794" s="196"/>
      <c r="O794" s="197"/>
      <c r="P794" s="197"/>
      <c r="Q794" s="197"/>
      <c r="R794" s="197"/>
      <c r="S794" s="197"/>
      <c r="T794" s="197"/>
      <c r="U794" s="198"/>
      <c r="V794" s="199"/>
      <c r="W794" s="328"/>
      <c r="X794" s="329"/>
      <c r="Y794" s="43"/>
      <c r="Z794" s="199"/>
      <c r="AA794" s="199"/>
      <c r="AB794" s="199"/>
      <c r="AC794" s="199"/>
      <c r="AD794" s="199"/>
      <c r="AE794" s="43"/>
      <c r="AF794" s="199"/>
      <c r="AG794" s="196"/>
      <c r="AH794" s="201"/>
      <c r="AI794" s="330"/>
      <c r="AJ794" s="330"/>
      <c r="AK794" s="196"/>
      <c r="AL794" s="43"/>
      <c r="AM794" s="43"/>
      <c r="AN794" s="43"/>
      <c r="AO794" s="64"/>
      <c r="AP794" s="202"/>
      <c r="AQ794" s="202"/>
      <c r="AR794" s="64"/>
    </row>
    <row r="795" spans="1:44" ht="15.75" customHeight="1" x14ac:dyDescent="0.2">
      <c r="A795" s="43"/>
      <c r="B795" s="43"/>
      <c r="C795" s="43"/>
      <c r="D795" s="43"/>
      <c r="E795" s="43"/>
      <c r="F795" s="43"/>
      <c r="G795" s="194"/>
      <c r="H795" s="194"/>
      <c r="I795" s="194"/>
      <c r="J795" s="196"/>
      <c r="K795" s="196"/>
      <c r="L795" s="196"/>
      <c r="M795" s="196"/>
      <c r="N795" s="196"/>
      <c r="O795" s="197"/>
      <c r="P795" s="197"/>
      <c r="Q795" s="197"/>
      <c r="R795" s="197"/>
      <c r="S795" s="197"/>
      <c r="T795" s="197"/>
      <c r="U795" s="198"/>
      <c r="V795" s="199"/>
      <c r="W795" s="328"/>
      <c r="X795" s="329"/>
      <c r="Y795" s="43"/>
      <c r="Z795" s="199"/>
      <c r="AA795" s="199"/>
      <c r="AB795" s="199"/>
      <c r="AC795" s="199"/>
      <c r="AD795" s="199"/>
      <c r="AE795" s="43"/>
      <c r="AF795" s="199"/>
      <c r="AG795" s="196"/>
      <c r="AH795" s="201"/>
      <c r="AI795" s="330"/>
      <c r="AJ795" s="330"/>
      <c r="AK795" s="196"/>
      <c r="AL795" s="43"/>
      <c r="AM795" s="43"/>
      <c r="AN795" s="43"/>
      <c r="AO795" s="64"/>
      <c r="AP795" s="202"/>
      <c r="AQ795" s="202"/>
      <c r="AR795" s="64"/>
    </row>
    <row r="796" spans="1:44" ht="15.75" customHeight="1" x14ac:dyDescent="0.2">
      <c r="A796" s="43"/>
      <c r="B796" s="43"/>
      <c r="C796" s="43"/>
      <c r="D796" s="43"/>
      <c r="E796" s="43"/>
      <c r="F796" s="43"/>
      <c r="G796" s="194"/>
      <c r="H796" s="194"/>
      <c r="I796" s="194"/>
      <c r="J796" s="196"/>
      <c r="K796" s="196"/>
      <c r="L796" s="196"/>
      <c r="M796" s="196"/>
      <c r="N796" s="196"/>
      <c r="O796" s="197"/>
      <c r="P796" s="197"/>
      <c r="Q796" s="197"/>
      <c r="R796" s="197"/>
      <c r="S796" s="197"/>
      <c r="T796" s="197"/>
      <c r="U796" s="198"/>
      <c r="V796" s="199"/>
      <c r="W796" s="328"/>
      <c r="X796" s="329"/>
      <c r="Y796" s="43"/>
      <c r="Z796" s="199"/>
      <c r="AA796" s="199"/>
      <c r="AB796" s="199"/>
      <c r="AC796" s="199"/>
      <c r="AD796" s="199"/>
      <c r="AE796" s="43"/>
      <c r="AF796" s="199"/>
      <c r="AG796" s="196"/>
      <c r="AH796" s="201"/>
      <c r="AI796" s="330"/>
      <c r="AJ796" s="330"/>
      <c r="AK796" s="196"/>
      <c r="AL796" s="43"/>
      <c r="AM796" s="43"/>
      <c r="AN796" s="43"/>
      <c r="AO796" s="64"/>
      <c r="AP796" s="202"/>
      <c r="AQ796" s="202"/>
      <c r="AR796" s="64"/>
    </row>
    <row r="797" spans="1:44" ht="15.75" customHeight="1" x14ac:dyDescent="0.2">
      <c r="A797" s="43"/>
      <c r="B797" s="43"/>
      <c r="C797" s="43"/>
      <c r="D797" s="43"/>
      <c r="E797" s="43"/>
      <c r="F797" s="43"/>
      <c r="G797" s="194"/>
      <c r="H797" s="194"/>
      <c r="I797" s="194"/>
      <c r="J797" s="196"/>
      <c r="K797" s="196"/>
      <c r="L797" s="196"/>
      <c r="M797" s="196"/>
      <c r="N797" s="196"/>
      <c r="O797" s="197"/>
      <c r="P797" s="197"/>
      <c r="Q797" s="197"/>
      <c r="R797" s="197"/>
      <c r="S797" s="197"/>
      <c r="T797" s="197"/>
      <c r="U797" s="198"/>
      <c r="V797" s="199"/>
      <c r="W797" s="328"/>
      <c r="X797" s="329"/>
      <c r="Y797" s="43"/>
      <c r="Z797" s="199"/>
      <c r="AA797" s="199"/>
      <c r="AB797" s="199"/>
      <c r="AC797" s="199"/>
      <c r="AD797" s="199"/>
      <c r="AE797" s="43"/>
      <c r="AF797" s="199"/>
      <c r="AG797" s="196"/>
      <c r="AH797" s="201"/>
      <c r="AI797" s="330"/>
      <c r="AJ797" s="330"/>
      <c r="AK797" s="196"/>
      <c r="AL797" s="43"/>
      <c r="AM797" s="43"/>
      <c r="AN797" s="43"/>
      <c r="AO797" s="64"/>
      <c r="AP797" s="202"/>
      <c r="AQ797" s="202"/>
      <c r="AR797" s="64"/>
    </row>
    <row r="798" spans="1:44" ht="15.75" customHeight="1" x14ac:dyDescent="0.2">
      <c r="A798" s="43"/>
      <c r="B798" s="43"/>
      <c r="C798" s="43"/>
      <c r="D798" s="43"/>
      <c r="E798" s="43"/>
      <c r="F798" s="43"/>
      <c r="G798" s="194"/>
      <c r="H798" s="194"/>
      <c r="I798" s="194"/>
      <c r="J798" s="196"/>
      <c r="K798" s="196"/>
      <c r="L798" s="196"/>
      <c r="M798" s="196"/>
      <c r="N798" s="196"/>
      <c r="O798" s="197"/>
      <c r="P798" s="197"/>
      <c r="Q798" s="197"/>
      <c r="R798" s="197"/>
      <c r="S798" s="197"/>
      <c r="T798" s="197"/>
      <c r="U798" s="198"/>
      <c r="V798" s="199"/>
      <c r="W798" s="328"/>
      <c r="X798" s="329"/>
      <c r="Y798" s="43"/>
      <c r="Z798" s="199"/>
      <c r="AA798" s="199"/>
      <c r="AB798" s="199"/>
      <c r="AC798" s="199"/>
      <c r="AD798" s="199"/>
      <c r="AE798" s="43"/>
      <c r="AF798" s="199"/>
      <c r="AG798" s="196"/>
      <c r="AH798" s="201"/>
      <c r="AI798" s="330"/>
      <c r="AJ798" s="330"/>
      <c r="AK798" s="196"/>
      <c r="AL798" s="43"/>
      <c r="AM798" s="43"/>
      <c r="AN798" s="43"/>
      <c r="AO798" s="64"/>
      <c r="AP798" s="202"/>
      <c r="AQ798" s="202"/>
      <c r="AR798" s="64"/>
    </row>
    <row r="799" spans="1:44" ht="15.75" customHeight="1" x14ac:dyDescent="0.2">
      <c r="A799" s="43"/>
      <c r="B799" s="43"/>
      <c r="C799" s="43"/>
      <c r="D799" s="43"/>
      <c r="E799" s="43"/>
      <c r="F799" s="43"/>
      <c r="G799" s="194"/>
      <c r="H799" s="194"/>
      <c r="I799" s="194"/>
      <c r="J799" s="196"/>
      <c r="K799" s="196"/>
      <c r="L799" s="196"/>
      <c r="M799" s="196"/>
      <c r="N799" s="196"/>
      <c r="O799" s="197"/>
      <c r="P799" s="197"/>
      <c r="Q799" s="197"/>
      <c r="R799" s="197"/>
      <c r="S799" s="197"/>
      <c r="T799" s="197"/>
      <c r="U799" s="198"/>
      <c r="V799" s="199"/>
      <c r="W799" s="328"/>
      <c r="X799" s="329"/>
      <c r="Y799" s="43"/>
      <c r="Z799" s="199"/>
      <c r="AA799" s="199"/>
      <c r="AB799" s="199"/>
      <c r="AC799" s="199"/>
      <c r="AD799" s="199"/>
      <c r="AE799" s="43"/>
      <c r="AF799" s="199"/>
      <c r="AG799" s="196"/>
      <c r="AH799" s="201"/>
      <c r="AI799" s="330"/>
      <c r="AJ799" s="330"/>
      <c r="AK799" s="196"/>
      <c r="AL799" s="43"/>
      <c r="AM799" s="43"/>
      <c r="AN799" s="43"/>
      <c r="AO799" s="64"/>
      <c r="AP799" s="202"/>
      <c r="AQ799" s="202"/>
      <c r="AR799" s="64"/>
    </row>
    <row r="800" spans="1:44" ht="15.75" customHeight="1" x14ac:dyDescent="0.2">
      <c r="A800" s="43"/>
      <c r="B800" s="43"/>
      <c r="C800" s="43"/>
      <c r="D800" s="43"/>
      <c r="E800" s="43"/>
      <c r="F800" s="43"/>
      <c r="G800" s="194"/>
      <c r="H800" s="194"/>
      <c r="I800" s="194"/>
      <c r="J800" s="196"/>
      <c r="K800" s="196"/>
      <c r="L800" s="196"/>
      <c r="M800" s="196"/>
      <c r="N800" s="196"/>
      <c r="O800" s="197"/>
      <c r="P800" s="197"/>
      <c r="Q800" s="197"/>
      <c r="R800" s="197"/>
      <c r="S800" s="197"/>
      <c r="T800" s="197"/>
      <c r="U800" s="198"/>
      <c r="V800" s="199"/>
      <c r="W800" s="328"/>
      <c r="X800" s="329"/>
      <c r="Y800" s="43"/>
      <c r="Z800" s="199"/>
      <c r="AA800" s="199"/>
      <c r="AB800" s="199"/>
      <c r="AC800" s="199"/>
      <c r="AD800" s="199"/>
      <c r="AE800" s="43"/>
      <c r="AF800" s="199"/>
      <c r="AG800" s="196"/>
      <c r="AH800" s="201"/>
      <c r="AI800" s="330"/>
      <c r="AJ800" s="330"/>
      <c r="AK800" s="196"/>
      <c r="AL800" s="43"/>
      <c r="AM800" s="43"/>
      <c r="AN800" s="43"/>
      <c r="AO800" s="64"/>
      <c r="AP800" s="202"/>
      <c r="AQ800" s="202"/>
      <c r="AR800" s="64"/>
    </row>
    <row r="801" spans="1:44" ht="15.75" customHeight="1" x14ac:dyDescent="0.2">
      <c r="A801" s="43"/>
      <c r="B801" s="43"/>
      <c r="C801" s="43"/>
      <c r="D801" s="43"/>
      <c r="E801" s="43"/>
      <c r="F801" s="43"/>
      <c r="G801" s="194"/>
      <c r="H801" s="194"/>
      <c r="I801" s="194"/>
      <c r="J801" s="196"/>
      <c r="K801" s="196"/>
      <c r="L801" s="196"/>
      <c r="M801" s="196"/>
      <c r="N801" s="196"/>
      <c r="O801" s="197"/>
      <c r="P801" s="197"/>
      <c r="Q801" s="197"/>
      <c r="R801" s="197"/>
      <c r="S801" s="197"/>
      <c r="T801" s="197"/>
      <c r="U801" s="198"/>
      <c r="V801" s="199"/>
      <c r="W801" s="328"/>
      <c r="X801" s="329"/>
      <c r="Y801" s="43"/>
      <c r="Z801" s="199"/>
      <c r="AA801" s="199"/>
      <c r="AB801" s="199"/>
      <c r="AC801" s="199"/>
      <c r="AD801" s="199"/>
      <c r="AE801" s="43"/>
      <c r="AF801" s="199"/>
      <c r="AG801" s="196"/>
      <c r="AH801" s="201"/>
      <c r="AI801" s="330"/>
      <c r="AJ801" s="330"/>
      <c r="AK801" s="196"/>
      <c r="AL801" s="43"/>
      <c r="AM801" s="43"/>
      <c r="AN801" s="43"/>
      <c r="AO801" s="64"/>
      <c r="AP801" s="202"/>
      <c r="AQ801" s="202"/>
      <c r="AR801" s="64"/>
    </row>
    <row r="802" spans="1:44" ht="15.75" customHeight="1" x14ac:dyDescent="0.2">
      <c r="A802" s="43"/>
      <c r="B802" s="43"/>
      <c r="C802" s="43"/>
      <c r="D802" s="43"/>
      <c r="E802" s="43"/>
      <c r="F802" s="43"/>
      <c r="G802" s="194"/>
      <c r="H802" s="194"/>
      <c r="I802" s="194"/>
      <c r="J802" s="196"/>
      <c r="K802" s="196"/>
      <c r="L802" s="196"/>
      <c r="M802" s="196"/>
      <c r="N802" s="196"/>
      <c r="O802" s="197"/>
      <c r="P802" s="197"/>
      <c r="Q802" s="197"/>
      <c r="R802" s="197"/>
      <c r="S802" s="197"/>
      <c r="T802" s="197"/>
      <c r="U802" s="198"/>
      <c r="V802" s="199"/>
      <c r="W802" s="328"/>
      <c r="X802" s="329"/>
      <c r="Y802" s="43"/>
      <c r="Z802" s="199"/>
      <c r="AA802" s="199"/>
      <c r="AB802" s="199"/>
      <c r="AC802" s="199"/>
      <c r="AD802" s="199"/>
      <c r="AE802" s="43"/>
      <c r="AF802" s="199"/>
      <c r="AG802" s="196"/>
      <c r="AH802" s="201"/>
      <c r="AI802" s="330"/>
      <c r="AJ802" s="330"/>
      <c r="AK802" s="196"/>
      <c r="AL802" s="43"/>
      <c r="AM802" s="43"/>
      <c r="AN802" s="43"/>
      <c r="AO802" s="64"/>
      <c r="AP802" s="202"/>
      <c r="AQ802" s="202"/>
      <c r="AR802" s="64"/>
    </row>
    <row r="803" spans="1:44" ht="15.75" customHeight="1" x14ac:dyDescent="0.2">
      <c r="A803" s="43"/>
      <c r="B803" s="43"/>
      <c r="C803" s="43"/>
      <c r="D803" s="43"/>
      <c r="E803" s="43"/>
      <c r="F803" s="43"/>
      <c r="G803" s="194"/>
      <c r="H803" s="194"/>
      <c r="I803" s="194"/>
      <c r="J803" s="196"/>
      <c r="K803" s="196"/>
      <c r="L803" s="196"/>
      <c r="M803" s="196"/>
      <c r="N803" s="196"/>
      <c r="O803" s="197"/>
      <c r="P803" s="197"/>
      <c r="Q803" s="197"/>
      <c r="R803" s="197"/>
      <c r="S803" s="197"/>
      <c r="T803" s="197"/>
      <c r="U803" s="198"/>
      <c r="V803" s="199"/>
      <c r="W803" s="328"/>
      <c r="X803" s="329"/>
      <c r="Y803" s="43"/>
      <c r="Z803" s="199"/>
      <c r="AA803" s="199"/>
      <c r="AB803" s="199"/>
      <c r="AC803" s="199"/>
      <c r="AD803" s="199"/>
      <c r="AE803" s="43"/>
      <c r="AF803" s="199"/>
      <c r="AG803" s="196"/>
      <c r="AH803" s="201"/>
      <c r="AI803" s="330"/>
      <c r="AJ803" s="330"/>
      <c r="AK803" s="196"/>
      <c r="AL803" s="43"/>
      <c r="AM803" s="43"/>
      <c r="AN803" s="43"/>
      <c r="AO803" s="64"/>
      <c r="AP803" s="202"/>
      <c r="AQ803" s="202"/>
      <c r="AR803" s="64"/>
    </row>
    <row r="804" spans="1:44" ht="15.75" customHeight="1" x14ac:dyDescent="0.2">
      <c r="A804" s="43"/>
      <c r="B804" s="43"/>
      <c r="C804" s="43"/>
      <c r="D804" s="43"/>
      <c r="E804" s="43"/>
      <c r="F804" s="43"/>
      <c r="G804" s="194"/>
      <c r="H804" s="194"/>
      <c r="I804" s="194"/>
      <c r="J804" s="196"/>
      <c r="K804" s="196"/>
      <c r="L804" s="196"/>
      <c r="M804" s="196"/>
      <c r="N804" s="196"/>
      <c r="O804" s="197"/>
      <c r="P804" s="197"/>
      <c r="Q804" s="197"/>
      <c r="R804" s="197"/>
      <c r="S804" s="197"/>
      <c r="T804" s="197"/>
      <c r="U804" s="198"/>
      <c r="V804" s="199"/>
      <c r="W804" s="328"/>
      <c r="X804" s="329"/>
      <c r="Y804" s="43"/>
      <c r="Z804" s="199"/>
      <c r="AA804" s="199"/>
      <c r="AB804" s="199"/>
      <c r="AC804" s="199"/>
      <c r="AD804" s="199"/>
      <c r="AE804" s="43"/>
      <c r="AF804" s="199"/>
      <c r="AG804" s="196"/>
      <c r="AH804" s="201"/>
      <c r="AI804" s="330"/>
      <c r="AJ804" s="330"/>
      <c r="AK804" s="196"/>
      <c r="AL804" s="43"/>
      <c r="AM804" s="43"/>
      <c r="AN804" s="43"/>
      <c r="AO804" s="64"/>
      <c r="AP804" s="202"/>
      <c r="AQ804" s="202"/>
      <c r="AR804" s="64"/>
    </row>
    <row r="805" spans="1:44" ht="15.75" customHeight="1" x14ac:dyDescent="0.2">
      <c r="A805" s="43"/>
      <c r="B805" s="43"/>
      <c r="C805" s="43"/>
      <c r="D805" s="43"/>
      <c r="E805" s="43"/>
      <c r="F805" s="43"/>
      <c r="G805" s="194"/>
      <c r="H805" s="194"/>
      <c r="I805" s="194"/>
      <c r="J805" s="196"/>
      <c r="K805" s="196"/>
      <c r="L805" s="196"/>
      <c r="M805" s="196"/>
      <c r="N805" s="196"/>
      <c r="O805" s="197"/>
      <c r="P805" s="197"/>
      <c r="Q805" s="197"/>
      <c r="R805" s="197"/>
      <c r="S805" s="197"/>
      <c r="T805" s="197"/>
      <c r="U805" s="198"/>
      <c r="V805" s="199"/>
      <c r="W805" s="328"/>
      <c r="X805" s="329"/>
      <c r="Y805" s="43"/>
      <c r="Z805" s="199"/>
      <c r="AA805" s="199"/>
      <c r="AB805" s="199"/>
      <c r="AC805" s="199"/>
      <c r="AD805" s="199"/>
      <c r="AE805" s="43"/>
      <c r="AF805" s="199"/>
      <c r="AG805" s="196"/>
      <c r="AH805" s="201"/>
      <c r="AI805" s="330"/>
      <c r="AJ805" s="330"/>
      <c r="AK805" s="196"/>
      <c r="AL805" s="43"/>
      <c r="AM805" s="43"/>
      <c r="AN805" s="43"/>
      <c r="AO805" s="64"/>
      <c r="AP805" s="202"/>
      <c r="AQ805" s="202"/>
      <c r="AR805" s="64"/>
    </row>
    <row r="806" spans="1:44" ht="15.75" customHeight="1" x14ac:dyDescent="0.2">
      <c r="A806" s="43"/>
      <c r="B806" s="43"/>
      <c r="C806" s="43"/>
      <c r="D806" s="43"/>
      <c r="E806" s="43"/>
      <c r="F806" s="43"/>
      <c r="G806" s="194"/>
      <c r="H806" s="194"/>
      <c r="I806" s="194"/>
      <c r="J806" s="196"/>
      <c r="K806" s="196"/>
      <c r="L806" s="196"/>
      <c r="M806" s="196"/>
      <c r="N806" s="196"/>
      <c r="O806" s="197"/>
      <c r="P806" s="197"/>
      <c r="Q806" s="197"/>
      <c r="R806" s="197"/>
      <c r="S806" s="197"/>
      <c r="T806" s="197"/>
      <c r="U806" s="198"/>
      <c r="V806" s="199"/>
      <c r="W806" s="328"/>
      <c r="X806" s="329"/>
      <c r="Y806" s="43"/>
      <c r="Z806" s="199"/>
      <c r="AA806" s="199"/>
      <c r="AB806" s="199"/>
      <c r="AC806" s="199"/>
      <c r="AD806" s="199"/>
      <c r="AE806" s="43"/>
      <c r="AF806" s="199"/>
      <c r="AG806" s="196"/>
      <c r="AH806" s="201"/>
      <c r="AI806" s="330"/>
      <c r="AJ806" s="330"/>
      <c r="AK806" s="196"/>
      <c r="AL806" s="43"/>
      <c r="AM806" s="43"/>
      <c r="AN806" s="43"/>
      <c r="AO806" s="64"/>
      <c r="AP806" s="202"/>
      <c r="AQ806" s="202"/>
      <c r="AR806" s="64"/>
    </row>
    <row r="807" spans="1:44" ht="15.75" customHeight="1" x14ac:dyDescent="0.2">
      <c r="A807" s="43"/>
      <c r="B807" s="43"/>
      <c r="C807" s="43"/>
      <c r="D807" s="43"/>
      <c r="E807" s="43"/>
      <c r="F807" s="43"/>
      <c r="G807" s="194"/>
      <c r="H807" s="194"/>
      <c r="I807" s="194"/>
      <c r="J807" s="196"/>
      <c r="K807" s="196"/>
      <c r="L807" s="196"/>
      <c r="M807" s="196"/>
      <c r="N807" s="196"/>
      <c r="O807" s="197"/>
      <c r="P807" s="197"/>
      <c r="Q807" s="197"/>
      <c r="R807" s="197"/>
      <c r="S807" s="197"/>
      <c r="T807" s="197"/>
      <c r="U807" s="198"/>
      <c r="V807" s="199"/>
      <c r="W807" s="328"/>
      <c r="X807" s="329"/>
      <c r="Y807" s="43"/>
      <c r="Z807" s="199"/>
      <c r="AA807" s="199"/>
      <c r="AB807" s="199"/>
      <c r="AC807" s="199"/>
      <c r="AD807" s="199"/>
      <c r="AE807" s="43"/>
      <c r="AF807" s="199"/>
      <c r="AG807" s="196"/>
      <c r="AH807" s="201"/>
      <c r="AI807" s="330"/>
      <c r="AJ807" s="330"/>
      <c r="AK807" s="196"/>
      <c r="AL807" s="43"/>
      <c r="AM807" s="43"/>
      <c r="AN807" s="43"/>
      <c r="AO807" s="64"/>
      <c r="AP807" s="202"/>
      <c r="AQ807" s="202"/>
      <c r="AR807" s="64"/>
    </row>
    <row r="808" spans="1:44" ht="15.75" customHeight="1" x14ac:dyDescent="0.2">
      <c r="A808" s="43"/>
      <c r="B808" s="43"/>
      <c r="C808" s="43"/>
      <c r="D808" s="43"/>
      <c r="E808" s="43"/>
      <c r="F808" s="43"/>
      <c r="G808" s="194"/>
      <c r="H808" s="194"/>
      <c r="I808" s="194"/>
      <c r="J808" s="196"/>
      <c r="K808" s="196"/>
      <c r="L808" s="196"/>
      <c r="M808" s="196"/>
      <c r="N808" s="196"/>
      <c r="O808" s="197"/>
      <c r="P808" s="197"/>
      <c r="Q808" s="197"/>
      <c r="R808" s="197"/>
      <c r="S808" s="197"/>
      <c r="T808" s="197"/>
      <c r="U808" s="198"/>
      <c r="V808" s="199"/>
      <c r="W808" s="328"/>
      <c r="X808" s="329"/>
      <c r="Y808" s="43"/>
      <c r="Z808" s="199"/>
      <c r="AA808" s="199"/>
      <c r="AB808" s="199"/>
      <c r="AC808" s="199"/>
      <c r="AD808" s="199"/>
      <c r="AE808" s="43"/>
      <c r="AF808" s="199"/>
      <c r="AG808" s="196"/>
      <c r="AH808" s="201"/>
      <c r="AI808" s="330"/>
      <c r="AJ808" s="330"/>
      <c r="AK808" s="196"/>
      <c r="AL808" s="43"/>
      <c r="AM808" s="43"/>
      <c r="AN808" s="43"/>
      <c r="AO808" s="64"/>
      <c r="AP808" s="202"/>
      <c r="AQ808" s="202"/>
      <c r="AR808" s="64"/>
    </row>
    <row r="809" spans="1:44" ht="15.75" customHeight="1" x14ac:dyDescent="0.2">
      <c r="A809" s="43"/>
      <c r="B809" s="43"/>
      <c r="C809" s="43"/>
      <c r="D809" s="43"/>
      <c r="E809" s="43"/>
      <c r="F809" s="43"/>
      <c r="G809" s="194"/>
      <c r="H809" s="194"/>
      <c r="I809" s="194"/>
      <c r="J809" s="196"/>
      <c r="K809" s="196"/>
      <c r="L809" s="196"/>
      <c r="M809" s="196"/>
      <c r="N809" s="196"/>
      <c r="O809" s="197"/>
      <c r="P809" s="197"/>
      <c r="Q809" s="197"/>
      <c r="R809" s="197"/>
      <c r="S809" s="197"/>
      <c r="T809" s="197"/>
      <c r="U809" s="198"/>
      <c r="V809" s="199"/>
      <c r="W809" s="328"/>
      <c r="X809" s="329"/>
      <c r="Y809" s="43"/>
      <c r="Z809" s="199"/>
      <c r="AA809" s="199"/>
      <c r="AB809" s="199"/>
      <c r="AC809" s="199"/>
      <c r="AD809" s="199"/>
      <c r="AE809" s="43"/>
      <c r="AF809" s="199"/>
      <c r="AG809" s="196"/>
      <c r="AH809" s="201"/>
      <c r="AI809" s="330"/>
      <c r="AJ809" s="330"/>
      <c r="AK809" s="196"/>
      <c r="AL809" s="43"/>
      <c r="AM809" s="43"/>
      <c r="AN809" s="43"/>
      <c r="AO809" s="64"/>
      <c r="AP809" s="202"/>
      <c r="AQ809" s="202"/>
      <c r="AR809" s="64"/>
    </row>
    <row r="810" spans="1:44" ht="15.75" customHeight="1" x14ac:dyDescent="0.2">
      <c r="A810" s="43"/>
      <c r="B810" s="43"/>
      <c r="C810" s="43"/>
      <c r="D810" s="43"/>
      <c r="E810" s="43"/>
      <c r="F810" s="43"/>
      <c r="G810" s="194"/>
      <c r="H810" s="194"/>
      <c r="I810" s="194"/>
      <c r="J810" s="196"/>
      <c r="K810" s="196"/>
      <c r="L810" s="196"/>
      <c r="M810" s="196"/>
      <c r="N810" s="196"/>
      <c r="O810" s="197"/>
      <c r="P810" s="197"/>
      <c r="Q810" s="197"/>
      <c r="R810" s="197"/>
      <c r="S810" s="197"/>
      <c r="T810" s="197"/>
      <c r="U810" s="198"/>
      <c r="V810" s="199"/>
      <c r="W810" s="328"/>
      <c r="X810" s="329"/>
      <c r="Y810" s="43"/>
      <c r="Z810" s="199"/>
      <c r="AA810" s="199"/>
      <c r="AB810" s="199"/>
      <c r="AC810" s="199"/>
      <c r="AD810" s="199"/>
      <c r="AE810" s="43"/>
      <c r="AF810" s="199"/>
      <c r="AG810" s="196"/>
      <c r="AH810" s="201"/>
      <c r="AI810" s="330"/>
      <c r="AJ810" s="330"/>
      <c r="AK810" s="196"/>
      <c r="AL810" s="43"/>
      <c r="AM810" s="43"/>
      <c r="AN810" s="43"/>
      <c r="AO810" s="64"/>
      <c r="AP810" s="202"/>
      <c r="AQ810" s="202"/>
      <c r="AR810" s="64"/>
    </row>
    <row r="811" spans="1:44" ht="15.75" customHeight="1" x14ac:dyDescent="0.2">
      <c r="A811" s="43"/>
      <c r="B811" s="43"/>
      <c r="C811" s="43"/>
      <c r="D811" s="43"/>
      <c r="E811" s="43"/>
      <c r="F811" s="43"/>
      <c r="G811" s="194"/>
      <c r="H811" s="194"/>
      <c r="I811" s="194"/>
      <c r="J811" s="196"/>
      <c r="K811" s="196"/>
      <c r="L811" s="196"/>
      <c r="M811" s="196"/>
      <c r="N811" s="196"/>
      <c r="O811" s="197"/>
      <c r="P811" s="197"/>
      <c r="Q811" s="197"/>
      <c r="R811" s="197"/>
      <c r="S811" s="197"/>
      <c r="T811" s="197"/>
      <c r="U811" s="198"/>
      <c r="V811" s="199"/>
      <c r="W811" s="328"/>
      <c r="X811" s="329"/>
      <c r="Y811" s="43"/>
      <c r="Z811" s="199"/>
      <c r="AA811" s="199"/>
      <c r="AB811" s="199"/>
      <c r="AC811" s="199"/>
      <c r="AD811" s="199"/>
      <c r="AE811" s="43"/>
      <c r="AF811" s="199"/>
      <c r="AG811" s="196"/>
      <c r="AH811" s="201"/>
      <c r="AI811" s="330"/>
      <c r="AJ811" s="330"/>
      <c r="AK811" s="196"/>
      <c r="AL811" s="43"/>
      <c r="AM811" s="43"/>
      <c r="AN811" s="43"/>
      <c r="AO811" s="64"/>
      <c r="AP811" s="202"/>
      <c r="AQ811" s="202"/>
      <c r="AR811" s="64"/>
    </row>
    <row r="812" spans="1:44" ht="15.75" customHeight="1" x14ac:dyDescent="0.2">
      <c r="A812" s="43"/>
      <c r="B812" s="43"/>
      <c r="C812" s="43"/>
      <c r="D812" s="43"/>
      <c r="E812" s="43"/>
      <c r="F812" s="43"/>
      <c r="G812" s="194"/>
      <c r="H812" s="194"/>
      <c r="I812" s="194"/>
      <c r="J812" s="196"/>
      <c r="K812" s="196"/>
      <c r="L812" s="196"/>
      <c r="M812" s="196"/>
      <c r="N812" s="196"/>
      <c r="O812" s="197"/>
      <c r="P812" s="197"/>
      <c r="Q812" s="197"/>
      <c r="R812" s="197"/>
      <c r="S812" s="197"/>
      <c r="T812" s="197"/>
      <c r="U812" s="198"/>
      <c r="V812" s="199"/>
      <c r="W812" s="328"/>
      <c r="X812" s="329"/>
      <c r="Y812" s="43"/>
      <c r="Z812" s="199"/>
      <c r="AA812" s="199"/>
      <c r="AB812" s="199"/>
      <c r="AC812" s="199"/>
      <c r="AD812" s="199"/>
      <c r="AE812" s="43"/>
      <c r="AF812" s="199"/>
      <c r="AG812" s="196"/>
      <c r="AH812" s="201"/>
      <c r="AI812" s="330"/>
      <c r="AJ812" s="330"/>
      <c r="AK812" s="196"/>
      <c r="AL812" s="43"/>
      <c r="AM812" s="43"/>
      <c r="AN812" s="43"/>
      <c r="AO812" s="64"/>
      <c r="AP812" s="202"/>
      <c r="AQ812" s="202"/>
      <c r="AR812" s="64"/>
    </row>
    <row r="813" spans="1:44" ht="15.75" customHeight="1" x14ac:dyDescent="0.2">
      <c r="A813" s="43"/>
      <c r="B813" s="43"/>
      <c r="C813" s="43"/>
      <c r="D813" s="43"/>
      <c r="E813" s="43"/>
      <c r="F813" s="43"/>
      <c r="G813" s="194"/>
      <c r="H813" s="194"/>
      <c r="I813" s="194"/>
      <c r="J813" s="196"/>
      <c r="K813" s="196"/>
      <c r="L813" s="196"/>
      <c r="M813" s="196"/>
      <c r="N813" s="196"/>
      <c r="O813" s="197"/>
      <c r="P813" s="197"/>
      <c r="Q813" s="197"/>
      <c r="R813" s="197"/>
      <c r="S813" s="197"/>
      <c r="T813" s="197"/>
      <c r="U813" s="198"/>
      <c r="V813" s="199"/>
      <c r="W813" s="328"/>
      <c r="X813" s="329"/>
      <c r="Y813" s="43"/>
      <c r="Z813" s="199"/>
      <c r="AA813" s="199"/>
      <c r="AB813" s="199"/>
      <c r="AC813" s="199"/>
      <c r="AD813" s="199"/>
      <c r="AE813" s="43"/>
      <c r="AF813" s="199"/>
      <c r="AG813" s="196"/>
      <c r="AH813" s="201"/>
      <c r="AI813" s="330"/>
      <c r="AJ813" s="330"/>
      <c r="AK813" s="196"/>
      <c r="AL813" s="43"/>
      <c r="AM813" s="43"/>
      <c r="AN813" s="43"/>
      <c r="AO813" s="64"/>
      <c r="AP813" s="202"/>
      <c r="AQ813" s="202"/>
      <c r="AR813" s="64"/>
    </row>
    <row r="814" spans="1:44" ht="15.75" customHeight="1" x14ac:dyDescent="0.2">
      <c r="A814" s="43"/>
      <c r="B814" s="43"/>
      <c r="C814" s="43"/>
      <c r="D814" s="43"/>
      <c r="E814" s="43"/>
      <c r="F814" s="43"/>
      <c r="G814" s="194"/>
      <c r="H814" s="194"/>
      <c r="I814" s="194"/>
      <c r="J814" s="196"/>
      <c r="K814" s="196"/>
      <c r="L814" s="196"/>
      <c r="M814" s="196"/>
      <c r="N814" s="196"/>
      <c r="O814" s="197"/>
      <c r="P814" s="197"/>
      <c r="Q814" s="197"/>
      <c r="R814" s="197"/>
      <c r="S814" s="197"/>
      <c r="T814" s="197"/>
      <c r="U814" s="198"/>
      <c r="V814" s="199"/>
      <c r="W814" s="328"/>
      <c r="X814" s="329"/>
      <c r="Y814" s="43"/>
      <c r="Z814" s="199"/>
      <c r="AA814" s="199"/>
      <c r="AB814" s="199"/>
      <c r="AC814" s="199"/>
      <c r="AD814" s="199"/>
      <c r="AE814" s="43"/>
      <c r="AF814" s="199"/>
      <c r="AG814" s="196"/>
      <c r="AH814" s="201"/>
      <c r="AI814" s="330"/>
      <c r="AJ814" s="330"/>
      <c r="AK814" s="196"/>
      <c r="AL814" s="43"/>
      <c r="AM814" s="43"/>
      <c r="AN814" s="43"/>
      <c r="AO814" s="64"/>
      <c r="AP814" s="202"/>
      <c r="AQ814" s="202"/>
      <c r="AR814" s="64"/>
    </row>
    <row r="815" spans="1:44" ht="15.75" customHeight="1" x14ac:dyDescent="0.2">
      <c r="A815" s="43"/>
      <c r="B815" s="43"/>
      <c r="C815" s="43"/>
      <c r="D815" s="43"/>
      <c r="E815" s="43"/>
      <c r="F815" s="43"/>
      <c r="G815" s="194"/>
      <c r="H815" s="194"/>
      <c r="I815" s="194"/>
      <c r="J815" s="196"/>
      <c r="K815" s="196"/>
      <c r="L815" s="196"/>
      <c r="M815" s="196"/>
      <c r="N815" s="196"/>
      <c r="O815" s="197"/>
      <c r="P815" s="197"/>
      <c r="Q815" s="197"/>
      <c r="R815" s="197"/>
      <c r="S815" s="197"/>
      <c r="T815" s="197"/>
      <c r="U815" s="198"/>
      <c r="V815" s="199"/>
      <c r="W815" s="328"/>
      <c r="X815" s="329"/>
      <c r="Y815" s="43"/>
      <c r="Z815" s="199"/>
      <c r="AA815" s="199"/>
      <c r="AB815" s="199"/>
      <c r="AC815" s="199"/>
      <c r="AD815" s="199"/>
      <c r="AE815" s="43"/>
      <c r="AF815" s="199"/>
      <c r="AG815" s="196"/>
      <c r="AH815" s="201"/>
      <c r="AI815" s="330"/>
      <c r="AJ815" s="330"/>
      <c r="AK815" s="196"/>
      <c r="AL815" s="43"/>
      <c r="AM815" s="43"/>
      <c r="AN815" s="43"/>
      <c r="AO815" s="64"/>
      <c r="AP815" s="202"/>
      <c r="AQ815" s="202"/>
      <c r="AR815" s="64"/>
    </row>
    <row r="816" spans="1:44" ht="15.75" customHeight="1" x14ac:dyDescent="0.2">
      <c r="A816" s="43"/>
      <c r="B816" s="43"/>
      <c r="C816" s="43"/>
      <c r="D816" s="43"/>
      <c r="E816" s="43"/>
      <c r="F816" s="43"/>
      <c r="G816" s="194"/>
      <c r="H816" s="194"/>
      <c r="I816" s="194"/>
      <c r="J816" s="196"/>
      <c r="K816" s="196"/>
      <c r="L816" s="196"/>
      <c r="M816" s="196"/>
      <c r="N816" s="196"/>
      <c r="O816" s="197"/>
      <c r="P816" s="197"/>
      <c r="Q816" s="197"/>
      <c r="R816" s="197"/>
      <c r="S816" s="197"/>
      <c r="T816" s="197"/>
      <c r="U816" s="198"/>
      <c r="V816" s="199"/>
      <c r="W816" s="328"/>
      <c r="X816" s="329"/>
      <c r="Y816" s="43"/>
      <c r="Z816" s="199"/>
      <c r="AA816" s="199"/>
      <c r="AB816" s="199"/>
      <c r="AC816" s="199"/>
      <c r="AD816" s="199"/>
      <c r="AE816" s="43"/>
      <c r="AF816" s="199"/>
      <c r="AG816" s="196"/>
      <c r="AH816" s="201"/>
      <c r="AI816" s="330"/>
      <c r="AJ816" s="330"/>
      <c r="AK816" s="196"/>
      <c r="AL816" s="43"/>
      <c r="AM816" s="43"/>
      <c r="AN816" s="43"/>
      <c r="AO816" s="64"/>
      <c r="AP816" s="202"/>
      <c r="AQ816" s="202"/>
      <c r="AR816" s="64"/>
    </row>
    <row r="817" spans="1:44" ht="15.75" customHeight="1" x14ac:dyDescent="0.2">
      <c r="A817" s="43"/>
      <c r="B817" s="43"/>
      <c r="C817" s="43"/>
      <c r="D817" s="43"/>
      <c r="E817" s="43"/>
      <c r="F817" s="43"/>
      <c r="G817" s="194"/>
      <c r="H817" s="194"/>
      <c r="I817" s="194"/>
      <c r="J817" s="196"/>
      <c r="K817" s="196"/>
      <c r="L817" s="196"/>
      <c r="M817" s="196"/>
      <c r="N817" s="196"/>
      <c r="O817" s="197"/>
      <c r="P817" s="197"/>
      <c r="Q817" s="197"/>
      <c r="R817" s="197"/>
      <c r="S817" s="197"/>
      <c r="T817" s="197"/>
      <c r="U817" s="198"/>
      <c r="V817" s="199"/>
      <c r="W817" s="328"/>
      <c r="X817" s="329"/>
      <c r="Y817" s="43"/>
      <c r="Z817" s="199"/>
      <c r="AA817" s="199"/>
      <c r="AB817" s="199"/>
      <c r="AC817" s="199"/>
      <c r="AD817" s="199"/>
      <c r="AE817" s="43"/>
      <c r="AF817" s="199"/>
      <c r="AG817" s="196"/>
      <c r="AH817" s="201"/>
      <c r="AI817" s="330"/>
      <c r="AJ817" s="330"/>
      <c r="AK817" s="196"/>
      <c r="AL817" s="43"/>
      <c r="AM817" s="43"/>
      <c r="AN817" s="43"/>
      <c r="AO817" s="64"/>
      <c r="AP817" s="202"/>
      <c r="AQ817" s="202"/>
      <c r="AR817" s="64"/>
    </row>
    <row r="818" spans="1:44" ht="15.75" customHeight="1" x14ac:dyDescent="0.2">
      <c r="A818" s="43"/>
      <c r="B818" s="43"/>
      <c r="C818" s="43"/>
      <c r="D818" s="43"/>
      <c r="E818" s="43"/>
      <c r="F818" s="43"/>
      <c r="G818" s="194"/>
      <c r="H818" s="194"/>
      <c r="I818" s="194"/>
      <c r="J818" s="196"/>
      <c r="K818" s="196"/>
      <c r="L818" s="196"/>
      <c r="M818" s="196"/>
      <c r="N818" s="196"/>
      <c r="O818" s="197"/>
      <c r="P818" s="197"/>
      <c r="Q818" s="197"/>
      <c r="R818" s="197"/>
      <c r="S818" s="197"/>
      <c r="T818" s="197"/>
      <c r="U818" s="198"/>
      <c r="V818" s="199"/>
      <c r="W818" s="328"/>
      <c r="X818" s="329"/>
      <c r="Y818" s="43"/>
      <c r="Z818" s="199"/>
      <c r="AA818" s="199"/>
      <c r="AB818" s="199"/>
      <c r="AC818" s="199"/>
      <c r="AD818" s="199"/>
      <c r="AE818" s="43"/>
      <c r="AF818" s="199"/>
      <c r="AG818" s="196"/>
      <c r="AH818" s="201"/>
      <c r="AI818" s="330"/>
      <c r="AJ818" s="330"/>
      <c r="AK818" s="196"/>
      <c r="AL818" s="43"/>
      <c r="AM818" s="43"/>
      <c r="AN818" s="43"/>
      <c r="AO818" s="64"/>
      <c r="AP818" s="202"/>
      <c r="AQ818" s="202"/>
      <c r="AR818" s="64"/>
    </row>
    <row r="819" spans="1:44" ht="15.75" customHeight="1" x14ac:dyDescent="0.2">
      <c r="A819" s="43"/>
      <c r="B819" s="43"/>
      <c r="C819" s="43"/>
      <c r="D819" s="43"/>
      <c r="E819" s="43"/>
      <c r="F819" s="43"/>
      <c r="G819" s="194"/>
      <c r="H819" s="194"/>
      <c r="I819" s="194"/>
      <c r="J819" s="196"/>
      <c r="K819" s="196"/>
      <c r="L819" s="196"/>
      <c r="M819" s="196"/>
      <c r="N819" s="196"/>
      <c r="O819" s="197"/>
      <c r="P819" s="197"/>
      <c r="Q819" s="197"/>
      <c r="R819" s="197"/>
      <c r="S819" s="197"/>
      <c r="T819" s="197"/>
      <c r="U819" s="198"/>
      <c r="V819" s="199"/>
      <c r="W819" s="328"/>
      <c r="X819" s="329"/>
      <c r="Y819" s="43"/>
      <c r="Z819" s="199"/>
      <c r="AA819" s="199"/>
      <c r="AB819" s="199"/>
      <c r="AC819" s="199"/>
      <c r="AD819" s="199"/>
      <c r="AE819" s="43"/>
      <c r="AF819" s="199"/>
      <c r="AG819" s="196"/>
      <c r="AH819" s="201"/>
      <c r="AI819" s="330"/>
      <c r="AJ819" s="330"/>
      <c r="AK819" s="196"/>
      <c r="AL819" s="43"/>
      <c r="AM819" s="43"/>
      <c r="AN819" s="43"/>
      <c r="AO819" s="64"/>
      <c r="AP819" s="202"/>
      <c r="AQ819" s="202"/>
      <c r="AR819" s="64"/>
    </row>
    <row r="820" spans="1:44" ht="15.75" customHeight="1" x14ac:dyDescent="0.2">
      <c r="A820" s="43"/>
      <c r="B820" s="43"/>
      <c r="C820" s="43"/>
      <c r="D820" s="43"/>
      <c r="E820" s="43"/>
      <c r="F820" s="43"/>
      <c r="G820" s="194"/>
      <c r="H820" s="194"/>
      <c r="I820" s="194"/>
      <c r="J820" s="196"/>
      <c r="K820" s="196"/>
      <c r="L820" s="196"/>
      <c r="M820" s="196"/>
      <c r="N820" s="196"/>
      <c r="O820" s="197"/>
      <c r="P820" s="197"/>
      <c r="Q820" s="197"/>
      <c r="R820" s="197"/>
      <c r="S820" s="197"/>
      <c r="T820" s="197"/>
      <c r="U820" s="198"/>
      <c r="V820" s="199"/>
      <c r="W820" s="328"/>
      <c r="X820" s="329"/>
      <c r="Y820" s="43"/>
      <c r="Z820" s="199"/>
      <c r="AA820" s="199"/>
      <c r="AB820" s="199"/>
      <c r="AC820" s="199"/>
      <c r="AD820" s="199"/>
      <c r="AE820" s="43"/>
      <c r="AF820" s="199"/>
      <c r="AG820" s="196"/>
      <c r="AH820" s="201"/>
      <c r="AI820" s="330"/>
      <c r="AJ820" s="330"/>
      <c r="AK820" s="196"/>
      <c r="AL820" s="43"/>
      <c r="AM820" s="43"/>
      <c r="AN820" s="43"/>
      <c r="AO820" s="64"/>
      <c r="AP820" s="202"/>
      <c r="AQ820" s="202"/>
      <c r="AR820" s="64"/>
    </row>
    <row r="821" spans="1:44" ht="15.75" customHeight="1" x14ac:dyDescent="0.2">
      <c r="A821" s="43"/>
      <c r="B821" s="43"/>
      <c r="C821" s="43"/>
      <c r="D821" s="43"/>
      <c r="E821" s="43"/>
      <c r="F821" s="43"/>
      <c r="G821" s="194"/>
      <c r="H821" s="194"/>
      <c r="I821" s="194"/>
      <c r="J821" s="196"/>
      <c r="K821" s="196"/>
      <c r="L821" s="196"/>
      <c r="M821" s="196"/>
      <c r="N821" s="196"/>
      <c r="O821" s="197"/>
      <c r="P821" s="197"/>
      <c r="Q821" s="197"/>
      <c r="R821" s="197"/>
      <c r="S821" s="197"/>
      <c r="T821" s="197"/>
      <c r="U821" s="198"/>
      <c r="V821" s="199"/>
      <c r="W821" s="328"/>
      <c r="X821" s="329"/>
      <c r="Y821" s="43"/>
      <c r="Z821" s="199"/>
      <c r="AA821" s="199"/>
      <c r="AB821" s="199"/>
      <c r="AC821" s="199"/>
      <c r="AD821" s="199"/>
      <c r="AE821" s="43"/>
      <c r="AF821" s="199"/>
      <c r="AG821" s="196"/>
      <c r="AH821" s="201"/>
      <c r="AI821" s="330"/>
      <c r="AJ821" s="330"/>
      <c r="AK821" s="196"/>
      <c r="AL821" s="43"/>
      <c r="AM821" s="43"/>
      <c r="AN821" s="43"/>
      <c r="AO821" s="64"/>
      <c r="AP821" s="202"/>
      <c r="AQ821" s="202"/>
      <c r="AR821" s="64"/>
    </row>
    <row r="822" spans="1:44" ht="15.75" customHeight="1" x14ac:dyDescent="0.2">
      <c r="A822" s="43"/>
      <c r="B822" s="43"/>
      <c r="C822" s="43"/>
      <c r="D822" s="43"/>
      <c r="E822" s="43"/>
      <c r="F822" s="43"/>
      <c r="G822" s="194"/>
      <c r="H822" s="194"/>
      <c r="I822" s="194"/>
      <c r="J822" s="196"/>
      <c r="K822" s="196"/>
      <c r="L822" s="196"/>
      <c r="M822" s="196"/>
      <c r="N822" s="196"/>
      <c r="O822" s="197"/>
      <c r="P822" s="197"/>
      <c r="Q822" s="197"/>
      <c r="R822" s="197"/>
      <c r="S822" s="197"/>
      <c r="T822" s="197"/>
      <c r="U822" s="198"/>
      <c r="V822" s="199"/>
      <c r="W822" s="328"/>
      <c r="X822" s="329"/>
      <c r="Y822" s="43"/>
      <c r="Z822" s="199"/>
      <c r="AA822" s="199"/>
      <c r="AB822" s="199"/>
      <c r="AC822" s="199"/>
      <c r="AD822" s="199"/>
      <c r="AE822" s="43"/>
      <c r="AF822" s="199"/>
      <c r="AG822" s="196"/>
      <c r="AH822" s="201"/>
      <c r="AI822" s="330"/>
      <c r="AJ822" s="330"/>
      <c r="AK822" s="196"/>
      <c r="AL822" s="43"/>
      <c r="AM822" s="43"/>
      <c r="AN822" s="43"/>
      <c r="AO822" s="64"/>
      <c r="AP822" s="202"/>
      <c r="AQ822" s="202"/>
      <c r="AR822" s="64"/>
    </row>
    <row r="823" spans="1:44" ht="15.75" customHeight="1" x14ac:dyDescent="0.2">
      <c r="A823" s="43"/>
      <c r="B823" s="43"/>
      <c r="C823" s="43"/>
      <c r="D823" s="43"/>
      <c r="E823" s="43"/>
      <c r="F823" s="43"/>
      <c r="G823" s="194"/>
      <c r="H823" s="194"/>
      <c r="I823" s="194"/>
      <c r="J823" s="196"/>
      <c r="K823" s="196"/>
      <c r="L823" s="196"/>
      <c r="M823" s="196"/>
      <c r="N823" s="196"/>
      <c r="O823" s="197"/>
      <c r="P823" s="197"/>
      <c r="Q823" s="197"/>
      <c r="R823" s="197"/>
      <c r="S823" s="197"/>
      <c r="T823" s="197"/>
      <c r="U823" s="198"/>
      <c r="V823" s="199"/>
      <c r="W823" s="328"/>
      <c r="X823" s="329"/>
      <c r="Y823" s="43"/>
      <c r="Z823" s="199"/>
      <c r="AA823" s="199"/>
      <c r="AB823" s="199"/>
      <c r="AC823" s="199"/>
      <c r="AD823" s="199"/>
      <c r="AE823" s="43"/>
      <c r="AF823" s="199"/>
      <c r="AG823" s="196"/>
      <c r="AH823" s="201"/>
      <c r="AI823" s="330"/>
      <c r="AJ823" s="330"/>
      <c r="AK823" s="196"/>
      <c r="AL823" s="43"/>
      <c r="AM823" s="43"/>
      <c r="AN823" s="43"/>
      <c r="AO823" s="64"/>
      <c r="AP823" s="202"/>
      <c r="AQ823" s="202"/>
      <c r="AR823" s="64"/>
    </row>
    <row r="824" spans="1:44" ht="15.75" customHeight="1" x14ac:dyDescent="0.2">
      <c r="A824" s="43"/>
      <c r="B824" s="43"/>
      <c r="C824" s="43"/>
      <c r="D824" s="43"/>
      <c r="E824" s="43"/>
      <c r="F824" s="43"/>
      <c r="G824" s="194"/>
      <c r="H824" s="194"/>
      <c r="I824" s="194"/>
      <c r="J824" s="196"/>
      <c r="K824" s="196"/>
      <c r="L824" s="196"/>
      <c r="M824" s="196"/>
      <c r="N824" s="196"/>
      <c r="O824" s="197"/>
      <c r="P824" s="197"/>
      <c r="Q824" s="197"/>
      <c r="R824" s="197"/>
      <c r="S824" s="197"/>
      <c r="T824" s="197"/>
      <c r="U824" s="198"/>
      <c r="V824" s="199"/>
      <c r="W824" s="328"/>
      <c r="X824" s="329"/>
      <c r="Y824" s="43"/>
      <c r="Z824" s="199"/>
      <c r="AA824" s="199"/>
      <c r="AB824" s="199"/>
      <c r="AC824" s="199"/>
      <c r="AD824" s="199"/>
      <c r="AE824" s="43"/>
      <c r="AF824" s="199"/>
      <c r="AG824" s="196"/>
      <c r="AH824" s="201"/>
      <c r="AI824" s="330"/>
      <c r="AJ824" s="330"/>
      <c r="AK824" s="196"/>
      <c r="AL824" s="43"/>
      <c r="AM824" s="43"/>
      <c r="AN824" s="43"/>
      <c r="AO824" s="64"/>
      <c r="AP824" s="202"/>
      <c r="AQ824" s="202"/>
      <c r="AR824" s="64"/>
    </row>
    <row r="825" spans="1:44" ht="15.75" customHeight="1" x14ac:dyDescent="0.2">
      <c r="A825" s="43"/>
      <c r="B825" s="43"/>
      <c r="C825" s="43"/>
      <c r="D825" s="43"/>
      <c r="E825" s="43"/>
      <c r="F825" s="43"/>
      <c r="G825" s="194"/>
      <c r="H825" s="194"/>
      <c r="I825" s="194"/>
      <c r="J825" s="196"/>
      <c r="K825" s="196"/>
      <c r="L825" s="196"/>
      <c r="M825" s="196"/>
      <c r="N825" s="196"/>
      <c r="O825" s="197"/>
      <c r="P825" s="197"/>
      <c r="Q825" s="197"/>
      <c r="R825" s="197"/>
      <c r="S825" s="197"/>
      <c r="T825" s="197"/>
      <c r="U825" s="198"/>
      <c r="V825" s="199"/>
      <c r="W825" s="328"/>
      <c r="X825" s="329"/>
      <c r="Y825" s="43"/>
      <c r="Z825" s="199"/>
      <c r="AA825" s="199"/>
      <c r="AB825" s="199"/>
      <c r="AC825" s="199"/>
      <c r="AD825" s="199"/>
      <c r="AE825" s="43"/>
      <c r="AF825" s="199"/>
      <c r="AG825" s="196"/>
      <c r="AH825" s="201"/>
      <c r="AI825" s="330"/>
      <c r="AJ825" s="330"/>
      <c r="AK825" s="196"/>
      <c r="AL825" s="43"/>
      <c r="AM825" s="43"/>
      <c r="AN825" s="43"/>
      <c r="AO825" s="64"/>
      <c r="AP825" s="202"/>
      <c r="AQ825" s="202"/>
      <c r="AR825" s="64"/>
    </row>
    <row r="826" spans="1:44" ht="15.75" customHeight="1" x14ac:dyDescent="0.2">
      <c r="A826" s="43"/>
      <c r="B826" s="43"/>
      <c r="C826" s="43"/>
      <c r="D826" s="43"/>
      <c r="E826" s="43"/>
      <c r="F826" s="43"/>
      <c r="G826" s="194"/>
      <c r="H826" s="194"/>
      <c r="I826" s="194"/>
      <c r="J826" s="196"/>
      <c r="K826" s="196"/>
      <c r="L826" s="196"/>
      <c r="M826" s="196"/>
      <c r="N826" s="196"/>
      <c r="O826" s="197"/>
      <c r="P826" s="197"/>
      <c r="Q826" s="197"/>
      <c r="R826" s="197"/>
      <c r="S826" s="197"/>
      <c r="T826" s="197"/>
      <c r="U826" s="198"/>
      <c r="V826" s="199"/>
      <c r="W826" s="328"/>
      <c r="X826" s="329"/>
      <c r="Y826" s="43"/>
      <c r="Z826" s="199"/>
      <c r="AA826" s="199"/>
      <c r="AB826" s="199"/>
      <c r="AC826" s="199"/>
      <c r="AD826" s="199"/>
      <c r="AE826" s="43"/>
      <c r="AF826" s="199"/>
      <c r="AG826" s="196"/>
      <c r="AH826" s="201"/>
      <c r="AI826" s="330"/>
      <c r="AJ826" s="330"/>
      <c r="AK826" s="196"/>
      <c r="AL826" s="43"/>
      <c r="AM826" s="43"/>
      <c r="AN826" s="43"/>
      <c r="AO826" s="64"/>
      <c r="AP826" s="202"/>
      <c r="AQ826" s="202"/>
      <c r="AR826" s="64"/>
    </row>
    <row r="827" spans="1:44" ht="15.75" customHeight="1" x14ac:dyDescent="0.2">
      <c r="A827" s="43"/>
      <c r="B827" s="43"/>
      <c r="C827" s="43"/>
      <c r="D827" s="43"/>
      <c r="E827" s="43"/>
      <c r="F827" s="43"/>
      <c r="G827" s="194"/>
      <c r="H827" s="194"/>
      <c r="I827" s="194"/>
      <c r="J827" s="196"/>
      <c r="K827" s="196"/>
      <c r="L827" s="196"/>
      <c r="M827" s="196"/>
      <c r="N827" s="196"/>
      <c r="O827" s="197"/>
      <c r="P827" s="197"/>
      <c r="Q827" s="197"/>
      <c r="R827" s="197"/>
      <c r="S827" s="197"/>
      <c r="T827" s="197"/>
      <c r="U827" s="198"/>
      <c r="V827" s="199"/>
      <c r="W827" s="328"/>
      <c r="X827" s="329"/>
      <c r="Y827" s="43"/>
      <c r="Z827" s="199"/>
      <c r="AA827" s="199"/>
      <c r="AB827" s="199"/>
      <c r="AC827" s="199"/>
      <c r="AD827" s="199"/>
      <c r="AE827" s="43"/>
      <c r="AF827" s="199"/>
      <c r="AG827" s="196"/>
      <c r="AH827" s="201"/>
      <c r="AI827" s="330"/>
      <c r="AJ827" s="330"/>
      <c r="AK827" s="196"/>
      <c r="AL827" s="43"/>
      <c r="AM827" s="43"/>
      <c r="AN827" s="43"/>
      <c r="AO827" s="64"/>
      <c r="AP827" s="202"/>
      <c r="AQ827" s="202"/>
      <c r="AR827" s="64"/>
    </row>
    <row r="828" spans="1:44" ht="15.75" customHeight="1" x14ac:dyDescent="0.2">
      <c r="A828" s="43"/>
      <c r="B828" s="43"/>
      <c r="C828" s="43"/>
      <c r="D828" s="43"/>
      <c r="E828" s="43"/>
      <c r="F828" s="43"/>
      <c r="G828" s="194"/>
      <c r="H828" s="194"/>
      <c r="I828" s="194"/>
      <c r="J828" s="196"/>
      <c r="K828" s="196"/>
      <c r="L828" s="196"/>
      <c r="M828" s="196"/>
      <c r="N828" s="196"/>
      <c r="O828" s="197"/>
      <c r="P828" s="197"/>
      <c r="Q828" s="197"/>
      <c r="R828" s="197"/>
      <c r="S828" s="197"/>
      <c r="T828" s="197"/>
      <c r="U828" s="198"/>
      <c r="V828" s="199"/>
      <c r="W828" s="328"/>
      <c r="X828" s="329"/>
      <c r="Y828" s="43"/>
      <c r="Z828" s="199"/>
      <c r="AA828" s="199"/>
      <c r="AB828" s="199"/>
      <c r="AC828" s="199"/>
      <c r="AD828" s="199"/>
      <c r="AE828" s="43"/>
      <c r="AF828" s="199"/>
      <c r="AG828" s="196"/>
      <c r="AH828" s="201"/>
      <c r="AI828" s="330"/>
      <c r="AJ828" s="330"/>
      <c r="AK828" s="196"/>
      <c r="AL828" s="43"/>
      <c r="AM828" s="43"/>
      <c r="AN828" s="43"/>
      <c r="AO828" s="64"/>
      <c r="AP828" s="202"/>
      <c r="AQ828" s="202"/>
      <c r="AR828" s="64"/>
    </row>
    <row r="829" spans="1:44" ht="15.75" customHeight="1" x14ac:dyDescent="0.2">
      <c r="A829" s="43"/>
      <c r="B829" s="43"/>
      <c r="C829" s="43"/>
      <c r="D829" s="43"/>
      <c r="E829" s="43"/>
      <c r="F829" s="43"/>
      <c r="G829" s="194"/>
      <c r="H829" s="194"/>
      <c r="I829" s="194"/>
      <c r="J829" s="196"/>
      <c r="K829" s="196"/>
      <c r="L829" s="196"/>
      <c r="M829" s="196"/>
      <c r="N829" s="196"/>
      <c r="O829" s="197"/>
      <c r="P829" s="197"/>
      <c r="Q829" s="197"/>
      <c r="R829" s="197"/>
      <c r="S829" s="197"/>
      <c r="T829" s="197"/>
      <c r="U829" s="198"/>
      <c r="V829" s="199"/>
      <c r="W829" s="328"/>
      <c r="X829" s="329"/>
      <c r="Y829" s="43"/>
      <c r="Z829" s="199"/>
      <c r="AA829" s="199"/>
      <c r="AB829" s="199"/>
      <c r="AC829" s="199"/>
      <c r="AD829" s="199"/>
      <c r="AE829" s="43"/>
      <c r="AF829" s="199"/>
      <c r="AG829" s="196"/>
      <c r="AH829" s="201"/>
      <c r="AI829" s="330"/>
      <c r="AJ829" s="330"/>
      <c r="AK829" s="196"/>
      <c r="AL829" s="43"/>
      <c r="AM829" s="43"/>
      <c r="AN829" s="43"/>
      <c r="AO829" s="64"/>
      <c r="AP829" s="202"/>
      <c r="AQ829" s="202"/>
      <c r="AR829" s="64"/>
    </row>
    <row r="830" spans="1:44" ht="15.75" customHeight="1" x14ac:dyDescent="0.2">
      <c r="A830" s="43"/>
      <c r="B830" s="43"/>
      <c r="C830" s="43"/>
      <c r="D830" s="43"/>
      <c r="E830" s="43"/>
      <c r="F830" s="43"/>
      <c r="G830" s="194"/>
      <c r="H830" s="194"/>
      <c r="I830" s="194"/>
      <c r="J830" s="196"/>
      <c r="K830" s="196"/>
      <c r="L830" s="196"/>
      <c r="M830" s="196"/>
      <c r="N830" s="196"/>
      <c r="O830" s="197"/>
      <c r="P830" s="197"/>
      <c r="Q830" s="197"/>
      <c r="R830" s="197"/>
      <c r="S830" s="197"/>
      <c r="T830" s="197"/>
      <c r="U830" s="198"/>
      <c r="V830" s="199"/>
      <c r="W830" s="328"/>
      <c r="X830" s="329"/>
      <c r="Y830" s="43"/>
      <c r="Z830" s="199"/>
      <c r="AA830" s="199"/>
      <c r="AB830" s="199"/>
      <c r="AC830" s="199"/>
      <c r="AD830" s="199"/>
      <c r="AE830" s="43"/>
      <c r="AF830" s="199"/>
      <c r="AG830" s="196"/>
      <c r="AH830" s="201"/>
      <c r="AI830" s="330"/>
      <c r="AJ830" s="330"/>
      <c r="AK830" s="196"/>
      <c r="AL830" s="43"/>
      <c r="AM830" s="43"/>
      <c r="AN830" s="43"/>
      <c r="AO830" s="64"/>
      <c r="AP830" s="202"/>
      <c r="AQ830" s="202"/>
      <c r="AR830" s="64"/>
    </row>
    <row r="831" spans="1:44" ht="15.75" customHeight="1" x14ac:dyDescent="0.2">
      <c r="A831" s="43"/>
      <c r="B831" s="43"/>
      <c r="C831" s="43"/>
      <c r="D831" s="43"/>
      <c r="E831" s="43"/>
      <c r="F831" s="43"/>
      <c r="G831" s="194"/>
      <c r="H831" s="194"/>
      <c r="I831" s="194"/>
      <c r="J831" s="196"/>
      <c r="K831" s="196"/>
      <c r="L831" s="196"/>
      <c r="M831" s="196"/>
      <c r="N831" s="196"/>
      <c r="O831" s="197"/>
      <c r="P831" s="197"/>
      <c r="Q831" s="197"/>
      <c r="R831" s="197"/>
      <c r="S831" s="197"/>
      <c r="T831" s="197"/>
      <c r="U831" s="198"/>
      <c r="V831" s="199"/>
      <c r="W831" s="328"/>
      <c r="X831" s="329"/>
      <c r="Y831" s="43"/>
      <c r="Z831" s="199"/>
      <c r="AA831" s="199"/>
      <c r="AB831" s="199"/>
      <c r="AC831" s="199"/>
      <c r="AD831" s="199"/>
      <c r="AE831" s="43"/>
      <c r="AF831" s="199"/>
      <c r="AG831" s="196"/>
      <c r="AH831" s="201"/>
      <c r="AI831" s="330"/>
      <c r="AJ831" s="330"/>
      <c r="AK831" s="196"/>
      <c r="AL831" s="43"/>
      <c r="AM831" s="43"/>
      <c r="AN831" s="43"/>
      <c r="AO831" s="64"/>
      <c r="AP831" s="202"/>
      <c r="AQ831" s="202"/>
      <c r="AR831" s="64"/>
    </row>
    <row r="832" spans="1:44" ht="15.75" customHeight="1" x14ac:dyDescent="0.2">
      <c r="A832" s="43"/>
      <c r="B832" s="43"/>
      <c r="C832" s="43"/>
      <c r="D832" s="43"/>
      <c r="E832" s="43"/>
      <c r="F832" s="43"/>
      <c r="G832" s="194"/>
      <c r="H832" s="194"/>
      <c r="I832" s="194"/>
      <c r="J832" s="196"/>
      <c r="K832" s="196"/>
      <c r="L832" s="196"/>
      <c r="M832" s="196"/>
      <c r="N832" s="196"/>
      <c r="O832" s="197"/>
      <c r="P832" s="197"/>
      <c r="Q832" s="197"/>
      <c r="R832" s="197"/>
      <c r="S832" s="197"/>
      <c r="T832" s="197"/>
      <c r="U832" s="198"/>
      <c r="V832" s="199"/>
      <c r="W832" s="328"/>
      <c r="X832" s="329"/>
      <c r="Y832" s="43"/>
      <c r="Z832" s="199"/>
      <c r="AA832" s="199"/>
      <c r="AB832" s="199"/>
      <c r="AC832" s="199"/>
      <c r="AD832" s="199"/>
      <c r="AE832" s="43"/>
      <c r="AF832" s="199"/>
      <c r="AG832" s="196"/>
      <c r="AH832" s="201"/>
      <c r="AI832" s="330"/>
      <c r="AJ832" s="330"/>
      <c r="AK832" s="196"/>
      <c r="AL832" s="43"/>
      <c r="AM832" s="43"/>
      <c r="AN832" s="43"/>
      <c r="AO832" s="64"/>
      <c r="AP832" s="202"/>
      <c r="AQ832" s="202"/>
      <c r="AR832" s="64"/>
    </row>
    <row r="833" spans="1:44" ht="15.75" customHeight="1" x14ac:dyDescent="0.2">
      <c r="A833" s="43"/>
      <c r="B833" s="43"/>
      <c r="C833" s="43"/>
      <c r="D833" s="43"/>
      <c r="E833" s="43"/>
      <c r="F833" s="43"/>
      <c r="G833" s="194"/>
      <c r="H833" s="194"/>
      <c r="I833" s="194"/>
      <c r="J833" s="196"/>
      <c r="K833" s="196"/>
      <c r="L833" s="196"/>
      <c r="M833" s="196"/>
      <c r="N833" s="196"/>
      <c r="O833" s="197"/>
      <c r="P833" s="197"/>
      <c r="Q833" s="197"/>
      <c r="R833" s="197"/>
      <c r="S833" s="197"/>
      <c r="T833" s="197"/>
      <c r="U833" s="198"/>
      <c r="V833" s="199"/>
      <c r="W833" s="328"/>
      <c r="X833" s="329"/>
      <c r="Y833" s="43"/>
      <c r="Z833" s="199"/>
      <c r="AA833" s="199"/>
      <c r="AB833" s="199"/>
      <c r="AC833" s="199"/>
      <c r="AD833" s="199"/>
      <c r="AE833" s="43"/>
      <c r="AF833" s="199"/>
      <c r="AG833" s="196"/>
      <c r="AH833" s="201"/>
      <c r="AI833" s="330"/>
      <c r="AJ833" s="330"/>
      <c r="AK833" s="196"/>
      <c r="AL833" s="43"/>
      <c r="AM833" s="43"/>
      <c r="AN833" s="43"/>
      <c r="AO833" s="64"/>
      <c r="AP833" s="202"/>
      <c r="AQ833" s="202"/>
      <c r="AR833" s="64"/>
    </row>
    <row r="834" spans="1:44" ht="15.75" customHeight="1" x14ac:dyDescent="0.2">
      <c r="A834" s="43"/>
      <c r="B834" s="43"/>
      <c r="C834" s="43"/>
      <c r="D834" s="43"/>
      <c r="E834" s="43"/>
      <c r="F834" s="43"/>
      <c r="G834" s="194"/>
      <c r="H834" s="194"/>
      <c r="I834" s="194"/>
      <c r="J834" s="196"/>
      <c r="K834" s="196"/>
      <c r="L834" s="196"/>
      <c r="M834" s="196"/>
      <c r="N834" s="196"/>
      <c r="O834" s="197"/>
      <c r="P834" s="197"/>
      <c r="Q834" s="197"/>
      <c r="R834" s="197"/>
      <c r="S834" s="197"/>
      <c r="T834" s="197"/>
      <c r="U834" s="198"/>
      <c r="V834" s="199"/>
      <c r="W834" s="328"/>
      <c r="X834" s="329"/>
      <c r="Y834" s="43"/>
      <c r="Z834" s="199"/>
      <c r="AA834" s="199"/>
      <c r="AB834" s="199"/>
      <c r="AC834" s="199"/>
      <c r="AD834" s="199"/>
      <c r="AE834" s="43"/>
      <c r="AF834" s="199"/>
      <c r="AG834" s="196"/>
      <c r="AH834" s="201"/>
      <c r="AI834" s="330"/>
      <c r="AJ834" s="330"/>
      <c r="AK834" s="196"/>
      <c r="AL834" s="43"/>
      <c r="AM834" s="43"/>
      <c r="AN834" s="43"/>
      <c r="AO834" s="64"/>
      <c r="AP834" s="202"/>
      <c r="AQ834" s="202"/>
      <c r="AR834" s="64"/>
    </row>
    <row r="835" spans="1:44" ht="15.75" customHeight="1" x14ac:dyDescent="0.2">
      <c r="A835" s="43"/>
      <c r="B835" s="43"/>
      <c r="C835" s="43"/>
      <c r="D835" s="43"/>
      <c r="E835" s="43"/>
      <c r="F835" s="43"/>
      <c r="G835" s="194"/>
      <c r="H835" s="194"/>
      <c r="I835" s="194"/>
      <c r="J835" s="196"/>
      <c r="K835" s="196"/>
      <c r="L835" s="196"/>
      <c r="M835" s="196"/>
      <c r="N835" s="196"/>
      <c r="O835" s="197"/>
      <c r="P835" s="197"/>
      <c r="Q835" s="197"/>
      <c r="R835" s="197"/>
      <c r="S835" s="197"/>
      <c r="T835" s="197"/>
      <c r="U835" s="198"/>
      <c r="V835" s="199"/>
      <c r="W835" s="328"/>
      <c r="X835" s="329"/>
      <c r="Y835" s="43"/>
      <c r="Z835" s="199"/>
      <c r="AA835" s="199"/>
      <c r="AB835" s="199"/>
      <c r="AC835" s="199"/>
      <c r="AD835" s="199"/>
      <c r="AE835" s="43"/>
      <c r="AF835" s="199"/>
      <c r="AG835" s="196"/>
      <c r="AH835" s="201"/>
      <c r="AI835" s="330"/>
      <c r="AJ835" s="330"/>
      <c r="AK835" s="196"/>
      <c r="AL835" s="43"/>
      <c r="AM835" s="43"/>
      <c r="AN835" s="43"/>
      <c r="AO835" s="64"/>
      <c r="AP835" s="202"/>
      <c r="AQ835" s="202"/>
      <c r="AR835" s="64"/>
    </row>
    <row r="836" spans="1:44" ht="15.75" customHeight="1" x14ac:dyDescent="0.2">
      <c r="A836" s="43"/>
      <c r="B836" s="43"/>
      <c r="C836" s="43"/>
      <c r="D836" s="43"/>
      <c r="E836" s="43"/>
      <c r="F836" s="43"/>
      <c r="G836" s="194"/>
      <c r="H836" s="194"/>
      <c r="I836" s="194"/>
      <c r="J836" s="196"/>
      <c r="K836" s="196"/>
      <c r="L836" s="196"/>
      <c r="M836" s="196"/>
      <c r="N836" s="196"/>
      <c r="O836" s="197"/>
      <c r="P836" s="197"/>
      <c r="Q836" s="197"/>
      <c r="R836" s="197"/>
      <c r="S836" s="197"/>
      <c r="T836" s="197"/>
      <c r="U836" s="198"/>
      <c r="V836" s="199"/>
      <c r="W836" s="328"/>
      <c r="X836" s="329"/>
      <c r="Y836" s="43"/>
      <c r="Z836" s="199"/>
      <c r="AA836" s="199"/>
      <c r="AB836" s="199"/>
      <c r="AC836" s="199"/>
      <c r="AD836" s="199"/>
      <c r="AE836" s="43"/>
      <c r="AF836" s="199"/>
      <c r="AG836" s="196"/>
      <c r="AH836" s="201"/>
      <c r="AI836" s="330"/>
      <c r="AJ836" s="330"/>
      <c r="AK836" s="196"/>
      <c r="AL836" s="43"/>
      <c r="AM836" s="43"/>
      <c r="AN836" s="43"/>
      <c r="AO836" s="64"/>
      <c r="AP836" s="202"/>
      <c r="AQ836" s="202"/>
      <c r="AR836" s="64"/>
    </row>
    <row r="837" spans="1:44" ht="15.75" customHeight="1" x14ac:dyDescent="0.2">
      <c r="A837" s="43"/>
      <c r="B837" s="43"/>
      <c r="C837" s="43"/>
      <c r="D837" s="43"/>
      <c r="E837" s="43"/>
      <c r="F837" s="43"/>
      <c r="G837" s="194"/>
      <c r="H837" s="194"/>
      <c r="I837" s="194"/>
      <c r="J837" s="196"/>
      <c r="K837" s="196"/>
      <c r="L837" s="196"/>
      <c r="M837" s="196"/>
      <c r="N837" s="196"/>
      <c r="O837" s="197"/>
      <c r="P837" s="197"/>
      <c r="Q837" s="197"/>
      <c r="R837" s="197"/>
      <c r="S837" s="197"/>
      <c r="T837" s="197"/>
      <c r="U837" s="198"/>
      <c r="V837" s="199"/>
      <c r="W837" s="328"/>
      <c r="X837" s="329"/>
      <c r="Y837" s="43"/>
      <c r="Z837" s="199"/>
      <c r="AA837" s="199"/>
      <c r="AB837" s="199"/>
      <c r="AC837" s="199"/>
      <c r="AD837" s="199"/>
      <c r="AE837" s="43"/>
      <c r="AF837" s="199"/>
      <c r="AG837" s="196"/>
      <c r="AH837" s="201"/>
      <c r="AI837" s="330"/>
      <c r="AJ837" s="330"/>
      <c r="AK837" s="196"/>
      <c r="AL837" s="43"/>
      <c r="AM837" s="43"/>
      <c r="AN837" s="43"/>
      <c r="AO837" s="64"/>
      <c r="AP837" s="202"/>
      <c r="AQ837" s="202"/>
      <c r="AR837" s="64"/>
    </row>
    <row r="838" spans="1:44" ht="15.75" customHeight="1" x14ac:dyDescent="0.2">
      <c r="A838" s="43"/>
      <c r="B838" s="43"/>
      <c r="C838" s="43"/>
      <c r="D838" s="43"/>
      <c r="E838" s="43"/>
      <c r="F838" s="43"/>
      <c r="G838" s="194"/>
      <c r="H838" s="194"/>
      <c r="I838" s="194"/>
      <c r="J838" s="196"/>
      <c r="K838" s="196"/>
      <c r="L838" s="196"/>
      <c r="M838" s="196"/>
      <c r="N838" s="196"/>
      <c r="O838" s="197"/>
      <c r="P838" s="197"/>
      <c r="Q838" s="197"/>
      <c r="R838" s="197"/>
      <c r="S838" s="197"/>
      <c r="T838" s="197"/>
      <c r="U838" s="198"/>
      <c r="V838" s="199"/>
      <c r="W838" s="328"/>
      <c r="X838" s="329"/>
      <c r="Y838" s="43"/>
      <c r="Z838" s="199"/>
      <c r="AA838" s="199"/>
      <c r="AB838" s="199"/>
      <c r="AC838" s="199"/>
      <c r="AD838" s="199"/>
      <c r="AE838" s="43"/>
      <c r="AF838" s="199"/>
      <c r="AG838" s="196"/>
      <c r="AH838" s="201"/>
      <c r="AI838" s="330"/>
      <c r="AJ838" s="330"/>
      <c r="AK838" s="196"/>
      <c r="AL838" s="43"/>
      <c r="AM838" s="43"/>
      <c r="AN838" s="43"/>
      <c r="AO838" s="64"/>
      <c r="AP838" s="202"/>
      <c r="AQ838" s="202"/>
      <c r="AR838" s="64"/>
    </row>
    <row r="839" spans="1:44" ht="15.75" customHeight="1" x14ac:dyDescent="0.2">
      <c r="A839" s="43"/>
      <c r="B839" s="43"/>
      <c r="C839" s="43"/>
      <c r="D839" s="43"/>
      <c r="E839" s="43"/>
      <c r="F839" s="43"/>
      <c r="G839" s="194"/>
      <c r="H839" s="194"/>
      <c r="I839" s="194"/>
      <c r="J839" s="196"/>
      <c r="K839" s="196"/>
      <c r="L839" s="196"/>
      <c r="M839" s="196"/>
      <c r="N839" s="196"/>
      <c r="O839" s="197"/>
      <c r="P839" s="197"/>
      <c r="Q839" s="197"/>
      <c r="R839" s="197"/>
      <c r="S839" s="197"/>
      <c r="T839" s="197"/>
      <c r="U839" s="198"/>
      <c r="V839" s="199"/>
      <c r="W839" s="328"/>
      <c r="X839" s="329"/>
      <c r="Y839" s="43"/>
      <c r="Z839" s="199"/>
      <c r="AA839" s="199"/>
      <c r="AB839" s="199"/>
      <c r="AC839" s="199"/>
      <c r="AD839" s="199"/>
      <c r="AE839" s="43"/>
      <c r="AF839" s="199"/>
      <c r="AG839" s="196"/>
      <c r="AH839" s="201"/>
      <c r="AI839" s="330"/>
      <c r="AJ839" s="330"/>
      <c r="AK839" s="196"/>
      <c r="AL839" s="43"/>
      <c r="AM839" s="43"/>
      <c r="AN839" s="43"/>
      <c r="AO839" s="64"/>
      <c r="AP839" s="202"/>
      <c r="AQ839" s="202"/>
      <c r="AR839" s="64"/>
    </row>
    <row r="840" spans="1:44" ht="15.75" customHeight="1" x14ac:dyDescent="0.2">
      <c r="A840" s="43"/>
      <c r="B840" s="43"/>
      <c r="C840" s="43"/>
      <c r="D840" s="43"/>
      <c r="E840" s="43"/>
      <c r="F840" s="43"/>
      <c r="G840" s="194"/>
      <c r="H840" s="194"/>
      <c r="I840" s="194"/>
      <c r="J840" s="196"/>
      <c r="K840" s="196"/>
      <c r="L840" s="196"/>
      <c r="M840" s="196"/>
      <c r="N840" s="196"/>
      <c r="O840" s="197"/>
      <c r="P840" s="197"/>
      <c r="Q840" s="197"/>
      <c r="R840" s="197"/>
      <c r="S840" s="197"/>
      <c r="T840" s="197"/>
      <c r="U840" s="198"/>
      <c r="V840" s="199"/>
      <c r="W840" s="328"/>
      <c r="X840" s="329"/>
      <c r="Y840" s="43"/>
      <c r="Z840" s="199"/>
      <c r="AA840" s="199"/>
      <c r="AB840" s="199"/>
      <c r="AC840" s="199"/>
      <c r="AD840" s="199"/>
      <c r="AE840" s="43"/>
      <c r="AF840" s="199"/>
      <c r="AG840" s="196"/>
      <c r="AH840" s="201"/>
      <c r="AI840" s="330"/>
      <c r="AJ840" s="330"/>
      <c r="AK840" s="196"/>
      <c r="AL840" s="43"/>
      <c r="AM840" s="43"/>
      <c r="AN840" s="43"/>
      <c r="AO840" s="64"/>
      <c r="AP840" s="202"/>
      <c r="AQ840" s="202"/>
      <c r="AR840" s="64"/>
    </row>
    <row r="841" spans="1:44" ht="15.75" customHeight="1" x14ac:dyDescent="0.2">
      <c r="A841" s="43"/>
      <c r="B841" s="43"/>
      <c r="C841" s="43"/>
      <c r="D841" s="43"/>
      <c r="E841" s="43"/>
      <c r="F841" s="43"/>
      <c r="G841" s="194"/>
      <c r="H841" s="194"/>
      <c r="I841" s="194"/>
      <c r="J841" s="196"/>
      <c r="K841" s="196"/>
      <c r="L841" s="196"/>
      <c r="M841" s="196"/>
      <c r="N841" s="196"/>
      <c r="O841" s="197"/>
      <c r="P841" s="197"/>
      <c r="Q841" s="197"/>
      <c r="R841" s="197"/>
      <c r="S841" s="197"/>
      <c r="T841" s="197"/>
      <c r="U841" s="198"/>
      <c r="V841" s="199"/>
      <c r="W841" s="328"/>
      <c r="X841" s="329"/>
      <c r="Y841" s="43"/>
      <c r="Z841" s="199"/>
      <c r="AA841" s="199"/>
      <c r="AB841" s="199"/>
      <c r="AC841" s="199"/>
      <c r="AD841" s="199"/>
      <c r="AE841" s="43"/>
      <c r="AF841" s="199"/>
      <c r="AG841" s="196"/>
      <c r="AH841" s="201"/>
      <c r="AI841" s="330"/>
      <c r="AJ841" s="330"/>
      <c r="AK841" s="196"/>
      <c r="AL841" s="43"/>
      <c r="AM841" s="43"/>
      <c r="AN841" s="43"/>
      <c r="AO841" s="64"/>
      <c r="AP841" s="202"/>
      <c r="AQ841" s="202"/>
      <c r="AR841" s="64"/>
    </row>
    <row r="842" spans="1:44" ht="15.75" customHeight="1" x14ac:dyDescent="0.2">
      <c r="A842" s="43"/>
      <c r="B842" s="43"/>
      <c r="C842" s="43"/>
      <c r="D842" s="43"/>
      <c r="E842" s="43"/>
      <c r="F842" s="43"/>
      <c r="G842" s="194"/>
      <c r="H842" s="194"/>
      <c r="I842" s="194"/>
      <c r="J842" s="196"/>
      <c r="K842" s="196"/>
      <c r="L842" s="196"/>
      <c r="M842" s="196"/>
      <c r="N842" s="196"/>
      <c r="O842" s="197"/>
      <c r="P842" s="197"/>
      <c r="Q842" s="197"/>
      <c r="R842" s="197"/>
      <c r="S842" s="197"/>
      <c r="T842" s="197"/>
      <c r="U842" s="198"/>
      <c r="V842" s="199"/>
      <c r="W842" s="328"/>
      <c r="X842" s="329"/>
      <c r="Y842" s="43"/>
      <c r="Z842" s="199"/>
      <c r="AA842" s="199"/>
      <c r="AB842" s="199"/>
      <c r="AC842" s="199"/>
      <c r="AD842" s="199"/>
      <c r="AE842" s="43"/>
      <c r="AF842" s="199"/>
      <c r="AG842" s="196"/>
      <c r="AH842" s="201"/>
      <c r="AI842" s="330"/>
      <c r="AJ842" s="330"/>
      <c r="AK842" s="196"/>
      <c r="AL842" s="43"/>
      <c r="AM842" s="43"/>
      <c r="AN842" s="43"/>
      <c r="AO842" s="64"/>
      <c r="AP842" s="202"/>
      <c r="AQ842" s="202"/>
      <c r="AR842" s="64"/>
    </row>
    <row r="843" spans="1:44" ht="15.75" customHeight="1" x14ac:dyDescent="0.2">
      <c r="A843" s="43"/>
      <c r="B843" s="43"/>
      <c r="C843" s="43"/>
      <c r="D843" s="43"/>
      <c r="E843" s="43"/>
      <c r="F843" s="43"/>
      <c r="G843" s="194"/>
      <c r="H843" s="194"/>
      <c r="I843" s="194"/>
      <c r="J843" s="196"/>
      <c r="K843" s="196"/>
      <c r="L843" s="196"/>
      <c r="M843" s="196"/>
      <c r="N843" s="196"/>
      <c r="O843" s="197"/>
      <c r="P843" s="197"/>
      <c r="Q843" s="197"/>
      <c r="R843" s="197"/>
      <c r="S843" s="197"/>
      <c r="T843" s="197"/>
      <c r="U843" s="198"/>
      <c r="V843" s="199"/>
      <c r="W843" s="328"/>
      <c r="X843" s="329"/>
      <c r="Y843" s="43"/>
      <c r="Z843" s="199"/>
      <c r="AA843" s="199"/>
      <c r="AB843" s="199"/>
      <c r="AC843" s="199"/>
      <c r="AD843" s="199"/>
      <c r="AE843" s="43"/>
      <c r="AF843" s="199"/>
      <c r="AG843" s="196"/>
      <c r="AH843" s="201"/>
      <c r="AI843" s="330"/>
      <c r="AJ843" s="330"/>
      <c r="AK843" s="196"/>
      <c r="AL843" s="43"/>
      <c r="AM843" s="43"/>
      <c r="AN843" s="43"/>
      <c r="AO843" s="64"/>
      <c r="AP843" s="202"/>
      <c r="AQ843" s="202"/>
      <c r="AR843" s="64"/>
    </row>
    <row r="844" spans="1:44" ht="15.75" customHeight="1" x14ac:dyDescent="0.2">
      <c r="A844" s="43"/>
      <c r="B844" s="43"/>
      <c r="C844" s="43"/>
      <c r="D844" s="43"/>
      <c r="E844" s="43"/>
      <c r="F844" s="43"/>
      <c r="G844" s="194"/>
      <c r="H844" s="194"/>
      <c r="I844" s="194"/>
      <c r="J844" s="196"/>
      <c r="K844" s="196"/>
      <c r="L844" s="196"/>
      <c r="M844" s="196"/>
      <c r="N844" s="196"/>
      <c r="O844" s="197"/>
      <c r="P844" s="197"/>
      <c r="Q844" s="197"/>
      <c r="R844" s="197"/>
      <c r="S844" s="197"/>
      <c r="T844" s="197"/>
      <c r="U844" s="198"/>
      <c r="V844" s="199"/>
      <c r="W844" s="328"/>
      <c r="X844" s="329"/>
      <c r="Y844" s="43"/>
      <c r="Z844" s="199"/>
      <c r="AA844" s="199"/>
      <c r="AB844" s="199"/>
      <c r="AC844" s="199"/>
      <c r="AD844" s="199"/>
      <c r="AE844" s="43"/>
      <c r="AF844" s="199"/>
      <c r="AG844" s="196"/>
      <c r="AH844" s="201"/>
      <c r="AI844" s="330"/>
      <c r="AJ844" s="330"/>
      <c r="AK844" s="196"/>
      <c r="AL844" s="43"/>
      <c r="AM844" s="43"/>
      <c r="AN844" s="43"/>
      <c r="AO844" s="64"/>
      <c r="AP844" s="202"/>
      <c r="AQ844" s="202"/>
      <c r="AR844" s="64"/>
    </row>
    <row r="845" spans="1:44" ht="15.75" customHeight="1" x14ac:dyDescent="0.2">
      <c r="A845" s="43"/>
      <c r="B845" s="43"/>
      <c r="C845" s="43"/>
      <c r="D845" s="43"/>
      <c r="E845" s="43"/>
      <c r="F845" s="43"/>
      <c r="G845" s="194"/>
      <c r="H845" s="194"/>
      <c r="I845" s="194"/>
      <c r="J845" s="196"/>
      <c r="K845" s="196"/>
      <c r="L845" s="196"/>
      <c r="M845" s="196"/>
      <c r="N845" s="196"/>
      <c r="O845" s="197"/>
      <c r="P845" s="197"/>
      <c r="Q845" s="197"/>
      <c r="R845" s="197"/>
      <c r="S845" s="197"/>
      <c r="T845" s="197"/>
      <c r="U845" s="198"/>
      <c r="V845" s="199"/>
      <c r="W845" s="328"/>
      <c r="X845" s="329"/>
      <c r="Y845" s="43"/>
      <c r="Z845" s="199"/>
      <c r="AA845" s="199"/>
      <c r="AB845" s="199"/>
      <c r="AC845" s="199"/>
      <c r="AD845" s="199"/>
      <c r="AE845" s="43"/>
      <c r="AF845" s="199"/>
      <c r="AG845" s="196"/>
      <c r="AH845" s="201"/>
      <c r="AI845" s="330"/>
      <c r="AJ845" s="330"/>
      <c r="AK845" s="196"/>
      <c r="AL845" s="43"/>
      <c r="AM845" s="43"/>
      <c r="AN845" s="43"/>
      <c r="AO845" s="64"/>
      <c r="AP845" s="202"/>
      <c r="AQ845" s="202"/>
      <c r="AR845" s="64"/>
    </row>
    <row r="846" spans="1:44" ht="15.75" customHeight="1" x14ac:dyDescent="0.2">
      <c r="A846" s="43"/>
      <c r="B846" s="43"/>
      <c r="C846" s="43"/>
      <c r="D846" s="43"/>
      <c r="E846" s="43"/>
      <c r="F846" s="43"/>
      <c r="G846" s="194"/>
      <c r="H846" s="194"/>
      <c r="I846" s="194"/>
      <c r="J846" s="196"/>
      <c r="K846" s="196"/>
      <c r="L846" s="196"/>
      <c r="M846" s="196"/>
      <c r="N846" s="196"/>
      <c r="O846" s="197"/>
      <c r="P846" s="197"/>
      <c r="Q846" s="197"/>
      <c r="R846" s="197"/>
      <c r="S846" s="197"/>
      <c r="T846" s="197"/>
      <c r="U846" s="198"/>
      <c r="V846" s="199"/>
      <c r="W846" s="328"/>
      <c r="X846" s="329"/>
      <c r="Y846" s="43"/>
      <c r="Z846" s="199"/>
      <c r="AA846" s="199"/>
      <c r="AB846" s="199"/>
      <c r="AC846" s="199"/>
      <c r="AD846" s="199"/>
      <c r="AE846" s="43"/>
      <c r="AF846" s="199"/>
      <c r="AG846" s="196"/>
      <c r="AH846" s="201"/>
      <c r="AI846" s="330"/>
      <c r="AJ846" s="330"/>
      <c r="AK846" s="196"/>
      <c r="AL846" s="43"/>
      <c r="AM846" s="43"/>
      <c r="AN846" s="43"/>
      <c r="AO846" s="64"/>
      <c r="AP846" s="202"/>
      <c r="AQ846" s="202"/>
      <c r="AR846" s="64"/>
    </row>
    <row r="847" spans="1:44" ht="15.75" customHeight="1" x14ac:dyDescent="0.2">
      <c r="A847" s="43"/>
      <c r="B847" s="43"/>
      <c r="C847" s="43"/>
      <c r="D847" s="43"/>
      <c r="E847" s="43"/>
      <c r="F847" s="43"/>
      <c r="G847" s="194"/>
      <c r="H847" s="194"/>
      <c r="I847" s="194"/>
      <c r="J847" s="196"/>
      <c r="K847" s="196"/>
      <c r="L847" s="196"/>
      <c r="M847" s="196"/>
      <c r="N847" s="196"/>
      <c r="O847" s="197"/>
      <c r="P847" s="197"/>
      <c r="Q847" s="197"/>
      <c r="R847" s="197"/>
      <c r="S847" s="197"/>
      <c r="T847" s="197"/>
      <c r="U847" s="198"/>
      <c r="V847" s="199"/>
      <c r="W847" s="328"/>
      <c r="X847" s="329"/>
      <c r="Y847" s="43"/>
      <c r="Z847" s="199"/>
      <c r="AA847" s="199"/>
      <c r="AB847" s="199"/>
      <c r="AC847" s="199"/>
      <c r="AD847" s="199"/>
      <c r="AE847" s="43"/>
      <c r="AF847" s="199"/>
      <c r="AG847" s="196"/>
      <c r="AH847" s="201"/>
      <c r="AI847" s="330"/>
      <c r="AJ847" s="330"/>
      <c r="AK847" s="196"/>
      <c r="AL847" s="43"/>
      <c r="AM847" s="43"/>
      <c r="AN847" s="43"/>
      <c r="AO847" s="64"/>
      <c r="AP847" s="202"/>
      <c r="AQ847" s="202"/>
      <c r="AR847" s="64"/>
    </row>
    <row r="848" spans="1:44" ht="15.75" customHeight="1" x14ac:dyDescent="0.2">
      <c r="A848" s="43"/>
      <c r="B848" s="43"/>
      <c r="C848" s="43"/>
      <c r="D848" s="43"/>
      <c r="E848" s="43"/>
      <c r="F848" s="43"/>
      <c r="G848" s="194"/>
      <c r="H848" s="194"/>
      <c r="I848" s="194"/>
      <c r="J848" s="196"/>
      <c r="K848" s="196"/>
      <c r="L848" s="196"/>
      <c r="M848" s="196"/>
      <c r="N848" s="196"/>
      <c r="O848" s="197"/>
      <c r="P848" s="197"/>
      <c r="Q848" s="197"/>
      <c r="R848" s="197"/>
      <c r="S848" s="197"/>
      <c r="T848" s="197"/>
      <c r="U848" s="198"/>
      <c r="V848" s="199"/>
      <c r="W848" s="328"/>
      <c r="X848" s="329"/>
      <c r="Y848" s="43"/>
      <c r="Z848" s="199"/>
      <c r="AA848" s="199"/>
      <c r="AB848" s="199"/>
      <c r="AC848" s="199"/>
      <c r="AD848" s="199"/>
      <c r="AE848" s="43"/>
      <c r="AF848" s="199"/>
      <c r="AG848" s="196"/>
      <c r="AH848" s="201"/>
      <c r="AI848" s="330"/>
      <c r="AJ848" s="330"/>
      <c r="AK848" s="196"/>
      <c r="AL848" s="43"/>
      <c r="AM848" s="43"/>
      <c r="AN848" s="43"/>
      <c r="AO848" s="64"/>
      <c r="AP848" s="202"/>
      <c r="AQ848" s="202"/>
      <c r="AR848" s="64"/>
    </row>
    <row r="849" spans="1:44" ht="15.75" customHeight="1" x14ac:dyDescent="0.2">
      <c r="A849" s="43"/>
      <c r="B849" s="43"/>
      <c r="C849" s="43"/>
      <c r="D849" s="43"/>
      <c r="E849" s="43"/>
      <c r="F849" s="43"/>
      <c r="G849" s="194"/>
      <c r="H849" s="194"/>
      <c r="I849" s="194"/>
      <c r="J849" s="196"/>
      <c r="K849" s="196"/>
      <c r="L849" s="196"/>
      <c r="M849" s="196"/>
      <c r="N849" s="196"/>
      <c r="O849" s="197"/>
      <c r="P849" s="197"/>
      <c r="Q849" s="197"/>
      <c r="R849" s="197"/>
      <c r="S849" s="197"/>
      <c r="T849" s="197"/>
      <c r="U849" s="198"/>
      <c r="V849" s="199"/>
      <c r="W849" s="328"/>
      <c r="X849" s="329"/>
      <c r="Y849" s="43"/>
      <c r="Z849" s="199"/>
      <c r="AA849" s="199"/>
      <c r="AB849" s="199"/>
      <c r="AC849" s="199"/>
      <c r="AD849" s="199"/>
      <c r="AE849" s="43"/>
      <c r="AF849" s="199"/>
      <c r="AG849" s="196"/>
      <c r="AH849" s="201"/>
      <c r="AI849" s="330"/>
      <c r="AJ849" s="330"/>
      <c r="AK849" s="196"/>
      <c r="AL849" s="43"/>
      <c r="AM849" s="43"/>
      <c r="AN849" s="43"/>
      <c r="AO849" s="64"/>
      <c r="AP849" s="202"/>
      <c r="AQ849" s="202"/>
      <c r="AR849" s="64"/>
    </row>
    <row r="850" spans="1:44" ht="15.75" customHeight="1" x14ac:dyDescent="0.2">
      <c r="A850" s="43"/>
      <c r="B850" s="43"/>
      <c r="C850" s="43"/>
      <c r="D850" s="43"/>
      <c r="E850" s="43"/>
      <c r="F850" s="43"/>
      <c r="G850" s="194"/>
      <c r="H850" s="194"/>
      <c r="I850" s="194"/>
      <c r="J850" s="196"/>
      <c r="K850" s="196"/>
      <c r="L850" s="196"/>
      <c r="M850" s="196"/>
      <c r="N850" s="196"/>
      <c r="O850" s="197"/>
      <c r="P850" s="197"/>
      <c r="Q850" s="197"/>
      <c r="R850" s="197"/>
      <c r="S850" s="197"/>
      <c r="T850" s="197"/>
      <c r="U850" s="198"/>
      <c r="V850" s="199"/>
      <c r="W850" s="328"/>
      <c r="X850" s="329"/>
      <c r="Y850" s="43"/>
      <c r="Z850" s="199"/>
      <c r="AA850" s="199"/>
      <c r="AB850" s="199"/>
      <c r="AC850" s="199"/>
      <c r="AD850" s="199"/>
      <c r="AE850" s="43"/>
      <c r="AF850" s="199"/>
      <c r="AG850" s="196"/>
      <c r="AH850" s="201"/>
      <c r="AI850" s="330"/>
      <c r="AJ850" s="330"/>
      <c r="AK850" s="196"/>
      <c r="AL850" s="43"/>
      <c r="AM850" s="43"/>
      <c r="AN850" s="43"/>
      <c r="AO850" s="64"/>
      <c r="AP850" s="202"/>
      <c r="AQ850" s="202"/>
      <c r="AR850" s="64"/>
    </row>
    <row r="851" spans="1:44" ht="15.75" customHeight="1" x14ac:dyDescent="0.2">
      <c r="A851" s="43"/>
      <c r="B851" s="43"/>
      <c r="C851" s="43"/>
      <c r="D851" s="43"/>
      <c r="E851" s="43"/>
      <c r="F851" s="43"/>
      <c r="G851" s="194"/>
      <c r="H851" s="194"/>
      <c r="I851" s="194"/>
      <c r="J851" s="196"/>
      <c r="K851" s="196"/>
      <c r="L851" s="196"/>
      <c r="M851" s="196"/>
      <c r="N851" s="196"/>
      <c r="O851" s="197"/>
      <c r="P851" s="197"/>
      <c r="Q851" s="197"/>
      <c r="R851" s="197"/>
      <c r="S851" s="197"/>
      <c r="T851" s="197"/>
      <c r="U851" s="198"/>
      <c r="V851" s="199"/>
      <c r="W851" s="328"/>
      <c r="X851" s="329"/>
      <c r="Y851" s="43"/>
      <c r="Z851" s="199"/>
      <c r="AA851" s="199"/>
      <c r="AB851" s="199"/>
      <c r="AC851" s="199"/>
      <c r="AD851" s="199"/>
      <c r="AE851" s="43"/>
      <c r="AF851" s="199"/>
      <c r="AG851" s="196"/>
      <c r="AH851" s="201"/>
      <c r="AI851" s="330"/>
      <c r="AJ851" s="330"/>
      <c r="AK851" s="196"/>
      <c r="AL851" s="43"/>
      <c r="AM851" s="43"/>
      <c r="AN851" s="43"/>
      <c r="AO851" s="64"/>
      <c r="AP851" s="202"/>
      <c r="AQ851" s="202"/>
      <c r="AR851" s="64"/>
    </row>
    <row r="852" spans="1:44" ht="15.75" customHeight="1" x14ac:dyDescent="0.2">
      <c r="A852" s="43"/>
      <c r="B852" s="43"/>
      <c r="C852" s="43"/>
      <c r="D852" s="43"/>
      <c r="E852" s="43"/>
      <c r="F852" s="43"/>
      <c r="G852" s="194"/>
      <c r="H852" s="194"/>
      <c r="I852" s="194"/>
      <c r="J852" s="196"/>
      <c r="K852" s="196"/>
      <c r="L852" s="196"/>
      <c r="M852" s="196"/>
      <c r="N852" s="196"/>
      <c r="O852" s="197"/>
      <c r="P852" s="197"/>
      <c r="Q852" s="197"/>
      <c r="R852" s="197"/>
      <c r="S852" s="197"/>
      <c r="T852" s="197"/>
      <c r="U852" s="198"/>
      <c r="V852" s="199"/>
      <c r="W852" s="328"/>
      <c r="X852" s="329"/>
      <c r="Y852" s="43"/>
      <c r="Z852" s="199"/>
      <c r="AA852" s="199"/>
      <c r="AB852" s="199"/>
      <c r="AC852" s="199"/>
      <c r="AD852" s="199"/>
      <c r="AE852" s="43"/>
      <c r="AF852" s="199"/>
      <c r="AG852" s="196"/>
      <c r="AH852" s="201"/>
      <c r="AI852" s="330"/>
      <c r="AJ852" s="330"/>
      <c r="AK852" s="196"/>
      <c r="AL852" s="43"/>
      <c r="AM852" s="43"/>
      <c r="AN852" s="43"/>
      <c r="AO852" s="64"/>
      <c r="AP852" s="202"/>
      <c r="AQ852" s="202"/>
      <c r="AR852" s="64"/>
    </row>
    <row r="853" spans="1:44" ht="15.75" customHeight="1" x14ac:dyDescent="0.2">
      <c r="A853" s="43"/>
      <c r="B853" s="43"/>
      <c r="C853" s="43"/>
      <c r="D853" s="43"/>
      <c r="E853" s="43"/>
      <c r="F853" s="43"/>
      <c r="G853" s="194"/>
      <c r="H853" s="194"/>
      <c r="I853" s="194"/>
      <c r="J853" s="196"/>
      <c r="K853" s="196"/>
      <c r="L853" s="196"/>
      <c r="M853" s="196"/>
      <c r="N853" s="196"/>
      <c r="O853" s="197"/>
      <c r="P853" s="197"/>
      <c r="Q853" s="197"/>
      <c r="R853" s="197"/>
      <c r="S853" s="197"/>
      <c r="T853" s="197"/>
      <c r="U853" s="198"/>
      <c r="V853" s="199"/>
      <c r="W853" s="328"/>
      <c r="X853" s="329"/>
      <c r="Y853" s="43"/>
      <c r="Z853" s="199"/>
      <c r="AA853" s="199"/>
      <c r="AB853" s="199"/>
      <c r="AC853" s="199"/>
      <c r="AD853" s="199"/>
      <c r="AE853" s="43"/>
      <c r="AF853" s="199"/>
      <c r="AG853" s="196"/>
      <c r="AH853" s="201"/>
      <c r="AI853" s="330"/>
      <c r="AJ853" s="330"/>
      <c r="AK853" s="196"/>
      <c r="AL853" s="43"/>
      <c r="AM853" s="43"/>
      <c r="AN853" s="43"/>
      <c r="AO853" s="64"/>
      <c r="AP853" s="202"/>
      <c r="AQ853" s="202"/>
      <c r="AR853" s="64"/>
    </row>
    <row r="854" spans="1:44" ht="15.75" customHeight="1" x14ac:dyDescent="0.2">
      <c r="A854" s="43"/>
      <c r="B854" s="43"/>
      <c r="C854" s="43"/>
      <c r="D854" s="43"/>
      <c r="E854" s="43"/>
      <c r="F854" s="43"/>
      <c r="G854" s="194"/>
      <c r="H854" s="194"/>
      <c r="I854" s="194"/>
      <c r="J854" s="196"/>
      <c r="K854" s="196"/>
      <c r="L854" s="196"/>
      <c r="M854" s="196"/>
      <c r="N854" s="196"/>
      <c r="O854" s="197"/>
      <c r="P854" s="197"/>
      <c r="Q854" s="197"/>
      <c r="R854" s="197"/>
      <c r="S854" s="197"/>
      <c r="T854" s="197"/>
      <c r="U854" s="198"/>
      <c r="V854" s="199"/>
      <c r="W854" s="328"/>
      <c r="X854" s="329"/>
      <c r="Y854" s="43"/>
      <c r="Z854" s="199"/>
      <c r="AA854" s="199"/>
      <c r="AB854" s="199"/>
      <c r="AC854" s="199"/>
      <c r="AD854" s="199"/>
      <c r="AE854" s="43"/>
      <c r="AF854" s="199"/>
      <c r="AG854" s="196"/>
      <c r="AH854" s="201"/>
      <c r="AI854" s="330"/>
      <c r="AJ854" s="330"/>
      <c r="AK854" s="196"/>
      <c r="AL854" s="43"/>
      <c r="AM854" s="43"/>
      <c r="AN854" s="43"/>
      <c r="AO854" s="64"/>
      <c r="AP854" s="202"/>
      <c r="AQ854" s="202"/>
      <c r="AR854" s="64"/>
    </row>
    <row r="855" spans="1:44" ht="15.75" customHeight="1" x14ac:dyDescent="0.2">
      <c r="A855" s="43"/>
      <c r="B855" s="43"/>
      <c r="C855" s="43"/>
      <c r="D855" s="43"/>
      <c r="E855" s="43"/>
      <c r="F855" s="43"/>
      <c r="G855" s="194"/>
      <c r="H855" s="194"/>
      <c r="I855" s="194"/>
      <c r="J855" s="196"/>
      <c r="K855" s="196"/>
      <c r="L855" s="196"/>
      <c r="M855" s="196"/>
      <c r="N855" s="196"/>
      <c r="O855" s="197"/>
      <c r="P855" s="197"/>
      <c r="Q855" s="197"/>
      <c r="R855" s="197"/>
      <c r="S855" s="197"/>
      <c r="T855" s="197"/>
      <c r="U855" s="198"/>
      <c r="V855" s="199"/>
      <c r="W855" s="328"/>
      <c r="X855" s="329"/>
      <c r="Y855" s="43"/>
      <c r="Z855" s="199"/>
      <c r="AA855" s="199"/>
      <c r="AB855" s="199"/>
      <c r="AC855" s="199"/>
      <c r="AD855" s="199"/>
      <c r="AE855" s="43"/>
      <c r="AF855" s="199"/>
      <c r="AG855" s="196"/>
      <c r="AH855" s="201"/>
      <c r="AI855" s="330"/>
      <c r="AJ855" s="330"/>
      <c r="AK855" s="196"/>
      <c r="AL855" s="43"/>
      <c r="AM855" s="43"/>
      <c r="AN855" s="43"/>
      <c r="AO855" s="64"/>
      <c r="AP855" s="202"/>
      <c r="AQ855" s="202"/>
      <c r="AR855" s="64"/>
    </row>
    <row r="856" spans="1:44" ht="15.75" customHeight="1" x14ac:dyDescent="0.2">
      <c r="A856" s="43"/>
      <c r="B856" s="43"/>
      <c r="C856" s="43"/>
      <c r="D856" s="43"/>
      <c r="E856" s="43"/>
      <c r="F856" s="43"/>
      <c r="G856" s="194"/>
      <c r="H856" s="194"/>
      <c r="I856" s="194"/>
      <c r="J856" s="196"/>
      <c r="K856" s="196"/>
      <c r="L856" s="196"/>
      <c r="M856" s="196"/>
      <c r="N856" s="196"/>
      <c r="O856" s="197"/>
      <c r="P856" s="197"/>
      <c r="Q856" s="197"/>
      <c r="R856" s="197"/>
      <c r="S856" s="197"/>
      <c r="T856" s="197"/>
      <c r="U856" s="198"/>
      <c r="V856" s="199"/>
      <c r="W856" s="328"/>
      <c r="X856" s="329"/>
      <c r="Y856" s="43"/>
      <c r="Z856" s="199"/>
      <c r="AA856" s="199"/>
      <c r="AB856" s="199"/>
      <c r="AC856" s="199"/>
      <c r="AD856" s="199"/>
      <c r="AE856" s="43"/>
      <c r="AF856" s="199"/>
      <c r="AG856" s="196"/>
      <c r="AH856" s="201"/>
      <c r="AI856" s="330"/>
      <c r="AJ856" s="330"/>
      <c r="AK856" s="196"/>
      <c r="AL856" s="43"/>
      <c r="AM856" s="43"/>
      <c r="AN856" s="43"/>
      <c r="AO856" s="64"/>
      <c r="AP856" s="202"/>
      <c r="AQ856" s="202"/>
      <c r="AR856" s="64"/>
    </row>
    <row r="857" spans="1:44" ht="15.75" customHeight="1" x14ac:dyDescent="0.2">
      <c r="A857" s="43"/>
      <c r="B857" s="43"/>
      <c r="C857" s="43"/>
      <c r="D857" s="43"/>
      <c r="E857" s="43"/>
      <c r="F857" s="43"/>
      <c r="G857" s="194"/>
      <c r="H857" s="194"/>
      <c r="I857" s="194"/>
      <c r="J857" s="196"/>
      <c r="K857" s="196"/>
      <c r="L857" s="196"/>
      <c r="M857" s="196"/>
      <c r="N857" s="196"/>
      <c r="O857" s="197"/>
      <c r="P857" s="197"/>
      <c r="Q857" s="197"/>
      <c r="R857" s="197"/>
      <c r="S857" s="197"/>
      <c r="T857" s="197"/>
      <c r="U857" s="198"/>
      <c r="V857" s="199"/>
      <c r="W857" s="328"/>
      <c r="X857" s="329"/>
      <c r="Y857" s="43"/>
      <c r="Z857" s="199"/>
      <c r="AA857" s="199"/>
      <c r="AB857" s="199"/>
      <c r="AC857" s="199"/>
      <c r="AD857" s="199"/>
      <c r="AE857" s="43"/>
      <c r="AF857" s="199"/>
      <c r="AG857" s="196"/>
      <c r="AH857" s="201"/>
      <c r="AI857" s="330"/>
      <c r="AJ857" s="330"/>
      <c r="AK857" s="196"/>
      <c r="AL857" s="43"/>
      <c r="AM857" s="43"/>
      <c r="AN857" s="43"/>
      <c r="AO857" s="64"/>
      <c r="AP857" s="202"/>
      <c r="AQ857" s="202"/>
      <c r="AR857" s="64"/>
    </row>
    <row r="858" spans="1:44" ht="15.75" customHeight="1" x14ac:dyDescent="0.2">
      <c r="A858" s="43"/>
      <c r="B858" s="43"/>
      <c r="C858" s="43"/>
      <c r="D858" s="43"/>
      <c r="E858" s="43"/>
      <c r="F858" s="43"/>
      <c r="G858" s="194"/>
      <c r="H858" s="194"/>
      <c r="I858" s="194"/>
      <c r="J858" s="196"/>
      <c r="K858" s="196"/>
      <c r="L858" s="196"/>
      <c r="M858" s="196"/>
      <c r="N858" s="196"/>
      <c r="O858" s="197"/>
      <c r="P858" s="197"/>
      <c r="Q858" s="197"/>
      <c r="R858" s="197"/>
      <c r="S858" s="197"/>
      <c r="T858" s="197"/>
      <c r="U858" s="198"/>
      <c r="V858" s="199"/>
      <c r="W858" s="328"/>
      <c r="X858" s="329"/>
      <c r="Y858" s="43"/>
      <c r="Z858" s="199"/>
      <c r="AA858" s="199"/>
      <c r="AB858" s="199"/>
      <c r="AC858" s="199"/>
      <c r="AD858" s="199"/>
      <c r="AE858" s="43"/>
      <c r="AF858" s="199"/>
      <c r="AG858" s="196"/>
      <c r="AH858" s="201"/>
      <c r="AI858" s="330"/>
      <c r="AJ858" s="330"/>
      <c r="AK858" s="196"/>
      <c r="AL858" s="43"/>
      <c r="AM858" s="43"/>
      <c r="AN858" s="43"/>
      <c r="AO858" s="64"/>
      <c r="AP858" s="202"/>
      <c r="AQ858" s="202"/>
      <c r="AR858" s="64"/>
    </row>
    <row r="859" spans="1:44" ht="15.75" customHeight="1" x14ac:dyDescent="0.2">
      <c r="A859" s="43"/>
      <c r="B859" s="43"/>
      <c r="C859" s="43"/>
      <c r="D859" s="43"/>
      <c r="E859" s="43"/>
      <c r="F859" s="43"/>
      <c r="G859" s="194"/>
      <c r="H859" s="194"/>
      <c r="I859" s="194"/>
      <c r="J859" s="196"/>
      <c r="K859" s="196"/>
      <c r="L859" s="196"/>
      <c r="M859" s="196"/>
      <c r="N859" s="196"/>
      <c r="O859" s="197"/>
      <c r="P859" s="197"/>
      <c r="Q859" s="197"/>
      <c r="R859" s="197"/>
      <c r="S859" s="197"/>
      <c r="T859" s="197"/>
      <c r="U859" s="198"/>
      <c r="V859" s="199"/>
      <c r="W859" s="328"/>
      <c r="X859" s="329"/>
      <c r="Y859" s="43"/>
      <c r="Z859" s="199"/>
      <c r="AA859" s="199"/>
      <c r="AB859" s="199"/>
      <c r="AC859" s="199"/>
      <c r="AD859" s="199"/>
      <c r="AE859" s="43"/>
      <c r="AF859" s="199"/>
      <c r="AG859" s="196"/>
      <c r="AH859" s="201"/>
      <c r="AI859" s="330"/>
      <c r="AJ859" s="330"/>
      <c r="AK859" s="196"/>
      <c r="AL859" s="43"/>
      <c r="AM859" s="43"/>
      <c r="AN859" s="43"/>
      <c r="AO859" s="64"/>
      <c r="AP859" s="202"/>
      <c r="AQ859" s="202"/>
      <c r="AR859" s="64"/>
    </row>
    <row r="860" spans="1:44" ht="15.75" customHeight="1" x14ac:dyDescent="0.2">
      <c r="A860" s="43"/>
      <c r="B860" s="43"/>
      <c r="C860" s="43"/>
      <c r="D860" s="43"/>
      <c r="E860" s="43"/>
      <c r="F860" s="43"/>
      <c r="G860" s="194"/>
      <c r="H860" s="194"/>
      <c r="I860" s="194"/>
      <c r="J860" s="196"/>
      <c r="K860" s="196"/>
      <c r="L860" s="196"/>
      <c r="M860" s="196"/>
      <c r="N860" s="196"/>
      <c r="O860" s="197"/>
      <c r="P860" s="197"/>
      <c r="Q860" s="197"/>
      <c r="R860" s="197"/>
      <c r="S860" s="197"/>
      <c r="T860" s="197"/>
      <c r="U860" s="198"/>
      <c r="V860" s="199"/>
      <c r="W860" s="328"/>
      <c r="X860" s="329"/>
      <c r="Y860" s="43"/>
      <c r="Z860" s="199"/>
      <c r="AA860" s="199"/>
      <c r="AB860" s="199"/>
      <c r="AC860" s="199"/>
      <c r="AD860" s="199"/>
      <c r="AE860" s="43"/>
      <c r="AF860" s="199"/>
      <c r="AG860" s="196"/>
      <c r="AH860" s="201"/>
      <c r="AI860" s="330"/>
      <c r="AJ860" s="330"/>
      <c r="AK860" s="196"/>
      <c r="AL860" s="43"/>
      <c r="AM860" s="43"/>
      <c r="AN860" s="43"/>
      <c r="AO860" s="64"/>
      <c r="AP860" s="202"/>
      <c r="AQ860" s="202"/>
      <c r="AR860" s="64"/>
    </row>
    <row r="861" spans="1:44" ht="15.75" customHeight="1" x14ac:dyDescent="0.2">
      <c r="A861" s="43"/>
      <c r="B861" s="43"/>
      <c r="C861" s="43"/>
      <c r="D861" s="43"/>
      <c r="E861" s="43"/>
      <c r="F861" s="43"/>
      <c r="G861" s="194"/>
      <c r="H861" s="194"/>
      <c r="I861" s="194"/>
      <c r="J861" s="196"/>
      <c r="K861" s="196"/>
      <c r="L861" s="196"/>
      <c r="M861" s="196"/>
      <c r="N861" s="196"/>
      <c r="O861" s="197"/>
      <c r="P861" s="197"/>
      <c r="Q861" s="197"/>
      <c r="R861" s="197"/>
      <c r="S861" s="197"/>
      <c r="T861" s="197"/>
      <c r="U861" s="198"/>
      <c r="V861" s="199"/>
      <c r="W861" s="328"/>
      <c r="X861" s="329"/>
      <c r="Y861" s="43"/>
      <c r="Z861" s="199"/>
      <c r="AA861" s="199"/>
      <c r="AB861" s="199"/>
      <c r="AC861" s="199"/>
      <c r="AD861" s="199"/>
      <c r="AE861" s="43"/>
      <c r="AF861" s="199"/>
      <c r="AG861" s="196"/>
      <c r="AH861" s="201"/>
      <c r="AI861" s="330"/>
      <c r="AJ861" s="330"/>
      <c r="AK861" s="196"/>
      <c r="AL861" s="43"/>
      <c r="AM861" s="43"/>
      <c r="AN861" s="43"/>
      <c r="AO861" s="64"/>
      <c r="AP861" s="202"/>
      <c r="AQ861" s="202"/>
      <c r="AR861" s="64"/>
    </row>
    <row r="862" spans="1:44" ht="15.75" customHeight="1" x14ac:dyDescent="0.2">
      <c r="A862" s="43"/>
      <c r="B862" s="43"/>
      <c r="C862" s="43"/>
      <c r="D862" s="43"/>
      <c r="E862" s="43"/>
      <c r="F862" s="43"/>
      <c r="G862" s="194"/>
      <c r="H862" s="194"/>
      <c r="I862" s="194"/>
      <c r="J862" s="196"/>
      <c r="K862" s="196"/>
      <c r="L862" s="196"/>
      <c r="M862" s="196"/>
      <c r="N862" s="196"/>
      <c r="O862" s="197"/>
      <c r="P862" s="197"/>
      <c r="Q862" s="197"/>
      <c r="R862" s="197"/>
      <c r="S862" s="197"/>
      <c r="T862" s="197"/>
      <c r="U862" s="198"/>
      <c r="V862" s="199"/>
      <c r="W862" s="328"/>
      <c r="X862" s="329"/>
      <c r="Y862" s="43"/>
      <c r="Z862" s="199"/>
      <c r="AA862" s="199"/>
      <c r="AB862" s="199"/>
      <c r="AC862" s="199"/>
      <c r="AD862" s="199"/>
      <c r="AE862" s="43"/>
      <c r="AF862" s="199"/>
      <c r="AG862" s="196"/>
      <c r="AH862" s="201"/>
      <c r="AI862" s="330"/>
      <c r="AJ862" s="330"/>
      <c r="AK862" s="196"/>
      <c r="AL862" s="43"/>
      <c r="AM862" s="43"/>
      <c r="AN862" s="43"/>
      <c r="AO862" s="64"/>
      <c r="AP862" s="202"/>
      <c r="AQ862" s="202"/>
      <c r="AR862" s="64"/>
    </row>
    <row r="863" spans="1:44" ht="15.75" customHeight="1" x14ac:dyDescent="0.2">
      <c r="A863" s="43"/>
      <c r="B863" s="43"/>
      <c r="C863" s="43"/>
      <c r="D863" s="43"/>
      <c r="E863" s="43"/>
      <c r="F863" s="43"/>
      <c r="G863" s="194"/>
      <c r="H863" s="194"/>
      <c r="I863" s="194"/>
      <c r="J863" s="196"/>
      <c r="K863" s="196"/>
      <c r="L863" s="196"/>
      <c r="M863" s="196"/>
      <c r="N863" s="196"/>
      <c r="O863" s="197"/>
      <c r="P863" s="197"/>
      <c r="Q863" s="197"/>
      <c r="R863" s="197"/>
      <c r="S863" s="197"/>
      <c r="T863" s="197"/>
      <c r="U863" s="198"/>
      <c r="V863" s="199"/>
      <c r="W863" s="328"/>
      <c r="X863" s="329"/>
      <c r="Y863" s="43"/>
      <c r="Z863" s="199"/>
      <c r="AA863" s="199"/>
      <c r="AB863" s="199"/>
      <c r="AC863" s="199"/>
      <c r="AD863" s="199"/>
      <c r="AE863" s="43"/>
      <c r="AF863" s="199"/>
      <c r="AG863" s="196"/>
      <c r="AH863" s="201"/>
      <c r="AI863" s="330"/>
      <c r="AJ863" s="330"/>
      <c r="AK863" s="196"/>
      <c r="AL863" s="43"/>
      <c r="AM863" s="43"/>
      <c r="AN863" s="43"/>
      <c r="AO863" s="64"/>
      <c r="AP863" s="202"/>
      <c r="AQ863" s="202"/>
      <c r="AR863" s="64"/>
    </row>
    <row r="864" spans="1:44" ht="15.75" customHeight="1" x14ac:dyDescent="0.2">
      <c r="A864" s="43"/>
      <c r="B864" s="43"/>
      <c r="C864" s="43"/>
      <c r="D864" s="43"/>
      <c r="E864" s="43"/>
      <c r="F864" s="43"/>
      <c r="G864" s="194"/>
      <c r="H864" s="194"/>
      <c r="I864" s="194"/>
      <c r="J864" s="196"/>
      <c r="K864" s="196"/>
      <c r="L864" s="196"/>
      <c r="M864" s="196"/>
      <c r="N864" s="196"/>
      <c r="O864" s="197"/>
      <c r="P864" s="197"/>
      <c r="Q864" s="197"/>
      <c r="R864" s="197"/>
      <c r="S864" s="197"/>
      <c r="T864" s="197"/>
      <c r="U864" s="198"/>
      <c r="V864" s="199"/>
      <c r="W864" s="328"/>
      <c r="X864" s="329"/>
      <c r="Y864" s="43"/>
      <c r="Z864" s="199"/>
      <c r="AA864" s="199"/>
      <c r="AB864" s="199"/>
      <c r="AC864" s="199"/>
      <c r="AD864" s="199"/>
      <c r="AE864" s="43"/>
      <c r="AF864" s="199"/>
      <c r="AG864" s="196"/>
      <c r="AH864" s="201"/>
      <c r="AI864" s="330"/>
      <c r="AJ864" s="330"/>
      <c r="AK864" s="196"/>
      <c r="AL864" s="43"/>
      <c r="AM864" s="43"/>
      <c r="AN864" s="43"/>
      <c r="AO864" s="64"/>
      <c r="AP864" s="202"/>
      <c r="AQ864" s="202"/>
      <c r="AR864" s="64"/>
    </row>
    <row r="865" spans="1:44" ht="15.75" customHeight="1" x14ac:dyDescent="0.2">
      <c r="A865" s="43"/>
      <c r="B865" s="43"/>
      <c r="C865" s="43"/>
      <c r="D865" s="43"/>
      <c r="E865" s="43"/>
      <c r="F865" s="43"/>
      <c r="G865" s="194"/>
      <c r="H865" s="194"/>
      <c r="I865" s="194"/>
      <c r="J865" s="196"/>
      <c r="K865" s="196"/>
      <c r="L865" s="196"/>
      <c r="M865" s="196"/>
      <c r="N865" s="196"/>
      <c r="O865" s="197"/>
      <c r="P865" s="197"/>
      <c r="Q865" s="197"/>
      <c r="R865" s="197"/>
      <c r="S865" s="197"/>
      <c r="T865" s="197"/>
      <c r="U865" s="198"/>
      <c r="V865" s="199"/>
      <c r="W865" s="328"/>
      <c r="X865" s="329"/>
      <c r="Y865" s="43"/>
      <c r="Z865" s="199"/>
      <c r="AA865" s="199"/>
      <c r="AB865" s="199"/>
      <c r="AC865" s="199"/>
      <c r="AD865" s="199"/>
      <c r="AE865" s="43"/>
      <c r="AF865" s="199"/>
      <c r="AG865" s="196"/>
      <c r="AH865" s="201"/>
      <c r="AI865" s="330"/>
      <c r="AJ865" s="330"/>
      <c r="AK865" s="196"/>
      <c r="AL865" s="43"/>
      <c r="AM865" s="43"/>
      <c r="AN865" s="43"/>
      <c r="AO865" s="64"/>
      <c r="AP865" s="202"/>
      <c r="AQ865" s="202"/>
      <c r="AR865" s="64"/>
    </row>
    <row r="866" spans="1:44" ht="15.75" customHeight="1" x14ac:dyDescent="0.2">
      <c r="A866" s="43"/>
      <c r="B866" s="43"/>
      <c r="C866" s="43"/>
      <c r="D866" s="43"/>
      <c r="E866" s="43"/>
      <c r="F866" s="43"/>
      <c r="G866" s="194"/>
      <c r="H866" s="194"/>
      <c r="I866" s="194"/>
      <c r="J866" s="196"/>
      <c r="K866" s="196"/>
      <c r="L866" s="196"/>
      <c r="M866" s="196"/>
      <c r="N866" s="196"/>
      <c r="O866" s="197"/>
      <c r="P866" s="197"/>
      <c r="Q866" s="197"/>
      <c r="R866" s="197"/>
      <c r="S866" s="197"/>
      <c r="T866" s="197"/>
      <c r="U866" s="198"/>
      <c r="V866" s="199"/>
      <c r="W866" s="328"/>
      <c r="X866" s="329"/>
      <c r="Y866" s="43"/>
      <c r="Z866" s="199"/>
      <c r="AA866" s="199"/>
      <c r="AB866" s="199"/>
      <c r="AC866" s="199"/>
      <c r="AD866" s="199"/>
      <c r="AE866" s="43"/>
      <c r="AF866" s="199"/>
      <c r="AG866" s="196"/>
      <c r="AH866" s="201"/>
      <c r="AI866" s="330"/>
      <c r="AJ866" s="330"/>
      <c r="AK866" s="196"/>
      <c r="AL866" s="43"/>
      <c r="AM866" s="43"/>
      <c r="AN866" s="43"/>
      <c r="AO866" s="64"/>
      <c r="AP866" s="202"/>
      <c r="AQ866" s="202"/>
      <c r="AR866" s="64"/>
    </row>
    <row r="867" spans="1:44" ht="15.75" customHeight="1" x14ac:dyDescent="0.2">
      <c r="A867" s="43"/>
      <c r="B867" s="43"/>
      <c r="C867" s="43"/>
      <c r="D867" s="43"/>
      <c r="E867" s="43"/>
      <c r="F867" s="43"/>
      <c r="G867" s="194"/>
      <c r="H867" s="194"/>
      <c r="I867" s="194"/>
      <c r="J867" s="196"/>
      <c r="K867" s="196"/>
      <c r="L867" s="196"/>
      <c r="M867" s="196"/>
      <c r="N867" s="196"/>
      <c r="O867" s="197"/>
      <c r="P867" s="197"/>
      <c r="Q867" s="197"/>
      <c r="R867" s="197"/>
      <c r="S867" s="197"/>
      <c r="T867" s="197"/>
      <c r="U867" s="198"/>
      <c r="V867" s="199"/>
      <c r="W867" s="328"/>
      <c r="X867" s="329"/>
      <c r="Y867" s="43"/>
      <c r="Z867" s="199"/>
      <c r="AA867" s="199"/>
      <c r="AB867" s="199"/>
      <c r="AC867" s="199"/>
      <c r="AD867" s="199"/>
      <c r="AE867" s="43"/>
      <c r="AF867" s="199"/>
      <c r="AG867" s="196"/>
      <c r="AH867" s="201"/>
      <c r="AI867" s="330"/>
      <c r="AJ867" s="330"/>
      <c r="AK867" s="196"/>
      <c r="AL867" s="43"/>
      <c r="AM867" s="43"/>
      <c r="AN867" s="43"/>
      <c r="AO867" s="64"/>
      <c r="AP867" s="202"/>
      <c r="AQ867" s="202"/>
      <c r="AR867" s="64"/>
    </row>
    <row r="868" spans="1:44" ht="15.75" customHeight="1" x14ac:dyDescent="0.2">
      <c r="A868" s="43"/>
      <c r="B868" s="43"/>
      <c r="C868" s="43"/>
      <c r="D868" s="43"/>
      <c r="E868" s="43"/>
      <c r="F868" s="43"/>
      <c r="G868" s="194"/>
      <c r="H868" s="194"/>
      <c r="I868" s="194"/>
      <c r="J868" s="196"/>
      <c r="K868" s="196"/>
      <c r="L868" s="196"/>
      <c r="M868" s="196"/>
      <c r="N868" s="196"/>
      <c r="O868" s="197"/>
      <c r="P868" s="197"/>
      <c r="Q868" s="197"/>
      <c r="R868" s="197"/>
      <c r="S868" s="197"/>
      <c r="T868" s="197"/>
      <c r="U868" s="198"/>
      <c r="V868" s="199"/>
      <c r="W868" s="328"/>
      <c r="X868" s="329"/>
      <c r="Y868" s="43"/>
      <c r="Z868" s="199"/>
      <c r="AA868" s="199"/>
      <c r="AB868" s="199"/>
      <c r="AC868" s="199"/>
      <c r="AD868" s="199"/>
      <c r="AE868" s="43"/>
      <c r="AF868" s="199"/>
      <c r="AG868" s="196"/>
      <c r="AH868" s="201"/>
      <c r="AI868" s="330"/>
      <c r="AJ868" s="330"/>
      <c r="AK868" s="196"/>
      <c r="AL868" s="43"/>
      <c r="AM868" s="43"/>
      <c r="AN868" s="43"/>
      <c r="AO868" s="64"/>
      <c r="AP868" s="202"/>
      <c r="AQ868" s="202"/>
      <c r="AR868" s="64"/>
    </row>
    <row r="869" spans="1:44" ht="15.75" customHeight="1" x14ac:dyDescent="0.2">
      <c r="A869" s="43"/>
      <c r="B869" s="43"/>
      <c r="C869" s="43"/>
      <c r="D869" s="43"/>
      <c r="E869" s="43"/>
      <c r="F869" s="43"/>
      <c r="G869" s="194"/>
      <c r="H869" s="194"/>
      <c r="I869" s="194"/>
      <c r="J869" s="196"/>
      <c r="K869" s="196"/>
      <c r="L869" s="196"/>
      <c r="M869" s="196"/>
      <c r="N869" s="196"/>
      <c r="O869" s="197"/>
      <c r="P869" s="197"/>
      <c r="Q869" s="197"/>
      <c r="R869" s="197"/>
      <c r="S869" s="197"/>
      <c r="T869" s="197"/>
      <c r="U869" s="198"/>
      <c r="V869" s="199"/>
      <c r="W869" s="328"/>
      <c r="X869" s="329"/>
      <c r="Y869" s="43"/>
      <c r="Z869" s="199"/>
      <c r="AA869" s="199"/>
      <c r="AB869" s="199"/>
      <c r="AC869" s="199"/>
      <c r="AD869" s="199"/>
      <c r="AE869" s="43"/>
      <c r="AF869" s="199"/>
      <c r="AG869" s="196"/>
      <c r="AH869" s="201"/>
      <c r="AI869" s="330"/>
      <c r="AJ869" s="330"/>
      <c r="AK869" s="196"/>
      <c r="AL869" s="43"/>
      <c r="AM869" s="43"/>
      <c r="AN869" s="43"/>
      <c r="AO869" s="64"/>
      <c r="AP869" s="202"/>
      <c r="AQ869" s="202"/>
      <c r="AR869" s="64"/>
    </row>
    <row r="870" spans="1:44" ht="15.75" customHeight="1" x14ac:dyDescent="0.2">
      <c r="A870" s="43"/>
      <c r="B870" s="43"/>
      <c r="C870" s="43"/>
      <c r="D870" s="43"/>
      <c r="E870" s="43"/>
      <c r="F870" s="43"/>
      <c r="G870" s="194"/>
      <c r="H870" s="194"/>
      <c r="I870" s="194"/>
      <c r="J870" s="196"/>
      <c r="K870" s="196"/>
      <c r="L870" s="196"/>
      <c r="M870" s="196"/>
      <c r="N870" s="196"/>
      <c r="O870" s="197"/>
      <c r="P870" s="197"/>
      <c r="Q870" s="197"/>
      <c r="R870" s="197"/>
      <c r="S870" s="197"/>
      <c r="T870" s="197"/>
      <c r="U870" s="198"/>
      <c r="V870" s="199"/>
      <c r="W870" s="328"/>
      <c r="X870" s="329"/>
      <c r="Y870" s="43"/>
      <c r="Z870" s="199"/>
      <c r="AA870" s="199"/>
      <c r="AB870" s="199"/>
      <c r="AC870" s="199"/>
      <c r="AD870" s="199"/>
      <c r="AE870" s="43"/>
      <c r="AF870" s="199"/>
      <c r="AG870" s="196"/>
      <c r="AH870" s="201"/>
      <c r="AI870" s="330"/>
      <c r="AJ870" s="330"/>
      <c r="AK870" s="196"/>
      <c r="AL870" s="43"/>
      <c r="AM870" s="43"/>
      <c r="AN870" s="43"/>
      <c r="AO870" s="64"/>
      <c r="AP870" s="202"/>
      <c r="AQ870" s="202"/>
      <c r="AR870" s="64"/>
    </row>
    <row r="871" spans="1:44" ht="15.75" customHeight="1" x14ac:dyDescent="0.2">
      <c r="A871" s="43"/>
      <c r="B871" s="43"/>
      <c r="C871" s="43"/>
      <c r="D871" s="43"/>
      <c r="E871" s="43"/>
      <c r="F871" s="43"/>
      <c r="G871" s="194"/>
      <c r="H871" s="194"/>
      <c r="I871" s="194"/>
      <c r="J871" s="196"/>
      <c r="K871" s="196"/>
      <c r="L871" s="196"/>
      <c r="M871" s="196"/>
      <c r="N871" s="196"/>
      <c r="O871" s="197"/>
      <c r="P871" s="197"/>
      <c r="Q871" s="197"/>
      <c r="R871" s="197"/>
      <c r="S871" s="197"/>
      <c r="T871" s="197"/>
      <c r="U871" s="198"/>
      <c r="V871" s="199"/>
      <c r="W871" s="328"/>
      <c r="X871" s="329"/>
      <c r="Y871" s="43"/>
      <c r="Z871" s="199"/>
      <c r="AA871" s="199"/>
      <c r="AB871" s="199"/>
      <c r="AC871" s="199"/>
      <c r="AD871" s="199"/>
      <c r="AE871" s="43"/>
      <c r="AF871" s="199"/>
      <c r="AG871" s="196"/>
      <c r="AH871" s="201"/>
      <c r="AI871" s="330"/>
      <c r="AJ871" s="330"/>
      <c r="AK871" s="196"/>
      <c r="AL871" s="43"/>
      <c r="AM871" s="43"/>
      <c r="AN871" s="43"/>
      <c r="AO871" s="64"/>
      <c r="AP871" s="202"/>
      <c r="AQ871" s="202"/>
      <c r="AR871" s="64"/>
    </row>
    <row r="872" spans="1:44" ht="15.75" customHeight="1" x14ac:dyDescent="0.2">
      <c r="A872" s="43"/>
      <c r="B872" s="43"/>
      <c r="C872" s="43"/>
      <c r="D872" s="43"/>
      <c r="E872" s="43"/>
      <c r="F872" s="43"/>
      <c r="G872" s="194"/>
      <c r="H872" s="194"/>
      <c r="I872" s="194"/>
      <c r="J872" s="196"/>
      <c r="K872" s="196"/>
      <c r="L872" s="196"/>
      <c r="M872" s="196"/>
      <c r="N872" s="196"/>
      <c r="O872" s="197"/>
      <c r="P872" s="197"/>
      <c r="Q872" s="197"/>
      <c r="R872" s="197"/>
      <c r="S872" s="197"/>
      <c r="T872" s="197"/>
      <c r="U872" s="198"/>
      <c r="V872" s="199"/>
      <c r="W872" s="328"/>
      <c r="X872" s="329"/>
      <c r="Y872" s="43"/>
      <c r="Z872" s="199"/>
      <c r="AA872" s="199"/>
      <c r="AB872" s="199"/>
      <c r="AC872" s="199"/>
      <c r="AD872" s="199"/>
      <c r="AE872" s="43"/>
      <c r="AF872" s="199"/>
      <c r="AG872" s="196"/>
      <c r="AH872" s="201"/>
      <c r="AI872" s="330"/>
      <c r="AJ872" s="330"/>
      <c r="AK872" s="196"/>
      <c r="AL872" s="43"/>
      <c r="AM872" s="43"/>
      <c r="AN872" s="43"/>
      <c r="AO872" s="64"/>
      <c r="AP872" s="202"/>
      <c r="AQ872" s="202"/>
      <c r="AR872" s="64"/>
    </row>
    <row r="873" spans="1:44" ht="15.75" customHeight="1" x14ac:dyDescent="0.2">
      <c r="A873" s="43"/>
      <c r="B873" s="43"/>
      <c r="C873" s="43"/>
      <c r="D873" s="43"/>
      <c r="E873" s="43"/>
      <c r="F873" s="43"/>
      <c r="G873" s="194"/>
      <c r="H873" s="194"/>
      <c r="I873" s="194"/>
      <c r="J873" s="196"/>
      <c r="K873" s="196"/>
      <c r="L873" s="196"/>
      <c r="M873" s="196"/>
      <c r="N873" s="196"/>
      <c r="O873" s="197"/>
      <c r="P873" s="197"/>
      <c r="Q873" s="197"/>
      <c r="R873" s="197"/>
      <c r="S873" s="197"/>
      <c r="T873" s="197"/>
      <c r="U873" s="198"/>
      <c r="V873" s="199"/>
      <c r="W873" s="328"/>
      <c r="X873" s="329"/>
      <c r="Y873" s="43"/>
      <c r="Z873" s="199"/>
      <c r="AA873" s="199"/>
      <c r="AB873" s="199"/>
      <c r="AC873" s="199"/>
      <c r="AD873" s="199"/>
      <c r="AE873" s="43"/>
      <c r="AF873" s="199"/>
      <c r="AG873" s="196"/>
      <c r="AH873" s="201"/>
      <c r="AI873" s="330"/>
      <c r="AJ873" s="330"/>
      <c r="AK873" s="196"/>
      <c r="AL873" s="43"/>
      <c r="AM873" s="43"/>
      <c r="AN873" s="43"/>
      <c r="AO873" s="64"/>
      <c r="AP873" s="202"/>
      <c r="AQ873" s="202"/>
      <c r="AR873" s="64"/>
    </row>
    <row r="874" spans="1:44" ht="15.75" customHeight="1" x14ac:dyDescent="0.2">
      <c r="A874" s="43"/>
      <c r="B874" s="43"/>
      <c r="C874" s="43"/>
      <c r="D874" s="43"/>
      <c r="E874" s="43"/>
      <c r="F874" s="43"/>
      <c r="G874" s="194"/>
      <c r="H874" s="194"/>
      <c r="I874" s="194"/>
      <c r="J874" s="196"/>
      <c r="K874" s="196"/>
      <c r="L874" s="196"/>
      <c r="M874" s="196"/>
      <c r="N874" s="196"/>
      <c r="O874" s="197"/>
      <c r="P874" s="197"/>
      <c r="Q874" s="197"/>
      <c r="R874" s="197"/>
      <c r="S874" s="197"/>
      <c r="T874" s="197"/>
      <c r="U874" s="198"/>
      <c r="V874" s="199"/>
      <c r="W874" s="328"/>
      <c r="X874" s="329"/>
      <c r="Y874" s="43"/>
      <c r="Z874" s="199"/>
      <c r="AA874" s="199"/>
      <c r="AB874" s="199"/>
      <c r="AC874" s="199"/>
      <c r="AD874" s="199"/>
      <c r="AE874" s="43"/>
      <c r="AF874" s="199"/>
      <c r="AG874" s="196"/>
      <c r="AH874" s="201"/>
      <c r="AI874" s="330"/>
      <c r="AJ874" s="330"/>
      <c r="AK874" s="196"/>
      <c r="AL874" s="43"/>
      <c r="AM874" s="43"/>
      <c r="AN874" s="43"/>
      <c r="AO874" s="64"/>
      <c r="AP874" s="202"/>
      <c r="AQ874" s="202"/>
      <c r="AR874" s="64"/>
    </row>
    <row r="875" spans="1:44" ht="15.75" customHeight="1" x14ac:dyDescent="0.2">
      <c r="A875" s="43"/>
      <c r="B875" s="43"/>
      <c r="C875" s="43"/>
      <c r="D875" s="43"/>
      <c r="E875" s="43"/>
      <c r="F875" s="43"/>
      <c r="G875" s="194"/>
      <c r="H875" s="194"/>
      <c r="I875" s="194"/>
      <c r="J875" s="196"/>
      <c r="K875" s="196"/>
      <c r="L875" s="196"/>
      <c r="M875" s="196"/>
      <c r="N875" s="196"/>
      <c r="O875" s="197"/>
      <c r="P875" s="197"/>
      <c r="Q875" s="197"/>
      <c r="R875" s="197"/>
      <c r="S875" s="197"/>
      <c r="T875" s="197"/>
      <c r="U875" s="198"/>
      <c r="V875" s="199"/>
      <c r="W875" s="328"/>
      <c r="X875" s="329"/>
      <c r="Y875" s="43"/>
      <c r="Z875" s="199"/>
      <c r="AA875" s="199"/>
      <c r="AB875" s="199"/>
      <c r="AC875" s="199"/>
      <c r="AD875" s="199"/>
      <c r="AE875" s="43"/>
      <c r="AF875" s="199"/>
      <c r="AG875" s="196"/>
      <c r="AH875" s="201"/>
      <c r="AI875" s="330"/>
      <c r="AJ875" s="330"/>
      <c r="AK875" s="196"/>
      <c r="AL875" s="43"/>
      <c r="AM875" s="43"/>
      <c r="AN875" s="43"/>
      <c r="AO875" s="64"/>
      <c r="AP875" s="202"/>
      <c r="AQ875" s="202"/>
      <c r="AR875" s="64"/>
    </row>
    <row r="876" spans="1:44" ht="15.75" customHeight="1" x14ac:dyDescent="0.2">
      <c r="A876" s="43"/>
      <c r="B876" s="43"/>
      <c r="C876" s="43"/>
      <c r="D876" s="43"/>
      <c r="E876" s="43"/>
      <c r="F876" s="43"/>
      <c r="G876" s="194"/>
      <c r="H876" s="194"/>
      <c r="I876" s="194"/>
      <c r="J876" s="196"/>
      <c r="K876" s="196"/>
      <c r="L876" s="196"/>
      <c r="M876" s="196"/>
      <c r="N876" s="196"/>
      <c r="O876" s="197"/>
      <c r="P876" s="197"/>
      <c r="Q876" s="197"/>
      <c r="R876" s="197"/>
      <c r="S876" s="197"/>
      <c r="T876" s="197"/>
      <c r="U876" s="198"/>
      <c r="V876" s="199"/>
      <c r="W876" s="328"/>
      <c r="X876" s="329"/>
      <c r="Y876" s="43"/>
      <c r="Z876" s="199"/>
      <c r="AA876" s="199"/>
      <c r="AB876" s="199"/>
      <c r="AC876" s="199"/>
      <c r="AD876" s="199"/>
      <c r="AE876" s="43"/>
      <c r="AF876" s="199"/>
      <c r="AG876" s="196"/>
      <c r="AH876" s="201"/>
      <c r="AI876" s="330"/>
      <c r="AJ876" s="330"/>
      <c r="AK876" s="196"/>
      <c r="AL876" s="43"/>
      <c r="AM876" s="43"/>
      <c r="AN876" s="43"/>
      <c r="AO876" s="64"/>
      <c r="AP876" s="202"/>
      <c r="AQ876" s="202"/>
      <c r="AR876" s="64"/>
    </row>
    <row r="877" spans="1:44" ht="15.75" customHeight="1" x14ac:dyDescent="0.2">
      <c r="A877" s="43"/>
      <c r="B877" s="43"/>
      <c r="C877" s="43"/>
      <c r="D877" s="43"/>
      <c r="E877" s="43"/>
      <c r="F877" s="43"/>
      <c r="G877" s="194"/>
      <c r="H877" s="194"/>
      <c r="I877" s="194"/>
      <c r="J877" s="196"/>
      <c r="K877" s="196"/>
      <c r="L877" s="196"/>
      <c r="M877" s="196"/>
      <c r="N877" s="196"/>
      <c r="O877" s="197"/>
      <c r="P877" s="197"/>
      <c r="Q877" s="197"/>
      <c r="R877" s="197"/>
      <c r="S877" s="197"/>
      <c r="T877" s="197"/>
      <c r="U877" s="198"/>
      <c r="V877" s="199"/>
      <c r="W877" s="328"/>
      <c r="X877" s="329"/>
      <c r="Y877" s="43"/>
      <c r="Z877" s="199"/>
      <c r="AA877" s="199"/>
      <c r="AB877" s="199"/>
      <c r="AC877" s="199"/>
      <c r="AD877" s="199"/>
      <c r="AE877" s="43"/>
      <c r="AF877" s="199"/>
      <c r="AG877" s="196"/>
      <c r="AH877" s="201"/>
      <c r="AI877" s="330"/>
      <c r="AJ877" s="330"/>
      <c r="AK877" s="196"/>
      <c r="AL877" s="43"/>
      <c r="AM877" s="43"/>
      <c r="AN877" s="43"/>
      <c r="AO877" s="64"/>
      <c r="AP877" s="202"/>
      <c r="AQ877" s="202"/>
      <c r="AR877" s="64"/>
    </row>
    <row r="878" spans="1:44" ht="15.75" customHeight="1" x14ac:dyDescent="0.2">
      <c r="A878" s="43"/>
      <c r="B878" s="43"/>
      <c r="C878" s="43"/>
      <c r="D878" s="43"/>
      <c r="E878" s="43"/>
      <c r="F878" s="43"/>
      <c r="G878" s="194"/>
      <c r="H878" s="194"/>
      <c r="I878" s="194"/>
      <c r="J878" s="196"/>
      <c r="K878" s="196"/>
      <c r="L878" s="196"/>
      <c r="M878" s="196"/>
      <c r="N878" s="196"/>
      <c r="O878" s="197"/>
      <c r="P878" s="197"/>
      <c r="Q878" s="197"/>
      <c r="R878" s="197"/>
      <c r="S878" s="197"/>
      <c r="T878" s="197"/>
      <c r="U878" s="198"/>
      <c r="V878" s="199"/>
      <c r="W878" s="328"/>
      <c r="X878" s="329"/>
      <c r="Y878" s="43"/>
      <c r="Z878" s="199"/>
      <c r="AA878" s="199"/>
      <c r="AB878" s="199"/>
      <c r="AC878" s="199"/>
      <c r="AD878" s="199"/>
      <c r="AE878" s="43"/>
      <c r="AF878" s="199"/>
      <c r="AG878" s="196"/>
      <c r="AH878" s="201"/>
      <c r="AI878" s="330"/>
      <c r="AJ878" s="330"/>
      <c r="AK878" s="196"/>
      <c r="AL878" s="43"/>
      <c r="AM878" s="43"/>
      <c r="AN878" s="43"/>
      <c r="AO878" s="64"/>
      <c r="AP878" s="202"/>
      <c r="AQ878" s="202"/>
      <c r="AR878" s="64"/>
    </row>
    <row r="879" spans="1:44" ht="15.75" customHeight="1" x14ac:dyDescent="0.2">
      <c r="A879" s="43"/>
      <c r="B879" s="43"/>
      <c r="C879" s="43"/>
      <c r="D879" s="43"/>
      <c r="E879" s="43"/>
      <c r="F879" s="43"/>
      <c r="G879" s="194"/>
      <c r="H879" s="194"/>
      <c r="I879" s="194"/>
      <c r="J879" s="196"/>
      <c r="K879" s="196"/>
      <c r="L879" s="196"/>
      <c r="M879" s="196"/>
      <c r="N879" s="196"/>
      <c r="O879" s="197"/>
      <c r="P879" s="197"/>
      <c r="Q879" s="197"/>
      <c r="R879" s="197"/>
      <c r="S879" s="197"/>
      <c r="T879" s="197"/>
      <c r="U879" s="198"/>
      <c r="V879" s="199"/>
      <c r="W879" s="328"/>
      <c r="X879" s="329"/>
      <c r="Y879" s="43"/>
      <c r="Z879" s="199"/>
      <c r="AA879" s="199"/>
      <c r="AB879" s="199"/>
      <c r="AC879" s="199"/>
      <c r="AD879" s="199"/>
      <c r="AE879" s="43"/>
      <c r="AF879" s="199"/>
      <c r="AG879" s="196"/>
      <c r="AH879" s="201"/>
      <c r="AI879" s="330"/>
      <c r="AJ879" s="330"/>
      <c r="AK879" s="196"/>
      <c r="AL879" s="43"/>
      <c r="AM879" s="43"/>
      <c r="AN879" s="43"/>
      <c r="AO879" s="64"/>
      <c r="AP879" s="202"/>
      <c r="AQ879" s="202"/>
      <c r="AR879" s="64"/>
    </row>
    <row r="880" spans="1:44" ht="15.75" customHeight="1" x14ac:dyDescent="0.2">
      <c r="A880" s="43"/>
      <c r="B880" s="43"/>
      <c r="C880" s="43"/>
      <c r="D880" s="43"/>
      <c r="E880" s="43"/>
      <c r="F880" s="43"/>
      <c r="G880" s="194"/>
      <c r="H880" s="194"/>
      <c r="I880" s="194"/>
      <c r="J880" s="196"/>
      <c r="K880" s="196"/>
      <c r="L880" s="196"/>
      <c r="M880" s="196"/>
      <c r="N880" s="196"/>
      <c r="O880" s="197"/>
      <c r="P880" s="197"/>
      <c r="Q880" s="197"/>
      <c r="R880" s="197"/>
      <c r="S880" s="197"/>
      <c r="T880" s="197"/>
      <c r="U880" s="198"/>
      <c r="V880" s="199"/>
      <c r="W880" s="328"/>
      <c r="X880" s="329"/>
      <c r="Y880" s="43"/>
      <c r="Z880" s="199"/>
      <c r="AA880" s="199"/>
      <c r="AB880" s="199"/>
      <c r="AC880" s="199"/>
      <c r="AD880" s="199"/>
      <c r="AE880" s="43"/>
      <c r="AF880" s="199"/>
      <c r="AG880" s="196"/>
      <c r="AH880" s="201"/>
      <c r="AI880" s="330"/>
      <c r="AJ880" s="330"/>
      <c r="AK880" s="196"/>
      <c r="AL880" s="43"/>
      <c r="AM880" s="43"/>
      <c r="AN880" s="43"/>
      <c r="AO880" s="64"/>
      <c r="AP880" s="202"/>
      <c r="AQ880" s="202"/>
      <c r="AR880" s="64"/>
    </row>
    <row r="881" spans="1:44" ht="15.75" customHeight="1" x14ac:dyDescent="0.2">
      <c r="A881" s="43"/>
      <c r="B881" s="43"/>
      <c r="C881" s="43"/>
      <c r="D881" s="43"/>
      <c r="E881" s="43"/>
      <c r="F881" s="43"/>
      <c r="G881" s="194"/>
      <c r="H881" s="194"/>
      <c r="I881" s="194"/>
      <c r="J881" s="196"/>
      <c r="K881" s="196"/>
      <c r="L881" s="196"/>
      <c r="M881" s="196"/>
      <c r="N881" s="196"/>
      <c r="O881" s="197"/>
      <c r="P881" s="197"/>
      <c r="Q881" s="197"/>
      <c r="R881" s="197"/>
      <c r="S881" s="197"/>
      <c r="T881" s="197"/>
      <c r="U881" s="198"/>
      <c r="V881" s="199"/>
      <c r="W881" s="328"/>
      <c r="X881" s="329"/>
      <c r="Y881" s="43"/>
      <c r="Z881" s="199"/>
      <c r="AA881" s="199"/>
      <c r="AB881" s="199"/>
      <c r="AC881" s="199"/>
      <c r="AD881" s="199"/>
      <c r="AE881" s="43"/>
      <c r="AF881" s="199"/>
      <c r="AG881" s="196"/>
      <c r="AH881" s="201"/>
      <c r="AI881" s="330"/>
      <c r="AJ881" s="330"/>
      <c r="AK881" s="196"/>
      <c r="AL881" s="43"/>
      <c r="AM881" s="43"/>
      <c r="AN881" s="43"/>
      <c r="AO881" s="64"/>
      <c r="AP881" s="202"/>
      <c r="AQ881" s="202"/>
      <c r="AR881" s="64"/>
    </row>
    <row r="882" spans="1:44" ht="15.75" customHeight="1" x14ac:dyDescent="0.2">
      <c r="A882" s="43"/>
      <c r="B882" s="43"/>
      <c r="C882" s="43"/>
      <c r="D882" s="43"/>
      <c r="E882" s="43"/>
      <c r="F882" s="43"/>
      <c r="G882" s="194"/>
      <c r="H882" s="194"/>
      <c r="I882" s="194"/>
      <c r="J882" s="196"/>
      <c r="K882" s="196"/>
      <c r="L882" s="196"/>
      <c r="M882" s="196"/>
      <c r="N882" s="196"/>
      <c r="O882" s="197"/>
      <c r="P882" s="197"/>
      <c r="Q882" s="197"/>
      <c r="R882" s="197"/>
      <c r="S882" s="197"/>
      <c r="T882" s="197"/>
      <c r="U882" s="198"/>
      <c r="V882" s="199"/>
      <c r="W882" s="328"/>
      <c r="X882" s="329"/>
      <c r="Y882" s="43"/>
      <c r="Z882" s="199"/>
      <c r="AA882" s="199"/>
      <c r="AB882" s="199"/>
      <c r="AC882" s="199"/>
      <c r="AD882" s="199"/>
      <c r="AE882" s="43"/>
      <c r="AF882" s="199"/>
      <c r="AG882" s="196"/>
      <c r="AH882" s="201"/>
      <c r="AI882" s="330"/>
      <c r="AJ882" s="330"/>
      <c r="AK882" s="196"/>
      <c r="AL882" s="43"/>
      <c r="AM882" s="43"/>
      <c r="AN882" s="43"/>
      <c r="AO882" s="64"/>
      <c r="AP882" s="202"/>
      <c r="AQ882" s="202"/>
      <c r="AR882" s="64"/>
    </row>
    <row r="883" spans="1:44" ht="15.75" customHeight="1" x14ac:dyDescent="0.2">
      <c r="A883" s="43"/>
      <c r="B883" s="43"/>
      <c r="C883" s="43"/>
      <c r="D883" s="43"/>
      <c r="E883" s="43"/>
      <c r="F883" s="43"/>
      <c r="G883" s="194"/>
      <c r="H883" s="194"/>
      <c r="I883" s="194"/>
      <c r="J883" s="196"/>
      <c r="K883" s="196"/>
      <c r="L883" s="196"/>
      <c r="M883" s="196"/>
      <c r="N883" s="196"/>
      <c r="O883" s="197"/>
      <c r="P883" s="197"/>
      <c r="Q883" s="197"/>
      <c r="R883" s="197"/>
      <c r="S883" s="197"/>
      <c r="T883" s="197"/>
      <c r="U883" s="198"/>
      <c r="V883" s="199"/>
      <c r="W883" s="328"/>
      <c r="X883" s="329"/>
      <c r="Y883" s="43"/>
      <c r="Z883" s="199"/>
      <c r="AA883" s="199"/>
      <c r="AB883" s="199"/>
      <c r="AC883" s="199"/>
      <c r="AD883" s="199"/>
      <c r="AE883" s="43"/>
      <c r="AF883" s="199"/>
      <c r="AG883" s="196"/>
      <c r="AH883" s="201"/>
      <c r="AI883" s="330"/>
      <c r="AJ883" s="330"/>
      <c r="AK883" s="196"/>
      <c r="AL883" s="43"/>
      <c r="AM883" s="43"/>
      <c r="AN883" s="43"/>
      <c r="AO883" s="64"/>
      <c r="AP883" s="202"/>
      <c r="AQ883" s="202"/>
      <c r="AR883" s="64"/>
    </row>
    <row r="884" spans="1:44" ht="15.75" customHeight="1" x14ac:dyDescent="0.2">
      <c r="A884" s="43"/>
      <c r="B884" s="43"/>
      <c r="C884" s="43"/>
      <c r="D884" s="43"/>
      <c r="E884" s="43"/>
      <c r="F884" s="43"/>
      <c r="G884" s="194"/>
      <c r="H884" s="194"/>
      <c r="I884" s="194"/>
      <c r="J884" s="196"/>
      <c r="K884" s="196"/>
      <c r="L884" s="196"/>
      <c r="M884" s="196"/>
      <c r="N884" s="196"/>
      <c r="O884" s="197"/>
      <c r="P884" s="197"/>
      <c r="Q884" s="197"/>
      <c r="R884" s="197"/>
      <c r="S884" s="197"/>
      <c r="T884" s="197"/>
      <c r="U884" s="198"/>
      <c r="V884" s="199"/>
      <c r="W884" s="328"/>
      <c r="X884" s="329"/>
      <c r="Y884" s="43"/>
      <c r="Z884" s="199"/>
      <c r="AA884" s="199"/>
      <c r="AB884" s="199"/>
      <c r="AC884" s="199"/>
      <c r="AD884" s="199"/>
      <c r="AE884" s="43"/>
      <c r="AF884" s="199"/>
      <c r="AG884" s="196"/>
      <c r="AH884" s="201"/>
      <c r="AI884" s="330"/>
      <c r="AJ884" s="330"/>
      <c r="AK884" s="196"/>
      <c r="AL884" s="43"/>
      <c r="AM884" s="43"/>
      <c r="AN884" s="43"/>
      <c r="AO884" s="64"/>
      <c r="AP884" s="202"/>
      <c r="AQ884" s="202"/>
      <c r="AR884" s="64"/>
    </row>
    <row r="885" spans="1:44" ht="15.75" customHeight="1" x14ac:dyDescent="0.2">
      <c r="A885" s="43"/>
      <c r="B885" s="43"/>
      <c r="C885" s="43"/>
      <c r="D885" s="43"/>
      <c r="E885" s="43"/>
      <c r="F885" s="43"/>
      <c r="G885" s="194"/>
      <c r="H885" s="194"/>
      <c r="I885" s="194"/>
      <c r="J885" s="196"/>
      <c r="K885" s="196"/>
      <c r="L885" s="196"/>
      <c r="M885" s="196"/>
      <c r="N885" s="196"/>
      <c r="O885" s="197"/>
      <c r="P885" s="197"/>
      <c r="Q885" s="197"/>
      <c r="R885" s="197"/>
      <c r="S885" s="197"/>
      <c r="T885" s="197"/>
      <c r="U885" s="198"/>
      <c r="V885" s="199"/>
      <c r="W885" s="328"/>
      <c r="X885" s="329"/>
      <c r="Y885" s="43"/>
      <c r="Z885" s="199"/>
      <c r="AA885" s="199"/>
      <c r="AB885" s="199"/>
      <c r="AC885" s="199"/>
      <c r="AD885" s="199"/>
      <c r="AE885" s="43"/>
      <c r="AF885" s="199"/>
      <c r="AG885" s="196"/>
      <c r="AH885" s="201"/>
      <c r="AI885" s="330"/>
      <c r="AJ885" s="330"/>
      <c r="AK885" s="196"/>
      <c r="AL885" s="43"/>
      <c r="AM885" s="43"/>
      <c r="AN885" s="43"/>
      <c r="AO885" s="64"/>
      <c r="AP885" s="202"/>
      <c r="AQ885" s="202"/>
      <c r="AR885" s="64"/>
    </row>
    <row r="886" spans="1:44" ht="15.75" customHeight="1" x14ac:dyDescent="0.2">
      <c r="A886" s="43"/>
      <c r="B886" s="43"/>
      <c r="C886" s="43"/>
      <c r="D886" s="43"/>
      <c r="E886" s="43"/>
      <c r="F886" s="43"/>
      <c r="G886" s="194"/>
      <c r="H886" s="194"/>
      <c r="I886" s="194"/>
      <c r="J886" s="196"/>
      <c r="K886" s="196"/>
      <c r="L886" s="196"/>
      <c r="M886" s="196"/>
      <c r="N886" s="196"/>
      <c r="O886" s="197"/>
      <c r="P886" s="197"/>
      <c r="Q886" s="197"/>
      <c r="R886" s="197"/>
      <c r="S886" s="197"/>
      <c r="T886" s="197"/>
      <c r="U886" s="198"/>
      <c r="V886" s="199"/>
      <c r="W886" s="328"/>
      <c r="X886" s="329"/>
      <c r="Y886" s="43"/>
      <c r="Z886" s="199"/>
      <c r="AA886" s="199"/>
      <c r="AB886" s="199"/>
      <c r="AC886" s="199"/>
      <c r="AD886" s="199"/>
      <c r="AE886" s="43"/>
      <c r="AF886" s="199"/>
      <c r="AG886" s="196"/>
      <c r="AH886" s="201"/>
      <c r="AI886" s="330"/>
      <c r="AJ886" s="330"/>
      <c r="AK886" s="196"/>
      <c r="AL886" s="43"/>
      <c r="AM886" s="43"/>
      <c r="AN886" s="43"/>
      <c r="AO886" s="64"/>
      <c r="AP886" s="202"/>
      <c r="AQ886" s="202"/>
      <c r="AR886" s="64"/>
    </row>
    <row r="887" spans="1:44" ht="15.75" customHeight="1" x14ac:dyDescent="0.2">
      <c r="A887" s="43"/>
      <c r="B887" s="43"/>
      <c r="C887" s="43"/>
      <c r="D887" s="43"/>
      <c r="E887" s="43"/>
      <c r="F887" s="43"/>
      <c r="G887" s="194"/>
      <c r="H887" s="194"/>
      <c r="I887" s="194"/>
      <c r="J887" s="196"/>
      <c r="K887" s="196"/>
      <c r="L887" s="196"/>
      <c r="M887" s="196"/>
      <c r="N887" s="196"/>
      <c r="O887" s="197"/>
      <c r="P887" s="197"/>
      <c r="Q887" s="197"/>
      <c r="R887" s="197"/>
      <c r="S887" s="197"/>
      <c r="T887" s="197"/>
      <c r="U887" s="198"/>
      <c r="V887" s="199"/>
      <c r="W887" s="328"/>
      <c r="X887" s="329"/>
      <c r="Y887" s="43"/>
      <c r="Z887" s="199"/>
      <c r="AA887" s="199"/>
      <c r="AB887" s="199"/>
      <c r="AC887" s="199"/>
      <c r="AD887" s="199"/>
      <c r="AE887" s="43"/>
      <c r="AF887" s="199"/>
      <c r="AG887" s="196"/>
      <c r="AH887" s="201"/>
      <c r="AI887" s="330"/>
      <c r="AJ887" s="330"/>
      <c r="AK887" s="196"/>
      <c r="AL887" s="43"/>
      <c r="AM887" s="43"/>
      <c r="AN887" s="43"/>
      <c r="AO887" s="64"/>
      <c r="AP887" s="202"/>
      <c r="AQ887" s="202"/>
      <c r="AR887" s="64"/>
    </row>
    <row r="888" spans="1:44" ht="15.75" customHeight="1" x14ac:dyDescent="0.2">
      <c r="A888" s="43"/>
      <c r="B888" s="43"/>
      <c r="C888" s="43"/>
      <c r="D888" s="43"/>
      <c r="E888" s="43"/>
      <c r="F888" s="43"/>
      <c r="G888" s="194"/>
      <c r="H888" s="194"/>
      <c r="I888" s="194"/>
      <c r="J888" s="196"/>
      <c r="K888" s="196"/>
      <c r="L888" s="196"/>
      <c r="M888" s="196"/>
      <c r="N888" s="196"/>
      <c r="O888" s="197"/>
      <c r="P888" s="197"/>
      <c r="Q888" s="197"/>
      <c r="R888" s="197"/>
      <c r="S888" s="197"/>
      <c r="T888" s="197"/>
      <c r="U888" s="198"/>
      <c r="V888" s="199"/>
      <c r="W888" s="328"/>
      <c r="X888" s="329"/>
      <c r="Y888" s="43"/>
      <c r="Z888" s="199"/>
      <c r="AA888" s="199"/>
      <c r="AB888" s="199"/>
      <c r="AC888" s="199"/>
      <c r="AD888" s="199"/>
      <c r="AE888" s="43"/>
      <c r="AF888" s="199"/>
      <c r="AG888" s="196"/>
      <c r="AH888" s="201"/>
      <c r="AI888" s="330"/>
      <c r="AJ888" s="330"/>
      <c r="AK888" s="196"/>
      <c r="AL888" s="43"/>
      <c r="AM888" s="43"/>
      <c r="AN888" s="43"/>
      <c r="AO888" s="64"/>
      <c r="AP888" s="202"/>
      <c r="AQ888" s="202"/>
      <c r="AR888" s="64"/>
    </row>
    <row r="889" spans="1:44" ht="15.75" customHeight="1" x14ac:dyDescent="0.2">
      <c r="A889" s="43"/>
      <c r="B889" s="43"/>
      <c r="C889" s="43"/>
      <c r="D889" s="43"/>
      <c r="E889" s="43"/>
      <c r="F889" s="43"/>
      <c r="G889" s="194"/>
      <c r="H889" s="194"/>
      <c r="I889" s="194"/>
      <c r="J889" s="196"/>
      <c r="K889" s="196"/>
      <c r="L889" s="196"/>
      <c r="M889" s="196"/>
      <c r="N889" s="196"/>
      <c r="O889" s="197"/>
      <c r="P889" s="197"/>
      <c r="Q889" s="197"/>
      <c r="R889" s="197"/>
      <c r="S889" s="197"/>
      <c r="T889" s="197"/>
      <c r="U889" s="198"/>
      <c r="V889" s="199"/>
      <c r="W889" s="328"/>
      <c r="X889" s="329"/>
      <c r="Y889" s="43"/>
      <c r="Z889" s="199"/>
      <c r="AA889" s="199"/>
      <c r="AB889" s="199"/>
      <c r="AC889" s="199"/>
      <c r="AD889" s="199"/>
      <c r="AE889" s="43"/>
      <c r="AF889" s="199"/>
      <c r="AG889" s="196"/>
      <c r="AH889" s="201"/>
      <c r="AI889" s="330"/>
      <c r="AJ889" s="330"/>
      <c r="AK889" s="196"/>
      <c r="AL889" s="43"/>
      <c r="AM889" s="43"/>
      <c r="AN889" s="43"/>
      <c r="AO889" s="64"/>
      <c r="AP889" s="202"/>
      <c r="AQ889" s="202"/>
      <c r="AR889" s="64"/>
    </row>
    <row r="890" spans="1:44" ht="15.75" customHeight="1" x14ac:dyDescent="0.2">
      <c r="A890" s="43"/>
      <c r="B890" s="43"/>
      <c r="C890" s="43"/>
      <c r="D890" s="43"/>
      <c r="E890" s="43"/>
      <c r="F890" s="43"/>
      <c r="G890" s="194"/>
      <c r="H890" s="194"/>
      <c r="I890" s="194"/>
      <c r="J890" s="196"/>
      <c r="K890" s="196"/>
      <c r="L890" s="196"/>
      <c r="M890" s="196"/>
      <c r="N890" s="196"/>
      <c r="O890" s="197"/>
      <c r="P890" s="197"/>
      <c r="Q890" s="197"/>
      <c r="R890" s="197"/>
      <c r="S890" s="197"/>
      <c r="T890" s="197"/>
      <c r="U890" s="198"/>
      <c r="V890" s="199"/>
      <c r="W890" s="328"/>
      <c r="X890" s="329"/>
      <c r="Y890" s="43"/>
      <c r="Z890" s="199"/>
      <c r="AA890" s="199"/>
      <c r="AB890" s="199"/>
      <c r="AC890" s="199"/>
      <c r="AD890" s="199"/>
      <c r="AE890" s="43"/>
      <c r="AF890" s="199"/>
      <c r="AG890" s="196"/>
      <c r="AH890" s="201"/>
      <c r="AI890" s="330"/>
      <c r="AJ890" s="330"/>
      <c r="AK890" s="196"/>
      <c r="AL890" s="43"/>
      <c r="AM890" s="43"/>
      <c r="AN890" s="43"/>
      <c r="AO890" s="64"/>
      <c r="AP890" s="202"/>
      <c r="AQ890" s="202"/>
      <c r="AR890" s="64"/>
    </row>
    <row r="891" spans="1:44" ht="15.75" customHeight="1" x14ac:dyDescent="0.2">
      <c r="A891" s="43"/>
      <c r="B891" s="43"/>
      <c r="C891" s="43"/>
      <c r="D891" s="43"/>
      <c r="E891" s="43"/>
      <c r="F891" s="43"/>
      <c r="G891" s="194"/>
      <c r="H891" s="194"/>
      <c r="I891" s="194"/>
      <c r="J891" s="196"/>
      <c r="K891" s="196"/>
      <c r="L891" s="196"/>
      <c r="M891" s="196"/>
      <c r="N891" s="196"/>
      <c r="O891" s="197"/>
      <c r="P891" s="197"/>
      <c r="Q891" s="197"/>
      <c r="R891" s="197"/>
      <c r="S891" s="197"/>
      <c r="T891" s="197"/>
      <c r="U891" s="198"/>
      <c r="V891" s="199"/>
      <c r="W891" s="328"/>
      <c r="X891" s="329"/>
      <c r="Y891" s="43"/>
      <c r="Z891" s="199"/>
      <c r="AA891" s="199"/>
      <c r="AB891" s="199"/>
      <c r="AC891" s="199"/>
      <c r="AD891" s="199"/>
      <c r="AE891" s="43"/>
      <c r="AF891" s="199"/>
      <c r="AG891" s="196"/>
      <c r="AH891" s="201"/>
      <c r="AI891" s="330"/>
      <c r="AJ891" s="330"/>
      <c r="AK891" s="196"/>
      <c r="AL891" s="43"/>
      <c r="AM891" s="43"/>
      <c r="AN891" s="43"/>
      <c r="AO891" s="64"/>
      <c r="AP891" s="202"/>
      <c r="AQ891" s="202"/>
      <c r="AR891" s="64"/>
    </row>
    <row r="892" spans="1:44" ht="15.75" customHeight="1" x14ac:dyDescent="0.2">
      <c r="A892" s="43"/>
      <c r="B892" s="43"/>
      <c r="C892" s="43"/>
      <c r="D892" s="43"/>
      <c r="E892" s="43"/>
      <c r="F892" s="43"/>
      <c r="G892" s="194"/>
      <c r="H892" s="194"/>
      <c r="I892" s="194"/>
      <c r="J892" s="196"/>
      <c r="K892" s="196"/>
      <c r="L892" s="196"/>
      <c r="M892" s="196"/>
      <c r="N892" s="196"/>
      <c r="O892" s="197"/>
      <c r="P892" s="197"/>
      <c r="Q892" s="197"/>
      <c r="R892" s="197"/>
      <c r="S892" s="197"/>
      <c r="T892" s="197"/>
      <c r="U892" s="198"/>
      <c r="V892" s="199"/>
      <c r="W892" s="328"/>
      <c r="X892" s="329"/>
      <c r="Y892" s="43"/>
      <c r="Z892" s="199"/>
      <c r="AA892" s="199"/>
      <c r="AB892" s="199"/>
      <c r="AC892" s="199"/>
      <c r="AD892" s="199"/>
      <c r="AE892" s="43"/>
      <c r="AF892" s="199"/>
      <c r="AG892" s="196"/>
      <c r="AH892" s="201"/>
      <c r="AI892" s="330"/>
      <c r="AJ892" s="330"/>
      <c r="AK892" s="196"/>
      <c r="AL892" s="43"/>
      <c r="AM892" s="43"/>
      <c r="AN892" s="43"/>
      <c r="AO892" s="64"/>
      <c r="AP892" s="202"/>
      <c r="AQ892" s="202"/>
      <c r="AR892" s="64"/>
    </row>
    <row r="893" spans="1:44" ht="15.75" customHeight="1" x14ac:dyDescent="0.2">
      <c r="A893" s="43"/>
      <c r="B893" s="43"/>
      <c r="C893" s="43"/>
      <c r="D893" s="43"/>
      <c r="E893" s="43"/>
      <c r="F893" s="43"/>
      <c r="G893" s="194"/>
      <c r="H893" s="194"/>
      <c r="I893" s="194"/>
      <c r="J893" s="196"/>
      <c r="K893" s="196"/>
      <c r="L893" s="196"/>
      <c r="M893" s="196"/>
      <c r="N893" s="196"/>
      <c r="O893" s="197"/>
      <c r="P893" s="197"/>
      <c r="Q893" s="197"/>
      <c r="R893" s="197"/>
      <c r="S893" s="197"/>
      <c r="T893" s="197"/>
      <c r="U893" s="198"/>
      <c r="V893" s="199"/>
      <c r="W893" s="328"/>
      <c r="X893" s="329"/>
      <c r="Y893" s="43"/>
      <c r="Z893" s="199"/>
      <c r="AA893" s="199"/>
      <c r="AB893" s="199"/>
      <c r="AC893" s="199"/>
      <c r="AD893" s="199"/>
      <c r="AE893" s="43"/>
      <c r="AF893" s="199"/>
      <c r="AG893" s="196"/>
      <c r="AH893" s="201"/>
      <c r="AI893" s="330"/>
      <c r="AJ893" s="330"/>
      <c r="AK893" s="196"/>
      <c r="AL893" s="43"/>
      <c r="AM893" s="43"/>
      <c r="AN893" s="43"/>
      <c r="AO893" s="64"/>
      <c r="AP893" s="202"/>
      <c r="AQ893" s="202"/>
      <c r="AR893" s="64"/>
    </row>
    <row r="894" spans="1:44" ht="15.75" customHeight="1" x14ac:dyDescent="0.2">
      <c r="A894" s="43"/>
      <c r="B894" s="43"/>
      <c r="C894" s="43"/>
      <c r="D894" s="43"/>
      <c r="E894" s="43"/>
      <c r="F894" s="43"/>
      <c r="G894" s="194"/>
      <c r="H894" s="194"/>
      <c r="I894" s="194"/>
      <c r="J894" s="196"/>
      <c r="K894" s="196"/>
      <c r="L894" s="196"/>
      <c r="M894" s="196"/>
      <c r="N894" s="196"/>
      <c r="O894" s="197"/>
      <c r="P894" s="197"/>
      <c r="Q894" s="197"/>
      <c r="R894" s="197"/>
      <c r="S894" s="197"/>
      <c r="T894" s="197"/>
      <c r="U894" s="198"/>
      <c r="V894" s="199"/>
      <c r="W894" s="328"/>
      <c r="X894" s="329"/>
      <c r="Y894" s="43"/>
      <c r="Z894" s="199"/>
      <c r="AA894" s="199"/>
      <c r="AB894" s="199"/>
      <c r="AC894" s="199"/>
      <c r="AD894" s="199"/>
      <c r="AE894" s="43"/>
      <c r="AF894" s="199"/>
      <c r="AG894" s="196"/>
      <c r="AH894" s="201"/>
      <c r="AI894" s="330"/>
      <c r="AJ894" s="330"/>
      <c r="AK894" s="196"/>
      <c r="AL894" s="43"/>
      <c r="AM894" s="43"/>
      <c r="AN894" s="43"/>
      <c r="AO894" s="64"/>
      <c r="AP894" s="202"/>
      <c r="AQ894" s="202"/>
      <c r="AR894" s="64"/>
    </row>
    <row r="895" spans="1:44" ht="15.75" customHeight="1" x14ac:dyDescent="0.2">
      <c r="A895" s="43"/>
      <c r="B895" s="43"/>
      <c r="C895" s="43"/>
      <c r="D895" s="43"/>
      <c r="E895" s="43"/>
      <c r="F895" s="43"/>
      <c r="G895" s="194"/>
      <c r="H895" s="194"/>
      <c r="I895" s="194"/>
      <c r="J895" s="196"/>
      <c r="K895" s="196"/>
      <c r="L895" s="196"/>
      <c r="M895" s="196"/>
      <c r="N895" s="196"/>
      <c r="O895" s="197"/>
      <c r="P895" s="197"/>
      <c r="Q895" s="197"/>
      <c r="R895" s="197"/>
      <c r="S895" s="197"/>
      <c r="T895" s="197"/>
      <c r="U895" s="198"/>
      <c r="V895" s="199"/>
      <c r="W895" s="328"/>
      <c r="X895" s="329"/>
      <c r="Y895" s="43"/>
      <c r="Z895" s="199"/>
      <c r="AA895" s="199"/>
      <c r="AB895" s="199"/>
      <c r="AC895" s="199"/>
      <c r="AD895" s="199"/>
      <c r="AE895" s="43"/>
      <c r="AF895" s="199"/>
      <c r="AG895" s="196"/>
      <c r="AH895" s="201"/>
      <c r="AI895" s="330"/>
      <c r="AJ895" s="330"/>
      <c r="AK895" s="196"/>
      <c r="AL895" s="43"/>
      <c r="AM895" s="43"/>
      <c r="AN895" s="43"/>
      <c r="AO895" s="64"/>
      <c r="AP895" s="202"/>
      <c r="AQ895" s="202"/>
      <c r="AR895" s="64"/>
    </row>
    <row r="896" spans="1:44" ht="15.75" customHeight="1" x14ac:dyDescent="0.2">
      <c r="A896" s="43"/>
      <c r="B896" s="43"/>
      <c r="C896" s="43"/>
      <c r="D896" s="43"/>
      <c r="E896" s="43"/>
      <c r="F896" s="43"/>
      <c r="G896" s="194"/>
      <c r="H896" s="194"/>
      <c r="I896" s="194"/>
      <c r="J896" s="196"/>
      <c r="K896" s="196"/>
      <c r="L896" s="196"/>
      <c r="M896" s="196"/>
      <c r="N896" s="196"/>
      <c r="O896" s="197"/>
      <c r="P896" s="197"/>
      <c r="Q896" s="197"/>
      <c r="R896" s="197"/>
      <c r="S896" s="197"/>
      <c r="T896" s="197"/>
      <c r="U896" s="198"/>
      <c r="V896" s="199"/>
      <c r="W896" s="328"/>
      <c r="X896" s="329"/>
      <c r="Y896" s="43"/>
      <c r="Z896" s="199"/>
      <c r="AA896" s="199"/>
      <c r="AB896" s="199"/>
      <c r="AC896" s="199"/>
      <c r="AD896" s="199"/>
      <c r="AE896" s="43"/>
      <c r="AF896" s="199"/>
      <c r="AG896" s="196"/>
      <c r="AH896" s="201"/>
      <c r="AI896" s="330"/>
      <c r="AJ896" s="330"/>
      <c r="AK896" s="196"/>
      <c r="AL896" s="43"/>
      <c r="AM896" s="43"/>
      <c r="AN896" s="43"/>
      <c r="AO896" s="64"/>
      <c r="AP896" s="202"/>
      <c r="AQ896" s="202"/>
      <c r="AR896" s="64"/>
    </row>
    <row r="897" spans="1:44" ht="15.75" customHeight="1" x14ac:dyDescent="0.2">
      <c r="A897" s="43"/>
      <c r="B897" s="43"/>
      <c r="C897" s="43"/>
      <c r="D897" s="43"/>
      <c r="E897" s="43"/>
      <c r="F897" s="43"/>
      <c r="G897" s="194"/>
      <c r="H897" s="194"/>
      <c r="I897" s="194"/>
      <c r="J897" s="196"/>
      <c r="K897" s="196"/>
      <c r="L897" s="196"/>
      <c r="M897" s="196"/>
      <c r="N897" s="196"/>
      <c r="O897" s="197"/>
      <c r="P897" s="197"/>
      <c r="Q897" s="197"/>
      <c r="R897" s="197"/>
      <c r="S897" s="197"/>
      <c r="T897" s="197"/>
      <c r="U897" s="198"/>
      <c r="V897" s="199"/>
      <c r="W897" s="328"/>
      <c r="X897" s="329"/>
      <c r="Y897" s="43"/>
      <c r="Z897" s="199"/>
      <c r="AA897" s="199"/>
      <c r="AB897" s="199"/>
      <c r="AC897" s="199"/>
      <c r="AD897" s="199"/>
      <c r="AE897" s="43"/>
      <c r="AF897" s="199"/>
      <c r="AG897" s="196"/>
      <c r="AH897" s="201"/>
      <c r="AI897" s="330"/>
      <c r="AJ897" s="330"/>
      <c r="AK897" s="196"/>
      <c r="AL897" s="43"/>
      <c r="AM897" s="43"/>
      <c r="AN897" s="43"/>
      <c r="AO897" s="64"/>
      <c r="AP897" s="202"/>
      <c r="AQ897" s="202"/>
      <c r="AR897" s="64"/>
    </row>
    <row r="898" spans="1:44" ht="15.75" customHeight="1" x14ac:dyDescent="0.2">
      <c r="A898" s="43"/>
      <c r="B898" s="43"/>
      <c r="C898" s="43"/>
      <c r="D898" s="43"/>
      <c r="E898" s="43"/>
      <c r="F898" s="43"/>
      <c r="G898" s="194"/>
      <c r="H898" s="194"/>
      <c r="I898" s="194"/>
      <c r="J898" s="196"/>
      <c r="K898" s="196"/>
      <c r="L898" s="196"/>
      <c r="M898" s="196"/>
      <c r="N898" s="196"/>
      <c r="O898" s="197"/>
      <c r="P898" s="197"/>
      <c r="Q898" s="197"/>
      <c r="R898" s="197"/>
      <c r="S898" s="197"/>
      <c r="T898" s="197"/>
      <c r="U898" s="198"/>
      <c r="V898" s="199"/>
      <c r="W898" s="328"/>
      <c r="X898" s="329"/>
      <c r="Y898" s="43"/>
      <c r="Z898" s="199"/>
      <c r="AA898" s="199"/>
      <c r="AB898" s="199"/>
      <c r="AC898" s="199"/>
      <c r="AD898" s="199"/>
      <c r="AE898" s="43"/>
      <c r="AF898" s="199"/>
      <c r="AG898" s="196"/>
      <c r="AH898" s="201"/>
      <c r="AI898" s="330"/>
      <c r="AJ898" s="330"/>
      <c r="AK898" s="196"/>
      <c r="AL898" s="43"/>
      <c r="AM898" s="43"/>
      <c r="AN898" s="43"/>
      <c r="AO898" s="64"/>
      <c r="AP898" s="202"/>
      <c r="AQ898" s="202"/>
      <c r="AR898" s="64"/>
    </row>
    <row r="899" spans="1:44" ht="15.75" customHeight="1" x14ac:dyDescent="0.2">
      <c r="A899" s="43"/>
      <c r="B899" s="43"/>
      <c r="C899" s="43"/>
      <c r="D899" s="43"/>
      <c r="E899" s="43"/>
      <c r="F899" s="43"/>
      <c r="G899" s="194"/>
      <c r="H899" s="194"/>
      <c r="I899" s="194"/>
      <c r="J899" s="196"/>
      <c r="K899" s="196"/>
      <c r="L899" s="196"/>
      <c r="M899" s="196"/>
      <c r="N899" s="196"/>
      <c r="O899" s="197"/>
      <c r="P899" s="197"/>
      <c r="Q899" s="197"/>
      <c r="R899" s="197"/>
      <c r="S899" s="197"/>
      <c r="T899" s="197"/>
      <c r="U899" s="198"/>
      <c r="V899" s="199"/>
      <c r="W899" s="328"/>
      <c r="X899" s="329"/>
      <c r="Y899" s="43"/>
      <c r="Z899" s="199"/>
      <c r="AA899" s="199"/>
      <c r="AB899" s="199"/>
      <c r="AC899" s="199"/>
      <c r="AD899" s="199"/>
      <c r="AE899" s="43"/>
      <c r="AF899" s="199"/>
      <c r="AG899" s="196"/>
      <c r="AH899" s="201"/>
      <c r="AI899" s="330"/>
      <c r="AJ899" s="330"/>
      <c r="AK899" s="196"/>
      <c r="AL899" s="43"/>
      <c r="AM899" s="43"/>
      <c r="AN899" s="43"/>
      <c r="AO899" s="64"/>
      <c r="AP899" s="202"/>
      <c r="AQ899" s="202"/>
      <c r="AR899" s="64"/>
    </row>
    <row r="900" spans="1:44" ht="15.75" customHeight="1" x14ac:dyDescent="0.2">
      <c r="A900" s="43"/>
      <c r="B900" s="43"/>
      <c r="C900" s="43"/>
      <c r="D900" s="43"/>
      <c r="E900" s="43"/>
      <c r="F900" s="43"/>
      <c r="G900" s="194"/>
      <c r="H900" s="194"/>
      <c r="I900" s="194"/>
      <c r="J900" s="196"/>
      <c r="K900" s="196"/>
      <c r="L900" s="196"/>
      <c r="M900" s="196"/>
      <c r="N900" s="196"/>
      <c r="O900" s="197"/>
      <c r="P900" s="197"/>
      <c r="Q900" s="197"/>
      <c r="R900" s="197"/>
      <c r="S900" s="197"/>
      <c r="T900" s="197"/>
      <c r="U900" s="198"/>
      <c r="V900" s="199"/>
      <c r="W900" s="328"/>
      <c r="X900" s="329"/>
      <c r="Y900" s="43"/>
      <c r="Z900" s="199"/>
      <c r="AA900" s="199"/>
      <c r="AB900" s="199"/>
      <c r="AC900" s="199"/>
      <c r="AD900" s="199"/>
      <c r="AE900" s="43"/>
      <c r="AF900" s="199"/>
      <c r="AG900" s="196"/>
      <c r="AH900" s="201"/>
      <c r="AI900" s="330"/>
      <c r="AJ900" s="330"/>
      <c r="AK900" s="196"/>
      <c r="AL900" s="43"/>
      <c r="AM900" s="43"/>
      <c r="AN900" s="43"/>
      <c r="AO900" s="64"/>
      <c r="AP900" s="202"/>
      <c r="AQ900" s="202"/>
      <c r="AR900" s="64"/>
    </row>
    <row r="901" spans="1:44" ht="15.75" customHeight="1" x14ac:dyDescent="0.2">
      <c r="A901" s="43"/>
      <c r="B901" s="43"/>
      <c r="C901" s="43"/>
      <c r="D901" s="43"/>
      <c r="E901" s="43"/>
      <c r="F901" s="43"/>
      <c r="G901" s="194"/>
      <c r="H901" s="194"/>
      <c r="I901" s="194"/>
      <c r="J901" s="196"/>
      <c r="K901" s="196"/>
      <c r="L901" s="196"/>
      <c r="M901" s="196"/>
      <c r="N901" s="196"/>
      <c r="O901" s="197"/>
      <c r="P901" s="197"/>
      <c r="Q901" s="197"/>
      <c r="R901" s="197"/>
      <c r="S901" s="197"/>
      <c r="T901" s="197"/>
      <c r="U901" s="198"/>
      <c r="V901" s="199"/>
      <c r="W901" s="328"/>
      <c r="X901" s="329"/>
      <c r="Y901" s="43"/>
      <c r="Z901" s="199"/>
      <c r="AA901" s="199"/>
      <c r="AB901" s="199"/>
      <c r="AC901" s="199"/>
      <c r="AD901" s="199"/>
      <c r="AE901" s="43"/>
      <c r="AF901" s="199"/>
      <c r="AG901" s="196"/>
      <c r="AH901" s="201"/>
      <c r="AI901" s="330"/>
      <c r="AJ901" s="330"/>
      <c r="AK901" s="196"/>
      <c r="AL901" s="43"/>
      <c r="AM901" s="43"/>
      <c r="AN901" s="43"/>
      <c r="AO901" s="64"/>
      <c r="AP901" s="202"/>
      <c r="AQ901" s="202"/>
      <c r="AR901" s="64"/>
    </row>
    <row r="902" spans="1:44" ht="15.75" customHeight="1" x14ac:dyDescent="0.2">
      <c r="A902" s="43"/>
      <c r="B902" s="43"/>
      <c r="C902" s="43"/>
      <c r="D902" s="43"/>
      <c r="E902" s="43"/>
      <c r="F902" s="43"/>
      <c r="G902" s="194"/>
      <c r="H902" s="194"/>
      <c r="I902" s="194"/>
      <c r="J902" s="196"/>
      <c r="K902" s="196"/>
      <c r="L902" s="196"/>
      <c r="M902" s="196"/>
      <c r="N902" s="196"/>
      <c r="O902" s="197"/>
      <c r="P902" s="197"/>
      <c r="Q902" s="197"/>
      <c r="R902" s="197"/>
      <c r="S902" s="197"/>
      <c r="T902" s="197"/>
      <c r="U902" s="198"/>
      <c r="V902" s="199"/>
      <c r="W902" s="328"/>
      <c r="X902" s="329"/>
      <c r="Y902" s="43"/>
      <c r="Z902" s="199"/>
      <c r="AA902" s="199"/>
      <c r="AB902" s="199"/>
      <c r="AC902" s="199"/>
      <c r="AD902" s="199"/>
      <c r="AE902" s="43"/>
      <c r="AF902" s="199"/>
      <c r="AG902" s="196"/>
      <c r="AH902" s="201"/>
      <c r="AI902" s="330"/>
      <c r="AJ902" s="330"/>
      <c r="AK902" s="196"/>
      <c r="AL902" s="43"/>
      <c r="AM902" s="43"/>
      <c r="AN902" s="43"/>
      <c r="AO902" s="64"/>
      <c r="AP902" s="202"/>
      <c r="AQ902" s="202"/>
      <c r="AR902" s="64"/>
    </row>
    <row r="903" spans="1:44" ht="15.75" customHeight="1" x14ac:dyDescent="0.2">
      <c r="A903" s="43"/>
      <c r="B903" s="43"/>
      <c r="C903" s="43"/>
      <c r="D903" s="43"/>
      <c r="E903" s="43"/>
      <c r="F903" s="43"/>
      <c r="G903" s="194"/>
      <c r="H903" s="194"/>
      <c r="I903" s="194"/>
      <c r="J903" s="196"/>
      <c r="K903" s="196"/>
      <c r="L903" s="196"/>
      <c r="M903" s="196"/>
      <c r="N903" s="196"/>
      <c r="O903" s="197"/>
      <c r="P903" s="197"/>
      <c r="Q903" s="197"/>
      <c r="R903" s="197"/>
      <c r="S903" s="197"/>
      <c r="T903" s="197"/>
      <c r="U903" s="198"/>
      <c r="V903" s="199"/>
      <c r="W903" s="328"/>
      <c r="X903" s="329"/>
      <c r="Y903" s="43"/>
      <c r="Z903" s="199"/>
      <c r="AA903" s="199"/>
      <c r="AB903" s="199"/>
      <c r="AC903" s="199"/>
      <c r="AD903" s="199"/>
      <c r="AE903" s="43"/>
      <c r="AF903" s="199"/>
      <c r="AG903" s="196"/>
      <c r="AH903" s="201"/>
      <c r="AI903" s="330"/>
      <c r="AJ903" s="330"/>
      <c r="AK903" s="196"/>
      <c r="AL903" s="43"/>
      <c r="AM903" s="43"/>
      <c r="AN903" s="43"/>
      <c r="AO903" s="64"/>
      <c r="AP903" s="202"/>
      <c r="AQ903" s="202"/>
      <c r="AR903" s="64"/>
    </row>
    <row r="904" spans="1:44" ht="15.75" customHeight="1" x14ac:dyDescent="0.2">
      <c r="A904" s="43"/>
      <c r="B904" s="43"/>
      <c r="C904" s="43"/>
      <c r="D904" s="43"/>
      <c r="E904" s="43"/>
      <c r="F904" s="43"/>
      <c r="G904" s="194"/>
      <c r="H904" s="194"/>
      <c r="I904" s="194"/>
      <c r="J904" s="196"/>
      <c r="K904" s="196"/>
      <c r="L904" s="196"/>
      <c r="M904" s="196"/>
      <c r="N904" s="196"/>
      <c r="O904" s="197"/>
      <c r="P904" s="197"/>
      <c r="Q904" s="197"/>
      <c r="R904" s="197"/>
      <c r="S904" s="197"/>
      <c r="T904" s="197"/>
      <c r="U904" s="198"/>
      <c r="V904" s="199"/>
      <c r="W904" s="328"/>
      <c r="X904" s="329"/>
      <c r="Y904" s="43"/>
      <c r="Z904" s="199"/>
      <c r="AA904" s="199"/>
      <c r="AB904" s="199"/>
      <c r="AC904" s="199"/>
      <c r="AD904" s="199"/>
      <c r="AE904" s="43"/>
      <c r="AF904" s="199"/>
      <c r="AG904" s="196"/>
      <c r="AH904" s="201"/>
      <c r="AI904" s="330"/>
      <c r="AJ904" s="330"/>
      <c r="AK904" s="196"/>
      <c r="AL904" s="43"/>
      <c r="AM904" s="43"/>
      <c r="AN904" s="43"/>
      <c r="AO904" s="64"/>
      <c r="AP904" s="202"/>
      <c r="AQ904" s="202"/>
      <c r="AR904" s="64"/>
    </row>
    <row r="905" spans="1:44" ht="15.75" customHeight="1" x14ac:dyDescent="0.2">
      <c r="A905" s="43"/>
      <c r="B905" s="43"/>
      <c r="C905" s="43"/>
      <c r="D905" s="43"/>
      <c r="E905" s="43"/>
      <c r="F905" s="43"/>
      <c r="G905" s="194"/>
      <c r="H905" s="194"/>
      <c r="I905" s="194"/>
      <c r="J905" s="196"/>
      <c r="K905" s="196"/>
      <c r="L905" s="196"/>
      <c r="M905" s="196"/>
      <c r="N905" s="196"/>
      <c r="O905" s="197"/>
      <c r="P905" s="197"/>
      <c r="Q905" s="197"/>
      <c r="R905" s="197"/>
      <c r="S905" s="197"/>
      <c r="T905" s="197"/>
      <c r="U905" s="198"/>
      <c r="V905" s="199"/>
      <c r="W905" s="328"/>
      <c r="X905" s="329"/>
      <c r="Y905" s="43"/>
      <c r="Z905" s="199"/>
      <c r="AA905" s="199"/>
      <c r="AB905" s="199"/>
      <c r="AC905" s="199"/>
      <c r="AD905" s="199"/>
      <c r="AE905" s="43"/>
      <c r="AF905" s="199"/>
      <c r="AG905" s="196"/>
      <c r="AH905" s="201"/>
      <c r="AI905" s="330"/>
      <c r="AJ905" s="330"/>
      <c r="AK905" s="196"/>
      <c r="AL905" s="43"/>
      <c r="AM905" s="43"/>
      <c r="AN905" s="43"/>
      <c r="AO905" s="64"/>
      <c r="AP905" s="202"/>
      <c r="AQ905" s="202"/>
      <c r="AR905" s="64"/>
    </row>
    <row r="906" spans="1:44" ht="15.75" customHeight="1" x14ac:dyDescent="0.2">
      <c r="A906" s="43"/>
      <c r="B906" s="43"/>
      <c r="C906" s="43"/>
      <c r="D906" s="43"/>
      <c r="E906" s="43"/>
      <c r="F906" s="43"/>
      <c r="G906" s="194"/>
      <c r="H906" s="194"/>
      <c r="I906" s="194"/>
      <c r="J906" s="196"/>
      <c r="K906" s="196"/>
      <c r="L906" s="196"/>
      <c r="M906" s="196"/>
      <c r="N906" s="196"/>
      <c r="O906" s="197"/>
      <c r="P906" s="197"/>
      <c r="Q906" s="197"/>
      <c r="R906" s="197"/>
      <c r="S906" s="197"/>
      <c r="T906" s="197"/>
      <c r="U906" s="198"/>
      <c r="V906" s="199"/>
      <c r="W906" s="328"/>
      <c r="X906" s="329"/>
      <c r="Y906" s="43"/>
      <c r="Z906" s="199"/>
      <c r="AA906" s="199"/>
      <c r="AB906" s="199"/>
      <c r="AC906" s="199"/>
      <c r="AD906" s="199"/>
      <c r="AE906" s="43"/>
      <c r="AF906" s="199"/>
      <c r="AG906" s="196"/>
      <c r="AH906" s="201"/>
      <c r="AI906" s="330"/>
      <c r="AJ906" s="330"/>
      <c r="AK906" s="196"/>
      <c r="AL906" s="43"/>
      <c r="AM906" s="43"/>
      <c r="AN906" s="43"/>
      <c r="AO906" s="64"/>
      <c r="AP906" s="202"/>
      <c r="AQ906" s="202"/>
      <c r="AR906" s="64"/>
    </row>
    <row r="907" spans="1:44" ht="15.75" customHeight="1" x14ac:dyDescent="0.2">
      <c r="A907" s="43"/>
      <c r="B907" s="43"/>
      <c r="C907" s="43"/>
      <c r="D907" s="43"/>
      <c r="E907" s="43"/>
      <c r="F907" s="43"/>
      <c r="G907" s="194"/>
      <c r="H907" s="194"/>
      <c r="I907" s="194"/>
      <c r="J907" s="196"/>
      <c r="K907" s="196"/>
      <c r="L907" s="196"/>
      <c r="M907" s="196"/>
      <c r="N907" s="196"/>
      <c r="O907" s="197"/>
      <c r="P907" s="197"/>
      <c r="Q907" s="197"/>
      <c r="R907" s="197"/>
      <c r="S907" s="197"/>
      <c r="T907" s="197"/>
      <c r="U907" s="198"/>
      <c r="V907" s="199"/>
      <c r="W907" s="328"/>
      <c r="X907" s="329"/>
      <c r="Y907" s="43"/>
      <c r="Z907" s="199"/>
      <c r="AA907" s="199"/>
      <c r="AB907" s="199"/>
      <c r="AC907" s="199"/>
      <c r="AD907" s="199"/>
      <c r="AE907" s="43"/>
      <c r="AF907" s="199"/>
      <c r="AG907" s="196"/>
      <c r="AH907" s="201"/>
      <c r="AI907" s="330"/>
      <c r="AJ907" s="330"/>
      <c r="AK907" s="196"/>
      <c r="AL907" s="43"/>
      <c r="AM907" s="43"/>
      <c r="AN907" s="43"/>
      <c r="AO907" s="64"/>
      <c r="AP907" s="202"/>
      <c r="AQ907" s="202"/>
      <c r="AR907" s="64"/>
    </row>
    <row r="908" spans="1:44" ht="15.75" customHeight="1" x14ac:dyDescent="0.2">
      <c r="A908" s="43"/>
      <c r="B908" s="43"/>
      <c r="C908" s="43"/>
      <c r="D908" s="43"/>
      <c r="E908" s="43"/>
      <c r="F908" s="43"/>
      <c r="G908" s="194"/>
      <c r="H908" s="194"/>
      <c r="I908" s="194"/>
      <c r="J908" s="196"/>
      <c r="K908" s="196"/>
      <c r="L908" s="196"/>
      <c r="M908" s="196"/>
      <c r="N908" s="196"/>
      <c r="O908" s="197"/>
      <c r="P908" s="197"/>
      <c r="Q908" s="197"/>
      <c r="R908" s="197"/>
      <c r="S908" s="197"/>
      <c r="T908" s="197"/>
      <c r="U908" s="198"/>
      <c r="V908" s="199"/>
      <c r="W908" s="328"/>
      <c r="X908" s="329"/>
      <c r="Y908" s="43"/>
      <c r="Z908" s="199"/>
      <c r="AA908" s="199"/>
      <c r="AB908" s="199"/>
      <c r="AC908" s="199"/>
      <c r="AD908" s="199"/>
      <c r="AE908" s="43"/>
      <c r="AF908" s="199"/>
      <c r="AG908" s="196"/>
      <c r="AH908" s="201"/>
      <c r="AI908" s="330"/>
      <c r="AJ908" s="330"/>
      <c r="AK908" s="196"/>
      <c r="AL908" s="43"/>
      <c r="AM908" s="43"/>
      <c r="AN908" s="43"/>
      <c r="AO908" s="64"/>
      <c r="AP908" s="202"/>
      <c r="AQ908" s="202"/>
      <c r="AR908" s="64"/>
    </row>
    <row r="909" spans="1:44" ht="15.75" customHeight="1" x14ac:dyDescent="0.2">
      <c r="A909" s="43"/>
      <c r="B909" s="43"/>
      <c r="C909" s="43"/>
      <c r="D909" s="43"/>
      <c r="E909" s="43"/>
      <c r="F909" s="43"/>
      <c r="G909" s="194"/>
      <c r="H909" s="194"/>
      <c r="I909" s="194"/>
      <c r="J909" s="196"/>
      <c r="K909" s="196"/>
      <c r="L909" s="196"/>
      <c r="M909" s="196"/>
      <c r="N909" s="196"/>
      <c r="O909" s="197"/>
      <c r="P909" s="197"/>
      <c r="Q909" s="197"/>
      <c r="R909" s="197"/>
      <c r="S909" s="197"/>
      <c r="T909" s="197"/>
      <c r="U909" s="198"/>
      <c r="V909" s="199"/>
      <c r="W909" s="328"/>
      <c r="X909" s="329"/>
      <c r="Y909" s="43"/>
      <c r="Z909" s="199"/>
      <c r="AA909" s="199"/>
      <c r="AB909" s="199"/>
      <c r="AC909" s="199"/>
      <c r="AD909" s="199"/>
      <c r="AE909" s="43"/>
      <c r="AF909" s="199"/>
      <c r="AG909" s="196"/>
      <c r="AH909" s="201"/>
      <c r="AI909" s="330"/>
      <c r="AJ909" s="330"/>
      <c r="AK909" s="196"/>
      <c r="AL909" s="43"/>
      <c r="AM909" s="43"/>
      <c r="AN909" s="43"/>
      <c r="AO909" s="64"/>
      <c r="AP909" s="202"/>
      <c r="AQ909" s="202"/>
      <c r="AR909" s="64"/>
    </row>
    <row r="910" spans="1:44" ht="15.75" customHeight="1" x14ac:dyDescent="0.2">
      <c r="A910" s="43"/>
      <c r="B910" s="43"/>
      <c r="C910" s="43"/>
      <c r="D910" s="43"/>
      <c r="E910" s="43"/>
      <c r="F910" s="43"/>
      <c r="G910" s="194"/>
      <c r="H910" s="194"/>
      <c r="I910" s="194"/>
      <c r="J910" s="196"/>
      <c r="K910" s="196"/>
      <c r="L910" s="196"/>
      <c r="M910" s="196"/>
      <c r="N910" s="196"/>
      <c r="O910" s="197"/>
      <c r="P910" s="197"/>
      <c r="Q910" s="197"/>
      <c r="R910" s="197"/>
      <c r="S910" s="197"/>
      <c r="T910" s="197"/>
      <c r="U910" s="198"/>
      <c r="V910" s="199"/>
      <c r="W910" s="328"/>
      <c r="X910" s="329"/>
      <c r="Y910" s="43"/>
      <c r="Z910" s="199"/>
      <c r="AA910" s="199"/>
      <c r="AB910" s="199"/>
      <c r="AC910" s="199"/>
      <c r="AD910" s="199"/>
      <c r="AE910" s="43"/>
      <c r="AF910" s="199"/>
      <c r="AG910" s="196"/>
      <c r="AH910" s="201"/>
      <c r="AI910" s="330"/>
      <c r="AJ910" s="330"/>
      <c r="AK910" s="196"/>
      <c r="AL910" s="43"/>
      <c r="AM910" s="43"/>
      <c r="AN910" s="43"/>
      <c r="AO910" s="64"/>
      <c r="AP910" s="202"/>
      <c r="AQ910" s="202"/>
      <c r="AR910" s="64"/>
    </row>
    <row r="911" spans="1:44" ht="15.75" customHeight="1" x14ac:dyDescent="0.2">
      <c r="A911" s="43"/>
      <c r="B911" s="43"/>
      <c r="C911" s="43"/>
      <c r="D911" s="43"/>
      <c r="E911" s="43"/>
      <c r="F911" s="43"/>
      <c r="G911" s="194"/>
      <c r="H911" s="194"/>
      <c r="I911" s="194"/>
      <c r="J911" s="196"/>
      <c r="K911" s="196"/>
      <c r="L911" s="196"/>
      <c r="M911" s="196"/>
      <c r="N911" s="196"/>
      <c r="O911" s="197"/>
      <c r="P911" s="197"/>
      <c r="Q911" s="197"/>
      <c r="R911" s="197"/>
      <c r="S911" s="197"/>
      <c r="T911" s="197"/>
      <c r="U911" s="198"/>
      <c r="V911" s="199"/>
      <c r="W911" s="328"/>
      <c r="X911" s="329"/>
      <c r="Y911" s="43"/>
      <c r="Z911" s="199"/>
      <c r="AA911" s="199"/>
      <c r="AB911" s="199"/>
      <c r="AC911" s="199"/>
      <c r="AD911" s="199"/>
      <c r="AE911" s="43"/>
      <c r="AF911" s="199"/>
      <c r="AG911" s="196"/>
      <c r="AH911" s="201"/>
      <c r="AI911" s="330"/>
      <c r="AJ911" s="330"/>
      <c r="AK911" s="196"/>
      <c r="AL911" s="43"/>
      <c r="AM911" s="43"/>
      <c r="AN911" s="43"/>
      <c r="AO911" s="64"/>
      <c r="AP911" s="202"/>
      <c r="AQ911" s="202"/>
      <c r="AR911" s="64"/>
    </row>
    <row r="912" spans="1:44" ht="15.75" customHeight="1" x14ac:dyDescent="0.2">
      <c r="A912" s="43"/>
      <c r="B912" s="43"/>
      <c r="C912" s="43"/>
      <c r="D912" s="43"/>
      <c r="E912" s="43"/>
      <c r="F912" s="43"/>
      <c r="G912" s="194"/>
      <c r="H912" s="194"/>
      <c r="I912" s="194"/>
      <c r="J912" s="196"/>
      <c r="K912" s="196"/>
      <c r="L912" s="196"/>
      <c r="M912" s="196"/>
      <c r="N912" s="196"/>
      <c r="O912" s="197"/>
      <c r="P912" s="197"/>
      <c r="Q912" s="197"/>
      <c r="R912" s="197"/>
      <c r="S912" s="197"/>
      <c r="T912" s="197"/>
      <c r="U912" s="198"/>
      <c r="V912" s="199"/>
      <c r="W912" s="328"/>
      <c r="X912" s="329"/>
      <c r="Y912" s="43"/>
      <c r="Z912" s="199"/>
      <c r="AA912" s="199"/>
      <c r="AB912" s="199"/>
      <c r="AC912" s="199"/>
      <c r="AD912" s="199"/>
      <c r="AE912" s="43"/>
      <c r="AF912" s="199"/>
      <c r="AG912" s="196"/>
      <c r="AH912" s="201"/>
      <c r="AI912" s="330"/>
      <c r="AJ912" s="330"/>
      <c r="AK912" s="196"/>
      <c r="AL912" s="43"/>
      <c r="AM912" s="43"/>
      <c r="AN912" s="43"/>
      <c r="AO912" s="64"/>
      <c r="AP912" s="202"/>
      <c r="AQ912" s="202"/>
      <c r="AR912" s="64"/>
    </row>
    <row r="913" spans="1:44" ht="15.75" customHeight="1" x14ac:dyDescent="0.2">
      <c r="A913" s="43"/>
      <c r="B913" s="43"/>
      <c r="C913" s="43"/>
      <c r="D913" s="43"/>
      <c r="E913" s="43"/>
      <c r="F913" s="43"/>
      <c r="G913" s="194"/>
      <c r="H913" s="194"/>
      <c r="I913" s="194"/>
      <c r="J913" s="196"/>
      <c r="K913" s="196"/>
      <c r="L913" s="196"/>
      <c r="M913" s="196"/>
      <c r="N913" s="196"/>
      <c r="O913" s="197"/>
      <c r="P913" s="197"/>
      <c r="Q913" s="197"/>
      <c r="R913" s="197"/>
      <c r="S913" s="197"/>
      <c r="T913" s="197"/>
      <c r="U913" s="198"/>
      <c r="V913" s="199"/>
      <c r="W913" s="328"/>
      <c r="X913" s="329"/>
      <c r="Y913" s="43"/>
      <c r="Z913" s="199"/>
      <c r="AA913" s="199"/>
      <c r="AB913" s="199"/>
      <c r="AC913" s="199"/>
      <c r="AD913" s="199"/>
      <c r="AE913" s="43"/>
      <c r="AF913" s="199"/>
      <c r="AG913" s="196"/>
      <c r="AH913" s="201"/>
      <c r="AI913" s="330"/>
      <c r="AJ913" s="330"/>
      <c r="AK913" s="196"/>
      <c r="AL913" s="43"/>
      <c r="AM913" s="43"/>
      <c r="AN913" s="43"/>
      <c r="AO913" s="64"/>
      <c r="AP913" s="202"/>
      <c r="AQ913" s="202"/>
      <c r="AR913" s="64"/>
    </row>
    <row r="914" spans="1:44" ht="15.75" customHeight="1" x14ac:dyDescent="0.2">
      <c r="A914" s="43"/>
      <c r="B914" s="43"/>
      <c r="C914" s="43"/>
      <c r="D914" s="43"/>
      <c r="E914" s="43"/>
      <c r="F914" s="43"/>
      <c r="G914" s="194"/>
      <c r="H914" s="194"/>
      <c r="I914" s="194"/>
      <c r="J914" s="196"/>
      <c r="K914" s="196"/>
      <c r="L914" s="196"/>
      <c r="M914" s="196"/>
      <c r="N914" s="196"/>
      <c r="O914" s="197"/>
      <c r="P914" s="197"/>
      <c r="Q914" s="197"/>
      <c r="R914" s="197"/>
      <c r="S914" s="197"/>
      <c r="T914" s="197"/>
      <c r="U914" s="198"/>
      <c r="V914" s="199"/>
      <c r="W914" s="328"/>
      <c r="X914" s="329"/>
      <c r="Y914" s="43"/>
      <c r="Z914" s="199"/>
      <c r="AA914" s="199"/>
      <c r="AB914" s="199"/>
      <c r="AC914" s="199"/>
      <c r="AD914" s="199"/>
      <c r="AE914" s="43"/>
      <c r="AF914" s="199"/>
      <c r="AG914" s="196"/>
      <c r="AH914" s="201"/>
      <c r="AI914" s="330"/>
      <c r="AJ914" s="330"/>
      <c r="AK914" s="196"/>
      <c r="AL914" s="43"/>
      <c r="AM914" s="43"/>
      <c r="AN914" s="43"/>
      <c r="AO914" s="64"/>
      <c r="AP914" s="202"/>
      <c r="AQ914" s="202"/>
      <c r="AR914" s="64"/>
    </row>
    <row r="915" spans="1:44" ht="15.75" customHeight="1" x14ac:dyDescent="0.2">
      <c r="A915" s="43"/>
      <c r="B915" s="43"/>
      <c r="C915" s="43"/>
      <c r="D915" s="43"/>
      <c r="E915" s="43"/>
      <c r="F915" s="43"/>
      <c r="G915" s="194"/>
      <c r="H915" s="194"/>
      <c r="I915" s="194"/>
      <c r="J915" s="196"/>
      <c r="K915" s="196"/>
      <c r="L915" s="196"/>
      <c r="M915" s="196"/>
      <c r="N915" s="196"/>
      <c r="O915" s="197"/>
      <c r="P915" s="197"/>
      <c r="Q915" s="197"/>
      <c r="R915" s="197"/>
      <c r="S915" s="197"/>
      <c r="T915" s="197"/>
      <c r="U915" s="198"/>
      <c r="V915" s="199"/>
      <c r="W915" s="328"/>
      <c r="X915" s="329"/>
      <c r="Y915" s="43"/>
      <c r="Z915" s="199"/>
      <c r="AA915" s="199"/>
      <c r="AB915" s="199"/>
      <c r="AC915" s="199"/>
      <c r="AD915" s="199"/>
      <c r="AE915" s="43"/>
      <c r="AF915" s="199"/>
      <c r="AG915" s="196"/>
      <c r="AH915" s="201"/>
      <c r="AI915" s="330"/>
      <c r="AJ915" s="330"/>
      <c r="AK915" s="196"/>
      <c r="AL915" s="43"/>
      <c r="AM915" s="43"/>
      <c r="AN915" s="43"/>
      <c r="AO915" s="64"/>
      <c r="AP915" s="202"/>
      <c r="AQ915" s="202"/>
      <c r="AR915" s="64"/>
    </row>
    <row r="916" spans="1:44" ht="15.75" customHeight="1" x14ac:dyDescent="0.2">
      <c r="A916" s="43"/>
      <c r="B916" s="43"/>
      <c r="C916" s="43"/>
      <c r="D916" s="43"/>
      <c r="E916" s="43"/>
      <c r="F916" s="43"/>
      <c r="G916" s="194"/>
      <c r="H916" s="194"/>
      <c r="I916" s="194"/>
      <c r="J916" s="196"/>
      <c r="K916" s="196"/>
      <c r="L916" s="196"/>
      <c r="M916" s="196"/>
      <c r="N916" s="196"/>
      <c r="O916" s="197"/>
      <c r="P916" s="197"/>
      <c r="Q916" s="197"/>
      <c r="R916" s="197"/>
      <c r="S916" s="197"/>
      <c r="T916" s="197"/>
      <c r="U916" s="198"/>
      <c r="V916" s="199"/>
      <c r="W916" s="328"/>
      <c r="X916" s="329"/>
      <c r="Y916" s="43"/>
      <c r="Z916" s="199"/>
      <c r="AA916" s="199"/>
      <c r="AB916" s="199"/>
      <c r="AC916" s="199"/>
      <c r="AD916" s="199"/>
      <c r="AE916" s="43"/>
      <c r="AF916" s="199"/>
      <c r="AG916" s="196"/>
      <c r="AH916" s="201"/>
      <c r="AI916" s="330"/>
      <c r="AJ916" s="330"/>
      <c r="AK916" s="196"/>
      <c r="AL916" s="43"/>
      <c r="AM916" s="43"/>
      <c r="AN916" s="43"/>
      <c r="AO916" s="64"/>
      <c r="AP916" s="202"/>
      <c r="AQ916" s="202"/>
      <c r="AR916" s="64"/>
    </row>
    <row r="917" spans="1:44" ht="15.75" customHeight="1" x14ac:dyDescent="0.2">
      <c r="A917" s="43"/>
      <c r="B917" s="43"/>
      <c r="C917" s="43"/>
      <c r="D917" s="43"/>
      <c r="E917" s="43"/>
      <c r="F917" s="43"/>
      <c r="G917" s="194"/>
      <c r="H917" s="194"/>
      <c r="I917" s="194"/>
      <c r="J917" s="196"/>
      <c r="K917" s="196"/>
      <c r="L917" s="196"/>
      <c r="M917" s="196"/>
      <c r="N917" s="196"/>
      <c r="O917" s="197"/>
      <c r="P917" s="197"/>
      <c r="Q917" s="197"/>
      <c r="R917" s="197"/>
      <c r="S917" s="197"/>
      <c r="T917" s="197"/>
      <c r="U917" s="198"/>
      <c r="V917" s="199"/>
      <c r="W917" s="328"/>
      <c r="X917" s="329"/>
      <c r="Y917" s="43"/>
      <c r="Z917" s="199"/>
      <c r="AA917" s="199"/>
      <c r="AB917" s="199"/>
      <c r="AC917" s="199"/>
      <c r="AD917" s="199"/>
      <c r="AE917" s="43"/>
      <c r="AF917" s="199"/>
      <c r="AG917" s="196"/>
      <c r="AH917" s="201"/>
      <c r="AI917" s="330"/>
      <c r="AJ917" s="330"/>
      <c r="AK917" s="196"/>
      <c r="AL917" s="43"/>
      <c r="AM917" s="43"/>
      <c r="AN917" s="43"/>
      <c r="AO917" s="64"/>
      <c r="AP917" s="202"/>
      <c r="AQ917" s="202"/>
      <c r="AR917" s="64"/>
    </row>
    <row r="918" spans="1:44" ht="15.75" customHeight="1" x14ac:dyDescent="0.2">
      <c r="A918" s="43"/>
      <c r="B918" s="43"/>
      <c r="C918" s="43"/>
      <c r="D918" s="43"/>
      <c r="E918" s="43"/>
      <c r="F918" s="43"/>
      <c r="G918" s="194"/>
      <c r="H918" s="194"/>
      <c r="I918" s="194"/>
      <c r="J918" s="196"/>
      <c r="K918" s="196"/>
      <c r="L918" s="196"/>
      <c r="M918" s="196"/>
      <c r="N918" s="196"/>
      <c r="O918" s="197"/>
      <c r="P918" s="197"/>
      <c r="Q918" s="197"/>
      <c r="R918" s="197"/>
      <c r="S918" s="197"/>
      <c r="T918" s="197"/>
      <c r="U918" s="198"/>
      <c r="V918" s="199"/>
      <c r="W918" s="328"/>
      <c r="X918" s="329"/>
      <c r="Y918" s="43"/>
      <c r="Z918" s="199"/>
      <c r="AA918" s="199"/>
      <c r="AB918" s="199"/>
      <c r="AC918" s="199"/>
      <c r="AD918" s="199"/>
      <c r="AE918" s="43"/>
      <c r="AF918" s="199"/>
      <c r="AG918" s="196"/>
      <c r="AH918" s="201"/>
      <c r="AI918" s="330"/>
      <c r="AJ918" s="330"/>
      <c r="AK918" s="196"/>
      <c r="AL918" s="43"/>
      <c r="AM918" s="43"/>
      <c r="AN918" s="43"/>
      <c r="AO918" s="64"/>
      <c r="AP918" s="202"/>
      <c r="AQ918" s="202"/>
      <c r="AR918" s="64"/>
    </row>
    <row r="919" spans="1:44" ht="15.75" customHeight="1" x14ac:dyDescent="0.2">
      <c r="A919" s="43"/>
      <c r="B919" s="43"/>
      <c r="C919" s="43"/>
      <c r="D919" s="43"/>
      <c r="E919" s="43"/>
      <c r="F919" s="43"/>
      <c r="G919" s="194"/>
      <c r="H919" s="194"/>
      <c r="I919" s="194"/>
      <c r="J919" s="196"/>
      <c r="K919" s="196"/>
      <c r="L919" s="196"/>
      <c r="M919" s="196"/>
      <c r="N919" s="196"/>
      <c r="O919" s="197"/>
      <c r="P919" s="197"/>
      <c r="Q919" s="197"/>
      <c r="R919" s="197"/>
      <c r="S919" s="197"/>
      <c r="T919" s="197"/>
      <c r="U919" s="198"/>
      <c r="V919" s="199"/>
      <c r="W919" s="328"/>
      <c r="X919" s="329"/>
      <c r="Y919" s="43"/>
      <c r="Z919" s="199"/>
      <c r="AA919" s="199"/>
      <c r="AB919" s="199"/>
      <c r="AC919" s="199"/>
      <c r="AD919" s="199"/>
      <c r="AE919" s="43"/>
      <c r="AF919" s="199"/>
      <c r="AG919" s="196"/>
      <c r="AH919" s="201"/>
      <c r="AI919" s="330"/>
      <c r="AJ919" s="330"/>
      <c r="AK919" s="196"/>
      <c r="AL919" s="43"/>
      <c r="AM919" s="43"/>
      <c r="AN919" s="43"/>
      <c r="AO919" s="64"/>
      <c r="AP919" s="202"/>
      <c r="AQ919" s="202"/>
      <c r="AR919" s="64"/>
    </row>
    <row r="920" spans="1:44" ht="15.75" customHeight="1" x14ac:dyDescent="0.2">
      <c r="A920" s="43"/>
      <c r="B920" s="43"/>
      <c r="C920" s="43"/>
      <c r="D920" s="43"/>
      <c r="E920" s="43"/>
      <c r="F920" s="43"/>
      <c r="G920" s="194"/>
      <c r="H920" s="194"/>
      <c r="I920" s="194"/>
      <c r="J920" s="196"/>
      <c r="K920" s="196"/>
      <c r="L920" s="196"/>
      <c r="M920" s="196"/>
      <c r="N920" s="196"/>
      <c r="O920" s="197"/>
      <c r="P920" s="197"/>
      <c r="Q920" s="197"/>
      <c r="R920" s="197"/>
      <c r="S920" s="197"/>
      <c r="T920" s="197"/>
      <c r="U920" s="198"/>
      <c r="V920" s="199"/>
      <c r="W920" s="328"/>
      <c r="X920" s="329"/>
      <c r="Y920" s="43"/>
      <c r="Z920" s="199"/>
      <c r="AA920" s="199"/>
      <c r="AB920" s="199"/>
      <c r="AC920" s="199"/>
      <c r="AD920" s="199"/>
      <c r="AE920" s="43"/>
      <c r="AF920" s="199"/>
      <c r="AG920" s="196"/>
      <c r="AH920" s="201"/>
      <c r="AI920" s="330"/>
      <c r="AJ920" s="330"/>
      <c r="AK920" s="196"/>
      <c r="AL920" s="43"/>
      <c r="AM920" s="43"/>
      <c r="AN920" s="43"/>
      <c r="AO920" s="64"/>
      <c r="AP920" s="202"/>
      <c r="AQ920" s="202"/>
      <c r="AR920" s="64"/>
    </row>
    <row r="921" spans="1:44" ht="15.75" customHeight="1" x14ac:dyDescent="0.2">
      <c r="A921" s="43"/>
      <c r="B921" s="43"/>
      <c r="C921" s="43"/>
      <c r="D921" s="43"/>
      <c r="E921" s="43"/>
      <c r="F921" s="43"/>
      <c r="G921" s="194"/>
      <c r="H921" s="194"/>
      <c r="I921" s="194"/>
      <c r="J921" s="196"/>
      <c r="K921" s="196"/>
      <c r="L921" s="196"/>
      <c r="M921" s="196"/>
      <c r="N921" s="196"/>
      <c r="O921" s="197"/>
      <c r="P921" s="197"/>
      <c r="Q921" s="197"/>
      <c r="R921" s="197"/>
      <c r="S921" s="197"/>
      <c r="T921" s="197"/>
      <c r="U921" s="198"/>
      <c r="V921" s="199"/>
      <c r="W921" s="328"/>
      <c r="X921" s="329"/>
      <c r="Y921" s="43"/>
      <c r="Z921" s="199"/>
      <c r="AA921" s="199"/>
      <c r="AB921" s="199"/>
      <c r="AC921" s="199"/>
      <c r="AD921" s="199"/>
      <c r="AE921" s="43"/>
      <c r="AF921" s="199"/>
      <c r="AG921" s="196"/>
      <c r="AH921" s="201"/>
      <c r="AI921" s="330"/>
      <c r="AJ921" s="330"/>
      <c r="AK921" s="196"/>
      <c r="AL921" s="43"/>
      <c r="AM921" s="43"/>
      <c r="AN921" s="43"/>
      <c r="AO921" s="64"/>
      <c r="AP921" s="202"/>
      <c r="AQ921" s="202"/>
      <c r="AR921" s="64"/>
    </row>
    <row r="922" spans="1:44" ht="15.75" customHeight="1" x14ac:dyDescent="0.2">
      <c r="A922" s="43"/>
      <c r="B922" s="43"/>
      <c r="C922" s="43"/>
      <c r="D922" s="43"/>
      <c r="E922" s="43"/>
      <c r="F922" s="43"/>
      <c r="G922" s="194"/>
      <c r="H922" s="194"/>
      <c r="I922" s="194"/>
      <c r="J922" s="196"/>
      <c r="K922" s="196"/>
      <c r="L922" s="196"/>
      <c r="M922" s="196"/>
      <c r="N922" s="196"/>
      <c r="O922" s="197"/>
      <c r="P922" s="197"/>
      <c r="Q922" s="197"/>
      <c r="R922" s="197"/>
      <c r="S922" s="197"/>
      <c r="T922" s="197"/>
      <c r="U922" s="198"/>
      <c r="V922" s="199"/>
      <c r="W922" s="328"/>
      <c r="X922" s="329"/>
      <c r="Y922" s="43"/>
      <c r="Z922" s="199"/>
      <c r="AA922" s="199"/>
      <c r="AB922" s="199"/>
      <c r="AC922" s="199"/>
      <c r="AD922" s="199"/>
      <c r="AE922" s="43"/>
      <c r="AF922" s="199"/>
      <c r="AG922" s="196"/>
      <c r="AH922" s="201"/>
      <c r="AI922" s="330"/>
      <c r="AJ922" s="330"/>
      <c r="AK922" s="196"/>
      <c r="AL922" s="43"/>
      <c r="AM922" s="43"/>
      <c r="AN922" s="43"/>
      <c r="AO922" s="64"/>
      <c r="AP922" s="202"/>
      <c r="AQ922" s="202"/>
      <c r="AR922" s="64"/>
    </row>
    <row r="923" spans="1:44" ht="15.75" customHeight="1" x14ac:dyDescent="0.2">
      <c r="A923" s="43"/>
      <c r="B923" s="43"/>
      <c r="C923" s="43"/>
      <c r="D923" s="43"/>
      <c r="E923" s="43"/>
      <c r="F923" s="43"/>
      <c r="G923" s="194"/>
      <c r="H923" s="194"/>
      <c r="I923" s="194"/>
      <c r="J923" s="196"/>
      <c r="K923" s="196"/>
      <c r="L923" s="196"/>
      <c r="M923" s="196"/>
      <c r="N923" s="196"/>
      <c r="O923" s="197"/>
      <c r="P923" s="197"/>
      <c r="Q923" s="197"/>
      <c r="R923" s="197"/>
      <c r="S923" s="197"/>
      <c r="T923" s="197"/>
      <c r="U923" s="198"/>
      <c r="V923" s="199"/>
      <c r="W923" s="328"/>
      <c r="X923" s="329"/>
      <c r="Y923" s="43"/>
      <c r="Z923" s="199"/>
      <c r="AA923" s="199"/>
      <c r="AB923" s="199"/>
      <c r="AC923" s="199"/>
      <c r="AD923" s="199"/>
      <c r="AE923" s="43"/>
      <c r="AF923" s="199"/>
      <c r="AG923" s="196"/>
      <c r="AH923" s="201"/>
      <c r="AI923" s="330"/>
      <c r="AJ923" s="330"/>
      <c r="AK923" s="196"/>
      <c r="AL923" s="43"/>
      <c r="AM923" s="43"/>
      <c r="AN923" s="43"/>
      <c r="AO923" s="64"/>
      <c r="AP923" s="202"/>
      <c r="AQ923" s="202"/>
      <c r="AR923" s="64"/>
    </row>
    <row r="924" spans="1:44" ht="15.75" customHeight="1" x14ac:dyDescent="0.2">
      <c r="A924" s="43"/>
      <c r="B924" s="43"/>
      <c r="C924" s="43"/>
      <c r="D924" s="43"/>
      <c r="E924" s="43"/>
      <c r="F924" s="43"/>
      <c r="G924" s="194"/>
      <c r="H924" s="194"/>
      <c r="I924" s="194"/>
      <c r="J924" s="196"/>
      <c r="K924" s="196"/>
      <c r="L924" s="196"/>
      <c r="M924" s="196"/>
      <c r="N924" s="196"/>
      <c r="O924" s="197"/>
      <c r="P924" s="197"/>
      <c r="Q924" s="197"/>
      <c r="R924" s="197"/>
      <c r="S924" s="197"/>
      <c r="T924" s="197"/>
      <c r="U924" s="198"/>
      <c r="V924" s="199"/>
      <c r="W924" s="328"/>
      <c r="X924" s="329"/>
      <c r="Y924" s="43"/>
      <c r="Z924" s="199"/>
      <c r="AA924" s="199"/>
      <c r="AB924" s="199"/>
      <c r="AC924" s="199"/>
      <c r="AD924" s="199"/>
      <c r="AE924" s="43"/>
      <c r="AF924" s="199"/>
      <c r="AG924" s="196"/>
      <c r="AH924" s="201"/>
      <c r="AI924" s="330"/>
      <c r="AJ924" s="330"/>
      <c r="AK924" s="196"/>
      <c r="AL924" s="43"/>
      <c r="AM924" s="43"/>
      <c r="AN924" s="43"/>
      <c r="AO924" s="64"/>
      <c r="AP924" s="202"/>
      <c r="AQ924" s="202"/>
      <c r="AR924" s="64"/>
    </row>
    <row r="925" spans="1:44" ht="15.75" customHeight="1" x14ac:dyDescent="0.2">
      <c r="A925" s="43"/>
      <c r="B925" s="43"/>
      <c r="C925" s="43"/>
      <c r="D925" s="43"/>
      <c r="E925" s="43"/>
      <c r="F925" s="43"/>
      <c r="G925" s="194"/>
      <c r="H925" s="194"/>
      <c r="I925" s="194"/>
      <c r="J925" s="196"/>
      <c r="K925" s="196"/>
      <c r="L925" s="196"/>
      <c r="M925" s="196"/>
      <c r="N925" s="196"/>
      <c r="O925" s="197"/>
      <c r="P925" s="197"/>
      <c r="Q925" s="197"/>
      <c r="R925" s="197"/>
      <c r="S925" s="197"/>
      <c r="T925" s="197"/>
      <c r="U925" s="198"/>
      <c r="V925" s="199"/>
      <c r="W925" s="328"/>
      <c r="X925" s="329"/>
      <c r="Y925" s="43"/>
      <c r="Z925" s="199"/>
      <c r="AA925" s="199"/>
      <c r="AB925" s="199"/>
      <c r="AC925" s="199"/>
      <c r="AD925" s="199"/>
      <c r="AE925" s="43"/>
      <c r="AF925" s="199"/>
      <c r="AG925" s="196"/>
      <c r="AH925" s="201"/>
      <c r="AI925" s="330"/>
      <c r="AJ925" s="330"/>
      <c r="AK925" s="196"/>
      <c r="AL925" s="43"/>
      <c r="AM925" s="43"/>
      <c r="AN925" s="43"/>
      <c r="AO925" s="64"/>
      <c r="AP925" s="202"/>
      <c r="AQ925" s="202"/>
      <c r="AR925" s="64"/>
    </row>
    <row r="926" spans="1:44" ht="15.75" customHeight="1" x14ac:dyDescent="0.2">
      <c r="A926" s="43"/>
      <c r="B926" s="43"/>
      <c r="C926" s="43"/>
      <c r="D926" s="43"/>
      <c r="E926" s="43"/>
      <c r="F926" s="43"/>
      <c r="G926" s="194"/>
      <c r="H926" s="194"/>
      <c r="I926" s="194"/>
      <c r="J926" s="196"/>
      <c r="K926" s="196"/>
      <c r="L926" s="196"/>
      <c r="M926" s="196"/>
      <c r="N926" s="196"/>
      <c r="O926" s="197"/>
      <c r="P926" s="197"/>
      <c r="Q926" s="197"/>
      <c r="R926" s="197"/>
      <c r="S926" s="197"/>
      <c r="T926" s="197"/>
      <c r="U926" s="198"/>
      <c r="V926" s="199"/>
      <c r="W926" s="328"/>
      <c r="X926" s="329"/>
      <c r="Y926" s="43"/>
      <c r="Z926" s="199"/>
      <c r="AA926" s="199"/>
      <c r="AB926" s="199"/>
      <c r="AC926" s="199"/>
      <c r="AD926" s="199"/>
      <c r="AE926" s="43"/>
      <c r="AF926" s="199"/>
      <c r="AG926" s="196"/>
      <c r="AH926" s="201"/>
      <c r="AI926" s="330"/>
      <c r="AJ926" s="330"/>
      <c r="AK926" s="196"/>
      <c r="AL926" s="43"/>
      <c r="AM926" s="43"/>
      <c r="AN926" s="43"/>
      <c r="AO926" s="64"/>
      <c r="AP926" s="202"/>
      <c r="AQ926" s="202"/>
      <c r="AR926" s="64"/>
    </row>
    <row r="927" spans="1:44" ht="15.75" customHeight="1" x14ac:dyDescent="0.2">
      <c r="A927" s="43"/>
      <c r="B927" s="43"/>
      <c r="C927" s="43"/>
      <c r="D927" s="43"/>
      <c r="E927" s="43"/>
      <c r="F927" s="43"/>
      <c r="G927" s="194"/>
      <c r="H927" s="194"/>
      <c r="I927" s="194"/>
      <c r="J927" s="196"/>
      <c r="K927" s="196"/>
      <c r="L927" s="196"/>
      <c r="M927" s="196"/>
      <c r="N927" s="196"/>
      <c r="O927" s="197"/>
      <c r="P927" s="197"/>
      <c r="Q927" s="197"/>
      <c r="R927" s="197"/>
      <c r="S927" s="197"/>
      <c r="T927" s="197"/>
      <c r="U927" s="198"/>
      <c r="V927" s="199"/>
      <c r="W927" s="328"/>
      <c r="X927" s="329"/>
      <c r="Y927" s="43"/>
      <c r="Z927" s="199"/>
      <c r="AA927" s="199"/>
      <c r="AB927" s="199"/>
      <c r="AC927" s="199"/>
      <c r="AD927" s="199"/>
      <c r="AE927" s="43"/>
      <c r="AF927" s="199"/>
      <c r="AG927" s="196"/>
      <c r="AH927" s="201"/>
      <c r="AI927" s="330"/>
      <c r="AJ927" s="330"/>
      <c r="AK927" s="196"/>
      <c r="AL927" s="43"/>
      <c r="AM927" s="43"/>
      <c r="AN927" s="43"/>
      <c r="AO927" s="64"/>
      <c r="AP927" s="202"/>
      <c r="AQ927" s="202"/>
      <c r="AR927" s="64"/>
    </row>
    <row r="928" spans="1:44" ht="15.75" customHeight="1" x14ac:dyDescent="0.2">
      <c r="A928" s="43"/>
      <c r="B928" s="43"/>
      <c r="C928" s="43"/>
      <c r="D928" s="43"/>
      <c r="E928" s="43"/>
      <c r="F928" s="43"/>
      <c r="G928" s="194"/>
      <c r="H928" s="194"/>
      <c r="I928" s="194"/>
      <c r="J928" s="196"/>
      <c r="K928" s="196"/>
      <c r="L928" s="196"/>
      <c r="M928" s="196"/>
      <c r="N928" s="196"/>
      <c r="O928" s="197"/>
      <c r="P928" s="197"/>
      <c r="Q928" s="197"/>
      <c r="R928" s="197"/>
      <c r="S928" s="197"/>
      <c r="T928" s="197"/>
      <c r="U928" s="198"/>
      <c r="V928" s="199"/>
      <c r="W928" s="328"/>
      <c r="X928" s="329"/>
      <c r="Y928" s="43"/>
      <c r="Z928" s="199"/>
      <c r="AA928" s="199"/>
      <c r="AB928" s="199"/>
      <c r="AC928" s="199"/>
      <c r="AD928" s="199"/>
      <c r="AE928" s="43"/>
      <c r="AF928" s="199"/>
      <c r="AG928" s="196"/>
      <c r="AH928" s="201"/>
      <c r="AI928" s="330"/>
      <c r="AJ928" s="330"/>
      <c r="AK928" s="196"/>
      <c r="AL928" s="43"/>
      <c r="AM928" s="43"/>
      <c r="AN928" s="43"/>
      <c r="AO928" s="64"/>
      <c r="AP928" s="202"/>
      <c r="AQ928" s="202"/>
      <c r="AR928" s="64"/>
    </row>
    <row r="929" spans="1:44" ht="15.75" customHeight="1" x14ac:dyDescent="0.2">
      <c r="A929" s="43"/>
      <c r="B929" s="43"/>
      <c r="C929" s="43"/>
      <c r="D929" s="43"/>
      <c r="E929" s="43"/>
      <c r="F929" s="43"/>
      <c r="G929" s="194"/>
      <c r="H929" s="194"/>
      <c r="I929" s="194"/>
      <c r="J929" s="196"/>
      <c r="K929" s="196"/>
      <c r="L929" s="196"/>
      <c r="M929" s="196"/>
      <c r="N929" s="196"/>
      <c r="O929" s="197"/>
      <c r="P929" s="197"/>
      <c r="Q929" s="197"/>
      <c r="R929" s="197"/>
      <c r="S929" s="197"/>
      <c r="T929" s="197"/>
      <c r="U929" s="198"/>
      <c r="V929" s="199"/>
      <c r="W929" s="328"/>
      <c r="X929" s="329"/>
      <c r="Y929" s="43"/>
      <c r="Z929" s="199"/>
      <c r="AA929" s="199"/>
      <c r="AB929" s="199"/>
      <c r="AC929" s="199"/>
      <c r="AD929" s="199"/>
      <c r="AE929" s="43"/>
      <c r="AF929" s="199"/>
      <c r="AG929" s="196"/>
      <c r="AH929" s="201"/>
      <c r="AI929" s="330"/>
      <c r="AJ929" s="330"/>
      <c r="AK929" s="196"/>
      <c r="AL929" s="43"/>
      <c r="AM929" s="43"/>
      <c r="AN929" s="43"/>
      <c r="AO929" s="64"/>
      <c r="AP929" s="202"/>
      <c r="AQ929" s="202"/>
      <c r="AR929" s="64"/>
    </row>
    <row r="930" spans="1:44" ht="15.75" customHeight="1" x14ac:dyDescent="0.2">
      <c r="A930" s="43"/>
      <c r="B930" s="43"/>
      <c r="C930" s="43"/>
      <c r="D930" s="43"/>
      <c r="E930" s="43"/>
      <c r="F930" s="43"/>
      <c r="G930" s="194"/>
      <c r="H930" s="194"/>
      <c r="I930" s="194"/>
      <c r="J930" s="196"/>
      <c r="K930" s="196"/>
      <c r="L930" s="196"/>
      <c r="M930" s="196"/>
      <c r="N930" s="196"/>
      <c r="O930" s="197"/>
      <c r="P930" s="197"/>
      <c r="Q930" s="197"/>
      <c r="R930" s="197"/>
      <c r="S930" s="197"/>
      <c r="T930" s="197"/>
      <c r="U930" s="198"/>
      <c r="V930" s="199"/>
      <c r="W930" s="328"/>
      <c r="X930" s="329"/>
      <c r="Y930" s="43"/>
      <c r="Z930" s="199"/>
      <c r="AA930" s="199"/>
      <c r="AB930" s="199"/>
      <c r="AC930" s="199"/>
      <c r="AD930" s="199"/>
      <c r="AE930" s="43"/>
      <c r="AF930" s="199"/>
      <c r="AG930" s="196"/>
      <c r="AH930" s="201"/>
      <c r="AI930" s="330"/>
      <c r="AJ930" s="330"/>
      <c r="AK930" s="196"/>
      <c r="AL930" s="43"/>
      <c r="AM930" s="43"/>
      <c r="AN930" s="43"/>
      <c r="AO930" s="64"/>
      <c r="AP930" s="202"/>
      <c r="AQ930" s="202"/>
      <c r="AR930" s="64"/>
    </row>
    <row r="931" spans="1:44" ht="15.75" customHeight="1" x14ac:dyDescent="0.2">
      <c r="A931" s="43"/>
      <c r="B931" s="43"/>
      <c r="C931" s="43"/>
      <c r="D931" s="43"/>
      <c r="E931" s="43"/>
      <c r="F931" s="43"/>
      <c r="G931" s="194"/>
      <c r="H931" s="194"/>
      <c r="I931" s="194"/>
      <c r="J931" s="196"/>
      <c r="K931" s="196"/>
      <c r="L931" s="196"/>
      <c r="M931" s="196"/>
      <c r="N931" s="196"/>
      <c r="O931" s="197"/>
      <c r="P931" s="197"/>
      <c r="Q931" s="197"/>
      <c r="R931" s="197"/>
      <c r="S931" s="197"/>
      <c r="T931" s="197"/>
      <c r="U931" s="198"/>
      <c r="V931" s="199"/>
      <c r="W931" s="328"/>
      <c r="X931" s="329"/>
      <c r="Y931" s="43"/>
      <c r="Z931" s="199"/>
      <c r="AA931" s="199"/>
      <c r="AB931" s="199"/>
      <c r="AC931" s="199"/>
      <c r="AD931" s="199"/>
      <c r="AE931" s="43"/>
      <c r="AF931" s="199"/>
      <c r="AG931" s="196"/>
      <c r="AH931" s="201"/>
      <c r="AI931" s="330"/>
      <c r="AJ931" s="330"/>
      <c r="AK931" s="196"/>
      <c r="AL931" s="43"/>
      <c r="AM931" s="43"/>
      <c r="AN931" s="43"/>
      <c r="AO931" s="64"/>
      <c r="AP931" s="202"/>
      <c r="AQ931" s="202"/>
      <c r="AR931" s="64"/>
    </row>
    <row r="932" spans="1:44" ht="15.75" customHeight="1" x14ac:dyDescent="0.2">
      <c r="A932" s="43"/>
      <c r="B932" s="43"/>
      <c r="C932" s="43"/>
      <c r="D932" s="43"/>
      <c r="E932" s="43"/>
      <c r="F932" s="43"/>
      <c r="G932" s="194"/>
      <c r="H932" s="194"/>
      <c r="I932" s="194"/>
      <c r="J932" s="196"/>
      <c r="K932" s="196"/>
      <c r="L932" s="196"/>
      <c r="M932" s="196"/>
      <c r="N932" s="196"/>
      <c r="O932" s="197"/>
      <c r="P932" s="197"/>
      <c r="Q932" s="197"/>
      <c r="R932" s="197"/>
      <c r="S932" s="197"/>
      <c r="T932" s="197"/>
      <c r="U932" s="198"/>
      <c r="V932" s="199"/>
      <c r="W932" s="328"/>
      <c r="X932" s="329"/>
      <c r="Y932" s="43"/>
      <c r="Z932" s="199"/>
      <c r="AA932" s="199"/>
      <c r="AB932" s="199"/>
      <c r="AC932" s="199"/>
      <c r="AD932" s="199"/>
      <c r="AE932" s="43"/>
      <c r="AF932" s="199"/>
      <c r="AG932" s="196"/>
      <c r="AH932" s="201"/>
      <c r="AI932" s="330"/>
      <c r="AJ932" s="330"/>
      <c r="AK932" s="196"/>
      <c r="AL932" s="43"/>
      <c r="AM932" s="43"/>
      <c r="AN932" s="43"/>
      <c r="AO932" s="64"/>
      <c r="AP932" s="202"/>
      <c r="AQ932" s="202"/>
      <c r="AR932" s="64"/>
    </row>
    <row r="933" spans="1:44" ht="15.75" customHeight="1" x14ac:dyDescent="0.2">
      <c r="A933" s="43"/>
      <c r="B933" s="43"/>
      <c r="C933" s="43"/>
      <c r="D933" s="43"/>
      <c r="E933" s="43"/>
      <c r="F933" s="43"/>
      <c r="G933" s="194"/>
      <c r="H933" s="194"/>
      <c r="I933" s="194"/>
      <c r="J933" s="196"/>
      <c r="K933" s="196"/>
      <c r="L933" s="196"/>
      <c r="M933" s="196"/>
      <c r="N933" s="196"/>
      <c r="O933" s="197"/>
      <c r="P933" s="197"/>
      <c r="Q933" s="197"/>
      <c r="R933" s="197"/>
      <c r="S933" s="197"/>
      <c r="T933" s="197"/>
      <c r="U933" s="198"/>
      <c r="V933" s="199"/>
      <c r="W933" s="328"/>
      <c r="X933" s="329"/>
      <c r="Y933" s="43"/>
      <c r="Z933" s="199"/>
      <c r="AA933" s="199"/>
      <c r="AB933" s="199"/>
      <c r="AC933" s="199"/>
      <c r="AD933" s="199"/>
      <c r="AE933" s="43"/>
      <c r="AF933" s="199"/>
      <c r="AG933" s="196"/>
      <c r="AH933" s="201"/>
      <c r="AI933" s="330"/>
      <c r="AJ933" s="330"/>
      <c r="AK933" s="196"/>
      <c r="AL933" s="43"/>
      <c r="AM933" s="43"/>
      <c r="AN933" s="43"/>
      <c r="AO933" s="64"/>
      <c r="AP933" s="202"/>
      <c r="AQ933" s="202"/>
      <c r="AR933" s="64"/>
    </row>
    <row r="934" spans="1:44" ht="15.75" customHeight="1" x14ac:dyDescent="0.2">
      <c r="A934" s="43"/>
      <c r="B934" s="43"/>
      <c r="C934" s="43"/>
      <c r="D934" s="43"/>
      <c r="E934" s="43"/>
      <c r="F934" s="43"/>
      <c r="G934" s="194"/>
      <c r="H934" s="194"/>
      <c r="I934" s="194"/>
      <c r="J934" s="196"/>
      <c r="K934" s="196"/>
      <c r="L934" s="196"/>
      <c r="M934" s="196"/>
      <c r="N934" s="196"/>
      <c r="O934" s="197"/>
      <c r="P934" s="197"/>
      <c r="Q934" s="197"/>
      <c r="R934" s="197"/>
      <c r="S934" s="197"/>
      <c r="T934" s="197"/>
      <c r="U934" s="198"/>
      <c r="V934" s="199"/>
      <c r="W934" s="328"/>
      <c r="X934" s="329"/>
      <c r="Y934" s="43"/>
      <c r="Z934" s="199"/>
      <c r="AA934" s="199"/>
      <c r="AB934" s="199"/>
      <c r="AC934" s="199"/>
      <c r="AD934" s="199"/>
      <c r="AE934" s="43"/>
      <c r="AF934" s="199"/>
      <c r="AG934" s="196"/>
      <c r="AH934" s="201"/>
      <c r="AI934" s="330"/>
      <c r="AJ934" s="330"/>
      <c r="AK934" s="196"/>
      <c r="AL934" s="43"/>
      <c r="AM934" s="43"/>
      <c r="AN934" s="43"/>
      <c r="AO934" s="64"/>
      <c r="AP934" s="202"/>
      <c r="AQ934" s="202"/>
      <c r="AR934" s="64"/>
    </row>
    <row r="935" spans="1:44" ht="15.75" customHeight="1" x14ac:dyDescent="0.2">
      <c r="A935" s="43"/>
      <c r="B935" s="43"/>
      <c r="C935" s="43"/>
      <c r="D935" s="43"/>
      <c r="E935" s="43"/>
      <c r="F935" s="43"/>
      <c r="G935" s="194"/>
      <c r="H935" s="194"/>
      <c r="I935" s="194"/>
      <c r="J935" s="196"/>
      <c r="K935" s="196"/>
      <c r="L935" s="196"/>
      <c r="M935" s="196"/>
      <c r="N935" s="196"/>
      <c r="O935" s="197"/>
      <c r="P935" s="197"/>
      <c r="Q935" s="197"/>
      <c r="R935" s="197"/>
      <c r="S935" s="197"/>
      <c r="T935" s="197"/>
      <c r="U935" s="198"/>
      <c r="V935" s="199"/>
      <c r="W935" s="328"/>
      <c r="X935" s="329"/>
      <c r="Y935" s="43"/>
      <c r="Z935" s="199"/>
      <c r="AA935" s="199"/>
      <c r="AB935" s="199"/>
      <c r="AC935" s="199"/>
      <c r="AD935" s="199"/>
      <c r="AE935" s="43"/>
      <c r="AF935" s="199"/>
      <c r="AG935" s="196"/>
      <c r="AH935" s="201"/>
      <c r="AI935" s="330"/>
      <c r="AJ935" s="330"/>
      <c r="AK935" s="196"/>
      <c r="AL935" s="43"/>
      <c r="AM935" s="43"/>
      <c r="AN935" s="43"/>
      <c r="AO935" s="64"/>
      <c r="AP935" s="202"/>
      <c r="AQ935" s="202"/>
      <c r="AR935" s="64"/>
    </row>
    <row r="936" spans="1:44" ht="15.75" customHeight="1" x14ac:dyDescent="0.2">
      <c r="A936" s="43"/>
      <c r="B936" s="43"/>
      <c r="C936" s="43"/>
      <c r="D936" s="43"/>
      <c r="E936" s="43"/>
      <c r="F936" s="43"/>
      <c r="G936" s="194"/>
      <c r="H936" s="194"/>
      <c r="I936" s="194"/>
      <c r="J936" s="196"/>
      <c r="K936" s="196"/>
      <c r="L936" s="196"/>
      <c r="M936" s="196"/>
      <c r="N936" s="196"/>
      <c r="O936" s="197"/>
      <c r="P936" s="197"/>
      <c r="Q936" s="197"/>
      <c r="R936" s="197"/>
      <c r="S936" s="197"/>
      <c r="T936" s="197"/>
      <c r="U936" s="198"/>
      <c r="V936" s="199"/>
      <c r="W936" s="328"/>
      <c r="X936" s="329"/>
      <c r="Y936" s="43"/>
      <c r="Z936" s="199"/>
      <c r="AA936" s="199"/>
      <c r="AB936" s="199"/>
      <c r="AC936" s="199"/>
      <c r="AD936" s="199"/>
      <c r="AE936" s="43"/>
      <c r="AF936" s="199"/>
      <c r="AG936" s="196"/>
      <c r="AH936" s="201"/>
      <c r="AI936" s="330"/>
      <c r="AJ936" s="330"/>
      <c r="AK936" s="196"/>
      <c r="AL936" s="43"/>
      <c r="AM936" s="43"/>
      <c r="AN936" s="43"/>
      <c r="AO936" s="64"/>
      <c r="AP936" s="202"/>
      <c r="AQ936" s="202"/>
      <c r="AR936" s="64"/>
    </row>
    <row r="937" spans="1:44" ht="15.75" customHeight="1" x14ac:dyDescent="0.2">
      <c r="A937" s="43"/>
      <c r="B937" s="43"/>
      <c r="C937" s="43"/>
      <c r="D937" s="43"/>
      <c r="E937" s="43"/>
      <c r="F937" s="43"/>
      <c r="G937" s="194"/>
      <c r="H937" s="194"/>
      <c r="I937" s="194"/>
      <c r="J937" s="196"/>
      <c r="K937" s="196"/>
      <c r="L937" s="196"/>
      <c r="M937" s="196"/>
      <c r="N937" s="196"/>
      <c r="O937" s="197"/>
      <c r="P937" s="197"/>
      <c r="Q937" s="197"/>
      <c r="R937" s="197"/>
      <c r="S937" s="197"/>
      <c r="T937" s="197"/>
      <c r="U937" s="198"/>
      <c r="V937" s="199"/>
      <c r="W937" s="328"/>
      <c r="X937" s="329"/>
      <c r="Y937" s="43"/>
      <c r="Z937" s="199"/>
      <c r="AA937" s="199"/>
      <c r="AB937" s="199"/>
      <c r="AC937" s="199"/>
      <c r="AD937" s="199"/>
      <c r="AE937" s="43"/>
      <c r="AF937" s="199"/>
      <c r="AG937" s="196"/>
      <c r="AH937" s="201"/>
      <c r="AI937" s="330"/>
      <c r="AJ937" s="330"/>
      <c r="AK937" s="196"/>
      <c r="AL937" s="43"/>
      <c r="AM937" s="43"/>
      <c r="AN937" s="43"/>
      <c r="AO937" s="64"/>
      <c r="AP937" s="202"/>
      <c r="AQ937" s="202"/>
      <c r="AR937" s="64"/>
    </row>
    <row r="938" spans="1:44" ht="15.75" customHeight="1" x14ac:dyDescent="0.2">
      <c r="A938" s="43"/>
      <c r="B938" s="43"/>
      <c r="C938" s="43"/>
      <c r="D938" s="43"/>
      <c r="E938" s="43"/>
      <c r="F938" s="43"/>
      <c r="G938" s="194"/>
      <c r="H938" s="194"/>
      <c r="I938" s="194"/>
      <c r="J938" s="196"/>
      <c r="K938" s="196"/>
      <c r="L938" s="196"/>
      <c r="M938" s="196"/>
      <c r="N938" s="196"/>
      <c r="O938" s="197"/>
      <c r="P938" s="197"/>
      <c r="Q938" s="197"/>
      <c r="R938" s="197"/>
      <c r="S938" s="197"/>
      <c r="T938" s="197"/>
      <c r="U938" s="198"/>
      <c r="V938" s="199"/>
      <c r="W938" s="328"/>
      <c r="X938" s="329"/>
      <c r="Y938" s="43"/>
      <c r="Z938" s="199"/>
      <c r="AA938" s="199"/>
      <c r="AB938" s="199"/>
      <c r="AC938" s="199"/>
      <c r="AD938" s="199"/>
      <c r="AE938" s="43"/>
      <c r="AF938" s="199"/>
      <c r="AG938" s="196"/>
      <c r="AH938" s="201"/>
      <c r="AI938" s="330"/>
      <c r="AJ938" s="330"/>
      <c r="AK938" s="196"/>
      <c r="AL938" s="43"/>
      <c r="AM938" s="43"/>
      <c r="AN938" s="43"/>
      <c r="AO938" s="64"/>
      <c r="AP938" s="202"/>
      <c r="AQ938" s="202"/>
      <c r="AR938" s="64"/>
    </row>
    <row r="939" spans="1:44" ht="15.75" customHeight="1" x14ac:dyDescent="0.2">
      <c r="A939" s="43"/>
      <c r="B939" s="43"/>
      <c r="C939" s="43"/>
      <c r="D939" s="43"/>
      <c r="E939" s="43"/>
      <c r="F939" s="43"/>
      <c r="G939" s="194"/>
      <c r="H939" s="194"/>
      <c r="I939" s="194"/>
      <c r="J939" s="196"/>
      <c r="K939" s="196"/>
      <c r="L939" s="196"/>
      <c r="M939" s="196"/>
      <c r="N939" s="196"/>
      <c r="O939" s="197"/>
      <c r="P939" s="197"/>
      <c r="Q939" s="197"/>
      <c r="R939" s="197"/>
      <c r="S939" s="197"/>
      <c r="T939" s="197"/>
      <c r="U939" s="198"/>
      <c r="V939" s="199"/>
      <c r="W939" s="328"/>
      <c r="X939" s="329"/>
      <c r="Y939" s="43"/>
      <c r="Z939" s="199"/>
      <c r="AA939" s="199"/>
      <c r="AB939" s="199"/>
      <c r="AC939" s="199"/>
      <c r="AD939" s="199"/>
      <c r="AE939" s="43"/>
      <c r="AF939" s="199"/>
      <c r="AG939" s="196"/>
      <c r="AH939" s="201"/>
      <c r="AI939" s="330"/>
      <c r="AJ939" s="330"/>
      <c r="AK939" s="196"/>
      <c r="AL939" s="43"/>
      <c r="AM939" s="43"/>
      <c r="AN939" s="43"/>
      <c r="AO939" s="64"/>
      <c r="AP939" s="202"/>
      <c r="AQ939" s="202"/>
      <c r="AR939" s="64"/>
    </row>
    <row r="940" spans="1:44" ht="15.75" customHeight="1" x14ac:dyDescent="0.2">
      <c r="A940" s="43"/>
      <c r="B940" s="43"/>
      <c r="C940" s="43"/>
      <c r="D940" s="43"/>
      <c r="E940" s="43"/>
      <c r="F940" s="43"/>
      <c r="G940" s="194"/>
      <c r="H940" s="194"/>
      <c r="I940" s="194"/>
      <c r="J940" s="196"/>
      <c r="K940" s="196"/>
      <c r="L940" s="196"/>
      <c r="M940" s="196"/>
      <c r="N940" s="196"/>
      <c r="O940" s="197"/>
      <c r="P940" s="197"/>
      <c r="Q940" s="197"/>
      <c r="R940" s="197"/>
      <c r="S940" s="197"/>
      <c r="T940" s="197"/>
      <c r="U940" s="198"/>
      <c r="V940" s="199"/>
      <c r="W940" s="328"/>
      <c r="X940" s="329"/>
      <c r="Y940" s="43"/>
      <c r="Z940" s="199"/>
      <c r="AA940" s="199"/>
      <c r="AB940" s="199"/>
      <c r="AC940" s="199"/>
      <c r="AD940" s="199"/>
      <c r="AE940" s="43"/>
      <c r="AF940" s="199"/>
      <c r="AG940" s="196"/>
      <c r="AH940" s="201"/>
      <c r="AI940" s="330"/>
      <c r="AJ940" s="330"/>
      <c r="AK940" s="196"/>
      <c r="AL940" s="43"/>
      <c r="AM940" s="43"/>
      <c r="AN940" s="43"/>
      <c r="AO940" s="64"/>
      <c r="AP940" s="202"/>
      <c r="AQ940" s="202"/>
      <c r="AR940" s="64"/>
    </row>
    <row r="941" spans="1:44" ht="15.75" customHeight="1" x14ac:dyDescent="0.2">
      <c r="A941" s="43"/>
      <c r="B941" s="43"/>
      <c r="C941" s="43"/>
      <c r="D941" s="43"/>
      <c r="E941" s="43"/>
      <c r="F941" s="43"/>
      <c r="G941" s="194"/>
      <c r="H941" s="194"/>
      <c r="I941" s="194"/>
      <c r="J941" s="196"/>
      <c r="K941" s="196"/>
      <c r="L941" s="196"/>
      <c r="M941" s="196"/>
      <c r="N941" s="196"/>
      <c r="O941" s="197"/>
      <c r="P941" s="197"/>
      <c r="Q941" s="197"/>
      <c r="R941" s="197"/>
      <c r="S941" s="197"/>
      <c r="T941" s="197"/>
      <c r="U941" s="198"/>
      <c r="V941" s="199"/>
      <c r="W941" s="328"/>
      <c r="X941" s="329"/>
      <c r="Y941" s="43"/>
      <c r="Z941" s="199"/>
      <c r="AA941" s="199"/>
      <c r="AB941" s="199"/>
      <c r="AC941" s="199"/>
      <c r="AD941" s="199"/>
      <c r="AE941" s="43"/>
      <c r="AF941" s="199"/>
      <c r="AG941" s="196"/>
      <c r="AH941" s="201"/>
      <c r="AI941" s="330"/>
      <c r="AJ941" s="330"/>
      <c r="AK941" s="196"/>
      <c r="AL941" s="43"/>
      <c r="AM941" s="43"/>
      <c r="AN941" s="43"/>
      <c r="AO941" s="64"/>
      <c r="AP941" s="202"/>
      <c r="AQ941" s="202"/>
      <c r="AR941" s="64"/>
    </row>
    <row r="942" spans="1:44" ht="15.75" customHeight="1" x14ac:dyDescent="0.2">
      <c r="A942" s="43"/>
      <c r="B942" s="43"/>
      <c r="C942" s="43"/>
      <c r="D942" s="43"/>
      <c r="E942" s="43"/>
      <c r="F942" s="43"/>
      <c r="G942" s="194"/>
      <c r="H942" s="194"/>
      <c r="I942" s="194"/>
      <c r="J942" s="196"/>
      <c r="K942" s="196"/>
      <c r="L942" s="196"/>
      <c r="M942" s="196"/>
      <c r="N942" s="196"/>
      <c r="O942" s="197"/>
      <c r="P942" s="197"/>
      <c r="Q942" s="197"/>
      <c r="R942" s="197"/>
      <c r="S942" s="197"/>
      <c r="T942" s="197"/>
      <c r="U942" s="198"/>
      <c r="V942" s="199"/>
      <c r="W942" s="328"/>
      <c r="X942" s="329"/>
      <c r="Y942" s="43"/>
      <c r="Z942" s="199"/>
      <c r="AA942" s="199"/>
      <c r="AB942" s="199"/>
      <c r="AC942" s="199"/>
      <c r="AD942" s="199"/>
      <c r="AE942" s="43"/>
      <c r="AF942" s="199"/>
      <c r="AG942" s="196"/>
      <c r="AH942" s="201"/>
      <c r="AI942" s="330"/>
      <c r="AJ942" s="330"/>
      <c r="AK942" s="196"/>
      <c r="AL942" s="43"/>
      <c r="AM942" s="43"/>
      <c r="AN942" s="43"/>
      <c r="AO942" s="64"/>
      <c r="AP942" s="202"/>
      <c r="AQ942" s="202"/>
      <c r="AR942" s="64"/>
    </row>
    <row r="943" spans="1:44" ht="15.75" customHeight="1" x14ac:dyDescent="0.2">
      <c r="A943" s="43"/>
      <c r="B943" s="43"/>
      <c r="C943" s="43"/>
      <c r="D943" s="43"/>
      <c r="E943" s="43"/>
      <c r="F943" s="43"/>
      <c r="G943" s="194"/>
      <c r="H943" s="194"/>
      <c r="I943" s="194"/>
      <c r="J943" s="196"/>
      <c r="K943" s="196"/>
      <c r="L943" s="196"/>
      <c r="M943" s="196"/>
      <c r="N943" s="196"/>
      <c r="O943" s="197"/>
      <c r="P943" s="197"/>
      <c r="Q943" s="197"/>
      <c r="R943" s="197"/>
      <c r="S943" s="197"/>
      <c r="T943" s="197"/>
      <c r="U943" s="198"/>
      <c r="V943" s="199"/>
      <c r="W943" s="328"/>
      <c r="X943" s="329"/>
      <c r="Y943" s="43"/>
      <c r="Z943" s="199"/>
      <c r="AA943" s="199"/>
      <c r="AB943" s="199"/>
      <c r="AC943" s="199"/>
      <c r="AD943" s="199"/>
      <c r="AE943" s="43"/>
      <c r="AF943" s="199"/>
      <c r="AG943" s="196"/>
      <c r="AH943" s="201"/>
      <c r="AI943" s="330"/>
      <c r="AJ943" s="330"/>
      <c r="AK943" s="196"/>
      <c r="AL943" s="43"/>
      <c r="AM943" s="43"/>
      <c r="AN943" s="43"/>
      <c r="AO943" s="64"/>
      <c r="AP943" s="202"/>
      <c r="AQ943" s="202"/>
      <c r="AR943" s="64"/>
    </row>
    <row r="944" spans="1:44" ht="15.75" customHeight="1" x14ac:dyDescent="0.2">
      <c r="A944" s="43"/>
      <c r="B944" s="43"/>
      <c r="C944" s="43"/>
      <c r="D944" s="43"/>
      <c r="E944" s="43"/>
      <c r="F944" s="43"/>
      <c r="G944" s="194"/>
      <c r="H944" s="194"/>
      <c r="I944" s="194"/>
      <c r="J944" s="196"/>
      <c r="K944" s="196"/>
      <c r="L944" s="196"/>
      <c r="M944" s="196"/>
      <c r="N944" s="196"/>
      <c r="O944" s="197"/>
      <c r="P944" s="197"/>
      <c r="Q944" s="197"/>
      <c r="R944" s="197"/>
      <c r="S944" s="197"/>
      <c r="T944" s="197"/>
      <c r="U944" s="198"/>
      <c r="V944" s="199"/>
      <c r="W944" s="328"/>
      <c r="X944" s="329"/>
      <c r="Y944" s="43"/>
      <c r="Z944" s="199"/>
      <c r="AA944" s="199"/>
      <c r="AB944" s="199"/>
      <c r="AC944" s="199"/>
      <c r="AD944" s="199"/>
      <c r="AE944" s="43"/>
      <c r="AF944" s="199"/>
      <c r="AG944" s="196"/>
      <c r="AH944" s="201"/>
      <c r="AI944" s="330"/>
      <c r="AJ944" s="330"/>
      <c r="AK944" s="196"/>
      <c r="AL944" s="43"/>
      <c r="AM944" s="43"/>
      <c r="AN944" s="43"/>
      <c r="AO944" s="64"/>
      <c r="AP944" s="202"/>
      <c r="AQ944" s="202"/>
      <c r="AR944" s="64"/>
    </row>
    <row r="945" spans="1:44" ht="15.75" customHeight="1" x14ac:dyDescent="0.2">
      <c r="A945" s="43"/>
      <c r="B945" s="43"/>
      <c r="C945" s="43"/>
      <c r="D945" s="43"/>
      <c r="E945" s="43"/>
      <c r="F945" s="43"/>
      <c r="G945" s="194"/>
      <c r="H945" s="194"/>
      <c r="I945" s="194"/>
      <c r="J945" s="196"/>
      <c r="K945" s="196"/>
      <c r="L945" s="196"/>
      <c r="M945" s="196"/>
      <c r="N945" s="196"/>
      <c r="O945" s="197"/>
      <c r="P945" s="197"/>
      <c r="Q945" s="197"/>
      <c r="R945" s="197"/>
      <c r="S945" s="197"/>
      <c r="T945" s="197"/>
      <c r="U945" s="198"/>
      <c r="V945" s="199"/>
      <c r="W945" s="328"/>
      <c r="X945" s="329"/>
      <c r="Y945" s="43"/>
      <c r="Z945" s="199"/>
      <c r="AA945" s="199"/>
      <c r="AB945" s="199"/>
      <c r="AC945" s="199"/>
      <c r="AD945" s="199"/>
      <c r="AE945" s="43"/>
      <c r="AF945" s="199"/>
      <c r="AG945" s="196"/>
      <c r="AH945" s="201"/>
      <c r="AI945" s="330"/>
      <c r="AJ945" s="330"/>
      <c r="AK945" s="196"/>
      <c r="AL945" s="43"/>
      <c r="AM945" s="43"/>
      <c r="AN945" s="43"/>
      <c r="AO945" s="64"/>
      <c r="AP945" s="202"/>
      <c r="AQ945" s="202"/>
      <c r="AR945" s="64"/>
    </row>
    <row r="946" spans="1:44" ht="15.75" customHeight="1" x14ac:dyDescent="0.2">
      <c r="A946" s="43"/>
      <c r="B946" s="43"/>
      <c r="C946" s="43"/>
      <c r="D946" s="43"/>
      <c r="E946" s="43"/>
      <c r="F946" s="43"/>
      <c r="G946" s="194"/>
      <c r="H946" s="194"/>
      <c r="I946" s="194"/>
      <c r="J946" s="196"/>
      <c r="K946" s="196"/>
      <c r="L946" s="196"/>
      <c r="M946" s="196"/>
      <c r="N946" s="196"/>
      <c r="O946" s="197"/>
      <c r="P946" s="197"/>
      <c r="Q946" s="197"/>
      <c r="R946" s="197"/>
      <c r="S946" s="197"/>
      <c r="T946" s="197"/>
      <c r="U946" s="198"/>
      <c r="V946" s="199"/>
      <c r="W946" s="328"/>
      <c r="X946" s="329"/>
      <c r="Y946" s="43"/>
      <c r="Z946" s="199"/>
      <c r="AA946" s="199"/>
      <c r="AB946" s="199"/>
      <c r="AC946" s="199"/>
      <c r="AD946" s="199"/>
      <c r="AE946" s="43"/>
      <c r="AF946" s="199"/>
      <c r="AG946" s="196"/>
      <c r="AH946" s="201"/>
      <c r="AI946" s="330"/>
      <c r="AJ946" s="330"/>
      <c r="AK946" s="196"/>
      <c r="AL946" s="43"/>
      <c r="AM946" s="43"/>
      <c r="AN946" s="43"/>
      <c r="AO946" s="64"/>
      <c r="AP946" s="202"/>
      <c r="AQ946" s="202"/>
      <c r="AR946" s="64"/>
    </row>
    <row r="947" spans="1:44" ht="15.75" customHeight="1" x14ac:dyDescent="0.2">
      <c r="A947" s="43"/>
      <c r="B947" s="43"/>
      <c r="C947" s="43"/>
      <c r="D947" s="43"/>
      <c r="E947" s="43"/>
      <c r="F947" s="43"/>
      <c r="G947" s="194"/>
      <c r="H947" s="194"/>
      <c r="I947" s="194"/>
      <c r="J947" s="196"/>
      <c r="K947" s="196"/>
      <c r="L947" s="196"/>
      <c r="M947" s="196"/>
      <c r="N947" s="196"/>
      <c r="O947" s="197"/>
      <c r="P947" s="197"/>
      <c r="Q947" s="197"/>
      <c r="R947" s="197"/>
      <c r="S947" s="197"/>
      <c r="T947" s="197"/>
      <c r="U947" s="198"/>
      <c r="V947" s="199"/>
      <c r="W947" s="328"/>
      <c r="X947" s="329"/>
      <c r="Y947" s="43"/>
      <c r="Z947" s="199"/>
      <c r="AA947" s="199"/>
      <c r="AB947" s="199"/>
      <c r="AC947" s="199"/>
      <c r="AD947" s="199"/>
      <c r="AE947" s="43"/>
      <c r="AF947" s="199"/>
      <c r="AG947" s="196"/>
      <c r="AH947" s="201"/>
      <c r="AI947" s="330"/>
      <c r="AJ947" s="330"/>
      <c r="AK947" s="196"/>
      <c r="AL947" s="43"/>
      <c r="AM947" s="43"/>
      <c r="AN947" s="43"/>
      <c r="AO947" s="64"/>
      <c r="AP947" s="202"/>
      <c r="AQ947" s="202"/>
      <c r="AR947" s="64"/>
    </row>
    <row r="948" spans="1:44" ht="15.75" customHeight="1" x14ac:dyDescent="0.2">
      <c r="A948" s="43"/>
      <c r="B948" s="43"/>
      <c r="C948" s="43"/>
      <c r="D948" s="43"/>
      <c r="E948" s="43"/>
      <c r="F948" s="43"/>
      <c r="G948" s="194"/>
      <c r="H948" s="194"/>
      <c r="I948" s="194"/>
      <c r="J948" s="196"/>
      <c r="K948" s="196"/>
      <c r="L948" s="196"/>
      <c r="M948" s="196"/>
      <c r="N948" s="196"/>
      <c r="O948" s="197"/>
      <c r="P948" s="197"/>
      <c r="Q948" s="197"/>
      <c r="R948" s="197"/>
      <c r="S948" s="197"/>
      <c r="T948" s="197"/>
      <c r="U948" s="198"/>
      <c r="V948" s="199"/>
      <c r="W948" s="328"/>
      <c r="X948" s="329"/>
      <c r="Y948" s="43"/>
      <c r="Z948" s="199"/>
      <c r="AA948" s="199"/>
      <c r="AB948" s="199"/>
      <c r="AC948" s="199"/>
      <c r="AD948" s="199"/>
      <c r="AE948" s="43"/>
      <c r="AF948" s="199"/>
      <c r="AG948" s="196"/>
      <c r="AH948" s="201"/>
      <c r="AI948" s="330"/>
      <c r="AJ948" s="330"/>
      <c r="AK948" s="196"/>
      <c r="AL948" s="43"/>
      <c r="AM948" s="43"/>
      <c r="AN948" s="43"/>
      <c r="AO948" s="64"/>
      <c r="AP948" s="202"/>
      <c r="AQ948" s="202"/>
      <c r="AR948" s="64"/>
    </row>
    <row r="949" spans="1:44" ht="15.75" customHeight="1" x14ac:dyDescent="0.2">
      <c r="A949" s="43"/>
      <c r="B949" s="43"/>
      <c r="C949" s="43"/>
      <c r="D949" s="43"/>
      <c r="E949" s="43"/>
      <c r="F949" s="43"/>
      <c r="G949" s="194"/>
      <c r="H949" s="194"/>
      <c r="I949" s="194"/>
      <c r="J949" s="196"/>
      <c r="K949" s="196"/>
      <c r="L949" s="196"/>
      <c r="M949" s="196"/>
      <c r="N949" s="196"/>
      <c r="O949" s="197"/>
      <c r="P949" s="197"/>
      <c r="Q949" s="197"/>
      <c r="R949" s="197"/>
      <c r="S949" s="197"/>
      <c r="T949" s="197"/>
      <c r="U949" s="198"/>
      <c r="V949" s="199"/>
      <c r="W949" s="328"/>
      <c r="X949" s="329"/>
      <c r="Y949" s="43"/>
      <c r="Z949" s="199"/>
      <c r="AA949" s="199"/>
      <c r="AB949" s="199"/>
      <c r="AC949" s="199"/>
      <c r="AD949" s="199"/>
      <c r="AE949" s="43"/>
      <c r="AF949" s="199"/>
      <c r="AG949" s="196"/>
      <c r="AH949" s="201"/>
      <c r="AI949" s="330"/>
      <c r="AJ949" s="330"/>
      <c r="AK949" s="196"/>
      <c r="AL949" s="43"/>
      <c r="AM949" s="43"/>
      <c r="AN949" s="43"/>
      <c r="AO949" s="64"/>
      <c r="AP949" s="202"/>
      <c r="AQ949" s="202"/>
      <c r="AR949" s="64"/>
    </row>
    <row r="950" spans="1:44" ht="15.75" customHeight="1" x14ac:dyDescent="0.2">
      <c r="A950" s="43"/>
      <c r="B950" s="43"/>
      <c r="C950" s="43"/>
      <c r="D950" s="43"/>
      <c r="E950" s="43"/>
      <c r="F950" s="43"/>
      <c r="G950" s="194"/>
      <c r="H950" s="194"/>
      <c r="I950" s="194"/>
      <c r="J950" s="196"/>
      <c r="K950" s="196"/>
      <c r="L950" s="196"/>
      <c r="M950" s="196"/>
      <c r="N950" s="196"/>
      <c r="O950" s="197"/>
      <c r="P950" s="197"/>
      <c r="Q950" s="197"/>
      <c r="R950" s="197"/>
      <c r="S950" s="197"/>
      <c r="T950" s="197"/>
      <c r="U950" s="198"/>
      <c r="V950" s="199"/>
      <c r="W950" s="328"/>
      <c r="X950" s="329"/>
      <c r="Y950" s="43"/>
      <c r="Z950" s="199"/>
      <c r="AA950" s="199"/>
      <c r="AB950" s="199"/>
      <c r="AC950" s="199"/>
      <c r="AD950" s="199"/>
      <c r="AE950" s="43"/>
      <c r="AF950" s="199"/>
      <c r="AG950" s="196"/>
      <c r="AH950" s="201"/>
      <c r="AI950" s="330"/>
      <c r="AJ950" s="330"/>
      <c r="AK950" s="196"/>
      <c r="AL950" s="43"/>
      <c r="AM950" s="43"/>
      <c r="AN950" s="43"/>
      <c r="AO950" s="64"/>
      <c r="AP950" s="202"/>
      <c r="AQ950" s="202"/>
      <c r="AR950" s="64"/>
    </row>
    <row r="951" spans="1:44" ht="15.75" customHeight="1" x14ac:dyDescent="0.2">
      <c r="A951" s="43"/>
      <c r="B951" s="43"/>
      <c r="C951" s="43"/>
      <c r="D951" s="43"/>
      <c r="E951" s="43"/>
      <c r="F951" s="43"/>
      <c r="G951" s="194"/>
      <c r="H951" s="194"/>
      <c r="I951" s="194"/>
      <c r="J951" s="196"/>
      <c r="K951" s="196"/>
      <c r="L951" s="196"/>
      <c r="M951" s="196"/>
      <c r="N951" s="196"/>
      <c r="O951" s="197"/>
      <c r="P951" s="197"/>
      <c r="Q951" s="197"/>
      <c r="R951" s="197"/>
      <c r="S951" s="197"/>
      <c r="T951" s="197"/>
      <c r="U951" s="198"/>
      <c r="V951" s="199"/>
      <c r="W951" s="328"/>
      <c r="X951" s="329"/>
      <c r="Y951" s="43"/>
      <c r="Z951" s="199"/>
      <c r="AA951" s="199"/>
      <c r="AB951" s="199"/>
      <c r="AC951" s="199"/>
      <c r="AD951" s="199"/>
      <c r="AE951" s="43"/>
      <c r="AF951" s="199"/>
      <c r="AG951" s="196"/>
      <c r="AH951" s="201"/>
      <c r="AI951" s="330"/>
      <c r="AJ951" s="330"/>
      <c r="AK951" s="196"/>
      <c r="AL951" s="43"/>
      <c r="AM951" s="43"/>
      <c r="AN951" s="43"/>
      <c r="AO951" s="64"/>
      <c r="AP951" s="202"/>
      <c r="AQ951" s="202"/>
      <c r="AR951" s="64"/>
    </row>
    <row r="952" spans="1:44" ht="15.75" customHeight="1" x14ac:dyDescent="0.2">
      <c r="A952" s="43"/>
      <c r="B952" s="43"/>
      <c r="C952" s="43"/>
      <c r="D952" s="43"/>
      <c r="E952" s="43"/>
      <c r="F952" s="43"/>
      <c r="G952" s="194"/>
      <c r="H952" s="194"/>
      <c r="I952" s="194"/>
      <c r="J952" s="196"/>
      <c r="K952" s="196"/>
      <c r="L952" s="196"/>
      <c r="M952" s="196"/>
      <c r="N952" s="196"/>
      <c r="O952" s="197"/>
      <c r="P952" s="197"/>
      <c r="Q952" s="197"/>
      <c r="R952" s="197"/>
      <c r="S952" s="197"/>
      <c r="T952" s="197"/>
      <c r="U952" s="198"/>
      <c r="V952" s="199"/>
      <c r="W952" s="328"/>
      <c r="X952" s="329"/>
      <c r="Y952" s="43"/>
      <c r="Z952" s="199"/>
      <c r="AA952" s="199"/>
      <c r="AB952" s="199"/>
      <c r="AC952" s="199"/>
      <c r="AD952" s="199"/>
      <c r="AE952" s="43"/>
      <c r="AF952" s="199"/>
      <c r="AG952" s="196"/>
      <c r="AH952" s="201"/>
      <c r="AI952" s="330"/>
      <c r="AJ952" s="330"/>
      <c r="AK952" s="196"/>
      <c r="AL952" s="43"/>
      <c r="AM952" s="43"/>
      <c r="AN952" s="43"/>
      <c r="AO952" s="64"/>
      <c r="AP952" s="202"/>
      <c r="AQ952" s="202"/>
      <c r="AR952" s="64"/>
    </row>
    <row r="953" spans="1:44" ht="15.75" customHeight="1" x14ac:dyDescent="0.2">
      <c r="A953" s="43"/>
      <c r="B953" s="43"/>
      <c r="C953" s="43"/>
      <c r="D953" s="43"/>
      <c r="E953" s="43"/>
      <c r="F953" s="43"/>
      <c r="G953" s="194"/>
      <c r="H953" s="194"/>
      <c r="I953" s="194"/>
      <c r="J953" s="196"/>
      <c r="K953" s="196"/>
      <c r="L953" s="196"/>
      <c r="M953" s="196"/>
      <c r="N953" s="196"/>
      <c r="O953" s="197"/>
      <c r="P953" s="197"/>
      <c r="Q953" s="197"/>
      <c r="R953" s="197"/>
      <c r="S953" s="197"/>
      <c r="T953" s="197"/>
      <c r="U953" s="198"/>
      <c r="V953" s="199"/>
      <c r="W953" s="328"/>
      <c r="X953" s="329"/>
      <c r="Y953" s="43"/>
      <c r="Z953" s="199"/>
      <c r="AA953" s="199"/>
      <c r="AB953" s="199"/>
      <c r="AC953" s="199"/>
      <c r="AD953" s="199"/>
      <c r="AE953" s="43"/>
      <c r="AF953" s="199"/>
      <c r="AG953" s="196"/>
      <c r="AH953" s="201"/>
      <c r="AI953" s="330"/>
      <c r="AJ953" s="330"/>
      <c r="AK953" s="196"/>
      <c r="AL953" s="43"/>
      <c r="AM953" s="43"/>
      <c r="AN953" s="43"/>
      <c r="AO953" s="64"/>
      <c r="AP953" s="202"/>
      <c r="AQ953" s="202"/>
      <c r="AR953" s="64"/>
    </row>
    <row r="954" spans="1:44" ht="15.75" customHeight="1" x14ac:dyDescent="0.2">
      <c r="A954" s="43"/>
      <c r="B954" s="43"/>
      <c r="C954" s="43"/>
      <c r="D954" s="43"/>
      <c r="E954" s="43"/>
      <c r="F954" s="43"/>
      <c r="G954" s="194"/>
      <c r="H954" s="194"/>
      <c r="I954" s="194"/>
      <c r="J954" s="196"/>
      <c r="K954" s="196"/>
      <c r="L954" s="196"/>
      <c r="M954" s="196"/>
      <c r="N954" s="196"/>
      <c r="O954" s="197"/>
      <c r="P954" s="197"/>
      <c r="Q954" s="197"/>
      <c r="R954" s="197"/>
      <c r="S954" s="197"/>
      <c r="T954" s="197"/>
      <c r="U954" s="198"/>
      <c r="V954" s="199"/>
      <c r="W954" s="328"/>
      <c r="X954" s="329"/>
      <c r="Y954" s="43"/>
      <c r="Z954" s="199"/>
      <c r="AA954" s="199"/>
      <c r="AB954" s="199"/>
      <c r="AC954" s="199"/>
      <c r="AD954" s="199"/>
      <c r="AE954" s="43"/>
      <c r="AF954" s="199"/>
      <c r="AG954" s="196"/>
      <c r="AH954" s="201"/>
      <c r="AI954" s="330"/>
      <c r="AJ954" s="330"/>
      <c r="AK954" s="196"/>
      <c r="AL954" s="43"/>
      <c r="AM954" s="43"/>
      <c r="AN954" s="43"/>
      <c r="AO954" s="64"/>
      <c r="AP954" s="202"/>
      <c r="AQ954" s="202"/>
      <c r="AR954" s="64"/>
    </row>
    <row r="955" spans="1:44" ht="15.75" customHeight="1" x14ac:dyDescent="0.2">
      <c r="A955" s="43"/>
      <c r="B955" s="43"/>
      <c r="C955" s="43"/>
      <c r="D955" s="43"/>
      <c r="E955" s="43"/>
      <c r="F955" s="43"/>
      <c r="G955" s="194"/>
      <c r="H955" s="194"/>
      <c r="I955" s="194"/>
      <c r="J955" s="196"/>
      <c r="K955" s="196"/>
      <c r="L955" s="196"/>
      <c r="M955" s="196"/>
      <c r="N955" s="196"/>
      <c r="O955" s="197"/>
      <c r="P955" s="197"/>
      <c r="Q955" s="197"/>
      <c r="R955" s="197"/>
      <c r="S955" s="197"/>
      <c r="T955" s="197"/>
      <c r="U955" s="198"/>
      <c r="V955" s="199"/>
      <c r="W955" s="328"/>
      <c r="X955" s="329"/>
      <c r="Y955" s="43"/>
      <c r="Z955" s="199"/>
      <c r="AA955" s="199"/>
      <c r="AB955" s="199"/>
      <c r="AC955" s="199"/>
      <c r="AD955" s="199"/>
      <c r="AE955" s="43"/>
      <c r="AF955" s="199"/>
      <c r="AG955" s="196"/>
      <c r="AH955" s="201"/>
      <c r="AI955" s="330"/>
      <c r="AJ955" s="330"/>
      <c r="AK955" s="196"/>
      <c r="AL955" s="43"/>
      <c r="AM955" s="43"/>
      <c r="AN955" s="43"/>
      <c r="AO955" s="64"/>
      <c r="AP955" s="202"/>
      <c r="AQ955" s="202"/>
      <c r="AR955" s="64"/>
    </row>
    <row r="956" spans="1:44" ht="15.75" customHeight="1" x14ac:dyDescent="0.2">
      <c r="A956" s="43"/>
      <c r="B956" s="43"/>
      <c r="C956" s="43"/>
      <c r="D956" s="43"/>
      <c r="E956" s="43"/>
      <c r="F956" s="43"/>
      <c r="G956" s="194"/>
      <c r="H956" s="194"/>
      <c r="I956" s="194"/>
      <c r="J956" s="196"/>
      <c r="K956" s="196"/>
      <c r="L956" s="196"/>
      <c r="M956" s="196"/>
      <c r="N956" s="196"/>
      <c r="O956" s="197"/>
      <c r="P956" s="197"/>
      <c r="Q956" s="197"/>
      <c r="R956" s="197"/>
      <c r="S956" s="197"/>
      <c r="T956" s="197"/>
      <c r="U956" s="198"/>
      <c r="V956" s="199"/>
      <c r="W956" s="328"/>
      <c r="X956" s="329"/>
      <c r="Y956" s="43"/>
      <c r="Z956" s="199"/>
      <c r="AA956" s="199"/>
      <c r="AB956" s="199"/>
      <c r="AC956" s="199"/>
      <c r="AD956" s="199"/>
      <c r="AE956" s="43"/>
      <c r="AF956" s="199"/>
      <c r="AG956" s="196"/>
      <c r="AH956" s="201"/>
      <c r="AI956" s="330"/>
      <c r="AJ956" s="330"/>
      <c r="AK956" s="196"/>
      <c r="AL956" s="43"/>
      <c r="AM956" s="43"/>
      <c r="AN956" s="43"/>
      <c r="AO956" s="64"/>
      <c r="AP956" s="202"/>
      <c r="AQ956" s="202"/>
      <c r="AR956" s="64"/>
    </row>
    <row r="957" spans="1:44" ht="15.75" customHeight="1" x14ac:dyDescent="0.2">
      <c r="A957" s="43"/>
      <c r="B957" s="43"/>
      <c r="C957" s="43"/>
      <c r="D957" s="43"/>
      <c r="E957" s="43"/>
      <c r="F957" s="43"/>
      <c r="G957" s="194"/>
      <c r="H957" s="194"/>
      <c r="I957" s="194"/>
      <c r="J957" s="196"/>
      <c r="K957" s="196"/>
      <c r="L957" s="196"/>
      <c r="M957" s="196"/>
      <c r="N957" s="196"/>
      <c r="O957" s="197"/>
      <c r="P957" s="197"/>
      <c r="Q957" s="197"/>
      <c r="R957" s="197"/>
      <c r="S957" s="197"/>
      <c r="T957" s="197"/>
      <c r="U957" s="198"/>
      <c r="V957" s="199"/>
      <c r="W957" s="328"/>
      <c r="X957" s="329"/>
      <c r="Y957" s="43"/>
      <c r="Z957" s="199"/>
      <c r="AA957" s="199"/>
      <c r="AB957" s="199"/>
      <c r="AC957" s="199"/>
      <c r="AD957" s="199"/>
      <c r="AE957" s="43"/>
      <c r="AF957" s="199"/>
      <c r="AG957" s="196"/>
      <c r="AH957" s="201"/>
      <c r="AI957" s="330"/>
      <c r="AJ957" s="330"/>
      <c r="AK957" s="196"/>
      <c r="AL957" s="43"/>
      <c r="AM957" s="43"/>
      <c r="AN957" s="43"/>
      <c r="AO957" s="64"/>
      <c r="AP957" s="202"/>
      <c r="AQ957" s="202"/>
      <c r="AR957" s="64"/>
    </row>
    <row r="958" spans="1:44" ht="15.75" customHeight="1" x14ac:dyDescent="0.2">
      <c r="A958" s="43"/>
      <c r="B958" s="43"/>
      <c r="C958" s="43"/>
      <c r="D958" s="43"/>
      <c r="E958" s="43"/>
      <c r="F958" s="43"/>
      <c r="G958" s="194"/>
      <c r="H958" s="194"/>
      <c r="I958" s="194"/>
      <c r="J958" s="196"/>
      <c r="K958" s="196"/>
      <c r="L958" s="196"/>
      <c r="M958" s="196"/>
      <c r="N958" s="196"/>
      <c r="O958" s="197"/>
      <c r="P958" s="197"/>
      <c r="Q958" s="197"/>
      <c r="R958" s="197"/>
      <c r="S958" s="197"/>
      <c r="T958" s="197"/>
      <c r="U958" s="198"/>
      <c r="V958" s="199"/>
      <c r="W958" s="328"/>
      <c r="X958" s="329"/>
      <c r="Y958" s="43"/>
      <c r="Z958" s="199"/>
      <c r="AA958" s="199"/>
      <c r="AB958" s="199"/>
      <c r="AC958" s="199"/>
      <c r="AD958" s="199"/>
      <c r="AE958" s="43"/>
      <c r="AF958" s="199"/>
      <c r="AG958" s="196"/>
      <c r="AH958" s="201"/>
      <c r="AI958" s="330"/>
      <c r="AJ958" s="330"/>
      <c r="AK958" s="196"/>
      <c r="AL958" s="43"/>
      <c r="AM958" s="43"/>
      <c r="AN958" s="43"/>
      <c r="AO958" s="64"/>
      <c r="AP958" s="202"/>
      <c r="AQ958" s="202"/>
      <c r="AR958" s="64"/>
    </row>
    <row r="959" spans="1:44" ht="15.75" customHeight="1" x14ac:dyDescent="0.2">
      <c r="A959" s="43"/>
      <c r="B959" s="43"/>
      <c r="C959" s="43"/>
      <c r="D959" s="43"/>
      <c r="E959" s="43"/>
      <c r="F959" s="43"/>
      <c r="G959" s="194"/>
      <c r="H959" s="194"/>
      <c r="I959" s="194"/>
      <c r="J959" s="196"/>
      <c r="K959" s="196"/>
      <c r="L959" s="196"/>
      <c r="M959" s="196"/>
      <c r="N959" s="196"/>
      <c r="O959" s="197"/>
      <c r="P959" s="197"/>
      <c r="Q959" s="197"/>
      <c r="R959" s="197"/>
      <c r="S959" s="197"/>
      <c r="T959" s="197"/>
      <c r="U959" s="198"/>
      <c r="V959" s="199"/>
      <c r="W959" s="328"/>
      <c r="X959" s="329"/>
      <c r="Y959" s="43"/>
      <c r="Z959" s="199"/>
      <c r="AA959" s="199"/>
      <c r="AB959" s="199"/>
      <c r="AC959" s="199"/>
      <c r="AD959" s="199"/>
      <c r="AE959" s="43"/>
      <c r="AF959" s="199"/>
      <c r="AG959" s="196"/>
      <c r="AH959" s="201"/>
      <c r="AI959" s="330"/>
      <c r="AJ959" s="330"/>
      <c r="AK959" s="196"/>
      <c r="AL959" s="43"/>
      <c r="AM959" s="43"/>
      <c r="AN959" s="43"/>
      <c r="AO959" s="64"/>
      <c r="AP959" s="202"/>
      <c r="AQ959" s="202"/>
      <c r="AR959" s="64"/>
    </row>
    <row r="960" spans="1:44" ht="15.75" customHeight="1" x14ac:dyDescent="0.2">
      <c r="A960" s="43"/>
      <c r="B960" s="43"/>
      <c r="C960" s="43"/>
      <c r="D960" s="43"/>
      <c r="E960" s="43"/>
      <c r="F960" s="43"/>
      <c r="G960" s="194"/>
      <c r="H960" s="194"/>
      <c r="I960" s="194"/>
      <c r="J960" s="196"/>
      <c r="K960" s="196"/>
      <c r="L960" s="196"/>
      <c r="M960" s="196"/>
      <c r="N960" s="196"/>
      <c r="O960" s="197"/>
      <c r="P960" s="197"/>
      <c r="Q960" s="197"/>
      <c r="R960" s="197"/>
      <c r="S960" s="197"/>
      <c r="T960" s="197"/>
      <c r="U960" s="198"/>
      <c r="V960" s="199"/>
      <c r="W960" s="328"/>
      <c r="X960" s="329"/>
      <c r="Y960" s="43"/>
      <c r="Z960" s="199"/>
      <c r="AA960" s="199"/>
      <c r="AB960" s="199"/>
      <c r="AC960" s="199"/>
      <c r="AD960" s="199"/>
      <c r="AE960" s="43"/>
      <c r="AF960" s="199"/>
      <c r="AG960" s="196"/>
      <c r="AH960" s="201"/>
      <c r="AI960" s="330"/>
      <c r="AJ960" s="330"/>
      <c r="AK960" s="196"/>
      <c r="AL960" s="43"/>
      <c r="AM960" s="43"/>
      <c r="AN960" s="43"/>
      <c r="AO960" s="64"/>
      <c r="AP960" s="202"/>
      <c r="AQ960" s="202"/>
      <c r="AR960" s="64"/>
    </row>
    <row r="961" spans="1:44" ht="15.75" customHeight="1" x14ac:dyDescent="0.2">
      <c r="A961" s="43"/>
      <c r="B961" s="43"/>
      <c r="C961" s="43"/>
      <c r="D961" s="43"/>
      <c r="E961" s="43"/>
      <c r="F961" s="43"/>
      <c r="G961" s="194"/>
      <c r="H961" s="194"/>
      <c r="I961" s="194"/>
      <c r="J961" s="196"/>
      <c r="K961" s="196"/>
      <c r="L961" s="196"/>
      <c r="M961" s="196"/>
      <c r="N961" s="196"/>
      <c r="O961" s="197"/>
      <c r="P961" s="197"/>
      <c r="Q961" s="197"/>
      <c r="R961" s="197"/>
      <c r="S961" s="197"/>
      <c r="T961" s="197"/>
      <c r="U961" s="198"/>
      <c r="V961" s="199"/>
      <c r="W961" s="328"/>
      <c r="X961" s="329"/>
      <c r="Y961" s="43"/>
      <c r="Z961" s="199"/>
      <c r="AA961" s="199"/>
      <c r="AB961" s="199"/>
      <c r="AC961" s="199"/>
      <c r="AD961" s="199"/>
      <c r="AE961" s="43"/>
      <c r="AF961" s="199"/>
      <c r="AG961" s="196"/>
      <c r="AH961" s="201"/>
      <c r="AI961" s="330"/>
      <c r="AJ961" s="330"/>
      <c r="AK961" s="196"/>
      <c r="AL961" s="43"/>
      <c r="AM961" s="43"/>
      <c r="AN961" s="43"/>
      <c r="AO961" s="64"/>
      <c r="AP961" s="202"/>
      <c r="AQ961" s="202"/>
      <c r="AR961" s="64"/>
    </row>
    <row r="962" spans="1:44" ht="15.75" customHeight="1" x14ac:dyDescent="0.2">
      <c r="A962" s="43"/>
      <c r="B962" s="43"/>
      <c r="C962" s="43"/>
      <c r="D962" s="43"/>
      <c r="E962" s="43"/>
      <c r="F962" s="43"/>
      <c r="G962" s="194"/>
      <c r="H962" s="194"/>
      <c r="I962" s="194"/>
      <c r="J962" s="196"/>
      <c r="K962" s="196"/>
      <c r="L962" s="196"/>
      <c r="M962" s="196"/>
      <c r="N962" s="196"/>
      <c r="O962" s="197"/>
      <c r="P962" s="197"/>
      <c r="Q962" s="197"/>
      <c r="R962" s="197"/>
      <c r="S962" s="197"/>
      <c r="T962" s="197"/>
      <c r="U962" s="198"/>
      <c r="V962" s="199"/>
      <c r="W962" s="328"/>
      <c r="X962" s="329"/>
      <c r="Y962" s="43"/>
      <c r="Z962" s="199"/>
      <c r="AA962" s="199"/>
      <c r="AB962" s="199"/>
      <c r="AC962" s="199"/>
      <c r="AD962" s="199"/>
      <c r="AE962" s="43"/>
      <c r="AF962" s="199"/>
      <c r="AG962" s="196"/>
      <c r="AH962" s="201"/>
      <c r="AI962" s="330"/>
      <c r="AJ962" s="330"/>
      <c r="AK962" s="196"/>
      <c r="AL962" s="43"/>
      <c r="AM962" s="43"/>
      <c r="AN962" s="43"/>
      <c r="AO962" s="64"/>
      <c r="AP962" s="202"/>
      <c r="AQ962" s="202"/>
      <c r="AR962" s="64"/>
    </row>
    <row r="963" spans="1:44" ht="15.75" customHeight="1" x14ac:dyDescent="0.2">
      <c r="A963" s="43"/>
      <c r="B963" s="43"/>
      <c r="C963" s="43"/>
      <c r="D963" s="43"/>
      <c r="E963" s="43"/>
      <c r="F963" s="43"/>
      <c r="G963" s="194"/>
      <c r="H963" s="194"/>
      <c r="I963" s="194"/>
      <c r="J963" s="196"/>
      <c r="K963" s="196"/>
      <c r="L963" s="196"/>
      <c r="M963" s="196"/>
      <c r="N963" s="196"/>
      <c r="O963" s="197"/>
      <c r="P963" s="197"/>
      <c r="Q963" s="197"/>
      <c r="R963" s="197"/>
      <c r="S963" s="197"/>
      <c r="T963" s="197"/>
      <c r="U963" s="198"/>
      <c r="V963" s="199"/>
      <c r="W963" s="328"/>
      <c r="X963" s="329"/>
      <c r="Y963" s="43"/>
      <c r="Z963" s="199"/>
      <c r="AA963" s="199"/>
      <c r="AB963" s="199"/>
      <c r="AC963" s="199"/>
      <c r="AD963" s="199"/>
      <c r="AE963" s="43"/>
      <c r="AF963" s="199"/>
      <c r="AG963" s="196"/>
      <c r="AH963" s="201"/>
      <c r="AI963" s="330"/>
      <c r="AJ963" s="330"/>
      <c r="AK963" s="196"/>
      <c r="AL963" s="43"/>
      <c r="AM963" s="43"/>
      <c r="AN963" s="43"/>
      <c r="AO963" s="64"/>
      <c r="AP963" s="202"/>
      <c r="AQ963" s="202"/>
      <c r="AR963" s="64"/>
    </row>
    <row r="964" spans="1:44" ht="15.75" customHeight="1" x14ac:dyDescent="0.2">
      <c r="A964" s="43"/>
      <c r="B964" s="43"/>
      <c r="C964" s="43"/>
      <c r="D964" s="43"/>
      <c r="E964" s="43"/>
      <c r="F964" s="43"/>
      <c r="G964" s="194"/>
      <c r="H964" s="194"/>
      <c r="I964" s="194"/>
      <c r="J964" s="196"/>
      <c r="K964" s="196"/>
      <c r="L964" s="196"/>
      <c r="M964" s="196"/>
      <c r="N964" s="196"/>
      <c r="O964" s="197"/>
      <c r="P964" s="197"/>
      <c r="Q964" s="197"/>
      <c r="R964" s="197"/>
      <c r="S964" s="197"/>
      <c r="T964" s="197"/>
      <c r="U964" s="198"/>
      <c r="V964" s="199"/>
      <c r="W964" s="328"/>
      <c r="X964" s="329"/>
      <c r="Y964" s="43"/>
      <c r="Z964" s="199"/>
      <c r="AA964" s="199"/>
      <c r="AB964" s="199"/>
      <c r="AC964" s="199"/>
      <c r="AD964" s="199"/>
      <c r="AE964" s="43"/>
      <c r="AF964" s="199"/>
      <c r="AG964" s="196"/>
      <c r="AH964" s="201"/>
      <c r="AI964" s="330"/>
      <c r="AJ964" s="330"/>
      <c r="AK964" s="196"/>
      <c r="AL964" s="43"/>
      <c r="AM964" s="43"/>
      <c r="AN964" s="43"/>
      <c r="AO964" s="64"/>
      <c r="AP964" s="202"/>
      <c r="AQ964" s="202"/>
      <c r="AR964" s="64"/>
    </row>
    <row r="965" spans="1:44" ht="15.75" customHeight="1" x14ac:dyDescent="0.2">
      <c r="A965" s="43"/>
      <c r="B965" s="43"/>
      <c r="C965" s="43"/>
      <c r="D965" s="43"/>
      <c r="E965" s="43"/>
      <c r="F965" s="43"/>
      <c r="G965" s="194"/>
      <c r="H965" s="194"/>
      <c r="I965" s="194"/>
      <c r="J965" s="196"/>
      <c r="K965" s="196"/>
      <c r="L965" s="196"/>
      <c r="M965" s="196"/>
      <c r="N965" s="196"/>
      <c r="O965" s="197"/>
      <c r="P965" s="197"/>
      <c r="Q965" s="197"/>
      <c r="R965" s="197"/>
      <c r="S965" s="197"/>
      <c r="T965" s="197"/>
      <c r="U965" s="198"/>
      <c r="V965" s="199"/>
      <c r="W965" s="328"/>
      <c r="X965" s="329"/>
      <c r="Y965" s="43"/>
      <c r="Z965" s="199"/>
      <c r="AA965" s="199"/>
      <c r="AB965" s="199"/>
      <c r="AC965" s="199"/>
      <c r="AD965" s="199"/>
      <c r="AE965" s="43"/>
      <c r="AF965" s="199"/>
      <c r="AG965" s="196"/>
      <c r="AH965" s="201"/>
      <c r="AI965" s="330"/>
      <c r="AJ965" s="330"/>
      <c r="AK965" s="196"/>
      <c r="AL965" s="43"/>
      <c r="AM965" s="43"/>
      <c r="AN965" s="43"/>
      <c r="AO965" s="64"/>
      <c r="AP965" s="202"/>
      <c r="AQ965" s="202"/>
      <c r="AR965" s="64"/>
    </row>
    <row r="966" spans="1:44" ht="15.75" customHeight="1" x14ac:dyDescent="0.2">
      <c r="A966" s="43"/>
      <c r="B966" s="43"/>
      <c r="C966" s="43"/>
      <c r="D966" s="43"/>
      <c r="E966" s="43"/>
      <c r="F966" s="43"/>
      <c r="G966" s="194"/>
      <c r="H966" s="194"/>
      <c r="I966" s="194"/>
      <c r="J966" s="196"/>
      <c r="K966" s="196"/>
      <c r="L966" s="196"/>
      <c r="M966" s="196"/>
      <c r="N966" s="196"/>
      <c r="O966" s="197"/>
      <c r="P966" s="197"/>
      <c r="Q966" s="197"/>
      <c r="R966" s="197"/>
      <c r="S966" s="197"/>
      <c r="T966" s="197"/>
      <c r="U966" s="198"/>
      <c r="V966" s="199"/>
      <c r="W966" s="328"/>
      <c r="X966" s="329"/>
      <c r="Y966" s="43"/>
      <c r="Z966" s="199"/>
      <c r="AA966" s="199"/>
      <c r="AB966" s="199"/>
      <c r="AC966" s="199"/>
      <c r="AD966" s="199"/>
      <c r="AE966" s="43"/>
      <c r="AF966" s="199"/>
      <c r="AG966" s="196"/>
      <c r="AH966" s="201"/>
      <c r="AI966" s="330"/>
      <c r="AJ966" s="330"/>
      <c r="AK966" s="196"/>
      <c r="AL966" s="43"/>
      <c r="AM966" s="43"/>
      <c r="AN966" s="43"/>
      <c r="AO966" s="64"/>
      <c r="AP966" s="202"/>
      <c r="AQ966" s="202"/>
      <c r="AR966" s="64"/>
    </row>
    <row r="967" spans="1:44" ht="15.75" customHeight="1" x14ac:dyDescent="0.2">
      <c r="A967" s="43"/>
      <c r="B967" s="43"/>
      <c r="C967" s="43"/>
      <c r="D967" s="43"/>
      <c r="E967" s="43"/>
      <c r="F967" s="43"/>
      <c r="G967" s="194"/>
      <c r="H967" s="194"/>
      <c r="I967" s="194"/>
      <c r="J967" s="196"/>
      <c r="K967" s="196"/>
      <c r="L967" s="196"/>
      <c r="M967" s="196"/>
      <c r="N967" s="196"/>
      <c r="O967" s="197"/>
      <c r="P967" s="197"/>
      <c r="Q967" s="197"/>
      <c r="R967" s="197"/>
      <c r="S967" s="197"/>
      <c r="T967" s="197"/>
      <c r="U967" s="198"/>
      <c r="V967" s="199"/>
      <c r="W967" s="328"/>
      <c r="X967" s="329"/>
      <c r="Y967" s="43"/>
      <c r="Z967" s="199"/>
      <c r="AA967" s="199"/>
      <c r="AB967" s="199"/>
      <c r="AC967" s="199"/>
      <c r="AD967" s="199"/>
      <c r="AE967" s="43"/>
      <c r="AF967" s="199"/>
      <c r="AG967" s="196"/>
      <c r="AH967" s="201"/>
      <c r="AI967" s="330"/>
      <c r="AJ967" s="330"/>
      <c r="AK967" s="196"/>
      <c r="AL967" s="43"/>
      <c r="AM967" s="43"/>
      <c r="AN967" s="43"/>
      <c r="AO967" s="64"/>
      <c r="AP967" s="202"/>
      <c r="AQ967" s="202"/>
      <c r="AR967" s="64"/>
    </row>
    <row r="968" spans="1:44" ht="15.75" customHeight="1" x14ac:dyDescent="0.2">
      <c r="A968" s="43"/>
      <c r="B968" s="43"/>
      <c r="C968" s="43"/>
      <c r="D968" s="43"/>
      <c r="E968" s="43"/>
      <c r="F968" s="43"/>
      <c r="G968" s="194"/>
      <c r="H968" s="194"/>
      <c r="I968" s="194"/>
      <c r="J968" s="196"/>
      <c r="K968" s="196"/>
      <c r="L968" s="196"/>
      <c r="M968" s="196"/>
      <c r="N968" s="196"/>
      <c r="O968" s="197"/>
      <c r="P968" s="197"/>
      <c r="Q968" s="197"/>
      <c r="R968" s="197"/>
      <c r="S968" s="197"/>
      <c r="T968" s="197"/>
      <c r="U968" s="198"/>
      <c r="V968" s="199"/>
      <c r="W968" s="328"/>
      <c r="X968" s="329"/>
      <c r="Y968" s="43"/>
      <c r="Z968" s="199"/>
      <c r="AA968" s="199"/>
      <c r="AB968" s="199"/>
      <c r="AC968" s="199"/>
      <c r="AD968" s="199"/>
      <c r="AE968" s="43"/>
      <c r="AF968" s="199"/>
      <c r="AG968" s="196"/>
      <c r="AH968" s="201"/>
      <c r="AI968" s="330"/>
      <c r="AJ968" s="330"/>
      <c r="AK968" s="196"/>
      <c r="AL968" s="43"/>
      <c r="AM968" s="43"/>
      <c r="AN968" s="43"/>
      <c r="AO968" s="64"/>
      <c r="AP968" s="202"/>
      <c r="AQ968" s="202"/>
      <c r="AR968" s="64"/>
    </row>
    <row r="969" spans="1:44" ht="15.75" customHeight="1" x14ac:dyDescent="0.2">
      <c r="A969" s="43"/>
      <c r="B969" s="43"/>
      <c r="C969" s="43"/>
      <c r="D969" s="43"/>
      <c r="E969" s="43"/>
      <c r="F969" s="43"/>
      <c r="G969" s="194"/>
      <c r="H969" s="194"/>
      <c r="I969" s="194"/>
      <c r="J969" s="196"/>
      <c r="K969" s="196"/>
      <c r="L969" s="196"/>
      <c r="M969" s="196"/>
      <c r="N969" s="196"/>
      <c r="O969" s="197"/>
      <c r="P969" s="197"/>
      <c r="Q969" s="197"/>
      <c r="R969" s="197"/>
      <c r="S969" s="197"/>
      <c r="T969" s="197"/>
      <c r="U969" s="198"/>
      <c r="V969" s="199"/>
      <c r="W969" s="328"/>
      <c r="X969" s="329"/>
      <c r="Y969" s="43"/>
      <c r="Z969" s="199"/>
      <c r="AA969" s="199"/>
      <c r="AB969" s="199"/>
      <c r="AC969" s="199"/>
      <c r="AD969" s="199"/>
      <c r="AE969" s="43"/>
      <c r="AF969" s="199"/>
      <c r="AG969" s="196"/>
      <c r="AH969" s="201"/>
      <c r="AI969" s="330"/>
      <c r="AJ969" s="330"/>
      <c r="AK969" s="196"/>
      <c r="AL969" s="43"/>
      <c r="AM969" s="43"/>
      <c r="AN969" s="43"/>
      <c r="AO969" s="64"/>
      <c r="AP969" s="202"/>
      <c r="AQ969" s="202"/>
      <c r="AR969" s="64"/>
    </row>
    <row r="970" spans="1:44" ht="15.75" customHeight="1" x14ac:dyDescent="0.2">
      <c r="A970" s="43"/>
      <c r="B970" s="43"/>
      <c r="C970" s="43"/>
      <c r="D970" s="43"/>
      <c r="E970" s="43"/>
      <c r="F970" s="43"/>
      <c r="G970" s="194"/>
      <c r="H970" s="194"/>
      <c r="I970" s="194"/>
      <c r="J970" s="196"/>
      <c r="K970" s="196"/>
      <c r="L970" s="196"/>
      <c r="M970" s="196"/>
      <c r="N970" s="196"/>
      <c r="O970" s="197"/>
      <c r="P970" s="197"/>
      <c r="Q970" s="197"/>
      <c r="R970" s="197"/>
      <c r="S970" s="197"/>
      <c r="T970" s="197"/>
      <c r="U970" s="198"/>
      <c r="V970" s="199"/>
      <c r="W970" s="328"/>
      <c r="X970" s="329"/>
      <c r="Y970" s="43"/>
      <c r="Z970" s="199"/>
      <c r="AA970" s="199"/>
      <c r="AB970" s="199"/>
      <c r="AC970" s="199"/>
      <c r="AD970" s="199"/>
      <c r="AE970" s="43"/>
      <c r="AF970" s="199"/>
      <c r="AG970" s="196"/>
      <c r="AH970" s="201"/>
      <c r="AI970" s="330"/>
      <c r="AJ970" s="330"/>
      <c r="AK970" s="196"/>
      <c r="AL970" s="43"/>
      <c r="AM970" s="43"/>
      <c r="AN970" s="43"/>
      <c r="AO970" s="64"/>
      <c r="AP970" s="202"/>
      <c r="AQ970" s="202"/>
      <c r="AR970" s="64"/>
    </row>
    <row r="971" spans="1:44" ht="15.75" customHeight="1" x14ac:dyDescent="0.2">
      <c r="A971" s="43"/>
      <c r="B971" s="43"/>
      <c r="C971" s="43"/>
      <c r="D971" s="43"/>
      <c r="E971" s="43"/>
      <c r="F971" s="43"/>
      <c r="G971" s="194"/>
      <c r="H971" s="194"/>
      <c r="I971" s="194"/>
      <c r="J971" s="196"/>
      <c r="K971" s="196"/>
      <c r="L971" s="196"/>
      <c r="M971" s="196"/>
      <c r="N971" s="196"/>
      <c r="O971" s="197"/>
      <c r="P971" s="197"/>
      <c r="Q971" s="197"/>
      <c r="R971" s="197"/>
      <c r="S971" s="197"/>
      <c r="T971" s="197"/>
      <c r="U971" s="198"/>
      <c r="V971" s="199"/>
      <c r="W971" s="328"/>
      <c r="X971" s="329"/>
      <c r="Y971" s="43"/>
      <c r="Z971" s="199"/>
      <c r="AA971" s="199"/>
      <c r="AB971" s="199"/>
      <c r="AC971" s="199"/>
      <c r="AD971" s="199"/>
      <c r="AE971" s="43"/>
      <c r="AF971" s="199"/>
      <c r="AG971" s="196"/>
      <c r="AH971" s="201"/>
      <c r="AI971" s="330"/>
      <c r="AJ971" s="330"/>
      <c r="AK971" s="196"/>
      <c r="AL971" s="43"/>
      <c r="AM971" s="43"/>
      <c r="AN971" s="43"/>
      <c r="AO971" s="64"/>
      <c r="AP971" s="202"/>
      <c r="AQ971" s="202"/>
      <c r="AR971" s="64"/>
    </row>
    <row r="972" spans="1:44" ht="15.75" customHeight="1" x14ac:dyDescent="0.2">
      <c r="A972" s="43"/>
      <c r="B972" s="43"/>
      <c r="C972" s="43"/>
      <c r="D972" s="43"/>
      <c r="E972" s="43"/>
      <c r="F972" s="43"/>
      <c r="G972" s="194"/>
      <c r="H972" s="194"/>
      <c r="I972" s="194"/>
      <c r="J972" s="196"/>
      <c r="K972" s="196"/>
      <c r="L972" s="196"/>
      <c r="M972" s="196"/>
      <c r="N972" s="196"/>
      <c r="O972" s="197"/>
      <c r="P972" s="197"/>
      <c r="Q972" s="197"/>
      <c r="R972" s="197"/>
      <c r="S972" s="197"/>
      <c r="T972" s="197"/>
      <c r="U972" s="198"/>
      <c r="V972" s="199"/>
      <c r="W972" s="328"/>
      <c r="X972" s="329"/>
      <c r="Y972" s="43"/>
      <c r="Z972" s="199"/>
      <c r="AA972" s="199"/>
      <c r="AB972" s="199"/>
      <c r="AC972" s="199"/>
      <c r="AD972" s="199"/>
      <c r="AE972" s="43"/>
      <c r="AF972" s="199"/>
      <c r="AG972" s="196"/>
      <c r="AH972" s="201"/>
      <c r="AI972" s="330"/>
      <c r="AJ972" s="330"/>
      <c r="AK972" s="196"/>
      <c r="AL972" s="43"/>
      <c r="AM972" s="43"/>
      <c r="AN972" s="43"/>
      <c r="AO972" s="64"/>
      <c r="AP972" s="202"/>
      <c r="AQ972" s="202"/>
      <c r="AR972" s="64"/>
    </row>
    <row r="973" spans="1:44" ht="15.75" customHeight="1" x14ac:dyDescent="0.2">
      <c r="A973" s="43"/>
      <c r="B973" s="43"/>
      <c r="C973" s="43"/>
      <c r="D973" s="43"/>
      <c r="E973" s="43"/>
      <c r="F973" s="43"/>
      <c r="G973" s="194"/>
      <c r="H973" s="194"/>
      <c r="I973" s="194"/>
      <c r="J973" s="196"/>
      <c r="K973" s="196"/>
      <c r="L973" s="196"/>
      <c r="M973" s="196"/>
      <c r="N973" s="196"/>
      <c r="O973" s="197"/>
      <c r="P973" s="197"/>
      <c r="Q973" s="197"/>
      <c r="R973" s="197"/>
      <c r="S973" s="197"/>
      <c r="T973" s="197"/>
      <c r="U973" s="198"/>
      <c r="V973" s="199"/>
      <c r="W973" s="328"/>
      <c r="X973" s="329"/>
      <c r="Y973" s="43"/>
      <c r="Z973" s="199"/>
      <c r="AA973" s="199"/>
      <c r="AB973" s="199"/>
      <c r="AC973" s="199"/>
      <c r="AD973" s="199"/>
      <c r="AE973" s="43"/>
      <c r="AF973" s="199"/>
      <c r="AG973" s="196"/>
      <c r="AH973" s="201"/>
      <c r="AI973" s="330"/>
      <c r="AJ973" s="330"/>
      <c r="AK973" s="196"/>
      <c r="AL973" s="43"/>
      <c r="AM973" s="43"/>
      <c r="AN973" s="43"/>
      <c r="AO973" s="64"/>
      <c r="AP973" s="202"/>
      <c r="AQ973" s="202"/>
      <c r="AR973" s="64"/>
    </row>
    <row r="974" spans="1:44" ht="15.75" customHeight="1" x14ac:dyDescent="0.2">
      <c r="A974" s="43"/>
      <c r="B974" s="43"/>
      <c r="C974" s="43"/>
      <c r="D974" s="43"/>
      <c r="E974" s="43"/>
      <c r="F974" s="43"/>
      <c r="G974" s="194"/>
      <c r="H974" s="194"/>
      <c r="I974" s="194"/>
      <c r="J974" s="196"/>
      <c r="K974" s="196"/>
      <c r="L974" s="196"/>
      <c r="M974" s="196"/>
      <c r="N974" s="196"/>
      <c r="O974" s="197"/>
      <c r="P974" s="197"/>
      <c r="Q974" s="197"/>
      <c r="R974" s="197"/>
      <c r="S974" s="197"/>
      <c r="T974" s="197"/>
      <c r="U974" s="198"/>
      <c r="V974" s="199"/>
      <c r="W974" s="328"/>
      <c r="X974" s="329"/>
      <c r="Y974" s="43"/>
      <c r="Z974" s="199"/>
      <c r="AA974" s="199"/>
      <c r="AB974" s="199"/>
      <c r="AC974" s="199"/>
      <c r="AD974" s="199"/>
      <c r="AE974" s="43"/>
      <c r="AF974" s="199"/>
      <c r="AG974" s="196"/>
      <c r="AH974" s="201"/>
      <c r="AI974" s="330"/>
      <c r="AJ974" s="330"/>
      <c r="AK974" s="196"/>
      <c r="AL974" s="43"/>
      <c r="AM974" s="43"/>
      <c r="AN974" s="43"/>
      <c r="AO974" s="64"/>
      <c r="AP974" s="202"/>
      <c r="AQ974" s="202"/>
      <c r="AR974" s="64"/>
    </row>
    <row r="975" spans="1:44" ht="15.75" customHeight="1" x14ac:dyDescent="0.2">
      <c r="A975" s="43"/>
      <c r="B975" s="43"/>
      <c r="C975" s="43"/>
      <c r="D975" s="43"/>
      <c r="E975" s="43"/>
      <c r="F975" s="43"/>
      <c r="G975" s="194"/>
      <c r="H975" s="194"/>
      <c r="I975" s="194"/>
      <c r="J975" s="196"/>
      <c r="K975" s="196"/>
      <c r="L975" s="196"/>
      <c r="M975" s="196"/>
      <c r="N975" s="196"/>
      <c r="O975" s="197"/>
      <c r="P975" s="197"/>
      <c r="Q975" s="197"/>
      <c r="R975" s="197"/>
      <c r="S975" s="197"/>
      <c r="T975" s="197"/>
      <c r="U975" s="198"/>
      <c r="V975" s="199"/>
      <c r="W975" s="328"/>
      <c r="X975" s="329"/>
      <c r="Y975" s="43"/>
      <c r="Z975" s="199"/>
      <c r="AA975" s="199"/>
      <c r="AB975" s="199"/>
      <c r="AC975" s="199"/>
      <c r="AD975" s="199"/>
      <c r="AE975" s="43"/>
      <c r="AF975" s="199"/>
      <c r="AG975" s="196"/>
      <c r="AH975" s="201"/>
      <c r="AI975" s="330"/>
      <c r="AJ975" s="330"/>
      <c r="AK975" s="196"/>
      <c r="AL975" s="43"/>
      <c r="AM975" s="43"/>
      <c r="AN975" s="43"/>
      <c r="AO975" s="64"/>
      <c r="AP975" s="202"/>
      <c r="AQ975" s="202"/>
      <c r="AR975" s="64"/>
    </row>
    <row r="976" spans="1:44" ht="15.75" customHeight="1" x14ac:dyDescent="0.2">
      <c r="A976" s="43"/>
      <c r="B976" s="43"/>
      <c r="C976" s="43"/>
      <c r="D976" s="43"/>
      <c r="E976" s="43"/>
      <c r="F976" s="43"/>
      <c r="G976" s="194"/>
      <c r="H976" s="194"/>
      <c r="I976" s="194"/>
      <c r="J976" s="196"/>
      <c r="K976" s="196"/>
      <c r="L976" s="196"/>
      <c r="M976" s="196"/>
      <c r="N976" s="196"/>
      <c r="O976" s="197"/>
      <c r="P976" s="197"/>
      <c r="Q976" s="197"/>
      <c r="R976" s="197"/>
      <c r="S976" s="197"/>
      <c r="T976" s="197"/>
      <c r="U976" s="198"/>
      <c r="V976" s="199"/>
      <c r="W976" s="328"/>
      <c r="X976" s="329"/>
      <c r="Y976" s="43"/>
      <c r="Z976" s="199"/>
      <c r="AA976" s="199"/>
      <c r="AB976" s="199"/>
      <c r="AC976" s="199"/>
      <c r="AD976" s="199"/>
      <c r="AE976" s="43"/>
      <c r="AF976" s="199"/>
      <c r="AG976" s="196"/>
      <c r="AH976" s="201"/>
      <c r="AI976" s="330"/>
      <c r="AJ976" s="330"/>
      <c r="AK976" s="196"/>
      <c r="AL976" s="43"/>
      <c r="AM976" s="43"/>
      <c r="AN976" s="43"/>
      <c r="AO976" s="64"/>
      <c r="AP976" s="202"/>
      <c r="AQ976" s="202"/>
      <c r="AR976" s="64"/>
    </row>
    <row r="977" spans="1:44" ht="15.75" customHeight="1" x14ac:dyDescent="0.2">
      <c r="A977" s="43"/>
      <c r="B977" s="43"/>
      <c r="C977" s="43"/>
      <c r="D977" s="43"/>
      <c r="E977" s="43"/>
      <c r="F977" s="43"/>
      <c r="G977" s="194"/>
      <c r="H977" s="194"/>
      <c r="I977" s="194"/>
      <c r="J977" s="196"/>
      <c r="K977" s="196"/>
      <c r="L977" s="196"/>
      <c r="M977" s="196"/>
      <c r="N977" s="196"/>
      <c r="O977" s="197"/>
      <c r="P977" s="197"/>
      <c r="Q977" s="197"/>
      <c r="R977" s="197"/>
      <c r="S977" s="197"/>
      <c r="T977" s="197"/>
      <c r="U977" s="198"/>
      <c r="V977" s="199"/>
      <c r="W977" s="328"/>
      <c r="X977" s="329"/>
      <c r="Y977" s="43"/>
      <c r="Z977" s="199"/>
      <c r="AA977" s="199"/>
      <c r="AB977" s="199"/>
      <c r="AC977" s="199"/>
      <c r="AD977" s="199"/>
      <c r="AE977" s="43"/>
      <c r="AF977" s="199"/>
      <c r="AG977" s="196"/>
      <c r="AH977" s="201"/>
      <c r="AI977" s="330"/>
      <c r="AJ977" s="330"/>
      <c r="AK977" s="196"/>
      <c r="AL977" s="43"/>
      <c r="AM977" s="43"/>
      <c r="AN977" s="43"/>
      <c r="AO977" s="64"/>
      <c r="AP977" s="202"/>
      <c r="AQ977" s="202"/>
      <c r="AR977" s="64"/>
    </row>
    <row r="978" spans="1:44" ht="15.75" customHeight="1" x14ac:dyDescent="0.2">
      <c r="A978" s="43"/>
      <c r="B978" s="43"/>
      <c r="C978" s="43"/>
      <c r="D978" s="43"/>
      <c r="E978" s="43"/>
      <c r="F978" s="43"/>
      <c r="G978" s="194"/>
      <c r="H978" s="194"/>
      <c r="I978" s="194"/>
      <c r="J978" s="196"/>
      <c r="K978" s="196"/>
      <c r="L978" s="196"/>
      <c r="M978" s="196"/>
      <c r="N978" s="196"/>
      <c r="O978" s="197"/>
      <c r="P978" s="197"/>
      <c r="Q978" s="197"/>
      <c r="R978" s="197"/>
      <c r="S978" s="197"/>
      <c r="T978" s="197"/>
      <c r="U978" s="198"/>
      <c r="V978" s="199"/>
      <c r="W978" s="328"/>
      <c r="X978" s="329"/>
      <c r="Y978" s="43"/>
      <c r="Z978" s="199"/>
      <c r="AA978" s="199"/>
      <c r="AB978" s="199"/>
      <c r="AC978" s="199"/>
      <c r="AD978" s="199"/>
      <c r="AE978" s="43"/>
      <c r="AF978" s="199"/>
      <c r="AG978" s="196"/>
      <c r="AH978" s="201"/>
      <c r="AI978" s="330"/>
      <c r="AJ978" s="330"/>
      <c r="AK978" s="196"/>
      <c r="AL978" s="43"/>
      <c r="AM978" s="43"/>
      <c r="AN978" s="43"/>
      <c r="AO978" s="64"/>
      <c r="AP978" s="202"/>
      <c r="AQ978" s="202"/>
      <c r="AR978" s="64"/>
    </row>
    <row r="979" spans="1:44" ht="15.75" customHeight="1" x14ac:dyDescent="0.2">
      <c r="A979" s="43"/>
      <c r="B979" s="43"/>
      <c r="C979" s="43"/>
      <c r="D979" s="43"/>
      <c r="E979" s="43"/>
      <c r="F979" s="43"/>
      <c r="G979" s="194"/>
      <c r="H979" s="194"/>
      <c r="I979" s="194"/>
      <c r="J979" s="196"/>
      <c r="K979" s="196"/>
      <c r="L979" s="196"/>
      <c r="M979" s="196"/>
      <c r="N979" s="196"/>
      <c r="O979" s="197"/>
      <c r="P979" s="197"/>
      <c r="Q979" s="197"/>
      <c r="R979" s="197"/>
      <c r="S979" s="197"/>
      <c r="T979" s="197"/>
      <c r="U979" s="198"/>
      <c r="V979" s="199"/>
      <c r="W979" s="328"/>
      <c r="X979" s="329"/>
      <c r="Y979" s="43"/>
      <c r="Z979" s="199"/>
      <c r="AA979" s="199"/>
      <c r="AB979" s="199"/>
      <c r="AC979" s="199"/>
      <c r="AD979" s="199"/>
      <c r="AE979" s="43"/>
      <c r="AF979" s="199"/>
      <c r="AG979" s="196"/>
      <c r="AH979" s="201"/>
      <c r="AI979" s="330"/>
      <c r="AJ979" s="330"/>
      <c r="AK979" s="196"/>
      <c r="AL979" s="43"/>
      <c r="AM979" s="43"/>
      <c r="AN979" s="43"/>
      <c r="AO979" s="64"/>
      <c r="AP979" s="202"/>
      <c r="AQ979" s="202"/>
      <c r="AR979" s="64"/>
    </row>
    <row r="980" spans="1:44" ht="15.75" customHeight="1" x14ac:dyDescent="0.2">
      <c r="A980" s="43"/>
      <c r="B980" s="43"/>
      <c r="C980" s="43"/>
      <c r="D980" s="43"/>
      <c r="E980" s="43"/>
      <c r="F980" s="43"/>
      <c r="G980" s="194"/>
      <c r="H980" s="194"/>
      <c r="I980" s="194"/>
      <c r="J980" s="196"/>
      <c r="K980" s="196"/>
      <c r="L980" s="196"/>
      <c r="M980" s="196"/>
      <c r="N980" s="196"/>
      <c r="O980" s="197"/>
      <c r="P980" s="197"/>
      <c r="Q980" s="197"/>
      <c r="R980" s="197"/>
      <c r="S980" s="197"/>
      <c r="T980" s="197"/>
      <c r="U980" s="198"/>
      <c r="V980" s="199"/>
      <c r="W980" s="328"/>
      <c r="X980" s="329"/>
      <c r="Y980" s="43"/>
      <c r="Z980" s="199"/>
      <c r="AA980" s="199"/>
      <c r="AB980" s="199"/>
      <c r="AC980" s="199"/>
      <c r="AD980" s="199"/>
      <c r="AE980" s="43"/>
      <c r="AF980" s="199"/>
      <c r="AG980" s="196"/>
      <c r="AH980" s="201"/>
      <c r="AI980" s="330"/>
      <c r="AJ980" s="330"/>
      <c r="AK980" s="196"/>
      <c r="AL980" s="43"/>
      <c r="AM980" s="43"/>
      <c r="AN980" s="43"/>
      <c r="AO980" s="64"/>
      <c r="AP980" s="202"/>
      <c r="AQ980" s="202"/>
      <c r="AR980" s="64"/>
    </row>
    <row r="981" spans="1:44" ht="15.75" customHeight="1" x14ac:dyDescent="0.2">
      <c r="A981" s="43"/>
      <c r="B981" s="43"/>
      <c r="C981" s="43"/>
      <c r="D981" s="43"/>
      <c r="E981" s="43"/>
      <c r="F981" s="43"/>
      <c r="G981" s="194"/>
      <c r="H981" s="194"/>
      <c r="I981" s="194"/>
      <c r="J981" s="196"/>
      <c r="K981" s="196"/>
      <c r="L981" s="196"/>
      <c r="M981" s="196"/>
      <c r="N981" s="196"/>
      <c r="O981" s="197"/>
      <c r="P981" s="197"/>
      <c r="Q981" s="197"/>
      <c r="R981" s="197"/>
      <c r="S981" s="197"/>
      <c r="T981" s="197"/>
      <c r="U981" s="198"/>
      <c r="V981" s="199"/>
      <c r="W981" s="328"/>
      <c r="X981" s="329"/>
      <c r="Y981" s="43"/>
      <c r="Z981" s="199"/>
      <c r="AA981" s="199"/>
      <c r="AB981" s="199"/>
      <c r="AC981" s="199"/>
      <c r="AD981" s="199"/>
      <c r="AE981" s="43"/>
      <c r="AF981" s="199"/>
      <c r="AG981" s="196"/>
      <c r="AH981" s="201"/>
      <c r="AI981" s="330"/>
      <c r="AJ981" s="330"/>
      <c r="AK981" s="196"/>
      <c r="AL981" s="43"/>
      <c r="AM981" s="43"/>
      <c r="AN981" s="43"/>
      <c r="AO981" s="64"/>
      <c r="AP981" s="202"/>
      <c r="AQ981" s="202"/>
      <c r="AR981" s="64"/>
    </row>
    <row r="982" spans="1:44" ht="15.75" customHeight="1" x14ac:dyDescent="0.2">
      <c r="A982" s="43"/>
      <c r="B982" s="43"/>
      <c r="C982" s="43"/>
      <c r="D982" s="43"/>
      <c r="E982" s="43"/>
      <c r="F982" s="43"/>
      <c r="G982" s="194"/>
      <c r="H982" s="194"/>
      <c r="I982" s="194"/>
      <c r="J982" s="196"/>
      <c r="K982" s="196"/>
      <c r="L982" s="196"/>
      <c r="M982" s="196"/>
      <c r="N982" s="196"/>
      <c r="O982" s="197"/>
      <c r="P982" s="197"/>
      <c r="Q982" s="197"/>
      <c r="R982" s="197"/>
      <c r="S982" s="197"/>
      <c r="T982" s="197"/>
      <c r="U982" s="198"/>
      <c r="V982" s="199"/>
      <c r="W982" s="328"/>
      <c r="X982" s="329"/>
      <c r="Y982" s="43"/>
      <c r="Z982" s="199"/>
      <c r="AA982" s="199"/>
      <c r="AB982" s="199"/>
      <c r="AC982" s="199"/>
      <c r="AD982" s="199"/>
      <c r="AE982" s="43"/>
      <c r="AF982" s="199"/>
      <c r="AG982" s="196"/>
      <c r="AH982" s="201"/>
      <c r="AI982" s="330"/>
      <c r="AJ982" s="330"/>
      <c r="AK982" s="196"/>
      <c r="AL982" s="43"/>
      <c r="AM982" s="43"/>
      <c r="AN982" s="43"/>
      <c r="AO982" s="64"/>
      <c r="AP982" s="202"/>
      <c r="AQ982" s="202"/>
      <c r="AR982" s="64"/>
    </row>
    <row r="983" spans="1:44" ht="15.75" customHeight="1" x14ac:dyDescent="0.2">
      <c r="A983" s="43"/>
      <c r="B983" s="43"/>
      <c r="C983" s="43"/>
      <c r="D983" s="43"/>
      <c r="E983" s="43"/>
      <c r="F983" s="43"/>
      <c r="G983" s="194"/>
      <c r="H983" s="194"/>
      <c r="I983" s="194"/>
      <c r="J983" s="196"/>
      <c r="K983" s="196"/>
      <c r="L983" s="196"/>
      <c r="M983" s="196"/>
      <c r="N983" s="196"/>
      <c r="O983" s="197"/>
      <c r="P983" s="197"/>
      <c r="Q983" s="197"/>
      <c r="R983" s="197"/>
      <c r="S983" s="197"/>
      <c r="T983" s="197"/>
      <c r="U983" s="198"/>
      <c r="V983" s="199"/>
      <c r="W983" s="328"/>
      <c r="X983" s="329"/>
      <c r="Y983" s="43"/>
      <c r="Z983" s="199"/>
      <c r="AA983" s="199"/>
      <c r="AB983" s="199"/>
      <c r="AC983" s="199"/>
      <c r="AD983" s="199"/>
      <c r="AE983" s="43"/>
      <c r="AF983" s="199"/>
      <c r="AG983" s="196"/>
      <c r="AH983" s="201"/>
      <c r="AI983" s="330"/>
      <c r="AJ983" s="330"/>
      <c r="AK983" s="196"/>
      <c r="AL983" s="43"/>
      <c r="AM983" s="43"/>
      <c r="AN983" s="43"/>
      <c r="AO983" s="64"/>
      <c r="AP983" s="202"/>
      <c r="AQ983" s="202"/>
      <c r="AR983" s="64"/>
    </row>
    <row r="984" spans="1:44" ht="15.75" customHeight="1" x14ac:dyDescent="0.2">
      <c r="A984" s="43"/>
      <c r="B984" s="43"/>
      <c r="C984" s="43"/>
      <c r="D984" s="43"/>
      <c r="E984" s="43"/>
      <c r="F984" s="43"/>
      <c r="G984" s="194"/>
      <c r="H984" s="194"/>
      <c r="I984" s="194"/>
      <c r="J984" s="196"/>
      <c r="K984" s="196"/>
      <c r="L984" s="196"/>
      <c r="M984" s="196"/>
      <c r="N984" s="196"/>
      <c r="O984" s="197"/>
      <c r="P984" s="197"/>
      <c r="Q984" s="197"/>
      <c r="R984" s="197"/>
      <c r="S984" s="197"/>
      <c r="T984" s="197"/>
      <c r="U984" s="198"/>
      <c r="V984" s="199"/>
      <c r="W984" s="328"/>
      <c r="X984" s="329"/>
      <c r="Y984" s="43"/>
      <c r="Z984" s="199"/>
      <c r="AA984" s="199"/>
      <c r="AB984" s="199"/>
      <c r="AC984" s="199"/>
      <c r="AD984" s="199"/>
      <c r="AE984" s="43"/>
      <c r="AF984" s="199"/>
      <c r="AG984" s="196"/>
      <c r="AH984" s="201"/>
      <c r="AI984" s="330"/>
      <c r="AJ984" s="330"/>
      <c r="AK984" s="196"/>
      <c r="AL984" s="43"/>
      <c r="AM984" s="43"/>
      <c r="AN984" s="43"/>
      <c r="AO984" s="64"/>
      <c r="AP984" s="202"/>
      <c r="AQ984" s="202"/>
      <c r="AR984" s="64"/>
    </row>
    <row r="985" spans="1:44" ht="15.75" customHeight="1" x14ac:dyDescent="0.2">
      <c r="A985" s="43"/>
      <c r="B985" s="43"/>
      <c r="C985" s="43"/>
      <c r="D985" s="43"/>
      <c r="E985" s="43"/>
      <c r="F985" s="43"/>
      <c r="G985" s="194"/>
      <c r="H985" s="194"/>
      <c r="I985" s="194"/>
      <c r="J985" s="196"/>
      <c r="K985" s="196"/>
      <c r="L985" s="196"/>
      <c r="M985" s="196"/>
      <c r="N985" s="196"/>
      <c r="O985" s="197"/>
      <c r="P985" s="197"/>
      <c r="Q985" s="197"/>
      <c r="R985" s="197"/>
      <c r="S985" s="197"/>
      <c r="T985" s="197"/>
      <c r="U985" s="198"/>
      <c r="V985" s="199"/>
      <c r="W985" s="328"/>
      <c r="X985" s="329"/>
      <c r="Y985" s="43"/>
      <c r="Z985" s="199"/>
      <c r="AA985" s="199"/>
      <c r="AB985" s="199"/>
      <c r="AC985" s="199"/>
      <c r="AD985" s="199"/>
      <c r="AE985" s="43"/>
      <c r="AF985" s="199"/>
      <c r="AG985" s="196"/>
      <c r="AH985" s="201"/>
      <c r="AI985" s="330"/>
      <c r="AJ985" s="330"/>
      <c r="AK985" s="196"/>
      <c r="AL985" s="43"/>
      <c r="AM985" s="43"/>
      <c r="AN985" s="43"/>
      <c r="AO985" s="64"/>
      <c r="AP985" s="202"/>
      <c r="AQ985" s="202"/>
      <c r="AR985" s="64"/>
    </row>
    <row r="986" spans="1:44" ht="15.75" customHeight="1" x14ac:dyDescent="0.2">
      <c r="A986" s="43"/>
      <c r="B986" s="43"/>
      <c r="C986" s="43"/>
      <c r="D986" s="43"/>
      <c r="E986" s="43"/>
      <c r="F986" s="43"/>
      <c r="G986" s="194"/>
      <c r="H986" s="194"/>
      <c r="I986" s="194"/>
      <c r="J986" s="196"/>
      <c r="K986" s="196"/>
      <c r="L986" s="196"/>
      <c r="M986" s="196"/>
      <c r="N986" s="196"/>
      <c r="O986" s="197"/>
      <c r="P986" s="197"/>
      <c r="Q986" s="197"/>
      <c r="R986" s="197"/>
      <c r="S986" s="197"/>
      <c r="T986" s="197"/>
      <c r="U986" s="198"/>
      <c r="V986" s="199"/>
      <c r="W986" s="328"/>
      <c r="X986" s="329"/>
      <c r="Y986" s="43"/>
      <c r="Z986" s="199"/>
      <c r="AA986" s="199"/>
      <c r="AB986" s="199"/>
      <c r="AC986" s="199"/>
      <c r="AD986" s="199"/>
      <c r="AE986" s="43"/>
      <c r="AF986" s="199"/>
      <c r="AG986" s="196"/>
      <c r="AH986" s="201"/>
      <c r="AI986" s="330"/>
      <c r="AJ986" s="330"/>
      <c r="AK986" s="196"/>
      <c r="AL986" s="43"/>
      <c r="AM986" s="43"/>
      <c r="AN986" s="43"/>
      <c r="AO986" s="64"/>
      <c r="AP986" s="202"/>
      <c r="AQ986" s="202"/>
      <c r="AR986" s="64"/>
    </row>
    <row r="987" spans="1:44" ht="15.75" customHeight="1" x14ac:dyDescent="0.2">
      <c r="A987" s="43"/>
      <c r="B987" s="43"/>
      <c r="C987" s="43"/>
      <c r="D987" s="43"/>
      <c r="E987" s="43"/>
      <c r="F987" s="43"/>
      <c r="G987" s="194"/>
      <c r="H987" s="194"/>
      <c r="I987" s="194"/>
      <c r="J987" s="196"/>
      <c r="K987" s="196"/>
      <c r="L987" s="196"/>
      <c r="M987" s="196"/>
      <c r="N987" s="196"/>
      <c r="O987" s="197"/>
      <c r="P987" s="197"/>
      <c r="Q987" s="197"/>
      <c r="R987" s="197"/>
      <c r="S987" s="197"/>
      <c r="T987" s="197"/>
      <c r="U987" s="198"/>
      <c r="V987" s="199"/>
      <c r="W987" s="328"/>
      <c r="X987" s="329"/>
      <c r="Y987" s="43"/>
      <c r="Z987" s="199"/>
      <c r="AA987" s="199"/>
      <c r="AB987" s="199"/>
      <c r="AC987" s="199"/>
      <c r="AD987" s="199"/>
      <c r="AE987" s="43"/>
      <c r="AF987" s="199"/>
      <c r="AG987" s="196"/>
      <c r="AH987" s="201"/>
      <c r="AI987" s="330"/>
      <c r="AJ987" s="330"/>
      <c r="AK987" s="196"/>
      <c r="AL987" s="43"/>
      <c r="AM987" s="43"/>
      <c r="AN987" s="43"/>
      <c r="AO987" s="64"/>
      <c r="AP987" s="202"/>
      <c r="AQ987" s="202"/>
      <c r="AR987" s="64"/>
    </row>
    <row r="988" spans="1:44" ht="15.75" customHeight="1" x14ac:dyDescent="0.2">
      <c r="A988" s="43"/>
      <c r="B988" s="43"/>
      <c r="C988" s="43"/>
      <c r="D988" s="43"/>
      <c r="E988" s="43"/>
      <c r="F988" s="43"/>
      <c r="G988" s="194"/>
      <c r="H988" s="194"/>
      <c r="I988" s="194"/>
      <c r="J988" s="196"/>
      <c r="K988" s="196"/>
      <c r="L988" s="196"/>
      <c r="M988" s="196"/>
      <c r="N988" s="196"/>
      <c r="O988" s="197"/>
      <c r="P988" s="197"/>
      <c r="Q988" s="197"/>
      <c r="R988" s="197"/>
      <c r="S988" s="197"/>
      <c r="T988" s="197"/>
      <c r="U988" s="198"/>
      <c r="V988" s="199"/>
      <c r="W988" s="328"/>
      <c r="X988" s="329"/>
      <c r="Y988" s="43"/>
      <c r="Z988" s="199"/>
      <c r="AA988" s="199"/>
      <c r="AB988" s="199"/>
      <c r="AC988" s="199"/>
      <c r="AD988" s="199"/>
      <c r="AE988" s="43"/>
      <c r="AF988" s="199"/>
      <c r="AG988" s="196"/>
      <c r="AH988" s="201"/>
      <c r="AI988" s="330"/>
      <c r="AJ988" s="330"/>
      <c r="AK988" s="196"/>
      <c r="AL988" s="43"/>
      <c r="AM988" s="43"/>
      <c r="AN988" s="43"/>
      <c r="AO988" s="64"/>
      <c r="AP988" s="202"/>
      <c r="AQ988" s="202"/>
      <c r="AR988" s="64"/>
    </row>
    <row r="989" spans="1:44" ht="15.75" customHeight="1" x14ac:dyDescent="0.2">
      <c r="A989" s="43"/>
      <c r="B989" s="43"/>
      <c r="C989" s="43"/>
      <c r="D989" s="43"/>
      <c r="E989" s="43"/>
      <c r="F989" s="43"/>
      <c r="G989" s="194"/>
      <c r="H989" s="194"/>
      <c r="I989" s="194"/>
      <c r="J989" s="196"/>
      <c r="K989" s="196"/>
      <c r="L989" s="196"/>
      <c r="M989" s="196"/>
      <c r="N989" s="196"/>
      <c r="O989" s="197"/>
      <c r="P989" s="197"/>
      <c r="Q989" s="197"/>
      <c r="R989" s="197"/>
      <c r="S989" s="197"/>
      <c r="T989" s="197"/>
      <c r="U989" s="198"/>
      <c r="V989" s="199"/>
      <c r="W989" s="328"/>
      <c r="X989" s="329"/>
      <c r="Y989" s="43"/>
      <c r="Z989" s="199"/>
      <c r="AA989" s="199"/>
      <c r="AB989" s="199"/>
      <c r="AC989" s="199"/>
      <c r="AD989" s="199"/>
      <c r="AE989" s="43"/>
      <c r="AF989" s="199"/>
      <c r="AG989" s="196"/>
      <c r="AH989" s="201"/>
      <c r="AI989" s="330"/>
      <c r="AJ989" s="330"/>
      <c r="AK989" s="196"/>
      <c r="AL989" s="43"/>
      <c r="AM989" s="43"/>
      <c r="AN989" s="43"/>
      <c r="AO989" s="64"/>
      <c r="AP989" s="202"/>
      <c r="AQ989" s="202"/>
      <c r="AR989" s="64"/>
    </row>
    <row r="990" spans="1:44" ht="15.75" customHeight="1" x14ac:dyDescent="0.2">
      <c r="A990" s="43"/>
      <c r="B990" s="43"/>
      <c r="C990" s="43"/>
      <c r="D990" s="43"/>
      <c r="E990" s="43"/>
      <c r="F990" s="43"/>
      <c r="G990" s="194"/>
      <c r="H990" s="194"/>
      <c r="I990" s="194"/>
      <c r="J990" s="196"/>
      <c r="K990" s="196"/>
      <c r="L990" s="196"/>
      <c r="M990" s="196"/>
      <c r="N990" s="196"/>
      <c r="O990" s="197"/>
      <c r="P990" s="197"/>
      <c r="Q990" s="197"/>
      <c r="R990" s="197"/>
      <c r="S990" s="197"/>
      <c r="T990" s="197"/>
      <c r="U990" s="198"/>
      <c r="V990" s="199"/>
      <c r="W990" s="328"/>
      <c r="X990" s="329"/>
      <c r="Y990" s="43"/>
      <c r="Z990" s="199"/>
      <c r="AA990" s="199"/>
      <c r="AB990" s="199"/>
      <c r="AC990" s="199"/>
      <c r="AD990" s="199"/>
      <c r="AE990" s="43"/>
      <c r="AF990" s="199"/>
      <c r="AG990" s="196"/>
      <c r="AH990" s="201"/>
      <c r="AI990" s="330"/>
      <c r="AJ990" s="330"/>
      <c r="AK990" s="196"/>
      <c r="AL990" s="43"/>
      <c r="AM990" s="43"/>
      <c r="AN990" s="43"/>
      <c r="AO990" s="64"/>
      <c r="AP990" s="202"/>
      <c r="AQ990" s="202"/>
      <c r="AR990" s="64"/>
    </row>
    <row r="991" spans="1:44" ht="15.75" customHeight="1" x14ac:dyDescent="0.2">
      <c r="A991" s="43"/>
      <c r="B991" s="43"/>
      <c r="C991" s="43"/>
      <c r="D991" s="43"/>
      <c r="E991" s="43"/>
      <c r="F991" s="43"/>
      <c r="G991" s="194"/>
      <c r="H991" s="194"/>
      <c r="I991" s="194"/>
      <c r="J991" s="196"/>
      <c r="K991" s="196"/>
      <c r="L991" s="196"/>
      <c r="M991" s="196"/>
      <c r="N991" s="196"/>
      <c r="O991" s="197"/>
      <c r="P991" s="197"/>
      <c r="Q991" s="197"/>
      <c r="R991" s="197"/>
      <c r="S991" s="197"/>
      <c r="T991" s="197"/>
      <c r="U991" s="198"/>
      <c r="V991" s="199"/>
      <c r="W991" s="328"/>
      <c r="X991" s="329"/>
      <c r="Y991" s="43"/>
      <c r="Z991" s="199"/>
      <c r="AA991" s="199"/>
      <c r="AB991" s="199"/>
      <c r="AC991" s="199"/>
      <c r="AD991" s="199"/>
      <c r="AE991" s="43"/>
      <c r="AF991" s="199"/>
      <c r="AG991" s="196"/>
      <c r="AH991" s="201"/>
      <c r="AI991" s="330"/>
      <c r="AJ991" s="330"/>
      <c r="AK991" s="196"/>
      <c r="AL991" s="43"/>
      <c r="AM991" s="43"/>
      <c r="AN991" s="43"/>
      <c r="AO991" s="64"/>
      <c r="AP991" s="202"/>
      <c r="AQ991" s="202"/>
      <c r="AR991" s="64"/>
    </row>
    <row r="992" spans="1:44" ht="15.75" customHeight="1" x14ac:dyDescent="0.2">
      <c r="A992" s="43"/>
      <c r="B992" s="43"/>
      <c r="C992" s="43"/>
      <c r="D992" s="43"/>
      <c r="E992" s="43"/>
      <c r="F992" s="43"/>
      <c r="G992" s="194"/>
      <c r="H992" s="194"/>
      <c r="I992" s="194"/>
      <c r="J992" s="196"/>
      <c r="K992" s="196"/>
      <c r="L992" s="196"/>
      <c r="M992" s="196"/>
      <c r="N992" s="196"/>
      <c r="O992" s="197"/>
      <c r="P992" s="197"/>
      <c r="Q992" s="197"/>
      <c r="R992" s="197"/>
      <c r="S992" s="197"/>
      <c r="T992" s="197"/>
      <c r="U992" s="198"/>
      <c r="V992" s="199"/>
      <c r="W992" s="328"/>
      <c r="X992" s="329"/>
      <c r="Y992" s="43"/>
      <c r="Z992" s="199"/>
      <c r="AA992" s="199"/>
      <c r="AB992" s="199"/>
      <c r="AC992" s="199"/>
      <c r="AD992" s="199"/>
      <c r="AE992" s="43"/>
      <c r="AF992" s="199"/>
      <c r="AG992" s="196"/>
      <c r="AH992" s="201"/>
      <c r="AI992" s="330"/>
      <c r="AJ992" s="330"/>
      <c r="AK992" s="196"/>
      <c r="AL992" s="43"/>
      <c r="AM992" s="43"/>
      <c r="AN992" s="43"/>
      <c r="AO992" s="64"/>
      <c r="AP992" s="202"/>
      <c r="AQ992" s="202"/>
      <c r="AR992" s="64"/>
    </row>
    <row r="993" spans="1:44" ht="15.75" customHeight="1" x14ac:dyDescent="0.2">
      <c r="A993" s="43"/>
      <c r="B993" s="43"/>
      <c r="C993" s="43"/>
      <c r="D993" s="43"/>
      <c r="E993" s="43"/>
      <c r="F993" s="43"/>
      <c r="G993" s="194"/>
      <c r="H993" s="194"/>
      <c r="I993" s="194"/>
      <c r="J993" s="196"/>
      <c r="K993" s="196"/>
      <c r="L993" s="196"/>
      <c r="M993" s="196"/>
      <c r="N993" s="196"/>
      <c r="O993" s="197"/>
      <c r="P993" s="197"/>
      <c r="Q993" s="197"/>
      <c r="R993" s="197"/>
      <c r="S993" s="197"/>
      <c r="T993" s="197"/>
      <c r="U993" s="198"/>
      <c r="V993" s="199"/>
      <c r="W993" s="328"/>
      <c r="X993" s="329"/>
      <c r="Y993" s="43"/>
      <c r="Z993" s="199"/>
      <c r="AA993" s="199"/>
      <c r="AB993" s="199"/>
      <c r="AC993" s="199"/>
      <c r="AD993" s="199"/>
      <c r="AE993" s="43"/>
      <c r="AF993" s="199"/>
      <c r="AG993" s="196"/>
      <c r="AH993" s="201"/>
      <c r="AI993" s="330"/>
      <c r="AJ993" s="330"/>
      <c r="AK993" s="196"/>
      <c r="AL993" s="43"/>
      <c r="AM993" s="43"/>
      <c r="AN993" s="43"/>
      <c r="AO993" s="64"/>
      <c r="AP993" s="202"/>
      <c r="AQ993" s="202"/>
      <c r="AR993" s="64"/>
    </row>
    <row r="994" spans="1:44" ht="15.75" customHeight="1" x14ac:dyDescent="0.2">
      <c r="A994" s="43"/>
      <c r="B994" s="43"/>
      <c r="C994" s="43"/>
      <c r="D994" s="43"/>
      <c r="E994" s="43"/>
      <c r="F994" s="43"/>
      <c r="G994" s="194"/>
      <c r="H994" s="194"/>
      <c r="I994" s="194"/>
      <c r="J994" s="196"/>
      <c r="K994" s="196"/>
      <c r="L994" s="196"/>
      <c r="M994" s="196"/>
      <c r="N994" s="196"/>
      <c r="O994" s="197"/>
      <c r="P994" s="197"/>
      <c r="Q994" s="197"/>
      <c r="R994" s="197"/>
      <c r="S994" s="197"/>
      <c r="T994" s="197"/>
      <c r="U994" s="198"/>
      <c r="V994" s="199"/>
      <c r="W994" s="328"/>
      <c r="X994" s="329"/>
      <c r="Y994" s="43"/>
      <c r="Z994" s="199"/>
      <c r="AA994" s="199"/>
      <c r="AB994" s="199"/>
      <c r="AC994" s="199"/>
      <c r="AD994" s="199"/>
      <c r="AE994" s="43"/>
      <c r="AF994" s="199"/>
      <c r="AG994" s="196"/>
      <c r="AH994" s="201"/>
      <c r="AI994" s="330"/>
      <c r="AJ994" s="330"/>
      <c r="AK994" s="196"/>
      <c r="AL994" s="43"/>
      <c r="AM994" s="43"/>
      <c r="AN994" s="43"/>
      <c r="AO994" s="64"/>
      <c r="AP994" s="202"/>
      <c r="AQ994" s="202"/>
      <c r="AR994" s="64"/>
    </row>
    <row r="995" spans="1:44" ht="15.75" customHeight="1" x14ac:dyDescent="0.2">
      <c r="A995" s="43"/>
      <c r="B995" s="43"/>
      <c r="C995" s="43"/>
      <c r="D995" s="43"/>
      <c r="E995" s="43"/>
      <c r="F995" s="43"/>
      <c r="G995" s="194"/>
      <c r="H995" s="194"/>
      <c r="I995" s="194"/>
      <c r="J995" s="196"/>
      <c r="K995" s="196"/>
      <c r="L995" s="196"/>
      <c r="M995" s="196"/>
      <c r="N995" s="196"/>
      <c r="O995" s="197"/>
      <c r="P995" s="197"/>
      <c r="Q995" s="197"/>
      <c r="R995" s="197"/>
      <c r="S995" s="197"/>
      <c r="T995" s="197"/>
      <c r="U995" s="198"/>
      <c r="V995" s="199"/>
      <c r="W995" s="328"/>
      <c r="X995" s="329"/>
      <c r="Y995" s="43"/>
      <c r="Z995" s="199"/>
      <c r="AA995" s="199"/>
      <c r="AB995" s="199"/>
      <c r="AC995" s="199"/>
      <c r="AD995" s="199"/>
      <c r="AE995" s="43"/>
      <c r="AF995" s="199"/>
      <c r="AG995" s="196"/>
      <c r="AH995" s="201"/>
      <c r="AI995" s="330"/>
      <c r="AJ995" s="330"/>
      <c r="AK995" s="196"/>
      <c r="AL995" s="43"/>
      <c r="AM995" s="43"/>
      <c r="AN995" s="43"/>
      <c r="AO995" s="64"/>
      <c r="AP995" s="202"/>
      <c r="AQ995" s="202"/>
      <c r="AR995" s="64"/>
    </row>
    <row r="996" spans="1:44" ht="15.75" customHeight="1" x14ac:dyDescent="0.2">
      <c r="A996" s="43"/>
      <c r="B996" s="43"/>
      <c r="C996" s="43"/>
      <c r="D996" s="43"/>
      <c r="E996" s="43"/>
      <c r="F996" s="43"/>
      <c r="G996" s="194"/>
      <c r="H996" s="194"/>
      <c r="I996" s="194"/>
      <c r="J996" s="196"/>
      <c r="K996" s="196"/>
      <c r="L996" s="196"/>
      <c r="M996" s="196"/>
      <c r="N996" s="196"/>
      <c r="O996" s="197"/>
      <c r="P996" s="197"/>
      <c r="Q996" s="197"/>
      <c r="R996" s="197"/>
      <c r="S996" s="197"/>
      <c r="T996" s="197"/>
      <c r="U996" s="198"/>
      <c r="V996" s="199"/>
      <c r="W996" s="328"/>
      <c r="X996" s="329"/>
      <c r="Y996" s="43"/>
      <c r="Z996" s="199"/>
      <c r="AA996" s="199"/>
      <c r="AB996" s="199"/>
      <c r="AC996" s="199"/>
      <c r="AD996" s="199"/>
      <c r="AE996" s="43"/>
      <c r="AF996" s="199"/>
      <c r="AG996" s="196"/>
      <c r="AH996" s="201"/>
      <c r="AI996" s="330"/>
      <c r="AJ996" s="330"/>
      <c r="AK996" s="196"/>
      <c r="AL996" s="43"/>
      <c r="AM996" s="43"/>
      <c r="AN996" s="43"/>
      <c r="AO996" s="64"/>
      <c r="AP996" s="202"/>
      <c r="AQ996" s="202"/>
      <c r="AR996" s="64"/>
    </row>
    <row r="997" spans="1:44" ht="15.75" customHeight="1" x14ac:dyDescent="0.2">
      <c r="A997" s="43"/>
      <c r="B997" s="43"/>
      <c r="C997" s="43"/>
      <c r="D997" s="43"/>
      <c r="E997" s="43"/>
      <c r="F997" s="43"/>
      <c r="G997" s="194"/>
      <c r="H997" s="194"/>
      <c r="I997" s="194"/>
      <c r="J997" s="196"/>
      <c r="K997" s="196"/>
      <c r="L997" s="196"/>
      <c r="M997" s="196"/>
      <c r="N997" s="196"/>
      <c r="O997" s="197"/>
      <c r="P997" s="197"/>
      <c r="Q997" s="197"/>
      <c r="R997" s="197"/>
      <c r="S997" s="197"/>
      <c r="T997" s="197"/>
      <c r="U997" s="198"/>
      <c r="V997" s="199"/>
      <c r="W997" s="328"/>
      <c r="X997" s="329"/>
      <c r="Y997" s="43"/>
      <c r="Z997" s="199"/>
      <c r="AA997" s="199"/>
      <c r="AB997" s="199"/>
      <c r="AC997" s="199"/>
      <c r="AD997" s="199"/>
      <c r="AE997" s="43"/>
      <c r="AF997" s="199"/>
      <c r="AG997" s="196"/>
      <c r="AH997" s="201"/>
      <c r="AI997" s="330"/>
      <c r="AJ997" s="330"/>
      <c r="AK997" s="196"/>
      <c r="AL997" s="43"/>
      <c r="AM997" s="43"/>
      <c r="AN997" s="43"/>
      <c r="AO997" s="64"/>
      <c r="AP997" s="202"/>
      <c r="AQ997" s="202"/>
      <c r="AR997" s="64"/>
    </row>
    <row r="998" spans="1:44" ht="15.75" customHeight="1" x14ac:dyDescent="0.2">
      <c r="A998" s="43"/>
      <c r="B998" s="43"/>
      <c r="C998" s="43"/>
      <c r="D998" s="43"/>
      <c r="E998" s="43"/>
      <c r="F998" s="43"/>
      <c r="G998" s="194"/>
      <c r="H998" s="194"/>
      <c r="I998" s="194"/>
      <c r="J998" s="196"/>
      <c r="K998" s="196"/>
      <c r="L998" s="196"/>
      <c r="M998" s="196"/>
      <c r="N998" s="196"/>
      <c r="O998" s="197"/>
      <c r="P998" s="197"/>
      <c r="Q998" s="197"/>
      <c r="R998" s="197"/>
      <c r="S998" s="197"/>
      <c r="T998" s="197"/>
      <c r="U998" s="198"/>
      <c r="V998" s="199"/>
      <c r="W998" s="328"/>
      <c r="X998" s="329"/>
      <c r="Y998" s="43"/>
      <c r="Z998" s="199"/>
      <c r="AA998" s="199"/>
      <c r="AB998" s="199"/>
      <c r="AC998" s="199"/>
      <c r="AD998" s="199"/>
      <c r="AE998" s="43"/>
      <c r="AF998" s="199"/>
      <c r="AG998" s="196"/>
      <c r="AH998" s="201"/>
      <c r="AI998" s="330"/>
      <c r="AJ998" s="330"/>
      <c r="AK998" s="196"/>
      <c r="AL998" s="43"/>
      <c r="AM998" s="43"/>
      <c r="AN998" s="43"/>
      <c r="AO998" s="64"/>
      <c r="AP998" s="202"/>
      <c r="AQ998" s="202"/>
      <c r="AR998" s="64"/>
    </row>
    <row r="999" spans="1:44" ht="15.75" customHeight="1" x14ac:dyDescent="0.2">
      <c r="A999" s="43"/>
      <c r="B999" s="43"/>
      <c r="C999" s="43"/>
      <c r="D999" s="43"/>
      <c r="E999" s="43"/>
      <c r="F999" s="43"/>
      <c r="G999" s="194"/>
      <c r="H999" s="194"/>
      <c r="I999" s="194"/>
      <c r="J999" s="196"/>
      <c r="K999" s="196"/>
      <c r="L999" s="196"/>
      <c r="M999" s="196"/>
      <c r="N999" s="196"/>
      <c r="O999" s="197"/>
      <c r="P999" s="197"/>
      <c r="Q999" s="197"/>
      <c r="R999" s="197"/>
      <c r="S999" s="197"/>
      <c r="T999" s="197"/>
      <c r="U999" s="198"/>
      <c r="V999" s="199"/>
      <c r="W999" s="328"/>
      <c r="X999" s="329"/>
      <c r="Y999" s="43"/>
      <c r="Z999" s="199"/>
      <c r="AA999" s="199"/>
      <c r="AB999" s="199"/>
      <c r="AC999" s="199"/>
      <c r="AD999" s="199"/>
      <c r="AE999" s="43"/>
      <c r="AF999" s="199"/>
      <c r="AG999" s="196"/>
      <c r="AH999" s="201"/>
      <c r="AI999" s="330"/>
      <c r="AJ999" s="330"/>
      <c r="AK999" s="196"/>
      <c r="AL999" s="43"/>
      <c r="AM999" s="43"/>
      <c r="AN999" s="43"/>
      <c r="AO999" s="64"/>
      <c r="AP999" s="202"/>
      <c r="AQ999" s="202"/>
      <c r="AR999" s="64"/>
    </row>
    <row r="1000" spans="1:44" ht="15.75" customHeight="1" x14ac:dyDescent="0.2">
      <c r="A1000" s="43"/>
      <c r="B1000" s="43"/>
      <c r="C1000" s="43"/>
      <c r="D1000" s="43"/>
      <c r="E1000" s="43"/>
      <c r="F1000" s="43"/>
      <c r="G1000" s="194"/>
      <c r="H1000" s="194"/>
      <c r="I1000" s="194"/>
      <c r="J1000" s="196"/>
      <c r="K1000" s="196"/>
      <c r="L1000" s="196"/>
      <c r="M1000" s="196"/>
      <c r="N1000" s="196"/>
      <c r="O1000" s="197"/>
      <c r="P1000" s="197"/>
      <c r="Q1000" s="197"/>
      <c r="R1000" s="197"/>
      <c r="S1000" s="197"/>
      <c r="T1000" s="197"/>
      <c r="U1000" s="198"/>
      <c r="V1000" s="199"/>
      <c r="W1000" s="328"/>
      <c r="X1000" s="329"/>
      <c r="Y1000" s="43"/>
      <c r="Z1000" s="199"/>
      <c r="AA1000" s="199"/>
      <c r="AB1000" s="199"/>
      <c r="AC1000" s="199"/>
      <c r="AD1000" s="199"/>
      <c r="AE1000" s="43"/>
      <c r="AF1000" s="199"/>
      <c r="AG1000" s="196"/>
      <c r="AH1000" s="201"/>
      <c r="AI1000" s="330"/>
      <c r="AJ1000" s="330"/>
      <c r="AK1000" s="196"/>
      <c r="AL1000" s="43"/>
      <c r="AM1000" s="43"/>
      <c r="AN1000" s="43"/>
      <c r="AO1000" s="64"/>
      <c r="AP1000" s="202"/>
      <c r="AQ1000" s="202"/>
      <c r="AR1000" s="64"/>
    </row>
  </sheetData>
  <autoFilter ref="A2:AR251" xr:uid="{00000000-0009-0000-0000-000006000000}"/>
  <mergeCells count="132">
    <mergeCell ref="C237:C238"/>
    <mergeCell ref="C239:C240"/>
    <mergeCell ref="C241:C244"/>
    <mergeCell ref="C114:C115"/>
    <mergeCell ref="B116:B118"/>
    <mergeCell ref="B119:B121"/>
    <mergeCell ref="C120:C121"/>
    <mergeCell ref="A88:A110"/>
    <mergeCell ref="B88:B93"/>
    <mergeCell ref="B94:B96"/>
    <mergeCell ref="B97:B98"/>
    <mergeCell ref="B99:B105"/>
    <mergeCell ref="C106:C107"/>
    <mergeCell ref="A111:A121"/>
    <mergeCell ref="C135:C136"/>
    <mergeCell ref="C138:C139"/>
    <mergeCell ref="B141:B146"/>
    <mergeCell ref="B147:B152"/>
    <mergeCell ref="C174:C177"/>
    <mergeCell ref="C178:C180"/>
    <mergeCell ref="B173:B180"/>
    <mergeCell ref="B181:B186"/>
    <mergeCell ref="A235:A247"/>
    <mergeCell ref="A248:A251"/>
    <mergeCell ref="A188:A194"/>
    <mergeCell ref="B188:B191"/>
    <mergeCell ref="B192:B194"/>
    <mergeCell ref="C192:C194"/>
    <mergeCell ref="A195:A197"/>
    <mergeCell ref="B195:B196"/>
    <mergeCell ref="C206:C207"/>
    <mergeCell ref="C208:C210"/>
    <mergeCell ref="B229:B233"/>
    <mergeCell ref="B235:B247"/>
    <mergeCell ref="B248:B251"/>
    <mergeCell ref="B198:B202"/>
    <mergeCell ref="B203:B207"/>
    <mergeCell ref="B208:B211"/>
    <mergeCell ref="B212:B213"/>
    <mergeCell ref="B214:B217"/>
    <mergeCell ref="B218:B221"/>
    <mergeCell ref="B222:B228"/>
    <mergeCell ref="C245:C246"/>
    <mergeCell ref="C248:C249"/>
    <mergeCell ref="C220:C221"/>
    <mergeCell ref="C223:C224"/>
    <mergeCell ref="A161:A180"/>
    <mergeCell ref="B161:B166"/>
    <mergeCell ref="B167:B172"/>
    <mergeCell ref="C171:C172"/>
    <mergeCell ref="A181:A187"/>
    <mergeCell ref="A198:A207"/>
    <mergeCell ref="A208:A213"/>
    <mergeCell ref="A214:A217"/>
    <mergeCell ref="A218:A234"/>
    <mergeCell ref="C225:C226"/>
    <mergeCell ref="C227:C228"/>
    <mergeCell ref="B106:B110"/>
    <mergeCell ref="B111:B115"/>
    <mergeCell ref="A122:A126"/>
    <mergeCell ref="B122:B125"/>
    <mergeCell ref="C122:C124"/>
    <mergeCell ref="A127:A160"/>
    <mergeCell ref="B127:B130"/>
    <mergeCell ref="B131:B134"/>
    <mergeCell ref="B135:B140"/>
    <mergeCell ref="B154:B155"/>
    <mergeCell ref="B156:B159"/>
    <mergeCell ref="A83:A87"/>
    <mergeCell ref="B83:B85"/>
    <mergeCell ref="B86:B87"/>
    <mergeCell ref="C86:C87"/>
    <mergeCell ref="B11:B15"/>
    <mergeCell ref="B16:B20"/>
    <mergeCell ref="A29:A56"/>
    <mergeCell ref="B29:B32"/>
    <mergeCell ref="B33:B35"/>
    <mergeCell ref="B36:B41"/>
    <mergeCell ref="A57:A82"/>
    <mergeCell ref="B57:B61"/>
    <mergeCell ref="B62:B64"/>
    <mergeCell ref="B65:B69"/>
    <mergeCell ref="C70:C72"/>
    <mergeCell ref="C73:C74"/>
    <mergeCell ref="B70:B75"/>
    <mergeCell ref="B76:B77"/>
    <mergeCell ref="B78:B79"/>
    <mergeCell ref="B80:B82"/>
    <mergeCell ref="C80:C82"/>
    <mergeCell ref="G55:G56"/>
    <mergeCell ref="G57:G58"/>
    <mergeCell ref="G59:G60"/>
    <mergeCell ref="G62:G63"/>
    <mergeCell ref="G65:G68"/>
    <mergeCell ref="G70:G73"/>
    <mergeCell ref="G13:G14"/>
    <mergeCell ref="G16:G17"/>
    <mergeCell ref="G29:G31"/>
    <mergeCell ref="G33:G34"/>
    <mergeCell ref="G36:G38"/>
    <mergeCell ref="G48:G50"/>
    <mergeCell ref="G51:G52"/>
    <mergeCell ref="A3:A28"/>
    <mergeCell ref="C4:C5"/>
    <mergeCell ref="G7:G8"/>
    <mergeCell ref="G9:G10"/>
    <mergeCell ref="G11:G12"/>
    <mergeCell ref="C16:C17"/>
    <mergeCell ref="G21:G22"/>
    <mergeCell ref="G26:G27"/>
    <mergeCell ref="B46:B53"/>
    <mergeCell ref="B42:B45"/>
    <mergeCell ref="C13:C15"/>
    <mergeCell ref="B21:B25"/>
    <mergeCell ref="C21:C22"/>
    <mergeCell ref="C30:C32"/>
    <mergeCell ref="C34:C35"/>
    <mergeCell ref="C39:C41"/>
    <mergeCell ref="C46:C51"/>
    <mergeCell ref="C54:C56"/>
    <mergeCell ref="B3:B10"/>
    <mergeCell ref="B26:B27"/>
    <mergeCell ref="B54:B56"/>
    <mergeCell ref="D1:F1"/>
    <mergeCell ref="G1:I1"/>
    <mergeCell ref="J1:O1"/>
    <mergeCell ref="R1:AJ1"/>
    <mergeCell ref="K2:M2"/>
    <mergeCell ref="AE2:AF2"/>
    <mergeCell ref="AI2:AJ2"/>
    <mergeCell ref="G3:G4"/>
    <mergeCell ref="C11:C12"/>
  </mergeCells>
  <dataValidations count="1">
    <dataValidation type="list" allowBlank="1" showErrorMessage="1" sqref="AP3:AP251" xr:uid="{00000000-0002-0000-06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1000"/>
  <sheetViews>
    <sheetView showGridLines="0" workbookViewId="0">
      <pane ySplit="2" topLeftCell="A3" activePane="bottomLeft" state="frozen"/>
      <selection pane="bottomLeft" activeCell="B4" sqref="B4"/>
    </sheetView>
  </sheetViews>
  <sheetFormatPr baseColWidth="10" defaultColWidth="11.1640625" defaultRowHeight="15" customHeight="1" outlineLevelRow="1" outlineLevelCol="1" x14ac:dyDescent="0.2"/>
  <cols>
    <col min="1" max="6" width="20.83203125" customWidth="1"/>
    <col min="7" max="9" width="10.83203125" customWidth="1"/>
    <col min="10" max="17" width="20.83203125" customWidth="1"/>
    <col min="18" max="35" width="20.83203125" customWidth="1" outlineLevel="1"/>
    <col min="36" max="36" width="20.83203125" customWidth="1"/>
    <col min="37" max="41" width="5.83203125" customWidth="1"/>
    <col min="42" max="44" width="20.83203125" customWidth="1"/>
  </cols>
  <sheetData>
    <row r="1" spans="1:44" ht="15.75" customHeight="1" x14ac:dyDescent="0.2">
      <c r="A1" s="92" t="s">
        <v>10257</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1769</v>
      </c>
      <c r="AL1" s="92" t="s">
        <v>1770</v>
      </c>
      <c r="AM1" s="92" t="s">
        <v>1771</v>
      </c>
      <c r="AN1" s="16"/>
      <c r="AO1" s="16"/>
      <c r="AP1" s="16" t="s">
        <v>1772</v>
      </c>
      <c r="AQ1" s="16" t="s">
        <v>1773</v>
      </c>
      <c r="AR1" s="92" t="s">
        <v>1774</v>
      </c>
    </row>
    <row r="2" spans="1:44" ht="15.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8462</v>
      </c>
      <c r="AJ2" s="479"/>
      <c r="AK2" s="92"/>
      <c r="AL2" s="92"/>
      <c r="AM2" s="92"/>
      <c r="AN2" s="16"/>
      <c r="AO2" s="16"/>
      <c r="AP2" s="16"/>
      <c r="AQ2" s="16"/>
      <c r="AR2" s="92"/>
    </row>
    <row r="3" spans="1:44" ht="15.75" customHeight="1" outlineLevel="1" x14ac:dyDescent="0.2">
      <c r="A3" s="502" t="s">
        <v>10258</v>
      </c>
      <c r="B3" s="502" t="s">
        <v>10259</v>
      </c>
      <c r="C3" s="61" t="s">
        <v>10260</v>
      </c>
      <c r="D3" s="61" t="s">
        <v>10261</v>
      </c>
      <c r="E3" s="61" t="s">
        <v>10262</v>
      </c>
      <c r="F3" s="61" t="s">
        <v>10263</v>
      </c>
      <c r="G3" s="111">
        <v>1</v>
      </c>
      <c r="H3" s="100" t="s">
        <v>3457</v>
      </c>
      <c r="I3" s="312" t="s">
        <v>1805</v>
      </c>
      <c r="J3" s="61" t="s">
        <v>10264</v>
      </c>
      <c r="K3" s="84" t="s">
        <v>10265</v>
      </c>
      <c r="L3" s="84" t="s">
        <v>10266</v>
      </c>
      <c r="M3" s="84" t="s">
        <v>10267</v>
      </c>
      <c r="N3" s="84" t="s">
        <v>10268</v>
      </c>
      <c r="O3" s="83" t="s">
        <v>1043</v>
      </c>
      <c r="P3" s="102" t="s">
        <v>10269</v>
      </c>
      <c r="Q3" s="102" t="str">
        <f t="shared" ref="Q3:Q22" si="0">E3</f>
        <v>Ch 1 Practice 1.1.1: Expressing a number in exponential notation</v>
      </c>
      <c r="R3" s="83" t="s">
        <v>1812</v>
      </c>
      <c r="S3" s="102" t="s">
        <v>1041</v>
      </c>
      <c r="T3" s="102" t="s">
        <v>1042</v>
      </c>
      <c r="U3" s="102" t="s">
        <v>42</v>
      </c>
      <c r="V3" s="61" t="s">
        <v>10270</v>
      </c>
      <c r="W3" s="104">
        <v>9789814969468</v>
      </c>
      <c r="X3" s="102">
        <v>3</v>
      </c>
      <c r="Y3" s="61" t="s">
        <v>1814</v>
      </c>
      <c r="Z3" s="61" t="s">
        <v>10271</v>
      </c>
      <c r="AA3" s="61" t="s">
        <v>10272</v>
      </c>
      <c r="AB3" s="61" t="str">
        <f t="shared" ref="AB3:AB149" si="1">J3</f>
        <v>6.001 To express a number in exponential notation M6NS-IIf-146</v>
      </c>
      <c r="AC3" s="61" t="str">
        <f t="shared" ref="AC3:AD3" si="2">Y3</f>
        <v>1. Numbers and Number Sense</v>
      </c>
      <c r="AD3" s="61" t="str">
        <f t="shared" si="2"/>
        <v>G6.1.01 Whole Numbers / Place Value</v>
      </c>
      <c r="AE3" s="61" t="str">
        <f t="shared" ref="AE3:AE149" si="3">K3</f>
        <v>M6NS-IIf-146</v>
      </c>
      <c r="AF3" s="61" t="str">
        <f t="shared" ref="AF3:AG3" si="4">M3</f>
        <v>M6NS-IIf-146: Describes the exponent and the base in a number expressed in exponential notation.</v>
      </c>
      <c r="AG3" s="84" t="str">
        <f t="shared" si="4"/>
        <v>6.037 Describes the exponent and the base in a number expressed in exponential notation M6NS-IIf-146</v>
      </c>
      <c r="AH3" s="107">
        <v>1</v>
      </c>
      <c r="AI3" s="313" t="s">
        <v>8501</v>
      </c>
      <c r="AJ3" s="117" t="s">
        <v>8503</v>
      </c>
      <c r="AK3" s="61"/>
      <c r="AL3" s="61"/>
      <c r="AM3" s="61"/>
      <c r="AN3" s="110"/>
      <c r="AO3" s="110"/>
      <c r="AP3" s="103" t="s">
        <v>1818</v>
      </c>
      <c r="AQ3" s="103" t="str">
        <f t="shared" ref="AQ3:AQ40"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Completed</v>
      </c>
      <c r="AR3" s="41"/>
    </row>
    <row r="4" spans="1:44" ht="15.75" customHeight="1" outlineLevel="1" x14ac:dyDescent="0.2">
      <c r="A4" s="487"/>
      <c r="B4" s="471"/>
      <c r="C4" s="61" t="s">
        <v>10273</v>
      </c>
      <c r="D4" s="61" t="s">
        <v>10274</v>
      </c>
      <c r="E4" s="61" t="s">
        <v>10275</v>
      </c>
      <c r="F4" s="61" t="s">
        <v>10276</v>
      </c>
      <c r="G4" s="111">
        <v>2</v>
      </c>
      <c r="H4" s="100" t="s">
        <v>10277</v>
      </c>
      <c r="I4" s="101"/>
      <c r="J4" s="61" t="s">
        <v>10278</v>
      </c>
      <c r="K4" s="84" t="s">
        <v>10279</v>
      </c>
      <c r="L4" s="84" t="s">
        <v>10280</v>
      </c>
      <c r="M4" s="84" t="s">
        <v>10281</v>
      </c>
      <c r="N4" s="84" t="s">
        <v>10282</v>
      </c>
      <c r="O4" s="83" t="s">
        <v>1043</v>
      </c>
      <c r="P4" s="102" t="s">
        <v>10283</v>
      </c>
      <c r="Q4" s="102" t="str">
        <f t="shared" si="0"/>
        <v>Ch 1 Practice 1.2.1: Finding the value of a number given in exponential notation</v>
      </c>
      <c r="R4" s="83" t="s">
        <v>1812</v>
      </c>
      <c r="S4" s="102" t="s">
        <v>1041</v>
      </c>
      <c r="T4" s="102" t="s">
        <v>1042</v>
      </c>
      <c r="U4" s="102" t="s">
        <v>42</v>
      </c>
      <c r="V4" s="61" t="s">
        <v>10270</v>
      </c>
      <c r="W4" s="104">
        <v>9789814969468</v>
      </c>
      <c r="X4" s="102">
        <v>3</v>
      </c>
      <c r="Y4" s="61" t="s">
        <v>1814</v>
      </c>
      <c r="Z4" s="61" t="s">
        <v>10271</v>
      </c>
      <c r="AA4" s="61" t="s">
        <v>10272</v>
      </c>
      <c r="AB4" s="61" t="str">
        <f t="shared" si="1"/>
        <v>6.002 To find the value of a number given in exponential notation M6NS-IIf-147</v>
      </c>
      <c r="AC4" s="61" t="str">
        <f t="shared" ref="AC4:AD4" si="6">Y4</f>
        <v>1. Numbers and Number Sense</v>
      </c>
      <c r="AD4" s="61" t="str">
        <f t="shared" si="6"/>
        <v>G6.1.01 Whole Numbers / Place Value</v>
      </c>
      <c r="AE4" s="61" t="str">
        <f t="shared" si="3"/>
        <v>M6NS-IIf-147</v>
      </c>
      <c r="AF4" s="61" t="str">
        <f t="shared" ref="AF4:AG4" si="7">M4</f>
        <v>M6NS-IIf-147: Gives the value of numbers expressed in exponential notation.</v>
      </c>
      <c r="AG4" s="84" t="str">
        <f t="shared" si="7"/>
        <v>6.038 Gives the value of numbers expressed in exponential notation M6NS-IIf-147</v>
      </c>
      <c r="AH4" s="107">
        <f t="shared" ref="AH4:AH8" si="8">AH3</f>
        <v>1</v>
      </c>
      <c r="AI4" s="313" t="s">
        <v>8486</v>
      </c>
      <c r="AJ4" s="117" t="s">
        <v>8484</v>
      </c>
      <c r="AK4" s="61"/>
      <c r="AL4" s="61"/>
      <c r="AM4" s="61"/>
      <c r="AN4" s="110"/>
      <c r="AO4" s="110"/>
      <c r="AP4" s="103" t="s">
        <v>1818</v>
      </c>
      <c r="AQ4" s="103" t="str">
        <f t="shared" si="5"/>
        <v>Completed</v>
      </c>
      <c r="AR4" s="41"/>
    </row>
    <row r="5" spans="1:44" ht="15.75" customHeight="1" outlineLevel="1" x14ac:dyDescent="0.2">
      <c r="A5" s="487"/>
      <c r="B5" s="502" t="s">
        <v>10284</v>
      </c>
      <c r="C5" s="508" t="s">
        <v>10285</v>
      </c>
      <c r="D5" s="73" t="s">
        <v>8692</v>
      </c>
      <c r="E5" s="73" t="s">
        <v>10286</v>
      </c>
      <c r="F5" s="73" t="s">
        <v>10287</v>
      </c>
      <c r="G5" s="111">
        <v>3</v>
      </c>
      <c r="H5" s="100" t="s">
        <v>3515</v>
      </c>
      <c r="I5" s="312" t="s">
        <v>3478</v>
      </c>
      <c r="J5" s="61" t="s">
        <v>10288</v>
      </c>
      <c r="K5" s="84" t="s">
        <v>10289</v>
      </c>
      <c r="L5" s="84" t="s">
        <v>10280</v>
      </c>
      <c r="M5" s="84" t="s">
        <v>10290</v>
      </c>
      <c r="N5" s="84" t="s">
        <v>10291</v>
      </c>
      <c r="O5" s="83" t="s">
        <v>1043</v>
      </c>
      <c r="P5" s="103" t="s">
        <v>10292</v>
      </c>
      <c r="Q5" s="102" t="str">
        <f t="shared" si="0"/>
        <v>Ch 1 Practice 2.1.1: Carrying out mixed operations</v>
      </c>
      <c r="R5" s="83" t="s">
        <v>1812</v>
      </c>
      <c r="S5" s="102" t="s">
        <v>1041</v>
      </c>
      <c r="T5" s="102" t="s">
        <v>1042</v>
      </c>
      <c r="U5" s="102" t="s">
        <v>42</v>
      </c>
      <c r="V5" s="61" t="s">
        <v>10270</v>
      </c>
      <c r="W5" s="104">
        <v>9789814969468</v>
      </c>
      <c r="X5" s="119">
        <v>5</v>
      </c>
      <c r="Y5" s="61" t="s">
        <v>1814</v>
      </c>
      <c r="Z5" s="61" t="s">
        <v>10271</v>
      </c>
      <c r="AA5" s="61" t="s">
        <v>10293</v>
      </c>
      <c r="AB5" s="61" t="str">
        <f t="shared" si="1"/>
        <v>6.003 Understand and apply the GEMDAS rule to do mixed operations with and without exponents M6NS-IIf-149</v>
      </c>
      <c r="AC5" s="61" t="str">
        <f t="shared" ref="AC5:AD5" si="9">Y5</f>
        <v>1. Numbers and Number Sense</v>
      </c>
      <c r="AD5" s="61" t="str">
        <f t="shared" si="9"/>
        <v>G6.1.01 Whole Numbers / Place Value</v>
      </c>
      <c r="AE5" s="61" t="str">
        <f t="shared" si="3"/>
        <v>M6NS-IIf-149</v>
      </c>
      <c r="AF5" s="61" t="str">
        <f t="shared" ref="AF5:AG5" si="10">M5</f>
        <v>M6NS-IIf-149: Performs two or more different operations on whole numbers with or without exponents and grouping symbols.</v>
      </c>
      <c r="AG5" s="84" t="str">
        <f t="shared" si="10"/>
        <v>6.040 Performs two or more different operations on whole numbers with or without exponents and grouping symbols M6NS-IIf-149</v>
      </c>
      <c r="AH5" s="107">
        <f t="shared" si="8"/>
        <v>1</v>
      </c>
      <c r="AI5" s="313" t="s">
        <v>10283</v>
      </c>
      <c r="AJ5" s="117" t="s">
        <v>10276</v>
      </c>
      <c r="AK5" s="61"/>
      <c r="AL5" s="61"/>
      <c r="AM5" s="61"/>
      <c r="AN5" s="110"/>
      <c r="AO5" s="110"/>
      <c r="AP5" s="103" t="s">
        <v>1818</v>
      </c>
      <c r="AQ5" s="103" t="str">
        <f t="shared" si="5"/>
        <v>Completed</v>
      </c>
      <c r="AR5" s="41"/>
    </row>
    <row r="6" spans="1:44" ht="15.75" customHeight="1" outlineLevel="1" x14ac:dyDescent="0.2">
      <c r="A6" s="487"/>
      <c r="B6" s="487"/>
      <c r="C6" s="487"/>
      <c r="D6" s="73" t="s">
        <v>8699</v>
      </c>
      <c r="E6" s="73" t="s">
        <v>10294</v>
      </c>
      <c r="F6" s="73" t="s">
        <v>8701</v>
      </c>
      <c r="G6" s="111">
        <v>4</v>
      </c>
      <c r="H6" s="100" t="s">
        <v>3528</v>
      </c>
      <c r="I6" s="312" t="s">
        <v>2429</v>
      </c>
      <c r="J6" s="61" t="s">
        <v>10295</v>
      </c>
      <c r="K6" s="84" t="s">
        <v>10296</v>
      </c>
      <c r="L6" s="84" t="s">
        <v>10297</v>
      </c>
      <c r="M6" s="84" t="s">
        <v>10298</v>
      </c>
      <c r="N6" s="188" t="s">
        <v>10299</v>
      </c>
      <c r="O6" s="83" t="s">
        <v>1043</v>
      </c>
      <c r="P6" s="102" t="s">
        <v>10300</v>
      </c>
      <c r="Q6" s="102" t="str">
        <f t="shared" si="0"/>
        <v>Ch 1 Practice 2.1.2: Writing numerical expressions</v>
      </c>
      <c r="R6" s="83" t="s">
        <v>1812</v>
      </c>
      <c r="S6" s="102" t="s">
        <v>1041</v>
      </c>
      <c r="T6" s="102" t="s">
        <v>1042</v>
      </c>
      <c r="U6" s="102" t="s">
        <v>42</v>
      </c>
      <c r="V6" s="61" t="s">
        <v>10270</v>
      </c>
      <c r="W6" s="104">
        <v>9789814969468</v>
      </c>
      <c r="X6" s="119">
        <v>5</v>
      </c>
      <c r="Y6" s="61" t="s">
        <v>1814</v>
      </c>
      <c r="Z6" s="61" t="s">
        <v>10271</v>
      </c>
      <c r="AA6" s="61" t="s">
        <v>10293</v>
      </c>
      <c r="AB6" s="61" t="str">
        <f t="shared" si="1"/>
        <v>6.004 To write simple expressions that record calculations with numbers M6NS-IIf-148/M6NS-IIf-149</v>
      </c>
      <c r="AC6" s="61" t="str">
        <f t="shared" ref="AC6:AD6" si="11">Y6</f>
        <v>1. Numbers and Number Sense</v>
      </c>
      <c r="AD6" s="61" t="str">
        <f t="shared" si="11"/>
        <v>G6.1.01 Whole Numbers / Place Value</v>
      </c>
      <c r="AE6" s="61" t="str">
        <f t="shared" si="3"/>
        <v>M6NS-IIf-148/M6NS-IIf-149</v>
      </c>
      <c r="AF6" s="61" t="str">
        <f t="shared" ref="AF6:AG6" si="12">M6</f>
        <v>M6NS-IIf-148: Interprets and explains the Grouping, Exponent, Multiplication, Division, Addition, Subtraction (GEMDAS) rule.
M6NS-IIf-149: Performs two or more different operations on whole numbers with or without exponents and grouping symbols.</v>
      </c>
      <c r="AG6" s="84" t="str">
        <f t="shared" si="12"/>
        <v>6.039 Interprets and explains the Grouping, Exponent, Multiplication, Division, Addition, Subtraction (GEMDAS) rule M6NS-IIf-148
6.040 Performs two or more different operations on whole numbers with or without exponents and grouping symbols M6NS-IIf-149</v>
      </c>
      <c r="AH6" s="107">
        <f t="shared" si="8"/>
        <v>1</v>
      </c>
      <c r="AI6" s="313" t="s">
        <v>10292</v>
      </c>
      <c r="AJ6" s="117" t="s">
        <v>10287</v>
      </c>
      <c r="AK6" s="61"/>
      <c r="AL6" s="61"/>
      <c r="AM6" s="61"/>
      <c r="AN6" s="110"/>
      <c r="AO6" s="110"/>
      <c r="AP6" s="103" t="s">
        <v>1818</v>
      </c>
      <c r="AQ6" s="103" t="str">
        <f t="shared" si="5"/>
        <v>Completed</v>
      </c>
      <c r="AR6" s="115" t="s">
        <v>8537</v>
      </c>
    </row>
    <row r="7" spans="1:44" ht="15.75" customHeight="1" outlineLevel="1" x14ac:dyDescent="0.2">
      <c r="A7" s="487"/>
      <c r="B7" s="487"/>
      <c r="C7" s="487"/>
      <c r="D7" s="73" t="s">
        <v>8704</v>
      </c>
      <c r="E7" s="73" t="s">
        <v>10301</v>
      </c>
      <c r="F7" s="73" t="s">
        <v>8706</v>
      </c>
      <c r="G7" s="111">
        <v>5</v>
      </c>
      <c r="H7" s="100" t="s">
        <v>3541</v>
      </c>
      <c r="I7" s="101"/>
      <c r="J7" s="61" t="s">
        <v>10302</v>
      </c>
      <c r="K7" s="84" t="s">
        <v>10296</v>
      </c>
      <c r="L7" s="84" t="s">
        <v>10297</v>
      </c>
      <c r="M7" s="84" t="s">
        <v>10298</v>
      </c>
      <c r="N7" s="188" t="s">
        <v>10299</v>
      </c>
      <c r="O7" s="83" t="s">
        <v>1043</v>
      </c>
      <c r="P7" s="102" t="s">
        <v>10303</v>
      </c>
      <c r="Q7" s="102" t="str">
        <f t="shared" si="0"/>
        <v>Ch 1 Practice 2.1.3: Interpreting numerical expressions</v>
      </c>
      <c r="R7" s="83" t="s">
        <v>1812</v>
      </c>
      <c r="S7" s="102" t="s">
        <v>1041</v>
      </c>
      <c r="T7" s="102" t="s">
        <v>1042</v>
      </c>
      <c r="U7" s="102" t="s">
        <v>42</v>
      </c>
      <c r="V7" s="61" t="s">
        <v>10270</v>
      </c>
      <c r="W7" s="104">
        <v>9789814969468</v>
      </c>
      <c r="X7" s="119">
        <v>5</v>
      </c>
      <c r="Y7" s="61" t="s">
        <v>1814</v>
      </c>
      <c r="Z7" s="61" t="s">
        <v>10271</v>
      </c>
      <c r="AA7" s="61" t="s">
        <v>10293</v>
      </c>
      <c r="AB7" s="61" t="str">
        <f t="shared" si="1"/>
        <v>6.005 To interpret numerical expressions without evaluation M6NS-IIf-148/M6NS-IIf-149</v>
      </c>
      <c r="AC7" s="61" t="str">
        <f t="shared" ref="AC7:AD7" si="13">Y7</f>
        <v>1. Numbers and Number Sense</v>
      </c>
      <c r="AD7" s="61" t="str">
        <f t="shared" si="13"/>
        <v>G6.1.01 Whole Numbers / Place Value</v>
      </c>
      <c r="AE7" s="61" t="str">
        <f t="shared" si="3"/>
        <v>M6NS-IIf-148/M6NS-IIf-149</v>
      </c>
      <c r="AF7" s="61" t="str">
        <f t="shared" ref="AF7:AG7" si="14">M7</f>
        <v>M6NS-IIf-148: Interprets and explains the Grouping, Exponent, Multiplication, Division, Addition, Subtraction (GEMDAS) rule.
M6NS-IIf-149: Performs two or more different operations on whole numbers with or without exponents and grouping symbols.</v>
      </c>
      <c r="AG7" s="84" t="str">
        <f t="shared" si="14"/>
        <v>6.039 Interprets and explains the Grouping, Exponent, Multiplication, Division, Addition, Subtraction (GEMDAS) rule M6NS-IIf-148
6.040 Performs two or more different operations on whole numbers with or without exponents and grouping symbols M6NS-IIf-149</v>
      </c>
      <c r="AH7" s="107">
        <f t="shared" si="8"/>
        <v>1</v>
      </c>
      <c r="AI7" s="313" t="s">
        <v>10300</v>
      </c>
      <c r="AJ7" s="117" t="s">
        <v>8701</v>
      </c>
      <c r="AK7" s="61"/>
      <c r="AL7" s="61"/>
      <c r="AM7" s="61"/>
      <c r="AN7" s="110"/>
      <c r="AO7" s="110"/>
      <c r="AP7" s="103" t="s">
        <v>1818</v>
      </c>
      <c r="AQ7" s="103" t="str">
        <f t="shared" si="5"/>
        <v>Completed</v>
      </c>
      <c r="AR7" s="115" t="s">
        <v>8537</v>
      </c>
    </row>
    <row r="8" spans="1:44" ht="15.75" customHeight="1" outlineLevel="1" x14ac:dyDescent="0.2">
      <c r="A8" s="471"/>
      <c r="B8" s="471"/>
      <c r="C8" s="471"/>
      <c r="D8" s="73" t="s">
        <v>8709</v>
      </c>
      <c r="E8" s="73" t="s">
        <v>10304</v>
      </c>
      <c r="F8" s="73" t="s">
        <v>8711</v>
      </c>
      <c r="G8" s="111">
        <v>6</v>
      </c>
      <c r="H8" s="100" t="s">
        <v>3595</v>
      </c>
      <c r="I8" s="312" t="s">
        <v>2319</v>
      </c>
      <c r="J8" s="61" t="s">
        <v>10305</v>
      </c>
      <c r="K8" s="84" t="s">
        <v>10289</v>
      </c>
      <c r="L8" s="84" t="s">
        <v>10306</v>
      </c>
      <c r="M8" s="84" t="s">
        <v>10290</v>
      </c>
      <c r="N8" s="84" t="s">
        <v>10291</v>
      </c>
      <c r="O8" s="83" t="s">
        <v>1043</v>
      </c>
      <c r="P8" s="102" t="s">
        <v>10307</v>
      </c>
      <c r="Q8" s="102" t="str">
        <f t="shared" si="0"/>
        <v>Ch 1 Practice 2.1.4: Carrying out mixed operations with parentheses</v>
      </c>
      <c r="R8" s="83" t="s">
        <v>1812</v>
      </c>
      <c r="S8" s="102" t="s">
        <v>1041</v>
      </c>
      <c r="T8" s="102" t="s">
        <v>1042</v>
      </c>
      <c r="U8" s="102" t="s">
        <v>42</v>
      </c>
      <c r="V8" s="61" t="s">
        <v>10270</v>
      </c>
      <c r="W8" s="104">
        <v>9789814969468</v>
      </c>
      <c r="X8" s="286">
        <v>5</v>
      </c>
      <c r="Y8" s="61" t="s">
        <v>1814</v>
      </c>
      <c r="Z8" s="61" t="s">
        <v>10271</v>
      </c>
      <c r="AA8" s="61" t="s">
        <v>10293</v>
      </c>
      <c r="AB8" s="61" t="str">
        <f t="shared" si="1"/>
        <v>6.006 To do mixed operations with parentheses M6NS-IIf-149</v>
      </c>
      <c r="AC8" s="61" t="str">
        <f t="shared" ref="AC8:AD8" si="15">Y8</f>
        <v>1. Numbers and Number Sense</v>
      </c>
      <c r="AD8" s="61" t="str">
        <f t="shared" si="15"/>
        <v>G6.1.01 Whole Numbers / Place Value</v>
      </c>
      <c r="AE8" s="61" t="str">
        <f t="shared" si="3"/>
        <v>M6NS-IIf-149</v>
      </c>
      <c r="AF8" s="61" t="str">
        <f t="shared" ref="AF8:AG8" si="16">M8</f>
        <v>M6NS-IIf-149: Performs two or more different operations on whole numbers with or without exponents and grouping symbols.</v>
      </c>
      <c r="AG8" s="84" t="str">
        <f t="shared" si="16"/>
        <v>6.040 Performs two or more different operations on whole numbers with or without exponents and grouping symbols M6NS-IIf-149</v>
      </c>
      <c r="AH8" s="107">
        <f t="shared" si="8"/>
        <v>1</v>
      </c>
      <c r="AI8" s="313" t="s">
        <v>8715</v>
      </c>
      <c r="AJ8" s="117" t="s">
        <v>8711</v>
      </c>
      <c r="AK8" s="61"/>
      <c r="AL8" s="61"/>
      <c r="AM8" s="61"/>
      <c r="AN8" s="110"/>
      <c r="AO8" s="110"/>
      <c r="AP8" s="103" t="s">
        <v>1818</v>
      </c>
      <c r="AQ8" s="103" t="str">
        <f t="shared" si="5"/>
        <v>Completed</v>
      </c>
      <c r="AR8" s="115" t="s">
        <v>8537</v>
      </c>
    </row>
    <row r="9" spans="1:44" ht="15.75" customHeight="1" outlineLevel="1" x14ac:dyDescent="0.2">
      <c r="A9" s="502" t="s">
        <v>1036</v>
      </c>
      <c r="B9" s="502" t="s">
        <v>10308</v>
      </c>
      <c r="C9" s="502" t="s">
        <v>10309</v>
      </c>
      <c r="D9" s="61" t="s">
        <v>10310</v>
      </c>
      <c r="E9" s="61" t="s">
        <v>10311</v>
      </c>
      <c r="F9" s="61" t="s">
        <v>10312</v>
      </c>
      <c r="G9" s="111">
        <v>1</v>
      </c>
      <c r="H9" s="100" t="s">
        <v>3603</v>
      </c>
      <c r="I9" s="101"/>
      <c r="J9" s="61" t="s">
        <v>10313</v>
      </c>
      <c r="K9" s="84" t="s">
        <v>10314</v>
      </c>
      <c r="L9" s="84" t="s">
        <v>10315</v>
      </c>
      <c r="M9" s="84" t="s">
        <v>10316</v>
      </c>
      <c r="N9" s="188" t="s">
        <v>10317</v>
      </c>
      <c r="O9" s="83" t="s">
        <v>1043</v>
      </c>
      <c r="P9" s="102" t="s">
        <v>10318</v>
      </c>
      <c r="Q9" s="102" t="str">
        <f t="shared" si="0"/>
        <v>Ch 2 Practice 1.1.1: Understanding equations</v>
      </c>
      <c r="R9" s="83" t="s">
        <v>1812</v>
      </c>
      <c r="S9" s="102" t="s">
        <v>1041</v>
      </c>
      <c r="T9" s="102" t="s">
        <v>1042</v>
      </c>
      <c r="U9" s="102" t="s">
        <v>42</v>
      </c>
      <c r="V9" s="61" t="s">
        <v>10319</v>
      </c>
      <c r="W9" s="104">
        <v>9789814969468</v>
      </c>
      <c r="X9" s="102">
        <v>8</v>
      </c>
      <c r="Y9" s="61" t="s">
        <v>2375</v>
      </c>
      <c r="Z9" s="61" t="s">
        <v>10320</v>
      </c>
      <c r="AA9" s="61" t="s">
        <v>10321</v>
      </c>
      <c r="AB9" s="61" t="str">
        <f t="shared" si="1"/>
        <v>6.007 To understand what an equation is M6AL-IIId-15/M6AL-IIIe-16</v>
      </c>
      <c r="AC9" s="61" t="str">
        <f t="shared" ref="AC9:AD9" si="17">Y9</f>
        <v>5. Patterns and Algebra</v>
      </c>
      <c r="AD9" s="61" t="str">
        <f t="shared" si="17"/>
        <v>G6.1.02 Equations</v>
      </c>
      <c r="AE9" s="61" t="str">
        <f t="shared" si="3"/>
        <v>M6AL-IIId-15/M6AL-IIIe-16</v>
      </c>
      <c r="AF9" s="61" t="str">
        <f t="shared" ref="AF9:AG9" si="18">M9</f>
        <v>M6AL-IIId-15: Differentiates expression from equation.
M6AL-IIIe-16: Gives the translation of real-life verbal expressions and equations into letters or symbols and vice versa.</v>
      </c>
      <c r="AG9" s="84" t="str">
        <f t="shared" si="18"/>
        <v xml:space="preserve">6.056 Differentiates expression from equation M6AL-IIId-15
6.057 Gives the translation of real-life verbal expressions and equations into letters or symbols M6AL-IIIe-16  </v>
      </c>
      <c r="AH9" s="107">
        <v>2</v>
      </c>
      <c r="AI9" s="89" t="s">
        <v>1863</v>
      </c>
      <c r="AJ9" s="117" t="s">
        <v>1856</v>
      </c>
      <c r="AK9" s="61"/>
      <c r="AL9" s="61"/>
      <c r="AM9" s="61"/>
      <c r="AN9" s="110"/>
      <c r="AO9" s="110"/>
      <c r="AP9" s="103" t="s">
        <v>1818</v>
      </c>
      <c r="AQ9" s="103" t="str">
        <f t="shared" si="5"/>
        <v>Completed</v>
      </c>
      <c r="AR9" s="41"/>
    </row>
    <row r="10" spans="1:44" ht="15.75" customHeight="1" outlineLevel="1" x14ac:dyDescent="0.2">
      <c r="A10" s="487"/>
      <c r="B10" s="487"/>
      <c r="C10" s="487"/>
      <c r="D10" s="61" t="s">
        <v>10322</v>
      </c>
      <c r="E10" s="61" t="s">
        <v>10323</v>
      </c>
      <c r="F10" s="61" t="s">
        <v>10324</v>
      </c>
      <c r="G10" s="111">
        <v>2</v>
      </c>
      <c r="H10" s="100" t="s">
        <v>3639</v>
      </c>
      <c r="I10" s="101"/>
      <c r="J10" s="61" t="s">
        <v>10325</v>
      </c>
      <c r="K10" s="84" t="s">
        <v>10314</v>
      </c>
      <c r="L10" s="84" t="s">
        <v>10315</v>
      </c>
      <c r="M10" s="84" t="s">
        <v>10316</v>
      </c>
      <c r="N10" s="188" t="s">
        <v>10317</v>
      </c>
      <c r="O10" s="83" t="s">
        <v>1043</v>
      </c>
      <c r="P10" s="102" t="s">
        <v>10326</v>
      </c>
      <c r="Q10" s="102" t="str">
        <f t="shared" si="0"/>
        <v>Ch 2 Practice 1.1.2: Identifying algebraic equations</v>
      </c>
      <c r="R10" s="83" t="s">
        <v>1812</v>
      </c>
      <c r="S10" s="102" t="s">
        <v>1041</v>
      </c>
      <c r="T10" s="102" t="s">
        <v>1042</v>
      </c>
      <c r="U10" s="102" t="s">
        <v>42</v>
      </c>
      <c r="V10" s="61" t="s">
        <v>10319</v>
      </c>
      <c r="W10" s="104">
        <v>9789814969468</v>
      </c>
      <c r="X10" s="102">
        <v>8</v>
      </c>
      <c r="Y10" s="61" t="s">
        <v>2375</v>
      </c>
      <c r="Z10" s="61" t="s">
        <v>10320</v>
      </c>
      <c r="AA10" s="61" t="s">
        <v>10321</v>
      </c>
      <c r="AB10" s="61" t="str">
        <f t="shared" si="1"/>
        <v>6.008 Differentiate an algebraic expression from an algebraic equation M6AL-IIId-15/M6AL-IIIe-16</v>
      </c>
      <c r="AC10" s="61" t="str">
        <f t="shared" ref="AC10:AD10" si="19">Y10</f>
        <v>5. Patterns and Algebra</v>
      </c>
      <c r="AD10" s="61" t="str">
        <f t="shared" si="19"/>
        <v>G6.1.02 Equations</v>
      </c>
      <c r="AE10" s="61" t="str">
        <f t="shared" si="3"/>
        <v>M6AL-IIId-15/M6AL-IIIe-16</v>
      </c>
      <c r="AF10" s="61" t="str">
        <f t="shared" ref="AF10:AG10" si="20">M10</f>
        <v>M6AL-IIId-15: Differentiates expression from equation.
M6AL-IIIe-16: Gives the translation of real-life verbal expressions and equations into letters or symbols and vice versa.</v>
      </c>
      <c r="AG10" s="84" t="str">
        <f t="shared" si="20"/>
        <v xml:space="preserve">6.056 Differentiates expression from equation M6AL-IIId-15
6.057 Gives the translation of real-life verbal expressions and equations into letters or symbols M6AL-IIIe-16  </v>
      </c>
      <c r="AH10" s="107">
        <f t="shared" ref="AH10:AH15" si="21">AH9</f>
        <v>2</v>
      </c>
      <c r="AI10" s="313" t="s">
        <v>10318</v>
      </c>
      <c r="AJ10" s="117" t="s">
        <v>10312</v>
      </c>
      <c r="AK10" s="61"/>
      <c r="AL10" s="61"/>
      <c r="AM10" s="61"/>
      <c r="AN10" s="110"/>
      <c r="AO10" s="110"/>
      <c r="AP10" s="103" t="s">
        <v>1818</v>
      </c>
      <c r="AQ10" s="103" t="str">
        <f t="shared" si="5"/>
        <v>Completed</v>
      </c>
      <c r="AR10" s="41"/>
    </row>
    <row r="11" spans="1:44" ht="15.75" customHeight="1" outlineLevel="1" x14ac:dyDescent="0.2">
      <c r="A11" s="487"/>
      <c r="B11" s="487"/>
      <c r="C11" s="471"/>
      <c r="D11" s="318" t="s">
        <v>10327</v>
      </c>
      <c r="E11" s="137" t="s">
        <v>10328</v>
      </c>
      <c r="F11" s="137" t="s">
        <v>10329</v>
      </c>
      <c r="G11" s="138">
        <v>3</v>
      </c>
      <c r="H11" s="100" t="s">
        <v>3674</v>
      </c>
      <c r="I11" s="101"/>
      <c r="J11" s="137" t="s">
        <v>10330</v>
      </c>
      <c r="K11" s="139" t="s">
        <v>10331</v>
      </c>
      <c r="L11" s="139" t="s">
        <v>10332</v>
      </c>
      <c r="M11" s="139" t="s">
        <v>10333</v>
      </c>
      <c r="N11" s="137" t="s">
        <v>10334</v>
      </c>
      <c r="O11" s="140" t="s">
        <v>1043</v>
      </c>
      <c r="P11" s="141" t="s">
        <v>10327</v>
      </c>
      <c r="Q11" s="141" t="str">
        <f t="shared" si="0"/>
        <v>Ch 2 Practice 1.1.3: Identify the variables(s) in an algebraic expression</v>
      </c>
      <c r="R11" s="140" t="s">
        <v>1812</v>
      </c>
      <c r="S11" s="141" t="s">
        <v>1041</v>
      </c>
      <c r="T11" s="141" t="s">
        <v>1042</v>
      </c>
      <c r="U11" s="141" t="s">
        <v>42</v>
      </c>
      <c r="V11" s="137" t="s">
        <v>10319</v>
      </c>
      <c r="W11" s="143">
        <v>9789814969468</v>
      </c>
      <c r="X11" s="141">
        <v>8</v>
      </c>
      <c r="Y11" s="137" t="s">
        <v>2375</v>
      </c>
      <c r="Z11" s="137" t="s">
        <v>10320</v>
      </c>
      <c r="AA11" s="137" t="s">
        <v>10321</v>
      </c>
      <c r="AB11" s="137" t="str">
        <f t="shared" si="1"/>
        <v>6.008a Identify the variables(s) in an algebraic expression M6AL-IIIe-17</v>
      </c>
      <c r="AC11" s="137" t="str">
        <f t="shared" ref="AC11:AD11" si="22">Y11</f>
        <v>5. Patterns and Algebra</v>
      </c>
      <c r="AD11" s="137" t="str">
        <f t="shared" si="22"/>
        <v>G6.1.02 Equations</v>
      </c>
      <c r="AE11" s="137" t="str">
        <f t="shared" si="3"/>
        <v>M6AL-IIIe-17</v>
      </c>
      <c r="AF11" s="137" t="str">
        <f t="shared" ref="AF11:AG11" si="23">M11</f>
        <v>M6AL-IIIe-17: Defines a variable in an algebraic expression and equation.</v>
      </c>
      <c r="AG11" s="139" t="str">
        <f t="shared" si="23"/>
        <v>6.057 Defines a variable in an algebraic expression and equation M6AL-IIIe-17</v>
      </c>
      <c r="AH11" s="146">
        <f t="shared" si="21"/>
        <v>2</v>
      </c>
      <c r="AI11" s="147" t="s">
        <v>10326</v>
      </c>
      <c r="AJ11" s="147" t="s">
        <v>10324</v>
      </c>
      <c r="AK11" s="137"/>
      <c r="AL11" s="137"/>
      <c r="AM11" s="137"/>
      <c r="AN11" s="148"/>
      <c r="AO11" s="148"/>
      <c r="AP11" s="103" t="s">
        <v>1818</v>
      </c>
      <c r="AQ11" s="103" t="str">
        <f t="shared" si="5"/>
        <v>Completed</v>
      </c>
      <c r="AR11" s="321"/>
    </row>
    <row r="12" spans="1:44" ht="15.75" customHeight="1" outlineLevel="1" x14ac:dyDescent="0.2">
      <c r="A12" s="487"/>
      <c r="B12" s="487"/>
      <c r="C12" s="61" t="s">
        <v>10335</v>
      </c>
      <c r="D12" s="61" t="s">
        <v>10336</v>
      </c>
      <c r="E12" s="61" t="s">
        <v>10337</v>
      </c>
      <c r="F12" s="61" t="s">
        <v>10338</v>
      </c>
      <c r="G12" s="100">
        <v>4</v>
      </c>
      <c r="H12" s="100" t="s">
        <v>3686</v>
      </c>
      <c r="I12" s="101"/>
      <c r="J12" s="61" t="s">
        <v>10339</v>
      </c>
      <c r="K12" s="84" t="s">
        <v>10314</v>
      </c>
      <c r="L12" s="84" t="s">
        <v>10332</v>
      </c>
      <c r="M12" s="84" t="s">
        <v>10316</v>
      </c>
      <c r="N12" s="188" t="s">
        <v>10317</v>
      </c>
      <c r="O12" s="83" t="s">
        <v>1043</v>
      </c>
      <c r="P12" s="102" t="s">
        <v>10340</v>
      </c>
      <c r="Q12" s="102" t="str">
        <f t="shared" si="0"/>
        <v>Ch 2 Practice 1.2.1: Solving algebraic equations using the guess and check method</v>
      </c>
      <c r="R12" s="83" t="s">
        <v>1812</v>
      </c>
      <c r="S12" s="102" t="s">
        <v>1041</v>
      </c>
      <c r="T12" s="102" t="s">
        <v>1042</v>
      </c>
      <c r="U12" s="102" t="s">
        <v>42</v>
      </c>
      <c r="V12" s="61" t="s">
        <v>10319</v>
      </c>
      <c r="W12" s="104">
        <v>9789814969468</v>
      </c>
      <c r="X12" s="102">
        <v>14</v>
      </c>
      <c r="Y12" s="61" t="s">
        <v>2375</v>
      </c>
      <c r="Z12" s="61" t="s">
        <v>10320</v>
      </c>
      <c r="AA12" s="61" t="s">
        <v>10321</v>
      </c>
      <c r="AB12" s="61" t="str">
        <f t="shared" si="1"/>
        <v>6.009 To use the guess and check method to solve an algebraic equation M6AL-IIId-15/M6AL-IIIe-16</v>
      </c>
      <c r="AC12" s="61" t="str">
        <f t="shared" ref="AC12:AD12" si="24">Y12</f>
        <v>5. Patterns and Algebra</v>
      </c>
      <c r="AD12" s="61" t="str">
        <f t="shared" si="24"/>
        <v>G6.1.02 Equations</v>
      </c>
      <c r="AE12" s="61" t="str">
        <f t="shared" si="3"/>
        <v>M6AL-IIId-15/M6AL-IIIe-16</v>
      </c>
      <c r="AF12" s="61" t="str">
        <f t="shared" ref="AF12:AG12" si="25">M12</f>
        <v>M6AL-IIId-15: Differentiates expression from equation.
M6AL-IIIe-16: Gives the translation of real-life verbal expressions and equations into letters or symbols and vice versa.</v>
      </c>
      <c r="AG12" s="84" t="str">
        <f t="shared" si="25"/>
        <v xml:space="preserve">6.056 Differentiates expression from equation M6AL-IIId-15
6.057 Gives the translation of real-life verbal expressions and equations into letters or symbols M6AL-IIIe-16  </v>
      </c>
      <c r="AH12" s="107">
        <f t="shared" si="21"/>
        <v>2</v>
      </c>
      <c r="AI12" s="313" t="s">
        <v>10318</v>
      </c>
      <c r="AJ12" s="117" t="s">
        <v>10312</v>
      </c>
      <c r="AK12" s="61"/>
      <c r="AL12" s="61"/>
      <c r="AM12" s="61"/>
      <c r="AN12" s="110"/>
      <c r="AO12" s="110"/>
      <c r="AP12" s="103" t="s">
        <v>1818</v>
      </c>
      <c r="AQ12" s="103" t="str">
        <f t="shared" si="5"/>
        <v>Completed</v>
      </c>
      <c r="AR12" s="41"/>
    </row>
    <row r="13" spans="1:44" ht="15.75" customHeight="1" outlineLevel="1" x14ac:dyDescent="0.2">
      <c r="A13" s="487"/>
      <c r="B13" s="471"/>
      <c r="C13" s="61" t="s">
        <v>10341</v>
      </c>
      <c r="D13" s="61" t="s">
        <v>10342</v>
      </c>
      <c r="E13" s="61" t="s">
        <v>10343</v>
      </c>
      <c r="F13" s="61" t="s">
        <v>10344</v>
      </c>
      <c r="G13" s="111">
        <v>5</v>
      </c>
      <c r="H13" s="100" t="s">
        <v>3698</v>
      </c>
      <c r="I13" s="312" t="s">
        <v>2108</v>
      </c>
      <c r="J13" s="61" t="s">
        <v>10345</v>
      </c>
      <c r="K13" s="84" t="s">
        <v>10314</v>
      </c>
      <c r="L13" s="84" t="s">
        <v>10346</v>
      </c>
      <c r="M13" s="84" t="s">
        <v>10316</v>
      </c>
      <c r="N13" s="188" t="s">
        <v>10317</v>
      </c>
      <c r="O13" s="83" t="s">
        <v>1043</v>
      </c>
      <c r="P13" s="102" t="s">
        <v>10347</v>
      </c>
      <c r="Q13" s="102" t="str">
        <f t="shared" si="0"/>
        <v>Ch 2 Practice 1.3.1: Solving algebraic equations using the balance method</v>
      </c>
      <c r="R13" s="83" t="s">
        <v>1812</v>
      </c>
      <c r="S13" s="102" t="s">
        <v>1041</v>
      </c>
      <c r="T13" s="102" t="s">
        <v>1042</v>
      </c>
      <c r="U13" s="102" t="s">
        <v>42</v>
      </c>
      <c r="V13" s="61" t="s">
        <v>10319</v>
      </c>
      <c r="W13" s="104">
        <v>9789814969468</v>
      </c>
      <c r="X13" s="102">
        <v>19</v>
      </c>
      <c r="Y13" s="61" t="s">
        <v>2375</v>
      </c>
      <c r="Z13" s="61" t="s">
        <v>10320</v>
      </c>
      <c r="AA13" s="61" t="s">
        <v>10321</v>
      </c>
      <c r="AB13" s="61" t="str">
        <f t="shared" si="1"/>
        <v>6.010 To use the balance method to solve an algebraic equation M6AL-IIId-15/M6AL-IIIe-16</v>
      </c>
      <c r="AC13" s="61" t="str">
        <f t="shared" ref="AC13:AD13" si="26">Y13</f>
        <v>5. Patterns and Algebra</v>
      </c>
      <c r="AD13" s="61" t="str">
        <f t="shared" si="26"/>
        <v>G6.1.02 Equations</v>
      </c>
      <c r="AE13" s="61" t="str">
        <f t="shared" si="3"/>
        <v>M6AL-IIId-15/M6AL-IIIe-16</v>
      </c>
      <c r="AF13" s="61" t="str">
        <f t="shared" ref="AF13:AG13" si="27">M13</f>
        <v>M6AL-IIId-15: Differentiates expression from equation.
M6AL-IIIe-16: Gives the translation of real-life verbal expressions and equations into letters or symbols and vice versa.</v>
      </c>
      <c r="AG13" s="84" t="str">
        <f t="shared" si="27"/>
        <v xml:space="preserve">6.056 Differentiates expression from equation M6AL-IIId-15
6.057 Gives the translation of real-life verbal expressions and equations into letters or symbols M6AL-IIIe-16  </v>
      </c>
      <c r="AH13" s="107">
        <f t="shared" si="21"/>
        <v>2</v>
      </c>
      <c r="AI13" s="313" t="s">
        <v>10318</v>
      </c>
      <c r="AJ13" s="117" t="s">
        <v>10312</v>
      </c>
      <c r="AK13" s="61"/>
      <c r="AL13" s="61"/>
      <c r="AM13" s="61"/>
      <c r="AN13" s="110"/>
      <c r="AO13" s="110"/>
      <c r="AP13" s="103" t="s">
        <v>1818</v>
      </c>
      <c r="AQ13" s="331" t="str">
        <f t="shared" si="5"/>
        <v>Completed</v>
      </c>
      <c r="AR13" s="41"/>
    </row>
    <row r="14" spans="1:44" ht="15.75" customHeight="1" outlineLevel="1" x14ac:dyDescent="0.2">
      <c r="A14" s="487"/>
      <c r="B14" s="502" t="s">
        <v>1674</v>
      </c>
      <c r="C14" s="502" t="s">
        <v>192</v>
      </c>
      <c r="D14" s="61" t="s">
        <v>10348</v>
      </c>
      <c r="E14" s="61" t="s">
        <v>10349</v>
      </c>
      <c r="F14" s="61" t="s">
        <v>10350</v>
      </c>
      <c r="G14" s="111">
        <v>6</v>
      </c>
      <c r="H14" s="100" t="s">
        <v>10351</v>
      </c>
      <c r="I14" s="101"/>
      <c r="J14" s="61" t="s">
        <v>10352</v>
      </c>
      <c r="K14" s="84" t="s">
        <v>10155</v>
      </c>
      <c r="L14" s="84" t="s">
        <v>10353</v>
      </c>
      <c r="M14" s="84" t="s">
        <v>10157</v>
      </c>
      <c r="N14" s="84" t="s">
        <v>10158</v>
      </c>
      <c r="O14" s="83" t="s">
        <v>1043</v>
      </c>
      <c r="P14" s="102" t="s">
        <v>10354</v>
      </c>
      <c r="Q14" s="102" t="str">
        <f t="shared" si="0"/>
        <v>Ch 2 Practice 2.1.1: Word problems</v>
      </c>
      <c r="R14" s="83" t="s">
        <v>1812</v>
      </c>
      <c r="S14" s="102" t="s">
        <v>1041</v>
      </c>
      <c r="T14" s="102" t="s">
        <v>1042</v>
      </c>
      <c r="U14" s="102" t="s">
        <v>42</v>
      </c>
      <c r="V14" s="61" t="s">
        <v>10319</v>
      </c>
      <c r="W14" s="104">
        <v>9789814969468</v>
      </c>
      <c r="X14" s="102">
        <v>26</v>
      </c>
      <c r="Y14" s="61" t="s">
        <v>2375</v>
      </c>
      <c r="Z14" s="61" t="s">
        <v>10320</v>
      </c>
      <c r="AA14" s="61" t="s">
        <v>8989</v>
      </c>
      <c r="AB14" s="61" t="str">
        <f t="shared" si="1"/>
        <v>6.011 To solve word problems using algebraic expressions M6AL-IIIf-19</v>
      </c>
      <c r="AC14" s="61" t="str">
        <f t="shared" ref="AC14:AD14" si="28">Y14</f>
        <v>5. Patterns and Algebra</v>
      </c>
      <c r="AD14" s="61" t="str">
        <f t="shared" si="28"/>
        <v>G6.1.02 Equations</v>
      </c>
      <c r="AE14" s="61" t="str">
        <f t="shared" si="3"/>
        <v>M6AL-IIIf-19</v>
      </c>
      <c r="AF14" s="61" t="str">
        <f t="shared" ref="AF14:AG14" si="29">M14</f>
        <v>M6AL-IIIf-19: Solves routine and non-routine problems involving different types of numerical expressions and equations.</v>
      </c>
      <c r="AG14" s="84" t="str">
        <f t="shared" si="29"/>
        <v>6.060 Solves routine and non-routine problems involving different types of numerical expressions and equations M6AL-IIIf-19</v>
      </c>
      <c r="AH14" s="107">
        <f t="shared" si="21"/>
        <v>2</v>
      </c>
      <c r="AI14" s="313" t="s">
        <v>10184</v>
      </c>
      <c r="AJ14" s="117" t="s">
        <v>10355</v>
      </c>
      <c r="AK14" s="61"/>
      <c r="AL14" s="61"/>
      <c r="AM14" s="61"/>
      <c r="AN14" s="110"/>
      <c r="AO14" s="110"/>
      <c r="AP14" s="103" t="s">
        <v>1818</v>
      </c>
      <c r="AQ14" s="103" t="str">
        <f t="shared" si="5"/>
        <v>Completed</v>
      </c>
      <c r="AR14" s="115" t="s">
        <v>8537</v>
      </c>
    </row>
    <row r="15" spans="1:44" ht="15.75" customHeight="1" outlineLevel="1" x14ac:dyDescent="0.2">
      <c r="A15" s="471"/>
      <c r="B15" s="471"/>
      <c r="C15" s="471"/>
      <c r="D15" s="61" t="s">
        <v>10356</v>
      </c>
      <c r="E15" s="61" t="s">
        <v>10357</v>
      </c>
      <c r="F15" s="61" t="s">
        <v>10358</v>
      </c>
      <c r="G15" s="111">
        <v>7</v>
      </c>
      <c r="H15" s="100" t="s">
        <v>3732</v>
      </c>
      <c r="I15" s="312" t="s">
        <v>2148</v>
      </c>
      <c r="J15" s="61" t="s">
        <v>10359</v>
      </c>
      <c r="K15" s="84" t="s">
        <v>10360</v>
      </c>
      <c r="L15" s="84" t="s">
        <v>10353</v>
      </c>
      <c r="M15" s="84" t="s">
        <v>10361</v>
      </c>
      <c r="N15" s="188" t="s">
        <v>10362</v>
      </c>
      <c r="O15" s="83" t="s">
        <v>1043</v>
      </c>
      <c r="P15" s="102" t="s">
        <v>10363</v>
      </c>
      <c r="Q15" s="102" t="str">
        <f t="shared" si="0"/>
        <v>Ch 2 Practice 2.1.2: Word problems</v>
      </c>
      <c r="R15" s="83" t="s">
        <v>1812</v>
      </c>
      <c r="S15" s="102" t="s">
        <v>1041</v>
      </c>
      <c r="T15" s="102" t="s">
        <v>1042</v>
      </c>
      <c r="U15" s="102" t="s">
        <v>42</v>
      </c>
      <c r="V15" s="61" t="s">
        <v>10319</v>
      </c>
      <c r="W15" s="104">
        <v>9789814969468</v>
      </c>
      <c r="X15" s="102">
        <v>26</v>
      </c>
      <c r="Y15" s="61" t="s">
        <v>2375</v>
      </c>
      <c r="Z15" s="61" t="s">
        <v>10320</v>
      </c>
      <c r="AA15" s="61" t="s">
        <v>8989</v>
      </c>
      <c r="AB15" s="61" t="str">
        <f t="shared" si="1"/>
        <v>6.012 To solve word problems by forming an algebraic equation or inequality M6AL-IIIe-18/M6AL-IIIf-19</v>
      </c>
      <c r="AC15" s="61" t="str">
        <f t="shared" ref="AC15:AD15" si="30">Y15</f>
        <v>5. Patterns and Algebra</v>
      </c>
      <c r="AD15" s="61" t="str">
        <f t="shared" si="30"/>
        <v>G6.1.02 Equations</v>
      </c>
      <c r="AE15" s="61" t="str">
        <f t="shared" si="3"/>
        <v>M6AL-IIIe-18/M6AL-IIIf-19</v>
      </c>
      <c r="AF15" s="61" t="str">
        <f t="shared" ref="AF15:AG15" si="31">M15</f>
        <v>M6AL-IIIe-18: Represents quantities in real-life situations using algebraic expressions and equations.
M6AL-IIIf-19: Solves routine and non-routine problems involving different types of numerical expressions and equations.</v>
      </c>
      <c r="AG15" s="84" t="str">
        <f t="shared" si="31"/>
        <v>6.059 Represents quantities in real-life situations M6AL-IIIe-18
6.060 Solves routine and non-routine problems involving different types of numerical expressions and equations M6AL-IIIf-19</v>
      </c>
      <c r="AH15" s="107">
        <f t="shared" si="21"/>
        <v>2</v>
      </c>
      <c r="AI15" s="313" t="s">
        <v>10347</v>
      </c>
      <c r="AJ15" s="117" t="s">
        <v>10344</v>
      </c>
      <c r="AK15" s="61"/>
      <c r="AL15" s="61"/>
      <c r="AM15" s="61"/>
      <c r="AN15" s="110"/>
      <c r="AO15" s="110"/>
      <c r="AP15" s="103" t="s">
        <v>1818</v>
      </c>
      <c r="AQ15" s="103" t="str">
        <f t="shared" si="5"/>
        <v>Completed</v>
      </c>
      <c r="AR15" s="115" t="s">
        <v>8537</v>
      </c>
    </row>
    <row r="16" spans="1:44" ht="15.75" customHeight="1" outlineLevel="1" x14ac:dyDescent="0.2">
      <c r="A16" s="502" t="s">
        <v>1110</v>
      </c>
      <c r="B16" s="502" t="s">
        <v>10364</v>
      </c>
      <c r="C16" s="61" t="s">
        <v>10365</v>
      </c>
      <c r="D16" s="61" t="s">
        <v>10366</v>
      </c>
      <c r="E16" s="61" t="s">
        <v>10367</v>
      </c>
      <c r="F16" s="61" t="s">
        <v>10368</v>
      </c>
      <c r="G16" s="111">
        <v>1</v>
      </c>
      <c r="H16" s="100" t="s">
        <v>3740</v>
      </c>
      <c r="I16" s="312" t="s">
        <v>2185</v>
      </c>
      <c r="J16" s="61" t="s">
        <v>10369</v>
      </c>
      <c r="K16" s="84" t="s">
        <v>1203</v>
      </c>
      <c r="L16" s="84" t="s">
        <v>10353</v>
      </c>
      <c r="M16" s="84" t="s">
        <v>10370</v>
      </c>
      <c r="N16" s="84" t="s">
        <v>10371</v>
      </c>
      <c r="O16" s="83" t="s">
        <v>1043</v>
      </c>
      <c r="P16" s="102" t="s">
        <v>10372</v>
      </c>
      <c r="Q16" s="102" t="str">
        <f t="shared" si="0"/>
        <v>Ch 3 Practice 1.1.1: Dividing fractions by fractions</v>
      </c>
      <c r="R16" s="83" t="s">
        <v>1812</v>
      </c>
      <c r="S16" s="102" t="s">
        <v>1041</v>
      </c>
      <c r="T16" s="102" t="s">
        <v>1042</v>
      </c>
      <c r="U16" s="102" t="s">
        <v>42</v>
      </c>
      <c r="V16" s="61" t="s">
        <v>8813</v>
      </c>
      <c r="W16" s="104">
        <v>9789814969468</v>
      </c>
      <c r="X16" s="119">
        <v>30</v>
      </c>
      <c r="Y16" s="61" t="s">
        <v>1814</v>
      </c>
      <c r="Z16" s="61" t="s">
        <v>10373</v>
      </c>
      <c r="AA16" s="61" t="s">
        <v>10374</v>
      </c>
      <c r="AB16" s="61" t="str">
        <f t="shared" si="1"/>
        <v>6.013 To divide a proper fraction by a proper fraction M6NS-Ic-96.2</v>
      </c>
      <c r="AC16" s="61" t="str">
        <f t="shared" ref="AC16:AD16" si="32">Y16</f>
        <v>1. Numbers and Number Sense</v>
      </c>
      <c r="AD16" s="61" t="str">
        <f t="shared" si="32"/>
        <v>G6.1.03 Fractions / Arithmetic Operations</v>
      </c>
      <c r="AE16" s="61" t="str">
        <f t="shared" si="3"/>
        <v>M6NS-Ic-96.2</v>
      </c>
      <c r="AF16" s="61" t="str">
        <f t="shared" ref="AF16:AG16" si="33">M16</f>
        <v>M6NS-Ic-96.2: Divides simple fractions and mixed fractions.</v>
      </c>
      <c r="AG16" s="84" t="str">
        <f t="shared" si="33"/>
        <v>6.007 Divides simple fractions and mixed fractions M6NS-Ic-96.2</v>
      </c>
      <c r="AH16" s="107">
        <v>3</v>
      </c>
      <c r="AI16" s="313" t="s">
        <v>8824</v>
      </c>
      <c r="AJ16" s="117" t="s">
        <v>8819</v>
      </c>
      <c r="AK16" s="61"/>
      <c r="AL16" s="61"/>
      <c r="AM16" s="61"/>
      <c r="AN16" s="110"/>
      <c r="AO16" s="110"/>
      <c r="AP16" s="103" t="s">
        <v>1818</v>
      </c>
      <c r="AQ16" s="103" t="str">
        <f t="shared" si="5"/>
        <v>Completed</v>
      </c>
      <c r="AR16" s="41"/>
    </row>
    <row r="17" spans="1:44" ht="15.75" customHeight="1" outlineLevel="1" x14ac:dyDescent="0.2">
      <c r="A17" s="487"/>
      <c r="B17" s="471"/>
      <c r="C17" s="61" t="s">
        <v>10375</v>
      </c>
      <c r="D17" s="61" t="s">
        <v>10376</v>
      </c>
      <c r="E17" s="61" t="s">
        <v>10377</v>
      </c>
      <c r="F17" s="61" t="s">
        <v>10378</v>
      </c>
      <c r="G17" s="111">
        <v>2</v>
      </c>
      <c r="H17" s="100" t="s">
        <v>10379</v>
      </c>
      <c r="I17" s="101"/>
      <c r="J17" s="61" t="s">
        <v>10380</v>
      </c>
      <c r="K17" s="84" t="s">
        <v>1216</v>
      </c>
      <c r="L17" s="84" t="s">
        <v>10332</v>
      </c>
      <c r="M17" s="84" t="s">
        <v>10381</v>
      </c>
      <c r="N17" s="84" t="s">
        <v>10382</v>
      </c>
      <c r="O17" s="83" t="s">
        <v>1043</v>
      </c>
      <c r="P17" s="102" t="s">
        <v>10383</v>
      </c>
      <c r="Q17" s="102" t="str">
        <f t="shared" si="0"/>
        <v>Ch 3 Practice 1.2.1: Solving word problems</v>
      </c>
      <c r="R17" s="83" t="s">
        <v>1812</v>
      </c>
      <c r="S17" s="102" t="s">
        <v>1041</v>
      </c>
      <c r="T17" s="102" t="s">
        <v>1042</v>
      </c>
      <c r="U17" s="102" t="s">
        <v>42</v>
      </c>
      <c r="V17" s="61" t="s">
        <v>8813</v>
      </c>
      <c r="W17" s="104">
        <v>9789814969468</v>
      </c>
      <c r="X17" s="119">
        <v>33</v>
      </c>
      <c r="Y17" s="61" t="s">
        <v>1814</v>
      </c>
      <c r="Z17" s="61" t="s">
        <v>10373</v>
      </c>
      <c r="AA17" s="61" t="s">
        <v>10374</v>
      </c>
      <c r="AB17" s="61" t="str">
        <f t="shared" si="1"/>
        <v>6.014 To solve 1-step word problems involving the division of a proper fraction by a proper fraction M6NS-Ic-97.2</v>
      </c>
      <c r="AC17" s="61" t="str">
        <f t="shared" ref="AC17:AD17" si="34">Y17</f>
        <v>1. Numbers and Number Sense</v>
      </c>
      <c r="AD17" s="61" t="str">
        <f t="shared" si="34"/>
        <v>G6.1.03 Fractions / Arithmetic Operations</v>
      </c>
      <c r="AE17" s="61" t="str">
        <f t="shared" si="3"/>
        <v>M6NS-Ic-97.2</v>
      </c>
      <c r="AF17" s="61" t="str">
        <f t="shared" ref="AF17:AG17" si="35">M17</f>
        <v>M6NS-Ic-97.2: Solves routine or non-routine problems involving division without or with any of the other operations of fractions and mixed fractions using appropriate problem solving strategies and tools.</v>
      </c>
      <c r="AG17" s="84" t="str">
        <f t="shared" si="35"/>
        <v>6.008 Solves routine or non-routine problems involving division without or with any of the other operations of fractions and mixed fractions M6NS-Ic-97.2</v>
      </c>
      <c r="AH17" s="107">
        <f t="shared" ref="AH17:AH20" si="36">AH16</f>
        <v>3</v>
      </c>
      <c r="AI17" s="313" t="s">
        <v>10372</v>
      </c>
      <c r="AJ17" s="117" t="s">
        <v>10368</v>
      </c>
      <c r="AK17" s="61"/>
      <c r="AL17" s="61"/>
      <c r="AM17" s="61"/>
      <c r="AN17" s="110"/>
      <c r="AO17" s="110"/>
      <c r="AP17" s="103" t="s">
        <v>1818</v>
      </c>
      <c r="AQ17" s="103" t="str">
        <f t="shared" si="5"/>
        <v>Completed</v>
      </c>
      <c r="AR17" s="41"/>
    </row>
    <row r="18" spans="1:44" ht="15.75" customHeight="1" outlineLevel="1" x14ac:dyDescent="0.2">
      <c r="A18" s="487"/>
      <c r="B18" s="502" t="s">
        <v>10384</v>
      </c>
      <c r="C18" s="505" t="s">
        <v>10385</v>
      </c>
      <c r="D18" s="65" t="s">
        <v>8943</v>
      </c>
      <c r="E18" s="65" t="s">
        <v>10386</v>
      </c>
      <c r="F18" s="65" t="s">
        <v>10387</v>
      </c>
      <c r="G18" s="111">
        <v>3</v>
      </c>
      <c r="H18" s="100" t="s">
        <v>3831</v>
      </c>
      <c r="I18" s="101"/>
      <c r="J18" s="61" t="s">
        <v>10388</v>
      </c>
      <c r="K18" s="84" t="s">
        <v>10389</v>
      </c>
      <c r="L18" s="84" t="s">
        <v>10332</v>
      </c>
      <c r="M18" s="84" t="s">
        <v>10390</v>
      </c>
      <c r="N18" s="84" t="s">
        <v>10391</v>
      </c>
      <c r="O18" s="83" t="s">
        <v>1043</v>
      </c>
      <c r="P18" s="102" t="s">
        <v>10392</v>
      </c>
      <c r="Q18" s="102" t="str">
        <f t="shared" si="0"/>
        <v>Ch 3 Practice 2.1.1: Dividing fractions by whole numbers</v>
      </c>
      <c r="R18" s="83" t="s">
        <v>1812</v>
      </c>
      <c r="S18" s="102" t="s">
        <v>1041</v>
      </c>
      <c r="T18" s="102" t="s">
        <v>1042</v>
      </c>
      <c r="U18" s="102" t="s">
        <v>42</v>
      </c>
      <c r="V18" s="61" t="s">
        <v>8813</v>
      </c>
      <c r="W18" s="104">
        <v>9789814969468</v>
      </c>
      <c r="X18" s="119">
        <v>39</v>
      </c>
      <c r="Y18" s="61" t="s">
        <v>1814</v>
      </c>
      <c r="Z18" s="61" t="s">
        <v>10373</v>
      </c>
      <c r="AA18" s="61" t="s">
        <v>10393</v>
      </c>
      <c r="AB18" s="61" t="str">
        <f t="shared" si="1"/>
        <v>6.015 Divide mixed numbers by fractions, whole numbers or other mixed numbers M6NS-Ib-93.2</v>
      </c>
      <c r="AC18" s="61" t="str">
        <f t="shared" ref="AC18:AD18" si="37">Y18</f>
        <v>1. Numbers and Number Sense</v>
      </c>
      <c r="AD18" s="61" t="str">
        <f t="shared" si="37"/>
        <v>G6.1.03 Fractions / Arithmetic Operations</v>
      </c>
      <c r="AE18" s="61" t="str">
        <f t="shared" si="3"/>
        <v>M6NS-Ib-93.2</v>
      </c>
      <c r="AF18" s="61" t="str">
        <f t="shared" ref="AF18:AG18" si="38">M18</f>
        <v>M6NS-Ib-93.2: Creates problems (with reasonable answers) involving multiplication without or with addition or subtraction of fractions and mixed fractions.</v>
      </c>
      <c r="AG18" s="84" t="str">
        <f t="shared" si="38"/>
        <v>6.006 Creates problems involving multiplication without or with addition or subtraction of fractions and mixed fractions M6NS-Ib-93.2</v>
      </c>
      <c r="AH18" s="107">
        <f t="shared" si="36"/>
        <v>3</v>
      </c>
      <c r="AI18" s="117" t="s">
        <v>10394</v>
      </c>
      <c r="AJ18" s="117" t="s">
        <v>10395</v>
      </c>
      <c r="AK18" s="61"/>
      <c r="AL18" s="61"/>
      <c r="AM18" s="61"/>
      <c r="AN18" s="103"/>
      <c r="AO18" s="103"/>
      <c r="AP18" s="103" t="s">
        <v>1818</v>
      </c>
      <c r="AQ18" s="103" t="str">
        <f t="shared" si="5"/>
        <v>Completed</v>
      </c>
      <c r="AR18" s="102"/>
    </row>
    <row r="19" spans="1:44" ht="15.75" customHeight="1" outlineLevel="1" x14ac:dyDescent="0.2">
      <c r="A19" s="487"/>
      <c r="B19" s="487"/>
      <c r="C19" s="471"/>
      <c r="D19" s="65" t="s">
        <v>8964</v>
      </c>
      <c r="E19" s="65" t="s">
        <v>10396</v>
      </c>
      <c r="F19" s="65" t="s">
        <v>10397</v>
      </c>
      <c r="G19" s="111">
        <v>4</v>
      </c>
      <c r="H19" s="100" t="s">
        <v>3868</v>
      </c>
      <c r="I19" s="101"/>
      <c r="J19" s="61" t="s">
        <v>10398</v>
      </c>
      <c r="K19" s="84" t="s">
        <v>10399</v>
      </c>
      <c r="L19" s="84" t="s">
        <v>10332</v>
      </c>
      <c r="M19" s="84" t="s">
        <v>10400</v>
      </c>
      <c r="N19" s="84" t="s">
        <v>10401</v>
      </c>
      <c r="O19" s="83" t="s">
        <v>1043</v>
      </c>
      <c r="P19" s="102" t="s">
        <v>10402</v>
      </c>
      <c r="Q19" s="102" t="str">
        <f t="shared" si="0"/>
        <v>Ch 3 Practice 2.1.2: Dividing whole numbers by fractions</v>
      </c>
      <c r="R19" s="83" t="s">
        <v>1812</v>
      </c>
      <c r="S19" s="102" t="s">
        <v>1041</v>
      </c>
      <c r="T19" s="102" t="s">
        <v>1042</v>
      </c>
      <c r="U19" s="102" t="s">
        <v>42</v>
      </c>
      <c r="V19" s="61" t="s">
        <v>8813</v>
      </c>
      <c r="W19" s="104">
        <v>9789814969468</v>
      </c>
      <c r="X19" s="119">
        <v>39</v>
      </c>
      <c r="Y19" s="61" t="s">
        <v>1814</v>
      </c>
      <c r="Z19" s="61" t="s">
        <v>10373</v>
      </c>
      <c r="AA19" s="61" t="s">
        <v>10393</v>
      </c>
      <c r="AB19" s="61" t="str">
        <f t="shared" si="1"/>
        <v>6.016 Divide whole numbers by mixed numbers M6NS-Ic-98.2</v>
      </c>
      <c r="AC19" s="61" t="str">
        <f t="shared" ref="AC19:AD19" si="39">Y19</f>
        <v>1. Numbers and Number Sense</v>
      </c>
      <c r="AD19" s="61" t="str">
        <f t="shared" si="39"/>
        <v>G6.1.03 Fractions / Arithmetic Operations</v>
      </c>
      <c r="AE19" s="61" t="str">
        <f t="shared" si="3"/>
        <v>M6NS-Ic-98.2</v>
      </c>
      <c r="AF19" s="61" t="str">
        <f t="shared" ref="AF19:AG19" si="40">M19</f>
        <v>M6NS-Ic-98.2: Creates problems (with reasonable answers) involving division without or with any of the other operations of fractions and mixed fractions.</v>
      </c>
      <c r="AG19" s="84" t="str">
        <f t="shared" si="40"/>
        <v>6.009 Creates problems involving division without or with any of the other operations of fractions and mixed fractions M6NS-Ic-98.2</v>
      </c>
      <c r="AH19" s="107">
        <f t="shared" si="36"/>
        <v>3</v>
      </c>
      <c r="AI19" s="313" t="s">
        <v>10392</v>
      </c>
      <c r="AJ19" s="117" t="s">
        <v>10387</v>
      </c>
      <c r="AK19" s="61"/>
      <c r="AL19" s="61"/>
      <c r="AM19" s="61"/>
      <c r="AN19" s="103"/>
      <c r="AO19" s="103"/>
      <c r="AP19" s="103" t="s">
        <v>1818</v>
      </c>
      <c r="AQ19" s="103" t="str">
        <f t="shared" si="5"/>
        <v>Completed</v>
      </c>
      <c r="AR19" s="102"/>
    </row>
    <row r="20" spans="1:44" ht="15.75" customHeight="1" outlineLevel="1" x14ac:dyDescent="0.2">
      <c r="A20" s="471"/>
      <c r="B20" s="471"/>
      <c r="C20" s="65" t="s">
        <v>1162</v>
      </c>
      <c r="D20" s="65" t="s">
        <v>8975</v>
      </c>
      <c r="E20" s="65" t="s">
        <v>10403</v>
      </c>
      <c r="F20" s="65" t="s">
        <v>10404</v>
      </c>
      <c r="G20" s="111">
        <v>5</v>
      </c>
      <c r="H20" s="100" t="s">
        <v>10405</v>
      </c>
      <c r="I20" s="312" t="s">
        <v>2172</v>
      </c>
      <c r="J20" s="61" t="s">
        <v>10406</v>
      </c>
      <c r="K20" s="84" t="s">
        <v>10407</v>
      </c>
      <c r="L20" s="84" t="s">
        <v>10353</v>
      </c>
      <c r="M20" s="84" t="s">
        <v>10408</v>
      </c>
      <c r="N20" s="84" t="s">
        <v>10409</v>
      </c>
      <c r="O20" s="83" t="s">
        <v>1043</v>
      </c>
      <c r="P20" s="102" t="s">
        <v>10410</v>
      </c>
      <c r="Q20" s="102" t="str">
        <f t="shared" si="0"/>
        <v>Ch 3 Practice 2.2.1: Solving word problems</v>
      </c>
      <c r="R20" s="83" t="s">
        <v>1812</v>
      </c>
      <c r="S20" s="102" t="s">
        <v>1041</v>
      </c>
      <c r="T20" s="102" t="s">
        <v>1042</v>
      </c>
      <c r="U20" s="102" t="s">
        <v>42</v>
      </c>
      <c r="V20" s="61" t="s">
        <v>8813</v>
      </c>
      <c r="W20" s="104">
        <v>9789814969468</v>
      </c>
      <c r="X20" s="119">
        <v>41</v>
      </c>
      <c r="Y20" s="61" t="s">
        <v>1814</v>
      </c>
      <c r="Z20" s="61" t="s">
        <v>10373</v>
      </c>
      <c r="AA20" s="61" t="s">
        <v>10393</v>
      </c>
      <c r="AB20" s="61" t="str">
        <f t="shared" si="1"/>
        <v>6.017 Solve a 1-step word problem involving division of mixed numbers M6NS-Ij-121.2</v>
      </c>
      <c r="AC20" s="61" t="str">
        <f t="shared" ref="AC20:AD20" si="41">Y20</f>
        <v>1. Numbers and Number Sense</v>
      </c>
      <c r="AD20" s="61" t="str">
        <f t="shared" si="41"/>
        <v>G6.1.03 Fractions / Arithmetic Operations</v>
      </c>
      <c r="AE20" s="61" t="str">
        <f t="shared" si="3"/>
        <v>M6NS-Ij-121.2</v>
      </c>
      <c r="AF20" s="61" t="str">
        <f t="shared" ref="AF20:AG20" si="42">M20</f>
        <v>M6NS-Ij-121.2: Creates problems (with reasonable answers) involving division without or with any of the other operations of decimals, mixed decimals and whole numbers including money.</v>
      </c>
      <c r="AG20" s="84" t="str">
        <f t="shared" si="42"/>
        <v>6.025 Creates problems involving division without or with any of the other operations of decimals, mixed decimals and whole numbers M6NS-Ij-121.2</v>
      </c>
      <c r="AH20" s="107">
        <f t="shared" si="36"/>
        <v>3</v>
      </c>
      <c r="AI20" s="313" t="s">
        <v>8912</v>
      </c>
      <c r="AJ20" s="117" t="s">
        <v>10411</v>
      </c>
      <c r="AK20" s="61"/>
      <c r="AL20" s="61"/>
      <c r="AM20" s="61"/>
      <c r="AN20" s="103"/>
      <c r="AO20" s="103"/>
      <c r="AP20" s="103" t="s">
        <v>1818</v>
      </c>
      <c r="AQ20" s="103" t="str">
        <f t="shared" si="5"/>
        <v>Completed</v>
      </c>
      <c r="AR20" s="102"/>
    </row>
    <row r="21" spans="1:44" ht="15.75" customHeight="1" outlineLevel="1" x14ac:dyDescent="0.2">
      <c r="A21" s="502" t="s">
        <v>1218</v>
      </c>
      <c r="B21" s="502" t="s">
        <v>10412</v>
      </c>
      <c r="C21" s="65" t="s">
        <v>10413</v>
      </c>
      <c r="D21" s="65" t="s">
        <v>7961</v>
      </c>
      <c r="E21" s="65" t="s">
        <v>10414</v>
      </c>
      <c r="F21" s="65" t="s">
        <v>10415</v>
      </c>
      <c r="G21" s="501">
        <v>1</v>
      </c>
      <c r="H21" s="100" t="s">
        <v>3888</v>
      </c>
      <c r="I21" s="101"/>
      <c r="J21" s="61" t="s">
        <v>10416</v>
      </c>
      <c r="K21" s="84" t="s">
        <v>1224</v>
      </c>
      <c r="L21" s="84" t="s">
        <v>10417</v>
      </c>
      <c r="M21" s="84" t="s">
        <v>10418</v>
      </c>
      <c r="N21" s="84" t="s">
        <v>10419</v>
      </c>
      <c r="O21" s="83" t="s">
        <v>1043</v>
      </c>
      <c r="P21" s="102" t="s">
        <v>10420</v>
      </c>
      <c r="Q21" s="102" t="str">
        <f t="shared" si="0"/>
        <v>Ch 4 Practice 1.1.1: Adding decimals with 2 decimal places with regrouping</v>
      </c>
      <c r="R21" s="83" t="s">
        <v>1812</v>
      </c>
      <c r="S21" s="102" t="s">
        <v>1041</v>
      </c>
      <c r="T21" s="102" t="s">
        <v>1042</v>
      </c>
      <c r="U21" s="102" t="s">
        <v>42</v>
      </c>
      <c r="V21" s="61" t="s">
        <v>10421</v>
      </c>
      <c r="W21" s="104">
        <v>9789814969468</v>
      </c>
      <c r="X21" s="119">
        <v>58</v>
      </c>
      <c r="Y21" s="61" t="s">
        <v>1814</v>
      </c>
      <c r="Z21" s="61" t="s">
        <v>10422</v>
      </c>
      <c r="AA21" s="61" t="s">
        <v>10423</v>
      </c>
      <c r="AB21" s="61" t="str">
        <f t="shared" si="1"/>
        <v>6.018 Add decimals up to 4 decimal places with and without regrouping M6NS-Id-106.2</v>
      </c>
      <c r="AC21" s="61" t="str">
        <f t="shared" ref="AC21:AD21" si="43">Y21</f>
        <v>1. Numbers and Number Sense</v>
      </c>
      <c r="AD21" s="61" t="str">
        <f t="shared" si="43"/>
        <v>G6.1.04 Decimals</v>
      </c>
      <c r="AE21" s="61" t="str">
        <f t="shared" si="3"/>
        <v>M6NS-Id-106.2</v>
      </c>
      <c r="AF21" s="61" t="str">
        <f t="shared" ref="AF21:AG21" si="44">M21</f>
        <v>M6NS-Id-106.2: Adds and subtracts decimals and mixed decimals through ten thousandths without or with regrouping.</v>
      </c>
      <c r="AG21" s="84" t="str">
        <f t="shared" si="44"/>
        <v>6.010 Adds and subtracts decimals and mixed decimals through ten thousandths M6NS-Id-106.2</v>
      </c>
      <c r="AH21" s="107">
        <v>4</v>
      </c>
      <c r="AI21" s="313" t="s">
        <v>9337</v>
      </c>
      <c r="AJ21" s="117" t="s">
        <v>10424</v>
      </c>
      <c r="AK21" s="61"/>
      <c r="AL21" s="61"/>
      <c r="AM21" s="61"/>
      <c r="AN21" s="103"/>
      <c r="AO21" s="103"/>
      <c r="AP21" s="103" t="s">
        <v>1818</v>
      </c>
      <c r="AQ21" s="103" t="str">
        <f t="shared" si="5"/>
        <v>Completed</v>
      </c>
      <c r="AR21" s="102"/>
    </row>
    <row r="22" spans="1:44" ht="15.75" customHeight="1" outlineLevel="1" x14ac:dyDescent="0.2">
      <c r="A22" s="487"/>
      <c r="B22" s="471"/>
      <c r="C22" s="65" t="s">
        <v>10425</v>
      </c>
      <c r="D22" s="65" t="s">
        <v>8024</v>
      </c>
      <c r="E22" s="65" t="s">
        <v>10426</v>
      </c>
      <c r="F22" s="65" t="s">
        <v>10427</v>
      </c>
      <c r="G22" s="471"/>
      <c r="H22" s="100" t="s">
        <v>10428</v>
      </c>
      <c r="I22" s="312" t="s">
        <v>2074</v>
      </c>
      <c r="J22" s="61" t="s">
        <v>10429</v>
      </c>
      <c r="K22" s="84" t="s">
        <v>1224</v>
      </c>
      <c r="L22" s="84" t="s">
        <v>10430</v>
      </c>
      <c r="M22" s="84" t="s">
        <v>10418</v>
      </c>
      <c r="N22" s="84" t="s">
        <v>10419</v>
      </c>
      <c r="O22" s="83" t="s">
        <v>1043</v>
      </c>
      <c r="P22" s="102" t="s">
        <v>10431</v>
      </c>
      <c r="Q22" s="102" t="str">
        <f t="shared" si="0"/>
        <v>Ch 4 Practice 1.2.1: Subtracting decimals up to 2 decimal places</v>
      </c>
      <c r="R22" s="83" t="s">
        <v>1812</v>
      </c>
      <c r="S22" s="102" t="s">
        <v>1041</v>
      </c>
      <c r="T22" s="102" t="s">
        <v>1042</v>
      </c>
      <c r="U22" s="102" t="s">
        <v>42</v>
      </c>
      <c r="V22" s="61" t="s">
        <v>10421</v>
      </c>
      <c r="W22" s="104">
        <v>9789814969468</v>
      </c>
      <c r="X22" s="119">
        <v>61</v>
      </c>
      <c r="Y22" s="61" t="s">
        <v>1814</v>
      </c>
      <c r="Z22" s="61" t="s">
        <v>10422</v>
      </c>
      <c r="AA22" s="61" t="s">
        <v>10423</v>
      </c>
      <c r="AB22" s="61" t="str">
        <f t="shared" si="1"/>
        <v>6.019 Subtract decimals up to 4 decimal places with and without regrouping M6NS-Id-106.2</v>
      </c>
      <c r="AC22" s="61" t="str">
        <f t="shared" ref="AC22:AD22" si="45">Y22</f>
        <v>1. Numbers and Number Sense</v>
      </c>
      <c r="AD22" s="61" t="str">
        <f t="shared" si="45"/>
        <v>G6.1.04 Decimals</v>
      </c>
      <c r="AE22" s="61" t="str">
        <f t="shared" si="3"/>
        <v>M6NS-Id-106.2</v>
      </c>
      <c r="AF22" s="61" t="str">
        <f t="shared" ref="AF22:AG22" si="46">M22</f>
        <v>M6NS-Id-106.2: Adds and subtracts decimals and mixed decimals through ten thousandths without or with regrouping.</v>
      </c>
      <c r="AG22" s="84" t="str">
        <f t="shared" si="46"/>
        <v>6.010 Adds and subtracts decimals and mixed decimals through ten thousandths M6NS-Id-106.2</v>
      </c>
      <c r="AH22" s="107">
        <f t="shared" ref="AH22:AH38" si="47">AH21</f>
        <v>4</v>
      </c>
      <c r="AI22" s="313" t="s">
        <v>9337</v>
      </c>
      <c r="AJ22" s="117" t="s">
        <v>10424</v>
      </c>
      <c r="AK22" s="61"/>
      <c r="AL22" s="61"/>
      <c r="AM22" s="61"/>
      <c r="AN22" s="103"/>
      <c r="AO22" s="103"/>
      <c r="AP22" s="103" t="s">
        <v>1818</v>
      </c>
      <c r="AQ22" s="103" t="str">
        <f t="shared" si="5"/>
        <v>Completed</v>
      </c>
      <c r="AR22" s="102"/>
    </row>
    <row r="23" spans="1:44" ht="15.75" customHeight="1" outlineLevel="1" x14ac:dyDescent="0.2">
      <c r="A23" s="487"/>
      <c r="B23" s="502" t="s">
        <v>10432</v>
      </c>
      <c r="C23" s="181" t="s">
        <v>10433</v>
      </c>
      <c r="D23" s="181" t="s">
        <v>10434</v>
      </c>
      <c r="E23" s="181" t="s">
        <v>10435</v>
      </c>
      <c r="F23" s="181" t="s">
        <v>10436</v>
      </c>
      <c r="G23" s="501">
        <v>2</v>
      </c>
      <c r="H23" s="100" t="s">
        <v>3976</v>
      </c>
      <c r="I23" s="101"/>
      <c r="J23" s="61" t="s">
        <v>10437</v>
      </c>
      <c r="K23" s="84" t="s">
        <v>1288</v>
      </c>
      <c r="L23" s="84" t="s">
        <v>10266</v>
      </c>
      <c r="M23" s="84" t="s">
        <v>10438</v>
      </c>
      <c r="N23" s="84" t="s">
        <v>10439</v>
      </c>
      <c r="O23" s="83" t="s">
        <v>1043</v>
      </c>
      <c r="P23" s="102" t="str">
        <f t="shared" ref="P23:Q23" si="48">D23</f>
        <v>PH_G6_C04_P2.1.1</v>
      </c>
      <c r="Q23" s="102" t="str">
        <f t="shared" si="48"/>
        <v>Ch 4 Practice 2.1.1: Multiply a decimal by 0.1 and 0.01 mentally</v>
      </c>
      <c r="R23" s="83" t="s">
        <v>1812</v>
      </c>
      <c r="S23" s="102" t="s">
        <v>1041</v>
      </c>
      <c r="T23" s="102" t="s">
        <v>1042</v>
      </c>
      <c r="U23" s="102" t="s">
        <v>42</v>
      </c>
      <c r="V23" s="61" t="s">
        <v>10421</v>
      </c>
      <c r="W23" s="104">
        <v>9789814969468</v>
      </c>
      <c r="X23" s="119">
        <v>63</v>
      </c>
      <c r="Y23" s="61" t="s">
        <v>1814</v>
      </c>
      <c r="Z23" s="61" t="s">
        <v>10422</v>
      </c>
      <c r="AA23" s="61" t="s">
        <v>10440</v>
      </c>
      <c r="AB23" s="61" t="str">
        <f t="shared" si="1"/>
        <v>6.020 Multiply a decimal by 0.1 and 0.01 mentally M6NS-Ie-111.4</v>
      </c>
      <c r="AC23" s="61" t="str">
        <f t="shared" ref="AC23:AD23" si="49">Y23</f>
        <v>1. Numbers and Number Sense</v>
      </c>
      <c r="AD23" s="61" t="str">
        <f t="shared" si="49"/>
        <v>G6.1.04 Decimals</v>
      </c>
      <c r="AE23" s="61" t="str">
        <f t="shared" si="3"/>
        <v>M6NS-Ie-111.4</v>
      </c>
      <c r="AF23" s="61" t="str">
        <f t="shared" ref="AF23:AG23" si="50">M23</f>
        <v>M6NS-Ie-111.4: Multiplies mentally decimals up to 2 decimals places by 0.1, 0.01,10, and 100.</v>
      </c>
      <c r="AG23" s="84" t="str">
        <f t="shared" si="50"/>
        <v>6.014 Multiplies mentally decimals up to 2 decimals places by 0.1, 0.01,10, and 100 M6NS-Ie-111.4</v>
      </c>
      <c r="AH23" s="107">
        <f t="shared" si="47"/>
        <v>4</v>
      </c>
      <c r="AI23" s="313" t="s">
        <v>9348</v>
      </c>
      <c r="AJ23" s="117" t="s">
        <v>10441</v>
      </c>
      <c r="AK23" s="61"/>
      <c r="AL23" s="61"/>
      <c r="AM23" s="61"/>
      <c r="AN23" s="103"/>
      <c r="AO23" s="103"/>
      <c r="AP23" s="103" t="s">
        <v>1818</v>
      </c>
      <c r="AQ23" s="103" t="str">
        <f t="shared" si="5"/>
        <v>Completed</v>
      </c>
      <c r="AR23" s="102"/>
    </row>
    <row r="24" spans="1:44" ht="15.75" customHeight="1" outlineLevel="1" x14ac:dyDescent="0.2">
      <c r="A24" s="487"/>
      <c r="B24" s="471"/>
      <c r="C24" s="181" t="s">
        <v>10442</v>
      </c>
      <c r="D24" s="181" t="s">
        <v>10443</v>
      </c>
      <c r="E24" s="181" t="s">
        <v>10444</v>
      </c>
      <c r="F24" s="181" t="s">
        <v>10445</v>
      </c>
      <c r="G24" s="471"/>
      <c r="H24" s="100"/>
      <c r="I24" s="312" t="s">
        <v>2311</v>
      </c>
      <c r="J24" s="61" t="s">
        <v>10446</v>
      </c>
      <c r="K24" s="84" t="s">
        <v>1282</v>
      </c>
      <c r="L24" s="84" t="s">
        <v>10266</v>
      </c>
      <c r="M24" s="84" t="s">
        <v>10447</v>
      </c>
      <c r="N24" s="84" t="s">
        <v>10448</v>
      </c>
      <c r="O24" s="83" t="s">
        <v>1043</v>
      </c>
      <c r="P24" s="102" t="str">
        <f t="shared" ref="P24:Q24" si="51">D24</f>
        <v>PH_G6_C04_P2.2.1</v>
      </c>
      <c r="Q24" s="102" t="str">
        <f t="shared" si="51"/>
        <v>Ch 4 Practice 2.2.1: Multiply decimals or mixed decimals with 2 decimal places</v>
      </c>
      <c r="R24" s="83" t="s">
        <v>1812</v>
      </c>
      <c r="S24" s="102" t="s">
        <v>1041</v>
      </c>
      <c r="T24" s="102" t="s">
        <v>1042</v>
      </c>
      <c r="U24" s="102" t="s">
        <v>42</v>
      </c>
      <c r="V24" s="61" t="s">
        <v>10421</v>
      </c>
      <c r="W24" s="104">
        <v>9789814969468</v>
      </c>
      <c r="X24" s="119">
        <v>65</v>
      </c>
      <c r="Y24" s="61" t="s">
        <v>1814</v>
      </c>
      <c r="Z24" s="61" t="s">
        <v>10422</v>
      </c>
      <c r="AA24" s="61" t="s">
        <v>10440</v>
      </c>
      <c r="AB24" s="61" t="str">
        <f t="shared" si="1"/>
        <v>6.021 Multiply decimals or mixed decimals with 2 decimal places M6NS-Ie-111.3</v>
      </c>
      <c r="AC24" s="61" t="str">
        <f t="shared" ref="AC24:AD24" si="52">Y24</f>
        <v>1. Numbers and Number Sense</v>
      </c>
      <c r="AD24" s="61" t="str">
        <f t="shared" si="52"/>
        <v>G6.1.04 Decimals</v>
      </c>
      <c r="AE24" s="61" t="str">
        <f t="shared" si="3"/>
        <v>M6NS-Ie-111.3</v>
      </c>
      <c r="AF24" s="61" t="str">
        <f t="shared" ref="AF24:AG24" si="53">M24</f>
        <v>M6NS-Ie-111.3: Multiplies decimals and mixed decimals with factors up to 2 decimal places.</v>
      </c>
      <c r="AG24" s="84" t="str">
        <f t="shared" si="53"/>
        <v>6.013 Multiplies decimals and mixed decimals with factors up to 2 decimal places M6NS-Ie-111.3</v>
      </c>
      <c r="AH24" s="107">
        <f t="shared" si="47"/>
        <v>4</v>
      </c>
      <c r="AI24" s="313" t="s">
        <v>9358</v>
      </c>
      <c r="AJ24" s="117" t="s">
        <v>10449</v>
      </c>
      <c r="AK24" s="61"/>
      <c r="AL24" s="61"/>
      <c r="AM24" s="61"/>
      <c r="AN24" s="103"/>
      <c r="AO24" s="103"/>
      <c r="AP24" s="103" t="s">
        <v>1818</v>
      </c>
      <c r="AQ24" s="103" t="str">
        <f t="shared" si="5"/>
        <v>Completed</v>
      </c>
      <c r="AR24" s="102"/>
    </row>
    <row r="25" spans="1:44" ht="15.75" customHeight="1" outlineLevel="1" x14ac:dyDescent="0.2">
      <c r="A25" s="487"/>
      <c r="B25" s="61" t="s">
        <v>10450</v>
      </c>
      <c r="C25" s="181" t="s">
        <v>10451</v>
      </c>
      <c r="D25" s="181" t="s">
        <v>10452</v>
      </c>
      <c r="E25" s="181" t="s">
        <v>10453</v>
      </c>
      <c r="F25" s="181" t="s">
        <v>10454</v>
      </c>
      <c r="G25" s="100">
        <v>3</v>
      </c>
      <c r="H25" s="100" t="s">
        <v>3994</v>
      </c>
      <c r="I25" s="312" t="s">
        <v>2261</v>
      </c>
      <c r="J25" s="61" t="s">
        <v>10455</v>
      </c>
      <c r="K25" s="84" t="s">
        <v>10456</v>
      </c>
      <c r="L25" s="84" t="s">
        <v>10266</v>
      </c>
      <c r="M25" s="84" t="s">
        <v>10457</v>
      </c>
      <c r="N25" s="84" t="s">
        <v>10458</v>
      </c>
      <c r="O25" s="83" t="s">
        <v>1043</v>
      </c>
      <c r="P25" s="102" t="str">
        <f t="shared" ref="P25:Q25" si="54">D25</f>
        <v>PH_G6_C04_P3.1.1</v>
      </c>
      <c r="Q25" s="102" t="str">
        <f t="shared" si="54"/>
        <v>Ch 4 Practice 3.1.1: Identify terminating and non-terminating decimals</v>
      </c>
      <c r="R25" s="83" t="s">
        <v>1812</v>
      </c>
      <c r="S25" s="102" t="s">
        <v>1041</v>
      </c>
      <c r="T25" s="102" t="s">
        <v>1042</v>
      </c>
      <c r="U25" s="102" t="s">
        <v>42</v>
      </c>
      <c r="V25" s="61" t="s">
        <v>10421</v>
      </c>
      <c r="W25" s="104">
        <v>9789814969468</v>
      </c>
      <c r="X25" s="119">
        <v>68</v>
      </c>
      <c r="Y25" s="61" t="s">
        <v>1814</v>
      </c>
      <c r="Z25" s="61" t="s">
        <v>10422</v>
      </c>
      <c r="AA25" s="61" t="s">
        <v>10459</v>
      </c>
      <c r="AB25" s="61" t="str">
        <f t="shared" si="1"/>
        <v>6.022 Identify terminating and non-terminating decimals M6NS-Ii-119</v>
      </c>
      <c r="AC25" s="61" t="str">
        <f t="shared" ref="AC25:AD25" si="55">Y25</f>
        <v>1. Numbers and Number Sense</v>
      </c>
      <c r="AD25" s="61" t="str">
        <f t="shared" si="55"/>
        <v>G6.1.04 Decimals</v>
      </c>
      <c r="AE25" s="61" t="str">
        <f t="shared" si="3"/>
        <v>M6NS-Ii-119</v>
      </c>
      <c r="AF25" s="61" t="str">
        <f t="shared" ref="AF25:AG25" si="56">M25</f>
        <v>M6NS-Ii-119: Differentiates terminating from repeating, non-terminating decimal quotients.</v>
      </c>
      <c r="AG25" s="84" t="str">
        <f t="shared" si="56"/>
        <v>6.022 Differentiates terminating from repeating, non-terminating decimal quotients M6NS-Ii-119</v>
      </c>
      <c r="AH25" s="107">
        <f t="shared" si="47"/>
        <v>4</v>
      </c>
      <c r="AI25" s="313" t="s">
        <v>9368</v>
      </c>
      <c r="AJ25" s="117" t="s">
        <v>10460</v>
      </c>
      <c r="AK25" s="61"/>
      <c r="AL25" s="61"/>
      <c r="AM25" s="61"/>
      <c r="AN25" s="103"/>
      <c r="AO25" s="103"/>
      <c r="AP25" s="103" t="s">
        <v>1818</v>
      </c>
      <c r="AQ25" s="103" t="str">
        <f t="shared" si="5"/>
        <v>Completed</v>
      </c>
      <c r="AR25" s="102"/>
    </row>
    <row r="26" spans="1:44" ht="15.75" customHeight="1" outlineLevel="1" x14ac:dyDescent="0.2">
      <c r="A26" s="487"/>
      <c r="B26" s="502" t="s">
        <v>10461</v>
      </c>
      <c r="C26" s="502" t="s">
        <v>10462</v>
      </c>
      <c r="D26" s="61" t="s">
        <v>10463</v>
      </c>
      <c r="E26" s="61" t="s">
        <v>10464</v>
      </c>
      <c r="F26" s="61" t="s">
        <v>10465</v>
      </c>
      <c r="G26" s="100">
        <v>4</v>
      </c>
      <c r="H26" s="100"/>
      <c r="I26" s="101"/>
      <c r="J26" s="61" t="s">
        <v>10466</v>
      </c>
      <c r="K26" s="84" t="s">
        <v>10467</v>
      </c>
      <c r="L26" s="84" t="s">
        <v>10266</v>
      </c>
      <c r="M26" s="84" t="s">
        <v>10468</v>
      </c>
      <c r="N26" s="84" t="s">
        <v>10469</v>
      </c>
      <c r="O26" s="83" t="s">
        <v>1043</v>
      </c>
      <c r="P26" s="102" t="s">
        <v>10470</v>
      </c>
      <c r="Q26" s="102" t="str">
        <f t="shared" ref="Q26:Q29" si="57">E26</f>
        <v>Ch 4 Practice 4.1.1: Estimating quotients</v>
      </c>
      <c r="R26" s="83" t="s">
        <v>1812</v>
      </c>
      <c r="S26" s="102" t="s">
        <v>1041</v>
      </c>
      <c r="T26" s="102" t="s">
        <v>1042</v>
      </c>
      <c r="U26" s="102" t="s">
        <v>42</v>
      </c>
      <c r="V26" s="61" t="s">
        <v>10421</v>
      </c>
      <c r="W26" s="104">
        <v>9789814969468</v>
      </c>
      <c r="X26" s="119">
        <v>73</v>
      </c>
      <c r="Y26" s="61" t="s">
        <v>1814</v>
      </c>
      <c r="Z26" s="61" t="s">
        <v>10422</v>
      </c>
      <c r="AA26" s="61" t="s">
        <v>10471</v>
      </c>
      <c r="AB26" s="61" t="str">
        <f t="shared" si="1"/>
        <v>6.001 Estimate quotients M6NS-Ig-116.3</v>
      </c>
      <c r="AC26" s="61" t="str">
        <f t="shared" ref="AC26:AD26" si="58">Y26</f>
        <v>1. Numbers and Number Sense</v>
      </c>
      <c r="AD26" s="61" t="str">
        <f t="shared" si="58"/>
        <v>G6.1.04 Decimals</v>
      </c>
      <c r="AE26" s="61" t="str">
        <f t="shared" si="3"/>
        <v>M6NS-Ig-116.3</v>
      </c>
      <c r="AF26" s="61" t="str">
        <f t="shared" ref="AF26:AG26" si="59">M26</f>
        <v>M6NS-Ig-116.3: Divides whole numbers by decimals up to 2 decimal places and vice versa.</v>
      </c>
      <c r="AG26" s="84" t="str">
        <f t="shared" si="59"/>
        <v>6.018 Divides whole numbers by decimals up to 2 decimal places and vice versa M6NS-Ig-116.3</v>
      </c>
      <c r="AH26" s="107">
        <f t="shared" si="47"/>
        <v>4</v>
      </c>
      <c r="AI26" s="313" t="s">
        <v>9381</v>
      </c>
      <c r="AJ26" s="117" t="s">
        <v>10472</v>
      </c>
      <c r="AK26" s="61"/>
      <c r="AL26" s="61"/>
      <c r="AM26" s="61"/>
      <c r="AN26" s="103"/>
      <c r="AO26" s="103"/>
      <c r="AP26" s="103" t="s">
        <v>1818</v>
      </c>
      <c r="AQ26" s="103" t="str">
        <f t="shared" si="5"/>
        <v>Completed</v>
      </c>
      <c r="AR26" s="102"/>
    </row>
    <row r="27" spans="1:44" ht="15.75" customHeight="1" outlineLevel="1" x14ac:dyDescent="0.2">
      <c r="A27" s="487"/>
      <c r="B27" s="487"/>
      <c r="C27" s="471"/>
      <c r="D27" s="61" t="s">
        <v>10473</v>
      </c>
      <c r="E27" s="61" t="s">
        <v>10474</v>
      </c>
      <c r="F27" s="61" t="s">
        <v>10475</v>
      </c>
      <c r="G27" s="100">
        <v>5</v>
      </c>
      <c r="H27" s="100"/>
      <c r="I27" s="101" t="s">
        <v>3614</v>
      </c>
      <c r="J27" s="61" t="s">
        <v>10476</v>
      </c>
      <c r="K27" s="84" t="s">
        <v>10467</v>
      </c>
      <c r="L27" s="84" t="s">
        <v>10266</v>
      </c>
      <c r="M27" s="84" t="s">
        <v>10468</v>
      </c>
      <c r="N27" s="84" t="s">
        <v>10469</v>
      </c>
      <c r="O27" s="83" t="s">
        <v>1043</v>
      </c>
      <c r="P27" s="102" t="s">
        <v>10477</v>
      </c>
      <c r="Q27" s="102" t="str">
        <f t="shared" si="57"/>
        <v>Ch 4 Practice 4.1.2: Dividing decimals by 2-digit whole numbers</v>
      </c>
      <c r="R27" s="83" t="s">
        <v>1812</v>
      </c>
      <c r="S27" s="102" t="s">
        <v>1041</v>
      </c>
      <c r="T27" s="102" t="s">
        <v>1042</v>
      </c>
      <c r="U27" s="102" t="s">
        <v>42</v>
      </c>
      <c r="V27" s="61" t="s">
        <v>10421</v>
      </c>
      <c r="W27" s="104">
        <v>9789814969468</v>
      </c>
      <c r="X27" s="119">
        <v>73</v>
      </c>
      <c r="Y27" s="61" t="s">
        <v>1814</v>
      </c>
      <c r="Z27" s="61" t="s">
        <v>10422</v>
      </c>
      <c r="AA27" s="61" t="s">
        <v>10471</v>
      </c>
      <c r="AB27" s="61" t="str">
        <f t="shared" si="1"/>
        <v>6.002 Divide a decimal by a 2-digit whole number with and without zero as a placeholder M6NS-Ig-116.3</v>
      </c>
      <c r="AC27" s="61" t="str">
        <f t="shared" ref="AC27:AD27" si="60">Y27</f>
        <v>1. Numbers and Number Sense</v>
      </c>
      <c r="AD27" s="61" t="str">
        <f t="shared" si="60"/>
        <v>G6.1.04 Decimals</v>
      </c>
      <c r="AE27" s="61" t="str">
        <f t="shared" si="3"/>
        <v>M6NS-Ig-116.3</v>
      </c>
      <c r="AF27" s="61" t="str">
        <f t="shared" ref="AF27:AG27" si="61">M27</f>
        <v>M6NS-Ig-116.3: Divides whole numbers by decimals up to 2 decimal places and vice versa.</v>
      </c>
      <c r="AG27" s="84" t="str">
        <f t="shared" si="61"/>
        <v>6.018 Divides whole numbers by decimals up to 2 decimal places and vice versa M6NS-Ig-116.3</v>
      </c>
      <c r="AH27" s="107">
        <f t="shared" si="47"/>
        <v>4</v>
      </c>
      <c r="AI27" s="117" t="s">
        <v>10478</v>
      </c>
      <c r="AJ27" s="117" t="s">
        <v>10479</v>
      </c>
      <c r="AK27" s="61"/>
      <c r="AL27" s="61"/>
      <c r="AM27" s="61"/>
      <c r="AN27" s="103"/>
      <c r="AO27" s="103"/>
      <c r="AP27" s="103" t="s">
        <v>1818</v>
      </c>
      <c r="AQ27" s="103" t="str">
        <f t="shared" si="5"/>
        <v>Completed</v>
      </c>
      <c r="AR27" s="102"/>
    </row>
    <row r="28" spans="1:44" ht="15.75" customHeight="1" outlineLevel="1" x14ac:dyDescent="0.2">
      <c r="A28" s="487"/>
      <c r="B28" s="487"/>
      <c r="C28" s="502" t="s">
        <v>10480</v>
      </c>
      <c r="D28" s="61" t="s">
        <v>10481</v>
      </c>
      <c r="E28" s="61" t="s">
        <v>10482</v>
      </c>
      <c r="F28" s="61" t="s">
        <v>10483</v>
      </c>
      <c r="G28" s="501">
        <v>6</v>
      </c>
      <c r="H28" s="100"/>
      <c r="I28" s="101" t="s">
        <v>4658</v>
      </c>
      <c r="J28" s="61" t="s">
        <v>10484</v>
      </c>
      <c r="K28" s="84" t="s">
        <v>10467</v>
      </c>
      <c r="L28" s="84" t="s">
        <v>10280</v>
      </c>
      <c r="M28" s="84" t="s">
        <v>10468</v>
      </c>
      <c r="N28" s="84" t="s">
        <v>10469</v>
      </c>
      <c r="O28" s="83" t="s">
        <v>1043</v>
      </c>
      <c r="P28" s="102" t="s">
        <v>10485</v>
      </c>
      <c r="Q28" s="102" t="str">
        <f t="shared" si="57"/>
        <v>Ch 4 Practice 4.2.1: Dividing decimals by decimals</v>
      </c>
      <c r="R28" s="83" t="s">
        <v>1812</v>
      </c>
      <c r="S28" s="102" t="s">
        <v>1041</v>
      </c>
      <c r="T28" s="102" t="s">
        <v>1042</v>
      </c>
      <c r="U28" s="102" t="s">
        <v>42</v>
      </c>
      <c r="V28" s="61" t="s">
        <v>10421</v>
      </c>
      <c r="W28" s="104">
        <v>9789814969468</v>
      </c>
      <c r="X28" s="119">
        <v>77</v>
      </c>
      <c r="Y28" s="61" t="s">
        <v>1814</v>
      </c>
      <c r="Z28" s="61" t="s">
        <v>10422</v>
      </c>
      <c r="AA28" s="61" t="s">
        <v>10471</v>
      </c>
      <c r="AB28" s="61" t="str">
        <f t="shared" si="1"/>
        <v>6.003 Divide a whole number by tenths or hundredths M6NS-Ig-116.3</v>
      </c>
      <c r="AC28" s="61" t="str">
        <f t="shared" ref="AC28:AD28" si="62">Y28</f>
        <v>1. Numbers and Number Sense</v>
      </c>
      <c r="AD28" s="61" t="str">
        <f t="shared" si="62"/>
        <v>G6.1.04 Decimals</v>
      </c>
      <c r="AE28" s="61" t="str">
        <f t="shared" si="3"/>
        <v>M6NS-Ig-116.3</v>
      </c>
      <c r="AF28" s="61" t="str">
        <f t="shared" ref="AF28:AG28" si="63">M28</f>
        <v>M6NS-Ig-116.3: Divides whole numbers by decimals up to 2 decimal places and vice versa.</v>
      </c>
      <c r="AG28" s="84" t="str">
        <f t="shared" si="63"/>
        <v>6.018 Divides whole numbers by decimals up to 2 decimal places and vice versa M6NS-Ig-116.3</v>
      </c>
      <c r="AH28" s="107">
        <f t="shared" si="47"/>
        <v>4</v>
      </c>
      <c r="AI28" s="117" t="s">
        <v>10477</v>
      </c>
      <c r="AJ28" s="117" t="s">
        <v>10475</v>
      </c>
      <c r="AK28" s="61"/>
      <c r="AL28" s="61"/>
      <c r="AM28" s="61"/>
      <c r="AN28" s="103"/>
      <c r="AO28" s="103"/>
      <c r="AP28" s="103" t="s">
        <v>1818</v>
      </c>
      <c r="AQ28" s="103" t="str">
        <f t="shared" si="5"/>
        <v>Completed</v>
      </c>
      <c r="AR28" s="102"/>
    </row>
    <row r="29" spans="1:44" ht="15.75" customHeight="1" outlineLevel="1" x14ac:dyDescent="0.2">
      <c r="A29" s="487"/>
      <c r="B29" s="487"/>
      <c r="C29" s="471"/>
      <c r="D29" s="61" t="s">
        <v>10486</v>
      </c>
      <c r="E29" s="61" t="s">
        <v>10487</v>
      </c>
      <c r="F29" s="61" t="s">
        <v>10488</v>
      </c>
      <c r="G29" s="471"/>
      <c r="H29" s="100" t="s">
        <v>4023</v>
      </c>
      <c r="I29" s="101"/>
      <c r="J29" s="61" t="s">
        <v>10489</v>
      </c>
      <c r="K29" s="84" t="s">
        <v>10467</v>
      </c>
      <c r="L29" s="84" t="s">
        <v>10280</v>
      </c>
      <c r="M29" s="84" t="s">
        <v>10468</v>
      </c>
      <c r="N29" s="84" t="s">
        <v>10469</v>
      </c>
      <c r="O29" s="83" t="s">
        <v>1043</v>
      </c>
      <c r="P29" s="102" t="s">
        <v>10490</v>
      </c>
      <c r="Q29" s="102" t="str">
        <f t="shared" si="57"/>
        <v>Ch 4 Practice 4.2.2: Dividing whole numbers by a decimals</v>
      </c>
      <c r="R29" s="83" t="s">
        <v>1812</v>
      </c>
      <c r="S29" s="102" t="s">
        <v>1041</v>
      </c>
      <c r="T29" s="102" t="s">
        <v>1042</v>
      </c>
      <c r="U29" s="102" t="s">
        <v>42</v>
      </c>
      <c r="V29" s="61" t="s">
        <v>10421</v>
      </c>
      <c r="W29" s="104">
        <v>9789814969468</v>
      </c>
      <c r="X29" s="119">
        <v>77</v>
      </c>
      <c r="Y29" s="61" t="s">
        <v>1814</v>
      </c>
      <c r="Z29" s="61" t="s">
        <v>10422</v>
      </c>
      <c r="AA29" s="61" t="s">
        <v>10471</v>
      </c>
      <c r="AB29" s="61" t="str">
        <f t="shared" si="1"/>
        <v>6.004 Divide a whole number by a decimal M6NS-Ig-116.3</v>
      </c>
      <c r="AC29" s="61" t="str">
        <f t="shared" ref="AC29:AD29" si="64">Y29</f>
        <v>1. Numbers and Number Sense</v>
      </c>
      <c r="AD29" s="61" t="str">
        <f t="shared" si="64"/>
        <v>G6.1.04 Decimals</v>
      </c>
      <c r="AE29" s="61" t="str">
        <f t="shared" si="3"/>
        <v>M6NS-Ig-116.3</v>
      </c>
      <c r="AF29" s="61" t="str">
        <f t="shared" ref="AF29:AG29" si="65">M29</f>
        <v>M6NS-Ig-116.3: Divides whole numbers by decimals up to 2 decimal places and vice versa.</v>
      </c>
      <c r="AG29" s="84" t="str">
        <f t="shared" si="65"/>
        <v>6.018 Divides whole numbers by decimals up to 2 decimal places and vice versa M6NS-Ig-116.3</v>
      </c>
      <c r="AH29" s="107">
        <f t="shared" si="47"/>
        <v>4</v>
      </c>
      <c r="AI29" s="117" t="s">
        <v>10485</v>
      </c>
      <c r="AJ29" s="117" t="s">
        <v>10491</v>
      </c>
      <c r="AK29" s="61"/>
      <c r="AL29" s="61"/>
      <c r="AM29" s="61"/>
      <c r="AN29" s="103"/>
      <c r="AO29" s="103"/>
      <c r="AP29" s="103" t="s">
        <v>1818</v>
      </c>
      <c r="AQ29" s="103" t="str">
        <f t="shared" si="5"/>
        <v>Completed</v>
      </c>
      <c r="AR29" s="102"/>
    </row>
    <row r="30" spans="1:44" ht="15.75" customHeight="1" outlineLevel="1" x14ac:dyDescent="0.2">
      <c r="A30" s="487"/>
      <c r="B30" s="487"/>
      <c r="C30" s="181" t="s">
        <v>10492</v>
      </c>
      <c r="D30" s="181" t="s">
        <v>10493</v>
      </c>
      <c r="E30" s="181" t="s">
        <v>10494</v>
      </c>
      <c r="F30" s="181" t="s">
        <v>10495</v>
      </c>
      <c r="G30" s="501">
        <v>7</v>
      </c>
      <c r="H30" s="100" t="s">
        <v>6709</v>
      </c>
      <c r="I30" s="101"/>
      <c r="J30" s="61" t="s">
        <v>10496</v>
      </c>
      <c r="K30" s="84" t="s">
        <v>10497</v>
      </c>
      <c r="L30" s="84" t="s">
        <v>10297</v>
      </c>
      <c r="M30" s="84" t="s">
        <v>10498</v>
      </c>
      <c r="N30" s="84" t="s">
        <v>10499</v>
      </c>
      <c r="O30" s="83" t="s">
        <v>1043</v>
      </c>
      <c r="P30" s="102" t="str">
        <f t="shared" ref="P30:Q30" si="66">D30</f>
        <v>PH_G6_C04_P4.3.1</v>
      </c>
      <c r="Q30" s="102" t="str">
        <f t="shared" si="66"/>
        <v>Ch 4 Practice 4.3.1: Divide a decimal up to 4 decimal places by 0.1, 0.01 or 0.001 mentally</v>
      </c>
      <c r="R30" s="83" t="s">
        <v>1812</v>
      </c>
      <c r="S30" s="102" t="s">
        <v>1041</v>
      </c>
      <c r="T30" s="102" t="s">
        <v>1042</v>
      </c>
      <c r="U30" s="102" t="s">
        <v>42</v>
      </c>
      <c r="V30" s="61" t="s">
        <v>10421</v>
      </c>
      <c r="W30" s="104">
        <v>9789814969468</v>
      </c>
      <c r="X30" s="119">
        <v>79</v>
      </c>
      <c r="Y30" s="61" t="s">
        <v>1814</v>
      </c>
      <c r="Z30" s="61" t="s">
        <v>10422</v>
      </c>
      <c r="AA30" s="61" t="s">
        <v>10471</v>
      </c>
      <c r="AB30" s="61" t="str">
        <f t="shared" si="1"/>
        <v>6.027 Divide a decimal up to 4 decimal places by 0.1, 0.01 or 0.001 mentally M6NS-Ih-116.5</v>
      </c>
      <c r="AC30" s="61" t="str">
        <f t="shared" ref="AC30:AD30" si="67">Y30</f>
        <v>1. Numbers and Number Sense</v>
      </c>
      <c r="AD30" s="61" t="str">
        <f t="shared" si="67"/>
        <v>G6.1.04 Decimals</v>
      </c>
      <c r="AE30" s="61" t="str">
        <f t="shared" si="3"/>
        <v>M6NS-Ih-116.5</v>
      </c>
      <c r="AF30" s="61" t="str">
        <f t="shared" ref="AF30:AG30" si="68">M30</f>
        <v>M6NS-Ih-116.5: Divides decimals up to 4 decimal places by 0.1, 0.01, and 0.001.</v>
      </c>
      <c r="AG30" s="84" t="str">
        <f t="shared" si="68"/>
        <v>6.020 Divides decimals up to 4 decimal places by 0.1, 0.01, and 0.001 M6NS-Ih-116.5</v>
      </c>
      <c r="AH30" s="107">
        <f t="shared" si="47"/>
        <v>4</v>
      </c>
      <c r="AI30" s="313" t="s">
        <v>9400</v>
      </c>
      <c r="AJ30" s="117" t="s">
        <v>9395</v>
      </c>
      <c r="AK30" s="61"/>
      <c r="AL30" s="61"/>
      <c r="AM30" s="61"/>
      <c r="AN30" s="103"/>
      <c r="AO30" s="103"/>
      <c r="AP30" s="103" t="s">
        <v>1818</v>
      </c>
      <c r="AQ30" s="103" t="str">
        <f t="shared" si="5"/>
        <v>Completed</v>
      </c>
      <c r="AR30" s="102"/>
    </row>
    <row r="31" spans="1:44" ht="15.75" customHeight="1" outlineLevel="1" x14ac:dyDescent="0.2">
      <c r="A31" s="487"/>
      <c r="B31" s="487"/>
      <c r="C31" s="530" t="s">
        <v>10500</v>
      </c>
      <c r="D31" s="181" t="s">
        <v>10501</v>
      </c>
      <c r="E31" s="181" t="s">
        <v>10502</v>
      </c>
      <c r="F31" s="181" t="s">
        <v>10503</v>
      </c>
      <c r="G31" s="487"/>
      <c r="H31" s="100" t="s">
        <v>3775</v>
      </c>
      <c r="I31" s="101"/>
      <c r="J31" s="61" t="s">
        <v>10504</v>
      </c>
      <c r="K31" s="84" t="s">
        <v>10497</v>
      </c>
      <c r="L31" s="84" t="s">
        <v>10297</v>
      </c>
      <c r="M31" s="84" t="s">
        <v>10498</v>
      </c>
      <c r="N31" s="84" t="s">
        <v>10499</v>
      </c>
      <c r="O31" s="83" t="s">
        <v>1043</v>
      </c>
      <c r="P31" s="102" t="str">
        <f t="shared" ref="P31:Q31" si="69">D31</f>
        <v>PH_G6_C04_P4.4.1</v>
      </c>
      <c r="Q31" s="102" t="str">
        <f t="shared" si="69"/>
        <v xml:space="preserve">Ch 4 Practice 4.4.1: Divide a decimal by tenths or hundredths </v>
      </c>
      <c r="R31" s="83" t="s">
        <v>1812</v>
      </c>
      <c r="S31" s="102" t="s">
        <v>1041</v>
      </c>
      <c r="T31" s="102" t="s">
        <v>1042</v>
      </c>
      <c r="U31" s="102" t="s">
        <v>42</v>
      </c>
      <c r="V31" s="61" t="s">
        <v>10421</v>
      </c>
      <c r="W31" s="104">
        <v>9789814969468</v>
      </c>
      <c r="X31" s="119">
        <v>85</v>
      </c>
      <c r="Y31" s="61" t="s">
        <v>1814</v>
      </c>
      <c r="Z31" s="61" t="s">
        <v>10422</v>
      </c>
      <c r="AA31" s="61" t="s">
        <v>10471</v>
      </c>
      <c r="AB31" s="61" t="str">
        <f t="shared" si="1"/>
        <v>6.028 Divide a decimal by tenths or hundredths M6NS-Ih-116.5</v>
      </c>
      <c r="AC31" s="61" t="str">
        <f t="shared" ref="AC31:AD31" si="70">Y31</f>
        <v>1. Numbers and Number Sense</v>
      </c>
      <c r="AD31" s="61" t="str">
        <f t="shared" si="70"/>
        <v>G6.1.04 Decimals</v>
      </c>
      <c r="AE31" s="61" t="str">
        <f t="shared" si="3"/>
        <v>M6NS-Ih-116.5</v>
      </c>
      <c r="AF31" s="61" t="str">
        <f t="shared" ref="AF31:AG31" si="71">M31</f>
        <v>M6NS-Ih-116.5: Divides decimals up to 4 decimal places by 0.1, 0.01, and 0.001.</v>
      </c>
      <c r="AG31" s="84" t="str">
        <f t="shared" si="71"/>
        <v>6.020 Divides decimals up to 4 decimal places by 0.1, 0.01, and 0.001 M6NS-Ih-116.5</v>
      </c>
      <c r="AH31" s="107">
        <f t="shared" si="47"/>
        <v>4</v>
      </c>
      <c r="AI31" s="117" t="s">
        <v>10505</v>
      </c>
      <c r="AJ31" s="117" t="s">
        <v>10506</v>
      </c>
      <c r="AK31" s="61"/>
      <c r="AL31" s="61"/>
      <c r="AM31" s="61"/>
      <c r="AN31" s="103"/>
      <c r="AO31" s="103"/>
      <c r="AP31" s="103" t="s">
        <v>1818</v>
      </c>
      <c r="AQ31" s="103" t="str">
        <f t="shared" si="5"/>
        <v>Completed</v>
      </c>
      <c r="AR31" s="102"/>
    </row>
    <row r="32" spans="1:44" ht="15.75" customHeight="1" outlineLevel="1" x14ac:dyDescent="0.2">
      <c r="A32" s="487"/>
      <c r="B32" s="487"/>
      <c r="C32" s="487"/>
      <c r="D32" s="181" t="s">
        <v>10507</v>
      </c>
      <c r="E32" s="181" t="s">
        <v>10508</v>
      </c>
      <c r="F32" s="181" t="s">
        <v>10509</v>
      </c>
      <c r="G32" s="487"/>
      <c r="H32" s="100" t="s">
        <v>4098</v>
      </c>
      <c r="I32" s="101"/>
      <c r="J32" s="61" t="s">
        <v>10510</v>
      </c>
      <c r="K32" s="84" t="s">
        <v>10511</v>
      </c>
      <c r="L32" s="84" t="s">
        <v>10306</v>
      </c>
      <c r="M32" s="84" t="s">
        <v>10512</v>
      </c>
      <c r="N32" s="84" t="s">
        <v>10513</v>
      </c>
      <c r="O32" s="83" t="s">
        <v>1043</v>
      </c>
      <c r="P32" s="102" t="str">
        <f t="shared" ref="P32:Q32" si="72">D32</f>
        <v>PH_G6_C04_P4.4.2</v>
      </c>
      <c r="Q32" s="102" t="str">
        <f t="shared" si="72"/>
        <v>Ch 4 Practice 4.4.2: Divide a decimal with 1 decimal place by a decimal with 1 decimal place</v>
      </c>
      <c r="R32" s="83" t="s">
        <v>1812</v>
      </c>
      <c r="S32" s="102" t="s">
        <v>1041</v>
      </c>
      <c r="T32" s="102" t="s">
        <v>1042</v>
      </c>
      <c r="U32" s="102" t="s">
        <v>42</v>
      </c>
      <c r="V32" s="61" t="s">
        <v>10421</v>
      </c>
      <c r="W32" s="104">
        <v>9789814969468</v>
      </c>
      <c r="X32" s="119">
        <v>85</v>
      </c>
      <c r="Y32" s="61" t="s">
        <v>1814</v>
      </c>
      <c r="Z32" s="61" t="s">
        <v>10422</v>
      </c>
      <c r="AA32" s="61" t="s">
        <v>10471</v>
      </c>
      <c r="AB32" s="61" t="str">
        <f t="shared" si="1"/>
        <v>6.029 Divide a decimal with 1 decimal place by a decimal with 1 decimal place M6NS-Ig-116.4</v>
      </c>
      <c r="AC32" s="61" t="str">
        <f t="shared" ref="AC32:AD32" si="73">Y32</f>
        <v>1. Numbers and Number Sense</v>
      </c>
      <c r="AD32" s="61" t="str">
        <f t="shared" si="73"/>
        <v>G6.1.04 Decimals</v>
      </c>
      <c r="AE32" s="61" t="str">
        <f t="shared" si="3"/>
        <v>M6NS-Ig-116.4</v>
      </c>
      <c r="AF32" s="61" t="str">
        <f t="shared" ref="AF32:AG32" si="74">M32</f>
        <v>M6NS-Ig-116.4: Divides decimals/mixed decimals up to 2 decimal places.</v>
      </c>
      <c r="AG32" s="84" t="str">
        <f t="shared" si="74"/>
        <v>6.019 Divides decimals/mixed decimals up to 2 decimal places M6NS-Ig-116.4</v>
      </c>
      <c r="AH32" s="107">
        <f t="shared" si="47"/>
        <v>4</v>
      </c>
      <c r="AI32" s="117" t="s">
        <v>10505</v>
      </c>
      <c r="AJ32" s="117" t="s">
        <v>10506</v>
      </c>
      <c r="AK32" s="61"/>
      <c r="AL32" s="61"/>
      <c r="AM32" s="61"/>
      <c r="AN32" s="103"/>
      <c r="AO32" s="103"/>
      <c r="AP32" s="103" t="s">
        <v>1818</v>
      </c>
      <c r="AQ32" s="331" t="str">
        <f t="shared" si="5"/>
        <v>Completed</v>
      </c>
      <c r="AR32" s="102"/>
    </row>
    <row r="33" spans="1:44" ht="15.75" customHeight="1" outlineLevel="1" x14ac:dyDescent="0.2">
      <c r="A33" s="487"/>
      <c r="B33" s="471"/>
      <c r="C33" s="471"/>
      <c r="D33" s="181" t="s">
        <v>10514</v>
      </c>
      <c r="E33" s="181" t="s">
        <v>10515</v>
      </c>
      <c r="F33" s="181" t="s">
        <v>10516</v>
      </c>
      <c r="G33" s="471"/>
      <c r="H33" s="100"/>
      <c r="I33" s="101"/>
      <c r="J33" s="61" t="s">
        <v>10517</v>
      </c>
      <c r="K33" s="84" t="s">
        <v>10511</v>
      </c>
      <c r="L33" s="84" t="s">
        <v>10315</v>
      </c>
      <c r="M33" s="84" t="s">
        <v>10512</v>
      </c>
      <c r="N33" s="84" t="s">
        <v>10513</v>
      </c>
      <c r="O33" s="83" t="s">
        <v>1043</v>
      </c>
      <c r="P33" s="102" t="str">
        <f t="shared" ref="P33:Q33" si="75">D33</f>
        <v>PH_G6_C04_P4.4.3</v>
      </c>
      <c r="Q33" s="102" t="str">
        <f t="shared" si="75"/>
        <v>Ch 4 Practice 4.4.3: Divide a decimal with 2 decimal places by a decimal with 1 or 2 decimal places</v>
      </c>
      <c r="R33" s="83" t="s">
        <v>1812</v>
      </c>
      <c r="S33" s="102" t="s">
        <v>1041</v>
      </c>
      <c r="T33" s="102" t="s">
        <v>1042</v>
      </c>
      <c r="U33" s="102" t="s">
        <v>42</v>
      </c>
      <c r="V33" s="61" t="s">
        <v>10421</v>
      </c>
      <c r="W33" s="104">
        <v>9789814969468</v>
      </c>
      <c r="X33" s="119">
        <v>85</v>
      </c>
      <c r="Y33" s="61" t="s">
        <v>1814</v>
      </c>
      <c r="Z33" s="61" t="s">
        <v>10422</v>
      </c>
      <c r="AA33" s="61" t="s">
        <v>10471</v>
      </c>
      <c r="AB33" s="61" t="str">
        <f t="shared" si="1"/>
        <v>6.030 Divide a decimal with 2 decimal places by a decimal with 1 or 2 decimal places M6NS-Ig-116.4</v>
      </c>
      <c r="AC33" s="61" t="str">
        <f t="shared" ref="AC33:AD33" si="76">Y33</f>
        <v>1. Numbers and Number Sense</v>
      </c>
      <c r="AD33" s="61" t="str">
        <f t="shared" si="76"/>
        <v>G6.1.04 Decimals</v>
      </c>
      <c r="AE33" s="61" t="str">
        <f t="shared" si="3"/>
        <v>M6NS-Ig-116.4</v>
      </c>
      <c r="AF33" s="61" t="str">
        <f t="shared" ref="AF33:AG33" si="77">M33</f>
        <v>M6NS-Ig-116.4: Divides decimals/mixed decimals up to 2 decimal places.</v>
      </c>
      <c r="AG33" s="84" t="str">
        <f t="shared" si="77"/>
        <v>6.019 Divides decimals/mixed decimals up to 2 decimal places M6NS-Ig-116.4</v>
      </c>
      <c r="AH33" s="107">
        <f t="shared" si="47"/>
        <v>4</v>
      </c>
      <c r="AI33" s="117" t="s">
        <v>10505</v>
      </c>
      <c r="AJ33" s="117" t="s">
        <v>10506</v>
      </c>
      <c r="AK33" s="61"/>
      <c r="AL33" s="61"/>
      <c r="AM33" s="61"/>
      <c r="AN33" s="103"/>
      <c r="AO33" s="103"/>
      <c r="AP33" s="103" t="s">
        <v>1818</v>
      </c>
      <c r="AQ33" s="103" t="str">
        <f t="shared" si="5"/>
        <v>Completed</v>
      </c>
      <c r="AR33" s="102"/>
    </row>
    <row r="34" spans="1:44" ht="15.75" customHeight="1" outlineLevel="1" x14ac:dyDescent="0.2">
      <c r="A34" s="487"/>
      <c r="B34" s="502" t="s">
        <v>10518</v>
      </c>
      <c r="C34" s="181" t="s">
        <v>10519</v>
      </c>
      <c r="D34" s="181" t="s">
        <v>10520</v>
      </c>
      <c r="E34" s="181" t="s">
        <v>10521</v>
      </c>
      <c r="F34" s="181" t="s">
        <v>10522</v>
      </c>
      <c r="G34" s="100">
        <v>8</v>
      </c>
      <c r="H34" s="100"/>
      <c r="I34" s="312" t="s">
        <v>2496</v>
      </c>
      <c r="J34" s="61" t="s">
        <v>10523</v>
      </c>
      <c r="K34" s="84" t="s">
        <v>1224</v>
      </c>
      <c r="L34" s="84" t="s">
        <v>10315</v>
      </c>
      <c r="M34" s="84" t="s">
        <v>10418</v>
      </c>
      <c r="N34" s="84" t="s">
        <v>10419</v>
      </c>
      <c r="O34" s="83" t="s">
        <v>1043</v>
      </c>
      <c r="P34" s="102" t="str">
        <f t="shared" ref="P34:Q34" si="78">D34</f>
        <v>PH_G6_C04_P5.1.1</v>
      </c>
      <c r="Q34" s="102" t="str">
        <f t="shared" si="78"/>
        <v>Ch 4 Practice 5.1.1: Add a fraction or mixed number and a decimal</v>
      </c>
      <c r="R34" s="83" t="s">
        <v>1812</v>
      </c>
      <c r="S34" s="102" t="s">
        <v>1041</v>
      </c>
      <c r="T34" s="102" t="s">
        <v>1042</v>
      </c>
      <c r="U34" s="102" t="s">
        <v>42</v>
      </c>
      <c r="V34" s="61" t="s">
        <v>10421</v>
      </c>
      <c r="W34" s="104">
        <v>9789814969468</v>
      </c>
      <c r="X34" s="119">
        <v>92</v>
      </c>
      <c r="Y34" s="61" t="s">
        <v>1814</v>
      </c>
      <c r="Z34" s="61" t="s">
        <v>10422</v>
      </c>
      <c r="AA34" s="61" t="s">
        <v>10524</v>
      </c>
      <c r="AB34" s="61" t="str">
        <f t="shared" si="1"/>
        <v>6.031 Add a fraction or mixed number and a decimal M6NS-Id-106.2</v>
      </c>
      <c r="AC34" s="61" t="str">
        <f t="shared" ref="AC34:AD34" si="79">Y34</f>
        <v>1. Numbers and Number Sense</v>
      </c>
      <c r="AD34" s="61" t="str">
        <f t="shared" si="79"/>
        <v>G6.1.04 Decimals</v>
      </c>
      <c r="AE34" s="61" t="str">
        <f t="shared" si="3"/>
        <v>M6NS-Id-106.2</v>
      </c>
      <c r="AF34" s="61" t="str">
        <f t="shared" ref="AF34:AG34" si="80">M34</f>
        <v>M6NS-Id-106.2: Adds and subtracts decimals and mixed decimals through ten thousandths without or with regrouping.</v>
      </c>
      <c r="AG34" s="84" t="str">
        <f t="shared" si="80"/>
        <v>6.010 Adds and subtracts decimals and mixed decimals through ten thousandths M6NS-Id-106.2</v>
      </c>
      <c r="AH34" s="107">
        <f t="shared" si="47"/>
        <v>4</v>
      </c>
      <c r="AI34" s="117" t="s">
        <v>10525</v>
      </c>
      <c r="AJ34" s="117" t="s">
        <v>10526</v>
      </c>
      <c r="AK34" s="61"/>
      <c r="AL34" s="61"/>
      <c r="AM34" s="61"/>
      <c r="AN34" s="103"/>
      <c r="AO34" s="103"/>
      <c r="AP34" s="103" t="s">
        <v>1818</v>
      </c>
      <c r="AQ34" s="103" t="str">
        <f t="shared" si="5"/>
        <v>Completed</v>
      </c>
      <c r="AR34" s="102"/>
    </row>
    <row r="35" spans="1:44" ht="15.75" customHeight="1" outlineLevel="1" x14ac:dyDescent="0.2">
      <c r="A35" s="487"/>
      <c r="B35" s="487"/>
      <c r="C35" s="181" t="s">
        <v>10527</v>
      </c>
      <c r="D35" s="181" t="s">
        <v>10528</v>
      </c>
      <c r="E35" s="181" t="s">
        <v>10529</v>
      </c>
      <c r="F35" s="181" t="s">
        <v>10530</v>
      </c>
      <c r="G35" s="100">
        <v>9</v>
      </c>
      <c r="H35" s="100" t="s">
        <v>4109</v>
      </c>
      <c r="I35" s="312" t="s">
        <v>2496</v>
      </c>
      <c r="J35" s="61" t="s">
        <v>10531</v>
      </c>
      <c r="K35" s="84" t="s">
        <v>1224</v>
      </c>
      <c r="L35" s="84" t="s">
        <v>10332</v>
      </c>
      <c r="M35" s="84" t="s">
        <v>10418</v>
      </c>
      <c r="N35" s="84" t="s">
        <v>10419</v>
      </c>
      <c r="O35" s="83" t="s">
        <v>1043</v>
      </c>
      <c r="P35" s="102" t="str">
        <f t="shared" ref="P35:Q35" si="81">D35</f>
        <v>PH_G6_C04_P5.2.1</v>
      </c>
      <c r="Q35" s="102" t="str">
        <f t="shared" si="81"/>
        <v>Ch 4 Practice 5.2.1: Subtract a fraction or mixed number from a decimal or a decimal from a fraction or mixed number</v>
      </c>
      <c r="R35" s="83" t="s">
        <v>1812</v>
      </c>
      <c r="S35" s="102" t="s">
        <v>1041</v>
      </c>
      <c r="T35" s="102" t="s">
        <v>1042</v>
      </c>
      <c r="U35" s="102" t="s">
        <v>42</v>
      </c>
      <c r="V35" s="61" t="s">
        <v>10421</v>
      </c>
      <c r="W35" s="104">
        <v>9789814969468</v>
      </c>
      <c r="X35" s="119">
        <v>95</v>
      </c>
      <c r="Y35" s="61" t="s">
        <v>1814</v>
      </c>
      <c r="Z35" s="61" t="s">
        <v>10422</v>
      </c>
      <c r="AA35" s="61" t="s">
        <v>10524</v>
      </c>
      <c r="AB35" s="61" t="str">
        <f t="shared" si="1"/>
        <v>6.032 Subtract a fraction or mixed number from a decimal or a decimal from a fraction or mixed number M6NS-Id-106.2</v>
      </c>
      <c r="AC35" s="61" t="str">
        <f t="shared" ref="AC35:AD35" si="82">Y35</f>
        <v>1. Numbers and Number Sense</v>
      </c>
      <c r="AD35" s="61" t="str">
        <f t="shared" si="82"/>
        <v>G6.1.04 Decimals</v>
      </c>
      <c r="AE35" s="61" t="str">
        <f t="shared" si="3"/>
        <v>M6NS-Id-106.2</v>
      </c>
      <c r="AF35" s="61" t="str">
        <f t="shared" ref="AF35:AG35" si="83">M35</f>
        <v>M6NS-Id-106.2: Adds and subtracts decimals and mixed decimals through ten thousandths without or with regrouping.</v>
      </c>
      <c r="AG35" s="84" t="str">
        <f t="shared" si="83"/>
        <v>6.010 Adds and subtracts decimals and mixed decimals through ten thousandths M6NS-Id-106.2</v>
      </c>
      <c r="AH35" s="107">
        <f t="shared" si="47"/>
        <v>4</v>
      </c>
      <c r="AI35" s="313" t="s">
        <v>9536</v>
      </c>
      <c r="AJ35" s="117" t="s">
        <v>9531</v>
      </c>
      <c r="AK35" s="61"/>
      <c r="AL35" s="61"/>
      <c r="AM35" s="61"/>
      <c r="AN35" s="103"/>
      <c r="AO35" s="103"/>
      <c r="AP35" s="103" t="s">
        <v>1818</v>
      </c>
      <c r="AQ35" s="103" t="str">
        <f t="shared" si="5"/>
        <v>Completed</v>
      </c>
      <c r="AR35" s="102"/>
    </row>
    <row r="36" spans="1:44" ht="15.75" customHeight="1" outlineLevel="1" x14ac:dyDescent="0.2">
      <c r="A36" s="487"/>
      <c r="B36" s="487"/>
      <c r="C36" s="181" t="s">
        <v>10532</v>
      </c>
      <c r="D36" s="181" t="s">
        <v>10533</v>
      </c>
      <c r="E36" s="181" t="s">
        <v>10534</v>
      </c>
      <c r="F36" s="181" t="s">
        <v>10535</v>
      </c>
      <c r="G36" s="100">
        <v>10</v>
      </c>
      <c r="H36" s="100"/>
      <c r="I36" s="101" t="s">
        <v>3626</v>
      </c>
      <c r="J36" s="61" t="s">
        <v>10536</v>
      </c>
      <c r="K36" s="84" t="s">
        <v>1282</v>
      </c>
      <c r="L36" s="84" t="s">
        <v>10332</v>
      </c>
      <c r="M36" s="84" t="s">
        <v>10447</v>
      </c>
      <c r="N36" s="84" t="s">
        <v>10448</v>
      </c>
      <c r="O36" s="83" t="s">
        <v>1043</v>
      </c>
      <c r="P36" s="102" t="str">
        <f t="shared" ref="P36:Q36" si="84">D36</f>
        <v>PH_G6_C04_P5.3.1</v>
      </c>
      <c r="Q36" s="102" t="str">
        <f t="shared" si="84"/>
        <v>Ch 4 Practice 5.3.1: Multiply a fraction or mixed number and a decimal</v>
      </c>
      <c r="R36" s="83" t="s">
        <v>1812</v>
      </c>
      <c r="S36" s="102" t="s">
        <v>1041</v>
      </c>
      <c r="T36" s="102" t="s">
        <v>1042</v>
      </c>
      <c r="U36" s="102" t="s">
        <v>42</v>
      </c>
      <c r="V36" s="61" t="s">
        <v>10421</v>
      </c>
      <c r="W36" s="104">
        <v>9789814969468</v>
      </c>
      <c r="X36" s="119">
        <v>98</v>
      </c>
      <c r="Y36" s="61" t="s">
        <v>1814</v>
      </c>
      <c r="Z36" s="61" t="s">
        <v>10422</v>
      </c>
      <c r="AA36" s="61" t="s">
        <v>10524</v>
      </c>
      <c r="AB36" s="61" t="str">
        <f t="shared" si="1"/>
        <v>6.033 Multiply a fraction or mixed number and a decimal M6NS-Ie-111.3</v>
      </c>
      <c r="AC36" s="61" t="str">
        <f t="shared" ref="AC36:AD36" si="85">Y36</f>
        <v>1. Numbers and Number Sense</v>
      </c>
      <c r="AD36" s="61" t="str">
        <f t="shared" si="85"/>
        <v>G6.1.04 Decimals</v>
      </c>
      <c r="AE36" s="61" t="str">
        <f t="shared" si="3"/>
        <v>M6NS-Ie-111.3</v>
      </c>
      <c r="AF36" s="61" t="str">
        <f t="shared" ref="AF36:AG36" si="86">M36</f>
        <v>M6NS-Ie-111.3: Multiplies decimals and mixed decimals with factors up to 2 decimal places.</v>
      </c>
      <c r="AG36" s="84" t="str">
        <f t="shared" si="86"/>
        <v>6.013 Multiplies decimals and mixed decimals with factors up to 2 decimal places M6NS-Ie-111.3</v>
      </c>
      <c r="AH36" s="107">
        <f t="shared" si="47"/>
        <v>4</v>
      </c>
      <c r="AI36" s="313" t="s">
        <v>9557</v>
      </c>
      <c r="AJ36" s="117" t="s">
        <v>9555</v>
      </c>
      <c r="AK36" s="61"/>
      <c r="AL36" s="61"/>
      <c r="AM36" s="61"/>
      <c r="AN36" s="103"/>
      <c r="AO36" s="103"/>
      <c r="AP36" s="103" t="s">
        <v>1818</v>
      </c>
      <c r="AQ36" s="103" t="str">
        <f t="shared" si="5"/>
        <v>Completed</v>
      </c>
      <c r="AR36" s="102"/>
    </row>
    <row r="37" spans="1:44" ht="15.75" customHeight="1" outlineLevel="1" x14ac:dyDescent="0.2">
      <c r="A37" s="487"/>
      <c r="B37" s="471"/>
      <c r="C37" s="181" t="s">
        <v>10537</v>
      </c>
      <c r="D37" s="181" t="s">
        <v>10538</v>
      </c>
      <c r="E37" s="181" t="s">
        <v>10539</v>
      </c>
      <c r="F37" s="181" t="s">
        <v>10540</v>
      </c>
      <c r="G37" s="100">
        <v>11</v>
      </c>
      <c r="H37" s="100"/>
      <c r="I37" s="101"/>
      <c r="J37" s="61" t="s">
        <v>10541</v>
      </c>
      <c r="K37" s="84" t="s">
        <v>1282</v>
      </c>
      <c r="L37" s="84" t="s">
        <v>10346</v>
      </c>
      <c r="M37" s="84" t="s">
        <v>10447</v>
      </c>
      <c r="N37" s="84" t="s">
        <v>10448</v>
      </c>
      <c r="O37" s="83" t="s">
        <v>1043</v>
      </c>
      <c r="P37" s="102" t="str">
        <f t="shared" ref="P37:Q37" si="87">D37</f>
        <v>PH_G6_C04_P5.4.1</v>
      </c>
      <c r="Q37" s="102" t="str">
        <f t="shared" si="87"/>
        <v>Ch 4 Practice 5.4.1: Divide a fraction by a decimal or a decimal by a fraction</v>
      </c>
      <c r="R37" s="83" t="s">
        <v>1812</v>
      </c>
      <c r="S37" s="102" t="s">
        <v>1041</v>
      </c>
      <c r="T37" s="102" t="s">
        <v>1042</v>
      </c>
      <c r="U37" s="102" t="s">
        <v>42</v>
      </c>
      <c r="V37" s="61" t="s">
        <v>10421</v>
      </c>
      <c r="W37" s="104">
        <v>9789814969468</v>
      </c>
      <c r="X37" s="119">
        <v>98</v>
      </c>
      <c r="Y37" s="61" t="s">
        <v>1814</v>
      </c>
      <c r="Z37" s="61" t="s">
        <v>10422</v>
      </c>
      <c r="AA37" s="61" t="s">
        <v>10524</v>
      </c>
      <c r="AB37" s="61" t="str">
        <f t="shared" si="1"/>
        <v>6.034 Divide a fraction by a decimal or a decimal by a fraction M6NS-Ie-111.3</v>
      </c>
      <c r="AC37" s="61" t="str">
        <f t="shared" ref="AC37:AD37" si="88">Y37</f>
        <v>1. Numbers and Number Sense</v>
      </c>
      <c r="AD37" s="61" t="str">
        <f t="shared" si="88"/>
        <v>G6.1.04 Decimals</v>
      </c>
      <c r="AE37" s="61" t="str">
        <f t="shared" si="3"/>
        <v>M6NS-Ie-111.3</v>
      </c>
      <c r="AF37" s="61" t="str">
        <f t="shared" ref="AF37:AG37" si="89">M37</f>
        <v>M6NS-Ie-111.3: Multiplies decimals and mixed decimals with factors up to 2 decimal places.</v>
      </c>
      <c r="AG37" s="84" t="str">
        <f t="shared" si="89"/>
        <v>6.013 Multiplies decimals and mixed decimals with factors up to 2 decimal places M6NS-Ie-111.3</v>
      </c>
      <c r="AH37" s="107">
        <f t="shared" si="47"/>
        <v>4</v>
      </c>
      <c r="AI37" s="117" t="s">
        <v>10542</v>
      </c>
      <c r="AJ37" s="117" t="s">
        <v>10543</v>
      </c>
      <c r="AK37" s="61"/>
      <c r="AL37" s="61"/>
      <c r="AM37" s="61"/>
      <c r="AN37" s="103"/>
      <c r="AO37" s="103"/>
      <c r="AP37" s="103" t="s">
        <v>1818</v>
      </c>
      <c r="AQ37" s="103" t="str">
        <f t="shared" si="5"/>
        <v>Completed</v>
      </c>
      <c r="AR37" s="102"/>
    </row>
    <row r="38" spans="1:44" ht="15.75" customHeight="1" outlineLevel="1" x14ac:dyDescent="0.2">
      <c r="A38" s="471"/>
      <c r="B38" s="61" t="s">
        <v>10544</v>
      </c>
      <c r="C38" s="181" t="s">
        <v>10545</v>
      </c>
      <c r="D38" s="181" t="s">
        <v>10546</v>
      </c>
      <c r="E38" s="181" t="s">
        <v>10547</v>
      </c>
      <c r="F38" s="181" t="s">
        <v>10548</v>
      </c>
      <c r="G38" s="100">
        <v>12</v>
      </c>
      <c r="H38" s="100" t="s">
        <v>4155</v>
      </c>
      <c r="I38" s="312" t="s">
        <v>2459</v>
      </c>
      <c r="J38" s="61" t="s">
        <v>10549</v>
      </c>
      <c r="K38" s="84" t="s">
        <v>1349</v>
      </c>
      <c r="L38" s="84" t="s">
        <v>10353</v>
      </c>
      <c r="M38" s="84" t="s">
        <v>10550</v>
      </c>
      <c r="N38" s="84" t="s">
        <v>10551</v>
      </c>
      <c r="O38" s="83" t="s">
        <v>1043</v>
      </c>
      <c r="P38" s="102" t="str">
        <f t="shared" ref="P38:Q38" si="90">D38</f>
        <v>PH_G6_C04_P6.1.1</v>
      </c>
      <c r="Q38" s="102" t="str">
        <f t="shared" si="90"/>
        <v>Ch 4 Practice 6.1.1: Perform mixed operations with and without parentheses involving decimals</v>
      </c>
      <c r="R38" s="83" t="s">
        <v>1812</v>
      </c>
      <c r="S38" s="102" t="s">
        <v>1041</v>
      </c>
      <c r="T38" s="102" t="s">
        <v>1042</v>
      </c>
      <c r="U38" s="102" t="s">
        <v>42</v>
      </c>
      <c r="V38" s="61" t="s">
        <v>10421</v>
      </c>
      <c r="W38" s="104">
        <v>9789814969468</v>
      </c>
      <c r="X38" s="119">
        <v>102</v>
      </c>
      <c r="Y38" s="61" t="s">
        <v>1814</v>
      </c>
      <c r="Z38" s="61" t="s">
        <v>10422</v>
      </c>
      <c r="AA38" s="61" t="s">
        <v>10524</v>
      </c>
      <c r="AB38" s="61" t="str">
        <f t="shared" si="1"/>
        <v>6.035 Perform mixed operations with and without parentheses involving decimals M6NS-If-114</v>
      </c>
      <c r="AC38" s="61" t="str">
        <f t="shared" ref="AC38:AD38" si="91">Y38</f>
        <v>1. Numbers and Number Sense</v>
      </c>
      <c r="AD38" s="61" t="str">
        <f t="shared" si="91"/>
        <v>G6.1.04 Decimals</v>
      </c>
      <c r="AE38" s="61" t="str">
        <f t="shared" si="3"/>
        <v>M6NS-If-114</v>
      </c>
      <c r="AF38" s="61" t="str">
        <f t="shared" ref="AF38:AG38" si="92">M38</f>
        <v>M6NS-If-114: Creates problems (with reasonable answers) involving multiplication without or with addition or subtraction of decimals, mixed decimals and whole numbers including money.</v>
      </c>
      <c r="AG38" s="84" t="str">
        <f t="shared" si="92"/>
        <v>6.017 Creates problems involving multiplication without or with addition or subtraction of decimals, mixed decimals and whole numbers M6NS-If-114</v>
      </c>
      <c r="AH38" s="107">
        <f t="shared" si="47"/>
        <v>4</v>
      </c>
      <c r="AI38" s="117" t="s">
        <v>10552</v>
      </c>
      <c r="AJ38" s="117" t="s">
        <v>10553</v>
      </c>
      <c r="AK38" s="61"/>
      <c r="AL38" s="61"/>
      <c r="AM38" s="61"/>
      <c r="AN38" s="103"/>
      <c r="AO38" s="103"/>
      <c r="AP38" s="103" t="s">
        <v>1818</v>
      </c>
      <c r="AQ38" s="103" t="str">
        <f t="shared" si="5"/>
        <v>Completed</v>
      </c>
      <c r="AR38" s="102"/>
    </row>
    <row r="39" spans="1:44" ht="15.75" customHeight="1" outlineLevel="1" x14ac:dyDescent="0.2">
      <c r="A39" s="502" t="s">
        <v>1429</v>
      </c>
      <c r="B39" s="502" t="s">
        <v>544</v>
      </c>
      <c r="C39" s="508" t="s">
        <v>10554</v>
      </c>
      <c r="D39" s="73" t="s">
        <v>573</v>
      </c>
      <c r="E39" s="73" t="s">
        <v>10555</v>
      </c>
      <c r="F39" s="73" t="s">
        <v>10556</v>
      </c>
      <c r="G39" s="100">
        <v>1</v>
      </c>
      <c r="H39" s="100"/>
      <c r="I39" s="101"/>
      <c r="J39" s="61" t="s">
        <v>10557</v>
      </c>
      <c r="K39" s="84" t="s">
        <v>10558</v>
      </c>
      <c r="L39" s="84" t="s">
        <v>10353</v>
      </c>
      <c r="M39" s="84" t="s">
        <v>10559</v>
      </c>
      <c r="N39" s="84" t="s">
        <v>10560</v>
      </c>
      <c r="O39" s="83" t="s">
        <v>1043</v>
      </c>
      <c r="P39" s="102" t="s">
        <v>10561</v>
      </c>
      <c r="Q39" s="102" t="str">
        <f t="shared" ref="Q39:Q46" si="93">E39</f>
        <v>Ch 5 Practice 1.1.1: Identifying nets of prisms and pyramids</v>
      </c>
      <c r="R39" s="83" t="s">
        <v>1812</v>
      </c>
      <c r="S39" s="102" t="s">
        <v>1041</v>
      </c>
      <c r="T39" s="102" t="s">
        <v>1042</v>
      </c>
      <c r="U39" s="102" t="s">
        <v>42</v>
      </c>
      <c r="V39" s="61" t="s">
        <v>10562</v>
      </c>
      <c r="W39" s="104">
        <v>9789814969468</v>
      </c>
      <c r="X39" s="119">
        <v>115</v>
      </c>
      <c r="Y39" s="61" t="s">
        <v>2481</v>
      </c>
      <c r="Z39" s="61" t="s">
        <v>10563</v>
      </c>
      <c r="AA39" s="61" t="s">
        <v>10564</v>
      </c>
      <c r="AB39" s="61" t="str">
        <f t="shared" si="1"/>
        <v>6.036 To identify the nets of prisms and pyramids M6GE-IIIc-32</v>
      </c>
      <c r="AC39" s="61" t="str">
        <f t="shared" ref="AC39:AD39" si="94">Y39</f>
        <v>3. Geometry</v>
      </c>
      <c r="AD39" s="61" t="str">
        <f t="shared" si="94"/>
        <v>G6.3.01 Solid Shapes</v>
      </c>
      <c r="AE39" s="61" t="str">
        <f t="shared" si="3"/>
        <v>M6GE-IIIc-32</v>
      </c>
      <c r="AF39" s="61" t="str">
        <f t="shared" ref="AF39:AG39" si="95">M39</f>
        <v>M6GE-IIIc-32: Identifies the nets of the following space figures: cube, prism, pyramid, cylinder, cone, and sphere using plane figures.</v>
      </c>
      <c r="AG39" s="84" t="str">
        <f t="shared" si="95"/>
        <v>6.054 Identifies the nets of space figures M6GE-IIIc-32</v>
      </c>
      <c r="AH39" s="107">
        <v>5</v>
      </c>
      <c r="AI39" s="313" t="s">
        <v>9994</v>
      </c>
      <c r="AJ39" s="117" t="s">
        <v>460</v>
      </c>
      <c r="AK39" s="61"/>
      <c r="AL39" s="61"/>
      <c r="AM39" s="61"/>
      <c r="AN39" s="110"/>
      <c r="AO39" s="110"/>
      <c r="AP39" s="103" t="s">
        <v>1818</v>
      </c>
      <c r="AQ39" s="103" t="str">
        <f t="shared" si="5"/>
        <v>Completed</v>
      </c>
      <c r="AR39" s="115" t="s">
        <v>8537</v>
      </c>
    </row>
    <row r="40" spans="1:44" ht="15.75" customHeight="1" outlineLevel="1" x14ac:dyDescent="0.2">
      <c r="A40" s="487"/>
      <c r="B40" s="487"/>
      <c r="C40" s="487"/>
      <c r="D40" s="73" t="s">
        <v>576</v>
      </c>
      <c r="E40" s="73" t="s">
        <v>10565</v>
      </c>
      <c r="F40" s="73" t="s">
        <v>10566</v>
      </c>
      <c r="G40" s="111">
        <v>2</v>
      </c>
      <c r="H40" s="100" t="s">
        <v>4175</v>
      </c>
      <c r="I40" s="101"/>
      <c r="J40" s="61" t="s">
        <v>10567</v>
      </c>
      <c r="K40" s="84" t="s">
        <v>10558</v>
      </c>
      <c r="L40" s="84" t="s">
        <v>10353</v>
      </c>
      <c r="M40" s="84" t="s">
        <v>10559</v>
      </c>
      <c r="N40" s="84" t="s">
        <v>10560</v>
      </c>
      <c r="O40" s="83" t="s">
        <v>1043</v>
      </c>
      <c r="P40" s="102" t="s">
        <v>10568</v>
      </c>
      <c r="Q40" s="102" t="str">
        <f t="shared" si="93"/>
        <v>Ch 5 Practice 1.1.2: Identifying the prism or pyramid formed by a net</v>
      </c>
      <c r="R40" s="83" t="s">
        <v>1812</v>
      </c>
      <c r="S40" s="102" t="s">
        <v>1041</v>
      </c>
      <c r="T40" s="102" t="s">
        <v>1042</v>
      </c>
      <c r="U40" s="102" t="s">
        <v>42</v>
      </c>
      <c r="V40" s="61" t="s">
        <v>10562</v>
      </c>
      <c r="W40" s="104">
        <v>9789814969468</v>
      </c>
      <c r="X40" s="119">
        <v>115</v>
      </c>
      <c r="Y40" s="61" t="s">
        <v>2481</v>
      </c>
      <c r="Z40" s="61" t="s">
        <v>10563</v>
      </c>
      <c r="AA40" s="61" t="s">
        <v>10564</v>
      </c>
      <c r="AB40" s="61" t="str">
        <f t="shared" si="1"/>
        <v>6.037 To identify the prism or pyramid which can be formed by a net M6GE-IIIc-32</v>
      </c>
      <c r="AC40" s="61" t="str">
        <f t="shared" ref="AC40:AD40" si="96">Y40</f>
        <v>3. Geometry</v>
      </c>
      <c r="AD40" s="61" t="str">
        <f t="shared" si="96"/>
        <v>G6.3.01 Solid Shapes</v>
      </c>
      <c r="AE40" s="61" t="str">
        <f t="shared" si="3"/>
        <v>M6GE-IIIc-32</v>
      </c>
      <c r="AF40" s="61" t="str">
        <f t="shared" ref="AF40:AG40" si="97">M40</f>
        <v>M6GE-IIIc-32: Identifies the nets of the following space figures: cube, prism, pyramid, cylinder, cone, and sphere using plane figures.</v>
      </c>
      <c r="AG40" s="84" t="str">
        <f t="shared" si="97"/>
        <v>6.054 Identifies the nets of space figures M6GE-IIIc-32</v>
      </c>
      <c r="AH40" s="107">
        <f t="shared" ref="AH40:AH56" si="98">AH39</f>
        <v>5</v>
      </c>
      <c r="AI40" s="313" t="s">
        <v>10561</v>
      </c>
      <c r="AJ40" s="117" t="s">
        <v>10556</v>
      </c>
      <c r="AK40" s="61"/>
      <c r="AL40" s="61"/>
      <c r="AM40" s="61"/>
      <c r="AN40" s="110"/>
      <c r="AO40" s="110"/>
      <c r="AP40" s="103" t="s">
        <v>1818</v>
      </c>
      <c r="AQ40" s="103" t="str">
        <f t="shared" si="5"/>
        <v>Completed</v>
      </c>
      <c r="AR40" s="115" t="s">
        <v>8537</v>
      </c>
    </row>
    <row r="41" spans="1:44" ht="15.75" customHeight="1" outlineLevel="1" x14ac:dyDescent="0.2">
      <c r="A41" s="487"/>
      <c r="B41" s="487"/>
      <c r="C41" s="487"/>
      <c r="D41" s="210" t="s">
        <v>579</v>
      </c>
      <c r="E41" s="210" t="s">
        <v>10569</v>
      </c>
      <c r="F41" s="210" t="s">
        <v>10570</v>
      </c>
      <c r="G41" s="332">
        <v>3</v>
      </c>
      <c r="H41" s="122"/>
      <c r="I41" s="123"/>
      <c r="J41" s="216" t="s">
        <v>10571</v>
      </c>
      <c r="K41" s="225" t="s">
        <v>10558</v>
      </c>
      <c r="L41" s="225" t="s">
        <v>10332</v>
      </c>
      <c r="M41" s="225" t="s">
        <v>10559</v>
      </c>
      <c r="N41" s="225" t="s">
        <v>10560</v>
      </c>
      <c r="O41" s="226" t="s">
        <v>1043</v>
      </c>
      <c r="P41" s="228"/>
      <c r="Q41" s="228" t="str">
        <f t="shared" si="93"/>
        <v>Ch 5 Practice 1.1.3: Making prisms and pyramids from nets</v>
      </c>
      <c r="R41" s="226" t="s">
        <v>1812</v>
      </c>
      <c r="S41" s="228" t="s">
        <v>1041</v>
      </c>
      <c r="T41" s="228" t="s">
        <v>1042</v>
      </c>
      <c r="U41" s="228" t="s">
        <v>42</v>
      </c>
      <c r="V41" s="216" t="s">
        <v>10562</v>
      </c>
      <c r="W41" s="229">
        <v>9789814969468</v>
      </c>
      <c r="X41" s="228">
        <v>115</v>
      </c>
      <c r="Y41" s="216" t="s">
        <v>2481</v>
      </c>
      <c r="Z41" s="216" t="s">
        <v>10563</v>
      </c>
      <c r="AA41" s="216" t="s">
        <v>10564</v>
      </c>
      <c r="AB41" s="216" t="str">
        <f t="shared" si="1"/>
        <v>6.038 To make prisms and pyramids from nets M6GE-IIIc-32</v>
      </c>
      <c r="AC41" s="216" t="str">
        <f t="shared" ref="AC41:AD41" si="99">Y41</f>
        <v>3. Geometry</v>
      </c>
      <c r="AD41" s="216" t="str">
        <f t="shared" si="99"/>
        <v>G6.3.01 Solid Shapes</v>
      </c>
      <c r="AE41" s="216" t="str">
        <f t="shared" si="3"/>
        <v>M6GE-IIIc-32</v>
      </c>
      <c r="AF41" s="216" t="str">
        <f t="shared" ref="AF41:AG41" si="100">M41</f>
        <v>M6GE-IIIc-32: Identifies the nets of the following space figures: cube, prism, pyramid, cylinder, cone, and sphere using plane figures.</v>
      </c>
      <c r="AG41" s="225" t="str">
        <f t="shared" si="100"/>
        <v>6.054 Identifies the nets of space figures M6GE-IIIc-32</v>
      </c>
      <c r="AH41" s="231">
        <f t="shared" si="98"/>
        <v>5</v>
      </c>
      <c r="AI41" s="333" t="s">
        <v>10568</v>
      </c>
      <c r="AJ41" s="216" t="s">
        <v>10566</v>
      </c>
      <c r="AK41" s="216"/>
      <c r="AL41" s="216"/>
      <c r="AM41" s="216"/>
      <c r="AN41" s="232"/>
      <c r="AO41" s="232"/>
      <c r="AP41" s="103"/>
      <c r="AQ41" s="103"/>
      <c r="AR41" s="115" t="s">
        <v>8537</v>
      </c>
    </row>
    <row r="42" spans="1:44" ht="15.75" customHeight="1" outlineLevel="1" x14ac:dyDescent="0.2">
      <c r="A42" s="487"/>
      <c r="B42" s="487"/>
      <c r="C42" s="471"/>
      <c r="D42" s="210" t="s">
        <v>582</v>
      </c>
      <c r="E42" s="210" t="s">
        <v>10572</v>
      </c>
      <c r="F42" s="210" t="s">
        <v>10573</v>
      </c>
      <c r="G42" s="224">
        <v>4</v>
      </c>
      <c r="H42" s="122"/>
      <c r="I42" s="123"/>
      <c r="J42" s="216" t="s">
        <v>10574</v>
      </c>
      <c r="K42" s="225" t="s">
        <v>10558</v>
      </c>
      <c r="L42" s="225" t="s">
        <v>10332</v>
      </c>
      <c r="M42" s="225" t="s">
        <v>10559</v>
      </c>
      <c r="N42" s="225" t="s">
        <v>10560</v>
      </c>
      <c r="O42" s="226" t="s">
        <v>1043</v>
      </c>
      <c r="P42" s="228"/>
      <c r="Q42" s="228" t="str">
        <f t="shared" si="93"/>
        <v>Ch 5 Practice 1.1.4: Making nets of prisms and pyramids</v>
      </c>
      <c r="R42" s="226" t="s">
        <v>1812</v>
      </c>
      <c r="S42" s="228" t="s">
        <v>1041</v>
      </c>
      <c r="T42" s="228" t="s">
        <v>1042</v>
      </c>
      <c r="U42" s="228" t="s">
        <v>42</v>
      </c>
      <c r="V42" s="216" t="s">
        <v>10562</v>
      </c>
      <c r="W42" s="229">
        <v>9789814969468</v>
      </c>
      <c r="X42" s="228">
        <v>115</v>
      </c>
      <c r="Y42" s="216" t="s">
        <v>2481</v>
      </c>
      <c r="Z42" s="216" t="s">
        <v>10563</v>
      </c>
      <c r="AA42" s="216" t="s">
        <v>10564</v>
      </c>
      <c r="AB42" s="216" t="str">
        <f t="shared" si="1"/>
        <v>6.039 To make nets of prisms and pyramids M6GE-IIIc-32</v>
      </c>
      <c r="AC42" s="216" t="str">
        <f t="shared" ref="AC42:AD42" si="101">Y42</f>
        <v>3. Geometry</v>
      </c>
      <c r="AD42" s="216" t="str">
        <f t="shared" si="101"/>
        <v>G6.3.01 Solid Shapes</v>
      </c>
      <c r="AE42" s="216" t="str">
        <f t="shared" si="3"/>
        <v>M6GE-IIIc-32</v>
      </c>
      <c r="AF42" s="216" t="str">
        <f t="shared" ref="AF42:AG42" si="102">M42</f>
        <v>M6GE-IIIc-32: Identifies the nets of the following space figures: cube, prism, pyramid, cylinder, cone, and sphere using plane figures.</v>
      </c>
      <c r="AG42" s="225" t="str">
        <f t="shared" si="102"/>
        <v>6.054 Identifies the nets of space figures M6GE-IIIc-32</v>
      </c>
      <c r="AH42" s="231">
        <f t="shared" si="98"/>
        <v>5</v>
      </c>
      <c r="AI42" s="333" t="s">
        <v>10575</v>
      </c>
      <c r="AJ42" s="216" t="s">
        <v>10570</v>
      </c>
      <c r="AK42" s="216"/>
      <c r="AL42" s="216"/>
      <c r="AM42" s="216"/>
      <c r="AN42" s="232"/>
      <c r="AO42" s="232"/>
      <c r="AP42" s="103"/>
      <c r="AQ42" s="103"/>
      <c r="AR42" s="115" t="s">
        <v>8537</v>
      </c>
    </row>
    <row r="43" spans="1:44" ht="15.75" customHeight="1" outlineLevel="1" x14ac:dyDescent="0.2">
      <c r="A43" s="487"/>
      <c r="B43" s="487"/>
      <c r="C43" s="508" t="s">
        <v>552</v>
      </c>
      <c r="D43" s="73" t="s">
        <v>546</v>
      </c>
      <c r="E43" s="73" t="s">
        <v>10576</v>
      </c>
      <c r="F43" s="73" t="s">
        <v>10577</v>
      </c>
      <c r="G43" s="100">
        <v>5</v>
      </c>
      <c r="H43" s="100"/>
      <c r="I43" s="312" t="s">
        <v>1823</v>
      </c>
      <c r="J43" s="61" t="s">
        <v>10578</v>
      </c>
      <c r="K43" s="84" t="s">
        <v>10579</v>
      </c>
      <c r="L43" s="84" t="s">
        <v>10332</v>
      </c>
      <c r="M43" s="84" t="s">
        <v>10580</v>
      </c>
      <c r="N43" s="188" t="s">
        <v>10581</v>
      </c>
      <c r="O43" s="83" t="s">
        <v>1043</v>
      </c>
      <c r="P43" s="102" t="s">
        <v>10582</v>
      </c>
      <c r="Q43" s="102" t="str">
        <f t="shared" si="93"/>
        <v>Ch 5 Practice 1.2.1: Identifying types of prisms</v>
      </c>
      <c r="R43" s="83" t="s">
        <v>1812</v>
      </c>
      <c r="S43" s="102" t="s">
        <v>1041</v>
      </c>
      <c r="T43" s="102" t="s">
        <v>1042</v>
      </c>
      <c r="U43" s="102" t="s">
        <v>42</v>
      </c>
      <c r="V43" s="61" t="s">
        <v>10562</v>
      </c>
      <c r="W43" s="104">
        <v>9789814969468</v>
      </c>
      <c r="X43" s="119">
        <v>115</v>
      </c>
      <c r="Y43" s="61" t="s">
        <v>2481</v>
      </c>
      <c r="Z43" s="61" t="s">
        <v>10563</v>
      </c>
      <c r="AA43" s="61" t="s">
        <v>10564</v>
      </c>
      <c r="AB43" s="61" t="str">
        <f t="shared" si="1"/>
        <v>6.040 To identify and draw different types of prisms M6GE-IIIa-27/M6GE-IIIb-30</v>
      </c>
      <c r="AC43" s="61" t="str">
        <f t="shared" ref="AC43:AD43" si="103">Y43</f>
        <v>3. Geometry</v>
      </c>
      <c r="AD43" s="61" t="str">
        <f t="shared" si="103"/>
        <v>G6.3.01 Solid Shapes</v>
      </c>
      <c r="AE43" s="61" t="str">
        <f t="shared" si="3"/>
        <v>M6GE-IIIa-27/M6GE-IIIb-30</v>
      </c>
      <c r="AF43" s="61" t="str">
        <f t="shared" ref="AF43:AG43" si="104">M43</f>
        <v>M6GE-IIIa-27: Visualizes and describes the different solid figures: cube, prism, pyramid, cylinder, cone, and sphere.
M6GE-IIIb-30: Identifies the faces of a solid figure.</v>
      </c>
      <c r="AG43" s="84" t="str">
        <f t="shared" si="104"/>
        <v xml:space="preserve">6.049 Visualizes and describes the different solid figures M6GE-IIIa-27
6.052 Identifies the faces of a solid figure M6GE-IIIb-30   </v>
      </c>
      <c r="AH43" s="107">
        <f t="shared" si="98"/>
        <v>5</v>
      </c>
      <c r="AI43" s="313" t="s">
        <v>10575</v>
      </c>
      <c r="AJ43" s="117" t="s">
        <v>10570</v>
      </c>
      <c r="AK43" s="61"/>
      <c r="AL43" s="61"/>
      <c r="AM43" s="61"/>
      <c r="AN43" s="110"/>
      <c r="AO43" s="110"/>
      <c r="AP43" s="103" t="s">
        <v>1818</v>
      </c>
      <c r="AQ43" s="103" t="str">
        <f t="shared" ref="AQ43:AQ51" si="105">IF($AP43="Raw Manuscript created","Editor to review",IF($AP43="Manuscript reviewed by Editor","Author to revise",IF($AP43="Manuscript revised by Author","Editor to review",IF($AP43="Manuscript finalised by Editor","Evonne to PFP",IF($AP43="Manuscript approved by Evonne","Evelyn to upload to Learnosity",IF($AP43="Manuscript uploaded to Learnosity","Prepress to create Activity",IF($AP43="Ready practice on Learnosity","Prepress to create Activity",IF($AP43="Activity created","Editor to conduct Learnosity review",IF($AP43="Published","Completed","")))))))))</f>
        <v>Completed</v>
      </c>
      <c r="AR43" s="115" t="s">
        <v>8537</v>
      </c>
    </row>
    <row r="44" spans="1:44" ht="15.75" customHeight="1" outlineLevel="1" x14ac:dyDescent="0.2">
      <c r="A44" s="487"/>
      <c r="B44" s="487"/>
      <c r="C44" s="471"/>
      <c r="D44" s="73" t="s">
        <v>549</v>
      </c>
      <c r="E44" s="73" t="s">
        <v>10583</v>
      </c>
      <c r="F44" s="73" t="s">
        <v>10584</v>
      </c>
      <c r="G44" s="100">
        <v>6</v>
      </c>
      <c r="H44" s="100" t="s">
        <v>3954</v>
      </c>
      <c r="I44" s="101"/>
      <c r="J44" s="61" t="s">
        <v>10585</v>
      </c>
      <c r="K44" s="84" t="s">
        <v>10579</v>
      </c>
      <c r="L44" s="84" t="s">
        <v>10353</v>
      </c>
      <c r="M44" s="84" t="s">
        <v>10580</v>
      </c>
      <c r="N44" s="188" t="s">
        <v>10581</v>
      </c>
      <c r="O44" s="83" t="s">
        <v>1043</v>
      </c>
      <c r="P44" s="102" t="s">
        <v>10586</v>
      </c>
      <c r="Q44" s="102" t="str">
        <f t="shared" si="93"/>
        <v>Ch 5 Practice 1.2.2: Identifying faces, edges and vertices of prisms</v>
      </c>
      <c r="R44" s="83" t="s">
        <v>1812</v>
      </c>
      <c r="S44" s="102" t="s">
        <v>1041</v>
      </c>
      <c r="T44" s="102" t="s">
        <v>1042</v>
      </c>
      <c r="U44" s="102" t="s">
        <v>42</v>
      </c>
      <c r="V44" s="61" t="s">
        <v>10562</v>
      </c>
      <c r="W44" s="104">
        <v>9789814969468</v>
      </c>
      <c r="X44" s="119">
        <v>115</v>
      </c>
      <c r="Y44" s="61" t="s">
        <v>2481</v>
      </c>
      <c r="Z44" s="61" t="s">
        <v>10563</v>
      </c>
      <c r="AA44" s="61" t="s">
        <v>10564</v>
      </c>
      <c r="AB44" s="61" t="str">
        <f t="shared" si="1"/>
        <v>6.041 To identify the faces, edges and vertices of prisms M6GE-IIIa-27/M6GE-IIIb-30</v>
      </c>
      <c r="AC44" s="61" t="str">
        <f t="shared" ref="AC44:AD44" si="106">Y44</f>
        <v>3. Geometry</v>
      </c>
      <c r="AD44" s="61" t="str">
        <f t="shared" si="106"/>
        <v>G6.3.01 Solid Shapes</v>
      </c>
      <c r="AE44" s="61" t="str">
        <f t="shared" si="3"/>
        <v>M6GE-IIIa-27/M6GE-IIIb-30</v>
      </c>
      <c r="AF44" s="61" t="str">
        <f t="shared" ref="AF44:AG44" si="107">M44</f>
        <v>M6GE-IIIa-27: Visualizes and describes the different solid figures: cube, prism, pyramid, cylinder, cone, and sphere.
M6GE-IIIb-30: Identifies the faces of a solid figure.</v>
      </c>
      <c r="AG44" s="84" t="str">
        <f t="shared" si="107"/>
        <v xml:space="preserve">6.049 Visualizes and describes the different solid figures M6GE-IIIa-27
6.052 Identifies the faces of a solid figure M6GE-IIIb-30   </v>
      </c>
      <c r="AH44" s="107">
        <f t="shared" si="98"/>
        <v>5</v>
      </c>
      <c r="AI44" s="313" t="s">
        <v>10587</v>
      </c>
      <c r="AJ44" s="117" t="s">
        <v>10573</v>
      </c>
      <c r="AK44" s="61"/>
      <c r="AL44" s="61"/>
      <c r="AM44" s="61"/>
      <c r="AN44" s="110"/>
      <c r="AO44" s="110"/>
      <c r="AP44" s="103" t="s">
        <v>1818</v>
      </c>
      <c r="AQ44" s="103" t="str">
        <f t="shared" si="105"/>
        <v>Completed</v>
      </c>
      <c r="AR44" s="115" t="s">
        <v>8537</v>
      </c>
    </row>
    <row r="45" spans="1:44" ht="15.75" customHeight="1" outlineLevel="1" x14ac:dyDescent="0.2">
      <c r="A45" s="487"/>
      <c r="B45" s="487"/>
      <c r="C45" s="508" t="s">
        <v>10588</v>
      </c>
      <c r="D45" s="73" t="s">
        <v>557</v>
      </c>
      <c r="E45" s="73" t="s">
        <v>10589</v>
      </c>
      <c r="F45" s="73" t="s">
        <v>10590</v>
      </c>
      <c r="G45" s="100">
        <v>7</v>
      </c>
      <c r="H45" s="100"/>
      <c r="I45" s="312" t="s">
        <v>1823</v>
      </c>
      <c r="J45" s="61" t="s">
        <v>10591</v>
      </c>
      <c r="K45" s="84" t="s">
        <v>10579</v>
      </c>
      <c r="L45" s="84" t="s">
        <v>10417</v>
      </c>
      <c r="M45" s="84" t="s">
        <v>10580</v>
      </c>
      <c r="N45" s="188" t="s">
        <v>10581</v>
      </c>
      <c r="O45" s="83" t="s">
        <v>1043</v>
      </c>
      <c r="P45" s="102" t="s">
        <v>10592</v>
      </c>
      <c r="Q45" s="102" t="str">
        <f t="shared" si="93"/>
        <v>Ch 5 Practice 1.3.1: Identifying types of pyramids</v>
      </c>
      <c r="R45" s="83" t="s">
        <v>1812</v>
      </c>
      <c r="S45" s="102" t="s">
        <v>1041</v>
      </c>
      <c r="T45" s="102" t="s">
        <v>1042</v>
      </c>
      <c r="U45" s="102" t="s">
        <v>42</v>
      </c>
      <c r="V45" s="61" t="s">
        <v>10562</v>
      </c>
      <c r="W45" s="104">
        <v>9789814969468</v>
      </c>
      <c r="X45" s="119">
        <v>115</v>
      </c>
      <c r="Y45" s="61" t="s">
        <v>2481</v>
      </c>
      <c r="Z45" s="61" t="s">
        <v>10563</v>
      </c>
      <c r="AA45" s="61" t="s">
        <v>10564</v>
      </c>
      <c r="AB45" s="61" t="str">
        <f t="shared" si="1"/>
        <v>6.042 To identify and draw different types of pyramids M6GE-IIIa-27/M6GE-IIIb-30</v>
      </c>
      <c r="AC45" s="61" t="str">
        <f t="shared" ref="AC45:AD45" si="108">Y45</f>
        <v>3. Geometry</v>
      </c>
      <c r="AD45" s="61" t="str">
        <f t="shared" si="108"/>
        <v>G6.3.01 Solid Shapes</v>
      </c>
      <c r="AE45" s="61" t="str">
        <f t="shared" si="3"/>
        <v>M6GE-IIIa-27/M6GE-IIIb-30</v>
      </c>
      <c r="AF45" s="61" t="str">
        <f t="shared" ref="AF45:AG45" si="109">M45</f>
        <v>M6GE-IIIa-27: Visualizes and describes the different solid figures: cube, prism, pyramid, cylinder, cone, and sphere.
M6GE-IIIb-30: Identifies the faces of a solid figure.</v>
      </c>
      <c r="AG45" s="84" t="str">
        <f t="shared" si="109"/>
        <v xml:space="preserve">6.049 Visualizes and describes the different solid figures M6GE-IIIa-27
6.052 Identifies the faces of a solid figure M6GE-IIIb-30   </v>
      </c>
      <c r="AH45" s="107">
        <f t="shared" si="98"/>
        <v>5</v>
      </c>
      <c r="AI45" s="313" t="s">
        <v>10575</v>
      </c>
      <c r="AJ45" s="117" t="s">
        <v>10570</v>
      </c>
      <c r="AK45" s="61"/>
      <c r="AL45" s="61"/>
      <c r="AM45" s="61"/>
      <c r="AN45" s="110"/>
      <c r="AO45" s="110"/>
      <c r="AP45" s="103" t="s">
        <v>1818</v>
      </c>
      <c r="AQ45" s="103" t="str">
        <f t="shared" si="105"/>
        <v>Completed</v>
      </c>
      <c r="AR45" s="41"/>
    </row>
    <row r="46" spans="1:44" ht="15.75" customHeight="1" outlineLevel="1" x14ac:dyDescent="0.2">
      <c r="A46" s="487"/>
      <c r="B46" s="471"/>
      <c r="C46" s="471"/>
      <c r="D46" s="73" t="s">
        <v>560</v>
      </c>
      <c r="E46" s="73" t="s">
        <v>10593</v>
      </c>
      <c r="F46" s="73" t="s">
        <v>10594</v>
      </c>
      <c r="G46" s="100">
        <v>8</v>
      </c>
      <c r="H46" s="100"/>
      <c r="I46" s="101" t="s">
        <v>4672</v>
      </c>
      <c r="J46" s="61" t="s">
        <v>10595</v>
      </c>
      <c r="K46" s="84" t="s">
        <v>10579</v>
      </c>
      <c r="L46" s="84" t="s">
        <v>10430</v>
      </c>
      <c r="M46" s="84" t="s">
        <v>10580</v>
      </c>
      <c r="N46" s="188" t="s">
        <v>10581</v>
      </c>
      <c r="O46" s="83" t="s">
        <v>1043</v>
      </c>
      <c r="P46" s="102" t="s">
        <v>10596</v>
      </c>
      <c r="Q46" s="102" t="str">
        <f t="shared" si="93"/>
        <v>Ch 5 Practice 1.3.2: Identifying faces, edges and vertices of pyramids</v>
      </c>
      <c r="R46" s="83" t="s">
        <v>1812</v>
      </c>
      <c r="S46" s="102" t="s">
        <v>1041</v>
      </c>
      <c r="T46" s="102" t="s">
        <v>1042</v>
      </c>
      <c r="U46" s="102" t="s">
        <v>42</v>
      </c>
      <c r="V46" s="61" t="s">
        <v>10562</v>
      </c>
      <c r="W46" s="104">
        <v>9789814969468</v>
      </c>
      <c r="X46" s="119">
        <v>115</v>
      </c>
      <c r="Y46" s="61" t="s">
        <v>2481</v>
      </c>
      <c r="Z46" s="61" t="s">
        <v>10563</v>
      </c>
      <c r="AA46" s="61" t="s">
        <v>10564</v>
      </c>
      <c r="AB46" s="61" t="str">
        <f t="shared" si="1"/>
        <v>6.043 To identify the faces, edges and vertices of pyramids M6GE-IIIa-27/M6GE-IIIb-30</v>
      </c>
      <c r="AC46" s="61" t="str">
        <f t="shared" ref="AC46:AD46" si="110">Y46</f>
        <v>3. Geometry</v>
      </c>
      <c r="AD46" s="61" t="str">
        <f t="shared" si="110"/>
        <v>G6.3.01 Solid Shapes</v>
      </c>
      <c r="AE46" s="61" t="str">
        <f t="shared" si="3"/>
        <v>M6GE-IIIa-27/M6GE-IIIb-30</v>
      </c>
      <c r="AF46" s="61" t="str">
        <f t="shared" ref="AF46:AG46" si="111">M46</f>
        <v>M6GE-IIIa-27: Visualizes and describes the different solid figures: cube, prism, pyramid, cylinder, cone, and sphere.
M6GE-IIIb-30: Identifies the faces of a solid figure.</v>
      </c>
      <c r="AG46" s="84" t="str">
        <f t="shared" si="111"/>
        <v xml:space="preserve">6.049 Visualizes and describes the different solid figures M6GE-IIIa-27
6.052 Identifies the faces of a solid figure M6GE-IIIb-30   </v>
      </c>
      <c r="AH46" s="107">
        <f t="shared" si="98"/>
        <v>5</v>
      </c>
      <c r="AI46" s="313" t="s">
        <v>10587</v>
      </c>
      <c r="AJ46" s="117" t="s">
        <v>10573</v>
      </c>
      <c r="AK46" s="61"/>
      <c r="AL46" s="61"/>
      <c r="AM46" s="61"/>
      <c r="AN46" s="110"/>
      <c r="AO46" s="110"/>
      <c r="AP46" s="103" t="s">
        <v>1818</v>
      </c>
      <c r="AQ46" s="103" t="str">
        <f t="shared" si="105"/>
        <v>Completed</v>
      </c>
      <c r="AR46" s="115" t="s">
        <v>8537</v>
      </c>
    </row>
    <row r="47" spans="1:44" ht="15.75" customHeight="1" outlineLevel="1" x14ac:dyDescent="0.2">
      <c r="A47" s="487"/>
      <c r="B47" s="502" t="s">
        <v>10597</v>
      </c>
      <c r="C47" s="530" t="s">
        <v>10598</v>
      </c>
      <c r="D47" s="181" t="s">
        <v>10599</v>
      </c>
      <c r="E47" s="181" t="s">
        <v>10600</v>
      </c>
      <c r="F47" s="181" t="s">
        <v>10601</v>
      </c>
      <c r="G47" s="111">
        <v>9</v>
      </c>
      <c r="H47" s="100" t="s">
        <v>10602</v>
      </c>
      <c r="I47" s="101"/>
      <c r="J47" s="61" t="s">
        <v>10603</v>
      </c>
      <c r="K47" s="84" t="s">
        <v>10604</v>
      </c>
      <c r="L47" s="84" t="s">
        <v>10266</v>
      </c>
      <c r="M47" s="84" t="s">
        <v>10605</v>
      </c>
      <c r="N47" s="84" t="s">
        <v>10606</v>
      </c>
      <c r="O47" s="83" t="s">
        <v>1043</v>
      </c>
      <c r="P47" s="102" t="str">
        <f t="shared" ref="P47:Q47" si="112">D47</f>
        <v>PH_G6_C05_P2.1.1</v>
      </c>
      <c r="Q47" s="102" t="str">
        <f t="shared" si="112"/>
        <v>Ch 5 Practice 2.1.1: Identify cylinders and cones</v>
      </c>
      <c r="R47" s="83" t="s">
        <v>1812</v>
      </c>
      <c r="S47" s="102" t="s">
        <v>1041</v>
      </c>
      <c r="T47" s="102" t="s">
        <v>1042</v>
      </c>
      <c r="U47" s="102" t="s">
        <v>42</v>
      </c>
      <c r="V47" s="61" t="s">
        <v>10562</v>
      </c>
      <c r="W47" s="104">
        <v>9789814969468</v>
      </c>
      <c r="X47" s="119">
        <v>122</v>
      </c>
      <c r="Y47" s="61" t="s">
        <v>2481</v>
      </c>
      <c r="Z47" s="61" t="s">
        <v>10563</v>
      </c>
      <c r="AA47" s="61" t="s">
        <v>10607</v>
      </c>
      <c r="AB47" s="61" t="str">
        <f t="shared" si="1"/>
        <v>6.044 Identify cylinders and cones M6ME-IVa-95</v>
      </c>
      <c r="AC47" s="61" t="str">
        <f t="shared" ref="AC47:AD47" si="113">Y47</f>
        <v>3. Geometry</v>
      </c>
      <c r="AD47" s="61" t="str">
        <f t="shared" si="113"/>
        <v>G6.3.01 Solid Shapes</v>
      </c>
      <c r="AE47" s="61" t="str">
        <f t="shared" si="3"/>
        <v>M6ME-IVa-95</v>
      </c>
      <c r="AF47" s="61" t="str">
        <f t="shared" ref="AF47:AG47" si="114">M47</f>
        <v>M6ME-IVa-95: Determines the relationship of the volume between a rectangular prism and a pyramid, a cylinder and a cone, and a cylinder and sphere.</v>
      </c>
      <c r="AG47" s="84" t="str">
        <f t="shared" si="114"/>
        <v>6.070 Determines the relationship of the volume between a rectangular prism and a pyramid, a cylinder and a cone, and a cylinder and sphere M6ME-IVa-95</v>
      </c>
      <c r="AH47" s="107">
        <f t="shared" si="98"/>
        <v>5</v>
      </c>
      <c r="AI47" s="89" t="s">
        <v>10596</v>
      </c>
      <c r="AJ47" s="61" t="s">
        <v>10594</v>
      </c>
      <c r="AK47" s="61"/>
      <c r="AL47" s="61"/>
      <c r="AM47" s="61"/>
      <c r="AN47" s="110"/>
      <c r="AO47" s="110"/>
      <c r="AP47" s="103" t="s">
        <v>1818</v>
      </c>
      <c r="AQ47" s="103" t="str">
        <f t="shared" si="105"/>
        <v>Completed</v>
      </c>
      <c r="AR47" s="41"/>
    </row>
    <row r="48" spans="1:44" ht="15.75" customHeight="1" outlineLevel="1" x14ac:dyDescent="0.2">
      <c r="A48" s="487"/>
      <c r="B48" s="487"/>
      <c r="C48" s="471"/>
      <c r="D48" s="181" t="s">
        <v>10608</v>
      </c>
      <c r="E48" s="181" t="s">
        <v>10609</v>
      </c>
      <c r="F48" s="181" t="s">
        <v>10610</v>
      </c>
      <c r="G48" s="100">
        <v>10</v>
      </c>
      <c r="H48" s="100" t="s">
        <v>4187</v>
      </c>
      <c r="I48" s="312" t="s">
        <v>2511</v>
      </c>
      <c r="J48" s="61" t="s">
        <v>10611</v>
      </c>
      <c r="K48" s="84" t="s">
        <v>10604</v>
      </c>
      <c r="L48" s="84" t="s">
        <v>10266</v>
      </c>
      <c r="M48" s="84" t="s">
        <v>10605</v>
      </c>
      <c r="N48" s="84" t="s">
        <v>10606</v>
      </c>
      <c r="O48" s="83" t="s">
        <v>1043</v>
      </c>
      <c r="P48" s="102" t="str">
        <f t="shared" ref="P48:Q48" si="115">D48</f>
        <v>PH_G6_C05_P2.1.2</v>
      </c>
      <c r="Q48" s="102" t="str">
        <f t="shared" si="115"/>
        <v>Ch 5 Practice 2.1.2: Understand the properties of cylinders and cones</v>
      </c>
      <c r="R48" s="83" t="s">
        <v>1812</v>
      </c>
      <c r="S48" s="102" t="s">
        <v>1041</v>
      </c>
      <c r="T48" s="102" t="s">
        <v>1042</v>
      </c>
      <c r="U48" s="102" t="s">
        <v>42</v>
      </c>
      <c r="V48" s="61" t="s">
        <v>10562</v>
      </c>
      <c r="W48" s="104">
        <v>9789814969468</v>
      </c>
      <c r="X48" s="119">
        <v>122</v>
      </c>
      <c r="Y48" s="61" t="s">
        <v>2481</v>
      </c>
      <c r="Z48" s="61" t="s">
        <v>10563</v>
      </c>
      <c r="AA48" s="61" t="s">
        <v>10607</v>
      </c>
      <c r="AB48" s="61" t="str">
        <f t="shared" si="1"/>
        <v>6.045 Understand the properties of cylinders and cones M6ME-IVa-95</v>
      </c>
      <c r="AC48" s="61" t="str">
        <f t="shared" ref="AC48:AD48" si="116">Y48</f>
        <v>3. Geometry</v>
      </c>
      <c r="AD48" s="61" t="str">
        <f t="shared" si="116"/>
        <v>G6.3.01 Solid Shapes</v>
      </c>
      <c r="AE48" s="61" t="str">
        <f t="shared" si="3"/>
        <v>M6ME-IVa-95</v>
      </c>
      <c r="AF48" s="61" t="str">
        <f t="shared" ref="AF48:AG48" si="117">M48</f>
        <v>M6ME-IVa-95: Determines the relationship of the volume between a rectangular prism and a pyramid, a cylinder and a cone, and a cylinder and sphere.</v>
      </c>
      <c r="AG48" s="84" t="str">
        <f t="shared" si="117"/>
        <v>6.070 Determines the relationship of the volume between a rectangular prism and a pyramid, a cylinder and a cone, and a cylinder and sphere M6ME-IVa-95</v>
      </c>
      <c r="AH48" s="107">
        <f t="shared" si="98"/>
        <v>5</v>
      </c>
      <c r="AI48" s="61" t="s">
        <v>10599</v>
      </c>
      <c r="AJ48" s="61" t="s">
        <v>10601</v>
      </c>
      <c r="AK48" s="61"/>
      <c r="AL48" s="61"/>
      <c r="AM48" s="61"/>
      <c r="AN48" s="103"/>
      <c r="AO48" s="103"/>
      <c r="AP48" s="103" t="s">
        <v>1818</v>
      </c>
      <c r="AQ48" s="103" t="str">
        <f t="shared" si="105"/>
        <v>Completed</v>
      </c>
      <c r="AR48" s="102"/>
    </row>
    <row r="49" spans="1:44" ht="15.75" customHeight="1" outlineLevel="1" x14ac:dyDescent="0.2">
      <c r="A49" s="487"/>
      <c r="B49" s="487"/>
      <c r="C49" s="181" t="s">
        <v>10612</v>
      </c>
      <c r="D49" s="181" t="s">
        <v>10613</v>
      </c>
      <c r="E49" s="181" t="s">
        <v>10614</v>
      </c>
      <c r="F49" s="181" t="s">
        <v>10615</v>
      </c>
      <c r="G49" s="111">
        <v>11</v>
      </c>
      <c r="H49" s="100"/>
      <c r="I49" s="101"/>
      <c r="J49" s="61" t="s">
        <v>10616</v>
      </c>
      <c r="K49" s="84" t="s">
        <v>10604</v>
      </c>
      <c r="L49" s="84" t="s">
        <v>10266</v>
      </c>
      <c r="M49" s="84" t="s">
        <v>10605</v>
      </c>
      <c r="N49" s="84" t="s">
        <v>10606</v>
      </c>
      <c r="O49" s="83" t="s">
        <v>1043</v>
      </c>
      <c r="P49" s="102" t="str">
        <f t="shared" ref="P49:Q49" si="118">D49</f>
        <v>PH_G6_C05_P2.2.1</v>
      </c>
      <c r="Q49" s="102" t="str">
        <f t="shared" si="118"/>
        <v>Ch 5 Practice 2.2.1: Identify solids of revolution</v>
      </c>
      <c r="R49" s="83" t="s">
        <v>1812</v>
      </c>
      <c r="S49" s="102" t="s">
        <v>1041</v>
      </c>
      <c r="T49" s="102" t="s">
        <v>1042</v>
      </c>
      <c r="U49" s="102" t="s">
        <v>42</v>
      </c>
      <c r="V49" s="61" t="s">
        <v>10562</v>
      </c>
      <c r="W49" s="104">
        <v>9789814969468</v>
      </c>
      <c r="X49" s="119">
        <v>122</v>
      </c>
      <c r="Y49" s="61" t="s">
        <v>2481</v>
      </c>
      <c r="Z49" s="61" t="s">
        <v>10563</v>
      </c>
      <c r="AA49" s="61" t="s">
        <v>10607</v>
      </c>
      <c r="AB49" s="61" t="str">
        <f t="shared" si="1"/>
        <v>6.046 Identify solids of revolution M6ME-IVa-95</v>
      </c>
      <c r="AC49" s="61" t="str">
        <f t="shared" ref="AC49:AD49" si="119">Y49</f>
        <v>3. Geometry</v>
      </c>
      <c r="AD49" s="61" t="str">
        <f t="shared" si="119"/>
        <v>G6.3.01 Solid Shapes</v>
      </c>
      <c r="AE49" s="61" t="str">
        <f t="shared" si="3"/>
        <v>M6ME-IVa-95</v>
      </c>
      <c r="AF49" s="61" t="str">
        <f t="shared" ref="AF49:AG49" si="120">M49</f>
        <v>M6ME-IVa-95: Determines the relationship of the volume between a rectangular prism and a pyramid, a cylinder and a cone, and a cylinder and sphere.</v>
      </c>
      <c r="AG49" s="84" t="str">
        <f t="shared" si="120"/>
        <v>6.070 Determines the relationship of the volume between a rectangular prism and a pyramid, a cylinder and a cone, and a cylinder and sphere M6ME-IVa-95</v>
      </c>
      <c r="AH49" s="107">
        <f t="shared" si="98"/>
        <v>5</v>
      </c>
      <c r="AI49" s="89" t="s">
        <v>10608</v>
      </c>
      <c r="AJ49" s="61" t="s">
        <v>10610</v>
      </c>
      <c r="AK49" s="61"/>
      <c r="AL49" s="61"/>
      <c r="AM49" s="61"/>
      <c r="AN49" s="103"/>
      <c r="AO49" s="103"/>
      <c r="AP49" s="103" t="s">
        <v>1818</v>
      </c>
      <c r="AQ49" s="103" t="str">
        <f t="shared" si="105"/>
        <v>Completed</v>
      </c>
      <c r="AR49" s="102"/>
    </row>
    <row r="50" spans="1:44" ht="15.75" customHeight="1" outlineLevel="1" x14ac:dyDescent="0.2">
      <c r="A50" s="487"/>
      <c r="B50" s="487"/>
      <c r="C50" s="530" t="s">
        <v>10617</v>
      </c>
      <c r="D50" s="181" t="s">
        <v>10618</v>
      </c>
      <c r="E50" s="181" t="s">
        <v>10619</v>
      </c>
      <c r="F50" s="181" t="s">
        <v>10620</v>
      </c>
      <c r="G50" s="111">
        <v>12</v>
      </c>
      <c r="H50" s="100"/>
      <c r="I50" s="101"/>
      <c r="J50" s="61" t="s">
        <v>10621</v>
      </c>
      <c r="K50" s="84" t="s">
        <v>10604</v>
      </c>
      <c r="L50" s="84" t="s">
        <v>10266</v>
      </c>
      <c r="M50" s="84" t="s">
        <v>10605</v>
      </c>
      <c r="N50" s="84" t="s">
        <v>10606</v>
      </c>
      <c r="O50" s="83" t="s">
        <v>1043</v>
      </c>
      <c r="P50" s="102" t="str">
        <f t="shared" ref="P50:Q50" si="121">D50</f>
        <v>PH_G6_C05_P2.3.1</v>
      </c>
      <c r="Q50" s="102" t="str">
        <f t="shared" si="121"/>
        <v>Ch 5 Practice 2.3.1: Identify spheres</v>
      </c>
      <c r="R50" s="83" t="s">
        <v>1812</v>
      </c>
      <c r="S50" s="102" t="s">
        <v>1041</v>
      </c>
      <c r="T50" s="102" t="s">
        <v>1042</v>
      </c>
      <c r="U50" s="102" t="s">
        <v>42</v>
      </c>
      <c r="V50" s="61" t="s">
        <v>10562</v>
      </c>
      <c r="W50" s="104">
        <v>9789814969468</v>
      </c>
      <c r="X50" s="119">
        <v>122</v>
      </c>
      <c r="Y50" s="61" t="s">
        <v>2481</v>
      </c>
      <c r="Z50" s="61" t="s">
        <v>10563</v>
      </c>
      <c r="AA50" s="61" t="s">
        <v>10607</v>
      </c>
      <c r="AB50" s="61" t="str">
        <f t="shared" si="1"/>
        <v>6.047 Identify spheres M6ME-IVa-95</v>
      </c>
      <c r="AC50" s="61" t="str">
        <f t="shared" ref="AC50:AD50" si="122">Y50</f>
        <v>3. Geometry</v>
      </c>
      <c r="AD50" s="61" t="str">
        <f t="shared" si="122"/>
        <v>G6.3.01 Solid Shapes</v>
      </c>
      <c r="AE50" s="61" t="str">
        <f t="shared" si="3"/>
        <v>M6ME-IVa-95</v>
      </c>
      <c r="AF50" s="61" t="str">
        <f t="shared" ref="AF50:AG50" si="123">M50</f>
        <v>M6ME-IVa-95: Determines the relationship of the volume between a rectangular prism and a pyramid, a cylinder and a cone, and a cylinder and sphere.</v>
      </c>
      <c r="AG50" s="84" t="str">
        <f t="shared" si="123"/>
        <v>6.070 Determines the relationship of the volume between a rectangular prism and a pyramid, a cylinder and a cone, and a cylinder and sphere M6ME-IVa-95</v>
      </c>
      <c r="AH50" s="107">
        <f t="shared" si="98"/>
        <v>5</v>
      </c>
      <c r="AI50" s="89" t="s">
        <v>10596</v>
      </c>
      <c r="AJ50" s="61" t="s">
        <v>10594</v>
      </c>
      <c r="AK50" s="61"/>
      <c r="AL50" s="61"/>
      <c r="AM50" s="61"/>
      <c r="AN50" s="103"/>
      <c r="AO50" s="103"/>
      <c r="AP50" s="103" t="s">
        <v>1818</v>
      </c>
      <c r="AQ50" s="103" t="str">
        <f t="shared" si="105"/>
        <v>Completed</v>
      </c>
      <c r="AR50" s="102"/>
    </row>
    <row r="51" spans="1:44" ht="15.75" customHeight="1" outlineLevel="1" x14ac:dyDescent="0.2">
      <c r="A51" s="487"/>
      <c r="B51" s="471"/>
      <c r="C51" s="471"/>
      <c r="D51" s="334" t="s">
        <v>10622</v>
      </c>
      <c r="E51" s="181" t="s">
        <v>10623</v>
      </c>
      <c r="F51" s="181" t="s">
        <v>10624</v>
      </c>
      <c r="G51" s="111">
        <v>13</v>
      </c>
      <c r="H51" s="100"/>
      <c r="I51" s="101"/>
      <c r="J51" s="61" t="s">
        <v>10625</v>
      </c>
      <c r="K51" s="84" t="s">
        <v>10604</v>
      </c>
      <c r="L51" s="84" t="s">
        <v>10266</v>
      </c>
      <c r="M51" s="84" t="s">
        <v>10605</v>
      </c>
      <c r="N51" s="84" t="s">
        <v>10606</v>
      </c>
      <c r="O51" s="83" t="s">
        <v>1043</v>
      </c>
      <c r="P51" s="102" t="str">
        <f t="shared" ref="P51:Q51" si="124">D51</f>
        <v>PH_G6_C05_P2.3.2</v>
      </c>
      <c r="Q51" s="102" t="str">
        <f t="shared" si="124"/>
        <v>Ch 5 Practice 2.3.2: Understand the properties of spheres</v>
      </c>
      <c r="R51" s="83" t="s">
        <v>1812</v>
      </c>
      <c r="S51" s="102" t="s">
        <v>1041</v>
      </c>
      <c r="T51" s="102" t="s">
        <v>1042</v>
      </c>
      <c r="U51" s="102" t="s">
        <v>42</v>
      </c>
      <c r="V51" s="61" t="s">
        <v>10562</v>
      </c>
      <c r="W51" s="104">
        <v>9789814969468</v>
      </c>
      <c r="X51" s="119">
        <v>122</v>
      </c>
      <c r="Y51" s="61" t="s">
        <v>2481</v>
      </c>
      <c r="Z51" s="61" t="s">
        <v>10563</v>
      </c>
      <c r="AA51" s="61" t="s">
        <v>10607</v>
      </c>
      <c r="AB51" s="61" t="str">
        <f t="shared" si="1"/>
        <v>6.048 Understand the properties of spheres M6ME-IVa-95</v>
      </c>
      <c r="AC51" s="61" t="str">
        <f t="shared" ref="AC51:AD51" si="125">Y51</f>
        <v>3. Geometry</v>
      </c>
      <c r="AD51" s="61" t="str">
        <f t="shared" si="125"/>
        <v>G6.3.01 Solid Shapes</v>
      </c>
      <c r="AE51" s="61" t="str">
        <f t="shared" si="3"/>
        <v>M6ME-IVa-95</v>
      </c>
      <c r="AF51" s="61" t="str">
        <f t="shared" ref="AF51:AG51" si="126">M51</f>
        <v>M6ME-IVa-95: Determines the relationship of the volume between a rectangular prism and a pyramid, a cylinder and a cone, and a cylinder and sphere.</v>
      </c>
      <c r="AG51" s="84" t="str">
        <f t="shared" si="126"/>
        <v>6.070 Determines the relationship of the volume between a rectangular prism and a pyramid, a cylinder and a cone, and a cylinder and sphere M6ME-IVa-95</v>
      </c>
      <c r="AH51" s="107">
        <f t="shared" si="98"/>
        <v>5</v>
      </c>
      <c r="AI51" s="61" t="s">
        <v>10618</v>
      </c>
      <c r="AJ51" s="61" t="s">
        <v>10620</v>
      </c>
      <c r="AK51" s="61"/>
      <c r="AL51" s="61"/>
      <c r="AM51" s="61"/>
      <c r="AN51" s="103"/>
      <c r="AO51" s="103"/>
      <c r="AP51" s="103" t="s">
        <v>1818</v>
      </c>
      <c r="AQ51" s="331" t="str">
        <f t="shared" si="105"/>
        <v>Completed</v>
      </c>
      <c r="AR51" s="102"/>
    </row>
    <row r="52" spans="1:44" ht="15.75" customHeight="1" outlineLevel="1" x14ac:dyDescent="0.2">
      <c r="A52" s="487"/>
      <c r="B52" s="502" t="s">
        <v>10626</v>
      </c>
      <c r="C52" s="508" t="s">
        <v>10627</v>
      </c>
      <c r="D52" s="210" t="s">
        <v>294</v>
      </c>
      <c r="E52" s="335" t="s">
        <v>10628</v>
      </c>
      <c r="F52" s="210" t="s">
        <v>10629</v>
      </c>
      <c r="G52" s="332">
        <v>14</v>
      </c>
      <c r="H52" s="122"/>
      <c r="I52" s="123"/>
      <c r="J52" s="216" t="s">
        <v>10630</v>
      </c>
      <c r="K52" s="225" t="s">
        <v>10558</v>
      </c>
      <c r="L52" s="225" t="s">
        <v>10280</v>
      </c>
      <c r="M52" s="225" t="s">
        <v>10559</v>
      </c>
      <c r="N52" s="225" t="s">
        <v>10560</v>
      </c>
      <c r="O52" s="226" t="s">
        <v>1043</v>
      </c>
      <c r="P52" s="228"/>
      <c r="Q52" s="228" t="str">
        <f t="shared" ref="Q52:Q64" si="127">E52</f>
        <v>Ch 5 Practice 3.1.1: Understanding 3D shapes formed by nets</v>
      </c>
      <c r="R52" s="226" t="s">
        <v>1812</v>
      </c>
      <c r="S52" s="228" t="s">
        <v>1041</v>
      </c>
      <c r="T52" s="228" t="s">
        <v>1042</v>
      </c>
      <c r="U52" s="228" t="s">
        <v>42</v>
      </c>
      <c r="V52" s="216" t="s">
        <v>10562</v>
      </c>
      <c r="W52" s="229">
        <v>9789814969468</v>
      </c>
      <c r="X52" s="228">
        <v>132</v>
      </c>
      <c r="Y52" s="216" t="s">
        <v>2481</v>
      </c>
      <c r="Z52" s="216" t="s">
        <v>10563</v>
      </c>
      <c r="AA52" s="216" t="s">
        <v>10631</v>
      </c>
      <c r="AB52" s="216" t="str">
        <f t="shared" si="1"/>
        <v>6.049 To understand that 3D shapes can be formed by nets M6GE-IIIc-32</v>
      </c>
      <c r="AC52" s="216" t="str">
        <f t="shared" ref="AC52:AD52" si="128">Y52</f>
        <v>3. Geometry</v>
      </c>
      <c r="AD52" s="216" t="str">
        <f t="shared" si="128"/>
        <v>G6.3.01 Solid Shapes</v>
      </c>
      <c r="AE52" s="216" t="str">
        <f t="shared" si="3"/>
        <v>M6GE-IIIc-32</v>
      </c>
      <c r="AF52" s="216" t="str">
        <f t="shared" ref="AF52:AG52" si="129">M52</f>
        <v>M6GE-IIIc-32: Identifies the nets of the following space figures: cube, prism, pyramid, cylinder, cone, and sphere using plane figures.</v>
      </c>
      <c r="AG52" s="225" t="str">
        <f t="shared" si="129"/>
        <v>6.054 Identifies the nets of space figures M6GE-IIIc-32</v>
      </c>
      <c r="AH52" s="231">
        <f t="shared" si="98"/>
        <v>5</v>
      </c>
      <c r="AI52" s="333" t="s">
        <v>10587</v>
      </c>
      <c r="AJ52" s="216" t="s">
        <v>10573</v>
      </c>
      <c r="AK52" s="216"/>
      <c r="AL52" s="216"/>
      <c r="AM52" s="216"/>
      <c r="AN52" s="232"/>
      <c r="AO52" s="232"/>
      <c r="AP52" s="103"/>
      <c r="AQ52" s="103"/>
      <c r="AR52" s="336"/>
    </row>
    <row r="53" spans="1:44" ht="15.75" customHeight="1" outlineLevel="1" x14ac:dyDescent="0.2">
      <c r="A53" s="487"/>
      <c r="B53" s="487"/>
      <c r="C53" s="471"/>
      <c r="D53" s="73" t="s">
        <v>297</v>
      </c>
      <c r="E53" s="265" t="s">
        <v>10632</v>
      </c>
      <c r="F53" s="73" t="s">
        <v>10633</v>
      </c>
      <c r="G53" s="111">
        <v>15</v>
      </c>
      <c r="H53" s="100"/>
      <c r="I53" s="312" t="s">
        <v>2583</v>
      </c>
      <c r="J53" s="61" t="s">
        <v>10634</v>
      </c>
      <c r="K53" s="84" t="s">
        <v>10558</v>
      </c>
      <c r="L53" s="84" t="s">
        <v>10280</v>
      </c>
      <c r="M53" s="84" t="s">
        <v>10559</v>
      </c>
      <c r="N53" s="84" t="s">
        <v>10560</v>
      </c>
      <c r="O53" s="83" t="s">
        <v>1043</v>
      </c>
      <c r="P53" s="102" t="s">
        <v>10635</v>
      </c>
      <c r="Q53" s="102" t="str">
        <f t="shared" si="127"/>
        <v>Ch 5 Practice 3.1.2: Identifying nets of cubes</v>
      </c>
      <c r="R53" s="83" t="s">
        <v>1812</v>
      </c>
      <c r="S53" s="102" t="s">
        <v>1041</v>
      </c>
      <c r="T53" s="102" t="s">
        <v>1042</v>
      </c>
      <c r="U53" s="102" t="s">
        <v>42</v>
      </c>
      <c r="V53" s="61" t="s">
        <v>10562</v>
      </c>
      <c r="W53" s="104">
        <v>9789814969468</v>
      </c>
      <c r="X53" s="119">
        <v>132</v>
      </c>
      <c r="Y53" s="61" t="s">
        <v>2481</v>
      </c>
      <c r="Z53" s="61" t="s">
        <v>10563</v>
      </c>
      <c r="AA53" s="61" t="s">
        <v>10631</v>
      </c>
      <c r="AB53" s="61" t="str">
        <f t="shared" si="1"/>
        <v>6.050 To identify the nets of a cube M6GE-IIIc-32</v>
      </c>
      <c r="AC53" s="61" t="str">
        <f t="shared" ref="AC53:AD53" si="130">Y53</f>
        <v>3. Geometry</v>
      </c>
      <c r="AD53" s="61" t="str">
        <f t="shared" si="130"/>
        <v>G6.3.01 Solid Shapes</v>
      </c>
      <c r="AE53" s="61" t="str">
        <f t="shared" si="3"/>
        <v>M6GE-IIIc-32</v>
      </c>
      <c r="AF53" s="61" t="str">
        <f t="shared" ref="AF53:AG53" si="131">M53</f>
        <v>M6GE-IIIc-32: Identifies the nets of the following space figures: cube, prism, pyramid, cylinder, cone, and sphere using plane figures.</v>
      </c>
      <c r="AG53" s="84" t="str">
        <f t="shared" si="131"/>
        <v>6.054 Identifies the nets of space figures M6GE-IIIc-32</v>
      </c>
      <c r="AH53" s="107">
        <f t="shared" si="98"/>
        <v>5</v>
      </c>
      <c r="AI53" s="313" t="s">
        <v>4943</v>
      </c>
      <c r="AJ53" s="117" t="s">
        <v>10636</v>
      </c>
      <c r="AK53" s="61"/>
      <c r="AL53" s="61"/>
      <c r="AM53" s="61"/>
      <c r="AN53" s="110"/>
      <c r="AO53" s="110"/>
      <c r="AP53" s="103" t="s">
        <v>1818</v>
      </c>
      <c r="AQ53" s="103" t="str">
        <f t="shared" ref="AQ53:AQ64" si="132">IF($AP53="Raw Manuscript created","Editor to review",IF($AP53="Manuscript reviewed by Editor","Author to revise",IF($AP53="Manuscript revised by Author","Editor to review",IF($AP53="Manuscript finalised by Editor","Evonne to PFP",IF($AP53="Manuscript approved by Evonne","Evelyn to upload to Learnosity",IF($AP53="Manuscript uploaded to Learnosity","Prepress to create Activity",IF($AP53="Ready practice on Learnosity","Prepress to create Activity",IF($AP53="Activity created","Editor to conduct Learnosity review",IF($AP53="Published","Completed","")))))))))</f>
        <v>Completed</v>
      </c>
      <c r="AR53" s="41"/>
    </row>
    <row r="54" spans="1:44" ht="15.75" customHeight="1" outlineLevel="1" x14ac:dyDescent="0.2">
      <c r="A54" s="487"/>
      <c r="B54" s="487"/>
      <c r="C54" s="505" t="s">
        <v>10637</v>
      </c>
      <c r="D54" s="65" t="s">
        <v>458</v>
      </c>
      <c r="E54" s="65" t="s">
        <v>10638</v>
      </c>
      <c r="F54" s="65" t="s">
        <v>10639</v>
      </c>
      <c r="G54" s="118"/>
      <c r="H54" s="100" t="s">
        <v>4220</v>
      </c>
      <c r="I54" s="101"/>
      <c r="J54" s="61" t="s">
        <v>10640</v>
      </c>
      <c r="K54" s="84" t="s">
        <v>10641</v>
      </c>
      <c r="L54" s="84" t="s">
        <v>10297</v>
      </c>
      <c r="M54" s="84" t="s">
        <v>10642</v>
      </c>
      <c r="N54" s="188" t="s">
        <v>10643</v>
      </c>
      <c r="O54" s="83" t="s">
        <v>1043</v>
      </c>
      <c r="P54" s="102" t="s">
        <v>10644</v>
      </c>
      <c r="Q54" s="102" t="str">
        <f t="shared" si="127"/>
        <v>Ch 5 Practice 3.2.1: Building solids with unit cubes</v>
      </c>
      <c r="R54" s="83" t="s">
        <v>1812</v>
      </c>
      <c r="S54" s="102" t="s">
        <v>1041</v>
      </c>
      <c r="T54" s="102" t="s">
        <v>1042</v>
      </c>
      <c r="U54" s="102" t="s">
        <v>42</v>
      </c>
      <c r="V54" s="61" t="s">
        <v>10562</v>
      </c>
      <c r="W54" s="104">
        <v>9789814969468</v>
      </c>
      <c r="X54" s="119">
        <v>132</v>
      </c>
      <c r="Y54" s="61" t="s">
        <v>2481</v>
      </c>
      <c r="Z54" s="61" t="s">
        <v>10563</v>
      </c>
      <c r="AA54" s="61" t="s">
        <v>10631</v>
      </c>
      <c r="AB54" s="61" t="str">
        <f t="shared" si="1"/>
        <v>6.051 To build a solid with unit cubes M6GE-IIIb-29/M6GE-IIIc-31</v>
      </c>
      <c r="AC54" s="61" t="str">
        <f t="shared" ref="AC54:AD54" si="133">Y54</f>
        <v>3. Geometry</v>
      </c>
      <c r="AD54" s="61" t="str">
        <f t="shared" si="133"/>
        <v>G6.3.01 Solid Shapes</v>
      </c>
      <c r="AE54" s="61" t="str">
        <f t="shared" si="3"/>
        <v xml:space="preserve">M6GE-IIIb-29/M6GE-IIIc-31
</v>
      </c>
      <c r="AF54" s="61" t="str">
        <f t="shared" ref="AF54:AG54" si="134">M54</f>
        <v>M6GE-IIIb-29: Illustrates the different solid figures using various concrete and pictorial models.
M6GE-IIIc-31: Visualizes and describes the different solid figures: cube, prism, pyramid, cylinder, cone, and sphere.</v>
      </c>
      <c r="AG54" s="84" t="str">
        <f t="shared" si="134"/>
        <v>6.051 Illustrates the different solid figures M6GE-IIIb-29
6.053 Visualizes and describes the different solid figures M6GE-IIIc-31</v>
      </c>
      <c r="AH54" s="107">
        <f t="shared" si="98"/>
        <v>5</v>
      </c>
      <c r="AI54" s="89" t="s">
        <v>9994</v>
      </c>
      <c r="AJ54" s="61" t="s">
        <v>460</v>
      </c>
      <c r="AK54" s="61"/>
      <c r="AL54" s="61"/>
      <c r="AM54" s="61"/>
      <c r="AN54" s="110"/>
      <c r="AO54" s="110"/>
      <c r="AP54" s="103" t="s">
        <v>1818</v>
      </c>
      <c r="AQ54" s="103" t="str">
        <f t="shared" si="132"/>
        <v>Completed</v>
      </c>
      <c r="AR54" s="115" t="s">
        <v>8537</v>
      </c>
    </row>
    <row r="55" spans="1:44" ht="15.75" customHeight="1" outlineLevel="1" x14ac:dyDescent="0.2">
      <c r="A55" s="487"/>
      <c r="B55" s="487"/>
      <c r="C55" s="487"/>
      <c r="D55" s="65" t="s">
        <v>463</v>
      </c>
      <c r="E55" s="65" t="s">
        <v>10645</v>
      </c>
      <c r="F55" s="65" t="s">
        <v>10646</v>
      </c>
      <c r="G55" s="118"/>
      <c r="H55" s="100" t="s">
        <v>4252</v>
      </c>
      <c r="I55" s="101"/>
      <c r="J55" s="61" t="s">
        <v>10647</v>
      </c>
      <c r="K55" s="84" t="s">
        <v>10641</v>
      </c>
      <c r="L55" s="84" t="s">
        <v>10297</v>
      </c>
      <c r="M55" s="84" t="s">
        <v>10642</v>
      </c>
      <c r="N55" s="188" t="s">
        <v>10643</v>
      </c>
      <c r="O55" s="83" t="s">
        <v>1043</v>
      </c>
      <c r="P55" s="102" t="s">
        <v>10648</v>
      </c>
      <c r="Q55" s="102" t="str">
        <f t="shared" si="127"/>
        <v>Ch 5 Practice 3.3.2: Visualizing solids drawn on dot paper and stating the number of unit cubes used to build the solid</v>
      </c>
      <c r="R55" s="83" t="s">
        <v>1812</v>
      </c>
      <c r="S55" s="102" t="s">
        <v>1041</v>
      </c>
      <c r="T55" s="102" t="s">
        <v>1042</v>
      </c>
      <c r="U55" s="102" t="s">
        <v>42</v>
      </c>
      <c r="V55" s="61" t="s">
        <v>10562</v>
      </c>
      <c r="W55" s="104">
        <v>9789814969468</v>
      </c>
      <c r="X55" s="119">
        <v>132</v>
      </c>
      <c r="Y55" s="61" t="s">
        <v>2481</v>
      </c>
      <c r="Z55" s="61" t="s">
        <v>10563</v>
      </c>
      <c r="AA55" s="61" t="s">
        <v>10631</v>
      </c>
      <c r="AB55" s="61" t="str">
        <f t="shared" si="1"/>
        <v>6.052 To visualize a solid drawn on dot paper and state the number of unit cubes used to build the solid M6GE-IIIb-29/M6GE-IIIc-31</v>
      </c>
      <c r="AC55" s="61" t="str">
        <f t="shared" ref="AC55:AD55" si="135">Y55</f>
        <v>3. Geometry</v>
      </c>
      <c r="AD55" s="61" t="str">
        <f t="shared" si="135"/>
        <v>G6.3.01 Solid Shapes</v>
      </c>
      <c r="AE55" s="61" t="str">
        <f t="shared" si="3"/>
        <v xml:space="preserve">M6GE-IIIb-29/M6GE-IIIc-31
</v>
      </c>
      <c r="AF55" s="61" t="str">
        <f t="shared" ref="AF55:AG55" si="136">M55</f>
        <v>M6GE-IIIb-29: Illustrates the different solid figures using various concrete and pictorial models.
M6GE-IIIc-31: Visualizes and describes the different solid figures: cube, prism, pyramid, cylinder, cone, and sphere.</v>
      </c>
      <c r="AG55" s="84" t="str">
        <f t="shared" si="136"/>
        <v>6.051 Illustrates the different solid figures M6GE-IIIb-29
6.053 Visualizes and describes the different solid figures M6GE-IIIc-31</v>
      </c>
      <c r="AH55" s="107">
        <f t="shared" si="98"/>
        <v>5</v>
      </c>
      <c r="AI55" s="89" t="s">
        <v>10003</v>
      </c>
      <c r="AJ55" s="61" t="s">
        <v>465</v>
      </c>
      <c r="AK55" s="61"/>
      <c r="AL55" s="61"/>
      <c r="AM55" s="61"/>
      <c r="AN55" s="110"/>
      <c r="AO55" s="110"/>
      <c r="AP55" s="103" t="s">
        <v>1818</v>
      </c>
      <c r="AQ55" s="103" t="str">
        <f t="shared" si="132"/>
        <v>Completed</v>
      </c>
      <c r="AR55" s="115" t="s">
        <v>8537</v>
      </c>
    </row>
    <row r="56" spans="1:44" ht="15.75" customHeight="1" outlineLevel="1" x14ac:dyDescent="0.2">
      <c r="A56" s="471"/>
      <c r="B56" s="471"/>
      <c r="C56" s="471"/>
      <c r="D56" s="65" t="s">
        <v>10010</v>
      </c>
      <c r="E56" s="65" t="s">
        <v>10649</v>
      </c>
      <c r="F56" s="65" t="s">
        <v>10650</v>
      </c>
      <c r="G56" s="118"/>
      <c r="H56" s="100" t="s">
        <v>4277</v>
      </c>
      <c r="I56" s="101"/>
      <c r="J56" s="61" t="s">
        <v>10651</v>
      </c>
      <c r="K56" s="84" t="s">
        <v>10652</v>
      </c>
      <c r="L56" s="84" t="s">
        <v>10306</v>
      </c>
      <c r="M56" s="84" t="s">
        <v>10653</v>
      </c>
      <c r="N56" s="84" t="s">
        <v>10654</v>
      </c>
      <c r="O56" s="83" t="s">
        <v>1043</v>
      </c>
      <c r="P56" s="102" t="s">
        <v>10655</v>
      </c>
      <c r="Q56" s="102" t="str">
        <f t="shared" si="127"/>
        <v>Ch 5 Practice 3.2.3: Adding or removing unit cubes to get a new solid</v>
      </c>
      <c r="R56" s="83" t="s">
        <v>1812</v>
      </c>
      <c r="S56" s="102" t="s">
        <v>1041</v>
      </c>
      <c r="T56" s="102" t="s">
        <v>1042</v>
      </c>
      <c r="U56" s="102" t="s">
        <v>42</v>
      </c>
      <c r="V56" s="61" t="s">
        <v>10562</v>
      </c>
      <c r="W56" s="104">
        <v>9789814969468</v>
      </c>
      <c r="X56" s="119">
        <v>132</v>
      </c>
      <c r="Y56" s="61" t="s">
        <v>2481</v>
      </c>
      <c r="Z56" s="61" t="s">
        <v>10563</v>
      </c>
      <c r="AA56" s="61" t="s">
        <v>10631</v>
      </c>
      <c r="AB56" s="61" t="str">
        <f t="shared" si="1"/>
        <v>6.053 To visualize and identify the new solid formed by changing the number of unit cubes of a solid drawn on dot paper M6GE-IIIc-31</v>
      </c>
      <c r="AC56" s="61" t="str">
        <f t="shared" ref="AC56:AD56" si="137">Y56</f>
        <v>3. Geometry</v>
      </c>
      <c r="AD56" s="61" t="str">
        <f t="shared" si="137"/>
        <v>G6.3.01 Solid Shapes</v>
      </c>
      <c r="AE56" s="61" t="str">
        <f t="shared" si="3"/>
        <v>M6GE-IIIc-31</v>
      </c>
      <c r="AF56" s="61" t="str">
        <f t="shared" ref="AF56:AG56" si="138">M56</f>
        <v>M6GE-IIIc-31: Visualizes and describes the different solid figures: cube, prism, pyramid, cylinder, cone, and sphere.</v>
      </c>
      <c r="AG56" s="84" t="str">
        <f t="shared" si="138"/>
        <v>6.053 Visualizes and describes the different solid figures M6GE-IIIc-31</v>
      </c>
      <c r="AH56" s="107">
        <f t="shared" si="98"/>
        <v>5</v>
      </c>
      <c r="AI56" s="89" t="s">
        <v>10648</v>
      </c>
      <c r="AJ56" s="61" t="s">
        <v>10646</v>
      </c>
      <c r="AK56" s="61"/>
      <c r="AL56" s="61"/>
      <c r="AM56" s="61"/>
      <c r="AN56" s="110"/>
      <c r="AO56" s="110"/>
      <c r="AP56" s="103" t="s">
        <v>1818</v>
      </c>
      <c r="AQ56" s="103" t="str">
        <f t="shared" si="132"/>
        <v>Completed</v>
      </c>
      <c r="AR56" s="115" t="s">
        <v>8537</v>
      </c>
    </row>
    <row r="57" spans="1:44" ht="15.75" customHeight="1" outlineLevel="1" x14ac:dyDescent="0.2">
      <c r="A57" s="502" t="s">
        <v>9188</v>
      </c>
      <c r="B57" s="502" t="s">
        <v>10656</v>
      </c>
      <c r="C57" s="61" t="s">
        <v>10657</v>
      </c>
      <c r="D57" s="61" t="s">
        <v>9191</v>
      </c>
      <c r="E57" s="61" t="s">
        <v>9192</v>
      </c>
      <c r="F57" s="61" t="s">
        <v>10658</v>
      </c>
      <c r="G57" s="100">
        <v>1</v>
      </c>
      <c r="H57" s="100" t="s">
        <v>4295</v>
      </c>
      <c r="I57" s="101"/>
      <c r="J57" s="61" t="s">
        <v>10659</v>
      </c>
      <c r="K57" s="84" t="s">
        <v>10660</v>
      </c>
      <c r="L57" s="84" t="s">
        <v>10315</v>
      </c>
      <c r="M57" s="84" t="s">
        <v>10661</v>
      </c>
      <c r="N57" s="84" t="s">
        <v>10662</v>
      </c>
      <c r="O57" s="83" t="s">
        <v>1043</v>
      </c>
      <c r="P57" s="102" t="s">
        <v>10663</v>
      </c>
      <c r="Q57" s="102" t="str">
        <f t="shared" si="127"/>
        <v>Ch 6 Practice 1.1.1: Using a ratio to compare two quantities</v>
      </c>
      <c r="R57" s="83" t="s">
        <v>1812</v>
      </c>
      <c r="S57" s="102" t="s">
        <v>1041</v>
      </c>
      <c r="T57" s="102" t="s">
        <v>1042</v>
      </c>
      <c r="U57" s="102" t="s">
        <v>42</v>
      </c>
      <c r="V57" s="61" t="s">
        <v>10664</v>
      </c>
      <c r="W57" s="104">
        <v>9789814969468</v>
      </c>
      <c r="X57" s="119">
        <v>136</v>
      </c>
      <c r="Y57" s="61" t="s">
        <v>1814</v>
      </c>
      <c r="Z57" s="61" t="s">
        <v>10665</v>
      </c>
      <c r="AA57" s="61" t="s">
        <v>10666</v>
      </c>
      <c r="AB57" s="61" t="str">
        <f t="shared" si="1"/>
        <v>6.054 Express one quantity as a fraction of another given their ratio M6NS-IIa-130</v>
      </c>
      <c r="AC57" s="61" t="str">
        <f t="shared" ref="AC57:AD57" si="139">Y57</f>
        <v>1. Numbers and Number Sense</v>
      </c>
      <c r="AD57" s="61" t="str">
        <f t="shared" si="139"/>
        <v>G6.1.05 Ratio</v>
      </c>
      <c r="AE57" s="61" t="str">
        <f t="shared" si="3"/>
        <v>M6NS-IIa-130</v>
      </c>
      <c r="AF57" s="61" t="str">
        <f t="shared" ref="AF57:AG57" si="140">M57</f>
        <v>M6NS-IIa-130: Finds how many times one value is as large as another given their ratio and vice versa.</v>
      </c>
      <c r="AG57" s="84" t="str">
        <f t="shared" si="140"/>
        <v>6.027 Finds how many times one value is as large as another given their ratio and vice versa M6NS-IIa-130</v>
      </c>
      <c r="AH57" s="107">
        <v>6</v>
      </c>
      <c r="AI57" s="313" t="s">
        <v>9199</v>
      </c>
      <c r="AJ57" s="117" t="s">
        <v>9193</v>
      </c>
      <c r="AK57" s="61"/>
      <c r="AL57" s="61"/>
      <c r="AM57" s="61"/>
      <c r="AN57" s="110"/>
      <c r="AO57" s="110"/>
      <c r="AP57" s="103" t="s">
        <v>1818</v>
      </c>
      <c r="AQ57" s="103" t="str">
        <f t="shared" si="132"/>
        <v>Completed</v>
      </c>
      <c r="AR57" s="41"/>
    </row>
    <row r="58" spans="1:44" ht="15.75" customHeight="1" outlineLevel="1" x14ac:dyDescent="0.2">
      <c r="A58" s="487"/>
      <c r="B58" s="487"/>
      <c r="C58" s="61" t="s">
        <v>10667</v>
      </c>
      <c r="D58" s="61" t="s">
        <v>9204</v>
      </c>
      <c r="E58" s="61" t="s">
        <v>9205</v>
      </c>
      <c r="F58" s="61" t="s">
        <v>10668</v>
      </c>
      <c r="G58" s="100">
        <v>2</v>
      </c>
      <c r="H58" s="100"/>
      <c r="I58" s="312" t="s">
        <v>2639</v>
      </c>
      <c r="J58" s="61" t="s">
        <v>10669</v>
      </c>
      <c r="K58" s="84" t="s">
        <v>10660</v>
      </c>
      <c r="L58" s="84" t="s">
        <v>10315</v>
      </c>
      <c r="M58" s="84" t="s">
        <v>10661</v>
      </c>
      <c r="N58" s="84" t="s">
        <v>10662</v>
      </c>
      <c r="O58" s="83" t="s">
        <v>1043</v>
      </c>
      <c r="P58" s="102" t="s">
        <v>10670</v>
      </c>
      <c r="Q58" s="102" t="str">
        <f t="shared" si="127"/>
        <v>Ch 6 Practice 1.2.1: Using a ratio to compare a quantity with the total quantity</v>
      </c>
      <c r="R58" s="83" t="s">
        <v>1812</v>
      </c>
      <c r="S58" s="102" t="s">
        <v>1041</v>
      </c>
      <c r="T58" s="102" t="s">
        <v>1042</v>
      </c>
      <c r="U58" s="102" t="s">
        <v>42</v>
      </c>
      <c r="V58" s="61" t="s">
        <v>10664</v>
      </c>
      <c r="W58" s="104">
        <v>9789814969468</v>
      </c>
      <c r="X58" s="119">
        <v>140</v>
      </c>
      <c r="Y58" s="61" t="s">
        <v>1814</v>
      </c>
      <c r="Z58" s="61" t="s">
        <v>10665</v>
      </c>
      <c r="AA58" s="61" t="s">
        <v>10666</v>
      </c>
      <c r="AB58" s="61" t="str">
        <f t="shared" si="1"/>
        <v>6.055 Find out how many times one quantity is as large as another given their ratio M6NS-IIa-130</v>
      </c>
      <c r="AC58" s="61" t="str">
        <f t="shared" ref="AC58:AD58" si="141">Y58</f>
        <v>1. Numbers and Number Sense</v>
      </c>
      <c r="AD58" s="61" t="str">
        <f t="shared" si="141"/>
        <v>G6.1.05 Ratio</v>
      </c>
      <c r="AE58" s="61" t="str">
        <f t="shared" si="3"/>
        <v>M6NS-IIa-130</v>
      </c>
      <c r="AF58" s="61" t="str">
        <f t="shared" ref="AF58:AG58" si="142">M58</f>
        <v>M6NS-IIa-130: Finds how many times one value is as large as another given their ratio and vice versa.</v>
      </c>
      <c r="AG58" s="84" t="str">
        <f t="shared" si="142"/>
        <v>6.027 Finds how many times one value is as large as another given their ratio and vice versa M6NS-IIa-130</v>
      </c>
      <c r="AH58" s="107">
        <f t="shared" ref="AH58:AH68" si="143">AH57</f>
        <v>6</v>
      </c>
      <c r="AI58" s="313" t="s">
        <v>9218</v>
      </c>
      <c r="AJ58" s="117" t="s">
        <v>9212</v>
      </c>
      <c r="AK58" s="61"/>
      <c r="AL58" s="61"/>
      <c r="AM58" s="61"/>
      <c r="AN58" s="110"/>
      <c r="AO58" s="110"/>
      <c r="AP58" s="103" t="s">
        <v>1818</v>
      </c>
      <c r="AQ58" s="103" t="str">
        <f t="shared" si="132"/>
        <v>Completed</v>
      </c>
      <c r="AR58" s="41"/>
    </row>
    <row r="59" spans="1:44" ht="15.75" customHeight="1" outlineLevel="1" x14ac:dyDescent="0.2">
      <c r="A59" s="487"/>
      <c r="B59" s="487"/>
      <c r="C59" s="502" t="s">
        <v>1129</v>
      </c>
      <c r="D59" s="61" t="s">
        <v>9210</v>
      </c>
      <c r="E59" s="61" t="s">
        <v>9211</v>
      </c>
      <c r="F59" s="61" t="s">
        <v>10671</v>
      </c>
      <c r="G59" s="100">
        <v>3</v>
      </c>
      <c r="H59" s="100" t="s">
        <v>7119</v>
      </c>
      <c r="I59" s="101"/>
      <c r="J59" s="61" t="s">
        <v>10672</v>
      </c>
      <c r="K59" s="84" t="s">
        <v>10673</v>
      </c>
      <c r="L59" s="84" t="s">
        <v>10332</v>
      </c>
      <c r="M59" s="84" t="s">
        <v>10674</v>
      </c>
      <c r="N59" s="84" t="s">
        <v>10675</v>
      </c>
      <c r="O59" s="83" t="s">
        <v>1043</v>
      </c>
      <c r="P59" s="102" t="s">
        <v>10676</v>
      </c>
      <c r="Q59" s="102" t="str">
        <f t="shared" si="127"/>
        <v>Ch 6 Practice 1.3.1: Using a comparison bar model to show a ratio</v>
      </c>
      <c r="R59" s="83" t="s">
        <v>1812</v>
      </c>
      <c r="S59" s="102" t="s">
        <v>1041</v>
      </c>
      <c r="T59" s="102" t="s">
        <v>1042</v>
      </c>
      <c r="U59" s="102" t="s">
        <v>42</v>
      </c>
      <c r="V59" s="61" t="s">
        <v>10664</v>
      </c>
      <c r="W59" s="104">
        <v>9789814969468</v>
      </c>
      <c r="X59" s="119">
        <v>146</v>
      </c>
      <c r="Y59" s="61" t="s">
        <v>1814</v>
      </c>
      <c r="Z59" s="61" t="s">
        <v>10665</v>
      </c>
      <c r="AA59" s="61" t="s">
        <v>10666</v>
      </c>
      <c r="AB59" s="61" t="str">
        <f t="shared" si="1"/>
        <v>6.056 To solve a word problem involving ratio and fraction M6NS-IIb-131</v>
      </c>
      <c r="AC59" s="61" t="str">
        <f t="shared" ref="AC59:AD59" si="144">Y59</f>
        <v>1. Numbers and Number Sense</v>
      </c>
      <c r="AD59" s="61" t="str">
        <f t="shared" si="144"/>
        <v>G6.1.05 Ratio</v>
      </c>
      <c r="AE59" s="61" t="str">
        <f t="shared" si="3"/>
        <v>M6NS-IIb-131</v>
      </c>
      <c r="AF59" s="61" t="str">
        <f t="shared" ref="AF59:AG59" si="145">M59</f>
        <v>M6NS-IIb-131: Defines and illustrates the meaning of ratio and proportion using concrete or pictorial models.</v>
      </c>
      <c r="AG59" s="84" t="str">
        <f t="shared" si="145"/>
        <v>6.028 Defines and illustrates the meaning of ratio and proportion M6NS-IIb-131</v>
      </c>
      <c r="AH59" s="107">
        <f t="shared" si="143"/>
        <v>6</v>
      </c>
      <c r="AI59" s="313" t="s">
        <v>9224</v>
      </c>
      <c r="AJ59" s="117" t="s">
        <v>9222</v>
      </c>
      <c r="AK59" s="61"/>
      <c r="AL59" s="61"/>
      <c r="AM59" s="61"/>
      <c r="AN59" s="110"/>
      <c r="AO59" s="110"/>
      <c r="AP59" s="103" t="s">
        <v>1818</v>
      </c>
      <c r="AQ59" s="103" t="str">
        <f t="shared" si="132"/>
        <v>Completed</v>
      </c>
      <c r="AR59" s="41"/>
    </row>
    <row r="60" spans="1:44" ht="15.75" customHeight="1" outlineLevel="1" x14ac:dyDescent="0.2">
      <c r="A60" s="487"/>
      <c r="B60" s="471"/>
      <c r="C60" s="471"/>
      <c r="D60" s="61" t="s">
        <v>9220</v>
      </c>
      <c r="E60" s="61" t="s">
        <v>10677</v>
      </c>
      <c r="F60" s="61" t="s">
        <v>10678</v>
      </c>
      <c r="G60" s="100">
        <v>4</v>
      </c>
      <c r="H60" s="100" t="s">
        <v>4317</v>
      </c>
      <c r="I60" s="101"/>
      <c r="J60" s="61" t="s">
        <v>10679</v>
      </c>
      <c r="K60" s="84" t="s">
        <v>10673</v>
      </c>
      <c r="L60" s="84" t="s">
        <v>10332</v>
      </c>
      <c r="M60" s="84" t="s">
        <v>10674</v>
      </c>
      <c r="N60" s="84" t="s">
        <v>10675</v>
      </c>
      <c r="O60" s="83" t="s">
        <v>1043</v>
      </c>
      <c r="P60" s="102" t="s">
        <v>10680</v>
      </c>
      <c r="Q60" s="102" t="str">
        <f t="shared" si="127"/>
        <v>Ch 6 Practice 1.3.2: Using a ratio to compare two quantities given in a comparison bar model</v>
      </c>
      <c r="R60" s="83" t="s">
        <v>1812</v>
      </c>
      <c r="S60" s="102" t="s">
        <v>1041</v>
      </c>
      <c r="T60" s="102" t="s">
        <v>1042</v>
      </c>
      <c r="U60" s="102" t="s">
        <v>42</v>
      </c>
      <c r="V60" s="61" t="s">
        <v>10664</v>
      </c>
      <c r="W60" s="104">
        <v>9789814969468</v>
      </c>
      <c r="X60" s="119">
        <v>146</v>
      </c>
      <c r="Y60" s="61" t="s">
        <v>1814</v>
      </c>
      <c r="Z60" s="61" t="s">
        <v>10665</v>
      </c>
      <c r="AA60" s="61" t="s">
        <v>10666</v>
      </c>
      <c r="AB60" s="61" t="str">
        <f t="shared" si="1"/>
        <v>6.057 To solve a word problem involving comparing of ratios M6NS-IIb-131</v>
      </c>
      <c r="AC60" s="61" t="str">
        <f t="shared" ref="AC60:AD60" si="146">Y60</f>
        <v>1. Numbers and Number Sense</v>
      </c>
      <c r="AD60" s="61" t="str">
        <f t="shared" si="146"/>
        <v>G6.1.05 Ratio</v>
      </c>
      <c r="AE60" s="61" t="str">
        <f t="shared" si="3"/>
        <v>M6NS-IIb-131</v>
      </c>
      <c r="AF60" s="61" t="str">
        <f t="shared" ref="AF60:AG60" si="147">M60</f>
        <v>M6NS-IIb-131: Defines and illustrates the meaning of ratio and proportion using concrete or pictorial models.</v>
      </c>
      <c r="AG60" s="84" t="str">
        <f t="shared" si="147"/>
        <v>6.028 Defines and illustrates the meaning of ratio and proportion M6NS-IIb-131</v>
      </c>
      <c r="AH60" s="107">
        <f t="shared" si="143"/>
        <v>6</v>
      </c>
      <c r="AI60" s="313" t="s">
        <v>10676</v>
      </c>
      <c r="AJ60" s="117" t="s">
        <v>10671</v>
      </c>
      <c r="AK60" s="61"/>
      <c r="AL60" s="61"/>
      <c r="AM60" s="61"/>
      <c r="AN60" s="110"/>
      <c r="AO60" s="110"/>
      <c r="AP60" s="103" t="s">
        <v>1818</v>
      </c>
      <c r="AQ60" s="103" t="str">
        <f t="shared" si="132"/>
        <v>Completed</v>
      </c>
      <c r="AR60" s="41"/>
    </row>
    <row r="61" spans="1:44" ht="15.75" customHeight="1" outlineLevel="1" x14ac:dyDescent="0.2">
      <c r="A61" s="487"/>
      <c r="B61" s="502" t="s">
        <v>10681</v>
      </c>
      <c r="C61" s="502" t="s">
        <v>10682</v>
      </c>
      <c r="D61" s="61" t="s">
        <v>9265</v>
      </c>
      <c r="E61" s="61" t="s">
        <v>10683</v>
      </c>
      <c r="F61" s="61" t="s">
        <v>10684</v>
      </c>
      <c r="G61" s="100">
        <v>5</v>
      </c>
      <c r="H61" s="100"/>
      <c r="I61" s="101" t="s">
        <v>4684</v>
      </c>
      <c r="J61" s="61" t="s">
        <v>10685</v>
      </c>
      <c r="K61" s="84" t="s">
        <v>10686</v>
      </c>
      <c r="L61" s="84" t="s">
        <v>10346</v>
      </c>
      <c r="M61" s="84" t="s">
        <v>10687</v>
      </c>
      <c r="N61" s="188" t="s">
        <v>10688</v>
      </c>
      <c r="O61" s="83" t="s">
        <v>1043</v>
      </c>
      <c r="P61" s="102" t="s">
        <v>10689</v>
      </c>
      <c r="Q61" s="102" t="str">
        <f t="shared" si="127"/>
        <v>Ch 6 Practice 2.1.1: Writing a ratio to compare quantities in proportion</v>
      </c>
      <c r="R61" s="83" t="s">
        <v>1812</v>
      </c>
      <c r="S61" s="102" t="s">
        <v>1041</v>
      </c>
      <c r="T61" s="102" t="s">
        <v>1042</v>
      </c>
      <c r="U61" s="102" t="s">
        <v>42</v>
      </c>
      <c r="V61" s="61" t="s">
        <v>10664</v>
      </c>
      <c r="W61" s="104">
        <v>9789814969468</v>
      </c>
      <c r="X61" s="102">
        <v>149</v>
      </c>
      <c r="Y61" s="61" t="s">
        <v>1814</v>
      </c>
      <c r="Z61" s="61" t="s">
        <v>10665</v>
      </c>
      <c r="AA61" s="61" t="s">
        <v>10690</v>
      </c>
      <c r="AB61" s="61" t="str">
        <f t="shared" si="1"/>
        <v>6.058 Identify situations of direct proportion M6NS-IIb-132/M6NS-IIb-133</v>
      </c>
      <c r="AC61" s="61" t="str">
        <f t="shared" ref="AC61:AD61" si="148">Y61</f>
        <v>1. Numbers and Number Sense</v>
      </c>
      <c r="AD61" s="61" t="str">
        <f t="shared" si="148"/>
        <v>G6.1.05 Ratio</v>
      </c>
      <c r="AE61" s="61" t="str">
        <f t="shared" si="3"/>
        <v>M6NS-IIb-132/M6NS-IIb-133</v>
      </c>
      <c r="AF61" s="61" t="str">
        <f t="shared" ref="AF61:AG61" si="149">M61</f>
        <v>M6NS-IIb-132: Sets up proportions for groups of objects or numbers and for given situations.
M6NS-IIb-133: Finds a missing term in a proportion (direct, inverse, and partitive).</v>
      </c>
      <c r="AG61" s="84" t="str">
        <f t="shared" si="149"/>
        <v>6.029 Sets up proportions for groups of objects or numbers and for given situations M6NS-IIb-132
6.030 Finds a missing term in a proportion M6NS-IIb-133</v>
      </c>
      <c r="AH61" s="107">
        <f t="shared" si="143"/>
        <v>6</v>
      </c>
      <c r="AI61" s="313" t="s">
        <v>9240</v>
      </c>
      <c r="AJ61" s="117" t="s">
        <v>9237</v>
      </c>
      <c r="AK61" s="61"/>
      <c r="AL61" s="61"/>
      <c r="AM61" s="61"/>
      <c r="AN61" s="110"/>
      <c r="AO61" s="110"/>
      <c r="AP61" s="103" t="s">
        <v>1818</v>
      </c>
      <c r="AQ61" s="103" t="str">
        <f t="shared" si="132"/>
        <v>Completed</v>
      </c>
      <c r="AR61" s="41"/>
    </row>
    <row r="62" spans="1:44" ht="15.75" customHeight="1" outlineLevel="1" x14ac:dyDescent="0.2">
      <c r="A62" s="487"/>
      <c r="B62" s="487"/>
      <c r="C62" s="487"/>
      <c r="D62" s="61" t="s">
        <v>9276</v>
      </c>
      <c r="E62" s="61" t="s">
        <v>10691</v>
      </c>
      <c r="F62" s="61" t="s">
        <v>9278</v>
      </c>
      <c r="G62" s="111">
        <v>6</v>
      </c>
      <c r="H62" s="111"/>
      <c r="I62" s="312" t="s">
        <v>2214</v>
      </c>
      <c r="J62" s="61" t="s">
        <v>10692</v>
      </c>
      <c r="K62" s="84" t="s">
        <v>10693</v>
      </c>
      <c r="L62" s="84" t="s">
        <v>10353</v>
      </c>
      <c r="M62" s="84" t="s">
        <v>10694</v>
      </c>
      <c r="N62" s="84" t="s">
        <v>10695</v>
      </c>
      <c r="O62" s="83" t="s">
        <v>1043</v>
      </c>
      <c r="P62" s="102" t="s">
        <v>10696</v>
      </c>
      <c r="Q62" s="102" t="str">
        <f t="shared" si="127"/>
        <v>Ch 6 Practice 2.1.2: Finding missing values in a table of equivalent ratios</v>
      </c>
      <c r="R62" s="83" t="s">
        <v>1812</v>
      </c>
      <c r="S62" s="102" t="s">
        <v>1041</v>
      </c>
      <c r="T62" s="102" t="s">
        <v>1042</v>
      </c>
      <c r="U62" s="102" t="s">
        <v>42</v>
      </c>
      <c r="V62" s="61" t="s">
        <v>10664</v>
      </c>
      <c r="W62" s="104">
        <v>9789814969468</v>
      </c>
      <c r="X62" s="102">
        <v>152</v>
      </c>
      <c r="Y62" s="61" t="s">
        <v>1814</v>
      </c>
      <c r="Z62" s="61" t="s">
        <v>10665</v>
      </c>
      <c r="AA62" s="61" t="s">
        <v>10690</v>
      </c>
      <c r="AB62" s="61" t="str">
        <f t="shared" si="1"/>
        <v>6.059 To find missing values in a table of equivalent ratios M6NS-IIb-133</v>
      </c>
      <c r="AC62" s="61" t="str">
        <f t="shared" ref="AC62:AD62" si="150">Y62</f>
        <v>1. Numbers and Number Sense</v>
      </c>
      <c r="AD62" s="61" t="str">
        <f t="shared" si="150"/>
        <v>G6.1.05 Ratio</v>
      </c>
      <c r="AE62" s="61" t="str">
        <f t="shared" si="3"/>
        <v>M6NS-IIb-133</v>
      </c>
      <c r="AF62" s="61" t="str">
        <f t="shared" ref="AF62:AG62" si="151">M62</f>
        <v>M6NS-IIb-133: Finds a missing term in a proportion (direct, inverse, and partitive).</v>
      </c>
      <c r="AG62" s="84" t="str">
        <f t="shared" si="151"/>
        <v>6.030 Finds a missing term in a proportion M6NS-IIb-133</v>
      </c>
      <c r="AH62" s="107">
        <f t="shared" si="143"/>
        <v>6</v>
      </c>
      <c r="AI62" s="313" t="s">
        <v>9280</v>
      </c>
      <c r="AJ62" s="117" t="s">
        <v>9278</v>
      </c>
      <c r="AK62" s="61"/>
      <c r="AL62" s="61"/>
      <c r="AM62" s="61"/>
      <c r="AN62" s="110"/>
      <c r="AO62" s="110"/>
      <c r="AP62" s="103" t="s">
        <v>1818</v>
      </c>
      <c r="AQ62" s="103" t="str">
        <f t="shared" si="132"/>
        <v>Completed</v>
      </c>
      <c r="AR62" s="41"/>
    </row>
    <row r="63" spans="1:44" ht="15.75" customHeight="1" outlineLevel="1" x14ac:dyDescent="0.2">
      <c r="A63" s="487"/>
      <c r="B63" s="487"/>
      <c r="C63" s="487"/>
      <c r="D63" s="61" t="s">
        <v>10697</v>
      </c>
      <c r="E63" s="61" t="s">
        <v>10698</v>
      </c>
      <c r="F63" s="61" t="s">
        <v>10699</v>
      </c>
      <c r="G63" s="111">
        <v>7</v>
      </c>
      <c r="H63" s="111"/>
      <c r="I63" s="337"/>
      <c r="J63" s="61" t="s">
        <v>10700</v>
      </c>
      <c r="K63" s="84" t="s">
        <v>10693</v>
      </c>
      <c r="L63" s="84" t="s">
        <v>10353</v>
      </c>
      <c r="M63" s="84" t="s">
        <v>10694</v>
      </c>
      <c r="N63" s="84" t="s">
        <v>10695</v>
      </c>
      <c r="O63" s="83" t="s">
        <v>1043</v>
      </c>
      <c r="P63" s="102" t="s">
        <v>10701</v>
      </c>
      <c r="Q63" s="102" t="str">
        <f t="shared" si="127"/>
        <v>Ch 6 Practice 2.1.3: Plotting pairs of values in a table of equivalent ratios</v>
      </c>
      <c r="R63" s="83" t="s">
        <v>1812</v>
      </c>
      <c r="S63" s="102" t="s">
        <v>1041</v>
      </c>
      <c r="T63" s="102" t="s">
        <v>1042</v>
      </c>
      <c r="U63" s="102" t="s">
        <v>42</v>
      </c>
      <c r="V63" s="61" t="s">
        <v>10664</v>
      </c>
      <c r="W63" s="104">
        <v>9789814969468</v>
      </c>
      <c r="X63" s="102">
        <v>152</v>
      </c>
      <c r="Y63" s="61" t="s">
        <v>1814</v>
      </c>
      <c r="Z63" s="61" t="s">
        <v>10665</v>
      </c>
      <c r="AA63" s="61" t="s">
        <v>10690</v>
      </c>
      <c r="AB63" s="61" t="str">
        <f t="shared" si="1"/>
        <v>6.060 To plot pairs of values in a table of equivalent ratios on a coordinate grid M6NS-IIb-133</v>
      </c>
      <c r="AC63" s="61" t="str">
        <f t="shared" ref="AC63:AD63" si="152">Y63</f>
        <v>1. Numbers and Number Sense</v>
      </c>
      <c r="AD63" s="61" t="str">
        <f t="shared" si="152"/>
        <v>G6.1.05 Ratio</v>
      </c>
      <c r="AE63" s="61" t="str">
        <f t="shared" si="3"/>
        <v>M6NS-IIb-133</v>
      </c>
      <c r="AF63" s="61" t="str">
        <f t="shared" ref="AF63:AG63" si="153">M63</f>
        <v>M6NS-IIb-133: Finds a missing term in a proportion (direct, inverse, and partitive).</v>
      </c>
      <c r="AG63" s="84" t="str">
        <f t="shared" si="153"/>
        <v>6.030 Finds a missing term in a proportion M6NS-IIb-133</v>
      </c>
      <c r="AH63" s="107">
        <f t="shared" si="143"/>
        <v>6</v>
      </c>
      <c r="AI63" s="313" t="s">
        <v>7421</v>
      </c>
      <c r="AJ63" s="117" t="s">
        <v>7419</v>
      </c>
      <c r="AK63" s="61"/>
      <c r="AL63" s="61"/>
      <c r="AM63" s="61"/>
      <c r="AN63" s="110"/>
      <c r="AO63" s="110"/>
      <c r="AP63" s="103" t="s">
        <v>1818</v>
      </c>
      <c r="AQ63" s="103" t="str">
        <f t="shared" si="132"/>
        <v>Completed</v>
      </c>
      <c r="AR63" s="41"/>
    </row>
    <row r="64" spans="1:44" ht="15.75" customHeight="1" outlineLevel="1" x14ac:dyDescent="0.2">
      <c r="A64" s="487"/>
      <c r="B64" s="487"/>
      <c r="C64" s="487"/>
      <c r="D64" s="318" t="s">
        <v>10702</v>
      </c>
      <c r="E64" s="137" t="s">
        <v>10703</v>
      </c>
      <c r="F64" s="137" t="s">
        <v>10704</v>
      </c>
      <c r="G64" s="138">
        <v>8</v>
      </c>
      <c r="H64" s="111"/>
      <c r="I64" s="337" t="s">
        <v>3708</v>
      </c>
      <c r="J64" s="137" t="s">
        <v>10705</v>
      </c>
      <c r="K64" s="137" t="s">
        <v>9803</v>
      </c>
      <c r="L64" s="139" t="s">
        <v>10706</v>
      </c>
      <c r="M64" s="137" t="s">
        <v>10707</v>
      </c>
      <c r="N64" s="137" t="s">
        <v>10708</v>
      </c>
      <c r="O64" s="140" t="s">
        <v>1043</v>
      </c>
      <c r="P64" s="141" t="s">
        <v>10702</v>
      </c>
      <c r="Q64" s="141" t="str">
        <f t="shared" si="127"/>
        <v>Ch 6 Practice 2.1.4: Identify situations of inverse proportion</v>
      </c>
      <c r="R64" s="140" t="s">
        <v>1812</v>
      </c>
      <c r="S64" s="141" t="s">
        <v>1041</v>
      </c>
      <c r="T64" s="141" t="s">
        <v>1042</v>
      </c>
      <c r="U64" s="141" t="s">
        <v>42</v>
      </c>
      <c r="V64" s="137" t="s">
        <v>10664</v>
      </c>
      <c r="W64" s="143">
        <v>9789814969468</v>
      </c>
      <c r="X64" s="141">
        <v>154</v>
      </c>
      <c r="Y64" s="137" t="s">
        <v>1814</v>
      </c>
      <c r="Z64" s="137" t="s">
        <v>10665</v>
      </c>
      <c r="AA64" s="137" t="s">
        <v>10690</v>
      </c>
      <c r="AB64" s="137" t="str">
        <f t="shared" si="1"/>
        <v>6.061 Identify situations of inverse proportion M6NS-IIc-134</v>
      </c>
      <c r="AC64" s="137" t="str">
        <f t="shared" ref="AC64:AD64" si="154">Y64</f>
        <v>1. Numbers and Number Sense</v>
      </c>
      <c r="AD64" s="137" t="str">
        <f t="shared" si="154"/>
        <v>G6.1.05 Ratio</v>
      </c>
      <c r="AE64" s="137" t="str">
        <f t="shared" si="3"/>
        <v>M6NS-IIc-134</v>
      </c>
      <c r="AF64" s="137" t="str">
        <f t="shared" ref="AF64:AG64" si="155">M64</f>
        <v>M6NS-IIc-134: Solves problems involving direct proportion, partitive proportion, and inverse proportion in different contexts such as distance, rate, and time using appropriate strategies and tools.</v>
      </c>
      <c r="AG64" s="139" t="str">
        <f t="shared" si="155"/>
        <v>6.031 Solves problems involving direct proportion, partitive proportion, and inverse proportion. M6NS-IIc-134</v>
      </c>
      <c r="AH64" s="146">
        <f t="shared" si="143"/>
        <v>6</v>
      </c>
      <c r="AI64" s="147" t="s">
        <v>10689</v>
      </c>
      <c r="AJ64" s="147" t="s">
        <v>10709</v>
      </c>
      <c r="AK64" s="137"/>
      <c r="AL64" s="137"/>
      <c r="AM64" s="137"/>
      <c r="AN64" s="148"/>
      <c r="AO64" s="148"/>
      <c r="AP64" s="103" t="s">
        <v>1818</v>
      </c>
      <c r="AQ64" s="103" t="str">
        <f t="shared" si="132"/>
        <v>Completed</v>
      </c>
      <c r="AR64" s="321"/>
    </row>
    <row r="65" spans="1:44" ht="15.75" customHeight="1" outlineLevel="1" x14ac:dyDescent="0.2">
      <c r="A65" s="487"/>
      <c r="B65" s="487"/>
      <c r="C65" s="487"/>
      <c r="D65" s="160" t="s">
        <v>9235</v>
      </c>
      <c r="E65" s="160" t="s">
        <v>10710</v>
      </c>
      <c r="F65" s="160" t="s">
        <v>9237</v>
      </c>
      <c r="G65" s="211"/>
      <c r="H65" s="211"/>
      <c r="I65" s="338"/>
      <c r="J65" s="160" t="s">
        <v>10711</v>
      </c>
      <c r="K65" s="161" t="s">
        <v>10673</v>
      </c>
      <c r="L65" s="161" t="s">
        <v>10332</v>
      </c>
      <c r="M65" s="161" t="s">
        <v>10712</v>
      </c>
      <c r="N65" s="161" t="s">
        <v>10713</v>
      </c>
      <c r="O65" s="83" t="s">
        <v>1043</v>
      </c>
      <c r="P65" s="163"/>
      <c r="Q65" s="163" t="s">
        <v>10714</v>
      </c>
      <c r="R65" s="162" t="s">
        <v>1812</v>
      </c>
      <c r="S65" s="163" t="s">
        <v>1041</v>
      </c>
      <c r="T65" s="163" t="s">
        <v>1042</v>
      </c>
      <c r="U65" s="163" t="s">
        <v>42</v>
      </c>
      <c r="V65" s="160" t="s">
        <v>10664</v>
      </c>
      <c r="W65" s="165">
        <v>9789814969468</v>
      </c>
      <c r="X65" s="283">
        <v>179</v>
      </c>
      <c r="Y65" s="160" t="s">
        <v>1814</v>
      </c>
      <c r="Z65" s="160" t="s">
        <v>10665</v>
      </c>
      <c r="AA65" s="160" t="s">
        <v>10715</v>
      </c>
      <c r="AB65" s="160" t="str">
        <f t="shared" si="1"/>
        <v>6.061 To write equivalent ratios M6NS-IIb-131</v>
      </c>
      <c r="AC65" s="160" t="str">
        <f t="shared" ref="AC65:AD65" si="156">Y65</f>
        <v>1. Numbers and Number Sense</v>
      </c>
      <c r="AD65" s="160" t="str">
        <f t="shared" si="156"/>
        <v>G6.1.05 Ratio</v>
      </c>
      <c r="AE65" s="160" t="str">
        <f t="shared" si="3"/>
        <v>M6NS-IIb-131</v>
      </c>
      <c r="AF65" s="160" t="str">
        <f t="shared" ref="AF65:AG65" si="157">M65</f>
        <v>M6NS-IIb-131  defines and illustrates the meaning of
ratio and proportion using concrete or pictorial models.</v>
      </c>
      <c r="AG65" s="161" t="str">
        <f t="shared" si="157"/>
        <v>6.028 defines and illustrates the meaning of ratio and proportion using concrete or pictorial models. M6NS-IIb-131</v>
      </c>
      <c r="AH65" s="169">
        <f t="shared" si="143"/>
        <v>6</v>
      </c>
      <c r="AI65" s="339"/>
      <c r="AJ65" s="339"/>
      <c r="AK65" s="160"/>
      <c r="AL65" s="160"/>
      <c r="AM65" s="160"/>
      <c r="AN65" s="170"/>
      <c r="AO65" s="170"/>
      <c r="AP65" s="103"/>
      <c r="AQ65" s="103"/>
      <c r="AR65" s="172"/>
    </row>
    <row r="66" spans="1:44" ht="15.75" customHeight="1" outlineLevel="1" x14ac:dyDescent="0.2">
      <c r="A66" s="487"/>
      <c r="B66" s="487"/>
      <c r="C66" s="487"/>
      <c r="D66" s="160" t="s">
        <v>9244</v>
      </c>
      <c r="E66" s="160" t="s">
        <v>10716</v>
      </c>
      <c r="F66" s="160" t="s">
        <v>9246</v>
      </c>
      <c r="G66" s="211"/>
      <c r="H66" s="211"/>
      <c r="I66" s="338"/>
      <c r="J66" s="160" t="s">
        <v>10717</v>
      </c>
      <c r="K66" s="161" t="s">
        <v>10673</v>
      </c>
      <c r="L66" s="161" t="s">
        <v>10332</v>
      </c>
      <c r="M66" s="161" t="s">
        <v>10712</v>
      </c>
      <c r="N66" s="161" t="s">
        <v>10713</v>
      </c>
      <c r="O66" s="83" t="s">
        <v>1043</v>
      </c>
      <c r="P66" s="163"/>
      <c r="Q66" s="163" t="s">
        <v>10718</v>
      </c>
      <c r="R66" s="162" t="s">
        <v>1812</v>
      </c>
      <c r="S66" s="163" t="s">
        <v>1041</v>
      </c>
      <c r="T66" s="163" t="s">
        <v>1042</v>
      </c>
      <c r="U66" s="163" t="s">
        <v>42</v>
      </c>
      <c r="V66" s="160" t="s">
        <v>10664</v>
      </c>
      <c r="W66" s="165">
        <v>9789814969468</v>
      </c>
      <c r="X66" s="283">
        <v>179</v>
      </c>
      <c r="Y66" s="160" t="s">
        <v>1814</v>
      </c>
      <c r="Z66" s="160" t="s">
        <v>10665</v>
      </c>
      <c r="AA66" s="160" t="s">
        <v>10715</v>
      </c>
      <c r="AB66" s="160" t="str">
        <f t="shared" si="1"/>
        <v>6.062 To write a ratio in its simplest form M6NS-IIb-131</v>
      </c>
      <c r="AC66" s="160" t="str">
        <f t="shared" ref="AC66:AD66" si="158">Y66</f>
        <v>1. Numbers and Number Sense</v>
      </c>
      <c r="AD66" s="160" t="str">
        <f t="shared" si="158"/>
        <v>G6.1.05 Ratio</v>
      </c>
      <c r="AE66" s="160" t="str">
        <f t="shared" si="3"/>
        <v>M6NS-IIb-131</v>
      </c>
      <c r="AF66" s="160" t="str">
        <f t="shared" ref="AF66:AG66" si="159">M66</f>
        <v>M6NS-IIb-131  defines and illustrates the meaning of
ratio and proportion using concrete or pictorial models.</v>
      </c>
      <c r="AG66" s="161" t="str">
        <f t="shared" si="159"/>
        <v>6.028 defines and illustrates the meaning of ratio and proportion using concrete or pictorial models. M6NS-IIb-131</v>
      </c>
      <c r="AH66" s="169">
        <f t="shared" si="143"/>
        <v>6</v>
      </c>
      <c r="AI66" s="339"/>
      <c r="AJ66" s="339"/>
      <c r="AK66" s="160"/>
      <c r="AL66" s="160"/>
      <c r="AM66" s="160"/>
      <c r="AN66" s="170"/>
      <c r="AO66" s="170"/>
      <c r="AP66" s="103"/>
      <c r="AQ66" s="103"/>
      <c r="AR66" s="172"/>
    </row>
    <row r="67" spans="1:44" ht="15.75" customHeight="1" outlineLevel="1" x14ac:dyDescent="0.2">
      <c r="A67" s="487"/>
      <c r="B67" s="471"/>
      <c r="C67" s="471"/>
      <c r="D67" s="160" t="s">
        <v>9254</v>
      </c>
      <c r="E67" s="160" t="s">
        <v>10719</v>
      </c>
      <c r="F67" s="160" t="s">
        <v>9256</v>
      </c>
      <c r="G67" s="211"/>
      <c r="H67" s="211"/>
      <c r="I67" s="338"/>
      <c r="J67" s="160" t="s">
        <v>10720</v>
      </c>
      <c r="K67" s="161" t="s">
        <v>10673</v>
      </c>
      <c r="L67" s="161" t="s">
        <v>10332</v>
      </c>
      <c r="M67" s="161" t="s">
        <v>10712</v>
      </c>
      <c r="N67" s="161" t="s">
        <v>10713</v>
      </c>
      <c r="O67" s="83" t="s">
        <v>1043</v>
      </c>
      <c r="P67" s="163"/>
      <c r="Q67" s="163" t="s">
        <v>10721</v>
      </c>
      <c r="R67" s="162" t="s">
        <v>1812</v>
      </c>
      <c r="S67" s="163" t="s">
        <v>1041</v>
      </c>
      <c r="T67" s="163" t="s">
        <v>1042</v>
      </c>
      <c r="U67" s="163" t="s">
        <v>42</v>
      </c>
      <c r="V67" s="160" t="s">
        <v>10664</v>
      </c>
      <c r="W67" s="165">
        <v>9789814969468</v>
      </c>
      <c r="X67" s="283">
        <v>179</v>
      </c>
      <c r="Y67" s="160" t="s">
        <v>1814</v>
      </c>
      <c r="Z67" s="160" t="s">
        <v>10665</v>
      </c>
      <c r="AA67" s="160" t="s">
        <v>10715</v>
      </c>
      <c r="AB67" s="160" t="str">
        <f t="shared" si="1"/>
        <v>6.063 To find the missing term in a pair of equivalent ratios with two terms M6NS-IIb-131</v>
      </c>
      <c r="AC67" s="160" t="str">
        <f t="shared" ref="AC67:AD67" si="160">Y67</f>
        <v>1. Numbers and Number Sense</v>
      </c>
      <c r="AD67" s="160" t="str">
        <f t="shared" si="160"/>
        <v>G6.1.05 Ratio</v>
      </c>
      <c r="AE67" s="160" t="str">
        <f t="shared" si="3"/>
        <v>M6NS-IIb-131</v>
      </c>
      <c r="AF67" s="160" t="str">
        <f t="shared" ref="AF67:AG67" si="161">M67</f>
        <v>M6NS-IIb-131  defines and illustrates the meaning of
ratio and proportion using concrete or pictorial models.</v>
      </c>
      <c r="AG67" s="161" t="str">
        <f t="shared" si="161"/>
        <v>6.028 defines and illustrates the meaning of ratio and proportion using concrete or pictorial models. M6NS-IIb-131</v>
      </c>
      <c r="AH67" s="169">
        <f t="shared" si="143"/>
        <v>6</v>
      </c>
      <c r="AI67" s="339"/>
      <c r="AJ67" s="339"/>
      <c r="AK67" s="160"/>
      <c r="AL67" s="160"/>
      <c r="AM67" s="160"/>
      <c r="AN67" s="170"/>
      <c r="AO67" s="170"/>
      <c r="AP67" s="103"/>
      <c r="AQ67" s="103"/>
      <c r="AR67" s="172"/>
    </row>
    <row r="68" spans="1:44" ht="15.75" customHeight="1" outlineLevel="1" x14ac:dyDescent="0.2">
      <c r="A68" s="471"/>
      <c r="B68" s="61" t="s">
        <v>331</v>
      </c>
      <c r="C68" s="61" t="s">
        <v>10722</v>
      </c>
      <c r="D68" s="61" t="s">
        <v>10723</v>
      </c>
      <c r="E68" s="61" t="s">
        <v>10724</v>
      </c>
      <c r="F68" s="61" t="s">
        <v>10725</v>
      </c>
      <c r="G68" s="111">
        <v>9</v>
      </c>
      <c r="H68" s="111" t="s">
        <v>4326</v>
      </c>
      <c r="I68" s="312" t="s">
        <v>2619</v>
      </c>
      <c r="J68" s="61" t="s">
        <v>10726</v>
      </c>
      <c r="K68" s="84" t="s">
        <v>10693</v>
      </c>
      <c r="L68" s="84" t="s">
        <v>10353</v>
      </c>
      <c r="M68" s="84" t="s">
        <v>10694</v>
      </c>
      <c r="N68" s="84" t="s">
        <v>10695</v>
      </c>
      <c r="O68" s="83" t="s">
        <v>1043</v>
      </c>
      <c r="P68" s="102" t="s">
        <v>10727</v>
      </c>
      <c r="Q68" s="102" t="s">
        <v>3992</v>
      </c>
      <c r="R68" s="83" t="s">
        <v>1812</v>
      </c>
      <c r="S68" s="102" t="s">
        <v>1041</v>
      </c>
      <c r="T68" s="102" t="s">
        <v>1042</v>
      </c>
      <c r="U68" s="102" t="s">
        <v>42</v>
      </c>
      <c r="V68" s="61" t="s">
        <v>10664</v>
      </c>
      <c r="W68" s="104">
        <v>9789814969468</v>
      </c>
      <c r="X68" s="119">
        <v>164</v>
      </c>
      <c r="Y68" s="61" t="s">
        <v>1814</v>
      </c>
      <c r="Z68" s="61" t="s">
        <v>10665</v>
      </c>
      <c r="AA68" s="61" t="s">
        <v>2438</v>
      </c>
      <c r="AB68" s="61" t="str">
        <f t="shared" si="1"/>
        <v>6.064 To solve word problems involving ratio and proportion M6NS-IIb-133</v>
      </c>
      <c r="AC68" s="61" t="str">
        <f t="shared" ref="AC68:AD68" si="162">Y68</f>
        <v>1. Numbers and Number Sense</v>
      </c>
      <c r="AD68" s="61" t="str">
        <f t="shared" si="162"/>
        <v>G6.1.05 Ratio</v>
      </c>
      <c r="AE68" s="61" t="str">
        <f t="shared" si="3"/>
        <v>M6NS-IIb-133</v>
      </c>
      <c r="AF68" s="61" t="str">
        <f t="shared" ref="AF68:AG68" si="163">M68</f>
        <v>M6NS-IIb-133: Finds a missing term in a proportion (direct, inverse, and partitive).</v>
      </c>
      <c r="AG68" s="84" t="str">
        <f t="shared" si="163"/>
        <v>6.030 Finds a missing term in a proportion M6NS-IIb-133</v>
      </c>
      <c r="AH68" s="107">
        <f t="shared" si="143"/>
        <v>6</v>
      </c>
      <c r="AI68" s="313" t="s">
        <v>9262</v>
      </c>
      <c r="AJ68" s="117" t="s">
        <v>9256</v>
      </c>
      <c r="AK68" s="61"/>
      <c r="AL68" s="61"/>
      <c r="AM68" s="61"/>
      <c r="AN68" s="110"/>
      <c r="AO68" s="110"/>
      <c r="AP68" s="103" t="s">
        <v>1818</v>
      </c>
      <c r="AQ68" s="103" t="str">
        <f t="shared" ref="AQ68:AQ149" si="164">IF($AP68="Raw Manuscript created","Editor to review",IF($AP68="Manuscript reviewed by Editor","Author to revise",IF($AP68="Manuscript revised by Author","Editor to review",IF($AP68="Manuscript finalised by Editor","Evonne to PFP",IF($AP68="Manuscript approved by Evonne","Evelyn to upload to Learnosity",IF($AP68="Manuscript uploaded to Learnosity","Prepress to create Activity",IF($AP68="Ready practice on Learnosity","Prepress to create Activity",IF($AP68="Activity created","Editor to conduct Learnosity review",IF($AP68="Published","Completed","")))))))))</f>
        <v>Completed</v>
      </c>
      <c r="AR68" s="41"/>
    </row>
    <row r="69" spans="1:44" ht="15.75" customHeight="1" outlineLevel="1" x14ac:dyDescent="0.2">
      <c r="A69" s="61" t="s">
        <v>10728</v>
      </c>
      <c r="B69" s="61" t="s">
        <v>10729</v>
      </c>
      <c r="C69" s="181" t="s">
        <v>10730</v>
      </c>
      <c r="D69" s="181" t="s">
        <v>10731</v>
      </c>
      <c r="E69" s="181" t="s">
        <v>10732</v>
      </c>
      <c r="F69" s="181" t="s">
        <v>10733</v>
      </c>
      <c r="G69" s="111" t="s">
        <v>10734</v>
      </c>
      <c r="H69" s="111" t="s">
        <v>4337</v>
      </c>
      <c r="I69" s="312" t="s">
        <v>1878</v>
      </c>
      <c r="J69" s="61" t="s">
        <v>10735</v>
      </c>
      <c r="K69" s="84" t="s">
        <v>10736</v>
      </c>
      <c r="L69" s="84" t="s">
        <v>10417</v>
      </c>
      <c r="M69" s="84" t="s">
        <v>10737</v>
      </c>
      <c r="N69" s="84" t="s">
        <v>10738</v>
      </c>
      <c r="O69" s="83" t="s">
        <v>1043</v>
      </c>
      <c r="P69" s="102" t="str">
        <f t="shared" ref="P69:Q69" si="165">D69</f>
        <v>PH_G6_C07_P1.1.1</v>
      </c>
      <c r="Q69" s="102" t="str">
        <f t="shared" si="165"/>
        <v>Ch 7 Practice 1.1.1: Write the rule in finding the nth term in a number pattern</v>
      </c>
      <c r="R69" s="83" t="s">
        <v>1812</v>
      </c>
      <c r="S69" s="102" t="s">
        <v>1041</v>
      </c>
      <c r="T69" s="102" t="s">
        <v>1042</v>
      </c>
      <c r="U69" s="102" t="s">
        <v>42</v>
      </c>
      <c r="V69" s="61" t="s">
        <v>10739</v>
      </c>
      <c r="W69" s="104">
        <v>9789814969468</v>
      </c>
      <c r="X69" s="102">
        <v>168</v>
      </c>
      <c r="Y69" s="61" t="s">
        <v>2375</v>
      </c>
      <c r="Z69" s="61" t="s">
        <v>10740</v>
      </c>
      <c r="AA69" s="61" t="s">
        <v>10741</v>
      </c>
      <c r="AB69" s="61" t="str">
        <f t="shared" si="1"/>
        <v>6.065 Write the rule in finding the nth term in a number pattern M6AL-IIId-7</v>
      </c>
      <c r="AC69" s="61" t="str">
        <f t="shared" ref="AC69:AD69" si="166">Y69</f>
        <v>5. Patterns and Algebra</v>
      </c>
      <c r="AD69" s="61" t="str">
        <f t="shared" si="166"/>
        <v>G6.5.01 Patterns</v>
      </c>
      <c r="AE69" s="61" t="str">
        <f t="shared" si="3"/>
        <v>M6AL-IIId-7</v>
      </c>
      <c r="AF69" s="61" t="str">
        <f t="shared" ref="AF69:AG69" si="167">M69</f>
        <v>M6AL-IIId-7: Formulates the rule in finding the nth term using different strategies (looking for a pattern, guessing and checking, working backwards).</v>
      </c>
      <c r="AG69" s="84" t="str">
        <f t="shared" si="167"/>
        <v>6.055 Formulates the rule in finding the nth term M6AL-IIId-7</v>
      </c>
      <c r="AH69" s="107">
        <v>7</v>
      </c>
      <c r="AI69" s="89" t="s">
        <v>8621</v>
      </c>
      <c r="AJ69" s="61" t="s">
        <v>8623</v>
      </c>
      <c r="AK69" s="61"/>
      <c r="AL69" s="61"/>
      <c r="AM69" s="61"/>
      <c r="AN69" s="103"/>
      <c r="AO69" s="103"/>
      <c r="AP69" s="103" t="s">
        <v>1818</v>
      </c>
      <c r="AQ69" s="103" t="str">
        <f t="shared" si="164"/>
        <v>Completed</v>
      </c>
      <c r="AR69" s="102"/>
    </row>
    <row r="70" spans="1:44" ht="15.75" customHeight="1" x14ac:dyDescent="0.2">
      <c r="A70" s="502" t="s">
        <v>10742</v>
      </c>
      <c r="B70" s="502" t="s">
        <v>10743</v>
      </c>
      <c r="C70" s="61" t="s">
        <v>10744</v>
      </c>
      <c r="D70" s="61" t="s">
        <v>924</v>
      </c>
      <c r="E70" s="61" t="s">
        <v>10745</v>
      </c>
      <c r="F70" s="61" t="s">
        <v>10746</v>
      </c>
      <c r="G70" s="100">
        <v>1</v>
      </c>
      <c r="H70" s="111"/>
      <c r="I70" s="337"/>
      <c r="J70" s="61" t="s">
        <v>10747</v>
      </c>
      <c r="K70" s="61" t="s">
        <v>10748</v>
      </c>
      <c r="L70" s="61" t="s">
        <v>10749</v>
      </c>
      <c r="M70" s="61" t="s">
        <v>10750</v>
      </c>
      <c r="N70" s="61" t="s">
        <v>10751</v>
      </c>
      <c r="O70" s="83" t="s">
        <v>1043</v>
      </c>
      <c r="P70" s="102" t="s">
        <v>10752</v>
      </c>
      <c r="Q70" s="102" t="str">
        <f t="shared" ref="Q70:Q75" si="168">E70</f>
        <v>Ch 8 Practice 1.1.1: Identify real-life situations that make use of integers</v>
      </c>
      <c r="R70" s="83" t="s">
        <v>1812</v>
      </c>
      <c r="S70" s="102" t="s">
        <v>1041</v>
      </c>
      <c r="T70" s="102" t="s">
        <v>1042</v>
      </c>
      <c r="U70" s="102" t="s">
        <v>42</v>
      </c>
      <c r="V70" s="61" t="s">
        <v>10753</v>
      </c>
      <c r="W70" s="104">
        <v>9789814969475</v>
      </c>
      <c r="X70" s="119">
        <v>2</v>
      </c>
      <c r="Y70" s="61" t="s">
        <v>1814</v>
      </c>
      <c r="Z70" s="61" t="s">
        <v>10271</v>
      </c>
      <c r="AA70" s="61" t="s">
        <v>10754</v>
      </c>
      <c r="AB70" s="61" t="str">
        <f t="shared" si="1"/>
        <v>6.068 Identify real-life situations that make use of integers M6NS-IIg-150/M6NS-IIg-151</v>
      </c>
      <c r="AC70" s="61" t="str">
        <f t="shared" ref="AC70:AD70" si="169">Y70</f>
        <v>1. Numbers and Number Sense</v>
      </c>
      <c r="AD70" s="61" t="str">
        <f t="shared" si="169"/>
        <v>G6.1.01 Whole Numbers / Place Value</v>
      </c>
      <c r="AE70" s="61" t="str">
        <f t="shared" si="3"/>
        <v>M6NS-IIg-150/M6NS-IIg-151</v>
      </c>
      <c r="AF70" s="61" t="str">
        <f t="shared" ref="AF70:AG70" si="170">M70</f>
        <v>M6NS-IIg-150: Identifies real-life situations that make use of integers.
M6NS-IIg-151: Describes the set of integers.</v>
      </c>
      <c r="AG70" s="84" t="str">
        <f t="shared" si="170"/>
        <v>6.041 Identifies real-life situations that make use of integers M6NS-IIg-150
6.042 Describes the set of integers M6NS-IIg-151</v>
      </c>
      <c r="AH70" s="107">
        <v>8</v>
      </c>
      <c r="AI70" s="110" t="s">
        <v>10755</v>
      </c>
      <c r="AJ70" s="41" t="s">
        <v>10756</v>
      </c>
      <c r="AK70" s="61"/>
      <c r="AL70" s="61"/>
      <c r="AM70" s="61"/>
      <c r="AN70" s="110"/>
      <c r="AO70" s="110"/>
      <c r="AP70" s="103" t="s">
        <v>1818</v>
      </c>
      <c r="AQ70" s="331" t="str">
        <f t="shared" si="164"/>
        <v>Completed</v>
      </c>
      <c r="AR70" s="41"/>
    </row>
    <row r="71" spans="1:44" ht="15.75" customHeight="1" x14ac:dyDescent="0.2">
      <c r="A71" s="487"/>
      <c r="B71" s="487"/>
      <c r="C71" s="61" t="s">
        <v>10757</v>
      </c>
      <c r="D71" s="61" t="s">
        <v>927</v>
      </c>
      <c r="E71" s="61" t="s">
        <v>10758</v>
      </c>
      <c r="F71" s="61" t="s">
        <v>10759</v>
      </c>
      <c r="G71" s="100">
        <v>2</v>
      </c>
      <c r="H71" s="111"/>
      <c r="I71" s="337"/>
      <c r="J71" s="61" t="s">
        <v>10760</v>
      </c>
      <c r="K71" s="61" t="s">
        <v>10761</v>
      </c>
      <c r="L71" s="61" t="s">
        <v>10762</v>
      </c>
      <c r="M71" s="61" t="s">
        <v>10763</v>
      </c>
      <c r="N71" s="61" t="s">
        <v>10764</v>
      </c>
      <c r="O71" s="83" t="s">
        <v>1043</v>
      </c>
      <c r="P71" s="102" t="s">
        <v>10765</v>
      </c>
      <c r="Q71" s="102" t="str">
        <f t="shared" si="168"/>
        <v>Ch 8 Practice 1.2.1: Represent integers on a number line</v>
      </c>
      <c r="R71" s="83" t="s">
        <v>1812</v>
      </c>
      <c r="S71" s="102" t="s">
        <v>1041</v>
      </c>
      <c r="T71" s="102" t="s">
        <v>1042</v>
      </c>
      <c r="U71" s="102" t="s">
        <v>42</v>
      </c>
      <c r="V71" s="61" t="s">
        <v>10753</v>
      </c>
      <c r="W71" s="104">
        <v>9789814969475</v>
      </c>
      <c r="X71" s="119">
        <v>3</v>
      </c>
      <c r="Y71" s="61" t="s">
        <v>1814</v>
      </c>
      <c r="Z71" s="61" t="s">
        <v>10271</v>
      </c>
      <c r="AA71" s="61" t="s">
        <v>10754</v>
      </c>
      <c r="AB71" s="61" t="str">
        <f t="shared" si="1"/>
        <v>6.069 Represent integers on a number line M6NS-IIh-153</v>
      </c>
      <c r="AC71" s="61" t="str">
        <f t="shared" ref="AC71:AD71" si="171">Y71</f>
        <v>1. Numbers and Number Sense</v>
      </c>
      <c r="AD71" s="61" t="str">
        <f t="shared" si="171"/>
        <v>G6.1.01 Whole Numbers / Place Value</v>
      </c>
      <c r="AE71" s="61" t="str">
        <f t="shared" si="3"/>
        <v>M6NS-IIh-153</v>
      </c>
      <c r="AF71" s="61" t="str">
        <f t="shared" ref="AF71:AG71" si="172">M71</f>
        <v>M6NS-IIh-153: Represents integers on the number line.</v>
      </c>
      <c r="AG71" s="84" t="str">
        <f t="shared" si="172"/>
        <v>6.044 Represents integers on the number line M6NS-IIh-153</v>
      </c>
      <c r="AH71" s="107">
        <f t="shared" ref="AH71:AH79" si="173">AH70</f>
        <v>8</v>
      </c>
      <c r="AI71" s="110" t="s">
        <v>6675</v>
      </c>
      <c r="AJ71" s="41" t="s">
        <v>6677</v>
      </c>
      <c r="AK71" s="61"/>
      <c r="AL71" s="61"/>
      <c r="AM71" s="61"/>
      <c r="AN71" s="110"/>
      <c r="AO71" s="110"/>
      <c r="AP71" s="103" t="s">
        <v>1818</v>
      </c>
      <c r="AQ71" s="103" t="str">
        <f t="shared" si="164"/>
        <v>Completed</v>
      </c>
      <c r="AR71" s="41"/>
    </row>
    <row r="72" spans="1:44" ht="15.75" customHeight="1" x14ac:dyDescent="0.2">
      <c r="A72" s="487"/>
      <c r="B72" s="487"/>
      <c r="C72" s="502" t="s">
        <v>10766</v>
      </c>
      <c r="D72" s="61" t="s">
        <v>931</v>
      </c>
      <c r="E72" s="61" t="s">
        <v>10767</v>
      </c>
      <c r="F72" s="61" t="s">
        <v>10768</v>
      </c>
      <c r="G72" s="100">
        <v>3</v>
      </c>
      <c r="H72" s="111"/>
      <c r="I72" s="337" t="s">
        <v>3803</v>
      </c>
      <c r="J72" s="61" t="s">
        <v>10769</v>
      </c>
      <c r="K72" s="61" t="s">
        <v>10770</v>
      </c>
      <c r="L72" s="61" t="s">
        <v>10771</v>
      </c>
      <c r="M72" s="61" t="s">
        <v>10772</v>
      </c>
      <c r="N72" s="84" t="s">
        <v>10773</v>
      </c>
      <c r="O72" s="83" t="s">
        <v>1043</v>
      </c>
      <c r="P72" s="102" t="s">
        <v>10774</v>
      </c>
      <c r="Q72" s="102" t="str">
        <f t="shared" si="168"/>
        <v>Ch 8 Practice 1.3.1: Compare and order integers</v>
      </c>
      <c r="R72" s="83" t="s">
        <v>1812</v>
      </c>
      <c r="S72" s="102" t="s">
        <v>1041</v>
      </c>
      <c r="T72" s="102" t="s">
        <v>1042</v>
      </c>
      <c r="U72" s="102" t="s">
        <v>42</v>
      </c>
      <c r="V72" s="61" t="s">
        <v>10753</v>
      </c>
      <c r="W72" s="104">
        <v>9789814969475</v>
      </c>
      <c r="X72" s="119">
        <v>5</v>
      </c>
      <c r="Y72" s="61" t="s">
        <v>1814</v>
      </c>
      <c r="Z72" s="61" t="s">
        <v>10271</v>
      </c>
      <c r="AA72" s="61" t="s">
        <v>10754</v>
      </c>
      <c r="AB72" s="61" t="str">
        <f t="shared" si="1"/>
        <v>6.070 Compare and order integers M6NS-IIg-152/M6NS-IIh-154</v>
      </c>
      <c r="AC72" s="61" t="str">
        <f t="shared" ref="AC72:AD72" si="174">Y72</f>
        <v>1. Numbers and Number Sense</v>
      </c>
      <c r="AD72" s="61" t="str">
        <f t="shared" si="174"/>
        <v>G6.1.01 Whole Numbers / Place Value</v>
      </c>
      <c r="AE72" s="61" t="str">
        <f t="shared" si="3"/>
        <v>M6NS-IIh-154</v>
      </c>
      <c r="AF72" s="61" t="str">
        <f t="shared" ref="AF72:AG72" si="175">M72</f>
        <v>M6NS-IIh-154: Compares and arranges integers.</v>
      </c>
      <c r="AG72" s="84" t="str">
        <f t="shared" si="175"/>
        <v>6.045 Compares and arranges integers M6NS-IIh-154</v>
      </c>
      <c r="AH72" s="107">
        <f t="shared" si="173"/>
        <v>8</v>
      </c>
      <c r="AI72" s="110" t="s">
        <v>8486</v>
      </c>
      <c r="AJ72" s="41" t="s">
        <v>8484</v>
      </c>
      <c r="AK72" s="61"/>
      <c r="AL72" s="61"/>
      <c r="AM72" s="61"/>
      <c r="AN72" s="110"/>
      <c r="AO72" s="110"/>
      <c r="AP72" s="103" t="s">
        <v>1818</v>
      </c>
      <c r="AQ72" s="103" t="str">
        <f t="shared" si="164"/>
        <v>Completed</v>
      </c>
      <c r="AR72" s="41"/>
    </row>
    <row r="73" spans="1:44" ht="15.75" customHeight="1" x14ac:dyDescent="0.2">
      <c r="A73" s="487"/>
      <c r="B73" s="471"/>
      <c r="C73" s="471"/>
      <c r="D73" s="61" t="s">
        <v>10775</v>
      </c>
      <c r="E73" s="61" t="s">
        <v>10776</v>
      </c>
      <c r="F73" s="61" t="s">
        <v>10777</v>
      </c>
      <c r="G73" s="100">
        <v>4</v>
      </c>
      <c r="H73" s="111" t="s">
        <v>4142</v>
      </c>
      <c r="I73" s="337"/>
      <c r="J73" s="61" t="s">
        <v>10778</v>
      </c>
      <c r="K73" s="61" t="s">
        <v>10779</v>
      </c>
      <c r="L73" s="61" t="s">
        <v>10780</v>
      </c>
      <c r="M73" s="61" t="s">
        <v>10781</v>
      </c>
      <c r="N73" s="61" t="s">
        <v>10782</v>
      </c>
      <c r="O73" s="102" t="s">
        <v>1043</v>
      </c>
      <c r="P73" s="102" t="s">
        <v>10783</v>
      </c>
      <c r="Q73" s="102" t="str">
        <f t="shared" si="168"/>
        <v>Ch 8 Practice 1.3.2: Compare and order integers, fractions and decimals</v>
      </c>
      <c r="R73" s="83" t="s">
        <v>1812</v>
      </c>
      <c r="S73" s="102" t="s">
        <v>1041</v>
      </c>
      <c r="T73" s="102" t="s">
        <v>1042</v>
      </c>
      <c r="U73" s="102" t="s">
        <v>42</v>
      </c>
      <c r="V73" s="61" t="s">
        <v>10753</v>
      </c>
      <c r="W73" s="104">
        <v>9789814969475</v>
      </c>
      <c r="X73" s="119">
        <v>5</v>
      </c>
      <c r="Y73" s="61" t="s">
        <v>1814</v>
      </c>
      <c r="Z73" s="61" t="s">
        <v>10271</v>
      </c>
      <c r="AA73" s="61" t="s">
        <v>10754</v>
      </c>
      <c r="AB73" s="61" t="str">
        <f t="shared" si="1"/>
        <v>6.071 Compare and order integers, fractions and decimals M6NS-IIg-152</v>
      </c>
      <c r="AC73" s="61" t="str">
        <f t="shared" ref="AC73:AD73" si="176">Y73</f>
        <v>1. Numbers and Number Sense</v>
      </c>
      <c r="AD73" s="61" t="str">
        <f t="shared" si="176"/>
        <v>G6.1.01 Whole Numbers / Place Value</v>
      </c>
      <c r="AE73" s="61" t="str">
        <f t="shared" si="3"/>
        <v>M6NS-IIg-152</v>
      </c>
      <c r="AF73" s="61" t="str">
        <f t="shared" ref="AF73:AG73" si="177">M73</f>
        <v>M6NS-IIg-152: Compares integers with other numbers such as whole numbers, fractions, and decimals.</v>
      </c>
      <c r="AG73" s="84" t="str">
        <f t="shared" si="177"/>
        <v>6.043 Compares integers with other numbers such as whole numbers, fractions, and decimals M6NS-IIg-152</v>
      </c>
      <c r="AH73" s="107">
        <f t="shared" si="173"/>
        <v>8</v>
      </c>
      <c r="AI73" s="110" t="s">
        <v>10784</v>
      </c>
      <c r="AJ73" s="41" t="s">
        <v>10785</v>
      </c>
      <c r="AK73" s="61"/>
      <c r="AL73" s="61"/>
      <c r="AM73" s="61"/>
      <c r="AN73" s="110"/>
      <c r="AO73" s="110"/>
      <c r="AP73" s="103" t="s">
        <v>1818</v>
      </c>
      <c r="AQ73" s="103" t="str">
        <f t="shared" si="164"/>
        <v>Completed</v>
      </c>
      <c r="AR73" s="41"/>
    </row>
    <row r="74" spans="1:44" ht="15.75" customHeight="1" x14ac:dyDescent="0.2">
      <c r="A74" s="487"/>
      <c r="B74" s="502" t="s">
        <v>10786</v>
      </c>
      <c r="C74" s="61" t="s">
        <v>10787</v>
      </c>
      <c r="D74" s="61" t="s">
        <v>10788</v>
      </c>
      <c r="E74" s="61" t="s">
        <v>10789</v>
      </c>
      <c r="F74" s="61" t="s">
        <v>10790</v>
      </c>
      <c r="G74" s="100">
        <v>5</v>
      </c>
      <c r="H74" s="111"/>
      <c r="I74" s="337"/>
      <c r="J74" s="61" t="s">
        <v>10791</v>
      </c>
      <c r="K74" s="61" t="s">
        <v>10792</v>
      </c>
      <c r="L74" s="61" t="s">
        <v>10793</v>
      </c>
      <c r="M74" s="61" t="s">
        <v>10794</v>
      </c>
      <c r="N74" s="61" t="s">
        <v>10795</v>
      </c>
      <c r="O74" s="102" t="s">
        <v>1043</v>
      </c>
      <c r="P74" s="102" t="s">
        <v>10796</v>
      </c>
      <c r="Q74" s="102" t="str">
        <f t="shared" si="168"/>
        <v>Ch 8 Practice 2.1.1: Add integers</v>
      </c>
      <c r="R74" s="83" t="s">
        <v>1812</v>
      </c>
      <c r="S74" s="102" t="s">
        <v>1041</v>
      </c>
      <c r="T74" s="102" t="s">
        <v>1042</v>
      </c>
      <c r="U74" s="102" t="s">
        <v>42</v>
      </c>
      <c r="V74" s="61" t="s">
        <v>10753</v>
      </c>
      <c r="W74" s="104">
        <v>9789814969475</v>
      </c>
      <c r="X74" s="119">
        <v>10</v>
      </c>
      <c r="Y74" s="61" t="s">
        <v>1814</v>
      </c>
      <c r="Z74" s="61" t="s">
        <v>10271</v>
      </c>
      <c r="AA74" s="61" t="s">
        <v>10797</v>
      </c>
      <c r="AB74" s="61" t="str">
        <f t="shared" si="1"/>
        <v>6.072 Add integers M6NS-IIi-156</v>
      </c>
      <c r="AC74" s="61" t="str">
        <f t="shared" ref="AC74:AD74" si="178">Y74</f>
        <v>1. Numbers and Number Sense</v>
      </c>
      <c r="AD74" s="61" t="str">
        <f t="shared" si="178"/>
        <v>G6.1.01 Whole Numbers / Place Value</v>
      </c>
      <c r="AE74" s="61" t="str">
        <f t="shared" si="3"/>
        <v>M6NS-IIi-156</v>
      </c>
      <c r="AF74" s="61" t="str">
        <f t="shared" ref="AF74:AG74" si="179">M74</f>
        <v>M6NS-IIi-156: Performs the basic operations on integers.</v>
      </c>
      <c r="AG74" s="84" t="str">
        <f t="shared" si="179"/>
        <v>6.046 Performs the basic operations on integers M6NS-IIi-156</v>
      </c>
      <c r="AH74" s="107">
        <f t="shared" si="173"/>
        <v>8</v>
      </c>
      <c r="AI74" s="110" t="s">
        <v>10798</v>
      </c>
      <c r="AJ74" s="41" t="s">
        <v>10799</v>
      </c>
      <c r="AK74" s="61"/>
      <c r="AL74" s="61"/>
      <c r="AM74" s="61"/>
      <c r="AN74" s="110"/>
      <c r="AO74" s="110"/>
      <c r="AP74" s="103" t="s">
        <v>1818</v>
      </c>
      <c r="AQ74" s="103" t="str">
        <f t="shared" si="164"/>
        <v>Completed</v>
      </c>
      <c r="AR74" s="41"/>
    </row>
    <row r="75" spans="1:44" ht="15.75" customHeight="1" x14ac:dyDescent="0.2">
      <c r="A75" s="487"/>
      <c r="B75" s="487"/>
      <c r="C75" s="61" t="s">
        <v>10800</v>
      </c>
      <c r="D75" s="61" t="s">
        <v>10801</v>
      </c>
      <c r="E75" s="61" t="s">
        <v>10802</v>
      </c>
      <c r="F75" s="61" t="s">
        <v>10803</v>
      </c>
      <c r="G75" s="100">
        <v>6</v>
      </c>
      <c r="H75" s="111"/>
      <c r="I75" s="337" t="s">
        <v>4719</v>
      </c>
      <c r="J75" s="61" t="s">
        <v>10804</v>
      </c>
      <c r="K75" s="61" t="s">
        <v>10792</v>
      </c>
      <c r="L75" s="61" t="s">
        <v>10793</v>
      </c>
      <c r="M75" s="61" t="s">
        <v>10794</v>
      </c>
      <c r="N75" s="84" t="s">
        <v>10795</v>
      </c>
      <c r="O75" s="83" t="s">
        <v>1043</v>
      </c>
      <c r="P75" s="102" t="s">
        <v>10805</v>
      </c>
      <c r="Q75" s="102" t="str">
        <f t="shared" si="168"/>
        <v>Ch 8 Practice 2.2.1: Subtract integers</v>
      </c>
      <c r="R75" s="83" t="s">
        <v>1812</v>
      </c>
      <c r="S75" s="102" t="s">
        <v>1041</v>
      </c>
      <c r="T75" s="102" t="s">
        <v>1042</v>
      </c>
      <c r="U75" s="102" t="s">
        <v>42</v>
      </c>
      <c r="V75" s="61" t="s">
        <v>10753</v>
      </c>
      <c r="W75" s="104">
        <v>9789814969475</v>
      </c>
      <c r="X75" s="119">
        <v>10</v>
      </c>
      <c r="Y75" s="61" t="s">
        <v>1814</v>
      </c>
      <c r="Z75" s="61" t="s">
        <v>10271</v>
      </c>
      <c r="AA75" s="61" t="s">
        <v>10797</v>
      </c>
      <c r="AB75" s="61" t="str">
        <f t="shared" si="1"/>
        <v>6.073 Subtract integers M6NS-IIi-156</v>
      </c>
      <c r="AC75" s="61" t="str">
        <f t="shared" ref="AC75:AD75" si="180">Y75</f>
        <v>1. Numbers and Number Sense</v>
      </c>
      <c r="AD75" s="61" t="str">
        <f t="shared" si="180"/>
        <v>G6.1.01 Whole Numbers / Place Value</v>
      </c>
      <c r="AE75" s="61" t="str">
        <f t="shared" si="3"/>
        <v>M6NS-IIi-156</v>
      </c>
      <c r="AF75" s="61" t="str">
        <f t="shared" ref="AF75:AG75" si="181">M75</f>
        <v>M6NS-IIi-156: Performs the basic operations on integers.</v>
      </c>
      <c r="AG75" s="84" t="str">
        <f t="shared" si="181"/>
        <v>6.046 Performs the basic operations on integers M6NS-IIi-156</v>
      </c>
      <c r="AH75" s="107">
        <f t="shared" si="173"/>
        <v>8</v>
      </c>
      <c r="AI75" s="110" t="s">
        <v>10806</v>
      </c>
      <c r="AJ75" s="41" t="s">
        <v>10807</v>
      </c>
      <c r="AK75" s="61"/>
      <c r="AL75" s="61"/>
      <c r="AM75" s="61"/>
      <c r="AN75" s="110"/>
      <c r="AO75" s="110"/>
      <c r="AP75" s="103" t="s">
        <v>1818</v>
      </c>
      <c r="AQ75" s="103" t="str">
        <f t="shared" si="164"/>
        <v>Completed</v>
      </c>
      <c r="AR75" s="41"/>
    </row>
    <row r="76" spans="1:44" ht="15.75" customHeight="1" x14ac:dyDescent="0.2">
      <c r="A76" s="487"/>
      <c r="B76" s="487"/>
      <c r="C76" s="61" t="s">
        <v>10808</v>
      </c>
      <c r="D76" s="177" t="s">
        <v>10809</v>
      </c>
      <c r="E76" s="177" t="s">
        <v>10810</v>
      </c>
      <c r="F76" s="177" t="s">
        <v>10811</v>
      </c>
      <c r="G76" s="100">
        <v>7</v>
      </c>
      <c r="H76" s="111" t="s">
        <v>4245</v>
      </c>
      <c r="I76" s="337"/>
      <c r="J76" s="61" t="s">
        <v>10812</v>
      </c>
      <c r="K76" s="61" t="s">
        <v>10792</v>
      </c>
      <c r="L76" s="61" t="s">
        <v>10793</v>
      </c>
      <c r="M76" s="61" t="s">
        <v>10794</v>
      </c>
      <c r="N76" s="84" t="s">
        <v>10813</v>
      </c>
      <c r="O76" s="83" t="s">
        <v>1043</v>
      </c>
      <c r="P76" s="102" t="str">
        <f t="shared" ref="P76:Q76" si="182">D76</f>
        <v>PH_G6_C08_P2.3.1</v>
      </c>
      <c r="Q76" s="102" t="str">
        <f t="shared" si="182"/>
        <v>Ch 8 Practice 2.3.1: Multiplying integers</v>
      </c>
      <c r="R76" s="83" t="s">
        <v>1812</v>
      </c>
      <c r="S76" s="102" t="s">
        <v>1041</v>
      </c>
      <c r="T76" s="102" t="s">
        <v>1042</v>
      </c>
      <c r="U76" s="102" t="s">
        <v>42</v>
      </c>
      <c r="V76" s="61" t="s">
        <v>10753</v>
      </c>
      <c r="W76" s="104">
        <v>9789814969475</v>
      </c>
      <c r="X76" s="119">
        <v>14</v>
      </c>
      <c r="Y76" s="61" t="s">
        <v>1814</v>
      </c>
      <c r="Z76" s="61" t="s">
        <v>10271</v>
      </c>
      <c r="AA76" s="61" t="s">
        <v>10797</v>
      </c>
      <c r="AB76" s="61" t="str">
        <f t="shared" si="1"/>
        <v>6.074 Multiplying integers M6NS-IIi-156</v>
      </c>
      <c r="AC76" s="61" t="str">
        <f t="shared" ref="AC76:AD76" si="183">Y76</f>
        <v>1. Numbers and Number Sense</v>
      </c>
      <c r="AD76" s="61" t="str">
        <f t="shared" si="183"/>
        <v>G6.1.01 Whole Numbers / Place Value</v>
      </c>
      <c r="AE76" s="61" t="str">
        <f t="shared" si="3"/>
        <v>M6NS-IIi-156</v>
      </c>
      <c r="AF76" s="61" t="str">
        <f t="shared" ref="AF76:AG76" si="184">M76</f>
        <v>M6NS-IIi-156: Performs the basic operations on integers.</v>
      </c>
      <c r="AG76" s="84" t="str">
        <f t="shared" si="184"/>
        <v>6.047 Performs the basic operations on integers M6NS-IIi-156</v>
      </c>
      <c r="AH76" s="107">
        <f t="shared" si="173"/>
        <v>8</v>
      </c>
      <c r="AI76" s="110" t="s">
        <v>10814</v>
      </c>
      <c r="AJ76" s="41" t="s">
        <v>10815</v>
      </c>
      <c r="AK76" s="61"/>
      <c r="AL76" s="61"/>
      <c r="AM76" s="61"/>
      <c r="AN76" s="103"/>
      <c r="AO76" s="103"/>
      <c r="AP76" s="103" t="s">
        <v>1818</v>
      </c>
      <c r="AQ76" s="103" t="str">
        <f t="shared" si="164"/>
        <v>Completed</v>
      </c>
      <c r="AR76" s="102"/>
    </row>
    <row r="77" spans="1:44" ht="15.75" customHeight="1" x14ac:dyDescent="0.2">
      <c r="A77" s="487"/>
      <c r="B77" s="487"/>
      <c r="C77" s="61" t="s">
        <v>10816</v>
      </c>
      <c r="D77" s="177" t="s">
        <v>10817</v>
      </c>
      <c r="E77" s="177" t="s">
        <v>10818</v>
      </c>
      <c r="F77" s="177" t="s">
        <v>10819</v>
      </c>
      <c r="G77" s="100">
        <v>8</v>
      </c>
      <c r="H77" s="111" t="s">
        <v>4202</v>
      </c>
      <c r="I77" s="337"/>
      <c r="J77" s="61" t="s">
        <v>10820</v>
      </c>
      <c r="K77" s="61" t="s">
        <v>10792</v>
      </c>
      <c r="L77" s="61" t="s">
        <v>10793</v>
      </c>
      <c r="M77" s="61" t="s">
        <v>10794</v>
      </c>
      <c r="N77" s="84" t="s">
        <v>10813</v>
      </c>
      <c r="O77" s="83" t="s">
        <v>1043</v>
      </c>
      <c r="P77" s="102" t="str">
        <f t="shared" ref="P77:Q77" si="185">D77</f>
        <v>PH_G6_C08_P2.4.1</v>
      </c>
      <c r="Q77" s="102" t="str">
        <f t="shared" si="185"/>
        <v>Ch 8 Practice 2.4.1: Divide integers</v>
      </c>
      <c r="R77" s="83" t="s">
        <v>1812</v>
      </c>
      <c r="S77" s="102" t="s">
        <v>1041</v>
      </c>
      <c r="T77" s="102" t="s">
        <v>1042</v>
      </c>
      <c r="U77" s="102" t="s">
        <v>42</v>
      </c>
      <c r="V77" s="61" t="s">
        <v>10753</v>
      </c>
      <c r="W77" s="104">
        <v>9789814969475</v>
      </c>
      <c r="X77" s="119">
        <v>14</v>
      </c>
      <c r="Y77" s="61" t="s">
        <v>1814</v>
      </c>
      <c r="Z77" s="61" t="s">
        <v>10271</v>
      </c>
      <c r="AA77" s="61" t="s">
        <v>10797</v>
      </c>
      <c r="AB77" s="61" t="str">
        <f t="shared" si="1"/>
        <v>6.075 Divide integers M6NS-IIi-156</v>
      </c>
      <c r="AC77" s="61" t="str">
        <f t="shared" ref="AC77:AD77" si="186">Y77</f>
        <v>1. Numbers and Number Sense</v>
      </c>
      <c r="AD77" s="61" t="str">
        <f t="shared" si="186"/>
        <v>G6.1.01 Whole Numbers / Place Value</v>
      </c>
      <c r="AE77" s="61" t="str">
        <f t="shared" si="3"/>
        <v>M6NS-IIi-156</v>
      </c>
      <c r="AF77" s="61" t="str">
        <f t="shared" ref="AF77:AG77" si="187">M77</f>
        <v>M6NS-IIi-156: Performs the basic operations on integers.</v>
      </c>
      <c r="AG77" s="84" t="str">
        <f t="shared" si="187"/>
        <v>6.047 Performs the basic operations on integers M6NS-IIi-156</v>
      </c>
      <c r="AH77" s="107">
        <f t="shared" si="173"/>
        <v>8</v>
      </c>
      <c r="AI77" s="110" t="s">
        <v>10821</v>
      </c>
      <c r="AJ77" s="41" t="s">
        <v>10822</v>
      </c>
      <c r="AK77" s="61"/>
      <c r="AL77" s="61"/>
      <c r="AM77" s="61"/>
      <c r="AN77" s="103"/>
      <c r="AO77" s="103"/>
      <c r="AP77" s="103" t="s">
        <v>1818</v>
      </c>
      <c r="AQ77" s="103" t="str">
        <f t="shared" si="164"/>
        <v>Completed</v>
      </c>
      <c r="AR77" s="102"/>
    </row>
    <row r="78" spans="1:44" ht="15.75" customHeight="1" x14ac:dyDescent="0.2">
      <c r="A78" s="487"/>
      <c r="B78" s="471"/>
      <c r="C78" s="61" t="s">
        <v>10823</v>
      </c>
      <c r="D78" s="177" t="s">
        <v>10824</v>
      </c>
      <c r="E78" s="177" t="s">
        <v>10825</v>
      </c>
      <c r="F78" s="177" t="s">
        <v>10826</v>
      </c>
      <c r="G78" s="100">
        <v>9</v>
      </c>
      <c r="H78" s="111" t="s">
        <v>4344</v>
      </c>
      <c r="I78" s="337"/>
      <c r="J78" s="61" t="s">
        <v>10827</v>
      </c>
      <c r="K78" s="61" t="s">
        <v>10792</v>
      </c>
      <c r="L78" s="61" t="s">
        <v>10793</v>
      </c>
      <c r="M78" s="61" t="s">
        <v>10794</v>
      </c>
      <c r="N78" s="84" t="s">
        <v>10813</v>
      </c>
      <c r="O78" s="83" t="s">
        <v>1043</v>
      </c>
      <c r="P78" s="102" t="str">
        <f t="shared" ref="P78:Q78" si="188">D78</f>
        <v>PH_G6_C08_P2.5.1</v>
      </c>
      <c r="Q78" s="102" t="str">
        <f t="shared" si="188"/>
        <v>Ch 8 Practice 2.5.1: Do mixed operations involving integers</v>
      </c>
      <c r="R78" s="83" t="s">
        <v>1812</v>
      </c>
      <c r="S78" s="102" t="s">
        <v>1041</v>
      </c>
      <c r="T78" s="102" t="s">
        <v>1042</v>
      </c>
      <c r="U78" s="102" t="s">
        <v>42</v>
      </c>
      <c r="V78" s="61" t="s">
        <v>10753</v>
      </c>
      <c r="W78" s="104">
        <v>9789814969475</v>
      </c>
      <c r="X78" s="119">
        <v>16</v>
      </c>
      <c r="Y78" s="61" t="s">
        <v>1814</v>
      </c>
      <c r="Z78" s="61" t="s">
        <v>10271</v>
      </c>
      <c r="AA78" s="61" t="s">
        <v>10797</v>
      </c>
      <c r="AB78" s="61" t="str">
        <f t="shared" si="1"/>
        <v>6.076 Do mixed operations involving integers M6NS-IIi-156</v>
      </c>
      <c r="AC78" s="61" t="str">
        <f t="shared" ref="AC78:AD78" si="189">Y78</f>
        <v>1. Numbers and Number Sense</v>
      </c>
      <c r="AD78" s="61" t="str">
        <f t="shared" si="189"/>
        <v>G6.1.01 Whole Numbers / Place Value</v>
      </c>
      <c r="AE78" s="61" t="str">
        <f t="shared" si="3"/>
        <v>M6NS-IIi-156</v>
      </c>
      <c r="AF78" s="61" t="str">
        <f t="shared" ref="AF78:AG78" si="190">M78</f>
        <v>M6NS-IIi-156: Performs the basic operations on integers.</v>
      </c>
      <c r="AG78" s="84" t="str">
        <f t="shared" si="190"/>
        <v>6.047 Performs the basic operations on integers M6NS-IIi-156</v>
      </c>
      <c r="AH78" s="107">
        <f t="shared" si="173"/>
        <v>8</v>
      </c>
      <c r="AI78" s="110" t="s">
        <v>10828</v>
      </c>
      <c r="AJ78" s="61" t="s">
        <v>10829</v>
      </c>
      <c r="AK78" s="61"/>
      <c r="AL78" s="61"/>
      <c r="AM78" s="61"/>
      <c r="AN78" s="103"/>
      <c r="AO78" s="103"/>
      <c r="AP78" s="103" t="s">
        <v>1818</v>
      </c>
      <c r="AQ78" s="103" t="str">
        <f t="shared" si="164"/>
        <v>Completed</v>
      </c>
      <c r="AR78" s="102"/>
    </row>
    <row r="79" spans="1:44" ht="15.75" customHeight="1" x14ac:dyDescent="0.2">
      <c r="A79" s="471"/>
      <c r="B79" s="61" t="s">
        <v>331</v>
      </c>
      <c r="C79" s="61" t="s">
        <v>332</v>
      </c>
      <c r="D79" s="177" t="s">
        <v>10830</v>
      </c>
      <c r="E79" s="177" t="s">
        <v>10831</v>
      </c>
      <c r="F79" s="177" t="s">
        <v>10832</v>
      </c>
      <c r="G79" s="100">
        <v>10</v>
      </c>
      <c r="H79" s="100" t="s">
        <v>4363</v>
      </c>
      <c r="I79" s="101"/>
      <c r="J79" s="61" t="s">
        <v>10833</v>
      </c>
      <c r="K79" s="61" t="s">
        <v>10834</v>
      </c>
      <c r="L79" s="61" t="s">
        <v>10835</v>
      </c>
      <c r="M79" s="61" t="s">
        <v>10836</v>
      </c>
      <c r="N79" s="61" t="s">
        <v>10837</v>
      </c>
      <c r="O79" s="83" t="s">
        <v>1043</v>
      </c>
      <c r="P79" s="102" t="str">
        <f t="shared" ref="P79:Q79" si="191">D79</f>
        <v>PH_G6_C08_P3.1.1</v>
      </c>
      <c r="Q79" s="102" t="str">
        <f t="shared" si="191"/>
        <v>Ch 8 Practice 3.1.1: Solve a word problem involving the basic operations on integers</v>
      </c>
      <c r="R79" s="83" t="s">
        <v>1812</v>
      </c>
      <c r="S79" s="102" t="s">
        <v>1041</v>
      </c>
      <c r="T79" s="102" t="s">
        <v>1042</v>
      </c>
      <c r="U79" s="102" t="s">
        <v>42</v>
      </c>
      <c r="V79" s="61" t="s">
        <v>10753</v>
      </c>
      <c r="W79" s="104">
        <v>9789814969475</v>
      </c>
      <c r="X79" s="119">
        <v>19</v>
      </c>
      <c r="Y79" s="61" t="s">
        <v>1814</v>
      </c>
      <c r="Z79" s="61" t="s">
        <v>10271</v>
      </c>
      <c r="AA79" s="61" t="s">
        <v>2438</v>
      </c>
      <c r="AB79" s="61" t="str">
        <f t="shared" si="1"/>
        <v>6.076a Solve a word problem involving the basic operations on integers M6NS-IIj-157</v>
      </c>
      <c r="AC79" s="61" t="str">
        <f t="shared" ref="AC79:AD79" si="192">Y79</f>
        <v>1. Numbers and Number Sense</v>
      </c>
      <c r="AD79" s="61" t="str">
        <f t="shared" si="192"/>
        <v>G6.1.01 Whole Numbers / Place Value</v>
      </c>
      <c r="AE79" s="61" t="str">
        <f t="shared" si="3"/>
        <v>M6NS-IIj-157</v>
      </c>
      <c r="AF79" s="61" t="str">
        <f t="shared" ref="AF79:AG79" si="193">M79</f>
        <v>M6NS-IIj-157: Solves routine and non-routine problems involving basic operations of integers using appropriate strategies and tools.</v>
      </c>
      <c r="AG79" s="84" t="str">
        <f t="shared" si="193"/>
        <v>6.048 Solves routine and non-routine problems involving basic operations of integers M6NS-IIj-157</v>
      </c>
      <c r="AH79" s="107">
        <f t="shared" si="173"/>
        <v>8</v>
      </c>
      <c r="AI79" s="110" t="s">
        <v>8794</v>
      </c>
      <c r="AJ79" s="61" t="s">
        <v>8787</v>
      </c>
      <c r="AK79" s="61"/>
      <c r="AL79" s="61"/>
      <c r="AM79" s="61"/>
      <c r="AN79" s="103"/>
      <c r="AO79" s="103"/>
      <c r="AP79" s="103" t="s">
        <v>1818</v>
      </c>
      <c r="AQ79" s="103" t="str">
        <f t="shared" si="164"/>
        <v>Completed</v>
      </c>
      <c r="AR79" s="102"/>
    </row>
    <row r="80" spans="1:44" ht="15.75" customHeight="1" x14ac:dyDescent="0.2">
      <c r="A80" s="507" t="s">
        <v>9598</v>
      </c>
      <c r="B80" s="507" t="s">
        <v>10838</v>
      </c>
      <c r="C80" s="69" t="s">
        <v>10839</v>
      </c>
      <c r="D80" s="69" t="s">
        <v>9615</v>
      </c>
      <c r="E80" s="69" t="s">
        <v>10840</v>
      </c>
      <c r="F80" s="69" t="s">
        <v>10841</v>
      </c>
      <c r="G80" s="100">
        <v>1</v>
      </c>
      <c r="H80" s="111"/>
      <c r="I80" s="337" t="s">
        <v>4797</v>
      </c>
      <c r="J80" s="69" t="s">
        <v>10842</v>
      </c>
      <c r="K80" s="69" t="s">
        <v>9606</v>
      </c>
      <c r="L80" s="69" t="s">
        <v>9607</v>
      </c>
      <c r="M80" s="69" t="s">
        <v>9608</v>
      </c>
      <c r="N80" s="69" t="s">
        <v>9609</v>
      </c>
      <c r="O80" s="237" t="s">
        <v>1043</v>
      </c>
      <c r="P80" s="153" t="s">
        <v>10843</v>
      </c>
      <c r="Q80" s="153" t="str">
        <f t="shared" ref="Q80:Q82" si="194">E80</f>
        <v>Ch 9 Practice 1.1.1: Express a fraction as a percent</v>
      </c>
      <c r="R80" s="237" t="s">
        <v>1812</v>
      </c>
      <c r="S80" s="153" t="s">
        <v>1041</v>
      </c>
      <c r="T80" s="153" t="s">
        <v>1042</v>
      </c>
      <c r="U80" s="153" t="s">
        <v>42</v>
      </c>
      <c r="V80" s="69" t="s">
        <v>9611</v>
      </c>
      <c r="W80" s="155">
        <v>9789814969475</v>
      </c>
      <c r="X80" s="340">
        <v>21</v>
      </c>
      <c r="Y80" s="69" t="s">
        <v>1814</v>
      </c>
      <c r="Z80" s="69" t="s">
        <v>10844</v>
      </c>
      <c r="AA80" s="69" t="s">
        <v>10845</v>
      </c>
      <c r="AB80" s="69" t="str">
        <f t="shared" si="1"/>
        <v>6.077 Express a fraction as a percent M5NS-IIIa-136</v>
      </c>
      <c r="AC80" s="69" t="str">
        <f t="shared" ref="AC80:AD80" si="195">Y80</f>
        <v>1. Numbers and Number Sense</v>
      </c>
      <c r="AD80" s="69" t="str">
        <f t="shared" si="195"/>
        <v>G6.1.06 Percent</v>
      </c>
      <c r="AE80" s="69" t="str">
        <f t="shared" si="3"/>
        <v>M5NS-IIIa-136</v>
      </c>
      <c r="AF80" s="69" t="str">
        <f t="shared" ref="AF80:AG80" si="196">M80</f>
        <v>M5NS-IIIa-136: Visualizes percent and its relationship to fractions, ratios, and decimal numbers using models.</v>
      </c>
      <c r="AG80" s="235" t="str">
        <f t="shared" si="196"/>
        <v>5.056 Visualizes percent and its relationship to fractions, ratios, and decimal numbers M5NS-IIIa-136</v>
      </c>
      <c r="AH80" s="240">
        <v>9</v>
      </c>
      <c r="AI80" s="110" t="s">
        <v>9619</v>
      </c>
      <c r="AJ80" s="176" t="s">
        <v>9617</v>
      </c>
      <c r="AK80" s="69"/>
      <c r="AL80" s="69"/>
      <c r="AM80" s="69"/>
      <c r="AN80" s="158"/>
      <c r="AO80" s="158"/>
      <c r="AP80" s="103" t="s">
        <v>1818</v>
      </c>
      <c r="AQ80" s="103" t="str">
        <f t="shared" si="164"/>
        <v>Completed</v>
      </c>
      <c r="AR80" s="159"/>
    </row>
    <row r="81" spans="1:44" ht="15.75" customHeight="1" x14ac:dyDescent="0.2">
      <c r="A81" s="487"/>
      <c r="B81" s="487"/>
      <c r="C81" s="502" t="s">
        <v>10846</v>
      </c>
      <c r="D81" s="61" t="s">
        <v>9621</v>
      </c>
      <c r="E81" s="61" t="s">
        <v>10847</v>
      </c>
      <c r="F81" s="61" t="s">
        <v>9623</v>
      </c>
      <c r="G81" s="100">
        <v>2</v>
      </c>
      <c r="H81" s="111" t="s">
        <v>7741</v>
      </c>
      <c r="I81" s="337"/>
      <c r="J81" s="61" t="s">
        <v>10848</v>
      </c>
      <c r="K81" s="61" t="s">
        <v>9606</v>
      </c>
      <c r="L81" s="61" t="s">
        <v>9607</v>
      </c>
      <c r="M81" s="61" t="s">
        <v>9608</v>
      </c>
      <c r="N81" s="61" t="s">
        <v>9609</v>
      </c>
      <c r="O81" s="83" t="s">
        <v>1043</v>
      </c>
      <c r="P81" s="102" t="s">
        <v>10849</v>
      </c>
      <c r="Q81" s="102" t="str">
        <f t="shared" si="194"/>
        <v>Ch 9 Practice 1.2.1: Express a decimal as a percent</v>
      </c>
      <c r="R81" s="83" t="s">
        <v>1812</v>
      </c>
      <c r="S81" s="102" t="s">
        <v>1041</v>
      </c>
      <c r="T81" s="102" t="s">
        <v>1042</v>
      </c>
      <c r="U81" s="102" t="s">
        <v>42</v>
      </c>
      <c r="V81" s="61" t="s">
        <v>9611</v>
      </c>
      <c r="W81" s="104">
        <v>9789814969475</v>
      </c>
      <c r="X81" s="119">
        <v>23</v>
      </c>
      <c r="Y81" s="61" t="s">
        <v>1814</v>
      </c>
      <c r="Z81" s="61" t="s">
        <v>10844</v>
      </c>
      <c r="AA81" s="61" t="s">
        <v>10845</v>
      </c>
      <c r="AB81" s="61" t="str">
        <f t="shared" si="1"/>
        <v>6.078 Express a decimal as a percent M5NS-IIIa-136</v>
      </c>
      <c r="AC81" s="61" t="str">
        <f t="shared" ref="AC81:AD81" si="197">Y81</f>
        <v>1. Numbers and Number Sense</v>
      </c>
      <c r="AD81" s="61" t="str">
        <f t="shared" si="197"/>
        <v>G6.1.06 Percent</v>
      </c>
      <c r="AE81" s="61" t="str">
        <f t="shared" si="3"/>
        <v>M5NS-IIIa-136</v>
      </c>
      <c r="AF81" s="61" t="str">
        <f t="shared" ref="AF81:AG81" si="198">M81</f>
        <v>M5NS-IIIa-136: Visualizes percent and its relationship to fractions, ratios, and decimal numbers using models.</v>
      </c>
      <c r="AG81" s="84" t="str">
        <f t="shared" si="198"/>
        <v>5.056 Visualizes percent and its relationship to fractions, ratios, and decimal numbers M5NS-IIIa-136</v>
      </c>
      <c r="AH81" s="107">
        <f t="shared" ref="AH81:AH90" si="199">AH80</f>
        <v>9</v>
      </c>
      <c r="AI81" s="110" t="s">
        <v>9625</v>
      </c>
      <c r="AJ81" s="176" t="s">
        <v>9623</v>
      </c>
      <c r="AK81" s="61"/>
      <c r="AL81" s="61"/>
      <c r="AM81" s="61"/>
      <c r="AN81" s="110"/>
      <c r="AO81" s="110"/>
      <c r="AP81" s="103" t="s">
        <v>1818</v>
      </c>
      <c r="AQ81" s="103" t="str">
        <f t="shared" si="164"/>
        <v>Completed</v>
      </c>
      <c r="AR81" s="41"/>
    </row>
    <row r="82" spans="1:44" ht="15.75" customHeight="1" x14ac:dyDescent="0.2">
      <c r="A82" s="487"/>
      <c r="B82" s="487"/>
      <c r="C82" s="471"/>
      <c r="D82" s="61" t="s">
        <v>9629</v>
      </c>
      <c r="E82" s="61" t="s">
        <v>10850</v>
      </c>
      <c r="F82" s="61" t="s">
        <v>10851</v>
      </c>
      <c r="G82" s="100">
        <v>3</v>
      </c>
      <c r="H82" s="111"/>
      <c r="I82" s="337"/>
      <c r="J82" s="61" t="s">
        <v>10852</v>
      </c>
      <c r="K82" s="61" t="s">
        <v>9606</v>
      </c>
      <c r="L82" s="61" t="s">
        <v>9607</v>
      </c>
      <c r="M82" s="61" t="s">
        <v>9608</v>
      </c>
      <c r="N82" s="61" t="s">
        <v>9609</v>
      </c>
      <c r="O82" s="83" t="s">
        <v>1043</v>
      </c>
      <c r="P82" s="102" t="s">
        <v>10853</v>
      </c>
      <c r="Q82" s="102" t="str">
        <f t="shared" si="194"/>
        <v>Ch 9 Practice 1.2.2: Express a percent as a decimal</v>
      </c>
      <c r="R82" s="83" t="s">
        <v>1812</v>
      </c>
      <c r="S82" s="102" t="s">
        <v>1041</v>
      </c>
      <c r="T82" s="102" t="s">
        <v>1042</v>
      </c>
      <c r="U82" s="102" t="s">
        <v>42</v>
      </c>
      <c r="V82" s="61" t="s">
        <v>9611</v>
      </c>
      <c r="W82" s="104">
        <v>9789814969475</v>
      </c>
      <c r="X82" s="119">
        <v>23</v>
      </c>
      <c r="Y82" s="61" t="s">
        <v>1814</v>
      </c>
      <c r="Z82" s="61" t="s">
        <v>10844</v>
      </c>
      <c r="AA82" s="61" t="s">
        <v>10845</v>
      </c>
      <c r="AB82" s="61" t="str">
        <f t="shared" si="1"/>
        <v>6.079 Express a percent as a decimal M5NS-IIIa-136</v>
      </c>
      <c r="AC82" s="61" t="str">
        <f t="shared" ref="AC82:AD82" si="200">Y82</f>
        <v>1. Numbers and Number Sense</v>
      </c>
      <c r="AD82" s="61" t="str">
        <f t="shared" si="200"/>
        <v>G6.1.06 Percent</v>
      </c>
      <c r="AE82" s="61" t="str">
        <f t="shared" si="3"/>
        <v>M5NS-IIIa-136</v>
      </c>
      <c r="AF82" s="61" t="str">
        <f t="shared" ref="AF82:AG82" si="201">M82</f>
        <v>M5NS-IIIa-136: Visualizes percent and its relationship to fractions, ratios, and decimal numbers using models.</v>
      </c>
      <c r="AG82" s="84" t="str">
        <f t="shared" si="201"/>
        <v>5.056 Visualizes percent and its relationship to fractions, ratios, and decimal numbers M5NS-IIIa-136</v>
      </c>
      <c r="AH82" s="107">
        <f t="shared" si="199"/>
        <v>9</v>
      </c>
      <c r="AI82" s="110" t="s">
        <v>9633</v>
      </c>
      <c r="AJ82" s="176" t="s">
        <v>9631</v>
      </c>
      <c r="AK82" s="61"/>
      <c r="AL82" s="61"/>
      <c r="AM82" s="61"/>
      <c r="AN82" s="110"/>
      <c r="AO82" s="110"/>
      <c r="AP82" s="103" t="s">
        <v>1818</v>
      </c>
      <c r="AQ82" s="103" t="str">
        <f t="shared" si="164"/>
        <v>Completed</v>
      </c>
      <c r="AR82" s="41"/>
    </row>
    <row r="83" spans="1:44" ht="15.75" customHeight="1" x14ac:dyDescent="0.2">
      <c r="A83" s="487"/>
      <c r="B83" s="471"/>
      <c r="C83" s="61" t="s">
        <v>1129</v>
      </c>
      <c r="D83" s="177" t="s">
        <v>10854</v>
      </c>
      <c r="E83" s="177" t="s">
        <v>10855</v>
      </c>
      <c r="F83" s="177" t="s">
        <v>10856</v>
      </c>
      <c r="G83" s="100">
        <v>4</v>
      </c>
      <c r="H83" s="111"/>
      <c r="I83" s="337" t="s">
        <v>4041</v>
      </c>
      <c r="J83" s="61" t="s">
        <v>10857</v>
      </c>
      <c r="K83" s="61" t="s">
        <v>10858</v>
      </c>
      <c r="L83" s="61" t="s">
        <v>10859</v>
      </c>
      <c r="M83" s="61" t="s">
        <v>10860</v>
      </c>
      <c r="N83" s="61" t="s">
        <v>10861</v>
      </c>
      <c r="O83" s="83" t="s">
        <v>1043</v>
      </c>
      <c r="P83" s="102" t="str">
        <f t="shared" ref="P83:Q83" si="202">D83</f>
        <v>PH_G6_C09_P1.3.1</v>
      </c>
      <c r="Q83" s="102" t="str">
        <f t="shared" si="202"/>
        <v>Ch 9 Practice 1.3.1: Solve a word problem involving finding a percentage of another percentage</v>
      </c>
      <c r="R83" s="83" t="s">
        <v>1812</v>
      </c>
      <c r="S83" s="102" t="s">
        <v>1041</v>
      </c>
      <c r="T83" s="102" t="s">
        <v>1042</v>
      </c>
      <c r="U83" s="102" t="s">
        <v>42</v>
      </c>
      <c r="V83" s="61" t="s">
        <v>9611</v>
      </c>
      <c r="W83" s="104">
        <v>9789814969475</v>
      </c>
      <c r="X83" s="119">
        <v>26</v>
      </c>
      <c r="Y83" s="61" t="s">
        <v>1814</v>
      </c>
      <c r="Z83" s="61" t="s">
        <v>10844</v>
      </c>
      <c r="AA83" s="61" t="s">
        <v>10845</v>
      </c>
      <c r="AB83" s="61" t="str">
        <f t="shared" si="1"/>
        <v>6.080 Solve a word problem involving finding a percentage of another percentage M6NS-IId-143</v>
      </c>
      <c r="AC83" s="61" t="str">
        <f t="shared" ref="AC83:AD83" si="203">Y83</f>
        <v>1. Numbers and Number Sense</v>
      </c>
      <c r="AD83" s="61" t="str">
        <f t="shared" si="203"/>
        <v>G6.1.06 Percent</v>
      </c>
      <c r="AE83" s="61" t="str">
        <f t="shared" si="3"/>
        <v>M6NS-IId-143</v>
      </c>
      <c r="AF83" s="61" t="str">
        <f t="shared" ref="AF83:AG83" si="204">M83</f>
        <v>M6NS-IId-143: Solves routine and non-routine problems involving finding the percentage, rate and base using appropriate strategies and tools.</v>
      </c>
      <c r="AG83" s="84" t="str">
        <f t="shared" si="204"/>
        <v>6.034 Solves routine and non-routine problems involving finding the percentage, rate and base M6NS-IId-143</v>
      </c>
      <c r="AH83" s="107">
        <f t="shared" si="199"/>
        <v>9</v>
      </c>
      <c r="AI83" s="110" t="s">
        <v>10862</v>
      </c>
      <c r="AJ83" s="176" t="s">
        <v>10863</v>
      </c>
      <c r="AK83" s="61"/>
      <c r="AL83" s="61"/>
      <c r="AM83" s="61"/>
      <c r="AN83" s="110"/>
      <c r="AO83" s="110"/>
      <c r="AP83" s="103" t="s">
        <v>1818</v>
      </c>
      <c r="AQ83" s="103" t="str">
        <f t="shared" si="164"/>
        <v>Completed</v>
      </c>
      <c r="AR83" s="41"/>
    </row>
    <row r="84" spans="1:44" ht="15.75" customHeight="1" x14ac:dyDescent="0.2">
      <c r="A84" s="487"/>
      <c r="B84" s="502" t="s">
        <v>10864</v>
      </c>
      <c r="C84" s="61" t="s">
        <v>10865</v>
      </c>
      <c r="D84" s="177" t="s">
        <v>10866</v>
      </c>
      <c r="E84" s="279" t="s">
        <v>10867</v>
      </c>
      <c r="F84" s="177" t="s">
        <v>10868</v>
      </c>
      <c r="G84" s="100">
        <v>5</v>
      </c>
      <c r="H84" s="111"/>
      <c r="I84" s="337"/>
      <c r="J84" s="61" t="s">
        <v>10869</v>
      </c>
      <c r="K84" s="61" t="s">
        <v>10870</v>
      </c>
      <c r="L84" s="61" t="s">
        <v>10871</v>
      </c>
      <c r="M84" s="61" t="s">
        <v>10872</v>
      </c>
      <c r="N84" s="84" t="s">
        <v>10873</v>
      </c>
      <c r="O84" s="83" t="s">
        <v>1043</v>
      </c>
      <c r="P84" s="102" t="str">
        <f t="shared" ref="P84:Q84" si="205">D84</f>
        <v>PH_G6_C09_P2.1.1</v>
      </c>
      <c r="Q84" s="102" t="str">
        <f t="shared" si="205"/>
        <v>Ch 9 Practice 2.1.1: Express one quantity as a percentage of another using the unitary method</v>
      </c>
      <c r="R84" s="83" t="s">
        <v>1812</v>
      </c>
      <c r="S84" s="102" t="s">
        <v>1041</v>
      </c>
      <c r="T84" s="102" t="s">
        <v>1042</v>
      </c>
      <c r="U84" s="102" t="s">
        <v>42</v>
      </c>
      <c r="V84" s="61" t="s">
        <v>9611</v>
      </c>
      <c r="W84" s="104">
        <v>9789814969475</v>
      </c>
      <c r="X84" s="119">
        <v>29</v>
      </c>
      <c r="Y84" s="61" t="s">
        <v>1814</v>
      </c>
      <c r="Z84" s="61" t="s">
        <v>10844</v>
      </c>
      <c r="AA84" s="61" t="s">
        <v>10874</v>
      </c>
      <c r="AB84" s="61" t="str">
        <f t="shared" si="1"/>
        <v>6.081 Express one quantity as a percentage of another using the unitary method M6NS-IId-142</v>
      </c>
      <c r="AC84" s="61" t="str">
        <f t="shared" ref="AC84:AD84" si="206">Y84</f>
        <v>1. Numbers and Number Sense</v>
      </c>
      <c r="AD84" s="61" t="str">
        <f t="shared" si="206"/>
        <v>G6.1.06 Percent</v>
      </c>
      <c r="AE84" s="61" t="str">
        <f t="shared" si="3"/>
        <v>M6NS-IId-142</v>
      </c>
      <c r="AF84" s="61" t="str">
        <f t="shared" ref="AF84:AG84" si="207">M84</f>
        <v>M6NS-IId-142: Finds the percentage or rate or percent in a given problem.</v>
      </c>
      <c r="AG84" s="84" t="str">
        <f t="shared" si="207"/>
        <v>6.033 Finds the percentage or rate or percent in a given problem M6NS-IId-142</v>
      </c>
      <c r="AH84" s="107">
        <f t="shared" si="199"/>
        <v>9</v>
      </c>
      <c r="AI84" s="110" t="s">
        <v>10875</v>
      </c>
      <c r="AJ84" s="176" t="s">
        <v>10876</v>
      </c>
      <c r="AK84" s="61"/>
      <c r="AL84" s="61"/>
      <c r="AM84" s="61"/>
      <c r="AN84" s="110"/>
      <c r="AO84" s="110"/>
      <c r="AP84" s="103" t="s">
        <v>1818</v>
      </c>
      <c r="AQ84" s="103" t="str">
        <f t="shared" si="164"/>
        <v>Completed</v>
      </c>
      <c r="AR84" s="41"/>
    </row>
    <row r="85" spans="1:44" ht="15.75" customHeight="1" x14ac:dyDescent="0.2">
      <c r="A85" s="487"/>
      <c r="B85" s="487"/>
      <c r="C85" s="61" t="s">
        <v>10877</v>
      </c>
      <c r="D85" s="61" t="s">
        <v>9665</v>
      </c>
      <c r="E85" s="61" t="s">
        <v>10878</v>
      </c>
      <c r="F85" s="61" t="s">
        <v>10879</v>
      </c>
      <c r="G85" s="100">
        <v>6</v>
      </c>
      <c r="H85" s="111" t="s">
        <v>7771</v>
      </c>
      <c r="I85" s="337"/>
      <c r="J85" s="61" t="s">
        <v>10880</v>
      </c>
      <c r="K85" s="61" t="s">
        <v>10870</v>
      </c>
      <c r="L85" s="61" t="s">
        <v>10871</v>
      </c>
      <c r="M85" s="61" t="s">
        <v>10872</v>
      </c>
      <c r="N85" s="84" t="s">
        <v>10873</v>
      </c>
      <c r="O85" s="83" t="s">
        <v>1043</v>
      </c>
      <c r="P85" s="102" t="s">
        <v>10881</v>
      </c>
      <c r="Q85" s="102" t="str">
        <f>E85</f>
        <v>Ch 9 Practice 2.2.1 Express one quantity as a percentage of another by multiplying by 100%</v>
      </c>
      <c r="R85" s="83" t="s">
        <v>1812</v>
      </c>
      <c r="S85" s="102" t="s">
        <v>1041</v>
      </c>
      <c r="T85" s="102" t="s">
        <v>1042</v>
      </c>
      <c r="U85" s="102" t="s">
        <v>42</v>
      </c>
      <c r="V85" s="61" t="s">
        <v>9611</v>
      </c>
      <c r="W85" s="104">
        <v>9789814969475</v>
      </c>
      <c r="X85" s="119">
        <v>31</v>
      </c>
      <c r="Y85" s="61" t="s">
        <v>1814</v>
      </c>
      <c r="Z85" s="61" t="s">
        <v>10844</v>
      </c>
      <c r="AA85" s="61" t="s">
        <v>10874</v>
      </c>
      <c r="AB85" s="61" t="str">
        <f t="shared" si="1"/>
        <v>6.082 Express one quantity as a percentage of another by multiplying by 100% M6NS-IId-142</v>
      </c>
      <c r="AC85" s="61" t="str">
        <f t="shared" ref="AC85:AD85" si="208">Y85</f>
        <v>1. Numbers and Number Sense</v>
      </c>
      <c r="AD85" s="61" t="str">
        <f t="shared" si="208"/>
        <v>G6.1.06 Percent</v>
      </c>
      <c r="AE85" s="61" t="str">
        <f t="shared" si="3"/>
        <v>M6NS-IId-142</v>
      </c>
      <c r="AF85" s="61" t="str">
        <f t="shared" ref="AF85:AG85" si="209">M85</f>
        <v>M6NS-IId-142: Finds the percentage or rate or percent in a given problem.</v>
      </c>
      <c r="AG85" s="84" t="str">
        <f t="shared" si="209"/>
        <v>6.033 Finds the percentage or rate or percent in a given problem M6NS-IId-142</v>
      </c>
      <c r="AH85" s="107">
        <f t="shared" si="199"/>
        <v>9</v>
      </c>
      <c r="AI85" s="61" t="s">
        <v>10866</v>
      </c>
      <c r="AJ85" s="61" t="s">
        <v>10868</v>
      </c>
      <c r="AK85" s="61"/>
      <c r="AL85" s="61"/>
      <c r="AM85" s="61"/>
      <c r="AN85" s="110"/>
      <c r="AO85" s="110"/>
      <c r="AP85" s="103" t="s">
        <v>1818</v>
      </c>
      <c r="AQ85" s="103" t="str">
        <f t="shared" si="164"/>
        <v>Completed</v>
      </c>
      <c r="AR85" s="41"/>
    </row>
    <row r="86" spans="1:44" ht="15.75" customHeight="1" x14ac:dyDescent="0.2">
      <c r="A86" s="487"/>
      <c r="B86" s="487"/>
      <c r="C86" s="502" t="s">
        <v>1196</v>
      </c>
      <c r="D86" s="177" t="s">
        <v>10882</v>
      </c>
      <c r="E86" s="177" t="s">
        <v>10883</v>
      </c>
      <c r="F86" s="177" t="s">
        <v>10884</v>
      </c>
      <c r="G86" s="100">
        <v>7</v>
      </c>
      <c r="H86" s="111"/>
      <c r="I86" s="337"/>
      <c r="J86" s="61" t="s">
        <v>10885</v>
      </c>
      <c r="K86" s="61" t="s">
        <v>10858</v>
      </c>
      <c r="L86" s="61" t="s">
        <v>10859</v>
      </c>
      <c r="M86" s="61" t="s">
        <v>10860</v>
      </c>
      <c r="N86" s="61" t="s">
        <v>10861</v>
      </c>
      <c r="O86" s="83" t="s">
        <v>1043</v>
      </c>
      <c r="P86" s="102" t="str">
        <f t="shared" ref="P86:Q86" si="210">D86</f>
        <v>PH_G6_C09_P2.3.1</v>
      </c>
      <c r="Q86" s="102" t="str">
        <f t="shared" si="210"/>
        <v>Ch 9 Practice 2.3.1: Solve a word problem involving expressing the change in a quantity as a percentage of the original quantity</v>
      </c>
      <c r="R86" s="83" t="s">
        <v>1812</v>
      </c>
      <c r="S86" s="102" t="s">
        <v>1041</v>
      </c>
      <c r="T86" s="102" t="s">
        <v>1042</v>
      </c>
      <c r="U86" s="102" t="s">
        <v>42</v>
      </c>
      <c r="V86" s="61" t="s">
        <v>9611</v>
      </c>
      <c r="W86" s="104">
        <v>9789814969475</v>
      </c>
      <c r="X86" s="119">
        <v>33</v>
      </c>
      <c r="Y86" s="61" t="s">
        <v>1814</v>
      </c>
      <c r="Z86" s="61" t="s">
        <v>10844</v>
      </c>
      <c r="AA86" s="61" t="s">
        <v>10874</v>
      </c>
      <c r="AB86" s="61" t="str">
        <f t="shared" si="1"/>
        <v>6.083 Solve a word problem involving expressing the change in a quantity as a percentage of the original quantity M6NS-IId-143</v>
      </c>
      <c r="AC86" s="61" t="str">
        <f t="shared" ref="AC86:AD86" si="211">Y86</f>
        <v>1. Numbers and Number Sense</v>
      </c>
      <c r="AD86" s="61" t="str">
        <f t="shared" si="211"/>
        <v>G6.1.06 Percent</v>
      </c>
      <c r="AE86" s="61" t="str">
        <f t="shared" si="3"/>
        <v>M6NS-IId-143</v>
      </c>
      <c r="AF86" s="61" t="str">
        <f t="shared" ref="AF86:AG86" si="212">M86</f>
        <v>M6NS-IId-143: Solves routine and non-routine problems involving finding the percentage, rate and base using appropriate strategies and tools.</v>
      </c>
      <c r="AG86" s="84" t="str">
        <f t="shared" si="212"/>
        <v>6.034 Solves routine and non-routine problems involving finding the percentage, rate and base M6NS-IId-143</v>
      </c>
      <c r="AH86" s="107">
        <f t="shared" si="199"/>
        <v>9</v>
      </c>
      <c r="AI86" s="110" t="s">
        <v>9750</v>
      </c>
      <c r="AJ86" s="176" t="s">
        <v>9748</v>
      </c>
      <c r="AK86" s="61"/>
      <c r="AL86" s="61"/>
      <c r="AM86" s="61"/>
      <c r="AN86" s="110"/>
      <c r="AO86" s="110"/>
      <c r="AP86" s="103" t="s">
        <v>1818</v>
      </c>
      <c r="AQ86" s="103" t="str">
        <f t="shared" si="164"/>
        <v>Completed</v>
      </c>
      <c r="AR86" s="41"/>
    </row>
    <row r="87" spans="1:44" ht="15.75" customHeight="1" x14ac:dyDescent="0.2">
      <c r="A87" s="487"/>
      <c r="B87" s="471"/>
      <c r="C87" s="471"/>
      <c r="D87" s="61" t="s">
        <v>9678</v>
      </c>
      <c r="E87" s="61" t="s">
        <v>10886</v>
      </c>
      <c r="F87" s="61" t="s">
        <v>10887</v>
      </c>
      <c r="G87" s="100">
        <v>8</v>
      </c>
      <c r="H87" s="111"/>
      <c r="I87" s="337"/>
      <c r="J87" s="61" t="s">
        <v>10888</v>
      </c>
      <c r="K87" s="61" t="s">
        <v>10858</v>
      </c>
      <c r="L87" s="61" t="s">
        <v>10859</v>
      </c>
      <c r="M87" s="61" t="s">
        <v>10860</v>
      </c>
      <c r="N87" s="61" t="s">
        <v>10861</v>
      </c>
      <c r="O87" s="83" t="s">
        <v>1043</v>
      </c>
      <c r="P87" s="102" t="s">
        <v>10889</v>
      </c>
      <c r="Q87" s="102" t="str">
        <f t="shared" ref="Q87:Q101" si="213">E87</f>
        <v>Ch 9 Practice 2.3.2: Solve a word problem involving expressing one quantity as a percentage of another</v>
      </c>
      <c r="R87" s="83" t="s">
        <v>1812</v>
      </c>
      <c r="S87" s="102" t="s">
        <v>1041</v>
      </c>
      <c r="T87" s="102" t="s">
        <v>1042</v>
      </c>
      <c r="U87" s="102" t="s">
        <v>42</v>
      </c>
      <c r="V87" s="61" t="s">
        <v>9611</v>
      </c>
      <c r="W87" s="104">
        <v>9789814969475</v>
      </c>
      <c r="X87" s="119">
        <v>38</v>
      </c>
      <c r="Y87" s="61" t="s">
        <v>1814</v>
      </c>
      <c r="Z87" s="61" t="s">
        <v>10844</v>
      </c>
      <c r="AA87" s="61" t="s">
        <v>10874</v>
      </c>
      <c r="AB87" s="61" t="str">
        <f t="shared" si="1"/>
        <v>6.084 Solve a word problem involving expressing one quantity as a percentage of another M6NS-IId-143</v>
      </c>
      <c r="AC87" s="61" t="str">
        <f t="shared" ref="AC87:AD87" si="214">Y87</f>
        <v>1. Numbers and Number Sense</v>
      </c>
      <c r="AD87" s="61" t="str">
        <f t="shared" si="214"/>
        <v>G6.1.06 Percent</v>
      </c>
      <c r="AE87" s="61" t="str">
        <f t="shared" si="3"/>
        <v>M6NS-IId-143</v>
      </c>
      <c r="AF87" s="61" t="str">
        <f t="shared" ref="AF87:AG87" si="215">M87</f>
        <v>M6NS-IId-143: Solves routine and non-routine problems involving finding the percentage, rate and base using appropriate strategies and tools.</v>
      </c>
      <c r="AG87" s="84" t="str">
        <f t="shared" si="215"/>
        <v>6.034 Solves routine and non-routine problems involving finding the percentage, rate and base M6NS-IId-143</v>
      </c>
      <c r="AH87" s="107">
        <f t="shared" si="199"/>
        <v>9</v>
      </c>
      <c r="AI87" s="110" t="s">
        <v>9740</v>
      </c>
      <c r="AJ87" s="176" t="s">
        <v>9738</v>
      </c>
      <c r="AK87" s="61"/>
      <c r="AL87" s="61"/>
      <c r="AM87" s="61"/>
      <c r="AN87" s="110"/>
      <c r="AO87" s="110"/>
      <c r="AP87" s="103" t="s">
        <v>1818</v>
      </c>
      <c r="AQ87" s="103" t="str">
        <f t="shared" si="164"/>
        <v>Completed</v>
      </c>
      <c r="AR87" s="41"/>
    </row>
    <row r="88" spans="1:44" ht="15.75" customHeight="1" x14ac:dyDescent="0.2">
      <c r="A88" s="487"/>
      <c r="B88" s="502" t="s">
        <v>331</v>
      </c>
      <c r="C88" s="502" t="s">
        <v>332</v>
      </c>
      <c r="D88" s="61" t="s">
        <v>9736</v>
      </c>
      <c r="E88" s="61" t="s">
        <v>10890</v>
      </c>
      <c r="F88" s="61" t="s">
        <v>10891</v>
      </c>
      <c r="G88" s="100">
        <v>9</v>
      </c>
      <c r="H88" s="111"/>
      <c r="I88" s="337"/>
      <c r="J88" s="61" t="s">
        <v>10892</v>
      </c>
      <c r="K88" s="61" t="s">
        <v>10858</v>
      </c>
      <c r="L88" s="61" t="s">
        <v>10859</v>
      </c>
      <c r="M88" s="61" t="s">
        <v>10860</v>
      </c>
      <c r="N88" s="61" t="s">
        <v>10861</v>
      </c>
      <c r="O88" s="83" t="s">
        <v>1043</v>
      </c>
      <c r="P88" s="102" t="s">
        <v>10893</v>
      </c>
      <c r="Q88" s="102" t="str">
        <f t="shared" si="213"/>
        <v>Ch 9 Practice 3.1.1: Solve a word problem involving finding the whole quantity given the value of a percentage part of i</v>
      </c>
      <c r="R88" s="83" t="s">
        <v>1812</v>
      </c>
      <c r="S88" s="102" t="s">
        <v>1041</v>
      </c>
      <c r="T88" s="102" t="s">
        <v>1042</v>
      </c>
      <c r="U88" s="102" t="s">
        <v>42</v>
      </c>
      <c r="V88" s="61" t="s">
        <v>9611</v>
      </c>
      <c r="W88" s="104">
        <v>9789814969475</v>
      </c>
      <c r="X88" s="119">
        <v>41</v>
      </c>
      <c r="Y88" s="61" t="s">
        <v>1814</v>
      </c>
      <c r="Z88" s="61" t="s">
        <v>10844</v>
      </c>
      <c r="AA88" s="61" t="s">
        <v>2438</v>
      </c>
      <c r="AB88" s="61" t="str">
        <f t="shared" si="1"/>
        <v>6.085 Solve a word problem involving finding the whole quantity given the value of a percentage part of it M6NS-IId-143</v>
      </c>
      <c r="AC88" s="61" t="str">
        <f t="shared" ref="AC88:AD88" si="216">Y88</f>
        <v>1. Numbers and Number Sense</v>
      </c>
      <c r="AD88" s="61" t="str">
        <f t="shared" si="216"/>
        <v>G6.1.06 Percent</v>
      </c>
      <c r="AE88" s="61" t="str">
        <f t="shared" si="3"/>
        <v>M6NS-IId-143</v>
      </c>
      <c r="AF88" s="61" t="str">
        <f t="shared" ref="AF88:AG88" si="217">M88</f>
        <v>M6NS-IId-143: Solves routine and non-routine problems involving finding the percentage, rate and base using appropriate strategies and tools.</v>
      </c>
      <c r="AG88" s="84" t="str">
        <f t="shared" si="217"/>
        <v>6.034 Solves routine and non-routine problems involving finding the percentage, rate and base M6NS-IId-143</v>
      </c>
      <c r="AH88" s="107">
        <f t="shared" si="199"/>
        <v>9</v>
      </c>
      <c r="AI88" s="110" t="s">
        <v>9745</v>
      </c>
      <c r="AJ88" s="176" t="s">
        <v>9713</v>
      </c>
      <c r="AK88" s="61"/>
      <c r="AL88" s="61"/>
      <c r="AM88" s="61"/>
      <c r="AN88" s="110"/>
      <c r="AO88" s="110"/>
      <c r="AP88" s="103" t="s">
        <v>1818</v>
      </c>
      <c r="AQ88" s="103" t="str">
        <f t="shared" si="164"/>
        <v>Completed</v>
      </c>
      <c r="AR88" s="41"/>
    </row>
    <row r="89" spans="1:44" ht="15.75" customHeight="1" x14ac:dyDescent="0.2">
      <c r="A89" s="487"/>
      <c r="B89" s="487"/>
      <c r="C89" s="487"/>
      <c r="D89" s="61" t="s">
        <v>9741</v>
      </c>
      <c r="E89" s="61" t="s">
        <v>10894</v>
      </c>
      <c r="F89" s="61" t="s">
        <v>10895</v>
      </c>
      <c r="G89" s="100">
        <v>10</v>
      </c>
      <c r="H89" s="111" t="s">
        <v>4470</v>
      </c>
      <c r="I89" s="337"/>
      <c r="J89" s="61" t="s">
        <v>10896</v>
      </c>
      <c r="K89" s="61" t="s">
        <v>10858</v>
      </c>
      <c r="L89" s="61" t="s">
        <v>10859</v>
      </c>
      <c r="M89" s="61" t="s">
        <v>10860</v>
      </c>
      <c r="N89" s="61" t="s">
        <v>10861</v>
      </c>
      <c r="O89" s="83" t="s">
        <v>1043</v>
      </c>
      <c r="P89" s="102" t="s">
        <v>10897</v>
      </c>
      <c r="Q89" s="102" t="str">
        <f t="shared" si="213"/>
        <v>Ch 9 Practice 3.1.2: Solve a word problem involving finding the original quantity given the percentage change in a quantity and the quantity after the change
Solve a word problem involving finding the quantity after a change given the value of a percentage part of the original quantity</v>
      </c>
      <c r="R89" s="83" t="s">
        <v>1812</v>
      </c>
      <c r="S89" s="102" t="s">
        <v>1041</v>
      </c>
      <c r="T89" s="102" t="s">
        <v>1042</v>
      </c>
      <c r="U89" s="102" t="s">
        <v>42</v>
      </c>
      <c r="V89" s="61" t="s">
        <v>9611</v>
      </c>
      <c r="W89" s="104">
        <v>9789814969475</v>
      </c>
      <c r="X89" s="119">
        <v>45</v>
      </c>
      <c r="Y89" s="61" t="s">
        <v>1814</v>
      </c>
      <c r="Z89" s="61" t="s">
        <v>10844</v>
      </c>
      <c r="AA89" s="61" t="s">
        <v>2438</v>
      </c>
      <c r="AB89" s="61" t="str">
        <f t="shared" si="1"/>
        <v>6.086 Solve word problem involving percentage change in a quantity M6NS-IId-143</v>
      </c>
      <c r="AC89" s="61" t="str">
        <f t="shared" ref="AC89:AD89" si="218">Y89</f>
        <v>1. Numbers and Number Sense</v>
      </c>
      <c r="AD89" s="61" t="str">
        <f t="shared" si="218"/>
        <v>G6.1.06 Percent</v>
      </c>
      <c r="AE89" s="61" t="str">
        <f t="shared" si="3"/>
        <v>M6NS-IId-143</v>
      </c>
      <c r="AF89" s="61" t="str">
        <f t="shared" ref="AF89:AG89" si="219">M89</f>
        <v>M6NS-IId-143: Solves routine and non-routine problems involving finding the percentage, rate and base using appropriate strategies and tools.</v>
      </c>
      <c r="AG89" s="84" t="str">
        <f t="shared" si="219"/>
        <v>6.034 Solves routine and non-routine problems involving finding the percentage, rate and base M6NS-IId-143</v>
      </c>
      <c r="AH89" s="107">
        <f t="shared" si="199"/>
        <v>9</v>
      </c>
      <c r="AI89" s="110" t="s">
        <v>9750</v>
      </c>
      <c r="AJ89" s="176" t="s">
        <v>9748</v>
      </c>
      <c r="AK89" s="61"/>
      <c r="AL89" s="61"/>
      <c r="AM89" s="61"/>
      <c r="AN89" s="110"/>
      <c r="AO89" s="110"/>
      <c r="AP89" s="103" t="s">
        <v>1818</v>
      </c>
      <c r="AQ89" s="331" t="str">
        <f t="shared" si="164"/>
        <v>Completed</v>
      </c>
      <c r="AR89" s="41"/>
    </row>
    <row r="90" spans="1:44" ht="15.75" customHeight="1" x14ac:dyDescent="0.2">
      <c r="A90" s="471"/>
      <c r="B90" s="471"/>
      <c r="C90" s="471"/>
      <c r="D90" s="61" t="s">
        <v>9746</v>
      </c>
      <c r="E90" s="61" t="s">
        <v>10898</v>
      </c>
      <c r="F90" s="61" t="s">
        <v>10899</v>
      </c>
      <c r="G90" s="100">
        <v>11</v>
      </c>
      <c r="H90" s="111"/>
      <c r="I90" s="337"/>
      <c r="J90" s="61" t="s">
        <v>10900</v>
      </c>
      <c r="K90" s="61" t="s">
        <v>10858</v>
      </c>
      <c r="L90" s="61" t="s">
        <v>10859</v>
      </c>
      <c r="M90" s="61" t="s">
        <v>10860</v>
      </c>
      <c r="N90" s="61" t="s">
        <v>10861</v>
      </c>
      <c r="O90" s="102" t="s">
        <v>1043</v>
      </c>
      <c r="P90" s="102" t="s">
        <v>10901</v>
      </c>
      <c r="Q90" s="102" t="str">
        <f t="shared" si="213"/>
        <v>Ch 9 Practice 3.1.3: Solve a word problem involving finding a quantity given another quantity and the percentage difference between the two quantities</v>
      </c>
      <c r="R90" s="102" t="s">
        <v>1812</v>
      </c>
      <c r="S90" s="102" t="s">
        <v>1041</v>
      </c>
      <c r="T90" s="102" t="s">
        <v>1042</v>
      </c>
      <c r="U90" s="102" t="s">
        <v>42</v>
      </c>
      <c r="V90" s="61" t="s">
        <v>9611</v>
      </c>
      <c r="W90" s="104">
        <v>9789814969475</v>
      </c>
      <c r="X90" s="119">
        <v>49</v>
      </c>
      <c r="Y90" s="61" t="s">
        <v>1814</v>
      </c>
      <c r="Z90" s="61" t="s">
        <v>10844</v>
      </c>
      <c r="AA90" s="61" t="s">
        <v>2438</v>
      </c>
      <c r="AB90" s="61" t="str">
        <f t="shared" si="1"/>
        <v>6.087 Solve a word problem involving finding a quantity given another quantity and the percentage difference between the two quantities M6NS-IId-143</v>
      </c>
      <c r="AC90" s="61" t="str">
        <f t="shared" ref="AC90:AD90" si="220">Y90</f>
        <v>1. Numbers and Number Sense</v>
      </c>
      <c r="AD90" s="61" t="str">
        <f t="shared" si="220"/>
        <v>G6.1.06 Percent</v>
      </c>
      <c r="AE90" s="61" t="str">
        <f t="shared" si="3"/>
        <v>M6NS-IId-143</v>
      </c>
      <c r="AF90" s="61" t="str">
        <f t="shared" ref="AF90:AG90" si="221">M90</f>
        <v>M6NS-IId-143: Solves routine and non-routine problems involving finding the percentage, rate and base using appropriate strategies and tools.</v>
      </c>
      <c r="AG90" s="61" t="str">
        <f t="shared" si="221"/>
        <v>6.034 Solves routine and non-routine problems involving finding the percentage, rate and base M6NS-IId-143</v>
      </c>
      <c r="AH90" s="175">
        <f t="shared" si="199"/>
        <v>9</v>
      </c>
      <c r="AI90" s="61" t="s">
        <v>10902</v>
      </c>
      <c r="AJ90" s="61" t="s">
        <v>10903</v>
      </c>
      <c r="AK90" s="61"/>
      <c r="AL90" s="61"/>
      <c r="AM90" s="61"/>
      <c r="AN90" s="110"/>
      <c r="AO90" s="110"/>
      <c r="AP90" s="103" t="s">
        <v>1818</v>
      </c>
      <c r="AQ90" s="103" t="str">
        <f t="shared" si="164"/>
        <v>Completed</v>
      </c>
      <c r="AR90" s="41"/>
    </row>
    <row r="91" spans="1:44" ht="15.75" customHeight="1" x14ac:dyDescent="0.2">
      <c r="A91" s="502" t="s">
        <v>10904</v>
      </c>
      <c r="B91" s="502" t="s">
        <v>10905</v>
      </c>
      <c r="C91" s="502" t="s">
        <v>10906</v>
      </c>
      <c r="D91" s="61" t="s">
        <v>10907</v>
      </c>
      <c r="E91" s="61" t="s">
        <v>10908</v>
      </c>
      <c r="F91" s="61" t="s">
        <v>10909</v>
      </c>
      <c r="G91" s="100">
        <v>1</v>
      </c>
      <c r="H91" s="111"/>
      <c r="I91" s="337"/>
      <c r="J91" s="61" t="s">
        <v>10910</v>
      </c>
      <c r="K91" s="61" t="s">
        <v>10911</v>
      </c>
      <c r="L91" s="61" t="s">
        <v>10912</v>
      </c>
      <c r="M91" s="61" t="s">
        <v>10913</v>
      </c>
      <c r="N91" s="84" t="s">
        <v>10914</v>
      </c>
      <c r="O91" s="83" t="s">
        <v>1043</v>
      </c>
      <c r="P91" s="102" t="s">
        <v>10915</v>
      </c>
      <c r="Q91" s="102" t="str">
        <f t="shared" si="213"/>
        <v>Ch 10 Practice 1.1.1: Interpret speed as the distance traveled per unit of time</v>
      </c>
      <c r="R91" s="83" t="s">
        <v>1812</v>
      </c>
      <c r="S91" s="102" t="s">
        <v>1041</v>
      </c>
      <c r="T91" s="102" t="s">
        <v>1042</v>
      </c>
      <c r="U91" s="102" t="s">
        <v>42</v>
      </c>
      <c r="V91" s="61" t="s">
        <v>10916</v>
      </c>
      <c r="W91" s="104">
        <v>9789814969475</v>
      </c>
      <c r="X91" s="119">
        <v>51</v>
      </c>
      <c r="Y91" s="61" t="s">
        <v>2600</v>
      </c>
      <c r="Z91" s="61" t="s">
        <v>10917</v>
      </c>
      <c r="AA91" s="61" t="s">
        <v>10918</v>
      </c>
      <c r="AB91" s="61" t="str">
        <f t="shared" si="1"/>
        <v>6.088 Interpret speed as the distance traveled per unit of time M6ME-IIIg-17</v>
      </c>
      <c r="AC91" s="61" t="str">
        <f t="shared" ref="AC91:AD91" si="222">Y91</f>
        <v>2. Measurement</v>
      </c>
      <c r="AD91" s="61" t="str">
        <f t="shared" si="222"/>
        <v>G6.2.03 Speed</v>
      </c>
      <c r="AE91" s="61" t="str">
        <f t="shared" si="3"/>
        <v>M6ME-IIIg-17</v>
      </c>
      <c r="AF91" s="61" t="str">
        <f t="shared" ref="AF91:AG91" si="223">M91</f>
        <v>M6ME-IIIg-17: Calculates speed, distance, and time.</v>
      </c>
      <c r="AG91" s="84" t="str">
        <f t="shared" si="223"/>
        <v>6.062 Calculates speed, distance, and time M6ME-IIIg-17</v>
      </c>
      <c r="AH91" s="107">
        <v>10</v>
      </c>
      <c r="AI91" s="341"/>
      <c r="AJ91" s="341"/>
      <c r="AK91" s="61"/>
      <c r="AL91" s="61"/>
      <c r="AM91" s="61"/>
      <c r="AN91" s="110"/>
      <c r="AO91" s="110"/>
      <c r="AP91" s="103" t="s">
        <v>1818</v>
      </c>
      <c r="AQ91" s="103" t="str">
        <f t="shared" si="164"/>
        <v>Completed</v>
      </c>
      <c r="AR91" s="41"/>
    </row>
    <row r="92" spans="1:44" ht="15.75" customHeight="1" x14ac:dyDescent="0.2">
      <c r="A92" s="487"/>
      <c r="B92" s="487"/>
      <c r="C92" s="471"/>
      <c r="D92" s="61" t="s">
        <v>10919</v>
      </c>
      <c r="E92" s="61" t="s">
        <v>10920</v>
      </c>
      <c r="F92" s="61" t="s">
        <v>10921</v>
      </c>
      <c r="G92" s="100">
        <v>2</v>
      </c>
      <c r="H92" s="111"/>
      <c r="I92" s="337"/>
      <c r="J92" s="61" t="s">
        <v>10922</v>
      </c>
      <c r="K92" s="61" t="s">
        <v>10911</v>
      </c>
      <c r="L92" s="61" t="s">
        <v>10912</v>
      </c>
      <c r="M92" s="61" t="s">
        <v>10913</v>
      </c>
      <c r="N92" s="84" t="s">
        <v>10914</v>
      </c>
      <c r="O92" s="83" t="s">
        <v>1043</v>
      </c>
      <c r="P92" s="102" t="s">
        <v>10923</v>
      </c>
      <c r="Q92" s="102" t="str">
        <f t="shared" si="213"/>
        <v>Ch 10 Practice 1.1.2: Read and write units of speed such as km/h, m/min, m/s and cm/s</v>
      </c>
      <c r="R92" s="83" t="s">
        <v>1812</v>
      </c>
      <c r="S92" s="102" t="s">
        <v>1041</v>
      </c>
      <c r="T92" s="102" t="s">
        <v>1042</v>
      </c>
      <c r="U92" s="102" t="s">
        <v>42</v>
      </c>
      <c r="V92" s="61" t="s">
        <v>10916</v>
      </c>
      <c r="W92" s="104">
        <v>9789814969475</v>
      </c>
      <c r="X92" s="119">
        <v>51</v>
      </c>
      <c r="Y92" s="61" t="s">
        <v>2600</v>
      </c>
      <c r="Z92" s="61" t="s">
        <v>10917</v>
      </c>
      <c r="AA92" s="61" t="s">
        <v>10918</v>
      </c>
      <c r="AB92" s="61" t="str">
        <f t="shared" si="1"/>
        <v>6.089 Read and write units of speed such as km/h, m/min, m/s and cm/s M6ME-IIIg-17</v>
      </c>
      <c r="AC92" s="61" t="str">
        <f t="shared" ref="AC92:AD92" si="224">Y92</f>
        <v>2. Measurement</v>
      </c>
      <c r="AD92" s="61" t="str">
        <f t="shared" si="224"/>
        <v>G6.2.03 Speed</v>
      </c>
      <c r="AE92" s="61" t="str">
        <f t="shared" si="3"/>
        <v>M6ME-IIIg-17</v>
      </c>
      <c r="AF92" s="61" t="str">
        <f t="shared" ref="AF92:AG92" si="225">M92</f>
        <v>M6ME-IIIg-17: Calculates speed, distance, and time.</v>
      </c>
      <c r="AG92" s="84" t="str">
        <f t="shared" si="225"/>
        <v>6.062 Calculates speed, distance, and time M6ME-IIIg-17</v>
      </c>
      <c r="AH92" s="107">
        <f t="shared" ref="AH92:AH100" si="226">AH91</f>
        <v>10</v>
      </c>
      <c r="AI92" s="341"/>
      <c r="AJ92" s="341"/>
      <c r="AK92" s="61"/>
      <c r="AL92" s="61"/>
      <c r="AM92" s="61"/>
      <c r="AN92" s="110"/>
      <c r="AO92" s="110"/>
      <c r="AP92" s="103" t="s">
        <v>1818</v>
      </c>
      <c r="AQ92" s="103" t="str">
        <f t="shared" si="164"/>
        <v>Completed</v>
      </c>
      <c r="AR92" s="41"/>
    </row>
    <row r="93" spans="1:44" ht="15.75" customHeight="1" x14ac:dyDescent="0.2">
      <c r="A93" s="487"/>
      <c r="B93" s="487"/>
      <c r="C93" s="61" t="s">
        <v>10924</v>
      </c>
      <c r="D93" s="61" t="s">
        <v>10925</v>
      </c>
      <c r="E93" s="61" t="s">
        <v>10926</v>
      </c>
      <c r="F93" s="61" t="s">
        <v>10927</v>
      </c>
      <c r="G93" s="100">
        <v>3</v>
      </c>
      <c r="H93" s="111" t="s">
        <v>7828</v>
      </c>
      <c r="I93" s="337"/>
      <c r="J93" s="61" t="s">
        <v>10928</v>
      </c>
      <c r="K93" s="61" t="s">
        <v>10911</v>
      </c>
      <c r="L93" s="61" t="s">
        <v>10912</v>
      </c>
      <c r="M93" s="61" t="s">
        <v>10913</v>
      </c>
      <c r="N93" s="84" t="s">
        <v>10914</v>
      </c>
      <c r="O93" s="83" t="s">
        <v>1043</v>
      </c>
      <c r="P93" s="102" t="s">
        <v>10929</v>
      </c>
      <c r="Q93" s="102" t="str">
        <f t="shared" si="213"/>
        <v>Ch 10 Practice 1.2.1: Find the distance traveled given the speed and the time taken</v>
      </c>
      <c r="R93" s="83" t="s">
        <v>1812</v>
      </c>
      <c r="S93" s="102" t="s">
        <v>1041</v>
      </c>
      <c r="T93" s="102" t="s">
        <v>1042</v>
      </c>
      <c r="U93" s="102" t="s">
        <v>42</v>
      </c>
      <c r="V93" s="61" t="s">
        <v>10916</v>
      </c>
      <c r="W93" s="104">
        <v>9789814969475</v>
      </c>
      <c r="X93" s="119">
        <v>51</v>
      </c>
      <c r="Y93" s="61" t="s">
        <v>2600</v>
      </c>
      <c r="Z93" s="61" t="s">
        <v>10917</v>
      </c>
      <c r="AA93" s="61" t="s">
        <v>10918</v>
      </c>
      <c r="AB93" s="61" t="str">
        <f t="shared" si="1"/>
        <v>6.090 Find the distance traveled given the speed and the time taken M6ME-IIIg-17</v>
      </c>
      <c r="AC93" s="61" t="str">
        <f t="shared" ref="AC93:AD93" si="227">Y93</f>
        <v>2. Measurement</v>
      </c>
      <c r="AD93" s="61" t="str">
        <f t="shared" si="227"/>
        <v>G6.2.03 Speed</v>
      </c>
      <c r="AE93" s="61" t="str">
        <f t="shared" si="3"/>
        <v>M6ME-IIIg-17</v>
      </c>
      <c r="AF93" s="61" t="str">
        <f t="shared" ref="AF93:AG93" si="228">M93</f>
        <v>M6ME-IIIg-17: Calculates speed, distance, and time.</v>
      </c>
      <c r="AG93" s="84" t="str">
        <f t="shared" si="228"/>
        <v>6.062 Calculates speed, distance, and time M6ME-IIIg-17</v>
      </c>
      <c r="AH93" s="107">
        <f t="shared" si="226"/>
        <v>10</v>
      </c>
      <c r="AI93" s="341"/>
      <c r="AJ93" s="341"/>
      <c r="AK93" s="61"/>
      <c r="AL93" s="61"/>
      <c r="AM93" s="61"/>
      <c r="AN93" s="110"/>
      <c r="AO93" s="110"/>
      <c r="AP93" s="103" t="s">
        <v>1818</v>
      </c>
      <c r="AQ93" s="103" t="str">
        <f t="shared" si="164"/>
        <v>Completed</v>
      </c>
      <c r="AR93" s="41"/>
    </row>
    <row r="94" spans="1:44" ht="15.75" customHeight="1" x14ac:dyDescent="0.2">
      <c r="A94" s="487"/>
      <c r="B94" s="487"/>
      <c r="C94" s="61" t="s">
        <v>10930</v>
      </c>
      <c r="D94" s="61" t="s">
        <v>10931</v>
      </c>
      <c r="E94" s="61" t="s">
        <v>10932</v>
      </c>
      <c r="F94" s="61" t="s">
        <v>10933</v>
      </c>
      <c r="G94" s="100">
        <v>4</v>
      </c>
      <c r="H94" s="111" t="s">
        <v>7850</v>
      </c>
      <c r="I94" s="337"/>
      <c r="J94" s="61" t="s">
        <v>10934</v>
      </c>
      <c r="K94" s="61" t="s">
        <v>10911</v>
      </c>
      <c r="L94" s="61" t="s">
        <v>10912</v>
      </c>
      <c r="M94" s="61" t="s">
        <v>10913</v>
      </c>
      <c r="N94" s="84" t="s">
        <v>10914</v>
      </c>
      <c r="O94" s="83" t="s">
        <v>1043</v>
      </c>
      <c r="P94" s="102" t="s">
        <v>10935</v>
      </c>
      <c r="Q94" s="102" t="str">
        <f t="shared" si="213"/>
        <v>Ch 10 Practice 1.3.1: Find the speed for a journey given the distance traveled and the time taken</v>
      </c>
      <c r="R94" s="83" t="s">
        <v>1812</v>
      </c>
      <c r="S94" s="102" t="s">
        <v>1041</v>
      </c>
      <c r="T94" s="102" t="s">
        <v>1042</v>
      </c>
      <c r="U94" s="102" t="s">
        <v>42</v>
      </c>
      <c r="V94" s="61" t="s">
        <v>10916</v>
      </c>
      <c r="W94" s="104">
        <v>9789814969475</v>
      </c>
      <c r="X94" s="119">
        <v>53</v>
      </c>
      <c r="Y94" s="61" t="s">
        <v>2600</v>
      </c>
      <c r="Z94" s="61" t="s">
        <v>10917</v>
      </c>
      <c r="AA94" s="61" t="s">
        <v>10918</v>
      </c>
      <c r="AB94" s="61" t="str">
        <f t="shared" si="1"/>
        <v>6.091 Find the speed for a journey given the distance traveled and the time taken M6ME-IIIg-17</v>
      </c>
      <c r="AC94" s="61" t="str">
        <f t="shared" ref="AC94:AD94" si="229">Y94</f>
        <v>2. Measurement</v>
      </c>
      <c r="AD94" s="61" t="str">
        <f t="shared" si="229"/>
        <v>G6.2.03 Speed</v>
      </c>
      <c r="AE94" s="61" t="str">
        <f t="shared" si="3"/>
        <v>M6ME-IIIg-17</v>
      </c>
      <c r="AF94" s="61" t="str">
        <f t="shared" ref="AF94:AG94" si="230">M94</f>
        <v>M6ME-IIIg-17: Calculates speed, distance, and time.</v>
      </c>
      <c r="AG94" s="84" t="str">
        <f t="shared" si="230"/>
        <v>6.062 Calculates speed, distance, and time M6ME-IIIg-17</v>
      </c>
      <c r="AH94" s="107">
        <f t="shared" si="226"/>
        <v>10</v>
      </c>
      <c r="AI94" s="341"/>
      <c r="AJ94" s="341"/>
      <c r="AK94" s="61"/>
      <c r="AL94" s="61"/>
      <c r="AM94" s="61"/>
      <c r="AN94" s="110"/>
      <c r="AO94" s="110"/>
      <c r="AP94" s="103" t="s">
        <v>1818</v>
      </c>
      <c r="AQ94" s="103" t="str">
        <f t="shared" si="164"/>
        <v>Completed</v>
      </c>
      <c r="AR94" s="41"/>
    </row>
    <row r="95" spans="1:44" ht="15.75" customHeight="1" x14ac:dyDescent="0.2">
      <c r="A95" s="487"/>
      <c r="B95" s="487"/>
      <c r="C95" s="61" t="s">
        <v>10936</v>
      </c>
      <c r="D95" s="61" t="s">
        <v>10937</v>
      </c>
      <c r="E95" s="61" t="s">
        <v>10938</v>
      </c>
      <c r="F95" s="61" t="s">
        <v>10939</v>
      </c>
      <c r="G95" s="100">
        <v>5</v>
      </c>
      <c r="H95" s="111"/>
      <c r="I95" s="337" t="s">
        <v>4861</v>
      </c>
      <c r="J95" s="61" t="s">
        <v>10940</v>
      </c>
      <c r="K95" s="61" t="s">
        <v>10911</v>
      </c>
      <c r="L95" s="61" t="s">
        <v>10912</v>
      </c>
      <c r="M95" s="61" t="s">
        <v>10913</v>
      </c>
      <c r="N95" s="84" t="s">
        <v>10914</v>
      </c>
      <c r="O95" s="83" t="s">
        <v>1043</v>
      </c>
      <c r="P95" s="102" t="s">
        <v>10941</v>
      </c>
      <c r="Q95" s="102" t="str">
        <f t="shared" si="213"/>
        <v>Ch 10 Practice 1.4.1: Find the average speed for a journey given the total distance traveled and the total time taken</v>
      </c>
      <c r="R95" s="83" t="s">
        <v>1812</v>
      </c>
      <c r="S95" s="102" t="s">
        <v>1041</v>
      </c>
      <c r="T95" s="102" t="s">
        <v>1042</v>
      </c>
      <c r="U95" s="102" t="s">
        <v>42</v>
      </c>
      <c r="V95" s="61" t="s">
        <v>10916</v>
      </c>
      <c r="W95" s="104">
        <v>9789814969475</v>
      </c>
      <c r="X95" s="119">
        <v>54</v>
      </c>
      <c r="Y95" s="61" t="s">
        <v>2600</v>
      </c>
      <c r="Z95" s="61" t="s">
        <v>10917</v>
      </c>
      <c r="AA95" s="61" t="s">
        <v>10918</v>
      </c>
      <c r="AB95" s="61" t="str">
        <f t="shared" si="1"/>
        <v>6.092 Find the average speed for a journey given the total distance traveled and the total time taken M6ME-IIIg-17</v>
      </c>
      <c r="AC95" s="61" t="str">
        <f t="shared" ref="AC95:AD95" si="231">Y95</f>
        <v>2. Measurement</v>
      </c>
      <c r="AD95" s="61" t="str">
        <f t="shared" si="231"/>
        <v>G6.2.03 Speed</v>
      </c>
      <c r="AE95" s="61" t="str">
        <f t="shared" si="3"/>
        <v>M6ME-IIIg-17</v>
      </c>
      <c r="AF95" s="61" t="str">
        <f t="shared" ref="AF95:AG95" si="232">M95</f>
        <v>M6ME-IIIg-17: Calculates speed, distance, and time.</v>
      </c>
      <c r="AG95" s="84" t="str">
        <f t="shared" si="232"/>
        <v>6.062 Calculates speed, distance, and time M6ME-IIIg-17</v>
      </c>
      <c r="AH95" s="107">
        <f t="shared" si="226"/>
        <v>10</v>
      </c>
      <c r="AI95" s="341"/>
      <c r="AJ95" s="341"/>
      <c r="AK95" s="61"/>
      <c r="AL95" s="61"/>
      <c r="AM95" s="61"/>
      <c r="AN95" s="110"/>
      <c r="AO95" s="110"/>
      <c r="AP95" s="103" t="s">
        <v>1818</v>
      </c>
      <c r="AQ95" s="103" t="str">
        <f t="shared" si="164"/>
        <v>Completed</v>
      </c>
      <c r="AR95" s="41"/>
    </row>
    <row r="96" spans="1:44" ht="15.75" customHeight="1" x14ac:dyDescent="0.2">
      <c r="A96" s="487"/>
      <c r="B96" s="471"/>
      <c r="C96" s="61" t="s">
        <v>10942</v>
      </c>
      <c r="D96" s="61" t="s">
        <v>10943</v>
      </c>
      <c r="E96" s="61" t="s">
        <v>10944</v>
      </c>
      <c r="F96" s="61" t="s">
        <v>10945</v>
      </c>
      <c r="G96" s="100">
        <v>6</v>
      </c>
      <c r="H96" s="111" t="s">
        <v>4554</v>
      </c>
      <c r="I96" s="337"/>
      <c r="J96" s="61" t="s">
        <v>10946</v>
      </c>
      <c r="K96" s="61" t="s">
        <v>10911</v>
      </c>
      <c r="L96" s="61" t="s">
        <v>10912</v>
      </c>
      <c r="M96" s="61" t="s">
        <v>10913</v>
      </c>
      <c r="N96" s="84" t="s">
        <v>10914</v>
      </c>
      <c r="O96" s="83" t="s">
        <v>1043</v>
      </c>
      <c r="P96" s="102" t="s">
        <v>10947</v>
      </c>
      <c r="Q96" s="102" t="str">
        <f t="shared" si="213"/>
        <v>Ch 10 Practice 1.5.1: Find the time taken given the distance traveled and the average speed</v>
      </c>
      <c r="R96" s="83" t="s">
        <v>1812</v>
      </c>
      <c r="S96" s="102" t="s">
        <v>1041</v>
      </c>
      <c r="T96" s="102" t="s">
        <v>1042</v>
      </c>
      <c r="U96" s="102" t="s">
        <v>42</v>
      </c>
      <c r="V96" s="61" t="s">
        <v>10916</v>
      </c>
      <c r="W96" s="104">
        <v>9789814969475</v>
      </c>
      <c r="X96" s="119">
        <v>56</v>
      </c>
      <c r="Y96" s="61" t="s">
        <v>2600</v>
      </c>
      <c r="Z96" s="61" t="s">
        <v>10917</v>
      </c>
      <c r="AA96" s="61" t="s">
        <v>10918</v>
      </c>
      <c r="AB96" s="61" t="str">
        <f t="shared" si="1"/>
        <v>6.093 Find the time taken given the distance traveled and the average speed M6ME-IIIg-17</v>
      </c>
      <c r="AC96" s="61" t="str">
        <f t="shared" ref="AC96:AD96" si="233">Y96</f>
        <v>2. Measurement</v>
      </c>
      <c r="AD96" s="61" t="str">
        <f t="shared" si="233"/>
        <v>G6.2.03 Speed</v>
      </c>
      <c r="AE96" s="61" t="str">
        <f t="shared" si="3"/>
        <v>M6ME-IIIg-17</v>
      </c>
      <c r="AF96" s="61" t="str">
        <f t="shared" ref="AF96:AG96" si="234">M96</f>
        <v>M6ME-IIIg-17: Calculates speed, distance, and time.</v>
      </c>
      <c r="AG96" s="84" t="str">
        <f t="shared" si="234"/>
        <v>6.062 Calculates speed, distance, and time M6ME-IIIg-17</v>
      </c>
      <c r="AH96" s="107">
        <f t="shared" si="226"/>
        <v>10</v>
      </c>
      <c r="AI96" s="341"/>
      <c r="AJ96" s="341"/>
      <c r="AK96" s="61"/>
      <c r="AL96" s="61"/>
      <c r="AM96" s="61"/>
      <c r="AN96" s="110"/>
      <c r="AO96" s="110"/>
      <c r="AP96" s="103" t="s">
        <v>1818</v>
      </c>
      <c r="AQ96" s="103" t="str">
        <f t="shared" si="164"/>
        <v>Completed</v>
      </c>
      <c r="AR96" s="41"/>
    </row>
    <row r="97" spans="1:44" ht="15.75" customHeight="1" x14ac:dyDescent="0.2">
      <c r="A97" s="487"/>
      <c r="B97" s="502" t="s">
        <v>191</v>
      </c>
      <c r="C97" s="502" t="s">
        <v>192</v>
      </c>
      <c r="D97" s="61" t="s">
        <v>10948</v>
      </c>
      <c r="E97" s="61" t="s">
        <v>10949</v>
      </c>
      <c r="F97" s="61" t="s">
        <v>10950</v>
      </c>
      <c r="G97" s="100">
        <v>7</v>
      </c>
      <c r="H97" s="111" t="s">
        <v>4562</v>
      </c>
      <c r="I97" s="337"/>
      <c r="J97" s="61" t="s">
        <v>10951</v>
      </c>
      <c r="K97" s="61" t="s">
        <v>10952</v>
      </c>
      <c r="L97" s="61" t="s">
        <v>9804</v>
      </c>
      <c r="M97" s="61" t="s">
        <v>10953</v>
      </c>
      <c r="N97" s="84" t="s">
        <v>10954</v>
      </c>
      <c r="O97" s="83" t="s">
        <v>1043</v>
      </c>
      <c r="P97" s="102" t="s">
        <v>10955</v>
      </c>
      <c r="Q97" s="102" t="str">
        <f t="shared" si="213"/>
        <v>Ch 10 Practice 2.1.1: Solve a word problem involving distance, speed and time</v>
      </c>
      <c r="R97" s="83" t="s">
        <v>1812</v>
      </c>
      <c r="S97" s="102" t="s">
        <v>1041</v>
      </c>
      <c r="T97" s="102" t="s">
        <v>1042</v>
      </c>
      <c r="U97" s="102" t="s">
        <v>42</v>
      </c>
      <c r="V97" s="61" t="s">
        <v>10916</v>
      </c>
      <c r="W97" s="104">
        <v>9789814969475</v>
      </c>
      <c r="X97" s="119">
        <v>61</v>
      </c>
      <c r="Y97" s="61" t="s">
        <v>2600</v>
      </c>
      <c r="Z97" s="61" t="s">
        <v>10917</v>
      </c>
      <c r="AA97" s="61" t="s">
        <v>10918</v>
      </c>
      <c r="AB97" s="61" t="str">
        <f t="shared" si="1"/>
        <v>6.094 Solve a word problem involving distance, speed and time M6ME-IIIg-18</v>
      </c>
      <c r="AC97" s="61" t="str">
        <f t="shared" ref="AC97:AD97" si="235">Y97</f>
        <v>2. Measurement</v>
      </c>
      <c r="AD97" s="61" t="str">
        <f t="shared" si="235"/>
        <v>G6.2.03 Speed</v>
      </c>
      <c r="AE97" s="61" t="str">
        <f t="shared" si="3"/>
        <v>M6ME-IIIg-18</v>
      </c>
      <c r="AF97" s="61" t="str">
        <f t="shared" ref="AF97:AG97" si="236">M97</f>
        <v>M6ME-IIIg-18: Solves problems involving average rate and speed.</v>
      </c>
      <c r="AG97" s="84" t="str">
        <f t="shared" si="236"/>
        <v>6.063 Solves problems involving average rate and speed M6ME-IIIg-18</v>
      </c>
      <c r="AH97" s="107">
        <f t="shared" si="226"/>
        <v>10</v>
      </c>
      <c r="AI97" s="341"/>
      <c r="AJ97" s="341"/>
      <c r="AK97" s="61"/>
      <c r="AL97" s="61"/>
      <c r="AM97" s="61"/>
      <c r="AN97" s="110"/>
      <c r="AO97" s="110"/>
      <c r="AP97" s="103" t="s">
        <v>1818</v>
      </c>
      <c r="AQ97" s="103" t="str">
        <f t="shared" si="164"/>
        <v>Completed</v>
      </c>
      <c r="AR97" s="41"/>
    </row>
    <row r="98" spans="1:44" ht="15.75" customHeight="1" x14ac:dyDescent="0.2">
      <c r="A98" s="487"/>
      <c r="B98" s="487"/>
      <c r="C98" s="487"/>
      <c r="D98" s="61" t="s">
        <v>10956</v>
      </c>
      <c r="E98" s="61" t="s">
        <v>10957</v>
      </c>
      <c r="F98" s="61" t="s">
        <v>10958</v>
      </c>
      <c r="G98" s="100">
        <v>8</v>
      </c>
      <c r="H98" s="111"/>
      <c r="I98" s="337"/>
      <c r="J98" s="61" t="s">
        <v>10959</v>
      </c>
      <c r="K98" s="61" t="s">
        <v>10952</v>
      </c>
      <c r="L98" s="61" t="s">
        <v>9804</v>
      </c>
      <c r="M98" s="61" t="s">
        <v>10953</v>
      </c>
      <c r="N98" s="84" t="s">
        <v>10954</v>
      </c>
      <c r="O98" s="83" t="s">
        <v>1043</v>
      </c>
      <c r="P98" s="102" t="s">
        <v>10960</v>
      </c>
      <c r="Q98" s="102" t="str">
        <f t="shared" si="213"/>
        <v>Ch 10 Practice 2.1.2: Solve a word problem involving distance, speed and time of two journeys</v>
      </c>
      <c r="R98" s="83" t="s">
        <v>1812</v>
      </c>
      <c r="S98" s="102" t="s">
        <v>1041</v>
      </c>
      <c r="T98" s="102" t="s">
        <v>1042</v>
      </c>
      <c r="U98" s="102" t="s">
        <v>42</v>
      </c>
      <c r="V98" s="61" t="s">
        <v>10916</v>
      </c>
      <c r="W98" s="104">
        <v>9789814969475</v>
      </c>
      <c r="X98" s="119">
        <v>61</v>
      </c>
      <c r="Y98" s="61" t="s">
        <v>2600</v>
      </c>
      <c r="Z98" s="61" t="s">
        <v>10917</v>
      </c>
      <c r="AA98" s="61" t="s">
        <v>10918</v>
      </c>
      <c r="AB98" s="61" t="str">
        <f t="shared" si="1"/>
        <v>6.095 Solve a word problem involving distance, speed and time of two journeys M6ME-IIIg-18</v>
      </c>
      <c r="AC98" s="61" t="str">
        <f t="shared" ref="AC98:AD98" si="237">Y98</f>
        <v>2. Measurement</v>
      </c>
      <c r="AD98" s="61" t="str">
        <f t="shared" si="237"/>
        <v>G6.2.03 Speed</v>
      </c>
      <c r="AE98" s="61" t="str">
        <f t="shared" si="3"/>
        <v>M6ME-IIIg-18</v>
      </c>
      <c r="AF98" s="61" t="str">
        <f t="shared" ref="AF98:AG98" si="238">M98</f>
        <v>M6ME-IIIg-18: Solves problems involving average rate and speed.</v>
      </c>
      <c r="AG98" s="84" t="str">
        <f t="shared" si="238"/>
        <v>6.063 Solves problems involving average rate and speed M6ME-IIIg-18</v>
      </c>
      <c r="AH98" s="107">
        <f t="shared" si="226"/>
        <v>10</v>
      </c>
      <c r="AI98" s="341"/>
      <c r="AJ98" s="341"/>
      <c r="AK98" s="61"/>
      <c r="AL98" s="61"/>
      <c r="AM98" s="61"/>
      <c r="AN98" s="110"/>
      <c r="AO98" s="110"/>
      <c r="AP98" s="103" t="s">
        <v>1818</v>
      </c>
      <c r="AQ98" s="103" t="str">
        <f t="shared" si="164"/>
        <v>Completed</v>
      </c>
      <c r="AR98" s="41"/>
    </row>
    <row r="99" spans="1:44" ht="15.75" customHeight="1" x14ac:dyDescent="0.2">
      <c r="A99" s="487"/>
      <c r="B99" s="487"/>
      <c r="C99" s="487"/>
      <c r="D99" s="61" t="s">
        <v>10961</v>
      </c>
      <c r="E99" s="61" t="s">
        <v>10962</v>
      </c>
      <c r="F99" s="61" t="s">
        <v>10963</v>
      </c>
      <c r="G99" s="100">
        <v>9</v>
      </c>
      <c r="H99" s="111"/>
      <c r="I99" s="337" t="s">
        <v>4060</v>
      </c>
      <c r="J99" s="61" t="s">
        <v>10964</v>
      </c>
      <c r="K99" s="61" t="s">
        <v>10952</v>
      </c>
      <c r="L99" s="61" t="s">
        <v>9804</v>
      </c>
      <c r="M99" s="61" t="s">
        <v>10953</v>
      </c>
      <c r="N99" s="84" t="s">
        <v>10954</v>
      </c>
      <c r="O99" s="83" t="s">
        <v>1043</v>
      </c>
      <c r="P99" s="102" t="s">
        <v>10965</v>
      </c>
      <c r="Q99" s="102" t="str">
        <f t="shared" si="213"/>
        <v>Ch 10 Practice 2.1.3: Solve a word problem involving distance, speed and time of two parts of a journey</v>
      </c>
      <c r="R99" s="83" t="s">
        <v>1812</v>
      </c>
      <c r="S99" s="102" t="s">
        <v>1041</v>
      </c>
      <c r="T99" s="102" t="s">
        <v>1042</v>
      </c>
      <c r="U99" s="102" t="s">
        <v>42</v>
      </c>
      <c r="V99" s="61" t="s">
        <v>10916</v>
      </c>
      <c r="W99" s="104">
        <v>9789814969475</v>
      </c>
      <c r="X99" s="119">
        <v>64</v>
      </c>
      <c r="Y99" s="61" t="s">
        <v>2600</v>
      </c>
      <c r="Z99" s="61" t="s">
        <v>10917</v>
      </c>
      <c r="AA99" s="61" t="s">
        <v>10918</v>
      </c>
      <c r="AB99" s="61" t="str">
        <f t="shared" si="1"/>
        <v>6.096 Solve a word problem involving distance, speed and time of two parts of a journey M6ME-IIIg-18</v>
      </c>
      <c r="AC99" s="61" t="str">
        <f t="shared" ref="AC99:AD99" si="239">Y99</f>
        <v>2. Measurement</v>
      </c>
      <c r="AD99" s="61" t="str">
        <f t="shared" si="239"/>
        <v>G6.2.03 Speed</v>
      </c>
      <c r="AE99" s="61" t="str">
        <f t="shared" si="3"/>
        <v>M6ME-IIIg-18</v>
      </c>
      <c r="AF99" s="61" t="str">
        <f t="shared" ref="AF99:AG99" si="240">M99</f>
        <v>M6ME-IIIg-18: Solves problems involving average rate and speed.</v>
      </c>
      <c r="AG99" s="84" t="str">
        <f t="shared" si="240"/>
        <v>6.063 Solves problems involving average rate and speed M6ME-IIIg-18</v>
      </c>
      <c r="AH99" s="107">
        <f t="shared" si="226"/>
        <v>10</v>
      </c>
      <c r="AI99" s="341"/>
      <c r="AJ99" s="341"/>
      <c r="AK99" s="61"/>
      <c r="AL99" s="61"/>
      <c r="AM99" s="61"/>
      <c r="AN99" s="110"/>
      <c r="AO99" s="110"/>
      <c r="AP99" s="103" t="s">
        <v>1818</v>
      </c>
      <c r="AQ99" s="103" t="str">
        <f t="shared" si="164"/>
        <v>Completed</v>
      </c>
      <c r="AR99" s="41"/>
    </row>
    <row r="100" spans="1:44" ht="15.75" customHeight="1" x14ac:dyDescent="0.2">
      <c r="A100" s="471"/>
      <c r="B100" s="471"/>
      <c r="C100" s="471"/>
      <c r="D100" s="61" t="s">
        <v>10966</v>
      </c>
      <c r="E100" s="61" t="s">
        <v>10967</v>
      </c>
      <c r="F100" s="61" t="s">
        <v>10968</v>
      </c>
      <c r="G100" s="100">
        <v>10</v>
      </c>
      <c r="H100" s="111" t="s">
        <v>4615</v>
      </c>
      <c r="I100" s="337"/>
      <c r="J100" s="61" t="s">
        <v>10969</v>
      </c>
      <c r="K100" s="61" t="s">
        <v>10952</v>
      </c>
      <c r="L100" s="61" t="s">
        <v>9804</v>
      </c>
      <c r="M100" s="61" t="s">
        <v>10953</v>
      </c>
      <c r="N100" s="84" t="s">
        <v>10954</v>
      </c>
      <c r="O100" s="83" t="s">
        <v>1043</v>
      </c>
      <c r="P100" s="102" t="s">
        <v>10970</v>
      </c>
      <c r="Q100" s="102" t="str">
        <f t="shared" si="213"/>
        <v>Ch 10 Practice 2.1.4: Solve a word problem involving distance, speed and time of a journey, given a fractional part of the distance of the journey</v>
      </c>
      <c r="R100" s="83" t="s">
        <v>1812</v>
      </c>
      <c r="S100" s="102" t="s">
        <v>1041</v>
      </c>
      <c r="T100" s="102" t="s">
        <v>1042</v>
      </c>
      <c r="U100" s="102" t="s">
        <v>42</v>
      </c>
      <c r="V100" s="61" t="s">
        <v>10916</v>
      </c>
      <c r="W100" s="104">
        <v>9789814969475</v>
      </c>
      <c r="X100" s="119">
        <v>68</v>
      </c>
      <c r="Y100" s="61" t="s">
        <v>2600</v>
      </c>
      <c r="Z100" s="61" t="s">
        <v>10917</v>
      </c>
      <c r="AA100" s="61" t="s">
        <v>10918</v>
      </c>
      <c r="AB100" s="61" t="str">
        <f t="shared" si="1"/>
        <v>6.097 Solve a word problem involving distance, speed and time of a journey, given a fractional part of the distance of the journey M6ME-IIIg-18</v>
      </c>
      <c r="AC100" s="61" t="str">
        <f t="shared" ref="AC100:AD100" si="241">Y100</f>
        <v>2. Measurement</v>
      </c>
      <c r="AD100" s="61" t="str">
        <f t="shared" si="241"/>
        <v>G6.2.03 Speed</v>
      </c>
      <c r="AE100" s="61" t="str">
        <f t="shared" si="3"/>
        <v>M6ME-IIIg-18</v>
      </c>
      <c r="AF100" s="61" t="str">
        <f t="shared" ref="AF100:AG100" si="242">M100</f>
        <v>M6ME-IIIg-18: Solves problems involving average rate and speed.</v>
      </c>
      <c r="AG100" s="84" t="str">
        <f t="shared" si="242"/>
        <v>6.063 Solves problems involving average rate and speed M6ME-IIIg-18</v>
      </c>
      <c r="AH100" s="107">
        <f t="shared" si="226"/>
        <v>10</v>
      </c>
      <c r="AI100" s="341"/>
      <c r="AJ100" s="341"/>
      <c r="AK100" s="61"/>
      <c r="AL100" s="61"/>
      <c r="AM100" s="61"/>
      <c r="AN100" s="110"/>
      <c r="AO100" s="110"/>
      <c r="AP100" s="103" t="s">
        <v>1818</v>
      </c>
      <c r="AQ100" s="103" t="str">
        <f t="shared" si="164"/>
        <v>Completed</v>
      </c>
      <c r="AR100" s="41"/>
    </row>
    <row r="101" spans="1:44" ht="15.75" customHeight="1" x14ac:dyDescent="0.2">
      <c r="A101" s="531" t="s">
        <v>10971</v>
      </c>
      <c r="B101" s="502" t="s">
        <v>10972</v>
      </c>
      <c r="C101" s="502" t="s">
        <v>10973</v>
      </c>
      <c r="D101" s="61" t="s">
        <v>1387</v>
      </c>
      <c r="E101" s="61" t="s">
        <v>10974</v>
      </c>
      <c r="F101" s="61" t="s">
        <v>10975</v>
      </c>
      <c r="G101" s="111"/>
      <c r="H101" s="111"/>
      <c r="I101" s="337"/>
      <c r="J101" s="61" t="s">
        <v>10976</v>
      </c>
      <c r="K101" s="61" t="s">
        <v>10977</v>
      </c>
      <c r="L101" s="61" t="s">
        <v>10978</v>
      </c>
      <c r="M101" s="61" t="s">
        <v>10979</v>
      </c>
      <c r="N101" s="188" t="s">
        <v>10980</v>
      </c>
      <c r="O101" s="83" t="s">
        <v>1043</v>
      </c>
      <c r="P101" s="102" t="s">
        <v>10981</v>
      </c>
      <c r="Q101" s="102" t="str">
        <f t="shared" si="213"/>
        <v>Ch 11 Practice 1.1.1: Recognize radius and diameter of a circle</v>
      </c>
      <c r="R101" s="83" t="s">
        <v>1812</v>
      </c>
      <c r="S101" s="102" t="s">
        <v>1041</v>
      </c>
      <c r="T101" s="102" t="s">
        <v>1042</v>
      </c>
      <c r="U101" s="102" t="s">
        <v>42</v>
      </c>
      <c r="V101" s="61" t="s">
        <v>10982</v>
      </c>
      <c r="W101" s="104">
        <v>9789814969475</v>
      </c>
      <c r="X101" s="119">
        <v>71</v>
      </c>
      <c r="Y101" s="61" t="s">
        <v>2600</v>
      </c>
      <c r="Z101" s="61" t="s">
        <v>10983</v>
      </c>
      <c r="AA101" s="61" t="s">
        <v>10984</v>
      </c>
      <c r="AB101" s="61" t="str">
        <f t="shared" si="1"/>
        <v>6.098 Recognize radius and diameter of a circle M5GE-IIId-23.1/M5GE-IIId-23.2</v>
      </c>
      <c r="AC101" s="61" t="str">
        <f t="shared" ref="AC101:AD101" si="243">Y101</f>
        <v>2. Measurement</v>
      </c>
      <c r="AD101" s="61" t="str">
        <f t="shared" si="243"/>
        <v>G6.2.01 Perimeter / Area</v>
      </c>
      <c r="AE101" s="61" t="str">
        <f t="shared" si="3"/>
        <v>M5GE-IIId-23.1/M5GE-IIId-23.2</v>
      </c>
      <c r="AF101" s="61" t="str">
        <f t="shared" ref="AF101:AG101" si="244">M101</f>
        <v>M5GE-IIId-23.1: Visualizes and describes a circle.
M5GE-IIId-23.2: Identifies the terms related to a circle.
M5ME-IIIh-67: Visualizes circumference of a circle.</v>
      </c>
      <c r="AG101" s="84" t="str">
        <f t="shared" si="244"/>
        <v>5.066 Visualizes and describes a circle M5GE-IIId-23.1
5.067 Identifies the terms related to a circle M5GE-IIId-23.2</v>
      </c>
      <c r="AH101" s="107">
        <v>11</v>
      </c>
      <c r="AI101" s="341"/>
      <c r="AJ101" s="341"/>
      <c r="AK101" s="61"/>
      <c r="AL101" s="61"/>
      <c r="AM101" s="61"/>
      <c r="AN101" s="89"/>
      <c r="AO101" s="89"/>
      <c r="AP101" s="103" t="s">
        <v>1818</v>
      </c>
      <c r="AQ101" s="103" t="str">
        <f t="shared" si="164"/>
        <v>Completed</v>
      </c>
      <c r="AR101" s="61"/>
    </row>
    <row r="102" spans="1:44" ht="15.75" customHeight="1" x14ac:dyDescent="0.2">
      <c r="A102" s="487"/>
      <c r="B102" s="487"/>
      <c r="C102" s="471"/>
      <c r="D102" s="181" t="s">
        <v>10985</v>
      </c>
      <c r="E102" s="181" t="s">
        <v>10986</v>
      </c>
      <c r="F102" s="181" t="s">
        <v>10987</v>
      </c>
      <c r="G102" s="111">
        <v>1</v>
      </c>
      <c r="H102" s="111"/>
      <c r="I102" s="337"/>
      <c r="J102" s="61" t="s">
        <v>10988</v>
      </c>
      <c r="K102" s="61" t="s">
        <v>10989</v>
      </c>
      <c r="L102" s="61" t="s">
        <v>10990</v>
      </c>
      <c r="M102" s="61" t="s">
        <v>10991</v>
      </c>
      <c r="N102" s="61" t="s">
        <v>10992</v>
      </c>
      <c r="O102" s="83" t="s">
        <v>1043</v>
      </c>
      <c r="P102" s="102" t="str">
        <f t="shared" ref="P102:Q102" si="245">D102</f>
        <v>PH_G6_C11_P1.1.2</v>
      </c>
      <c r="Q102" s="102" t="str">
        <f t="shared" si="245"/>
        <v>Ch 11 Practice 1.1.2: Draw a circle with a given radius</v>
      </c>
      <c r="R102" s="83" t="s">
        <v>1812</v>
      </c>
      <c r="S102" s="102" t="s">
        <v>1041</v>
      </c>
      <c r="T102" s="102" t="s">
        <v>1042</v>
      </c>
      <c r="U102" s="102" t="s">
        <v>42</v>
      </c>
      <c r="V102" s="61" t="s">
        <v>10982</v>
      </c>
      <c r="W102" s="104">
        <v>9789814969475</v>
      </c>
      <c r="X102" s="119">
        <v>71</v>
      </c>
      <c r="Y102" s="61" t="s">
        <v>2600</v>
      </c>
      <c r="Z102" s="61" t="s">
        <v>10983</v>
      </c>
      <c r="AA102" s="61" t="s">
        <v>10984</v>
      </c>
      <c r="AB102" s="61" t="str">
        <f t="shared" si="1"/>
        <v>6.099 Draw a circle with a given radius M5GE-IIIe-24</v>
      </c>
      <c r="AC102" s="61" t="str">
        <f t="shared" ref="AC102:AD102" si="246">Y102</f>
        <v>2. Measurement</v>
      </c>
      <c r="AD102" s="61" t="str">
        <f t="shared" si="246"/>
        <v>G6.2.01 Perimeter / Area</v>
      </c>
      <c r="AE102" s="61" t="str">
        <f t="shared" si="3"/>
        <v>M5GE-IIIe-24</v>
      </c>
      <c r="AF102" s="61" t="str">
        <f t="shared" ref="AF102:AG102" si="247">M102</f>
        <v>M5GE-IIIe-24: Draws circles with different radii using a compass.</v>
      </c>
      <c r="AG102" s="84" t="str">
        <f t="shared" si="247"/>
        <v>5.069 Draws circles with different radii using a compass M5GE-IIIe-24</v>
      </c>
      <c r="AH102" s="107">
        <f t="shared" ref="AH102:AH122" si="248">AH101</f>
        <v>11</v>
      </c>
      <c r="AI102" s="341"/>
      <c r="AJ102" s="341"/>
      <c r="AK102" s="61"/>
      <c r="AL102" s="61"/>
      <c r="AM102" s="61"/>
      <c r="AN102" s="89"/>
      <c r="AO102" s="89"/>
      <c r="AP102" s="103" t="s">
        <v>1818</v>
      </c>
      <c r="AQ102" s="103" t="str">
        <f t="shared" si="164"/>
        <v>Completed</v>
      </c>
      <c r="AR102" s="61"/>
    </row>
    <row r="103" spans="1:44" ht="15.75" customHeight="1" x14ac:dyDescent="0.2">
      <c r="A103" s="487"/>
      <c r="B103" s="487"/>
      <c r="C103" s="61" t="s">
        <v>10993</v>
      </c>
      <c r="D103" s="61" t="s">
        <v>10994</v>
      </c>
      <c r="E103" s="61" t="s">
        <v>10995</v>
      </c>
      <c r="F103" s="61" t="s">
        <v>10996</v>
      </c>
      <c r="G103" s="111">
        <v>2</v>
      </c>
      <c r="H103" s="111"/>
      <c r="I103" s="337"/>
      <c r="J103" s="61" t="s">
        <v>10997</v>
      </c>
      <c r="K103" s="61" t="s">
        <v>10977</v>
      </c>
      <c r="L103" s="61" t="s">
        <v>10978</v>
      </c>
      <c r="M103" s="61" t="s">
        <v>10979</v>
      </c>
      <c r="N103" s="188" t="s">
        <v>10980</v>
      </c>
      <c r="O103" s="83" t="s">
        <v>1043</v>
      </c>
      <c r="P103" s="102" t="s">
        <v>10998</v>
      </c>
      <c r="Q103" s="102" t="str">
        <f t="shared" ref="Q103:Q104" si="249">E103</f>
        <v>Ch 11 Practice 1.2.1: Identify the radius and diameter of a circle</v>
      </c>
      <c r="R103" s="83" t="s">
        <v>1812</v>
      </c>
      <c r="S103" s="102" t="s">
        <v>1041</v>
      </c>
      <c r="T103" s="102" t="s">
        <v>1042</v>
      </c>
      <c r="U103" s="102" t="s">
        <v>42</v>
      </c>
      <c r="V103" s="61" t="s">
        <v>10982</v>
      </c>
      <c r="W103" s="104">
        <v>9789814969475</v>
      </c>
      <c r="X103" s="119">
        <v>76</v>
      </c>
      <c r="Y103" s="61" t="s">
        <v>2600</v>
      </c>
      <c r="Z103" s="61" t="s">
        <v>10983</v>
      </c>
      <c r="AA103" s="61" t="s">
        <v>10984</v>
      </c>
      <c r="AB103" s="61" t="str">
        <f t="shared" si="1"/>
        <v>6.100 Identify the radius and diameter of a circle M5GE-IIId-23.1/M5GE-IIId-23.2</v>
      </c>
      <c r="AC103" s="61" t="str">
        <f t="shared" ref="AC103:AD103" si="250">Y103</f>
        <v>2. Measurement</v>
      </c>
      <c r="AD103" s="61" t="str">
        <f t="shared" si="250"/>
        <v>G6.2.01 Perimeter / Area</v>
      </c>
      <c r="AE103" s="61" t="str">
        <f t="shared" si="3"/>
        <v>M5GE-IIId-23.1/M5GE-IIId-23.2</v>
      </c>
      <c r="AF103" s="61" t="str">
        <f t="shared" ref="AF103:AG103" si="251">M103</f>
        <v>M5GE-IIId-23.1: Visualizes and describes a circle.
M5GE-IIId-23.2: Identifies the terms related to a circle.
M5ME-IIIh-67: Visualizes circumference of a circle.</v>
      </c>
      <c r="AG103" s="84" t="str">
        <f t="shared" si="251"/>
        <v>5.066 Visualizes and describes a circle M5GE-IIId-23.1
5.067 Identifies the terms related to a circle M5GE-IIId-23.2</v>
      </c>
      <c r="AH103" s="107">
        <f t="shared" si="248"/>
        <v>11</v>
      </c>
      <c r="AI103" s="341"/>
      <c r="AJ103" s="341"/>
      <c r="AK103" s="61"/>
      <c r="AL103" s="61"/>
      <c r="AM103" s="61"/>
      <c r="AN103" s="89"/>
      <c r="AO103" s="89"/>
      <c r="AP103" s="103" t="s">
        <v>1818</v>
      </c>
      <c r="AQ103" s="103" t="str">
        <f t="shared" si="164"/>
        <v>Completed</v>
      </c>
      <c r="AR103" s="61"/>
    </row>
    <row r="104" spans="1:44" ht="15.75" customHeight="1" x14ac:dyDescent="0.2">
      <c r="A104" s="487"/>
      <c r="B104" s="487"/>
      <c r="C104" s="502" t="s">
        <v>10999</v>
      </c>
      <c r="D104" s="73" t="s">
        <v>10994</v>
      </c>
      <c r="E104" s="73" t="s">
        <v>11000</v>
      </c>
      <c r="F104" s="73" t="s">
        <v>11001</v>
      </c>
      <c r="G104" s="111">
        <v>3</v>
      </c>
      <c r="H104" s="111" t="s">
        <v>4636</v>
      </c>
      <c r="I104" s="337"/>
      <c r="J104" s="61" t="s">
        <v>11002</v>
      </c>
      <c r="K104" s="61" t="s">
        <v>10977</v>
      </c>
      <c r="L104" s="61" t="s">
        <v>10978</v>
      </c>
      <c r="M104" s="61" t="s">
        <v>10979</v>
      </c>
      <c r="N104" s="188" t="s">
        <v>10980</v>
      </c>
      <c r="O104" s="83" t="s">
        <v>1043</v>
      </c>
      <c r="P104" s="102" t="s">
        <v>11003</v>
      </c>
      <c r="Q104" s="102" t="str">
        <f t="shared" si="249"/>
        <v>Ch 11 Practice 1.3.1: Find the diameter of a circle given its radius, and vice versa
Measure the radius and diameter of a circle</v>
      </c>
      <c r="R104" s="83" t="s">
        <v>1812</v>
      </c>
      <c r="S104" s="102" t="s">
        <v>1041</v>
      </c>
      <c r="T104" s="102" t="s">
        <v>1042</v>
      </c>
      <c r="U104" s="102" t="s">
        <v>42</v>
      </c>
      <c r="V104" s="61" t="s">
        <v>10982</v>
      </c>
      <c r="W104" s="104">
        <v>9789814969475</v>
      </c>
      <c r="X104" s="119">
        <v>76</v>
      </c>
      <c r="Y104" s="61" t="s">
        <v>2600</v>
      </c>
      <c r="Z104" s="61" t="s">
        <v>10983</v>
      </c>
      <c r="AA104" s="61" t="s">
        <v>10984</v>
      </c>
      <c r="AB104" s="61" t="str">
        <f t="shared" si="1"/>
        <v>6.101 Find the diameter of a circle given its radius, and vice versa M5GE-IIId-23.1/M5GE-IIId-23.2</v>
      </c>
      <c r="AC104" s="61" t="str">
        <f t="shared" ref="AC104:AD104" si="252">Y104</f>
        <v>2. Measurement</v>
      </c>
      <c r="AD104" s="61" t="str">
        <f t="shared" si="252"/>
        <v>G6.2.01 Perimeter / Area</v>
      </c>
      <c r="AE104" s="61" t="str">
        <f t="shared" si="3"/>
        <v>M5GE-IIId-23.1/M5GE-IIId-23.2</v>
      </c>
      <c r="AF104" s="61" t="str">
        <f t="shared" ref="AF104:AG104" si="253">M104</f>
        <v>M5GE-IIId-23.1: Visualizes and describes a circle.
M5GE-IIId-23.2: Identifies the terms related to a circle.
M5ME-IIIh-67: Visualizes circumference of a circle.</v>
      </c>
      <c r="AG104" s="84" t="str">
        <f t="shared" si="253"/>
        <v>5.066 Visualizes and describes a circle M5GE-IIId-23.1
5.067 Identifies the terms related to a circle M5GE-IIId-23.2</v>
      </c>
      <c r="AH104" s="107">
        <f t="shared" si="248"/>
        <v>11</v>
      </c>
      <c r="AI104" s="341"/>
      <c r="AJ104" s="341"/>
      <c r="AK104" s="61"/>
      <c r="AL104" s="61"/>
      <c r="AM104" s="61"/>
      <c r="AN104" s="89"/>
      <c r="AO104" s="89"/>
      <c r="AP104" s="103" t="s">
        <v>1818</v>
      </c>
      <c r="AQ104" s="103" t="str">
        <f t="shared" si="164"/>
        <v>Completed</v>
      </c>
      <c r="AR104" s="61"/>
    </row>
    <row r="105" spans="1:44" ht="15.75" customHeight="1" x14ac:dyDescent="0.2">
      <c r="A105" s="487"/>
      <c r="B105" s="471"/>
      <c r="C105" s="471"/>
      <c r="D105" s="181" t="s">
        <v>11004</v>
      </c>
      <c r="E105" s="181" t="s">
        <v>11005</v>
      </c>
      <c r="F105" s="181" t="s">
        <v>11006</v>
      </c>
      <c r="G105" s="111">
        <v>1</v>
      </c>
      <c r="H105" s="111"/>
      <c r="I105" s="337"/>
      <c r="J105" s="61" t="s">
        <v>11007</v>
      </c>
      <c r="K105" s="61" t="s">
        <v>10989</v>
      </c>
      <c r="L105" s="61" t="s">
        <v>10990</v>
      </c>
      <c r="M105" s="61" t="s">
        <v>10991</v>
      </c>
      <c r="N105" s="61" t="s">
        <v>10992</v>
      </c>
      <c r="O105" s="83" t="s">
        <v>1043</v>
      </c>
      <c r="P105" s="102" t="str">
        <f t="shared" ref="P105:Q105" si="254">D105</f>
        <v>PH_G6_C11_P1.3.2</v>
      </c>
      <c r="Q105" s="102" t="str">
        <f t="shared" si="254"/>
        <v>Ch 11 Practice 1.3.2: Draw a circle with a given diameter</v>
      </c>
      <c r="R105" s="83" t="s">
        <v>1812</v>
      </c>
      <c r="S105" s="102" t="s">
        <v>1041</v>
      </c>
      <c r="T105" s="102" t="s">
        <v>1042</v>
      </c>
      <c r="U105" s="102" t="s">
        <v>42</v>
      </c>
      <c r="V105" s="61" t="s">
        <v>10982</v>
      </c>
      <c r="W105" s="104">
        <v>9789814969475</v>
      </c>
      <c r="X105" s="119">
        <v>76</v>
      </c>
      <c r="Y105" s="61" t="s">
        <v>2600</v>
      </c>
      <c r="Z105" s="61" t="s">
        <v>10983</v>
      </c>
      <c r="AA105" s="61" t="s">
        <v>10984</v>
      </c>
      <c r="AB105" s="61" t="str">
        <f t="shared" si="1"/>
        <v>6.102 Draw a circle with a given diameter M5GE-IIIe-24</v>
      </c>
      <c r="AC105" s="61" t="str">
        <f t="shared" ref="AC105:AD105" si="255">Y105</f>
        <v>2. Measurement</v>
      </c>
      <c r="AD105" s="61" t="str">
        <f t="shared" si="255"/>
        <v>G6.2.01 Perimeter / Area</v>
      </c>
      <c r="AE105" s="61" t="str">
        <f t="shared" si="3"/>
        <v>M5GE-IIIe-24</v>
      </c>
      <c r="AF105" s="61" t="str">
        <f t="shared" ref="AF105:AG105" si="256">M105</f>
        <v>M5GE-IIIe-24: Draws circles with different radii using a compass.</v>
      </c>
      <c r="AG105" s="84" t="str">
        <f t="shared" si="256"/>
        <v>5.069 Draws circles with different radii using a compass M5GE-IIIe-24</v>
      </c>
      <c r="AH105" s="107">
        <f t="shared" si="248"/>
        <v>11</v>
      </c>
      <c r="AI105" s="341"/>
      <c r="AJ105" s="341"/>
      <c r="AK105" s="61"/>
      <c r="AL105" s="61"/>
      <c r="AM105" s="61"/>
      <c r="AN105" s="89"/>
      <c r="AO105" s="89"/>
      <c r="AP105" s="103" t="s">
        <v>1818</v>
      </c>
      <c r="AQ105" s="103" t="str">
        <f t="shared" si="164"/>
        <v>Completed</v>
      </c>
      <c r="AR105" s="61"/>
    </row>
    <row r="106" spans="1:44" ht="15.75" customHeight="1" x14ac:dyDescent="0.2">
      <c r="A106" s="487"/>
      <c r="B106" s="502" t="s">
        <v>11008</v>
      </c>
      <c r="C106" s="61" t="s">
        <v>11009</v>
      </c>
      <c r="D106" s="181" t="s">
        <v>11010</v>
      </c>
      <c r="E106" s="181" t="s">
        <v>11011</v>
      </c>
      <c r="F106" s="181" t="s">
        <v>11012</v>
      </c>
      <c r="G106" s="100">
        <v>4</v>
      </c>
      <c r="H106" s="111"/>
      <c r="I106" s="337"/>
      <c r="J106" s="61" t="s">
        <v>11013</v>
      </c>
      <c r="K106" s="61" t="s">
        <v>11014</v>
      </c>
      <c r="L106" s="61" t="s">
        <v>11015</v>
      </c>
      <c r="M106" s="61" t="s">
        <v>11016</v>
      </c>
      <c r="N106" s="342" t="s">
        <v>11017</v>
      </c>
      <c r="O106" s="83" t="s">
        <v>1043</v>
      </c>
      <c r="P106" s="102" t="str">
        <f t="shared" ref="P106:Q106" si="257">D106</f>
        <v>PH_G6_C11_P2.1.1</v>
      </c>
      <c r="Q106" s="102" t="str">
        <f t="shared" si="257"/>
        <v>Ch 11 Practice 2.1.1: Understand the concept of pi (π)
Relate the circumference of a circle to its diameter</v>
      </c>
      <c r="R106" s="83" t="s">
        <v>1812</v>
      </c>
      <c r="S106" s="102" t="s">
        <v>1041</v>
      </c>
      <c r="T106" s="102" t="s">
        <v>1042</v>
      </c>
      <c r="U106" s="102" t="s">
        <v>42</v>
      </c>
      <c r="V106" s="61" t="s">
        <v>10982</v>
      </c>
      <c r="W106" s="104">
        <v>9789814969475</v>
      </c>
      <c r="X106" s="119">
        <v>81</v>
      </c>
      <c r="Y106" s="61" t="s">
        <v>2600</v>
      </c>
      <c r="Z106" s="61" t="s">
        <v>10983</v>
      </c>
      <c r="AA106" s="61" t="s">
        <v>11018</v>
      </c>
      <c r="AB106" s="61" t="str">
        <f t="shared" si="1"/>
        <v>6.103 Understand the concept of pi (π) and relate the circumference of a circle to its diameter M5ME-IIIh-67/M5ME-IIIh-68/M5ME-IIIi-69</v>
      </c>
      <c r="AC106" s="61" t="str">
        <f t="shared" ref="AC106:AD106" si="258">Y106</f>
        <v>2. Measurement</v>
      </c>
      <c r="AD106" s="61" t="str">
        <f t="shared" si="258"/>
        <v>G6.2.01 Perimeter / Area</v>
      </c>
      <c r="AE106" s="61" t="str">
        <f t="shared" si="3"/>
        <v>M5ME-IIIh-67/M5ME-IIIh-68/M5ME-IIIi-69</v>
      </c>
      <c r="AF106" s="61" t="str">
        <f t="shared" ref="AF106:AG106" si="259">M106</f>
        <v>M5ME-IIIh-67: Visualizes circumference of a circle.
M5ME-IIIh-68: Measures circumference of a circle using appropriate tools.
M5ME-IIIi-69: Derives a formula in finding the circumference of a circle.</v>
      </c>
      <c r="AG106" s="84" t="str">
        <f t="shared" si="259"/>
        <v>5.068  Visualizes circumference of a circle M5ME-IIIh-67
5.070 Measures circumference of a circle using appropriate tools M5ME-IIIh-68
5.078 Derives a formula in finding the circumference of a circle M5ME-IIIi-69</v>
      </c>
      <c r="AH106" s="107">
        <f t="shared" si="248"/>
        <v>11</v>
      </c>
      <c r="AI106" s="341"/>
      <c r="AJ106" s="341"/>
      <c r="AK106" s="61"/>
      <c r="AL106" s="61"/>
      <c r="AM106" s="61"/>
      <c r="AN106" s="89"/>
      <c r="AO106" s="89"/>
      <c r="AP106" s="103" t="s">
        <v>1818</v>
      </c>
      <c r="AQ106" s="103" t="str">
        <f t="shared" si="164"/>
        <v>Completed</v>
      </c>
      <c r="AR106" s="61"/>
    </row>
    <row r="107" spans="1:44" ht="15.75" customHeight="1" x14ac:dyDescent="0.2">
      <c r="A107" s="487"/>
      <c r="B107" s="487"/>
      <c r="C107" s="61" t="s">
        <v>11019</v>
      </c>
      <c r="D107" s="181" t="s">
        <v>11020</v>
      </c>
      <c r="E107" s="181" t="s">
        <v>11021</v>
      </c>
      <c r="F107" s="181" t="s">
        <v>11022</v>
      </c>
      <c r="G107" s="100">
        <v>5</v>
      </c>
      <c r="H107" s="111" t="s">
        <v>4706</v>
      </c>
      <c r="I107" s="337"/>
      <c r="J107" s="61" t="s">
        <v>11023</v>
      </c>
      <c r="K107" s="61" t="s">
        <v>11024</v>
      </c>
      <c r="L107" s="61" t="s">
        <v>11025</v>
      </c>
      <c r="M107" s="61" t="s">
        <v>11026</v>
      </c>
      <c r="N107" s="61" t="s">
        <v>11027</v>
      </c>
      <c r="O107" s="83" t="s">
        <v>1043</v>
      </c>
      <c r="P107" s="102" t="str">
        <f t="shared" ref="P107:Q107" si="260">D107</f>
        <v>PH_G6_C11_P2.2.1</v>
      </c>
      <c r="Q107" s="102" t="str">
        <f t="shared" si="260"/>
        <v>Ch 11 Practice 2.2.1: Find the circumference of a circle given its diameter</v>
      </c>
      <c r="R107" s="83" t="s">
        <v>1812</v>
      </c>
      <c r="S107" s="102" t="s">
        <v>1041</v>
      </c>
      <c r="T107" s="102" t="s">
        <v>1042</v>
      </c>
      <c r="U107" s="102" t="s">
        <v>42</v>
      </c>
      <c r="V107" s="61" t="s">
        <v>10982</v>
      </c>
      <c r="W107" s="104">
        <v>9789814969475</v>
      </c>
      <c r="X107" s="119">
        <v>81</v>
      </c>
      <c r="Y107" s="61" t="s">
        <v>2600</v>
      </c>
      <c r="Z107" s="61" t="s">
        <v>10983</v>
      </c>
      <c r="AA107" s="61" t="s">
        <v>11018</v>
      </c>
      <c r="AB107" s="61" t="str">
        <f t="shared" si="1"/>
        <v>6.104 Find the circumference of a circle given its diameter M5ME-IIIi-70</v>
      </c>
      <c r="AC107" s="61" t="str">
        <f t="shared" ref="AC107:AD107" si="261">Y107</f>
        <v>2. Measurement</v>
      </c>
      <c r="AD107" s="61" t="str">
        <f t="shared" si="261"/>
        <v>G6.2.01 Perimeter / Area</v>
      </c>
      <c r="AE107" s="61" t="str">
        <f t="shared" si="3"/>
        <v>M5ME-IIIi-70</v>
      </c>
      <c r="AF107" s="61" t="str">
        <f t="shared" ref="AF107:AG107" si="262">M107</f>
        <v>M5ME-IIIi-70: Finds the circumference of a circle.</v>
      </c>
      <c r="AG107" s="84" t="str">
        <f t="shared" si="262"/>
        <v>5.079 Finds the circumference of a circle M5ME-IIIi-70</v>
      </c>
      <c r="AH107" s="107">
        <f t="shared" si="248"/>
        <v>11</v>
      </c>
      <c r="AI107" s="341"/>
      <c r="AJ107" s="341"/>
      <c r="AK107" s="61"/>
      <c r="AL107" s="61"/>
      <c r="AM107" s="61"/>
      <c r="AN107" s="89"/>
      <c r="AO107" s="89"/>
      <c r="AP107" s="103" t="s">
        <v>1818</v>
      </c>
      <c r="AQ107" s="103" t="str">
        <f t="shared" si="164"/>
        <v>Completed</v>
      </c>
      <c r="AR107" s="61"/>
    </row>
    <row r="108" spans="1:44" ht="15.75" customHeight="1" x14ac:dyDescent="0.2">
      <c r="A108" s="487"/>
      <c r="B108" s="487"/>
      <c r="C108" s="61" t="s">
        <v>11028</v>
      </c>
      <c r="D108" s="181" t="s">
        <v>11029</v>
      </c>
      <c r="E108" s="181" t="s">
        <v>11030</v>
      </c>
      <c r="F108" s="181" t="s">
        <v>11031</v>
      </c>
      <c r="G108" s="100">
        <v>5</v>
      </c>
      <c r="H108" s="111" t="s">
        <v>4270</v>
      </c>
      <c r="I108" s="337"/>
      <c r="J108" s="61" t="s">
        <v>11032</v>
      </c>
      <c r="K108" s="61" t="s">
        <v>11024</v>
      </c>
      <c r="L108" s="61" t="s">
        <v>11025</v>
      </c>
      <c r="M108" s="61" t="s">
        <v>11026</v>
      </c>
      <c r="N108" s="61" t="s">
        <v>11027</v>
      </c>
      <c r="O108" s="83" t="s">
        <v>1043</v>
      </c>
      <c r="P108" s="102" t="str">
        <f t="shared" ref="P108:Q108" si="263">D108</f>
        <v>PH_G6_C11_P2.3.1</v>
      </c>
      <c r="Q108" s="102" t="str">
        <f t="shared" si="263"/>
        <v>Ch 11 Practice 2.3.1: Find the circumference of a circle given its radius</v>
      </c>
      <c r="R108" s="83" t="s">
        <v>1812</v>
      </c>
      <c r="S108" s="102" t="s">
        <v>1041</v>
      </c>
      <c r="T108" s="102" t="s">
        <v>1042</v>
      </c>
      <c r="U108" s="102" t="s">
        <v>42</v>
      </c>
      <c r="V108" s="61" t="s">
        <v>10982</v>
      </c>
      <c r="W108" s="104">
        <v>9789814969475</v>
      </c>
      <c r="X108" s="119">
        <v>81</v>
      </c>
      <c r="Y108" s="61" t="s">
        <v>2600</v>
      </c>
      <c r="Z108" s="61" t="s">
        <v>10983</v>
      </c>
      <c r="AA108" s="61" t="s">
        <v>11018</v>
      </c>
      <c r="AB108" s="61" t="str">
        <f t="shared" si="1"/>
        <v>6.105 Find the circumference of a circle given its radius M5ME-IIIi-70</v>
      </c>
      <c r="AC108" s="61" t="str">
        <f t="shared" ref="AC108:AD108" si="264">Y108</f>
        <v>2. Measurement</v>
      </c>
      <c r="AD108" s="61" t="str">
        <f t="shared" si="264"/>
        <v>G6.2.01 Perimeter / Area</v>
      </c>
      <c r="AE108" s="61" t="str">
        <f t="shared" si="3"/>
        <v>M5ME-IIIi-70</v>
      </c>
      <c r="AF108" s="61" t="str">
        <f t="shared" ref="AF108:AG108" si="265">M108</f>
        <v>M5ME-IIIi-70: Finds the circumference of a circle.</v>
      </c>
      <c r="AG108" s="84" t="str">
        <f t="shared" si="265"/>
        <v>5.079 Finds the circumference of a circle M5ME-IIIi-70</v>
      </c>
      <c r="AH108" s="107">
        <f t="shared" si="248"/>
        <v>11</v>
      </c>
      <c r="AI108" s="341"/>
      <c r="AJ108" s="341"/>
      <c r="AK108" s="61"/>
      <c r="AL108" s="61"/>
      <c r="AM108" s="61"/>
      <c r="AN108" s="89"/>
      <c r="AO108" s="89"/>
      <c r="AP108" s="103" t="s">
        <v>1818</v>
      </c>
      <c r="AQ108" s="331" t="str">
        <f t="shared" si="164"/>
        <v>Completed</v>
      </c>
      <c r="AR108" s="61"/>
    </row>
    <row r="109" spans="1:44" ht="15.75" customHeight="1" x14ac:dyDescent="0.2">
      <c r="A109" s="487"/>
      <c r="B109" s="487"/>
      <c r="C109" s="61" t="s">
        <v>11033</v>
      </c>
      <c r="D109" s="181" t="s">
        <v>11034</v>
      </c>
      <c r="E109" s="181" t="s">
        <v>11035</v>
      </c>
      <c r="F109" s="181" t="s">
        <v>11036</v>
      </c>
      <c r="G109" s="100">
        <v>6</v>
      </c>
      <c r="H109" s="111"/>
      <c r="I109" s="337" t="s">
        <v>4876</v>
      </c>
      <c r="J109" s="61" t="s">
        <v>11037</v>
      </c>
      <c r="K109" s="61" t="s">
        <v>11038</v>
      </c>
      <c r="L109" s="61" t="s">
        <v>11039</v>
      </c>
      <c r="M109" s="61" t="s">
        <v>11040</v>
      </c>
      <c r="N109" s="61" t="s">
        <v>11041</v>
      </c>
      <c r="O109" s="83" t="s">
        <v>1043</v>
      </c>
      <c r="P109" s="102" t="str">
        <f t="shared" ref="P109:Q109" si="266">D109</f>
        <v>PH_G6_C11_P2.4.1</v>
      </c>
      <c r="Q109" s="102" t="str">
        <f t="shared" si="266"/>
        <v>Ch 11 Practice 2.4.1: Find the perimeter of a semicircle</v>
      </c>
      <c r="R109" s="83" t="s">
        <v>1812</v>
      </c>
      <c r="S109" s="102" t="s">
        <v>1041</v>
      </c>
      <c r="T109" s="102" t="s">
        <v>1042</v>
      </c>
      <c r="U109" s="102" t="s">
        <v>42</v>
      </c>
      <c r="V109" s="61" t="s">
        <v>10982</v>
      </c>
      <c r="W109" s="104">
        <v>9789814969475</v>
      </c>
      <c r="X109" s="119">
        <v>84</v>
      </c>
      <c r="Y109" s="61" t="s">
        <v>2600</v>
      </c>
      <c r="Z109" s="61" t="s">
        <v>10983</v>
      </c>
      <c r="AA109" s="61" t="s">
        <v>11018</v>
      </c>
      <c r="AB109" s="61" t="str">
        <f t="shared" si="1"/>
        <v>6.106 Find the perimeter of a semicircle M5ME-IIIj-71</v>
      </c>
      <c r="AC109" s="61" t="str">
        <f t="shared" ref="AC109:AD109" si="267">Y109</f>
        <v>2. Measurement</v>
      </c>
      <c r="AD109" s="61" t="str">
        <f t="shared" si="267"/>
        <v>G6.2.01 Perimeter / Area</v>
      </c>
      <c r="AE109" s="61" t="str">
        <f t="shared" si="3"/>
        <v>M5ME-IIIj-71</v>
      </c>
      <c r="AF109" s="61" t="str">
        <f t="shared" ref="AF109:AG109" si="268">M109</f>
        <v>M5ME-IIIj-71: Solves routine and non-routine problems involving circumference of a circle.</v>
      </c>
      <c r="AG109" s="84" t="str">
        <f t="shared" si="268"/>
        <v>5.080 Solves routine and non-routine problems involving circumference of a circle M5ME-IIIj-71</v>
      </c>
      <c r="AH109" s="107">
        <f t="shared" si="248"/>
        <v>11</v>
      </c>
      <c r="AI109" s="341"/>
      <c r="AJ109" s="341"/>
      <c r="AK109" s="61"/>
      <c r="AL109" s="61"/>
      <c r="AM109" s="61"/>
      <c r="AN109" s="89"/>
      <c r="AO109" s="89"/>
      <c r="AP109" s="103" t="s">
        <v>1818</v>
      </c>
      <c r="AQ109" s="103" t="str">
        <f t="shared" si="164"/>
        <v>Completed</v>
      </c>
      <c r="AR109" s="61"/>
    </row>
    <row r="110" spans="1:44" ht="15.75" customHeight="1" x14ac:dyDescent="0.2">
      <c r="A110" s="487"/>
      <c r="B110" s="487"/>
      <c r="C110" s="61" t="s">
        <v>11042</v>
      </c>
      <c r="D110" s="181" t="s">
        <v>11043</v>
      </c>
      <c r="E110" s="181" t="s">
        <v>11044</v>
      </c>
      <c r="F110" s="181" t="s">
        <v>11045</v>
      </c>
      <c r="G110" s="100">
        <v>6</v>
      </c>
      <c r="H110" s="111" t="s">
        <v>4742</v>
      </c>
      <c r="I110" s="337"/>
      <c r="J110" s="61" t="s">
        <v>11046</v>
      </c>
      <c r="K110" s="61" t="s">
        <v>11038</v>
      </c>
      <c r="L110" s="61" t="s">
        <v>11039</v>
      </c>
      <c r="M110" s="61" t="s">
        <v>11040</v>
      </c>
      <c r="N110" s="61" t="s">
        <v>11041</v>
      </c>
      <c r="O110" s="83" t="s">
        <v>1043</v>
      </c>
      <c r="P110" s="102" t="str">
        <f t="shared" ref="P110:Q110" si="269">D110</f>
        <v>PH_G6_C11_P2.5.1</v>
      </c>
      <c r="Q110" s="102" t="str">
        <f t="shared" si="269"/>
        <v>Ch 11 Practice 2.5.1: Find the perimeter of a quadrant</v>
      </c>
      <c r="R110" s="83" t="s">
        <v>1812</v>
      </c>
      <c r="S110" s="102" t="s">
        <v>1041</v>
      </c>
      <c r="T110" s="102" t="s">
        <v>1042</v>
      </c>
      <c r="U110" s="102" t="s">
        <v>42</v>
      </c>
      <c r="V110" s="61" t="s">
        <v>10982</v>
      </c>
      <c r="W110" s="104">
        <v>9789814969475</v>
      </c>
      <c r="X110" s="119">
        <v>84</v>
      </c>
      <c r="Y110" s="61" t="s">
        <v>2600</v>
      </c>
      <c r="Z110" s="61" t="s">
        <v>10983</v>
      </c>
      <c r="AA110" s="61" t="s">
        <v>11018</v>
      </c>
      <c r="AB110" s="61" t="str">
        <f t="shared" si="1"/>
        <v>6.107 Find the perimeter of a quadrant M5ME-IIIj-71</v>
      </c>
      <c r="AC110" s="61" t="str">
        <f t="shared" ref="AC110:AD110" si="270">Y110</f>
        <v>2. Measurement</v>
      </c>
      <c r="AD110" s="61" t="str">
        <f t="shared" si="270"/>
        <v>G6.2.01 Perimeter / Area</v>
      </c>
      <c r="AE110" s="61" t="str">
        <f t="shared" si="3"/>
        <v>M5ME-IIIj-71</v>
      </c>
      <c r="AF110" s="61" t="str">
        <f t="shared" ref="AF110:AG110" si="271">M110</f>
        <v>M5ME-IIIj-71: Solves routine and non-routine problems involving circumference of a circle.</v>
      </c>
      <c r="AG110" s="84" t="str">
        <f t="shared" si="271"/>
        <v>5.080 Solves routine and non-routine problems involving circumference of a circle M5ME-IIIj-71</v>
      </c>
      <c r="AH110" s="107">
        <f t="shared" si="248"/>
        <v>11</v>
      </c>
      <c r="AI110" s="341"/>
      <c r="AJ110" s="341"/>
      <c r="AK110" s="61"/>
      <c r="AL110" s="61"/>
      <c r="AM110" s="61"/>
      <c r="AN110" s="89"/>
      <c r="AO110" s="89"/>
      <c r="AP110" s="103" t="s">
        <v>1818</v>
      </c>
      <c r="AQ110" s="103" t="str">
        <f t="shared" si="164"/>
        <v>Completed</v>
      </c>
      <c r="AR110" s="61"/>
    </row>
    <row r="111" spans="1:44" ht="15.75" customHeight="1" x14ac:dyDescent="0.2">
      <c r="A111" s="487"/>
      <c r="B111" s="471"/>
      <c r="C111" s="61" t="s">
        <v>11047</v>
      </c>
      <c r="D111" s="181" t="s">
        <v>11048</v>
      </c>
      <c r="E111" s="181" t="s">
        <v>11049</v>
      </c>
      <c r="F111" s="181" t="s">
        <v>11050</v>
      </c>
      <c r="G111" s="100">
        <v>7</v>
      </c>
      <c r="H111" s="111"/>
      <c r="I111" s="337"/>
      <c r="J111" s="61" t="s">
        <v>11051</v>
      </c>
      <c r="K111" s="61" t="s">
        <v>11038</v>
      </c>
      <c r="L111" s="61" t="s">
        <v>11039</v>
      </c>
      <c r="M111" s="61" t="s">
        <v>11040</v>
      </c>
      <c r="N111" s="61" t="s">
        <v>11041</v>
      </c>
      <c r="O111" s="83" t="s">
        <v>1043</v>
      </c>
      <c r="P111" s="102" t="str">
        <f t="shared" ref="P111:Q111" si="272">D111</f>
        <v>PH_G6_C11_P2.6.1</v>
      </c>
      <c r="Q111" s="102" t="str">
        <f t="shared" si="272"/>
        <v>Ch 11 Practice 2.6.1: Find the perimeter of a composite figure involving semicircles and quadrants</v>
      </c>
      <c r="R111" s="83" t="s">
        <v>1812</v>
      </c>
      <c r="S111" s="102" t="s">
        <v>1041</v>
      </c>
      <c r="T111" s="102" t="s">
        <v>1042</v>
      </c>
      <c r="U111" s="102" t="s">
        <v>42</v>
      </c>
      <c r="V111" s="61" t="s">
        <v>10982</v>
      </c>
      <c r="W111" s="104">
        <v>9789814969475</v>
      </c>
      <c r="X111" s="119">
        <v>87</v>
      </c>
      <c r="Y111" s="61" t="s">
        <v>2600</v>
      </c>
      <c r="Z111" s="61" t="s">
        <v>10983</v>
      </c>
      <c r="AA111" s="61" t="s">
        <v>11018</v>
      </c>
      <c r="AB111" s="61" t="str">
        <f t="shared" si="1"/>
        <v>6.108 Find the perimeter of a composite figure involving semicircles and quadrants M5ME-IIIj-71</v>
      </c>
      <c r="AC111" s="61" t="str">
        <f t="shared" ref="AC111:AD111" si="273">Y111</f>
        <v>2. Measurement</v>
      </c>
      <c r="AD111" s="61" t="str">
        <f t="shared" si="273"/>
        <v>G6.2.01 Perimeter / Area</v>
      </c>
      <c r="AE111" s="61" t="str">
        <f t="shared" si="3"/>
        <v>M5ME-IIIj-71</v>
      </c>
      <c r="AF111" s="61" t="str">
        <f t="shared" ref="AF111:AG111" si="274">M111</f>
        <v>M5ME-IIIj-71: Solves routine and non-routine problems involving circumference of a circle.</v>
      </c>
      <c r="AG111" s="84" t="str">
        <f t="shared" si="274"/>
        <v>5.080 Solves routine and non-routine problems involving circumference of a circle M5ME-IIIj-71</v>
      </c>
      <c r="AH111" s="107">
        <f t="shared" si="248"/>
        <v>11</v>
      </c>
      <c r="AI111" s="341"/>
      <c r="AJ111" s="341"/>
      <c r="AK111" s="61"/>
      <c r="AL111" s="61"/>
      <c r="AM111" s="61"/>
      <c r="AN111" s="89"/>
      <c r="AO111" s="89"/>
      <c r="AP111" s="103" t="s">
        <v>1818</v>
      </c>
      <c r="AQ111" s="103" t="str">
        <f t="shared" si="164"/>
        <v>Completed</v>
      </c>
      <c r="AR111" s="61"/>
    </row>
    <row r="112" spans="1:44" ht="15.75" customHeight="1" x14ac:dyDescent="0.2">
      <c r="A112" s="487"/>
      <c r="B112" s="502" t="s">
        <v>11052</v>
      </c>
      <c r="C112" s="61" t="s">
        <v>11053</v>
      </c>
      <c r="D112" s="181" t="s">
        <v>11054</v>
      </c>
      <c r="E112" s="181" t="s">
        <v>11055</v>
      </c>
      <c r="F112" s="181" t="s">
        <v>11056</v>
      </c>
      <c r="G112" s="100">
        <v>4</v>
      </c>
      <c r="H112" s="111"/>
      <c r="I112" s="337"/>
      <c r="J112" s="61" t="s">
        <v>11057</v>
      </c>
      <c r="K112" s="61" t="s">
        <v>11058</v>
      </c>
      <c r="L112" s="61" t="s">
        <v>11059</v>
      </c>
      <c r="M112" s="61" t="s">
        <v>11060</v>
      </c>
      <c r="N112" s="61" t="s">
        <v>11061</v>
      </c>
      <c r="O112" s="83" t="s">
        <v>1043</v>
      </c>
      <c r="P112" s="102" t="str">
        <f t="shared" ref="P112:Q112" si="275">D112</f>
        <v>PH_G6_C11_P3.1.1</v>
      </c>
      <c r="Q112" s="102" t="str">
        <f t="shared" si="275"/>
        <v>Ch 11 Practice 3.1.1: Relate the area of a circle to its radius</v>
      </c>
      <c r="R112" s="83" t="s">
        <v>1812</v>
      </c>
      <c r="S112" s="102" t="s">
        <v>1041</v>
      </c>
      <c r="T112" s="102" t="s">
        <v>1042</v>
      </c>
      <c r="U112" s="102" t="s">
        <v>42</v>
      </c>
      <c r="V112" s="61" t="s">
        <v>10982</v>
      </c>
      <c r="W112" s="104">
        <v>9789814969475</v>
      </c>
      <c r="X112" s="119">
        <v>91</v>
      </c>
      <c r="Y112" s="61" t="s">
        <v>2600</v>
      </c>
      <c r="Z112" s="61" t="s">
        <v>10983</v>
      </c>
      <c r="AA112" s="61" t="s">
        <v>11062</v>
      </c>
      <c r="AB112" s="61" t="str">
        <f t="shared" si="1"/>
        <v>6.109 Relate the area of a circle to its radius M5ME-IVa-72/M5ME-IVa-73</v>
      </c>
      <c r="AC112" s="61" t="str">
        <f t="shared" ref="AC112:AD112" si="276">Y112</f>
        <v>2. Measurement</v>
      </c>
      <c r="AD112" s="61" t="str">
        <f t="shared" si="276"/>
        <v>G6.2.01 Perimeter / Area</v>
      </c>
      <c r="AE112" s="61" t="str">
        <f t="shared" si="3"/>
        <v>M5ME-IVa-72/M5ME-IVa-73</v>
      </c>
      <c r="AF112" s="61" t="str">
        <f t="shared" ref="AF112:AG112" si="277">M112</f>
        <v>M5ME-IVa-72: Visualizes area of a circle.
M5ME-IVa-73: Derives a formula in finding the area of a circle.</v>
      </c>
      <c r="AG112" s="84" t="str">
        <f t="shared" si="277"/>
        <v>5.081 Visualizes area of a circle M5ME-IVa-72
5.082 Derives a formula in finding the area of a circle M5ME-IVa-73</v>
      </c>
      <c r="AH112" s="107">
        <f t="shared" si="248"/>
        <v>11</v>
      </c>
      <c r="AI112" s="341"/>
      <c r="AJ112" s="341"/>
      <c r="AK112" s="61"/>
      <c r="AL112" s="61"/>
      <c r="AM112" s="61"/>
      <c r="AN112" s="89"/>
      <c r="AO112" s="89"/>
      <c r="AP112" s="103" t="s">
        <v>1818</v>
      </c>
      <c r="AQ112" s="103" t="str">
        <f t="shared" si="164"/>
        <v>Completed</v>
      </c>
      <c r="AR112" s="61"/>
    </row>
    <row r="113" spans="1:44" ht="15.75" customHeight="1" x14ac:dyDescent="0.2">
      <c r="A113" s="487"/>
      <c r="B113" s="487"/>
      <c r="C113" s="61" t="s">
        <v>11063</v>
      </c>
      <c r="D113" s="181" t="s">
        <v>11064</v>
      </c>
      <c r="E113" s="181" t="s">
        <v>11065</v>
      </c>
      <c r="F113" s="181" t="s">
        <v>11066</v>
      </c>
      <c r="G113" s="111">
        <v>8</v>
      </c>
      <c r="H113" s="111"/>
      <c r="I113" s="337" t="s">
        <v>4888</v>
      </c>
      <c r="J113" s="61" t="s">
        <v>11067</v>
      </c>
      <c r="K113" s="61" t="s">
        <v>11068</v>
      </c>
      <c r="L113" s="61" t="s">
        <v>11069</v>
      </c>
      <c r="M113" s="61" t="s">
        <v>11070</v>
      </c>
      <c r="N113" s="84" t="s">
        <v>11071</v>
      </c>
      <c r="O113" s="83" t="s">
        <v>1043</v>
      </c>
      <c r="P113" s="102" t="str">
        <f t="shared" ref="P113:Q113" si="278">D113</f>
        <v>PH_G6_C11_P3.2.1</v>
      </c>
      <c r="Q113" s="102" t="str">
        <f t="shared" si="278"/>
        <v>Ch 11 Practice 3.2.1: Find the area of a circle given its radius</v>
      </c>
      <c r="R113" s="83" t="s">
        <v>1812</v>
      </c>
      <c r="S113" s="102" t="s">
        <v>1041</v>
      </c>
      <c r="T113" s="102" t="s">
        <v>1042</v>
      </c>
      <c r="U113" s="102" t="s">
        <v>42</v>
      </c>
      <c r="V113" s="61" t="s">
        <v>10982</v>
      </c>
      <c r="W113" s="104">
        <v>9789814969475</v>
      </c>
      <c r="X113" s="119">
        <v>91</v>
      </c>
      <c r="Y113" s="61" t="s">
        <v>2600</v>
      </c>
      <c r="Z113" s="61" t="s">
        <v>10983</v>
      </c>
      <c r="AA113" s="61" t="s">
        <v>11062</v>
      </c>
      <c r="AB113" s="61" t="str">
        <f t="shared" si="1"/>
        <v>6.110 Find the area of a circle given its radius M5ME-IVa-74</v>
      </c>
      <c r="AC113" s="61" t="str">
        <f t="shared" ref="AC113:AD113" si="279">Y113</f>
        <v>2. Measurement</v>
      </c>
      <c r="AD113" s="61" t="str">
        <f t="shared" si="279"/>
        <v>G6.2.01 Perimeter / Area</v>
      </c>
      <c r="AE113" s="61" t="str">
        <f t="shared" si="3"/>
        <v>M5ME-IVa-74</v>
      </c>
      <c r="AF113" s="61" t="str">
        <f t="shared" ref="AF113:AG113" si="280">M113</f>
        <v>M5ME-IVa-74: Finds the area of a given circle.</v>
      </c>
      <c r="AG113" s="84" t="str">
        <f t="shared" si="280"/>
        <v>5.083 Finds the area of a given circle M5ME-IVa-74</v>
      </c>
      <c r="AH113" s="107">
        <f t="shared" si="248"/>
        <v>11</v>
      </c>
      <c r="AI113" s="341"/>
      <c r="AJ113" s="341"/>
      <c r="AK113" s="61"/>
      <c r="AL113" s="61"/>
      <c r="AM113" s="61"/>
      <c r="AN113" s="89"/>
      <c r="AO113" s="89"/>
      <c r="AP113" s="103" t="s">
        <v>1818</v>
      </c>
      <c r="AQ113" s="103" t="str">
        <f t="shared" si="164"/>
        <v>Completed</v>
      </c>
      <c r="AR113" s="61"/>
    </row>
    <row r="114" spans="1:44" ht="15.75" customHeight="1" x14ac:dyDescent="0.2">
      <c r="A114" s="487"/>
      <c r="B114" s="487"/>
      <c r="C114" s="61" t="s">
        <v>11072</v>
      </c>
      <c r="D114" s="181" t="s">
        <v>11073</v>
      </c>
      <c r="E114" s="181" t="s">
        <v>11074</v>
      </c>
      <c r="F114" s="181" t="s">
        <v>11075</v>
      </c>
      <c r="G114" s="111">
        <v>8</v>
      </c>
      <c r="H114" s="111"/>
      <c r="I114" s="337"/>
      <c r="J114" s="61" t="s">
        <v>11076</v>
      </c>
      <c r="K114" s="61" t="s">
        <v>11068</v>
      </c>
      <c r="L114" s="61" t="s">
        <v>11069</v>
      </c>
      <c r="M114" s="61" t="s">
        <v>11070</v>
      </c>
      <c r="N114" s="84" t="s">
        <v>11071</v>
      </c>
      <c r="O114" s="83" t="s">
        <v>1043</v>
      </c>
      <c r="P114" s="102" t="str">
        <f t="shared" ref="P114:Q114" si="281">D114</f>
        <v>PH_G6_C11_P3.3.1</v>
      </c>
      <c r="Q114" s="102" t="str">
        <f t="shared" si="281"/>
        <v>Ch 11 Practice 3.3.1: Find the area of a circle given its diameter</v>
      </c>
      <c r="R114" s="83" t="s">
        <v>1812</v>
      </c>
      <c r="S114" s="102" t="s">
        <v>1041</v>
      </c>
      <c r="T114" s="102" t="s">
        <v>1042</v>
      </c>
      <c r="U114" s="102" t="s">
        <v>42</v>
      </c>
      <c r="V114" s="61" t="s">
        <v>10982</v>
      </c>
      <c r="W114" s="104">
        <v>9789814969475</v>
      </c>
      <c r="X114" s="119">
        <v>93</v>
      </c>
      <c r="Y114" s="61" t="s">
        <v>2600</v>
      </c>
      <c r="Z114" s="61" t="s">
        <v>10983</v>
      </c>
      <c r="AA114" s="61" t="s">
        <v>11062</v>
      </c>
      <c r="AB114" s="61" t="str">
        <f t="shared" si="1"/>
        <v>6.111 Find the area of a circle given its diameter M5ME-IVa-74</v>
      </c>
      <c r="AC114" s="61" t="str">
        <f t="shared" ref="AC114:AD114" si="282">Y114</f>
        <v>2. Measurement</v>
      </c>
      <c r="AD114" s="61" t="str">
        <f t="shared" si="282"/>
        <v>G6.2.01 Perimeter / Area</v>
      </c>
      <c r="AE114" s="61" t="str">
        <f t="shared" si="3"/>
        <v>M5ME-IVa-74</v>
      </c>
      <c r="AF114" s="61" t="str">
        <f t="shared" ref="AF114:AG114" si="283">M114</f>
        <v>M5ME-IVa-74: Finds the area of a given circle.</v>
      </c>
      <c r="AG114" s="84" t="str">
        <f t="shared" si="283"/>
        <v>5.083 Finds the area of a given circle M5ME-IVa-74</v>
      </c>
      <c r="AH114" s="107">
        <f t="shared" si="248"/>
        <v>11</v>
      </c>
      <c r="AI114" s="341"/>
      <c r="AJ114" s="341"/>
      <c r="AK114" s="61"/>
      <c r="AL114" s="61"/>
      <c r="AM114" s="61"/>
      <c r="AN114" s="89"/>
      <c r="AO114" s="89"/>
      <c r="AP114" s="103" t="s">
        <v>1818</v>
      </c>
      <c r="AQ114" s="103" t="str">
        <f t="shared" si="164"/>
        <v>Completed</v>
      </c>
      <c r="AR114" s="61"/>
    </row>
    <row r="115" spans="1:44" ht="15.75" customHeight="1" x14ac:dyDescent="0.2">
      <c r="A115" s="487"/>
      <c r="B115" s="487"/>
      <c r="C115" s="61" t="s">
        <v>11077</v>
      </c>
      <c r="D115" s="181" t="s">
        <v>11078</v>
      </c>
      <c r="E115" s="181" t="s">
        <v>11079</v>
      </c>
      <c r="F115" s="181" t="s">
        <v>11080</v>
      </c>
      <c r="G115" s="111">
        <v>8</v>
      </c>
      <c r="H115" s="111"/>
      <c r="I115" s="337"/>
      <c r="J115" s="61" t="s">
        <v>11081</v>
      </c>
      <c r="K115" s="61" t="s">
        <v>11068</v>
      </c>
      <c r="L115" s="61" t="s">
        <v>11069</v>
      </c>
      <c r="M115" s="61" t="s">
        <v>11070</v>
      </c>
      <c r="N115" s="84" t="s">
        <v>11071</v>
      </c>
      <c r="O115" s="83" t="s">
        <v>1043</v>
      </c>
      <c r="P115" s="102" t="str">
        <f t="shared" ref="P115:Q115" si="284">D115</f>
        <v>PH_G6_C11_P3.4.1</v>
      </c>
      <c r="Q115" s="102" t="str">
        <f t="shared" si="284"/>
        <v>Ch 11 Practice 3.4.1: Find the area of a semicircle</v>
      </c>
      <c r="R115" s="83" t="s">
        <v>1812</v>
      </c>
      <c r="S115" s="102" t="s">
        <v>1041</v>
      </c>
      <c r="T115" s="102" t="s">
        <v>1042</v>
      </c>
      <c r="U115" s="102" t="s">
        <v>42</v>
      </c>
      <c r="V115" s="61" t="s">
        <v>10982</v>
      </c>
      <c r="W115" s="104">
        <v>9789814969475</v>
      </c>
      <c r="X115" s="119">
        <v>97</v>
      </c>
      <c r="Y115" s="61" t="s">
        <v>2600</v>
      </c>
      <c r="Z115" s="61" t="s">
        <v>10983</v>
      </c>
      <c r="AA115" s="61" t="s">
        <v>11062</v>
      </c>
      <c r="AB115" s="61" t="str">
        <f t="shared" si="1"/>
        <v>6.112 Find the area of a semicircle M5ME-IVa-74</v>
      </c>
      <c r="AC115" s="61" t="str">
        <f t="shared" ref="AC115:AD115" si="285">Y115</f>
        <v>2. Measurement</v>
      </c>
      <c r="AD115" s="61" t="str">
        <f t="shared" si="285"/>
        <v>G6.2.01 Perimeter / Area</v>
      </c>
      <c r="AE115" s="61" t="str">
        <f t="shared" si="3"/>
        <v>M5ME-IVa-74</v>
      </c>
      <c r="AF115" s="61" t="str">
        <f t="shared" ref="AF115:AG115" si="286">M115</f>
        <v>M5ME-IVa-74: Finds the area of a given circle.</v>
      </c>
      <c r="AG115" s="84" t="str">
        <f t="shared" si="286"/>
        <v>5.083 Finds the area of a given circle M5ME-IVa-74</v>
      </c>
      <c r="AH115" s="107">
        <f t="shared" si="248"/>
        <v>11</v>
      </c>
      <c r="AI115" s="341"/>
      <c r="AJ115" s="341"/>
      <c r="AK115" s="61"/>
      <c r="AL115" s="61"/>
      <c r="AM115" s="61"/>
      <c r="AN115" s="89"/>
      <c r="AO115" s="89"/>
      <c r="AP115" s="103" t="s">
        <v>1818</v>
      </c>
      <c r="AQ115" s="103" t="str">
        <f t="shared" si="164"/>
        <v>Completed</v>
      </c>
      <c r="AR115" s="61"/>
    </row>
    <row r="116" spans="1:44" ht="15.75" customHeight="1" x14ac:dyDescent="0.2">
      <c r="A116" s="487"/>
      <c r="B116" s="487"/>
      <c r="C116" s="61" t="s">
        <v>11082</v>
      </c>
      <c r="D116" s="181" t="s">
        <v>11083</v>
      </c>
      <c r="E116" s="181" t="s">
        <v>11084</v>
      </c>
      <c r="F116" s="181" t="s">
        <v>11085</v>
      </c>
      <c r="G116" s="111">
        <v>8</v>
      </c>
      <c r="H116" s="111" t="s">
        <v>4803</v>
      </c>
      <c r="I116" s="337"/>
      <c r="J116" s="61" t="s">
        <v>11086</v>
      </c>
      <c r="K116" s="61" t="s">
        <v>11068</v>
      </c>
      <c r="L116" s="61" t="s">
        <v>11069</v>
      </c>
      <c r="M116" s="61" t="s">
        <v>11070</v>
      </c>
      <c r="N116" s="84" t="s">
        <v>11071</v>
      </c>
      <c r="O116" s="83" t="s">
        <v>1043</v>
      </c>
      <c r="P116" s="102" t="str">
        <f t="shared" ref="P116:Q116" si="287">D116</f>
        <v>PH_G6_C11_P3.5.1</v>
      </c>
      <c r="Q116" s="102" t="str">
        <f t="shared" si="287"/>
        <v>Ch 11 Practice 3.5.1: Find the area of a quadrant</v>
      </c>
      <c r="R116" s="83" t="s">
        <v>1812</v>
      </c>
      <c r="S116" s="102" t="s">
        <v>1041</v>
      </c>
      <c r="T116" s="102" t="s">
        <v>1042</v>
      </c>
      <c r="U116" s="102" t="s">
        <v>42</v>
      </c>
      <c r="V116" s="61" t="s">
        <v>10982</v>
      </c>
      <c r="W116" s="104">
        <v>9789814969475</v>
      </c>
      <c r="X116" s="119">
        <v>97</v>
      </c>
      <c r="Y116" s="61" t="s">
        <v>2600</v>
      </c>
      <c r="Z116" s="61" t="s">
        <v>10983</v>
      </c>
      <c r="AA116" s="61" t="s">
        <v>11062</v>
      </c>
      <c r="AB116" s="61" t="str">
        <f t="shared" si="1"/>
        <v>6.113 Find the area of a quadrant M5ME-IVa-74</v>
      </c>
      <c r="AC116" s="61" t="str">
        <f t="shared" ref="AC116:AD116" si="288">Y116</f>
        <v>2. Measurement</v>
      </c>
      <c r="AD116" s="61" t="str">
        <f t="shared" si="288"/>
        <v>G6.2.01 Perimeter / Area</v>
      </c>
      <c r="AE116" s="61" t="str">
        <f t="shared" si="3"/>
        <v>M5ME-IVa-74</v>
      </c>
      <c r="AF116" s="61" t="str">
        <f t="shared" ref="AF116:AG116" si="289">M116</f>
        <v>M5ME-IVa-74: Finds the area of a given circle.</v>
      </c>
      <c r="AG116" s="84" t="str">
        <f t="shared" si="289"/>
        <v>5.083 Finds the area of a given circle M5ME-IVa-74</v>
      </c>
      <c r="AH116" s="107">
        <f t="shared" si="248"/>
        <v>11</v>
      </c>
      <c r="AI116" s="341"/>
      <c r="AJ116" s="341"/>
      <c r="AK116" s="61"/>
      <c r="AL116" s="61"/>
      <c r="AM116" s="61"/>
      <c r="AN116" s="89"/>
      <c r="AO116" s="89"/>
      <c r="AP116" s="103" t="s">
        <v>1818</v>
      </c>
      <c r="AQ116" s="103" t="str">
        <f t="shared" si="164"/>
        <v>Completed</v>
      </c>
      <c r="AR116" s="61"/>
    </row>
    <row r="117" spans="1:44" ht="15.75" customHeight="1" x14ac:dyDescent="0.2">
      <c r="A117" s="487"/>
      <c r="B117" s="487"/>
      <c r="C117" s="61" t="s">
        <v>11087</v>
      </c>
      <c r="D117" s="181" t="s">
        <v>11088</v>
      </c>
      <c r="E117" s="181" t="s">
        <v>11089</v>
      </c>
      <c r="F117" s="181" t="s">
        <v>11090</v>
      </c>
      <c r="G117" s="111">
        <v>9</v>
      </c>
      <c r="H117" s="111"/>
      <c r="I117" s="337" t="s">
        <v>4147</v>
      </c>
      <c r="J117" s="61" t="s">
        <v>11091</v>
      </c>
      <c r="K117" s="61" t="s">
        <v>1472</v>
      </c>
      <c r="L117" s="61" t="s">
        <v>11092</v>
      </c>
      <c r="M117" s="61" t="s">
        <v>11093</v>
      </c>
      <c r="N117" s="61" t="s">
        <v>11094</v>
      </c>
      <c r="O117" s="83" t="s">
        <v>1043</v>
      </c>
      <c r="P117" s="102" t="str">
        <f t="shared" ref="P117:Q117" si="290">D117</f>
        <v>PH_G6_C11_P3.6.1</v>
      </c>
      <c r="Q117" s="102" t="str">
        <f t="shared" si="290"/>
        <v>Ch 11 Practice 3.6.1: Find the area of a composite figure made up of semicircles and quadrants by rearranging the figure</v>
      </c>
      <c r="R117" s="83" t="s">
        <v>1812</v>
      </c>
      <c r="S117" s="102" t="s">
        <v>1041</v>
      </c>
      <c r="T117" s="102" t="s">
        <v>1042</v>
      </c>
      <c r="U117" s="102" t="s">
        <v>42</v>
      </c>
      <c r="V117" s="61" t="s">
        <v>10982</v>
      </c>
      <c r="W117" s="104">
        <v>9789814969475</v>
      </c>
      <c r="X117" s="119">
        <v>103</v>
      </c>
      <c r="Y117" s="61" t="s">
        <v>2600</v>
      </c>
      <c r="Z117" s="61" t="s">
        <v>10983</v>
      </c>
      <c r="AA117" s="61" t="s">
        <v>11062</v>
      </c>
      <c r="AB117" s="61" t="str">
        <f t="shared" si="1"/>
        <v>6.114 Find the area of a composite figure made up of semicircles and quadrants by rearranging the figure M6ME-IIIh-89</v>
      </c>
      <c r="AC117" s="61" t="str">
        <f t="shared" ref="AC117:AD117" si="291">Y117</f>
        <v>2. Measurement</v>
      </c>
      <c r="AD117" s="61" t="str">
        <f t="shared" si="291"/>
        <v>G6.2.01 Perimeter / Area</v>
      </c>
      <c r="AE117" s="61" t="str">
        <f t="shared" si="3"/>
        <v>M6ME-IIIh-89</v>
      </c>
      <c r="AF117" s="61" t="str">
        <f t="shared" ref="AF117:AG117" si="292">M117</f>
        <v>M6ME-IIIh-89: Finds the area of composite figures formed by any two or more of the following: triangle, square, rectangle, circle, and semi-circle.</v>
      </c>
      <c r="AG117" s="84" t="str">
        <f t="shared" si="292"/>
        <v>6.064 Finds the area of composite figures formed by any two or more of the following: triangle, square, rectangle, circle, and semi-circle M6ME-IIIh-89</v>
      </c>
      <c r="AH117" s="107">
        <f t="shared" si="248"/>
        <v>11</v>
      </c>
      <c r="AI117" s="341"/>
      <c r="AJ117" s="341"/>
      <c r="AK117" s="61"/>
      <c r="AL117" s="61"/>
      <c r="AM117" s="61"/>
      <c r="AN117" s="89"/>
      <c r="AO117" s="89"/>
      <c r="AP117" s="103" t="s">
        <v>1818</v>
      </c>
      <c r="AQ117" s="103" t="str">
        <f t="shared" si="164"/>
        <v>Completed</v>
      </c>
      <c r="AR117" s="61"/>
    </row>
    <row r="118" spans="1:44" ht="15.75" customHeight="1" x14ac:dyDescent="0.2">
      <c r="A118" s="487"/>
      <c r="B118" s="487"/>
      <c r="C118" s="61" t="s">
        <v>11095</v>
      </c>
      <c r="D118" s="181" t="s">
        <v>11096</v>
      </c>
      <c r="E118" s="181" t="s">
        <v>11097</v>
      </c>
      <c r="F118" s="181" t="s">
        <v>11098</v>
      </c>
      <c r="G118" s="111">
        <v>10</v>
      </c>
      <c r="H118" s="111" t="s">
        <v>4351</v>
      </c>
      <c r="I118" s="337"/>
      <c r="J118" s="61" t="s">
        <v>11099</v>
      </c>
      <c r="K118" s="61" t="s">
        <v>1472</v>
      </c>
      <c r="L118" s="61" t="s">
        <v>11092</v>
      </c>
      <c r="M118" s="61" t="s">
        <v>11093</v>
      </c>
      <c r="N118" s="61" t="s">
        <v>11094</v>
      </c>
      <c r="O118" s="83" t="s">
        <v>1043</v>
      </c>
      <c r="P118" s="102" t="str">
        <f t="shared" ref="P118:Q118" si="293">D118</f>
        <v>PH_G6_C11_P3.7.1</v>
      </c>
      <c r="Q118" s="102" t="str">
        <f t="shared" si="293"/>
        <v>Ch 11 Practice 3.7.1: Find the area of a composite figure by adding areas of shapes</v>
      </c>
      <c r="R118" s="83" t="s">
        <v>1812</v>
      </c>
      <c r="S118" s="102" t="s">
        <v>1041</v>
      </c>
      <c r="T118" s="102" t="s">
        <v>1042</v>
      </c>
      <c r="U118" s="102" t="s">
        <v>42</v>
      </c>
      <c r="V118" s="61" t="s">
        <v>10982</v>
      </c>
      <c r="W118" s="104">
        <v>9789814969475</v>
      </c>
      <c r="X118" s="119">
        <v>103</v>
      </c>
      <c r="Y118" s="61" t="s">
        <v>2600</v>
      </c>
      <c r="Z118" s="61" t="s">
        <v>10983</v>
      </c>
      <c r="AA118" s="61" t="s">
        <v>11062</v>
      </c>
      <c r="AB118" s="61" t="str">
        <f t="shared" si="1"/>
        <v>6.115 Find the area of a composite figure by adding areas of shapes M6ME-IIIh-89</v>
      </c>
      <c r="AC118" s="61" t="str">
        <f t="shared" ref="AC118:AD118" si="294">Y118</f>
        <v>2. Measurement</v>
      </c>
      <c r="AD118" s="61" t="str">
        <f t="shared" si="294"/>
        <v>G6.2.01 Perimeter / Area</v>
      </c>
      <c r="AE118" s="61" t="str">
        <f t="shared" si="3"/>
        <v>M6ME-IIIh-89</v>
      </c>
      <c r="AF118" s="61" t="str">
        <f t="shared" ref="AF118:AG118" si="295">M118</f>
        <v>M6ME-IIIh-89: Finds the area of composite figures formed by any two or more of the following: triangle, square, rectangle, circle, and semi-circle.</v>
      </c>
      <c r="AG118" s="84" t="str">
        <f t="shared" si="295"/>
        <v>6.064 Finds the area of composite figures formed by any two or more of the following: triangle, square, rectangle, circle, and semi-circle M6ME-IIIh-89</v>
      </c>
      <c r="AH118" s="107">
        <f t="shared" si="248"/>
        <v>11</v>
      </c>
      <c r="AI118" s="341"/>
      <c r="AJ118" s="341"/>
      <c r="AK118" s="61"/>
      <c r="AL118" s="61"/>
      <c r="AM118" s="61"/>
      <c r="AN118" s="89"/>
      <c r="AO118" s="89"/>
      <c r="AP118" s="103" t="s">
        <v>1818</v>
      </c>
      <c r="AQ118" s="103" t="str">
        <f t="shared" si="164"/>
        <v>Completed</v>
      </c>
      <c r="AR118" s="61"/>
    </row>
    <row r="119" spans="1:44" ht="15.75" customHeight="1" x14ac:dyDescent="0.2">
      <c r="A119" s="487"/>
      <c r="B119" s="471"/>
      <c r="C119" s="61" t="s">
        <v>11100</v>
      </c>
      <c r="D119" s="181" t="s">
        <v>11101</v>
      </c>
      <c r="E119" s="181" t="s">
        <v>11102</v>
      </c>
      <c r="F119" s="181" t="s">
        <v>11103</v>
      </c>
      <c r="G119" s="111">
        <v>11</v>
      </c>
      <c r="H119" s="111"/>
      <c r="I119" s="337"/>
      <c r="J119" s="61" t="s">
        <v>11104</v>
      </c>
      <c r="K119" s="61" t="s">
        <v>1472</v>
      </c>
      <c r="L119" s="61" t="s">
        <v>11092</v>
      </c>
      <c r="M119" s="61" t="s">
        <v>11093</v>
      </c>
      <c r="N119" s="61" t="s">
        <v>11094</v>
      </c>
      <c r="O119" s="83" t="s">
        <v>1043</v>
      </c>
      <c r="P119" s="102" t="str">
        <f t="shared" ref="P119:Q119" si="296">D119</f>
        <v>PH_G6_C11_P3.8.1</v>
      </c>
      <c r="Q119" s="102" t="str">
        <f t="shared" si="296"/>
        <v>Ch 11 Practice 3.8.1: Find the area of a composite figure by subtracting areas of shapes</v>
      </c>
      <c r="R119" s="83" t="s">
        <v>1812</v>
      </c>
      <c r="S119" s="102" t="s">
        <v>1041</v>
      </c>
      <c r="T119" s="102" t="s">
        <v>1042</v>
      </c>
      <c r="U119" s="102" t="s">
        <v>42</v>
      </c>
      <c r="V119" s="61" t="s">
        <v>10982</v>
      </c>
      <c r="W119" s="104">
        <v>9789814969475</v>
      </c>
      <c r="X119" s="119">
        <v>103</v>
      </c>
      <c r="Y119" s="61" t="s">
        <v>2600</v>
      </c>
      <c r="Z119" s="61" t="s">
        <v>10983</v>
      </c>
      <c r="AA119" s="61" t="s">
        <v>11062</v>
      </c>
      <c r="AB119" s="61" t="str">
        <f t="shared" si="1"/>
        <v>6.116 Find the area of a composite figure by subtracting areas of shapes M6ME-IIIh-89</v>
      </c>
      <c r="AC119" s="61" t="str">
        <f t="shared" ref="AC119:AD119" si="297">Y119</f>
        <v>2. Measurement</v>
      </c>
      <c r="AD119" s="61" t="str">
        <f t="shared" si="297"/>
        <v>G6.2.01 Perimeter / Area</v>
      </c>
      <c r="AE119" s="61" t="str">
        <f t="shared" si="3"/>
        <v>M6ME-IIIh-89</v>
      </c>
      <c r="AF119" s="61" t="str">
        <f t="shared" ref="AF119:AG119" si="298">M119</f>
        <v>M6ME-IIIh-89: Finds the area of composite figures formed by any two or more of the following: triangle, square, rectangle, circle, and semi-circle.</v>
      </c>
      <c r="AG119" s="84" t="str">
        <f t="shared" si="298"/>
        <v>6.064 Finds the area of composite figures formed by any two or more of the following: triangle, square, rectangle, circle, and semi-circle M6ME-IIIh-89</v>
      </c>
      <c r="AH119" s="107">
        <f t="shared" si="248"/>
        <v>11</v>
      </c>
      <c r="AI119" s="341"/>
      <c r="AJ119" s="341"/>
      <c r="AK119" s="61"/>
      <c r="AL119" s="61"/>
      <c r="AM119" s="61"/>
      <c r="AN119" s="89"/>
      <c r="AO119" s="89"/>
      <c r="AP119" s="103" t="s">
        <v>1818</v>
      </c>
      <c r="AQ119" s="103" t="str">
        <f t="shared" si="164"/>
        <v>Completed</v>
      </c>
      <c r="AR119" s="61"/>
    </row>
    <row r="120" spans="1:44" ht="15.75" customHeight="1" x14ac:dyDescent="0.2">
      <c r="A120" s="487"/>
      <c r="B120" s="502" t="s">
        <v>226</v>
      </c>
      <c r="C120" s="502" t="s">
        <v>11105</v>
      </c>
      <c r="D120" s="181" t="s">
        <v>11106</v>
      </c>
      <c r="E120" s="181" t="s">
        <v>11107</v>
      </c>
      <c r="F120" s="181" t="s">
        <v>11108</v>
      </c>
      <c r="G120" s="111">
        <v>12</v>
      </c>
      <c r="H120" s="111" t="s">
        <v>4848</v>
      </c>
      <c r="I120" s="337"/>
      <c r="J120" s="61" t="s">
        <v>11109</v>
      </c>
      <c r="K120" s="61" t="s">
        <v>11038</v>
      </c>
      <c r="L120" s="61" t="s">
        <v>11039</v>
      </c>
      <c r="M120" s="61" t="s">
        <v>11040</v>
      </c>
      <c r="N120" s="61" t="s">
        <v>11041</v>
      </c>
      <c r="O120" s="83" t="s">
        <v>1043</v>
      </c>
      <c r="P120" s="102" t="str">
        <f t="shared" ref="P120:Q120" si="299">D120</f>
        <v>PH_G6_C11_P4.1.1</v>
      </c>
      <c r="Q120" s="102" t="str">
        <f t="shared" si="299"/>
        <v>Ch 11 Practice 4.1.1: Solve a word problem involving finding the circumference of a circle</v>
      </c>
      <c r="R120" s="83" t="s">
        <v>1812</v>
      </c>
      <c r="S120" s="102" t="s">
        <v>1041</v>
      </c>
      <c r="T120" s="102" t="s">
        <v>1042</v>
      </c>
      <c r="U120" s="102" t="s">
        <v>42</v>
      </c>
      <c r="V120" s="61" t="s">
        <v>10982</v>
      </c>
      <c r="W120" s="104">
        <v>9789814969475</v>
      </c>
      <c r="X120" s="119">
        <v>110</v>
      </c>
      <c r="Y120" s="61" t="s">
        <v>2600</v>
      </c>
      <c r="Z120" s="61" t="s">
        <v>10983</v>
      </c>
      <c r="AA120" s="61" t="s">
        <v>2438</v>
      </c>
      <c r="AB120" s="61" t="str">
        <f t="shared" si="1"/>
        <v>6.117 Solve a word problem involving finding the circumference of a circle M5ME-IIIj-71</v>
      </c>
      <c r="AC120" s="61" t="str">
        <f t="shared" ref="AC120:AD120" si="300">Y120</f>
        <v>2. Measurement</v>
      </c>
      <c r="AD120" s="61" t="str">
        <f t="shared" si="300"/>
        <v>G6.2.01 Perimeter / Area</v>
      </c>
      <c r="AE120" s="61" t="str">
        <f t="shared" si="3"/>
        <v>M5ME-IIIj-71</v>
      </c>
      <c r="AF120" s="61" t="str">
        <f t="shared" ref="AF120:AG120" si="301">M120</f>
        <v>M5ME-IIIj-71: Solves routine and non-routine problems involving circumference of a circle.</v>
      </c>
      <c r="AG120" s="84" t="str">
        <f t="shared" si="301"/>
        <v>5.080 Solves routine and non-routine problems involving circumference of a circle M5ME-IIIj-71</v>
      </c>
      <c r="AH120" s="107">
        <f t="shared" si="248"/>
        <v>11</v>
      </c>
      <c r="AI120" s="341"/>
      <c r="AJ120" s="341"/>
      <c r="AK120" s="61"/>
      <c r="AL120" s="61"/>
      <c r="AM120" s="61"/>
      <c r="AN120" s="89"/>
      <c r="AO120" s="89"/>
      <c r="AP120" s="103" t="s">
        <v>1818</v>
      </c>
      <c r="AQ120" s="103" t="str">
        <f t="shared" si="164"/>
        <v>Completed</v>
      </c>
      <c r="AR120" s="61"/>
    </row>
    <row r="121" spans="1:44" ht="15.75" customHeight="1" x14ac:dyDescent="0.2">
      <c r="A121" s="487"/>
      <c r="B121" s="487"/>
      <c r="C121" s="487"/>
      <c r="D121" s="181" t="s">
        <v>11110</v>
      </c>
      <c r="E121" s="181" t="s">
        <v>11111</v>
      </c>
      <c r="F121" s="181" t="s">
        <v>11112</v>
      </c>
      <c r="G121" s="111">
        <v>13</v>
      </c>
      <c r="H121" s="111"/>
      <c r="I121" s="337"/>
      <c r="J121" s="61" t="s">
        <v>11113</v>
      </c>
      <c r="K121" s="61" t="s">
        <v>11114</v>
      </c>
      <c r="L121" s="61" t="s">
        <v>11115</v>
      </c>
      <c r="M121" s="61" t="s">
        <v>11116</v>
      </c>
      <c r="N121" s="84" t="s">
        <v>11117</v>
      </c>
      <c r="O121" s="83" t="s">
        <v>1043</v>
      </c>
      <c r="P121" s="102" t="str">
        <f t="shared" ref="P121:Q121" si="302">D121</f>
        <v>PH_G6_C11_P4.1.2</v>
      </c>
      <c r="Q121" s="102" t="str">
        <f t="shared" si="302"/>
        <v>Ch 11 Practice 4.1.2: Solve a word problem involving finding the area of a part of a figure related to circles</v>
      </c>
      <c r="R121" s="83" t="s">
        <v>1812</v>
      </c>
      <c r="S121" s="102" t="s">
        <v>1041</v>
      </c>
      <c r="T121" s="102" t="s">
        <v>1042</v>
      </c>
      <c r="U121" s="102" t="s">
        <v>42</v>
      </c>
      <c r="V121" s="61" t="s">
        <v>10982</v>
      </c>
      <c r="W121" s="104">
        <v>9789814969475</v>
      </c>
      <c r="X121" s="119">
        <v>110</v>
      </c>
      <c r="Y121" s="61" t="s">
        <v>2600</v>
      </c>
      <c r="Z121" s="61" t="s">
        <v>10983</v>
      </c>
      <c r="AA121" s="61" t="s">
        <v>2438</v>
      </c>
      <c r="AB121" s="61" t="str">
        <f t="shared" si="1"/>
        <v>6.118 Solve a word problem involving finding the area of a part of a figure related to circles M5ME-IVb-75</v>
      </c>
      <c r="AC121" s="61" t="str">
        <f t="shared" ref="AC121:AD121" si="303">Y121</f>
        <v>2. Measurement</v>
      </c>
      <c r="AD121" s="61" t="str">
        <f t="shared" si="303"/>
        <v>G6.2.01 Perimeter / Area</v>
      </c>
      <c r="AE121" s="61" t="str">
        <f t="shared" si="3"/>
        <v>M5ME-IVb-75</v>
      </c>
      <c r="AF121" s="61" t="str">
        <f t="shared" ref="AF121:AG121" si="304">M121</f>
        <v>M5ME-IVb-75: Solves routine and non-routine problems involving the area of a circle.</v>
      </c>
      <c r="AG121" s="84" t="str">
        <f t="shared" si="304"/>
        <v>5.084 Solves routine and non-routine problems involving the area of a circle M5ME-IVb-75</v>
      </c>
      <c r="AH121" s="107">
        <f t="shared" si="248"/>
        <v>11</v>
      </c>
      <c r="AI121" s="341"/>
      <c r="AJ121" s="341"/>
      <c r="AK121" s="61"/>
      <c r="AL121" s="61"/>
      <c r="AM121" s="61"/>
      <c r="AN121" s="89"/>
      <c r="AO121" s="89"/>
      <c r="AP121" s="103" t="s">
        <v>1818</v>
      </c>
      <c r="AQ121" s="103" t="str">
        <f t="shared" si="164"/>
        <v>Completed</v>
      </c>
      <c r="AR121" s="61"/>
    </row>
    <row r="122" spans="1:44" ht="15.75" customHeight="1" x14ac:dyDescent="0.2">
      <c r="A122" s="471"/>
      <c r="B122" s="471"/>
      <c r="C122" s="471"/>
      <c r="D122" s="181" t="s">
        <v>11118</v>
      </c>
      <c r="E122" s="181" t="s">
        <v>11119</v>
      </c>
      <c r="F122" s="181" t="s">
        <v>11120</v>
      </c>
      <c r="G122" s="111">
        <v>14</v>
      </c>
      <c r="H122" s="111"/>
      <c r="I122" s="337"/>
      <c r="J122" s="61" t="s">
        <v>11121</v>
      </c>
      <c r="K122" s="61" t="s">
        <v>1480</v>
      </c>
      <c r="L122" s="61" t="s">
        <v>11122</v>
      </c>
      <c r="M122" s="61" t="s">
        <v>11123</v>
      </c>
      <c r="N122" s="61" t="s">
        <v>11124</v>
      </c>
      <c r="O122" s="83" t="s">
        <v>1043</v>
      </c>
      <c r="P122" s="102" t="str">
        <f t="shared" ref="P122:Q122" si="305">D122</f>
        <v>PH_G6_C11_P4.1.3</v>
      </c>
      <c r="Q122" s="102" t="str">
        <f t="shared" si="305"/>
        <v>Ch 11 Practice 4.1.3: Solve a word problem involving finding the area of a part of a figure related to circles by rearranging the figure</v>
      </c>
      <c r="R122" s="83" t="s">
        <v>1812</v>
      </c>
      <c r="S122" s="102" t="s">
        <v>1041</v>
      </c>
      <c r="T122" s="102" t="s">
        <v>1042</v>
      </c>
      <c r="U122" s="102" t="s">
        <v>42</v>
      </c>
      <c r="V122" s="61" t="s">
        <v>10982</v>
      </c>
      <c r="W122" s="104">
        <v>9789814969475</v>
      </c>
      <c r="X122" s="119">
        <v>110</v>
      </c>
      <c r="Y122" s="61" t="s">
        <v>2600</v>
      </c>
      <c r="Z122" s="61" t="s">
        <v>10983</v>
      </c>
      <c r="AA122" s="61" t="s">
        <v>2438</v>
      </c>
      <c r="AB122" s="61" t="str">
        <f t="shared" si="1"/>
        <v>6.119 Solve a word problem involving finding the area of a part of a figure related to circles by rearranging the figure M6ME-IIIh-90</v>
      </c>
      <c r="AC122" s="61" t="str">
        <f t="shared" ref="AC122:AD122" si="306">Y122</f>
        <v>2. Measurement</v>
      </c>
      <c r="AD122" s="61" t="str">
        <f t="shared" si="306"/>
        <v>G6.2.01 Perimeter / Area</v>
      </c>
      <c r="AE122" s="61" t="str">
        <f t="shared" si="3"/>
        <v>M6ME-IIIh-90</v>
      </c>
      <c r="AF122" s="61" t="str">
        <f t="shared" ref="AF122:AG122" si="307">M122</f>
        <v>M6ME-IIIh-90: Solves routine and non-routine problems involving area of composite figures formed by any two or more of the following: triangle, square, rectangle, circle, and semi-circle.</v>
      </c>
      <c r="AG122" s="84" t="str">
        <f t="shared" si="307"/>
        <v>6.066 Solves routine and non-routine problems involving area of composite figures formed by any two or more of the following: triangle, square, rectangle, circle, and semi-circle M6ME-IIIh-90</v>
      </c>
      <c r="AH122" s="107">
        <f t="shared" si="248"/>
        <v>11</v>
      </c>
      <c r="AI122" s="341"/>
      <c r="AJ122" s="341"/>
      <c r="AK122" s="61"/>
      <c r="AL122" s="61"/>
      <c r="AM122" s="61"/>
      <c r="AN122" s="89"/>
      <c r="AO122" s="89"/>
      <c r="AP122" s="103" t="s">
        <v>1818</v>
      </c>
      <c r="AQ122" s="103" t="str">
        <f t="shared" si="164"/>
        <v>Completed</v>
      </c>
      <c r="AR122" s="61"/>
    </row>
    <row r="123" spans="1:44" ht="15.75" customHeight="1" x14ac:dyDescent="0.2">
      <c r="A123" s="502" t="s">
        <v>11125</v>
      </c>
      <c r="B123" s="502" t="s">
        <v>11126</v>
      </c>
      <c r="C123" s="89" t="s">
        <v>11127</v>
      </c>
      <c r="D123" s="61" t="s">
        <v>11128</v>
      </c>
      <c r="E123" s="61" t="s">
        <v>11129</v>
      </c>
      <c r="F123" s="61" t="s">
        <v>11130</v>
      </c>
      <c r="G123" s="100">
        <v>1</v>
      </c>
      <c r="H123" s="111"/>
      <c r="I123" s="337"/>
      <c r="J123" s="61" t="s">
        <v>11131</v>
      </c>
      <c r="K123" s="61" t="s">
        <v>11132</v>
      </c>
      <c r="L123" s="61" t="s">
        <v>11133</v>
      </c>
      <c r="M123" s="61" t="s">
        <v>11134</v>
      </c>
      <c r="N123" s="84" t="s">
        <v>11135</v>
      </c>
      <c r="O123" s="83" t="s">
        <v>1043</v>
      </c>
      <c r="P123" s="102" t="s">
        <v>11136</v>
      </c>
      <c r="Q123" s="102" t="str">
        <f t="shared" ref="Q123:Q129" si="308">E123</f>
        <v>Ch 12 Practice 1.1.1: Present data in a pie chart</v>
      </c>
      <c r="R123" s="83" t="s">
        <v>1812</v>
      </c>
      <c r="S123" s="102" t="s">
        <v>1041</v>
      </c>
      <c r="T123" s="102" t="s">
        <v>1042</v>
      </c>
      <c r="U123" s="102" t="s">
        <v>42</v>
      </c>
      <c r="V123" s="61" t="s">
        <v>11137</v>
      </c>
      <c r="W123" s="104">
        <v>9789814969475</v>
      </c>
      <c r="X123" s="102">
        <v>128</v>
      </c>
      <c r="Y123" s="61" t="s">
        <v>2786</v>
      </c>
      <c r="Z123" s="61" t="s">
        <v>11138</v>
      </c>
      <c r="AA123" s="61" t="s">
        <v>11139</v>
      </c>
      <c r="AB123" s="61" t="str">
        <f t="shared" si="1"/>
        <v>6.120 Present data in a pie chart M6SP-IVe-2.6</v>
      </c>
      <c r="AC123" s="61" t="str">
        <f t="shared" ref="AC123:AD123" si="309">Y123</f>
        <v>4. Statistics and Probability</v>
      </c>
      <c r="AD123" s="61" t="str">
        <f t="shared" si="309"/>
        <v>G6.4.01 Graphs</v>
      </c>
      <c r="AE123" s="61" t="str">
        <f t="shared" si="3"/>
        <v>M6SP-IVe-2.6</v>
      </c>
      <c r="AF123" s="61" t="str">
        <f t="shared" ref="AF123:AG123" si="310">M123</f>
        <v>M6SP-IVe-2.6: Constructs a pie graph based on a given set of data.</v>
      </c>
      <c r="AG123" s="84" t="str">
        <f t="shared" si="310"/>
        <v>6.079 Constructs a pie graph based on a given set of data M6SP-IVe-2.6</v>
      </c>
      <c r="AH123" s="107">
        <v>12</v>
      </c>
      <c r="AI123" s="341"/>
      <c r="AJ123" s="341"/>
      <c r="AK123" s="61"/>
      <c r="AL123" s="61"/>
      <c r="AM123" s="61"/>
      <c r="AN123" s="110"/>
      <c r="AO123" s="110"/>
      <c r="AP123" s="103" t="s">
        <v>1818</v>
      </c>
      <c r="AQ123" s="103" t="str">
        <f t="shared" si="164"/>
        <v>Completed</v>
      </c>
      <c r="AR123" s="41"/>
    </row>
    <row r="124" spans="1:44" ht="15.75" customHeight="1" x14ac:dyDescent="0.2">
      <c r="A124" s="487"/>
      <c r="B124" s="487"/>
      <c r="C124" s="502" t="s">
        <v>11140</v>
      </c>
      <c r="D124" s="61" t="s">
        <v>11141</v>
      </c>
      <c r="E124" s="61" t="s">
        <v>11142</v>
      </c>
      <c r="F124" s="61" t="s">
        <v>11143</v>
      </c>
      <c r="G124" s="100">
        <v>2</v>
      </c>
      <c r="H124" s="111" t="s">
        <v>4478</v>
      </c>
      <c r="I124" s="337"/>
      <c r="J124" s="61" t="s">
        <v>11144</v>
      </c>
      <c r="K124" s="61" t="s">
        <v>11145</v>
      </c>
      <c r="L124" s="61" t="s">
        <v>11146</v>
      </c>
      <c r="M124" s="61" t="s">
        <v>11147</v>
      </c>
      <c r="N124" s="61" t="s">
        <v>11148</v>
      </c>
      <c r="O124" s="83" t="s">
        <v>1043</v>
      </c>
      <c r="P124" s="102" t="s">
        <v>11149</v>
      </c>
      <c r="Q124" s="102" t="str">
        <f t="shared" si="308"/>
        <v>Ch 12 Practice 1.2.1: Read and interpret a pie chart which displays whole numbers</v>
      </c>
      <c r="R124" s="83" t="s">
        <v>1812</v>
      </c>
      <c r="S124" s="102" t="s">
        <v>1041</v>
      </c>
      <c r="T124" s="102" t="s">
        <v>1042</v>
      </c>
      <c r="U124" s="102" t="s">
        <v>42</v>
      </c>
      <c r="V124" s="61" t="s">
        <v>11137</v>
      </c>
      <c r="W124" s="104">
        <v>9789814969475</v>
      </c>
      <c r="X124" s="102">
        <v>128</v>
      </c>
      <c r="Y124" s="61" t="s">
        <v>2786</v>
      </c>
      <c r="Z124" s="61" t="s">
        <v>11138</v>
      </c>
      <c r="AA124" s="61" t="s">
        <v>11139</v>
      </c>
      <c r="AB124" s="61" t="str">
        <f t="shared" si="1"/>
        <v>6.121 Read and interpret a pie chart which displays whole numbers M6SP-IVf-3.6</v>
      </c>
      <c r="AC124" s="61" t="str">
        <f t="shared" ref="AC124:AD124" si="311">Y124</f>
        <v>4. Statistics and Probability</v>
      </c>
      <c r="AD124" s="61" t="str">
        <f t="shared" si="311"/>
        <v>G6.4.01 Graphs</v>
      </c>
      <c r="AE124" s="61" t="str">
        <f t="shared" si="3"/>
        <v>M6SP-IVf-3.6</v>
      </c>
      <c r="AF124" s="61" t="str">
        <f t="shared" ref="AF124:AG124" si="312">M124</f>
        <v>M6SP-IVf-3.6: Interprets data presented in a pie graph.</v>
      </c>
      <c r="AG124" s="84" t="str">
        <f t="shared" si="312"/>
        <v>6.080 Interprets data presented in a pie graph M6SP-IVf-3.6</v>
      </c>
      <c r="AH124" s="107">
        <f t="shared" ref="AH124:AH129" si="313">AH123</f>
        <v>12</v>
      </c>
      <c r="AI124" s="341"/>
      <c r="AJ124" s="341"/>
      <c r="AK124" s="61"/>
      <c r="AL124" s="61"/>
      <c r="AM124" s="61"/>
      <c r="AN124" s="110"/>
      <c r="AO124" s="110"/>
      <c r="AP124" s="103" t="s">
        <v>1818</v>
      </c>
      <c r="AQ124" s="103" t="str">
        <f t="shared" si="164"/>
        <v>Completed</v>
      </c>
      <c r="AR124" s="41"/>
    </row>
    <row r="125" spans="1:44" ht="15.75" customHeight="1" x14ac:dyDescent="0.2">
      <c r="A125" s="487"/>
      <c r="B125" s="487"/>
      <c r="C125" s="471"/>
      <c r="D125" s="61" t="s">
        <v>11150</v>
      </c>
      <c r="E125" s="61" t="s">
        <v>11151</v>
      </c>
      <c r="F125" s="61" t="s">
        <v>11152</v>
      </c>
      <c r="G125" s="100">
        <v>3</v>
      </c>
      <c r="H125" s="111"/>
      <c r="I125" s="337" t="s">
        <v>4904</v>
      </c>
      <c r="J125" s="61" t="s">
        <v>11153</v>
      </c>
      <c r="K125" s="61" t="s">
        <v>11154</v>
      </c>
      <c r="L125" s="61" t="s">
        <v>11155</v>
      </c>
      <c r="M125" s="61" t="s">
        <v>11156</v>
      </c>
      <c r="N125" s="188" t="s">
        <v>11157</v>
      </c>
      <c r="O125" s="83" t="s">
        <v>1043</v>
      </c>
      <c r="P125" s="102" t="s">
        <v>11158</v>
      </c>
      <c r="Q125" s="102" t="str">
        <f t="shared" si="308"/>
        <v>Ch 12 Practice 1.2.2: Solve problems using information presented in pie charts</v>
      </c>
      <c r="R125" s="83" t="s">
        <v>1812</v>
      </c>
      <c r="S125" s="102" t="s">
        <v>1041</v>
      </c>
      <c r="T125" s="102" t="s">
        <v>1042</v>
      </c>
      <c r="U125" s="102" t="s">
        <v>42</v>
      </c>
      <c r="V125" s="61" t="s">
        <v>11137</v>
      </c>
      <c r="W125" s="104">
        <v>9789814969475</v>
      </c>
      <c r="X125" s="102">
        <v>128</v>
      </c>
      <c r="Y125" s="61" t="s">
        <v>2786</v>
      </c>
      <c r="Z125" s="61" t="s">
        <v>11138</v>
      </c>
      <c r="AA125" s="61" t="s">
        <v>11139</v>
      </c>
      <c r="AB125" s="61" t="str">
        <f t="shared" si="1"/>
        <v>6.122 Solve problems using information presented in pie charts M6SP-IVf-3.6/M6SP-IVf-4.6</v>
      </c>
      <c r="AC125" s="61" t="str">
        <f t="shared" ref="AC125:AD125" si="314">Y125</f>
        <v>4. Statistics and Probability</v>
      </c>
      <c r="AD125" s="61" t="str">
        <f t="shared" si="314"/>
        <v>G6.4.01 Graphs</v>
      </c>
      <c r="AE125" s="61" t="str">
        <f t="shared" si="3"/>
        <v>M6SP-IVf-3.6/M6SP-IVf-4.6</v>
      </c>
      <c r="AF125" s="61" t="str">
        <f t="shared" ref="AF125:AG125" si="315">M125</f>
        <v>M6SP-IVf-3.6: Interprets data presented in a pie graph.
M6SP-IVf-4.6: Solves routine and non-routine problems using data presented in a pie graph.</v>
      </c>
      <c r="AG125" s="84" t="str">
        <f t="shared" si="315"/>
        <v>6.080 Interprets data presented in a pie graph M6SP-IVf-3.6
6.081 Solves routine and non-routine problems M6SP-IVf-4.6</v>
      </c>
      <c r="AH125" s="107">
        <f t="shared" si="313"/>
        <v>12</v>
      </c>
      <c r="AI125" s="341"/>
      <c r="AJ125" s="341"/>
      <c r="AK125" s="61"/>
      <c r="AL125" s="61"/>
      <c r="AM125" s="61"/>
      <c r="AN125" s="110"/>
      <c r="AO125" s="110"/>
      <c r="AP125" s="103" t="s">
        <v>1818</v>
      </c>
      <c r="AQ125" s="103" t="str">
        <f t="shared" si="164"/>
        <v>Completed</v>
      </c>
      <c r="AR125" s="41"/>
    </row>
    <row r="126" spans="1:44" ht="15.75" customHeight="1" x14ac:dyDescent="0.2">
      <c r="A126" s="487"/>
      <c r="B126" s="487"/>
      <c r="C126" s="502" t="s">
        <v>11159</v>
      </c>
      <c r="D126" s="61" t="s">
        <v>11160</v>
      </c>
      <c r="E126" s="61" t="s">
        <v>11161</v>
      </c>
      <c r="F126" s="61" t="s">
        <v>11162</v>
      </c>
      <c r="G126" s="100">
        <v>4</v>
      </c>
      <c r="H126" s="111"/>
      <c r="I126" s="337" t="s">
        <v>4941</v>
      </c>
      <c r="J126" s="61" t="s">
        <v>11163</v>
      </c>
      <c r="K126" s="61" t="s">
        <v>11145</v>
      </c>
      <c r="L126" s="61" t="s">
        <v>11146</v>
      </c>
      <c r="M126" s="61" t="s">
        <v>11147</v>
      </c>
      <c r="N126" s="61" t="s">
        <v>11148</v>
      </c>
      <c r="O126" s="83" t="s">
        <v>1043</v>
      </c>
      <c r="P126" s="102" t="s">
        <v>11164</v>
      </c>
      <c r="Q126" s="102" t="str">
        <f t="shared" si="308"/>
        <v>Ch 12 Practice 1.3.1: Read and interpret a pie chart which displays fractions</v>
      </c>
      <c r="R126" s="83" t="s">
        <v>1812</v>
      </c>
      <c r="S126" s="102" t="s">
        <v>1041</v>
      </c>
      <c r="T126" s="102" t="s">
        <v>1042</v>
      </c>
      <c r="U126" s="102" t="s">
        <v>42</v>
      </c>
      <c r="V126" s="61" t="s">
        <v>11137</v>
      </c>
      <c r="W126" s="104">
        <v>9789814969475</v>
      </c>
      <c r="X126" s="102">
        <v>133</v>
      </c>
      <c r="Y126" s="61" t="s">
        <v>2786</v>
      </c>
      <c r="Z126" s="61" t="s">
        <v>11138</v>
      </c>
      <c r="AA126" s="61" t="s">
        <v>11139</v>
      </c>
      <c r="AB126" s="61" t="str">
        <f t="shared" si="1"/>
        <v>6.123 Read and interpret a pie chart which displays fractions M6SP-IVf-3.6</v>
      </c>
      <c r="AC126" s="61" t="str">
        <f t="shared" ref="AC126:AD126" si="316">Y126</f>
        <v>4. Statistics and Probability</v>
      </c>
      <c r="AD126" s="61" t="str">
        <f t="shared" si="316"/>
        <v>G6.4.01 Graphs</v>
      </c>
      <c r="AE126" s="61" t="str">
        <f t="shared" si="3"/>
        <v>M6SP-IVf-3.6</v>
      </c>
      <c r="AF126" s="61" t="str">
        <f t="shared" ref="AF126:AG126" si="317">M126</f>
        <v>M6SP-IVf-3.6: Interprets data presented in a pie graph.</v>
      </c>
      <c r="AG126" s="84" t="str">
        <f t="shared" si="317"/>
        <v>6.080 Interprets data presented in a pie graph M6SP-IVf-3.6</v>
      </c>
      <c r="AH126" s="107">
        <f t="shared" si="313"/>
        <v>12</v>
      </c>
      <c r="AI126" s="341"/>
      <c r="AJ126" s="341"/>
      <c r="AK126" s="61"/>
      <c r="AL126" s="61"/>
      <c r="AM126" s="61"/>
      <c r="AN126" s="110"/>
      <c r="AO126" s="110"/>
      <c r="AP126" s="103" t="s">
        <v>1818</v>
      </c>
      <c r="AQ126" s="103" t="str">
        <f t="shared" si="164"/>
        <v>Completed</v>
      </c>
      <c r="AR126" s="41"/>
    </row>
    <row r="127" spans="1:44" ht="15.75" customHeight="1" x14ac:dyDescent="0.2">
      <c r="A127" s="487"/>
      <c r="B127" s="487"/>
      <c r="C127" s="471"/>
      <c r="D127" s="61" t="s">
        <v>11165</v>
      </c>
      <c r="E127" s="61" t="s">
        <v>11166</v>
      </c>
      <c r="F127" s="61" t="s">
        <v>11152</v>
      </c>
      <c r="G127" s="100">
        <v>5</v>
      </c>
      <c r="H127" s="111"/>
      <c r="I127" s="337"/>
      <c r="J127" s="61" t="s">
        <v>11167</v>
      </c>
      <c r="K127" s="61" t="s">
        <v>11154</v>
      </c>
      <c r="L127" s="61" t="s">
        <v>11155</v>
      </c>
      <c r="M127" s="61" t="s">
        <v>11156</v>
      </c>
      <c r="N127" s="188" t="s">
        <v>11157</v>
      </c>
      <c r="O127" s="83" t="s">
        <v>1043</v>
      </c>
      <c r="P127" s="102" t="s">
        <v>11168</v>
      </c>
      <c r="Q127" s="102" t="str">
        <f t="shared" si="308"/>
        <v>Ch 12 Practice 1.3.2: Solve problems using information presented in pie charts</v>
      </c>
      <c r="R127" s="83" t="s">
        <v>1812</v>
      </c>
      <c r="S127" s="102" t="s">
        <v>1041</v>
      </c>
      <c r="T127" s="102" t="s">
        <v>1042</v>
      </c>
      <c r="U127" s="102" t="s">
        <v>42</v>
      </c>
      <c r="V127" s="61" t="s">
        <v>11137</v>
      </c>
      <c r="W127" s="104">
        <v>9789814969475</v>
      </c>
      <c r="X127" s="102">
        <v>133</v>
      </c>
      <c r="Y127" s="61" t="s">
        <v>2786</v>
      </c>
      <c r="Z127" s="61" t="s">
        <v>11138</v>
      </c>
      <c r="AA127" s="61" t="s">
        <v>11139</v>
      </c>
      <c r="AB127" s="61" t="str">
        <f t="shared" si="1"/>
        <v>6.124 Solve problems using information presented in pie charts M6SP-IVf-3.6/M6SP-IVf-4.6</v>
      </c>
      <c r="AC127" s="61" t="str">
        <f t="shared" ref="AC127:AD127" si="318">Y127</f>
        <v>4. Statistics and Probability</v>
      </c>
      <c r="AD127" s="61" t="str">
        <f t="shared" si="318"/>
        <v>G6.4.01 Graphs</v>
      </c>
      <c r="AE127" s="61" t="str">
        <f t="shared" si="3"/>
        <v>M6SP-IVf-3.6/M6SP-IVf-4.6</v>
      </c>
      <c r="AF127" s="61" t="str">
        <f t="shared" ref="AF127:AG127" si="319">M127</f>
        <v>M6SP-IVf-3.6: Interprets data presented in a pie graph.
M6SP-IVf-4.6: Solves routine and non-routine problems using data presented in a pie graph.</v>
      </c>
      <c r="AG127" s="84" t="str">
        <f t="shared" si="319"/>
        <v>6.080 Interprets data presented in a pie graph M6SP-IVf-3.6
6.081 Solves routine and non-routine problems M6SP-IVf-4.6</v>
      </c>
      <c r="AH127" s="107">
        <f t="shared" si="313"/>
        <v>12</v>
      </c>
      <c r="AI127" s="341"/>
      <c r="AJ127" s="341"/>
      <c r="AK127" s="61"/>
      <c r="AL127" s="61"/>
      <c r="AM127" s="61"/>
      <c r="AN127" s="110"/>
      <c r="AO127" s="110"/>
      <c r="AP127" s="103" t="s">
        <v>1818</v>
      </c>
      <c r="AQ127" s="331" t="str">
        <f t="shared" si="164"/>
        <v>Completed</v>
      </c>
      <c r="AR127" s="41"/>
    </row>
    <row r="128" spans="1:44" ht="15.75" customHeight="1" x14ac:dyDescent="0.2">
      <c r="A128" s="487"/>
      <c r="B128" s="487"/>
      <c r="C128" s="502" t="s">
        <v>11169</v>
      </c>
      <c r="D128" s="61" t="s">
        <v>11170</v>
      </c>
      <c r="E128" s="61" t="s">
        <v>11171</v>
      </c>
      <c r="F128" s="61" t="s">
        <v>11172</v>
      </c>
      <c r="G128" s="100">
        <v>6</v>
      </c>
      <c r="H128" s="111" t="s">
        <v>4534</v>
      </c>
      <c r="I128" s="337"/>
      <c r="J128" s="61" t="s">
        <v>11173</v>
      </c>
      <c r="K128" s="61" t="s">
        <v>11145</v>
      </c>
      <c r="L128" s="61" t="s">
        <v>11146</v>
      </c>
      <c r="M128" s="61" t="s">
        <v>11147</v>
      </c>
      <c r="N128" s="61" t="s">
        <v>11148</v>
      </c>
      <c r="O128" s="83" t="s">
        <v>1043</v>
      </c>
      <c r="P128" s="102" t="s">
        <v>11174</v>
      </c>
      <c r="Q128" s="102" t="str">
        <f t="shared" si="308"/>
        <v>Ch 12 Practice 1.4.1: Read and interpret a pie chart which displays percentages</v>
      </c>
      <c r="R128" s="83" t="s">
        <v>1812</v>
      </c>
      <c r="S128" s="102" t="s">
        <v>1041</v>
      </c>
      <c r="T128" s="102" t="s">
        <v>1042</v>
      </c>
      <c r="U128" s="102" t="s">
        <v>42</v>
      </c>
      <c r="V128" s="61" t="s">
        <v>11137</v>
      </c>
      <c r="W128" s="104">
        <v>9789814969475</v>
      </c>
      <c r="X128" s="102">
        <v>138</v>
      </c>
      <c r="Y128" s="61" t="s">
        <v>2786</v>
      </c>
      <c r="Z128" s="61" t="s">
        <v>11138</v>
      </c>
      <c r="AA128" s="61" t="s">
        <v>11139</v>
      </c>
      <c r="AB128" s="61" t="str">
        <f t="shared" si="1"/>
        <v>6.125 Read and interpret a pie chart which displays percentages M6SP-IVf-3.6</v>
      </c>
      <c r="AC128" s="61" t="str">
        <f t="shared" ref="AC128:AD128" si="320">Y128</f>
        <v>4. Statistics and Probability</v>
      </c>
      <c r="AD128" s="61" t="str">
        <f t="shared" si="320"/>
        <v>G6.4.01 Graphs</v>
      </c>
      <c r="AE128" s="61" t="str">
        <f t="shared" si="3"/>
        <v>M6SP-IVf-3.6</v>
      </c>
      <c r="AF128" s="61" t="str">
        <f t="shared" ref="AF128:AG128" si="321">M128</f>
        <v>M6SP-IVf-3.6: Interprets data presented in a pie graph.</v>
      </c>
      <c r="AG128" s="84" t="str">
        <f t="shared" si="321"/>
        <v>6.080 Interprets data presented in a pie graph M6SP-IVf-3.6</v>
      </c>
      <c r="AH128" s="107">
        <f t="shared" si="313"/>
        <v>12</v>
      </c>
      <c r="AI128" s="341"/>
      <c r="AJ128" s="341"/>
      <c r="AK128" s="61"/>
      <c r="AL128" s="61"/>
      <c r="AM128" s="61"/>
      <c r="AN128" s="110"/>
      <c r="AO128" s="110"/>
      <c r="AP128" s="103" t="s">
        <v>1818</v>
      </c>
      <c r="AQ128" s="103" t="str">
        <f t="shared" si="164"/>
        <v>Completed</v>
      </c>
      <c r="AR128" s="41"/>
    </row>
    <row r="129" spans="1:44" ht="15.75" customHeight="1" x14ac:dyDescent="0.2">
      <c r="A129" s="471"/>
      <c r="B129" s="471"/>
      <c r="C129" s="471"/>
      <c r="D129" s="61" t="s">
        <v>11175</v>
      </c>
      <c r="E129" s="61" t="s">
        <v>11176</v>
      </c>
      <c r="F129" s="61" t="s">
        <v>11152</v>
      </c>
      <c r="G129" s="100">
        <v>7</v>
      </c>
      <c r="H129" s="111"/>
      <c r="I129" s="337"/>
      <c r="J129" s="61" t="s">
        <v>11177</v>
      </c>
      <c r="K129" s="61" t="s">
        <v>11178</v>
      </c>
      <c r="L129" s="61" t="s">
        <v>11179</v>
      </c>
      <c r="M129" s="61" t="s">
        <v>11180</v>
      </c>
      <c r="N129" s="61" t="s">
        <v>11181</v>
      </c>
      <c r="O129" s="83" t="s">
        <v>1043</v>
      </c>
      <c r="P129" s="102" t="s">
        <v>11182</v>
      </c>
      <c r="Q129" s="102" t="str">
        <f t="shared" si="308"/>
        <v>Ch 12 Practice 1.4.2: Solve problems using information presented in pie charts</v>
      </c>
      <c r="R129" s="83" t="s">
        <v>1812</v>
      </c>
      <c r="S129" s="102" t="s">
        <v>1041</v>
      </c>
      <c r="T129" s="102" t="s">
        <v>1042</v>
      </c>
      <c r="U129" s="102" t="s">
        <v>42</v>
      </c>
      <c r="V129" s="61" t="s">
        <v>11137</v>
      </c>
      <c r="W129" s="104">
        <v>9789814969475</v>
      </c>
      <c r="X129" s="102">
        <v>138</v>
      </c>
      <c r="Y129" s="61" t="s">
        <v>2786</v>
      </c>
      <c r="Z129" s="61" t="s">
        <v>11138</v>
      </c>
      <c r="AA129" s="61" t="s">
        <v>11139</v>
      </c>
      <c r="AB129" s="61" t="str">
        <f t="shared" si="1"/>
        <v>6.126 Solve problems using information presented in pie charts M6SP-IVf-4.6</v>
      </c>
      <c r="AC129" s="61" t="str">
        <f t="shared" ref="AC129:AD129" si="322">Y129</f>
        <v>4. Statistics and Probability</v>
      </c>
      <c r="AD129" s="61" t="str">
        <f t="shared" si="322"/>
        <v>G6.4.01 Graphs</v>
      </c>
      <c r="AE129" s="61" t="str">
        <f t="shared" si="3"/>
        <v>M6SP-IVf-4.6</v>
      </c>
      <c r="AF129" s="61" t="str">
        <f t="shared" ref="AF129:AG129" si="323">M129</f>
        <v>M6SP-IVf-4.6: Solves routine and non-routine problems using data presented in a pie graph.</v>
      </c>
      <c r="AG129" s="84" t="str">
        <f t="shared" si="323"/>
        <v>6.081 Solves routine and non-routine problems M6SP-IVf-4.6</v>
      </c>
      <c r="AH129" s="107">
        <f t="shared" si="313"/>
        <v>12</v>
      </c>
      <c r="AI129" s="341"/>
      <c r="AJ129" s="341"/>
      <c r="AK129" s="61"/>
      <c r="AL129" s="61"/>
      <c r="AM129" s="61"/>
      <c r="AN129" s="110"/>
      <c r="AO129" s="110"/>
      <c r="AP129" s="103" t="s">
        <v>1818</v>
      </c>
      <c r="AQ129" s="103" t="str">
        <f t="shared" si="164"/>
        <v>Completed</v>
      </c>
      <c r="AR129" s="41"/>
    </row>
    <row r="130" spans="1:44" ht="15.75" customHeight="1" x14ac:dyDescent="0.2">
      <c r="A130" s="502" t="s">
        <v>1454</v>
      </c>
      <c r="B130" s="502" t="s">
        <v>11183</v>
      </c>
      <c r="C130" s="41" t="s">
        <v>11184</v>
      </c>
      <c r="D130" s="177" t="s">
        <v>11185</v>
      </c>
      <c r="E130" s="177" t="s">
        <v>11186</v>
      </c>
      <c r="F130" s="177" t="s">
        <v>11187</v>
      </c>
      <c r="G130" s="100">
        <v>1</v>
      </c>
      <c r="H130" s="111" t="s">
        <v>4545</v>
      </c>
      <c r="I130" s="337"/>
      <c r="J130" s="61" t="s">
        <v>11188</v>
      </c>
      <c r="K130" s="61" t="s">
        <v>11189</v>
      </c>
      <c r="L130" s="61" t="s">
        <v>11190</v>
      </c>
      <c r="M130" s="61" t="s">
        <v>11191</v>
      </c>
      <c r="N130" s="188" t="s">
        <v>11192</v>
      </c>
      <c r="O130" s="83" t="s">
        <v>1043</v>
      </c>
      <c r="P130" s="102" t="str">
        <f t="shared" ref="P130:Q130" si="324">D130</f>
        <v>PH_G6_C13_P1.1.3</v>
      </c>
      <c r="Q130" s="102" t="str">
        <f t="shared" si="324"/>
        <v>Ch 13 Practice 1.1.3: Find the total surface area of prisms, pyramids, cylinders, cones and spheres using formulae</v>
      </c>
      <c r="R130" s="83" t="s">
        <v>1812</v>
      </c>
      <c r="S130" s="102" t="s">
        <v>1041</v>
      </c>
      <c r="T130" s="102" t="s">
        <v>1042</v>
      </c>
      <c r="U130" s="102" t="s">
        <v>42</v>
      </c>
      <c r="V130" s="61" t="s">
        <v>11193</v>
      </c>
      <c r="W130" s="104">
        <v>9789814969475</v>
      </c>
      <c r="X130" s="119">
        <v>146</v>
      </c>
      <c r="Y130" s="61" t="s">
        <v>2600</v>
      </c>
      <c r="Z130" s="61" t="s">
        <v>10983</v>
      </c>
      <c r="AA130" s="61" t="s">
        <v>11194</v>
      </c>
      <c r="AB130" s="61" t="str">
        <f t="shared" si="1"/>
        <v>6.129 Find the total surface area of prisms, pyramids, cylinders, cones and spheres M6ME-IIIi-91/M6ME-IIIi-92/M6ME-IIIi-93</v>
      </c>
      <c r="AC130" s="61" t="str">
        <f t="shared" ref="AC130:AD130" si="325">Y130</f>
        <v>2. Measurement</v>
      </c>
      <c r="AD130" s="61" t="str">
        <f t="shared" si="325"/>
        <v>G6.2.01 Perimeter / Area</v>
      </c>
      <c r="AE130" s="61" t="str">
        <f t="shared" si="3"/>
        <v>M6ME-IIIi-91/M6ME-IIIi-92/M6ME-IIIi-93</v>
      </c>
      <c r="AF130" s="61" t="str">
        <f t="shared" ref="AF130:AG130" si="326">M130</f>
        <v>M6ME-IIIi-91: Visualizes and describes surface area and names the unit of measure used for measuring the surface area of solid/space figures.
M6ME-IIIi-92: Derives a formula for finding the surface area of cubes, prisms, pyramids, cylinders, cones, and spheres.
M6ME-IIIi-93: Finds the surface area of cubes, prisms, pyramids, cylinders, cones, and spheres.</v>
      </c>
      <c r="AG130" s="84" t="str">
        <f t="shared" si="326"/>
        <v>6.061: Visualizes and describes surface area and names the unit of measure used for measuring the surface area of solid/space figures M6ME-IIIi-91
6.067: Derives a formula for finding the surface area of cubes, prisms, pyramids, cylinders, cones, and spheres M6ME-IIIi-92
6.068 Finds the surface area of cubes, prisms, pyramids, cylinders, cones, and spheres M6ME-IIIi-93</v>
      </c>
      <c r="AH130" s="107">
        <v>13</v>
      </c>
      <c r="AI130" s="341"/>
      <c r="AJ130" s="341"/>
      <c r="AK130" s="61"/>
      <c r="AL130" s="61"/>
      <c r="AM130" s="61"/>
      <c r="AN130" s="110"/>
      <c r="AO130" s="110"/>
      <c r="AP130" s="103" t="s">
        <v>1818</v>
      </c>
      <c r="AQ130" s="103" t="str">
        <f t="shared" si="164"/>
        <v>Completed</v>
      </c>
      <c r="AR130" s="41"/>
    </row>
    <row r="131" spans="1:44" ht="15.75" customHeight="1" x14ac:dyDescent="0.2">
      <c r="A131" s="487"/>
      <c r="B131" s="471"/>
      <c r="C131" s="61" t="s">
        <v>11195</v>
      </c>
      <c r="D131" s="177" t="s">
        <v>11196</v>
      </c>
      <c r="E131" s="177" t="s">
        <v>11197</v>
      </c>
      <c r="F131" s="177" t="s">
        <v>11198</v>
      </c>
      <c r="G131" s="100">
        <v>2</v>
      </c>
      <c r="H131" s="111"/>
      <c r="I131" s="337"/>
      <c r="J131" s="61" t="s">
        <v>11199</v>
      </c>
      <c r="K131" s="61" t="s">
        <v>11200</v>
      </c>
      <c r="L131" s="61" t="s">
        <v>11201</v>
      </c>
      <c r="M131" s="61" t="s">
        <v>11202</v>
      </c>
      <c r="N131" s="188" t="s">
        <v>11203</v>
      </c>
      <c r="O131" s="83" t="s">
        <v>1043</v>
      </c>
      <c r="P131" s="102" t="str">
        <f t="shared" ref="P131:Q131" si="327">D131</f>
        <v>PH_G6_C13_P2.1.1</v>
      </c>
      <c r="Q131" s="102" t="str">
        <f t="shared" si="327"/>
        <v>Ch 13 Practice 2.1.1: Find the volume of prisms and cylinders</v>
      </c>
      <c r="R131" s="83" t="s">
        <v>1812</v>
      </c>
      <c r="S131" s="102" t="s">
        <v>1041</v>
      </c>
      <c r="T131" s="102" t="s">
        <v>1042</v>
      </c>
      <c r="U131" s="102" t="s">
        <v>42</v>
      </c>
      <c r="V131" s="61" t="s">
        <v>11193</v>
      </c>
      <c r="W131" s="104">
        <v>9789814969475</v>
      </c>
      <c r="X131" s="119">
        <v>150</v>
      </c>
      <c r="Y131" s="61" t="s">
        <v>2600</v>
      </c>
      <c r="Z131" s="61" t="s">
        <v>11204</v>
      </c>
      <c r="AA131" s="61" t="s">
        <v>11205</v>
      </c>
      <c r="AB131" s="61" t="str">
        <f t="shared" si="1"/>
        <v>6.130 Find and derive the volume of prisms and cylinders M6ME-IVa-95/M6ME-IVa-96/M6ME-IVb-97</v>
      </c>
      <c r="AC131" s="61" t="str">
        <f t="shared" ref="AC131:AD131" si="328">Y131</f>
        <v>2. Measurement</v>
      </c>
      <c r="AD131" s="61" t="str">
        <f t="shared" si="328"/>
        <v>G6.2.02 Volume</v>
      </c>
      <c r="AE131" s="61" t="str">
        <f t="shared" si="3"/>
        <v>M6ME-IVa-95/M6ME-IVa-96/M6ME-IVb-97</v>
      </c>
      <c r="AF131" s="61" t="str">
        <f t="shared" ref="AF131:AG131" si="329">M131</f>
        <v>M6ME-IVa-95: Determines the relationship of the volume between a rectangular prism and a pyramid; a cylinder and a cone; and a cylinder and sphere.
M6ME-IVa-96: Derives the formula for finding the volume of cylinders, pyramids, cones, and spheres.
M6ME-IVb-97: Finds the volume of cylinders, pyramids, cones, and spheres.</v>
      </c>
      <c r="AG131" s="84" t="str">
        <f t="shared" si="329"/>
        <v>6.070 Determines the relationship of the volume between a rectangular prism and a pyramid, a cylinder and a cone, and a cylinder and sphere M6ME-IVa-95
6.071 Derives the formula for finding the volume of cylinders, pyramids, cones, and spheres M6ME-IVa-96
6.072 Finds the volume of cylinders, pyramids, cones, and spheres M6ME-IVb-97</v>
      </c>
      <c r="AH131" s="107">
        <v>13</v>
      </c>
      <c r="AI131" s="341"/>
      <c r="AJ131" s="341"/>
      <c r="AK131" s="61"/>
      <c r="AL131" s="61"/>
      <c r="AM131" s="61"/>
      <c r="AN131" s="110"/>
      <c r="AO131" s="110"/>
      <c r="AP131" s="103" t="s">
        <v>1818</v>
      </c>
      <c r="AQ131" s="103" t="str">
        <f t="shared" si="164"/>
        <v>Completed</v>
      </c>
      <c r="AR131" s="41"/>
    </row>
    <row r="132" spans="1:44" ht="15.75" customHeight="1" x14ac:dyDescent="0.2">
      <c r="A132" s="487"/>
      <c r="B132" s="41" t="s">
        <v>11206</v>
      </c>
      <c r="C132" s="41" t="s">
        <v>11207</v>
      </c>
      <c r="D132" s="177" t="s">
        <v>11208</v>
      </c>
      <c r="E132" s="177" t="s">
        <v>11209</v>
      </c>
      <c r="F132" s="177" t="s">
        <v>11210</v>
      </c>
      <c r="G132" s="100">
        <v>3</v>
      </c>
      <c r="H132" s="111" t="s">
        <v>4580</v>
      </c>
      <c r="I132" s="337"/>
      <c r="J132" s="61" t="s">
        <v>11211</v>
      </c>
      <c r="K132" s="61" t="s">
        <v>11212</v>
      </c>
      <c r="L132" s="61" t="s">
        <v>11201</v>
      </c>
      <c r="M132" s="61" t="s">
        <v>11213</v>
      </c>
      <c r="N132" s="188" t="s">
        <v>11214</v>
      </c>
      <c r="O132" s="83" t="s">
        <v>1043</v>
      </c>
      <c r="P132" s="102" t="str">
        <f t="shared" ref="P132:Q132" si="330">D132</f>
        <v>PH_G6_C13_P2.2.4</v>
      </c>
      <c r="Q132" s="102" t="str">
        <f t="shared" si="330"/>
        <v>Ch 13 Practice 2.2.4: Find the volume of pyramids, cones and spheres</v>
      </c>
      <c r="R132" s="83" t="s">
        <v>1812</v>
      </c>
      <c r="S132" s="102" t="s">
        <v>1041</v>
      </c>
      <c r="T132" s="102" t="s">
        <v>1042</v>
      </c>
      <c r="U132" s="102" t="s">
        <v>42</v>
      </c>
      <c r="V132" s="61" t="s">
        <v>11193</v>
      </c>
      <c r="W132" s="104">
        <v>9789814969475</v>
      </c>
      <c r="X132" s="119">
        <v>155</v>
      </c>
      <c r="Y132" s="61" t="s">
        <v>2600</v>
      </c>
      <c r="Z132" s="61" t="s">
        <v>11204</v>
      </c>
      <c r="AA132" s="61" t="s">
        <v>11205</v>
      </c>
      <c r="AB132" s="61" t="str">
        <f t="shared" si="1"/>
        <v>6.134 Find the volume of pyramids, cones and spheres M6ME-IVa-95/M6ME-IVa-96/M6ME-IVb-97</v>
      </c>
      <c r="AC132" s="61" t="str">
        <f t="shared" ref="AC132:AD132" si="331">Y132</f>
        <v>2. Measurement</v>
      </c>
      <c r="AD132" s="61" t="str">
        <f t="shared" si="331"/>
        <v>G6.2.02 Volume</v>
      </c>
      <c r="AE132" s="61" t="str">
        <f t="shared" si="3"/>
        <v>M6ME-IVa-95/M6ME-IVa-96/M6ME-IVb-97</v>
      </c>
      <c r="AF132" s="61" t="str">
        <f t="shared" ref="AF132:AG132" si="332">M132</f>
        <v>M6ME-IVa-95: Determines the relationship of the volume between a rectangular prism and a pyramid; a cylinder and a cone; and a cylinder and sphere.
M6ME-IVa-96: Derives the formula for finding the volume of cylinders, pyramids, cones, and spheres.
M6ME-IVb-97: Finds the volume of cylinders, pyramids, cones, and spheres.</v>
      </c>
      <c r="AG132" s="84" t="str">
        <f t="shared" si="332"/>
        <v>6.070 Determines the relationship of the volume between a rectangular prism and a pyramid, a cylinder and a cone, and a cylinder and sphere M6ME-IVa-95
6.071 Derives the formula for finding the volume of cylinders, pyramids, cones, and spheres M6ME-IVa-96
6.072 Finds the volume of cylinders, pyramids, cones, and spheres M6ME-IVb-97</v>
      </c>
      <c r="AH132" s="107">
        <v>13</v>
      </c>
      <c r="AI132" s="341"/>
      <c r="AJ132" s="341"/>
      <c r="AK132" s="61"/>
      <c r="AL132" s="61"/>
      <c r="AM132" s="61"/>
      <c r="AN132" s="110"/>
      <c r="AO132" s="110"/>
      <c r="AP132" s="103" t="s">
        <v>1818</v>
      </c>
      <c r="AQ132" s="103" t="str">
        <f t="shared" si="164"/>
        <v>Completed</v>
      </c>
      <c r="AR132" s="41"/>
    </row>
    <row r="133" spans="1:44" ht="15.75" customHeight="1" x14ac:dyDescent="0.2">
      <c r="A133" s="471"/>
      <c r="B133" s="61" t="s">
        <v>331</v>
      </c>
      <c r="C133" s="61" t="s">
        <v>332</v>
      </c>
      <c r="D133" s="177" t="s">
        <v>11215</v>
      </c>
      <c r="E133" s="177" t="s">
        <v>11216</v>
      </c>
      <c r="F133" s="177" t="s">
        <v>11217</v>
      </c>
      <c r="G133" s="191">
        <v>45021</v>
      </c>
      <c r="H133" s="111" t="s">
        <v>4626</v>
      </c>
      <c r="I133" s="101"/>
      <c r="J133" s="61" t="s">
        <v>11218</v>
      </c>
      <c r="K133" s="61" t="s">
        <v>11219</v>
      </c>
      <c r="L133" s="61" t="s">
        <v>11220</v>
      </c>
      <c r="M133" s="61" t="s">
        <v>11221</v>
      </c>
      <c r="N133" s="61" t="s">
        <v>11222</v>
      </c>
      <c r="O133" s="83" t="s">
        <v>1043</v>
      </c>
      <c r="P133" s="102" t="str">
        <f t="shared" ref="P133:Q133" si="333">D133</f>
        <v>PH_G6_C13_P3.1.1</v>
      </c>
      <c r="Q133" s="102" t="str">
        <f t="shared" si="333"/>
        <v>Ch 13 Practice 3.1.1: Solve a word problem involving total surface area or volume of solids</v>
      </c>
      <c r="R133" s="83" t="s">
        <v>1812</v>
      </c>
      <c r="S133" s="102" t="s">
        <v>1041</v>
      </c>
      <c r="T133" s="102" t="s">
        <v>1042</v>
      </c>
      <c r="U133" s="102" t="s">
        <v>42</v>
      </c>
      <c r="V133" s="61" t="s">
        <v>11193</v>
      </c>
      <c r="W133" s="104">
        <v>9789814969475</v>
      </c>
      <c r="X133" s="119">
        <v>160</v>
      </c>
      <c r="Y133" s="61" t="s">
        <v>2600</v>
      </c>
      <c r="Z133" s="61" t="s">
        <v>11204</v>
      </c>
      <c r="AA133" s="61" t="s">
        <v>2438</v>
      </c>
      <c r="AB133" s="61" t="str">
        <f t="shared" si="1"/>
        <v>6.134a Solve a word problem involving total surface area or volume of solids M6ME-IVc-98</v>
      </c>
      <c r="AC133" s="61" t="str">
        <f t="shared" ref="AC133:AD133" si="334">Y133</f>
        <v>2. Measurement</v>
      </c>
      <c r="AD133" s="61" t="str">
        <f t="shared" si="334"/>
        <v>G6.2.02 Volume</v>
      </c>
      <c r="AE133" s="61" t="str">
        <f t="shared" si="3"/>
        <v>M6ME-IVc-98</v>
      </c>
      <c r="AF133" s="61" t="str">
        <f t="shared" ref="AF133:AG133" si="335">M133</f>
        <v>M6ME-IVc-98: Solves routine and non-routine problems involving volumes of solids.</v>
      </c>
      <c r="AG133" s="84" t="str">
        <f t="shared" si="335"/>
        <v>6.073 Solves routine and non-routine problems involving volumes of solids M6ME-IVc-98</v>
      </c>
      <c r="AH133" s="175">
        <v>13</v>
      </c>
      <c r="AI133" s="327"/>
      <c r="AJ133" s="327"/>
      <c r="AK133" s="61"/>
      <c r="AL133" s="61"/>
      <c r="AM133" s="61"/>
      <c r="AN133" s="110"/>
      <c r="AO133" s="110"/>
      <c r="AP133" s="103" t="s">
        <v>1818</v>
      </c>
      <c r="AQ133" s="103" t="str">
        <f t="shared" si="164"/>
        <v>Completed</v>
      </c>
      <c r="AR133" s="41"/>
    </row>
    <row r="134" spans="1:44" ht="15.75" customHeight="1" x14ac:dyDescent="0.2">
      <c r="A134" s="502" t="s">
        <v>11223</v>
      </c>
      <c r="B134" s="502" t="s">
        <v>11224</v>
      </c>
      <c r="C134" s="61" t="s">
        <v>11225</v>
      </c>
      <c r="D134" s="181" t="s">
        <v>11226</v>
      </c>
      <c r="E134" s="181" t="s">
        <v>11227</v>
      </c>
      <c r="F134" s="181" t="s">
        <v>11228</v>
      </c>
      <c r="G134" s="111">
        <v>1</v>
      </c>
      <c r="H134" s="111" t="s">
        <v>4643</v>
      </c>
      <c r="I134" s="337"/>
      <c r="J134" s="61" t="s">
        <v>11229</v>
      </c>
      <c r="K134" s="61" t="s">
        <v>11230</v>
      </c>
      <c r="L134" s="61" t="s">
        <v>11231</v>
      </c>
      <c r="M134" s="61" t="s">
        <v>11232</v>
      </c>
      <c r="N134" s="84" t="s">
        <v>11233</v>
      </c>
      <c r="O134" s="83" t="s">
        <v>1043</v>
      </c>
      <c r="P134" s="102" t="str">
        <f t="shared" ref="P134:Q134" si="336">D134</f>
        <v>PH_G6_C14_P1.1.1</v>
      </c>
      <c r="Q134" s="102" t="str">
        <f t="shared" si="336"/>
        <v>Ch 14 Practice 1.1.1: Read electric meters</v>
      </c>
      <c r="R134" s="83" t="s">
        <v>1812</v>
      </c>
      <c r="S134" s="102" t="s">
        <v>1041</v>
      </c>
      <c r="T134" s="102" t="s">
        <v>1042</v>
      </c>
      <c r="U134" s="102" t="s">
        <v>42</v>
      </c>
      <c r="V134" s="61" t="s">
        <v>11234</v>
      </c>
      <c r="W134" s="104">
        <v>9789814969475</v>
      </c>
      <c r="X134" s="119">
        <v>163</v>
      </c>
      <c r="Y134" s="61" t="s">
        <v>2600</v>
      </c>
      <c r="Z134" s="61" t="s">
        <v>11235</v>
      </c>
      <c r="AA134" s="61" t="s">
        <v>11236</v>
      </c>
      <c r="AB134" s="61" t="str">
        <f t="shared" si="1"/>
        <v>6.135 Read electric meters M6ME-IVd-100</v>
      </c>
      <c r="AC134" s="61" t="str">
        <f t="shared" ref="AC134:AD134" si="337">Y134</f>
        <v>2. Measurement</v>
      </c>
      <c r="AD134" s="61" t="str">
        <f t="shared" si="337"/>
        <v>G6.2.04 Meter Reading</v>
      </c>
      <c r="AE134" s="61" t="str">
        <f t="shared" si="3"/>
        <v>M6ME-IVd-100</v>
      </c>
      <c r="AF134" s="61" t="str">
        <f t="shared" ref="AF134:AG134" si="338">M134</f>
        <v>M6ME-IVd-100: Reads and interprets electric and water meter readings.</v>
      </c>
      <c r="AG134" s="84" t="str">
        <f t="shared" si="338"/>
        <v>6.075 Reads and interprets electric and water meter readings M6ME-IVd-100</v>
      </c>
      <c r="AH134" s="107">
        <v>14</v>
      </c>
      <c r="AI134" s="341"/>
      <c r="AJ134" s="341"/>
      <c r="AK134" s="61"/>
      <c r="AL134" s="61"/>
      <c r="AM134" s="61"/>
      <c r="AN134" s="89"/>
      <c r="AO134" s="89"/>
      <c r="AP134" s="103" t="s">
        <v>1818</v>
      </c>
      <c r="AQ134" s="103" t="str">
        <f t="shared" si="164"/>
        <v>Completed</v>
      </c>
      <c r="AR134" s="61"/>
    </row>
    <row r="135" spans="1:44" ht="15.75" customHeight="1" x14ac:dyDescent="0.2">
      <c r="A135" s="487"/>
      <c r="B135" s="487"/>
      <c r="C135" s="61" t="s">
        <v>11237</v>
      </c>
      <c r="D135" s="181" t="s">
        <v>11238</v>
      </c>
      <c r="E135" s="181" t="s">
        <v>11239</v>
      </c>
      <c r="F135" s="181" t="s">
        <v>11240</v>
      </c>
      <c r="G135" s="111">
        <v>2</v>
      </c>
      <c r="H135" s="111" t="s">
        <v>4695</v>
      </c>
      <c r="I135" s="337"/>
      <c r="J135" s="61" t="s">
        <v>11241</v>
      </c>
      <c r="K135" s="61" t="s">
        <v>11230</v>
      </c>
      <c r="L135" s="61" t="s">
        <v>11231</v>
      </c>
      <c r="M135" s="61" t="s">
        <v>11232</v>
      </c>
      <c r="N135" s="84" t="s">
        <v>11233</v>
      </c>
      <c r="O135" s="83" t="s">
        <v>1043</v>
      </c>
      <c r="P135" s="102" t="str">
        <f t="shared" ref="P135:Q135" si="339">D135</f>
        <v>PH_G6_C14_P1.1.2</v>
      </c>
      <c r="Q135" s="102" t="str">
        <f t="shared" si="339"/>
        <v>Ch 14 Practice 1.1.2: Read water meters</v>
      </c>
      <c r="R135" s="83" t="s">
        <v>1812</v>
      </c>
      <c r="S135" s="102" t="s">
        <v>1041</v>
      </c>
      <c r="T135" s="102" t="s">
        <v>1042</v>
      </c>
      <c r="U135" s="102" t="s">
        <v>42</v>
      </c>
      <c r="V135" s="61" t="s">
        <v>11234</v>
      </c>
      <c r="W135" s="104">
        <v>9789814969475</v>
      </c>
      <c r="X135" s="119">
        <v>164</v>
      </c>
      <c r="Y135" s="61" t="s">
        <v>2600</v>
      </c>
      <c r="Z135" s="61" t="s">
        <v>11235</v>
      </c>
      <c r="AA135" s="61" t="s">
        <v>11236</v>
      </c>
      <c r="AB135" s="61" t="str">
        <f t="shared" si="1"/>
        <v>6.136 Read water meters M6ME-IVd-100</v>
      </c>
      <c r="AC135" s="61" t="str">
        <f t="shared" ref="AC135:AD135" si="340">Y135</f>
        <v>2. Measurement</v>
      </c>
      <c r="AD135" s="61" t="str">
        <f t="shared" si="340"/>
        <v>G6.2.04 Meter Reading</v>
      </c>
      <c r="AE135" s="61" t="str">
        <f t="shared" si="3"/>
        <v>M6ME-IVd-100</v>
      </c>
      <c r="AF135" s="61" t="str">
        <f t="shared" ref="AF135:AG135" si="341">M135</f>
        <v>M6ME-IVd-100: Reads and interprets electric and water meter readings.</v>
      </c>
      <c r="AG135" s="84" t="str">
        <f t="shared" si="341"/>
        <v>6.075 Reads and interprets electric and water meter readings M6ME-IVd-100</v>
      </c>
      <c r="AH135" s="107">
        <f t="shared" ref="AH135:AH137" si="342">AH134</f>
        <v>14</v>
      </c>
      <c r="AI135" s="341"/>
      <c r="AJ135" s="341"/>
      <c r="AK135" s="61"/>
      <c r="AL135" s="61"/>
      <c r="AM135" s="61"/>
      <c r="AN135" s="89"/>
      <c r="AO135" s="89"/>
      <c r="AP135" s="103" t="s">
        <v>1818</v>
      </c>
      <c r="AQ135" s="103" t="str">
        <f t="shared" si="164"/>
        <v>Completed</v>
      </c>
      <c r="AR135" s="61"/>
    </row>
    <row r="136" spans="1:44" ht="15.75" customHeight="1" x14ac:dyDescent="0.2">
      <c r="A136" s="487"/>
      <c r="B136" s="471"/>
      <c r="C136" s="61" t="s">
        <v>11242</v>
      </c>
      <c r="D136" s="181" t="s">
        <v>11243</v>
      </c>
      <c r="E136" s="181" t="s">
        <v>11244</v>
      </c>
      <c r="F136" s="181" t="s">
        <v>11245</v>
      </c>
      <c r="G136" s="111">
        <v>3</v>
      </c>
      <c r="H136" s="111"/>
      <c r="I136" s="337"/>
      <c r="J136" s="61" t="s">
        <v>11246</v>
      </c>
      <c r="K136" s="61" t="s">
        <v>11230</v>
      </c>
      <c r="L136" s="61" t="s">
        <v>11231</v>
      </c>
      <c r="M136" s="61" t="s">
        <v>11232</v>
      </c>
      <c r="N136" s="84" t="s">
        <v>11233</v>
      </c>
      <c r="O136" s="83" t="s">
        <v>1043</v>
      </c>
      <c r="P136" s="102" t="str">
        <f t="shared" ref="P136:Q136" si="343">D136</f>
        <v>PH_G6_C14_P1.1.3</v>
      </c>
      <c r="Q136" s="102" t="str">
        <f t="shared" si="343"/>
        <v>Ch 14 Practice 1.1.3: Interpret electric and water meter readings</v>
      </c>
      <c r="R136" s="83" t="s">
        <v>1812</v>
      </c>
      <c r="S136" s="102" t="s">
        <v>1041</v>
      </c>
      <c r="T136" s="102" t="s">
        <v>1042</v>
      </c>
      <c r="U136" s="102" t="s">
        <v>42</v>
      </c>
      <c r="V136" s="61" t="s">
        <v>11234</v>
      </c>
      <c r="W136" s="104">
        <v>9789814969475</v>
      </c>
      <c r="X136" s="119">
        <v>167</v>
      </c>
      <c r="Y136" s="61" t="s">
        <v>2600</v>
      </c>
      <c r="Z136" s="61" t="s">
        <v>11235</v>
      </c>
      <c r="AA136" s="61" t="s">
        <v>11236</v>
      </c>
      <c r="AB136" s="61" t="str">
        <f t="shared" si="1"/>
        <v>6.137 Interpret electric and water meter readings M6ME-IVd-100</v>
      </c>
      <c r="AC136" s="61" t="str">
        <f t="shared" ref="AC136:AD136" si="344">Y136</f>
        <v>2. Measurement</v>
      </c>
      <c r="AD136" s="61" t="str">
        <f t="shared" si="344"/>
        <v>G6.2.04 Meter Reading</v>
      </c>
      <c r="AE136" s="61" t="str">
        <f t="shared" si="3"/>
        <v>M6ME-IVd-100</v>
      </c>
      <c r="AF136" s="61" t="str">
        <f t="shared" ref="AF136:AG136" si="345">M136</f>
        <v>M6ME-IVd-100: Reads and interprets electric and water meter readings.</v>
      </c>
      <c r="AG136" s="84" t="str">
        <f t="shared" si="345"/>
        <v>6.075 Reads and interprets electric and water meter readings M6ME-IVd-100</v>
      </c>
      <c r="AH136" s="107">
        <f t="shared" si="342"/>
        <v>14</v>
      </c>
      <c r="AI136" s="341"/>
      <c r="AJ136" s="341"/>
      <c r="AK136" s="61"/>
      <c r="AL136" s="61"/>
      <c r="AM136" s="61"/>
      <c r="AN136" s="89"/>
      <c r="AO136" s="89"/>
      <c r="AP136" s="103" t="s">
        <v>1818</v>
      </c>
      <c r="AQ136" s="103" t="str">
        <f t="shared" si="164"/>
        <v>Completed</v>
      </c>
      <c r="AR136" s="61"/>
    </row>
    <row r="137" spans="1:44" ht="15.75" customHeight="1" x14ac:dyDescent="0.2">
      <c r="A137" s="471"/>
      <c r="B137" s="61" t="s">
        <v>191</v>
      </c>
      <c r="C137" s="61" t="s">
        <v>192</v>
      </c>
      <c r="D137" s="181" t="s">
        <v>11247</v>
      </c>
      <c r="E137" s="181" t="s">
        <v>11248</v>
      </c>
      <c r="F137" s="181" t="s">
        <v>11249</v>
      </c>
      <c r="G137" s="100" t="s">
        <v>5651</v>
      </c>
      <c r="H137" s="100"/>
      <c r="I137" s="101"/>
      <c r="J137" s="61" t="s">
        <v>11250</v>
      </c>
      <c r="K137" s="61" t="s">
        <v>11251</v>
      </c>
      <c r="L137" s="61" t="s">
        <v>11252</v>
      </c>
      <c r="M137" s="61" t="s">
        <v>11253</v>
      </c>
      <c r="N137" s="61" t="s">
        <v>11254</v>
      </c>
      <c r="O137" s="83" t="s">
        <v>1043</v>
      </c>
      <c r="P137" s="102" t="str">
        <f t="shared" ref="P137:Q137" si="346">D137</f>
        <v>PH_G6_C14_P2.1.1</v>
      </c>
      <c r="Q137" s="102" t="str">
        <f t="shared" si="346"/>
        <v>Ch 14 Practice 2.1.1: Solve a word problem involving electric energy and water consumption</v>
      </c>
      <c r="R137" s="83" t="s">
        <v>1812</v>
      </c>
      <c r="S137" s="102" t="s">
        <v>1041</v>
      </c>
      <c r="T137" s="102" t="s">
        <v>1042</v>
      </c>
      <c r="U137" s="102" t="s">
        <v>42</v>
      </c>
      <c r="V137" s="61" t="s">
        <v>11234</v>
      </c>
      <c r="W137" s="104">
        <v>9789814969475</v>
      </c>
      <c r="X137" s="119">
        <v>171</v>
      </c>
      <c r="Y137" s="61" t="s">
        <v>2600</v>
      </c>
      <c r="Z137" s="61" t="s">
        <v>11235</v>
      </c>
      <c r="AA137" s="61" t="s">
        <v>8989</v>
      </c>
      <c r="AB137" s="61" t="str">
        <f t="shared" si="1"/>
        <v>6.137a Solve a word problem involving electric energy and water consumption M6ME-IVd-101</v>
      </c>
      <c r="AC137" s="61" t="str">
        <f t="shared" ref="AC137:AD137" si="347">Y137</f>
        <v>2. Measurement</v>
      </c>
      <c r="AD137" s="61" t="str">
        <f t="shared" si="347"/>
        <v>G6.2.04 Meter Reading</v>
      </c>
      <c r="AE137" s="61" t="str">
        <f t="shared" si="3"/>
        <v>M6ME-IVd-101</v>
      </c>
      <c r="AF137" s="61" t="str">
        <f t="shared" ref="AF137:AG137" si="348">M137</f>
        <v>M6ME-IVd-101: Solves routine and non-routine problems involving electric and water consumption.</v>
      </c>
      <c r="AG137" s="84" t="str">
        <f t="shared" si="348"/>
        <v>6.076 Solves routine and non-routine problems involving electric and water consumption M6ME-IVd-101</v>
      </c>
      <c r="AH137" s="107">
        <f t="shared" si="342"/>
        <v>14</v>
      </c>
      <c r="AI137" s="327"/>
      <c r="AJ137" s="327"/>
      <c r="AK137" s="61"/>
      <c r="AL137" s="61"/>
      <c r="AM137" s="61"/>
      <c r="AN137" s="89"/>
      <c r="AO137" s="89"/>
      <c r="AP137" s="103" t="s">
        <v>1818</v>
      </c>
      <c r="AQ137" s="103" t="str">
        <f t="shared" si="164"/>
        <v>Completed</v>
      </c>
      <c r="AR137" s="61"/>
    </row>
    <row r="138" spans="1:44" ht="15.75" customHeight="1" x14ac:dyDescent="0.2">
      <c r="A138" s="502" t="s">
        <v>1482</v>
      </c>
      <c r="B138" s="502" t="s">
        <v>11255</v>
      </c>
      <c r="C138" s="61" t="s">
        <v>11256</v>
      </c>
      <c r="D138" s="181" t="s">
        <v>11257</v>
      </c>
      <c r="E138" s="322" t="s">
        <v>11258</v>
      </c>
      <c r="F138" s="181" t="s">
        <v>11259</v>
      </c>
      <c r="G138" s="111">
        <v>1</v>
      </c>
      <c r="H138" s="111" t="s">
        <v>4775</v>
      </c>
      <c r="I138" s="337"/>
      <c r="J138" s="61" t="s">
        <v>11260</v>
      </c>
      <c r="K138" s="61" t="s">
        <v>11261</v>
      </c>
      <c r="L138" s="61" t="s">
        <v>11262</v>
      </c>
      <c r="M138" s="61" t="s">
        <v>11263</v>
      </c>
      <c r="N138" s="188" t="s">
        <v>11264</v>
      </c>
      <c r="O138" s="83" t="s">
        <v>1043</v>
      </c>
      <c r="P138" s="102" t="str">
        <f t="shared" ref="P138:Q138" si="349">D138</f>
        <v>PH_G6_C15_P1.1.1</v>
      </c>
      <c r="Q138" s="102" t="str">
        <f t="shared" si="349"/>
        <v>Ch 15 Practice 1.1.1: Describe and quantify the probability of chance events using proportion and percentage</v>
      </c>
      <c r="R138" s="83" t="s">
        <v>1812</v>
      </c>
      <c r="S138" s="102" t="s">
        <v>1041</v>
      </c>
      <c r="T138" s="102" t="s">
        <v>1042</v>
      </c>
      <c r="U138" s="102" t="s">
        <v>42</v>
      </c>
      <c r="V138" s="61" t="s">
        <v>11265</v>
      </c>
      <c r="W138" s="104">
        <v>9789814969475</v>
      </c>
      <c r="X138" s="102">
        <v>175</v>
      </c>
      <c r="Y138" s="61" t="s">
        <v>2786</v>
      </c>
      <c r="Z138" s="61" t="s">
        <v>11266</v>
      </c>
      <c r="AA138" s="61" t="s">
        <v>11267</v>
      </c>
      <c r="AB138" s="61" t="str">
        <f t="shared" si="1"/>
        <v>6.138 Describe and quantify the probability of chance events using proportion and percentage M6SP-IVg-19/M6SP-IVh-20</v>
      </c>
      <c r="AC138" s="61" t="str">
        <f t="shared" ref="AC138:AD138" si="350">Y138</f>
        <v>4. Statistics and Probability</v>
      </c>
      <c r="AD138" s="61" t="str">
        <f t="shared" si="350"/>
        <v>G6.4.02 Probability</v>
      </c>
      <c r="AE138" s="61" t="str">
        <f t="shared" si="3"/>
        <v>M6SP-IVg-19/M6SP-IVh-20</v>
      </c>
      <c r="AF138" s="61" t="str">
        <f t="shared" ref="AF138:AG138" si="351">M138</f>
        <v>M6SP-IVg-19: Describes the meaning of probability such as 50% chance of rain and one in a million chance of winning.
M6SP-IVh-20: Quantifies the phrases “most likely to happen” and “unlikely to happen”.</v>
      </c>
      <c r="AG138" s="84" t="str">
        <f t="shared" si="351"/>
        <v>6.083 Describes the meaning of probability such as 50% chance of rain and one in a million chance of winning M6SP-IVg-19
6.084 Quantifies the phrases “most likely to happen” and “unlikely to happen” M6SP-IVh-20</v>
      </c>
      <c r="AH138" s="107">
        <v>15</v>
      </c>
      <c r="AI138" s="341"/>
      <c r="AJ138" s="341"/>
      <c r="AK138" s="61"/>
      <c r="AL138" s="61"/>
      <c r="AM138" s="61"/>
      <c r="AN138" s="110"/>
      <c r="AO138" s="110"/>
      <c r="AP138" s="103" t="s">
        <v>1818</v>
      </c>
      <c r="AQ138" s="103" t="str">
        <f t="shared" si="164"/>
        <v>Completed</v>
      </c>
      <c r="AR138" s="41"/>
    </row>
    <row r="139" spans="1:44" ht="15.75" customHeight="1" x14ac:dyDescent="0.2">
      <c r="A139" s="487"/>
      <c r="B139" s="487"/>
      <c r="C139" s="502" t="s">
        <v>11268</v>
      </c>
      <c r="D139" s="61" t="s">
        <v>9287</v>
      </c>
      <c r="E139" s="61" t="s">
        <v>11269</v>
      </c>
      <c r="F139" s="61" t="s">
        <v>11270</v>
      </c>
      <c r="G139" s="111">
        <v>2</v>
      </c>
      <c r="H139" s="111"/>
      <c r="I139" s="337"/>
      <c r="J139" s="61" t="s">
        <v>11271</v>
      </c>
      <c r="K139" s="61" t="s">
        <v>11272</v>
      </c>
      <c r="L139" s="61" t="s">
        <v>11273</v>
      </c>
      <c r="M139" s="61" t="s">
        <v>11274</v>
      </c>
      <c r="N139" s="61" t="s">
        <v>11275</v>
      </c>
      <c r="O139" s="83" t="s">
        <v>1043</v>
      </c>
      <c r="P139" s="102" t="s">
        <v>11276</v>
      </c>
      <c r="Q139" s="102" t="str">
        <f t="shared" ref="Q139:Q140" si="352">E139</f>
        <v>Ch 15 Practice 1.2.1: Perform experiments and record the outcomes</v>
      </c>
      <c r="R139" s="83" t="s">
        <v>1812</v>
      </c>
      <c r="S139" s="102" t="s">
        <v>1041</v>
      </c>
      <c r="T139" s="102" t="s">
        <v>1042</v>
      </c>
      <c r="U139" s="102" t="s">
        <v>42</v>
      </c>
      <c r="V139" s="61" t="s">
        <v>11265</v>
      </c>
      <c r="W139" s="104">
        <v>9789814969475</v>
      </c>
      <c r="X139" s="102">
        <v>176</v>
      </c>
      <c r="Y139" s="61" t="s">
        <v>2786</v>
      </c>
      <c r="Z139" s="61" t="s">
        <v>11266</v>
      </c>
      <c r="AA139" s="61" t="s">
        <v>11267</v>
      </c>
      <c r="AB139" s="61" t="str">
        <f t="shared" si="1"/>
        <v>6.139 Perform experiments and record the outcomes M6SP-IVh-21</v>
      </c>
      <c r="AC139" s="61" t="str">
        <f t="shared" ref="AC139:AD139" si="353">Y139</f>
        <v>4. Statistics and Probability</v>
      </c>
      <c r="AD139" s="61" t="str">
        <f t="shared" si="353"/>
        <v>G6.4.02 Probability</v>
      </c>
      <c r="AE139" s="61" t="str">
        <f t="shared" si="3"/>
        <v>M6SP-IVh-21</v>
      </c>
      <c r="AF139" s="61" t="str">
        <f t="shared" ref="AF139:AG139" si="354">M139</f>
        <v>M6SP-IVh-21: Performs experiments and records outcomes.</v>
      </c>
      <c r="AG139" s="84" t="str">
        <f t="shared" si="354"/>
        <v>6.085 Performs experiments and records outcomes M6SP-IVh-21</v>
      </c>
      <c r="AH139" s="107">
        <f t="shared" ref="AH139:AH142" si="355">AH138</f>
        <v>15</v>
      </c>
      <c r="AI139" s="341"/>
      <c r="AJ139" s="341"/>
      <c r="AK139" s="61"/>
      <c r="AL139" s="61"/>
      <c r="AM139" s="61"/>
      <c r="AN139" s="110"/>
      <c r="AO139" s="110"/>
      <c r="AP139" s="103" t="s">
        <v>1818</v>
      </c>
      <c r="AQ139" s="103" t="str">
        <f t="shared" si="164"/>
        <v>Completed</v>
      </c>
      <c r="AR139" s="41"/>
    </row>
    <row r="140" spans="1:44" ht="15.75" customHeight="1" x14ac:dyDescent="0.2">
      <c r="A140" s="487"/>
      <c r="B140" s="487"/>
      <c r="C140" s="471"/>
      <c r="D140" s="61" t="s">
        <v>9299</v>
      </c>
      <c r="E140" s="61" t="s">
        <v>11277</v>
      </c>
      <c r="F140" s="61" t="s">
        <v>11278</v>
      </c>
      <c r="G140" s="111">
        <v>3</v>
      </c>
      <c r="H140" s="111" t="s">
        <v>4809</v>
      </c>
      <c r="I140" s="337"/>
      <c r="J140" s="61" t="s">
        <v>11279</v>
      </c>
      <c r="K140" s="61" t="s">
        <v>11280</v>
      </c>
      <c r="L140" s="61" t="s">
        <v>11281</v>
      </c>
      <c r="M140" s="61" t="s">
        <v>11282</v>
      </c>
      <c r="N140" s="61" t="s">
        <v>11283</v>
      </c>
      <c r="O140" s="83" t="s">
        <v>1043</v>
      </c>
      <c r="P140" s="102" t="s">
        <v>11284</v>
      </c>
      <c r="Q140" s="102" t="str">
        <f t="shared" si="352"/>
        <v>Ch 15 Practice 1.2.2: Predict the outcomes of events based on the results of an experiment</v>
      </c>
      <c r="R140" s="83" t="s">
        <v>1812</v>
      </c>
      <c r="S140" s="102" t="s">
        <v>1041</v>
      </c>
      <c r="T140" s="102" t="s">
        <v>1042</v>
      </c>
      <c r="U140" s="102" t="s">
        <v>42</v>
      </c>
      <c r="V140" s="61" t="s">
        <v>11265</v>
      </c>
      <c r="W140" s="104">
        <v>9789814969475</v>
      </c>
      <c r="X140" s="102">
        <v>176</v>
      </c>
      <c r="Y140" s="61" t="s">
        <v>2786</v>
      </c>
      <c r="Z140" s="61" t="s">
        <v>11266</v>
      </c>
      <c r="AA140" s="61" t="s">
        <v>11267</v>
      </c>
      <c r="AB140" s="61" t="str">
        <f t="shared" si="1"/>
        <v>6.140 Predict the outcomes of events based on the results of an experiment M6SP-IVi-23</v>
      </c>
      <c r="AC140" s="61" t="str">
        <f t="shared" ref="AC140:AD140" si="356">Y140</f>
        <v>4. Statistics and Probability</v>
      </c>
      <c r="AD140" s="61" t="str">
        <f t="shared" si="356"/>
        <v>G6.4.02 Probability</v>
      </c>
      <c r="AE140" s="61" t="str">
        <f t="shared" si="3"/>
        <v>M6SP-IVi-23</v>
      </c>
      <c r="AF140" s="61" t="str">
        <f t="shared" ref="AF140:AG140" si="357">M140</f>
        <v>M6SP-IVi-23: Makes simple predictions of events based on the results of experiments.</v>
      </c>
      <c r="AG140" s="84" t="str">
        <f t="shared" si="357"/>
        <v>6.086 Makes simple predictions of events based on the results of experiments M6SP-IVi-23</v>
      </c>
      <c r="AH140" s="107">
        <f t="shared" si="355"/>
        <v>15</v>
      </c>
      <c r="AI140" s="341"/>
      <c r="AJ140" s="341"/>
      <c r="AK140" s="61"/>
      <c r="AL140" s="61"/>
      <c r="AM140" s="61"/>
      <c r="AN140" s="110"/>
      <c r="AO140" s="110"/>
      <c r="AP140" s="103" t="s">
        <v>1818</v>
      </c>
      <c r="AQ140" s="103" t="str">
        <f t="shared" si="164"/>
        <v>Completed</v>
      </c>
      <c r="AR140" s="41"/>
    </row>
    <row r="141" spans="1:44" ht="15.75" customHeight="1" x14ac:dyDescent="0.2">
      <c r="A141" s="487"/>
      <c r="B141" s="471"/>
      <c r="C141" s="61" t="s">
        <v>11285</v>
      </c>
      <c r="D141" s="181" t="s">
        <v>11286</v>
      </c>
      <c r="E141" s="322" t="s">
        <v>11287</v>
      </c>
      <c r="F141" s="181" t="s">
        <v>11288</v>
      </c>
      <c r="G141" s="111">
        <v>4</v>
      </c>
      <c r="H141" s="111"/>
      <c r="I141" s="337"/>
      <c r="J141" s="61" t="s">
        <v>11289</v>
      </c>
      <c r="K141" s="61" t="s">
        <v>11290</v>
      </c>
      <c r="L141" s="61" t="s">
        <v>11291</v>
      </c>
      <c r="M141" s="61" t="s">
        <v>11292</v>
      </c>
      <c r="N141" s="61" t="s">
        <v>11293</v>
      </c>
      <c r="O141" s="83" t="s">
        <v>1043</v>
      </c>
      <c r="P141" s="102" t="str">
        <f t="shared" ref="P141:Q141" si="358">D141</f>
        <v>PH_G6_C15_P1.3.1</v>
      </c>
      <c r="Q141" s="102" t="str">
        <f t="shared" si="358"/>
        <v>Ch 15 Practice 1.3.1: Tell the number of total possible outcomes or number of favorable outcomes by drawing a diagram and making a list</v>
      </c>
      <c r="R141" s="83" t="s">
        <v>1812</v>
      </c>
      <c r="S141" s="102" t="s">
        <v>1041</v>
      </c>
      <c r="T141" s="102" t="s">
        <v>1042</v>
      </c>
      <c r="U141" s="102" t="s">
        <v>42</v>
      </c>
      <c r="V141" s="61" t="s">
        <v>11265</v>
      </c>
      <c r="W141" s="104">
        <v>9789814969475</v>
      </c>
      <c r="X141" s="102">
        <v>178</v>
      </c>
      <c r="Y141" s="61" t="s">
        <v>2786</v>
      </c>
      <c r="Z141" s="61" t="s">
        <v>11266</v>
      </c>
      <c r="AA141" s="61" t="s">
        <v>11267</v>
      </c>
      <c r="AB141" s="61" t="str">
        <f t="shared" si="1"/>
        <v>6.141 Tell the number of total possible outcomes or number of favorable outcomes M6SP-IVi-22</v>
      </c>
      <c r="AC141" s="61" t="str">
        <f t="shared" ref="AC141:AD141" si="359">Y141</f>
        <v>4. Statistics and Probability</v>
      </c>
      <c r="AD141" s="61" t="str">
        <f t="shared" si="359"/>
        <v>G6.4.02 Probability</v>
      </c>
      <c r="AE141" s="61" t="str">
        <f t="shared" si="3"/>
        <v>M6SP-IVi-22</v>
      </c>
      <c r="AF141" s="61" t="str">
        <f t="shared" ref="AF141:AG141" si="360">M141</f>
        <v>M6SP-IVi-22: Makes listings and diagrams of outcomes and tells the number of favorable outcomes and chances using these listings and diagrams.</v>
      </c>
      <c r="AG141" s="84" t="str">
        <f t="shared" si="360"/>
        <v>6.087 Makes listings and diagrams of outcomes and tells the number of favorable outcomes and chances M6SP-IVi-22</v>
      </c>
      <c r="AH141" s="107">
        <f t="shared" si="355"/>
        <v>15</v>
      </c>
      <c r="AI141" s="341"/>
      <c r="AJ141" s="341"/>
      <c r="AK141" s="61"/>
      <c r="AL141" s="61"/>
      <c r="AM141" s="61"/>
      <c r="AN141" s="110"/>
      <c r="AO141" s="110"/>
      <c r="AP141" s="103" t="s">
        <v>1818</v>
      </c>
      <c r="AQ141" s="103" t="str">
        <f t="shared" si="164"/>
        <v>Completed</v>
      </c>
      <c r="AR141" s="41"/>
    </row>
    <row r="142" spans="1:44" ht="15.75" customHeight="1" x14ac:dyDescent="0.2">
      <c r="A142" s="471"/>
      <c r="B142" s="61" t="s">
        <v>191</v>
      </c>
      <c r="C142" s="61" t="s">
        <v>192</v>
      </c>
      <c r="D142" s="181" t="s">
        <v>11294</v>
      </c>
      <c r="E142" s="181" t="s">
        <v>11295</v>
      </c>
      <c r="F142" s="181" t="s">
        <v>11296</v>
      </c>
      <c r="G142" s="100">
        <v>5</v>
      </c>
      <c r="H142" s="111" t="s">
        <v>4912</v>
      </c>
      <c r="I142" s="100"/>
      <c r="J142" s="61" t="s">
        <v>11297</v>
      </c>
      <c r="K142" s="61" t="s">
        <v>11290</v>
      </c>
      <c r="L142" s="61" t="s">
        <v>11291</v>
      </c>
      <c r="M142" s="61" t="s">
        <v>11292</v>
      </c>
      <c r="N142" s="61" t="s">
        <v>11293</v>
      </c>
      <c r="O142" s="83" t="s">
        <v>1043</v>
      </c>
      <c r="P142" s="102" t="str">
        <f t="shared" ref="P142:Q142" si="361">D142</f>
        <v>PH_G6_C15_P2.1.1</v>
      </c>
      <c r="Q142" s="102" t="str">
        <f t="shared" si="361"/>
        <v>Ch 15 Practice 2.1.1: Solve a word problem involving probability</v>
      </c>
      <c r="R142" s="83" t="s">
        <v>1812</v>
      </c>
      <c r="S142" s="102" t="s">
        <v>1041</v>
      </c>
      <c r="T142" s="102" t="s">
        <v>1042</v>
      </c>
      <c r="U142" s="102" t="s">
        <v>42</v>
      </c>
      <c r="V142" s="61" t="s">
        <v>11265</v>
      </c>
      <c r="W142" s="104">
        <v>9789814969475</v>
      </c>
      <c r="X142" s="102">
        <v>181</v>
      </c>
      <c r="Y142" s="61" t="s">
        <v>2786</v>
      </c>
      <c r="Z142" s="61" t="s">
        <v>11266</v>
      </c>
      <c r="AA142" s="61" t="s">
        <v>8989</v>
      </c>
      <c r="AB142" s="61" t="str">
        <f t="shared" si="1"/>
        <v>6.142 Solve a word problem involving probability M6SP-IVi-22</v>
      </c>
      <c r="AC142" s="61" t="str">
        <f t="shared" ref="AC142:AD142" si="362">Y142</f>
        <v>4. Statistics and Probability</v>
      </c>
      <c r="AD142" s="61" t="str">
        <f t="shared" si="362"/>
        <v>G6.4.02 Probability</v>
      </c>
      <c r="AE142" s="61" t="str">
        <f t="shared" si="3"/>
        <v>M6SP-IVi-22</v>
      </c>
      <c r="AF142" s="61" t="str">
        <f t="shared" ref="AF142:AG142" si="363">M142</f>
        <v>M6SP-IVi-22: Makes listings and diagrams of outcomes and tells the number of favorable outcomes and chances using these listings and diagrams.</v>
      </c>
      <c r="AG142" s="84" t="str">
        <f t="shared" si="363"/>
        <v>6.087 Makes listings and diagrams of outcomes and tells the number of favorable outcomes and chances M6SP-IVi-22</v>
      </c>
      <c r="AH142" s="107">
        <f t="shared" si="355"/>
        <v>15</v>
      </c>
      <c r="AI142" s="327"/>
      <c r="AJ142" s="327"/>
      <c r="AK142" s="61"/>
      <c r="AL142" s="61"/>
      <c r="AM142" s="61"/>
      <c r="AN142" s="110"/>
      <c r="AO142" s="110"/>
      <c r="AP142" s="103" t="s">
        <v>1818</v>
      </c>
      <c r="AQ142" s="103" t="str">
        <f t="shared" si="164"/>
        <v>Completed</v>
      </c>
      <c r="AR142" s="41"/>
    </row>
    <row r="143" spans="1:44" ht="15.75" customHeight="1" x14ac:dyDescent="0.2">
      <c r="A143" s="502" t="s">
        <v>11298</v>
      </c>
      <c r="B143" s="61" t="s">
        <v>1679</v>
      </c>
      <c r="C143" s="61" t="s">
        <v>1680</v>
      </c>
      <c r="D143" s="63" t="s">
        <v>1681</v>
      </c>
      <c r="E143" s="61" t="s">
        <v>11299</v>
      </c>
      <c r="F143" s="61" t="s">
        <v>11300</v>
      </c>
      <c r="G143" s="100">
        <v>1</v>
      </c>
      <c r="H143" s="111" t="s">
        <v>4927</v>
      </c>
      <c r="I143" s="100"/>
      <c r="J143" s="61" t="s">
        <v>11301</v>
      </c>
      <c r="K143" s="61" t="s">
        <v>11302</v>
      </c>
      <c r="L143" s="41" t="s">
        <v>11303</v>
      </c>
      <c r="M143" s="61" t="s">
        <v>11304</v>
      </c>
      <c r="N143" s="188" t="s">
        <v>11305</v>
      </c>
      <c r="O143" s="102" t="s">
        <v>1043</v>
      </c>
      <c r="P143" s="102" t="s">
        <v>11306</v>
      </c>
      <c r="Q143" s="102" t="str">
        <f t="shared" ref="Q143:Q148" si="364">E143</f>
        <v>Ch 16 Practice 1.1.1: Solve word problems involving whole numbers and decimals</v>
      </c>
      <c r="R143" s="102" t="s">
        <v>1812</v>
      </c>
      <c r="S143" s="102" t="s">
        <v>1041</v>
      </c>
      <c r="T143" s="102" t="s">
        <v>1042</v>
      </c>
      <c r="U143" s="102" t="s">
        <v>42</v>
      </c>
      <c r="V143" s="61" t="s">
        <v>11307</v>
      </c>
      <c r="W143" s="104">
        <v>9789814969475</v>
      </c>
      <c r="X143" s="102">
        <v>197</v>
      </c>
      <c r="Y143" s="61" t="s">
        <v>1814</v>
      </c>
      <c r="Z143" s="61" t="s">
        <v>11308</v>
      </c>
      <c r="AA143" s="61" t="s">
        <v>8989</v>
      </c>
      <c r="AB143" s="61" t="str">
        <f t="shared" si="1"/>
        <v>6.143 Solve word problems involving whole numbers and decimals M5NS-Ij-97.1/M5NS-IIg-120.1</v>
      </c>
      <c r="AC143" s="61" t="str">
        <f t="shared" ref="AC143:AD143" si="365">Y143</f>
        <v>1. Numbers and Number Sense</v>
      </c>
      <c r="AD143" s="61" t="str">
        <f t="shared" si="365"/>
        <v>G5.1.02 Addition / Subtraction
G5.1.03 Multiplication / Division
G5.1.06 Decimals</v>
      </c>
      <c r="AE143" s="61" t="str">
        <f t="shared" si="3"/>
        <v>M5NS-Ij-97.1/M5NS-IIg-120.1</v>
      </c>
      <c r="AF143" s="61" t="str">
        <f t="shared" ref="AF143:AG143" si="366">M143</f>
        <v>M5NS-Ij-97.1: Solves routine or non-routine problems involving division without or with any of the other operations of fractions and whole numbers using appropriate problem solving strategies and tools.
M5NS-IIg-120.1: Solves routine and non-routine problems involving division without or with any of the other operations of decimals and whole numbers including money using appropriate problem solving strategies and tools.</v>
      </c>
      <c r="AG143" s="61" t="str">
        <f t="shared" si="366"/>
        <v>5.027 Solves routine or non-routine problems involving division without or with any of the other operations of fractions and whole numbers M5NS-Ij-97.1
5.048 Solves routine and non-routine problems involving division without or with any of the other operations of decimals and whole numbers including money using appropriate problem solving strategies and tools M5NS-IIg-120.1</v>
      </c>
      <c r="AH143" s="175">
        <v>16</v>
      </c>
      <c r="AI143" s="327"/>
      <c r="AJ143" s="327"/>
      <c r="AK143" s="61"/>
      <c r="AL143" s="61"/>
      <c r="AM143" s="61"/>
      <c r="AN143" s="110"/>
      <c r="AO143" s="110"/>
      <c r="AP143" s="103" t="s">
        <v>1818</v>
      </c>
      <c r="AQ143" s="103" t="str">
        <f t="shared" si="164"/>
        <v>Completed</v>
      </c>
      <c r="AR143" s="41"/>
    </row>
    <row r="144" spans="1:44" ht="15.75" customHeight="1" x14ac:dyDescent="0.2">
      <c r="A144" s="487"/>
      <c r="B144" s="61" t="s">
        <v>1684</v>
      </c>
      <c r="C144" s="61" t="s">
        <v>192</v>
      </c>
      <c r="D144" s="63" t="s">
        <v>1685</v>
      </c>
      <c r="E144" s="61" t="s">
        <v>11309</v>
      </c>
      <c r="F144" s="61" t="s">
        <v>11310</v>
      </c>
      <c r="G144" s="100">
        <v>2</v>
      </c>
      <c r="H144" s="100"/>
      <c r="I144" s="100" t="s">
        <v>4308</v>
      </c>
      <c r="J144" s="61" t="s">
        <v>11311</v>
      </c>
      <c r="K144" s="61" t="s">
        <v>8957</v>
      </c>
      <c r="L144" s="110" t="s">
        <v>8958</v>
      </c>
      <c r="M144" s="61" t="s">
        <v>8959</v>
      </c>
      <c r="N144" s="61" t="s">
        <v>8960</v>
      </c>
      <c r="O144" s="102" t="s">
        <v>1043</v>
      </c>
      <c r="P144" s="102" t="s">
        <v>11312</v>
      </c>
      <c r="Q144" s="102" t="str">
        <f t="shared" si="364"/>
        <v>Ch 16 Practice 2.1.1: Solve word problems involving fractions</v>
      </c>
      <c r="R144" s="102" t="s">
        <v>1812</v>
      </c>
      <c r="S144" s="102" t="s">
        <v>1041</v>
      </c>
      <c r="T144" s="102" t="s">
        <v>1042</v>
      </c>
      <c r="U144" s="102" t="s">
        <v>42</v>
      </c>
      <c r="V144" s="61" t="s">
        <v>11307</v>
      </c>
      <c r="W144" s="104">
        <v>9789814969475</v>
      </c>
      <c r="X144" s="102">
        <v>201</v>
      </c>
      <c r="Y144" s="61" t="s">
        <v>1814</v>
      </c>
      <c r="Z144" s="61" t="s">
        <v>8828</v>
      </c>
      <c r="AA144" s="61" t="s">
        <v>8989</v>
      </c>
      <c r="AB144" s="61" t="str">
        <f t="shared" si="1"/>
        <v>6.144 Solve word problems involving fractions M5NS-Ij-98.1</v>
      </c>
      <c r="AC144" s="61" t="str">
        <f t="shared" ref="AC144:AD144" si="367">Y144</f>
        <v>1. Numbers and Number Sense</v>
      </c>
      <c r="AD144" s="61" t="str">
        <f t="shared" si="367"/>
        <v>G5.1.05 Fractions / Arithmetic Operations</v>
      </c>
      <c r="AE144" s="61" t="str">
        <f t="shared" si="3"/>
        <v>M5NS-Ij-98.1</v>
      </c>
      <c r="AF144" s="61" t="str">
        <f t="shared" ref="AF144:AG144" si="368">M144</f>
        <v>M5NS-Ij-98.1: Creates problems (with reasonable answers) involving division or with any of the other operations of fractions and whole numbers.</v>
      </c>
      <c r="AG144" s="61" t="str">
        <f t="shared" si="368"/>
        <v>5.028 Creates problems involving division or with any of the other operations of fractions and whole numbers M5NS-Ij-98.1</v>
      </c>
      <c r="AH144" s="175">
        <v>16</v>
      </c>
      <c r="AI144" s="327"/>
      <c r="AJ144" s="327"/>
      <c r="AK144" s="61"/>
      <c r="AL144" s="61"/>
      <c r="AM144" s="61"/>
      <c r="AN144" s="110"/>
      <c r="AO144" s="110"/>
      <c r="AP144" s="103" t="s">
        <v>1818</v>
      </c>
      <c r="AQ144" s="103" t="str">
        <f t="shared" si="164"/>
        <v>Completed</v>
      </c>
      <c r="AR144" s="41"/>
    </row>
    <row r="145" spans="1:44" ht="15.75" customHeight="1" x14ac:dyDescent="0.2">
      <c r="A145" s="487"/>
      <c r="B145" s="61" t="s">
        <v>1688</v>
      </c>
      <c r="C145" s="61" t="s">
        <v>332</v>
      </c>
      <c r="D145" s="63" t="s">
        <v>1689</v>
      </c>
      <c r="E145" s="61" t="s">
        <v>11313</v>
      </c>
      <c r="F145" s="61" t="s">
        <v>11314</v>
      </c>
      <c r="G145" s="100">
        <v>3</v>
      </c>
      <c r="H145" s="111" t="s">
        <v>4955</v>
      </c>
      <c r="I145" s="100"/>
      <c r="J145" s="61" t="s">
        <v>11315</v>
      </c>
      <c r="K145" s="61" t="s">
        <v>10673</v>
      </c>
      <c r="L145" s="61" t="s">
        <v>10332</v>
      </c>
      <c r="M145" s="61" t="s">
        <v>10674</v>
      </c>
      <c r="N145" s="61" t="s">
        <v>10675</v>
      </c>
      <c r="O145" s="102" t="s">
        <v>1043</v>
      </c>
      <c r="P145" s="102" t="s">
        <v>11316</v>
      </c>
      <c r="Q145" s="102" t="str">
        <f t="shared" si="364"/>
        <v>Ch 16 Practice 3.1.1: Solve word problems involving ratios</v>
      </c>
      <c r="R145" s="102" t="s">
        <v>1812</v>
      </c>
      <c r="S145" s="102" t="s">
        <v>1041</v>
      </c>
      <c r="T145" s="102" t="s">
        <v>1042</v>
      </c>
      <c r="U145" s="102" t="s">
        <v>42</v>
      </c>
      <c r="V145" s="61" t="s">
        <v>11307</v>
      </c>
      <c r="W145" s="104">
        <v>9789814969475</v>
      </c>
      <c r="X145" s="102">
        <v>204</v>
      </c>
      <c r="Y145" s="61" t="s">
        <v>1814</v>
      </c>
      <c r="Z145" s="61" t="s">
        <v>10665</v>
      </c>
      <c r="AA145" s="61" t="s">
        <v>8989</v>
      </c>
      <c r="AB145" s="61" t="str">
        <f t="shared" si="1"/>
        <v>6.145 Solve word problems involving ratios M6NS-IIb-131</v>
      </c>
      <c r="AC145" s="61" t="str">
        <f t="shared" ref="AC145:AD145" si="369">Y145</f>
        <v>1. Numbers and Number Sense</v>
      </c>
      <c r="AD145" s="61" t="str">
        <f t="shared" si="369"/>
        <v>G6.1.05 Ratio</v>
      </c>
      <c r="AE145" s="61" t="str">
        <f t="shared" si="3"/>
        <v>M6NS-IIb-131</v>
      </c>
      <c r="AF145" s="61" t="str">
        <f t="shared" ref="AF145:AG145" si="370">M145</f>
        <v>M6NS-IIb-131: Defines and illustrates the meaning of ratio and proportion using concrete or pictorial models.</v>
      </c>
      <c r="AG145" s="61" t="str">
        <f t="shared" si="370"/>
        <v>6.028 Defines and illustrates the meaning of ratio and proportion M6NS-IIb-131</v>
      </c>
      <c r="AH145" s="175">
        <v>16</v>
      </c>
      <c r="AI145" s="327"/>
      <c r="AJ145" s="327"/>
      <c r="AK145" s="61"/>
      <c r="AL145" s="61"/>
      <c r="AM145" s="61"/>
      <c r="AN145" s="110"/>
      <c r="AO145" s="110"/>
      <c r="AP145" s="103" t="s">
        <v>1818</v>
      </c>
      <c r="AQ145" s="103" t="str">
        <f t="shared" si="164"/>
        <v>Completed</v>
      </c>
      <c r="AR145" s="41"/>
    </row>
    <row r="146" spans="1:44" ht="15.75" customHeight="1" x14ac:dyDescent="0.2">
      <c r="A146" s="487"/>
      <c r="B146" s="61" t="s">
        <v>11317</v>
      </c>
      <c r="C146" s="61" t="s">
        <v>227</v>
      </c>
      <c r="D146" s="63" t="s">
        <v>1693</v>
      </c>
      <c r="E146" s="61" t="s">
        <v>11318</v>
      </c>
      <c r="F146" s="61" t="s">
        <v>11319</v>
      </c>
      <c r="G146" s="100">
        <v>4</v>
      </c>
      <c r="H146" s="100"/>
      <c r="I146" s="100" t="s">
        <v>4965</v>
      </c>
      <c r="J146" s="61" t="s">
        <v>11320</v>
      </c>
      <c r="K146" s="61" t="s">
        <v>10858</v>
      </c>
      <c r="L146" s="61" t="s">
        <v>10859</v>
      </c>
      <c r="M146" s="61" t="s">
        <v>10860</v>
      </c>
      <c r="N146" s="61" t="s">
        <v>10861</v>
      </c>
      <c r="O146" s="102" t="s">
        <v>1043</v>
      </c>
      <c r="P146" s="102" t="s">
        <v>11321</v>
      </c>
      <c r="Q146" s="102" t="str">
        <f t="shared" si="364"/>
        <v>Ch 16 Practice 4.1.1: Solve word problems involving percents</v>
      </c>
      <c r="R146" s="102" t="s">
        <v>1812</v>
      </c>
      <c r="S146" s="102" t="s">
        <v>1041</v>
      </c>
      <c r="T146" s="102" t="s">
        <v>1042</v>
      </c>
      <c r="U146" s="102" t="s">
        <v>42</v>
      </c>
      <c r="V146" s="61" t="s">
        <v>11307</v>
      </c>
      <c r="W146" s="104">
        <v>9789814969475</v>
      </c>
      <c r="X146" s="102">
        <v>208</v>
      </c>
      <c r="Y146" s="61" t="s">
        <v>1814</v>
      </c>
      <c r="Z146" s="61" t="s">
        <v>10844</v>
      </c>
      <c r="AA146" s="61" t="s">
        <v>8989</v>
      </c>
      <c r="AB146" s="61" t="str">
        <f t="shared" si="1"/>
        <v>6.146 Solve word problems involving percents M6NS-IId-143</v>
      </c>
      <c r="AC146" s="61" t="str">
        <f t="shared" ref="AC146:AD146" si="371">Y146</f>
        <v>1. Numbers and Number Sense</v>
      </c>
      <c r="AD146" s="61" t="str">
        <f t="shared" si="371"/>
        <v>G6.1.06 Percent</v>
      </c>
      <c r="AE146" s="61" t="str">
        <f t="shared" si="3"/>
        <v>M6NS-IId-143</v>
      </c>
      <c r="AF146" s="61" t="str">
        <f t="shared" ref="AF146:AG146" si="372">M146</f>
        <v>M6NS-IId-143: Solves routine and non-routine problems involving finding the percentage, rate and base using appropriate strategies and tools.</v>
      </c>
      <c r="AG146" s="61" t="str">
        <f t="shared" si="372"/>
        <v>6.034 Solves routine and non-routine problems involving finding the percentage, rate and base M6NS-IId-143</v>
      </c>
      <c r="AH146" s="175">
        <v>16</v>
      </c>
      <c r="AI146" s="327"/>
      <c r="AJ146" s="327"/>
      <c r="AK146" s="61"/>
      <c r="AL146" s="61"/>
      <c r="AM146" s="61"/>
      <c r="AN146" s="110"/>
      <c r="AO146" s="110"/>
      <c r="AP146" s="103" t="s">
        <v>1818</v>
      </c>
      <c r="AQ146" s="331" t="str">
        <f t="shared" si="164"/>
        <v>Completed</v>
      </c>
      <c r="AR146" s="41"/>
    </row>
    <row r="147" spans="1:44" ht="15.75" customHeight="1" x14ac:dyDescent="0.2">
      <c r="A147" s="487"/>
      <c r="B147" s="61" t="s">
        <v>11322</v>
      </c>
      <c r="C147" s="61" t="s">
        <v>1697</v>
      </c>
      <c r="D147" s="63" t="s">
        <v>1702</v>
      </c>
      <c r="E147" s="61" t="s">
        <v>11323</v>
      </c>
      <c r="F147" s="61" t="s">
        <v>11324</v>
      </c>
      <c r="G147" s="100">
        <v>5</v>
      </c>
      <c r="H147" s="111" t="s">
        <v>4964</v>
      </c>
      <c r="I147" s="100"/>
      <c r="J147" s="61" t="s">
        <v>11325</v>
      </c>
      <c r="K147" s="61" t="s">
        <v>10952</v>
      </c>
      <c r="L147" s="61" t="s">
        <v>9804</v>
      </c>
      <c r="M147" s="61" t="s">
        <v>10953</v>
      </c>
      <c r="N147" s="61" t="s">
        <v>10954</v>
      </c>
      <c r="O147" s="102" t="s">
        <v>1043</v>
      </c>
      <c r="P147" s="102" t="s">
        <v>11326</v>
      </c>
      <c r="Q147" s="102" t="str">
        <f t="shared" si="364"/>
        <v>Ch 16 Practice 5.1.1: Solve word problems involving speed</v>
      </c>
      <c r="R147" s="102" t="s">
        <v>1812</v>
      </c>
      <c r="S147" s="102" t="s">
        <v>1041</v>
      </c>
      <c r="T147" s="102" t="s">
        <v>1042</v>
      </c>
      <c r="U147" s="102" t="s">
        <v>42</v>
      </c>
      <c r="V147" s="61" t="s">
        <v>11307</v>
      </c>
      <c r="W147" s="104">
        <v>9789814969475</v>
      </c>
      <c r="X147" s="102">
        <v>212</v>
      </c>
      <c r="Y147" s="61" t="s">
        <v>2600</v>
      </c>
      <c r="Z147" s="61" t="s">
        <v>10917</v>
      </c>
      <c r="AA147" s="61" t="s">
        <v>8989</v>
      </c>
      <c r="AB147" s="61" t="str">
        <f t="shared" si="1"/>
        <v>6.147 Solve word problems involving speed M6ME-IIIg-18</v>
      </c>
      <c r="AC147" s="61" t="str">
        <f t="shared" ref="AC147:AD147" si="373">Y147</f>
        <v>2. Measurement</v>
      </c>
      <c r="AD147" s="61" t="str">
        <f t="shared" si="373"/>
        <v>G6.2.03 Speed</v>
      </c>
      <c r="AE147" s="61" t="str">
        <f t="shared" si="3"/>
        <v>M6ME-IIIg-18</v>
      </c>
      <c r="AF147" s="61" t="str">
        <f t="shared" ref="AF147:AG147" si="374">M147</f>
        <v>M6ME-IIIg-18: Solves problems involving average rate and speed.</v>
      </c>
      <c r="AG147" s="61" t="str">
        <f t="shared" si="374"/>
        <v>6.063 Solves problems involving average rate and speed M6ME-IIIg-18</v>
      </c>
      <c r="AH147" s="175">
        <v>16</v>
      </c>
      <c r="AI147" s="327"/>
      <c r="AJ147" s="327"/>
      <c r="AK147" s="61"/>
      <c r="AL147" s="61"/>
      <c r="AM147" s="61"/>
      <c r="AN147" s="110"/>
      <c r="AO147" s="110"/>
      <c r="AP147" s="103" t="s">
        <v>1818</v>
      </c>
      <c r="AQ147" s="103" t="str">
        <f t="shared" si="164"/>
        <v>Completed</v>
      </c>
      <c r="AR147" s="41"/>
    </row>
    <row r="148" spans="1:44" ht="15.75" customHeight="1" x14ac:dyDescent="0.2">
      <c r="A148" s="487"/>
      <c r="B148" s="61" t="s">
        <v>11327</v>
      </c>
      <c r="C148" s="61" t="s">
        <v>1361</v>
      </c>
      <c r="D148" s="65" t="s">
        <v>1698</v>
      </c>
      <c r="E148" s="65" t="s">
        <v>11328</v>
      </c>
      <c r="F148" s="65" t="s">
        <v>11329</v>
      </c>
      <c r="G148" s="100">
        <v>6</v>
      </c>
      <c r="H148" s="100"/>
      <c r="I148" s="100" t="s">
        <v>4988</v>
      </c>
      <c r="J148" s="61" t="s">
        <v>11330</v>
      </c>
      <c r="K148" s="61" t="s">
        <v>10116</v>
      </c>
      <c r="L148" s="110" t="s">
        <v>11331</v>
      </c>
      <c r="M148" s="61" t="s">
        <v>10118</v>
      </c>
      <c r="N148" s="61" t="s">
        <v>10119</v>
      </c>
      <c r="O148" s="83" t="s">
        <v>1043</v>
      </c>
      <c r="P148" s="102" t="s">
        <v>11332</v>
      </c>
      <c r="Q148" s="102" t="str">
        <f t="shared" si="364"/>
        <v>Ch 16 Practice 6.1.1: Solve word problems involving volume</v>
      </c>
      <c r="R148" s="83" t="s">
        <v>1812</v>
      </c>
      <c r="S148" s="102" t="s">
        <v>1041</v>
      </c>
      <c r="T148" s="102" t="s">
        <v>1042</v>
      </c>
      <c r="U148" s="102" t="s">
        <v>42</v>
      </c>
      <c r="V148" s="61" t="s">
        <v>11307</v>
      </c>
      <c r="W148" s="104">
        <v>9789814969475</v>
      </c>
      <c r="X148" s="102">
        <v>215</v>
      </c>
      <c r="Y148" s="61" t="s">
        <v>2600</v>
      </c>
      <c r="Z148" s="61" t="s">
        <v>10026</v>
      </c>
      <c r="AA148" s="61" t="s">
        <v>8989</v>
      </c>
      <c r="AB148" s="61" t="str">
        <f t="shared" si="1"/>
        <v>6.148 Solve word problems involving volume M5ME-IVe-83</v>
      </c>
      <c r="AC148" s="61" t="str">
        <f t="shared" ref="AC148:AD148" si="375">Y148</f>
        <v>2. Measurement</v>
      </c>
      <c r="AD148" s="61" t="str">
        <f t="shared" si="375"/>
        <v>G5.2.02 Volume</v>
      </c>
      <c r="AE148" s="61" t="str">
        <f t="shared" si="3"/>
        <v>M5ME-IVe-83</v>
      </c>
      <c r="AF148" s="61" t="str">
        <f t="shared" ref="AF148:AG148" si="376">M148</f>
        <v>M5ME-IVe-83: Solves routine and non-routine problems involving volume of a cube and rectangular prism in real-life.</v>
      </c>
      <c r="AG148" s="84" t="str">
        <f t="shared" si="376"/>
        <v>5.092 Solves routine and non-routine problems involving volume of a cube and rectangular prism in real-life M5ME-IVe-83</v>
      </c>
      <c r="AH148" s="175">
        <v>16</v>
      </c>
      <c r="AI148" s="327"/>
      <c r="AJ148" s="327"/>
      <c r="AK148" s="61"/>
      <c r="AL148" s="61"/>
      <c r="AM148" s="61"/>
      <c r="AN148" s="110"/>
      <c r="AO148" s="110"/>
      <c r="AP148" s="103" t="s">
        <v>1818</v>
      </c>
      <c r="AQ148" s="103" t="str">
        <f t="shared" si="164"/>
        <v>Completed</v>
      </c>
      <c r="AR148" s="41"/>
    </row>
    <row r="149" spans="1:44" ht="15.75" customHeight="1" x14ac:dyDescent="0.2">
      <c r="A149" s="471"/>
      <c r="B149" s="61" t="s">
        <v>11333</v>
      </c>
      <c r="C149" s="61" t="s">
        <v>1706</v>
      </c>
      <c r="D149" s="181" t="s">
        <v>11334</v>
      </c>
      <c r="E149" s="181" t="s">
        <v>11335</v>
      </c>
      <c r="F149" s="181" t="s">
        <v>11336</v>
      </c>
      <c r="G149" s="100">
        <v>7</v>
      </c>
      <c r="H149" s="111" t="s">
        <v>4976</v>
      </c>
      <c r="I149" s="100"/>
      <c r="J149" s="61" t="s">
        <v>11337</v>
      </c>
      <c r="K149" s="61" t="s">
        <v>7462</v>
      </c>
      <c r="L149" s="61" t="s">
        <v>9119</v>
      </c>
      <c r="M149" s="61" t="s">
        <v>7464</v>
      </c>
      <c r="N149" s="61" t="s">
        <v>9120</v>
      </c>
      <c r="O149" s="83" t="s">
        <v>1043</v>
      </c>
      <c r="P149" s="102" t="str">
        <f t="shared" ref="P149:Q149" si="377">D149</f>
        <v>PH_G6_C16_P7.1.1</v>
      </c>
      <c r="Q149" s="102" t="str">
        <f t="shared" si="377"/>
        <v>Ch 16 Practice 7.1.1: Find unknown angle measures involving triangles and four-sided figures</v>
      </c>
      <c r="R149" s="83" t="s">
        <v>1812</v>
      </c>
      <c r="S149" s="102" t="s">
        <v>1041</v>
      </c>
      <c r="T149" s="102" t="s">
        <v>1042</v>
      </c>
      <c r="U149" s="102" t="s">
        <v>42</v>
      </c>
      <c r="V149" s="61" t="s">
        <v>11307</v>
      </c>
      <c r="W149" s="104">
        <v>9789814969475</v>
      </c>
      <c r="X149" s="102">
        <v>219</v>
      </c>
      <c r="Y149" s="61" t="s">
        <v>2481</v>
      </c>
      <c r="Z149" s="61" t="s">
        <v>9050</v>
      </c>
      <c r="AA149" s="61" t="s">
        <v>8989</v>
      </c>
      <c r="AB149" s="61" t="str">
        <f t="shared" si="1"/>
        <v>6.149 Find unknown angle measures involving triangles and four-sided figures M4GE-IIIb-15</v>
      </c>
      <c r="AC149" s="61" t="str">
        <f t="shared" ref="AC149:AD149" si="378">Y149</f>
        <v>3. Geometry</v>
      </c>
      <c r="AD149" s="61" t="str">
        <f t="shared" si="378"/>
        <v>G5.3.01 Plane Shapes</v>
      </c>
      <c r="AE149" s="61" t="str">
        <f t="shared" si="3"/>
        <v>M4GE-IIIb-15</v>
      </c>
      <c r="AF149" s="61" t="str">
        <f t="shared" ref="AF149:AG149" si="379">M149</f>
        <v>M4GE-IIIb-15: Describes the attributes/properties of triangles and quadrilaterals using concrete objects or models.</v>
      </c>
      <c r="AG149" s="84" t="str">
        <f t="shared" si="379"/>
        <v>4.048 Describes the attributes/properties of triangles and quadrilaterals using concrete objects or models M4GE-IIIb-15</v>
      </c>
      <c r="AH149" s="175">
        <v>16</v>
      </c>
      <c r="AI149" s="327"/>
      <c r="AJ149" s="327"/>
      <c r="AK149" s="61"/>
      <c r="AL149" s="61"/>
      <c r="AM149" s="61"/>
      <c r="AN149" s="110"/>
      <c r="AO149" s="110"/>
      <c r="AP149" s="103" t="s">
        <v>1818</v>
      </c>
      <c r="AQ149" s="103" t="str">
        <f t="shared" si="164"/>
        <v>Completed</v>
      </c>
      <c r="AR149" s="41"/>
    </row>
    <row r="150" spans="1:44" ht="15.75" customHeight="1" x14ac:dyDescent="0.2">
      <c r="A150" s="43"/>
      <c r="B150" s="43"/>
      <c r="C150" s="43"/>
      <c r="D150" s="43"/>
      <c r="E150" s="43"/>
      <c r="F150" s="43"/>
      <c r="G150" s="194"/>
      <c r="H150" s="194"/>
      <c r="I150" s="194"/>
      <c r="J150" s="196"/>
      <c r="K150" s="196"/>
      <c r="L150" s="196"/>
      <c r="M150" s="196"/>
      <c r="N150" s="196"/>
      <c r="O150" s="197"/>
      <c r="P150" s="197"/>
      <c r="Q150" s="197"/>
      <c r="R150" s="197"/>
      <c r="S150" s="197"/>
      <c r="T150" s="197"/>
      <c r="U150" s="198"/>
      <c r="V150" s="257"/>
      <c r="W150" s="200"/>
      <c r="X150" s="200"/>
      <c r="Y150" s="43"/>
      <c r="Z150" s="199"/>
      <c r="AA150" s="199"/>
      <c r="AB150" s="199"/>
      <c r="AC150" s="199"/>
      <c r="AD150" s="199"/>
      <c r="AE150" s="43"/>
      <c r="AF150" s="199"/>
      <c r="AG150" s="196"/>
      <c r="AH150" s="201"/>
      <c r="AI150" s="330"/>
      <c r="AJ150" s="330"/>
      <c r="AK150" s="43"/>
      <c r="AL150" s="43"/>
      <c r="AM150" s="43"/>
      <c r="AN150" s="64"/>
      <c r="AO150" s="64"/>
      <c r="AP150" s="202"/>
      <c r="AQ150" s="202"/>
      <c r="AR150" s="42"/>
    </row>
    <row r="151" spans="1:44" ht="15.75" customHeight="1" x14ac:dyDescent="0.2">
      <c r="A151" s="43"/>
      <c r="B151" s="43"/>
      <c r="C151" s="43"/>
      <c r="D151" s="43"/>
      <c r="E151" s="43"/>
      <c r="F151" s="43"/>
      <c r="G151" s="194"/>
      <c r="H151" s="194"/>
      <c r="I151" s="194"/>
      <c r="J151" s="196"/>
      <c r="K151" s="196"/>
      <c r="L151" s="196"/>
      <c r="M151" s="196"/>
      <c r="N151" s="196"/>
      <c r="O151" s="197"/>
      <c r="P151" s="197"/>
      <c r="Q151" s="197"/>
      <c r="R151" s="197"/>
      <c r="S151" s="197"/>
      <c r="T151" s="197"/>
      <c r="U151" s="198"/>
      <c r="V151" s="257"/>
      <c r="W151" s="200"/>
      <c r="X151" s="200"/>
      <c r="Y151" s="43"/>
      <c r="Z151" s="199"/>
      <c r="AA151" s="199"/>
      <c r="AB151" s="199"/>
      <c r="AC151" s="199"/>
      <c r="AD151" s="199"/>
      <c r="AE151" s="43"/>
      <c r="AF151" s="199"/>
      <c r="AG151" s="196"/>
      <c r="AH151" s="201"/>
      <c r="AI151" s="330"/>
      <c r="AJ151" s="330"/>
      <c r="AK151" s="43"/>
      <c r="AL151" s="43"/>
      <c r="AM151" s="43"/>
      <c r="AN151" s="64"/>
      <c r="AO151" s="64"/>
      <c r="AP151" s="202"/>
      <c r="AQ151" s="202"/>
      <c r="AR151" s="42"/>
    </row>
    <row r="152" spans="1:44" ht="15.75" customHeight="1" x14ac:dyDescent="0.2">
      <c r="A152" s="43" t="s">
        <v>3410</v>
      </c>
      <c r="B152" s="40" t="s">
        <v>3411</v>
      </c>
      <c r="C152" s="43"/>
      <c r="D152" s="43"/>
      <c r="E152" s="43"/>
      <c r="F152" s="43"/>
      <c r="G152" s="194"/>
      <c r="H152" s="194"/>
      <c r="I152" s="194"/>
      <c r="J152" s="196"/>
      <c r="K152" s="196"/>
      <c r="L152" s="196"/>
      <c r="M152" s="196"/>
      <c r="N152" s="196"/>
      <c r="O152" s="197"/>
      <c r="P152" s="197"/>
      <c r="Q152" s="197"/>
      <c r="R152" s="197"/>
      <c r="S152" s="197"/>
      <c r="T152" s="197"/>
      <c r="U152" s="198"/>
      <c r="V152" s="257"/>
      <c r="W152" s="200"/>
      <c r="X152" s="200"/>
      <c r="Y152" s="43"/>
      <c r="Z152" s="199"/>
      <c r="AA152" s="199"/>
      <c r="AB152" s="199"/>
      <c r="AC152" s="199"/>
      <c r="AD152" s="199"/>
      <c r="AE152" s="43"/>
      <c r="AF152" s="199"/>
      <c r="AG152" s="196"/>
      <c r="AH152" s="201"/>
      <c r="AI152" s="330"/>
      <c r="AJ152" s="330"/>
      <c r="AK152" s="43"/>
      <c r="AL152" s="43"/>
      <c r="AM152" s="43"/>
      <c r="AN152" s="64"/>
      <c r="AO152" s="64"/>
      <c r="AP152" s="202"/>
      <c r="AQ152" s="202"/>
      <c r="AR152" s="42"/>
    </row>
    <row r="153" spans="1:44" ht="15.75" customHeight="1" x14ac:dyDescent="0.2">
      <c r="A153" s="203" t="s">
        <v>3410</v>
      </c>
      <c r="B153" s="40" t="s">
        <v>3412</v>
      </c>
      <c r="C153" s="43"/>
      <c r="D153" s="43"/>
      <c r="E153" s="43"/>
      <c r="F153" s="43"/>
      <c r="G153" s="194"/>
      <c r="H153" s="194"/>
      <c r="I153" s="194"/>
      <c r="J153" s="196"/>
      <c r="K153" s="196"/>
      <c r="L153" s="196"/>
      <c r="M153" s="196"/>
      <c r="N153" s="196"/>
      <c r="O153" s="197"/>
      <c r="P153" s="197"/>
      <c r="Q153" s="197"/>
      <c r="R153" s="197"/>
      <c r="S153" s="197"/>
      <c r="T153" s="197"/>
      <c r="U153" s="198"/>
      <c r="V153" s="257"/>
      <c r="W153" s="200"/>
      <c r="X153" s="200"/>
      <c r="Y153" s="43"/>
      <c r="Z153" s="199"/>
      <c r="AA153" s="199"/>
      <c r="AB153" s="199"/>
      <c r="AC153" s="199"/>
      <c r="AD153" s="199"/>
      <c r="AE153" s="43"/>
      <c r="AF153" s="199"/>
      <c r="AG153" s="196"/>
      <c r="AH153" s="201"/>
      <c r="AI153" s="330"/>
      <c r="AJ153" s="330"/>
      <c r="AK153" s="43"/>
      <c r="AL153" s="43"/>
      <c r="AM153" s="43"/>
      <c r="AN153" s="64"/>
      <c r="AO153" s="64"/>
      <c r="AP153" s="202"/>
      <c r="AQ153" s="202"/>
      <c r="AR153" s="42"/>
    </row>
    <row r="154" spans="1:44" ht="15.75" customHeight="1" x14ac:dyDescent="0.2">
      <c r="A154" s="204" t="s">
        <v>3410</v>
      </c>
      <c r="B154" s="40" t="s">
        <v>3413</v>
      </c>
      <c r="C154" s="43"/>
      <c r="D154" s="43"/>
      <c r="E154" s="43"/>
      <c r="F154" s="43"/>
      <c r="G154" s="194"/>
      <c r="H154" s="194"/>
      <c r="I154" s="194"/>
      <c r="J154" s="196"/>
      <c r="K154" s="196"/>
      <c r="L154" s="196"/>
      <c r="M154" s="196"/>
      <c r="N154" s="196"/>
      <c r="O154" s="197"/>
      <c r="P154" s="197"/>
      <c r="Q154" s="197"/>
      <c r="R154" s="197"/>
      <c r="S154" s="197"/>
      <c r="T154" s="197"/>
      <c r="U154" s="198"/>
      <c r="V154" s="257"/>
      <c r="W154" s="200"/>
      <c r="X154" s="200"/>
      <c r="Y154" s="43"/>
      <c r="Z154" s="199"/>
      <c r="AA154" s="199"/>
      <c r="AB154" s="199"/>
      <c r="AC154" s="199"/>
      <c r="AD154" s="199"/>
      <c r="AE154" s="43"/>
      <c r="AF154" s="199"/>
      <c r="AG154" s="196"/>
      <c r="AH154" s="201"/>
      <c r="AI154" s="330"/>
      <c r="AJ154" s="330"/>
      <c r="AK154" s="43"/>
      <c r="AL154" s="43"/>
      <c r="AM154" s="43"/>
      <c r="AN154" s="64"/>
      <c r="AO154" s="64"/>
      <c r="AP154" s="202"/>
      <c r="AQ154" s="202"/>
      <c r="AR154" s="42"/>
    </row>
    <row r="155" spans="1:44" ht="15.75" customHeight="1" x14ac:dyDescent="0.2">
      <c r="A155" s="205" t="s">
        <v>3410</v>
      </c>
      <c r="B155" s="40" t="s">
        <v>3414</v>
      </c>
      <c r="C155" s="43"/>
      <c r="D155" s="43"/>
      <c r="E155" s="43"/>
      <c r="F155" s="43"/>
      <c r="G155" s="194"/>
      <c r="H155" s="194"/>
      <c r="I155" s="194"/>
      <c r="J155" s="196"/>
      <c r="K155" s="196"/>
      <c r="L155" s="196"/>
      <c r="M155" s="196"/>
      <c r="N155" s="196"/>
      <c r="O155" s="197"/>
      <c r="P155" s="197"/>
      <c r="Q155" s="197"/>
      <c r="R155" s="197"/>
      <c r="S155" s="197"/>
      <c r="T155" s="197"/>
      <c r="U155" s="198"/>
      <c r="V155" s="257"/>
      <c r="W155" s="200"/>
      <c r="X155" s="200"/>
      <c r="Y155" s="43"/>
      <c r="Z155" s="199"/>
      <c r="AA155" s="199"/>
      <c r="AB155" s="199"/>
      <c r="AC155" s="199"/>
      <c r="AD155" s="199"/>
      <c r="AE155" s="43"/>
      <c r="AF155" s="199"/>
      <c r="AG155" s="196"/>
      <c r="AH155" s="201"/>
      <c r="AI155" s="330"/>
      <c r="AJ155" s="330"/>
      <c r="AK155" s="43"/>
      <c r="AL155" s="43"/>
      <c r="AM155" s="43"/>
      <c r="AN155" s="64"/>
      <c r="AO155" s="64"/>
      <c r="AP155" s="202"/>
      <c r="AQ155" s="202"/>
      <c r="AR155" s="42"/>
    </row>
    <row r="156" spans="1:44" ht="15.75" customHeight="1" x14ac:dyDescent="0.2">
      <c r="A156" s="206" t="s">
        <v>3410</v>
      </c>
      <c r="B156" s="40" t="s">
        <v>3415</v>
      </c>
      <c r="C156" s="43"/>
      <c r="D156" s="43"/>
      <c r="E156" s="43"/>
      <c r="F156" s="43"/>
      <c r="G156" s="194"/>
      <c r="H156" s="194"/>
      <c r="I156" s="194"/>
      <c r="J156" s="196"/>
      <c r="K156" s="196"/>
      <c r="L156" s="196"/>
      <c r="M156" s="196"/>
      <c r="N156" s="196"/>
      <c r="O156" s="197"/>
      <c r="P156" s="197"/>
      <c r="Q156" s="197"/>
      <c r="R156" s="197"/>
      <c r="S156" s="197"/>
      <c r="T156" s="197"/>
      <c r="U156" s="198"/>
      <c r="V156" s="257"/>
      <c r="W156" s="200"/>
      <c r="X156" s="200"/>
      <c r="Y156" s="43"/>
      <c r="Z156" s="199"/>
      <c r="AA156" s="199"/>
      <c r="AB156" s="199"/>
      <c r="AC156" s="199"/>
      <c r="AD156" s="199"/>
      <c r="AE156" s="43"/>
      <c r="AF156" s="199"/>
      <c r="AG156" s="196"/>
      <c r="AH156" s="201"/>
      <c r="AI156" s="330"/>
      <c r="AJ156" s="330"/>
      <c r="AK156" s="43"/>
      <c r="AL156" s="43"/>
      <c r="AM156" s="43"/>
      <c r="AN156" s="64"/>
      <c r="AO156" s="64"/>
      <c r="AP156" s="202"/>
      <c r="AQ156" s="202"/>
      <c r="AR156" s="42"/>
    </row>
    <row r="157" spans="1:44" ht="15.75" customHeight="1" x14ac:dyDescent="0.2">
      <c r="A157" s="207" t="s">
        <v>3410</v>
      </c>
      <c r="B157" s="40" t="s">
        <v>3416</v>
      </c>
      <c r="C157" s="43"/>
      <c r="D157" s="43"/>
      <c r="E157" s="43"/>
      <c r="F157" s="43"/>
      <c r="G157" s="194"/>
      <c r="H157" s="194"/>
      <c r="I157" s="194"/>
      <c r="J157" s="196"/>
      <c r="K157" s="196"/>
      <c r="L157" s="196"/>
      <c r="M157" s="196"/>
      <c r="N157" s="196"/>
      <c r="O157" s="197"/>
      <c r="P157" s="197"/>
      <c r="Q157" s="197"/>
      <c r="R157" s="197"/>
      <c r="S157" s="197"/>
      <c r="T157" s="197"/>
      <c r="U157" s="198"/>
      <c r="V157" s="257"/>
      <c r="W157" s="200"/>
      <c r="X157" s="200"/>
      <c r="Y157" s="43"/>
      <c r="Z157" s="199"/>
      <c r="AA157" s="199"/>
      <c r="AB157" s="199"/>
      <c r="AC157" s="199"/>
      <c r="AD157" s="199"/>
      <c r="AE157" s="43"/>
      <c r="AF157" s="199"/>
      <c r="AG157" s="196"/>
      <c r="AH157" s="201"/>
      <c r="AI157" s="330"/>
      <c r="AJ157" s="330"/>
      <c r="AK157" s="43"/>
      <c r="AL157" s="43"/>
      <c r="AM157" s="43"/>
      <c r="AN157" s="64"/>
      <c r="AO157" s="64"/>
      <c r="AP157" s="202"/>
      <c r="AQ157" s="202"/>
      <c r="AR157" s="42"/>
    </row>
    <row r="158" spans="1:44" ht="15.75" customHeight="1" x14ac:dyDescent="0.2">
      <c r="A158" s="343" t="s">
        <v>3410</v>
      </c>
      <c r="B158" s="489" t="s">
        <v>11338</v>
      </c>
      <c r="C158" s="482"/>
      <c r="D158" s="482"/>
      <c r="E158" s="43"/>
      <c r="F158" s="43"/>
      <c r="G158" s="194"/>
      <c r="H158" s="194"/>
      <c r="I158" s="194"/>
      <c r="J158" s="196"/>
      <c r="K158" s="196"/>
      <c r="L158" s="196"/>
      <c r="M158" s="196"/>
      <c r="N158" s="196"/>
      <c r="O158" s="197"/>
      <c r="P158" s="197"/>
      <c r="Q158" s="197"/>
      <c r="R158" s="197"/>
      <c r="S158" s="197"/>
      <c r="T158" s="197"/>
      <c r="U158" s="198"/>
      <c r="V158" s="257"/>
      <c r="W158" s="200"/>
      <c r="X158" s="200"/>
      <c r="Y158" s="43"/>
      <c r="Z158" s="199"/>
      <c r="AA158" s="199"/>
      <c r="AB158" s="199"/>
      <c r="AC158" s="199"/>
      <c r="AD158" s="199"/>
      <c r="AE158" s="43"/>
      <c r="AF158" s="199"/>
      <c r="AG158" s="196"/>
      <c r="AH158" s="201"/>
      <c r="AI158" s="330"/>
      <c r="AJ158" s="330"/>
      <c r="AK158" s="43"/>
      <c r="AL158" s="43"/>
      <c r="AM158" s="43"/>
      <c r="AN158" s="64"/>
      <c r="AO158" s="64"/>
      <c r="AP158" s="202"/>
      <c r="AQ158" s="202"/>
      <c r="AR158" s="42"/>
    </row>
    <row r="159" spans="1:44" ht="15.75" customHeight="1" x14ac:dyDescent="0.2">
      <c r="A159" s="43"/>
      <c r="B159" s="43"/>
      <c r="C159" s="43"/>
      <c r="D159" s="43"/>
      <c r="E159" s="43"/>
      <c r="F159" s="43"/>
      <c r="G159" s="194"/>
      <c r="H159" s="194"/>
      <c r="I159" s="194"/>
      <c r="J159" s="196"/>
      <c r="K159" s="196"/>
      <c r="L159" s="196"/>
      <c r="M159" s="196"/>
      <c r="N159" s="196"/>
      <c r="O159" s="197"/>
      <c r="P159" s="197"/>
      <c r="Q159" s="197"/>
      <c r="R159" s="197"/>
      <c r="S159" s="197"/>
      <c r="T159" s="197"/>
      <c r="U159" s="198"/>
      <c r="V159" s="257"/>
      <c r="W159" s="200"/>
      <c r="X159" s="200"/>
      <c r="Y159" s="43"/>
      <c r="Z159" s="199"/>
      <c r="AA159" s="199"/>
      <c r="AB159" s="199"/>
      <c r="AC159" s="199"/>
      <c r="AD159" s="199"/>
      <c r="AE159" s="43"/>
      <c r="AF159" s="199"/>
      <c r="AG159" s="196"/>
      <c r="AH159" s="201"/>
      <c r="AI159" s="330"/>
      <c r="AJ159" s="330"/>
      <c r="AK159" s="43"/>
      <c r="AL159" s="43"/>
      <c r="AM159" s="43"/>
      <c r="AN159" s="64"/>
      <c r="AO159" s="64"/>
      <c r="AP159" s="202"/>
      <c r="AQ159" s="202"/>
      <c r="AR159" s="42"/>
    </row>
    <row r="160" spans="1:44" ht="15.75" customHeight="1" x14ac:dyDescent="0.2">
      <c r="A160" s="43"/>
      <c r="B160" s="43"/>
      <c r="C160" s="43"/>
      <c r="D160" s="43"/>
      <c r="E160" s="43"/>
      <c r="F160" s="43"/>
      <c r="G160" s="194"/>
      <c r="H160" s="194"/>
      <c r="I160" s="194"/>
      <c r="J160" s="196"/>
      <c r="K160" s="196"/>
      <c r="L160" s="196"/>
      <c r="M160" s="196"/>
      <c r="N160" s="196"/>
      <c r="O160" s="197"/>
      <c r="P160" s="197"/>
      <c r="Q160" s="197"/>
      <c r="R160" s="197"/>
      <c r="S160" s="197"/>
      <c r="T160" s="197"/>
      <c r="U160" s="198"/>
      <c r="V160" s="257"/>
      <c r="W160" s="200"/>
      <c r="X160" s="200"/>
      <c r="Y160" s="43"/>
      <c r="Z160" s="199"/>
      <c r="AA160" s="199"/>
      <c r="AB160" s="199"/>
      <c r="AC160" s="199"/>
      <c r="AD160" s="199"/>
      <c r="AE160" s="43"/>
      <c r="AF160" s="199"/>
      <c r="AG160" s="196"/>
      <c r="AH160" s="201"/>
      <c r="AI160" s="330"/>
      <c r="AJ160" s="330"/>
      <c r="AK160" s="43"/>
      <c r="AL160" s="43"/>
      <c r="AM160" s="43"/>
      <c r="AN160" s="64"/>
      <c r="AO160" s="64"/>
      <c r="AP160" s="202"/>
      <c r="AQ160" s="202"/>
      <c r="AR160" s="42"/>
    </row>
    <row r="161" spans="1:44" ht="15.75" customHeight="1" x14ac:dyDescent="0.2">
      <c r="A161" s="43"/>
      <c r="B161" s="43"/>
      <c r="C161" s="43"/>
      <c r="D161" s="43"/>
      <c r="E161" s="43"/>
      <c r="F161" s="43"/>
      <c r="G161" s="194"/>
      <c r="H161" s="194"/>
      <c r="I161" s="194"/>
      <c r="J161" s="196"/>
      <c r="K161" s="196"/>
      <c r="L161" s="196"/>
      <c r="M161" s="196"/>
      <c r="N161" s="196"/>
      <c r="O161" s="197"/>
      <c r="P161" s="197"/>
      <c r="Q161" s="197"/>
      <c r="R161" s="197"/>
      <c r="S161" s="197"/>
      <c r="T161" s="197"/>
      <c r="U161" s="198"/>
      <c r="V161" s="257"/>
      <c r="W161" s="200"/>
      <c r="X161" s="200"/>
      <c r="Y161" s="43"/>
      <c r="Z161" s="199"/>
      <c r="AA161" s="199"/>
      <c r="AB161" s="199"/>
      <c r="AC161" s="199"/>
      <c r="AD161" s="199"/>
      <c r="AE161" s="43"/>
      <c r="AF161" s="199"/>
      <c r="AG161" s="196"/>
      <c r="AH161" s="201"/>
      <c r="AI161" s="330"/>
      <c r="AJ161" s="330"/>
      <c r="AK161" s="43"/>
      <c r="AL161" s="43"/>
      <c r="AM161" s="43"/>
      <c r="AN161" s="64"/>
      <c r="AO161" s="64"/>
      <c r="AP161" s="202"/>
      <c r="AQ161" s="202"/>
      <c r="AR161" s="42"/>
    </row>
    <row r="162" spans="1:44" ht="15.75" customHeight="1" x14ac:dyDescent="0.2">
      <c r="A162" s="43"/>
      <c r="B162" s="43"/>
      <c r="C162" s="43"/>
      <c r="D162" s="43"/>
      <c r="E162" s="43"/>
      <c r="F162" s="43"/>
      <c r="G162" s="194"/>
      <c r="H162" s="194"/>
      <c r="I162" s="194"/>
      <c r="J162" s="196"/>
      <c r="K162" s="196"/>
      <c r="L162" s="196"/>
      <c r="M162" s="196"/>
      <c r="N162" s="196"/>
      <c r="O162" s="197"/>
      <c r="P162" s="197"/>
      <c r="Q162" s="197"/>
      <c r="R162" s="197"/>
      <c r="S162" s="197"/>
      <c r="T162" s="197"/>
      <c r="U162" s="198"/>
      <c r="V162" s="257"/>
      <c r="W162" s="200"/>
      <c r="X162" s="200"/>
      <c r="Y162" s="43"/>
      <c r="Z162" s="199"/>
      <c r="AA162" s="199"/>
      <c r="AB162" s="199"/>
      <c r="AC162" s="199"/>
      <c r="AD162" s="199"/>
      <c r="AE162" s="43"/>
      <c r="AF162" s="199"/>
      <c r="AG162" s="196"/>
      <c r="AH162" s="201"/>
      <c r="AI162" s="330"/>
      <c r="AJ162" s="330"/>
      <c r="AK162" s="43"/>
      <c r="AL162" s="43"/>
      <c r="AM162" s="43"/>
      <c r="AN162" s="64"/>
      <c r="AO162" s="64"/>
      <c r="AP162" s="202"/>
      <c r="AQ162" s="202"/>
      <c r="AR162" s="42"/>
    </row>
    <row r="163" spans="1:44" ht="15.75" customHeight="1" x14ac:dyDescent="0.2">
      <c r="A163" s="43"/>
      <c r="B163" s="43"/>
      <c r="C163" s="43"/>
      <c r="D163" s="43"/>
      <c r="E163" s="43"/>
      <c r="F163" s="43"/>
      <c r="G163" s="194"/>
      <c r="H163" s="194"/>
      <c r="I163" s="194"/>
      <c r="J163" s="196"/>
      <c r="K163" s="196"/>
      <c r="L163" s="196"/>
      <c r="M163" s="196"/>
      <c r="N163" s="196"/>
      <c r="O163" s="197"/>
      <c r="P163" s="197"/>
      <c r="Q163" s="197"/>
      <c r="R163" s="197"/>
      <c r="S163" s="197"/>
      <c r="T163" s="197"/>
      <c r="U163" s="198"/>
      <c r="V163" s="257"/>
      <c r="W163" s="200"/>
      <c r="X163" s="200"/>
      <c r="Y163" s="43"/>
      <c r="Z163" s="199"/>
      <c r="AA163" s="199"/>
      <c r="AB163" s="199"/>
      <c r="AC163" s="199"/>
      <c r="AD163" s="199"/>
      <c r="AE163" s="43"/>
      <c r="AF163" s="199"/>
      <c r="AG163" s="196"/>
      <c r="AH163" s="201"/>
      <c r="AI163" s="330"/>
      <c r="AJ163" s="330"/>
      <c r="AK163" s="43"/>
      <c r="AL163" s="43"/>
      <c r="AM163" s="43"/>
      <c r="AN163" s="64"/>
      <c r="AO163" s="64"/>
      <c r="AP163" s="202"/>
      <c r="AQ163" s="202"/>
      <c r="AR163" s="42"/>
    </row>
    <row r="164" spans="1:44" ht="15.75" customHeight="1" x14ac:dyDescent="0.2">
      <c r="A164" s="43"/>
      <c r="B164" s="43"/>
      <c r="C164" s="43"/>
      <c r="D164" s="43"/>
      <c r="E164" s="43"/>
      <c r="F164" s="43"/>
      <c r="G164" s="194"/>
      <c r="H164" s="194"/>
      <c r="I164" s="194"/>
      <c r="J164" s="196"/>
      <c r="K164" s="196"/>
      <c r="L164" s="196"/>
      <c r="M164" s="196"/>
      <c r="N164" s="196"/>
      <c r="O164" s="197"/>
      <c r="P164" s="197"/>
      <c r="Q164" s="197"/>
      <c r="R164" s="197"/>
      <c r="S164" s="197"/>
      <c r="T164" s="197"/>
      <c r="U164" s="198"/>
      <c r="V164" s="257"/>
      <c r="W164" s="200"/>
      <c r="X164" s="200"/>
      <c r="Y164" s="43"/>
      <c r="Z164" s="199"/>
      <c r="AA164" s="199"/>
      <c r="AB164" s="199"/>
      <c r="AC164" s="199"/>
      <c r="AD164" s="199"/>
      <c r="AE164" s="43"/>
      <c r="AF164" s="199"/>
      <c r="AG164" s="196"/>
      <c r="AH164" s="201"/>
      <c r="AI164" s="330"/>
      <c r="AJ164" s="330"/>
      <c r="AK164" s="43"/>
      <c r="AL164" s="43"/>
      <c r="AM164" s="43"/>
      <c r="AN164" s="64"/>
      <c r="AO164" s="64"/>
      <c r="AP164" s="202"/>
      <c r="AQ164" s="202"/>
      <c r="AR164" s="42"/>
    </row>
    <row r="165" spans="1:44" ht="15.75" customHeight="1" x14ac:dyDescent="0.2">
      <c r="A165" s="43"/>
      <c r="B165" s="43"/>
      <c r="C165" s="43"/>
      <c r="D165" s="43"/>
      <c r="E165" s="43"/>
      <c r="F165" s="43"/>
      <c r="G165" s="194"/>
      <c r="H165" s="194"/>
      <c r="I165" s="194"/>
      <c r="J165" s="196"/>
      <c r="K165" s="196"/>
      <c r="L165" s="196"/>
      <c r="M165" s="196"/>
      <c r="N165" s="196"/>
      <c r="O165" s="197"/>
      <c r="P165" s="197"/>
      <c r="Q165" s="197"/>
      <c r="R165" s="197"/>
      <c r="S165" s="197"/>
      <c r="T165" s="197"/>
      <c r="U165" s="198"/>
      <c r="V165" s="257"/>
      <c r="W165" s="200"/>
      <c r="X165" s="200"/>
      <c r="Y165" s="43"/>
      <c r="Z165" s="199"/>
      <c r="AA165" s="199"/>
      <c r="AB165" s="199"/>
      <c r="AC165" s="199"/>
      <c r="AD165" s="199"/>
      <c r="AE165" s="43"/>
      <c r="AF165" s="199"/>
      <c r="AG165" s="196"/>
      <c r="AH165" s="201"/>
      <c r="AI165" s="330"/>
      <c r="AJ165" s="330"/>
      <c r="AK165" s="43"/>
      <c r="AL165" s="43"/>
      <c r="AM165" s="43"/>
      <c r="AN165" s="64"/>
      <c r="AO165" s="64"/>
      <c r="AP165" s="202"/>
      <c r="AQ165" s="202"/>
      <c r="AR165" s="42"/>
    </row>
    <row r="166" spans="1:44" ht="15.75" customHeight="1" x14ac:dyDescent="0.2">
      <c r="A166" s="43"/>
      <c r="B166" s="43"/>
      <c r="C166" s="43"/>
      <c r="D166" s="43"/>
      <c r="E166" s="43"/>
      <c r="F166" s="43"/>
      <c r="G166" s="194"/>
      <c r="H166" s="194"/>
      <c r="I166" s="194"/>
      <c r="J166" s="196"/>
      <c r="K166" s="196"/>
      <c r="L166" s="196"/>
      <c r="M166" s="196"/>
      <c r="N166" s="196"/>
      <c r="O166" s="197"/>
      <c r="P166" s="197"/>
      <c r="Q166" s="197"/>
      <c r="R166" s="197"/>
      <c r="S166" s="197"/>
      <c r="T166" s="197"/>
      <c r="U166" s="198"/>
      <c r="V166" s="257"/>
      <c r="W166" s="200"/>
      <c r="X166" s="200"/>
      <c r="Y166" s="43"/>
      <c r="Z166" s="199"/>
      <c r="AA166" s="199"/>
      <c r="AB166" s="199"/>
      <c r="AC166" s="199"/>
      <c r="AD166" s="199"/>
      <c r="AE166" s="43"/>
      <c r="AF166" s="199"/>
      <c r="AG166" s="196"/>
      <c r="AH166" s="201"/>
      <c r="AI166" s="330"/>
      <c r="AJ166" s="330"/>
      <c r="AK166" s="43"/>
      <c r="AL166" s="43"/>
      <c r="AM166" s="43"/>
      <c r="AN166" s="64"/>
      <c r="AO166" s="64"/>
      <c r="AP166" s="202"/>
      <c r="AQ166" s="202"/>
      <c r="AR166" s="42"/>
    </row>
    <row r="167" spans="1:44" ht="15.75" customHeight="1" x14ac:dyDescent="0.2">
      <c r="A167" s="43"/>
      <c r="B167" s="43"/>
      <c r="C167" s="43"/>
      <c r="D167" s="43"/>
      <c r="E167" s="43"/>
      <c r="F167" s="43"/>
      <c r="G167" s="194"/>
      <c r="H167" s="194"/>
      <c r="I167" s="194"/>
      <c r="J167" s="196"/>
      <c r="K167" s="196"/>
      <c r="L167" s="196"/>
      <c r="M167" s="196"/>
      <c r="N167" s="196"/>
      <c r="O167" s="197"/>
      <c r="P167" s="197"/>
      <c r="Q167" s="197"/>
      <c r="R167" s="197"/>
      <c r="S167" s="197"/>
      <c r="T167" s="197"/>
      <c r="U167" s="198"/>
      <c r="V167" s="257"/>
      <c r="W167" s="200"/>
      <c r="X167" s="200"/>
      <c r="Y167" s="43"/>
      <c r="Z167" s="199"/>
      <c r="AA167" s="199"/>
      <c r="AB167" s="199"/>
      <c r="AC167" s="199"/>
      <c r="AD167" s="199"/>
      <c r="AE167" s="43"/>
      <c r="AF167" s="199"/>
      <c r="AG167" s="196"/>
      <c r="AH167" s="201"/>
      <c r="AI167" s="330"/>
      <c r="AJ167" s="330"/>
      <c r="AK167" s="43"/>
      <c r="AL167" s="43"/>
      <c r="AM167" s="43"/>
      <c r="AN167" s="64"/>
      <c r="AO167" s="64"/>
      <c r="AP167" s="202"/>
      <c r="AQ167" s="202"/>
      <c r="AR167" s="42"/>
    </row>
    <row r="168" spans="1:44" ht="15.75" customHeight="1" x14ac:dyDescent="0.2">
      <c r="A168" s="43"/>
      <c r="B168" s="43"/>
      <c r="C168" s="43"/>
      <c r="D168" s="43"/>
      <c r="E168" s="43"/>
      <c r="F168" s="43"/>
      <c r="G168" s="194"/>
      <c r="H168" s="194"/>
      <c r="I168" s="194"/>
      <c r="J168" s="196"/>
      <c r="K168" s="196"/>
      <c r="L168" s="196"/>
      <c r="M168" s="196"/>
      <c r="N168" s="196"/>
      <c r="O168" s="197"/>
      <c r="P168" s="197"/>
      <c r="Q168" s="197"/>
      <c r="R168" s="197"/>
      <c r="S168" s="197"/>
      <c r="T168" s="197"/>
      <c r="U168" s="198"/>
      <c r="V168" s="257"/>
      <c r="W168" s="200"/>
      <c r="X168" s="200"/>
      <c r="Y168" s="43"/>
      <c r="Z168" s="199"/>
      <c r="AA168" s="199"/>
      <c r="AB168" s="199"/>
      <c r="AC168" s="199"/>
      <c r="AD168" s="199"/>
      <c r="AE168" s="43"/>
      <c r="AF168" s="199"/>
      <c r="AG168" s="196"/>
      <c r="AH168" s="201"/>
      <c r="AI168" s="330"/>
      <c r="AJ168" s="330"/>
      <c r="AK168" s="43"/>
      <c r="AL168" s="43"/>
      <c r="AM168" s="43"/>
      <c r="AN168" s="64"/>
      <c r="AO168" s="64"/>
      <c r="AP168" s="202"/>
      <c r="AQ168" s="202"/>
      <c r="AR168" s="42"/>
    </row>
    <row r="169" spans="1:44" ht="15.75" customHeight="1" x14ac:dyDescent="0.2">
      <c r="A169" s="43"/>
      <c r="B169" s="43"/>
      <c r="C169" s="43"/>
      <c r="D169" s="43"/>
      <c r="E169" s="43"/>
      <c r="F169" s="43"/>
      <c r="G169" s="194"/>
      <c r="H169" s="194"/>
      <c r="I169" s="194"/>
      <c r="J169" s="196"/>
      <c r="K169" s="196"/>
      <c r="L169" s="196"/>
      <c r="M169" s="196"/>
      <c r="N169" s="196"/>
      <c r="O169" s="197"/>
      <c r="P169" s="197"/>
      <c r="Q169" s="197"/>
      <c r="R169" s="197"/>
      <c r="S169" s="197"/>
      <c r="T169" s="197"/>
      <c r="U169" s="198"/>
      <c r="V169" s="257"/>
      <c r="W169" s="200"/>
      <c r="X169" s="200"/>
      <c r="Y169" s="43"/>
      <c r="Z169" s="199"/>
      <c r="AA169" s="199"/>
      <c r="AB169" s="199"/>
      <c r="AC169" s="199"/>
      <c r="AD169" s="199"/>
      <c r="AE169" s="43"/>
      <c r="AF169" s="199"/>
      <c r="AG169" s="196"/>
      <c r="AH169" s="201"/>
      <c r="AI169" s="330"/>
      <c r="AJ169" s="330"/>
      <c r="AK169" s="43"/>
      <c r="AL169" s="43"/>
      <c r="AM169" s="43"/>
      <c r="AN169" s="64"/>
      <c r="AO169" s="64"/>
      <c r="AP169" s="202"/>
      <c r="AQ169" s="202"/>
      <c r="AR169" s="42"/>
    </row>
    <row r="170" spans="1:44" ht="15.75" customHeight="1" x14ac:dyDescent="0.2">
      <c r="A170" s="43"/>
      <c r="B170" s="43"/>
      <c r="C170" s="43"/>
      <c r="D170" s="43"/>
      <c r="E170" s="43"/>
      <c r="F170" s="43"/>
      <c r="G170" s="194"/>
      <c r="H170" s="194"/>
      <c r="I170" s="194"/>
      <c r="J170" s="196"/>
      <c r="K170" s="196"/>
      <c r="L170" s="196"/>
      <c r="M170" s="196"/>
      <c r="N170" s="196"/>
      <c r="O170" s="197"/>
      <c r="P170" s="197"/>
      <c r="Q170" s="197"/>
      <c r="R170" s="197"/>
      <c r="S170" s="197"/>
      <c r="T170" s="197"/>
      <c r="U170" s="198"/>
      <c r="V170" s="257"/>
      <c r="W170" s="200"/>
      <c r="X170" s="200"/>
      <c r="Y170" s="43"/>
      <c r="Z170" s="199"/>
      <c r="AA170" s="199"/>
      <c r="AB170" s="199"/>
      <c r="AC170" s="199"/>
      <c r="AD170" s="199"/>
      <c r="AE170" s="43"/>
      <c r="AF170" s="199"/>
      <c r="AG170" s="196"/>
      <c r="AH170" s="201"/>
      <c r="AI170" s="330"/>
      <c r="AJ170" s="330"/>
      <c r="AK170" s="43"/>
      <c r="AL170" s="43"/>
      <c r="AM170" s="43"/>
      <c r="AN170" s="64"/>
      <c r="AO170" s="64"/>
      <c r="AP170" s="202"/>
      <c r="AQ170" s="202"/>
      <c r="AR170" s="42"/>
    </row>
    <row r="171" spans="1:44" ht="15.75" customHeight="1" x14ac:dyDescent="0.2">
      <c r="A171" s="43"/>
      <c r="B171" s="43"/>
      <c r="C171" s="43"/>
      <c r="D171" s="43"/>
      <c r="E171" s="43"/>
      <c r="F171" s="43"/>
      <c r="G171" s="194"/>
      <c r="H171" s="194"/>
      <c r="I171" s="194"/>
      <c r="J171" s="196"/>
      <c r="K171" s="196"/>
      <c r="L171" s="196"/>
      <c r="M171" s="196"/>
      <c r="N171" s="196"/>
      <c r="O171" s="197"/>
      <c r="P171" s="197"/>
      <c r="Q171" s="197"/>
      <c r="R171" s="197"/>
      <c r="S171" s="197"/>
      <c r="T171" s="197"/>
      <c r="U171" s="198"/>
      <c r="V171" s="257"/>
      <c r="W171" s="200"/>
      <c r="X171" s="200"/>
      <c r="Y171" s="43"/>
      <c r="Z171" s="199"/>
      <c r="AA171" s="199"/>
      <c r="AB171" s="199"/>
      <c r="AC171" s="199"/>
      <c r="AD171" s="199"/>
      <c r="AE171" s="43"/>
      <c r="AF171" s="199"/>
      <c r="AG171" s="196"/>
      <c r="AH171" s="201"/>
      <c r="AI171" s="330"/>
      <c r="AJ171" s="330"/>
      <c r="AK171" s="43"/>
      <c r="AL171" s="43"/>
      <c r="AM171" s="43"/>
      <c r="AN171" s="64"/>
      <c r="AO171" s="64"/>
      <c r="AP171" s="202"/>
      <c r="AQ171" s="202"/>
      <c r="AR171" s="42"/>
    </row>
    <row r="172" spans="1:44" ht="15.75" customHeight="1" x14ac:dyDescent="0.2">
      <c r="A172" s="43"/>
      <c r="B172" s="43"/>
      <c r="C172" s="43"/>
      <c r="D172" s="43"/>
      <c r="E172" s="43"/>
      <c r="F172" s="43"/>
      <c r="G172" s="194"/>
      <c r="H172" s="194"/>
      <c r="I172" s="194"/>
      <c r="J172" s="196"/>
      <c r="K172" s="196"/>
      <c r="L172" s="196"/>
      <c r="M172" s="196"/>
      <c r="N172" s="196"/>
      <c r="O172" s="197"/>
      <c r="P172" s="197"/>
      <c r="Q172" s="197"/>
      <c r="R172" s="197"/>
      <c r="S172" s="197"/>
      <c r="T172" s="197"/>
      <c r="U172" s="198"/>
      <c r="V172" s="257"/>
      <c r="W172" s="200"/>
      <c r="X172" s="200"/>
      <c r="Y172" s="43"/>
      <c r="Z172" s="199"/>
      <c r="AA172" s="199"/>
      <c r="AB172" s="199"/>
      <c r="AC172" s="199"/>
      <c r="AD172" s="199"/>
      <c r="AE172" s="43"/>
      <c r="AF172" s="199"/>
      <c r="AG172" s="196"/>
      <c r="AH172" s="201"/>
      <c r="AI172" s="330"/>
      <c r="AJ172" s="330"/>
      <c r="AK172" s="43"/>
      <c r="AL172" s="43"/>
      <c r="AM172" s="43"/>
      <c r="AN172" s="64"/>
      <c r="AO172" s="64"/>
      <c r="AP172" s="202"/>
      <c r="AQ172" s="202"/>
      <c r="AR172" s="42"/>
    </row>
    <row r="173" spans="1:44" ht="15.75" customHeight="1" x14ac:dyDescent="0.2">
      <c r="A173" s="43"/>
      <c r="B173" s="43"/>
      <c r="C173" s="43"/>
      <c r="D173" s="43"/>
      <c r="E173" s="43"/>
      <c r="F173" s="43"/>
      <c r="G173" s="194"/>
      <c r="H173" s="194"/>
      <c r="I173" s="194"/>
      <c r="J173" s="196"/>
      <c r="K173" s="196"/>
      <c r="L173" s="196"/>
      <c r="M173" s="196"/>
      <c r="N173" s="196"/>
      <c r="O173" s="197"/>
      <c r="P173" s="197"/>
      <c r="Q173" s="197"/>
      <c r="R173" s="197"/>
      <c r="S173" s="197"/>
      <c r="T173" s="197"/>
      <c r="U173" s="198"/>
      <c r="V173" s="257"/>
      <c r="W173" s="200"/>
      <c r="X173" s="200"/>
      <c r="Y173" s="43"/>
      <c r="Z173" s="199"/>
      <c r="AA173" s="199"/>
      <c r="AB173" s="199"/>
      <c r="AC173" s="199"/>
      <c r="AD173" s="199"/>
      <c r="AE173" s="43"/>
      <c r="AF173" s="199"/>
      <c r="AG173" s="196"/>
      <c r="AH173" s="201"/>
      <c r="AI173" s="330"/>
      <c r="AJ173" s="330"/>
      <c r="AK173" s="43"/>
      <c r="AL173" s="43"/>
      <c r="AM173" s="43"/>
      <c r="AN173" s="64"/>
      <c r="AO173" s="64"/>
      <c r="AP173" s="202"/>
      <c r="AQ173" s="202"/>
      <c r="AR173" s="42"/>
    </row>
    <row r="174" spans="1:44" ht="15.75" customHeight="1" x14ac:dyDescent="0.2">
      <c r="A174" s="43"/>
      <c r="B174" s="43"/>
      <c r="C174" s="43"/>
      <c r="D174" s="43"/>
      <c r="E174" s="43"/>
      <c r="F174" s="43"/>
      <c r="G174" s="194"/>
      <c r="H174" s="194"/>
      <c r="I174" s="194"/>
      <c r="J174" s="196"/>
      <c r="K174" s="196"/>
      <c r="L174" s="196"/>
      <c r="M174" s="196"/>
      <c r="N174" s="196"/>
      <c r="O174" s="197"/>
      <c r="P174" s="197"/>
      <c r="Q174" s="197"/>
      <c r="R174" s="197"/>
      <c r="S174" s="197"/>
      <c r="T174" s="197"/>
      <c r="U174" s="198"/>
      <c r="V174" s="257"/>
      <c r="W174" s="200"/>
      <c r="X174" s="200"/>
      <c r="Y174" s="43"/>
      <c r="Z174" s="199"/>
      <c r="AA174" s="199"/>
      <c r="AB174" s="199"/>
      <c r="AC174" s="199"/>
      <c r="AD174" s="199"/>
      <c r="AE174" s="43"/>
      <c r="AF174" s="199"/>
      <c r="AG174" s="196"/>
      <c r="AH174" s="201"/>
      <c r="AI174" s="330"/>
      <c r="AJ174" s="330"/>
      <c r="AK174" s="43"/>
      <c r="AL174" s="43"/>
      <c r="AM174" s="43"/>
      <c r="AN174" s="64"/>
      <c r="AO174" s="64"/>
      <c r="AP174" s="202"/>
      <c r="AQ174" s="202"/>
      <c r="AR174" s="42"/>
    </row>
    <row r="175" spans="1:44" ht="15.75" customHeight="1" x14ac:dyDescent="0.2">
      <c r="A175" s="43"/>
      <c r="B175" s="43"/>
      <c r="C175" s="43"/>
      <c r="D175" s="43"/>
      <c r="E175" s="43"/>
      <c r="F175" s="43"/>
      <c r="G175" s="194"/>
      <c r="H175" s="194"/>
      <c r="I175" s="194"/>
      <c r="J175" s="196"/>
      <c r="K175" s="196"/>
      <c r="L175" s="196"/>
      <c r="M175" s="196"/>
      <c r="N175" s="196"/>
      <c r="O175" s="197"/>
      <c r="P175" s="197"/>
      <c r="Q175" s="197"/>
      <c r="R175" s="197"/>
      <c r="S175" s="197"/>
      <c r="T175" s="197"/>
      <c r="U175" s="198"/>
      <c r="V175" s="257"/>
      <c r="W175" s="200"/>
      <c r="X175" s="200"/>
      <c r="Y175" s="43"/>
      <c r="Z175" s="199"/>
      <c r="AA175" s="199"/>
      <c r="AB175" s="199"/>
      <c r="AC175" s="199"/>
      <c r="AD175" s="199"/>
      <c r="AE175" s="43"/>
      <c r="AF175" s="199"/>
      <c r="AG175" s="196"/>
      <c r="AH175" s="201"/>
      <c r="AI175" s="330"/>
      <c r="AJ175" s="330"/>
      <c r="AK175" s="43"/>
      <c r="AL175" s="43"/>
      <c r="AM175" s="43"/>
      <c r="AN175" s="64"/>
      <c r="AO175" s="64"/>
      <c r="AP175" s="202"/>
      <c r="AQ175" s="202"/>
      <c r="AR175" s="42"/>
    </row>
    <row r="176" spans="1:44" ht="15.75" customHeight="1" x14ac:dyDescent="0.2">
      <c r="A176" s="43"/>
      <c r="B176" s="43"/>
      <c r="C176" s="43"/>
      <c r="D176" s="43"/>
      <c r="E176" s="43"/>
      <c r="F176" s="43"/>
      <c r="G176" s="194"/>
      <c r="H176" s="194"/>
      <c r="I176" s="194"/>
      <c r="J176" s="196"/>
      <c r="K176" s="196"/>
      <c r="L176" s="196"/>
      <c r="M176" s="196"/>
      <c r="N176" s="196"/>
      <c r="O176" s="197"/>
      <c r="P176" s="197"/>
      <c r="Q176" s="197"/>
      <c r="R176" s="197"/>
      <c r="S176" s="197"/>
      <c r="T176" s="197"/>
      <c r="U176" s="198"/>
      <c r="V176" s="257"/>
      <c r="W176" s="200"/>
      <c r="X176" s="200"/>
      <c r="Y176" s="43"/>
      <c r="Z176" s="199"/>
      <c r="AA176" s="199"/>
      <c r="AB176" s="199"/>
      <c r="AC176" s="199"/>
      <c r="AD176" s="199"/>
      <c r="AE176" s="43"/>
      <c r="AF176" s="199"/>
      <c r="AG176" s="196"/>
      <c r="AH176" s="201"/>
      <c r="AI176" s="330"/>
      <c r="AJ176" s="330"/>
      <c r="AK176" s="43"/>
      <c r="AL176" s="43"/>
      <c r="AM176" s="43"/>
      <c r="AN176" s="64"/>
      <c r="AO176" s="64"/>
      <c r="AP176" s="202"/>
      <c r="AQ176" s="202"/>
      <c r="AR176" s="42"/>
    </row>
    <row r="177" spans="1:44" ht="15.75" customHeight="1" x14ac:dyDescent="0.2">
      <c r="A177" s="43"/>
      <c r="B177" s="43"/>
      <c r="C177" s="43"/>
      <c r="D177" s="43"/>
      <c r="E177" s="43"/>
      <c r="F177" s="43"/>
      <c r="G177" s="194"/>
      <c r="H177" s="194"/>
      <c r="I177" s="194"/>
      <c r="J177" s="196"/>
      <c r="K177" s="196"/>
      <c r="L177" s="196"/>
      <c r="M177" s="196"/>
      <c r="N177" s="196"/>
      <c r="O177" s="197"/>
      <c r="P177" s="197"/>
      <c r="Q177" s="197"/>
      <c r="R177" s="197"/>
      <c r="S177" s="197"/>
      <c r="T177" s="197"/>
      <c r="U177" s="198"/>
      <c r="V177" s="257"/>
      <c r="W177" s="200"/>
      <c r="X177" s="200"/>
      <c r="Y177" s="43"/>
      <c r="Z177" s="199"/>
      <c r="AA177" s="199"/>
      <c r="AB177" s="199"/>
      <c r="AC177" s="199"/>
      <c r="AD177" s="199"/>
      <c r="AE177" s="43"/>
      <c r="AF177" s="199"/>
      <c r="AG177" s="196"/>
      <c r="AH177" s="201"/>
      <c r="AI177" s="330"/>
      <c r="AJ177" s="330"/>
      <c r="AK177" s="43"/>
      <c r="AL177" s="43"/>
      <c r="AM177" s="43"/>
      <c r="AN177" s="64"/>
      <c r="AO177" s="64"/>
      <c r="AP177" s="202"/>
      <c r="AQ177" s="202"/>
      <c r="AR177" s="42"/>
    </row>
    <row r="178" spans="1:44" ht="15.75" customHeight="1" x14ac:dyDescent="0.2">
      <c r="A178" s="43"/>
      <c r="B178" s="43"/>
      <c r="C178" s="43"/>
      <c r="D178" s="43"/>
      <c r="E178" s="43"/>
      <c r="F178" s="43"/>
      <c r="G178" s="194"/>
      <c r="H178" s="194"/>
      <c r="I178" s="194"/>
      <c r="J178" s="196"/>
      <c r="K178" s="196"/>
      <c r="L178" s="196"/>
      <c r="M178" s="196"/>
      <c r="N178" s="196"/>
      <c r="O178" s="197"/>
      <c r="P178" s="197"/>
      <c r="Q178" s="197"/>
      <c r="R178" s="197"/>
      <c r="S178" s="197"/>
      <c r="T178" s="197"/>
      <c r="U178" s="198"/>
      <c r="V178" s="257"/>
      <c r="W178" s="200"/>
      <c r="X178" s="200"/>
      <c r="Y178" s="43"/>
      <c r="Z178" s="199"/>
      <c r="AA178" s="199"/>
      <c r="AB178" s="199"/>
      <c r="AC178" s="199"/>
      <c r="AD178" s="199"/>
      <c r="AE178" s="43"/>
      <c r="AF178" s="199"/>
      <c r="AG178" s="196"/>
      <c r="AH178" s="201"/>
      <c r="AI178" s="330"/>
      <c r="AJ178" s="330"/>
      <c r="AK178" s="43"/>
      <c r="AL178" s="43"/>
      <c r="AM178" s="43"/>
      <c r="AN178" s="64"/>
      <c r="AO178" s="64"/>
      <c r="AP178" s="202"/>
      <c r="AQ178" s="202"/>
      <c r="AR178" s="42"/>
    </row>
    <row r="179" spans="1:44" ht="15.75" customHeight="1" x14ac:dyDescent="0.2">
      <c r="A179" s="43"/>
      <c r="B179" s="43"/>
      <c r="C179" s="43"/>
      <c r="D179" s="43"/>
      <c r="E179" s="43"/>
      <c r="F179" s="43"/>
      <c r="G179" s="194"/>
      <c r="H179" s="194"/>
      <c r="I179" s="194"/>
      <c r="J179" s="196"/>
      <c r="K179" s="196"/>
      <c r="L179" s="196"/>
      <c r="M179" s="196"/>
      <c r="N179" s="196"/>
      <c r="O179" s="197"/>
      <c r="P179" s="197"/>
      <c r="Q179" s="197"/>
      <c r="R179" s="197"/>
      <c r="S179" s="197"/>
      <c r="T179" s="197"/>
      <c r="U179" s="198"/>
      <c r="V179" s="257"/>
      <c r="W179" s="200"/>
      <c r="X179" s="200"/>
      <c r="Y179" s="43"/>
      <c r="Z179" s="199"/>
      <c r="AA179" s="199"/>
      <c r="AB179" s="199"/>
      <c r="AC179" s="199"/>
      <c r="AD179" s="199"/>
      <c r="AE179" s="43"/>
      <c r="AF179" s="199"/>
      <c r="AG179" s="196"/>
      <c r="AH179" s="201"/>
      <c r="AI179" s="330"/>
      <c r="AJ179" s="330"/>
      <c r="AK179" s="43"/>
      <c r="AL179" s="43"/>
      <c r="AM179" s="43"/>
      <c r="AN179" s="64"/>
      <c r="AO179" s="64"/>
      <c r="AP179" s="202"/>
      <c r="AQ179" s="202"/>
      <c r="AR179" s="42"/>
    </row>
    <row r="180" spans="1:44" ht="15.75" customHeight="1" x14ac:dyDescent="0.2">
      <c r="A180" s="43"/>
      <c r="B180" s="43"/>
      <c r="C180" s="43"/>
      <c r="D180" s="43"/>
      <c r="E180" s="43"/>
      <c r="F180" s="43"/>
      <c r="G180" s="194"/>
      <c r="H180" s="194"/>
      <c r="I180" s="194"/>
      <c r="J180" s="196"/>
      <c r="K180" s="196"/>
      <c r="L180" s="196"/>
      <c r="M180" s="196"/>
      <c r="N180" s="196"/>
      <c r="O180" s="197"/>
      <c r="P180" s="197"/>
      <c r="Q180" s="197"/>
      <c r="R180" s="197"/>
      <c r="S180" s="197"/>
      <c r="T180" s="197"/>
      <c r="U180" s="198"/>
      <c r="V180" s="257"/>
      <c r="W180" s="200"/>
      <c r="X180" s="200"/>
      <c r="Y180" s="43"/>
      <c r="Z180" s="199"/>
      <c r="AA180" s="199"/>
      <c r="AB180" s="199"/>
      <c r="AC180" s="199"/>
      <c r="AD180" s="199"/>
      <c r="AE180" s="43"/>
      <c r="AF180" s="199"/>
      <c r="AG180" s="196"/>
      <c r="AH180" s="201"/>
      <c r="AI180" s="330"/>
      <c r="AJ180" s="330"/>
      <c r="AK180" s="43"/>
      <c r="AL180" s="43"/>
      <c r="AM180" s="43"/>
      <c r="AN180" s="64"/>
      <c r="AO180" s="64"/>
      <c r="AP180" s="202"/>
      <c r="AQ180" s="202"/>
      <c r="AR180" s="42"/>
    </row>
    <row r="181" spans="1:44" ht="15.75" customHeight="1" x14ac:dyDescent="0.2">
      <c r="A181" s="43"/>
      <c r="B181" s="43"/>
      <c r="C181" s="43"/>
      <c r="D181" s="43"/>
      <c r="E181" s="43"/>
      <c r="F181" s="43"/>
      <c r="G181" s="194"/>
      <c r="H181" s="194"/>
      <c r="I181" s="194"/>
      <c r="J181" s="196"/>
      <c r="K181" s="196"/>
      <c r="L181" s="196"/>
      <c r="M181" s="196"/>
      <c r="N181" s="196"/>
      <c r="O181" s="197"/>
      <c r="P181" s="197"/>
      <c r="Q181" s="197"/>
      <c r="R181" s="197"/>
      <c r="S181" s="197"/>
      <c r="T181" s="197"/>
      <c r="U181" s="198"/>
      <c r="V181" s="257"/>
      <c r="W181" s="200"/>
      <c r="X181" s="200"/>
      <c r="Y181" s="43"/>
      <c r="Z181" s="199"/>
      <c r="AA181" s="199"/>
      <c r="AB181" s="199"/>
      <c r="AC181" s="199"/>
      <c r="AD181" s="199"/>
      <c r="AE181" s="43"/>
      <c r="AF181" s="199"/>
      <c r="AG181" s="196"/>
      <c r="AH181" s="201"/>
      <c r="AI181" s="330"/>
      <c r="AJ181" s="330"/>
      <c r="AK181" s="43"/>
      <c r="AL181" s="43"/>
      <c r="AM181" s="43"/>
      <c r="AN181" s="64"/>
      <c r="AO181" s="64"/>
      <c r="AP181" s="202"/>
      <c r="AQ181" s="202"/>
      <c r="AR181" s="42"/>
    </row>
    <row r="182" spans="1:44" ht="15.75" customHeight="1" x14ac:dyDescent="0.2">
      <c r="A182" s="43"/>
      <c r="B182" s="43"/>
      <c r="C182" s="43"/>
      <c r="D182" s="43"/>
      <c r="E182" s="43"/>
      <c r="F182" s="43"/>
      <c r="G182" s="194"/>
      <c r="H182" s="194"/>
      <c r="I182" s="194"/>
      <c r="J182" s="196"/>
      <c r="K182" s="196"/>
      <c r="L182" s="196"/>
      <c r="M182" s="196"/>
      <c r="N182" s="196"/>
      <c r="O182" s="197"/>
      <c r="P182" s="197"/>
      <c r="Q182" s="197"/>
      <c r="R182" s="197"/>
      <c r="S182" s="197"/>
      <c r="T182" s="197"/>
      <c r="U182" s="198"/>
      <c r="V182" s="257"/>
      <c r="W182" s="200"/>
      <c r="X182" s="200"/>
      <c r="Y182" s="43"/>
      <c r="Z182" s="199"/>
      <c r="AA182" s="199"/>
      <c r="AB182" s="199"/>
      <c r="AC182" s="199"/>
      <c r="AD182" s="199"/>
      <c r="AE182" s="43"/>
      <c r="AF182" s="199"/>
      <c r="AG182" s="196"/>
      <c r="AH182" s="201"/>
      <c r="AI182" s="330"/>
      <c r="AJ182" s="330"/>
      <c r="AK182" s="43"/>
      <c r="AL182" s="43"/>
      <c r="AM182" s="43"/>
      <c r="AN182" s="64"/>
      <c r="AO182" s="64"/>
      <c r="AP182" s="202"/>
      <c r="AQ182" s="202"/>
      <c r="AR182" s="42"/>
    </row>
    <row r="183" spans="1:44" ht="15.75" customHeight="1" x14ac:dyDescent="0.2">
      <c r="A183" s="43"/>
      <c r="B183" s="43"/>
      <c r="C183" s="43"/>
      <c r="D183" s="43"/>
      <c r="E183" s="43"/>
      <c r="F183" s="43"/>
      <c r="G183" s="194"/>
      <c r="H183" s="194"/>
      <c r="I183" s="194"/>
      <c r="J183" s="196"/>
      <c r="K183" s="196"/>
      <c r="L183" s="196"/>
      <c r="M183" s="196"/>
      <c r="N183" s="196"/>
      <c r="O183" s="197"/>
      <c r="P183" s="197"/>
      <c r="Q183" s="197"/>
      <c r="R183" s="197"/>
      <c r="S183" s="197"/>
      <c r="T183" s="197"/>
      <c r="U183" s="198"/>
      <c r="V183" s="257"/>
      <c r="W183" s="200"/>
      <c r="X183" s="200"/>
      <c r="Y183" s="43"/>
      <c r="Z183" s="199"/>
      <c r="AA183" s="199"/>
      <c r="AB183" s="199"/>
      <c r="AC183" s="199"/>
      <c r="AD183" s="199"/>
      <c r="AE183" s="43"/>
      <c r="AF183" s="199"/>
      <c r="AG183" s="196"/>
      <c r="AH183" s="201"/>
      <c r="AI183" s="330"/>
      <c r="AJ183" s="330"/>
      <c r="AK183" s="43"/>
      <c r="AL183" s="43"/>
      <c r="AM183" s="43"/>
      <c r="AN183" s="64"/>
      <c r="AO183" s="64"/>
      <c r="AP183" s="202"/>
      <c r="AQ183" s="202"/>
      <c r="AR183" s="42"/>
    </row>
    <row r="184" spans="1:44" ht="15.75" customHeight="1" x14ac:dyDescent="0.2">
      <c r="A184" s="43"/>
      <c r="B184" s="43"/>
      <c r="C184" s="43"/>
      <c r="D184" s="43"/>
      <c r="E184" s="43"/>
      <c r="F184" s="43"/>
      <c r="G184" s="194"/>
      <c r="H184" s="194"/>
      <c r="I184" s="194"/>
      <c r="J184" s="196"/>
      <c r="K184" s="196"/>
      <c r="L184" s="196"/>
      <c r="M184" s="196"/>
      <c r="N184" s="196"/>
      <c r="O184" s="197"/>
      <c r="P184" s="197"/>
      <c r="Q184" s="197"/>
      <c r="R184" s="197"/>
      <c r="S184" s="197"/>
      <c r="T184" s="197"/>
      <c r="U184" s="198"/>
      <c r="V184" s="257"/>
      <c r="W184" s="200"/>
      <c r="X184" s="200"/>
      <c r="Y184" s="43"/>
      <c r="Z184" s="199"/>
      <c r="AA184" s="199"/>
      <c r="AB184" s="199"/>
      <c r="AC184" s="199"/>
      <c r="AD184" s="199"/>
      <c r="AE184" s="43"/>
      <c r="AF184" s="199"/>
      <c r="AG184" s="196"/>
      <c r="AH184" s="201"/>
      <c r="AI184" s="330"/>
      <c r="AJ184" s="330"/>
      <c r="AK184" s="43"/>
      <c r="AL184" s="43"/>
      <c r="AM184" s="43"/>
      <c r="AN184" s="64"/>
      <c r="AO184" s="64"/>
      <c r="AP184" s="202"/>
      <c r="AQ184" s="202"/>
      <c r="AR184" s="42"/>
    </row>
    <row r="185" spans="1:44" ht="15.75" customHeight="1" x14ac:dyDescent="0.2">
      <c r="A185" s="43"/>
      <c r="B185" s="43"/>
      <c r="C185" s="43"/>
      <c r="D185" s="43"/>
      <c r="E185" s="43"/>
      <c r="F185" s="43"/>
      <c r="G185" s="194"/>
      <c r="H185" s="194"/>
      <c r="I185" s="194"/>
      <c r="J185" s="196"/>
      <c r="K185" s="196"/>
      <c r="L185" s="196"/>
      <c r="M185" s="196"/>
      <c r="N185" s="196"/>
      <c r="O185" s="197"/>
      <c r="P185" s="197"/>
      <c r="Q185" s="197"/>
      <c r="R185" s="197"/>
      <c r="S185" s="197"/>
      <c r="T185" s="197"/>
      <c r="U185" s="198"/>
      <c r="V185" s="257"/>
      <c r="W185" s="200"/>
      <c r="X185" s="200"/>
      <c r="Y185" s="43"/>
      <c r="Z185" s="199"/>
      <c r="AA185" s="199"/>
      <c r="AB185" s="199"/>
      <c r="AC185" s="199"/>
      <c r="AD185" s="199"/>
      <c r="AE185" s="43"/>
      <c r="AF185" s="199"/>
      <c r="AG185" s="196"/>
      <c r="AH185" s="201"/>
      <c r="AI185" s="330"/>
      <c r="AJ185" s="330"/>
      <c r="AK185" s="43"/>
      <c r="AL185" s="43"/>
      <c r="AM185" s="43"/>
      <c r="AN185" s="64"/>
      <c r="AO185" s="64"/>
      <c r="AP185" s="202"/>
      <c r="AQ185" s="202"/>
      <c r="AR185" s="42"/>
    </row>
    <row r="186" spans="1:44" ht="15.75" customHeight="1" x14ac:dyDescent="0.2">
      <c r="A186" s="43"/>
      <c r="B186" s="43"/>
      <c r="C186" s="43"/>
      <c r="D186" s="43"/>
      <c r="E186" s="43"/>
      <c r="F186" s="43"/>
      <c r="G186" s="194"/>
      <c r="H186" s="194"/>
      <c r="I186" s="194"/>
      <c r="J186" s="196"/>
      <c r="K186" s="196"/>
      <c r="L186" s="196"/>
      <c r="M186" s="196"/>
      <c r="N186" s="196"/>
      <c r="O186" s="197"/>
      <c r="P186" s="197"/>
      <c r="Q186" s="197"/>
      <c r="R186" s="197"/>
      <c r="S186" s="197"/>
      <c r="T186" s="197"/>
      <c r="U186" s="198"/>
      <c r="V186" s="257"/>
      <c r="W186" s="200"/>
      <c r="X186" s="200"/>
      <c r="Y186" s="43"/>
      <c r="Z186" s="199"/>
      <c r="AA186" s="199"/>
      <c r="AB186" s="199"/>
      <c r="AC186" s="199"/>
      <c r="AD186" s="199"/>
      <c r="AE186" s="43"/>
      <c r="AF186" s="199"/>
      <c r="AG186" s="196"/>
      <c r="AH186" s="201"/>
      <c r="AI186" s="330"/>
      <c r="AJ186" s="330"/>
      <c r="AK186" s="43"/>
      <c r="AL186" s="43"/>
      <c r="AM186" s="43"/>
      <c r="AN186" s="64"/>
      <c r="AO186" s="64"/>
      <c r="AP186" s="202"/>
      <c r="AQ186" s="202"/>
      <c r="AR186" s="42"/>
    </row>
    <row r="187" spans="1:44" ht="15.75" customHeight="1" x14ac:dyDescent="0.2">
      <c r="A187" s="43"/>
      <c r="B187" s="43"/>
      <c r="C187" s="43"/>
      <c r="D187" s="43"/>
      <c r="E187" s="43"/>
      <c r="F187" s="43"/>
      <c r="G187" s="194"/>
      <c r="H187" s="194"/>
      <c r="I187" s="194"/>
      <c r="J187" s="196"/>
      <c r="K187" s="196"/>
      <c r="L187" s="196"/>
      <c r="M187" s="196"/>
      <c r="N187" s="196"/>
      <c r="O187" s="197"/>
      <c r="P187" s="197"/>
      <c r="Q187" s="197"/>
      <c r="R187" s="197"/>
      <c r="S187" s="197"/>
      <c r="T187" s="197"/>
      <c r="U187" s="198"/>
      <c r="V187" s="257"/>
      <c r="W187" s="200"/>
      <c r="X187" s="200"/>
      <c r="Y187" s="43"/>
      <c r="Z187" s="199"/>
      <c r="AA187" s="199"/>
      <c r="AB187" s="199"/>
      <c r="AC187" s="199"/>
      <c r="AD187" s="199"/>
      <c r="AE187" s="43"/>
      <c r="AF187" s="199"/>
      <c r="AG187" s="196"/>
      <c r="AH187" s="201"/>
      <c r="AI187" s="330"/>
      <c r="AJ187" s="330"/>
      <c r="AK187" s="43"/>
      <c r="AL187" s="43"/>
      <c r="AM187" s="43"/>
      <c r="AN187" s="64"/>
      <c r="AO187" s="64"/>
      <c r="AP187" s="202"/>
      <c r="AQ187" s="202"/>
      <c r="AR187" s="42"/>
    </row>
    <row r="188" spans="1:44" ht="15.75" customHeight="1" x14ac:dyDescent="0.2">
      <c r="A188" s="43"/>
      <c r="B188" s="43"/>
      <c r="C188" s="43"/>
      <c r="D188" s="43"/>
      <c r="E188" s="43"/>
      <c r="F188" s="43"/>
      <c r="G188" s="194"/>
      <c r="H188" s="194"/>
      <c r="I188" s="194"/>
      <c r="J188" s="196"/>
      <c r="K188" s="196"/>
      <c r="L188" s="196"/>
      <c r="M188" s="196"/>
      <c r="N188" s="196"/>
      <c r="O188" s="197"/>
      <c r="P188" s="197"/>
      <c r="Q188" s="197"/>
      <c r="R188" s="197"/>
      <c r="S188" s="197"/>
      <c r="T188" s="197"/>
      <c r="U188" s="198"/>
      <c r="V188" s="257"/>
      <c r="W188" s="200"/>
      <c r="X188" s="200"/>
      <c r="Y188" s="43"/>
      <c r="Z188" s="199"/>
      <c r="AA188" s="199"/>
      <c r="AB188" s="199"/>
      <c r="AC188" s="199"/>
      <c r="AD188" s="199"/>
      <c r="AE188" s="43"/>
      <c r="AF188" s="199"/>
      <c r="AG188" s="196"/>
      <c r="AH188" s="201"/>
      <c r="AI188" s="330"/>
      <c r="AJ188" s="330"/>
      <c r="AK188" s="43"/>
      <c r="AL188" s="43"/>
      <c r="AM188" s="43"/>
      <c r="AN188" s="64"/>
      <c r="AO188" s="64"/>
      <c r="AP188" s="202"/>
      <c r="AQ188" s="202"/>
      <c r="AR188" s="42"/>
    </row>
    <row r="189" spans="1:44" ht="15.75" customHeight="1" x14ac:dyDescent="0.2">
      <c r="A189" s="43"/>
      <c r="B189" s="43"/>
      <c r="C189" s="43"/>
      <c r="D189" s="43"/>
      <c r="E189" s="43"/>
      <c r="F189" s="43"/>
      <c r="G189" s="194"/>
      <c r="H189" s="194"/>
      <c r="I189" s="194"/>
      <c r="J189" s="196"/>
      <c r="K189" s="196"/>
      <c r="L189" s="196"/>
      <c r="M189" s="196"/>
      <c r="N189" s="196"/>
      <c r="O189" s="197"/>
      <c r="P189" s="197"/>
      <c r="Q189" s="197"/>
      <c r="R189" s="197"/>
      <c r="S189" s="197"/>
      <c r="T189" s="197"/>
      <c r="U189" s="198"/>
      <c r="V189" s="257"/>
      <c r="W189" s="200"/>
      <c r="X189" s="200"/>
      <c r="Y189" s="43"/>
      <c r="Z189" s="199"/>
      <c r="AA189" s="199"/>
      <c r="AB189" s="199"/>
      <c r="AC189" s="199"/>
      <c r="AD189" s="199"/>
      <c r="AE189" s="43"/>
      <c r="AF189" s="199"/>
      <c r="AG189" s="196"/>
      <c r="AH189" s="201"/>
      <c r="AI189" s="330"/>
      <c r="AJ189" s="330"/>
      <c r="AK189" s="43"/>
      <c r="AL189" s="43"/>
      <c r="AM189" s="43"/>
      <c r="AN189" s="64"/>
      <c r="AO189" s="64"/>
      <c r="AP189" s="202"/>
      <c r="AQ189" s="202"/>
      <c r="AR189" s="42"/>
    </row>
    <row r="190" spans="1:44" ht="15.75" customHeight="1" x14ac:dyDescent="0.2">
      <c r="A190" s="43"/>
      <c r="B190" s="43"/>
      <c r="C190" s="43"/>
      <c r="D190" s="43"/>
      <c r="E190" s="43"/>
      <c r="F190" s="43"/>
      <c r="G190" s="194"/>
      <c r="H190" s="194"/>
      <c r="I190" s="194"/>
      <c r="J190" s="196"/>
      <c r="K190" s="196"/>
      <c r="L190" s="196"/>
      <c r="M190" s="196"/>
      <c r="N190" s="196"/>
      <c r="O190" s="197"/>
      <c r="P190" s="197"/>
      <c r="Q190" s="197"/>
      <c r="R190" s="197"/>
      <c r="S190" s="197"/>
      <c r="T190" s="197"/>
      <c r="U190" s="198"/>
      <c r="V190" s="257"/>
      <c r="W190" s="200"/>
      <c r="X190" s="200"/>
      <c r="Y190" s="43"/>
      <c r="Z190" s="199"/>
      <c r="AA190" s="199"/>
      <c r="AB190" s="199"/>
      <c r="AC190" s="199"/>
      <c r="AD190" s="199"/>
      <c r="AE190" s="43"/>
      <c r="AF190" s="199"/>
      <c r="AG190" s="196"/>
      <c r="AH190" s="201"/>
      <c r="AI190" s="330"/>
      <c r="AJ190" s="330"/>
      <c r="AK190" s="43"/>
      <c r="AL190" s="43"/>
      <c r="AM190" s="43"/>
      <c r="AN190" s="64"/>
      <c r="AO190" s="64"/>
      <c r="AP190" s="202"/>
      <c r="AQ190" s="202"/>
      <c r="AR190" s="42"/>
    </row>
    <row r="191" spans="1:44" ht="15.75" customHeight="1" x14ac:dyDescent="0.2">
      <c r="A191" s="43"/>
      <c r="B191" s="43"/>
      <c r="C191" s="43"/>
      <c r="D191" s="43"/>
      <c r="E191" s="43"/>
      <c r="F191" s="43"/>
      <c r="G191" s="194"/>
      <c r="H191" s="194"/>
      <c r="I191" s="194"/>
      <c r="J191" s="196"/>
      <c r="K191" s="196"/>
      <c r="L191" s="196"/>
      <c r="M191" s="196"/>
      <c r="N191" s="196"/>
      <c r="O191" s="197"/>
      <c r="P191" s="197"/>
      <c r="Q191" s="197"/>
      <c r="R191" s="197"/>
      <c r="S191" s="197"/>
      <c r="T191" s="197"/>
      <c r="U191" s="198"/>
      <c r="V191" s="257"/>
      <c r="W191" s="200"/>
      <c r="X191" s="200"/>
      <c r="Y191" s="43"/>
      <c r="Z191" s="199"/>
      <c r="AA191" s="199"/>
      <c r="AB191" s="199"/>
      <c r="AC191" s="199"/>
      <c r="AD191" s="199"/>
      <c r="AE191" s="43"/>
      <c r="AF191" s="199"/>
      <c r="AG191" s="196"/>
      <c r="AH191" s="201"/>
      <c r="AI191" s="330"/>
      <c r="AJ191" s="330"/>
      <c r="AK191" s="43"/>
      <c r="AL191" s="43"/>
      <c r="AM191" s="43"/>
      <c r="AN191" s="64"/>
      <c r="AO191" s="64"/>
      <c r="AP191" s="202"/>
      <c r="AQ191" s="202"/>
      <c r="AR191" s="42"/>
    </row>
    <row r="192" spans="1:44" ht="15.75" customHeight="1" x14ac:dyDescent="0.2">
      <c r="A192" s="43"/>
      <c r="B192" s="43"/>
      <c r="C192" s="43"/>
      <c r="D192" s="43"/>
      <c r="E192" s="43"/>
      <c r="F192" s="43"/>
      <c r="G192" s="194"/>
      <c r="H192" s="194"/>
      <c r="I192" s="194"/>
      <c r="J192" s="196"/>
      <c r="K192" s="196"/>
      <c r="L192" s="196"/>
      <c r="M192" s="196"/>
      <c r="N192" s="196"/>
      <c r="O192" s="197"/>
      <c r="P192" s="197"/>
      <c r="Q192" s="197"/>
      <c r="R192" s="197"/>
      <c r="S192" s="197"/>
      <c r="T192" s="197"/>
      <c r="U192" s="198"/>
      <c r="V192" s="257"/>
      <c r="W192" s="200"/>
      <c r="X192" s="200"/>
      <c r="Y192" s="43"/>
      <c r="Z192" s="199"/>
      <c r="AA192" s="199"/>
      <c r="AB192" s="199"/>
      <c r="AC192" s="199"/>
      <c r="AD192" s="199"/>
      <c r="AE192" s="43"/>
      <c r="AF192" s="199"/>
      <c r="AG192" s="196"/>
      <c r="AH192" s="201"/>
      <c r="AI192" s="330"/>
      <c r="AJ192" s="330"/>
      <c r="AK192" s="43"/>
      <c r="AL192" s="43"/>
      <c r="AM192" s="43"/>
      <c r="AN192" s="64"/>
      <c r="AO192" s="64"/>
      <c r="AP192" s="202"/>
      <c r="AQ192" s="202"/>
      <c r="AR192" s="42"/>
    </row>
    <row r="193" spans="1:44" ht="15.75" customHeight="1" x14ac:dyDescent="0.2">
      <c r="A193" s="43"/>
      <c r="B193" s="43"/>
      <c r="C193" s="43"/>
      <c r="D193" s="43"/>
      <c r="E193" s="43"/>
      <c r="F193" s="43"/>
      <c r="G193" s="194"/>
      <c r="H193" s="194"/>
      <c r="I193" s="194"/>
      <c r="J193" s="196"/>
      <c r="K193" s="196"/>
      <c r="L193" s="196"/>
      <c r="M193" s="196"/>
      <c r="N193" s="196"/>
      <c r="O193" s="197"/>
      <c r="P193" s="197"/>
      <c r="Q193" s="197"/>
      <c r="R193" s="197"/>
      <c r="S193" s="197"/>
      <c r="T193" s="197"/>
      <c r="U193" s="198"/>
      <c r="V193" s="257"/>
      <c r="W193" s="200"/>
      <c r="X193" s="200"/>
      <c r="Y193" s="43"/>
      <c r="Z193" s="199"/>
      <c r="AA193" s="199"/>
      <c r="AB193" s="199"/>
      <c r="AC193" s="199"/>
      <c r="AD193" s="199"/>
      <c r="AE193" s="43"/>
      <c r="AF193" s="199"/>
      <c r="AG193" s="196"/>
      <c r="AH193" s="201"/>
      <c r="AI193" s="330"/>
      <c r="AJ193" s="330"/>
      <c r="AK193" s="43"/>
      <c r="AL193" s="43"/>
      <c r="AM193" s="43"/>
      <c r="AN193" s="64"/>
      <c r="AO193" s="64"/>
      <c r="AP193" s="202"/>
      <c r="AQ193" s="202"/>
      <c r="AR193" s="42"/>
    </row>
    <row r="194" spans="1:44" ht="15.75" customHeight="1" x14ac:dyDescent="0.2">
      <c r="A194" s="43"/>
      <c r="B194" s="43"/>
      <c r="C194" s="43"/>
      <c r="D194" s="43"/>
      <c r="E194" s="43"/>
      <c r="F194" s="43"/>
      <c r="G194" s="194"/>
      <c r="H194" s="194"/>
      <c r="I194" s="194"/>
      <c r="J194" s="196"/>
      <c r="K194" s="196"/>
      <c r="L194" s="196"/>
      <c r="M194" s="196"/>
      <c r="N194" s="196"/>
      <c r="O194" s="197"/>
      <c r="P194" s="197"/>
      <c r="Q194" s="197"/>
      <c r="R194" s="197"/>
      <c r="S194" s="197"/>
      <c r="T194" s="197"/>
      <c r="U194" s="198"/>
      <c r="V194" s="257"/>
      <c r="W194" s="200"/>
      <c r="X194" s="200"/>
      <c r="Y194" s="43"/>
      <c r="Z194" s="199"/>
      <c r="AA194" s="199"/>
      <c r="AB194" s="199"/>
      <c r="AC194" s="199"/>
      <c r="AD194" s="199"/>
      <c r="AE194" s="43"/>
      <c r="AF194" s="199"/>
      <c r="AG194" s="196"/>
      <c r="AH194" s="201"/>
      <c r="AI194" s="330"/>
      <c r="AJ194" s="330"/>
      <c r="AK194" s="43"/>
      <c r="AL194" s="43"/>
      <c r="AM194" s="43"/>
      <c r="AN194" s="64"/>
      <c r="AO194" s="64"/>
      <c r="AP194" s="202"/>
      <c r="AQ194" s="202"/>
      <c r="AR194" s="42"/>
    </row>
    <row r="195" spans="1:44" ht="15.75" customHeight="1" x14ac:dyDescent="0.2">
      <c r="A195" s="43"/>
      <c r="B195" s="43"/>
      <c r="C195" s="43"/>
      <c r="D195" s="43"/>
      <c r="E195" s="43"/>
      <c r="F195" s="43"/>
      <c r="G195" s="194"/>
      <c r="H195" s="194"/>
      <c r="I195" s="194"/>
      <c r="J195" s="196"/>
      <c r="K195" s="196"/>
      <c r="L195" s="196"/>
      <c r="M195" s="196"/>
      <c r="N195" s="196"/>
      <c r="O195" s="197"/>
      <c r="P195" s="197"/>
      <c r="Q195" s="197"/>
      <c r="R195" s="197"/>
      <c r="S195" s="197"/>
      <c r="T195" s="197"/>
      <c r="U195" s="198"/>
      <c r="V195" s="257"/>
      <c r="W195" s="200"/>
      <c r="X195" s="200"/>
      <c r="Y195" s="43"/>
      <c r="Z195" s="199"/>
      <c r="AA195" s="199"/>
      <c r="AB195" s="199"/>
      <c r="AC195" s="199"/>
      <c r="AD195" s="199"/>
      <c r="AE195" s="43"/>
      <c r="AF195" s="199"/>
      <c r="AG195" s="196"/>
      <c r="AH195" s="201"/>
      <c r="AI195" s="330"/>
      <c r="AJ195" s="330"/>
      <c r="AK195" s="43"/>
      <c r="AL195" s="43"/>
      <c r="AM195" s="43"/>
      <c r="AN195" s="64"/>
      <c r="AO195" s="64"/>
      <c r="AP195" s="202"/>
      <c r="AQ195" s="202"/>
      <c r="AR195" s="42"/>
    </row>
    <row r="196" spans="1:44" ht="15.75" customHeight="1" x14ac:dyDescent="0.2">
      <c r="A196" s="43"/>
      <c r="B196" s="43"/>
      <c r="C196" s="43"/>
      <c r="D196" s="43"/>
      <c r="E196" s="43"/>
      <c r="F196" s="43"/>
      <c r="G196" s="194"/>
      <c r="H196" s="194"/>
      <c r="I196" s="194"/>
      <c r="J196" s="196"/>
      <c r="K196" s="196"/>
      <c r="L196" s="196"/>
      <c r="M196" s="196"/>
      <c r="N196" s="196"/>
      <c r="O196" s="197"/>
      <c r="P196" s="197"/>
      <c r="Q196" s="197"/>
      <c r="R196" s="197"/>
      <c r="S196" s="197"/>
      <c r="T196" s="197"/>
      <c r="U196" s="198"/>
      <c r="V196" s="257"/>
      <c r="W196" s="200"/>
      <c r="X196" s="200"/>
      <c r="Y196" s="43"/>
      <c r="Z196" s="199"/>
      <c r="AA196" s="199"/>
      <c r="AB196" s="199"/>
      <c r="AC196" s="199"/>
      <c r="AD196" s="199"/>
      <c r="AE196" s="43"/>
      <c r="AF196" s="199"/>
      <c r="AG196" s="196"/>
      <c r="AH196" s="201"/>
      <c r="AI196" s="330"/>
      <c r="AJ196" s="330"/>
      <c r="AK196" s="43"/>
      <c r="AL196" s="43"/>
      <c r="AM196" s="43"/>
      <c r="AN196" s="64"/>
      <c r="AO196" s="64"/>
      <c r="AP196" s="202"/>
      <c r="AQ196" s="202"/>
      <c r="AR196" s="42"/>
    </row>
    <row r="197" spans="1:44" ht="15.75" customHeight="1" x14ac:dyDescent="0.2">
      <c r="A197" s="43"/>
      <c r="B197" s="43"/>
      <c r="C197" s="43"/>
      <c r="D197" s="43"/>
      <c r="E197" s="43"/>
      <c r="F197" s="43"/>
      <c r="G197" s="194"/>
      <c r="H197" s="194"/>
      <c r="I197" s="194"/>
      <c r="J197" s="196"/>
      <c r="K197" s="196"/>
      <c r="L197" s="196"/>
      <c r="M197" s="196"/>
      <c r="N197" s="196"/>
      <c r="O197" s="197"/>
      <c r="P197" s="197"/>
      <c r="Q197" s="197"/>
      <c r="R197" s="197"/>
      <c r="S197" s="197"/>
      <c r="T197" s="197"/>
      <c r="U197" s="198"/>
      <c r="V197" s="257"/>
      <c r="W197" s="200"/>
      <c r="X197" s="200"/>
      <c r="Y197" s="43"/>
      <c r="Z197" s="199"/>
      <c r="AA197" s="199"/>
      <c r="AB197" s="199"/>
      <c r="AC197" s="199"/>
      <c r="AD197" s="199"/>
      <c r="AE197" s="43"/>
      <c r="AF197" s="199"/>
      <c r="AG197" s="196"/>
      <c r="AH197" s="201"/>
      <c r="AI197" s="330"/>
      <c r="AJ197" s="330"/>
      <c r="AK197" s="43"/>
      <c r="AL197" s="43"/>
      <c r="AM197" s="43"/>
      <c r="AN197" s="64"/>
      <c r="AO197" s="64"/>
      <c r="AP197" s="202"/>
      <c r="AQ197" s="202"/>
      <c r="AR197" s="42"/>
    </row>
    <row r="198" spans="1:44" ht="15.75" customHeight="1" x14ac:dyDescent="0.2">
      <c r="A198" s="43"/>
      <c r="B198" s="43"/>
      <c r="C198" s="43"/>
      <c r="D198" s="43"/>
      <c r="E198" s="43"/>
      <c r="F198" s="43"/>
      <c r="G198" s="194"/>
      <c r="H198" s="194"/>
      <c r="I198" s="194"/>
      <c r="J198" s="196"/>
      <c r="K198" s="196"/>
      <c r="L198" s="196"/>
      <c r="M198" s="196"/>
      <c r="N198" s="196"/>
      <c r="O198" s="197"/>
      <c r="P198" s="197"/>
      <c r="Q198" s="197"/>
      <c r="R198" s="197"/>
      <c r="S198" s="197"/>
      <c r="T198" s="197"/>
      <c r="U198" s="198"/>
      <c r="V198" s="257"/>
      <c r="W198" s="200"/>
      <c r="X198" s="200"/>
      <c r="Y198" s="43"/>
      <c r="Z198" s="199"/>
      <c r="AA198" s="199"/>
      <c r="AB198" s="199"/>
      <c r="AC198" s="199"/>
      <c r="AD198" s="199"/>
      <c r="AE198" s="43"/>
      <c r="AF198" s="199"/>
      <c r="AG198" s="196"/>
      <c r="AH198" s="201"/>
      <c r="AI198" s="330"/>
      <c r="AJ198" s="330"/>
      <c r="AK198" s="43"/>
      <c r="AL198" s="43"/>
      <c r="AM198" s="43"/>
      <c r="AN198" s="64"/>
      <c r="AO198" s="64"/>
      <c r="AP198" s="202"/>
      <c r="AQ198" s="202"/>
      <c r="AR198" s="42"/>
    </row>
    <row r="199" spans="1:44" ht="15.75" customHeight="1" x14ac:dyDescent="0.2">
      <c r="A199" s="43"/>
      <c r="B199" s="43"/>
      <c r="C199" s="43"/>
      <c r="D199" s="43"/>
      <c r="E199" s="43"/>
      <c r="F199" s="43"/>
      <c r="G199" s="194"/>
      <c r="H199" s="194"/>
      <c r="I199" s="194"/>
      <c r="J199" s="196"/>
      <c r="K199" s="196"/>
      <c r="L199" s="196"/>
      <c r="M199" s="196"/>
      <c r="N199" s="196"/>
      <c r="O199" s="197"/>
      <c r="P199" s="197"/>
      <c r="Q199" s="197"/>
      <c r="R199" s="197"/>
      <c r="S199" s="197"/>
      <c r="T199" s="197"/>
      <c r="U199" s="198"/>
      <c r="V199" s="257"/>
      <c r="W199" s="200"/>
      <c r="X199" s="200"/>
      <c r="Y199" s="43"/>
      <c r="Z199" s="199"/>
      <c r="AA199" s="199"/>
      <c r="AB199" s="199"/>
      <c r="AC199" s="199"/>
      <c r="AD199" s="199"/>
      <c r="AE199" s="43"/>
      <c r="AF199" s="199"/>
      <c r="AG199" s="196"/>
      <c r="AH199" s="201"/>
      <c r="AI199" s="330"/>
      <c r="AJ199" s="330"/>
      <c r="AK199" s="43"/>
      <c r="AL199" s="43"/>
      <c r="AM199" s="43"/>
      <c r="AN199" s="64"/>
      <c r="AO199" s="64"/>
      <c r="AP199" s="202"/>
      <c r="AQ199" s="202"/>
      <c r="AR199" s="42"/>
    </row>
    <row r="200" spans="1:44" ht="15.75" customHeight="1" x14ac:dyDescent="0.2">
      <c r="A200" s="43"/>
      <c r="B200" s="43"/>
      <c r="C200" s="43"/>
      <c r="D200" s="43"/>
      <c r="E200" s="43"/>
      <c r="F200" s="43"/>
      <c r="G200" s="194"/>
      <c r="H200" s="194"/>
      <c r="I200" s="194"/>
      <c r="J200" s="196"/>
      <c r="K200" s="196"/>
      <c r="L200" s="196"/>
      <c r="M200" s="196"/>
      <c r="N200" s="196"/>
      <c r="O200" s="197"/>
      <c r="P200" s="197"/>
      <c r="Q200" s="197"/>
      <c r="R200" s="197"/>
      <c r="S200" s="197"/>
      <c r="T200" s="197"/>
      <c r="U200" s="198"/>
      <c r="V200" s="257"/>
      <c r="W200" s="200"/>
      <c r="X200" s="200"/>
      <c r="Y200" s="43"/>
      <c r="Z200" s="199"/>
      <c r="AA200" s="199"/>
      <c r="AB200" s="199"/>
      <c r="AC200" s="199"/>
      <c r="AD200" s="199"/>
      <c r="AE200" s="43"/>
      <c r="AF200" s="199"/>
      <c r="AG200" s="196"/>
      <c r="AH200" s="201"/>
      <c r="AI200" s="330"/>
      <c r="AJ200" s="330"/>
      <c r="AK200" s="43"/>
      <c r="AL200" s="43"/>
      <c r="AM200" s="43"/>
      <c r="AN200" s="64"/>
      <c r="AO200" s="64"/>
      <c r="AP200" s="202"/>
      <c r="AQ200" s="202"/>
      <c r="AR200" s="42"/>
    </row>
    <row r="201" spans="1:44" ht="15.75" customHeight="1" x14ac:dyDescent="0.2">
      <c r="A201" s="43"/>
      <c r="B201" s="43"/>
      <c r="C201" s="43"/>
      <c r="D201" s="43"/>
      <c r="E201" s="43"/>
      <c r="F201" s="43"/>
      <c r="G201" s="194"/>
      <c r="H201" s="194"/>
      <c r="I201" s="194"/>
      <c r="J201" s="196"/>
      <c r="K201" s="196"/>
      <c r="L201" s="196"/>
      <c r="M201" s="196"/>
      <c r="N201" s="196"/>
      <c r="O201" s="197"/>
      <c r="P201" s="197"/>
      <c r="Q201" s="197"/>
      <c r="R201" s="197"/>
      <c r="S201" s="197"/>
      <c r="T201" s="197"/>
      <c r="U201" s="198"/>
      <c r="V201" s="257"/>
      <c r="W201" s="200"/>
      <c r="X201" s="200"/>
      <c r="Y201" s="43"/>
      <c r="Z201" s="199"/>
      <c r="AA201" s="199"/>
      <c r="AB201" s="199"/>
      <c r="AC201" s="199"/>
      <c r="AD201" s="199"/>
      <c r="AE201" s="43"/>
      <c r="AF201" s="199"/>
      <c r="AG201" s="196"/>
      <c r="AH201" s="201"/>
      <c r="AI201" s="330"/>
      <c r="AJ201" s="330"/>
      <c r="AK201" s="43"/>
      <c r="AL201" s="43"/>
      <c r="AM201" s="43"/>
      <c r="AN201" s="64"/>
      <c r="AO201" s="64"/>
      <c r="AP201" s="202"/>
      <c r="AQ201" s="202"/>
      <c r="AR201" s="42"/>
    </row>
    <row r="202" spans="1:44" ht="15.75" customHeight="1" x14ac:dyDescent="0.2">
      <c r="A202" s="43"/>
      <c r="B202" s="43"/>
      <c r="C202" s="43"/>
      <c r="D202" s="43"/>
      <c r="E202" s="43"/>
      <c r="F202" s="43"/>
      <c r="G202" s="194"/>
      <c r="H202" s="194"/>
      <c r="I202" s="194"/>
      <c r="J202" s="196"/>
      <c r="K202" s="196"/>
      <c r="L202" s="196"/>
      <c r="M202" s="196"/>
      <c r="N202" s="196"/>
      <c r="O202" s="197"/>
      <c r="P202" s="197"/>
      <c r="Q202" s="197"/>
      <c r="R202" s="197"/>
      <c r="S202" s="197"/>
      <c r="T202" s="197"/>
      <c r="U202" s="198"/>
      <c r="V202" s="257"/>
      <c r="W202" s="200"/>
      <c r="X202" s="200"/>
      <c r="Y202" s="43"/>
      <c r="Z202" s="199"/>
      <c r="AA202" s="199"/>
      <c r="AB202" s="199"/>
      <c r="AC202" s="199"/>
      <c r="AD202" s="199"/>
      <c r="AE202" s="43"/>
      <c r="AF202" s="199"/>
      <c r="AG202" s="196"/>
      <c r="AH202" s="201"/>
      <c r="AI202" s="330"/>
      <c r="AJ202" s="330"/>
      <c r="AK202" s="43"/>
      <c r="AL202" s="43"/>
      <c r="AM202" s="43"/>
      <c r="AN202" s="64"/>
      <c r="AO202" s="64"/>
      <c r="AP202" s="202"/>
      <c r="AQ202" s="202"/>
      <c r="AR202" s="42"/>
    </row>
    <row r="203" spans="1:44" ht="15.75" customHeight="1" x14ac:dyDescent="0.2">
      <c r="A203" s="43"/>
      <c r="B203" s="43"/>
      <c r="C203" s="43"/>
      <c r="D203" s="43"/>
      <c r="E203" s="43"/>
      <c r="F203" s="43"/>
      <c r="G203" s="194"/>
      <c r="H203" s="194"/>
      <c r="I203" s="194"/>
      <c r="J203" s="196"/>
      <c r="K203" s="196"/>
      <c r="L203" s="196"/>
      <c r="M203" s="196"/>
      <c r="N203" s="196"/>
      <c r="O203" s="197"/>
      <c r="P203" s="197"/>
      <c r="Q203" s="197"/>
      <c r="R203" s="197"/>
      <c r="S203" s="197"/>
      <c r="T203" s="197"/>
      <c r="U203" s="198"/>
      <c r="V203" s="257"/>
      <c r="W203" s="200"/>
      <c r="X203" s="200"/>
      <c r="Y203" s="43"/>
      <c r="Z203" s="199"/>
      <c r="AA203" s="199"/>
      <c r="AB203" s="199"/>
      <c r="AC203" s="199"/>
      <c r="AD203" s="199"/>
      <c r="AE203" s="43"/>
      <c r="AF203" s="199"/>
      <c r="AG203" s="196"/>
      <c r="AH203" s="201"/>
      <c r="AI203" s="330"/>
      <c r="AJ203" s="330"/>
      <c r="AK203" s="43"/>
      <c r="AL203" s="43"/>
      <c r="AM203" s="43"/>
      <c r="AN203" s="64"/>
      <c r="AO203" s="64"/>
      <c r="AP203" s="202"/>
      <c r="AQ203" s="202"/>
      <c r="AR203" s="42"/>
    </row>
    <row r="204" spans="1:44" ht="15.75" customHeight="1" x14ac:dyDescent="0.2">
      <c r="A204" s="43"/>
      <c r="B204" s="43"/>
      <c r="C204" s="43"/>
      <c r="D204" s="43"/>
      <c r="E204" s="43"/>
      <c r="F204" s="43"/>
      <c r="G204" s="194"/>
      <c r="H204" s="194"/>
      <c r="I204" s="194"/>
      <c r="J204" s="196"/>
      <c r="K204" s="196"/>
      <c r="L204" s="196"/>
      <c r="M204" s="196"/>
      <c r="N204" s="196"/>
      <c r="O204" s="197"/>
      <c r="P204" s="197"/>
      <c r="Q204" s="197"/>
      <c r="R204" s="197"/>
      <c r="S204" s="197"/>
      <c r="T204" s="197"/>
      <c r="U204" s="198"/>
      <c r="V204" s="257"/>
      <c r="W204" s="200"/>
      <c r="X204" s="200"/>
      <c r="Y204" s="43"/>
      <c r="Z204" s="199"/>
      <c r="AA204" s="199"/>
      <c r="AB204" s="199"/>
      <c r="AC204" s="199"/>
      <c r="AD204" s="199"/>
      <c r="AE204" s="43"/>
      <c r="AF204" s="199"/>
      <c r="AG204" s="196"/>
      <c r="AH204" s="201"/>
      <c r="AI204" s="330"/>
      <c r="AJ204" s="330"/>
      <c r="AK204" s="43"/>
      <c r="AL204" s="43"/>
      <c r="AM204" s="43"/>
      <c r="AN204" s="64"/>
      <c r="AO204" s="64"/>
      <c r="AP204" s="202"/>
      <c r="AQ204" s="202"/>
      <c r="AR204" s="42"/>
    </row>
    <row r="205" spans="1:44" ht="15.75" customHeight="1" x14ac:dyDescent="0.2">
      <c r="A205" s="43"/>
      <c r="B205" s="43"/>
      <c r="C205" s="43"/>
      <c r="D205" s="43"/>
      <c r="E205" s="43"/>
      <c r="F205" s="43"/>
      <c r="G205" s="194"/>
      <c r="H205" s="194"/>
      <c r="I205" s="194"/>
      <c r="J205" s="196"/>
      <c r="K205" s="196"/>
      <c r="L205" s="196"/>
      <c r="M205" s="196"/>
      <c r="N205" s="196"/>
      <c r="O205" s="197"/>
      <c r="P205" s="197"/>
      <c r="Q205" s="197"/>
      <c r="R205" s="197"/>
      <c r="S205" s="197"/>
      <c r="T205" s="197"/>
      <c r="U205" s="198"/>
      <c r="V205" s="257"/>
      <c r="W205" s="200"/>
      <c r="X205" s="200"/>
      <c r="Y205" s="43"/>
      <c r="Z205" s="199"/>
      <c r="AA205" s="199"/>
      <c r="AB205" s="199"/>
      <c r="AC205" s="199"/>
      <c r="AD205" s="199"/>
      <c r="AE205" s="43"/>
      <c r="AF205" s="199"/>
      <c r="AG205" s="196"/>
      <c r="AH205" s="201"/>
      <c r="AI205" s="330"/>
      <c r="AJ205" s="330"/>
      <c r="AK205" s="43"/>
      <c r="AL205" s="43"/>
      <c r="AM205" s="43"/>
      <c r="AN205" s="64"/>
      <c r="AO205" s="64"/>
      <c r="AP205" s="202"/>
      <c r="AQ205" s="202"/>
      <c r="AR205" s="42"/>
    </row>
    <row r="206" spans="1:44" ht="15.75" customHeight="1" x14ac:dyDescent="0.2">
      <c r="A206" s="43"/>
      <c r="B206" s="43"/>
      <c r="C206" s="43"/>
      <c r="D206" s="43"/>
      <c r="E206" s="43"/>
      <c r="F206" s="43"/>
      <c r="G206" s="194"/>
      <c r="H206" s="194"/>
      <c r="I206" s="194"/>
      <c r="J206" s="196"/>
      <c r="K206" s="196"/>
      <c r="L206" s="196"/>
      <c r="M206" s="196"/>
      <c r="N206" s="196"/>
      <c r="O206" s="197"/>
      <c r="P206" s="197"/>
      <c r="Q206" s="197"/>
      <c r="R206" s="197"/>
      <c r="S206" s="197"/>
      <c r="T206" s="197"/>
      <c r="U206" s="198"/>
      <c r="V206" s="257"/>
      <c r="W206" s="200"/>
      <c r="X206" s="200"/>
      <c r="Y206" s="43"/>
      <c r="Z206" s="199"/>
      <c r="AA206" s="199"/>
      <c r="AB206" s="199"/>
      <c r="AC206" s="199"/>
      <c r="AD206" s="199"/>
      <c r="AE206" s="43"/>
      <c r="AF206" s="199"/>
      <c r="AG206" s="196"/>
      <c r="AH206" s="201"/>
      <c r="AI206" s="330"/>
      <c r="AJ206" s="330"/>
      <c r="AK206" s="43"/>
      <c r="AL206" s="43"/>
      <c r="AM206" s="43"/>
      <c r="AN206" s="64"/>
      <c r="AO206" s="64"/>
      <c r="AP206" s="202"/>
      <c r="AQ206" s="202"/>
      <c r="AR206" s="42"/>
    </row>
    <row r="207" spans="1:44" ht="15.75" customHeight="1" x14ac:dyDescent="0.2">
      <c r="A207" s="43"/>
      <c r="B207" s="43"/>
      <c r="C207" s="43"/>
      <c r="D207" s="43"/>
      <c r="E207" s="43"/>
      <c r="F207" s="43"/>
      <c r="G207" s="194"/>
      <c r="H207" s="194"/>
      <c r="I207" s="194"/>
      <c r="J207" s="196"/>
      <c r="K207" s="196"/>
      <c r="L207" s="196"/>
      <c r="M207" s="196"/>
      <c r="N207" s="196"/>
      <c r="O207" s="197"/>
      <c r="P207" s="197"/>
      <c r="Q207" s="197"/>
      <c r="R207" s="197"/>
      <c r="S207" s="197"/>
      <c r="T207" s="197"/>
      <c r="U207" s="198"/>
      <c r="V207" s="257"/>
      <c r="W207" s="200"/>
      <c r="X207" s="200"/>
      <c r="Y207" s="43"/>
      <c r="Z207" s="199"/>
      <c r="AA207" s="199"/>
      <c r="AB207" s="199"/>
      <c r="AC207" s="199"/>
      <c r="AD207" s="199"/>
      <c r="AE207" s="43"/>
      <c r="AF207" s="199"/>
      <c r="AG207" s="196"/>
      <c r="AH207" s="201"/>
      <c r="AI207" s="330"/>
      <c r="AJ207" s="330"/>
      <c r="AK207" s="43"/>
      <c r="AL207" s="43"/>
      <c r="AM207" s="43"/>
      <c r="AN207" s="64"/>
      <c r="AO207" s="64"/>
      <c r="AP207" s="202"/>
      <c r="AQ207" s="202"/>
      <c r="AR207" s="42"/>
    </row>
    <row r="208" spans="1:44" ht="15.75" customHeight="1" x14ac:dyDescent="0.2">
      <c r="A208" s="43"/>
      <c r="B208" s="43"/>
      <c r="C208" s="43"/>
      <c r="D208" s="43"/>
      <c r="E208" s="43"/>
      <c r="F208" s="43"/>
      <c r="G208" s="194"/>
      <c r="H208" s="194"/>
      <c r="I208" s="194"/>
      <c r="J208" s="196"/>
      <c r="K208" s="196"/>
      <c r="L208" s="196"/>
      <c r="M208" s="196"/>
      <c r="N208" s="196"/>
      <c r="O208" s="197"/>
      <c r="P208" s="197"/>
      <c r="Q208" s="197"/>
      <c r="R208" s="197"/>
      <c r="S208" s="197"/>
      <c r="T208" s="197"/>
      <c r="U208" s="198"/>
      <c r="V208" s="257"/>
      <c r="W208" s="200"/>
      <c r="X208" s="200"/>
      <c r="Y208" s="43"/>
      <c r="Z208" s="199"/>
      <c r="AA208" s="199"/>
      <c r="AB208" s="199"/>
      <c r="AC208" s="199"/>
      <c r="AD208" s="199"/>
      <c r="AE208" s="43"/>
      <c r="AF208" s="199"/>
      <c r="AG208" s="196"/>
      <c r="AH208" s="201"/>
      <c r="AI208" s="330"/>
      <c r="AJ208" s="330"/>
      <c r="AK208" s="43"/>
      <c r="AL208" s="43"/>
      <c r="AM208" s="43"/>
      <c r="AN208" s="64"/>
      <c r="AO208" s="64"/>
      <c r="AP208" s="202"/>
      <c r="AQ208" s="202"/>
      <c r="AR208" s="42"/>
    </row>
    <row r="209" spans="1:44" ht="15.75" customHeight="1" x14ac:dyDescent="0.2">
      <c r="A209" s="43"/>
      <c r="B209" s="43"/>
      <c r="C209" s="43"/>
      <c r="D209" s="43"/>
      <c r="E209" s="43"/>
      <c r="F209" s="43"/>
      <c r="G209" s="194"/>
      <c r="H209" s="194"/>
      <c r="I209" s="194"/>
      <c r="J209" s="196"/>
      <c r="K209" s="196"/>
      <c r="L209" s="196"/>
      <c r="M209" s="196"/>
      <c r="N209" s="196"/>
      <c r="O209" s="197"/>
      <c r="P209" s="197"/>
      <c r="Q209" s="197"/>
      <c r="R209" s="197"/>
      <c r="S209" s="197"/>
      <c r="T209" s="197"/>
      <c r="U209" s="198"/>
      <c r="V209" s="257"/>
      <c r="W209" s="200"/>
      <c r="X209" s="200"/>
      <c r="Y209" s="43"/>
      <c r="Z209" s="199"/>
      <c r="AA209" s="199"/>
      <c r="AB209" s="199"/>
      <c r="AC209" s="199"/>
      <c r="AD209" s="199"/>
      <c r="AE209" s="43"/>
      <c r="AF209" s="199"/>
      <c r="AG209" s="196"/>
      <c r="AH209" s="201"/>
      <c r="AI209" s="330"/>
      <c r="AJ209" s="330"/>
      <c r="AK209" s="43"/>
      <c r="AL209" s="43"/>
      <c r="AM209" s="43"/>
      <c r="AN209" s="64"/>
      <c r="AO209" s="64"/>
      <c r="AP209" s="202"/>
      <c r="AQ209" s="202"/>
      <c r="AR209" s="42"/>
    </row>
    <row r="210" spans="1:44" ht="15.75" customHeight="1" x14ac:dyDescent="0.2">
      <c r="A210" s="43"/>
      <c r="B210" s="43"/>
      <c r="C210" s="43"/>
      <c r="D210" s="43"/>
      <c r="E210" s="43"/>
      <c r="F210" s="43"/>
      <c r="G210" s="194"/>
      <c r="H210" s="194"/>
      <c r="I210" s="194"/>
      <c r="J210" s="196"/>
      <c r="K210" s="196"/>
      <c r="L210" s="196"/>
      <c r="M210" s="196"/>
      <c r="N210" s="196"/>
      <c r="O210" s="197"/>
      <c r="P210" s="197"/>
      <c r="Q210" s="197"/>
      <c r="R210" s="197"/>
      <c r="S210" s="197"/>
      <c r="T210" s="197"/>
      <c r="U210" s="198"/>
      <c r="V210" s="257"/>
      <c r="W210" s="200"/>
      <c r="X210" s="200"/>
      <c r="Y210" s="43"/>
      <c r="Z210" s="199"/>
      <c r="AA210" s="199"/>
      <c r="AB210" s="199"/>
      <c r="AC210" s="199"/>
      <c r="AD210" s="199"/>
      <c r="AE210" s="43"/>
      <c r="AF210" s="199"/>
      <c r="AG210" s="196"/>
      <c r="AH210" s="201"/>
      <c r="AI210" s="330"/>
      <c r="AJ210" s="330"/>
      <c r="AK210" s="43"/>
      <c r="AL210" s="43"/>
      <c r="AM210" s="43"/>
      <c r="AN210" s="64"/>
      <c r="AO210" s="64"/>
      <c r="AP210" s="202"/>
      <c r="AQ210" s="202"/>
      <c r="AR210" s="42"/>
    </row>
    <row r="211" spans="1:44" ht="15.75" customHeight="1" x14ac:dyDescent="0.2">
      <c r="A211" s="43"/>
      <c r="B211" s="43"/>
      <c r="C211" s="43"/>
      <c r="D211" s="43"/>
      <c r="E211" s="43"/>
      <c r="F211" s="43"/>
      <c r="G211" s="194"/>
      <c r="H211" s="194"/>
      <c r="I211" s="194"/>
      <c r="J211" s="196"/>
      <c r="K211" s="196"/>
      <c r="L211" s="196"/>
      <c r="M211" s="196"/>
      <c r="N211" s="196"/>
      <c r="O211" s="197"/>
      <c r="P211" s="197"/>
      <c r="Q211" s="197"/>
      <c r="R211" s="197"/>
      <c r="S211" s="197"/>
      <c r="T211" s="197"/>
      <c r="U211" s="198"/>
      <c r="V211" s="257"/>
      <c r="W211" s="200"/>
      <c r="X211" s="200"/>
      <c r="Y211" s="43"/>
      <c r="Z211" s="199"/>
      <c r="AA211" s="199"/>
      <c r="AB211" s="199"/>
      <c r="AC211" s="199"/>
      <c r="AD211" s="199"/>
      <c r="AE211" s="43"/>
      <c r="AF211" s="199"/>
      <c r="AG211" s="196"/>
      <c r="AH211" s="201"/>
      <c r="AI211" s="330"/>
      <c r="AJ211" s="330"/>
      <c r="AK211" s="43"/>
      <c r="AL211" s="43"/>
      <c r="AM211" s="43"/>
      <c r="AN211" s="64"/>
      <c r="AO211" s="64"/>
      <c r="AP211" s="202"/>
      <c r="AQ211" s="202"/>
      <c r="AR211" s="42"/>
    </row>
    <row r="212" spans="1:44" ht="15.75" customHeight="1" x14ac:dyDescent="0.2">
      <c r="A212" s="43"/>
      <c r="B212" s="43"/>
      <c r="C212" s="43"/>
      <c r="D212" s="43"/>
      <c r="E212" s="43"/>
      <c r="F212" s="43"/>
      <c r="G212" s="194"/>
      <c r="H212" s="194"/>
      <c r="I212" s="194"/>
      <c r="J212" s="196"/>
      <c r="K212" s="196"/>
      <c r="L212" s="196"/>
      <c r="M212" s="196"/>
      <c r="N212" s="196"/>
      <c r="O212" s="197"/>
      <c r="P212" s="197"/>
      <c r="Q212" s="197"/>
      <c r="R212" s="197"/>
      <c r="S212" s="197"/>
      <c r="T212" s="197"/>
      <c r="U212" s="198"/>
      <c r="V212" s="257"/>
      <c r="W212" s="200"/>
      <c r="X212" s="200"/>
      <c r="Y212" s="43"/>
      <c r="Z212" s="199"/>
      <c r="AA212" s="199"/>
      <c r="AB212" s="199"/>
      <c r="AC212" s="199"/>
      <c r="AD212" s="199"/>
      <c r="AE212" s="43"/>
      <c r="AF212" s="199"/>
      <c r="AG212" s="196"/>
      <c r="AH212" s="201"/>
      <c r="AI212" s="330"/>
      <c r="AJ212" s="330"/>
      <c r="AK212" s="43"/>
      <c r="AL212" s="43"/>
      <c r="AM212" s="43"/>
      <c r="AN212" s="64"/>
      <c r="AO212" s="64"/>
      <c r="AP212" s="202"/>
      <c r="AQ212" s="202"/>
      <c r="AR212" s="42"/>
    </row>
    <row r="213" spans="1:44" ht="15.75" customHeight="1" x14ac:dyDescent="0.2">
      <c r="A213" s="43"/>
      <c r="B213" s="43"/>
      <c r="C213" s="43"/>
      <c r="D213" s="43"/>
      <c r="E213" s="43"/>
      <c r="F213" s="43"/>
      <c r="G213" s="194"/>
      <c r="H213" s="194"/>
      <c r="I213" s="194"/>
      <c r="J213" s="196"/>
      <c r="K213" s="196"/>
      <c r="L213" s="196"/>
      <c r="M213" s="196"/>
      <c r="N213" s="196"/>
      <c r="O213" s="197"/>
      <c r="P213" s="197"/>
      <c r="Q213" s="197"/>
      <c r="R213" s="197"/>
      <c r="S213" s="197"/>
      <c r="T213" s="197"/>
      <c r="U213" s="198"/>
      <c r="V213" s="257"/>
      <c r="W213" s="200"/>
      <c r="X213" s="200"/>
      <c r="Y213" s="43"/>
      <c r="Z213" s="199"/>
      <c r="AA213" s="199"/>
      <c r="AB213" s="199"/>
      <c r="AC213" s="199"/>
      <c r="AD213" s="199"/>
      <c r="AE213" s="43"/>
      <c r="AF213" s="199"/>
      <c r="AG213" s="196"/>
      <c r="AH213" s="201"/>
      <c r="AI213" s="330"/>
      <c r="AJ213" s="330"/>
      <c r="AK213" s="43"/>
      <c r="AL213" s="43"/>
      <c r="AM213" s="43"/>
      <c r="AN213" s="64"/>
      <c r="AO213" s="64"/>
      <c r="AP213" s="202"/>
      <c r="AQ213" s="202"/>
      <c r="AR213" s="42"/>
    </row>
    <row r="214" spans="1:44" ht="15.75" customHeight="1" x14ac:dyDescent="0.2">
      <c r="A214" s="43"/>
      <c r="B214" s="43"/>
      <c r="C214" s="43"/>
      <c r="D214" s="43"/>
      <c r="E214" s="43"/>
      <c r="F214" s="43"/>
      <c r="G214" s="194"/>
      <c r="H214" s="194"/>
      <c r="I214" s="194"/>
      <c r="J214" s="196"/>
      <c r="K214" s="196"/>
      <c r="L214" s="196"/>
      <c r="M214" s="196"/>
      <c r="N214" s="196"/>
      <c r="O214" s="197"/>
      <c r="P214" s="197"/>
      <c r="Q214" s="197"/>
      <c r="R214" s="197"/>
      <c r="S214" s="197"/>
      <c r="T214" s="197"/>
      <c r="U214" s="198"/>
      <c r="V214" s="257"/>
      <c r="W214" s="200"/>
      <c r="X214" s="200"/>
      <c r="Y214" s="43"/>
      <c r="Z214" s="199"/>
      <c r="AA214" s="199"/>
      <c r="AB214" s="199"/>
      <c r="AC214" s="199"/>
      <c r="AD214" s="199"/>
      <c r="AE214" s="43"/>
      <c r="AF214" s="199"/>
      <c r="AG214" s="196"/>
      <c r="AH214" s="201"/>
      <c r="AI214" s="330"/>
      <c r="AJ214" s="330"/>
      <c r="AK214" s="43"/>
      <c r="AL214" s="43"/>
      <c r="AM214" s="43"/>
      <c r="AN214" s="64"/>
      <c r="AO214" s="64"/>
      <c r="AP214" s="202"/>
      <c r="AQ214" s="202"/>
      <c r="AR214" s="42"/>
    </row>
    <row r="215" spans="1:44" ht="15.75" customHeight="1" x14ac:dyDescent="0.2">
      <c r="A215" s="43"/>
      <c r="B215" s="43"/>
      <c r="C215" s="43"/>
      <c r="D215" s="43"/>
      <c r="E215" s="43"/>
      <c r="F215" s="43"/>
      <c r="G215" s="194"/>
      <c r="H215" s="194"/>
      <c r="I215" s="194"/>
      <c r="J215" s="196"/>
      <c r="K215" s="196"/>
      <c r="L215" s="196"/>
      <c r="M215" s="196"/>
      <c r="N215" s="196"/>
      <c r="O215" s="197"/>
      <c r="P215" s="197"/>
      <c r="Q215" s="197"/>
      <c r="R215" s="197"/>
      <c r="S215" s="197"/>
      <c r="T215" s="197"/>
      <c r="U215" s="198"/>
      <c r="V215" s="257"/>
      <c r="W215" s="200"/>
      <c r="X215" s="200"/>
      <c r="Y215" s="43"/>
      <c r="Z215" s="199"/>
      <c r="AA215" s="199"/>
      <c r="AB215" s="199"/>
      <c r="AC215" s="199"/>
      <c r="AD215" s="199"/>
      <c r="AE215" s="43"/>
      <c r="AF215" s="199"/>
      <c r="AG215" s="196"/>
      <c r="AH215" s="201"/>
      <c r="AI215" s="330"/>
      <c r="AJ215" s="330"/>
      <c r="AK215" s="43"/>
      <c r="AL215" s="43"/>
      <c r="AM215" s="43"/>
      <c r="AN215" s="64"/>
      <c r="AO215" s="64"/>
      <c r="AP215" s="202"/>
      <c r="AQ215" s="202"/>
      <c r="AR215" s="42"/>
    </row>
    <row r="216" spans="1:44" ht="15.75" customHeight="1" x14ac:dyDescent="0.2">
      <c r="A216" s="43"/>
      <c r="B216" s="43"/>
      <c r="C216" s="43"/>
      <c r="D216" s="43"/>
      <c r="E216" s="43"/>
      <c r="F216" s="43"/>
      <c r="G216" s="194"/>
      <c r="H216" s="194"/>
      <c r="I216" s="194"/>
      <c r="J216" s="196"/>
      <c r="K216" s="196"/>
      <c r="L216" s="196"/>
      <c r="M216" s="196"/>
      <c r="N216" s="196"/>
      <c r="O216" s="197"/>
      <c r="P216" s="197"/>
      <c r="Q216" s="197"/>
      <c r="R216" s="197"/>
      <c r="S216" s="197"/>
      <c r="T216" s="197"/>
      <c r="U216" s="198"/>
      <c r="V216" s="257"/>
      <c r="W216" s="200"/>
      <c r="X216" s="200"/>
      <c r="Y216" s="43"/>
      <c r="Z216" s="199"/>
      <c r="AA216" s="199"/>
      <c r="AB216" s="199"/>
      <c r="AC216" s="199"/>
      <c r="AD216" s="199"/>
      <c r="AE216" s="43"/>
      <c r="AF216" s="199"/>
      <c r="AG216" s="196"/>
      <c r="AH216" s="201"/>
      <c r="AI216" s="330"/>
      <c r="AJ216" s="330"/>
      <c r="AK216" s="43"/>
      <c r="AL216" s="43"/>
      <c r="AM216" s="43"/>
      <c r="AN216" s="64"/>
      <c r="AO216" s="64"/>
      <c r="AP216" s="202"/>
      <c r="AQ216" s="202"/>
      <c r="AR216" s="42"/>
    </row>
    <row r="217" spans="1:44" ht="15.75" customHeight="1" x14ac:dyDescent="0.2">
      <c r="A217" s="43"/>
      <c r="B217" s="43"/>
      <c r="C217" s="43"/>
      <c r="D217" s="43"/>
      <c r="E217" s="43"/>
      <c r="F217" s="43"/>
      <c r="G217" s="194"/>
      <c r="H217" s="194"/>
      <c r="I217" s="194"/>
      <c r="J217" s="196"/>
      <c r="K217" s="196"/>
      <c r="L217" s="196"/>
      <c r="M217" s="196"/>
      <c r="N217" s="196"/>
      <c r="O217" s="197"/>
      <c r="P217" s="197"/>
      <c r="Q217" s="197"/>
      <c r="R217" s="197"/>
      <c r="S217" s="197"/>
      <c r="T217" s="197"/>
      <c r="U217" s="198"/>
      <c r="V217" s="257"/>
      <c r="W217" s="200"/>
      <c r="X217" s="200"/>
      <c r="Y217" s="43"/>
      <c r="Z217" s="199"/>
      <c r="AA217" s="199"/>
      <c r="AB217" s="199"/>
      <c r="AC217" s="199"/>
      <c r="AD217" s="199"/>
      <c r="AE217" s="43"/>
      <c r="AF217" s="199"/>
      <c r="AG217" s="196"/>
      <c r="AH217" s="201"/>
      <c r="AI217" s="330"/>
      <c r="AJ217" s="330"/>
      <c r="AK217" s="43"/>
      <c r="AL217" s="43"/>
      <c r="AM217" s="43"/>
      <c r="AN217" s="64"/>
      <c r="AO217" s="64"/>
      <c r="AP217" s="202"/>
      <c r="AQ217" s="202"/>
      <c r="AR217" s="42"/>
    </row>
    <row r="218" spans="1:44" ht="15.75" customHeight="1" x14ac:dyDescent="0.2">
      <c r="A218" s="43"/>
      <c r="B218" s="43"/>
      <c r="C218" s="43"/>
      <c r="D218" s="43"/>
      <c r="E218" s="43"/>
      <c r="F218" s="43"/>
      <c r="G218" s="194"/>
      <c r="H218" s="194"/>
      <c r="I218" s="194"/>
      <c r="J218" s="196"/>
      <c r="K218" s="196"/>
      <c r="L218" s="196"/>
      <c r="M218" s="196"/>
      <c r="N218" s="196"/>
      <c r="O218" s="197"/>
      <c r="P218" s="197"/>
      <c r="Q218" s="197"/>
      <c r="R218" s="197"/>
      <c r="S218" s="197"/>
      <c r="T218" s="197"/>
      <c r="U218" s="198"/>
      <c r="V218" s="257"/>
      <c r="W218" s="200"/>
      <c r="X218" s="200"/>
      <c r="Y218" s="43"/>
      <c r="Z218" s="199"/>
      <c r="AA218" s="199"/>
      <c r="AB218" s="199"/>
      <c r="AC218" s="199"/>
      <c r="AD218" s="199"/>
      <c r="AE218" s="43"/>
      <c r="AF218" s="199"/>
      <c r="AG218" s="196"/>
      <c r="AH218" s="201"/>
      <c r="AI218" s="330"/>
      <c r="AJ218" s="330"/>
      <c r="AK218" s="43"/>
      <c r="AL218" s="43"/>
      <c r="AM218" s="43"/>
      <c r="AN218" s="64"/>
      <c r="AO218" s="64"/>
      <c r="AP218" s="202"/>
      <c r="AQ218" s="202"/>
      <c r="AR218" s="42"/>
    </row>
    <row r="219" spans="1:44" ht="15.75" customHeight="1" x14ac:dyDescent="0.2">
      <c r="A219" s="43"/>
      <c r="B219" s="43"/>
      <c r="C219" s="43"/>
      <c r="D219" s="43"/>
      <c r="E219" s="43"/>
      <c r="F219" s="43"/>
      <c r="G219" s="194"/>
      <c r="H219" s="194"/>
      <c r="I219" s="194"/>
      <c r="J219" s="196"/>
      <c r="K219" s="196"/>
      <c r="L219" s="196"/>
      <c r="M219" s="196"/>
      <c r="N219" s="196"/>
      <c r="O219" s="197"/>
      <c r="P219" s="197"/>
      <c r="Q219" s="197"/>
      <c r="R219" s="197"/>
      <c r="S219" s="197"/>
      <c r="T219" s="197"/>
      <c r="U219" s="198"/>
      <c r="V219" s="257"/>
      <c r="W219" s="200"/>
      <c r="X219" s="200"/>
      <c r="Y219" s="43"/>
      <c r="Z219" s="199"/>
      <c r="AA219" s="199"/>
      <c r="AB219" s="199"/>
      <c r="AC219" s="199"/>
      <c r="AD219" s="199"/>
      <c r="AE219" s="43"/>
      <c r="AF219" s="199"/>
      <c r="AG219" s="196"/>
      <c r="AH219" s="201"/>
      <c r="AI219" s="330"/>
      <c r="AJ219" s="330"/>
      <c r="AK219" s="43"/>
      <c r="AL219" s="43"/>
      <c r="AM219" s="43"/>
      <c r="AN219" s="64"/>
      <c r="AO219" s="64"/>
      <c r="AP219" s="202"/>
      <c r="AQ219" s="202"/>
      <c r="AR219" s="42"/>
    </row>
    <row r="220" spans="1:44" ht="15.75" customHeight="1" x14ac:dyDescent="0.2">
      <c r="A220" s="43"/>
      <c r="B220" s="43"/>
      <c r="C220" s="43"/>
      <c r="D220" s="43"/>
      <c r="E220" s="43"/>
      <c r="F220" s="43"/>
      <c r="G220" s="194"/>
      <c r="H220" s="194"/>
      <c r="I220" s="194"/>
      <c r="J220" s="196"/>
      <c r="K220" s="196"/>
      <c r="L220" s="196"/>
      <c r="M220" s="196"/>
      <c r="N220" s="196"/>
      <c r="O220" s="197"/>
      <c r="P220" s="197"/>
      <c r="Q220" s="197"/>
      <c r="R220" s="197"/>
      <c r="S220" s="197"/>
      <c r="T220" s="197"/>
      <c r="U220" s="198"/>
      <c r="V220" s="257"/>
      <c r="W220" s="200"/>
      <c r="X220" s="200"/>
      <c r="Y220" s="43"/>
      <c r="Z220" s="199"/>
      <c r="AA220" s="199"/>
      <c r="AB220" s="199"/>
      <c r="AC220" s="199"/>
      <c r="AD220" s="199"/>
      <c r="AE220" s="43"/>
      <c r="AF220" s="199"/>
      <c r="AG220" s="196"/>
      <c r="AH220" s="201"/>
      <c r="AI220" s="330"/>
      <c r="AJ220" s="330"/>
      <c r="AK220" s="43"/>
      <c r="AL220" s="43"/>
      <c r="AM220" s="43"/>
      <c r="AN220" s="64"/>
      <c r="AO220" s="64"/>
      <c r="AP220" s="202"/>
      <c r="AQ220" s="202"/>
      <c r="AR220" s="42"/>
    </row>
    <row r="221" spans="1:44" ht="15.75" customHeight="1" x14ac:dyDescent="0.2">
      <c r="A221" s="43"/>
      <c r="B221" s="43"/>
      <c r="C221" s="43"/>
      <c r="D221" s="43"/>
      <c r="E221" s="43"/>
      <c r="F221" s="43"/>
      <c r="G221" s="194"/>
      <c r="H221" s="194"/>
      <c r="I221" s="194"/>
      <c r="J221" s="196"/>
      <c r="K221" s="196"/>
      <c r="L221" s="196"/>
      <c r="M221" s="196"/>
      <c r="N221" s="196"/>
      <c r="O221" s="197"/>
      <c r="P221" s="197"/>
      <c r="Q221" s="197"/>
      <c r="R221" s="197"/>
      <c r="S221" s="197"/>
      <c r="T221" s="197"/>
      <c r="U221" s="198"/>
      <c r="V221" s="257"/>
      <c r="W221" s="200"/>
      <c r="X221" s="200"/>
      <c r="Y221" s="43"/>
      <c r="Z221" s="199"/>
      <c r="AA221" s="199"/>
      <c r="AB221" s="199"/>
      <c r="AC221" s="199"/>
      <c r="AD221" s="199"/>
      <c r="AE221" s="43"/>
      <c r="AF221" s="199"/>
      <c r="AG221" s="196"/>
      <c r="AH221" s="201"/>
      <c r="AI221" s="330"/>
      <c r="AJ221" s="330"/>
      <c r="AK221" s="43"/>
      <c r="AL221" s="43"/>
      <c r="AM221" s="43"/>
      <c r="AN221" s="64"/>
      <c r="AO221" s="64"/>
      <c r="AP221" s="202"/>
      <c r="AQ221" s="202"/>
      <c r="AR221" s="42"/>
    </row>
    <row r="222" spans="1:44" ht="15.75" customHeight="1" x14ac:dyDescent="0.2">
      <c r="A222" s="43"/>
      <c r="B222" s="43"/>
      <c r="C222" s="43"/>
      <c r="D222" s="43"/>
      <c r="E222" s="43"/>
      <c r="F222" s="43"/>
      <c r="G222" s="194"/>
      <c r="H222" s="194"/>
      <c r="I222" s="194"/>
      <c r="J222" s="196"/>
      <c r="K222" s="196"/>
      <c r="L222" s="196"/>
      <c r="M222" s="196"/>
      <c r="N222" s="196"/>
      <c r="O222" s="197"/>
      <c r="P222" s="197"/>
      <c r="Q222" s="197"/>
      <c r="R222" s="197"/>
      <c r="S222" s="197"/>
      <c r="T222" s="197"/>
      <c r="U222" s="198"/>
      <c r="V222" s="257"/>
      <c r="W222" s="200"/>
      <c r="X222" s="200"/>
      <c r="Y222" s="43"/>
      <c r="Z222" s="199"/>
      <c r="AA222" s="199"/>
      <c r="AB222" s="199"/>
      <c r="AC222" s="199"/>
      <c r="AD222" s="199"/>
      <c r="AE222" s="43"/>
      <c r="AF222" s="199"/>
      <c r="AG222" s="196"/>
      <c r="AH222" s="201"/>
      <c r="AI222" s="330"/>
      <c r="AJ222" s="330"/>
      <c r="AK222" s="43"/>
      <c r="AL222" s="43"/>
      <c r="AM222" s="43"/>
      <c r="AN222" s="64"/>
      <c r="AO222" s="64"/>
      <c r="AP222" s="202"/>
      <c r="AQ222" s="202"/>
      <c r="AR222" s="42"/>
    </row>
    <row r="223" spans="1:44" ht="15.75" customHeight="1" x14ac:dyDescent="0.2">
      <c r="A223" s="43"/>
      <c r="B223" s="43"/>
      <c r="C223" s="43"/>
      <c r="D223" s="43"/>
      <c r="E223" s="43"/>
      <c r="F223" s="43"/>
      <c r="G223" s="194"/>
      <c r="H223" s="194"/>
      <c r="I223" s="194"/>
      <c r="J223" s="196"/>
      <c r="K223" s="196"/>
      <c r="L223" s="196"/>
      <c r="M223" s="196"/>
      <c r="N223" s="196"/>
      <c r="O223" s="197"/>
      <c r="P223" s="197"/>
      <c r="Q223" s="197"/>
      <c r="R223" s="197"/>
      <c r="S223" s="197"/>
      <c r="T223" s="197"/>
      <c r="U223" s="198"/>
      <c r="V223" s="257"/>
      <c r="W223" s="200"/>
      <c r="X223" s="200"/>
      <c r="Y223" s="43"/>
      <c r="Z223" s="199"/>
      <c r="AA223" s="199"/>
      <c r="AB223" s="199"/>
      <c r="AC223" s="199"/>
      <c r="AD223" s="199"/>
      <c r="AE223" s="43"/>
      <c r="AF223" s="199"/>
      <c r="AG223" s="196"/>
      <c r="AH223" s="201"/>
      <c r="AI223" s="330"/>
      <c r="AJ223" s="330"/>
      <c r="AK223" s="43"/>
      <c r="AL223" s="43"/>
      <c r="AM223" s="43"/>
      <c r="AN223" s="64"/>
      <c r="AO223" s="64"/>
      <c r="AP223" s="202"/>
      <c r="AQ223" s="202"/>
      <c r="AR223" s="42"/>
    </row>
    <row r="224" spans="1:44" ht="15.75" customHeight="1" x14ac:dyDescent="0.2">
      <c r="A224" s="43"/>
      <c r="B224" s="43"/>
      <c r="C224" s="43"/>
      <c r="D224" s="43"/>
      <c r="E224" s="43"/>
      <c r="F224" s="43"/>
      <c r="G224" s="194"/>
      <c r="H224" s="194"/>
      <c r="I224" s="194"/>
      <c r="J224" s="196"/>
      <c r="K224" s="196"/>
      <c r="L224" s="196"/>
      <c r="M224" s="196"/>
      <c r="N224" s="196"/>
      <c r="O224" s="197"/>
      <c r="P224" s="197"/>
      <c r="Q224" s="197"/>
      <c r="R224" s="197"/>
      <c r="S224" s="197"/>
      <c r="T224" s="197"/>
      <c r="U224" s="198"/>
      <c r="V224" s="257"/>
      <c r="W224" s="200"/>
      <c r="X224" s="200"/>
      <c r="Y224" s="43"/>
      <c r="Z224" s="199"/>
      <c r="AA224" s="199"/>
      <c r="AB224" s="199"/>
      <c r="AC224" s="199"/>
      <c r="AD224" s="199"/>
      <c r="AE224" s="43"/>
      <c r="AF224" s="199"/>
      <c r="AG224" s="196"/>
      <c r="AH224" s="201"/>
      <c r="AI224" s="330"/>
      <c r="AJ224" s="330"/>
      <c r="AK224" s="43"/>
      <c r="AL224" s="43"/>
      <c r="AM224" s="43"/>
      <c r="AN224" s="64"/>
      <c r="AO224" s="64"/>
      <c r="AP224" s="202"/>
      <c r="AQ224" s="202"/>
      <c r="AR224" s="42"/>
    </row>
    <row r="225" spans="1:44" ht="15.75" customHeight="1" x14ac:dyDescent="0.2">
      <c r="A225" s="43"/>
      <c r="B225" s="43"/>
      <c r="C225" s="43"/>
      <c r="D225" s="43"/>
      <c r="E225" s="43"/>
      <c r="F225" s="43"/>
      <c r="G225" s="194"/>
      <c r="H225" s="194"/>
      <c r="I225" s="194"/>
      <c r="J225" s="196"/>
      <c r="K225" s="196"/>
      <c r="L225" s="196"/>
      <c r="M225" s="196"/>
      <c r="N225" s="196"/>
      <c r="O225" s="197"/>
      <c r="P225" s="197"/>
      <c r="Q225" s="197"/>
      <c r="R225" s="197"/>
      <c r="S225" s="197"/>
      <c r="T225" s="197"/>
      <c r="U225" s="198"/>
      <c r="V225" s="257"/>
      <c r="W225" s="200"/>
      <c r="X225" s="200"/>
      <c r="Y225" s="43"/>
      <c r="Z225" s="199"/>
      <c r="AA225" s="199"/>
      <c r="AB225" s="199"/>
      <c r="AC225" s="199"/>
      <c r="AD225" s="199"/>
      <c r="AE225" s="43"/>
      <c r="AF225" s="199"/>
      <c r="AG225" s="196"/>
      <c r="AH225" s="201"/>
      <c r="AI225" s="330"/>
      <c r="AJ225" s="330"/>
      <c r="AK225" s="43"/>
      <c r="AL225" s="43"/>
      <c r="AM225" s="43"/>
      <c r="AN225" s="64"/>
      <c r="AO225" s="64"/>
      <c r="AP225" s="202"/>
      <c r="AQ225" s="202"/>
      <c r="AR225" s="42"/>
    </row>
    <row r="226" spans="1:44" ht="15.75" customHeight="1" x14ac:dyDescent="0.2">
      <c r="A226" s="43"/>
      <c r="B226" s="43"/>
      <c r="C226" s="43"/>
      <c r="D226" s="43"/>
      <c r="E226" s="43"/>
      <c r="F226" s="43"/>
      <c r="G226" s="194"/>
      <c r="H226" s="194"/>
      <c r="I226" s="194"/>
      <c r="J226" s="196"/>
      <c r="K226" s="196"/>
      <c r="L226" s="196"/>
      <c r="M226" s="196"/>
      <c r="N226" s="196"/>
      <c r="O226" s="197"/>
      <c r="P226" s="197"/>
      <c r="Q226" s="197"/>
      <c r="R226" s="197"/>
      <c r="S226" s="197"/>
      <c r="T226" s="197"/>
      <c r="U226" s="198"/>
      <c r="V226" s="257"/>
      <c r="W226" s="200"/>
      <c r="X226" s="200"/>
      <c r="Y226" s="43"/>
      <c r="Z226" s="199"/>
      <c r="AA226" s="199"/>
      <c r="AB226" s="199"/>
      <c r="AC226" s="199"/>
      <c r="AD226" s="199"/>
      <c r="AE226" s="43"/>
      <c r="AF226" s="199"/>
      <c r="AG226" s="196"/>
      <c r="AH226" s="201"/>
      <c r="AI226" s="330"/>
      <c r="AJ226" s="330"/>
      <c r="AK226" s="43"/>
      <c r="AL226" s="43"/>
      <c r="AM226" s="43"/>
      <c r="AN226" s="64"/>
      <c r="AO226" s="64"/>
      <c r="AP226" s="202"/>
      <c r="AQ226" s="202"/>
      <c r="AR226" s="42"/>
    </row>
    <row r="227" spans="1:44" ht="15.75" customHeight="1" x14ac:dyDescent="0.2">
      <c r="A227" s="43"/>
      <c r="B227" s="43"/>
      <c r="C227" s="43"/>
      <c r="D227" s="43"/>
      <c r="E227" s="43"/>
      <c r="F227" s="43"/>
      <c r="G227" s="194"/>
      <c r="H227" s="194"/>
      <c r="I227" s="194"/>
      <c r="J227" s="196"/>
      <c r="K227" s="196"/>
      <c r="L227" s="196"/>
      <c r="M227" s="196"/>
      <c r="N227" s="196"/>
      <c r="O227" s="197"/>
      <c r="P227" s="197"/>
      <c r="Q227" s="197"/>
      <c r="R227" s="197"/>
      <c r="S227" s="197"/>
      <c r="T227" s="197"/>
      <c r="U227" s="198"/>
      <c r="V227" s="257"/>
      <c r="W227" s="200"/>
      <c r="X227" s="200"/>
      <c r="Y227" s="43"/>
      <c r="Z227" s="199"/>
      <c r="AA227" s="199"/>
      <c r="AB227" s="199"/>
      <c r="AC227" s="199"/>
      <c r="AD227" s="199"/>
      <c r="AE227" s="43"/>
      <c r="AF227" s="199"/>
      <c r="AG227" s="196"/>
      <c r="AH227" s="201"/>
      <c r="AI227" s="330"/>
      <c r="AJ227" s="330"/>
      <c r="AK227" s="43"/>
      <c r="AL227" s="43"/>
      <c r="AM227" s="43"/>
      <c r="AN227" s="64"/>
      <c r="AO227" s="64"/>
      <c r="AP227" s="202"/>
      <c r="AQ227" s="202"/>
      <c r="AR227" s="42"/>
    </row>
    <row r="228" spans="1:44" ht="15.75" customHeight="1" x14ac:dyDescent="0.2">
      <c r="A228" s="43"/>
      <c r="B228" s="43"/>
      <c r="C228" s="43"/>
      <c r="D228" s="43"/>
      <c r="E228" s="43"/>
      <c r="F228" s="43"/>
      <c r="G228" s="194"/>
      <c r="H228" s="194"/>
      <c r="I228" s="194"/>
      <c r="J228" s="196"/>
      <c r="K228" s="196"/>
      <c r="L228" s="196"/>
      <c r="M228" s="196"/>
      <c r="N228" s="196"/>
      <c r="O228" s="197"/>
      <c r="P228" s="197"/>
      <c r="Q228" s="197"/>
      <c r="R228" s="197"/>
      <c r="S228" s="197"/>
      <c r="T228" s="197"/>
      <c r="U228" s="198"/>
      <c r="V228" s="257"/>
      <c r="W228" s="200"/>
      <c r="X228" s="200"/>
      <c r="Y228" s="43"/>
      <c r="Z228" s="199"/>
      <c r="AA228" s="199"/>
      <c r="AB228" s="199"/>
      <c r="AC228" s="199"/>
      <c r="AD228" s="199"/>
      <c r="AE228" s="43"/>
      <c r="AF228" s="199"/>
      <c r="AG228" s="196"/>
      <c r="AH228" s="201"/>
      <c r="AI228" s="330"/>
      <c r="AJ228" s="330"/>
      <c r="AK228" s="43"/>
      <c r="AL228" s="43"/>
      <c r="AM228" s="43"/>
      <c r="AN228" s="64"/>
      <c r="AO228" s="64"/>
      <c r="AP228" s="202"/>
      <c r="AQ228" s="202"/>
      <c r="AR228" s="42"/>
    </row>
    <row r="229" spans="1:44" ht="15.75" customHeight="1" x14ac:dyDescent="0.2">
      <c r="A229" s="43"/>
      <c r="B229" s="43"/>
      <c r="C229" s="43"/>
      <c r="D229" s="43"/>
      <c r="E229" s="43"/>
      <c r="F229" s="43"/>
      <c r="G229" s="194"/>
      <c r="H229" s="194"/>
      <c r="I229" s="194"/>
      <c r="J229" s="196"/>
      <c r="K229" s="196"/>
      <c r="L229" s="196"/>
      <c r="M229" s="196"/>
      <c r="N229" s="196"/>
      <c r="O229" s="197"/>
      <c r="P229" s="197"/>
      <c r="Q229" s="197"/>
      <c r="R229" s="197"/>
      <c r="S229" s="197"/>
      <c r="T229" s="197"/>
      <c r="U229" s="198"/>
      <c r="V229" s="257"/>
      <c r="W229" s="200"/>
      <c r="X229" s="200"/>
      <c r="Y229" s="43"/>
      <c r="Z229" s="199"/>
      <c r="AA229" s="199"/>
      <c r="AB229" s="199"/>
      <c r="AC229" s="199"/>
      <c r="AD229" s="199"/>
      <c r="AE229" s="43"/>
      <c r="AF229" s="199"/>
      <c r="AG229" s="196"/>
      <c r="AH229" s="201"/>
      <c r="AI229" s="330"/>
      <c r="AJ229" s="330"/>
      <c r="AK229" s="43"/>
      <c r="AL229" s="43"/>
      <c r="AM229" s="43"/>
      <c r="AN229" s="64"/>
      <c r="AO229" s="64"/>
      <c r="AP229" s="202"/>
      <c r="AQ229" s="202"/>
      <c r="AR229" s="42"/>
    </row>
    <row r="230" spans="1:44" ht="15.75" customHeight="1" x14ac:dyDescent="0.2">
      <c r="A230" s="43"/>
      <c r="B230" s="43"/>
      <c r="C230" s="43"/>
      <c r="D230" s="43"/>
      <c r="E230" s="43"/>
      <c r="F230" s="43"/>
      <c r="G230" s="194"/>
      <c r="H230" s="194"/>
      <c r="I230" s="194"/>
      <c r="J230" s="196"/>
      <c r="K230" s="196"/>
      <c r="L230" s="196"/>
      <c r="M230" s="196"/>
      <c r="N230" s="196"/>
      <c r="O230" s="197"/>
      <c r="P230" s="197"/>
      <c r="Q230" s="197"/>
      <c r="R230" s="197"/>
      <c r="S230" s="197"/>
      <c r="T230" s="197"/>
      <c r="U230" s="198"/>
      <c r="V230" s="257"/>
      <c r="W230" s="200"/>
      <c r="X230" s="200"/>
      <c r="Y230" s="43"/>
      <c r="Z230" s="199"/>
      <c r="AA230" s="199"/>
      <c r="AB230" s="199"/>
      <c r="AC230" s="199"/>
      <c r="AD230" s="199"/>
      <c r="AE230" s="43"/>
      <c r="AF230" s="199"/>
      <c r="AG230" s="196"/>
      <c r="AH230" s="201"/>
      <c r="AI230" s="330"/>
      <c r="AJ230" s="330"/>
      <c r="AK230" s="43"/>
      <c r="AL230" s="43"/>
      <c r="AM230" s="43"/>
      <c r="AN230" s="64"/>
      <c r="AO230" s="64"/>
      <c r="AP230" s="202"/>
      <c r="AQ230" s="202"/>
      <c r="AR230" s="42"/>
    </row>
    <row r="231" spans="1:44" ht="15.75" customHeight="1" x14ac:dyDescent="0.2">
      <c r="A231" s="43"/>
      <c r="B231" s="43"/>
      <c r="C231" s="43"/>
      <c r="D231" s="43"/>
      <c r="E231" s="43"/>
      <c r="F231" s="43"/>
      <c r="G231" s="194"/>
      <c r="H231" s="194"/>
      <c r="I231" s="194"/>
      <c r="J231" s="196"/>
      <c r="K231" s="196"/>
      <c r="L231" s="196"/>
      <c r="M231" s="196"/>
      <c r="N231" s="196"/>
      <c r="O231" s="197"/>
      <c r="P231" s="197"/>
      <c r="Q231" s="197"/>
      <c r="R231" s="197"/>
      <c r="S231" s="197"/>
      <c r="T231" s="197"/>
      <c r="U231" s="198"/>
      <c r="V231" s="257"/>
      <c r="W231" s="200"/>
      <c r="X231" s="200"/>
      <c r="Y231" s="43"/>
      <c r="Z231" s="199"/>
      <c r="AA231" s="199"/>
      <c r="AB231" s="199"/>
      <c r="AC231" s="199"/>
      <c r="AD231" s="199"/>
      <c r="AE231" s="43"/>
      <c r="AF231" s="199"/>
      <c r="AG231" s="196"/>
      <c r="AH231" s="201"/>
      <c r="AI231" s="330"/>
      <c r="AJ231" s="330"/>
      <c r="AK231" s="43"/>
      <c r="AL231" s="43"/>
      <c r="AM231" s="43"/>
      <c r="AN231" s="64"/>
      <c r="AO231" s="64"/>
      <c r="AP231" s="202"/>
      <c r="AQ231" s="202"/>
      <c r="AR231" s="42"/>
    </row>
    <row r="232" spans="1:44" ht="15.75" customHeight="1" x14ac:dyDescent="0.2">
      <c r="A232" s="43"/>
      <c r="B232" s="43"/>
      <c r="C232" s="43"/>
      <c r="D232" s="43"/>
      <c r="E232" s="43"/>
      <c r="F232" s="43"/>
      <c r="G232" s="194"/>
      <c r="H232" s="194"/>
      <c r="I232" s="194"/>
      <c r="J232" s="196"/>
      <c r="K232" s="196"/>
      <c r="L232" s="196"/>
      <c r="M232" s="196"/>
      <c r="N232" s="196"/>
      <c r="O232" s="197"/>
      <c r="P232" s="197"/>
      <c r="Q232" s="197"/>
      <c r="R232" s="197"/>
      <c r="S232" s="197"/>
      <c r="T232" s="197"/>
      <c r="U232" s="198"/>
      <c r="V232" s="257"/>
      <c r="W232" s="200"/>
      <c r="X232" s="200"/>
      <c r="Y232" s="43"/>
      <c r="Z232" s="199"/>
      <c r="AA232" s="199"/>
      <c r="AB232" s="199"/>
      <c r="AC232" s="199"/>
      <c r="AD232" s="199"/>
      <c r="AE232" s="43"/>
      <c r="AF232" s="199"/>
      <c r="AG232" s="196"/>
      <c r="AH232" s="201"/>
      <c r="AI232" s="330"/>
      <c r="AJ232" s="330"/>
      <c r="AK232" s="43"/>
      <c r="AL232" s="43"/>
      <c r="AM232" s="43"/>
      <c r="AN232" s="64"/>
      <c r="AO232" s="64"/>
      <c r="AP232" s="202"/>
      <c r="AQ232" s="202"/>
      <c r="AR232" s="42"/>
    </row>
    <row r="233" spans="1:44" ht="15.75" customHeight="1" x14ac:dyDescent="0.2">
      <c r="A233" s="43"/>
      <c r="B233" s="43"/>
      <c r="C233" s="43"/>
      <c r="D233" s="43"/>
      <c r="E233" s="43"/>
      <c r="F233" s="43"/>
      <c r="G233" s="194"/>
      <c r="H233" s="194"/>
      <c r="I233" s="194"/>
      <c r="J233" s="196"/>
      <c r="K233" s="196"/>
      <c r="L233" s="196"/>
      <c r="M233" s="196"/>
      <c r="N233" s="196"/>
      <c r="O233" s="197"/>
      <c r="P233" s="197"/>
      <c r="Q233" s="197"/>
      <c r="R233" s="197"/>
      <c r="S233" s="197"/>
      <c r="T233" s="197"/>
      <c r="U233" s="198"/>
      <c r="V233" s="257"/>
      <c r="W233" s="200"/>
      <c r="X233" s="200"/>
      <c r="Y233" s="43"/>
      <c r="Z233" s="199"/>
      <c r="AA233" s="199"/>
      <c r="AB233" s="199"/>
      <c r="AC233" s="199"/>
      <c r="AD233" s="199"/>
      <c r="AE233" s="43"/>
      <c r="AF233" s="199"/>
      <c r="AG233" s="196"/>
      <c r="AH233" s="201"/>
      <c r="AI233" s="330"/>
      <c r="AJ233" s="330"/>
      <c r="AK233" s="43"/>
      <c r="AL233" s="43"/>
      <c r="AM233" s="43"/>
      <c r="AN233" s="64"/>
      <c r="AO233" s="64"/>
      <c r="AP233" s="202"/>
      <c r="AQ233" s="202"/>
      <c r="AR233" s="42"/>
    </row>
    <row r="234" spans="1:44" ht="15.75" customHeight="1" x14ac:dyDescent="0.2">
      <c r="A234" s="43"/>
      <c r="B234" s="43"/>
      <c r="C234" s="43"/>
      <c r="D234" s="43"/>
      <c r="E234" s="43"/>
      <c r="F234" s="43"/>
      <c r="G234" s="194"/>
      <c r="H234" s="194"/>
      <c r="I234" s="194"/>
      <c r="J234" s="196"/>
      <c r="K234" s="196"/>
      <c r="L234" s="196"/>
      <c r="M234" s="196"/>
      <c r="N234" s="196"/>
      <c r="O234" s="197"/>
      <c r="P234" s="197"/>
      <c r="Q234" s="197"/>
      <c r="R234" s="197"/>
      <c r="S234" s="197"/>
      <c r="T234" s="197"/>
      <c r="U234" s="198"/>
      <c r="V234" s="257"/>
      <c r="W234" s="200"/>
      <c r="X234" s="200"/>
      <c r="Y234" s="43"/>
      <c r="Z234" s="199"/>
      <c r="AA234" s="199"/>
      <c r="AB234" s="199"/>
      <c r="AC234" s="199"/>
      <c r="AD234" s="199"/>
      <c r="AE234" s="43"/>
      <c r="AF234" s="199"/>
      <c r="AG234" s="196"/>
      <c r="AH234" s="201"/>
      <c r="AI234" s="330"/>
      <c r="AJ234" s="330"/>
      <c r="AK234" s="43"/>
      <c r="AL234" s="43"/>
      <c r="AM234" s="43"/>
      <c r="AN234" s="64"/>
      <c r="AO234" s="64"/>
      <c r="AP234" s="202"/>
      <c r="AQ234" s="202"/>
      <c r="AR234" s="42"/>
    </row>
    <row r="235" spans="1:44" ht="15.75" customHeight="1" x14ac:dyDescent="0.2">
      <c r="A235" s="43"/>
      <c r="B235" s="43"/>
      <c r="C235" s="43"/>
      <c r="D235" s="43"/>
      <c r="E235" s="43"/>
      <c r="F235" s="43"/>
      <c r="G235" s="194"/>
      <c r="H235" s="194"/>
      <c r="I235" s="194"/>
      <c r="J235" s="196"/>
      <c r="K235" s="196"/>
      <c r="L235" s="196"/>
      <c r="M235" s="196"/>
      <c r="N235" s="196"/>
      <c r="O235" s="197"/>
      <c r="P235" s="197"/>
      <c r="Q235" s="197"/>
      <c r="R235" s="197"/>
      <c r="S235" s="197"/>
      <c r="T235" s="197"/>
      <c r="U235" s="198"/>
      <c r="V235" s="257"/>
      <c r="W235" s="200"/>
      <c r="X235" s="200"/>
      <c r="Y235" s="43"/>
      <c r="Z235" s="199"/>
      <c r="AA235" s="199"/>
      <c r="AB235" s="199"/>
      <c r="AC235" s="199"/>
      <c r="AD235" s="199"/>
      <c r="AE235" s="43"/>
      <c r="AF235" s="199"/>
      <c r="AG235" s="196"/>
      <c r="AH235" s="201"/>
      <c r="AI235" s="330"/>
      <c r="AJ235" s="330"/>
      <c r="AK235" s="43"/>
      <c r="AL235" s="43"/>
      <c r="AM235" s="43"/>
      <c r="AN235" s="64"/>
      <c r="AO235" s="64"/>
      <c r="AP235" s="202"/>
      <c r="AQ235" s="202"/>
      <c r="AR235" s="42"/>
    </row>
    <row r="236" spans="1:44" ht="15.75" customHeight="1" x14ac:dyDescent="0.2">
      <c r="A236" s="43"/>
      <c r="B236" s="43"/>
      <c r="C236" s="43"/>
      <c r="D236" s="43"/>
      <c r="E236" s="43"/>
      <c r="F236" s="43"/>
      <c r="G236" s="194"/>
      <c r="H236" s="194"/>
      <c r="I236" s="194"/>
      <c r="J236" s="196"/>
      <c r="K236" s="196"/>
      <c r="L236" s="196"/>
      <c r="M236" s="196"/>
      <c r="N236" s="196"/>
      <c r="O236" s="197"/>
      <c r="P236" s="197"/>
      <c r="Q236" s="197"/>
      <c r="R236" s="197"/>
      <c r="S236" s="197"/>
      <c r="T236" s="197"/>
      <c r="U236" s="198"/>
      <c r="V236" s="257"/>
      <c r="W236" s="200"/>
      <c r="X236" s="200"/>
      <c r="Y236" s="43"/>
      <c r="Z236" s="199"/>
      <c r="AA236" s="199"/>
      <c r="AB236" s="199"/>
      <c r="AC236" s="199"/>
      <c r="AD236" s="199"/>
      <c r="AE236" s="43"/>
      <c r="AF236" s="199"/>
      <c r="AG236" s="196"/>
      <c r="AH236" s="201"/>
      <c r="AI236" s="330"/>
      <c r="AJ236" s="330"/>
      <c r="AK236" s="43"/>
      <c r="AL236" s="43"/>
      <c r="AM236" s="43"/>
      <c r="AN236" s="64"/>
      <c r="AO236" s="64"/>
      <c r="AP236" s="202"/>
      <c r="AQ236" s="202"/>
      <c r="AR236" s="42"/>
    </row>
    <row r="237" spans="1:44" ht="15.75" customHeight="1" x14ac:dyDescent="0.2">
      <c r="A237" s="43"/>
      <c r="B237" s="43"/>
      <c r="C237" s="43"/>
      <c r="D237" s="43"/>
      <c r="E237" s="43"/>
      <c r="F237" s="43"/>
      <c r="G237" s="194"/>
      <c r="H237" s="194"/>
      <c r="I237" s="194"/>
      <c r="J237" s="196"/>
      <c r="K237" s="196"/>
      <c r="L237" s="196"/>
      <c r="M237" s="196"/>
      <c r="N237" s="196"/>
      <c r="O237" s="197"/>
      <c r="P237" s="197"/>
      <c r="Q237" s="197"/>
      <c r="R237" s="197"/>
      <c r="S237" s="197"/>
      <c r="T237" s="197"/>
      <c r="U237" s="198"/>
      <c r="V237" s="257"/>
      <c r="W237" s="200"/>
      <c r="X237" s="200"/>
      <c r="Y237" s="43"/>
      <c r="Z237" s="199"/>
      <c r="AA237" s="199"/>
      <c r="AB237" s="199"/>
      <c r="AC237" s="199"/>
      <c r="AD237" s="199"/>
      <c r="AE237" s="43"/>
      <c r="AF237" s="199"/>
      <c r="AG237" s="196"/>
      <c r="AH237" s="201"/>
      <c r="AI237" s="330"/>
      <c r="AJ237" s="330"/>
      <c r="AK237" s="43"/>
      <c r="AL237" s="43"/>
      <c r="AM237" s="43"/>
      <c r="AN237" s="64"/>
      <c r="AO237" s="64"/>
      <c r="AP237" s="202"/>
      <c r="AQ237" s="202"/>
      <c r="AR237" s="42"/>
    </row>
    <row r="238" spans="1:44" ht="15.75" customHeight="1" x14ac:dyDescent="0.2">
      <c r="A238" s="43"/>
      <c r="B238" s="43"/>
      <c r="C238" s="43"/>
      <c r="D238" s="43"/>
      <c r="E238" s="43"/>
      <c r="F238" s="43"/>
      <c r="G238" s="194"/>
      <c r="H238" s="194"/>
      <c r="I238" s="194"/>
      <c r="J238" s="196"/>
      <c r="K238" s="196"/>
      <c r="L238" s="196"/>
      <c r="M238" s="196"/>
      <c r="N238" s="196"/>
      <c r="O238" s="197"/>
      <c r="P238" s="197"/>
      <c r="Q238" s="197"/>
      <c r="R238" s="197"/>
      <c r="S238" s="197"/>
      <c r="T238" s="197"/>
      <c r="U238" s="198"/>
      <c r="V238" s="257"/>
      <c r="W238" s="200"/>
      <c r="X238" s="200"/>
      <c r="Y238" s="43"/>
      <c r="Z238" s="199"/>
      <c r="AA238" s="199"/>
      <c r="AB238" s="199"/>
      <c r="AC238" s="199"/>
      <c r="AD238" s="199"/>
      <c r="AE238" s="43"/>
      <c r="AF238" s="199"/>
      <c r="AG238" s="196"/>
      <c r="AH238" s="201"/>
      <c r="AI238" s="330"/>
      <c r="AJ238" s="330"/>
      <c r="AK238" s="43"/>
      <c r="AL238" s="43"/>
      <c r="AM238" s="43"/>
      <c r="AN238" s="64"/>
      <c r="AO238" s="64"/>
      <c r="AP238" s="202"/>
      <c r="AQ238" s="202"/>
      <c r="AR238" s="42"/>
    </row>
    <row r="239" spans="1:44" ht="15.75" customHeight="1" x14ac:dyDescent="0.2">
      <c r="A239" s="43"/>
      <c r="B239" s="43"/>
      <c r="C239" s="43"/>
      <c r="D239" s="43"/>
      <c r="E239" s="43"/>
      <c r="F239" s="43"/>
      <c r="G239" s="194"/>
      <c r="H239" s="194"/>
      <c r="I239" s="194"/>
      <c r="J239" s="196"/>
      <c r="K239" s="196"/>
      <c r="L239" s="196"/>
      <c r="M239" s="196"/>
      <c r="N239" s="196"/>
      <c r="O239" s="197"/>
      <c r="P239" s="197"/>
      <c r="Q239" s="197"/>
      <c r="R239" s="197"/>
      <c r="S239" s="197"/>
      <c r="T239" s="197"/>
      <c r="U239" s="198"/>
      <c r="V239" s="257"/>
      <c r="W239" s="200"/>
      <c r="X239" s="200"/>
      <c r="Y239" s="43"/>
      <c r="Z239" s="199"/>
      <c r="AA239" s="199"/>
      <c r="AB239" s="199"/>
      <c r="AC239" s="199"/>
      <c r="AD239" s="199"/>
      <c r="AE239" s="43"/>
      <c r="AF239" s="199"/>
      <c r="AG239" s="196"/>
      <c r="AH239" s="201"/>
      <c r="AI239" s="330"/>
      <c r="AJ239" s="330"/>
      <c r="AK239" s="43"/>
      <c r="AL239" s="43"/>
      <c r="AM239" s="43"/>
      <c r="AN239" s="64"/>
      <c r="AO239" s="64"/>
      <c r="AP239" s="202"/>
      <c r="AQ239" s="202"/>
      <c r="AR239" s="42"/>
    </row>
    <row r="240" spans="1:44" ht="15.75" customHeight="1" x14ac:dyDescent="0.2">
      <c r="A240" s="43"/>
      <c r="B240" s="43"/>
      <c r="C240" s="43"/>
      <c r="D240" s="43"/>
      <c r="E240" s="43"/>
      <c r="F240" s="43"/>
      <c r="G240" s="194"/>
      <c r="H240" s="194"/>
      <c r="I240" s="194"/>
      <c r="J240" s="196"/>
      <c r="K240" s="196"/>
      <c r="L240" s="196"/>
      <c r="M240" s="196"/>
      <c r="N240" s="196"/>
      <c r="O240" s="197"/>
      <c r="P240" s="197"/>
      <c r="Q240" s="197"/>
      <c r="R240" s="197"/>
      <c r="S240" s="197"/>
      <c r="T240" s="197"/>
      <c r="U240" s="198"/>
      <c r="V240" s="257"/>
      <c r="W240" s="200"/>
      <c r="X240" s="200"/>
      <c r="Y240" s="43"/>
      <c r="Z240" s="199"/>
      <c r="AA240" s="199"/>
      <c r="AB240" s="199"/>
      <c r="AC240" s="199"/>
      <c r="AD240" s="199"/>
      <c r="AE240" s="43"/>
      <c r="AF240" s="199"/>
      <c r="AG240" s="196"/>
      <c r="AH240" s="201"/>
      <c r="AI240" s="330"/>
      <c r="AJ240" s="330"/>
      <c r="AK240" s="43"/>
      <c r="AL240" s="43"/>
      <c r="AM240" s="43"/>
      <c r="AN240" s="64"/>
      <c r="AO240" s="64"/>
      <c r="AP240" s="202"/>
      <c r="AQ240" s="202"/>
      <c r="AR240" s="42"/>
    </row>
    <row r="241" spans="1:44" ht="15.75" customHeight="1" x14ac:dyDescent="0.2">
      <c r="A241" s="43"/>
      <c r="B241" s="43"/>
      <c r="C241" s="43"/>
      <c r="D241" s="43"/>
      <c r="E241" s="43"/>
      <c r="F241" s="43"/>
      <c r="G241" s="194"/>
      <c r="H241" s="194"/>
      <c r="I241" s="194"/>
      <c r="J241" s="196"/>
      <c r="K241" s="196"/>
      <c r="L241" s="196"/>
      <c r="M241" s="196"/>
      <c r="N241" s="196"/>
      <c r="O241" s="197"/>
      <c r="P241" s="197"/>
      <c r="Q241" s="197"/>
      <c r="R241" s="197"/>
      <c r="S241" s="197"/>
      <c r="T241" s="197"/>
      <c r="U241" s="198"/>
      <c r="V241" s="257"/>
      <c r="W241" s="200"/>
      <c r="X241" s="200"/>
      <c r="Y241" s="43"/>
      <c r="Z241" s="199"/>
      <c r="AA241" s="199"/>
      <c r="AB241" s="199"/>
      <c r="AC241" s="199"/>
      <c r="AD241" s="199"/>
      <c r="AE241" s="43"/>
      <c r="AF241" s="199"/>
      <c r="AG241" s="196"/>
      <c r="AH241" s="201"/>
      <c r="AI241" s="330"/>
      <c r="AJ241" s="330"/>
      <c r="AK241" s="43"/>
      <c r="AL241" s="43"/>
      <c r="AM241" s="43"/>
      <c r="AN241" s="64"/>
      <c r="AO241" s="64"/>
      <c r="AP241" s="202"/>
      <c r="AQ241" s="202"/>
      <c r="AR241" s="42"/>
    </row>
    <row r="242" spans="1:44" ht="15.75" customHeight="1" x14ac:dyDescent="0.2">
      <c r="A242" s="43"/>
      <c r="B242" s="43"/>
      <c r="C242" s="43"/>
      <c r="D242" s="43"/>
      <c r="E242" s="43"/>
      <c r="F242" s="43"/>
      <c r="G242" s="194"/>
      <c r="H242" s="194"/>
      <c r="I242" s="194"/>
      <c r="J242" s="196"/>
      <c r="K242" s="196"/>
      <c r="L242" s="196"/>
      <c r="M242" s="196"/>
      <c r="N242" s="196"/>
      <c r="O242" s="197"/>
      <c r="P242" s="197"/>
      <c r="Q242" s="197"/>
      <c r="R242" s="197"/>
      <c r="S242" s="197"/>
      <c r="T242" s="197"/>
      <c r="U242" s="198"/>
      <c r="V242" s="257"/>
      <c r="W242" s="200"/>
      <c r="X242" s="200"/>
      <c r="Y242" s="43"/>
      <c r="Z242" s="199"/>
      <c r="AA242" s="199"/>
      <c r="AB242" s="199"/>
      <c r="AC242" s="199"/>
      <c r="AD242" s="199"/>
      <c r="AE242" s="43"/>
      <c r="AF242" s="199"/>
      <c r="AG242" s="196"/>
      <c r="AH242" s="201"/>
      <c r="AI242" s="330"/>
      <c r="AJ242" s="330"/>
      <c r="AK242" s="43"/>
      <c r="AL242" s="43"/>
      <c r="AM242" s="43"/>
      <c r="AN242" s="64"/>
      <c r="AO242" s="64"/>
      <c r="AP242" s="202"/>
      <c r="AQ242" s="202"/>
      <c r="AR242" s="42"/>
    </row>
    <row r="243" spans="1:44" ht="15.75" customHeight="1" x14ac:dyDescent="0.2">
      <c r="A243" s="43"/>
      <c r="B243" s="43"/>
      <c r="C243" s="43"/>
      <c r="D243" s="43"/>
      <c r="E243" s="43"/>
      <c r="F243" s="43"/>
      <c r="G243" s="194"/>
      <c r="H243" s="194"/>
      <c r="I243" s="194"/>
      <c r="J243" s="196"/>
      <c r="K243" s="196"/>
      <c r="L243" s="196"/>
      <c r="M243" s="196"/>
      <c r="N243" s="196"/>
      <c r="O243" s="197"/>
      <c r="P243" s="197"/>
      <c r="Q243" s="197"/>
      <c r="R243" s="197"/>
      <c r="S243" s="197"/>
      <c r="T243" s="197"/>
      <c r="U243" s="198"/>
      <c r="V243" s="257"/>
      <c r="W243" s="200"/>
      <c r="X243" s="200"/>
      <c r="Y243" s="43"/>
      <c r="Z243" s="199"/>
      <c r="AA243" s="199"/>
      <c r="AB243" s="199"/>
      <c r="AC243" s="199"/>
      <c r="AD243" s="199"/>
      <c r="AE243" s="43"/>
      <c r="AF243" s="199"/>
      <c r="AG243" s="196"/>
      <c r="AH243" s="201"/>
      <c r="AI243" s="330"/>
      <c r="AJ243" s="330"/>
      <c r="AK243" s="43"/>
      <c r="AL243" s="43"/>
      <c r="AM243" s="43"/>
      <c r="AN243" s="64"/>
      <c r="AO243" s="64"/>
      <c r="AP243" s="202"/>
      <c r="AQ243" s="202"/>
      <c r="AR243" s="42"/>
    </row>
    <row r="244" spans="1:44" ht="15.75" customHeight="1" x14ac:dyDescent="0.2">
      <c r="A244" s="43"/>
      <c r="B244" s="43"/>
      <c r="C244" s="43"/>
      <c r="D244" s="43"/>
      <c r="E244" s="43"/>
      <c r="F244" s="43"/>
      <c r="G244" s="194"/>
      <c r="H244" s="194"/>
      <c r="I244" s="194"/>
      <c r="J244" s="196"/>
      <c r="K244" s="196"/>
      <c r="L244" s="196"/>
      <c r="M244" s="196"/>
      <c r="N244" s="196"/>
      <c r="O244" s="197"/>
      <c r="P244" s="197"/>
      <c r="Q244" s="197"/>
      <c r="R244" s="197"/>
      <c r="S244" s="197"/>
      <c r="T244" s="197"/>
      <c r="U244" s="198"/>
      <c r="V244" s="257"/>
      <c r="W244" s="200"/>
      <c r="X244" s="200"/>
      <c r="Y244" s="43"/>
      <c r="Z244" s="199"/>
      <c r="AA244" s="199"/>
      <c r="AB244" s="199"/>
      <c r="AC244" s="199"/>
      <c r="AD244" s="199"/>
      <c r="AE244" s="43"/>
      <c r="AF244" s="199"/>
      <c r="AG244" s="196"/>
      <c r="AH244" s="201"/>
      <c r="AI244" s="330"/>
      <c r="AJ244" s="330"/>
      <c r="AK244" s="43"/>
      <c r="AL244" s="43"/>
      <c r="AM244" s="43"/>
      <c r="AN244" s="64"/>
      <c r="AO244" s="64"/>
      <c r="AP244" s="202"/>
      <c r="AQ244" s="202"/>
      <c r="AR244" s="42"/>
    </row>
    <row r="245" spans="1:44" ht="15.75" customHeight="1" x14ac:dyDescent="0.2">
      <c r="A245" s="43"/>
      <c r="B245" s="43"/>
      <c r="C245" s="43"/>
      <c r="D245" s="43"/>
      <c r="E245" s="43"/>
      <c r="F245" s="43"/>
      <c r="G245" s="194"/>
      <c r="H245" s="194"/>
      <c r="I245" s="194"/>
      <c r="J245" s="196"/>
      <c r="K245" s="196"/>
      <c r="L245" s="196"/>
      <c r="M245" s="196"/>
      <c r="N245" s="196"/>
      <c r="O245" s="197"/>
      <c r="P245" s="197"/>
      <c r="Q245" s="197"/>
      <c r="R245" s="197"/>
      <c r="S245" s="197"/>
      <c r="T245" s="197"/>
      <c r="U245" s="198"/>
      <c r="V245" s="257"/>
      <c r="W245" s="200"/>
      <c r="X245" s="200"/>
      <c r="Y245" s="43"/>
      <c r="Z245" s="199"/>
      <c r="AA245" s="199"/>
      <c r="AB245" s="199"/>
      <c r="AC245" s="199"/>
      <c r="AD245" s="199"/>
      <c r="AE245" s="43"/>
      <c r="AF245" s="199"/>
      <c r="AG245" s="196"/>
      <c r="AH245" s="201"/>
      <c r="AI245" s="330"/>
      <c r="AJ245" s="330"/>
      <c r="AK245" s="43"/>
      <c r="AL245" s="43"/>
      <c r="AM245" s="43"/>
      <c r="AN245" s="64"/>
      <c r="AO245" s="64"/>
      <c r="AP245" s="202"/>
      <c r="AQ245" s="202"/>
      <c r="AR245" s="42"/>
    </row>
    <row r="246" spans="1:44" ht="15.75" customHeight="1" x14ac:dyDescent="0.2">
      <c r="A246" s="43"/>
      <c r="B246" s="43"/>
      <c r="C246" s="43"/>
      <c r="D246" s="43"/>
      <c r="E246" s="43"/>
      <c r="F246" s="43"/>
      <c r="G246" s="194"/>
      <c r="H246" s="194"/>
      <c r="I246" s="194"/>
      <c r="J246" s="196"/>
      <c r="K246" s="196"/>
      <c r="L246" s="196"/>
      <c r="M246" s="196"/>
      <c r="N246" s="196"/>
      <c r="O246" s="197"/>
      <c r="P246" s="197"/>
      <c r="Q246" s="197"/>
      <c r="R246" s="197"/>
      <c r="S246" s="197"/>
      <c r="T246" s="197"/>
      <c r="U246" s="198"/>
      <c r="V246" s="257"/>
      <c r="W246" s="200"/>
      <c r="X246" s="200"/>
      <c r="Y246" s="43"/>
      <c r="Z246" s="199"/>
      <c r="AA246" s="199"/>
      <c r="AB246" s="199"/>
      <c r="AC246" s="199"/>
      <c r="AD246" s="199"/>
      <c r="AE246" s="43"/>
      <c r="AF246" s="199"/>
      <c r="AG246" s="196"/>
      <c r="AH246" s="201"/>
      <c r="AI246" s="330"/>
      <c r="AJ246" s="330"/>
      <c r="AK246" s="43"/>
      <c r="AL246" s="43"/>
      <c r="AM246" s="43"/>
      <c r="AN246" s="64"/>
      <c r="AO246" s="64"/>
      <c r="AP246" s="202"/>
      <c r="AQ246" s="202"/>
      <c r="AR246" s="42"/>
    </row>
    <row r="247" spans="1:44" ht="15.75" customHeight="1" x14ac:dyDescent="0.2">
      <c r="A247" s="43"/>
      <c r="B247" s="43"/>
      <c r="C247" s="43"/>
      <c r="D247" s="43"/>
      <c r="E247" s="43"/>
      <c r="F247" s="43"/>
      <c r="G247" s="194"/>
      <c r="H247" s="194"/>
      <c r="I247" s="194"/>
      <c r="J247" s="196"/>
      <c r="K247" s="196"/>
      <c r="L247" s="196"/>
      <c r="M247" s="196"/>
      <c r="N247" s="196"/>
      <c r="O247" s="197"/>
      <c r="P247" s="197"/>
      <c r="Q247" s="197"/>
      <c r="R247" s="197"/>
      <c r="S247" s="197"/>
      <c r="T247" s="197"/>
      <c r="U247" s="198"/>
      <c r="V247" s="257"/>
      <c r="W247" s="200"/>
      <c r="X247" s="200"/>
      <c r="Y247" s="43"/>
      <c r="Z247" s="199"/>
      <c r="AA247" s="199"/>
      <c r="AB247" s="199"/>
      <c r="AC247" s="199"/>
      <c r="AD247" s="199"/>
      <c r="AE247" s="43"/>
      <c r="AF247" s="199"/>
      <c r="AG247" s="196"/>
      <c r="AH247" s="201"/>
      <c r="AI247" s="330"/>
      <c r="AJ247" s="330"/>
      <c r="AK247" s="43"/>
      <c r="AL247" s="43"/>
      <c r="AM247" s="43"/>
      <c r="AN247" s="64"/>
      <c r="AO247" s="64"/>
      <c r="AP247" s="202"/>
      <c r="AQ247" s="202"/>
      <c r="AR247" s="42"/>
    </row>
    <row r="248" spans="1:44" ht="15.75" customHeight="1" x14ac:dyDescent="0.2">
      <c r="A248" s="43"/>
      <c r="B248" s="43"/>
      <c r="C248" s="43"/>
      <c r="D248" s="43"/>
      <c r="E248" s="43"/>
      <c r="F248" s="43"/>
      <c r="G248" s="194"/>
      <c r="H248" s="194"/>
      <c r="I248" s="194"/>
      <c r="J248" s="196"/>
      <c r="K248" s="196"/>
      <c r="L248" s="196"/>
      <c r="M248" s="196"/>
      <c r="N248" s="196"/>
      <c r="O248" s="197"/>
      <c r="P248" s="197"/>
      <c r="Q248" s="197"/>
      <c r="R248" s="197"/>
      <c r="S248" s="197"/>
      <c r="T248" s="197"/>
      <c r="U248" s="198"/>
      <c r="V248" s="257"/>
      <c r="W248" s="200"/>
      <c r="X248" s="200"/>
      <c r="Y248" s="43"/>
      <c r="Z248" s="199"/>
      <c r="AA248" s="199"/>
      <c r="AB248" s="199"/>
      <c r="AC248" s="199"/>
      <c r="AD248" s="199"/>
      <c r="AE248" s="43"/>
      <c r="AF248" s="199"/>
      <c r="AG248" s="196"/>
      <c r="AH248" s="201"/>
      <c r="AI248" s="330"/>
      <c r="AJ248" s="330"/>
      <c r="AK248" s="43"/>
      <c r="AL248" s="43"/>
      <c r="AM248" s="43"/>
      <c r="AN248" s="64"/>
      <c r="AO248" s="64"/>
      <c r="AP248" s="202"/>
      <c r="AQ248" s="202"/>
      <c r="AR248" s="42"/>
    </row>
    <row r="249" spans="1:44" ht="15.75" customHeight="1" x14ac:dyDescent="0.2">
      <c r="A249" s="43"/>
      <c r="B249" s="43"/>
      <c r="C249" s="43"/>
      <c r="D249" s="43"/>
      <c r="E249" s="43"/>
      <c r="F249" s="43"/>
      <c r="G249" s="194"/>
      <c r="H249" s="194"/>
      <c r="I249" s="194"/>
      <c r="J249" s="196"/>
      <c r="K249" s="196"/>
      <c r="L249" s="196"/>
      <c r="M249" s="196"/>
      <c r="N249" s="196"/>
      <c r="O249" s="197"/>
      <c r="P249" s="197"/>
      <c r="Q249" s="197"/>
      <c r="R249" s="197"/>
      <c r="S249" s="197"/>
      <c r="T249" s="197"/>
      <c r="U249" s="198"/>
      <c r="V249" s="257"/>
      <c r="W249" s="200"/>
      <c r="X249" s="200"/>
      <c r="Y249" s="43"/>
      <c r="Z249" s="199"/>
      <c r="AA249" s="199"/>
      <c r="AB249" s="199"/>
      <c r="AC249" s="199"/>
      <c r="AD249" s="199"/>
      <c r="AE249" s="43"/>
      <c r="AF249" s="199"/>
      <c r="AG249" s="196"/>
      <c r="AH249" s="201"/>
      <c r="AI249" s="330"/>
      <c r="AJ249" s="330"/>
      <c r="AK249" s="43"/>
      <c r="AL249" s="43"/>
      <c r="AM249" s="43"/>
      <c r="AN249" s="64"/>
      <c r="AO249" s="64"/>
      <c r="AP249" s="202"/>
      <c r="AQ249" s="202"/>
      <c r="AR249" s="42"/>
    </row>
    <row r="250" spans="1:44" ht="15.75" customHeight="1" x14ac:dyDescent="0.2">
      <c r="A250" s="43"/>
      <c r="B250" s="43"/>
      <c r="C250" s="43"/>
      <c r="D250" s="43"/>
      <c r="E250" s="43"/>
      <c r="F250" s="43"/>
      <c r="G250" s="194"/>
      <c r="H250" s="194"/>
      <c r="I250" s="194"/>
      <c r="J250" s="196"/>
      <c r="K250" s="196"/>
      <c r="L250" s="196"/>
      <c r="M250" s="196"/>
      <c r="N250" s="196"/>
      <c r="O250" s="197"/>
      <c r="P250" s="197"/>
      <c r="Q250" s="197"/>
      <c r="R250" s="197"/>
      <c r="S250" s="197"/>
      <c r="T250" s="197"/>
      <c r="U250" s="198"/>
      <c r="V250" s="257"/>
      <c r="W250" s="200"/>
      <c r="X250" s="200"/>
      <c r="Y250" s="43"/>
      <c r="Z250" s="199"/>
      <c r="AA250" s="199"/>
      <c r="AB250" s="199"/>
      <c r="AC250" s="199"/>
      <c r="AD250" s="199"/>
      <c r="AE250" s="43"/>
      <c r="AF250" s="199"/>
      <c r="AG250" s="196"/>
      <c r="AH250" s="201"/>
      <c r="AI250" s="330"/>
      <c r="AJ250" s="330"/>
      <c r="AK250" s="43"/>
      <c r="AL250" s="43"/>
      <c r="AM250" s="43"/>
      <c r="AN250" s="64"/>
      <c r="AO250" s="64"/>
      <c r="AP250" s="202"/>
      <c r="AQ250" s="202"/>
      <c r="AR250" s="42"/>
    </row>
    <row r="251" spans="1:44" ht="15.75" customHeight="1" x14ac:dyDescent="0.2">
      <c r="A251" s="43"/>
      <c r="B251" s="43"/>
      <c r="C251" s="43"/>
      <c r="D251" s="43"/>
      <c r="E251" s="43"/>
      <c r="F251" s="43"/>
      <c r="G251" s="194"/>
      <c r="H251" s="194"/>
      <c r="I251" s="194"/>
      <c r="J251" s="196"/>
      <c r="K251" s="196"/>
      <c r="L251" s="196"/>
      <c r="M251" s="196"/>
      <c r="N251" s="196"/>
      <c r="O251" s="197"/>
      <c r="P251" s="197"/>
      <c r="Q251" s="197"/>
      <c r="R251" s="197"/>
      <c r="S251" s="197"/>
      <c r="T251" s="197"/>
      <c r="U251" s="198"/>
      <c r="V251" s="257"/>
      <c r="W251" s="200"/>
      <c r="X251" s="200"/>
      <c r="Y251" s="43"/>
      <c r="Z251" s="199"/>
      <c r="AA251" s="199"/>
      <c r="AB251" s="199"/>
      <c r="AC251" s="199"/>
      <c r="AD251" s="199"/>
      <c r="AE251" s="43"/>
      <c r="AF251" s="199"/>
      <c r="AG251" s="196"/>
      <c r="AH251" s="201"/>
      <c r="AI251" s="330"/>
      <c r="AJ251" s="330"/>
      <c r="AK251" s="43"/>
      <c r="AL251" s="43"/>
      <c r="AM251" s="43"/>
      <c r="AN251" s="64"/>
      <c r="AO251" s="64"/>
      <c r="AP251" s="202"/>
      <c r="AQ251" s="202"/>
      <c r="AR251" s="42"/>
    </row>
    <row r="252" spans="1:44" ht="15.75" customHeight="1" x14ac:dyDescent="0.2">
      <c r="A252" s="43"/>
      <c r="B252" s="43"/>
      <c r="C252" s="43"/>
      <c r="D252" s="43"/>
      <c r="E252" s="43"/>
      <c r="F252" s="43"/>
      <c r="G252" s="194"/>
      <c r="H252" s="194"/>
      <c r="I252" s="194"/>
      <c r="J252" s="196"/>
      <c r="K252" s="196"/>
      <c r="L252" s="196"/>
      <c r="M252" s="196"/>
      <c r="N252" s="196"/>
      <c r="O252" s="197"/>
      <c r="P252" s="197"/>
      <c r="Q252" s="197"/>
      <c r="R252" s="197"/>
      <c r="S252" s="197"/>
      <c r="T252" s="197"/>
      <c r="U252" s="198"/>
      <c r="V252" s="257"/>
      <c r="W252" s="200"/>
      <c r="X252" s="200"/>
      <c r="Y252" s="43"/>
      <c r="Z252" s="199"/>
      <c r="AA252" s="199"/>
      <c r="AB252" s="199"/>
      <c r="AC252" s="199"/>
      <c r="AD252" s="199"/>
      <c r="AE252" s="43"/>
      <c r="AF252" s="199"/>
      <c r="AG252" s="196"/>
      <c r="AH252" s="201"/>
      <c r="AI252" s="330"/>
      <c r="AJ252" s="330"/>
      <c r="AK252" s="43"/>
      <c r="AL252" s="43"/>
      <c r="AM252" s="43"/>
      <c r="AN252" s="64"/>
      <c r="AO252" s="64"/>
      <c r="AP252" s="202"/>
      <c r="AQ252" s="202"/>
      <c r="AR252" s="42"/>
    </row>
    <row r="253" spans="1:44" ht="15.75" customHeight="1" x14ac:dyDescent="0.2">
      <c r="A253" s="43"/>
      <c r="B253" s="43"/>
      <c r="C253" s="43"/>
      <c r="D253" s="43"/>
      <c r="E253" s="43"/>
      <c r="F253" s="43"/>
      <c r="G253" s="194"/>
      <c r="H253" s="194"/>
      <c r="I253" s="194"/>
      <c r="J253" s="196"/>
      <c r="K253" s="196"/>
      <c r="L253" s="196"/>
      <c r="M253" s="196"/>
      <c r="N253" s="196"/>
      <c r="O253" s="197"/>
      <c r="P253" s="197"/>
      <c r="Q253" s="197"/>
      <c r="R253" s="197"/>
      <c r="S253" s="197"/>
      <c r="T253" s="197"/>
      <c r="U253" s="198"/>
      <c r="V253" s="257"/>
      <c r="W253" s="200"/>
      <c r="X253" s="200"/>
      <c r="Y253" s="43"/>
      <c r="Z253" s="199"/>
      <c r="AA253" s="199"/>
      <c r="AB253" s="199"/>
      <c r="AC253" s="199"/>
      <c r="AD253" s="199"/>
      <c r="AE253" s="43"/>
      <c r="AF253" s="199"/>
      <c r="AG253" s="196"/>
      <c r="AH253" s="201"/>
      <c r="AI253" s="330"/>
      <c r="AJ253" s="330"/>
      <c r="AK253" s="43"/>
      <c r="AL253" s="43"/>
      <c r="AM253" s="43"/>
      <c r="AN253" s="64"/>
      <c r="AO253" s="64"/>
      <c r="AP253" s="202"/>
      <c r="AQ253" s="202"/>
      <c r="AR253" s="42"/>
    </row>
    <row r="254" spans="1:44" ht="15.75" customHeight="1" x14ac:dyDescent="0.2">
      <c r="A254" s="43"/>
      <c r="B254" s="43"/>
      <c r="C254" s="43"/>
      <c r="D254" s="43"/>
      <c r="E254" s="43"/>
      <c r="F254" s="43"/>
      <c r="G254" s="194"/>
      <c r="H254" s="194"/>
      <c r="I254" s="194"/>
      <c r="J254" s="196"/>
      <c r="K254" s="196"/>
      <c r="L254" s="196"/>
      <c r="M254" s="196"/>
      <c r="N254" s="196"/>
      <c r="O254" s="197"/>
      <c r="P254" s="197"/>
      <c r="Q254" s="197"/>
      <c r="R254" s="197"/>
      <c r="S254" s="197"/>
      <c r="T254" s="197"/>
      <c r="U254" s="198"/>
      <c r="V254" s="257"/>
      <c r="W254" s="200"/>
      <c r="X254" s="200"/>
      <c r="Y254" s="43"/>
      <c r="Z254" s="199"/>
      <c r="AA254" s="199"/>
      <c r="AB254" s="199"/>
      <c r="AC254" s="199"/>
      <c r="AD254" s="199"/>
      <c r="AE254" s="43"/>
      <c r="AF254" s="199"/>
      <c r="AG254" s="196"/>
      <c r="AH254" s="201"/>
      <c r="AI254" s="330"/>
      <c r="AJ254" s="330"/>
      <c r="AK254" s="43"/>
      <c r="AL254" s="43"/>
      <c r="AM254" s="43"/>
      <c r="AN254" s="64"/>
      <c r="AO254" s="64"/>
      <c r="AP254" s="202"/>
      <c r="AQ254" s="202"/>
      <c r="AR254" s="42"/>
    </row>
    <row r="255" spans="1:44" ht="15.75" customHeight="1" x14ac:dyDescent="0.2">
      <c r="A255" s="43"/>
      <c r="B255" s="43"/>
      <c r="C255" s="43"/>
      <c r="D255" s="43"/>
      <c r="E255" s="43"/>
      <c r="F255" s="43"/>
      <c r="G255" s="194"/>
      <c r="H255" s="194"/>
      <c r="I255" s="194"/>
      <c r="J255" s="196"/>
      <c r="K255" s="196"/>
      <c r="L255" s="196"/>
      <c r="M255" s="196"/>
      <c r="N255" s="196"/>
      <c r="O255" s="197"/>
      <c r="P255" s="197"/>
      <c r="Q255" s="197"/>
      <c r="R255" s="197"/>
      <c r="S255" s="197"/>
      <c r="T255" s="197"/>
      <c r="U255" s="198"/>
      <c r="V255" s="257"/>
      <c r="W255" s="200"/>
      <c r="X255" s="200"/>
      <c r="Y255" s="43"/>
      <c r="Z255" s="199"/>
      <c r="AA255" s="199"/>
      <c r="AB255" s="199"/>
      <c r="AC255" s="199"/>
      <c r="AD255" s="199"/>
      <c r="AE255" s="43"/>
      <c r="AF255" s="199"/>
      <c r="AG255" s="196"/>
      <c r="AH255" s="201"/>
      <c r="AI255" s="330"/>
      <c r="AJ255" s="330"/>
      <c r="AK255" s="43"/>
      <c r="AL255" s="43"/>
      <c r="AM255" s="43"/>
      <c r="AN255" s="64"/>
      <c r="AO255" s="64"/>
      <c r="AP255" s="202"/>
      <c r="AQ255" s="202"/>
      <c r="AR255" s="42"/>
    </row>
    <row r="256" spans="1:44" ht="15.75" customHeight="1" x14ac:dyDescent="0.2">
      <c r="A256" s="43"/>
      <c r="B256" s="43"/>
      <c r="C256" s="43"/>
      <c r="D256" s="43"/>
      <c r="E256" s="43"/>
      <c r="F256" s="43"/>
      <c r="G256" s="194"/>
      <c r="H256" s="194"/>
      <c r="I256" s="194"/>
      <c r="J256" s="196"/>
      <c r="K256" s="196"/>
      <c r="L256" s="196"/>
      <c r="M256" s="196"/>
      <c r="N256" s="196"/>
      <c r="O256" s="197"/>
      <c r="P256" s="197"/>
      <c r="Q256" s="197"/>
      <c r="R256" s="197"/>
      <c r="S256" s="197"/>
      <c r="T256" s="197"/>
      <c r="U256" s="198"/>
      <c r="V256" s="257"/>
      <c r="W256" s="200"/>
      <c r="X256" s="200"/>
      <c r="Y256" s="43"/>
      <c r="Z256" s="199"/>
      <c r="AA256" s="199"/>
      <c r="AB256" s="199"/>
      <c r="AC256" s="199"/>
      <c r="AD256" s="199"/>
      <c r="AE256" s="43"/>
      <c r="AF256" s="199"/>
      <c r="AG256" s="196"/>
      <c r="AH256" s="201"/>
      <c r="AI256" s="330"/>
      <c r="AJ256" s="330"/>
      <c r="AK256" s="43"/>
      <c r="AL256" s="43"/>
      <c r="AM256" s="43"/>
      <c r="AN256" s="64"/>
      <c r="AO256" s="64"/>
      <c r="AP256" s="202"/>
      <c r="AQ256" s="202"/>
      <c r="AR256" s="42"/>
    </row>
    <row r="257" spans="1:44" ht="15.75" customHeight="1" x14ac:dyDescent="0.2">
      <c r="A257" s="43"/>
      <c r="B257" s="43"/>
      <c r="C257" s="43"/>
      <c r="D257" s="43"/>
      <c r="E257" s="43"/>
      <c r="F257" s="43"/>
      <c r="G257" s="194"/>
      <c r="H257" s="194"/>
      <c r="I257" s="194"/>
      <c r="J257" s="196"/>
      <c r="K257" s="196"/>
      <c r="L257" s="196"/>
      <c r="M257" s="196"/>
      <c r="N257" s="196"/>
      <c r="O257" s="197"/>
      <c r="P257" s="197"/>
      <c r="Q257" s="197"/>
      <c r="R257" s="197"/>
      <c r="S257" s="197"/>
      <c r="T257" s="197"/>
      <c r="U257" s="198"/>
      <c r="V257" s="257"/>
      <c r="W257" s="200"/>
      <c r="X257" s="200"/>
      <c r="Y257" s="43"/>
      <c r="Z257" s="199"/>
      <c r="AA257" s="199"/>
      <c r="AB257" s="199"/>
      <c r="AC257" s="199"/>
      <c r="AD257" s="199"/>
      <c r="AE257" s="43"/>
      <c r="AF257" s="199"/>
      <c r="AG257" s="196"/>
      <c r="AH257" s="201"/>
      <c r="AI257" s="330"/>
      <c r="AJ257" s="330"/>
      <c r="AK257" s="43"/>
      <c r="AL257" s="43"/>
      <c r="AM257" s="43"/>
      <c r="AN257" s="64"/>
      <c r="AO257" s="64"/>
      <c r="AP257" s="202"/>
      <c r="AQ257" s="202"/>
      <c r="AR257" s="42"/>
    </row>
    <row r="258" spans="1:44" ht="15.75" customHeight="1" x14ac:dyDescent="0.2">
      <c r="A258" s="43"/>
      <c r="B258" s="43"/>
      <c r="C258" s="43"/>
      <c r="D258" s="43"/>
      <c r="E258" s="43"/>
      <c r="F258" s="43"/>
      <c r="G258" s="194"/>
      <c r="H258" s="194"/>
      <c r="I258" s="194"/>
      <c r="J258" s="196"/>
      <c r="K258" s="196"/>
      <c r="L258" s="196"/>
      <c r="M258" s="196"/>
      <c r="N258" s="196"/>
      <c r="O258" s="197"/>
      <c r="P258" s="197"/>
      <c r="Q258" s="197"/>
      <c r="R258" s="197"/>
      <c r="S258" s="197"/>
      <c r="T258" s="197"/>
      <c r="U258" s="198"/>
      <c r="V258" s="257"/>
      <c r="W258" s="200"/>
      <c r="X258" s="200"/>
      <c r="Y258" s="43"/>
      <c r="Z258" s="199"/>
      <c r="AA258" s="199"/>
      <c r="AB258" s="199"/>
      <c r="AC258" s="199"/>
      <c r="AD258" s="199"/>
      <c r="AE258" s="43"/>
      <c r="AF258" s="199"/>
      <c r="AG258" s="196"/>
      <c r="AH258" s="201"/>
      <c r="AI258" s="330"/>
      <c r="AJ258" s="330"/>
      <c r="AK258" s="43"/>
      <c r="AL258" s="43"/>
      <c r="AM258" s="43"/>
      <c r="AN258" s="64"/>
      <c r="AO258" s="64"/>
      <c r="AP258" s="202"/>
      <c r="AQ258" s="202"/>
      <c r="AR258" s="42"/>
    </row>
    <row r="259" spans="1:44" ht="15.75" customHeight="1" x14ac:dyDescent="0.2">
      <c r="A259" s="43"/>
      <c r="B259" s="43"/>
      <c r="C259" s="43"/>
      <c r="D259" s="43"/>
      <c r="E259" s="43"/>
      <c r="F259" s="43"/>
      <c r="G259" s="194"/>
      <c r="H259" s="194"/>
      <c r="I259" s="194"/>
      <c r="J259" s="196"/>
      <c r="K259" s="196"/>
      <c r="L259" s="196"/>
      <c r="M259" s="196"/>
      <c r="N259" s="196"/>
      <c r="O259" s="197"/>
      <c r="P259" s="197"/>
      <c r="Q259" s="197"/>
      <c r="R259" s="197"/>
      <c r="S259" s="197"/>
      <c r="T259" s="197"/>
      <c r="U259" s="198"/>
      <c r="V259" s="257"/>
      <c r="W259" s="200"/>
      <c r="X259" s="200"/>
      <c r="Y259" s="43"/>
      <c r="Z259" s="199"/>
      <c r="AA259" s="199"/>
      <c r="AB259" s="199"/>
      <c r="AC259" s="199"/>
      <c r="AD259" s="199"/>
      <c r="AE259" s="43"/>
      <c r="AF259" s="199"/>
      <c r="AG259" s="196"/>
      <c r="AH259" s="201"/>
      <c r="AI259" s="330"/>
      <c r="AJ259" s="330"/>
      <c r="AK259" s="43"/>
      <c r="AL259" s="43"/>
      <c r="AM259" s="43"/>
      <c r="AN259" s="64"/>
      <c r="AO259" s="64"/>
      <c r="AP259" s="202"/>
      <c r="AQ259" s="202"/>
      <c r="AR259" s="42"/>
    </row>
    <row r="260" spans="1:44" ht="15.75" customHeight="1" x14ac:dyDescent="0.2">
      <c r="A260" s="43"/>
      <c r="B260" s="43"/>
      <c r="C260" s="43"/>
      <c r="D260" s="43"/>
      <c r="E260" s="43"/>
      <c r="F260" s="43"/>
      <c r="G260" s="194"/>
      <c r="H260" s="194"/>
      <c r="I260" s="194"/>
      <c r="J260" s="196"/>
      <c r="K260" s="196"/>
      <c r="L260" s="196"/>
      <c r="M260" s="196"/>
      <c r="N260" s="196"/>
      <c r="O260" s="197"/>
      <c r="P260" s="197"/>
      <c r="Q260" s="197"/>
      <c r="R260" s="197"/>
      <c r="S260" s="197"/>
      <c r="T260" s="197"/>
      <c r="U260" s="198"/>
      <c r="V260" s="257"/>
      <c r="W260" s="200"/>
      <c r="X260" s="200"/>
      <c r="Y260" s="43"/>
      <c r="Z260" s="199"/>
      <c r="AA260" s="199"/>
      <c r="AB260" s="199"/>
      <c r="AC260" s="199"/>
      <c r="AD260" s="199"/>
      <c r="AE260" s="43"/>
      <c r="AF260" s="199"/>
      <c r="AG260" s="196"/>
      <c r="AH260" s="201"/>
      <c r="AI260" s="330"/>
      <c r="AJ260" s="330"/>
      <c r="AK260" s="43"/>
      <c r="AL260" s="43"/>
      <c r="AM260" s="43"/>
      <c r="AN260" s="64"/>
      <c r="AO260" s="64"/>
      <c r="AP260" s="202"/>
      <c r="AQ260" s="202"/>
      <c r="AR260" s="42"/>
    </row>
    <row r="261" spans="1:44" ht="15.75" customHeight="1" x14ac:dyDescent="0.2">
      <c r="A261" s="43"/>
      <c r="B261" s="43"/>
      <c r="C261" s="43"/>
      <c r="D261" s="43"/>
      <c r="E261" s="43"/>
      <c r="F261" s="43"/>
      <c r="G261" s="194"/>
      <c r="H261" s="194"/>
      <c r="I261" s="194"/>
      <c r="J261" s="196"/>
      <c r="K261" s="196"/>
      <c r="L261" s="196"/>
      <c r="M261" s="196"/>
      <c r="N261" s="196"/>
      <c r="O261" s="197"/>
      <c r="P261" s="197"/>
      <c r="Q261" s="197"/>
      <c r="R261" s="197"/>
      <c r="S261" s="197"/>
      <c r="T261" s="197"/>
      <c r="U261" s="198"/>
      <c r="V261" s="257"/>
      <c r="W261" s="200"/>
      <c r="X261" s="200"/>
      <c r="Y261" s="43"/>
      <c r="Z261" s="199"/>
      <c r="AA261" s="199"/>
      <c r="AB261" s="199"/>
      <c r="AC261" s="199"/>
      <c r="AD261" s="199"/>
      <c r="AE261" s="43"/>
      <c r="AF261" s="199"/>
      <c r="AG261" s="196"/>
      <c r="AH261" s="201"/>
      <c r="AI261" s="330"/>
      <c r="AJ261" s="330"/>
      <c r="AK261" s="43"/>
      <c r="AL261" s="43"/>
      <c r="AM261" s="43"/>
      <c r="AN261" s="64"/>
      <c r="AO261" s="64"/>
      <c r="AP261" s="202"/>
      <c r="AQ261" s="202"/>
      <c r="AR261" s="42"/>
    </row>
    <row r="262" spans="1:44" ht="15.75" customHeight="1" x14ac:dyDescent="0.2">
      <c r="A262" s="43"/>
      <c r="B262" s="43"/>
      <c r="C262" s="43"/>
      <c r="D262" s="43"/>
      <c r="E262" s="43"/>
      <c r="F262" s="43"/>
      <c r="G262" s="194"/>
      <c r="H262" s="194"/>
      <c r="I262" s="194"/>
      <c r="J262" s="196"/>
      <c r="K262" s="196"/>
      <c r="L262" s="196"/>
      <c r="M262" s="196"/>
      <c r="N262" s="196"/>
      <c r="O262" s="197"/>
      <c r="P262" s="197"/>
      <c r="Q262" s="197"/>
      <c r="R262" s="197"/>
      <c r="S262" s="197"/>
      <c r="T262" s="197"/>
      <c r="U262" s="198"/>
      <c r="V262" s="257"/>
      <c r="W262" s="200"/>
      <c r="X262" s="200"/>
      <c r="Y262" s="43"/>
      <c r="Z262" s="199"/>
      <c r="AA262" s="199"/>
      <c r="AB262" s="199"/>
      <c r="AC262" s="199"/>
      <c r="AD262" s="199"/>
      <c r="AE262" s="43"/>
      <c r="AF262" s="199"/>
      <c r="AG262" s="196"/>
      <c r="AH262" s="201"/>
      <c r="AI262" s="330"/>
      <c r="AJ262" s="330"/>
      <c r="AK262" s="43"/>
      <c r="AL262" s="43"/>
      <c r="AM262" s="43"/>
      <c r="AN262" s="64"/>
      <c r="AO262" s="64"/>
      <c r="AP262" s="202"/>
      <c r="AQ262" s="202"/>
      <c r="AR262" s="42"/>
    </row>
    <row r="263" spans="1:44" ht="15.75" customHeight="1" x14ac:dyDescent="0.2">
      <c r="A263" s="43"/>
      <c r="B263" s="43"/>
      <c r="C263" s="43"/>
      <c r="D263" s="43"/>
      <c r="E263" s="43"/>
      <c r="F263" s="43"/>
      <c r="G263" s="194"/>
      <c r="H263" s="194"/>
      <c r="I263" s="194"/>
      <c r="J263" s="196"/>
      <c r="K263" s="196"/>
      <c r="L263" s="196"/>
      <c r="M263" s="196"/>
      <c r="N263" s="196"/>
      <c r="O263" s="197"/>
      <c r="P263" s="197"/>
      <c r="Q263" s="197"/>
      <c r="R263" s="197"/>
      <c r="S263" s="197"/>
      <c r="T263" s="197"/>
      <c r="U263" s="198"/>
      <c r="V263" s="257"/>
      <c r="W263" s="200"/>
      <c r="X263" s="200"/>
      <c r="Y263" s="43"/>
      <c r="Z263" s="199"/>
      <c r="AA263" s="199"/>
      <c r="AB263" s="199"/>
      <c r="AC263" s="199"/>
      <c r="AD263" s="199"/>
      <c r="AE263" s="43"/>
      <c r="AF263" s="199"/>
      <c r="AG263" s="196"/>
      <c r="AH263" s="201"/>
      <c r="AI263" s="330"/>
      <c r="AJ263" s="330"/>
      <c r="AK263" s="43"/>
      <c r="AL263" s="43"/>
      <c r="AM263" s="43"/>
      <c r="AN263" s="64"/>
      <c r="AO263" s="64"/>
      <c r="AP263" s="202"/>
      <c r="AQ263" s="202"/>
      <c r="AR263" s="42"/>
    </row>
    <row r="264" spans="1:44" ht="15.75" customHeight="1" x14ac:dyDescent="0.2">
      <c r="A264" s="43"/>
      <c r="B264" s="43"/>
      <c r="C264" s="43"/>
      <c r="D264" s="43"/>
      <c r="E264" s="43"/>
      <c r="F264" s="43"/>
      <c r="G264" s="194"/>
      <c r="H264" s="194"/>
      <c r="I264" s="194"/>
      <c r="J264" s="196"/>
      <c r="K264" s="196"/>
      <c r="L264" s="196"/>
      <c r="M264" s="196"/>
      <c r="N264" s="196"/>
      <c r="O264" s="197"/>
      <c r="P264" s="197"/>
      <c r="Q264" s="197"/>
      <c r="R264" s="197"/>
      <c r="S264" s="197"/>
      <c r="T264" s="197"/>
      <c r="U264" s="198"/>
      <c r="V264" s="257"/>
      <c r="W264" s="200"/>
      <c r="X264" s="200"/>
      <c r="Y264" s="43"/>
      <c r="Z264" s="199"/>
      <c r="AA264" s="199"/>
      <c r="AB264" s="199"/>
      <c r="AC264" s="199"/>
      <c r="AD264" s="199"/>
      <c r="AE264" s="43"/>
      <c r="AF264" s="199"/>
      <c r="AG264" s="196"/>
      <c r="AH264" s="201"/>
      <c r="AI264" s="330"/>
      <c r="AJ264" s="330"/>
      <c r="AK264" s="43"/>
      <c r="AL264" s="43"/>
      <c r="AM264" s="43"/>
      <c r="AN264" s="64"/>
      <c r="AO264" s="64"/>
      <c r="AP264" s="202"/>
      <c r="AQ264" s="202"/>
      <c r="AR264" s="42"/>
    </row>
    <row r="265" spans="1:44" ht="15.75" customHeight="1" x14ac:dyDescent="0.2">
      <c r="A265" s="43"/>
      <c r="B265" s="43"/>
      <c r="C265" s="43"/>
      <c r="D265" s="43"/>
      <c r="E265" s="43"/>
      <c r="F265" s="43"/>
      <c r="G265" s="194"/>
      <c r="H265" s="194"/>
      <c r="I265" s="194"/>
      <c r="J265" s="196"/>
      <c r="K265" s="196"/>
      <c r="L265" s="196"/>
      <c r="M265" s="196"/>
      <c r="N265" s="196"/>
      <c r="O265" s="197"/>
      <c r="P265" s="197"/>
      <c r="Q265" s="197"/>
      <c r="R265" s="197"/>
      <c r="S265" s="197"/>
      <c r="T265" s="197"/>
      <c r="U265" s="198"/>
      <c r="V265" s="257"/>
      <c r="W265" s="200"/>
      <c r="X265" s="200"/>
      <c r="Y265" s="43"/>
      <c r="Z265" s="199"/>
      <c r="AA265" s="199"/>
      <c r="AB265" s="199"/>
      <c r="AC265" s="199"/>
      <c r="AD265" s="199"/>
      <c r="AE265" s="43"/>
      <c r="AF265" s="199"/>
      <c r="AG265" s="196"/>
      <c r="AH265" s="201"/>
      <c r="AI265" s="330"/>
      <c r="AJ265" s="330"/>
      <c r="AK265" s="43"/>
      <c r="AL265" s="43"/>
      <c r="AM265" s="43"/>
      <c r="AN265" s="64"/>
      <c r="AO265" s="64"/>
      <c r="AP265" s="202"/>
      <c r="AQ265" s="202"/>
      <c r="AR265" s="42"/>
    </row>
    <row r="266" spans="1:44" ht="15.75" customHeight="1" x14ac:dyDescent="0.2">
      <c r="A266" s="43"/>
      <c r="B266" s="43"/>
      <c r="C266" s="43"/>
      <c r="D266" s="43"/>
      <c r="E266" s="43"/>
      <c r="F266" s="43"/>
      <c r="G266" s="194"/>
      <c r="H266" s="194"/>
      <c r="I266" s="194"/>
      <c r="J266" s="196"/>
      <c r="K266" s="196"/>
      <c r="L266" s="196"/>
      <c r="M266" s="196"/>
      <c r="N266" s="196"/>
      <c r="O266" s="197"/>
      <c r="P266" s="197"/>
      <c r="Q266" s="197"/>
      <c r="R266" s="197"/>
      <c r="S266" s="197"/>
      <c r="T266" s="197"/>
      <c r="U266" s="198"/>
      <c r="V266" s="257"/>
      <c r="W266" s="200"/>
      <c r="X266" s="200"/>
      <c r="Y266" s="43"/>
      <c r="Z266" s="199"/>
      <c r="AA266" s="199"/>
      <c r="AB266" s="199"/>
      <c r="AC266" s="199"/>
      <c r="AD266" s="199"/>
      <c r="AE266" s="43"/>
      <c r="AF266" s="199"/>
      <c r="AG266" s="196"/>
      <c r="AH266" s="201"/>
      <c r="AI266" s="330"/>
      <c r="AJ266" s="330"/>
      <c r="AK266" s="43"/>
      <c r="AL266" s="43"/>
      <c r="AM266" s="43"/>
      <c r="AN266" s="64"/>
      <c r="AO266" s="64"/>
      <c r="AP266" s="202"/>
      <c r="AQ266" s="202"/>
      <c r="AR266" s="42"/>
    </row>
    <row r="267" spans="1:44" ht="15.75" customHeight="1" x14ac:dyDescent="0.2">
      <c r="A267" s="43"/>
      <c r="B267" s="43"/>
      <c r="C267" s="43"/>
      <c r="D267" s="43"/>
      <c r="E267" s="43"/>
      <c r="F267" s="43"/>
      <c r="G267" s="194"/>
      <c r="H267" s="194"/>
      <c r="I267" s="194"/>
      <c r="J267" s="196"/>
      <c r="K267" s="196"/>
      <c r="L267" s="196"/>
      <c r="M267" s="196"/>
      <c r="N267" s="196"/>
      <c r="O267" s="197"/>
      <c r="P267" s="197"/>
      <c r="Q267" s="197"/>
      <c r="R267" s="197"/>
      <c r="S267" s="197"/>
      <c r="T267" s="197"/>
      <c r="U267" s="198"/>
      <c r="V267" s="257"/>
      <c r="W267" s="200"/>
      <c r="X267" s="200"/>
      <c r="Y267" s="43"/>
      <c r="Z267" s="199"/>
      <c r="AA267" s="199"/>
      <c r="AB267" s="199"/>
      <c r="AC267" s="199"/>
      <c r="AD267" s="199"/>
      <c r="AE267" s="43"/>
      <c r="AF267" s="199"/>
      <c r="AG267" s="196"/>
      <c r="AH267" s="201"/>
      <c r="AI267" s="330"/>
      <c r="AJ267" s="330"/>
      <c r="AK267" s="43"/>
      <c r="AL267" s="43"/>
      <c r="AM267" s="43"/>
      <c r="AN267" s="64"/>
      <c r="AO267" s="64"/>
      <c r="AP267" s="202"/>
      <c r="AQ267" s="202"/>
      <c r="AR267" s="42"/>
    </row>
    <row r="268" spans="1:44" ht="15.75" customHeight="1" x14ac:dyDescent="0.2">
      <c r="A268" s="43"/>
      <c r="B268" s="43"/>
      <c r="C268" s="43"/>
      <c r="D268" s="43"/>
      <c r="E268" s="43"/>
      <c r="F268" s="43"/>
      <c r="G268" s="194"/>
      <c r="H268" s="194"/>
      <c r="I268" s="194"/>
      <c r="J268" s="196"/>
      <c r="K268" s="196"/>
      <c r="L268" s="196"/>
      <c r="M268" s="196"/>
      <c r="N268" s="196"/>
      <c r="O268" s="197"/>
      <c r="P268" s="197"/>
      <c r="Q268" s="197"/>
      <c r="R268" s="197"/>
      <c r="S268" s="197"/>
      <c r="T268" s="197"/>
      <c r="U268" s="198"/>
      <c r="V268" s="257"/>
      <c r="W268" s="200"/>
      <c r="X268" s="200"/>
      <c r="Y268" s="43"/>
      <c r="Z268" s="199"/>
      <c r="AA268" s="199"/>
      <c r="AB268" s="199"/>
      <c r="AC268" s="199"/>
      <c r="AD268" s="199"/>
      <c r="AE268" s="43"/>
      <c r="AF268" s="199"/>
      <c r="AG268" s="196"/>
      <c r="AH268" s="201"/>
      <c r="AI268" s="330"/>
      <c r="AJ268" s="330"/>
      <c r="AK268" s="43"/>
      <c r="AL268" s="43"/>
      <c r="AM268" s="43"/>
      <c r="AN268" s="64"/>
      <c r="AO268" s="64"/>
      <c r="AP268" s="202"/>
      <c r="AQ268" s="202"/>
      <c r="AR268" s="42"/>
    </row>
    <row r="269" spans="1:44" ht="15.75" customHeight="1" x14ac:dyDescent="0.2">
      <c r="A269" s="43"/>
      <c r="B269" s="43"/>
      <c r="C269" s="43"/>
      <c r="D269" s="43"/>
      <c r="E269" s="43"/>
      <c r="F269" s="43"/>
      <c r="G269" s="194"/>
      <c r="H269" s="194"/>
      <c r="I269" s="194"/>
      <c r="J269" s="196"/>
      <c r="K269" s="196"/>
      <c r="L269" s="196"/>
      <c r="M269" s="196"/>
      <c r="N269" s="196"/>
      <c r="O269" s="197"/>
      <c r="P269" s="197"/>
      <c r="Q269" s="197"/>
      <c r="R269" s="197"/>
      <c r="S269" s="197"/>
      <c r="T269" s="197"/>
      <c r="U269" s="198"/>
      <c r="V269" s="257"/>
      <c r="W269" s="200"/>
      <c r="X269" s="200"/>
      <c r="Y269" s="43"/>
      <c r="Z269" s="199"/>
      <c r="AA269" s="199"/>
      <c r="AB269" s="199"/>
      <c r="AC269" s="199"/>
      <c r="AD269" s="199"/>
      <c r="AE269" s="43"/>
      <c r="AF269" s="199"/>
      <c r="AG269" s="196"/>
      <c r="AH269" s="201"/>
      <c r="AI269" s="330"/>
      <c r="AJ269" s="330"/>
      <c r="AK269" s="43"/>
      <c r="AL269" s="43"/>
      <c r="AM269" s="43"/>
      <c r="AN269" s="64"/>
      <c r="AO269" s="64"/>
      <c r="AP269" s="202"/>
      <c r="AQ269" s="202"/>
      <c r="AR269" s="42"/>
    </row>
    <row r="270" spans="1:44" ht="15.75" customHeight="1" x14ac:dyDescent="0.2">
      <c r="A270" s="43"/>
      <c r="B270" s="43"/>
      <c r="C270" s="43"/>
      <c r="D270" s="43"/>
      <c r="E270" s="43"/>
      <c r="F270" s="43"/>
      <c r="G270" s="194"/>
      <c r="H270" s="194"/>
      <c r="I270" s="194"/>
      <c r="J270" s="196"/>
      <c r="K270" s="196"/>
      <c r="L270" s="196"/>
      <c r="M270" s="196"/>
      <c r="N270" s="196"/>
      <c r="O270" s="197"/>
      <c r="P270" s="197"/>
      <c r="Q270" s="197"/>
      <c r="R270" s="197"/>
      <c r="S270" s="197"/>
      <c r="T270" s="197"/>
      <c r="U270" s="198"/>
      <c r="V270" s="257"/>
      <c r="W270" s="200"/>
      <c r="X270" s="200"/>
      <c r="Y270" s="43"/>
      <c r="Z270" s="199"/>
      <c r="AA270" s="199"/>
      <c r="AB270" s="199"/>
      <c r="AC270" s="199"/>
      <c r="AD270" s="199"/>
      <c r="AE270" s="43"/>
      <c r="AF270" s="199"/>
      <c r="AG270" s="196"/>
      <c r="AH270" s="201"/>
      <c r="AI270" s="330"/>
      <c r="AJ270" s="330"/>
      <c r="AK270" s="43"/>
      <c r="AL270" s="43"/>
      <c r="AM270" s="43"/>
      <c r="AN270" s="64"/>
      <c r="AO270" s="64"/>
      <c r="AP270" s="202"/>
      <c r="AQ270" s="202"/>
      <c r="AR270" s="42"/>
    </row>
    <row r="271" spans="1:44" ht="15.75" customHeight="1" x14ac:dyDescent="0.2">
      <c r="A271" s="43"/>
      <c r="B271" s="43"/>
      <c r="C271" s="43"/>
      <c r="D271" s="43"/>
      <c r="E271" s="43"/>
      <c r="F271" s="43"/>
      <c r="G271" s="194"/>
      <c r="H271" s="194"/>
      <c r="I271" s="194"/>
      <c r="J271" s="196"/>
      <c r="K271" s="196"/>
      <c r="L271" s="196"/>
      <c r="M271" s="196"/>
      <c r="N271" s="196"/>
      <c r="O271" s="197"/>
      <c r="P271" s="197"/>
      <c r="Q271" s="197"/>
      <c r="R271" s="197"/>
      <c r="S271" s="197"/>
      <c r="T271" s="197"/>
      <c r="U271" s="198"/>
      <c r="V271" s="257"/>
      <c r="W271" s="200"/>
      <c r="X271" s="200"/>
      <c r="Y271" s="43"/>
      <c r="Z271" s="199"/>
      <c r="AA271" s="199"/>
      <c r="AB271" s="199"/>
      <c r="AC271" s="199"/>
      <c r="AD271" s="199"/>
      <c r="AE271" s="43"/>
      <c r="AF271" s="199"/>
      <c r="AG271" s="196"/>
      <c r="AH271" s="201"/>
      <c r="AI271" s="330"/>
      <c r="AJ271" s="330"/>
      <c r="AK271" s="43"/>
      <c r="AL271" s="43"/>
      <c r="AM271" s="43"/>
      <c r="AN271" s="64"/>
      <c r="AO271" s="64"/>
      <c r="AP271" s="202"/>
      <c r="AQ271" s="202"/>
      <c r="AR271" s="42"/>
    </row>
    <row r="272" spans="1:44" ht="15.75" customHeight="1" x14ac:dyDescent="0.2">
      <c r="A272" s="43"/>
      <c r="B272" s="43"/>
      <c r="C272" s="43"/>
      <c r="D272" s="43"/>
      <c r="E272" s="43"/>
      <c r="F272" s="43"/>
      <c r="G272" s="194"/>
      <c r="H272" s="194"/>
      <c r="I272" s="194"/>
      <c r="J272" s="196"/>
      <c r="K272" s="196"/>
      <c r="L272" s="196"/>
      <c r="M272" s="196"/>
      <c r="N272" s="196"/>
      <c r="O272" s="197"/>
      <c r="P272" s="197"/>
      <c r="Q272" s="197"/>
      <c r="R272" s="197"/>
      <c r="S272" s="197"/>
      <c r="T272" s="197"/>
      <c r="U272" s="198"/>
      <c r="V272" s="257"/>
      <c r="W272" s="200"/>
      <c r="X272" s="200"/>
      <c r="Y272" s="43"/>
      <c r="Z272" s="199"/>
      <c r="AA272" s="199"/>
      <c r="AB272" s="199"/>
      <c r="AC272" s="199"/>
      <c r="AD272" s="199"/>
      <c r="AE272" s="43"/>
      <c r="AF272" s="199"/>
      <c r="AG272" s="196"/>
      <c r="AH272" s="201"/>
      <c r="AI272" s="330"/>
      <c r="AJ272" s="330"/>
      <c r="AK272" s="43"/>
      <c r="AL272" s="43"/>
      <c r="AM272" s="43"/>
      <c r="AN272" s="64"/>
      <c r="AO272" s="64"/>
      <c r="AP272" s="202"/>
      <c r="AQ272" s="202"/>
      <c r="AR272" s="42"/>
    </row>
    <row r="273" spans="1:44" ht="15.75" customHeight="1" x14ac:dyDescent="0.2">
      <c r="A273" s="43"/>
      <c r="B273" s="43"/>
      <c r="C273" s="43"/>
      <c r="D273" s="43"/>
      <c r="E273" s="43"/>
      <c r="F273" s="43"/>
      <c r="G273" s="194"/>
      <c r="H273" s="194"/>
      <c r="I273" s="194"/>
      <c r="J273" s="196"/>
      <c r="K273" s="196"/>
      <c r="L273" s="196"/>
      <c r="M273" s="196"/>
      <c r="N273" s="196"/>
      <c r="O273" s="197"/>
      <c r="P273" s="197"/>
      <c r="Q273" s="197"/>
      <c r="R273" s="197"/>
      <c r="S273" s="197"/>
      <c r="T273" s="197"/>
      <c r="U273" s="198"/>
      <c r="V273" s="257"/>
      <c r="W273" s="200"/>
      <c r="X273" s="200"/>
      <c r="Y273" s="43"/>
      <c r="Z273" s="199"/>
      <c r="AA273" s="199"/>
      <c r="AB273" s="199"/>
      <c r="AC273" s="199"/>
      <c r="AD273" s="199"/>
      <c r="AE273" s="43"/>
      <c r="AF273" s="199"/>
      <c r="AG273" s="196"/>
      <c r="AH273" s="201"/>
      <c r="AI273" s="330"/>
      <c r="AJ273" s="330"/>
      <c r="AK273" s="43"/>
      <c r="AL273" s="43"/>
      <c r="AM273" s="43"/>
      <c r="AN273" s="64"/>
      <c r="AO273" s="64"/>
      <c r="AP273" s="202"/>
      <c r="AQ273" s="202"/>
      <c r="AR273" s="42"/>
    </row>
    <row r="274" spans="1:44" ht="15.75" customHeight="1" x14ac:dyDescent="0.2">
      <c r="A274" s="43"/>
      <c r="B274" s="43"/>
      <c r="C274" s="43"/>
      <c r="D274" s="43"/>
      <c r="E274" s="43"/>
      <c r="F274" s="43"/>
      <c r="G274" s="194"/>
      <c r="H274" s="194"/>
      <c r="I274" s="194"/>
      <c r="J274" s="196"/>
      <c r="K274" s="196"/>
      <c r="L274" s="196"/>
      <c r="M274" s="196"/>
      <c r="N274" s="196"/>
      <c r="O274" s="197"/>
      <c r="P274" s="197"/>
      <c r="Q274" s="197"/>
      <c r="R274" s="197"/>
      <c r="S274" s="197"/>
      <c r="T274" s="197"/>
      <c r="U274" s="198"/>
      <c r="V274" s="257"/>
      <c r="W274" s="200"/>
      <c r="X274" s="200"/>
      <c r="Y274" s="43"/>
      <c r="Z274" s="199"/>
      <c r="AA274" s="199"/>
      <c r="AB274" s="199"/>
      <c r="AC274" s="199"/>
      <c r="AD274" s="199"/>
      <c r="AE274" s="43"/>
      <c r="AF274" s="199"/>
      <c r="AG274" s="196"/>
      <c r="AH274" s="201"/>
      <c r="AI274" s="330"/>
      <c r="AJ274" s="330"/>
      <c r="AK274" s="43"/>
      <c r="AL274" s="43"/>
      <c r="AM274" s="43"/>
      <c r="AN274" s="64"/>
      <c r="AO274" s="64"/>
      <c r="AP274" s="202"/>
      <c r="AQ274" s="202"/>
      <c r="AR274" s="42"/>
    </row>
    <row r="275" spans="1:44" ht="15.75" customHeight="1" x14ac:dyDescent="0.2">
      <c r="A275" s="43"/>
      <c r="B275" s="43"/>
      <c r="C275" s="43"/>
      <c r="D275" s="43"/>
      <c r="E275" s="43"/>
      <c r="F275" s="43"/>
      <c r="G275" s="194"/>
      <c r="H275" s="194"/>
      <c r="I275" s="194"/>
      <c r="J275" s="196"/>
      <c r="K275" s="196"/>
      <c r="L275" s="196"/>
      <c r="M275" s="196"/>
      <c r="N275" s="196"/>
      <c r="O275" s="197"/>
      <c r="P275" s="197"/>
      <c r="Q275" s="197"/>
      <c r="R275" s="197"/>
      <c r="S275" s="197"/>
      <c r="T275" s="197"/>
      <c r="U275" s="198"/>
      <c r="V275" s="257"/>
      <c r="W275" s="200"/>
      <c r="X275" s="200"/>
      <c r="Y275" s="43"/>
      <c r="Z275" s="199"/>
      <c r="AA275" s="199"/>
      <c r="AB275" s="199"/>
      <c r="AC275" s="199"/>
      <c r="AD275" s="199"/>
      <c r="AE275" s="43"/>
      <c r="AF275" s="199"/>
      <c r="AG275" s="196"/>
      <c r="AH275" s="201"/>
      <c r="AI275" s="330"/>
      <c r="AJ275" s="330"/>
      <c r="AK275" s="43"/>
      <c r="AL275" s="43"/>
      <c r="AM275" s="43"/>
      <c r="AN275" s="64"/>
      <c r="AO275" s="64"/>
      <c r="AP275" s="202"/>
      <c r="AQ275" s="202"/>
      <c r="AR275" s="42"/>
    </row>
    <row r="276" spans="1:44" ht="15.75" customHeight="1" x14ac:dyDescent="0.2">
      <c r="A276" s="43"/>
      <c r="B276" s="43"/>
      <c r="C276" s="43"/>
      <c r="D276" s="43"/>
      <c r="E276" s="43"/>
      <c r="F276" s="43"/>
      <c r="G276" s="194"/>
      <c r="H276" s="194"/>
      <c r="I276" s="194"/>
      <c r="J276" s="196"/>
      <c r="K276" s="196"/>
      <c r="L276" s="196"/>
      <c r="M276" s="196"/>
      <c r="N276" s="196"/>
      <c r="O276" s="197"/>
      <c r="P276" s="197"/>
      <c r="Q276" s="197"/>
      <c r="R276" s="197"/>
      <c r="S276" s="197"/>
      <c r="T276" s="197"/>
      <c r="U276" s="198"/>
      <c r="V276" s="257"/>
      <c r="W276" s="200"/>
      <c r="X276" s="200"/>
      <c r="Y276" s="43"/>
      <c r="Z276" s="199"/>
      <c r="AA276" s="199"/>
      <c r="AB276" s="199"/>
      <c r="AC276" s="199"/>
      <c r="AD276" s="199"/>
      <c r="AE276" s="43"/>
      <c r="AF276" s="199"/>
      <c r="AG276" s="196"/>
      <c r="AH276" s="201"/>
      <c r="AI276" s="330"/>
      <c r="AJ276" s="330"/>
      <c r="AK276" s="43"/>
      <c r="AL276" s="43"/>
      <c r="AM276" s="43"/>
      <c r="AN276" s="64"/>
      <c r="AO276" s="64"/>
      <c r="AP276" s="202"/>
      <c r="AQ276" s="202"/>
      <c r="AR276" s="42"/>
    </row>
    <row r="277" spans="1:44" ht="15.75" customHeight="1" x14ac:dyDescent="0.2">
      <c r="A277" s="43"/>
      <c r="B277" s="43"/>
      <c r="C277" s="43"/>
      <c r="D277" s="43"/>
      <c r="E277" s="43"/>
      <c r="F277" s="43"/>
      <c r="G277" s="194"/>
      <c r="H277" s="194"/>
      <c r="I277" s="194"/>
      <c r="J277" s="196"/>
      <c r="K277" s="196"/>
      <c r="L277" s="196"/>
      <c r="M277" s="196"/>
      <c r="N277" s="196"/>
      <c r="O277" s="197"/>
      <c r="P277" s="197"/>
      <c r="Q277" s="197"/>
      <c r="R277" s="197"/>
      <c r="S277" s="197"/>
      <c r="T277" s="197"/>
      <c r="U277" s="198"/>
      <c r="V277" s="257"/>
      <c r="W277" s="200"/>
      <c r="X277" s="200"/>
      <c r="Y277" s="43"/>
      <c r="Z277" s="199"/>
      <c r="AA277" s="199"/>
      <c r="AB277" s="199"/>
      <c r="AC277" s="199"/>
      <c r="AD277" s="199"/>
      <c r="AE277" s="43"/>
      <c r="AF277" s="199"/>
      <c r="AG277" s="196"/>
      <c r="AH277" s="201"/>
      <c r="AI277" s="330"/>
      <c r="AJ277" s="330"/>
      <c r="AK277" s="43"/>
      <c r="AL277" s="43"/>
      <c r="AM277" s="43"/>
      <c r="AN277" s="64"/>
      <c r="AO277" s="64"/>
      <c r="AP277" s="202"/>
      <c r="AQ277" s="202"/>
      <c r="AR277" s="42"/>
    </row>
    <row r="278" spans="1:44" ht="15.75" customHeight="1" x14ac:dyDescent="0.2">
      <c r="A278" s="43"/>
      <c r="B278" s="43"/>
      <c r="C278" s="43"/>
      <c r="D278" s="43"/>
      <c r="E278" s="43"/>
      <c r="F278" s="43"/>
      <c r="G278" s="194"/>
      <c r="H278" s="194"/>
      <c r="I278" s="194"/>
      <c r="J278" s="196"/>
      <c r="K278" s="196"/>
      <c r="L278" s="196"/>
      <c r="M278" s="196"/>
      <c r="N278" s="196"/>
      <c r="O278" s="197"/>
      <c r="P278" s="197"/>
      <c r="Q278" s="197"/>
      <c r="R278" s="197"/>
      <c r="S278" s="197"/>
      <c r="T278" s="197"/>
      <c r="U278" s="198"/>
      <c r="V278" s="257"/>
      <c r="W278" s="200"/>
      <c r="X278" s="200"/>
      <c r="Y278" s="43"/>
      <c r="Z278" s="199"/>
      <c r="AA278" s="199"/>
      <c r="AB278" s="199"/>
      <c r="AC278" s="199"/>
      <c r="AD278" s="199"/>
      <c r="AE278" s="43"/>
      <c r="AF278" s="199"/>
      <c r="AG278" s="196"/>
      <c r="AH278" s="201"/>
      <c r="AI278" s="330"/>
      <c r="AJ278" s="330"/>
      <c r="AK278" s="43"/>
      <c r="AL278" s="43"/>
      <c r="AM278" s="43"/>
      <c r="AN278" s="64"/>
      <c r="AO278" s="64"/>
      <c r="AP278" s="202"/>
      <c r="AQ278" s="202"/>
      <c r="AR278" s="42"/>
    </row>
    <row r="279" spans="1:44" ht="15.75" customHeight="1" x14ac:dyDescent="0.2">
      <c r="A279" s="43"/>
      <c r="B279" s="43"/>
      <c r="C279" s="43"/>
      <c r="D279" s="43"/>
      <c r="E279" s="43"/>
      <c r="F279" s="43"/>
      <c r="G279" s="194"/>
      <c r="H279" s="194"/>
      <c r="I279" s="194"/>
      <c r="J279" s="196"/>
      <c r="K279" s="196"/>
      <c r="L279" s="196"/>
      <c r="M279" s="196"/>
      <c r="N279" s="196"/>
      <c r="O279" s="197"/>
      <c r="P279" s="197"/>
      <c r="Q279" s="197"/>
      <c r="R279" s="197"/>
      <c r="S279" s="197"/>
      <c r="T279" s="197"/>
      <c r="U279" s="198"/>
      <c r="V279" s="257"/>
      <c r="W279" s="200"/>
      <c r="X279" s="200"/>
      <c r="Y279" s="43"/>
      <c r="Z279" s="199"/>
      <c r="AA279" s="199"/>
      <c r="AB279" s="199"/>
      <c r="AC279" s="199"/>
      <c r="AD279" s="199"/>
      <c r="AE279" s="43"/>
      <c r="AF279" s="199"/>
      <c r="AG279" s="196"/>
      <c r="AH279" s="201"/>
      <c r="AI279" s="330"/>
      <c r="AJ279" s="330"/>
      <c r="AK279" s="43"/>
      <c r="AL279" s="43"/>
      <c r="AM279" s="43"/>
      <c r="AN279" s="64"/>
      <c r="AO279" s="64"/>
      <c r="AP279" s="202"/>
      <c r="AQ279" s="202"/>
      <c r="AR279" s="42"/>
    </row>
    <row r="280" spans="1:44" ht="15.75" customHeight="1" x14ac:dyDescent="0.2">
      <c r="A280" s="43"/>
      <c r="B280" s="43"/>
      <c r="C280" s="43"/>
      <c r="D280" s="43"/>
      <c r="E280" s="43"/>
      <c r="F280" s="43"/>
      <c r="G280" s="194"/>
      <c r="H280" s="194"/>
      <c r="I280" s="194"/>
      <c r="J280" s="196"/>
      <c r="K280" s="196"/>
      <c r="L280" s="196"/>
      <c r="M280" s="196"/>
      <c r="N280" s="196"/>
      <c r="O280" s="197"/>
      <c r="P280" s="197"/>
      <c r="Q280" s="197"/>
      <c r="R280" s="197"/>
      <c r="S280" s="197"/>
      <c r="T280" s="197"/>
      <c r="U280" s="198"/>
      <c r="V280" s="257"/>
      <c r="W280" s="200"/>
      <c r="X280" s="200"/>
      <c r="Y280" s="43"/>
      <c r="Z280" s="199"/>
      <c r="AA280" s="199"/>
      <c r="AB280" s="199"/>
      <c r="AC280" s="199"/>
      <c r="AD280" s="199"/>
      <c r="AE280" s="43"/>
      <c r="AF280" s="199"/>
      <c r="AG280" s="196"/>
      <c r="AH280" s="201"/>
      <c r="AI280" s="330"/>
      <c r="AJ280" s="330"/>
      <c r="AK280" s="43"/>
      <c r="AL280" s="43"/>
      <c r="AM280" s="43"/>
      <c r="AN280" s="64"/>
      <c r="AO280" s="64"/>
      <c r="AP280" s="202"/>
      <c r="AQ280" s="202"/>
      <c r="AR280" s="42"/>
    </row>
    <row r="281" spans="1:44" ht="15.75" customHeight="1" x14ac:dyDescent="0.2">
      <c r="A281" s="43"/>
      <c r="B281" s="43"/>
      <c r="C281" s="43"/>
      <c r="D281" s="43"/>
      <c r="E281" s="43"/>
      <c r="F281" s="43"/>
      <c r="G281" s="194"/>
      <c r="H281" s="194"/>
      <c r="I281" s="194"/>
      <c r="J281" s="196"/>
      <c r="K281" s="196"/>
      <c r="L281" s="196"/>
      <c r="M281" s="196"/>
      <c r="N281" s="196"/>
      <c r="O281" s="197"/>
      <c r="P281" s="197"/>
      <c r="Q281" s="197"/>
      <c r="R281" s="197"/>
      <c r="S281" s="197"/>
      <c r="T281" s="197"/>
      <c r="U281" s="198"/>
      <c r="V281" s="257"/>
      <c r="W281" s="200"/>
      <c r="X281" s="200"/>
      <c r="Y281" s="43"/>
      <c r="Z281" s="199"/>
      <c r="AA281" s="199"/>
      <c r="AB281" s="199"/>
      <c r="AC281" s="199"/>
      <c r="AD281" s="199"/>
      <c r="AE281" s="43"/>
      <c r="AF281" s="199"/>
      <c r="AG281" s="196"/>
      <c r="AH281" s="201"/>
      <c r="AI281" s="330"/>
      <c r="AJ281" s="330"/>
      <c r="AK281" s="43"/>
      <c r="AL281" s="43"/>
      <c r="AM281" s="43"/>
      <c r="AN281" s="64"/>
      <c r="AO281" s="64"/>
      <c r="AP281" s="202"/>
      <c r="AQ281" s="202"/>
      <c r="AR281" s="42"/>
    </row>
    <row r="282" spans="1:44" ht="15.75" customHeight="1" x14ac:dyDescent="0.2">
      <c r="A282" s="43"/>
      <c r="B282" s="43"/>
      <c r="C282" s="43"/>
      <c r="D282" s="43"/>
      <c r="E282" s="43"/>
      <c r="F282" s="43"/>
      <c r="G282" s="194"/>
      <c r="H282" s="194"/>
      <c r="I282" s="194"/>
      <c r="J282" s="196"/>
      <c r="K282" s="196"/>
      <c r="L282" s="196"/>
      <c r="M282" s="196"/>
      <c r="N282" s="196"/>
      <c r="O282" s="197"/>
      <c r="P282" s="197"/>
      <c r="Q282" s="197"/>
      <c r="R282" s="197"/>
      <c r="S282" s="197"/>
      <c r="T282" s="197"/>
      <c r="U282" s="198"/>
      <c r="V282" s="257"/>
      <c r="W282" s="200"/>
      <c r="X282" s="200"/>
      <c r="Y282" s="43"/>
      <c r="Z282" s="199"/>
      <c r="AA282" s="199"/>
      <c r="AB282" s="199"/>
      <c r="AC282" s="199"/>
      <c r="AD282" s="199"/>
      <c r="AE282" s="43"/>
      <c r="AF282" s="199"/>
      <c r="AG282" s="196"/>
      <c r="AH282" s="201"/>
      <c r="AI282" s="330"/>
      <c r="AJ282" s="330"/>
      <c r="AK282" s="43"/>
      <c r="AL282" s="43"/>
      <c r="AM282" s="43"/>
      <c r="AN282" s="64"/>
      <c r="AO282" s="64"/>
      <c r="AP282" s="202"/>
      <c r="AQ282" s="202"/>
      <c r="AR282" s="42"/>
    </row>
    <row r="283" spans="1:44" ht="15.75" customHeight="1" x14ac:dyDescent="0.2">
      <c r="A283" s="43"/>
      <c r="B283" s="43"/>
      <c r="C283" s="43"/>
      <c r="D283" s="43"/>
      <c r="E283" s="43"/>
      <c r="F283" s="43"/>
      <c r="G283" s="194"/>
      <c r="H283" s="194"/>
      <c r="I283" s="194"/>
      <c r="J283" s="196"/>
      <c r="K283" s="196"/>
      <c r="L283" s="196"/>
      <c r="M283" s="196"/>
      <c r="N283" s="196"/>
      <c r="O283" s="197"/>
      <c r="P283" s="197"/>
      <c r="Q283" s="197"/>
      <c r="R283" s="197"/>
      <c r="S283" s="197"/>
      <c r="T283" s="197"/>
      <c r="U283" s="198"/>
      <c r="V283" s="257"/>
      <c r="W283" s="200"/>
      <c r="X283" s="200"/>
      <c r="Y283" s="43"/>
      <c r="Z283" s="199"/>
      <c r="AA283" s="199"/>
      <c r="AB283" s="199"/>
      <c r="AC283" s="199"/>
      <c r="AD283" s="199"/>
      <c r="AE283" s="43"/>
      <c r="AF283" s="199"/>
      <c r="AG283" s="196"/>
      <c r="AH283" s="201"/>
      <c r="AI283" s="330"/>
      <c r="AJ283" s="330"/>
      <c r="AK283" s="43"/>
      <c r="AL283" s="43"/>
      <c r="AM283" s="43"/>
      <c r="AN283" s="64"/>
      <c r="AO283" s="64"/>
      <c r="AP283" s="202"/>
      <c r="AQ283" s="202"/>
      <c r="AR283" s="42"/>
    </row>
    <row r="284" spans="1:44" ht="15.75" customHeight="1" x14ac:dyDescent="0.2">
      <c r="A284" s="43"/>
      <c r="B284" s="43"/>
      <c r="C284" s="43"/>
      <c r="D284" s="43"/>
      <c r="E284" s="43"/>
      <c r="F284" s="43"/>
      <c r="G284" s="194"/>
      <c r="H284" s="194"/>
      <c r="I284" s="194"/>
      <c r="J284" s="196"/>
      <c r="K284" s="196"/>
      <c r="L284" s="196"/>
      <c r="M284" s="196"/>
      <c r="N284" s="196"/>
      <c r="O284" s="197"/>
      <c r="P284" s="197"/>
      <c r="Q284" s="197"/>
      <c r="R284" s="197"/>
      <c r="S284" s="197"/>
      <c r="T284" s="197"/>
      <c r="U284" s="198"/>
      <c r="V284" s="257"/>
      <c r="W284" s="200"/>
      <c r="X284" s="200"/>
      <c r="Y284" s="43"/>
      <c r="Z284" s="199"/>
      <c r="AA284" s="199"/>
      <c r="AB284" s="199"/>
      <c r="AC284" s="199"/>
      <c r="AD284" s="199"/>
      <c r="AE284" s="43"/>
      <c r="AF284" s="199"/>
      <c r="AG284" s="196"/>
      <c r="AH284" s="201"/>
      <c r="AI284" s="330"/>
      <c r="AJ284" s="330"/>
      <c r="AK284" s="43"/>
      <c r="AL284" s="43"/>
      <c r="AM284" s="43"/>
      <c r="AN284" s="64"/>
      <c r="AO284" s="64"/>
      <c r="AP284" s="202"/>
      <c r="AQ284" s="202"/>
      <c r="AR284" s="42"/>
    </row>
    <row r="285" spans="1:44" ht="15.75" customHeight="1" x14ac:dyDescent="0.2">
      <c r="A285" s="43"/>
      <c r="B285" s="43"/>
      <c r="C285" s="43"/>
      <c r="D285" s="43"/>
      <c r="E285" s="43"/>
      <c r="F285" s="43"/>
      <c r="G285" s="194"/>
      <c r="H285" s="194"/>
      <c r="I285" s="194"/>
      <c r="J285" s="196"/>
      <c r="K285" s="196"/>
      <c r="L285" s="196"/>
      <c r="M285" s="196"/>
      <c r="N285" s="196"/>
      <c r="O285" s="197"/>
      <c r="P285" s="197"/>
      <c r="Q285" s="197"/>
      <c r="R285" s="197"/>
      <c r="S285" s="197"/>
      <c r="T285" s="197"/>
      <c r="U285" s="198"/>
      <c r="V285" s="257"/>
      <c r="W285" s="200"/>
      <c r="X285" s="200"/>
      <c r="Y285" s="43"/>
      <c r="Z285" s="199"/>
      <c r="AA285" s="199"/>
      <c r="AB285" s="199"/>
      <c r="AC285" s="199"/>
      <c r="AD285" s="199"/>
      <c r="AE285" s="43"/>
      <c r="AF285" s="199"/>
      <c r="AG285" s="196"/>
      <c r="AH285" s="201"/>
      <c r="AI285" s="330"/>
      <c r="AJ285" s="330"/>
      <c r="AK285" s="43"/>
      <c r="AL285" s="43"/>
      <c r="AM285" s="43"/>
      <c r="AN285" s="64"/>
      <c r="AO285" s="64"/>
      <c r="AP285" s="202"/>
      <c r="AQ285" s="202"/>
      <c r="AR285" s="42"/>
    </row>
    <row r="286" spans="1:44" ht="15.75" customHeight="1" x14ac:dyDescent="0.2">
      <c r="A286" s="43"/>
      <c r="B286" s="43"/>
      <c r="C286" s="43"/>
      <c r="D286" s="43"/>
      <c r="E286" s="43"/>
      <c r="F286" s="43"/>
      <c r="G286" s="194"/>
      <c r="H286" s="194"/>
      <c r="I286" s="194"/>
      <c r="J286" s="196"/>
      <c r="K286" s="196"/>
      <c r="L286" s="196"/>
      <c r="M286" s="196"/>
      <c r="N286" s="196"/>
      <c r="O286" s="197"/>
      <c r="P286" s="197"/>
      <c r="Q286" s="197"/>
      <c r="R286" s="197"/>
      <c r="S286" s="197"/>
      <c r="T286" s="197"/>
      <c r="U286" s="198"/>
      <c r="V286" s="257"/>
      <c r="W286" s="200"/>
      <c r="X286" s="200"/>
      <c r="Y286" s="43"/>
      <c r="Z286" s="199"/>
      <c r="AA286" s="199"/>
      <c r="AB286" s="199"/>
      <c r="AC286" s="199"/>
      <c r="AD286" s="199"/>
      <c r="AE286" s="43"/>
      <c r="AF286" s="199"/>
      <c r="AG286" s="196"/>
      <c r="AH286" s="201"/>
      <c r="AI286" s="330"/>
      <c r="AJ286" s="330"/>
      <c r="AK286" s="43"/>
      <c r="AL286" s="43"/>
      <c r="AM286" s="43"/>
      <c r="AN286" s="64"/>
      <c r="AO286" s="64"/>
      <c r="AP286" s="202"/>
      <c r="AQ286" s="202"/>
      <c r="AR286" s="42"/>
    </row>
    <row r="287" spans="1:44" ht="15.75" customHeight="1" x14ac:dyDescent="0.2">
      <c r="A287" s="43"/>
      <c r="B287" s="43"/>
      <c r="C287" s="43"/>
      <c r="D287" s="43"/>
      <c r="E287" s="43"/>
      <c r="F287" s="43"/>
      <c r="G287" s="194"/>
      <c r="H287" s="194"/>
      <c r="I287" s="194"/>
      <c r="J287" s="196"/>
      <c r="K287" s="196"/>
      <c r="L287" s="196"/>
      <c r="M287" s="196"/>
      <c r="N287" s="196"/>
      <c r="O287" s="197"/>
      <c r="P287" s="197"/>
      <c r="Q287" s="197"/>
      <c r="R287" s="197"/>
      <c r="S287" s="197"/>
      <c r="T287" s="197"/>
      <c r="U287" s="198"/>
      <c r="V287" s="257"/>
      <c r="W287" s="200"/>
      <c r="X287" s="200"/>
      <c r="Y287" s="43"/>
      <c r="Z287" s="199"/>
      <c r="AA287" s="199"/>
      <c r="AB287" s="199"/>
      <c r="AC287" s="199"/>
      <c r="AD287" s="199"/>
      <c r="AE287" s="43"/>
      <c r="AF287" s="199"/>
      <c r="AG287" s="196"/>
      <c r="AH287" s="201"/>
      <c r="AI287" s="330"/>
      <c r="AJ287" s="330"/>
      <c r="AK287" s="43"/>
      <c r="AL287" s="43"/>
      <c r="AM287" s="43"/>
      <c r="AN287" s="64"/>
      <c r="AO287" s="64"/>
      <c r="AP287" s="202"/>
      <c r="AQ287" s="202"/>
      <c r="AR287" s="42"/>
    </row>
    <row r="288" spans="1:44" ht="15.75" customHeight="1" x14ac:dyDescent="0.2">
      <c r="A288" s="43"/>
      <c r="B288" s="43"/>
      <c r="C288" s="43"/>
      <c r="D288" s="43"/>
      <c r="E288" s="43"/>
      <c r="F288" s="43"/>
      <c r="G288" s="194"/>
      <c r="H288" s="194"/>
      <c r="I288" s="194"/>
      <c r="J288" s="196"/>
      <c r="K288" s="196"/>
      <c r="L288" s="196"/>
      <c r="M288" s="196"/>
      <c r="N288" s="196"/>
      <c r="O288" s="197"/>
      <c r="P288" s="197"/>
      <c r="Q288" s="197"/>
      <c r="R288" s="197"/>
      <c r="S288" s="197"/>
      <c r="T288" s="197"/>
      <c r="U288" s="198"/>
      <c r="V288" s="257"/>
      <c r="W288" s="200"/>
      <c r="X288" s="200"/>
      <c r="Y288" s="43"/>
      <c r="Z288" s="199"/>
      <c r="AA288" s="199"/>
      <c r="AB288" s="199"/>
      <c r="AC288" s="199"/>
      <c r="AD288" s="199"/>
      <c r="AE288" s="43"/>
      <c r="AF288" s="199"/>
      <c r="AG288" s="196"/>
      <c r="AH288" s="201"/>
      <c r="AI288" s="330"/>
      <c r="AJ288" s="330"/>
      <c r="AK288" s="43"/>
      <c r="AL288" s="43"/>
      <c r="AM288" s="43"/>
      <c r="AN288" s="64"/>
      <c r="AO288" s="64"/>
      <c r="AP288" s="202"/>
      <c r="AQ288" s="202"/>
      <c r="AR288" s="42"/>
    </row>
    <row r="289" spans="1:44" ht="15.75" customHeight="1" x14ac:dyDescent="0.2">
      <c r="A289" s="43"/>
      <c r="B289" s="43"/>
      <c r="C289" s="43"/>
      <c r="D289" s="43"/>
      <c r="E289" s="43"/>
      <c r="F289" s="43"/>
      <c r="G289" s="194"/>
      <c r="H289" s="194"/>
      <c r="I289" s="194"/>
      <c r="J289" s="196"/>
      <c r="K289" s="196"/>
      <c r="L289" s="196"/>
      <c r="M289" s="196"/>
      <c r="N289" s="196"/>
      <c r="O289" s="197"/>
      <c r="P289" s="197"/>
      <c r="Q289" s="197"/>
      <c r="R289" s="197"/>
      <c r="S289" s="197"/>
      <c r="T289" s="197"/>
      <c r="U289" s="198"/>
      <c r="V289" s="257"/>
      <c r="W289" s="200"/>
      <c r="X289" s="200"/>
      <c r="Y289" s="43"/>
      <c r="Z289" s="199"/>
      <c r="AA289" s="199"/>
      <c r="AB289" s="199"/>
      <c r="AC289" s="199"/>
      <c r="AD289" s="199"/>
      <c r="AE289" s="43"/>
      <c r="AF289" s="199"/>
      <c r="AG289" s="196"/>
      <c r="AH289" s="201"/>
      <c r="AI289" s="330"/>
      <c r="AJ289" s="330"/>
      <c r="AK289" s="43"/>
      <c r="AL289" s="43"/>
      <c r="AM289" s="43"/>
      <c r="AN289" s="64"/>
      <c r="AO289" s="64"/>
      <c r="AP289" s="202"/>
      <c r="AQ289" s="202"/>
      <c r="AR289" s="42"/>
    </row>
    <row r="290" spans="1:44" ht="15.75" customHeight="1" x14ac:dyDescent="0.2">
      <c r="A290" s="43"/>
      <c r="B290" s="43"/>
      <c r="C290" s="43"/>
      <c r="D290" s="43"/>
      <c r="E290" s="43"/>
      <c r="F290" s="43"/>
      <c r="G290" s="194"/>
      <c r="H290" s="194"/>
      <c r="I290" s="194"/>
      <c r="J290" s="196"/>
      <c r="K290" s="196"/>
      <c r="L290" s="196"/>
      <c r="M290" s="196"/>
      <c r="N290" s="196"/>
      <c r="O290" s="197"/>
      <c r="P290" s="197"/>
      <c r="Q290" s="197"/>
      <c r="R290" s="197"/>
      <c r="S290" s="197"/>
      <c r="T290" s="197"/>
      <c r="U290" s="198"/>
      <c r="V290" s="257"/>
      <c r="W290" s="200"/>
      <c r="X290" s="200"/>
      <c r="Y290" s="43"/>
      <c r="Z290" s="199"/>
      <c r="AA290" s="199"/>
      <c r="AB290" s="199"/>
      <c r="AC290" s="199"/>
      <c r="AD290" s="199"/>
      <c r="AE290" s="43"/>
      <c r="AF290" s="199"/>
      <c r="AG290" s="196"/>
      <c r="AH290" s="201"/>
      <c r="AI290" s="330"/>
      <c r="AJ290" s="330"/>
      <c r="AK290" s="43"/>
      <c r="AL290" s="43"/>
      <c r="AM290" s="43"/>
      <c r="AN290" s="64"/>
      <c r="AO290" s="64"/>
      <c r="AP290" s="202"/>
      <c r="AQ290" s="202"/>
      <c r="AR290" s="42"/>
    </row>
    <row r="291" spans="1:44" ht="15.75" customHeight="1" x14ac:dyDescent="0.2">
      <c r="A291" s="43"/>
      <c r="B291" s="43"/>
      <c r="C291" s="43"/>
      <c r="D291" s="43"/>
      <c r="E291" s="43"/>
      <c r="F291" s="43"/>
      <c r="G291" s="194"/>
      <c r="H291" s="194"/>
      <c r="I291" s="194"/>
      <c r="J291" s="196"/>
      <c r="K291" s="196"/>
      <c r="L291" s="196"/>
      <c r="M291" s="196"/>
      <c r="N291" s="196"/>
      <c r="O291" s="197"/>
      <c r="P291" s="197"/>
      <c r="Q291" s="197"/>
      <c r="R291" s="197"/>
      <c r="S291" s="197"/>
      <c r="T291" s="197"/>
      <c r="U291" s="198"/>
      <c r="V291" s="257"/>
      <c r="W291" s="200"/>
      <c r="X291" s="200"/>
      <c r="Y291" s="43"/>
      <c r="Z291" s="199"/>
      <c r="AA291" s="199"/>
      <c r="AB291" s="199"/>
      <c r="AC291" s="199"/>
      <c r="AD291" s="199"/>
      <c r="AE291" s="43"/>
      <c r="AF291" s="199"/>
      <c r="AG291" s="196"/>
      <c r="AH291" s="201"/>
      <c r="AI291" s="330"/>
      <c r="AJ291" s="330"/>
      <c r="AK291" s="43"/>
      <c r="AL291" s="43"/>
      <c r="AM291" s="43"/>
      <c r="AN291" s="64"/>
      <c r="AO291" s="64"/>
      <c r="AP291" s="202"/>
      <c r="AQ291" s="202"/>
      <c r="AR291" s="42"/>
    </row>
    <row r="292" spans="1:44" ht="15.75" customHeight="1" x14ac:dyDescent="0.2">
      <c r="A292" s="43"/>
      <c r="B292" s="43"/>
      <c r="C292" s="43"/>
      <c r="D292" s="43"/>
      <c r="E292" s="43"/>
      <c r="F292" s="43"/>
      <c r="G292" s="194"/>
      <c r="H292" s="194"/>
      <c r="I292" s="194"/>
      <c r="J292" s="196"/>
      <c r="K292" s="196"/>
      <c r="L292" s="196"/>
      <c r="M292" s="196"/>
      <c r="N292" s="196"/>
      <c r="O292" s="197"/>
      <c r="P292" s="197"/>
      <c r="Q292" s="197"/>
      <c r="R292" s="197"/>
      <c r="S292" s="197"/>
      <c r="T292" s="197"/>
      <c r="U292" s="198"/>
      <c r="V292" s="257"/>
      <c r="W292" s="200"/>
      <c r="X292" s="200"/>
      <c r="Y292" s="43"/>
      <c r="Z292" s="199"/>
      <c r="AA292" s="199"/>
      <c r="AB292" s="199"/>
      <c r="AC292" s="199"/>
      <c r="AD292" s="199"/>
      <c r="AE292" s="43"/>
      <c r="AF292" s="199"/>
      <c r="AG292" s="196"/>
      <c r="AH292" s="201"/>
      <c r="AI292" s="330"/>
      <c r="AJ292" s="330"/>
      <c r="AK292" s="43"/>
      <c r="AL292" s="43"/>
      <c r="AM292" s="43"/>
      <c r="AN292" s="64"/>
      <c r="AO292" s="64"/>
      <c r="AP292" s="202"/>
      <c r="AQ292" s="202"/>
      <c r="AR292" s="42"/>
    </row>
    <row r="293" spans="1:44" ht="15.75" customHeight="1" x14ac:dyDescent="0.2">
      <c r="A293" s="43"/>
      <c r="B293" s="43"/>
      <c r="C293" s="43"/>
      <c r="D293" s="43"/>
      <c r="E293" s="43"/>
      <c r="F293" s="43"/>
      <c r="G293" s="194"/>
      <c r="H293" s="194"/>
      <c r="I293" s="194"/>
      <c r="J293" s="196"/>
      <c r="K293" s="196"/>
      <c r="L293" s="196"/>
      <c r="M293" s="196"/>
      <c r="N293" s="196"/>
      <c r="O293" s="197"/>
      <c r="P293" s="197"/>
      <c r="Q293" s="197"/>
      <c r="R293" s="197"/>
      <c r="S293" s="197"/>
      <c r="T293" s="197"/>
      <c r="U293" s="198"/>
      <c r="V293" s="257"/>
      <c r="W293" s="200"/>
      <c r="X293" s="200"/>
      <c r="Y293" s="43"/>
      <c r="Z293" s="199"/>
      <c r="AA293" s="199"/>
      <c r="AB293" s="199"/>
      <c r="AC293" s="199"/>
      <c r="AD293" s="199"/>
      <c r="AE293" s="43"/>
      <c r="AF293" s="199"/>
      <c r="AG293" s="196"/>
      <c r="AH293" s="201"/>
      <c r="AI293" s="330"/>
      <c r="AJ293" s="330"/>
      <c r="AK293" s="43"/>
      <c r="AL293" s="43"/>
      <c r="AM293" s="43"/>
      <c r="AN293" s="64"/>
      <c r="AO293" s="64"/>
      <c r="AP293" s="202"/>
      <c r="AQ293" s="202"/>
      <c r="AR293" s="42"/>
    </row>
    <row r="294" spans="1:44" ht="15.75" customHeight="1" x14ac:dyDescent="0.2">
      <c r="A294" s="43"/>
      <c r="B294" s="43"/>
      <c r="C294" s="43"/>
      <c r="D294" s="43"/>
      <c r="E294" s="43"/>
      <c r="F294" s="43"/>
      <c r="G294" s="194"/>
      <c r="H294" s="194"/>
      <c r="I294" s="194"/>
      <c r="J294" s="196"/>
      <c r="K294" s="196"/>
      <c r="L294" s="196"/>
      <c r="M294" s="196"/>
      <c r="N294" s="196"/>
      <c r="O294" s="197"/>
      <c r="P294" s="197"/>
      <c r="Q294" s="197"/>
      <c r="R294" s="197"/>
      <c r="S294" s="197"/>
      <c r="T294" s="197"/>
      <c r="U294" s="198"/>
      <c r="V294" s="257"/>
      <c r="W294" s="200"/>
      <c r="X294" s="200"/>
      <c r="Y294" s="43"/>
      <c r="Z294" s="199"/>
      <c r="AA294" s="199"/>
      <c r="AB294" s="199"/>
      <c r="AC294" s="199"/>
      <c r="AD294" s="199"/>
      <c r="AE294" s="43"/>
      <c r="AF294" s="199"/>
      <c r="AG294" s="196"/>
      <c r="AH294" s="201"/>
      <c r="AI294" s="330"/>
      <c r="AJ294" s="330"/>
      <c r="AK294" s="43"/>
      <c r="AL294" s="43"/>
      <c r="AM294" s="43"/>
      <c r="AN294" s="64"/>
      <c r="AO294" s="64"/>
      <c r="AP294" s="202"/>
      <c r="AQ294" s="202"/>
      <c r="AR294" s="42"/>
    </row>
    <row r="295" spans="1:44" ht="15.75" customHeight="1" x14ac:dyDescent="0.2">
      <c r="A295" s="43"/>
      <c r="B295" s="43"/>
      <c r="C295" s="43"/>
      <c r="D295" s="43"/>
      <c r="E295" s="43"/>
      <c r="F295" s="43"/>
      <c r="G295" s="194"/>
      <c r="H295" s="194"/>
      <c r="I295" s="194"/>
      <c r="J295" s="196"/>
      <c r="K295" s="196"/>
      <c r="L295" s="196"/>
      <c r="M295" s="196"/>
      <c r="N295" s="196"/>
      <c r="O295" s="197"/>
      <c r="P295" s="197"/>
      <c r="Q295" s="197"/>
      <c r="R295" s="197"/>
      <c r="S295" s="197"/>
      <c r="T295" s="197"/>
      <c r="U295" s="198"/>
      <c r="V295" s="257"/>
      <c r="W295" s="200"/>
      <c r="X295" s="200"/>
      <c r="Y295" s="43"/>
      <c r="Z295" s="199"/>
      <c r="AA295" s="199"/>
      <c r="AB295" s="199"/>
      <c r="AC295" s="199"/>
      <c r="AD295" s="199"/>
      <c r="AE295" s="43"/>
      <c r="AF295" s="199"/>
      <c r="AG295" s="196"/>
      <c r="AH295" s="201"/>
      <c r="AI295" s="330"/>
      <c r="AJ295" s="330"/>
      <c r="AK295" s="43"/>
      <c r="AL295" s="43"/>
      <c r="AM295" s="43"/>
      <c r="AN295" s="64"/>
      <c r="AO295" s="64"/>
      <c r="AP295" s="202"/>
      <c r="AQ295" s="202"/>
      <c r="AR295" s="42"/>
    </row>
    <row r="296" spans="1:44" ht="15.75" customHeight="1" x14ac:dyDescent="0.2">
      <c r="A296" s="43"/>
      <c r="B296" s="43"/>
      <c r="C296" s="43"/>
      <c r="D296" s="43"/>
      <c r="E296" s="43"/>
      <c r="F296" s="43"/>
      <c r="G296" s="194"/>
      <c r="H296" s="194"/>
      <c r="I296" s="194"/>
      <c r="J296" s="196"/>
      <c r="K296" s="196"/>
      <c r="L296" s="196"/>
      <c r="M296" s="196"/>
      <c r="N296" s="196"/>
      <c r="O296" s="197"/>
      <c r="P296" s="197"/>
      <c r="Q296" s="197"/>
      <c r="R296" s="197"/>
      <c r="S296" s="197"/>
      <c r="T296" s="197"/>
      <c r="U296" s="198"/>
      <c r="V296" s="257"/>
      <c r="W296" s="200"/>
      <c r="X296" s="200"/>
      <c r="Y296" s="43"/>
      <c r="Z296" s="199"/>
      <c r="AA296" s="199"/>
      <c r="AB296" s="199"/>
      <c r="AC296" s="199"/>
      <c r="AD296" s="199"/>
      <c r="AE296" s="43"/>
      <c r="AF296" s="199"/>
      <c r="AG296" s="196"/>
      <c r="AH296" s="201"/>
      <c r="AI296" s="330"/>
      <c r="AJ296" s="330"/>
      <c r="AK296" s="43"/>
      <c r="AL296" s="43"/>
      <c r="AM296" s="43"/>
      <c r="AN296" s="64"/>
      <c r="AO296" s="64"/>
      <c r="AP296" s="202"/>
      <c r="AQ296" s="202"/>
      <c r="AR296" s="42"/>
    </row>
    <row r="297" spans="1:44" ht="15.75" customHeight="1" x14ac:dyDescent="0.2">
      <c r="A297" s="43"/>
      <c r="B297" s="43"/>
      <c r="C297" s="43"/>
      <c r="D297" s="43"/>
      <c r="E297" s="43"/>
      <c r="F297" s="43"/>
      <c r="G297" s="194"/>
      <c r="H297" s="194"/>
      <c r="I297" s="194"/>
      <c r="J297" s="196"/>
      <c r="K297" s="196"/>
      <c r="L297" s="196"/>
      <c r="M297" s="196"/>
      <c r="N297" s="196"/>
      <c r="O297" s="197"/>
      <c r="P297" s="197"/>
      <c r="Q297" s="197"/>
      <c r="R297" s="197"/>
      <c r="S297" s="197"/>
      <c r="T297" s="197"/>
      <c r="U297" s="198"/>
      <c r="V297" s="257"/>
      <c r="W297" s="200"/>
      <c r="X297" s="200"/>
      <c r="Y297" s="43"/>
      <c r="Z297" s="199"/>
      <c r="AA297" s="199"/>
      <c r="AB297" s="199"/>
      <c r="AC297" s="199"/>
      <c r="AD297" s="199"/>
      <c r="AE297" s="43"/>
      <c r="AF297" s="199"/>
      <c r="AG297" s="196"/>
      <c r="AH297" s="201"/>
      <c r="AI297" s="330"/>
      <c r="AJ297" s="330"/>
      <c r="AK297" s="43"/>
      <c r="AL297" s="43"/>
      <c r="AM297" s="43"/>
      <c r="AN297" s="64"/>
      <c r="AO297" s="64"/>
      <c r="AP297" s="202"/>
      <c r="AQ297" s="202"/>
      <c r="AR297" s="42"/>
    </row>
    <row r="298" spans="1:44" ht="15.75" customHeight="1" x14ac:dyDescent="0.2">
      <c r="A298" s="43"/>
      <c r="B298" s="43"/>
      <c r="C298" s="43"/>
      <c r="D298" s="43"/>
      <c r="E298" s="43"/>
      <c r="F298" s="43"/>
      <c r="G298" s="194"/>
      <c r="H298" s="194"/>
      <c r="I298" s="194"/>
      <c r="J298" s="196"/>
      <c r="K298" s="196"/>
      <c r="L298" s="196"/>
      <c r="M298" s="196"/>
      <c r="N298" s="196"/>
      <c r="O298" s="197"/>
      <c r="P298" s="197"/>
      <c r="Q298" s="197"/>
      <c r="R298" s="197"/>
      <c r="S298" s="197"/>
      <c r="T298" s="197"/>
      <c r="U298" s="198"/>
      <c r="V298" s="257"/>
      <c r="W298" s="200"/>
      <c r="X298" s="200"/>
      <c r="Y298" s="43"/>
      <c r="Z298" s="199"/>
      <c r="AA298" s="199"/>
      <c r="AB298" s="199"/>
      <c r="AC298" s="199"/>
      <c r="AD298" s="199"/>
      <c r="AE298" s="43"/>
      <c r="AF298" s="199"/>
      <c r="AG298" s="196"/>
      <c r="AH298" s="201"/>
      <c r="AI298" s="330"/>
      <c r="AJ298" s="330"/>
      <c r="AK298" s="43"/>
      <c r="AL298" s="43"/>
      <c r="AM298" s="43"/>
      <c r="AN298" s="64"/>
      <c r="AO298" s="64"/>
      <c r="AP298" s="202"/>
      <c r="AQ298" s="202"/>
      <c r="AR298" s="42"/>
    </row>
    <row r="299" spans="1:44" ht="15.75" customHeight="1" x14ac:dyDescent="0.2">
      <c r="A299" s="43"/>
      <c r="B299" s="43"/>
      <c r="C299" s="43"/>
      <c r="D299" s="43"/>
      <c r="E299" s="43"/>
      <c r="F299" s="43"/>
      <c r="G299" s="194"/>
      <c r="H299" s="194"/>
      <c r="I299" s="194"/>
      <c r="J299" s="196"/>
      <c r="K299" s="196"/>
      <c r="L299" s="196"/>
      <c r="M299" s="196"/>
      <c r="N299" s="196"/>
      <c r="O299" s="197"/>
      <c r="P299" s="197"/>
      <c r="Q299" s="197"/>
      <c r="R299" s="197"/>
      <c r="S299" s="197"/>
      <c r="T299" s="197"/>
      <c r="U299" s="198"/>
      <c r="V299" s="257"/>
      <c r="W299" s="200"/>
      <c r="X299" s="200"/>
      <c r="Y299" s="43"/>
      <c r="Z299" s="199"/>
      <c r="AA299" s="199"/>
      <c r="AB299" s="199"/>
      <c r="AC299" s="199"/>
      <c r="AD299" s="199"/>
      <c r="AE299" s="43"/>
      <c r="AF299" s="199"/>
      <c r="AG299" s="196"/>
      <c r="AH299" s="201"/>
      <c r="AI299" s="330"/>
      <c r="AJ299" s="330"/>
      <c r="AK299" s="43"/>
      <c r="AL299" s="43"/>
      <c r="AM299" s="43"/>
      <c r="AN299" s="64"/>
      <c r="AO299" s="64"/>
      <c r="AP299" s="202"/>
      <c r="AQ299" s="202"/>
      <c r="AR299" s="42"/>
    </row>
    <row r="300" spans="1:44" ht="15.75" customHeight="1" x14ac:dyDescent="0.2">
      <c r="A300" s="43"/>
      <c r="B300" s="43"/>
      <c r="C300" s="43"/>
      <c r="D300" s="43"/>
      <c r="E300" s="43"/>
      <c r="F300" s="43"/>
      <c r="G300" s="194"/>
      <c r="H300" s="194"/>
      <c r="I300" s="194"/>
      <c r="J300" s="196"/>
      <c r="K300" s="196"/>
      <c r="L300" s="196"/>
      <c r="M300" s="196"/>
      <c r="N300" s="196"/>
      <c r="O300" s="197"/>
      <c r="P300" s="197"/>
      <c r="Q300" s="197"/>
      <c r="R300" s="197"/>
      <c r="S300" s="197"/>
      <c r="T300" s="197"/>
      <c r="U300" s="198"/>
      <c r="V300" s="257"/>
      <c r="W300" s="200"/>
      <c r="X300" s="200"/>
      <c r="Y300" s="43"/>
      <c r="Z300" s="199"/>
      <c r="AA300" s="199"/>
      <c r="AB300" s="199"/>
      <c r="AC300" s="199"/>
      <c r="AD300" s="199"/>
      <c r="AE300" s="43"/>
      <c r="AF300" s="199"/>
      <c r="AG300" s="196"/>
      <c r="AH300" s="201"/>
      <c r="AI300" s="330"/>
      <c r="AJ300" s="330"/>
      <c r="AK300" s="43"/>
      <c r="AL300" s="43"/>
      <c r="AM300" s="43"/>
      <c r="AN300" s="64"/>
      <c r="AO300" s="64"/>
      <c r="AP300" s="202"/>
      <c r="AQ300" s="202"/>
      <c r="AR300" s="42"/>
    </row>
    <row r="301" spans="1:44" ht="15.75" customHeight="1" x14ac:dyDescent="0.2">
      <c r="A301" s="43"/>
      <c r="B301" s="43"/>
      <c r="C301" s="43"/>
      <c r="D301" s="43"/>
      <c r="E301" s="43"/>
      <c r="F301" s="43"/>
      <c r="G301" s="194"/>
      <c r="H301" s="194"/>
      <c r="I301" s="194"/>
      <c r="J301" s="196"/>
      <c r="K301" s="196"/>
      <c r="L301" s="196"/>
      <c r="M301" s="196"/>
      <c r="N301" s="196"/>
      <c r="O301" s="197"/>
      <c r="P301" s="197"/>
      <c r="Q301" s="197"/>
      <c r="R301" s="197"/>
      <c r="S301" s="197"/>
      <c r="T301" s="197"/>
      <c r="U301" s="198"/>
      <c r="V301" s="257"/>
      <c r="W301" s="200"/>
      <c r="X301" s="200"/>
      <c r="Y301" s="43"/>
      <c r="Z301" s="199"/>
      <c r="AA301" s="199"/>
      <c r="AB301" s="199"/>
      <c r="AC301" s="199"/>
      <c r="AD301" s="199"/>
      <c r="AE301" s="43"/>
      <c r="AF301" s="199"/>
      <c r="AG301" s="196"/>
      <c r="AH301" s="201"/>
      <c r="AI301" s="330"/>
      <c r="AJ301" s="330"/>
      <c r="AK301" s="43"/>
      <c r="AL301" s="43"/>
      <c r="AM301" s="43"/>
      <c r="AN301" s="64"/>
      <c r="AO301" s="64"/>
      <c r="AP301" s="202"/>
      <c r="AQ301" s="202"/>
      <c r="AR301" s="42"/>
    </row>
    <row r="302" spans="1:44" ht="15.75" customHeight="1" x14ac:dyDescent="0.2">
      <c r="A302" s="43"/>
      <c r="B302" s="43"/>
      <c r="C302" s="43"/>
      <c r="D302" s="43"/>
      <c r="E302" s="43"/>
      <c r="F302" s="43"/>
      <c r="G302" s="194"/>
      <c r="H302" s="194"/>
      <c r="I302" s="194"/>
      <c r="J302" s="196"/>
      <c r="K302" s="196"/>
      <c r="L302" s="196"/>
      <c r="M302" s="196"/>
      <c r="N302" s="196"/>
      <c r="O302" s="197"/>
      <c r="P302" s="197"/>
      <c r="Q302" s="197"/>
      <c r="R302" s="197"/>
      <c r="S302" s="197"/>
      <c r="T302" s="197"/>
      <c r="U302" s="198"/>
      <c r="V302" s="257"/>
      <c r="W302" s="200"/>
      <c r="X302" s="200"/>
      <c r="Y302" s="43"/>
      <c r="Z302" s="199"/>
      <c r="AA302" s="199"/>
      <c r="AB302" s="199"/>
      <c r="AC302" s="199"/>
      <c r="AD302" s="199"/>
      <c r="AE302" s="43"/>
      <c r="AF302" s="199"/>
      <c r="AG302" s="196"/>
      <c r="AH302" s="201"/>
      <c r="AI302" s="330"/>
      <c r="AJ302" s="330"/>
      <c r="AK302" s="43"/>
      <c r="AL302" s="43"/>
      <c r="AM302" s="43"/>
      <c r="AN302" s="64"/>
      <c r="AO302" s="64"/>
      <c r="AP302" s="202"/>
      <c r="AQ302" s="202"/>
      <c r="AR302" s="42"/>
    </row>
    <row r="303" spans="1:44" ht="15.75" customHeight="1" x14ac:dyDescent="0.2">
      <c r="A303" s="43"/>
      <c r="B303" s="43"/>
      <c r="C303" s="43"/>
      <c r="D303" s="43"/>
      <c r="E303" s="43"/>
      <c r="F303" s="43"/>
      <c r="G303" s="194"/>
      <c r="H303" s="194"/>
      <c r="I303" s="194"/>
      <c r="J303" s="196"/>
      <c r="K303" s="196"/>
      <c r="L303" s="196"/>
      <c r="M303" s="196"/>
      <c r="N303" s="196"/>
      <c r="O303" s="197"/>
      <c r="P303" s="197"/>
      <c r="Q303" s="197"/>
      <c r="R303" s="197"/>
      <c r="S303" s="197"/>
      <c r="T303" s="197"/>
      <c r="U303" s="198"/>
      <c r="V303" s="257"/>
      <c r="W303" s="200"/>
      <c r="X303" s="200"/>
      <c r="Y303" s="43"/>
      <c r="Z303" s="199"/>
      <c r="AA303" s="199"/>
      <c r="AB303" s="199"/>
      <c r="AC303" s="199"/>
      <c r="AD303" s="199"/>
      <c r="AE303" s="43"/>
      <c r="AF303" s="199"/>
      <c r="AG303" s="196"/>
      <c r="AH303" s="201"/>
      <c r="AI303" s="330"/>
      <c r="AJ303" s="330"/>
      <c r="AK303" s="43"/>
      <c r="AL303" s="43"/>
      <c r="AM303" s="43"/>
      <c r="AN303" s="64"/>
      <c r="AO303" s="64"/>
      <c r="AP303" s="202"/>
      <c r="AQ303" s="202"/>
      <c r="AR303" s="42"/>
    </row>
    <row r="304" spans="1:44" ht="15.75" customHeight="1" x14ac:dyDescent="0.2">
      <c r="A304" s="43"/>
      <c r="B304" s="43"/>
      <c r="C304" s="43"/>
      <c r="D304" s="43"/>
      <c r="E304" s="43"/>
      <c r="F304" s="43"/>
      <c r="G304" s="194"/>
      <c r="H304" s="194"/>
      <c r="I304" s="194"/>
      <c r="J304" s="196"/>
      <c r="K304" s="196"/>
      <c r="L304" s="196"/>
      <c r="M304" s="196"/>
      <c r="N304" s="196"/>
      <c r="O304" s="197"/>
      <c r="P304" s="197"/>
      <c r="Q304" s="197"/>
      <c r="R304" s="197"/>
      <c r="S304" s="197"/>
      <c r="T304" s="197"/>
      <c r="U304" s="198"/>
      <c r="V304" s="257"/>
      <c r="W304" s="200"/>
      <c r="X304" s="200"/>
      <c r="Y304" s="43"/>
      <c r="Z304" s="199"/>
      <c r="AA304" s="199"/>
      <c r="AB304" s="199"/>
      <c r="AC304" s="199"/>
      <c r="AD304" s="199"/>
      <c r="AE304" s="43"/>
      <c r="AF304" s="199"/>
      <c r="AG304" s="196"/>
      <c r="AH304" s="201"/>
      <c r="AI304" s="330"/>
      <c r="AJ304" s="330"/>
      <c r="AK304" s="43"/>
      <c r="AL304" s="43"/>
      <c r="AM304" s="43"/>
      <c r="AN304" s="64"/>
      <c r="AO304" s="64"/>
      <c r="AP304" s="202"/>
      <c r="AQ304" s="202"/>
      <c r="AR304" s="42"/>
    </row>
    <row r="305" spans="1:44" ht="15.75" customHeight="1" x14ac:dyDescent="0.2">
      <c r="A305" s="43"/>
      <c r="B305" s="43"/>
      <c r="C305" s="43"/>
      <c r="D305" s="43"/>
      <c r="E305" s="43"/>
      <c r="F305" s="43"/>
      <c r="G305" s="194"/>
      <c r="H305" s="194"/>
      <c r="I305" s="194"/>
      <c r="J305" s="196"/>
      <c r="K305" s="196"/>
      <c r="L305" s="196"/>
      <c r="M305" s="196"/>
      <c r="N305" s="196"/>
      <c r="O305" s="197"/>
      <c r="P305" s="197"/>
      <c r="Q305" s="197"/>
      <c r="R305" s="197"/>
      <c r="S305" s="197"/>
      <c r="T305" s="197"/>
      <c r="U305" s="198"/>
      <c r="V305" s="257"/>
      <c r="W305" s="200"/>
      <c r="X305" s="200"/>
      <c r="Y305" s="43"/>
      <c r="Z305" s="199"/>
      <c r="AA305" s="199"/>
      <c r="AB305" s="199"/>
      <c r="AC305" s="199"/>
      <c r="AD305" s="199"/>
      <c r="AE305" s="43"/>
      <c r="AF305" s="199"/>
      <c r="AG305" s="196"/>
      <c r="AH305" s="201"/>
      <c r="AI305" s="330"/>
      <c r="AJ305" s="330"/>
      <c r="AK305" s="43"/>
      <c r="AL305" s="43"/>
      <c r="AM305" s="43"/>
      <c r="AN305" s="64"/>
      <c r="AO305" s="64"/>
      <c r="AP305" s="202"/>
      <c r="AQ305" s="202"/>
      <c r="AR305" s="42"/>
    </row>
    <row r="306" spans="1:44" ht="15.75" customHeight="1" x14ac:dyDescent="0.2">
      <c r="A306" s="43"/>
      <c r="B306" s="43"/>
      <c r="C306" s="43"/>
      <c r="D306" s="43"/>
      <c r="E306" s="43"/>
      <c r="F306" s="43"/>
      <c r="G306" s="194"/>
      <c r="H306" s="194"/>
      <c r="I306" s="194"/>
      <c r="J306" s="196"/>
      <c r="K306" s="196"/>
      <c r="L306" s="196"/>
      <c r="M306" s="196"/>
      <c r="N306" s="196"/>
      <c r="O306" s="197"/>
      <c r="P306" s="197"/>
      <c r="Q306" s="197"/>
      <c r="R306" s="197"/>
      <c r="S306" s="197"/>
      <c r="T306" s="197"/>
      <c r="U306" s="198"/>
      <c r="V306" s="257"/>
      <c r="W306" s="200"/>
      <c r="X306" s="200"/>
      <c r="Y306" s="43"/>
      <c r="Z306" s="199"/>
      <c r="AA306" s="199"/>
      <c r="AB306" s="199"/>
      <c r="AC306" s="199"/>
      <c r="AD306" s="199"/>
      <c r="AE306" s="43"/>
      <c r="AF306" s="199"/>
      <c r="AG306" s="196"/>
      <c r="AH306" s="201"/>
      <c r="AI306" s="330"/>
      <c r="AJ306" s="330"/>
      <c r="AK306" s="43"/>
      <c r="AL306" s="43"/>
      <c r="AM306" s="43"/>
      <c r="AN306" s="64"/>
      <c r="AO306" s="64"/>
      <c r="AP306" s="202"/>
      <c r="AQ306" s="202"/>
      <c r="AR306" s="42"/>
    </row>
    <row r="307" spans="1:44" ht="15.75" customHeight="1" x14ac:dyDescent="0.2">
      <c r="A307" s="43"/>
      <c r="B307" s="43"/>
      <c r="C307" s="43"/>
      <c r="D307" s="43"/>
      <c r="E307" s="43"/>
      <c r="F307" s="43"/>
      <c r="G307" s="194"/>
      <c r="H307" s="194"/>
      <c r="I307" s="194"/>
      <c r="J307" s="196"/>
      <c r="K307" s="196"/>
      <c r="L307" s="196"/>
      <c r="M307" s="196"/>
      <c r="N307" s="196"/>
      <c r="O307" s="197"/>
      <c r="P307" s="197"/>
      <c r="Q307" s="197"/>
      <c r="R307" s="197"/>
      <c r="S307" s="197"/>
      <c r="T307" s="197"/>
      <c r="U307" s="198"/>
      <c r="V307" s="257"/>
      <c r="W307" s="200"/>
      <c r="X307" s="200"/>
      <c r="Y307" s="43"/>
      <c r="Z307" s="199"/>
      <c r="AA307" s="199"/>
      <c r="AB307" s="199"/>
      <c r="AC307" s="199"/>
      <c r="AD307" s="199"/>
      <c r="AE307" s="43"/>
      <c r="AF307" s="199"/>
      <c r="AG307" s="196"/>
      <c r="AH307" s="201"/>
      <c r="AI307" s="330"/>
      <c r="AJ307" s="330"/>
      <c r="AK307" s="43"/>
      <c r="AL307" s="43"/>
      <c r="AM307" s="43"/>
      <c r="AN307" s="64"/>
      <c r="AO307" s="64"/>
      <c r="AP307" s="202"/>
      <c r="AQ307" s="202"/>
      <c r="AR307" s="42"/>
    </row>
    <row r="308" spans="1:44" ht="15.75" customHeight="1" x14ac:dyDescent="0.2">
      <c r="A308" s="43"/>
      <c r="B308" s="43"/>
      <c r="C308" s="43"/>
      <c r="D308" s="43"/>
      <c r="E308" s="43"/>
      <c r="F308" s="43"/>
      <c r="G308" s="194"/>
      <c r="H308" s="194"/>
      <c r="I308" s="194"/>
      <c r="J308" s="196"/>
      <c r="K308" s="196"/>
      <c r="L308" s="196"/>
      <c r="M308" s="196"/>
      <c r="N308" s="196"/>
      <c r="O308" s="197"/>
      <c r="P308" s="197"/>
      <c r="Q308" s="197"/>
      <c r="R308" s="197"/>
      <c r="S308" s="197"/>
      <c r="T308" s="197"/>
      <c r="U308" s="198"/>
      <c r="V308" s="257"/>
      <c r="W308" s="200"/>
      <c r="X308" s="200"/>
      <c r="Y308" s="43"/>
      <c r="Z308" s="199"/>
      <c r="AA308" s="199"/>
      <c r="AB308" s="199"/>
      <c r="AC308" s="199"/>
      <c r="AD308" s="199"/>
      <c r="AE308" s="43"/>
      <c r="AF308" s="199"/>
      <c r="AG308" s="196"/>
      <c r="AH308" s="201"/>
      <c r="AI308" s="330"/>
      <c r="AJ308" s="330"/>
      <c r="AK308" s="43"/>
      <c r="AL308" s="43"/>
      <c r="AM308" s="43"/>
      <c r="AN308" s="64"/>
      <c r="AO308" s="64"/>
      <c r="AP308" s="202"/>
      <c r="AQ308" s="202"/>
      <c r="AR308" s="42"/>
    </row>
    <row r="309" spans="1:44" ht="15.75" customHeight="1" x14ac:dyDescent="0.2">
      <c r="A309" s="43"/>
      <c r="B309" s="43"/>
      <c r="C309" s="43"/>
      <c r="D309" s="43"/>
      <c r="E309" s="43"/>
      <c r="F309" s="43"/>
      <c r="G309" s="194"/>
      <c r="H309" s="194"/>
      <c r="I309" s="194"/>
      <c r="J309" s="196"/>
      <c r="K309" s="196"/>
      <c r="L309" s="196"/>
      <c r="M309" s="196"/>
      <c r="N309" s="196"/>
      <c r="O309" s="197"/>
      <c r="P309" s="197"/>
      <c r="Q309" s="197"/>
      <c r="R309" s="197"/>
      <c r="S309" s="197"/>
      <c r="T309" s="197"/>
      <c r="U309" s="198"/>
      <c r="V309" s="257"/>
      <c r="W309" s="200"/>
      <c r="X309" s="200"/>
      <c r="Y309" s="43"/>
      <c r="Z309" s="199"/>
      <c r="AA309" s="199"/>
      <c r="AB309" s="199"/>
      <c r="AC309" s="199"/>
      <c r="AD309" s="199"/>
      <c r="AE309" s="43"/>
      <c r="AF309" s="199"/>
      <c r="AG309" s="196"/>
      <c r="AH309" s="201"/>
      <c r="AI309" s="330"/>
      <c r="AJ309" s="330"/>
      <c r="AK309" s="43"/>
      <c r="AL309" s="43"/>
      <c r="AM309" s="43"/>
      <c r="AN309" s="64"/>
      <c r="AO309" s="64"/>
      <c r="AP309" s="202"/>
      <c r="AQ309" s="202"/>
      <c r="AR309" s="42"/>
    </row>
    <row r="310" spans="1:44" ht="15.75" customHeight="1" x14ac:dyDescent="0.2">
      <c r="A310" s="43"/>
      <c r="B310" s="43"/>
      <c r="C310" s="43"/>
      <c r="D310" s="43"/>
      <c r="E310" s="43"/>
      <c r="F310" s="43"/>
      <c r="G310" s="194"/>
      <c r="H310" s="194"/>
      <c r="I310" s="194"/>
      <c r="J310" s="196"/>
      <c r="K310" s="196"/>
      <c r="L310" s="196"/>
      <c r="M310" s="196"/>
      <c r="N310" s="196"/>
      <c r="O310" s="197"/>
      <c r="P310" s="197"/>
      <c r="Q310" s="197"/>
      <c r="R310" s="197"/>
      <c r="S310" s="197"/>
      <c r="T310" s="197"/>
      <c r="U310" s="198"/>
      <c r="V310" s="257"/>
      <c r="W310" s="200"/>
      <c r="X310" s="200"/>
      <c r="Y310" s="43"/>
      <c r="Z310" s="199"/>
      <c r="AA310" s="199"/>
      <c r="AB310" s="199"/>
      <c r="AC310" s="199"/>
      <c r="AD310" s="199"/>
      <c r="AE310" s="43"/>
      <c r="AF310" s="199"/>
      <c r="AG310" s="196"/>
      <c r="AH310" s="201"/>
      <c r="AI310" s="330"/>
      <c r="AJ310" s="330"/>
      <c r="AK310" s="43"/>
      <c r="AL310" s="43"/>
      <c r="AM310" s="43"/>
      <c r="AN310" s="64"/>
      <c r="AO310" s="64"/>
      <c r="AP310" s="202"/>
      <c r="AQ310" s="202"/>
      <c r="AR310" s="42"/>
    </row>
    <row r="311" spans="1:44" ht="15.75" customHeight="1" x14ac:dyDescent="0.2">
      <c r="A311" s="43"/>
      <c r="B311" s="43"/>
      <c r="C311" s="43"/>
      <c r="D311" s="43"/>
      <c r="E311" s="43"/>
      <c r="F311" s="43"/>
      <c r="G311" s="194"/>
      <c r="H311" s="194"/>
      <c r="I311" s="194"/>
      <c r="J311" s="196"/>
      <c r="K311" s="196"/>
      <c r="L311" s="196"/>
      <c r="M311" s="196"/>
      <c r="N311" s="196"/>
      <c r="O311" s="197"/>
      <c r="P311" s="197"/>
      <c r="Q311" s="197"/>
      <c r="R311" s="197"/>
      <c r="S311" s="197"/>
      <c r="T311" s="197"/>
      <c r="U311" s="198"/>
      <c r="V311" s="257"/>
      <c r="W311" s="200"/>
      <c r="X311" s="200"/>
      <c r="Y311" s="43"/>
      <c r="Z311" s="199"/>
      <c r="AA311" s="199"/>
      <c r="AB311" s="199"/>
      <c r="AC311" s="199"/>
      <c r="AD311" s="199"/>
      <c r="AE311" s="43"/>
      <c r="AF311" s="199"/>
      <c r="AG311" s="196"/>
      <c r="AH311" s="201"/>
      <c r="AI311" s="330"/>
      <c r="AJ311" s="330"/>
      <c r="AK311" s="43"/>
      <c r="AL311" s="43"/>
      <c r="AM311" s="43"/>
      <c r="AN311" s="64"/>
      <c r="AO311" s="64"/>
      <c r="AP311" s="202"/>
      <c r="AQ311" s="202"/>
      <c r="AR311" s="42"/>
    </row>
    <row r="312" spans="1:44" ht="15.75" customHeight="1" x14ac:dyDescent="0.2">
      <c r="A312" s="43"/>
      <c r="B312" s="43"/>
      <c r="C312" s="43"/>
      <c r="D312" s="43"/>
      <c r="E312" s="43"/>
      <c r="F312" s="43"/>
      <c r="G312" s="194"/>
      <c r="H312" s="194"/>
      <c r="I312" s="194"/>
      <c r="J312" s="196"/>
      <c r="K312" s="196"/>
      <c r="L312" s="196"/>
      <c r="M312" s="196"/>
      <c r="N312" s="196"/>
      <c r="O312" s="197"/>
      <c r="P312" s="197"/>
      <c r="Q312" s="197"/>
      <c r="R312" s="197"/>
      <c r="S312" s="197"/>
      <c r="T312" s="197"/>
      <c r="U312" s="198"/>
      <c r="V312" s="257"/>
      <c r="W312" s="200"/>
      <c r="X312" s="200"/>
      <c r="Y312" s="43"/>
      <c r="Z312" s="199"/>
      <c r="AA312" s="199"/>
      <c r="AB312" s="199"/>
      <c r="AC312" s="199"/>
      <c r="AD312" s="199"/>
      <c r="AE312" s="43"/>
      <c r="AF312" s="199"/>
      <c r="AG312" s="196"/>
      <c r="AH312" s="201"/>
      <c r="AI312" s="330"/>
      <c r="AJ312" s="330"/>
      <c r="AK312" s="43"/>
      <c r="AL312" s="43"/>
      <c r="AM312" s="43"/>
      <c r="AN312" s="64"/>
      <c r="AO312" s="64"/>
      <c r="AP312" s="202"/>
      <c r="AQ312" s="202"/>
      <c r="AR312" s="42"/>
    </row>
    <row r="313" spans="1:44" ht="15.75" customHeight="1" x14ac:dyDescent="0.2">
      <c r="A313" s="43"/>
      <c r="B313" s="43"/>
      <c r="C313" s="43"/>
      <c r="D313" s="43"/>
      <c r="E313" s="43"/>
      <c r="F313" s="43"/>
      <c r="G313" s="194"/>
      <c r="H313" s="194"/>
      <c r="I313" s="194"/>
      <c r="J313" s="196"/>
      <c r="K313" s="196"/>
      <c r="L313" s="196"/>
      <c r="M313" s="196"/>
      <c r="N313" s="196"/>
      <c r="O313" s="197"/>
      <c r="P313" s="197"/>
      <c r="Q313" s="197"/>
      <c r="R313" s="197"/>
      <c r="S313" s="197"/>
      <c r="T313" s="197"/>
      <c r="U313" s="198"/>
      <c r="V313" s="257"/>
      <c r="W313" s="200"/>
      <c r="X313" s="200"/>
      <c r="Y313" s="43"/>
      <c r="Z313" s="199"/>
      <c r="AA313" s="199"/>
      <c r="AB313" s="199"/>
      <c r="AC313" s="199"/>
      <c r="AD313" s="199"/>
      <c r="AE313" s="43"/>
      <c r="AF313" s="199"/>
      <c r="AG313" s="196"/>
      <c r="AH313" s="201"/>
      <c r="AI313" s="330"/>
      <c r="AJ313" s="330"/>
      <c r="AK313" s="43"/>
      <c r="AL313" s="43"/>
      <c r="AM313" s="43"/>
      <c r="AN313" s="64"/>
      <c r="AO313" s="64"/>
      <c r="AP313" s="202"/>
      <c r="AQ313" s="202"/>
      <c r="AR313" s="42"/>
    </row>
    <row r="314" spans="1:44" ht="15.75" customHeight="1" x14ac:dyDescent="0.2">
      <c r="A314" s="43"/>
      <c r="B314" s="43"/>
      <c r="C314" s="43"/>
      <c r="D314" s="43"/>
      <c r="E314" s="43"/>
      <c r="F314" s="43"/>
      <c r="G314" s="194"/>
      <c r="H314" s="194"/>
      <c r="I314" s="194"/>
      <c r="J314" s="196"/>
      <c r="K314" s="196"/>
      <c r="L314" s="196"/>
      <c r="M314" s="196"/>
      <c r="N314" s="196"/>
      <c r="O314" s="197"/>
      <c r="P314" s="197"/>
      <c r="Q314" s="197"/>
      <c r="R314" s="197"/>
      <c r="S314" s="197"/>
      <c r="T314" s="197"/>
      <c r="U314" s="198"/>
      <c r="V314" s="257"/>
      <c r="W314" s="200"/>
      <c r="X314" s="200"/>
      <c r="Y314" s="43"/>
      <c r="Z314" s="199"/>
      <c r="AA314" s="199"/>
      <c r="AB314" s="199"/>
      <c r="AC314" s="199"/>
      <c r="AD314" s="199"/>
      <c r="AE314" s="43"/>
      <c r="AF314" s="199"/>
      <c r="AG314" s="196"/>
      <c r="AH314" s="201"/>
      <c r="AI314" s="330"/>
      <c r="AJ314" s="330"/>
      <c r="AK314" s="43"/>
      <c r="AL314" s="43"/>
      <c r="AM314" s="43"/>
      <c r="AN314" s="64"/>
      <c r="AO314" s="64"/>
      <c r="AP314" s="202"/>
      <c r="AQ314" s="202"/>
      <c r="AR314" s="42"/>
    </row>
    <row r="315" spans="1:44" ht="15.75" customHeight="1" x14ac:dyDescent="0.2">
      <c r="A315" s="43"/>
      <c r="B315" s="43"/>
      <c r="C315" s="43"/>
      <c r="D315" s="43"/>
      <c r="E315" s="43"/>
      <c r="F315" s="43"/>
      <c r="G315" s="194"/>
      <c r="H315" s="194"/>
      <c r="I315" s="194"/>
      <c r="J315" s="196"/>
      <c r="K315" s="196"/>
      <c r="L315" s="196"/>
      <c r="M315" s="196"/>
      <c r="N315" s="196"/>
      <c r="O315" s="197"/>
      <c r="P315" s="197"/>
      <c r="Q315" s="197"/>
      <c r="R315" s="197"/>
      <c r="S315" s="197"/>
      <c r="T315" s="197"/>
      <c r="U315" s="198"/>
      <c r="V315" s="257"/>
      <c r="W315" s="200"/>
      <c r="X315" s="200"/>
      <c r="Y315" s="43"/>
      <c r="Z315" s="199"/>
      <c r="AA315" s="199"/>
      <c r="AB315" s="199"/>
      <c r="AC315" s="199"/>
      <c r="AD315" s="199"/>
      <c r="AE315" s="43"/>
      <c r="AF315" s="199"/>
      <c r="AG315" s="196"/>
      <c r="AH315" s="201"/>
      <c r="AI315" s="330"/>
      <c r="AJ315" s="330"/>
      <c r="AK315" s="43"/>
      <c r="AL315" s="43"/>
      <c r="AM315" s="43"/>
      <c r="AN315" s="64"/>
      <c r="AO315" s="64"/>
      <c r="AP315" s="202"/>
      <c r="AQ315" s="202"/>
      <c r="AR315" s="42"/>
    </row>
    <row r="316" spans="1:44" ht="15.75" customHeight="1" x14ac:dyDescent="0.2">
      <c r="A316" s="43"/>
      <c r="B316" s="43"/>
      <c r="C316" s="43"/>
      <c r="D316" s="43"/>
      <c r="E316" s="43"/>
      <c r="F316" s="43"/>
      <c r="G316" s="194"/>
      <c r="H316" s="194"/>
      <c r="I316" s="194"/>
      <c r="J316" s="196"/>
      <c r="K316" s="196"/>
      <c r="L316" s="196"/>
      <c r="M316" s="196"/>
      <c r="N316" s="196"/>
      <c r="O316" s="197"/>
      <c r="P316" s="197"/>
      <c r="Q316" s="197"/>
      <c r="R316" s="197"/>
      <c r="S316" s="197"/>
      <c r="T316" s="197"/>
      <c r="U316" s="198"/>
      <c r="V316" s="257"/>
      <c r="W316" s="200"/>
      <c r="X316" s="200"/>
      <c r="Y316" s="43"/>
      <c r="Z316" s="199"/>
      <c r="AA316" s="199"/>
      <c r="AB316" s="199"/>
      <c r="AC316" s="199"/>
      <c r="AD316" s="199"/>
      <c r="AE316" s="43"/>
      <c r="AF316" s="199"/>
      <c r="AG316" s="196"/>
      <c r="AH316" s="201"/>
      <c r="AI316" s="330"/>
      <c r="AJ316" s="330"/>
      <c r="AK316" s="43"/>
      <c r="AL316" s="43"/>
      <c r="AM316" s="43"/>
      <c r="AN316" s="64"/>
      <c r="AO316" s="64"/>
      <c r="AP316" s="202"/>
      <c r="AQ316" s="202"/>
      <c r="AR316" s="42"/>
    </row>
    <row r="317" spans="1:44" ht="15.75" customHeight="1" x14ac:dyDescent="0.2">
      <c r="A317" s="43"/>
      <c r="B317" s="43"/>
      <c r="C317" s="43"/>
      <c r="D317" s="43"/>
      <c r="E317" s="43"/>
      <c r="F317" s="43"/>
      <c r="G317" s="194"/>
      <c r="H317" s="194"/>
      <c r="I317" s="194"/>
      <c r="J317" s="196"/>
      <c r="K317" s="196"/>
      <c r="L317" s="196"/>
      <c r="M317" s="196"/>
      <c r="N317" s="196"/>
      <c r="O317" s="197"/>
      <c r="P317" s="197"/>
      <c r="Q317" s="197"/>
      <c r="R317" s="197"/>
      <c r="S317" s="197"/>
      <c r="T317" s="197"/>
      <c r="U317" s="198"/>
      <c r="V317" s="257"/>
      <c r="W317" s="200"/>
      <c r="X317" s="200"/>
      <c r="Y317" s="43"/>
      <c r="Z317" s="199"/>
      <c r="AA317" s="199"/>
      <c r="AB317" s="199"/>
      <c r="AC317" s="199"/>
      <c r="AD317" s="199"/>
      <c r="AE317" s="43"/>
      <c r="AF317" s="199"/>
      <c r="AG317" s="196"/>
      <c r="AH317" s="201"/>
      <c r="AI317" s="330"/>
      <c r="AJ317" s="330"/>
      <c r="AK317" s="43"/>
      <c r="AL317" s="43"/>
      <c r="AM317" s="43"/>
      <c r="AN317" s="64"/>
      <c r="AO317" s="64"/>
      <c r="AP317" s="202"/>
      <c r="AQ317" s="202"/>
      <c r="AR317" s="42"/>
    </row>
    <row r="318" spans="1:44" ht="15.75" customHeight="1" x14ac:dyDescent="0.2">
      <c r="A318" s="43"/>
      <c r="B318" s="43"/>
      <c r="C318" s="43"/>
      <c r="D318" s="43"/>
      <c r="E318" s="43"/>
      <c r="F318" s="43"/>
      <c r="G318" s="194"/>
      <c r="H318" s="194"/>
      <c r="I318" s="194"/>
      <c r="J318" s="196"/>
      <c r="K318" s="196"/>
      <c r="L318" s="196"/>
      <c r="M318" s="196"/>
      <c r="N318" s="196"/>
      <c r="O318" s="197"/>
      <c r="P318" s="197"/>
      <c r="Q318" s="197"/>
      <c r="R318" s="197"/>
      <c r="S318" s="197"/>
      <c r="T318" s="197"/>
      <c r="U318" s="198"/>
      <c r="V318" s="257"/>
      <c r="W318" s="200"/>
      <c r="X318" s="200"/>
      <c r="Y318" s="43"/>
      <c r="Z318" s="199"/>
      <c r="AA318" s="199"/>
      <c r="AB318" s="199"/>
      <c r="AC318" s="199"/>
      <c r="AD318" s="199"/>
      <c r="AE318" s="43"/>
      <c r="AF318" s="199"/>
      <c r="AG318" s="196"/>
      <c r="AH318" s="201"/>
      <c r="AI318" s="330"/>
      <c r="AJ318" s="330"/>
      <c r="AK318" s="43"/>
      <c r="AL318" s="43"/>
      <c r="AM318" s="43"/>
      <c r="AN318" s="64"/>
      <c r="AO318" s="64"/>
      <c r="AP318" s="202"/>
      <c r="AQ318" s="202"/>
      <c r="AR318" s="42"/>
    </row>
    <row r="319" spans="1:44" ht="15.75" customHeight="1" x14ac:dyDescent="0.2">
      <c r="A319" s="43"/>
      <c r="B319" s="43"/>
      <c r="C319" s="43"/>
      <c r="D319" s="43"/>
      <c r="E319" s="43"/>
      <c r="F319" s="43"/>
      <c r="G319" s="194"/>
      <c r="H319" s="194"/>
      <c r="I319" s="194"/>
      <c r="J319" s="196"/>
      <c r="K319" s="196"/>
      <c r="L319" s="196"/>
      <c r="M319" s="196"/>
      <c r="N319" s="196"/>
      <c r="O319" s="197"/>
      <c r="P319" s="197"/>
      <c r="Q319" s="197"/>
      <c r="R319" s="197"/>
      <c r="S319" s="197"/>
      <c r="T319" s="197"/>
      <c r="U319" s="198"/>
      <c r="V319" s="257"/>
      <c r="W319" s="200"/>
      <c r="X319" s="200"/>
      <c r="Y319" s="43"/>
      <c r="Z319" s="199"/>
      <c r="AA319" s="199"/>
      <c r="AB319" s="199"/>
      <c r="AC319" s="199"/>
      <c r="AD319" s="199"/>
      <c r="AE319" s="43"/>
      <c r="AF319" s="199"/>
      <c r="AG319" s="196"/>
      <c r="AH319" s="201"/>
      <c r="AI319" s="330"/>
      <c r="AJ319" s="330"/>
      <c r="AK319" s="43"/>
      <c r="AL319" s="43"/>
      <c r="AM319" s="43"/>
      <c r="AN319" s="64"/>
      <c r="AO319" s="64"/>
      <c r="AP319" s="202"/>
      <c r="AQ319" s="202"/>
      <c r="AR319" s="42"/>
    </row>
    <row r="320" spans="1:44" ht="15.75" customHeight="1" x14ac:dyDescent="0.2">
      <c r="A320" s="43"/>
      <c r="B320" s="43"/>
      <c r="C320" s="43"/>
      <c r="D320" s="43"/>
      <c r="E320" s="43"/>
      <c r="F320" s="43"/>
      <c r="G320" s="194"/>
      <c r="H320" s="194"/>
      <c r="I320" s="194"/>
      <c r="J320" s="196"/>
      <c r="K320" s="196"/>
      <c r="L320" s="196"/>
      <c r="M320" s="196"/>
      <c r="N320" s="196"/>
      <c r="O320" s="197"/>
      <c r="P320" s="197"/>
      <c r="Q320" s="197"/>
      <c r="R320" s="197"/>
      <c r="S320" s="197"/>
      <c r="T320" s="197"/>
      <c r="U320" s="198"/>
      <c r="V320" s="257"/>
      <c r="W320" s="200"/>
      <c r="X320" s="200"/>
      <c r="Y320" s="43"/>
      <c r="Z320" s="199"/>
      <c r="AA320" s="199"/>
      <c r="AB320" s="199"/>
      <c r="AC320" s="199"/>
      <c r="AD320" s="199"/>
      <c r="AE320" s="43"/>
      <c r="AF320" s="199"/>
      <c r="AG320" s="196"/>
      <c r="AH320" s="201"/>
      <c r="AI320" s="330"/>
      <c r="AJ320" s="330"/>
      <c r="AK320" s="43"/>
      <c r="AL320" s="43"/>
      <c r="AM320" s="43"/>
      <c r="AN320" s="64"/>
      <c r="AO320" s="64"/>
      <c r="AP320" s="202"/>
      <c r="AQ320" s="202"/>
      <c r="AR320" s="42"/>
    </row>
    <row r="321" spans="1:44" ht="15.75" customHeight="1" x14ac:dyDescent="0.2">
      <c r="A321" s="43"/>
      <c r="B321" s="43"/>
      <c r="C321" s="43"/>
      <c r="D321" s="43"/>
      <c r="E321" s="43"/>
      <c r="F321" s="43"/>
      <c r="G321" s="194"/>
      <c r="H321" s="194"/>
      <c r="I321" s="194"/>
      <c r="J321" s="196"/>
      <c r="K321" s="196"/>
      <c r="L321" s="196"/>
      <c r="M321" s="196"/>
      <c r="N321" s="196"/>
      <c r="O321" s="197"/>
      <c r="P321" s="197"/>
      <c r="Q321" s="197"/>
      <c r="R321" s="197"/>
      <c r="S321" s="197"/>
      <c r="T321" s="197"/>
      <c r="U321" s="198"/>
      <c r="V321" s="257"/>
      <c r="W321" s="200"/>
      <c r="X321" s="200"/>
      <c r="Y321" s="43"/>
      <c r="Z321" s="199"/>
      <c r="AA321" s="199"/>
      <c r="AB321" s="199"/>
      <c r="AC321" s="199"/>
      <c r="AD321" s="199"/>
      <c r="AE321" s="43"/>
      <c r="AF321" s="199"/>
      <c r="AG321" s="196"/>
      <c r="AH321" s="201"/>
      <c r="AI321" s="330"/>
      <c r="AJ321" s="330"/>
      <c r="AK321" s="43"/>
      <c r="AL321" s="43"/>
      <c r="AM321" s="43"/>
      <c r="AN321" s="64"/>
      <c r="AO321" s="64"/>
      <c r="AP321" s="202"/>
      <c r="AQ321" s="202"/>
      <c r="AR321" s="42"/>
    </row>
    <row r="322" spans="1:44" ht="15.75" customHeight="1" x14ac:dyDescent="0.2">
      <c r="A322" s="43"/>
      <c r="B322" s="43"/>
      <c r="C322" s="43"/>
      <c r="D322" s="43"/>
      <c r="E322" s="43"/>
      <c r="F322" s="43"/>
      <c r="G322" s="194"/>
      <c r="H322" s="194"/>
      <c r="I322" s="194"/>
      <c r="J322" s="196"/>
      <c r="K322" s="196"/>
      <c r="L322" s="196"/>
      <c r="M322" s="196"/>
      <c r="N322" s="196"/>
      <c r="O322" s="197"/>
      <c r="P322" s="197"/>
      <c r="Q322" s="197"/>
      <c r="R322" s="197"/>
      <c r="S322" s="197"/>
      <c r="T322" s="197"/>
      <c r="U322" s="198"/>
      <c r="V322" s="257"/>
      <c r="W322" s="200"/>
      <c r="X322" s="200"/>
      <c r="Y322" s="43"/>
      <c r="Z322" s="199"/>
      <c r="AA322" s="199"/>
      <c r="AB322" s="199"/>
      <c r="AC322" s="199"/>
      <c r="AD322" s="199"/>
      <c r="AE322" s="43"/>
      <c r="AF322" s="199"/>
      <c r="AG322" s="196"/>
      <c r="AH322" s="201"/>
      <c r="AI322" s="330"/>
      <c r="AJ322" s="330"/>
      <c r="AK322" s="43"/>
      <c r="AL322" s="43"/>
      <c r="AM322" s="43"/>
      <c r="AN322" s="64"/>
      <c r="AO322" s="64"/>
      <c r="AP322" s="202"/>
      <c r="AQ322" s="202"/>
      <c r="AR322" s="42"/>
    </row>
    <row r="323" spans="1:44" ht="15.75" customHeight="1" x14ac:dyDescent="0.2">
      <c r="A323" s="43"/>
      <c r="B323" s="43"/>
      <c r="C323" s="43"/>
      <c r="D323" s="43"/>
      <c r="E323" s="43"/>
      <c r="F323" s="43"/>
      <c r="G323" s="194"/>
      <c r="H323" s="194"/>
      <c r="I323" s="194"/>
      <c r="J323" s="196"/>
      <c r="K323" s="196"/>
      <c r="L323" s="196"/>
      <c r="M323" s="196"/>
      <c r="N323" s="196"/>
      <c r="O323" s="197"/>
      <c r="P323" s="197"/>
      <c r="Q323" s="197"/>
      <c r="R323" s="197"/>
      <c r="S323" s="197"/>
      <c r="T323" s="197"/>
      <c r="U323" s="198"/>
      <c r="V323" s="257"/>
      <c r="W323" s="200"/>
      <c r="X323" s="200"/>
      <c r="Y323" s="43"/>
      <c r="Z323" s="199"/>
      <c r="AA323" s="199"/>
      <c r="AB323" s="199"/>
      <c r="AC323" s="199"/>
      <c r="AD323" s="199"/>
      <c r="AE323" s="43"/>
      <c r="AF323" s="199"/>
      <c r="AG323" s="196"/>
      <c r="AH323" s="201"/>
      <c r="AI323" s="330"/>
      <c r="AJ323" s="330"/>
      <c r="AK323" s="43"/>
      <c r="AL323" s="43"/>
      <c r="AM323" s="43"/>
      <c r="AN323" s="64"/>
      <c r="AO323" s="64"/>
      <c r="AP323" s="202"/>
      <c r="AQ323" s="202"/>
      <c r="AR323" s="42"/>
    </row>
    <row r="324" spans="1:44" ht="15.75" customHeight="1" x14ac:dyDescent="0.2">
      <c r="A324" s="43"/>
      <c r="B324" s="43"/>
      <c r="C324" s="43"/>
      <c r="D324" s="43"/>
      <c r="E324" s="43"/>
      <c r="F324" s="43"/>
      <c r="G324" s="194"/>
      <c r="H324" s="194"/>
      <c r="I324" s="194"/>
      <c r="J324" s="196"/>
      <c r="K324" s="196"/>
      <c r="L324" s="196"/>
      <c r="M324" s="196"/>
      <c r="N324" s="196"/>
      <c r="O324" s="197"/>
      <c r="P324" s="197"/>
      <c r="Q324" s="197"/>
      <c r="R324" s="197"/>
      <c r="S324" s="197"/>
      <c r="T324" s="197"/>
      <c r="U324" s="198"/>
      <c r="V324" s="257"/>
      <c r="W324" s="200"/>
      <c r="X324" s="200"/>
      <c r="Y324" s="43"/>
      <c r="Z324" s="199"/>
      <c r="AA324" s="199"/>
      <c r="AB324" s="199"/>
      <c r="AC324" s="199"/>
      <c r="AD324" s="199"/>
      <c r="AE324" s="43"/>
      <c r="AF324" s="199"/>
      <c r="AG324" s="196"/>
      <c r="AH324" s="201"/>
      <c r="AI324" s="330"/>
      <c r="AJ324" s="330"/>
      <c r="AK324" s="43"/>
      <c r="AL324" s="43"/>
      <c r="AM324" s="43"/>
      <c r="AN324" s="64"/>
      <c r="AO324" s="64"/>
      <c r="AP324" s="202"/>
      <c r="AQ324" s="202"/>
      <c r="AR324" s="42"/>
    </row>
    <row r="325" spans="1:44" ht="15.75" customHeight="1" x14ac:dyDescent="0.2">
      <c r="A325" s="43"/>
      <c r="B325" s="43"/>
      <c r="C325" s="43"/>
      <c r="D325" s="43"/>
      <c r="E325" s="43"/>
      <c r="F325" s="43"/>
      <c r="G325" s="194"/>
      <c r="H325" s="194"/>
      <c r="I325" s="194"/>
      <c r="J325" s="196"/>
      <c r="K325" s="196"/>
      <c r="L325" s="196"/>
      <c r="M325" s="196"/>
      <c r="N325" s="196"/>
      <c r="O325" s="197"/>
      <c r="P325" s="197"/>
      <c r="Q325" s="197"/>
      <c r="R325" s="197"/>
      <c r="S325" s="197"/>
      <c r="T325" s="197"/>
      <c r="U325" s="198"/>
      <c r="V325" s="257"/>
      <c r="W325" s="200"/>
      <c r="X325" s="200"/>
      <c r="Y325" s="43"/>
      <c r="Z325" s="199"/>
      <c r="AA325" s="199"/>
      <c r="AB325" s="199"/>
      <c r="AC325" s="199"/>
      <c r="AD325" s="199"/>
      <c r="AE325" s="43"/>
      <c r="AF325" s="199"/>
      <c r="AG325" s="196"/>
      <c r="AH325" s="201"/>
      <c r="AI325" s="330"/>
      <c r="AJ325" s="330"/>
      <c r="AK325" s="43"/>
      <c r="AL325" s="43"/>
      <c r="AM325" s="43"/>
      <c r="AN325" s="64"/>
      <c r="AO325" s="64"/>
      <c r="AP325" s="202"/>
      <c r="AQ325" s="202"/>
      <c r="AR325" s="42"/>
    </row>
    <row r="326" spans="1:44" ht="15.75" customHeight="1" x14ac:dyDescent="0.2">
      <c r="A326" s="43"/>
      <c r="B326" s="43"/>
      <c r="C326" s="43"/>
      <c r="D326" s="43"/>
      <c r="E326" s="43"/>
      <c r="F326" s="43"/>
      <c r="G326" s="194"/>
      <c r="H326" s="194"/>
      <c r="I326" s="194"/>
      <c r="J326" s="196"/>
      <c r="K326" s="196"/>
      <c r="L326" s="196"/>
      <c r="M326" s="196"/>
      <c r="N326" s="196"/>
      <c r="O326" s="197"/>
      <c r="P326" s="197"/>
      <c r="Q326" s="197"/>
      <c r="R326" s="197"/>
      <c r="S326" s="197"/>
      <c r="T326" s="197"/>
      <c r="U326" s="198"/>
      <c r="V326" s="257"/>
      <c r="W326" s="200"/>
      <c r="X326" s="200"/>
      <c r="Y326" s="43"/>
      <c r="Z326" s="199"/>
      <c r="AA326" s="199"/>
      <c r="AB326" s="199"/>
      <c r="AC326" s="199"/>
      <c r="AD326" s="199"/>
      <c r="AE326" s="43"/>
      <c r="AF326" s="199"/>
      <c r="AG326" s="196"/>
      <c r="AH326" s="201"/>
      <c r="AI326" s="330"/>
      <c r="AJ326" s="330"/>
      <c r="AK326" s="43"/>
      <c r="AL326" s="43"/>
      <c r="AM326" s="43"/>
      <c r="AN326" s="64"/>
      <c r="AO326" s="64"/>
      <c r="AP326" s="202"/>
      <c r="AQ326" s="202"/>
      <c r="AR326" s="42"/>
    </row>
    <row r="327" spans="1:44" ht="15.75" customHeight="1" x14ac:dyDescent="0.2">
      <c r="A327" s="43"/>
      <c r="B327" s="43"/>
      <c r="C327" s="43"/>
      <c r="D327" s="43"/>
      <c r="E327" s="43"/>
      <c r="F327" s="43"/>
      <c r="G327" s="194"/>
      <c r="H327" s="194"/>
      <c r="I327" s="194"/>
      <c r="J327" s="196"/>
      <c r="K327" s="196"/>
      <c r="L327" s="196"/>
      <c r="M327" s="196"/>
      <c r="N327" s="196"/>
      <c r="O327" s="197"/>
      <c r="P327" s="197"/>
      <c r="Q327" s="197"/>
      <c r="R327" s="197"/>
      <c r="S327" s="197"/>
      <c r="T327" s="197"/>
      <c r="U327" s="198"/>
      <c r="V327" s="257"/>
      <c r="W327" s="200"/>
      <c r="X327" s="200"/>
      <c r="Y327" s="43"/>
      <c r="Z327" s="199"/>
      <c r="AA327" s="199"/>
      <c r="AB327" s="199"/>
      <c r="AC327" s="199"/>
      <c r="AD327" s="199"/>
      <c r="AE327" s="43"/>
      <c r="AF327" s="199"/>
      <c r="AG327" s="196"/>
      <c r="AH327" s="201"/>
      <c r="AI327" s="330"/>
      <c r="AJ327" s="330"/>
      <c r="AK327" s="43"/>
      <c r="AL327" s="43"/>
      <c r="AM327" s="43"/>
      <c r="AN327" s="64"/>
      <c r="AO327" s="64"/>
      <c r="AP327" s="202"/>
      <c r="AQ327" s="202"/>
      <c r="AR327" s="42"/>
    </row>
    <row r="328" spans="1:44" ht="15.75" customHeight="1" x14ac:dyDescent="0.2">
      <c r="A328" s="43"/>
      <c r="B328" s="43"/>
      <c r="C328" s="43"/>
      <c r="D328" s="43"/>
      <c r="E328" s="43"/>
      <c r="F328" s="43"/>
      <c r="G328" s="194"/>
      <c r="H328" s="194"/>
      <c r="I328" s="194"/>
      <c r="J328" s="196"/>
      <c r="K328" s="196"/>
      <c r="L328" s="196"/>
      <c r="M328" s="196"/>
      <c r="N328" s="196"/>
      <c r="O328" s="197"/>
      <c r="P328" s="197"/>
      <c r="Q328" s="197"/>
      <c r="R328" s="197"/>
      <c r="S328" s="197"/>
      <c r="T328" s="197"/>
      <c r="U328" s="198"/>
      <c r="V328" s="257"/>
      <c r="W328" s="200"/>
      <c r="X328" s="200"/>
      <c r="Y328" s="43"/>
      <c r="Z328" s="199"/>
      <c r="AA328" s="199"/>
      <c r="AB328" s="199"/>
      <c r="AC328" s="199"/>
      <c r="AD328" s="199"/>
      <c r="AE328" s="43"/>
      <c r="AF328" s="199"/>
      <c r="AG328" s="196"/>
      <c r="AH328" s="201"/>
      <c r="AI328" s="330"/>
      <c r="AJ328" s="330"/>
      <c r="AK328" s="43"/>
      <c r="AL328" s="43"/>
      <c r="AM328" s="43"/>
      <c r="AN328" s="64"/>
      <c r="AO328" s="64"/>
      <c r="AP328" s="202"/>
      <c r="AQ328" s="202"/>
      <c r="AR328" s="42"/>
    </row>
    <row r="329" spans="1:44" ht="15.75" customHeight="1" x14ac:dyDescent="0.2">
      <c r="A329" s="43"/>
      <c r="B329" s="43"/>
      <c r="C329" s="43"/>
      <c r="D329" s="43"/>
      <c r="E329" s="43"/>
      <c r="F329" s="43"/>
      <c r="G329" s="194"/>
      <c r="H329" s="194"/>
      <c r="I329" s="194"/>
      <c r="J329" s="196"/>
      <c r="K329" s="196"/>
      <c r="L329" s="196"/>
      <c r="M329" s="196"/>
      <c r="N329" s="196"/>
      <c r="O329" s="197"/>
      <c r="P329" s="197"/>
      <c r="Q329" s="197"/>
      <c r="R329" s="197"/>
      <c r="S329" s="197"/>
      <c r="T329" s="197"/>
      <c r="U329" s="198"/>
      <c r="V329" s="257"/>
      <c r="W329" s="200"/>
      <c r="X329" s="200"/>
      <c r="Y329" s="43"/>
      <c r="Z329" s="199"/>
      <c r="AA329" s="199"/>
      <c r="AB329" s="199"/>
      <c r="AC329" s="199"/>
      <c r="AD329" s="199"/>
      <c r="AE329" s="43"/>
      <c r="AF329" s="199"/>
      <c r="AG329" s="196"/>
      <c r="AH329" s="201"/>
      <c r="AI329" s="330"/>
      <c r="AJ329" s="330"/>
      <c r="AK329" s="43"/>
      <c r="AL329" s="43"/>
      <c r="AM329" s="43"/>
      <c r="AN329" s="64"/>
      <c r="AO329" s="64"/>
      <c r="AP329" s="202"/>
      <c r="AQ329" s="202"/>
      <c r="AR329" s="42"/>
    </row>
    <row r="330" spans="1:44" ht="15.75" customHeight="1" x14ac:dyDescent="0.2">
      <c r="A330" s="43"/>
      <c r="B330" s="43"/>
      <c r="C330" s="43"/>
      <c r="D330" s="43"/>
      <c r="E330" s="43"/>
      <c r="F330" s="43"/>
      <c r="G330" s="194"/>
      <c r="H330" s="194"/>
      <c r="I330" s="194"/>
      <c r="J330" s="196"/>
      <c r="K330" s="196"/>
      <c r="L330" s="196"/>
      <c r="M330" s="196"/>
      <c r="N330" s="196"/>
      <c r="O330" s="197"/>
      <c r="P330" s="197"/>
      <c r="Q330" s="197"/>
      <c r="R330" s="197"/>
      <c r="S330" s="197"/>
      <c r="T330" s="197"/>
      <c r="U330" s="198"/>
      <c r="V330" s="257"/>
      <c r="W330" s="200"/>
      <c r="X330" s="200"/>
      <c r="Y330" s="43"/>
      <c r="Z330" s="199"/>
      <c r="AA330" s="199"/>
      <c r="AB330" s="199"/>
      <c r="AC330" s="199"/>
      <c r="AD330" s="199"/>
      <c r="AE330" s="43"/>
      <c r="AF330" s="199"/>
      <c r="AG330" s="196"/>
      <c r="AH330" s="201"/>
      <c r="AI330" s="330"/>
      <c r="AJ330" s="330"/>
      <c r="AK330" s="43"/>
      <c r="AL330" s="43"/>
      <c r="AM330" s="43"/>
      <c r="AN330" s="64"/>
      <c r="AO330" s="64"/>
      <c r="AP330" s="202"/>
      <c r="AQ330" s="202"/>
      <c r="AR330" s="42"/>
    </row>
    <row r="331" spans="1:44" ht="15.75" customHeight="1" x14ac:dyDescent="0.2">
      <c r="A331" s="43"/>
      <c r="B331" s="43"/>
      <c r="C331" s="43"/>
      <c r="D331" s="43"/>
      <c r="E331" s="43"/>
      <c r="F331" s="43"/>
      <c r="G331" s="194"/>
      <c r="H331" s="194"/>
      <c r="I331" s="194"/>
      <c r="J331" s="196"/>
      <c r="K331" s="196"/>
      <c r="L331" s="196"/>
      <c r="M331" s="196"/>
      <c r="N331" s="196"/>
      <c r="O331" s="197"/>
      <c r="P331" s="197"/>
      <c r="Q331" s="197"/>
      <c r="R331" s="197"/>
      <c r="S331" s="197"/>
      <c r="T331" s="197"/>
      <c r="U331" s="198"/>
      <c r="V331" s="257"/>
      <c r="W331" s="200"/>
      <c r="X331" s="200"/>
      <c r="Y331" s="43"/>
      <c r="Z331" s="199"/>
      <c r="AA331" s="199"/>
      <c r="AB331" s="199"/>
      <c r="AC331" s="199"/>
      <c r="AD331" s="199"/>
      <c r="AE331" s="43"/>
      <c r="AF331" s="199"/>
      <c r="AG331" s="196"/>
      <c r="AH331" s="201"/>
      <c r="AI331" s="330"/>
      <c r="AJ331" s="330"/>
      <c r="AK331" s="43"/>
      <c r="AL331" s="43"/>
      <c r="AM331" s="43"/>
      <c r="AN331" s="64"/>
      <c r="AO331" s="64"/>
      <c r="AP331" s="202"/>
      <c r="AQ331" s="202"/>
      <c r="AR331" s="42"/>
    </row>
    <row r="332" spans="1:44" ht="15.75" customHeight="1" x14ac:dyDescent="0.2">
      <c r="A332" s="43"/>
      <c r="B332" s="43"/>
      <c r="C332" s="43"/>
      <c r="D332" s="43"/>
      <c r="E332" s="43"/>
      <c r="F332" s="43"/>
      <c r="G332" s="194"/>
      <c r="H332" s="194"/>
      <c r="I332" s="194"/>
      <c r="J332" s="196"/>
      <c r="K332" s="196"/>
      <c r="L332" s="196"/>
      <c r="M332" s="196"/>
      <c r="N332" s="196"/>
      <c r="O332" s="197"/>
      <c r="P332" s="197"/>
      <c r="Q332" s="197"/>
      <c r="R332" s="197"/>
      <c r="S332" s="197"/>
      <c r="T332" s="197"/>
      <c r="U332" s="198"/>
      <c r="V332" s="257"/>
      <c r="W332" s="200"/>
      <c r="X332" s="200"/>
      <c r="Y332" s="43"/>
      <c r="Z332" s="199"/>
      <c r="AA332" s="199"/>
      <c r="AB332" s="199"/>
      <c r="AC332" s="199"/>
      <c r="AD332" s="199"/>
      <c r="AE332" s="43"/>
      <c r="AF332" s="199"/>
      <c r="AG332" s="196"/>
      <c r="AH332" s="201"/>
      <c r="AI332" s="330"/>
      <c r="AJ332" s="330"/>
      <c r="AK332" s="43"/>
      <c r="AL332" s="43"/>
      <c r="AM332" s="43"/>
      <c r="AN332" s="64"/>
      <c r="AO332" s="64"/>
      <c r="AP332" s="202"/>
      <c r="AQ332" s="202"/>
      <c r="AR332" s="42"/>
    </row>
    <row r="333" spans="1:44" ht="15.75" customHeight="1" x14ac:dyDescent="0.2">
      <c r="A333" s="43"/>
      <c r="B333" s="43"/>
      <c r="C333" s="43"/>
      <c r="D333" s="43"/>
      <c r="E333" s="43"/>
      <c r="F333" s="43"/>
      <c r="G333" s="194"/>
      <c r="H333" s="194"/>
      <c r="I333" s="194"/>
      <c r="J333" s="196"/>
      <c r="K333" s="196"/>
      <c r="L333" s="196"/>
      <c r="M333" s="196"/>
      <c r="N333" s="196"/>
      <c r="O333" s="197"/>
      <c r="P333" s="197"/>
      <c r="Q333" s="197"/>
      <c r="R333" s="197"/>
      <c r="S333" s="197"/>
      <c r="T333" s="197"/>
      <c r="U333" s="198"/>
      <c r="V333" s="257"/>
      <c r="W333" s="200"/>
      <c r="X333" s="200"/>
      <c r="Y333" s="43"/>
      <c r="Z333" s="199"/>
      <c r="AA333" s="199"/>
      <c r="AB333" s="199"/>
      <c r="AC333" s="199"/>
      <c r="AD333" s="199"/>
      <c r="AE333" s="43"/>
      <c r="AF333" s="199"/>
      <c r="AG333" s="196"/>
      <c r="AH333" s="201"/>
      <c r="AI333" s="330"/>
      <c r="AJ333" s="330"/>
      <c r="AK333" s="43"/>
      <c r="AL333" s="43"/>
      <c r="AM333" s="43"/>
      <c r="AN333" s="64"/>
      <c r="AO333" s="64"/>
      <c r="AP333" s="202"/>
      <c r="AQ333" s="202"/>
      <c r="AR333" s="42"/>
    </row>
    <row r="334" spans="1:44" ht="15.75" customHeight="1" x14ac:dyDescent="0.2">
      <c r="A334" s="43"/>
      <c r="B334" s="43"/>
      <c r="C334" s="43"/>
      <c r="D334" s="43"/>
      <c r="E334" s="43"/>
      <c r="F334" s="43"/>
      <c r="G334" s="194"/>
      <c r="H334" s="194"/>
      <c r="I334" s="194"/>
      <c r="J334" s="196"/>
      <c r="K334" s="196"/>
      <c r="L334" s="196"/>
      <c r="M334" s="196"/>
      <c r="N334" s="196"/>
      <c r="O334" s="197"/>
      <c r="P334" s="197"/>
      <c r="Q334" s="197"/>
      <c r="R334" s="197"/>
      <c r="S334" s="197"/>
      <c r="T334" s="197"/>
      <c r="U334" s="198"/>
      <c r="V334" s="257"/>
      <c r="W334" s="200"/>
      <c r="X334" s="200"/>
      <c r="Y334" s="43"/>
      <c r="Z334" s="199"/>
      <c r="AA334" s="199"/>
      <c r="AB334" s="199"/>
      <c r="AC334" s="199"/>
      <c r="AD334" s="199"/>
      <c r="AE334" s="43"/>
      <c r="AF334" s="199"/>
      <c r="AG334" s="196"/>
      <c r="AH334" s="201"/>
      <c r="AI334" s="330"/>
      <c r="AJ334" s="330"/>
      <c r="AK334" s="43"/>
      <c r="AL334" s="43"/>
      <c r="AM334" s="43"/>
      <c r="AN334" s="64"/>
      <c r="AO334" s="64"/>
      <c r="AP334" s="202"/>
      <c r="AQ334" s="202"/>
      <c r="AR334" s="42"/>
    </row>
    <row r="335" spans="1:44" ht="15.75" customHeight="1" x14ac:dyDescent="0.2">
      <c r="A335" s="43"/>
      <c r="B335" s="43"/>
      <c r="C335" s="43"/>
      <c r="D335" s="43"/>
      <c r="E335" s="43"/>
      <c r="F335" s="43"/>
      <c r="G335" s="194"/>
      <c r="H335" s="194"/>
      <c r="I335" s="194"/>
      <c r="J335" s="196"/>
      <c r="K335" s="196"/>
      <c r="L335" s="196"/>
      <c r="M335" s="196"/>
      <c r="N335" s="196"/>
      <c r="O335" s="197"/>
      <c r="P335" s="197"/>
      <c r="Q335" s="197"/>
      <c r="R335" s="197"/>
      <c r="S335" s="197"/>
      <c r="T335" s="197"/>
      <c r="U335" s="198"/>
      <c r="V335" s="257"/>
      <c r="W335" s="200"/>
      <c r="X335" s="200"/>
      <c r="Y335" s="43"/>
      <c r="Z335" s="199"/>
      <c r="AA335" s="199"/>
      <c r="AB335" s="199"/>
      <c r="AC335" s="199"/>
      <c r="AD335" s="199"/>
      <c r="AE335" s="43"/>
      <c r="AF335" s="199"/>
      <c r="AG335" s="196"/>
      <c r="AH335" s="201"/>
      <c r="AI335" s="330"/>
      <c r="AJ335" s="330"/>
      <c r="AK335" s="43"/>
      <c r="AL335" s="43"/>
      <c r="AM335" s="43"/>
      <c r="AN335" s="64"/>
      <c r="AO335" s="64"/>
      <c r="AP335" s="202"/>
      <c r="AQ335" s="202"/>
      <c r="AR335" s="42"/>
    </row>
    <row r="336" spans="1:44" ht="15.75" customHeight="1" x14ac:dyDescent="0.2">
      <c r="A336" s="43"/>
      <c r="B336" s="43"/>
      <c r="C336" s="43"/>
      <c r="D336" s="43"/>
      <c r="E336" s="43"/>
      <c r="F336" s="43"/>
      <c r="G336" s="194"/>
      <c r="H336" s="194"/>
      <c r="I336" s="194"/>
      <c r="J336" s="196"/>
      <c r="K336" s="196"/>
      <c r="L336" s="196"/>
      <c r="M336" s="196"/>
      <c r="N336" s="196"/>
      <c r="O336" s="197"/>
      <c r="P336" s="197"/>
      <c r="Q336" s="197"/>
      <c r="R336" s="197"/>
      <c r="S336" s="197"/>
      <c r="T336" s="197"/>
      <c r="U336" s="198"/>
      <c r="V336" s="257"/>
      <c r="W336" s="200"/>
      <c r="X336" s="200"/>
      <c r="Y336" s="43"/>
      <c r="Z336" s="199"/>
      <c r="AA336" s="199"/>
      <c r="AB336" s="199"/>
      <c r="AC336" s="199"/>
      <c r="AD336" s="199"/>
      <c r="AE336" s="43"/>
      <c r="AF336" s="199"/>
      <c r="AG336" s="196"/>
      <c r="AH336" s="201"/>
      <c r="AI336" s="330"/>
      <c r="AJ336" s="330"/>
      <c r="AK336" s="43"/>
      <c r="AL336" s="43"/>
      <c r="AM336" s="43"/>
      <c r="AN336" s="64"/>
      <c r="AO336" s="64"/>
      <c r="AP336" s="202"/>
      <c r="AQ336" s="202"/>
      <c r="AR336" s="42"/>
    </row>
    <row r="337" spans="1:44" ht="15.75" customHeight="1" x14ac:dyDescent="0.2">
      <c r="A337" s="43"/>
      <c r="B337" s="43"/>
      <c r="C337" s="43"/>
      <c r="D337" s="43"/>
      <c r="E337" s="43"/>
      <c r="F337" s="43"/>
      <c r="G337" s="194"/>
      <c r="H337" s="194"/>
      <c r="I337" s="194"/>
      <c r="J337" s="196"/>
      <c r="K337" s="196"/>
      <c r="L337" s="196"/>
      <c r="M337" s="196"/>
      <c r="N337" s="196"/>
      <c r="O337" s="197"/>
      <c r="P337" s="197"/>
      <c r="Q337" s="197"/>
      <c r="R337" s="197"/>
      <c r="S337" s="197"/>
      <c r="T337" s="197"/>
      <c r="U337" s="198"/>
      <c r="V337" s="257"/>
      <c r="W337" s="200"/>
      <c r="X337" s="200"/>
      <c r="Y337" s="43"/>
      <c r="Z337" s="199"/>
      <c r="AA337" s="199"/>
      <c r="AB337" s="199"/>
      <c r="AC337" s="199"/>
      <c r="AD337" s="199"/>
      <c r="AE337" s="43"/>
      <c r="AF337" s="199"/>
      <c r="AG337" s="196"/>
      <c r="AH337" s="201"/>
      <c r="AI337" s="330"/>
      <c r="AJ337" s="330"/>
      <c r="AK337" s="43"/>
      <c r="AL337" s="43"/>
      <c r="AM337" s="43"/>
      <c r="AN337" s="64"/>
      <c r="AO337" s="64"/>
      <c r="AP337" s="202"/>
      <c r="AQ337" s="202"/>
      <c r="AR337" s="42"/>
    </row>
    <row r="338" spans="1:44" ht="15.75" customHeight="1" x14ac:dyDescent="0.2">
      <c r="A338" s="43"/>
      <c r="B338" s="43"/>
      <c r="C338" s="43"/>
      <c r="D338" s="43"/>
      <c r="E338" s="43"/>
      <c r="F338" s="43"/>
      <c r="G338" s="194"/>
      <c r="H338" s="194"/>
      <c r="I338" s="194"/>
      <c r="J338" s="196"/>
      <c r="K338" s="196"/>
      <c r="L338" s="196"/>
      <c r="M338" s="196"/>
      <c r="N338" s="196"/>
      <c r="O338" s="197"/>
      <c r="P338" s="197"/>
      <c r="Q338" s="197"/>
      <c r="R338" s="197"/>
      <c r="S338" s="197"/>
      <c r="T338" s="197"/>
      <c r="U338" s="198"/>
      <c r="V338" s="257"/>
      <c r="W338" s="200"/>
      <c r="X338" s="200"/>
      <c r="Y338" s="43"/>
      <c r="Z338" s="199"/>
      <c r="AA338" s="199"/>
      <c r="AB338" s="199"/>
      <c r="AC338" s="199"/>
      <c r="AD338" s="199"/>
      <c r="AE338" s="43"/>
      <c r="AF338" s="199"/>
      <c r="AG338" s="196"/>
      <c r="AH338" s="201"/>
      <c r="AI338" s="330"/>
      <c r="AJ338" s="330"/>
      <c r="AK338" s="43"/>
      <c r="AL338" s="43"/>
      <c r="AM338" s="43"/>
      <c r="AN338" s="64"/>
      <c r="AO338" s="64"/>
      <c r="AP338" s="202"/>
      <c r="AQ338" s="202"/>
      <c r="AR338" s="42"/>
    </row>
    <row r="339" spans="1:44" ht="15.75" customHeight="1" x14ac:dyDescent="0.2">
      <c r="A339" s="43"/>
      <c r="B339" s="43"/>
      <c r="C339" s="43"/>
      <c r="D339" s="43"/>
      <c r="E339" s="43"/>
      <c r="F339" s="43"/>
      <c r="G339" s="194"/>
      <c r="H339" s="194"/>
      <c r="I339" s="194"/>
      <c r="J339" s="196"/>
      <c r="K339" s="196"/>
      <c r="L339" s="196"/>
      <c r="M339" s="196"/>
      <c r="N339" s="196"/>
      <c r="O339" s="197"/>
      <c r="P339" s="197"/>
      <c r="Q339" s="197"/>
      <c r="R339" s="197"/>
      <c r="S339" s="197"/>
      <c r="T339" s="197"/>
      <c r="U339" s="198"/>
      <c r="V339" s="257"/>
      <c r="W339" s="200"/>
      <c r="X339" s="200"/>
      <c r="Y339" s="43"/>
      <c r="Z339" s="199"/>
      <c r="AA339" s="199"/>
      <c r="AB339" s="199"/>
      <c r="AC339" s="199"/>
      <c r="AD339" s="199"/>
      <c r="AE339" s="43"/>
      <c r="AF339" s="199"/>
      <c r="AG339" s="196"/>
      <c r="AH339" s="201"/>
      <c r="AI339" s="330"/>
      <c r="AJ339" s="330"/>
      <c r="AK339" s="43"/>
      <c r="AL339" s="43"/>
      <c r="AM339" s="43"/>
      <c r="AN339" s="64"/>
      <c r="AO339" s="64"/>
      <c r="AP339" s="202"/>
      <c r="AQ339" s="202"/>
      <c r="AR339" s="42"/>
    </row>
    <row r="340" spans="1:44" ht="15.75" customHeight="1" x14ac:dyDescent="0.2">
      <c r="A340" s="43"/>
      <c r="B340" s="43"/>
      <c r="C340" s="43"/>
      <c r="D340" s="43"/>
      <c r="E340" s="43"/>
      <c r="F340" s="43"/>
      <c r="G340" s="194"/>
      <c r="H340" s="194"/>
      <c r="I340" s="194"/>
      <c r="J340" s="196"/>
      <c r="K340" s="196"/>
      <c r="L340" s="196"/>
      <c r="M340" s="196"/>
      <c r="N340" s="196"/>
      <c r="O340" s="197"/>
      <c r="P340" s="197"/>
      <c r="Q340" s="197"/>
      <c r="R340" s="197"/>
      <c r="S340" s="197"/>
      <c r="T340" s="197"/>
      <c r="U340" s="198"/>
      <c r="V340" s="257"/>
      <c r="W340" s="200"/>
      <c r="X340" s="200"/>
      <c r="Y340" s="43"/>
      <c r="Z340" s="199"/>
      <c r="AA340" s="199"/>
      <c r="AB340" s="199"/>
      <c r="AC340" s="199"/>
      <c r="AD340" s="199"/>
      <c r="AE340" s="43"/>
      <c r="AF340" s="199"/>
      <c r="AG340" s="196"/>
      <c r="AH340" s="201"/>
      <c r="AI340" s="330"/>
      <c r="AJ340" s="330"/>
      <c r="AK340" s="43"/>
      <c r="AL340" s="43"/>
      <c r="AM340" s="43"/>
      <c r="AN340" s="64"/>
      <c r="AO340" s="64"/>
      <c r="AP340" s="202"/>
      <c r="AQ340" s="202"/>
      <c r="AR340" s="42"/>
    </row>
    <row r="341" spans="1:44" ht="15.75" customHeight="1" x14ac:dyDescent="0.2">
      <c r="A341" s="43"/>
      <c r="B341" s="43"/>
      <c r="C341" s="43"/>
      <c r="D341" s="43"/>
      <c r="E341" s="43"/>
      <c r="F341" s="43"/>
      <c r="G341" s="194"/>
      <c r="H341" s="194"/>
      <c r="I341" s="194"/>
      <c r="J341" s="196"/>
      <c r="K341" s="196"/>
      <c r="L341" s="196"/>
      <c r="M341" s="196"/>
      <c r="N341" s="196"/>
      <c r="O341" s="197"/>
      <c r="P341" s="197"/>
      <c r="Q341" s="197"/>
      <c r="R341" s="197"/>
      <c r="S341" s="197"/>
      <c r="T341" s="197"/>
      <c r="U341" s="198"/>
      <c r="V341" s="257"/>
      <c r="W341" s="200"/>
      <c r="X341" s="200"/>
      <c r="Y341" s="43"/>
      <c r="Z341" s="199"/>
      <c r="AA341" s="199"/>
      <c r="AB341" s="199"/>
      <c r="AC341" s="199"/>
      <c r="AD341" s="199"/>
      <c r="AE341" s="43"/>
      <c r="AF341" s="199"/>
      <c r="AG341" s="196"/>
      <c r="AH341" s="201"/>
      <c r="AI341" s="330"/>
      <c r="AJ341" s="330"/>
      <c r="AK341" s="43"/>
      <c r="AL341" s="43"/>
      <c r="AM341" s="43"/>
      <c r="AN341" s="64"/>
      <c r="AO341" s="64"/>
      <c r="AP341" s="202"/>
      <c r="AQ341" s="202"/>
      <c r="AR341" s="42"/>
    </row>
    <row r="342" spans="1:44" ht="15.75" customHeight="1" x14ac:dyDescent="0.2">
      <c r="A342" s="43"/>
      <c r="B342" s="43"/>
      <c r="C342" s="43"/>
      <c r="D342" s="43"/>
      <c r="E342" s="43"/>
      <c r="F342" s="43"/>
      <c r="G342" s="194"/>
      <c r="H342" s="194"/>
      <c r="I342" s="194"/>
      <c r="J342" s="196"/>
      <c r="K342" s="196"/>
      <c r="L342" s="196"/>
      <c r="M342" s="196"/>
      <c r="N342" s="196"/>
      <c r="O342" s="197"/>
      <c r="P342" s="197"/>
      <c r="Q342" s="197"/>
      <c r="R342" s="197"/>
      <c r="S342" s="197"/>
      <c r="T342" s="197"/>
      <c r="U342" s="198"/>
      <c r="V342" s="257"/>
      <c r="W342" s="200"/>
      <c r="X342" s="200"/>
      <c r="Y342" s="43"/>
      <c r="Z342" s="199"/>
      <c r="AA342" s="199"/>
      <c r="AB342" s="199"/>
      <c r="AC342" s="199"/>
      <c r="AD342" s="199"/>
      <c r="AE342" s="43"/>
      <c r="AF342" s="199"/>
      <c r="AG342" s="196"/>
      <c r="AH342" s="201"/>
      <c r="AI342" s="330"/>
      <c r="AJ342" s="330"/>
      <c r="AK342" s="43"/>
      <c r="AL342" s="43"/>
      <c r="AM342" s="43"/>
      <c r="AN342" s="64"/>
      <c r="AO342" s="64"/>
      <c r="AP342" s="202"/>
      <c r="AQ342" s="202"/>
      <c r="AR342" s="42"/>
    </row>
    <row r="343" spans="1:44" ht="15.75" customHeight="1" x14ac:dyDescent="0.2">
      <c r="A343" s="43"/>
      <c r="B343" s="43"/>
      <c r="C343" s="43"/>
      <c r="D343" s="43"/>
      <c r="E343" s="43"/>
      <c r="F343" s="43"/>
      <c r="G343" s="194"/>
      <c r="H343" s="194"/>
      <c r="I343" s="194"/>
      <c r="J343" s="196"/>
      <c r="K343" s="196"/>
      <c r="L343" s="196"/>
      <c r="M343" s="196"/>
      <c r="N343" s="196"/>
      <c r="O343" s="197"/>
      <c r="P343" s="197"/>
      <c r="Q343" s="197"/>
      <c r="R343" s="197"/>
      <c r="S343" s="197"/>
      <c r="T343" s="197"/>
      <c r="U343" s="198"/>
      <c r="V343" s="257"/>
      <c r="W343" s="200"/>
      <c r="X343" s="200"/>
      <c r="Y343" s="43"/>
      <c r="Z343" s="199"/>
      <c r="AA343" s="199"/>
      <c r="AB343" s="199"/>
      <c r="AC343" s="199"/>
      <c r="AD343" s="199"/>
      <c r="AE343" s="43"/>
      <c r="AF343" s="199"/>
      <c r="AG343" s="196"/>
      <c r="AH343" s="201"/>
      <c r="AI343" s="330"/>
      <c r="AJ343" s="330"/>
      <c r="AK343" s="43"/>
      <c r="AL343" s="43"/>
      <c r="AM343" s="43"/>
      <c r="AN343" s="64"/>
      <c r="AO343" s="64"/>
      <c r="AP343" s="202"/>
      <c r="AQ343" s="202"/>
      <c r="AR343" s="42"/>
    </row>
    <row r="344" spans="1:44" ht="15.75" customHeight="1" x14ac:dyDescent="0.2">
      <c r="A344" s="43"/>
      <c r="B344" s="43"/>
      <c r="C344" s="43"/>
      <c r="D344" s="43"/>
      <c r="E344" s="43"/>
      <c r="F344" s="43"/>
      <c r="G344" s="194"/>
      <c r="H344" s="194"/>
      <c r="I344" s="194"/>
      <c r="J344" s="196"/>
      <c r="K344" s="196"/>
      <c r="L344" s="196"/>
      <c r="M344" s="196"/>
      <c r="N344" s="196"/>
      <c r="O344" s="197"/>
      <c r="P344" s="197"/>
      <c r="Q344" s="197"/>
      <c r="R344" s="197"/>
      <c r="S344" s="197"/>
      <c r="T344" s="197"/>
      <c r="U344" s="198"/>
      <c r="V344" s="257"/>
      <c r="W344" s="200"/>
      <c r="X344" s="200"/>
      <c r="Y344" s="43"/>
      <c r="Z344" s="199"/>
      <c r="AA344" s="199"/>
      <c r="AB344" s="199"/>
      <c r="AC344" s="199"/>
      <c r="AD344" s="199"/>
      <c r="AE344" s="43"/>
      <c r="AF344" s="199"/>
      <c r="AG344" s="196"/>
      <c r="AH344" s="201"/>
      <c r="AI344" s="330"/>
      <c r="AJ344" s="330"/>
      <c r="AK344" s="43"/>
      <c r="AL344" s="43"/>
      <c r="AM344" s="43"/>
      <c r="AN344" s="64"/>
      <c r="AO344" s="64"/>
      <c r="AP344" s="202"/>
      <c r="AQ344" s="202"/>
      <c r="AR344" s="42"/>
    </row>
    <row r="345" spans="1:44" ht="15.75" customHeight="1" x14ac:dyDescent="0.2">
      <c r="A345" s="43"/>
      <c r="B345" s="43"/>
      <c r="C345" s="43"/>
      <c r="D345" s="43"/>
      <c r="E345" s="43"/>
      <c r="F345" s="43"/>
      <c r="G345" s="194"/>
      <c r="H345" s="194"/>
      <c r="I345" s="194"/>
      <c r="J345" s="196"/>
      <c r="K345" s="196"/>
      <c r="L345" s="196"/>
      <c r="M345" s="196"/>
      <c r="N345" s="196"/>
      <c r="O345" s="197"/>
      <c r="P345" s="197"/>
      <c r="Q345" s="197"/>
      <c r="R345" s="197"/>
      <c r="S345" s="197"/>
      <c r="T345" s="197"/>
      <c r="U345" s="198"/>
      <c r="V345" s="257"/>
      <c r="W345" s="200"/>
      <c r="X345" s="200"/>
      <c r="Y345" s="43"/>
      <c r="Z345" s="199"/>
      <c r="AA345" s="199"/>
      <c r="AB345" s="199"/>
      <c r="AC345" s="199"/>
      <c r="AD345" s="199"/>
      <c r="AE345" s="43"/>
      <c r="AF345" s="199"/>
      <c r="AG345" s="196"/>
      <c r="AH345" s="201"/>
      <c r="AI345" s="330"/>
      <c r="AJ345" s="330"/>
      <c r="AK345" s="43"/>
      <c r="AL345" s="43"/>
      <c r="AM345" s="43"/>
      <c r="AN345" s="64"/>
      <c r="AO345" s="64"/>
      <c r="AP345" s="202"/>
      <c r="AQ345" s="202"/>
      <c r="AR345" s="42"/>
    </row>
    <row r="346" spans="1:44" ht="15.75" customHeight="1" x14ac:dyDescent="0.2">
      <c r="A346" s="43"/>
      <c r="B346" s="43"/>
      <c r="C346" s="43"/>
      <c r="D346" s="43"/>
      <c r="E346" s="43"/>
      <c r="F346" s="43"/>
      <c r="G346" s="194"/>
      <c r="H346" s="194"/>
      <c r="I346" s="194"/>
      <c r="J346" s="196"/>
      <c r="K346" s="196"/>
      <c r="L346" s="196"/>
      <c r="M346" s="196"/>
      <c r="N346" s="196"/>
      <c r="O346" s="197"/>
      <c r="P346" s="197"/>
      <c r="Q346" s="197"/>
      <c r="R346" s="197"/>
      <c r="S346" s="197"/>
      <c r="T346" s="197"/>
      <c r="U346" s="198"/>
      <c r="V346" s="257"/>
      <c r="W346" s="200"/>
      <c r="X346" s="200"/>
      <c r="Y346" s="43"/>
      <c r="Z346" s="199"/>
      <c r="AA346" s="199"/>
      <c r="AB346" s="199"/>
      <c r="AC346" s="199"/>
      <c r="AD346" s="199"/>
      <c r="AE346" s="43"/>
      <c r="AF346" s="199"/>
      <c r="AG346" s="196"/>
      <c r="AH346" s="201"/>
      <c r="AI346" s="330"/>
      <c r="AJ346" s="330"/>
      <c r="AK346" s="43"/>
      <c r="AL346" s="43"/>
      <c r="AM346" s="43"/>
      <c r="AN346" s="64"/>
      <c r="AO346" s="64"/>
      <c r="AP346" s="202"/>
      <c r="AQ346" s="202"/>
      <c r="AR346" s="42"/>
    </row>
    <row r="347" spans="1:44" ht="15.75" customHeight="1" x14ac:dyDescent="0.2">
      <c r="A347" s="43"/>
      <c r="B347" s="43"/>
      <c r="C347" s="43"/>
      <c r="D347" s="43"/>
      <c r="E347" s="43"/>
      <c r="F347" s="43"/>
      <c r="G347" s="194"/>
      <c r="H347" s="194"/>
      <c r="I347" s="194"/>
      <c r="J347" s="196"/>
      <c r="K347" s="196"/>
      <c r="L347" s="196"/>
      <c r="M347" s="196"/>
      <c r="N347" s="196"/>
      <c r="O347" s="197"/>
      <c r="P347" s="197"/>
      <c r="Q347" s="197"/>
      <c r="R347" s="197"/>
      <c r="S347" s="197"/>
      <c r="T347" s="197"/>
      <c r="U347" s="198"/>
      <c r="V347" s="257"/>
      <c r="W347" s="200"/>
      <c r="X347" s="200"/>
      <c r="Y347" s="43"/>
      <c r="Z347" s="199"/>
      <c r="AA347" s="199"/>
      <c r="AB347" s="199"/>
      <c r="AC347" s="199"/>
      <c r="AD347" s="199"/>
      <c r="AE347" s="43"/>
      <c r="AF347" s="199"/>
      <c r="AG347" s="196"/>
      <c r="AH347" s="201"/>
      <c r="AI347" s="330"/>
      <c r="AJ347" s="330"/>
      <c r="AK347" s="43"/>
      <c r="AL347" s="43"/>
      <c r="AM347" s="43"/>
      <c r="AN347" s="64"/>
      <c r="AO347" s="64"/>
      <c r="AP347" s="202"/>
      <c r="AQ347" s="202"/>
      <c r="AR347" s="42"/>
    </row>
    <row r="348" spans="1:44" ht="15.75" customHeight="1" x14ac:dyDescent="0.2">
      <c r="A348" s="43"/>
      <c r="B348" s="43"/>
      <c r="C348" s="43"/>
      <c r="D348" s="43"/>
      <c r="E348" s="43"/>
      <c r="F348" s="43"/>
      <c r="G348" s="194"/>
      <c r="H348" s="194"/>
      <c r="I348" s="194"/>
      <c r="J348" s="196"/>
      <c r="K348" s="196"/>
      <c r="L348" s="196"/>
      <c r="M348" s="196"/>
      <c r="N348" s="196"/>
      <c r="O348" s="197"/>
      <c r="P348" s="197"/>
      <c r="Q348" s="197"/>
      <c r="R348" s="197"/>
      <c r="S348" s="197"/>
      <c r="T348" s="197"/>
      <c r="U348" s="198"/>
      <c r="V348" s="257"/>
      <c r="W348" s="200"/>
      <c r="X348" s="200"/>
      <c r="Y348" s="43"/>
      <c r="Z348" s="199"/>
      <c r="AA348" s="199"/>
      <c r="AB348" s="199"/>
      <c r="AC348" s="199"/>
      <c r="AD348" s="199"/>
      <c r="AE348" s="43"/>
      <c r="AF348" s="199"/>
      <c r="AG348" s="196"/>
      <c r="AH348" s="201"/>
      <c r="AI348" s="330"/>
      <c r="AJ348" s="330"/>
      <c r="AK348" s="43"/>
      <c r="AL348" s="43"/>
      <c r="AM348" s="43"/>
      <c r="AN348" s="64"/>
      <c r="AO348" s="64"/>
      <c r="AP348" s="202"/>
      <c r="AQ348" s="202"/>
      <c r="AR348" s="42"/>
    </row>
    <row r="349" spans="1:44" ht="15.75" customHeight="1" x14ac:dyDescent="0.2">
      <c r="A349" s="43"/>
      <c r="B349" s="43"/>
      <c r="C349" s="43"/>
      <c r="D349" s="43"/>
      <c r="E349" s="43"/>
      <c r="F349" s="43"/>
      <c r="G349" s="194"/>
      <c r="H349" s="194"/>
      <c r="I349" s="194"/>
      <c r="J349" s="196"/>
      <c r="K349" s="196"/>
      <c r="L349" s="196"/>
      <c r="M349" s="196"/>
      <c r="N349" s="196"/>
      <c r="O349" s="197"/>
      <c r="P349" s="197"/>
      <c r="Q349" s="197"/>
      <c r="R349" s="197"/>
      <c r="S349" s="197"/>
      <c r="T349" s="197"/>
      <c r="U349" s="198"/>
      <c r="V349" s="257"/>
      <c r="W349" s="200"/>
      <c r="X349" s="200"/>
      <c r="Y349" s="43"/>
      <c r="Z349" s="199"/>
      <c r="AA349" s="199"/>
      <c r="AB349" s="199"/>
      <c r="AC349" s="199"/>
      <c r="AD349" s="199"/>
      <c r="AE349" s="43"/>
      <c r="AF349" s="199"/>
      <c r="AG349" s="196"/>
      <c r="AH349" s="201"/>
      <c r="AI349" s="330"/>
      <c r="AJ349" s="330"/>
      <c r="AK349" s="43"/>
      <c r="AL349" s="43"/>
      <c r="AM349" s="43"/>
      <c r="AN349" s="64"/>
      <c r="AO349" s="64"/>
      <c r="AP349" s="202"/>
      <c r="AQ349" s="202"/>
      <c r="AR349" s="42"/>
    </row>
    <row r="350" spans="1:44" ht="15.75" customHeight="1" x14ac:dyDescent="0.2">
      <c r="A350" s="43"/>
      <c r="B350" s="43"/>
      <c r="C350" s="43"/>
      <c r="D350" s="43"/>
      <c r="E350" s="43"/>
      <c r="F350" s="43"/>
      <c r="G350" s="194"/>
      <c r="H350" s="194"/>
      <c r="I350" s="194"/>
      <c r="J350" s="196"/>
      <c r="K350" s="196"/>
      <c r="L350" s="196"/>
      <c r="M350" s="196"/>
      <c r="N350" s="196"/>
      <c r="O350" s="197"/>
      <c r="P350" s="197"/>
      <c r="Q350" s="197"/>
      <c r="R350" s="197"/>
      <c r="S350" s="197"/>
      <c r="T350" s="197"/>
      <c r="U350" s="198"/>
      <c r="V350" s="257"/>
      <c r="W350" s="200"/>
      <c r="X350" s="200"/>
      <c r="Y350" s="43"/>
      <c r="Z350" s="199"/>
      <c r="AA350" s="199"/>
      <c r="AB350" s="199"/>
      <c r="AC350" s="199"/>
      <c r="AD350" s="199"/>
      <c r="AE350" s="43"/>
      <c r="AF350" s="199"/>
      <c r="AG350" s="196"/>
      <c r="AH350" s="201"/>
      <c r="AI350" s="330"/>
      <c r="AJ350" s="330"/>
      <c r="AK350" s="43"/>
      <c r="AL350" s="43"/>
      <c r="AM350" s="43"/>
      <c r="AN350" s="64"/>
      <c r="AO350" s="64"/>
      <c r="AP350" s="202"/>
      <c r="AQ350" s="202"/>
      <c r="AR350" s="42"/>
    </row>
    <row r="351" spans="1:44" ht="15.75" customHeight="1" x14ac:dyDescent="0.2">
      <c r="A351" s="43"/>
      <c r="B351" s="43"/>
      <c r="C351" s="43"/>
      <c r="D351" s="43"/>
      <c r="E351" s="43"/>
      <c r="F351" s="43"/>
      <c r="G351" s="194"/>
      <c r="H351" s="194"/>
      <c r="I351" s="194"/>
      <c r="J351" s="196"/>
      <c r="K351" s="196"/>
      <c r="L351" s="196"/>
      <c r="M351" s="196"/>
      <c r="N351" s="196"/>
      <c r="O351" s="197"/>
      <c r="P351" s="197"/>
      <c r="Q351" s="197"/>
      <c r="R351" s="197"/>
      <c r="S351" s="197"/>
      <c r="T351" s="197"/>
      <c r="U351" s="198"/>
      <c r="V351" s="257"/>
      <c r="W351" s="200"/>
      <c r="X351" s="200"/>
      <c r="Y351" s="43"/>
      <c r="Z351" s="199"/>
      <c r="AA351" s="199"/>
      <c r="AB351" s="199"/>
      <c r="AC351" s="199"/>
      <c r="AD351" s="199"/>
      <c r="AE351" s="43"/>
      <c r="AF351" s="199"/>
      <c r="AG351" s="196"/>
      <c r="AH351" s="201"/>
      <c r="AI351" s="330"/>
      <c r="AJ351" s="330"/>
      <c r="AK351" s="43"/>
      <c r="AL351" s="43"/>
      <c r="AM351" s="43"/>
      <c r="AN351" s="64"/>
      <c r="AO351" s="64"/>
      <c r="AP351" s="202"/>
      <c r="AQ351" s="202"/>
      <c r="AR351" s="42"/>
    </row>
    <row r="352" spans="1:44" ht="15.75" customHeight="1" x14ac:dyDescent="0.2">
      <c r="A352" s="43"/>
      <c r="B352" s="43"/>
      <c r="C352" s="43"/>
      <c r="D352" s="43"/>
      <c r="E352" s="43"/>
      <c r="F352" s="43"/>
      <c r="G352" s="194"/>
      <c r="H352" s="194"/>
      <c r="I352" s="194"/>
      <c r="J352" s="196"/>
      <c r="K352" s="196"/>
      <c r="L352" s="196"/>
      <c r="M352" s="196"/>
      <c r="N352" s="196"/>
      <c r="O352" s="197"/>
      <c r="P352" s="197"/>
      <c r="Q352" s="197"/>
      <c r="R352" s="197"/>
      <c r="S352" s="197"/>
      <c r="T352" s="197"/>
      <c r="U352" s="198"/>
      <c r="V352" s="257"/>
      <c r="W352" s="200"/>
      <c r="X352" s="200"/>
      <c r="Y352" s="43"/>
      <c r="Z352" s="199"/>
      <c r="AA352" s="199"/>
      <c r="AB352" s="199"/>
      <c r="AC352" s="199"/>
      <c r="AD352" s="199"/>
      <c r="AE352" s="43"/>
      <c r="AF352" s="199"/>
      <c r="AG352" s="196"/>
      <c r="AH352" s="201"/>
      <c r="AI352" s="330"/>
      <c r="AJ352" s="330"/>
      <c r="AK352" s="43"/>
      <c r="AL352" s="43"/>
      <c r="AM352" s="43"/>
      <c r="AN352" s="64"/>
      <c r="AO352" s="64"/>
      <c r="AP352" s="202"/>
      <c r="AQ352" s="202"/>
      <c r="AR352" s="42"/>
    </row>
    <row r="353" spans="1:44" ht="15.75" customHeight="1" x14ac:dyDescent="0.2">
      <c r="A353" s="43"/>
      <c r="B353" s="43"/>
      <c r="C353" s="43"/>
      <c r="D353" s="43"/>
      <c r="E353" s="43"/>
      <c r="F353" s="43"/>
      <c r="G353" s="194"/>
      <c r="H353" s="194"/>
      <c r="I353" s="194"/>
      <c r="J353" s="196"/>
      <c r="K353" s="196"/>
      <c r="L353" s="196"/>
      <c r="M353" s="196"/>
      <c r="N353" s="196"/>
      <c r="O353" s="197"/>
      <c r="P353" s="197"/>
      <c r="Q353" s="197"/>
      <c r="R353" s="197"/>
      <c r="S353" s="197"/>
      <c r="T353" s="197"/>
      <c r="U353" s="198"/>
      <c r="V353" s="257"/>
      <c r="W353" s="200"/>
      <c r="X353" s="200"/>
      <c r="Y353" s="43"/>
      <c r="Z353" s="199"/>
      <c r="AA353" s="199"/>
      <c r="AB353" s="199"/>
      <c r="AC353" s="199"/>
      <c r="AD353" s="199"/>
      <c r="AE353" s="43"/>
      <c r="AF353" s="199"/>
      <c r="AG353" s="196"/>
      <c r="AH353" s="201"/>
      <c r="AI353" s="330"/>
      <c r="AJ353" s="330"/>
      <c r="AK353" s="43"/>
      <c r="AL353" s="43"/>
      <c r="AM353" s="43"/>
      <c r="AN353" s="64"/>
      <c r="AO353" s="64"/>
      <c r="AP353" s="202"/>
      <c r="AQ353" s="202"/>
      <c r="AR353" s="42"/>
    </row>
    <row r="354" spans="1:44" ht="15.75" customHeight="1" x14ac:dyDescent="0.2">
      <c r="A354" s="43"/>
      <c r="B354" s="43"/>
      <c r="C354" s="43"/>
      <c r="D354" s="43"/>
      <c r="E354" s="43"/>
      <c r="F354" s="43"/>
      <c r="G354" s="194"/>
      <c r="H354" s="194"/>
      <c r="I354" s="194"/>
      <c r="J354" s="196"/>
      <c r="K354" s="196"/>
      <c r="L354" s="196"/>
      <c r="M354" s="196"/>
      <c r="N354" s="196"/>
      <c r="O354" s="197"/>
      <c r="P354" s="197"/>
      <c r="Q354" s="197"/>
      <c r="R354" s="197"/>
      <c r="S354" s="197"/>
      <c r="T354" s="197"/>
      <c r="U354" s="198"/>
      <c r="V354" s="257"/>
      <c r="W354" s="200"/>
      <c r="X354" s="200"/>
      <c r="Y354" s="43"/>
      <c r="Z354" s="199"/>
      <c r="AA354" s="199"/>
      <c r="AB354" s="199"/>
      <c r="AC354" s="199"/>
      <c r="AD354" s="199"/>
      <c r="AE354" s="43"/>
      <c r="AF354" s="199"/>
      <c r="AG354" s="196"/>
      <c r="AH354" s="201"/>
      <c r="AI354" s="330"/>
      <c r="AJ354" s="330"/>
      <c r="AK354" s="43"/>
      <c r="AL354" s="43"/>
      <c r="AM354" s="43"/>
      <c r="AN354" s="64"/>
      <c r="AO354" s="64"/>
      <c r="AP354" s="202"/>
      <c r="AQ354" s="202"/>
      <c r="AR354" s="42"/>
    </row>
    <row r="355" spans="1:44" ht="15.75" customHeight="1" x14ac:dyDescent="0.2">
      <c r="A355" s="43"/>
      <c r="B355" s="43"/>
      <c r="C355" s="43"/>
      <c r="D355" s="43"/>
      <c r="E355" s="43"/>
      <c r="F355" s="43"/>
      <c r="G355" s="194"/>
      <c r="H355" s="194"/>
      <c r="I355" s="194"/>
      <c r="J355" s="196"/>
      <c r="K355" s="196"/>
      <c r="L355" s="196"/>
      <c r="M355" s="196"/>
      <c r="N355" s="196"/>
      <c r="O355" s="197"/>
      <c r="P355" s="197"/>
      <c r="Q355" s="197"/>
      <c r="R355" s="197"/>
      <c r="S355" s="197"/>
      <c r="T355" s="197"/>
      <c r="U355" s="198"/>
      <c r="V355" s="257"/>
      <c r="W355" s="200"/>
      <c r="X355" s="200"/>
      <c r="Y355" s="43"/>
      <c r="Z355" s="199"/>
      <c r="AA355" s="199"/>
      <c r="AB355" s="199"/>
      <c r="AC355" s="199"/>
      <c r="AD355" s="199"/>
      <c r="AE355" s="43"/>
      <c r="AF355" s="199"/>
      <c r="AG355" s="196"/>
      <c r="AH355" s="201"/>
      <c r="AI355" s="330"/>
      <c r="AJ355" s="330"/>
      <c r="AK355" s="43"/>
      <c r="AL355" s="43"/>
      <c r="AM355" s="43"/>
      <c r="AN355" s="64"/>
      <c r="AO355" s="64"/>
      <c r="AP355" s="202"/>
      <c r="AQ355" s="202"/>
      <c r="AR355" s="42"/>
    </row>
    <row r="356" spans="1:44" ht="15.75" customHeight="1" x14ac:dyDescent="0.2">
      <c r="A356" s="43"/>
      <c r="B356" s="43"/>
      <c r="C356" s="43"/>
      <c r="D356" s="43"/>
      <c r="E356" s="43"/>
      <c r="F356" s="43"/>
      <c r="G356" s="194"/>
      <c r="H356" s="194"/>
      <c r="I356" s="194"/>
      <c r="J356" s="196"/>
      <c r="K356" s="196"/>
      <c r="L356" s="196"/>
      <c r="M356" s="196"/>
      <c r="N356" s="196"/>
      <c r="O356" s="197"/>
      <c r="P356" s="197"/>
      <c r="Q356" s="197"/>
      <c r="R356" s="197"/>
      <c r="S356" s="197"/>
      <c r="T356" s="197"/>
      <c r="U356" s="198"/>
      <c r="V356" s="257"/>
      <c r="W356" s="200"/>
      <c r="X356" s="200"/>
      <c r="Y356" s="43"/>
      <c r="Z356" s="199"/>
      <c r="AA356" s="199"/>
      <c r="AB356" s="199"/>
      <c r="AC356" s="199"/>
      <c r="AD356" s="199"/>
      <c r="AE356" s="43"/>
      <c r="AF356" s="199"/>
      <c r="AG356" s="196"/>
      <c r="AH356" s="201"/>
      <c r="AI356" s="330"/>
      <c r="AJ356" s="330"/>
      <c r="AK356" s="43"/>
      <c r="AL356" s="43"/>
      <c r="AM356" s="43"/>
      <c r="AN356" s="64"/>
      <c r="AO356" s="64"/>
      <c r="AP356" s="202"/>
      <c r="AQ356" s="202"/>
      <c r="AR356" s="42"/>
    </row>
    <row r="357" spans="1:44" ht="15.75" customHeight="1" x14ac:dyDescent="0.2">
      <c r="A357" s="43"/>
      <c r="B357" s="43"/>
      <c r="C357" s="43"/>
      <c r="D357" s="43"/>
      <c r="E357" s="43"/>
      <c r="F357" s="43"/>
      <c r="G357" s="194"/>
      <c r="H357" s="194"/>
      <c r="I357" s="194"/>
      <c r="J357" s="196"/>
      <c r="K357" s="196"/>
      <c r="L357" s="196"/>
      <c r="M357" s="196"/>
      <c r="N357" s="196"/>
      <c r="O357" s="197"/>
      <c r="P357" s="197"/>
      <c r="Q357" s="197"/>
      <c r="R357" s="197"/>
      <c r="S357" s="197"/>
      <c r="T357" s="197"/>
      <c r="U357" s="198"/>
      <c r="V357" s="257"/>
      <c r="W357" s="200"/>
      <c r="X357" s="200"/>
      <c r="Y357" s="43"/>
      <c r="Z357" s="199"/>
      <c r="AA357" s="199"/>
      <c r="AB357" s="199"/>
      <c r="AC357" s="199"/>
      <c r="AD357" s="199"/>
      <c r="AE357" s="43"/>
      <c r="AF357" s="199"/>
      <c r="AG357" s="196"/>
      <c r="AH357" s="201"/>
      <c r="AI357" s="330"/>
      <c r="AJ357" s="330"/>
      <c r="AK357" s="43"/>
      <c r="AL357" s="43"/>
      <c r="AM357" s="43"/>
      <c r="AN357" s="64"/>
      <c r="AO357" s="64"/>
      <c r="AP357" s="202"/>
      <c r="AQ357" s="202"/>
      <c r="AR357" s="42"/>
    </row>
    <row r="358" spans="1:44" ht="15.75" customHeight="1" x14ac:dyDescent="0.2">
      <c r="A358" s="43"/>
      <c r="B358" s="43"/>
      <c r="C358" s="43"/>
      <c r="D358" s="43"/>
      <c r="E358" s="43"/>
      <c r="F358" s="43"/>
      <c r="G358" s="194"/>
      <c r="H358" s="194"/>
      <c r="I358" s="194"/>
      <c r="J358" s="196"/>
      <c r="K358" s="196"/>
      <c r="L358" s="196"/>
      <c r="M358" s="196"/>
      <c r="N358" s="196"/>
      <c r="O358" s="197"/>
      <c r="P358" s="197"/>
      <c r="Q358" s="197"/>
      <c r="R358" s="197"/>
      <c r="S358" s="197"/>
      <c r="T358" s="197"/>
      <c r="U358" s="198"/>
      <c r="V358" s="257"/>
      <c r="W358" s="200"/>
      <c r="X358" s="200"/>
      <c r="Y358" s="43"/>
      <c r="Z358" s="199"/>
      <c r="AA358" s="199"/>
      <c r="AB358" s="199"/>
      <c r="AC358" s="199"/>
      <c r="AD358" s="199"/>
      <c r="AE358" s="43"/>
      <c r="AF358" s="199"/>
      <c r="AG358" s="196"/>
      <c r="AH358" s="201"/>
      <c r="AI358" s="330"/>
      <c r="AJ358" s="330"/>
      <c r="AK358" s="43"/>
      <c r="AL358" s="43"/>
      <c r="AM358" s="43"/>
      <c r="AN358" s="64"/>
      <c r="AO358" s="64"/>
      <c r="AP358" s="202"/>
      <c r="AQ358" s="202"/>
      <c r="AR358" s="42"/>
    </row>
    <row r="359" spans="1:44" ht="15.75" customHeight="1" x14ac:dyDescent="0.2">
      <c r="A359" s="43"/>
      <c r="B359" s="43"/>
      <c r="C359" s="43"/>
      <c r="D359" s="43"/>
      <c r="E359" s="43"/>
      <c r="F359" s="43"/>
      <c r="G359" s="194"/>
      <c r="H359" s="194"/>
      <c r="I359" s="194"/>
      <c r="J359" s="196"/>
      <c r="K359" s="196"/>
      <c r="L359" s="196"/>
      <c r="M359" s="196"/>
      <c r="N359" s="196"/>
      <c r="O359" s="197"/>
      <c r="P359" s="197"/>
      <c r="Q359" s="197"/>
      <c r="R359" s="197"/>
      <c r="S359" s="197"/>
      <c r="T359" s="197"/>
      <c r="U359" s="198"/>
      <c r="V359" s="257"/>
      <c r="W359" s="200"/>
      <c r="X359" s="200"/>
      <c r="Y359" s="43"/>
      <c r="Z359" s="199"/>
      <c r="AA359" s="199"/>
      <c r="AB359" s="199"/>
      <c r="AC359" s="199"/>
      <c r="AD359" s="199"/>
      <c r="AE359" s="43"/>
      <c r="AF359" s="199"/>
      <c r="AG359" s="196"/>
      <c r="AH359" s="201"/>
      <c r="AI359" s="330"/>
      <c r="AJ359" s="330"/>
      <c r="AK359" s="43"/>
      <c r="AL359" s="43"/>
      <c r="AM359" s="43"/>
      <c r="AN359" s="64"/>
      <c r="AO359" s="64"/>
      <c r="AP359" s="202"/>
      <c r="AQ359" s="202"/>
      <c r="AR359" s="42"/>
    </row>
    <row r="360" spans="1:44" ht="15.75" customHeight="1" x14ac:dyDescent="0.2">
      <c r="A360" s="43"/>
      <c r="B360" s="43"/>
      <c r="C360" s="43"/>
      <c r="D360" s="43"/>
      <c r="E360" s="43"/>
      <c r="F360" s="43"/>
      <c r="G360" s="194"/>
      <c r="H360" s="194"/>
      <c r="I360" s="194"/>
      <c r="J360" s="196"/>
      <c r="K360" s="196"/>
      <c r="L360" s="196"/>
      <c r="M360" s="196"/>
      <c r="N360" s="196"/>
      <c r="O360" s="197"/>
      <c r="P360" s="197"/>
      <c r="Q360" s="197"/>
      <c r="R360" s="197"/>
      <c r="S360" s="197"/>
      <c r="T360" s="197"/>
      <c r="U360" s="198"/>
      <c r="V360" s="257"/>
      <c r="W360" s="200"/>
      <c r="X360" s="200"/>
      <c r="Y360" s="43"/>
      <c r="Z360" s="199"/>
      <c r="AA360" s="199"/>
      <c r="AB360" s="199"/>
      <c r="AC360" s="199"/>
      <c r="AD360" s="199"/>
      <c r="AE360" s="43"/>
      <c r="AF360" s="199"/>
      <c r="AG360" s="196"/>
      <c r="AH360" s="201"/>
      <c r="AI360" s="330"/>
      <c r="AJ360" s="330"/>
      <c r="AK360" s="43"/>
      <c r="AL360" s="43"/>
      <c r="AM360" s="43"/>
      <c r="AN360" s="64"/>
      <c r="AO360" s="64"/>
      <c r="AP360" s="202"/>
      <c r="AQ360" s="202"/>
      <c r="AR360" s="42"/>
    </row>
    <row r="361" spans="1:44" ht="15.75" customHeight="1" x14ac:dyDescent="0.2">
      <c r="A361" s="43"/>
      <c r="B361" s="43"/>
      <c r="C361" s="43"/>
      <c r="D361" s="43"/>
      <c r="E361" s="43"/>
      <c r="F361" s="43"/>
      <c r="G361" s="194"/>
      <c r="H361" s="194"/>
      <c r="I361" s="194"/>
      <c r="J361" s="196"/>
      <c r="K361" s="196"/>
      <c r="L361" s="196"/>
      <c r="M361" s="196"/>
      <c r="N361" s="196"/>
      <c r="O361" s="197"/>
      <c r="P361" s="197"/>
      <c r="Q361" s="197"/>
      <c r="R361" s="197"/>
      <c r="S361" s="197"/>
      <c r="T361" s="197"/>
      <c r="U361" s="198"/>
      <c r="V361" s="257"/>
      <c r="W361" s="200"/>
      <c r="X361" s="200"/>
      <c r="Y361" s="43"/>
      <c r="Z361" s="199"/>
      <c r="AA361" s="199"/>
      <c r="AB361" s="199"/>
      <c r="AC361" s="199"/>
      <c r="AD361" s="199"/>
      <c r="AE361" s="43"/>
      <c r="AF361" s="199"/>
      <c r="AG361" s="196"/>
      <c r="AH361" s="201"/>
      <c r="AI361" s="330"/>
      <c r="AJ361" s="330"/>
      <c r="AK361" s="43"/>
      <c r="AL361" s="43"/>
      <c r="AM361" s="43"/>
      <c r="AN361" s="64"/>
      <c r="AO361" s="64"/>
      <c r="AP361" s="202"/>
      <c r="AQ361" s="202"/>
      <c r="AR361" s="42"/>
    </row>
    <row r="362" spans="1:44" ht="15.75" customHeight="1" x14ac:dyDescent="0.2">
      <c r="A362" s="43"/>
      <c r="B362" s="43"/>
      <c r="C362" s="43"/>
      <c r="D362" s="43"/>
      <c r="E362" s="43"/>
      <c r="F362" s="43"/>
      <c r="G362" s="194"/>
      <c r="H362" s="194"/>
      <c r="I362" s="194"/>
      <c r="J362" s="196"/>
      <c r="K362" s="196"/>
      <c r="L362" s="196"/>
      <c r="M362" s="196"/>
      <c r="N362" s="196"/>
      <c r="O362" s="197"/>
      <c r="P362" s="197"/>
      <c r="Q362" s="197"/>
      <c r="R362" s="197"/>
      <c r="S362" s="197"/>
      <c r="T362" s="197"/>
      <c r="U362" s="198"/>
      <c r="V362" s="257"/>
      <c r="W362" s="200"/>
      <c r="X362" s="200"/>
      <c r="Y362" s="43"/>
      <c r="Z362" s="199"/>
      <c r="AA362" s="199"/>
      <c r="AB362" s="199"/>
      <c r="AC362" s="199"/>
      <c r="AD362" s="199"/>
      <c r="AE362" s="43"/>
      <c r="AF362" s="199"/>
      <c r="AG362" s="196"/>
      <c r="AH362" s="201"/>
      <c r="AI362" s="330"/>
      <c r="AJ362" s="330"/>
      <c r="AK362" s="43"/>
      <c r="AL362" s="43"/>
      <c r="AM362" s="43"/>
      <c r="AN362" s="64"/>
      <c r="AO362" s="64"/>
      <c r="AP362" s="202"/>
      <c r="AQ362" s="202"/>
      <c r="AR362" s="42"/>
    </row>
    <row r="363" spans="1:44" ht="15.75" customHeight="1" x14ac:dyDescent="0.2">
      <c r="A363" s="43"/>
      <c r="B363" s="43"/>
      <c r="C363" s="43"/>
      <c r="D363" s="43"/>
      <c r="E363" s="43"/>
      <c r="F363" s="43"/>
      <c r="G363" s="194"/>
      <c r="H363" s="194"/>
      <c r="I363" s="194"/>
      <c r="J363" s="196"/>
      <c r="K363" s="196"/>
      <c r="L363" s="196"/>
      <c r="M363" s="196"/>
      <c r="N363" s="196"/>
      <c r="O363" s="197"/>
      <c r="P363" s="197"/>
      <c r="Q363" s="197"/>
      <c r="R363" s="197"/>
      <c r="S363" s="197"/>
      <c r="T363" s="197"/>
      <c r="U363" s="198"/>
      <c r="V363" s="257"/>
      <c r="W363" s="200"/>
      <c r="X363" s="200"/>
      <c r="Y363" s="43"/>
      <c r="Z363" s="199"/>
      <c r="AA363" s="199"/>
      <c r="AB363" s="199"/>
      <c r="AC363" s="199"/>
      <c r="AD363" s="199"/>
      <c r="AE363" s="43"/>
      <c r="AF363" s="199"/>
      <c r="AG363" s="196"/>
      <c r="AH363" s="201"/>
      <c r="AI363" s="330"/>
      <c r="AJ363" s="330"/>
      <c r="AK363" s="43"/>
      <c r="AL363" s="43"/>
      <c r="AM363" s="43"/>
      <c r="AN363" s="64"/>
      <c r="AO363" s="64"/>
      <c r="AP363" s="202"/>
      <c r="AQ363" s="202"/>
      <c r="AR363" s="42"/>
    </row>
    <row r="364" spans="1:44" ht="15.75" customHeight="1" x14ac:dyDescent="0.2">
      <c r="A364" s="43"/>
      <c r="B364" s="43"/>
      <c r="C364" s="43"/>
      <c r="D364" s="43"/>
      <c r="E364" s="43"/>
      <c r="F364" s="43"/>
      <c r="G364" s="194"/>
      <c r="H364" s="194"/>
      <c r="I364" s="194"/>
      <c r="J364" s="196"/>
      <c r="K364" s="196"/>
      <c r="L364" s="196"/>
      <c r="M364" s="196"/>
      <c r="N364" s="196"/>
      <c r="O364" s="197"/>
      <c r="P364" s="197"/>
      <c r="Q364" s="197"/>
      <c r="R364" s="197"/>
      <c r="S364" s="197"/>
      <c r="T364" s="197"/>
      <c r="U364" s="198"/>
      <c r="V364" s="257"/>
      <c r="W364" s="200"/>
      <c r="X364" s="200"/>
      <c r="Y364" s="43"/>
      <c r="Z364" s="199"/>
      <c r="AA364" s="199"/>
      <c r="AB364" s="199"/>
      <c r="AC364" s="199"/>
      <c r="AD364" s="199"/>
      <c r="AE364" s="43"/>
      <c r="AF364" s="199"/>
      <c r="AG364" s="196"/>
      <c r="AH364" s="201"/>
      <c r="AI364" s="330"/>
      <c r="AJ364" s="330"/>
      <c r="AK364" s="43"/>
      <c r="AL364" s="43"/>
      <c r="AM364" s="43"/>
      <c r="AN364" s="64"/>
      <c r="AO364" s="64"/>
      <c r="AP364" s="202"/>
      <c r="AQ364" s="202"/>
      <c r="AR364" s="42"/>
    </row>
    <row r="365" spans="1:44" ht="15.75" customHeight="1" x14ac:dyDescent="0.2">
      <c r="A365" s="43"/>
      <c r="B365" s="43"/>
      <c r="C365" s="43"/>
      <c r="D365" s="43"/>
      <c r="E365" s="43"/>
      <c r="F365" s="43"/>
      <c r="G365" s="194"/>
      <c r="H365" s="194"/>
      <c r="I365" s="194"/>
      <c r="J365" s="196"/>
      <c r="K365" s="196"/>
      <c r="L365" s="196"/>
      <c r="M365" s="196"/>
      <c r="N365" s="196"/>
      <c r="O365" s="197"/>
      <c r="P365" s="197"/>
      <c r="Q365" s="197"/>
      <c r="R365" s="197"/>
      <c r="S365" s="197"/>
      <c r="T365" s="197"/>
      <c r="U365" s="198"/>
      <c r="V365" s="257"/>
      <c r="W365" s="200"/>
      <c r="X365" s="200"/>
      <c r="Y365" s="43"/>
      <c r="Z365" s="199"/>
      <c r="AA365" s="199"/>
      <c r="AB365" s="199"/>
      <c r="AC365" s="199"/>
      <c r="AD365" s="199"/>
      <c r="AE365" s="43"/>
      <c r="AF365" s="199"/>
      <c r="AG365" s="196"/>
      <c r="AH365" s="201"/>
      <c r="AI365" s="330"/>
      <c r="AJ365" s="330"/>
      <c r="AK365" s="43"/>
      <c r="AL365" s="43"/>
      <c r="AM365" s="43"/>
      <c r="AN365" s="64"/>
      <c r="AO365" s="64"/>
      <c r="AP365" s="202"/>
      <c r="AQ365" s="202"/>
      <c r="AR365" s="42"/>
    </row>
    <row r="366" spans="1:44" ht="15.75" customHeight="1" x14ac:dyDescent="0.2">
      <c r="A366" s="43"/>
      <c r="B366" s="43"/>
      <c r="C366" s="43"/>
      <c r="D366" s="43"/>
      <c r="E366" s="43"/>
      <c r="F366" s="43"/>
      <c r="G366" s="194"/>
      <c r="H366" s="194"/>
      <c r="I366" s="194"/>
      <c r="J366" s="196"/>
      <c r="K366" s="196"/>
      <c r="L366" s="196"/>
      <c r="M366" s="196"/>
      <c r="N366" s="196"/>
      <c r="O366" s="197"/>
      <c r="P366" s="197"/>
      <c r="Q366" s="197"/>
      <c r="R366" s="197"/>
      <c r="S366" s="197"/>
      <c r="T366" s="197"/>
      <c r="U366" s="198"/>
      <c r="V366" s="257"/>
      <c r="W366" s="200"/>
      <c r="X366" s="200"/>
      <c r="Y366" s="43"/>
      <c r="Z366" s="199"/>
      <c r="AA366" s="199"/>
      <c r="AB366" s="199"/>
      <c r="AC366" s="199"/>
      <c r="AD366" s="199"/>
      <c r="AE366" s="43"/>
      <c r="AF366" s="199"/>
      <c r="AG366" s="196"/>
      <c r="AH366" s="201"/>
      <c r="AI366" s="330"/>
      <c r="AJ366" s="330"/>
      <c r="AK366" s="43"/>
      <c r="AL366" s="43"/>
      <c r="AM366" s="43"/>
      <c r="AN366" s="64"/>
      <c r="AO366" s="64"/>
      <c r="AP366" s="202"/>
      <c r="AQ366" s="202"/>
      <c r="AR366" s="42"/>
    </row>
    <row r="367" spans="1:44" ht="15.75" customHeight="1" x14ac:dyDescent="0.2">
      <c r="A367" s="43"/>
      <c r="B367" s="43"/>
      <c r="C367" s="43"/>
      <c r="D367" s="43"/>
      <c r="E367" s="43"/>
      <c r="F367" s="43"/>
      <c r="G367" s="194"/>
      <c r="H367" s="194"/>
      <c r="I367" s="194"/>
      <c r="J367" s="196"/>
      <c r="K367" s="196"/>
      <c r="L367" s="196"/>
      <c r="M367" s="196"/>
      <c r="N367" s="196"/>
      <c r="O367" s="197"/>
      <c r="P367" s="197"/>
      <c r="Q367" s="197"/>
      <c r="R367" s="197"/>
      <c r="S367" s="197"/>
      <c r="T367" s="197"/>
      <c r="U367" s="198"/>
      <c r="V367" s="257"/>
      <c r="W367" s="200"/>
      <c r="X367" s="200"/>
      <c r="Y367" s="43"/>
      <c r="Z367" s="199"/>
      <c r="AA367" s="199"/>
      <c r="AB367" s="199"/>
      <c r="AC367" s="199"/>
      <c r="AD367" s="199"/>
      <c r="AE367" s="43"/>
      <c r="AF367" s="199"/>
      <c r="AG367" s="196"/>
      <c r="AH367" s="201"/>
      <c r="AI367" s="330"/>
      <c r="AJ367" s="330"/>
      <c r="AK367" s="43"/>
      <c r="AL367" s="43"/>
      <c r="AM367" s="43"/>
      <c r="AN367" s="64"/>
      <c r="AO367" s="64"/>
      <c r="AP367" s="202"/>
      <c r="AQ367" s="202"/>
      <c r="AR367" s="42"/>
    </row>
    <row r="368" spans="1:44" ht="15.75" customHeight="1" x14ac:dyDescent="0.2">
      <c r="A368" s="43"/>
      <c r="B368" s="43"/>
      <c r="C368" s="43"/>
      <c r="D368" s="43"/>
      <c r="E368" s="43"/>
      <c r="F368" s="43"/>
      <c r="G368" s="194"/>
      <c r="H368" s="194"/>
      <c r="I368" s="194"/>
      <c r="J368" s="196"/>
      <c r="K368" s="196"/>
      <c r="L368" s="196"/>
      <c r="M368" s="196"/>
      <c r="N368" s="196"/>
      <c r="O368" s="197"/>
      <c r="P368" s="197"/>
      <c r="Q368" s="197"/>
      <c r="R368" s="197"/>
      <c r="S368" s="197"/>
      <c r="T368" s="197"/>
      <c r="U368" s="198"/>
      <c r="V368" s="257"/>
      <c r="W368" s="200"/>
      <c r="X368" s="200"/>
      <c r="Y368" s="43"/>
      <c r="Z368" s="199"/>
      <c r="AA368" s="199"/>
      <c r="AB368" s="199"/>
      <c r="AC368" s="199"/>
      <c r="AD368" s="199"/>
      <c r="AE368" s="43"/>
      <c r="AF368" s="199"/>
      <c r="AG368" s="196"/>
      <c r="AH368" s="201"/>
      <c r="AI368" s="330"/>
      <c r="AJ368" s="330"/>
      <c r="AK368" s="43"/>
      <c r="AL368" s="43"/>
      <c r="AM368" s="43"/>
      <c r="AN368" s="64"/>
      <c r="AO368" s="64"/>
      <c r="AP368" s="202"/>
      <c r="AQ368" s="202"/>
      <c r="AR368" s="42"/>
    </row>
    <row r="369" spans="1:44" ht="15.75" customHeight="1" x14ac:dyDescent="0.2">
      <c r="A369" s="43"/>
      <c r="B369" s="43"/>
      <c r="C369" s="43"/>
      <c r="D369" s="43"/>
      <c r="E369" s="43"/>
      <c r="F369" s="43"/>
      <c r="G369" s="194"/>
      <c r="H369" s="194"/>
      <c r="I369" s="194"/>
      <c r="J369" s="196"/>
      <c r="K369" s="196"/>
      <c r="L369" s="196"/>
      <c r="M369" s="196"/>
      <c r="N369" s="196"/>
      <c r="O369" s="197"/>
      <c r="P369" s="197"/>
      <c r="Q369" s="197"/>
      <c r="R369" s="197"/>
      <c r="S369" s="197"/>
      <c r="T369" s="197"/>
      <c r="U369" s="198"/>
      <c r="V369" s="257"/>
      <c r="W369" s="200"/>
      <c r="X369" s="200"/>
      <c r="Y369" s="43"/>
      <c r="Z369" s="199"/>
      <c r="AA369" s="199"/>
      <c r="AB369" s="199"/>
      <c r="AC369" s="199"/>
      <c r="AD369" s="199"/>
      <c r="AE369" s="43"/>
      <c r="AF369" s="199"/>
      <c r="AG369" s="196"/>
      <c r="AH369" s="201"/>
      <c r="AI369" s="330"/>
      <c r="AJ369" s="330"/>
      <c r="AK369" s="43"/>
      <c r="AL369" s="43"/>
      <c r="AM369" s="43"/>
      <c r="AN369" s="64"/>
      <c r="AO369" s="64"/>
      <c r="AP369" s="202"/>
      <c r="AQ369" s="202"/>
      <c r="AR369" s="42"/>
    </row>
    <row r="370" spans="1:44" ht="15.75" customHeight="1" x14ac:dyDescent="0.2">
      <c r="A370" s="43"/>
      <c r="B370" s="43"/>
      <c r="C370" s="43"/>
      <c r="D370" s="43"/>
      <c r="E370" s="43"/>
      <c r="F370" s="43"/>
      <c r="G370" s="194"/>
      <c r="H370" s="194"/>
      <c r="I370" s="194"/>
      <c r="J370" s="196"/>
      <c r="K370" s="196"/>
      <c r="L370" s="196"/>
      <c r="M370" s="196"/>
      <c r="N370" s="196"/>
      <c r="O370" s="197"/>
      <c r="P370" s="197"/>
      <c r="Q370" s="197"/>
      <c r="R370" s="197"/>
      <c r="S370" s="197"/>
      <c r="T370" s="197"/>
      <c r="U370" s="198"/>
      <c r="V370" s="257"/>
      <c r="W370" s="200"/>
      <c r="X370" s="200"/>
      <c r="Y370" s="43"/>
      <c r="Z370" s="199"/>
      <c r="AA370" s="199"/>
      <c r="AB370" s="199"/>
      <c r="AC370" s="199"/>
      <c r="AD370" s="199"/>
      <c r="AE370" s="43"/>
      <c r="AF370" s="199"/>
      <c r="AG370" s="196"/>
      <c r="AH370" s="201"/>
      <c r="AI370" s="330"/>
      <c r="AJ370" s="330"/>
      <c r="AK370" s="43"/>
      <c r="AL370" s="43"/>
      <c r="AM370" s="43"/>
      <c r="AN370" s="64"/>
      <c r="AO370" s="64"/>
      <c r="AP370" s="202"/>
      <c r="AQ370" s="202"/>
      <c r="AR370" s="42"/>
    </row>
    <row r="371" spans="1:44" ht="15.75" customHeight="1" x14ac:dyDescent="0.2">
      <c r="A371" s="43"/>
      <c r="B371" s="43"/>
      <c r="C371" s="43"/>
      <c r="D371" s="43"/>
      <c r="E371" s="43"/>
      <c r="F371" s="43"/>
      <c r="G371" s="194"/>
      <c r="H371" s="194"/>
      <c r="I371" s="194"/>
      <c r="J371" s="196"/>
      <c r="K371" s="196"/>
      <c r="L371" s="196"/>
      <c r="M371" s="196"/>
      <c r="N371" s="196"/>
      <c r="O371" s="197"/>
      <c r="P371" s="197"/>
      <c r="Q371" s="197"/>
      <c r="R371" s="197"/>
      <c r="S371" s="197"/>
      <c r="T371" s="197"/>
      <c r="U371" s="198"/>
      <c r="V371" s="257"/>
      <c r="W371" s="200"/>
      <c r="X371" s="200"/>
      <c r="Y371" s="43"/>
      <c r="Z371" s="199"/>
      <c r="AA371" s="199"/>
      <c r="AB371" s="199"/>
      <c r="AC371" s="199"/>
      <c r="AD371" s="199"/>
      <c r="AE371" s="43"/>
      <c r="AF371" s="199"/>
      <c r="AG371" s="196"/>
      <c r="AH371" s="201"/>
      <c r="AI371" s="330"/>
      <c r="AJ371" s="330"/>
      <c r="AK371" s="43"/>
      <c r="AL371" s="43"/>
      <c r="AM371" s="43"/>
      <c r="AN371" s="64"/>
      <c r="AO371" s="64"/>
      <c r="AP371" s="202"/>
      <c r="AQ371" s="202"/>
      <c r="AR371" s="42"/>
    </row>
    <row r="372" spans="1:44" ht="15.75" customHeight="1" x14ac:dyDescent="0.2">
      <c r="A372" s="43"/>
      <c r="B372" s="43"/>
      <c r="C372" s="43"/>
      <c r="D372" s="43"/>
      <c r="E372" s="43"/>
      <c r="F372" s="43"/>
      <c r="G372" s="194"/>
      <c r="H372" s="194"/>
      <c r="I372" s="194"/>
      <c r="J372" s="196"/>
      <c r="K372" s="196"/>
      <c r="L372" s="196"/>
      <c r="M372" s="196"/>
      <c r="N372" s="196"/>
      <c r="O372" s="197"/>
      <c r="P372" s="197"/>
      <c r="Q372" s="197"/>
      <c r="R372" s="197"/>
      <c r="S372" s="197"/>
      <c r="T372" s="197"/>
      <c r="U372" s="198"/>
      <c r="V372" s="257"/>
      <c r="W372" s="200"/>
      <c r="X372" s="200"/>
      <c r="Y372" s="43"/>
      <c r="Z372" s="199"/>
      <c r="AA372" s="199"/>
      <c r="AB372" s="199"/>
      <c r="AC372" s="199"/>
      <c r="AD372" s="199"/>
      <c r="AE372" s="43"/>
      <c r="AF372" s="199"/>
      <c r="AG372" s="196"/>
      <c r="AH372" s="201"/>
      <c r="AI372" s="330"/>
      <c r="AJ372" s="330"/>
      <c r="AK372" s="43"/>
      <c r="AL372" s="43"/>
      <c r="AM372" s="43"/>
      <c r="AN372" s="64"/>
      <c r="AO372" s="64"/>
      <c r="AP372" s="202"/>
      <c r="AQ372" s="202"/>
      <c r="AR372" s="42"/>
    </row>
    <row r="373" spans="1:44" ht="15.75" customHeight="1" x14ac:dyDescent="0.2">
      <c r="A373" s="43"/>
      <c r="B373" s="43"/>
      <c r="C373" s="43"/>
      <c r="D373" s="43"/>
      <c r="E373" s="43"/>
      <c r="F373" s="43"/>
      <c r="G373" s="194"/>
      <c r="H373" s="194"/>
      <c r="I373" s="194"/>
      <c r="J373" s="196"/>
      <c r="K373" s="196"/>
      <c r="L373" s="196"/>
      <c r="M373" s="196"/>
      <c r="N373" s="196"/>
      <c r="O373" s="197"/>
      <c r="P373" s="197"/>
      <c r="Q373" s="197"/>
      <c r="R373" s="197"/>
      <c r="S373" s="197"/>
      <c r="T373" s="197"/>
      <c r="U373" s="198"/>
      <c r="V373" s="257"/>
      <c r="W373" s="200"/>
      <c r="X373" s="200"/>
      <c r="Y373" s="43"/>
      <c r="Z373" s="199"/>
      <c r="AA373" s="199"/>
      <c r="AB373" s="199"/>
      <c r="AC373" s="199"/>
      <c r="AD373" s="199"/>
      <c r="AE373" s="43"/>
      <c r="AF373" s="199"/>
      <c r="AG373" s="196"/>
      <c r="AH373" s="201"/>
      <c r="AI373" s="330"/>
      <c r="AJ373" s="330"/>
      <c r="AK373" s="43"/>
      <c r="AL373" s="43"/>
      <c r="AM373" s="43"/>
      <c r="AN373" s="64"/>
      <c r="AO373" s="64"/>
      <c r="AP373" s="202"/>
      <c r="AQ373" s="202"/>
      <c r="AR373" s="42"/>
    </row>
    <row r="374" spans="1:44" ht="15.75" customHeight="1" x14ac:dyDescent="0.2">
      <c r="A374" s="43"/>
      <c r="B374" s="43"/>
      <c r="C374" s="43"/>
      <c r="D374" s="43"/>
      <c r="E374" s="43"/>
      <c r="F374" s="43"/>
      <c r="G374" s="194"/>
      <c r="H374" s="194"/>
      <c r="I374" s="194"/>
      <c r="J374" s="196"/>
      <c r="K374" s="196"/>
      <c r="L374" s="196"/>
      <c r="M374" s="196"/>
      <c r="N374" s="196"/>
      <c r="O374" s="197"/>
      <c r="P374" s="197"/>
      <c r="Q374" s="197"/>
      <c r="R374" s="197"/>
      <c r="S374" s="197"/>
      <c r="T374" s="197"/>
      <c r="U374" s="198"/>
      <c r="V374" s="257"/>
      <c r="W374" s="200"/>
      <c r="X374" s="200"/>
      <c r="Y374" s="43"/>
      <c r="Z374" s="199"/>
      <c r="AA374" s="199"/>
      <c r="AB374" s="199"/>
      <c r="AC374" s="199"/>
      <c r="AD374" s="199"/>
      <c r="AE374" s="43"/>
      <c r="AF374" s="199"/>
      <c r="AG374" s="196"/>
      <c r="AH374" s="201"/>
      <c r="AI374" s="330"/>
      <c r="AJ374" s="330"/>
      <c r="AK374" s="43"/>
      <c r="AL374" s="43"/>
      <c r="AM374" s="43"/>
      <c r="AN374" s="64"/>
      <c r="AO374" s="64"/>
      <c r="AP374" s="202"/>
      <c r="AQ374" s="202"/>
      <c r="AR374" s="42"/>
    </row>
    <row r="375" spans="1:44" ht="15.75" customHeight="1" x14ac:dyDescent="0.2">
      <c r="A375" s="43"/>
      <c r="B375" s="43"/>
      <c r="C375" s="43"/>
      <c r="D375" s="43"/>
      <c r="E375" s="43"/>
      <c r="F375" s="43"/>
      <c r="G375" s="194"/>
      <c r="H375" s="194"/>
      <c r="I375" s="194"/>
      <c r="J375" s="196"/>
      <c r="K375" s="196"/>
      <c r="L375" s="196"/>
      <c r="M375" s="196"/>
      <c r="N375" s="196"/>
      <c r="O375" s="197"/>
      <c r="P375" s="197"/>
      <c r="Q375" s="197"/>
      <c r="R375" s="197"/>
      <c r="S375" s="197"/>
      <c r="T375" s="197"/>
      <c r="U375" s="198"/>
      <c r="V375" s="257"/>
      <c r="W375" s="200"/>
      <c r="X375" s="200"/>
      <c r="Y375" s="43"/>
      <c r="Z375" s="199"/>
      <c r="AA375" s="199"/>
      <c r="AB375" s="199"/>
      <c r="AC375" s="199"/>
      <c r="AD375" s="199"/>
      <c r="AE375" s="43"/>
      <c r="AF375" s="199"/>
      <c r="AG375" s="196"/>
      <c r="AH375" s="201"/>
      <c r="AI375" s="330"/>
      <c r="AJ375" s="330"/>
      <c r="AK375" s="43"/>
      <c r="AL375" s="43"/>
      <c r="AM375" s="43"/>
      <c r="AN375" s="64"/>
      <c r="AO375" s="64"/>
      <c r="AP375" s="202"/>
      <c r="AQ375" s="202"/>
      <c r="AR375" s="42"/>
    </row>
    <row r="376" spans="1:44" ht="15.75" customHeight="1" x14ac:dyDescent="0.2">
      <c r="A376" s="43"/>
      <c r="B376" s="43"/>
      <c r="C376" s="43"/>
      <c r="D376" s="43"/>
      <c r="E376" s="43"/>
      <c r="F376" s="43"/>
      <c r="G376" s="194"/>
      <c r="H376" s="194"/>
      <c r="I376" s="194"/>
      <c r="J376" s="196"/>
      <c r="K376" s="196"/>
      <c r="L376" s="196"/>
      <c r="M376" s="196"/>
      <c r="N376" s="196"/>
      <c r="O376" s="197"/>
      <c r="P376" s="197"/>
      <c r="Q376" s="197"/>
      <c r="R376" s="197"/>
      <c r="S376" s="197"/>
      <c r="T376" s="197"/>
      <c r="U376" s="198"/>
      <c r="V376" s="257"/>
      <c r="W376" s="200"/>
      <c r="X376" s="200"/>
      <c r="Y376" s="43"/>
      <c r="Z376" s="199"/>
      <c r="AA376" s="199"/>
      <c r="AB376" s="199"/>
      <c r="AC376" s="199"/>
      <c r="AD376" s="199"/>
      <c r="AE376" s="43"/>
      <c r="AF376" s="199"/>
      <c r="AG376" s="196"/>
      <c r="AH376" s="201"/>
      <c r="AI376" s="330"/>
      <c r="AJ376" s="330"/>
      <c r="AK376" s="43"/>
      <c r="AL376" s="43"/>
      <c r="AM376" s="43"/>
      <c r="AN376" s="64"/>
      <c r="AO376" s="64"/>
      <c r="AP376" s="202"/>
      <c r="AQ376" s="202"/>
      <c r="AR376" s="42"/>
    </row>
    <row r="377" spans="1:44" ht="15.75" customHeight="1" x14ac:dyDescent="0.2">
      <c r="A377" s="43"/>
      <c r="B377" s="43"/>
      <c r="C377" s="43"/>
      <c r="D377" s="43"/>
      <c r="E377" s="43"/>
      <c r="F377" s="43"/>
      <c r="G377" s="194"/>
      <c r="H377" s="194"/>
      <c r="I377" s="194"/>
      <c r="J377" s="196"/>
      <c r="K377" s="196"/>
      <c r="L377" s="196"/>
      <c r="M377" s="196"/>
      <c r="N377" s="196"/>
      <c r="O377" s="197"/>
      <c r="P377" s="197"/>
      <c r="Q377" s="197"/>
      <c r="R377" s="197"/>
      <c r="S377" s="197"/>
      <c r="T377" s="197"/>
      <c r="U377" s="198"/>
      <c r="V377" s="257"/>
      <c r="W377" s="200"/>
      <c r="X377" s="200"/>
      <c r="Y377" s="43"/>
      <c r="Z377" s="199"/>
      <c r="AA377" s="199"/>
      <c r="AB377" s="199"/>
      <c r="AC377" s="199"/>
      <c r="AD377" s="199"/>
      <c r="AE377" s="43"/>
      <c r="AF377" s="199"/>
      <c r="AG377" s="196"/>
      <c r="AH377" s="201"/>
      <c r="AI377" s="330"/>
      <c r="AJ377" s="330"/>
      <c r="AK377" s="43"/>
      <c r="AL377" s="43"/>
      <c r="AM377" s="43"/>
      <c r="AN377" s="64"/>
      <c r="AO377" s="64"/>
      <c r="AP377" s="202"/>
      <c r="AQ377" s="202"/>
      <c r="AR377" s="42"/>
    </row>
    <row r="378" spans="1:44" ht="15.75" customHeight="1" x14ac:dyDescent="0.2">
      <c r="A378" s="43"/>
      <c r="B378" s="43"/>
      <c r="C378" s="43"/>
      <c r="D378" s="43"/>
      <c r="E378" s="43"/>
      <c r="F378" s="43"/>
      <c r="G378" s="194"/>
      <c r="H378" s="194"/>
      <c r="I378" s="194"/>
      <c r="J378" s="196"/>
      <c r="K378" s="196"/>
      <c r="L378" s="196"/>
      <c r="M378" s="196"/>
      <c r="N378" s="196"/>
      <c r="O378" s="197"/>
      <c r="P378" s="197"/>
      <c r="Q378" s="197"/>
      <c r="R378" s="197"/>
      <c r="S378" s="197"/>
      <c r="T378" s="197"/>
      <c r="U378" s="198"/>
      <c r="V378" s="257"/>
      <c r="W378" s="200"/>
      <c r="X378" s="200"/>
      <c r="Y378" s="43"/>
      <c r="Z378" s="199"/>
      <c r="AA378" s="199"/>
      <c r="AB378" s="199"/>
      <c r="AC378" s="199"/>
      <c r="AD378" s="199"/>
      <c r="AE378" s="43"/>
      <c r="AF378" s="199"/>
      <c r="AG378" s="196"/>
      <c r="AH378" s="201"/>
      <c r="AI378" s="330"/>
      <c r="AJ378" s="330"/>
      <c r="AK378" s="43"/>
      <c r="AL378" s="43"/>
      <c r="AM378" s="43"/>
      <c r="AN378" s="64"/>
      <c r="AO378" s="64"/>
      <c r="AP378" s="202"/>
      <c r="AQ378" s="202"/>
      <c r="AR378" s="42"/>
    </row>
    <row r="379" spans="1:44" ht="15.75" customHeight="1" x14ac:dyDescent="0.2">
      <c r="A379" s="43"/>
      <c r="B379" s="43"/>
      <c r="C379" s="43"/>
      <c r="D379" s="43"/>
      <c r="E379" s="43"/>
      <c r="F379" s="43"/>
      <c r="G379" s="194"/>
      <c r="H379" s="194"/>
      <c r="I379" s="194"/>
      <c r="J379" s="196"/>
      <c r="K379" s="196"/>
      <c r="L379" s="196"/>
      <c r="M379" s="196"/>
      <c r="N379" s="196"/>
      <c r="O379" s="197"/>
      <c r="P379" s="197"/>
      <c r="Q379" s="197"/>
      <c r="R379" s="197"/>
      <c r="S379" s="197"/>
      <c r="T379" s="197"/>
      <c r="U379" s="198"/>
      <c r="V379" s="257"/>
      <c r="W379" s="200"/>
      <c r="X379" s="200"/>
      <c r="Y379" s="43"/>
      <c r="Z379" s="199"/>
      <c r="AA379" s="199"/>
      <c r="AB379" s="199"/>
      <c r="AC379" s="199"/>
      <c r="AD379" s="199"/>
      <c r="AE379" s="43"/>
      <c r="AF379" s="199"/>
      <c r="AG379" s="196"/>
      <c r="AH379" s="201"/>
      <c r="AI379" s="330"/>
      <c r="AJ379" s="330"/>
      <c r="AK379" s="43"/>
      <c r="AL379" s="43"/>
      <c r="AM379" s="43"/>
      <c r="AN379" s="64"/>
      <c r="AO379" s="64"/>
      <c r="AP379" s="202"/>
      <c r="AQ379" s="202"/>
      <c r="AR379" s="42"/>
    </row>
    <row r="380" spans="1:44" ht="15.75" customHeight="1" x14ac:dyDescent="0.2">
      <c r="A380" s="43"/>
      <c r="B380" s="43"/>
      <c r="C380" s="43"/>
      <c r="D380" s="43"/>
      <c r="E380" s="43"/>
      <c r="F380" s="43"/>
      <c r="G380" s="194"/>
      <c r="H380" s="194"/>
      <c r="I380" s="194"/>
      <c r="J380" s="196"/>
      <c r="K380" s="196"/>
      <c r="L380" s="196"/>
      <c r="M380" s="196"/>
      <c r="N380" s="196"/>
      <c r="O380" s="197"/>
      <c r="P380" s="197"/>
      <c r="Q380" s="197"/>
      <c r="R380" s="197"/>
      <c r="S380" s="197"/>
      <c r="T380" s="197"/>
      <c r="U380" s="198"/>
      <c r="V380" s="257"/>
      <c r="W380" s="200"/>
      <c r="X380" s="200"/>
      <c r="Y380" s="43"/>
      <c r="Z380" s="199"/>
      <c r="AA380" s="199"/>
      <c r="AB380" s="199"/>
      <c r="AC380" s="199"/>
      <c r="AD380" s="199"/>
      <c r="AE380" s="43"/>
      <c r="AF380" s="199"/>
      <c r="AG380" s="196"/>
      <c r="AH380" s="201"/>
      <c r="AI380" s="330"/>
      <c r="AJ380" s="330"/>
      <c r="AK380" s="43"/>
      <c r="AL380" s="43"/>
      <c r="AM380" s="43"/>
      <c r="AN380" s="64"/>
      <c r="AO380" s="64"/>
      <c r="AP380" s="202"/>
      <c r="AQ380" s="202"/>
      <c r="AR380" s="42"/>
    </row>
    <row r="381" spans="1:44" ht="15.75" customHeight="1" x14ac:dyDescent="0.2">
      <c r="A381" s="43"/>
      <c r="B381" s="43"/>
      <c r="C381" s="43"/>
      <c r="D381" s="43"/>
      <c r="E381" s="43"/>
      <c r="F381" s="43"/>
      <c r="G381" s="194"/>
      <c r="H381" s="194"/>
      <c r="I381" s="194"/>
      <c r="J381" s="196"/>
      <c r="K381" s="196"/>
      <c r="L381" s="196"/>
      <c r="M381" s="196"/>
      <c r="N381" s="196"/>
      <c r="O381" s="197"/>
      <c r="P381" s="197"/>
      <c r="Q381" s="197"/>
      <c r="R381" s="197"/>
      <c r="S381" s="197"/>
      <c r="T381" s="197"/>
      <c r="U381" s="198"/>
      <c r="V381" s="257"/>
      <c r="W381" s="200"/>
      <c r="X381" s="200"/>
      <c r="Y381" s="43"/>
      <c r="Z381" s="199"/>
      <c r="AA381" s="199"/>
      <c r="AB381" s="199"/>
      <c r="AC381" s="199"/>
      <c r="AD381" s="199"/>
      <c r="AE381" s="43"/>
      <c r="AF381" s="199"/>
      <c r="AG381" s="196"/>
      <c r="AH381" s="201"/>
      <c r="AI381" s="330"/>
      <c r="AJ381" s="330"/>
      <c r="AK381" s="43"/>
      <c r="AL381" s="43"/>
      <c r="AM381" s="43"/>
      <c r="AN381" s="64"/>
      <c r="AO381" s="64"/>
      <c r="AP381" s="202"/>
      <c r="AQ381" s="202"/>
      <c r="AR381" s="42"/>
    </row>
    <row r="382" spans="1:44" ht="15.75" customHeight="1" x14ac:dyDescent="0.2">
      <c r="A382" s="43"/>
      <c r="B382" s="43"/>
      <c r="C382" s="43"/>
      <c r="D382" s="43"/>
      <c r="E382" s="43"/>
      <c r="F382" s="43"/>
      <c r="G382" s="194"/>
      <c r="H382" s="194"/>
      <c r="I382" s="194"/>
      <c r="J382" s="196"/>
      <c r="K382" s="196"/>
      <c r="L382" s="196"/>
      <c r="M382" s="196"/>
      <c r="N382" s="196"/>
      <c r="O382" s="197"/>
      <c r="P382" s="197"/>
      <c r="Q382" s="197"/>
      <c r="R382" s="197"/>
      <c r="S382" s="197"/>
      <c r="T382" s="197"/>
      <c r="U382" s="198"/>
      <c r="V382" s="257"/>
      <c r="W382" s="200"/>
      <c r="X382" s="200"/>
      <c r="Y382" s="43"/>
      <c r="Z382" s="199"/>
      <c r="AA382" s="199"/>
      <c r="AB382" s="199"/>
      <c r="AC382" s="199"/>
      <c r="AD382" s="199"/>
      <c r="AE382" s="43"/>
      <c r="AF382" s="199"/>
      <c r="AG382" s="196"/>
      <c r="AH382" s="201"/>
      <c r="AI382" s="330"/>
      <c r="AJ382" s="330"/>
      <c r="AK382" s="43"/>
      <c r="AL382" s="43"/>
      <c r="AM382" s="43"/>
      <c r="AN382" s="64"/>
      <c r="AO382" s="64"/>
      <c r="AP382" s="202"/>
      <c r="AQ382" s="202"/>
      <c r="AR382" s="42"/>
    </row>
    <row r="383" spans="1:44" ht="15.75" customHeight="1" x14ac:dyDescent="0.2">
      <c r="A383" s="43"/>
      <c r="B383" s="43"/>
      <c r="C383" s="43"/>
      <c r="D383" s="43"/>
      <c r="E383" s="43"/>
      <c r="F383" s="43"/>
      <c r="G383" s="194"/>
      <c r="H383" s="194"/>
      <c r="I383" s="194"/>
      <c r="J383" s="196"/>
      <c r="K383" s="196"/>
      <c r="L383" s="196"/>
      <c r="M383" s="196"/>
      <c r="N383" s="196"/>
      <c r="O383" s="197"/>
      <c r="P383" s="197"/>
      <c r="Q383" s="197"/>
      <c r="R383" s="197"/>
      <c r="S383" s="197"/>
      <c r="T383" s="197"/>
      <c r="U383" s="198"/>
      <c r="V383" s="257"/>
      <c r="W383" s="200"/>
      <c r="X383" s="200"/>
      <c r="Y383" s="43"/>
      <c r="Z383" s="199"/>
      <c r="AA383" s="199"/>
      <c r="AB383" s="199"/>
      <c r="AC383" s="199"/>
      <c r="AD383" s="199"/>
      <c r="AE383" s="43"/>
      <c r="AF383" s="199"/>
      <c r="AG383" s="196"/>
      <c r="AH383" s="201"/>
      <c r="AI383" s="330"/>
      <c r="AJ383" s="330"/>
      <c r="AK383" s="43"/>
      <c r="AL383" s="43"/>
      <c r="AM383" s="43"/>
      <c r="AN383" s="64"/>
      <c r="AO383" s="64"/>
      <c r="AP383" s="202"/>
      <c r="AQ383" s="202"/>
      <c r="AR383" s="42"/>
    </row>
    <row r="384" spans="1:44" ht="15.75" customHeight="1" x14ac:dyDescent="0.2">
      <c r="A384" s="43"/>
      <c r="B384" s="43"/>
      <c r="C384" s="43"/>
      <c r="D384" s="43"/>
      <c r="E384" s="43"/>
      <c r="F384" s="43"/>
      <c r="G384" s="194"/>
      <c r="H384" s="194"/>
      <c r="I384" s="194"/>
      <c r="J384" s="196"/>
      <c r="K384" s="196"/>
      <c r="L384" s="196"/>
      <c r="M384" s="196"/>
      <c r="N384" s="196"/>
      <c r="O384" s="197"/>
      <c r="P384" s="197"/>
      <c r="Q384" s="197"/>
      <c r="R384" s="197"/>
      <c r="S384" s="197"/>
      <c r="T384" s="197"/>
      <c r="U384" s="198"/>
      <c r="V384" s="257"/>
      <c r="W384" s="200"/>
      <c r="X384" s="200"/>
      <c r="Y384" s="43"/>
      <c r="Z384" s="199"/>
      <c r="AA384" s="199"/>
      <c r="AB384" s="199"/>
      <c r="AC384" s="199"/>
      <c r="AD384" s="199"/>
      <c r="AE384" s="43"/>
      <c r="AF384" s="199"/>
      <c r="AG384" s="196"/>
      <c r="AH384" s="201"/>
      <c r="AI384" s="330"/>
      <c r="AJ384" s="330"/>
      <c r="AK384" s="43"/>
      <c r="AL384" s="43"/>
      <c r="AM384" s="43"/>
      <c r="AN384" s="64"/>
      <c r="AO384" s="64"/>
      <c r="AP384" s="202"/>
      <c r="AQ384" s="202"/>
      <c r="AR384" s="42"/>
    </row>
    <row r="385" spans="1:44" ht="15.75" customHeight="1" x14ac:dyDescent="0.2">
      <c r="A385" s="43"/>
      <c r="B385" s="43"/>
      <c r="C385" s="43"/>
      <c r="D385" s="43"/>
      <c r="E385" s="43"/>
      <c r="F385" s="43"/>
      <c r="G385" s="194"/>
      <c r="H385" s="194"/>
      <c r="I385" s="194"/>
      <c r="J385" s="196"/>
      <c r="K385" s="196"/>
      <c r="L385" s="196"/>
      <c r="M385" s="196"/>
      <c r="N385" s="196"/>
      <c r="O385" s="197"/>
      <c r="P385" s="197"/>
      <c r="Q385" s="197"/>
      <c r="R385" s="197"/>
      <c r="S385" s="197"/>
      <c r="T385" s="197"/>
      <c r="U385" s="198"/>
      <c r="V385" s="257"/>
      <c r="W385" s="200"/>
      <c r="X385" s="200"/>
      <c r="Y385" s="43"/>
      <c r="Z385" s="199"/>
      <c r="AA385" s="199"/>
      <c r="AB385" s="199"/>
      <c r="AC385" s="199"/>
      <c r="AD385" s="199"/>
      <c r="AE385" s="43"/>
      <c r="AF385" s="199"/>
      <c r="AG385" s="196"/>
      <c r="AH385" s="201"/>
      <c r="AI385" s="330"/>
      <c r="AJ385" s="330"/>
      <c r="AK385" s="43"/>
      <c r="AL385" s="43"/>
      <c r="AM385" s="43"/>
      <c r="AN385" s="64"/>
      <c r="AO385" s="64"/>
      <c r="AP385" s="202"/>
      <c r="AQ385" s="202"/>
      <c r="AR385" s="42"/>
    </row>
    <row r="386" spans="1:44" ht="15.75" customHeight="1" x14ac:dyDescent="0.2">
      <c r="A386" s="43"/>
      <c r="B386" s="43"/>
      <c r="C386" s="43"/>
      <c r="D386" s="43"/>
      <c r="E386" s="43"/>
      <c r="F386" s="43"/>
      <c r="G386" s="194"/>
      <c r="H386" s="194"/>
      <c r="I386" s="194"/>
      <c r="J386" s="196"/>
      <c r="K386" s="196"/>
      <c r="L386" s="196"/>
      <c r="M386" s="196"/>
      <c r="N386" s="196"/>
      <c r="O386" s="197"/>
      <c r="P386" s="197"/>
      <c r="Q386" s="197"/>
      <c r="R386" s="197"/>
      <c r="S386" s="197"/>
      <c r="T386" s="197"/>
      <c r="U386" s="198"/>
      <c r="V386" s="257"/>
      <c r="W386" s="200"/>
      <c r="X386" s="200"/>
      <c r="Y386" s="43"/>
      <c r="Z386" s="199"/>
      <c r="AA386" s="199"/>
      <c r="AB386" s="199"/>
      <c r="AC386" s="199"/>
      <c r="AD386" s="199"/>
      <c r="AE386" s="43"/>
      <c r="AF386" s="199"/>
      <c r="AG386" s="196"/>
      <c r="AH386" s="201"/>
      <c r="AI386" s="330"/>
      <c r="AJ386" s="330"/>
      <c r="AK386" s="43"/>
      <c r="AL386" s="43"/>
      <c r="AM386" s="43"/>
      <c r="AN386" s="64"/>
      <c r="AO386" s="64"/>
      <c r="AP386" s="202"/>
      <c r="AQ386" s="202"/>
      <c r="AR386" s="42"/>
    </row>
    <row r="387" spans="1:44" ht="15.75" customHeight="1" x14ac:dyDescent="0.2">
      <c r="A387" s="43"/>
      <c r="B387" s="43"/>
      <c r="C387" s="43"/>
      <c r="D387" s="43"/>
      <c r="E387" s="43"/>
      <c r="F387" s="43"/>
      <c r="G387" s="194"/>
      <c r="H387" s="194"/>
      <c r="I387" s="194"/>
      <c r="J387" s="196"/>
      <c r="K387" s="196"/>
      <c r="L387" s="196"/>
      <c r="M387" s="196"/>
      <c r="N387" s="196"/>
      <c r="O387" s="197"/>
      <c r="P387" s="197"/>
      <c r="Q387" s="197"/>
      <c r="R387" s="197"/>
      <c r="S387" s="197"/>
      <c r="T387" s="197"/>
      <c r="U387" s="198"/>
      <c r="V387" s="257"/>
      <c r="W387" s="200"/>
      <c r="X387" s="200"/>
      <c r="Y387" s="43"/>
      <c r="Z387" s="199"/>
      <c r="AA387" s="199"/>
      <c r="AB387" s="199"/>
      <c r="AC387" s="199"/>
      <c r="AD387" s="199"/>
      <c r="AE387" s="43"/>
      <c r="AF387" s="199"/>
      <c r="AG387" s="196"/>
      <c r="AH387" s="201"/>
      <c r="AI387" s="330"/>
      <c r="AJ387" s="330"/>
      <c r="AK387" s="43"/>
      <c r="AL387" s="43"/>
      <c r="AM387" s="43"/>
      <c r="AN387" s="64"/>
      <c r="AO387" s="64"/>
      <c r="AP387" s="202"/>
      <c r="AQ387" s="202"/>
      <c r="AR387" s="42"/>
    </row>
    <row r="388" spans="1:44" ht="15.75" customHeight="1" x14ac:dyDescent="0.2">
      <c r="A388" s="43"/>
      <c r="B388" s="43"/>
      <c r="C388" s="43"/>
      <c r="D388" s="43"/>
      <c r="E388" s="43"/>
      <c r="F388" s="43"/>
      <c r="G388" s="194"/>
      <c r="H388" s="194"/>
      <c r="I388" s="194"/>
      <c r="J388" s="196"/>
      <c r="K388" s="196"/>
      <c r="L388" s="196"/>
      <c r="M388" s="196"/>
      <c r="N388" s="196"/>
      <c r="O388" s="197"/>
      <c r="P388" s="197"/>
      <c r="Q388" s="197"/>
      <c r="R388" s="197"/>
      <c r="S388" s="197"/>
      <c r="T388" s="197"/>
      <c r="U388" s="198"/>
      <c r="V388" s="257"/>
      <c r="W388" s="200"/>
      <c r="X388" s="200"/>
      <c r="Y388" s="43"/>
      <c r="Z388" s="199"/>
      <c r="AA388" s="199"/>
      <c r="AB388" s="199"/>
      <c r="AC388" s="199"/>
      <c r="AD388" s="199"/>
      <c r="AE388" s="43"/>
      <c r="AF388" s="199"/>
      <c r="AG388" s="196"/>
      <c r="AH388" s="201"/>
      <c r="AI388" s="330"/>
      <c r="AJ388" s="330"/>
      <c r="AK388" s="43"/>
      <c r="AL388" s="43"/>
      <c r="AM388" s="43"/>
      <c r="AN388" s="64"/>
      <c r="AO388" s="64"/>
      <c r="AP388" s="202"/>
      <c r="AQ388" s="202"/>
      <c r="AR388" s="42"/>
    </row>
    <row r="389" spans="1:44" ht="15.75" customHeight="1" x14ac:dyDescent="0.2">
      <c r="A389" s="43"/>
      <c r="B389" s="43"/>
      <c r="C389" s="43"/>
      <c r="D389" s="43"/>
      <c r="E389" s="43"/>
      <c r="F389" s="43"/>
      <c r="G389" s="194"/>
      <c r="H389" s="194"/>
      <c r="I389" s="194"/>
      <c r="J389" s="196"/>
      <c r="K389" s="196"/>
      <c r="L389" s="196"/>
      <c r="M389" s="196"/>
      <c r="N389" s="196"/>
      <c r="O389" s="197"/>
      <c r="P389" s="197"/>
      <c r="Q389" s="197"/>
      <c r="R389" s="197"/>
      <c r="S389" s="197"/>
      <c r="T389" s="197"/>
      <c r="U389" s="198"/>
      <c r="V389" s="257"/>
      <c r="W389" s="200"/>
      <c r="X389" s="200"/>
      <c r="Y389" s="43"/>
      <c r="Z389" s="199"/>
      <c r="AA389" s="199"/>
      <c r="AB389" s="199"/>
      <c r="AC389" s="199"/>
      <c r="AD389" s="199"/>
      <c r="AE389" s="43"/>
      <c r="AF389" s="199"/>
      <c r="AG389" s="196"/>
      <c r="AH389" s="201"/>
      <c r="AI389" s="330"/>
      <c r="AJ389" s="330"/>
      <c r="AK389" s="43"/>
      <c r="AL389" s="43"/>
      <c r="AM389" s="43"/>
      <c r="AN389" s="64"/>
      <c r="AO389" s="64"/>
      <c r="AP389" s="202"/>
      <c r="AQ389" s="202"/>
      <c r="AR389" s="42"/>
    </row>
    <row r="390" spans="1:44" ht="15.75" customHeight="1" x14ac:dyDescent="0.2">
      <c r="A390" s="43"/>
      <c r="B390" s="43"/>
      <c r="C390" s="43"/>
      <c r="D390" s="43"/>
      <c r="E390" s="43"/>
      <c r="F390" s="43"/>
      <c r="G390" s="194"/>
      <c r="H390" s="194"/>
      <c r="I390" s="194"/>
      <c r="J390" s="196"/>
      <c r="K390" s="196"/>
      <c r="L390" s="196"/>
      <c r="M390" s="196"/>
      <c r="N390" s="196"/>
      <c r="O390" s="197"/>
      <c r="P390" s="197"/>
      <c r="Q390" s="197"/>
      <c r="R390" s="197"/>
      <c r="S390" s="197"/>
      <c r="T390" s="197"/>
      <c r="U390" s="198"/>
      <c r="V390" s="257"/>
      <c r="W390" s="200"/>
      <c r="X390" s="200"/>
      <c r="Y390" s="43"/>
      <c r="Z390" s="199"/>
      <c r="AA390" s="199"/>
      <c r="AB390" s="199"/>
      <c r="AC390" s="199"/>
      <c r="AD390" s="199"/>
      <c r="AE390" s="43"/>
      <c r="AF390" s="199"/>
      <c r="AG390" s="196"/>
      <c r="AH390" s="201"/>
      <c r="AI390" s="330"/>
      <c r="AJ390" s="330"/>
      <c r="AK390" s="43"/>
      <c r="AL390" s="43"/>
      <c r="AM390" s="43"/>
      <c r="AN390" s="64"/>
      <c r="AO390" s="64"/>
      <c r="AP390" s="202"/>
      <c r="AQ390" s="202"/>
      <c r="AR390" s="42"/>
    </row>
    <row r="391" spans="1:44" ht="15.75" customHeight="1" x14ac:dyDescent="0.2">
      <c r="A391" s="43"/>
      <c r="B391" s="43"/>
      <c r="C391" s="43"/>
      <c r="D391" s="43"/>
      <c r="E391" s="43"/>
      <c r="F391" s="43"/>
      <c r="G391" s="194"/>
      <c r="H391" s="194"/>
      <c r="I391" s="194"/>
      <c r="J391" s="196"/>
      <c r="K391" s="196"/>
      <c r="L391" s="196"/>
      <c r="M391" s="196"/>
      <c r="N391" s="196"/>
      <c r="O391" s="197"/>
      <c r="P391" s="197"/>
      <c r="Q391" s="197"/>
      <c r="R391" s="197"/>
      <c r="S391" s="197"/>
      <c r="T391" s="197"/>
      <c r="U391" s="198"/>
      <c r="V391" s="257"/>
      <c r="W391" s="200"/>
      <c r="X391" s="200"/>
      <c r="Y391" s="43"/>
      <c r="Z391" s="199"/>
      <c r="AA391" s="199"/>
      <c r="AB391" s="199"/>
      <c r="AC391" s="199"/>
      <c r="AD391" s="199"/>
      <c r="AE391" s="43"/>
      <c r="AF391" s="199"/>
      <c r="AG391" s="196"/>
      <c r="AH391" s="201"/>
      <c r="AI391" s="330"/>
      <c r="AJ391" s="330"/>
      <c r="AK391" s="43"/>
      <c r="AL391" s="43"/>
      <c r="AM391" s="43"/>
      <c r="AN391" s="64"/>
      <c r="AO391" s="64"/>
      <c r="AP391" s="202"/>
      <c r="AQ391" s="202"/>
      <c r="AR391" s="42"/>
    </row>
    <row r="392" spans="1:44" ht="15.75" customHeight="1" x14ac:dyDescent="0.2">
      <c r="A392" s="43"/>
      <c r="B392" s="43"/>
      <c r="C392" s="43"/>
      <c r="D392" s="43"/>
      <c r="E392" s="43"/>
      <c r="F392" s="43"/>
      <c r="G392" s="194"/>
      <c r="H392" s="194"/>
      <c r="I392" s="194"/>
      <c r="J392" s="196"/>
      <c r="K392" s="196"/>
      <c r="L392" s="196"/>
      <c r="M392" s="196"/>
      <c r="N392" s="196"/>
      <c r="O392" s="197"/>
      <c r="P392" s="197"/>
      <c r="Q392" s="197"/>
      <c r="R392" s="197"/>
      <c r="S392" s="197"/>
      <c r="T392" s="197"/>
      <c r="U392" s="198"/>
      <c r="V392" s="257"/>
      <c r="W392" s="200"/>
      <c r="X392" s="200"/>
      <c r="Y392" s="43"/>
      <c r="Z392" s="199"/>
      <c r="AA392" s="199"/>
      <c r="AB392" s="199"/>
      <c r="AC392" s="199"/>
      <c r="AD392" s="199"/>
      <c r="AE392" s="43"/>
      <c r="AF392" s="199"/>
      <c r="AG392" s="196"/>
      <c r="AH392" s="201"/>
      <c r="AI392" s="330"/>
      <c r="AJ392" s="330"/>
      <c r="AK392" s="43"/>
      <c r="AL392" s="43"/>
      <c r="AM392" s="43"/>
      <c r="AN392" s="64"/>
      <c r="AO392" s="64"/>
      <c r="AP392" s="202"/>
      <c r="AQ392" s="202"/>
      <c r="AR392" s="42"/>
    </row>
    <row r="393" spans="1:44" ht="15.75" customHeight="1" x14ac:dyDescent="0.2">
      <c r="A393" s="43"/>
      <c r="B393" s="43"/>
      <c r="C393" s="43"/>
      <c r="D393" s="43"/>
      <c r="E393" s="43"/>
      <c r="F393" s="43"/>
      <c r="G393" s="194"/>
      <c r="H393" s="194"/>
      <c r="I393" s="194"/>
      <c r="J393" s="196"/>
      <c r="K393" s="196"/>
      <c r="L393" s="196"/>
      <c r="M393" s="196"/>
      <c r="N393" s="196"/>
      <c r="O393" s="197"/>
      <c r="P393" s="197"/>
      <c r="Q393" s="197"/>
      <c r="R393" s="197"/>
      <c r="S393" s="197"/>
      <c r="T393" s="197"/>
      <c r="U393" s="198"/>
      <c r="V393" s="257"/>
      <c r="W393" s="200"/>
      <c r="X393" s="200"/>
      <c r="Y393" s="43"/>
      <c r="Z393" s="199"/>
      <c r="AA393" s="199"/>
      <c r="AB393" s="199"/>
      <c r="AC393" s="199"/>
      <c r="AD393" s="199"/>
      <c r="AE393" s="43"/>
      <c r="AF393" s="199"/>
      <c r="AG393" s="196"/>
      <c r="AH393" s="201"/>
      <c r="AI393" s="330"/>
      <c r="AJ393" s="330"/>
      <c r="AK393" s="43"/>
      <c r="AL393" s="43"/>
      <c r="AM393" s="43"/>
      <c r="AN393" s="64"/>
      <c r="AO393" s="64"/>
      <c r="AP393" s="202"/>
      <c r="AQ393" s="202"/>
      <c r="AR393" s="42"/>
    </row>
    <row r="394" spans="1:44" ht="15.75" customHeight="1" x14ac:dyDescent="0.2">
      <c r="A394" s="43"/>
      <c r="B394" s="43"/>
      <c r="C394" s="43"/>
      <c r="D394" s="43"/>
      <c r="E394" s="43"/>
      <c r="F394" s="43"/>
      <c r="G394" s="194"/>
      <c r="H394" s="194"/>
      <c r="I394" s="194"/>
      <c r="J394" s="196"/>
      <c r="K394" s="196"/>
      <c r="L394" s="196"/>
      <c r="M394" s="196"/>
      <c r="N394" s="196"/>
      <c r="O394" s="197"/>
      <c r="P394" s="197"/>
      <c r="Q394" s="197"/>
      <c r="R394" s="197"/>
      <c r="S394" s="197"/>
      <c r="T394" s="197"/>
      <c r="U394" s="198"/>
      <c r="V394" s="257"/>
      <c r="W394" s="200"/>
      <c r="X394" s="200"/>
      <c r="Y394" s="43"/>
      <c r="Z394" s="199"/>
      <c r="AA394" s="199"/>
      <c r="AB394" s="199"/>
      <c r="AC394" s="199"/>
      <c r="AD394" s="199"/>
      <c r="AE394" s="43"/>
      <c r="AF394" s="199"/>
      <c r="AG394" s="196"/>
      <c r="AH394" s="201"/>
      <c r="AI394" s="330"/>
      <c r="AJ394" s="330"/>
      <c r="AK394" s="43"/>
      <c r="AL394" s="43"/>
      <c r="AM394" s="43"/>
      <c r="AN394" s="64"/>
      <c r="AO394" s="64"/>
      <c r="AP394" s="202"/>
      <c r="AQ394" s="202"/>
      <c r="AR394" s="42"/>
    </row>
    <row r="395" spans="1:44" ht="15.75" customHeight="1" x14ac:dyDescent="0.2">
      <c r="A395" s="43"/>
      <c r="B395" s="43"/>
      <c r="C395" s="43"/>
      <c r="D395" s="43"/>
      <c r="E395" s="43"/>
      <c r="F395" s="43"/>
      <c r="G395" s="194"/>
      <c r="H395" s="194"/>
      <c r="I395" s="194"/>
      <c r="J395" s="196"/>
      <c r="K395" s="196"/>
      <c r="L395" s="196"/>
      <c r="M395" s="196"/>
      <c r="N395" s="196"/>
      <c r="O395" s="197"/>
      <c r="P395" s="197"/>
      <c r="Q395" s="197"/>
      <c r="R395" s="197"/>
      <c r="S395" s="197"/>
      <c r="T395" s="197"/>
      <c r="U395" s="198"/>
      <c r="V395" s="257"/>
      <c r="W395" s="200"/>
      <c r="X395" s="200"/>
      <c r="Y395" s="43"/>
      <c r="Z395" s="199"/>
      <c r="AA395" s="199"/>
      <c r="AB395" s="199"/>
      <c r="AC395" s="199"/>
      <c r="AD395" s="199"/>
      <c r="AE395" s="43"/>
      <c r="AF395" s="199"/>
      <c r="AG395" s="196"/>
      <c r="AH395" s="201"/>
      <c r="AI395" s="330"/>
      <c r="AJ395" s="330"/>
      <c r="AK395" s="43"/>
      <c r="AL395" s="43"/>
      <c r="AM395" s="43"/>
      <c r="AN395" s="64"/>
      <c r="AO395" s="64"/>
      <c r="AP395" s="202"/>
      <c r="AQ395" s="202"/>
      <c r="AR395" s="42"/>
    </row>
    <row r="396" spans="1:44" ht="15.75" customHeight="1" x14ac:dyDescent="0.2">
      <c r="A396" s="43"/>
      <c r="B396" s="43"/>
      <c r="C396" s="43"/>
      <c r="D396" s="43"/>
      <c r="E396" s="43"/>
      <c r="F396" s="43"/>
      <c r="G396" s="194"/>
      <c r="H396" s="194"/>
      <c r="I396" s="194"/>
      <c r="J396" s="196"/>
      <c r="K396" s="196"/>
      <c r="L396" s="196"/>
      <c r="M396" s="196"/>
      <c r="N396" s="196"/>
      <c r="O396" s="197"/>
      <c r="P396" s="197"/>
      <c r="Q396" s="197"/>
      <c r="R396" s="197"/>
      <c r="S396" s="197"/>
      <c r="T396" s="197"/>
      <c r="U396" s="198"/>
      <c r="V396" s="257"/>
      <c r="W396" s="200"/>
      <c r="X396" s="200"/>
      <c r="Y396" s="43"/>
      <c r="Z396" s="199"/>
      <c r="AA396" s="199"/>
      <c r="AB396" s="199"/>
      <c r="AC396" s="199"/>
      <c r="AD396" s="199"/>
      <c r="AE396" s="43"/>
      <c r="AF396" s="199"/>
      <c r="AG396" s="196"/>
      <c r="AH396" s="201"/>
      <c r="AI396" s="330"/>
      <c r="AJ396" s="330"/>
      <c r="AK396" s="43"/>
      <c r="AL396" s="43"/>
      <c r="AM396" s="43"/>
      <c r="AN396" s="64"/>
      <c r="AO396" s="64"/>
      <c r="AP396" s="202"/>
      <c r="AQ396" s="202"/>
      <c r="AR396" s="42"/>
    </row>
    <row r="397" spans="1:44" ht="15.75" customHeight="1" x14ac:dyDescent="0.2">
      <c r="A397" s="43"/>
      <c r="B397" s="43"/>
      <c r="C397" s="43"/>
      <c r="D397" s="43"/>
      <c r="E397" s="43"/>
      <c r="F397" s="43"/>
      <c r="G397" s="194"/>
      <c r="H397" s="194"/>
      <c r="I397" s="194"/>
      <c r="J397" s="196"/>
      <c r="K397" s="196"/>
      <c r="L397" s="196"/>
      <c r="M397" s="196"/>
      <c r="N397" s="196"/>
      <c r="O397" s="197"/>
      <c r="P397" s="197"/>
      <c r="Q397" s="197"/>
      <c r="R397" s="197"/>
      <c r="S397" s="197"/>
      <c r="T397" s="197"/>
      <c r="U397" s="198"/>
      <c r="V397" s="257"/>
      <c r="W397" s="200"/>
      <c r="X397" s="200"/>
      <c r="Y397" s="43"/>
      <c r="Z397" s="199"/>
      <c r="AA397" s="199"/>
      <c r="AB397" s="199"/>
      <c r="AC397" s="199"/>
      <c r="AD397" s="199"/>
      <c r="AE397" s="43"/>
      <c r="AF397" s="199"/>
      <c r="AG397" s="196"/>
      <c r="AH397" s="201"/>
      <c r="AI397" s="330"/>
      <c r="AJ397" s="330"/>
      <c r="AK397" s="43"/>
      <c r="AL397" s="43"/>
      <c r="AM397" s="43"/>
      <c r="AN397" s="64"/>
      <c r="AO397" s="64"/>
      <c r="AP397" s="202"/>
      <c r="AQ397" s="202"/>
      <c r="AR397" s="42"/>
    </row>
    <row r="398" spans="1:44" ht="15.75" customHeight="1" x14ac:dyDescent="0.2">
      <c r="A398" s="43"/>
      <c r="B398" s="43"/>
      <c r="C398" s="43"/>
      <c r="D398" s="43"/>
      <c r="E398" s="43"/>
      <c r="F398" s="43"/>
      <c r="G398" s="194"/>
      <c r="H398" s="194"/>
      <c r="I398" s="194"/>
      <c r="J398" s="196"/>
      <c r="K398" s="196"/>
      <c r="L398" s="196"/>
      <c r="M398" s="196"/>
      <c r="N398" s="196"/>
      <c r="O398" s="197"/>
      <c r="P398" s="197"/>
      <c r="Q398" s="197"/>
      <c r="R398" s="197"/>
      <c r="S398" s="197"/>
      <c r="T398" s="197"/>
      <c r="U398" s="198"/>
      <c r="V398" s="257"/>
      <c r="W398" s="200"/>
      <c r="X398" s="200"/>
      <c r="Y398" s="43"/>
      <c r="Z398" s="199"/>
      <c r="AA398" s="199"/>
      <c r="AB398" s="199"/>
      <c r="AC398" s="199"/>
      <c r="AD398" s="199"/>
      <c r="AE398" s="43"/>
      <c r="AF398" s="199"/>
      <c r="AG398" s="196"/>
      <c r="AH398" s="201"/>
      <c r="AI398" s="330"/>
      <c r="AJ398" s="330"/>
      <c r="AK398" s="43"/>
      <c r="AL398" s="43"/>
      <c r="AM398" s="43"/>
      <c r="AN398" s="64"/>
      <c r="AO398" s="64"/>
      <c r="AP398" s="202"/>
      <c r="AQ398" s="202"/>
      <c r="AR398" s="42"/>
    </row>
    <row r="399" spans="1:44" ht="15.75" customHeight="1" x14ac:dyDescent="0.2">
      <c r="A399" s="43"/>
      <c r="B399" s="43"/>
      <c r="C399" s="43"/>
      <c r="D399" s="43"/>
      <c r="E399" s="43"/>
      <c r="F399" s="43"/>
      <c r="G399" s="194"/>
      <c r="H399" s="194"/>
      <c r="I399" s="194"/>
      <c r="J399" s="196"/>
      <c r="K399" s="196"/>
      <c r="L399" s="196"/>
      <c r="M399" s="196"/>
      <c r="N399" s="196"/>
      <c r="O399" s="197"/>
      <c r="P399" s="197"/>
      <c r="Q399" s="197"/>
      <c r="R399" s="197"/>
      <c r="S399" s="197"/>
      <c r="T399" s="197"/>
      <c r="U399" s="198"/>
      <c r="V399" s="257"/>
      <c r="W399" s="200"/>
      <c r="X399" s="200"/>
      <c r="Y399" s="43"/>
      <c r="Z399" s="199"/>
      <c r="AA399" s="199"/>
      <c r="AB399" s="199"/>
      <c r="AC399" s="199"/>
      <c r="AD399" s="199"/>
      <c r="AE399" s="43"/>
      <c r="AF399" s="199"/>
      <c r="AG399" s="196"/>
      <c r="AH399" s="201"/>
      <c r="AI399" s="330"/>
      <c r="AJ399" s="330"/>
      <c r="AK399" s="43"/>
      <c r="AL399" s="43"/>
      <c r="AM399" s="43"/>
      <c r="AN399" s="64"/>
      <c r="AO399" s="64"/>
      <c r="AP399" s="202"/>
      <c r="AQ399" s="202"/>
      <c r="AR399" s="42"/>
    </row>
    <row r="400" spans="1:44" ht="15.75" customHeight="1" x14ac:dyDescent="0.2">
      <c r="A400" s="43"/>
      <c r="B400" s="43"/>
      <c r="C400" s="43"/>
      <c r="D400" s="43"/>
      <c r="E400" s="43"/>
      <c r="F400" s="43"/>
      <c r="G400" s="194"/>
      <c r="H400" s="194"/>
      <c r="I400" s="194"/>
      <c r="J400" s="196"/>
      <c r="K400" s="196"/>
      <c r="L400" s="196"/>
      <c r="M400" s="196"/>
      <c r="N400" s="196"/>
      <c r="O400" s="197"/>
      <c r="P400" s="197"/>
      <c r="Q400" s="197"/>
      <c r="R400" s="197"/>
      <c r="S400" s="197"/>
      <c r="T400" s="197"/>
      <c r="U400" s="198"/>
      <c r="V400" s="257"/>
      <c r="W400" s="200"/>
      <c r="X400" s="200"/>
      <c r="Y400" s="43"/>
      <c r="Z400" s="199"/>
      <c r="AA400" s="199"/>
      <c r="AB400" s="199"/>
      <c r="AC400" s="199"/>
      <c r="AD400" s="199"/>
      <c r="AE400" s="43"/>
      <c r="AF400" s="199"/>
      <c r="AG400" s="196"/>
      <c r="AH400" s="201"/>
      <c r="AI400" s="330"/>
      <c r="AJ400" s="330"/>
      <c r="AK400" s="43"/>
      <c r="AL400" s="43"/>
      <c r="AM400" s="43"/>
      <c r="AN400" s="64"/>
      <c r="AO400" s="64"/>
      <c r="AP400" s="202"/>
      <c r="AQ400" s="202"/>
      <c r="AR400" s="42"/>
    </row>
    <row r="401" spans="1:44" ht="15.75" customHeight="1" x14ac:dyDescent="0.2">
      <c r="A401" s="43"/>
      <c r="B401" s="43"/>
      <c r="C401" s="43"/>
      <c r="D401" s="43"/>
      <c r="E401" s="43"/>
      <c r="F401" s="43"/>
      <c r="G401" s="194"/>
      <c r="H401" s="194"/>
      <c r="I401" s="194"/>
      <c r="J401" s="196"/>
      <c r="K401" s="196"/>
      <c r="L401" s="196"/>
      <c r="M401" s="196"/>
      <c r="N401" s="196"/>
      <c r="O401" s="197"/>
      <c r="P401" s="197"/>
      <c r="Q401" s="197"/>
      <c r="R401" s="197"/>
      <c r="S401" s="197"/>
      <c r="T401" s="197"/>
      <c r="U401" s="198"/>
      <c r="V401" s="257"/>
      <c r="W401" s="200"/>
      <c r="X401" s="200"/>
      <c r="Y401" s="43"/>
      <c r="Z401" s="199"/>
      <c r="AA401" s="199"/>
      <c r="AB401" s="199"/>
      <c r="AC401" s="199"/>
      <c r="AD401" s="199"/>
      <c r="AE401" s="43"/>
      <c r="AF401" s="199"/>
      <c r="AG401" s="196"/>
      <c r="AH401" s="201"/>
      <c r="AI401" s="330"/>
      <c r="AJ401" s="330"/>
      <c r="AK401" s="43"/>
      <c r="AL401" s="43"/>
      <c r="AM401" s="43"/>
      <c r="AN401" s="64"/>
      <c r="AO401" s="64"/>
      <c r="AP401" s="202"/>
      <c r="AQ401" s="202"/>
      <c r="AR401" s="42"/>
    </row>
    <row r="402" spans="1:44" ht="15.75" customHeight="1" x14ac:dyDescent="0.2">
      <c r="A402" s="43"/>
      <c r="B402" s="43"/>
      <c r="C402" s="43"/>
      <c r="D402" s="43"/>
      <c r="E402" s="43"/>
      <c r="F402" s="43"/>
      <c r="G402" s="194"/>
      <c r="H402" s="194"/>
      <c r="I402" s="194"/>
      <c r="J402" s="196"/>
      <c r="K402" s="196"/>
      <c r="L402" s="196"/>
      <c r="M402" s="196"/>
      <c r="N402" s="196"/>
      <c r="O402" s="197"/>
      <c r="P402" s="197"/>
      <c r="Q402" s="197"/>
      <c r="R402" s="197"/>
      <c r="S402" s="197"/>
      <c r="T402" s="197"/>
      <c r="U402" s="198"/>
      <c r="V402" s="257"/>
      <c r="W402" s="200"/>
      <c r="X402" s="200"/>
      <c r="Y402" s="43"/>
      <c r="Z402" s="199"/>
      <c r="AA402" s="199"/>
      <c r="AB402" s="199"/>
      <c r="AC402" s="199"/>
      <c r="AD402" s="199"/>
      <c r="AE402" s="43"/>
      <c r="AF402" s="199"/>
      <c r="AG402" s="196"/>
      <c r="AH402" s="201"/>
      <c r="AI402" s="330"/>
      <c r="AJ402" s="330"/>
      <c r="AK402" s="43"/>
      <c r="AL402" s="43"/>
      <c r="AM402" s="43"/>
      <c r="AN402" s="64"/>
      <c r="AO402" s="64"/>
      <c r="AP402" s="202"/>
      <c r="AQ402" s="202"/>
      <c r="AR402" s="42"/>
    </row>
    <row r="403" spans="1:44" ht="15.75" customHeight="1" x14ac:dyDescent="0.2">
      <c r="A403" s="43"/>
      <c r="B403" s="43"/>
      <c r="C403" s="43"/>
      <c r="D403" s="43"/>
      <c r="E403" s="43"/>
      <c r="F403" s="43"/>
      <c r="G403" s="194"/>
      <c r="H403" s="194"/>
      <c r="I403" s="194"/>
      <c r="J403" s="196"/>
      <c r="K403" s="196"/>
      <c r="L403" s="196"/>
      <c r="M403" s="196"/>
      <c r="N403" s="196"/>
      <c r="O403" s="197"/>
      <c r="P403" s="197"/>
      <c r="Q403" s="197"/>
      <c r="R403" s="197"/>
      <c r="S403" s="197"/>
      <c r="T403" s="197"/>
      <c r="U403" s="198"/>
      <c r="V403" s="257"/>
      <c r="W403" s="200"/>
      <c r="X403" s="200"/>
      <c r="Y403" s="43"/>
      <c r="Z403" s="199"/>
      <c r="AA403" s="199"/>
      <c r="AB403" s="199"/>
      <c r="AC403" s="199"/>
      <c r="AD403" s="199"/>
      <c r="AE403" s="43"/>
      <c r="AF403" s="199"/>
      <c r="AG403" s="196"/>
      <c r="AH403" s="201"/>
      <c r="AI403" s="330"/>
      <c r="AJ403" s="330"/>
      <c r="AK403" s="43"/>
      <c r="AL403" s="43"/>
      <c r="AM403" s="43"/>
      <c r="AN403" s="64"/>
      <c r="AO403" s="64"/>
      <c r="AP403" s="202"/>
      <c r="AQ403" s="202"/>
      <c r="AR403" s="42"/>
    </row>
    <row r="404" spans="1:44" ht="15.75" customHeight="1" x14ac:dyDescent="0.2">
      <c r="A404" s="43"/>
      <c r="B404" s="43"/>
      <c r="C404" s="43"/>
      <c r="D404" s="43"/>
      <c r="E404" s="43"/>
      <c r="F404" s="43"/>
      <c r="G404" s="194"/>
      <c r="H404" s="194"/>
      <c r="I404" s="194"/>
      <c r="J404" s="196"/>
      <c r="K404" s="196"/>
      <c r="L404" s="196"/>
      <c r="M404" s="196"/>
      <c r="N404" s="196"/>
      <c r="O404" s="197"/>
      <c r="P404" s="197"/>
      <c r="Q404" s="197"/>
      <c r="R404" s="197"/>
      <c r="S404" s="197"/>
      <c r="T404" s="197"/>
      <c r="U404" s="198"/>
      <c r="V404" s="257"/>
      <c r="W404" s="200"/>
      <c r="X404" s="200"/>
      <c r="Y404" s="43"/>
      <c r="Z404" s="199"/>
      <c r="AA404" s="199"/>
      <c r="AB404" s="199"/>
      <c r="AC404" s="199"/>
      <c r="AD404" s="199"/>
      <c r="AE404" s="43"/>
      <c r="AF404" s="199"/>
      <c r="AG404" s="196"/>
      <c r="AH404" s="201"/>
      <c r="AI404" s="330"/>
      <c r="AJ404" s="330"/>
      <c r="AK404" s="43"/>
      <c r="AL404" s="43"/>
      <c r="AM404" s="43"/>
      <c r="AN404" s="64"/>
      <c r="AO404" s="64"/>
      <c r="AP404" s="202"/>
      <c r="AQ404" s="202"/>
      <c r="AR404" s="42"/>
    </row>
    <row r="405" spans="1:44" ht="15.75" customHeight="1" x14ac:dyDescent="0.2">
      <c r="A405" s="43"/>
      <c r="B405" s="43"/>
      <c r="C405" s="43"/>
      <c r="D405" s="43"/>
      <c r="E405" s="43"/>
      <c r="F405" s="43"/>
      <c r="G405" s="194"/>
      <c r="H405" s="194"/>
      <c r="I405" s="194"/>
      <c r="J405" s="196"/>
      <c r="K405" s="196"/>
      <c r="L405" s="196"/>
      <c r="M405" s="196"/>
      <c r="N405" s="196"/>
      <c r="O405" s="197"/>
      <c r="P405" s="197"/>
      <c r="Q405" s="197"/>
      <c r="R405" s="197"/>
      <c r="S405" s="197"/>
      <c r="T405" s="197"/>
      <c r="U405" s="198"/>
      <c r="V405" s="257"/>
      <c r="W405" s="200"/>
      <c r="X405" s="200"/>
      <c r="Y405" s="43"/>
      <c r="Z405" s="199"/>
      <c r="AA405" s="199"/>
      <c r="AB405" s="199"/>
      <c r="AC405" s="199"/>
      <c r="AD405" s="199"/>
      <c r="AE405" s="43"/>
      <c r="AF405" s="199"/>
      <c r="AG405" s="196"/>
      <c r="AH405" s="201"/>
      <c r="AI405" s="330"/>
      <c r="AJ405" s="330"/>
      <c r="AK405" s="43"/>
      <c r="AL405" s="43"/>
      <c r="AM405" s="43"/>
      <c r="AN405" s="64"/>
      <c r="AO405" s="64"/>
      <c r="AP405" s="202"/>
      <c r="AQ405" s="202"/>
      <c r="AR405" s="42"/>
    </row>
    <row r="406" spans="1:44" ht="15.75" customHeight="1" x14ac:dyDescent="0.2">
      <c r="A406" s="43"/>
      <c r="B406" s="43"/>
      <c r="C406" s="43"/>
      <c r="D406" s="43"/>
      <c r="E406" s="43"/>
      <c r="F406" s="43"/>
      <c r="G406" s="194"/>
      <c r="H406" s="194"/>
      <c r="I406" s="194"/>
      <c r="J406" s="196"/>
      <c r="K406" s="196"/>
      <c r="L406" s="196"/>
      <c r="M406" s="196"/>
      <c r="N406" s="196"/>
      <c r="O406" s="197"/>
      <c r="P406" s="197"/>
      <c r="Q406" s="197"/>
      <c r="R406" s="197"/>
      <c r="S406" s="197"/>
      <c r="T406" s="197"/>
      <c r="U406" s="198"/>
      <c r="V406" s="257"/>
      <c r="W406" s="200"/>
      <c r="X406" s="200"/>
      <c r="Y406" s="43"/>
      <c r="Z406" s="199"/>
      <c r="AA406" s="199"/>
      <c r="AB406" s="199"/>
      <c r="AC406" s="199"/>
      <c r="AD406" s="199"/>
      <c r="AE406" s="43"/>
      <c r="AF406" s="199"/>
      <c r="AG406" s="196"/>
      <c r="AH406" s="201"/>
      <c r="AI406" s="330"/>
      <c r="AJ406" s="330"/>
      <c r="AK406" s="43"/>
      <c r="AL406" s="43"/>
      <c r="AM406" s="43"/>
      <c r="AN406" s="64"/>
      <c r="AO406" s="64"/>
      <c r="AP406" s="202"/>
      <c r="AQ406" s="202"/>
      <c r="AR406" s="42"/>
    </row>
    <row r="407" spans="1:44" ht="15.75" customHeight="1" x14ac:dyDescent="0.2">
      <c r="A407" s="43"/>
      <c r="B407" s="43"/>
      <c r="C407" s="43"/>
      <c r="D407" s="43"/>
      <c r="E407" s="43"/>
      <c r="F407" s="43"/>
      <c r="G407" s="194"/>
      <c r="H407" s="194"/>
      <c r="I407" s="194"/>
      <c r="J407" s="196"/>
      <c r="K407" s="196"/>
      <c r="L407" s="196"/>
      <c r="M407" s="196"/>
      <c r="N407" s="196"/>
      <c r="O407" s="197"/>
      <c r="P407" s="197"/>
      <c r="Q407" s="197"/>
      <c r="R407" s="197"/>
      <c r="S407" s="197"/>
      <c r="T407" s="197"/>
      <c r="U407" s="198"/>
      <c r="V407" s="257"/>
      <c r="W407" s="200"/>
      <c r="X407" s="200"/>
      <c r="Y407" s="43"/>
      <c r="Z407" s="199"/>
      <c r="AA407" s="199"/>
      <c r="AB407" s="199"/>
      <c r="AC407" s="199"/>
      <c r="AD407" s="199"/>
      <c r="AE407" s="43"/>
      <c r="AF407" s="199"/>
      <c r="AG407" s="196"/>
      <c r="AH407" s="201"/>
      <c r="AI407" s="330"/>
      <c r="AJ407" s="330"/>
      <c r="AK407" s="43"/>
      <c r="AL407" s="43"/>
      <c r="AM407" s="43"/>
      <c r="AN407" s="64"/>
      <c r="AO407" s="64"/>
      <c r="AP407" s="202"/>
      <c r="AQ407" s="202"/>
      <c r="AR407" s="42"/>
    </row>
    <row r="408" spans="1:44" ht="15.75" customHeight="1" x14ac:dyDescent="0.2">
      <c r="A408" s="43"/>
      <c r="B408" s="43"/>
      <c r="C408" s="43"/>
      <c r="D408" s="43"/>
      <c r="E408" s="43"/>
      <c r="F408" s="43"/>
      <c r="G408" s="194"/>
      <c r="H408" s="194"/>
      <c r="I408" s="194"/>
      <c r="J408" s="196"/>
      <c r="K408" s="196"/>
      <c r="L408" s="196"/>
      <c r="M408" s="196"/>
      <c r="N408" s="196"/>
      <c r="O408" s="197"/>
      <c r="P408" s="197"/>
      <c r="Q408" s="197"/>
      <c r="R408" s="197"/>
      <c r="S408" s="197"/>
      <c r="T408" s="197"/>
      <c r="U408" s="198"/>
      <c r="V408" s="257"/>
      <c r="W408" s="200"/>
      <c r="X408" s="200"/>
      <c r="Y408" s="43"/>
      <c r="Z408" s="199"/>
      <c r="AA408" s="199"/>
      <c r="AB408" s="199"/>
      <c r="AC408" s="199"/>
      <c r="AD408" s="199"/>
      <c r="AE408" s="43"/>
      <c r="AF408" s="199"/>
      <c r="AG408" s="196"/>
      <c r="AH408" s="201"/>
      <c r="AI408" s="330"/>
      <c r="AJ408" s="330"/>
      <c r="AK408" s="43"/>
      <c r="AL408" s="43"/>
      <c r="AM408" s="43"/>
      <c r="AN408" s="64"/>
      <c r="AO408" s="64"/>
      <c r="AP408" s="202"/>
      <c r="AQ408" s="202"/>
      <c r="AR408" s="42"/>
    </row>
    <row r="409" spans="1:44" ht="15.75" customHeight="1" x14ac:dyDescent="0.2">
      <c r="A409" s="43"/>
      <c r="B409" s="43"/>
      <c r="C409" s="43"/>
      <c r="D409" s="43"/>
      <c r="E409" s="43"/>
      <c r="F409" s="43"/>
      <c r="G409" s="194"/>
      <c r="H409" s="194"/>
      <c r="I409" s="194"/>
      <c r="J409" s="196"/>
      <c r="K409" s="196"/>
      <c r="L409" s="196"/>
      <c r="M409" s="196"/>
      <c r="N409" s="196"/>
      <c r="O409" s="197"/>
      <c r="P409" s="197"/>
      <c r="Q409" s="197"/>
      <c r="R409" s="197"/>
      <c r="S409" s="197"/>
      <c r="T409" s="197"/>
      <c r="U409" s="198"/>
      <c r="V409" s="257"/>
      <c r="W409" s="200"/>
      <c r="X409" s="200"/>
      <c r="Y409" s="43"/>
      <c r="Z409" s="199"/>
      <c r="AA409" s="199"/>
      <c r="AB409" s="199"/>
      <c r="AC409" s="199"/>
      <c r="AD409" s="199"/>
      <c r="AE409" s="43"/>
      <c r="AF409" s="199"/>
      <c r="AG409" s="196"/>
      <c r="AH409" s="201"/>
      <c r="AI409" s="330"/>
      <c r="AJ409" s="330"/>
      <c r="AK409" s="43"/>
      <c r="AL409" s="43"/>
      <c r="AM409" s="43"/>
      <c r="AN409" s="64"/>
      <c r="AO409" s="64"/>
      <c r="AP409" s="202"/>
      <c r="AQ409" s="202"/>
      <c r="AR409" s="42"/>
    </row>
    <row r="410" spans="1:44" ht="15.75" customHeight="1" x14ac:dyDescent="0.2">
      <c r="A410" s="43"/>
      <c r="B410" s="43"/>
      <c r="C410" s="43"/>
      <c r="D410" s="43"/>
      <c r="E410" s="43"/>
      <c r="F410" s="43"/>
      <c r="G410" s="194"/>
      <c r="H410" s="194"/>
      <c r="I410" s="194"/>
      <c r="J410" s="196"/>
      <c r="K410" s="196"/>
      <c r="L410" s="196"/>
      <c r="M410" s="196"/>
      <c r="N410" s="196"/>
      <c r="O410" s="197"/>
      <c r="P410" s="197"/>
      <c r="Q410" s="197"/>
      <c r="R410" s="197"/>
      <c r="S410" s="197"/>
      <c r="T410" s="197"/>
      <c r="U410" s="198"/>
      <c r="V410" s="257"/>
      <c r="W410" s="200"/>
      <c r="X410" s="200"/>
      <c r="Y410" s="43"/>
      <c r="Z410" s="199"/>
      <c r="AA410" s="199"/>
      <c r="AB410" s="199"/>
      <c r="AC410" s="199"/>
      <c r="AD410" s="199"/>
      <c r="AE410" s="43"/>
      <c r="AF410" s="199"/>
      <c r="AG410" s="196"/>
      <c r="AH410" s="201"/>
      <c r="AI410" s="330"/>
      <c r="AJ410" s="330"/>
      <c r="AK410" s="43"/>
      <c r="AL410" s="43"/>
      <c r="AM410" s="43"/>
      <c r="AN410" s="64"/>
      <c r="AO410" s="64"/>
      <c r="AP410" s="202"/>
      <c r="AQ410" s="202"/>
      <c r="AR410" s="42"/>
    </row>
    <row r="411" spans="1:44" ht="15.75" customHeight="1" x14ac:dyDescent="0.2">
      <c r="A411" s="43"/>
      <c r="B411" s="43"/>
      <c r="C411" s="43"/>
      <c r="D411" s="43"/>
      <c r="E411" s="43"/>
      <c r="F411" s="43"/>
      <c r="G411" s="194"/>
      <c r="H411" s="194"/>
      <c r="I411" s="194"/>
      <c r="J411" s="196"/>
      <c r="K411" s="196"/>
      <c r="L411" s="196"/>
      <c r="M411" s="196"/>
      <c r="N411" s="196"/>
      <c r="O411" s="197"/>
      <c r="P411" s="197"/>
      <c r="Q411" s="197"/>
      <c r="R411" s="197"/>
      <c r="S411" s="197"/>
      <c r="T411" s="197"/>
      <c r="U411" s="198"/>
      <c r="V411" s="257"/>
      <c r="W411" s="200"/>
      <c r="X411" s="200"/>
      <c r="Y411" s="43"/>
      <c r="Z411" s="199"/>
      <c r="AA411" s="199"/>
      <c r="AB411" s="199"/>
      <c r="AC411" s="199"/>
      <c r="AD411" s="199"/>
      <c r="AE411" s="43"/>
      <c r="AF411" s="199"/>
      <c r="AG411" s="196"/>
      <c r="AH411" s="201"/>
      <c r="AI411" s="330"/>
      <c r="AJ411" s="330"/>
      <c r="AK411" s="43"/>
      <c r="AL411" s="43"/>
      <c r="AM411" s="43"/>
      <c r="AN411" s="64"/>
      <c r="AO411" s="64"/>
      <c r="AP411" s="202"/>
      <c r="AQ411" s="202"/>
      <c r="AR411" s="42"/>
    </row>
    <row r="412" spans="1:44" ht="15.75" customHeight="1" x14ac:dyDescent="0.2">
      <c r="A412" s="43"/>
      <c r="B412" s="43"/>
      <c r="C412" s="43"/>
      <c r="D412" s="43"/>
      <c r="E412" s="43"/>
      <c r="F412" s="43"/>
      <c r="G412" s="194"/>
      <c r="H412" s="194"/>
      <c r="I412" s="194"/>
      <c r="J412" s="196"/>
      <c r="K412" s="196"/>
      <c r="L412" s="196"/>
      <c r="M412" s="196"/>
      <c r="N412" s="196"/>
      <c r="O412" s="197"/>
      <c r="P412" s="197"/>
      <c r="Q412" s="197"/>
      <c r="R412" s="197"/>
      <c r="S412" s="197"/>
      <c r="T412" s="197"/>
      <c r="U412" s="198"/>
      <c r="V412" s="257"/>
      <c r="W412" s="200"/>
      <c r="X412" s="200"/>
      <c r="Y412" s="43"/>
      <c r="Z412" s="199"/>
      <c r="AA412" s="199"/>
      <c r="AB412" s="199"/>
      <c r="AC412" s="199"/>
      <c r="AD412" s="199"/>
      <c r="AE412" s="43"/>
      <c r="AF412" s="199"/>
      <c r="AG412" s="196"/>
      <c r="AH412" s="201"/>
      <c r="AI412" s="330"/>
      <c r="AJ412" s="330"/>
      <c r="AK412" s="43"/>
      <c r="AL412" s="43"/>
      <c r="AM412" s="43"/>
      <c r="AN412" s="64"/>
      <c r="AO412" s="64"/>
      <c r="AP412" s="202"/>
      <c r="AQ412" s="202"/>
      <c r="AR412" s="42"/>
    </row>
    <row r="413" spans="1:44" ht="15.75" customHeight="1" x14ac:dyDescent="0.2">
      <c r="A413" s="43"/>
      <c r="B413" s="43"/>
      <c r="C413" s="43"/>
      <c r="D413" s="43"/>
      <c r="E413" s="43"/>
      <c r="F413" s="43"/>
      <c r="G413" s="194"/>
      <c r="H413" s="194"/>
      <c r="I413" s="194"/>
      <c r="J413" s="196"/>
      <c r="K413" s="196"/>
      <c r="L413" s="196"/>
      <c r="M413" s="196"/>
      <c r="N413" s="196"/>
      <c r="O413" s="197"/>
      <c r="P413" s="197"/>
      <c r="Q413" s="197"/>
      <c r="R413" s="197"/>
      <c r="S413" s="197"/>
      <c r="T413" s="197"/>
      <c r="U413" s="198"/>
      <c r="V413" s="257"/>
      <c r="W413" s="200"/>
      <c r="X413" s="200"/>
      <c r="Y413" s="43"/>
      <c r="Z413" s="199"/>
      <c r="AA413" s="199"/>
      <c r="AB413" s="199"/>
      <c r="AC413" s="199"/>
      <c r="AD413" s="199"/>
      <c r="AE413" s="43"/>
      <c r="AF413" s="199"/>
      <c r="AG413" s="196"/>
      <c r="AH413" s="201"/>
      <c r="AI413" s="330"/>
      <c r="AJ413" s="330"/>
      <c r="AK413" s="43"/>
      <c r="AL413" s="43"/>
      <c r="AM413" s="43"/>
      <c r="AN413" s="64"/>
      <c r="AO413" s="64"/>
      <c r="AP413" s="202"/>
      <c r="AQ413" s="202"/>
      <c r="AR413" s="42"/>
    </row>
    <row r="414" spans="1:44" ht="15.75" customHeight="1" x14ac:dyDescent="0.2">
      <c r="A414" s="43"/>
      <c r="B414" s="43"/>
      <c r="C414" s="43"/>
      <c r="D414" s="43"/>
      <c r="E414" s="43"/>
      <c r="F414" s="43"/>
      <c r="G414" s="194"/>
      <c r="H414" s="194"/>
      <c r="I414" s="194"/>
      <c r="J414" s="196"/>
      <c r="K414" s="196"/>
      <c r="L414" s="196"/>
      <c r="M414" s="196"/>
      <c r="N414" s="196"/>
      <c r="O414" s="197"/>
      <c r="P414" s="197"/>
      <c r="Q414" s="197"/>
      <c r="R414" s="197"/>
      <c r="S414" s="197"/>
      <c r="T414" s="197"/>
      <c r="U414" s="198"/>
      <c r="V414" s="257"/>
      <c r="W414" s="200"/>
      <c r="X414" s="200"/>
      <c r="Y414" s="43"/>
      <c r="Z414" s="199"/>
      <c r="AA414" s="199"/>
      <c r="AB414" s="199"/>
      <c r="AC414" s="199"/>
      <c r="AD414" s="199"/>
      <c r="AE414" s="43"/>
      <c r="AF414" s="199"/>
      <c r="AG414" s="196"/>
      <c r="AH414" s="201"/>
      <c r="AI414" s="330"/>
      <c r="AJ414" s="330"/>
      <c r="AK414" s="43"/>
      <c r="AL414" s="43"/>
      <c r="AM414" s="43"/>
      <c r="AN414" s="64"/>
      <c r="AO414" s="64"/>
      <c r="AP414" s="202"/>
      <c r="AQ414" s="202"/>
      <c r="AR414" s="42"/>
    </row>
    <row r="415" spans="1:44" ht="15.75" customHeight="1" x14ac:dyDescent="0.2">
      <c r="A415" s="43"/>
      <c r="B415" s="43"/>
      <c r="C415" s="43"/>
      <c r="D415" s="43"/>
      <c r="E415" s="43"/>
      <c r="F415" s="43"/>
      <c r="G415" s="194"/>
      <c r="H415" s="194"/>
      <c r="I415" s="194"/>
      <c r="J415" s="196"/>
      <c r="K415" s="196"/>
      <c r="L415" s="196"/>
      <c r="M415" s="196"/>
      <c r="N415" s="196"/>
      <c r="O415" s="197"/>
      <c r="P415" s="197"/>
      <c r="Q415" s="197"/>
      <c r="R415" s="197"/>
      <c r="S415" s="197"/>
      <c r="T415" s="197"/>
      <c r="U415" s="198"/>
      <c r="V415" s="257"/>
      <c r="W415" s="200"/>
      <c r="X415" s="200"/>
      <c r="Y415" s="43"/>
      <c r="Z415" s="199"/>
      <c r="AA415" s="199"/>
      <c r="AB415" s="199"/>
      <c r="AC415" s="199"/>
      <c r="AD415" s="199"/>
      <c r="AE415" s="43"/>
      <c r="AF415" s="199"/>
      <c r="AG415" s="196"/>
      <c r="AH415" s="201"/>
      <c r="AI415" s="330"/>
      <c r="AJ415" s="330"/>
      <c r="AK415" s="43"/>
      <c r="AL415" s="43"/>
      <c r="AM415" s="43"/>
      <c r="AN415" s="64"/>
      <c r="AO415" s="64"/>
      <c r="AP415" s="202"/>
      <c r="AQ415" s="202"/>
      <c r="AR415" s="42"/>
    </row>
    <row r="416" spans="1:44" ht="15.75" customHeight="1" x14ac:dyDescent="0.2">
      <c r="A416" s="43"/>
      <c r="B416" s="43"/>
      <c r="C416" s="43"/>
      <c r="D416" s="43"/>
      <c r="E416" s="43"/>
      <c r="F416" s="43"/>
      <c r="G416" s="194"/>
      <c r="H416" s="194"/>
      <c r="I416" s="194"/>
      <c r="J416" s="196"/>
      <c r="K416" s="196"/>
      <c r="L416" s="196"/>
      <c r="M416" s="196"/>
      <c r="N416" s="196"/>
      <c r="O416" s="197"/>
      <c r="P416" s="197"/>
      <c r="Q416" s="197"/>
      <c r="R416" s="197"/>
      <c r="S416" s="197"/>
      <c r="T416" s="197"/>
      <c r="U416" s="198"/>
      <c r="V416" s="257"/>
      <c r="W416" s="200"/>
      <c r="X416" s="200"/>
      <c r="Y416" s="43"/>
      <c r="Z416" s="199"/>
      <c r="AA416" s="199"/>
      <c r="AB416" s="199"/>
      <c r="AC416" s="199"/>
      <c r="AD416" s="199"/>
      <c r="AE416" s="43"/>
      <c r="AF416" s="199"/>
      <c r="AG416" s="196"/>
      <c r="AH416" s="201"/>
      <c r="AI416" s="330"/>
      <c r="AJ416" s="330"/>
      <c r="AK416" s="43"/>
      <c r="AL416" s="43"/>
      <c r="AM416" s="43"/>
      <c r="AN416" s="64"/>
      <c r="AO416" s="64"/>
      <c r="AP416" s="202"/>
      <c r="AQ416" s="202"/>
      <c r="AR416" s="42"/>
    </row>
    <row r="417" spans="1:44" ht="15.75" customHeight="1" x14ac:dyDescent="0.2">
      <c r="A417" s="43"/>
      <c r="B417" s="43"/>
      <c r="C417" s="43"/>
      <c r="D417" s="43"/>
      <c r="E417" s="43"/>
      <c r="F417" s="43"/>
      <c r="G417" s="194"/>
      <c r="H417" s="194"/>
      <c r="I417" s="194"/>
      <c r="J417" s="196"/>
      <c r="K417" s="196"/>
      <c r="L417" s="196"/>
      <c r="M417" s="196"/>
      <c r="N417" s="196"/>
      <c r="O417" s="197"/>
      <c r="P417" s="197"/>
      <c r="Q417" s="197"/>
      <c r="R417" s="197"/>
      <c r="S417" s="197"/>
      <c r="T417" s="197"/>
      <c r="U417" s="198"/>
      <c r="V417" s="257"/>
      <c r="W417" s="200"/>
      <c r="X417" s="200"/>
      <c r="Y417" s="43"/>
      <c r="Z417" s="199"/>
      <c r="AA417" s="199"/>
      <c r="AB417" s="199"/>
      <c r="AC417" s="199"/>
      <c r="AD417" s="199"/>
      <c r="AE417" s="43"/>
      <c r="AF417" s="199"/>
      <c r="AG417" s="196"/>
      <c r="AH417" s="201"/>
      <c r="AI417" s="330"/>
      <c r="AJ417" s="330"/>
      <c r="AK417" s="43"/>
      <c r="AL417" s="43"/>
      <c r="AM417" s="43"/>
      <c r="AN417" s="64"/>
      <c r="AO417" s="64"/>
      <c r="AP417" s="202"/>
      <c r="AQ417" s="202"/>
      <c r="AR417" s="42"/>
    </row>
    <row r="418" spans="1:44" ht="15.75" customHeight="1" x14ac:dyDescent="0.2">
      <c r="A418" s="43"/>
      <c r="B418" s="43"/>
      <c r="C418" s="43"/>
      <c r="D418" s="43"/>
      <c r="E418" s="43"/>
      <c r="F418" s="43"/>
      <c r="G418" s="194"/>
      <c r="H418" s="194"/>
      <c r="I418" s="194"/>
      <c r="J418" s="196"/>
      <c r="K418" s="196"/>
      <c r="L418" s="196"/>
      <c r="M418" s="196"/>
      <c r="N418" s="196"/>
      <c r="O418" s="197"/>
      <c r="P418" s="197"/>
      <c r="Q418" s="197"/>
      <c r="R418" s="197"/>
      <c r="S418" s="197"/>
      <c r="T418" s="197"/>
      <c r="U418" s="198"/>
      <c r="V418" s="257"/>
      <c r="W418" s="200"/>
      <c r="X418" s="200"/>
      <c r="Y418" s="43"/>
      <c r="Z418" s="199"/>
      <c r="AA418" s="199"/>
      <c r="AB418" s="199"/>
      <c r="AC418" s="199"/>
      <c r="AD418" s="199"/>
      <c r="AE418" s="43"/>
      <c r="AF418" s="199"/>
      <c r="AG418" s="196"/>
      <c r="AH418" s="201"/>
      <c r="AI418" s="330"/>
      <c r="AJ418" s="330"/>
      <c r="AK418" s="43"/>
      <c r="AL418" s="43"/>
      <c r="AM418" s="43"/>
      <c r="AN418" s="64"/>
      <c r="AO418" s="64"/>
      <c r="AP418" s="202"/>
      <c r="AQ418" s="202"/>
      <c r="AR418" s="42"/>
    </row>
    <row r="419" spans="1:44" ht="15.75" customHeight="1" x14ac:dyDescent="0.2">
      <c r="A419" s="43"/>
      <c r="B419" s="43"/>
      <c r="C419" s="43"/>
      <c r="D419" s="43"/>
      <c r="E419" s="43"/>
      <c r="F419" s="43"/>
      <c r="G419" s="194"/>
      <c r="H419" s="194"/>
      <c r="I419" s="194"/>
      <c r="J419" s="196"/>
      <c r="K419" s="196"/>
      <c r="L419" s="196"/>
      <c r="M419" s="196"/>
      <c r="N419" s="196"/>
      <c r="O419" s="197"/>
      <c r="P419" s="197"/>
      <c r="Q419" s="197"/>
      <c r="R419" s="197"/>
      <c r="S419" s="197"/>
      <c r="T419" s="197"/>
      <c r="U419" s="198"/>
      <c r="V419" s="257"/>
      <c r="W419" s="200"/>
      <c r="X419" s="200"/>
      <c r="Y419" s="43"/>
      <c r="Z419" s="199"/>
      <c r="AA419" s="199"/>
      <c r="AB419" s="199"/>
      <c r="AC419" s="199"/>
      <c r="AD419" s="199"/>
      <c r="AE419" s="43"/>
      <c r="AF419" s="199"/>
      <c r="AG419" s="196"/>
      <c r="AH419" s="201"/>
      <c r="AI419" s="330"/>
      <c r="AJ419" s="330"/>
      <c r="AK419" s="43"/>
      <c r="AL419" s="43"/>
      <c r="AM419" s="43"/>
      <c r="AN419" s="64"/>
      <c r="AO419" s="64"/>
      <c r="AP419" s="202"/>
      <c r="AQ419" s="202"/>
      <c r="AR419" s="42"/>
    </row>
    <row r="420" spans="1:44" ht="15.75" customHeight="1" x14ac:dyDescent="0.2">
      <c r="A420" s="43"/>
      <c r="B420" s="43"/>
      <c r="C420" s="43"/>
      <c r="D420" s="43"/>
      <c r="E420" s="43"/>
      <c r="F420" s="43"/>
      <c r="G420" s="194"/>
      <c r="H420" s="194"/>
      <c r="I420" s="194"/>
      <c r="J420" s="196"/>
      <c r="K420" s="196"/>
      <c r="L420" s="196"/>
      <c r="M420" s="196"/>
      <c r="N420" s="196"/>
      <c r="O420" s="197"/>
      <c r="P420" s="197"/>
      <c r="Q420" s="197"/>
      <c r="R420" s="197"/>
      <c r="S420" s="197"/>
      <c r="T420" s="197"/>
      <c r="U420" s="198"/>
      <c r="V420" s="257"/>
      <c r="W420" s="200"/>
      <c r="X420" s="200"/>
      <c r="Y420" s="43"/>
      <c r="Z420" s="199"/>
      <c r="AA420" s="199"/>
      <c r="AB420" s="199"/>
      <c r="AC420" s="199"/>
      <c r="AD420" s="199"/>
      <c r="AE420" s="43"/>
      <c r="AF420" s="199"/>
      <c r="AG420" s="196"/>
      <c r="AH420" s="201"/>
      <c r="AI420" s="330"/>
      <c r="AJ420" s="330"/>
      <c r="AK420" s="43"/>
      <c r="AL420" s="43"/>
      <c r="AM420" s="43"/>
      <c r="AN420" s="64"/>
      <c r="AO420" s="64"/>
      <c r="AP420" s="202"/>
      <c r="AQ420" s="202"/>
      <c r="AR420" s="42"/>
    </row>
    <row r="421" spans="1:44" ht="15.75" customHeight="1" x14ac:dyDescent="0.2">
      <c r="A421" s="43"/>
      <c r="B421" s="43"/>
      <c r="C421" s="43"/>
      <c r="D421" s="43"/>
      <c r="E421" s="43"/>
      <c r="F421" s="43"/>
      <c r="G421" s="194"/>
      <c r="H421" s="194"/>
      <c r="I421" s="194"/>
      <c r="J421" s="196"/>
      <c r="K421" s="196"/>
      <c r="L421" s="196"/>
      <c r="M421" s="196"/>
      <c r="N421" s="196"/>
      <c r="O421" s="197"/>
      <c r="P421" s="197"/>
      <c r="Q421" s="197"/>
      <c r="R421" s="197"/>
      <c r="S421" s="197"/>
      <c r="T421" s="197"/>
      <c r="U421" s="198"/>
      <c r="V421" s="257"/>
      <c r="W421" s="200"/>
      <c r="X421" s="200"/>
      <c r="Y421" s="43"/>
      <c r="Z421" s="199"/>
      <c r="AA421" s="199"/>
      <c r="AB421" s="199"/>
      <c r="AC421" s="199"/>
      <c r="AD421" s="199"/>
      <c r="AE421" s="43"/>
      <c r="AF421" s="199"/>
      <c r="AG421" s="196"/>
      <c r="AH421" s="201"/>
      <c r="AI421" s="330"/>
      <c r="AJ421" s="330"/>
      <c r="AK421" s="43"/>
      <c r="AL421" s="43"/>
      <c r="AM421" s="43"/>
      <c r="AN421" s="64"/>
      <c r="AO421" s="64"/>
      <c r="AP421" s="202"/>
      <c r="AQ421" s="202"/>
      <c r="AR421" s="42"/>
    </row>
    <row r="422" spans="1:44" ht="15.75" customHeight="1" x14ac:dyDescent="0.2">
      <c r="A422" s="43"/>
      <c r="B422" s="43"/>
      <c r="C422" s="43"/>
      <c r="D422" s="43"/>
      <c r="E422" s="43"/>
      <c r="F422" s="43"/>
      <c r="G422" s="194"/>
      <c r="H422" s="194"/>
      <c r="I422" s="194"/>
      <c r="J422" s="196"/>
      <c r="K422" s="196"/>
      <c r="L422" s="196"/>
      <c r="M422" s="196"/>
      <c r="N422" s="196"/>
      <c r="O422" s="197"/>
      <c r="P422" s="197"/>
      <c r="Q422" s="197"/>
      <c r="R422" s="197"/>
      <c r="S422" s="197"/>
      <c r="T422" s="197"/>
      <c r="U422" s="198"/>
      <c r="V422" s="257"/>
      <c r="W422" s="200"/>
      <c r="X422" s="200"/>
      <c r="Y422" s="43"/>
      <c r="Z422" s="199"/>
      <c r="AA422" s="199"/>
      <c r="AB422" s="199"/>
      <c r="AC422" s="199"/>
      <c r="AD422" s="199"/>
      <c r="AE422" s="43"/>
      <c r="AF422" s="199"/>
      <c r="AG422" s="196"/>
      <c r="AH422" s="201"/>
      <c r="AI422" s="330"/>
      <c r="AJ422" s="330"/>
      <c r="AK422" s="43"/>
      <c r="AL422" s="43"/>
      <c r="AM422" s="43"/>
      <c r="AN422" s="64"/>
      <c r="AO422" s="64"/>
      <c r="AP422" s="202"/>
      <c r="AQ422" s="202"/>
      <c r="AR422" s="42"/>
    </row>
    <row r="423" spans="1:44" ht="15.75" customHeight="1" x14ac:dyDescent="0.2">
      <c r="A423" s="43"/>
      <c r="B423" s="43"/>
      <c r="C423" s="43"/>
      <c r="D423" s="43"/>
      <c r="E423" s="43"/>
      <c r="F423" s="43"/>
      <c r="G423" s="194"/>
      <c r="H423" s="194"/>
      <c r="I423" s="194"/>
      <c r="J423" s="196"/>
      <c r="K423" s="196"/>
      <c r="L423" s="196"/>
      <c r="M423" s="196"/>
      <c r="N423" s="196"/>
      <c r="O423" s="197"/>
      <c r="P423" s="197"/>
      <c r="Q423" s="197"/>
      <c r="R423" s="197"/>
      <c r="S423" s="197"/>
      <c r="T423" s="197"/>
      <c r="U423" s="198"/>
      <c r="V423" s="257"/>
      <c r="W423" s="200"/>
      <c r="X423" s="200"/>
      <c r="Y423" s="43"/>
      <c r="Z423" s="199"/>
      <c r="AA423" s="199"/>
      <c r="AB423" s="199"/>
      <c r="AC423" s="199"/>
      <c r="AD423" s="199"/>
      <c r="AE423" s="43"/>
      <c r="AF423" s="199"/>
      <c r="AG423" s="196"/>
      <c r="AH423" s="201"/>
      <c r="AI423" s="330"/>
      <c r="AJ423" s="330"/>
      <c r="AK423" s="43"/>
      <c r="AL423" s="43"/>
      <c r="AM423" s="43"/>
      <c r="AN423" s="64"/>
      <c r="AO423" s="64"/>
      <c r="AP423" s="202"/>
      <c r="AQ423" s="202"/>
      <c r="AR423" s="42"/>
    </row>
    <row r="424" spans="1:44" ht="15.75" customHeight="1" x14ac:dyDescent="0.2">
      <c r="A424" s="43"/>
      <c r="B424" s="43"/>
      <c r="C424" s="43"/>
      <c r="D424" s="43"/>
      <c r="E424" s="43"/>
      <c r="F424" s="43"/>
      <c r="G424" s="194"/>
      <c r="H424" s="194"/>
      <c r="I424" s="194"/>
      <c r="J424" s="196"/>
      <c r="K424" s="196"/>
      <c r="L424" s="196"/>
      <c r="M424" s="196"/>
      <c r="N424" s="196"/>
      <c r="O424" s="197"/>
      <c r="P424" s="197"/>
      <c r="Q424" s="197"/>
      <c r="R424" s="197"/>
      <c r="S424" s="197"/>
      <c r="T424" s="197"/>
      <c r="U424" s="198"/>
      <c r="V424" s="257"/>
      <c r="W424" s="200"/>
      <c r="X424" s="200"/>
      <c r="Y424" s="43"/>
      <c r="Z424" s="199"/>
      <c r="AA424" s="199"/>
      <c r="AB424" s="199"/>
      <c r="AC424" s="199"/>
      <c r="AD424" s="199"/>
      <c r="AE424" s="43"/>
      <c r="AF424" s="199"/>
      <c r="AG424" s="196"/>
      <c r="AH424" s="201"/>
      <c r="AI424" s="330"/>
      <c r="AJ424" s="330"/>
      <c r="AK424" s="43"/>
      <c r="AL424" s="43"/>
      <c r="AM424" s="43"/>
      <c r="AN424" s="64"/>
      <c r="AO424" s="64"/>
      <c r="AP424" s="202"/>
      <c r="AQ424" s="202"/>
      <c r="AR424" s="42"/>
    </row>
    <row r="425" spans="1:44" ht="15.75" customHeight="1" x14ac:dyDescent="0.2">
      <c r="A425" s="43"/>
      <c r="B425" s="43"/>
      <c r="C425" s="43"/>
      <c r="D425" s="43"/>
      <c r="E425" s="43"/>
      <c r="F425" s="43"/>
      <c r="G425" s="194"/>
      <c r="H425" s="194"/>
      <c r="I425" s="194"/>
      <c r="J425" s="196"/>
      <c r="K425" s="196"/>
      <c r="L425" s="196"/>
      <c r="M425" s="196"/>
      <c r="N425" s="196"/>
      <c r="O425" s="197"/>
      <c r="P425" s="197"/>
      <c r="Q425" s="197"/>
      <c r="R425" s="197"/>
      <c r="S425" s="197"/>
      <c r="T425" s="197"/>
      <c r="U425" s="198"/>
      <c r="V425" s="257"/>
      <c r="W425" s="200"/>
      <c r="X425" s="200"/>
      <c r="Y425" s="43"/>
      <c r="Z425" s="199"/>
      <c r="AA425" s="199"/>
      <c r="AB425" s="199"/>
      <c r="AC425" s="199"/>
      <c r="AD425" s="199"/>
      <c r="AE425" s="43"/>
      <c r="AF425" s="199"/>
      <c r="AG425" s="196"/>
      <c r="AH425" s="201"/>
      <c r="AI425" s="330"/>
      <c r="AJ425" s="330"/>
      <c r="AK425" s="43"/>
      <c r="AL425" s="43"/>
      <c r="AM425" s="43"/>
      <c r="AN425" s="64"/>
      <c r="AO425" s="64"/>
      <c r="AP425" s="202"/>
      <c r="AQ425" s="202"/>
      <c r="AR425" s="42"/>
    </row>
    <row r="426" spans="1:44" ht="15.75" customHeight="1" x14ac:dyDescent="0.2">
      <c r="A426" s="43"/>
      <c r="B426" s="43"/>
      <c r="C426" s="43"/>
      <c r="D426" s="43"/>
      <c r="E426" s="43"/>
      <c r="F426" s="43"/>
      <c r="G426" s="194"/>
      <c r="H426" s="194"/>
      <c r="I426" s="194"/>
      <c r="J426" s="196"/>
      <c r="K426" s="196"/>
      <c r="L426" s="196"/>
      <c r="M426" s="196"/>
      <c r="N426" s="196"/>
      <c r="O426" s="197"/>
      <c r="P426" s="197"/>
      <c r="Q426" s="197"/>
      <c r="R426" s="197"/>
      <c r="S426" s="197"/>
      <c r="T426" s="197"/>
      <c r="U426" s="198"/>
      <c r="V426" s="257"/>
      <c r="W426" s="200"/>
      <c r="X426" s="200"/>
      <c r="Y426" s="43"/>
      <c r="Z426" s="199"/>
      <c r="AA426" s="199"/>
      <c r="AB426" s="199"/>
      <c r="AC426" s="199"/>
      <c r="AD426" s="199"/>
      <c r="AE426" s="43"/>
      <c r="AF426" s="199"/>
      <c r="AG426" s="196"/>
      <c r="AH426" s="201"/>
      <c r="AI426" s="330"/>
      <c r="AJ426" s="330"/>
      <c r="AK426" s="43"/>
      <c r="AL426" s="43"/>
      <c r="AM426" s="43"/>
      <c r="AN426" s="64"/>
      <c r="AO426" s="64"/>
      <c r="AP426" s="202"/>
      <c r="AQ426" s="202"/>
      <c r="AR426" s="42"/>
    </row>
    <row r="427" spans="1:44" ht="15.75" customHeight="1" x14ac:dyDescent="0.2">
      <c r="A427" s="43"/>
      <c r="B427" s="43"/>
      <c r="C427" s="43"/>
      <c r="D427" s="43"/>
      <c r="E427" s="43"/>
      <c r="F427" s="43"/>
      <c r="G427" s="194"/>
      <c r="H427" s="194"/>
      <c r="I427" s="194"/>
      <c r="J427" s="196"/>
      <c r="K427" s="196"/>
      <c r="L427" s="196"/>
      <c r="M427" s="196"/>
      <c r="N427" s="196"/>
      <c r="O427" s="197"/>
      <c r="P427" s="197"/>
      <c r="Q427" s="197"/>
      <c r="R427" s="197"/>
      <c r="S427" s="197"/>
      <c r="T427" s="197"/>
      <c r="U427" s="198"/>
      <c r="V427" s="257"/>
      <c r="W427" s="200"/>
      <c r="X427" s="200"/>
      <c r="Y427" s="43"/>
      <c r="Z427" s="199"/>
      <c r="AA427" s="199"/>
      <c r="AB427" s="199"/>
      <c r="AC427" s="199"/>
      <c r="AD427" s="199"/>
      <c r="AE427" s="43"/>
      <c r="AF427" s="199"/>
      <c r="AG427" s="196"/>
      <c r="AH427" s="201"/>
      <c r="AI427" s="330"/>
      <c r="AJ427" s="330"/>
      <c r="AK427" s="43"/>
      <c r="AL427" s="43"/>
      <c r="AM427" s="43"/>
      <c r="AN427" s="64"/>
      <c r="AO427" s="64"/>
      <c r="AP427" s="202"/>
      <c r="AQ427" s="202"/>
      <c r="AR427" s="42"/>
    </row>
    <row r="428" spans="1:44" ht="15.75" customHeight="1" x14ac:dyDescent="0.2">
      <c r="A428" s="43"/>
      <c r="B428" s="43"/>
      <c r="C428" s="43"/>
      <c r="D428" s="43"/>
      <c r="E428" s="43"/>
      <c r="F428" s="43"/>
      <c r="G428" s="194"/>
      <c r="H428" s="194"/>
      <c r="I428" s="194"/>
      <c r="J428" s="196"/>
      <c r="K428" s="196"/>
      <c r="L428" s="196"/>
      <c r="M428" s="196"/>
      <c r="N428" s="196"/>
      <c r="O428" s="197"/>
      <c r="P428" s="197"/>
      <c r="Q428" s="197"/>
      <c r="R428" s="197"/>
      <c r="S428" s="197"/>
      <c r="T428" s="197"/>
      <c r="U428" s="198"/>
      <c r="V428" s="257"/>
      <c r="W428" s="200"/>
      <c r="X428" s="200"/>
      <c r="Y428" s="43"/>
      <c r="Z428" s="199"/>
      <c r="AA428" s="199"/>
      <c r="AB428" s="199"/>
      <c r="AC428" s="199"/>
      <c r="AD428" s="199"/>
      <c r="AE428" s="43"/>
      <c r="AF428" s="199"/>
      <c r="AG428" s="196"/>
      <c r="AH428" s="201"/>
      <c r="AI428" s="330"/>
      <c r="AJ428" s="330"/>
      <c r="AK428" s="43"/>
      <c r="AL428" s="43"/>
      <c r="AM428" s="43"/>
      <c r="AN428" s="64"/>
      <c r="AO428" s="64"/>
      <c r="AP428" s="202"/>
      <c r="AQ428" s="202"/>
      <c r="AR428" s="42"/>
    </row>
    <row r="429" spans="1:44" ht="15.75" customHeight="1" x14ac:dyDescent="0.2">
      <c r="A429" s="43"/>
      <c r="B429" s="43"/>
      <c r="C429" s="43"/>
      <c r="D429" s="43"/>
      <c r="E429" s="43"/>
      <c r="F429" s="43"/>
      <c r="G429" s="194"/>
      <c r="H429" s="194"/>
      <c r="I429" s="194"/>
      <c r="J429" s="196"/>
      <c r="K429" s="196"/>
      <c r="L429" s="196"/>
      <c r="M429" s="196"/>
      <c r="N429" s="196"/>
      <c r="O429" s="197"/>
      <c r="P429" s="197"/>
      <c r="Q429" s="197"/>
      <c r="R429" s="197"/>
      <c r="S429" s="197"/>
      <c r="T429" s="197"/>
      <c r="U429" s="198"/>
      <c r="V429" s="257"/>
      <c r="W429" s="200"/>
      <c r="X429" s="200"/>
      <c r="Y429" s="43"/>
      <c r="Z429" s="199"/>
      <c r="AA429" s="199"/>
      <c r="AB429" s="199"/>
      <c r="AC429" s="199"/>
      <c r="AD429" s="199"/>
      <c r="AE429" s="43"/>
      <c r="AF429" s="199"/>
      <c r="AG429" s="196"/>
      <c r="AH429" s="201"/>
      <c r="AI429" s="330"/>
      <c r="AJ429" s="330"/>
      <c r="AK429" s="43"/>
      <c r="AL429" s="43"/>
      <c r="AM429" s="43"/>
      <c r="AN429" s="64"/>
      <c r="AO429" s="64"/>
      <c r="AP429" s="202"/>
      <c r="AQ429" s="202"/>
      <c r="AR429" s="42"/>
    </row>
    <row r="430" spans="1:44" ht="15.75" customHeight="1" x14ac:dyDescent="0.2">
      <c r="A430" s="43"/>
      <c r="B430" s="43"/>
      <c r="C430" s="43"/>
      <c r="D430" s="43"/>
      <c r="E430" s="43"/>
      <c r="F430" s="43"/>
      <c r="G430" s="194"/>
      <c r="H430" s="194"/>
      <c r="I430" s="194"/>
      <c r="J430" s="196"/>
      <c r="K430" s="196"/>
      <c r="L430" s="196"/>
      <c r="M430" s="196"/>
      <c r="N430" s="196"/>
      <c r="O430" s="197"/>
      <c r="P430" s="197"/>
      <c r="Q430" s="197"/>
      <c r="R430" s="197"/>
      <c r="S430" s="197"/>
      <c r="T430" s="197"/>
      <c r="U430" s="198"/>
      <c r="V430" s="257"/>
      <c r="W430" s="200"/>
      <c r="X430" s="200"/>
      <c r="Y430" s="43"/>
      <c r="Z430" s="199"/>
      <c r="AA430" s="199"/>
      <c r="AB430" s="199"/>
      <c r="AC430" s="199"/>
      <c r="AD430" s="199"/>
      <c r="AE430" s="43"/>
      <c r="AF430" s="199"/>
      <c r="AG430" s="196"/>
      <c r="AH430" s="201"/>
      <c r="AI430" s="330"/>
      <c r="AJ430" s="330"/>
      <c r="AK430" s="43"/>
      <c r="AL430" s="43"/>
      <c r="AM430" s="43"/>
      <c r="AN430" s="64"/>
      <c r="AO430" s="64"/>
      <c r="AP430" s="202"/>
      <c r="AQ430" s="202"/>
      <c r="AR430" s="42"/>
    </row>
    <row r="431" spans="1:44" ht="15.75" customHeight="1" x14ac:dyDescent="0.2">
      <c r="A431" s="43"/>
      <c r="B431" s="43"/>
      <c r="C431" s="43"/>
      <c r="D431" s="43"/>
      <c r="E431" s="43"/>
      <c r="F431" s="43"/>
      <c r="G431" s="194"/>
      <c r="H431" s="194"/>
      <c r="I431" s="194"/>
      <c r="J431" s="196"/>
      <c r="K431" s="196"/>
      <c r="L431" s="196"/>
      <c r="M431" s="196"/>
      <c r="N431" s="196"/>
      <c r="O431" s="197"/>
      <c r="P431" s="197"/>
      <c r="Q431" s="197"/>
      <c r="R431" s="197"/>
      <c r="S431" s="197"/>
      <c r="T431" s="197"/>
      <c r="U431" s="198"/>
      <c r="V431" s="257"/>
      <c r="W431" s="200"/>
      <c r="X431" s="200"/>
      <c r="Y431" s="43"/>
      <c r="Z431" s="199"/>
      <c r="AA431" s="199"/>
      <c r="AB431" s="199"/>
      <c r="AC431" s="199"/>
      <c r="AD431" s="199"/>
      <c r="AE431" s="43"/>
      <c r="AF431" s="199"/>
      <c r="AG431" s="196"/>
      <c r="AH431" s="201"/>
      <c r="AI431" s="330"/>
      <c r="AJ431" s="330"/>
      <c r="AK431" s="43"/>
      <c r="AL431" s="43"/>
      <c r="AM431" s="43"/>
      <c r="AN431" s="64"/>
      <c r="AO431" s="64"/>
      <c r="AP431" s="202"/>
      <c r="AQ431" s="202"/>
      <c r="AR431" s="42"/>
    </row>
    <row r="432" spans="1:44" ht="15.75" customHeight="1" x14ac:dyDescent="0.2">
      <c r="A432" s="43"/>
      <c r="B432" s="43"/>
      <c r="C432" s="43"/>
      <c r="D432" s="43"/>
      <c r="E432" s="43"/>
      <c r="F432" s="43"/>
      <c r="G432" s="194"/>
      <c r="H432" s="194"/>
      <c r="I432" s="194"/>
      <c r="J432" s="196"/>
      <c r="K432" s="196"/>
      <c r="L432" s="196"/>
      <c r="M432" s="196"/>
      <c r="N432" s="196"/>
      <c r="O432" s="197"/>
      <c r="P432" s="197"/>
      <c r="Q432" s="197"/>
      <c r="R432" s="197"/>
      <c r="S432" s="197"/>
      <c r="T432" s="197"/>
      <c r="U432" s="198"/>
      <c r="V432" s="257"/>
      <c r="W432" s="200"/>
      <c r="X432" s="200"/>
      <c r="Y432" s="43"/>
      <c r="Z432" s="199"/>
      <c r="AA432" s="199"/>
      <c r="AB432" s="199"/>
      <c r="AC432" s="199"/>
      <c r="AD432" s="199"/>
      <c r="AE432" s="43"/>
      <c r="AF432" s="199"/>
      <c r="AG432" s="196"/>
      <c r="AH432" s="201"/>
      <c r="AI432" s="330"/>
      <c r="AJ432" s="330"/>
      <c r="AK432" s="43"/>
      <c r="AL432" s="43"/>
      <c r="AM432" s="43"/>
      <c r="AN432" s="64"/>
      <c r="AO432" s="64"/>
      <c r="AP432" s="202"/>
      <c r="AQ432" s="202"/>
      <c r="AR432" s="42"/>
    </row>
    <row r="433" spans="1:44" ht="15.75" customHeight="1" x14ac:dyDescent="0.2">
      <c r="A433" s="43"/>
      <c r="B433" s="43"/>
      <c r="C433" s="43"/>
      <c r="D433" s="43"/>
      <c r="E433" s="43"/>
      <c r="F433" s="43"/>
      <c r="G433" s="194"/>
      <c r="H433" s="194"/>
      <c r="I433" s="194"/>
      <c r="J433" s="196"/>
      <c r="K433" s="196"/>
      <c r="L433" s="196"/>
      <c r="M433" s="196"/>
      <c r="N433" s="196"/>
      <c r="O433" s="197"/>
      <c r="P433" s="197"/>
      <c r="Q433" s="197"/>
      <c r="R433" s="197"/>
      <c r="S433" s="197"/>
      <c r="T433" s="197"/>
      <c r="U433" s="198"/>
      <c r="V433" s="257"/>
      <c r="W433" s="200"/>
      <c r="X433" s="200"/>
      <c r="Y433" s="43"/>
      <c r="Z433" s="199"/>
      <c r="AA433" s="199"/>
      <c r="AB433" s="199"/>
      <c r="AC433" s="199"/>
      <c r="AD433" s="199"/>
      <c r="AE433" s="43"/>
      <c r="AF433" s="199"/>
      <c r="AG433" s="196"/>
      <c r="AH433" s="201"/>
      <c r="AI433" s="330"/>
      <c r="AJ433" s="330"/>
      <c r="AK433" s="43"/>
      <c r="AL433" s="43"/>
      <c r="AM433" s="43"/>
      <c r="AN433" s="64"/>
      <c r="AO433" s="64"/>
      <c r="AP433" s="202"/>
      <c r="AQ433" s="202"/>
      <c r="AR433" s="42"/>
    </row>
    <row r="434" spans="1:44" ht="15.75" customHeight="1" x14ac:dyDescent="0.2">
      <c r="A434" s="43"/>
      <c r="B434" s="43"/>
      <c r="C434" s="43"/>
      <c r="D434" s="43"/>
      <c r="E434" s="43"/>
      <c r="F434" s="43"/>
      <c r="G434" s="194"/>
      <c r="H434" s="194"/>
      <c r="I434" s="194"/>
      <c r="J434" s="196"/>
      <c r="K434" s="196"/>
      <c r="L434" s="196"/>
      <c r="M434" s="196"/>
      <c r="N434" s="196"/>
      <c r="O434" s="197"/>
      <c r="P434" s="197"/>
      <c r="Q434" s="197"/>
      <c r="R434" s="197"/>
      <c r="S434" s="197"/>
      <c r="T434" s="197"/>
      <c r="U434" s="198"/>
      <c r="V434" s="257"/>
      <c r="W434" s="200"/>
      <c r="X434" s="200"/>
      <c r="Y434" s="43"/>
      <c r="Z434" s="199"/>
      <c r="AA434" s="199"/>
      <c r="AB434" s="199"/>
      <c r="AC434" s="199"/>
      <c r="AD434" s="199"/>
      <c r="AE434" s="43"/>
      <c r="AF434" s="199"/>
      <c r="AG434" s="196"/>
      <c r="AH434" s="201"/>
      <c r="AI434" s="330"/>
      <c r="AJ434" s="330"/>
      <c r="AK434" s="43"/>
      <c r="AL434" s="43"/>
      <c r="AM434" s="43"/>
      <c r="AN434" s="64"/>
      <c r="AO434" s="64"/>
      <c r="AP434" s="202"/>
      <c r="AQ434" s="202"/>
      <c r="AR434" s="42"/>
    </row>
    <row r="435" spans="1:44" ht="15.75" customHeight="1" x14ac:dyDescent="0.2">
      <c r="A435" s="43"/>
      <c r="B435" s="43"/>
      <c r="C435" s="43"/>
      <c r="D435" s="43"/>
      <c r="E435" s="43"/>
      <c r="F435" s="43"/>
      <c r="G435" s="194"/>
      <c r="H435" s="194"/>
      <c r="I435" s="194"/>
      <c r="J435" s="196"/>
      <c r="K435" s="196"/>
      <c r="L435" s="196"/>
      <c r="M435" s="196"/>
      <c r="N435" s="196"/>
      <c r="O435" s="197"/>
      <c r="P435" s="197"/>
      <c r="Q435" s="197"/>
      <c r="R435" s="197"/>
      <c r="S435" s="197"/>
      <c r="T435" s="197"/>
      <c r="U435" s="198"/>
      <c r="V435" s="257"/>
      <c r="W435" s="200"/>
      <c r="X435" s="200"/>
      <c r="Y435" s="43"/>
      <c r="Z435" s="199"/>
      <c r="AA435" s="199"/>
      <c r="AB435" s="199"/>
      <c r="AC435" s="199"/>
      <c r="AD435" s="199"/>
      <c r="AE435" s="43"/>
      <c r="AF435" s="199"/>
      <c r="AG435" s="196"/>
      <c r="AH435" s="201"/>
      <c r="AI435" s="330"/>
      <c r="AJ435" s="330"/>
      <c r="AK435" s="43"/>
      <c r="AL435" s="43"/>
      <c r="AM435" s="43"/>
      <c r="AN435" s="64"/>
      <c r="AO435" s="64"/>
      <c r="AP435" s="202"/>
      <c r="AQ435" s="202"/>
      <c r="AR435" s="42"/>
    </row>
    <row r="436" spans="1:44" ht="15.75" customHeight="1" x14ac:dyDescent="0.2">
      <c r="A436" s="43"/>
      <c r="B436" s="43"/>
      <c r="C436" s="43"/>
      <c r="D436" s="43"/>
      <c r="E436" s="43"/>
      <c r="F436" s="43"/>
      <c r="G436" s="194"/>
      <c r="H436" s="194"/>
      <c r="I436" s="194"/>
      <c r="J436" s="196"/>
      <c r="K436" s="196"/>
      <c r="L436" s="196"/>
      <c r="M436" s="196"/>
      <c r="N436" s="196"/>
      <c r="O436" s="197"/>
      <c r="P436" s="197"/>
      <c r="Q436" s="197"/>
      <c r="R436" s="197"/>
      <c r="S436" s="197"/>
      <c r="T436" s="197"/>
      <c r="U436" s="198"/>
      <c r="V436" s="257"/>
      <c r="W436" s="200"/>
      <c r="X436" s="200"/>
      <c r="Y436" s="43"/>
      <c r="Z436" s="199"/>
      <c r="AA436" s="199"/>
      <c r="AB436" s="199"/>
      <c r="AC436" s="199"/>
      <c r="AD436" s="199"/>
      <c r="AE436" s="43"/>
      <c r="AF436" s="199"/>
      <c r="AG436" s="196"/>
      <c r="AH436" s="201"/>
      <c r="AI436" s="330"/>
      <c r="AJ436" s="330"/>
      <c r="AK436" s="43"/>
      <c r="AL436" s="43"/>
      <c r="AM436" s="43"/>
      <c r="AN436" s="64"/>
      <c r="AO436" s="64"/>
      <c r="AP436" s="202"/>
      <c r="AQ436" s="202"/>
      <c r="AR436" s="42"/>
    </row>
    <row r="437" spans="1:44" ht="15.75" customHeight="1" x14ac:dyDescent="0.2">
      <c r="A437" s="43"/>
      <c r="B437" s="43"/>
      <c r="C437" s="43"/>
      <c r="D437" s="43"/>
      <c r="E437" s="43"/>
      <c r="F437" s="43"/>
      <c r="G437" s="194"/>
      <c r="H437" s="194"/>
      <c r="I437" s="194"/>
      <c r="J437" s="196"/>
      <c r="K437" s="196"/>
      <c r="L437" s="196"/>
      <c r="M437" s="196"/>
      <c r="N437" s="196"/>
      <c r="O437" s="197"/>
      <c r="P437" s="197"/>
      <c r="Q437" s="197"/>
      <c r="R437" s="197"/>
      <c r="S437" s="197"/>
      <c r="T437" s="197"/>
      <c r="U437" s="198"/>
      <c r="V437" s="257"/>
      <c r="W437" s="200"/>
      <c r="X437" s="200"/>
      <c r="Y437" s="43"/>
      <c r="Z437" s="199"/>
      <c r="AA437" s="199"/>
      <c r="AB437" s="199"/>
      <c r="AC437" s="199"/>
      <c r="AD437" s="199"/>
      <c r="AE437" s="43"/>
      <c r="AF437" s="199"/>
      <c r="AG437" s="196"/>
      <c r="AH437" s="201"/>
      <c r="AI437" s="330"/>
      <c r="AJ437" s="330"/>
      <c r="AK437" s="43"/>
      <c r="AL437" s="43"/>
      <c r="AM437" s="43"/>
      <c r="AN437" s="64"/>
      <c r="AO437" s="64"/>
      <c r="AP437" s="202"/>
      <c r="AQ437" s="202"/>
      <c r="AR437" s="42"/>
    </row>
    <row r="438" spans="1:44" ht="15.75" customHeight="1" x14ac:dyDescent="0.2">
      <c r="A438" s="43"/>
      <c r="B438" s="43"/>
      <c r="C438" s="43"/>
      <c r="D438" s="43"/>
      <c r="E438" s="43"/>
      <c r="F438" s="43"/>
      <c r="G438" s="194"/>
      <c r="H438" s="194"/>
      <c r="I438" s="194"/>
      <c r="J438" s="196"/>
      <c r="K438" s="196"/>
      <c r="L438" s="196"/>
      <c r="M438" s="196"/>
      <c r="N438" s="196"/>
      <c r="O438" s="197"/>
      <c r="P438" s="197"/>
      <c r="Q438" s="197"/>
      <c r="R438" s="197"/>
      <c r="S438" s="197"/>
      <c r="T438" s="197"/>
      <c r="U438" s="198"/>
      <c r="V438" s="257"/>
      <c r="W438" s="200"/>
      <c r="X438" s="200"/>
      <c r="Y438" s="43"/>
      <c r="Z438" s="199"/>
      <c r="AA438" s="199"/>
      <c r="AB438" s="199"/>
      <c r="AC438" s="199"/>
      <c r="AD438" s="199"/>
      <c r="AE438" s="43"/>
      <c r="AF438" s="199"/>
      <c r="AG438" s="196"/>
      <c r="AH438" s="201"/>
      <c r="AI438" s="330"/>
      <c r="AJ438" s="330"/>
      <c r="AK438" s="43"/>
      <c r="AL438" s="43"/>
      <c r="AM438" s="43"/>
      <c r="AN438" s="64"/>
      <c r="AO438" s="64"/>
      <c r="AP438" s="202"/>
      <c r="AQ438" s="202"/>
      <c r="AR438" s="42"/>
    </row>
    <row r="439" spans="1:44" ht="15.75" customHeight="1" x14ac:dyDescent="0.2">
      <c r="A439" s="43"/>
      <c r="B439" s="43"/>
      <c r="C439" s="43"/>
      <c r="D439" s="43"/>
      <c r="E439" s="43"/>
      <c r="F439" s="43"/>
      <c r="G439" s="194"/>
      <c r="H439" s="194"/>
      <c r="I439" s="194"/>
      <c r="J439" s="196"/>
      <c r="K439" s="196"/>
      <c r="L439" s="196"/>
      <c r="M439" s="196"/>
      <c r="N439" s="196"/>
      <c r="O439" s="197"/>
      <c r="P439" s="197"/>
      <c r="Q439" s="197"/>
      <c r="R439" s="197"/>
      <c r="S439" s="197"/>
      <c r="T439" s="197"/>
      <c r="U439" s="198"/>
      <c r="V439" s="257"/>
      <c r="W439" s="200"/>
      <c r="X439" s="200"/>
      <c r="Y439" s="43"/>
      <c r="Z439" s="199"/>
      <c r="AA439" s="199"/>
      <c r="AB439" s="199"/>
      <c r="AC439" s="199"/>
      <c r="AD439" s="199"/>
      <c r="AE439" s="43"/>
      <c r="AF439" s="199"/>
      <c r="AG439" s="196"/>
      <c r="AH439" s="201"/>
      <c r="AI439" s="330"/>
      <c r="AJ439" s="330"/>
      <c r="AK439" s="43"/>
      <c r="AL439" s="43"/>
      <c r="AM439" s="43"/>
      <c r="AN439" s="64"/>
      <c r="AO439" s="64"/>
      <c r="AP439" s="202"/>
      <c r="AQ439" s="202"/>
      <c r="AR439" s="42"/>
    </row>
    <row r="440" spans="1:44" ht="15.75" customHeight="1" x14ac:dyDescent="0.2">
      <c r="A440" s="43"/>
      <c r="B440" s="43"/>
      <c r="C440" s="43"/>
      <c r="D440" s="43"/>
      <c r="E440" s="43"/>
      <c r="F440" s="43"/>
      <c r="G440" s="194"/>
      <c r="H440" s="194"/>
      <c r="I440" s="194"/>
      <c r="J440" s="196"/>
      <c r="K440" s="196"/>
      <c r="L440" s="196"/>
      <c r="M440" s="196"/>
      <c r="N440" s="196"/>
      <c r="O440" s="197"/>
      <c r="P440" s="197"/>
      <c r="Q440" s="197"/>
      <c r="R440" s="197"/>
      <c r="S440" s="197"/>
      <c r="T440" s="197"/>
      <c r="U440" s="198"/>
      <c r="V440" s="257"/>
      <c r="W440" s="200"/>
      <c r="X440" s="200"/>
      <c r="Y440" s="43"/>
      <c r="Z440" s="199"/>
      <c r="AA440" s="199"/>
      <c r="AB440" s="199"/>
      <c r="AC440" s="199"/>
      <c r="AD440" s="199"/>
      <c r="AE440" s="43"/>
      <c r="AF440" s="199"/>
      <c r="AG440" s="196"/>
      <c r="AH440" s="201"/>
      <c r="AI440" s="330"/>
      <c r="AJ440" s="330"/>
      <c r="AK440" s="43"/>
      <c r="AL440" s="43"/>
      <c r="AM440" s="43"/>
      <c r="AN440" s="64"/>
      <c r="AO440" s="64"/>
      <c r="AP440" s="202"/>
      <c r="AQ440" s="202"/>
      <c r="AR440" s="42"/>
    </row>
    <row r="441" spans="1:44" ht="15.75" customHeight="1" x14ac:dyDescent="0.2">
      <c r="A441" s="43"/>
      <c r="B441" s="43"/>
      <c r="C441" s="43"/>
      <c r="D441" s="43"/>
      <c r="E441" s="43"/>
      <c r="F441" s="43"/>
      <c r="G441" s="194"/>
      <c r="H441" s="194"/>
      <c r="I441" s="194"/>
      <c r="J441" s="196"/>
      <c r="K441" s="196"/>
      <c r="L441" s="196"/>
      <c r="M441" s="196"/>
      <c r="N441" s="196"/>
      <c r="O441" s="197"/>
      <c r="P441" s="197"/>
      <c r="Q441" s="197"/>
      <c r="R441" s="197"/>
      <c r="S441" s="197"/>
      <c r="T441" s="197"/>
      <c r="U441" s="198"/>
      <c r="V441" s="257"/>
      <c r="W441" s="200"/>
      <c r="X441" s="200"/>
      <c r="Y441" s="43"/>
      <c r="Z441" s="199"/>
      <c r="AA441" s="199"/>
      <c r="AB441" s="199"/>
      <c r="AC441" s="199"/>
      <c r="AD441" s="199"/>
      <c r="AE441" s="43"/>
      <c r="AF441" s="199"/>
      <c r="AG441" s="196"/>
      <c r="AH441" s="201"/>
      <c r="AI441" s="330"/>
      <c r="AJ441" s="330"/>
      <c r="AK441" s="43"/>
      <c r="AL441" s="43"/>
      <c r="AM441" s="43"/>
      <c r="AN441" s="64"/>
      <c r="AO441" s="64"/>
      <c r="AP441" s="202"/>
      <c r="AQ441" s="202"/>
      <c r="AR441" s="42"/>
    </row>
    <row r="442" spans="1:44" ht="15.75" customHeight="1" x14ac:dyDescent="0.2">
      <c r="A442" s="43"/>
      <c r="B442" s="43"/>
      <c r="C442" s="43"/>
      <c r="D442" s="43"/>
      <c r="E442" s="43"/>
      <c r="F442" s="43"/>
      <c r="G442" s="194"/>
      <c r="H442" s="194"/>
      <c r="I442" s="194"/>
      <c r="J442" s="196"/>
      <c r="K442" s="196"/>
      <c r="L442" s="196"/>
      <c r="M442" s="196"/>
      <c r="N442" s="196"/>
      <c r="O442" s="197"/>
      <c r="P442" s="197"/>
      <c r="Q442" s="197"/>
      <c r="R442" s="197"/>
      <c r="S442" s="197"/>
      <c r="T442" s="197"/>
      <c r="U442" s="198"/>
      <c r="V442" s="257"/>
      <c r="W442" s="200"/>
      <c r="X442" s="200"/>
      <c r="Y442" s="43"/>
      <c r="Z442" s="199"/>
      <c r="AA442" s="199"/>
      <c r="AB442" s="199"/>
      <c r="AC442" s="199"/>
      <c r="AD442" s="199"/>
      <c r="AE442" s="43"/>
      <c r="AF442" s="199"/>
      <c r="AG442" s="196"/>
      <c r="AH442" s="201"/>
      <c r="AI442" s="330"/>
      <c r="AJ442" s="330"/>
      <c r="AK442" s="43"/>
      <c r="AL442" s="43"/>
      <c r="AM442" s="43"/>
      <c r="AN442" s="64"/>
      <c r="AO442" s="64"/>
      <c r="AP442" s="202"/>
      <c r="AQ442" s="202"/>
      <c r="AR442" s="42"/>
    </row>
    <row r="443" spans="1:44" ht="15.75" customHeight="1" x14ac:dyDescent="0.2">
      <c r="A443" s="43"/>
      <c r="B443" s="43"/>
      <c r="C443" s="43"/>
      <c r="D443" s="43"/>
      <c r="E443" s="43"/>
      <c r="F443" s="43"/>
      <c r="G443" s="194"/>
      <c r="H443" s="194"/>
      <c r="I443" s="194"/>
      <c r="J443" s="196"/>
      <c r="K443" s="196"/>
      <c r="L443" s="196"/>
      <c r="M443" s="196"/>
      <c r="N443" s="196"/>
      <c r="O443" s="197"/>
      <c r="P443" s="197"/>
      <c r="Q443" s="197"/>
      <c r="R443" s="197"/>
      <c r="S443" s="197"/>
      <c r="T443" s="197"/>
      <c r="U443" s="198"/>
      <c r="V443" s="257"/>
      <c r="W443" s="200"/>
      <c r="X443" s="200"/>
      <c r="Y443" s="43"/>
      <c r="Z443" s="199"/>
      <c r="AA443" s="199"/>
      <c r="AB443" s="199"/>
      <c r="AC443" s="199"/>
      <c r="AD443" s="199"/>
      <c r="AE443" s="43"/>
      <c r="AF443" s="199"/>
      <c r="AG443" s="196"/>
      <c r="AH443" s="201"/>
      <c r="AI443" s="330"/>
      <c r="AJ443" s="330"/>
      <c r="AK443" s="43"/>
      <c r="AL443" s="43"/>
      <c r="AM443" s="43"/>
      <c r="AN443" s="64"/>
      <c r="AO443" s="64"/>
      <c r="AP443" s="202"/>
      <c r="AQ443" s="202"/>
      <c r="AR443" s="42"/>
    </row>
    <row r="444" spans="1:44" ht="15.75" customHeight="1" x14ac:dyDescent="0.2">
      <c r="A444" s="43"/>
      <c r="B444" s="43"/>
      <c r="C444" s="43"/>
      <c r="D444" s="43"/>
      <c r="E444" s="43"/>
      <c r="F444" s="43"/>
      <c r="G444" s="194"/>
      <c r="H444" s="194"/>
      <c r="I444" s="194"/>
      <c r="J444" s="196"/>
      <c r="K444" s="196"/>
      <c r="L444" s="196"/>
      <c r="M444" s="196"/>
      <c r="N444" s="196"/>
      <c r="O444" s="197"/>
      <c r="P444" s="197"/>
      <c r="Q444" s="197"/>
      <c r="R444" s="197"/>
      <c r="S444" s="197"/>
      <c r="T444" s="197"/>
      <c r="U444" s="198"/>
      <c r="V444" s="257"/>
      <c r="W444" s="200"/>
      <c r="X444" s="200"/>
      <c r="Y444" s="43"/>
      <c r="Z444" s="199"/>
      <c r="AA444" s="199"/>
      <c r="AB444" s="199"/>
      <c r="AC444" s="199"/>
      <c r="AD444" s="199"/>
      <c r="AE444" s="43"/>
      <c r="AF444" s="199"/>
      <c r="AG444" s="196"/>
      <c r="AH444" s="201"/>
      <c r="AI444" s="330"/>
      <c r="AJ444" s="330"/>
      <c r="AK444" s="43"/>
      <c r="AL444" s="43"/>
      <c r="AM444" s="43"/>
      <c r="AN444" s="64"/>
      <c r="AO444" s="64"/>
      <c r="AP444" s="202"/>
      <c r="AQ444" s="202"/>
      <c r="AR444" s="42"/>
    </row>
    <row r="445" spans="1:44" ht="15.75" customHeight="1" x14ac:dyDescent="0.2">
      <c r="A445" s="43"/>
      <c r="B445" s="43"/>
      <c r="C445" s="43"/>
      <c r="D445" s="43"/>
      <c r="E445" s="43"/>
      <c r="F445" s="43"/>
      <c r="G445" s="194"/>
      <c r="H445" s="194"/>
      <c r="I445" s="194"/>
      <c r="J445" s="196"/>
      <c r="K445" s="196"/>
      <c r="L445" s="196"/>
      <c r="M445" s="196"/>
      <c r="N445" s="196"/>
      <c r="O445" s="197"/>
      <c r="P445" s="197"/>
      <c r="Q445" s="197"/>
      <c r="R445" s="197"/>
      <c r="S445" s="197"/>
      <c r="T445" s="197"/>
      <c r="U445" s="198"/>
      <c r="V445" s="257"/>
      <c r="W445" s="200"/>
      <c r="X445" s="200"/>
      <c r="Y445" s="43"/>
      <c r="Z445" s="199"/>
      <c r="AA445" s="199"/>
      <c r="AB445" s="199"/>
      <c r="AC445" s="199"/>
      <c r="AD445" s="199"/>
      <c r="AE445" s="43"/>
      <c r="AF445" s="199"/>
      <c r="AG445" s="196"/>
      <c r="AH445" s="201"/>
      <c r="AI445" s="330"/>
      <c r="AJ445" s="330"/>
      <c r="AK445" s="43"/>
      <c r="AL445" s="43"/>
      <c r="AM445" s="43"/>
      <c r="AN445" s="64"/>
      <c r="AO445" s="64"/>
      <c r="AP445" s="202"/>
      <c r="AQ445" s="202"/>
      <c r="AR445" s="42"/>
    </row>
    <row r="446" spans="1:44" ht="15.75" customHeight="1" x14ac:dyDescent="0.2">
      <c r="A446" s="43"/>
      <c r="B446" s="43"/>
      <c r="C446" s="43"/>
      <c r="D446" s="43"/>
      <c r="E446" s="43"/>
      <c r="F446" s="43"/>
      <c r="G446" s="194"/>
      <c r="H446" s="194"/>
      <c r="I446" s="194"/>
      <c r="J446" s="196"/>
      <c r="K446" s="196"/>
      <c r="L446" s="196"/>
      <c r="M446" s="196"/>
      <c r="N446" s="196"/>
      <c r="O446" s="197"/>
      <c r="P446" s="197"/>
      <c r="Q446" s="197"/>
      <c r="R446" s="197"/>
      <c r="S446" s="197"/>
      <c r="T446" s="197"/>
      <c r="U446" s="198"/>
      <c r="V446" s="257"/>
      <c r="W446" s="200"/>
      <c r="X446" s="200"/>
      <c r="Y446" s="43"/>
      <c r="Z446" s="199"/>
      <c r="AA446" s="199"/>
      <c r="AB446" s="199"/>
      <c r="AC446" s="199"/>
      <c r="AD446" s="199"/>
      <c r="AE446" s="43"/>
      <c r="AF446" s="199"/>
      <c r="AG446" s="196"/>
      <c r="AH446" s="201"/>
      <c r="AI446" s="330"/>
      <c r="AJ446" s="330"/>
      <c r="AK446" s="43"/>
      <c r="AL446" s="43"/>
      <c r="AM446" s="43"/>
      <c r="AN446" s="64"/>
      <c r="AO446" s="64"/>
      <c r="AP446" s="202"/>
      <c r="AQ446" s="202"/>
      <c r="AR446" s="42"/>
    </row>
    <row r="447" spans="1:44" ht="15.75" customHeight="1" x14ac:dyDescent="0.2">
      <c r="A447" s="43"/>
      <c r="B447" s="43"/>
      <c r="C447" s="43"/>
      <c r="D447" s="43"/>
      <c r="E447" s="43"/>
      <c r="F447" s="43"/>
      <c r="G447" s="194"/>
      <c r="H447" s="194"/>
      <c r="I447" s="194"/>
      <c r="J447" s="196"/>
      <c r="K447" s="196"/>
      <c r="L447" s="196"/>
      <c r="M447" s="196"/>
      <c r="N447" s="196"/>
      <c r="O447" s="197"/>
      <c r="P447" s="197"/>
      <c r="Q447" s="197"/>
      <c r="R447" s="197"/>
      <c r="S447" s="197"/>
      <c r="T447" s="197"/>
      <c r="U447" s="198"/>
      <c r="V447" s="257"/>
      <c r="W447" s="200"/>
      <c r="X447" s="200"/>
      <c r="Y447" s="43"/>
      <c r="Z447" s="199"/>
      <c r="AA447" s="199"/>
      <c r="AB447" s="199"/>
      <c r="AC447" s="199"/>
      <c r="AD447" s="199"/>
      <c r="AE447" s="43"/>
      <c r="AF447" s="199"/>
      <c r="AG447" s="196"/>
      <c r="AH447" s="201"/>
      <c r="AI447" s="330"/>
      <c r="AJ447" s="330"/>
      <c r="AK447" s="43"/>
      <c r="AL447" s="43"/>
      <c r="AM447" s="43"/>
      <c r="AN447" s="64"/>
      <c r="AO447" s="64"/>
      <c r="AP447" s="202"/>
      <c r="AQ447" s="202"/>
      <c r="AR447" s="42"/>
    </row>
    <row r="448" spans="1:44" ht="15.75" customHeight="1" x14ac:dyDescent="0.2">
      <c r="A448" s="43"/>
      <c r="B448" s="43"/>
      <c r="C448" s="43"/>
      <c r="D448" s="43"/>
      <c r="E448" s="43"/>
      <c r="F448" s="43"/>
      <c r="G448" s="194"/>
      <c r="H448" s="194"/>
      <c r="I448" s="194"/>
      <c r="J448" s="196"/>
      <c r="K448" s="196"/>
      <c r="L448" s="196"/>
      <c r="M448" s="196"/>
      <c r="N448" s="196"/>
      <c r="O448" s="197"/>
      <c r="P448" s="197"/>
      <c r="Q448" s="197"/>
      <c r="R448" s="197"/>
      <c r="S448" s="197"/>
      <c r="T448" s="197"/>
      <c r="U448" s="198"/>
      <c r="V448" s="257"/>
      <c r="W448" s="200"/>
      <c r="X448" s="200"/>
      <c r="Y448" s="43"/>
      <c r="Z448" s="199"/>
      <c r="AA448" s="199"/>
      <c r="AB448" s="199"/>
      <c r="AC448" s="199"/>
      <c r="AD448" s="199"/>
      <c r="AE448" s="43"/>
      <c r="AF448" s="199"/>
      <c r="AG448" s="196"/>
      <c r="AH448" s="201"/>
      <c r="AI448" s="330"/>
      <c r="AJ448" s="330"/>
      <c r="AK448" s="43"/>
      <c r="AL448" s="43"/>
      <c r="AM448" s="43"/>
      <c r="AN448" s="64"/>
      <c r="AO448" s="64"/>
      <c r="AP448" s="202"/>
      <c r="AQ448" s="202"/>
      <c r="AR448" s="42"/>
    </row>
    <row r="449" spans="1:44" ht="15.75" customHeight="1" x14ac:dyDescent="0.2">
      <c r="A449" s="43"/>
      <c r="B449" s="43"/>
      <c r="C449" s="43"/>
      <c r="D449" s="43"/>
      <c r="E449" s="43"/>
      <c r="F449" s="43"/>
      <c r="G449" s="194"/>
      <c r="H449" s="194"/>
      <c r="I449" s="194"/>
      <c r="J449" s="196"/>
      <c r="K449" s="196"/>
      <c r="L449" s="196"/>
      <c r="M449" s="196"/>
      <c r="N449" s="196"/>
      <c r="O449" s="197"/>
      <c r="P449" s="197"/>
      <c r="Q449" s="197"/>
      <c r="R449" s="197"/>
      <c r="S449" s="197"/>
      <c r="T449" s="197"/>
      <c r="U449" s="198"/>
      <c r="V449" s="257"/>
      <c r="W449" s="200"/>
      <c r="X449" s="200"/>
      <c r="Y449" s="43"/>
      <c r="Z449" s="199"/>
      <c r="AA449" s="199"/>
      <c r="AB449" s="199"/>
      <c r="AC449" s="199"/>
      <c r="AD449" s="199"/>
      <c r="AE449" s="43"/>
      <c r="AF449" s="199"/>
      <c r="AG449" s="196"/>
      <c r="AH449" s="201"/>
      <c r="AI449" s="330"/>
      <c r="AJ449" s="330"/>
      <c r="AK449" s="43"/>
      <c r="AL449" s="43"/>
      <c r="AM449" s="43"/>
      <c r="AN449" s="64"/>
      <c r="AO449" s="64"/>
      <c r="AP449" s="202"/>
      <c r="AQ449" s="202"/>
      <c r="AR449" s="42"/>
    </row>
    <row r="450" spans="1:44" ht="15.75" customHeight="1" x14ac:dyDescent="0.2">
      <c r="A450" s="43"/>
      <c r="B450" s="43"/>
      <c r="C450" s="43"/>
      <c r="D450" s="43"/>
      <c r="E450" s="43"/>
      <c r="F450" s="43"/>
      <c r="G450" s="194"/>
      <c r="H450" s="194"/>
      <c r="I450" s="194"/>
      <c r="J450" s="196"/>
      <c r="K450" s="196"/>
      <c r="L450" s="196"/>
      <c r="M450" s="196"/>
      <c r="N450" s="196"/>
      <c r="O450" s="197"/>
      <c r="P450" s="197"/>
      <c r="Q450" s="197"/>
      <c r="R450" s="197"/>
      <c r="S450" s="197"/>
      <c r="T450" s="197"/>
      <c r="U450" s="198"/>
      <c r="V450" s="257"/>
      <c r="W450" s="200"/>
      <c r="X450" s="200"/>
      <c r="Y450" s="43"/>
      <c r="Z450" s="199"/>
      <c r="AA450" s="199"/>
      <c r="AB450" s="199"/>
      <c r="AC450" s="199"/>
      <c r="AD450" s="199"/>
      <c r="AE450" s="43"/>
      <c r="AF450" s="199"/>
      <c r="AG450" s="196"/>
      <c r="AH450" s="201"/>
      <c r="AI450" s="330"/>
      <c r="AJ450" s="330"/>
      <c r="AK450" s="43"/>
      <c r="AL450" s="43"/>
      <c r="AM450" s="43"/>
      <c r="AN450" s="64"/>
      <c r="AO450" s="64"/>
      <c r="AP450" s="202"/>
      <c r="AQ450" s="202"/>
      <c r="AR450" s="42"/>
    </row>
    <row r="451" spans="1:44" ht="15.75" customHeight="1" x14ac:dyDescent="0.2">
      <c r="A451" s="43"/>
      <c r="B451" s="43"/>
      <c r="C451" s="43"/>
      <c r="D451" s="43"/>
      <c r="E451" s="43"/>
      <c r="F451" s="43"/>
      <c r="G451" s="194"/>
      <c r="H451" s="194"/>
      <c r="I451" s="194"/>
      <c r="J451" s="196"/>
      <c r="K451" s="196"/>
      <c r="L451" s="196"/>
      <c r="M451" s="196"/>
      <c r="N451" s="196"/>
      <c r="O451" s="197"/>
      <c r="P451" s="197"/>
      <c r="Q451" s="197"/>
      <c r="R451" s="197"/>
      <c r="S451" s="197"/>
      <c r="T451" s="197"/>
      <c r="U451" s="198"/>
      <c r="V451" s="257"/>
      <c r="W451" s="200"/>
      <c r="X451" s="200"/>
      <c r="Y451" s="43"/>
      <c r="Z451" s="199"/>
      <c r="AA451" s="199"/>
      <c r="AB451" s="199"/>
      <c r="AC451" s="199"/>
      <c r="AD451" s="199"/>
      <c r="AE451" s="43"/>
      <c r="AF451" s="199"/>
      <c r="AG451" s="196"/>
      <c r="AH451" s="201"/>
      <c r="AI451" s="330"/>
      <c r="AJ451" s="330"/>
      <c r="AK451" s="43"/>
      <c r="AL451" s="43"/>
      <c r="AM451" s="43"/>
      <c r="AN451" s="64"/>
      <c r="AO451" s="64"/>
      <c r="AP451" s="202"/>
      <c r="AQ451" s="202"/>
      <c r="AR451" s="42"/>
    </row>
    <row r="452" spans="1:44" ht="15.75" customHeight="1" x14ac:dyDescent="0.2">
      <c r="A452" s="43"/>
      <c r="B452" s="43"/>
      <c r="C452" s="43"/>
      <c r="D452" s="43"/>
      <c r="E452" s="43"/>
      <c r="F452" s="43"/>
      <c r="G452" s="194"/>
      <c r="H452" s="194"/>
      <c r="I452" s="194"/>
      <c r="J452" s="196"/>
      <c r="K452" s="196"/>
      <c r="L452" s="196"/>
      <c r="M452" s="196"/>
      <c r="N452" s="196"/>
      <c r="O452" s="197"/>
      <c r="P452" s="197"/>
      <c r="Q452" s="197"/>
      <c r="R452" s="197"/>
      <c r="S452" s="197"/>
      <c r="T452" s="197"/>
      <c r="U452" s="198"/>
      <c r="V452" s="257"/>
      <c r="W452" s="200"/>
      <c r="X452" s="200"/>
      <c r="Y452" s="43"/>
      <c r="Z452" s="199"/>
      <c r="AA452" s="199"/>
      <c r="AB452" s="199"/>
      <c r="AC452" s="199"/>
      <c r="AD452" s="199"/>
      <c r="AE452" s="43"/>
      <c r="AF452" s="199"/>
      <c r="AG452" s="196"/>
      <c r="AH452" s="201"/>
      <c r="AI452" s="330"/>
      <c r="AJ452" s="330"/>
      <c r="AK452" s="43"/>
      <c r="AL452" s="43"/>
      <c r="AM452" s="43"/>
      <c r="AN452" s="64"/>
      <c r="AO452" s="64"/>
      <c r="AP452" s="202"/>
      <c r="AQ452" s="202"/>
      <c r="AR452" s="42"/>
    </row>
    <row r="453" spans="1:44" ht="15.75" customHeight="1" x14ac:dyDescent="0.2">
      <c r="A453" s="43"/>
      <c r="B453" s="43"/>
      <c r="C453" s="43"/>
      <c r="D453" s="43"/>
      <c r="E453" s="43"/>
      <c r="F453" s="43"/>
      <c r="G453" s="194"/>
      <c r="H453" s="194"/>
      <c r="I453" s="194"/>
      <c r="J453" s="196"/>
      <c r="K453" s="196"/>
      <c r="L453" s="196"/>
      <c r="M453" s="196"/>
      <c r="N453" s="196"/>
      <c r="O453" s="197"/>
      <c r="P453" s="197"/>
      <c r="Q453" s="197"/>
      <c r="R453" s="197"/>
      <c r="S453" s="197"/>
      <c r="T453" s="197"/>
      <c r="U453" s="198"/>
      <c r="V453" s="257"/>
      <c r="W453" s="200"/>
      <c r="X453" s="200"/>
      <c r="Y453" s="43"/>
      <c r="Z453" s="199"/>
      <c r="AA453" s="199"/>
      <c r="AB453" s="199"/>
      <c r="AC453" s="199"/>
      <c r="AD453" s="199"/>
      <c r="AE453" s="43"/>
      <c r="AF453" s="199"/>
      <c r="AG453" s="196"/>
      <c r="AH453" s="201"/>
      <c r="AI453" s="330"/>
      <c r="AJ453" s="330"/>
      <c r="AK453" s="43"/>
      <c r="AL453" s="43"/>
      <c r="AM453" s="43"/>
      <c r="AN453" s="64"/>
      <c r="AO453" s="64"/>
      <c r="AP453" s="202"/>
      <c r="AQ453" s="202"/>
      <c r="AR453" s="42"/>
    </row>
    <row r="454" spans="1:44" ht="15.75" customHeight="1" x14ac:dyDescent="0.2">
      <c r="A454" s="43"/>
      <c r="B454" s="43"/>
      <c r="C454" s="43"/>
      <c r="D454" s="43"/>
      <c r="E454" s="43"/>
      <c r="F454" s="43"/>
      <c r="G454" s="194"/>
      <c r="H454" s="194"/>
      <c r="I454" s="194"/>
      <c r="J454" s="196"/>
      <c r="K454" s="196"/>
      <c r="L454" s="196"/>
      <c r="M454" s="196"/>
      <c r="N454" s="196"/>
      <c r="O454" s="197"/>
      <c r="P454" s="197"/>
      <c r="Q454" s="197"/>
      <c r="R454" s="197"/>
      <c r="S454" s="197"/>
      <c r="T454" s="197"/>
      <c r="U454" s="198"/>
      <c r="V454" s="257"/>
      <c r="W454" s="200"/>
      <c r="X454" s="200"/>
      <c r="Y454" s="43"/>
      <c r="Z454" s="199"/>
      <c r="AA454" s="199"/>
      <c r="AB454" s="199"/>
      <c r="AC454" s="199"/>
      <c r="AD454" s="199"/>
      <c r="AE454" s="43"/>
      <c r="AF454" s="199"/>
      <c r="AG454" s="196"/>
      <c r="AH454" s="201"/>
      <c r="AI454" s="330"/>
      <c r="AJ454" s="330"/>
      <c r="AK454" s="43"/>
      <c r="AL454" s="43"/>
      <c r="AM454" s="43"/>
      <c r="AN454" s="64"/>
      <c r="AO454" s="64"/>
      <c r="AP454" s="202"/>
      <c r="AQ454" s="202"/>
      <c r="AR454" s="42"/>
    </row>
    <row r="455" spans="1:44" ht="15.75" customHeight="1" x14ac:dyDescent="0.2">
      <c r="A455" s="43"/>
      <c r="B455" s="43"/>
      <c r="C455" s="43"/>
      <c r="D455" s="43"/>
      <c r="E455" s="43"/>
      <c r="F455" s="43"/>
      <c r="G455" s="194"/>
      <c r="H455" s="194"/>
      <c r="I455" s="194"/>
      <c r="J455" s="196"/>
      <c r="K455" s="196"/>
      <c r="L455" s="196"/>
      <c r="M455" s="196"/>
      <c r="N455" s="196"/>
      <c r="O455" s="197"/>
      <c r="P455" s="197"/>
      <c r="Q455" s="197"/>
      <c r="R455" s="197"/>
      <c r="S455" s="197"/>
      <c r="T455" s="197"/>
      <c r="U455" s="198"/>
      <c r="V455" s="257"/>
      <c r="W455" s="200"/>
      <c r="X455" s="200"/>
      <c r="Y455" s="43"/>
      <c r="Z455" s="199"/>
      <c r="AA455" s="199"/>
      <c r="AB455" s="199"/>
      <c r="AC455" s="199"/>
      <c r="AD455" s="199"/>
      <c r="AE455" s="43"/>
      <c r="AF455" s="199"/>
      <c r="AG455" s="196"/>
      <c r="AH455" s="201"/>
      <c r="AI455" s="330"/>
      <c r="AJ455" s="330"/>
      <c r="AK455" s="43"/>
      <c r="AL455" s="43"/>
      <c r="AM455" s="43"/>
      <c r="AN455" s="64"/>
      <c r="AO455" s="64"/>
      <c r="AP455" s="202"/>
      <c r="AQ455" s="202"/>
      <c r="AR455" s="42"/>
    </row>
    <row r="456" spans="1:44" ht="15.75" customHeight="1" x14ac:dyDescent="0.2">
      <c r="A456" s="43"/>
      <c r="B456" s="43"/>
      <c r="C456" s="43"/>
      <c r="D456" s="43"/>
      <c r="E456" s="43"/>
      <c r="F456" s="43"/>
      <c r="G456" s="194"/>
      <c r="H456" s="194"/>
      <c r="I456" s="194"/>
      <c r="J456" s="196"/>
      <c r="K456" s="196"/>
      <c r="L456" s="196"/>
      <c r="M456" s="196"/>
      <c r="N456" s="196"/>
      <c r="O456" s="197"/>
      <c r="P456" s="197"/>
      <c r="Q456" s="197"/>
      <c r="R456" s="197"/>
      <c r="S456" s="197"/>
      <c r="T456" s="197"/>
      <c r="U456" s="198"/>
      <c r="V456" s="257"/>
      <c r="W456" s="200"/>
      <c r="X456" s="200"/>
      <c r="Y456" s="43"/>
      <c r="Z456" s="199"/>
      <c r="AA456" s="199"/>
      <c r="AB456" s="199"/>
      <c r="AC456" s="199"/>
      <c r="AD456" s="199"/>
      <c r="AE456" s="43"/>
      <c r="AF456" s="199"/>
      <c r="AG456" s="196"/>
      <c r="AH456" s="201"/>
      <c r="AI456" s="330"/>
      <c r="AJ456" s="330"/>
      <c r="AK456" s="43"/>
      <c r="AL456" s="43"/>
      <c r="AM456" s="43"/>
      <c r="AN456" s="64"/>
      <c r="AO456" s="64"/>
      <c r="AP456" s="202"/>
      <c r="AQ456" s="202"/>
      <c r="AR456" s="42"/>
    </row>
    <row r="457" spans="1:44" ht="15.75" customHeight="1" x14ac:dyDescent="0.2">
      <c r="A457" s="43"/>
      <c r="B457" s="43"/>
      <c r="C457" s="43"/>
      <c r="D457" s="43"/>
      <c r="E457" s="43"/>
      <c r="F457" s="43"/>
      <c r="G457" s="194"/>
      <c r="H457" s="194"/>
      <c r="I457" s="194"/>
      <c r="J457" s="196"/>
      <c r="K457" s="196"/>
      <c r="L457" s="196"/>
      <c r="M457" s="196"/>
      <c r="N457" s="196"/>
      <c r="O457" s="197"/>
      <c r="P457" s="197"/>
      <c r="Q457" s="197"/>
      <c r="R457" s="197"/>
      <c r="S457" s="197"/>
      <c r="T457" s="197"/>
      <c r="U457" s="198"/>
      <c r="V457" s="257"/>
      <c r="W457" s="200"/>
      <c r="X457" s="200"/>
      <c r="Y457" s="43"/>
      <c r="Z457" s="199"/>
      <c r="AA457" s="199"/>
      <c r="AB457" s="199"/>
      <c r="AC457" s="199"/>
      <c r="AD457" s="199"/>
      <c r="AE457" s="43"/>
      <c r="AF457" s="199"/>
      <c r="AG457" s="196"/>
      <c r="AH457" s="201"/>
      <c r="AI457" s="330"/>
      <c r="AJ457" s="330"/>
      <c r="AK457" s="43"/>
      <c r="AL457" s="43"/>
      <c r="AM457" s="43"/>
      <c r="AN457" s="64"/>
      <c r="AO457" s="64"/>
      <c r="AP457" s="202"/>
      <c r="AQ457" s="202"/>
      <c r="AR457" s="42"/>
    </row>
    <row r="458" spans="1:44" ht="15.75" customHeight="1" x14ac:dyDescent="0.2">
      <c r="A458" s="43"/>
      <c r="B458" s="43"/>
      <c r="C458" s="43"/>
      <c r="D458" s="43"/>
      <c r="E458" s="43"/>
      <c r="F458" s="43"/>
      <c r="G458" s="194"/>
      <c r="H458" s="194"/>
      <c r="I458" s="194"/>
      <c r="J458" s="196"/>
      <c r="K458" s="196"/>
      <c r="L458" s="196"/>
      <c r="M458" s="196"/>
      <c r="N458" s="196"/>
      <c r="O458" s="197"/>
      <c r="P458" s="197"/>
      <c r="Q458" s="197"/>
      <c r="R458" s="197"/>
      <c r="S458" s="197"/>
      <c r="T458" s="197"/>
      <c r="U458" s="198"/>
      <c r="V458" s="257"/>
      <c r="W458" s="200"/>
      <c r="X458" s="200"/>
      <c r="Y458" s="43"/>
      <c r="Z458" s="199"/>
      <c r="AA458" s="199"/>
      <c r="AB458" s="199"/>
      <c r="AC458" s="199"/>
      <c r="AD458" s="199"/>
      <c r="AE458" s="43"/>
      <c r="AF458" s="199"/>
      <c r="AG458" s="196"/>
      <c r="AH458" s="201"/>
      <c r="AI458" s="330"/>
      <c r="AJ458" s="330"/>
      <c r="AK458" s="43"/>
      <c r="AL458" s="43"/>
      <c r="AM458" s="43"/>
      <c r="AN458" s="64"/>
      <c r="AO458" s="64"/>
      <c r="AP458" s="202"/>
      <c r="AQ458" s="202"/>
      <c r="AR458" s="42"/>
    </row>
    <row r="459" spans="1:44" ht="15.75" customHeight="1" x14ac:dyDescent="0.2">
      <c r="A459" s="43"/>
      <c r="B459" s="43"/>
      <c r="C459" s="43"/>
      <c r="D459" s="43"/>
      <c r="E459" s="43"/>
      <c r="F459" s="43"/>
      <c r="G459" s="194"/>
      <c r="H459" s="194"/>
      <c r="I459" s="194"/>
      <c r="J459" s="196"/>
      <c r="K459" s="196"/>
      <c r="L459" s="196"/>
      <c r="M459" s="196"/>
      <c r="N459" s="196"/>
      <c r="O459" s="197"/>
      <c r="P459" s="197"/>
      <c r="Q459" s="197"/>
      <c r="R459" s="197"/>
      <c r="S459" s="197"/>
      <c r="T459" s="197"/>
      <c r="U459" s="198"/>
      <c r="V459" s="257"/>
      <c r="W459" s="200"/>
      <c r="X459" s="200"/>
      <c r="Y459" s="43"/>
      <c r="Z459" s="199"/>
      <c r="AA459" s="199"/>
      <c r="AB459" s="199"/>
      <c r="AC459" s="199"/>
      <c r="AD459" s="199"/>
      <c r="AE459" s="43"/>
      <c r="AF459" s="199"/>
      <c r="AG459" s="196"/>
      <c r="AH459" s="201"/>
      <c r="AI459" s="330"/>
      <c r="AJ459" s="330"/>
      <c r="AK459" s="43"/>
      <c r="AL459" s="43"/>
      <c r="AM459" s="43"/>
      <c r="AN459" s="64"/>
      <c r="AO459" s="64"/>
      <c r="AP459" s="202"/>
      <c r="AQ459" s="202"/>
      <c r="AR459" s="42"/>
    </row>
    <row r="460" spans="1:44" ht="15.75" customHeight="1" x14ac:dyDescent="0.2">
      <c r="A460" s="43"/>
      <c r="B460" s="43"/>
      <c r="C460" s="43"/>
      <c r="D460" s="43"/>
      <c r="E460" s="43"/>
      <c r="F460" s="43"/>
      <c r="G460" s="194"/>
      <c r="H460" s="194"/>
      <c r="I460" s="194"/>
      <c r="J460" s="196"/>
      <c r="K460" s="196"/>
      <c r="L460" s="196"/>
      <c r="M460" s="196"/>
      <c r="N460" s="196"/>
      <c r="O460" s="197"/>
      <c r="P460" s="197"/>
      <c r="Q460" s="197"/>
      <c r="R460" s="197"/>
      <c r="S460" s="197"/>
      <c r="T460" s="197"/>
      <c r="U460" s="198"/>
      <c r="V460" s="257"/>
      <c r="W460" s="200"/>
      <c r="X460" s="200"/>
      <c r="Y460" s="43"/>
      <c r="Z460" s="199"/>
      <c r="AA460" s="199"/>
      <c r="AB460" s="199"/>
      <c r="AC460" s="199"/>
      <c r="AD460" s="199"/>
      <c r="AE460" s="43"/>
      <c r="AF460" s="199"/>
      <c r="AG460" s="196"/>
      <c r="AH460" s="201"/>
      <c r="AI460" s="330"/>
      <c r="AJ460" s="330"/>
      <c r="AK460" s="43"/>
      <c r="AL460" s="43"/>
      <c r="AM460" s="43"/>
      <c r="AN460" s="64"/>
      <c r="AO460" s="64"/>
      <c r="AP460" s="202"/>
      <c r="AQ460" s="202"/>
      <c r="AR460" s="42"/>
    </row>
    <row r="461" spans="1:44" ht="15.75" customHeight="1" x14ac:dyDescent="0.2">
      <c r="A461" s="43"/>
      <c r="B461" s="43"/>
      <c r="C461" s="43"/>
      <c r="D461" s="43"/>
      <c r="E461" s="43"/>
      <c r="F461" s="43"/>
      <c r="G461" s="194"/>
      <c r="H461" s="194"/>
      <c r="I461" s="194"/>
      <c r="J461" s="196"/>
      <c r="K461" s="196"/>
      <c r="L461" s="196"/>
      <c r="M461" s="196"/>
      <c r="N461" s="196"/>
      <c r="O461" s="197"/>
      <c r="P461" s="197"/>
      <c r="Q461" s="197"/>
      <c r="R461" s="197"/>
      <c r="S461" s="197"/>
      <c r="T461" s="197"/>
      <c r="U461" s="198"/>
      <c r="V461" s="257"/>
      <c r="W461" s="200"/>
      <c r="X461" s="200"/>
      <c r="Y461" s="43"/>
      <c r="Z461" s="199"/>
      <c r="AA461" s="199"/>
      <c r="AB461" s="199"/>
      <c r="AC461" s="199"/>
      <c r="AD461" s="199"/>
      <c r="AE461" s="43"/>
      <c r="AF461" s="199"/>
      <c r="AG461" s="196"/>
      <c r="AH461" s="201"/>
      <c r="AI461" s="330"/>
      <c r="AJ461" s="330"/>
      <c r="AK461" s="43"/>
      <c r="AL461" s="43"/>
      <c r="AM461" s="43"/>
      <c r="AN461" s="64"/>
      <c r="AO461" s="64"/>
      <c r="AP461" s="202"/>
      <c r="AQ461" s="202"/>
      <c r="AR461" s="42"/>
    </row>
    <row r="462" spans="1:44" ht="15.75" customHeight="1" x14ac:dyDescent="0.2">
      <c r="A462" s="43"/>
      <c r="B462" s="43"/>
      <c r="C462" s="43"/>
      <c r="D462" s="43"/>
      <c r="E462" s="43"/>
      <c r="F462" s="43"/>
      <c r="G462" s="194"/>
      <c r="H462" s="194"/>
      <c r="I462" s="194"/>
      <c r="J462" s="196"/>
      <c r="K462" s="196"/>
      <c r="L462" s="196"/>
      <c r="M462" s="196"/>
      <c r="N462" s="196"/>
      <c r="O462" s="197"/>
      <c r="P462" s="197"/>
      <c r="Q462" s="197"/>
      <c r="R462" s="197"/>
      <c r="S462" s="197"/>
      <c r="T462" s="197"/>
      <c r="U462" s="198"/>
      <c r="V462" s="257"/>
      <c r="W462" s="200"/>
      <c r="X462" s="200"/>
      <c r="Y462" s="43"/>
      <c r="Z462" s="199"/>
      <c r="AA462" s="199"/>
      <c r="AB462" s="199"/>
      <c r="AC462" s="199"/>
      <c r="AD462" s="199"/>
      <c r="AE462" s="43"/>
      <c r="AF462" s="199"/>
      <c r="AG462" s="196"/>
      <c r="AH462" s="201"/>
      <c r="AI462" s="330"/>
      <c r="AJ462" s="330"/>
      <c r="AK462" s="43"/>
      <c r="AL462" s="43"/>
      <c r="AM462" s="43"/>
      <c r="AN462" s="64"/>
      <c r="AO462" s="64"/>
      <c r="AP462" s="202"/>
      <c r="AQ462" s="202"/>
      <c r="AR462" s="42"/>
    </row>
    <row r="463" spans="1:44" ht="15.75" customHeight="1" x14ac:dyDescent="0.2">
      <c r="A463" s="43"/>
      <c r="B463" s="43"/>
      <c r="C463" s="43"/>
      <c r="D463" s="43"/>
      <c r="E463" s="43"/>
      <c r="F463" s="43"/>
      <c r="G463" s="194"/>
      <c r="H463" s="194"/>
      <c r="I463" s="194"/>
      <c r="J463" s="196"/>
      <c r="K463" s="196"/>
      <c r="L463" s="196"/>
      <c r="M463" s="196"/>
      <c r="N463" s="196"/>
      <c r="O463" s="197"/>
      <c r="P463" s="197"/>
      <c r="Q463" s="197"/>
      <c r="R463" s="197"/>
      <c r="S463" s="197"/>
      <c r="T463" s="197"/>
      <c r="U463" s="198"/>
      <c r="V463" s="257"/>
      <c r="W463" s="200"/>
      <c r="X463" s="200"/>
      <c r="Y463" s="43"/>
      <c r="Z463" s="199"/>
      <c r="AA463" s="199"/>
      <c r="AB463" s="199"/>
      <c r="AC463" s="199"/>
      <c r="AD463" s="199"/>
      <c r="AE463" s="43"/>
      <c r="AF463" s="199"/>
      <c r="AG463" s="196"/>
      <c r="AH463" s="201"/>
      <c r="AI463" s="330"/>
      <c r="AJ463" s="330"/>
      <c r="AK463" s="43"/>
      <c r="AL463" s="43"/>
      <c r="AM463" s="43"/>
      <c r="AN463" s="64"/>
      <c r="AO463" s="64"/>
      <c r="AP463" s="202"/>
      <c r="AQ463" s="202"/>
      <c r="AR463" s="42"/>
    </row>
    <row r="464" spans="1:44" ht="15.75" customHeight="1" x14ac:dyDescent="0.2">
      <c r="A464" s="43"/>
      <c r="B464" s="43"/>
      <c r="C464" s="43"/>
      <c r="D464" s="43"/>
      <c r="E464" s="43"/>
      <c r="F464" s="43"/>
      <c r="G464" s="194"/>
      <c r="H464" s="194"/>
      <c r="I464" s="194"/>
      <c r="J464" s="196"/>
      <c r="K464" s="196"/>
      <c r="L464" s="196"/>
      <c r="M464" s="196"/>
      <c r="N464" s="196"/>
      <c r="O464" s="197"/>
      <c r="P464" s="197"/>
      <c r="Q464" s="197"/>
      <c r="R464" s="197"/>
      <c r="S464" s="197"/>
      <c r="T464" s="197"/>
      <c r="U464" s="198"/>
      <c r="V464" s="257"/>
      <c r="W464" s="200"/>
      <c r="X464" s="200"/>
      <c r="Y464" s="43"/>
      <c r="Z464" s="199"/>
      <c r="AA464" s="199"/>
      <c r="AB464" s="199"/>
      <c r="AC464" s="199"/>
      <c r="AD464" s="199"/>
      <c r="AE464" s="43"/>
      <c r="AF464" s="199"/>
      <c r="AG464" s="196"/>
      <c r="AH464" s="201"/>
      <c r="AI464" s="330"/>
      <c r="AJ464" s="330"/>
      <c r="AK464" s="43"/>
      <c r="AL464" s="43"/>
      <c r="AM464" s="43"/>
      <c r="AN464" s="64"/>
      <c r="AO464" s="64"/>
      <c r="AP464" s="202"/>
      <c r="AQ464" s="202"/>
      <c r="AR464" s="42"/>
    </row>
    <row r="465" spans="1:44" ht="15.75" customHeight="1" x14ac:dyDescent="0.2">
      <c r="A465" s="43"/>
      <c r="B465" s="43"/>
      <c r="C465" s="43"/>
      <c r="D465" s="43"/>
      <c r="E465" s="43"/>
      <c r="F465" s="43"/>
      <c r="G465" s="194"/>
      <c r="H465" s="194"/>
      <c r="I465" s="194"/>
      <c r="J465" s="196"/>
      <c r="K465" s="196"/>
      <c r="L465" s="196"/>
      <c r="M465" s="196"/>
      <c r="N465" s="196"/>
      <c r="O465" s="197"/>
      <c r="P465" s="197"/>
      <c r="Q465" s="197"/>
      <c r="R465" s="197"/>
      <c r="S465" s="197"/>
      <c r="T465" s="197"/>
      <c r="U465" s="198"/>
      <c r="V465" s="257"/>
      <c r="W465" s="200"/>
      <c r="X465" s="200"/>
      <c r="Y465" s="43"/>
      <c r="Z465" s="199"/>
      <c r="AA465" s="199"/>
      <c r="AB465" s="199"/>
      <c r="AC465" s="199"/>
      <c r="AD465" s="199"/>
      <c r="AE465" s="43"/>
      <c r="AF465" s="199"/>
      <c r="AG465" s="196"/>
      <c r="AH465" s="201"/>
      <c r="AI465" s="330"/>
      <c r="AJ465" s="330"/>
      <c r="AK465" s="43"/>
      <c r="AL465" s="43"/>
      <c r="AM465" s="43"/>
      <c r="AN465" s="64"/>
      <c r="AO465" s="64"/>
      <c r="AP465" s="202"/>
      <c r="AQ465" s="202"/>
      <c r="AR465" s="42"/>
    </row>
    <row r="466" spans="1:44" ht="15.75" customHeight="1" x14ac:dyDescent="0.2">
      <c r="A466" s="43"/>
      <c r="B466" s="43"/>
      <c r="C466" s="43"/>
      <c r="D466" s="43"/>
      <c r="E466" s="43"/>
      <c r="F466" s="43"/>
      <c r="G466" s="194"/>
      <c r="H466" s="194"/>
      <c r="I466" s="194"/>
      <c r="J466" s="196"/>
      <c r="K466" s="196"/>
      <c r="L466" s="196"/>
      <c r="M466" s="196"/>
      <c r="N466" s="196"/>
      <c r="O466" s="197"/>
      <c r="P466" s="197"/>
      <c r="Q466" s="197"/>
      <c r="R466" s="197"/>
      <c r="S466" s="197"/>
      <c r="T466" s="197"/>
      <c r="U466" s="198"/>
      <c r="V466" s="257"/>
      <c r="W466" s="200"/>
      <c r="X466" s="200"/>
      <c r="Y466" s="43"/>
      <c r="Z466" s="199"/>
      <c r="AA466" s="199"/>
      <c r="AB466" s="199"/>
      <c r="AC466" s="199"/>
      <c r="AD466" s="199"/>
      <c r="AE466" s="43"/>
      <c r="AF466" s="199"/>
      <c r="AG466" s="196"/>
      <c r="AH466" s="201"/>
      <c r="AI466" s="330"/>
      <c r="AJ466" s="330"/>
      <c r="AK466" s="43"/>
      <c r="AL466" s="43"/>
      <c r="AM466" s="43"/>
      <c r="AN466" s="64"/>
      <c r="AO466" s="64"/>
      <c r="AP466" s="202"/>
      <c r="AQ466" s="202"/>
      <c r="AR466" s="42"/>
    </row>
    <row r="467" spans="1:44" ht="15.75" customHeight="1" x14ac:dyDescent="0.2">
      <c r="A467" s="43"/>
      <c r="B467" s="43"/>
      <c r="C467" s="43"/>
      <c r="D467" s="43"/>
      <c r="E467" s="43"/>
      <c r="F467" s="43"/>
      <c r="G467" s="194"/>
      <c r="H467" s="194"/>
      <c r="I467" s="194"/>
      <c r="J467" s="196"/>
      <c r="K467" s="196"/>
      <c r="L467" s="196"/>
      <c r="M467" s="196"/>
      <c r="N467" s="196"/>
      <c r="O467" s="197"/>
      <c r="P467" s="197"/>
      <c r="Q467" s="197"/>
      <c r="R467" s="197"/>
      <c r="S467" s="197"/>
      <c r="T467" s="197"/>
      <c r="U467" s="198"/>
      <c r="V467" s="257"/>
      <c r="W467" s="200"/>
      <c r="X467" s="200"/>
      <c r="Y467" s="43"/>
      <c r="Z467" s="199"/>
      <c r="AA467" s="199"/>
      <c r="AB467" s="199"/>
      <c r="AC467" s="199"/>
      <c r="AD467" s="199"/>
      <c r="AE467" s="43"/>
      <c r="AF467" s="199"/>
      <c r="AG467" s="196"/>
      <c r="AH467" s="201"/>
      <c r="AI467" s="330"/>
      <c r="AJ467" s="330"/>
      <c r="AK467" s="43"/>
      <c r="AL467" s="43"/>
      <c r="AM467" s="43"/>
      <c r="AN467" s="64"/>
      <c r="AO467" s="64"/>
      <c r="AP467" s="202"/>
      <c r="AQ467" s="202"/>
      <c r="AR467" s="42"/>
    </row>
    <row r="468" spans="1:44" ht="15.75" customHeight="1" x14ac:dyDescent="0.2">
      <c r="A468" s="43"/>
      <c r="B468" s="43"/>
      <c r="C468" s="43"/>
      <c r="D468" s="43"/>
      <c r="E468" s="43"/>
      <c r="F468" s="43"/>
      <c r="G468" s="194"/>
      <c r="H468" s="194"/>
      <c r="I468" s="194"/>
      <c r="J468" s="196"/>
      <c r="K468" s="196"/>
      <c r="L468" s="196"/>
      <c r="M468" s="196"/>
      <c r="N468" s="196"/>
      <c r="O468" s="197"/>
      <c r="P468" s="197"/>
      <c r="Q468" s="197"/>
      <c r="R468" s="197"/>
      <c r="S468" s="197"/>
      <c r="T468" s="197"/>
      <c r="U468" s="198"/>
      <c r="V468" s="257"/>
      <c r="W468" s="200"/>
      <c r="X468" s="200"/>
      <c r="Y468" s="43"/>
      <c r="Z468" s="199"/>
      <c r="AA468" s="199"/>
      <c r="AB468" s="199"/>
      <c r="AC468" s="199"/>
      <c r="AD468" s="199"/>
      <c r="AE468" s="43"/>
      <c r="AF468" s="199"/>
      <c r="AG468" s="196"/>
      <c r="AH468" s="201"/>
      <c r="AI468" s="330"/>
      <c r="AJ468" s="330"/>
      <c r="AK468" s="43"/>
      <c r="AL468" s="43"/>
      <c r="AM468" s="43"/>
      <c r="AN468" s="64"/>
      <c r="AO468" s="64"/>
      <c r="AP468" s="202"/>
      <c r="AQ468" s="202"/>
      <c r="AR468" s="42"/>
    </row>
    <row r="469" spans="1:44" ht="15.75" customHeight="1" x14ac:dyDescent="0.2">
      <c r="A469" s="43"/>
      <c r="B469" s="43"/>
      <c r="C469" s="43"/>
      <c r="D469" s="43"/>
      <c r="E469" s="43"/>
      <c r="F469" s="43"/>
      <c r="G469" s="194"/>
      <c r="H469" s="194"/>
      <c r="I469" s="194"/>
      <c r="J469" s="196"/>
      <c r="K469" s="196"/>
      <c r="L469" s="196"/>
      <c r="M469" s="196"/>
      <c r="N469" s="196"/>
      <c r="O469" s="197"/>
      <c r="P469" s="197"/>
      <c r="Q469" s="197"/>
      <c r="R469" s="197"/>
      <c r="S469" s="197"/>
      <c r="T469" s="197"/>
      <c r="U469" s="198"/>
      <c r="V469" s="257"/>
      <c r="W469" s="200"/>
      <c r="X469" s="200"/>
      <c r="Y469" s="43"/>
      <c r="Z469" s="199"/>
      <c r="AA469" s="199"/>
      <c r="AB469" s="199"/>
      <c r="AC469" s="199"/>
      <c r="AD469" s="199"/>
      <c r="AE469" s="43"/>
      <c r="AF469" s="199"/>
      <c r="AG469" s="196"/>
      <c r="AH469" s="201"/>
      <c r="AI469" s="330"/>
      <c r="AJ469" s="330"/>
      <c r="AK469" s="43"/>
      <c r="AL469" s="43"/>
      <c r="AM469" s="43"/>
      <c r="AN469" s="64"/>
      <c r="AO469" s="64"/>
      <c r="AP469" s="202"/>
      <c r="AQ469" s="202"/>
      <c r="AR469" s="42"/>
    </row>
    <row r="470" spans="1:44" ht="15.75" customHeight="1" x14ac:dyDescent="0.2">
      <c r="A470" s="43"/>
      <c r="B470" s="43"/>
      <c r="C470" s="43"/>
      <c r="D470" s="43"/>
      <c r="E470" s="43"/>
      <c r="F470" s="43"/>
      <c r="G470" s="194"/>
      <c r="H470" s="194"/>
      <c r="I470" s="194"/>
      <c r="J470" s="196"/>
      <c r="K470" s="196"/>
      <c r="L470" s="196"/>
      <c r="M470" s="196"/>
      <c r="N470" s="196"/>
      <c r="O470" s="197"/>
      <c r="P470" s="197"/>
      <c r="Q470" s="197"/>
      <c r="R470" s="197"/>
      <c r="S470" s="197"/>
      <c r="T470" s="197"/>
      <c r="U470" s="198"/>
      <c r="V470" s="257"/>
      <c r="W470" s="200"/>
      <c r="X470" s="200"/>
      <c r="Y470" s="43"/>
      <c r="Z470" s="199"/>
      <c r="AA470" s="199"/>
      <c r="AB470" s="199"/>
      <c r="AC470" s="199"/>
      <c r="AD470" s="199"/>
      <c r="AE470" s="43"/>
      <c r="AF470" s="199"/>
      <c r="AG470" s="196"/>
      <c r="AH470" s="201"/>
      <c r="AI470" s="330"/>
      <c r="AJ470" s="330"/>
      <c r="AK470" s="43"/>
      <c r="AL470" s="43"/>
      <c r="AM470" s="43"/>
      <c r="AN470" s="64"/>
      <c r="AO470" s="64"/>
      <c r="AP470" s="202"/>
      <c r="AQ470" s="202"/>
      <c r="AR470" s="42"/>
    </row>
    <row r="471" spans="1:44" ht="15.75" customHeight="1" x14ac:dyDescent="0.2">
      <c r="A471" s="43"/>
      <c r="B471" s="43"/>
      <c r="C471" s="43"/>
      <c r="D471" s="43"/>
      <c r="E471" s="43"/>
      <c r="F471" s="43"/>
      <c r="G471" s="194"/>
      <c r="H471" s="194"/>
      <c r="I471" s="194"/>
      <c r="J471" s="196"/>
      <c r="K471" s="196"/>
      <c r="L471" s="196"/>
      <c r="M471" s="196"/>
      <c r="N471" s="196"/>
      <c r="O471" s="197"/>
      <c r="P471" s="197"/>
      <c r="Q471" s="197"/>
      <c r="R471" s="197"/>
      <c r="S471" s="197"/>
      <c r="T471" s="197"/>
      <c r="U471" s="198"/>
      <c r="V471" s="257"/>
      <c r="W471" s="200"/>
      <c r="X471" s="200"/>
      <c r="Y471" s="43"/>
      <c r="Z471" s="199"/>
      <c r="AA471" s="199"/>
      <c r="AB471" s="199"/>
      <c r="AC471" s="199"/>
      <c r="AD471" s="199"/>
      <c r="AE471" s="43"/>
      <c r="AF471" s="199"/>
      <c r="AG471" s="196"/>
      <c r="AH471" s="201"/>
      <c r="AI471" s="330"/>
      <c r="AJ471" s="330"/>
      <c r="AK471" s="43"/>
      <c r="AL471" s="43"/>
      <c r="AM471" s="43"/>
      <c r="AN471" s="64"/>
      <c r="AO471" s="64"/>
      <c r="AP471" s="202"/>
      <c r="AQ471" s="202"/>
      <c r="AR471" s="42"/>
    </row>
    <row r="472" spans="1:44" ht="15.75" customHeight="1" x14ac:dyDescent="0.2">
      <c r="A472" s="43"/>
      <c r="B472" s="43"/>
      <c r="C472" s="43"/>
      <c r="D472" s="43"/>
      <c r="E472" s="43"/>
      <c r="F472" s="43"/>
      <c r="G472" s="194"/>
      <c r="H472" s="194"/>
      <c r="I472" s="194"/>
      <c r="J472" s="196"/>
      <c r="K472" s="196"/>
      <c r="L472" s="196"/>
      <c r="M472" s="196"/>
      <c r="N472" s="196"/>
      <c r="O472" s="197"/>
      <c r="P472" s="197"/>
      <c r="Q472" s="197"/>
      <c r="R472" s="197"/>
      <c r="S472" s="197"/>
      <c r="T472" s="197"/>
      <c r="U472" s="198"/>
      <c r="V472" s="257"/>
      <c r="W472" s="200"/>
      <c r="X472" s="200"/>
      <c r="Y472" s="43"/>
      <c r="Z472" s="199"/>
      <c r="AA472" s="199"/>
      <c r="AB472" s="199"/>
      <c r="AC472" s="199"/>
      <c r="AD472" s="199"/>
      <c r="AE472" s="43"/>
      <c r="AF472" s="199"/>
      <c r="AG472" s="196"/>
      <c r="AH472" s="201"/>
      <c r="AI472" s="330"/>
      <c r="AJ472" s="330"/>
      <c r="AK472" s="43"/>
      <c r="AL472" s="43"/>
      <c r="AM472" s="43"/>
      <c r="AN472" s="64"/>
      <c r="AO472" s="64"/>
      <c r="AP472" s="202"/>
      <c r="AQ472" s="202"/>
      <c r="AR472" s="42"/>
    </row>
    <row r="473" spans="1:44" ht="15.75" customHeight="1" x14ac:dyDescent="0.2">
      <c r="A473" s="43"/>
      <c r="B473" s="43"/>
      <c r="C473" s="43"/>
      <c r="D473" s="43"/>
      <c r="E473" s="43"/>
      <c r="F473" s="43"/>
      <c r="G473" s="194"/>
      <c r="H473" s="194"/>
      <c r="I473" s="194"/>
      <c r="J473" s="196"/>
      <c r="K473" s="196"/>
      <c r="L473" s="196"/>
      <c r="M473" s="196"/>
      <c r="N473" s="196"/>
      <c r="O473" s="197"/>
      <c r="P473" s="197"/>
      <c r="Q473" s="197"/>
      <c r="R473" s="197"/>
      <c r="S473" s="197"/>
      <c r="T473" s="197"/>
      <c r="U473" s="198"/>
      <c r="V473" s="257"/>
      <c r="W473" s="200"/>
      <c r="X473" s="200"/>
      <c r="Y473" s="43"/>
      <c r="Z473" s="199"/>
      <c r="AA473" s="199"/>
      <c r="AB473" s="199"/>
      <c r="AC473" s="199"/>
      <c r="AD473" s="199"/>
      <c r="AE473" s="43"/>
      <c r="AF473" s="199"/>
      <c r="AG473" s="196"/>
      <c r="AH473" s="201"/>
      <c r="AI473" s="330"/>
      <c r="AJ473" s="330"/>
      <c r="AK473" s="43"/>
      <c r="AL473" s="43"/>
      <c r="AM473" s="43"/>
      <c r="AN473" s="64"/>
      <c r="AO473" s="64"/>
      <c r="AP473" s="202"/>
      <c r="AQ473" s="202"/>
      <c r="AR473" s="42"/>
    </row>
    <row r="474" spans="1:44" ht="15.75" customHeight="1" x14ac:dyDescent="0.2">
      <c r="A474" s="43"/>
      <c r="B474" s="43"/>
      <c r="C474" s="43"/>
      <c r="D474" s="43"/>
      <c r="E474" s="43"/>
      <c r="F474" s="43"/>
      <c r="G474" s="194"/>
      <c r="H474" s="194"/>
      <c r="I474" s="194"/>
      <c r="J474" s="196"/>
      <c r="K474" s="196"/>
      <c r="L474" s="196"/>
      <c r="M474" s="196"/>
      <c r="N474" s="196"/>
      <c r="O474" s="197"/>
      <c r="P474" s="197"/>
      <c r="Q474" s="197"/>
      <c r="R474" s="197"/>
      <c r="S474" s="197"/>
      <c r="T474" s="197"/>
      <c r="U474" s="198"/>
      <c r="V474" s="257"/>
      <c r="W474" s="200"/>
      <c r="X474" s="200"/>
      <c r="Y474" s="43"/>
      <c r="Z474" s="199"/>
      <c r="AA474" s="199"/>
      <c r="AB474" s="199"/>
      <c r="AC474" s="199"/>
      <c r="AD474" s="199"/>
      <c r="AE474" s="43"/>
      <c r="AF474" s="199"/>
      <c r="AG474" s="196"/>
      <c r="AH474" s="201"/>
      <c r="AI474" s="330"/>
      <c r="AJ474" s="330"/>
      <c r="AK474" s="43"/>
      <c r="AL474" s="43"/>
      <c r="AM474" s="43"/>
      <c r="AN474" s="64"/>
      <c r="AO474" s="64"/>
      <c r="AP474" s="202"/>
      <c r="AQ474" s="202"/>
      <c r="AR474" s="42"/>
    </row>
    <row r="475" spans="1:44" ht="15.75" customHeight="1" x14ac:dyDescent="0.2">
      <c r="A475" s="43"/>
      <c r="B475" s="43"/>
      <c r="C475" s="43"/>
      <c r="D475" s="43"/>
      <c r="E475" s="43"/>
      <c r="F475" s="43"/>
      <c r="G475" s="194"/>
      <c r="H475" s="194"/>
      <c r="I475" s="194"/>
      <c r="J475" s="196"/>
      <c r="K475" s="196"/>
      <c r="L475" s="196"/>
      <c r="M475" s="196"/>
      <c r="N475" s="196"/>
      <c r="O475" s="197"/>
      <c r="P475" s="197"/>
      <c r="Q475" s="197"/>
      <c r="R475" s="197"/>
      <c r="S475" s="197"/>
      <c r="T475" s="197"/>
      <c r="U475" s="198"/>
      <c r="V475" s="257"/>
      <c r="W475" s="200"/>
      <c r="X475" s="200"/>
      <c r="Y475" s="43"/>
      <c r="Z475" s="199"/>
      <c r="AA475" s="199"/>
      <c r="AB475" s="199"/>
      <c r="AC475" s="199"/>
      <c r="AD475" s="199"/>
      <c r="AE475" s="43"/>
      <c r="AF475" s="199"/>
      <c r="AG475" s="196"/>
      <c r="AH475" s="201"/>
      <c r="AI475" s="330"/>
      <c r="AJ475" s="330"/>
      <c r="AK475" s="43"/>
      <c r="AL475" s="43"/>
      <c r="AM475" s="43"/>
      <c r="AN475" s="64"/>
      <c r="AO475" s="64"/>
      <c r="AP475" s="202"/>
      <c r="AQ475" s="202"/>
      <c r="AR475" s="42"/>
    </row>
    <row r="476" spans="1:44" ht="15.75" customHeight="1" x14ac:dyDescent="0.2">
      <c r="A476" s="43"/>
      <c r="B476" s="43"/>
      <c r="C476" s="43"/>
      <c r="D476" s="43"/>
      <c r="E476" s="43"/>
      <c r="F476" s="43"/>
      <c r="G476" s="194"/>
      <c r="H476" s="194"/>
      <c r="I476" s="194"/>
      <c r="J476" s="196"/>
      <c r="K476" s="196"/>
      <c r="L476" s="196"/>
      <c r="M476" s="196"/>
      <c r="N476" s="196"/>
      <c r="O476" s="197"/>
      <c r="P476" s="197"/>
      <c r="Q476" s="197"/>
      <c r="R476" s="197"/>
      <c r="S476" s="197"/>
      <c r="T476" s="197"/>
      <c r="U476" s="198"/>
      <c r="V476" s="257"/>
      <c r="W476" s="200"/>
      <c r="X476" s="200"/>
      <c r="Y476" s="43"/>
      <c r="Z476" s="199"/>
      <c r="AA476" s="199"/>
      <c r="AB476" s="199"/>
      <c r="AC476" s="199"/>
      <c r="AD476" s="199"/>
      <c r="AE476" s="43"/>
      <c r="AF476" s="199"/>
      <c r="AG476" s="196"/>
      <c r="AH476" s="201"/>
      <c r="AI476" s="330"/>
      <c r="AJ476" s="330"/>
      <c r="AK476" s="43"/>
      <c r="AL476" s="43"/>
      <c r="AM476" s="43"/>
      <c r="AN476" s="64"/>
      <c r="AO476" s="64"/>
      <c r="AP476" s="202"/>
      <c r="AQ476" s="202"/>
      <c r="AR476" s="42"/>
    </row>
    <row r="477" spans="1:44" ht="15.75" customHeight="1" x14ac:dyDescent="0.2">
      <c r="A477" s="43"/>
      <c r="B477" s="43"/>
      <c r="C477" s="43"/>
      <c r="D477" s="43"/>
      <c r="E477" s="43"/>
      <c r="F477" s="43"/>
      <c r="G477" s="194"/>
      <c r="H477" s="194"/>
      <c r="I477" s="194"/>
      <c r="J477" s="196"/>
      <c r="K477" s="196"/>
      <c r="L477" s="196"/>
      <c r="M477" s="196"/>
      <c r="N477" s="196"/>
      <c r="O477" s="197"/>
      <c r="P477" s="197"/>
      <c r="Q477" s="197"/>
      <c r="R477" s="197"/>
      <c r="S477" s="197"/>
      <c r="T477" s="197"/>
      <c r="U477" s="198"/>
      <c r="V477" s="257"/>
      <c r="W477" s="200"/>
      <c r="X477" s="200"/>
      <c r="Y477" s="43"/>
      <c r="Z477" s="199"/>
      <c r="AA477" s="199"/>
      <c r="AB477" s="199"/>
      <c r="AC477" s="199"/>
      <c r="AD477" s="199"/>
      <c r="AE477" s="43"/>
      <c r="AF477" s="199"/>
      <c r="AG477" s="196"/>
      <c r="AH477" s="201"/>
      <c r="AI477" s="330"/>
      <c r="AJ477" s="330"/>
      <c r="AK477" s="43"/>
      <c r="AL477" s="43"/>
      <c r="AM477" s="43"/>
      <c r="AN477" s="64"/>
      <c r="AO477" s="64"/>
      <c r="AP477" s="202"/>
      <c r="AQ477" s="202"/>
      <c r="AR477" s="42"/>
    </row>
    <row r="478" spans="1:44" ht="15.75" customHeight="1" x14ac:dyDescent="0.2">
      <c r="A478" s="43"/>
      <c r="B478" s="43"/>
      <c r="C478" s="43"/>
      <c r="D478" s="43"/>
      <c r="E478" s="43"/>
      <c r="F478" s="43"/>
      <c r="G478" s="194"/>
      <c r="H478" s="194"/>
      <c r="I478" s="194"/>
      <c r="J478" s="196"/>
      <c r="K478" s="196"/>
      <c r="L478" s="196"/>
      <c r="M478" s="196"/>
      <c r="N478" s="196"/>
      <c r="O478" s="197"/>
      <c r="P478" s="197"/>
      <c r="Q478" s="197"/>
      <c r="R478" s="197"/>
      <c r="S478" s="197"/>
      <c r="T478" s="197"/>
      <c r="U478" s="198"/>
      <c r="V478" s="257"/>
      <c r="W478" s="200"/>
      <c r="X478" s="200"/>
      <c r="Y478" s="43"/>
      <c r="Z478" s="199"/>
      <c r="AA478" s="199"/>
      <c r="AB478" s="199"/>
      <c r="AC478" s="199"/>
      <c r="AD478" s="199"/>
      <c r="AE478" s="43"/>
      <c r="AF478" s="199"/>
      <c r="AG478" s="196"/>
      <c r="AH478" s="201"/>
      <c r="AI478" s="330"/>
      <c r="AJ478" s="330"/>
      <c r="AK478" s="43"/>
      <c r="AL478" s="43"/>
      <c r="AM478" s="43"/>
      <c r="AN478" s="64"/>
      <c r="AO478" s="64"/>
      <c r="AP478" s="202"/>
      <c r="AQ478" s="202"/>
      <c r="AR478" s="42"/>
    </row>
    <row r="479" spans="1:44" ht="15.75" customHeight="1" x14ac:dyDescent="0.2">
      <c r="A479" s="43"/>
      <c r="B479" s="43"/>
      <c r="C479" s="43"/>
      <c r="D479" s="43"/>
      <c r="E479" s="43"/>
      <c r="F479" s="43"/>
      <c r="G479" s="194"/>
      <c r="H479" s="194"/>
      <c r="I479" s="194"/>
      <c r="J479" s="196"/>
      <c r="K479" s="196"/>
      <c r="L479" s="196"/>
      <c r="M479" s="196"/>
      <c r="N479" s="196"/>
      <c r="O479" s="197"/>
      <c r="P479" s="197"/>
      <c r="Q479" s="197"/>
      <c r="R479" s="197"/>
      <c r="S479" s="197"/>
      <c r="T479" s="197"/>
      <c r="U479" s="198"/>
      <c r="V479" s="257"/>
      <c r="W479" s="200"/>
      <c r="X479" s="200"/>
      <c r="Y479" s="43"/>
      <c r="Z479" s="199"/>
      <c r="AA479" s="199"/>
      <c r="AB479" s="199"/>
      <c r="AC479" s="199"/>
      <c r="AD479" s="199"/>
      <c r="AE479" s="43"/>
      <c r="AF479" s="199"/>
      <c r="AG479" s="196"/>
      <c r="AH479" s="201"/>
      <c r="AI479" s="330"/>
      <c r="AJ479" s="330"/>
      <c r="AK479" s="43"/>
      <c r="AL479" s="43"/>
      <c r="AM479" s="43"/>
      <c r="AN479" s="64"/>
      <c r="AO479" s="64"/>
      <c r="AP479" s="202"/>
      <c r="AQ479" s="202"/>
      <c r="AR479" s="42"/>
    </row>
    <row r="480" spans="1:44" ht="15.75" customHeight="1" x14ac:dyDescent="0.2">
      <c r="A480" s="43"/>
      <c r="B480" s="43"/>
      <c r="C480" s="43"/>
      <c r="D480" s="43"/>
      <c r="E480" s="43"/>
      <c r="F480" s="43"/>
      <c r="G480" s="194"/>
      <c r="H480" s="194"/>
      <c r="I480" s="194"/>
      <c r="J480" s="196"/>
      <c r="K480" s="196"/>
      <c r="L480" s="196"/>
      <c r="M480" s="196"/>
      <c r="N480" s="196"/>
      <c r="O480" s="197"/>
      <c r="P480" s="197"/>
      <c r="Q480" s="197"/>
      <c r="R480" s="197"/>
      <c r="S480" s="197"/>
      <c r="T480" s="197"/>
      <c r="U480" s="198"/>
      <c r="V480" s="257"/>
      <c r="W480" s="200"/>
      <c r="X480" s="200"/>
      <c r="Y480" s="43"/>
      <c r="Z480" s="199"/>
      <c r="AA480" s="199"/>
      <c r="AB480" s="199"/>
      <c r="AC480" s="199"/>
      <c r="AD480" s="199"/>
      <c r="AE480" s="43"/>
      <c r="AF480" s="199"/>
      <c r="AG480" s="196"/>
      <c r="AH480" s="201"/>
      <c r="AI480" s="330"/>
      <c r="AJ480" s="330"/>
      <c r="AK480" s="43"/>
      <c r="AL480" s="43"/>
      <c r="AM480" s="43"/>
      <c r="AN480" s="64"/>
      <c r="AO480" s="64"/>
      <c r="AP480" s="202"/>
      <c r="AQ480" s="202"/>
      <c r="AR480" s="42"/>
    </row>
    <row r="481" spans="1:44" ht="15.75" customHeight="1" x14ac:dyDescent="0.2">
      <c r="A481" s="43"/>
      <c r="B481" s="43"/>
      <c r="C481" s="43"/>
      <c r="D481" s="43"/>
      <c r="E481" s="43"/>
      <c r="F481" s="43"/>
      <c r="G481" s="194"/>
      <c r="H481" s="194"/>
      <c r="I481" s="194"/>
      <c r="J481" s="196"/>
      <c r="K481" s="196"/>
      <c r="L481" s="196"/>
      <c r="M481" s="196"/>
      <c r="N481" s="196"/>
      <c r="O481" s="197"/>
      <c r="P481" s="197"/>
      <c r="Q481" s="197"/>
      <c r="R481" s="197"/>
      <c r="S481" s="197"/>
      <c r="T481" s="197"/>
      <c r="U481" s="198"/>
      <c r="V481" s="257"/>
      <c r="W481" s="200"/>
      <c r="X481" s="200"/>
      <c r="Y481" s="43"/>
      <c r="Z481" s="199"/>
      <c r="AA481" s="199"/>
      <c r="AB481" s="199"/>
      <c r="AC481" s="199"/>
      <c r="AD481" s="199"/>
      <c r="AE481" s="43"/>
      <c r="AF481" s="199"/>
      <c r="AG481" s="196"/>
      <c r="AH481" s="201"/>
      <c r="AI481" s="330"/>
      <c r="AJ481" s="330"/>
      <c r="AK481" s="43"/>
      <c r="AL481" s="43"/>
      <c r="AM481" s="43"/>
      <c r="AN481" s="64"/>
      <c r="AO481" s="64"/>
      <c r="AP481" s="202"/>
      <c r="AQ481" s="202"/>
      <c r="AR481" s="42"/>
    </row>
    <row r="482" spans="1:44" ht="15.75" customHeight="1" x14ac:dyDescent="0.2">
      <c r="A482" s="43"/>
      <c r="B482" s="43"/>
      <c r="C482" s="43"/>
      <c r="D482" s="43"/>
      <c r="E482" s="43"/>
      <c r="F482" s="43"/>
      <c r="G482" s="194"/>
      <c r="H482" s="194"/>
      <c r="I482" s="194"/>
      <c r="J482" s="196"/>
      <c r="K482" s="196"/>
      <c r="L482" s="196"/>
      <c r="M482" s="196"/>
      <c r="N482" s="196"/>
      <c r="O482" s="197"/>
      <c r="P482" s="197"/>
      <c r="Q482" s="197"/>
      <c r="R482" s="197"/>
      <c r="S482" s="197"/>
      <c r="T482" s="197"/>
      <c r="U482" s="198"/>
      <c r="V482" s="257"/>
      <c r="W482" s="200"/>
      <c r="X482" s="200"/>
      <c r="Y482" s="43"/>
      <c r="Z482" s="199"/>
      <c r="AA482" s="199"/>
      <c r="AB482" s="199"/>
      <c r="AC482" s="199"/>
      <c r="AD482" s="199"/>
      <c r="AE482" s="43"/>
      <c r="AF482" s="199"/>
      <c r="AG482" s="196"/>
      <c r="AH482" s="201"/>
      <c r="AI482" s="330"/>
      <c r="AJ482" s="330"/>
      <c r="AK482" s="43"/>
      <c r="AL482" s="43"/>
      <c r="AM482" s="43"/>
      <c r="AN482" s="64"/>
      <c r="AO482" s="64"/>
      <c r="AP482" s="202"/>
      <c r="AQ482" s="202"/>
      <c r="AR482" s="42"/>
    </row>
    <row r="483" spans="1:44" ht="15.75" customHeight="1" x14ac:dyDescent="0.2">
      <c r="A483" s="43"/>
      <c r="B483" s="43"/>
      <c r="C483" s="43"/>
      <c r="D483" s="43"/>
      <c r="E483" s="43"/>
      <c r="F483" s="43"/>
      <c r="G483" s="194"/>
      <c r="H483" s="194"/>
      <c r="I483" s="194"/>
      <c r="J483" s="196"/>
      <c r="K483" s="196"/>
      <c r="L483" s="196"/>
      <c r="M483" s="196"/>
      <c r="N483" s="196"/>
      <c r="O483" s="197"/>
      <c r="P483" s="197"/>
      <c r="Q483" s="197"/>
      <c r="R483" s="197"/>
      <c r="S483" s="197"/>
      <c r="T483" s="197"/>
      <c r="U483" s="198"/>
      <c r="V483" s="257"/>
      <c r="W483" s="200"/>
      <c r="X483" s="200"/>
      <c r="Y483" s="43"/>
      <c r="Z483" s="199"/>
      <c r="AA483" s="199"/>
      <c r="AB483" s="199"/>
      <c r="AC483" s="199"/>
      <c r="AD483" s="199"/>
      <c r="AE483" s="43"/>
      <c r="AF483" s="199"/>
      <c r="AG483" s="196"/>
      <c r="AH483" s="201"/>
      <c r="AI483" s="330"/>
      <c r="AJ483" s="330"/>
      <c r="AK483" s="43"/>
      <c r="AL483" s="43"/>
      <c r="AM483" s="43"/>
      <c r="AN483" s="64"/>
      <c r="AO483" s="64"/>
      <c r="AP483" s="202"/>
      <c r="AQ483" s="202"/>
      <c r="AR483" s="42"/>
    </row>
    <row r="484" spans="1:44" ht="15.75" customHeight="1" x14ac:dyDescent="0.2">
      <c r="A484" s="43"/>
      <c r="B484" s="43"/>
      <c r="C484" s="43"/>
      <c r="D484" s="43"/>
      <c r="E484" s="43"/>
      <c r="F484" s="43"/>
      <c r="G484" s="194"/>
      <c r="H484" s="194"/>
      <c r="I484" s="194"/>
      <c r="J484" s="196"/>
      <c r="K484" s="196"/>
      <c r="L484" s="196"/>
      <c r="M484" s="196"/>
      <c r="N484" s="196"/>
      <c r="O484" s="197"/>
      <c r="P484" s="197"/>
      <c r="Q484" s="197"/>
      <c r="R484" s="197"/>
      <c r="S484" s="197"/>
      <c r="T484" s="197"/>
      <c r="U484" s="198"/>
      <c r="V484" s="257"/>
      <c r="W484" s="200"/>
      <c r="X484" s="200"/>
      <c r="Y484" s="43"/>
      <c r="Z484" s="199"/>
      <c r="AA484" s="199"/>
      <c r="AB484" s="199"/>
      <c r="AC484" s="199"/>
      <c r="AD484" s="199"/>
      <c r="AE484" s="43"/>
      <c r="AF484" s="199"/>
      <c r="AG484" s="196"/>
      <c r="AH484" s="201"/>
      <c r="AI484" s="330"/>
      <c r="AJ484" s="330"/>
      <c r="AK484" s="43"/>
      <c r="AL484" s="43"/>
      <c r="AM484" s="43"/>
      <c r="AN484" s="64"/>
      <c r="AO484" s="64"/>
      <c r="AP484" s="202"/>
      <c r="AQ484" s="202"/>
      <c r="AR484" s="42"/>
    </row>
    <row r="485" spans="1:44" ht="15.75" customHeight="1" x14ac:dyDescent="0.2">
      <c r="A485" s="43"/>
      <c r="B485" s="43"/>
      <c r="C485" s="43"/>
      <c r="D485" s="43"/>
      <c r="E485" s="43"/>
      <c r="F485" s="43"/>
      <c r="G485" s="194"/>
      <c r="H485" s="194"/>
      <c r="I485" s="194"/>
      <c r="J485" s="196"/>
      <c r="K485" s="196"/>
      <c r="L485" s="196"/>
      <c r="M485" s="196"/>
      <c r="N485" s="196"/>
      <c r="O485" s="197"/>
      <c r="P485" s="197"/>
      <c r="Q485" s="197"/>
      <c r="R485" s="197"/>
      <c r="S485" s="197"/>
      <c r="T485" s="197"/>
      <c r="U485" s="198"/>
      <c r="V485" s="257"/>
      <c r="W485" s="200"/>
      <c r="X485" s="200"/>
      <c r="Y485" s="43"/>
      <c r="Z485" s="199"/>
      <c r="AA485" s="199"/>
      <c r="AB485" s="199"/>
      <c r="AC485" s="199"/>
      <c r="AD485" s="199"/>
      <c r="AE485" s="43"/>
      <c r="AF485" s="199"/>
      <c r="AG485" s="196"/>
      <c r="AH485" s="201"/>
      <c r="AI485" s="330"/>
      <c r="AJ485" s="330"/>
      <c r="AK485" s="43"/>
      <c r="AL485" s="43"/>
      <c r="AM485" s="43"/>
      <c r="AN485" s="64"/>
      <c r="AO485" s="64"/>
      <c r="AP485" s="202"/>
      <c r="AQ485" s="202"/>
      <c r="AR485" s="42"/>
    </row>
    <row r="486" spans="1:44" ht="15.75" customHeight="1" x14ac:dyDescent="0.2">
      <c r="A486" s="43"/>
      <c r="B486" s="43"/>
      <c r="C486" s="43"/>
      <c r="D486" s="43"/>
      <c r="E486" s="43"/>
      <c r="F486" s="43"/>
      <c r="G486" s="194"/>
      <c r="H486" s="194"/>
      <c r="I486" s="194"/>
      <c r="J486" s="196"/>
      <c r="K486" s="196"/>
      <c r="L486" s="196"/>
      <c r="M486" s="196"/>
      <c r="N486" s="196"/>
      <c r="O486" s="197"/>
      <c r="P486" s="197"/>
      <c r="Q486" s="197"/>
      <c r="R486" s="197"/>
      <c r="S486" s="197"/>
      <c r="T486" s="197"/>
      <c r="U486" s="198"/>
      <c r="V486" s="257"/>
      <c r="W486" s="200"/>
      <c r="X486" s="200"/>
      <c r="Y486" s="43"/>
      <c r="Z486" s="199"/>
      <c r="AA486" s="199"/>
      <c r="AB486" s="199"/>
      <c r="AC486" s="199"/>
      <c r="AD486" s="199"/>
      <c r="AE486" s="43"/>
      <c r="AF486" s="199"/>
      <c r="AG486" s="196"/>
      <c r="AH486" s="201"/>
      <c r="AI486" s="330"/>
      <c r="AJ486" s="330"/>
      <c r="AK486" s="43"/>
      <c r="AL486" s="43"/>
      <c r="AM486" s="43"/>
      <c r="AN486" s="64"/>
      <c r="AO486" s="64"/>
      <c r="AP486" s="202"/>
      <c r="AQ486" s="202"/>
      <c r="AR486" s="42"/>
    </row>
    <row r="487" spans="1:44" ht="15.75" customHeight="1" x14ac:dyDescent="0.2">
      <c r="A487" s="43"/>
      <c r="B487" s="43"/>
      <c r="C487" s="43"/>
      <c r="D487" s="43"/>
      <c r="E487" s="43"/>
      <c r="F487" s="43"/>
      <c r="G487" s="194"/>
      <c r="H487" s="194"/>
      <c r="I487" s="194"/>
      <c r="J487" s="196"/>
      <c r="K487" s="196"/>
      <c r="L487" s="196"/>
      <c r="M487" s="196"/>
      <c r="N487" s="196"/>
      <c r="O487" s="197"/>
      <c r="P487" s="197"/>
      <c r="Q487" s="197"/>
      <c r="R487" s="197"/>
      <c r="S487" s="197"/>
      <c r="T487" s="197"/>
      <c r="U487" s="198"/>
      <c r="V487" s="257"/>
      <c r="W487" s="200"/>
      <c r="X487" s="200"/>
      <c r="Y487" s="43"/>
      <c r="Z487" s="199"/>
      <c r="AA487" s="199"/>
      <c r="AB487" s="199"/>
      <c r="AC487" s="199"/>
      <c r="AD487" s="199"/>
      <c r="AE487" s="43"/>
      <c r="AF487" s="199"/>
      <c r="AG487" s="196"/>
      <c r="AH487" s="201"/>
      <c r="AI487" s="330"/>
      <c r="AJ487" s="330"/>
      <c r="AK487" s="43"/>
      <c r="AL487" s="43"/>
      <c r="AM487" s="43"/>
      <c r="AN487" s="64"/>
      <c r="AO487" s="64"/>
      <c r="AP487" s="202"/>
      <c r="AQ487" s="202"/>
      <c r="AR487" s="42"/>
    </row>
    <row r="488" spans="1:44" ht="15.75" customHeight="1" x14ac:dyDescent="0.2">
      <c r="A488" s="43"/>
      <c r="B488" s="43"/>
      <c r="C488" s="43"/>
      <c r="D488" s="43"/>
      <c r="E488" s="43"/>
      <c r="F488" s="43"/>
      <c r="G488" s="194"/>
      <c r="H488" s="194"/>
      <c r="I488" s="194"/>
      <c r="J488" s="196"/>
      <c r="K488" s="196"/>
      <c r="L488" s="196"/>
      <c r="M488" s="196"/>
      <c r="N488" s="196"/>
      <c r="O488" s="197"/>
      <c r="P488" s="197"/>
      <c r="Q488" s="197"/>
      <c r="R488" s="197"/>
      <c r="S488" s="197"/>
      <c r="T488" s="197"/>
      <c r="U488" s="198"/>
      <c r="V488" s="257"/>
      <c r="W488" s="200"/>
      <c r="X488" s="200"/>
      <c r="Y488" s="43"/>
      <c r="Z488" s="199"/>
      <c r="AA488" s="199"/>
      <c r="AB488" s="199"/>
      <c r="AC488" s="199"/>
      <c r="AD488" s="199"/>
      <c r="AE488" s="43"/>
      <c r="AF488" s="199"/>
      <c r="AG488" s="196"/>
      <c r="AH488" s="201"/>
      <c r="AI488" s="330"/>
      <c r="AJ488" s="330"/>
      <c r="AK488" s="43"/>
      <c r="AL488" s="43"/>
      <c r="AM488" s="43"/>
      <c r="AN488" s="64"/>
      <c r="AO488" s="64"/>
      <c r="AP488" s="202"/>
      <c r="AQ488" s="202"/>
      <c r="AR488" s="42"/>
    </row>
    <row r="489" spans="1:44" ht="15.75" customHeight="1" x14ac:dyDescent="0.2">
      <c r="A489" s="43"/>
      <c r="B489" s="43"/>
      <c r="C489" s="43"/>
      <c r="D489" s="43"/>
      <c r="E489" s="43"/>
      <c r="F489" s="43"/>
      <c r="G489" s="194"/>
      <c r="H489" s="194"/>
      <c r="I489" s="194"/>
      <c r="J489" s="196"/>
      <c r="K489" s="196"/>
      <c r="L489" s="196"/>
      <c r="M489" s="196"/>
      <c r="N489" s="196"/>
      <c r="O489" s="197"/>
      <c r="P489" s="197"/>
      <c r="Q489" s="197"/>
      <c r="R489" s="197"/>
      <c r="S489" s="197"/>
      <c r="T489" s="197"/>
      <c r="U489" s="198"/>
      <c r="V489" s="257"/>
      <c r="W489" s="200"/>
      <c r="X489" s="200"/>
      <c r="Y489" s="43"/>
      <c r="Z489" s="199"/>
      <c r="AA489" s="199"/>
      <c r="AB489" s="199"/>
      <c r="AC489" s="199"/>
      <c r="AD489" s="199"/>
      <c r="AE489" s="43"/>
      <c r="AF489" s="199"/>
      <c r="AG489" s="196"/>
      <c r="AH489" s="201"/>
      <c r="AI489" s="330"/>
      <c r="AJ489" s="330"/>
      <c r="AK489" s="43"/>
      <c r="AL489" s="43"/>
      <c r="AM489" s="43"/>
      <c r="AN489" s="64"/>
      <c r="AO489" s="64"/>
      <c r="AP489" s="202"/>
      <c r="AQ489" s="202"/>
      <c r="AR489" s="42"/>
    </row>
    <row r="490" spans="1:44" ht="15.75" customHeight="1" x14ac:dyDescent="0.2">
      <c r="A490" s="43"/>
      <c r="B490" s="43"/>
      <c r="C490" s="43"/>
      <c r="D490" s="43"/>
      <c r="E490" s="43"/>
      <c r="F490" s="43"/>
      <c r="G490" s="194"/>
      <c r="H490" s="194"/>
      <c r="I490" s="194"/>
      <c r="J490" s="196"/>
      <c r="K490" s="196"/>
      <c r="L490" s="196"/>
      <c r="M490" s="196"/>
      <c r="N490" s="196"/>
      <c r="O490" s="197"/>
      <c r="P490" s="197"/>
      <c r="Q490" s="197"/>
      <c r="R490" s="197"/>
      <c r="S490" s="197"/>
      <c r="T490" s="197"/>
      <c r="U490" s="198"/>
      <c r="V490" s="257"/>
      <c r="W490" s="200"/>
      <c r="X490" s="200"/>
      <c r="Y490" s="43"/>
      <c r="Z490" s="199"/>
      <c r="AA490" s="199"/>
      <c r="AB490" s="199"/>
      <c r="AC490" s="199"/>
      <c r="AD490" s="199"/>
      <c r="AE490" s="43"/>
      <c r="AF490" s="199"/>
      <c r="AG490" s="196"/>
      <c r="AH490" s="201"/>
      <c r="AI490" s="330"/>
      <c r="AJ490" s="330"/>
      <c r="AK490" s="43"/>
      <c r="AL490" s="43"/>
      <c r="AM490" s="43"/>
      <c r="AN490" s="64"/>
      <c r="AO490" s="64"/>
      <c r="AP490" s="202"/>
      <c r="AQ490" s="202"/>
      <c r="AR490" s="42"/>
    </row>
    <row r="491" spans="1:44" ht="15.75" customHeight="1" x14ac:dyDescent="0.2">
      <c r="A491" s="43"/>
      <c r="B491" s="43"/>
      <c r="C491" s="43"/>
      <c r="D491" s="43"/>
      <c r="E491" s="43"/>
      <c r="F491" s="43"/>
      <c r="G491" s="194"/>
      <c r="H491" s="194"/>
      <c r="I491" s="194"/>
      <c r="J491" s="196"/>
      <c r="K491" s="196"/>
      <c r="L491" s="196"/>
      <c r="M491" s="196"/>
      <c r="N491" s="196"/>
      <c r="O491" s="197"/>
      <c r="P491" s="197"/>
      <c r="Q491" s="197"/>
      <c r="R491" s="197"/>
      <c r="S491" s="197"/>
      <c r="T491" s="197"/>
      <c r="U491" s="198"/>
      <c r="V491" s="257"/>
      <c r="W491" s="200"/>
      <c r="X491" s="200"/>
      <c r="Y491" s="43"/>
      <c r="Z491" s="199"/>
      <c r="AA491" s="199"/>
      <c r="AB491" s="199"/>
      <c r="AC491" s="199"/>
      <c r="AD491" s="199"/>
      <c r="AE491" s="43"/>
      <c r="AF491" s="199"/>
      <c r="AG491" s="196"/>
      <c r="AH491" s="201"/>
      <c r="AI491" s="330"/>
      <c r="AJ491" s="330"/>
      <c r="AK491" s="43"/>
      <c r="AL491" s="43"/>
      <c r="AM491" s="43"/>
      <c r="AN491" s="64"/>
      <c r="AO491" s="64"/>
      <c r="AP491" s="202"/>
      <c r="AQ491" s="202"/>
      <c r="AR491" s="42"/>
    </row>
    <row r="492" spans="1:44" ht="15.75" customHeight="1" x14ac:dyDescent="0.2">
      <c r="A492" s="43"/>
      <c r="B492" s="43"/>
      <c r="C492" s="43"/>
      <c r="D492" s="43"/>
      <c r="E492" s="43"/>
      <c r="F492" s="43"/>
      <c r="G492" s="194"/>
      <c r="H492" s="194"/>
      <c r="I492" s="194"/>
      <c r="J492" s="196"/>
      <c r="K492" s="196"/>
      <c r="L492" s="196"/>
      <c r="M492" s="196"/>
      <c r="N492" s="196"/>
      <c r="O492" s="197"/>
      <c r="P492" s="197"/>
      <c r="Q492" s="197"/>
      <c r="R492" s="197"/>
      <c r="S492" s="197"/>
      <c r="T492" s="197"/>
      <c r="U492" s="198"/>
      <c r="V492" s="257"/>
      <c r="W492" s="200"/>
      <c r="X492" s="200"/>
      <c r="Y492" s="43"/>
      <c r="Z492" s="199"/>
      <c r="AA492" s="199"/>
      <c r="AB492" s="199"/>
      <c r="AC492" s="199"/>
      <c r="AD492" s="199"/>
      <c r="AE492" s="43"/>
      <c r="AF492" s="199"/>
      <c r="AG492" s="196"/>
      <c r="AH492" s="201"/>
      <c r="AI492" s="330"/>
      <c r="AJ492" s="330"/>
      <c r="AK492" s="43"/>
      <c r="AL492" s="43"/>
      <c r="AM492" s="43"/>
      <c r="AN492" s="64"/>
      <c r="AO492" s="64"/>
      <c r="AP492" s="202"/>
      <c r="AQ492" s="202"/>
      <c r="AR492" s="42"/>
    </row>
    <row r="493" spans="1:44" ht="15.75" customHeight="1" x14ac:dyDescent="0.2">
      <c r="A493" s="43"/>
      <c r="B493" s="43"/>
      <c r="C493" s="43"/>
      <c r="D493" s="43"/>
      <c r="E493" s="43"/>
      <c r="F493" s="43"/>
      <c r="G493" s="194"/>
      <c r="H493" s="194"/>
      <c r="I493" s="194"/>
      <c r="J493" s="196"/>
      <c r="K493" s="196"/>
      <c r="L493" s="196"/>
      <c r="M493" s="196"/>
      <c r="N493" s="196"/>
      <c r="O493" s="197"/>
      <c r="P493" s="197"/>
      <c r="Q493" s="197"/>
      <c r="R493" s="197"/>
      <c r="S493" s="197"/>
      <c r="T493" s="197"/>
      <c r="U493" s="198"/>
      <c r="V493" s="257"/>
      <c r="W493" s="200"/>
      <c r="X493" s="200"/>
      <c r="Y493" s="43"/>
      <c r="Z493" s="199"/>
      <c r="AA493" s="199"/>
      <c r="AB493" s="199"/>
      <c r="AC493" s="199"/>
      <c r="AD493" s="199"/>
      <c r="AE493" s="43"/>
      <c r="AF493" s="199"/>
      <c r="AG493" s="196"/>
      <c r="AH493" s="201"/>
      <c r="AI493" s="330"/>
      <c r="AJ493" s="330"/>
      <c r="AK493" s="43"/>
      <c r="AL493" s="43"/>
      <c r="AM493" s="43"/>
      <c r="AN493" s="64"/>
      <c r="AO493" s="64"/>
      <c r="AP493" s="202"/>
      <c r="AQ493" s="202"/>
      <c r="AR493" s="42"/>
    </row>
    <row r="494" spans="1:44" ht="15.75" customHeight="1" x14ac:dyDescent="0.2">
      <c r="A494" s="43"/>
      <c r="B494" s="43"/>
      <c r="C494" s="43"/>
      <c r="D494" s="43"/>
      <c r="E494" s="43"/>
      <c r="F494" s="43"/>
      <c r="G494" s="194"/>
      <c r="H494" s="194"/>
      <c r="I494" s="194"/>
      <c r="J494" s="196"/>
      <c r="K494" s="196"/>
      <c r="L494" s="196"/>
      <c r="M494" s="196"/>
      <c r="N494" s="196"/>
      <c r="O494" s="197"/>
      <c r="P494" s="197"/>
      <c r="Q494" s="197"/>
      <c r="R494" s="197"/>
      <c r="S494" s="197"/>
      <c r="T494" s="197"/>
      <c r="U494" s="198"/>
      <c r="V494" s="257"/>
      <c r="W494" s="200"/>
      <c r="X494" s="200"/>
      <c r="Y494" s="43"/>
      <c r="Z494" s="199"/>
      <c r="AA494" s="199"/>
      <c r="AB494" s="199"/>
      <c r="AC494" s="199"/>
      <c r="AD494" s="199"/>
      <c r="AE494" s="43"/>
      <c r="AF494" s="199"/>
      <c r="AG494" s="196"/>
      <c r="AH494" s="201"/>
      <c r="AI494" s="330"/>
      <c r="AJ494" s="330"/>
      <c r="AK494" s="43"/>
      <c r="AL494" s="43"/>
      <c r="AM494" s="43"/>
      <c r="AN494" s="64"/>
      <c r="AO494" s="64"/>
      <c r="AP494" s="202"/>
      <c r="AQ494" s="202"/>
      <c r="AR494" s="42"/>
    </row>
    <row r="495" spans="1:44" ht="15.75" customHeight="1" x14ac:dyDescent="0.2">
      <c r="A495" s="43"/>
      <c r="B495" s="43"/>
      <c r="C495" s="43"/>
      <c r="D495" s="43"/>
      <c r="E495" s="43"/>
      <c r="F495" s="43"/>
      <c r="G495" s="194"/>
      <c r="H495" s="194"/>
      <c r="I495" s="194"/>
      <c r="J495" s="196"/>
      <c r="K495" s="196"/>
      <c r="L495" s="196"/>
      <c r="M495" s="196"/>
      <c r="N495" s="196"/>
      <c r="O495" s="197"/>
      <c r="P495" s="197"/>
      <c r="Q495" s="197"/>
      <c r="R495" s="197"/>
      <c r="S495" s="197"/>
      <c r="T495" s="197"/>
      <c r="U495" s="198"/>
      <c r="V495" s="257"/>
      <c r="W495" s="200"/>
      <c r="X495" s="200"/>
      <c r="Y495" s="43"/>
      <c r="Z495" s="199"/>
      <c r="AA495" s="199"/>
      <c r="AB495" s="199"/>
      <c r="AC495" s="199"/>
      <c r="AD495" s="199"/>
      <c r="AE495" s="43"/>
      <c r="AF495" s="199"/>
      <c r="AG495" s="196"/>
      <c r="AH495" s="201"/>
      <c r="AI495" s="330"/>
      <c r="AJ495" s="330"/>
      <c r="AK495" s="43"/>
      <c r="AL495" s="43"/>
      <c r="AM495" s="43"/>
      <c r="AN495" s="64"/>
      <c r="AO495" s="64"/>
      <c r="AP495" s="202"/>
      <c r="AQ495" s="202"/>
      <c r="AR495" s="42"/>
    </row>
    <row r="496" spans="1:44" ht="15.75" customHeight="1" x14ac:dyDescent="0.2">
      <c r="A496" s="43"/>
      <c r="B496" s="43"/>
      <c r="C496" s="43"/>
      <c r="D496" s="43"/>
      <c r="E496" s="43"/>
      <c r="F496" s="43"/>
      <c r="G496" s="194"/>
      <c r="H496" s="194"/>
      <c r="I496" s="194"/>
      <c r="J496" s="196"/>
      <c r="K496" s="196"/>
      <c r="L496" s="196"/>
      <c r="M496" s="196"/>
      <c r="N496" s="196"/>
      <c r="O496" s="197"/>
      <c r="P496" s="197"/>
      <c r="Q496" s="197"/>
      <c r="R496" s="197"/>
      <c r="S496" s="197"/>
      <c r="T496" s="197"/>
      <c r="U496" s="198"/>
      <c r="V496" s="257"/>
      <c r="W496" s="200"/>
      <c r="X496" s="200"/>
      <c r="Y496" s="43"/>
      <c r="Z496" s="199"/>
      <c r="AA496" s="199"/>
      <c r="AB496" s="199"/>
      <c r="AC496" s="199"/>
      <c r="AD496" s="199"/>
      <c r="AE496" s="43"/>
      <c r="AF496" s="199"/>
      <c r="AG496" s="196"/>
      <c r="AH496" s="201"/>
      <c r="AI496" s="330"/>
      <c r="AJ496" s="330"/>
      <c r="AK496" s="43"/>
      <c r="AL496" s="43"/>
      <c r="AM496" s="43"/>
      <c r="AN496" s="64"/>
      <c r="AO496" s="64"/>
      <c r="AP496" s="202"/>
      <c r="AQ496" s="202"/>
      <c r="AR496" s="42"/>
    </row>
    <row r="497" spans="1:44" ht="15.75" customHeight="1" x14ac:dyDescent="0.2">
      <c r="A497" s="43"/>
      <c r="B497" s="43"/>
      <c r="C497" s="43"/>
      <c r="D497" s="43"/>
      <c r="E497" s="43"/>
      <c r="F497" s="43"/>
      <c r="G497" s="194"/>
      <c r="H497" s="194"/>
      <c r="I497" s="194"/>
      <c r="J497" s="196"/>
      <c r="K497" s="196"/>
      <c r="L497" s="196"/>
      <c r="M497" s="196"/>
      <c r="N497" s="196"/>
      <c r="O497" s="197"/>
      <c r="P497" s="197"/>
      <c r="Q497" s="197"/>
      <c r="R497" s="197"/>
      <c r="S497" s="197"/>
      <c r="T497" s="197"/>
      <c r="U497" s="198"/>
      <c r="V497" s="257"/>
      <c r="W497" s="200"/>
      <c r="X497" s="200"/>
      <c r="Y497" s="43"/>
      <c r="Z497" s="199"/>
      <c r="AA497" s="199"/>
      <c r="AB497" s="199"/>
      <c r="AC497" s="199"/>
      <c r="AD497" s="199"/>
      <c r="AE497" s="43"/>
      <c r="AF497" s="199"/>
      <c r="AG497" s="196"/>
      <c r="AH497" s="201"/>
      <c r="AI497" s="330"/>
      <c r="AJ497" s="330"/>
      <c r="AK497" s="43"/>
      <c r="AL497" s="43"/>
      <c r="AM497" s="43"/>
      <c r="AN497" s="64"/>
      <c r="AO497" s="64"/>
      <c r="AP497" s="202"/>
      <c r="AQ497" s="202"/>
      <c r="AR497" s="42"/>
    </row>
    <row r="498" spans="1:44" ht="15.75" customHeight="1" x14ac:dyDescent="0.2">
      <c r="A498" s="43"/>
      <c r="B498" s="43"/>
      <c r="C498" s="43"/>
      <c r="D498" s="43"/>
      <c r="E498" s="43"/>
      <c r="F498" s="43"/>
      <c r="G498" s="194"/>
      <c r="H498" s="194"/>
      <c r="I498" s="194"/>
      <c r="J498" s="196"/>
      <c r="K498" s="196"/>
      <c r="L498" s="196"/>
      <c r="M498" s="196"/>
      <c r="N498" s="196"/>
      <c r="O498" s="197"/>
      <c r="P498" s="197"/>
      <c r="Q498" s="197"/>
      <c r="R498" s="197"/>
      <c r="S498" s="197"/>
      <c r="T498" s="197"/>
      <c r="U498" s="198"/>
      <c r="V498" s="257"/>
      <c r="W498" s="200"/>
      <c r="X498" s="200"/>
      <c r="Y498" s="43"/>
      <c r="Z498" s="199"/>
      <c r="AA498" s="199"/>
      <c r="AB498" s="199"/>
      <c r="AC498" s="199"/>
      <c r="AD498" s="199"/>
      <c r="AE498" s="43"/>
      <c r="AF498" s="199"/>
      <c r="AG498" s="196"/>
      <c r="AH498" s="201"/>
      <c r="AI498" s="330"/>
      <c r="AJ498" s="330"/>
      <c r="AK498" s="43"/>
      <c r="AL498" s="43"/>
      <c r="AM498" s="43"/>
      <c r="AN498" s="64"/>
      <c r="AO498" s="64"/>
      <c r="AP498" s="202"/>
      <c r="AQ498" s="202"/>
      <c r="AR498" s="42"/>
    </row>
    <row r="499" spans="1:44" ht="15.75" customHeight="1" x14ac:dyDescent="0.2">
      <c r="A499" s="43"/>
      <c r="B499" s="43"/>
      <c r="C499" s="43"/>
      <c r="D499" s="43"/>
      <c r="E499" s="43"/>
      <c r="F499" s="43"/>
      <c r="G499" s="194"/>
      <c r="H499" s="194"/>
      <c r="I499" s="194"/>
      <c r="J499" s="196"/>
      <c r="K499" s="196"/>
      <c r="L499" s="196"/>
      <c r="M499" s="196"/>
      <c r="N499" s="196"/>
      <c r="O499" s="197"/>
      <c r="P499" s="197"/>
      <c r="Q499" s="197"/>
      <c r="R499" s="197"/>
      <c r="S499" s="197"/>
      <c r="T499" s="197"/>
      <c r="U499" s="198"/>
      <c r="V499" s="257"/>
      <c r="W499" s="200"/>
      <c r="X499" s="200"/>
      <c r="Y499" s="43"/>
      <c r="Z499" s="199"/>
      <c r="AA499" s="199"/>
      <c r="AB499" s="199"/>
      <c r="AC499" s="199"/>
      <c r="AD499" s="199"/>
      <c r="AE499" s="43"/>
      <c r="AF499" s="199"/>
      <c r="AG499" s="196"/>
      <c r="AH499" s="201"/>
      <c r="AI499" s="330"/>
      <c r="AJ499" s="330"/>
      <c r="AK499" s="43"/>
      <c r="AL499" s="43"/>
      <c r="AM499" s="43"/>
      <c r="AN499" s="64"/>
      <c r="AO499" s="64"/>
      <c r="AP499" s="202"/>
      <c r="AQ499" s="202"/>
      <c r="AR499" s="42"/>
    </row>
    <row r="500" spans="1:44" ht="15.75" customHeight="1" x14ac:dyDescent="0.2">
      <c r="A500" s="43"/>
      <c r="B500" s="43"/>
      <c r="C500" s="43"/>
      <c r="D500" s="43"/>
      <c r="E500" s="43"/>
      <c r="F500" s="43"/>
      <c r="G500" s="194"/>
      <c r="H500" s="194"/>
      <c r="I500" s="194"/>
      <c r="J500" s="196"/>
      <c r="K500" s="196"/>
      <c r="L500" s="196"/>
      <c r="M500" s="196"/>
      <c r="N500" s="196"/>
      <c r="O500" s="197"/>
      <c r="P500" s="197"/>
      <c r="Q500" s="197"/>
      <c r="R500" s="197"/>
      <c r="S500" s="197"/>
      <c r="T500" s="197"/>
      <c r="U500" s="198"/>
      <c r="V500" s="257"/>
      <c r="W500" s="200"/>
      <c r="X500" s="200"/>
      <c r="Y500" s="43"/>
      <c r="Z500" s="199"/>
      <c r="AA500" s="199"/>
      <c r="AB500" s="199"/>
      <c r="AC500" s="199"/>
      <c r="AD500" s="199"/>
      <c r="AE500" s="43"/>
      <c r="AF500" s="199"/>
      <c r="AG500" s="196"/>
      <c r="AH500" s="201"/>
      <c r="AI500" s="330"/>
      <c r="AJ500" s="330"/>
      <c r="AK500" s="43"/>
      <c r="AL500" s="43"/>
      <c r="AM500" s="43"/>
      <c r="AN500" s="64"/>
      <c r="AO500" s="64"/>
      <c r="AP500" s="202"/>
      <c r="AQ500" s="202"/>
      <c r="AR500" s="42"/>
    </row>
    <row r="501" spans="1:44" ht="15.75" customHeight="1" x14ac:dyDescent="0.2">
      <c r="A501" s="43"/>
      <c r="B501" s="43"/>
      <c r="C501" s="43"/>
      <c r="D501" s="43"/>
      <c r="E501" s="43"/>
      <c r="F501" s="43"/>
      <c r="G501" s="194"/>
      <c r="H501" s="194"/>
      <c r="I501" s="194"/>
      <c r="J501" s="196"/>
      <c r="K501" s="196"/>
      <c r="L501" s="196"/>
      <c r="M501" s="196"/>
      <c r="N501" s="196"/>
      <c r="O501" s="197"/>
      <c r="P501" s="197"/>
      <c r="Q501" s="197"/>
      <c r="R501" s="197"/>
      <c r="S501" s="197"/>
      <c r="T501" s="197"/>
      <c r="U501" s="198"/>
      <c r="V501" s="257"/>
      <c r="W501" s="200"/>
      <c r="X501" s="200"/>
      <c r="Y501" s="43"/>
      <c r="Z501" s="199"/>
      <c r="AA501" s="199"/>
      <c r="AB501" s="199"/>
      <c r="AC501" s="199"/>
      <c r="AD501" s="199"/>
      <c r="AE501" s="43"/>
      <c r="AF501" s="199"/>
      <c r="AG501" s="196"/>
      <c r="AH501" s="201"/>
      <c r="AI501" s="330"/>
      <c r="AJ501" s="330"/>
      <c r="AK501" s="43"/>
      <c r="AL501" s="43"/>
      <c r="AM501" s="43"/>
      <c r="AN501" s="64"/>
      <c r="AO501" s="64"/>
      <c r="AP501" s="202"/>
      <c r="AQ501" s="202"/>
      <c r="AR501" s="42"/>
    </row>
    <row r="502" spans="1:44" ht="15.75" customHeight="1" x14ac:dyDescent="0.2">
      <c r="A502" s="43"/>
      <c r="B502" s="43"/>
      <c r="C502" s="43"/>
      <c r="D502" s="43"/>
      <c r="E502" s="43"/>
      <c r="F502" s="43"/>
      <c r="G502" s="194"/>
      <c r="H502" s="194"/>
      <c r="I502" s="194"/>
      <c r="J502" s="196"/>
      <c r="K502" s="196"/>
      <c r="L502" s="196"/>
      <c r="M502" s="196"/>
      <c r="N502" s="196"/>
      <c r="O502" s="197"/>
      <c r="P502" s="197"/>
      <c r="Q502" s="197"/>
      <c r="R502" s="197"/>
      <c r="S502" s="197"/>
      <c r="T502" s="197"/>
      <c r="U502" s="198"/>
      <c r="V502" s="257"/>
      <c r="W502" s="200"/>
      <c r="X502" s="200"/>
      <c r="Y502" s="43"/>
      <c r="Z502" s="199"/>
      <c r="AA502" s="199"/>
      <c r="AB502" s="199"/>
      <c r="AC502" s="199"/>
      <c r="AD502" s="199"/>
      <c r="AE502" s="43"/>
      <c r="AF502" s="199"/>
      <c r="AG502" s="196"/>
      <c r="AH502" s="201"/>
      <c r="AI502" s="330"/>
      <c r="AJ502" s="330"/>
      <c r="AK502" s="43"/>
      <c r="AL502" s="43"/>
      <c r="AM502" s="43"/>
      <c r="AN502" s="64"/>
      <c r="AO502" s="64"/>
      <c r="AP502" s="202"/>
      <c r="AQ502" s="202"/>
      <c r="AR502" s="42"/>
    </row>
    <row r="503" spans="1:44" ht="15.75" customHeight="1" x14ac:dyDescent="0.2">
      <c r="A503" s="43"/>
      <c r="B503" s="43"/>
      <c r="C503" s="43"/>
      <c r="D503" s="43"/>
      <c r="E503" s="43"/>
      <c r="F503" s="43"/>
      <c r="G503" s="194"/>
      <c r="H503" s="194"/>
      <c r="I503" s="194"/>
      <c r="J503" s="196"/>
      <c r="K503" s="196"/>
      <c r="L503" s="196"/>
      <c r="M503" s="196"/>
      <c r="N503" s="196"/>
      <c r="O503" s="197"/>
      <c r="P503" s="197"/>
      <c r="Q503" s="197"/>
      <c r="R503" s="197"/>
      <c r="S503" s="197"/>
      <c r="T503" s="197"/>
      <c r="U503" s="198"/>
      <c r="V503" s="257"/>
      <c r="W503" s="200"/>
      <c r="X503" s="200"/>
      <c r="Y503" s="43"/>
      <c r="Z503" s="199"/>
      <c r="AA503" s="199"/>
      <c r="AB503" s="199"/>
      <c r="AC503" s="199"/>
      <c r="AD503" s="199"/>
      <c r="AE503" s="43"/>
      <c r="AF503" s="199"/>
      <c r="AG503" s="196"/>
      <c r="AH503" s="201"/>
      <c r="AI503" s="330"/>
      <c r="AJ503" s="330"/>
      <c r="AK503" s="43"/>
      <c r="AL503" s="43"/>
      <c r="AM503" s="43"/>
      <c r="AN503" s="64"/>
      <c r="AO503" s="64"/>
      <c r="AP503" s="202"/>
      <c r="AQ503" s="202"/>
      <c r="AR503" s="42"/>
    </row>
    <row r="504" spans="1:44" ht="15.75" customHeight="1" x14ac:dyDescent="0.2">
      <c r="A504" s="43"/>
      <c r="B504" s="43"/>
      <c r="C504" s="43"/>
      <c r="D504" s="43"/>
      <c r="E504" s="43"/>
      <c r="F504" s="43"/>
      <c r="G504" s="194"/>
      <c r="H504" s="194"/>
      <c r="I504" s="194"/>
      <c r="J504" s="196"/>
      <c r="K504" s="196"/>
      <c r="L504" s="196"/>
      <c r="M504" s="196"/>
      <c r="N504" s="196"/>
      <c r="O504" s="197"/>
      <c r="P504" s="197"/>
      <c r="Q504" s="197"/>
      <c r="R504" s="197"/>
      <c r="S504" s="197"/>
      <c r="T504" s="197"/>
      <c r="U504" s="198"/>
      <c r="V504" s="257"/>
      <c r="W504" s="200"/>
      <c r="X504" s="200"/>
      <c r="Y504" s="43"/>
      <c r="Z504" s="199"/>
      <c r="AA504" s="199"/>
      <c r="AB504" s="199"/>
      <c r="AC504" s="199"/>
      <c r="AD504" s="199"/>
      <c r="AE504" s="43"/>
      <c r="AF504" s="199"/>
      <c r="AG504" s="196"/>
      <c r="AH504" s="201"/>
      <c r="AI504" s="330"/>
      <c r="AJ504" s="330"/>
      <c r="AK504" s="43"/>
      <c r="AL504" s="43"/>
      <c r="AM504" s="43"/>
      <c r="AN504" s="64"/>
      <c r="AO504" s="64"/>
      <c r="AP504" s="202"/>
      <c r="AQ504" s="202"/>
      <c r="AR504" s="42"/>
    </row>
    <row r="505" spans="1:44" ht="15.75" customHeight="1" x14ac:dyDescent="0.2">
      <c r="A505" s="43"/>
      <c r="B505" s="43"/>
      <c r="C505" s="43"/>
      <c r="D505" s="43"/>
      <c r="E505" s="43"/>
      <c r="F505" s="43"/>
      <c r="G505" s="194"/>
      <c r="H505" s="194"/>
      <c r="I505" s="194"/>
      <c r="J505" s="196"/>
      <c r="K505" s="196"/>
      <c r="L505" s="196"/>
      <c r="M505" s="196"/>
      <c r="N505" s="196"/>
      <c r="O505" s="197"/>
      <c r="P505" s="197"/>
      <c r="Q505" s="197"/>
      <c r="R505" s="197"/>
      <c r="S505" s="197"/>
      <c r="T505" s="197"/>
      <c r="U505" s="198"/>
      <c r="V505" s="257"/>
      <c r="W505" s="200"/>
      <c r="X505" s="200"/>
      <c r="Y505" s="43"/>
      <c r="Z505" s="199"/>
      <c r="AA505" s="199"/>
      <c r="AB505" s="199"/>
      <c r="AC505" s="199"/>
      <c r="AD505" s="199"/>
      <c r="AE505" s="43"/>
      <c r="AF505" s="199"/>
      <c r="AG505" s="196"/>
      <c r="AH505" s="201"/>
      <c r="AI505" s="330"/>
      <c r="AJ505" s="330"/>
      <c r="AK505" s="43"/>
      <c r="AL505" s="43"/>
      <c r="AM505" s="43"/>
      <c r="AN505" s="64"/>
      <c r="AO505" s="64"/>
      <c r="AP505" s="202"/>
      <c r="AQ505" s="202"/>
      <c r="AR505" s="42"/>
    </row>
    <row r="506" spans="1:44" ht="15.75" customHeight="1" x14ac:dyDescent="0.2">
      <c r="A506" s="43"/>
      <c r="B506" s="43"/>
      <c r="C506" s="43"/>
      <c r="D506" s="43"/>
      <c r="E506" s="43"/>
      <c r="F506" s="43"/>
      <c r="G506" s="194"/>
      <c r="H506" s="194"/>
      <c r="I506" s="194"/>
      <c r="J506" s="196"/>
      <c r="K506" s="196"/>
      <c r="L506" s="196"/>
      <c r="M506" s="196"/>
      <c r="N506" s="196"/>
      <c r="O506" s="197"/>
      <c r="P506" s="197"/>
      <c r="Q506" s="197"/>
      <c r="R506" s="197"/>
      <c r="S506" s="197"/>
      <c r="T506" s="197"/>
      <c r="U506" s="198"/>
      <c r="V506" s="257"/>
      <c r="W506" s="200"/>
      <c r="X506" s="200"/>
      <c r="Y506" s="43"/>
      <c r="Z506" s="199"/>
      <c r="AA506" s="199"/>
      <c r="AB506" s="199"/>
      <c r="AC506" s="199"/>
      <c r="AD506" s="199"/>
      <c r="AE506" s="43"/>
      <c r="AF506" s="199"/>
      <c r="AG506" s="196"/>
      <c r="AH506" s="201"/>
      <c r="AI506" s="330"/>
      <c r="AJ506" s="330"/>
      <c r="AK506" s="43"/>
      <c r="AL506" s="43"/>
      <c r="AM506" s="43"/>
      <c r="AN506" s="64"/>
      <c r="AO506" s="64"/>
      <c r="AP506" s="202"/>
      <c r="AQ506" s="202"/>
      <c r="AR506" s="42"/>
    </row>
    <row r="507" spans="1:44" ht="15.75" customHeight="1" x14ac:dyDescent="0.2">
      <c r="A507" s="43"/>
      <c r="B507" s="43"/>
      <c r="C507" s="43"/>
      <c r="D507" s="43"/>
      <c r="E507" s="43"/>
      <c r="F507" s="43"/>
      <c r="G507" s="194"/>
      <c r="H507" s="194"/>
      <c r="I507" s="194"/>
      <c r="J507" s="196"/>
      <c r="K507" s="196"/>
      <c r="L507" s="196"/>
      <c r="M507" s="196"/>
      <c r="N507" s="196"/>
      <c r="O507" s="197"/>
      <c r="P507" s="197"/>
      <c r="Q507" s="197"/>
      <c r="R507" s="197"/>
      <c r="S507" s="197"/>
      <c r="T507" s="197"/>
      <c r="U507" s="198"/>
      <c r="V507" s="257"/>
      <c r="W507" s="200"/>
      <c r="X507" s="200"/>
      <c r="Y507" s="43"/>
      <c r="Z507" s="199"/>
      <c r="AA507" s="199"/>
      <c r="AB507" s="199"/>
      <c r="AC507" s="199"/>
      <c r="AD507" s="199"/>
      <c r="AE507" s="43"/>
      <c r="AF507" s="199"/>
      <c r="AG507" s="196"/>
      <c r="AH507" s="201"/>
      <c r="AI507" s="330"/>
      <c r="AJ507" s="330"/>
      <c r="AK507" s="43"/>
      <c r="AL507" s="43"/>
      <c r="AM507" s="43"/>
      <c r="AN507" s="64"/>
      <c r="AO507" s="64"/>
      <c r="AP507" s="202"/>
      <c r="AQ507" s="202"/>
      <c r="AR507" s="42"/>
    </row>
    <row r="508" spans="1:44" ht="15.75" customHeight="1" x14ac:dyDescent="0.2">
      <c r="A508" s="43"/>
      <c r="B508" s="43"/>
      <c r="C508" s="43"/>
      <c r="D508" s="43"/>
      <c r="E508" s="43"/>
      <c r="F508" s="43"/>
      <c r="G508" s="194"/>
      <c r="H508" s="194"/>
      <c r="I508" s="194"/>
      <c r="J508" s="196"/>
      <c r="K508" s="196"/>
      <c r="L508" s="196"/>
      <c r="M508" s="196"/>
      <c r="N508" s="196"/>
      <c r="O508" s="197"/>
      <c r="P508" s="197"/>
      <c r="Q508" s="197"/>
      <c r="R508" s="197"/>
      <c r="S508" s="197"/>
      <c r="T508" s="197"/>
      <c r="U508" s="198"/>
      <c r="V508" s="257"/>
      <c r="W508" s="200"/>
      <c r="X508" s="200"/>
      <c r="Y508" s="43"/>
      <c r="Z508" s="199"/>
      <c r="AA508" s="199"/>
      <c r="AB508" s="199"/>
      <c r="AC508" s="199"/>
      <c r="AD508" s="199"/>
      <c r="AE508" s="43"/>
      <c r="AF508" s="199"/>
      <c r="AG508" s="196"/>
      <c r="AH508" s="201"/>
      <c r="AI508" s="330"/>
      <c r="AJ508" s="330"/>
      <c r="AK508" s="43"/>
      <c r="AL508" s="43"/>
      <c r="AM508" s="43"/>
      <c r="AN508" s="64"/>
      <c r="AO508" s="64"/>
      <c r="AP508" s="202"/>
      <c r="AQ508" s="202"/>
      <c r="AR508" s="42"/>
    </row>
    <row r="509" spans="1:44" ht="15.75" customHeight="1" x14ac:dyDescent="0.2">
      <c r="A509" s="43"/>
      <c r="B509" s="43"/>
      <c r="C509" s="43"/>
      <c r="D509" s="43"/>
      <c r="E509" s="43"/>
      <c r="F509" s="43"/>
      <c r="G509" s="194"/>
      <c r="H509" s="194"/>
      <c r="I509" s="194"/>
      <c r="J509" s="196"/>
      <c r="K509" s="196"/>
      <c r="L509" s="196"/>
      <c r="M509" s="196"/>
      <c r="N509" s="196"/>
      <c r="O509" s="197"/>
      <c r="P509" s="197"/>
      <c r="Q509" s="197"/>
      <c r="R509" s="197"/>
      <c r="S509" s="197"/>
      <c r="T509" s="197"/>
      <c r="U509" s="198"/>
      <c r="V509" s="257"/>
      <c r="W509" s="200"/>
      <c r="X509" s="200"/>
      <c r="Y509" s="43"/>
      <c r="Z509" s="199"/>
      <c r="AA509" s="199"/>
      <c r="AB509" s="199"/>
      <c r="AC509" s="199"/>
      <c r="AD509" s="199"/>
      <c r="AE509" s="43"/>
      <c r="AF509" s="199"/>
      <c r="AG509" s="196"/>
      <c r="AH509" s="201"/>
      <c r="AI509" s="330"/>
      <c r="AJ509" s="330"/>
      <c r="AK509" s="43"/>
      <c r="AL509" s="43"/>
      <c r="AM509" s="43"/>
      <c r="AN509" s="64"/>
      <c r="AO509" s="64"/>
      <c r="AP509" s="202"/>
      <c r="AQ509" s="202"/>
      <c r="AR509" s="42"/>
    </row>
    <row r="510" spans="1:44" ht="15.75" customHeight="1" x14ac:dyDescent="0.2">
      <c r="A510" s="43"/>
      <c r="B510" s="43"/>
      <c r="C510" s="43"/>
      <c r="D510" s="43"/>
      <c r="E510" s="43"/>
      <c r="F510" s="43"/>
      <c r="G510" s="194"/>
      <c r="H510" s="194"/>
      <c r="I510" s="194"/>
      <c r="J510" s="196"/>
      <c r="K510" s="196"/>
      <c r="L510" s="196"/>
      <c r="M510" s="196"/>
      <c r="N510" s="196"/>
      <c r="O510" s="197"/>
      <c r="P510" s="197"/>
      <c r="Q510" s="197"/>
      <c r="R510" s="197"/>
      <c r="S510" s="197"/>
      <c r="T510" s="197"/>
      <c r="U510" s="198"/>
      <c r="V510" s="257"/>
      <c r="W510" s="200"/>
      <c r="X510" s="200"/>
      <c r="Y510" s="43"/>
      <c r="Z510" s="199"/>
      <c r="AA510" s="199"/>
      <c r="AB510" s="199"/>
      <c r="AC510" s="199"/>
      <c r="AD510" s="199"/>
      <c r="AE510" s="43"/>
      <c r="AF510" s="199"/>
      <c r="AG510" s="196"/>
      <c r="AH510" s="201"/>
      <c r="AI510" s="330"/>
      <c r="AJ510" s="330"/>
      <c r="AK510" s="43"/>
      <c r="AL510" s="43"/>
      <c r="AM510" s="43"/>
      <c r="AN510" s="64"/>
      <c r="AO510" s="64"/>
      <c r="AP510" s="202"/>
      <c r="AQ510" s="202"/>
      <c r="AR510" s="42"/>
    </row>
    <row r="511" spans="1:44" ht="15.75" customHeight="1" x14ac:dyDescent="0.2">
      <c r="A511" s="43"/>
      <c r="B511" s="43"/>
      <c r="C511" s="43"/>
      <c r="D511" s="43"/>
      <c r="E511" s="43"/>
      <c r="F511" s="43"/>
      <c r="G511" s="194"/>
      <c r="H511" s="194"/>
      <c r="I511" s="194"/>
      <c r="J511" s="196"/>
      <c r="K511" s="196"/>
      <c r="L511" s="196"/>
      <c r="M511" s="196"/>
      <c r="N511" s="196"/>
      <c r="O511" s="197"/>
      <c r="P511" s="197"/>
      <c r="Q511" s="197"/>
      <c r="R511" s="197"/>
      <c r="S511" s="197"/>
      <c r="T511" s="197"/>
      <c r="U511" s="198"/>
      <c r="V511" s="257"/>
      <c r="W511" s="200"/>
      <c r="X511" s="200"/>
      <c r="Y511" s="43"/>
      <c r="Z511" s="199"/>
      <c r="AA511" s="199"/>
      <c r="AB511" s="199"/>
      <c r="AC511" s="199"/>
      <c r="AD511" s="199"/>
      <c r="AE511" s="43"/>
      <c r="AF511" s="199"/>
      <c r="AG511" s="196"/>
      <c r="AH511" s="201"/>
      <c r="AI511" s="330"/>
      <c r="AJ511" s="330"/>
      <c r="AK511" s="43"/>
      <c r="AL511" s="43"/>
      <c r="AM511" s="43"/>
      <c r="AN511" s="64"/>
      <c r="AO511" s="64"/>
      <c r="AP511" s="202"/>
      <c r="AQ511" s="202"/>
      <c r="AR511" s="42"/>
    </row>
    <row r="512" spans="1:44" ht="15.75" customHeight="1" x14ac:dyDescent="0.2">
      <c r="A512" s="43"/>
      <c r="B512" s="43"/>
      <c r="C512" s="43"/>
      <c r="D512" s="43"/>
      <c r="E512" s="43"/>
      <c r="F512" s="43"/>
      <c r="G512" s="194"/>
      <c r="H512" s="194"/>
      <c r="I512" s="194"/>
      <c r="J512" s="196"/>
      <c r="K512" s="196"/>
      <c r="L512" s="196"/>
      <c r="M512" s="196"/>
      <c r="N512" s="196"/>
      <c r="O512" s="197"/>
      <c r="P512" s="197"/>
      <c r="Q512" s="197"/>
      <c r="R512" s="197"/>
      <c r="S512" s="197"/>
      <c r="T512" s="197"/>
      <c r="U512" s="198"/>
      <c r="V512" s="257"/>
      <c r="W512" s="200"/>
      <c r="X512" s="200"/>
      <c r="Y512" s="43"/>
      <c r="Z512" s="199"/>
      <c r="AA512" s="199"/>
      <c r="AB512" s="199"/>
      <c r="AC512" s="199"/>
      <c r="AD512" s="199"/>
      <c r="AE512" s="43"/>
      <c r="AF512" s="199"/>
      <c r="AG512" s="196"/>
      <c r="AH512" s="201"/>
      <c r="AI512" s="330"/>
      <c r="AJ512" s="330"/>
      <c r="AK512" s="43"/>
      <c r="AL512" s="43"/>
      <c r="AM512" s="43"/>
      <c r="AN512" s="64"/>
      <c r="AO512" s="64"/>
      <c r="AP512" s="202"/>
      <c r="AQ512" s="202"/>
      <c r="AR512" s="42"/>
    </row>
    <row r="513" spans="1:44" ht="15.75" customHeight="1" x14ac:dyDescent="0.2">
      <c r="A513" s="43"/>
      <c r="B513" s="43"/>
      <c r="C513" s="43"/>
      <c r="D513" s="43"/>
      <c r="E513" s="43"/>
      <c r="F513" s="43"/>
      <c r="G513" s="194"/>
      <c r="H513" s="194"/>
      <c r="I513" s="194"/>
      <c r="J513" s="196"/>
      <c r="K513" s="196"/>
      <c r="L513" s="196"/>
      <c r="M513" s="196"/>
      <c r="N513" s="196"/>
      <c r="O513" s="197"/>
      <c r="P513" s="197"/>
      <c r="Q513" s="197"/>
      <c r="R513" s="197"/>
      <c r="S513" s="197"/>
      <c r="T513" s="197"/>
      <c r="U513" s="198"/>
      <c r="V513" s="257"/>
      <c r="W513" s="200"/>
      <c r="X513" s="200"/>
      <c r="Y513" s="43"/>
      <c r="Z513" s="199"/>
      <c r="AA513" s="199"/>
      <c r="AB513" s="199"/>
      <c r="AC513" s="199"/>
      <c r="AD513" s="199"/>
      <c r="AE513" s="43"/>
      <c r="AF513" s="199"/>
      <c r="AG513" s="196"/>
      <c r="AH513" s="201"/>
      <c r="AI513" s="330"/>
      <c r="AJ513" s="330"/>
      <c r="AK513" s="43"/>
      <c r="AL513" s="43"/>
      <c r="AM513" s="43"/>
      <c r="AN513" s="64"/>
      <c r="AO513" s="64"/>
      <c r="AP513" s="202"/>
      <c r="AQ513" s="202"/>
      <c r="AR513" s="42"/>
    </row>
    <row r="514" spans="1:44" ht="15.75" customHeight="1" x14ac:dyDescent="0.2">
      <c r="A514" s="43"/>
      <c r="B514" s="43"/>
      <c r="C514" s="43"/>
      <c r="D514" s="43"/>
      <c r="E514" s="43"/>
      <c r="F514" s="43"/>
      <c r="G514" s="194"/>
      <c r="H514" s="194"/>
      <c r="I514" s="194"/>
      <c r="J514" s="196"/>
      <c r="K514" s="196"/>
      <c r="L514" s="196"/>
      <c r="M514" s="196"/>
      <c r="N514" s="196"/>
      <c r="O514" s="197"/>
      <c r="P514" s="197"/>
      <c r="Q514" s="197"/>
      <c r="R514" s="197"/>
      <c r="S514" s="197"/>
      <c r="T514" s="197"/>
      <c r="U514" s="198"/>
      <c r="V514" s="257"/>
      <c r="W514" s="200"/>
      <c r="X514" s="200"/>
      <c r="Y514" s="43"/>
      <c r="Z514" s="199"/>
      <c r="AA514" s="199"/>
      <c r="AB514" s="199"/>
      <c r="AC514" s="199"/>
      <c r="AD514" s="199"/>
      <c r="AE514" s="43"/>
      <c r="AF514" s="199"/>
      <c r="AG514" s="196"/>
      <c r="AH514" s="201"/>
      <c r="AI514" s="330"/>
      <c r="AJ514" s="330"/>
      <c r="AK514" s="43"/>
      <c r="AL514" s="43"/>
      <c r="AM514" s="43"/>
      <c r="AN514" s="64"/>
      <c r="AO514" s="64"/>
      <c r="AP514" s="202"/>
      <c r="AQ514" s="202"/>
      <c r="AR514" s="42"/>
    </row>
    <row r="515" spans="1:44" ht="15.75" customHeight="1" x14ac:dyDescent="0.2">
      <c r="A515" s="43"/>
      <c r="B515" s="43"/>
      <c r="C515" s="43"/>
      <c r="D515" s="43"/>
      <c r="E515" s="43"/>
      <c r="F515" s="43"/>
      <c r="G515" s="194"/>
      <c r="H515" s="194"/>
      <c r="I515" s="194"/>
      <c r="J515" s="196"/>
      <c r="K515" s="196"/>
      <c r="L515" s="196"/>
      <c r="M515" s="196"/>
      <c r="N515" s="196"/>
      <c r="O515" s="197"/>
      <c r="P515" s="197"/>
      <c r="Q515" s="197"/>
      <c r="R515" s="197"/>
      <c r="S515" s="197"/>
      <c r="T515" s="197"/>
      <c r="U515" s="198"/>
      <c r="V515" s="257"/>
      <c r="W515" s="200"/>
      <c r="X515" s="200"/>
      <c r="Y515" s="43"/>
      <c r="Z515" s="199"/>
      <c r="AA515" s="199"/>
      <c r="AB515" s="199"/>
      <c r="AC515" s="199"/>
      <c r="AD515" s="199"/>
      <c r="AE515" s="43"/>
      <c r="AF515" s="199"/>
      <c r="AG515" s="196"/>
      <c r="AH515" s="201"/>
      <c r="AI515" s="330"/>
      <c r="AJ515" s="330"/>
      <c r="AK515" s="43"/>
      <c r="AL515" s="43"/>
      <c r="AM515" s="43"/>
      <c r="AN515" s="64"/>
      <c r="AO515" s="64"/>
      <c r="AP515" s="202"/>
      <c r="AQ515" s="202"/>
      <c r="AR515" s="42"/>
    </row>
    <row r="516" spans="1:44" ht="15.75" customHeight="1" x14ac:dyDescent="0.2">
      <c r="A516" s="43"/>
      <c r="B516" s="43"/>
      <c r="C516" s="43"/>
      <c r="D516" s="43"/>
      <c r="E516" s="43"/>
      <c r="F516" s="43"/>
      <c r="G516" s="194"/>
      <c r="H516" s="194"/>
      <c r="I516" s="194"/>
      <c r="J516" s="196"/>
      <c r="K516" s="196"/>
      <c r="L516" s="196"/>
      <c r="M516" s="196"/>
      <c r="N516" s="196"/>
      <c r="O516" s="197"/>
      <c r="P516" s="197"/>
      <c r="Q516" s="197"/>
      <c r="R516" s="197"/>
      <c r="S516" s="197"/>
      <c r="T516" s="197"/>
      <c r="U516" s="198"/>
      <c r="V516" s="257"/>
      <c r="W516" s="200"/>
      <c r="X516" s="200"/>
      <c r="Y516" s="43"/>
      <c r="Z516" s="199"/>
      <c r="AA516" s="199"/>
      <c r="AB516" s="199"/>
      <c r="AC516" s="199"/>
      <c r="AD516" s="199"/>
      <c r="AE516" s="43"/>
      <c r="AF516" s="199"/>
      <c r="AG516" s="196"/>
      <c r="AH516" s="201"/>
      <c r="AI516" s="330"/>
      <c r="AJ516" s="330"/>
      <c r="AK516" s="43"/>
      <c r="AL516" s="43"/>
      <c r="AM516" s="43"/>
      <c r="AN516" s="64"/>
      <c r="AO516" s="64"/>
      <c r="AP516" s="202"/>
      <c r="AQ516" s="202"/>
      <c r="AR516" s="42"/>
    </row>
    <row r="517" spans="1:44" ht="15.75" customHeight="1" x14ac:dyDescent="0.2">
      <c r="A517" s="43"/>
      <c r="B517" s="43"/>
      <c r="C517" s="43"/>
      <c r="D517" s="43"/>
      <c r="E517" s="43"/>
      <c r="F517" s="43"/>
      <c r="G517" s="194"/>
      <c r="H517" s="194"/>
      <c r="I517" s="194"/>
      <c r="J517" s="196"/>
      <c r="K517" s="196"/>
      <c r="L517" s="196"/>
      <c r="M517" s="196"/>
      <c r="N517" s="196"/>
      <c r="O517" s="197"/>
      <c r="P517" s="197"/>
      <c r="Q517" s="197"/>
      <c r="R517" s="197"/>
      <c r="S517" s="197"/>
      <c r="T517" s="197"/>
      <c r="U517" s="198"/>
      <c r="V517" s="257"/>
      <c r="W517" s="200"/>
      <c r="X517" s="200"/>
      <c r="Y517" s="43"/>
      <c r="Z517" s="199"/>
      <c r="AA517" s="199"/>
      <c r="AB517" s="199"/>
      <c r="AC517" s="199"/>
      <c r="AD517" s="199"/>
      <c r="AE517" s="43"/>
      <c r="AF517" s="199"/>
      <c r="AG517" s="196"/>
      <c r="AH517" s="201"/>
      <c r="AI517" s="330"/>
      <c r="AJ517" s="330"/>
      <c r="AK517" s="43"/>
      <c r="AL517" s="43"/>
      <c r="AM517" s="43"/>
      <c r="AN517" s="64"/>
      <c r="AO517" s="64"/>
      <c r="AP517" s="202"/>
      <c r="AQ517" s="202"/>
      <c r="AR517" s="42"/>
    </row>
    <row r="518" spans="1:44" ht="15.75" customHeight="1" x14ac:dyDescent="0.2">
      <c r="A518" s="43"/>
      <c r="B518" s="43"/>
      <c r="C518" s="43"/>
      <c r="D518" s="43"/>
      <c r="E518" s="43"/>
      <c r="F518" s="43"/>
      <c r="G518" s="194"/>
      <c r="H518" s="194"/>
      <c r="I518" s="194"/>
      <c r="J518" s="196"/>
      <c r="K518" s="196"/>
      <c r="L518" s="196"/>
      <c r="M518" s="196"/>
      <c r="N518" s="196"/>
      <c r="O518" s="197"/>
      <c r="P518" s="197"/>
      <c r="Q518" s="197"/>
      <c r="R518" s="197"/>
      <c r="S518" s="197"/>
      <c r="T518" s="197"/>
      <c r="U518" s="198"/>
      <c r="V518" s="257"/>
      <c r="W518" s="200"/>
      <c r="X518" s="200"/>
      <c r="Y518" s="43"/>
      <c r="Z518" s="199"/>
      <c r="AA518" s="199"/>
      <c r="AB518" s="199"/>
      <c r="AC518" s="199"/>
      <c r="AD518" s="199"/>
      <c r="AE518" s="43"/>
      <c r="AF518" s="199"/>
      <c r="AG518" s="196"/>
      <c r="AH518" s="201"/>
      <c r="AI518" s="330"/>
      <c r="AJ518" s="330"/>
      <c r="AK518" s="43"/>
      <c r="AL518" s="43"/>
      <c r="AM518" s="43"/>
      <c r="AN518" s="64"/>
      <c r="AO518" s="64"/>
      <c r="AP518" s="202"/>
      <c r="AQ518" s="202"/>
      <c r="AR518" s="42"/>
    </row>
    <row r="519" spans="1:44" ht="15.75" customHeight="1" x14ac:dyDescent="0.2">
      <c r="A519" s="43"/>
      <c r="B519" s="43"/>
      <c r="C519" s="43"/>
      <c r="D519" s="43"/>
      <c r="E519" s="43"/>
      <c r="F519" s="43"/>
      <c r="G519" s="194"/>
      <c r="H519" s="194"/>
      <c r="I519" s="194"/>
      <c r="J519" s="196"/>
      <c r="K519" s="196"/>
      <c r="L519" s="196"/>
      <c r="M519" s="196"/>
      <c r="N519" s="196"/>
      <c r="O519" s="197"/>
      <c r="P519" s="197"/>
      <c r="Q519" s="197"/>
      <c r="R519" s="197"/>
      <c r="S519" s="197"/>
      <c r="T519" s="197"/>
      <c r="U519" s="198"/>
      <c r="V519" s="257"/>
      <c r="W519" s="200"/>
      <c r="X519" s="200"/>
      <c r="Y519" s="43"/>
      <c r="Z519" s="199"/>
      <c r="AA519" s="199"/>
      <c r="AB519" s="199"/>
      <c r="AC519" s="199"/>
      <c r="AD519" s="199"/>
      <c r="AE519" s="43"/>
      <c r="AF519" s="199"/>
      <c r="AG519" s="196"/>
      <c r="AH519" s="201"/>
      <c r="AI519" s="330"/>
      <c r="AJ519" s="330"/>
      <c r="AK519" s="43"/>
      <c r="AL519" s="43"/>
      <c r="AM519" s="43"/>
      <c r="AN519" s="64"/>
      <c r="AO519" s="64"/>
      <c r="AP519" s="202"/>
      <c r="AQ519" s="202"/>
      <c r="AR519" s="42"/>
    </row>
    <row r="520" spans="1:44" ht="15.75" customHeight="1" x14ac:dyDescent="0.2">
      <c r="A520" s="43"/>
      <c r="B520" s="43"/>
      <c r="C520" s="43"/>
      <c r="D520" s="43"/>
      <c r="E520" s="43"/>
      <c r="F520" s="43"/>
      <c r="G520" s="194"/>
      <c r="H520" s="194"/>
      <c r="I520" s="194"/>
      <c r="J520" s="196"/>
      <c r="K520" s="196"/>
      <c r="L520" s="196"/>
      <c r="M520" s="196"/>
      <c r="N520" s="196"/>
      <c r="O520" s="197"/>
      <c r="P520" s="197"/>
      <c r="Q520" s="197"/>
      <c r="R520" s="197"/>
      <c r="S520" s="197"/>
      <c r="T520" s="197"/>
      <c r="U520" s="198"/>
      <c r="V520" s="257"/>
      <c r="W520" s="200"/>
      <c r="X520" s="200"/>
      <c r="Y520" s="43"/>
      <c r="Z520" s="199"/>
      <c r="AA520" s="199"/>
      <c r="AB520" s="199"/>
      <c r="AC520" s="199"/>
      <c r="AD520" s="199"/>
      <c r="AE520" s="43"/>
      <c r="AF520" s="199"/>
      <c r="AG520" s="196"/>
      <c r="AH520" s="201"/>
      <c r="AI520" s="330"/>
      <c r="AJ520" s="330"/>
      <c r="AK520" s="43"/>
      <c r="AL520" s="43"/>
      <c r="AM520" s="43"/>
      <c r="AN520" s="64"/>
      <c r="AO520" s="64"/>
      <c r="AP520" s="202"/>
      <c r="AQ520" s="202"/>
      <c r="AR520" s="42"/>
    </row>
    <row r="521" spans="1:44" ht="15.75" customHeight="1" x14ac:dyDescent="0.2">
      <c r="A521" s="43"/>
      <c r="B521" s="43"/>
      <c r="C521" s="43"/>
      <c r="D521" s="43"/>
      <c r="E521" s="43"/>
      <c r="F521" s="43"/>
      <c r="G521" s="194"/>
      <c r="H521" s="194"/>
      <c r="I521" s="194"/>
      <c r="J521" s="196"/>
      <c r="K521" s="196"/>
      <c r="L521" s="196"/>
      <c r="M521" s="196"/>
      <c r="N521" s="196"/>
      <c r="O521" s="197"/>
      <c r="P521" s="197"/>
      <c r="Q521" s="197"/>
      <c r="R521" s="197"/>
      <c r="S521" s="197"/>
      <c r="T521" s="197"/>
      <c r="U521" s="198"/>
      <c r="V521" s="257"/>
      <c r="W521" s="200"/>
      <c r="X521" s="200"/>
      <c r="Y521" s="43"/>
      <c r="Z521" s="199"/>
      <c r="AA521" s="199"/>
      <c r="AB521" s="199"/>
      <c r="AC521" s="199"/>
      <c r="AD521" s="199"/>
      <c r="AE521" s="43"/>
      <c r="AF521" s="199"/>
      <c r="AG521" s="196"/>
      <c r="AH521" s="201"/>
      <c r="AI521" s="330"/>
      <c r="AJ521" s="330"/>
      <c r="AK521" s="43"/>
      <c r="AL521" s="43"/>
      <c r="AM521" s="43"/>
      <c r="AN521" s="64"/>
      <c r="AO521" s="64"/>
      <c r="AP521" s="202"/>
      <c r="AQ521" s="202"/>
      <c r="AR521" s="42"/>
    </row>
    <row r="522" spans="1:44" ht="15.75" customHeight="1" x14ac:dyDescent="0.2">
      <c r="A522" s="43"/>
      <c r="B522" s="43"/>
      <c r="C522" s="43"/>
      <c r="D522" s="43"/>
      <c r="E522" s="43"/>
      <c r="F522" s="43"/>
      <c r="G522" s="194"/>
      <c r="H522" s="194"/>
      <c r="I522" s="194"/>
      <c r="J522" s="196"/>
      <c r="K522" s="196"/>
      <c r="L522" s="196"/>
      <c r="M522" s="196"/>
      <c r="N522" s="196"/>
      <c r="O522" s="197"/>
      <c r="P522" s="197"/>
      <c r="Q522" s="197"/>
      <c r="R522" s="197"/>
      <c r="S522" s="197"/>
      <c r="T522" s="197"/>
      <c r="U522" s="198"/>
      <c r="V522" s="257"/>
      <c r="W522" s="200"/>
      <c r="X522" s="200"/>
      <c r="Y522" s="43"/>
      <c r="Z522" s="199"/>
      <c r="AA522" s="199"/>
      <c r="AB522" s="199"/>
      <c r="AC522" s="199"/>
      <c r="AD522" s="199"/>
      <c r="AE522" s="43"/>
      <c r="AF522" s="199"/>
      <c r="AG522" s="196"/>
      <c r="AH522" s="201"/>
      <c r="AI522" s="330"/>
      <c r="AJ522" s="330"/>
      <c r="AK522" s="43"/>
      <c r="AL522" s="43"/>
      <c r="AM522" s="43"/>
      <c r="AN522" s="64"/>
      <c r="AO522" s="64"/>
      <c r="AP522" s="202"/>
      <c r="AQ522" s="202"/>
      <c r="AR522" s="42"/>
    </row>
    <row r="523" spans="1:44" ht="15.75" customHeight="1" x14ac:dyDescent="0.2">
      <c r="A523" s="43"/>
      <c r="B523" s="43"/>
      <c r="C523" s="43"/>
      <c r="D523" s="43"/>
      <c r="E523" s="43"/>
      <c r="F523" s="43"/>
      <c r="G523" s="194"/>
      <c r="H523" s="194"/>
      <c r="I523" s="194"/>
      <c r="J523" s="196"/>
      <c r="K523" s="196"/>
      <c r="L523" s="196"/>
      <c r="M523" s="196"/>
      <c r="N523" s="196"/>
      <c r="O523" s="197"/>
      <c r="P523" s="197"/>
      <c r="Q523" s="197"/>
      <c r="R523" s="197"/>
      <c r="S523" s="197"/>
      <c r="T523" s="197"/>
      <c r="U523" s="198"/>
      <c r="V523" s="257"/>
      <c r="W523" s="200"/>
      <c r="X523" s="200"/>
      <c r="Y523" s="43"/>
      <c r="Z523" s="199"/>
      <c r="AA523" s="199"/>
      <c r="AB523" s="199"/>
      <c r="AC523" s="199"/>
      <c r="AD523" s="199"/>
      <c r="AE523" s="43"/>
      <c r="AF523" s="199"/>
      <c r="AG523" s="196"/>
      <c r="AH523" s="201"/>
      <c r="AI523" s="330"/>
      <c r="AJ523" s="330"/>
      <c r="AK523" s="43"/>
      <c r="AL523" s="43"/>
      <c r="AM523" s="43"/>
      <c r="AN523" s="64"/>
      <c r="AO523" s="64"/>
      <c r="AP523" s="202"/>
      <c r="AQ523" s="202"/>
      <c r="AR523" s="42"/>
    </row>
    <row r="524" spans="1:44" ht="15.75" customHeight="1" x14ac:dyDescent="0.2">
      <c r="A524" s="43"/>
      <c r="B524" s="43"/>
      <c r="C524" s="43"/>
      <c r="D524" s="43"/>
      <c r="E524" s="43"/>
      <c r="F524" s="43"/>
      <c r="G524" s="194"/>
      <c r="H524" s="194"/>
      <c r="I524" s="194"/>
      <c r="J524" s="196"/>
      <c r="K524" s="196"/>
      <c r="L524" s="196"/>
      <c r="M524" s="196"/>
      <c r="N524" s="196"/>
      <c r="O524" s="197"/>
      <c r="P524" s="197"/>
      <c r="Q524" s="197"/>
      <c r="R524" s="197"/>
      <c r="S524" s="197"/>
      <c r="T524" s="197"/>
      <c r="U524" s="198"/>
      <c r="V524" s="257"/>
      <c r="W524" s="200"/>
      <c r="X524" s="200"/>
      <c r="Y524" s="43"/>
      <c r="Z524" s="199"/>
      <c r="AA524" s="199"/>
      <c r="AB524" s="199"/>
      <c r="AC524" s="199"/>
      <c r="AD524" s="199"/>
      <c r="AE524" s="43"/>
      <c r="AF524" s="199"/>
      <c r="AG524" s="196"/>
      <c r="AH524" s="201"/>
      <c r="AI524" s="330"/>
      <c r="AJ524" s="330"/>
      <c r="AK524" s="43"/>
      <c r="AL524" s="43"/>
      <c r="AM524" s="43"/>
      <c r="AN524" s="64"/>
      <c r="AO524" s="64"/>
      <c r="AP524" s="202"/>
      <c r="AQ524" s="202"/>
      <c r="AR524" s="42"/>
    </row>
    <row r="525" spans="1:44" ht="15.75" customHeight="1" x14ac:dyDescent="0.2">
      <c r="A525" s="43"/>
      <c r="B525" s="43"/>
      <c r="C525" s="43"/>
      <c r="D525" s="43"/>
      <c r="E525" s="43"/>
      <c r="F525" s="43"/>
      <c r="G525" s="194"/>
      <c r="H525" s="194"/>
      <c r="I525" s="194"/>
      <c r="J525" s="196"/>
      <c r="K525" s="196"/>
      <c r="L525" s="196"/>
      <c r="M525" s="196"/>
      <c r="N525" s="196"/>
      <c r="O525" s="197"/>
      <c r="P525" s="197"/>
      <c r="Q525" s="197"/>
      <c r="R525" s="197"/>
      <c r="S525" s="197"/>
      <c r="T525" s="197"/>
      <c r="U525" s="198"/>
      <c r="V525" s="257"/>
      <c r="W525" s="200"/>
      <c r="X525" s="200"/>
      <c r="Y525" s="43"/>
      <c r="Z525" s="199"/>
      <c r="AA525" s="199"/>
      <c r="AB525" s="199"/>
      <c r="AC525" s="199"/>
      <c r="AD525" s="199"/>
      <c r="AE525" s="43"/>
      <c r="AF525" s="199"/>
      <c r="AG525" s="196"/>
      <c r="AH525" s="201"/>
      <c r="AI525" s="330"/>
      <c r="AJ525" s="330"/>
      <c r="AK525" s="43"/>
      <c r="AL525" s="43"/>
      <c r="AM525" s="43"/>
      <c r="AN525" s="64"/>
      <c r="AO525" s="64"/>
      <c r="AP525" s="202"/>
      <c r="AQ525" s="202"/>
      <c r="AR525" s="42"/>
    </row>
    <row r="526" spans="1:44" ht="15.75" customHeight="1" x14ac:dyDescent="0.2">
      <c r="A526" s="43"/>
      <c r="B526" s="43"/>
      <c r="C526" s="43"/>
      <c r="D526" s="43"/>
      <c r="E526" s="43"/>
      <c r="F526" s="43"/>
      <c r="G526" s="194"/>
      <c r="H526" s="194"/>
      <c r="I526" s="194"/>
      <c r="J526" s="196"/>
      <c r="K526" s="196"/>
      <c r="L526" s="196"/>
      <c r="M526" s="196"/>
      <c r="N526" s="196"/>
      <c r="O526" s="197"/>
      <c r="P526" s="197"/>
      <c r="Q526" s="197"/>
      <c r="R526" s="197"/>
      <c r="S526" s="197"/>
      <c r="T526" s="197"/>
      <c r="U526" s="198"/>
      <c r="V526" s="257"/>
      <c r="W526" s="200"/>
      <c r="X526" s="200"/>
      <c r="Y526" s="43"/>
      <c r="Z526" s="199"/>
      <c r="AA526" s="199"/>
      <c r="AB526" s="199"/>
      <c r="AC526" s="199"/>
      <c r="AD526" s="199"/>
      <c r="AE526" s="43"/>
      <c r="AF526" s="199"/>
      <c r="AG526" s="196"/>
      <c r="AH526" s="201"/>
      <c r="AI526" s="330"/>
      <c r="AJ526" s="330"/>
      <c r="AK526" s="43"/>
      <c r="AL526" s="43"/>
      <c r="AM526" s="43"/>
      <c r="AN526" s="64"/>
      <c r="AO526" s="64"/>
      <c r="AP526" s="202"/>
      <c r="AQ526" s="202"/>
      <c r="AR526" s="42"/>
    </row>
    <row r="527" spans="1:44" ht="15.75" customHeight="1" x14ac:dyDescent="0.2">
      <c r="A527" s="43"/>
      <c r="B527" s="43"/>
      <c r="C527" s="43"/>
      <c r="D527" s="43"/>
      <c r="E527" s="43"/>
      <c r="F527" s="43"/>
      <c r="G527" s="194"/>
      <c r="H527" s="194"/>
      <c r="I527" s="194"/>
      <c r="J527" s="196"/>
      <c r="K527" s="196"/>
      <c r="L527" s="196"/>
      <c r="M527" s="196"/>
      <c r="N527" s="196"/>
      <c r="O527" s="197"/>
      <c r="P527" s="197"/>
      <c r="Q527" s="197"/>
      <c r="R527" s="197"/>
      <c r="S527" s="197"/>
      <c r="T527" s="197"/>
      <c r="U527" s="198"/>
      <c r="V527" s="257"/>
      <c r="W527" s="200"/>
      <c r="X527" s="200"/>
      <c r="Y527" s="43"/>
      <c r="Z527" s="199"/>
      <c r="AA527" s="199"/>
      <c r="AB527" s="199"/>
      <c r="AC527" s="199"/>
      <c r="AD527" s="199"/>
      <c r="AE527" s="43"/>
      <c r="AF527" s="199"/>
      <c r="AG527" s="196"/>
      <c r="AH527" s="201"/>
      <c r="AI527" s="330"/>
      <c r="AJ527" s="330"/>
      <c r="AK527" s="43"/>
      <c r="AL527" s="43"/>
      <c r="AM527" s="43"/>
      <c r="AN527" s="64"/>
      <c r="AO527" s="64"/>
      <c r="AP527" s="202"/>
      <c r="AQ527" s="202"/>
      <c r="AR527" s="42"/>
    </row>
    <row r="528" spans="1:44" ht="15.75" customHeight="1" x14ac:dyDescent="0.2">
      <c r="A528" s="43"/>
      <c r="B528" s="43"/>
      <c r="C528" s="43"/>
      <c r="D528" s="43"/>
      <c r="E528" s="43"/>
      <c r="F528" s="43"/>
      <c r="G528" s="194"/>
      <c r="H528" s="194"/>
      <c r="I528" s="194"/>
      <c r="J528" s="196"/>
      <c r="K528" s="196"/>
      <c r="L528" s="196"/>
      <c r="M528" s="196"/>
      <c r="N528" s="196"/>
      <c r="O528" s="197"/>
      <c r="P528" s="197"/>
      <c r="Q528" s="197"/>
      <c r="R528" s="197"/>
      <c r="S528" s="197"/>
      <c r="T528" s="197"/>
      <c r="U528" s="198"/>
      <c r="V528" s="257"/>
      <c r="W528" s="200"/>
      <c r="X528" s="200"/>
      <c r="Y528" s="43"/>
      <c r="Z528" s="199"/>
      <c r="AA528" s="199"/>
      <c r="AB528" s="199"/>
      <c r="AC528" s="199"/>
      <c r="AD528" s="199"/>
      <c r="AE528" s="43"/>
      <c r="AF528" s="199"/>
      <c r="AG528" s="196"/>
      <c r="AH528" s="201"/>
      <c r="AI528" s="330"/>
      <c r="AJ528" s="330"/>
      <c r="AK528" s="43"/>
      <c r="AL528" s="43"/>
      <c r="AM528" s="43"/>
      <c r="AN528" s="64"/>
      <c r="AO528" s="64"/>
      <c r="AP528" s="202"/>
      <c r="AQ528" s="202"/>
      <c r="AR528" s="42"/>
    </row>
    <row r="529" spans="1:44" ht="15.75" customHeight="1" x14ac:dyDescent="0.2">
      <c r="A529" s="43"/>
      <c r="B529" s="43"/>
      <c r="C529" s="43"/>
      <c r="D529" s="43"/>
      <c r="E529" s="43"/>
      <c r="F529" s="43"/>
      <c r="G529" s="194"/>
      <c r="H529" s="194"/>
      <c r="I529" s="194"/>
      <c r="J529" s="196"/>
      <c r="K529" s="196"/>
      <c r="L529" s="196"/>
      <c r="M529" s="196"/>
      <c r="N529" s="196"/>
      <c r="O529" s="197"/>
      <c r="P529" s="197"/>
      <c r="Q529" s="197"/>
      <c r="R529" s="197"/>
      <c r="S529" s="197"/>
      <c r="T529" s="197"/>
      <c r="U529" s="198"/>
      <c r="V529" s="257"/>
      <c r="W529" s="200"/>
      <c r="X529" s="200"/>
      <c r="Y529" s="43"/>
      <c r="Z529" s="199"/>
      <c r="AA529" s="199"/>
      <c r="AB529" s="199"/>
      <c r="AC529" s="199"/>
      <c r="AD529" s="199"/>
      <c r="AE529" s="43"/>
      <c r="AF529" s="199"/>
      <c r="AG529" s="196"/>
      <c r="AH529" s="201"/>
      <c r="AI529" s="330"/>
      <c r="AJ529" s="330"/>
      <c r="AK529" s="43"/>
      <c r="AL529" s="43"/>
      <c r="AM529" s="43"/>
      <c r="AN529" s="64"/>
      <c r="AO529" s="64"/>
      <c r="AP529" s="202"/>
      <c r="AQ529" s="202"/>
      <c r="AR529" s="42"/>
    </row>
    <row r="530" spans="1:44" ht="15.75" customHeight="1" x14ac:dyDescent="0.2">
      <c r="A530" s="43"/>
      <c r="B530" s="43"/>
      <c r="C530" s="43"/>
      <c r="D530" s="43"/>
      <c r="E530" s="43"/>
      <c r="F530" s="43"/>
      <c r="G530" s="194"/>
      <c r="H530" s="194"/>
      <c r="I530" s="194"/>
      <c r="J530" s="196"/>
      <c r="K530" s="196"/>
      <c r="L530" s="196"/>
      <c r="M530" s="196"/>
      <c r="N530" s="196"/>
      <c r="O530" s="197"/>
      <c r="P530" s="197"/>
      <c r="Q530" s="197"/>
      <c r="R530" s="197"/>
      <c r="S530" s="197"/>
      <c r="T530" s="197"/>
      <c r="U530" s="198"/>
      <c r="V530" s="257"/>
      <c r="W530" s="200"/>
      <c r="X530" s="200"/>
      <c r="Y530" s="43"/>
      <c r="Z530" s="199"/>
      <c r="AA530" s="199"/>
      <c r="AB530" s="199"/>
      <c r="AC530" s="199"/>
      <c r="AD530" s="199"/>
      <c r="AE530" s="43"/>
      <c r="AF530" s="199"/>
      <c r="AG530" s="196"/>
      <c r="AH530" s="201"/>
      <c r="AI530" s="330"/>
      <c r="AJ530" s="330"/>
      <c r="AK530" s="43"/>
      <c r="AL530" s="43"/>
      <c r="AM530" s="43"/>
      <c r="AN530" s="64"/>
      <c r="AO530" s="64"/>
      <c r="AP530" s="202"/>
      <c r="AQ530" s="202"/>
      <c r="AR530" s="42"/>
    </row>
    <row r="531" spans="1:44" ht="15.75" customHeight="1" x14ac:dyDescent="0.2">
      <c r="A531" s="43"/>
      <c r="B531" s="43"/>
      <c r="C531" s="43"/>
      <c r="D531" s="43"/>
      <c r="E531" s="43"/>
      <c r="F531" s="43"/>
      <c r="G531" s="194"/>
      <c r="H531" s="194"/>
      <c r="I531" s="194"/>
      <c r="J531" s="196"/>
      <c r="K531" s="196"/>
      <c r="L531" s="196"/>
      <c r="M531" s="196"/>
      <c r="N531" s="196"/>
      <c r="O531" s="197"/>
      <c r="P531" s="197"/>
      <c r="Q531" s="197"/>
      <c r="R531" s="197"/>
      <c r="S531" s="197"/>
      <c r="T531" s="197"/>
      <c r="U531" s="198"/>
      <c r="V531" s="257"/>
      <c r="W531" s="200"/>
      <c r="X531" s="200"/>
      <c r="Y531" s="43"/>
      <c r="Z531" s="199"/>
      <c r="AA531" s="199"/>
      <c r="AB531" s="199"/>
      <c r="AC531" s="199"/>
      <c r="AD531" s="199"/>
      <c r="AE531" s="43"/>
      <c r="AF531" s="199"/>
      <c r="AG531" s="196"/>
      <c r="AH531" s="201"/>
      <c r="AI531" s="330"/>
      <c r="AJ531" s="330"/>
      <c r="AK531" s="43"/>
      <c r="AL531" s="43"/>
      <c r="AM531" s="43"/>
      <c r="AN531" s="64"/>
      <c r="AO531" s="64"/>
      <c r="AP531" s="202"/>
      <c r="AQ531" s="202"/>
      <c r="AR531" s="42"/>
    </row>
    <row r="532" spans="1:44" ht="15.75" customHeight="1" x14ac:dyDescent="0.2">
      <c r="A532" s="43"/>
      <c r="B532" s="43"/>
      <c r="C532" s="43"/>
      <c r="D532" s="43"/>
      <c r="E532" s="43"/>
      <c r="F532" s="43"/>
      <c r="G532" s="194"/>
      <c r="H532" s="194"/>
      <c r="I532" s="194"/>
      <c r="J532" s="196"/>
      <c r="K532" s="196"/>
      <c r="L532" s="196"/>
      <c r="M532" s="196"/>
      <c r="N532" s="196"/>
      <c r="O532" s="197"/>
      <c r="P532" s="197"/>
      <c r="Q532" s="197"/>
      <c r="R532" s="197"/>
      <c r="S532" s="197"/>
      <c r="T532" s="197"/>
      <c r="U532" s="198"/>
      <c r="V532" s="257"/>
      <c r="W532" s="200"/>
      <c r="X532" s="200"/>
      <c r="Y532" s="43"/>
      <c r="Z532" s="199"/>
      <c r="AA532" s="199"/>
      <c r="AB532" s="199"/>
      <c r="AC532" s="199"/>
      <c r="AD532" s="199"/>
      <c r="AE532" s="43"/>
      <c r="AF532" s="199"/>
      <c r="AG532" s="196"/>
      <c r="AH532" s="201"/>
      <c r="AI532" s="330"/>
      <c r="AJ532" s="330"/>
      <c r="AK532" s="43"/>
      <c r="AL532" s="43"/>
      <c r="AM532" s="43"/>
      <c r="AN532" s="64"/>
      <c r="AO532" s="64"/>
      <c r="AP532" s="202"/>
      <c r="AQ532" s="202"/>
      <c r="AR532" s="42"/>
    </row>
    <row r="533" spans="1:44" ht="15.75" customHeight="1" x14ac:dyDescent="0.2">
      <c r="A533" s="43"/>
      <c r="B533" s="43"/>
      <c r="C533" s="43"/>
      <c r="D533" s="43"/>
      <c r="E533" s="43"/>
      <c r="F533" s="43"/>
      <c r="G533" s="194"/>
      <c r="H533" s="194"/>
      <c r="I533" s="194"/>
      <c r="J533" s="196"/>
      <c r="K533" s="196"/>
      <c r="L533" s="196"/>
      <c r="M533" s="196"/>
      <c r="N533" s="196"/>
      <c r="O533" s="197"/>
      <c r="P533" s="197"/>
      <c r="Q533" s="197"/>
      <c r="R533" s="197"/>
      <c r="S533" s="197"/>
      <c r="T533" s="197"/>
      <c r="U533" s="198"/>
      <c r="V533" s="257"/>
      <c r="W533" s="200"/>
      <c r="X533" s="200"/>
      <c r="Y533" s="43"/>
      <c r="Z533" s="199"/>
      <c r="AA533" s="199"/>
      <c r="AB533" s="199"/>
      <c r="AC533" s="199"/>
      <c r="AD533" s="199"/>
      <c r="AE533" s="43"/>
      <c r="AF533" s="199"/>
      <c r="AG533" s="196"/>
      <c r="AH533" s="201"/>
      <c r="AI533" s="330"/>
      <c r="AJ533" s="330"/>
      <c r="AK533" s="43"/>
      <c r="AL533" s="43"/>
      <c r="AM533" s="43"/>
      <c r="AN533" s="64"/>
      <c r="AO533" s="64"/>
      <c r="AP533" s="202"/>
      <c r="AQ533" s="202"/>
      <c r="AR533" s="42"/>
    </row>
    <row r="534" spans="1:44" ht="15.75" customHeight="1" x14ac:dyDescent="0.2">
      <c r="A534" s="43"/>
      <c r="B534" s="43"/>
      <c r="C534" s="43"/>
      <c r="D534" s="43"/>
      <c r="E534" s="43"/>
      <c r="F534" s="43"/>
      <c r="G534" s="194"/>
      <c r="H534" s="194"/>
      <c r="I534" s="194"/>
      <c r="J534" s="196"/>
      <c r="K534" s="196"/>
      <c r="L534" s="196"/>
      <c r="M534" s="196"/>
      <c r="N534" s="196"/>
      <c r="O534" s="197"/>
      <c r="P534" s="197"/>
      <c r="Q534" s="197"/>
      <c r="R534" s="197"/>
      <c r="S534" s="197"/>
      <c r="T534" s="197"/>
      <c r="U534" s="198"/>
      <c r="V534" s="257"/>
      <c r="W534" s="200"/>
      <c r="X534" s="200"/>
      <c r="Y534" s="43"/>
      <c r="Z534" s="199"/>
      <c r="AA534" s="199"/>
      <c r="AB534" s="199"/>
      <c r="AC534" s="199"/>
      <c r="AD534" s="199"/>
      <c r="AE534" s="43"/>
      <c r="AF534" s="199"/>
      <c r="AG534" s="196"/>
      <c r="AH534" s="201"/>
      <c r="AI534" s="330"/>
      <c r="AJ534" s="330"/>
      <c r="AK534" s="43"/>
      <c r="AL534" s="43"/>
      <c r="AM534" s="43"/>
      <c r="AN534" s="64"/>
      <c r="AO534" s="64"/>
      <c r="AP534" s="202"/>
      <c r="AQ534" s="202"/>
      <c r="AR534" s="42"/>
    </row>
    <row r="535" spans="1:44" ht="15.75" customHeight="1" x14ac:dyDescent="0.2">
      <c r="A535" s="43"/>
      <c r="B535" s="43"/>
      <c r="C535" s="43"/>
      <c r="D535" s="43"/>
      <c r="E535" s="43"/>
      <c r="F535" s="43"/>
      <c r="G535" s="194"/>
      <c r="H535" s="194"/>
      <c r="I535" s="194"/>
      <c r="J535" s="196"/>
      <c r="K535" s="196"/>
      <c r="L535" s="196"/>
      <c r="M535" s="196"/>
      <c r="N535" s="196"/>
      <c r="O535" s="197"/>
      <c r="P535" s="197"/>
      <c r="Q535" s="197"/>
      <c r="R535" s="197"/>
      <c r="S535" s="197"/>
      <c r="T535" s="197"/>
      <c r="U535" s="198"/>
      <c r="V535" s="257"/>
      <c r="W535" s="200"/>
      <c r="X535" s="200"/>
      <c r="Y535" s="43"/>
      <c r="Z535" s="199"/>
      <c r="AA535" s="199"/>
      <c r="AB535" s="199"/>
      <c r="AC535" s="199"/>
      <c r="AD535" s="199"/>
      <c r="AE535" s="43"/>
      <c r="AF535" s="199"/>
      <c r="AG535" s="196"/>
      <c r="AH535" s="201"/>
      <c r="AI535" s="330"/>
      <c r="AJ535" s="330"/>
      <c r="AK535" s="43"/>
      <c r="AL535" s="43"/>
      <c r="AM535" s="43"/>
      <c r="AN535" s="64"/>
      <c r="AO535" s="64"/>
      <c r="AP535" s="202"/>
      <c r="AQ535" s="202"/>
      <c r="AR535" s="42"/>
    </row>
    <row r="536" spans="1:44" ht="15.75" customHeight="1" x14ac:dyDescent="0.2">
      <c r="A536" s="43"/>
      <c r="B536" s="43"/>
      <c r="C536" s="43"/>
      <c r="D536" s="43"/>
      <c r="E536" s="43"/>
      <c r="F536" s="43"/>
      <c r="G536" s="194"/>
      <c r="H536" s="194"/>
      <c r="I536" s="194"/>
      <c r="J536" s="196"/>
      <c r="K536" s="196"/>
      <c r="L536" s="196"/>
      <c r="M536" s="196"/>
      <c r="N536" s="196"/>
      <c r="O536" s="197"/>
      <c r="P536" s="197"/>
      <c r="Q536" s="197"/>
      <c r="R536" s="197"/>
      <c r="S536" s="197"/>
      <c r="T536" s="197"/>
      <c r="U536" s="198"/>
      <c r="V536" s="257"/>
      <c r="W536" s="200"/>
      <c r="X536" s="200"/>
      <c r="Y536" s="43"/>
      <c r="Z536" s="199"/>
      <c r="AA536" s="199"/>
      <c r="AB536" s="199"/>
      <c r="AC536" s="199"/>
      <c r="AD536" s="199"/>
      <c r="AE536" s="43"/>
      <c r="AF536" s="199"/>
      <c r="AG536" s="196"/>
      <c r="AH536" s="201"/>
      <c r="AI536" s="330"/>
      <c r="AJ536" s="330"/>
      <c r="AK536" s="43"/>
      <c r="AL536" s="43"/>
      <c r="AM536" s="43"/>
      <c r="AN536" s="64"/>
      <c r="AO536" s="64"/>
      <c r="AP536" s="202"/>
      <c r="AQ536" s="202"/>
      <c r="AR536" s="42"/>
    </row>
    <row r="537" spans="1:44" ht="15.75" customHeight="1" x14ac:dyDescent="0.2">
      <c r="A537" s="43"/>
      <c r="B537" s="43"/>
      <c r="C537" s="43"/>
      <c r="D537" s="43"/>
      <c r="E537" s="43"/>
      <c r="F537" s="43"/>
      <c r="G537" s="194"/>
      <c r="H537" s="194"/>
      <c r="I537" s="194"/>
      <c r="J537" s="196"/>
      <c r="K537" s="196"/>
      <c r="L537" s="196"/>
      <c r="M537" s="196"/>
      <c r="N537" s="196"/>
      <c r="O537" s="197"/>
      <c r="P537" s="197"/>
      <c r="Q537" s="197"/>
      <c r="R537" s="197"/>
      <c r="S537" s="197"/>
      <c r="T537" s="197"/>
      <c r="U537" s="198"/>
      <c r="V537" s="257"/>
      <c r="W537" s="200"/>
      <c r="X537" s="200"/>
      <c r="Y537" s="43"/>
      <c r="Z537" s="199"/>
      <c r="AA537" s="199"/>
      <c r="AB537" s="199"/>
      <c r="AC537" s="199"/>
      <c r="AD537" s="199"/>
      <c r="AE537" s="43"/>
      <c r="AF537" s="199"/>
      <c r="AG537" s="196"/>
      <c r="AH537" s="201"/>
      <c r="AI537" s="330"/>
      <c r="AJ537" s="330"/>
      <c r="AK537" s="43"/>
      <c r="AL537" s="43"/>
      <c r="AM537" s="43"/>
      <c r="AN537" s="64"/>
      <c r="AO537" s="64"/>
      <c r="AP537" s="202"/>
      <c r="AQ537" s="202"/>
      <c r="AR537" s="42"/>
    </row>
    <row r="538" spans="1:44" ht="15.75" customHeight="1" x14ac:dyDescent="0.2">
      <c r="A538" s="43"/>
      <c r="B538" s="43"/>
      <c r="C538" s="43"/>
      <c r="D538" s="43"/>
      <c r="E538" s="43"/>
      <c r="F538" s="43"/>
      <c r="G538" s="194"/>
      <c r="H538" s="194"/>
      <c r="I538" s="194"/>
      <c r="J538" s="196"/>
      <c r="K538" s="196"/>
      <c r="L538" s="196"/>
      <c r="M538" s="196"/>
      <c r="N538" s="196"/>
      <c r="O538" s="197"/>
      <c r="P538" s="197"/>
      <c r="Q538" s="197"/>
      <c r="R538" s="197"/>
      <c r="S538" s="197"/>
      <c r="T538" s="197"/>
      <c r="U538" s="198"/>
      <c r="V538" s="257"/>
      <c r="W538" s="200"/>
      <c r="X538" s="200"/>
      <c r="Y538" s="43"/>
      <c r="Z538" s="199"/>
      <c r="AA538" s="199"/>
      <c r="AB538" s="199"/>
      <c r="AC538" s="199"/>
      <c r="AD538" s="199"/>
      <c r="AE538" s="43"/>
      <c r="AF538" s="199"/>
      <c r="AG538" s="196"/>
      <c r="AH538" s="201"/>
      <c r="AI538" s="330"/>
      <c r="AJ538" s="330"/>
      <c r="AK538" s="43"/>
      <c r="AL538" s="43"/>
      <c r="AM538" s="43"/>
      <c r="AN538" s="64"/>
      <c r="AO538" s="64"/>
      <c r="AP538" s="202"/>
      <c r="AQ538" s="202"/>
      <c r="AR538" s="42"/>
    </row>
    <row r="539" spans="1:44" ht="15.75" customHeight="1" x14ac:dyDescent="0.2">
      <c r="A539" s="43"/>
      <c r="B539" s="43"/>
      <c r="C539" s="43"/>
      <c r="D539" s="43"/>
      <c r="E539" s="43"/>
      <c r="F539" s="43"/>
      <c r="G539" s="194"/>
      <c r="H539" s="194"/>
      <c r="I539" s="194"/>
      <c r="J539" s="196"/>
      <c r="K539" s="196"/>
      <c r="L539" s="196"/>
      <c r="M539" s="196"/>
      <c r="N539" s="196"/>
      <c r="O539" s="197"/>
      <c r="P539" s="197"/>
      <c r="Q539" s="197"/>
      <c r="R539" s="197"/>
      <c r="S539" s="197"/>
      <c r="T539" s="197"/>
      <c r="U539" s="198"/>
      <c r="V539" s="257"/>
      <c r="W539" s="200"/>
      <c r="X539" s="200"/>
      <c r="Y539" s="43"/>
      <c r="Z539" s="199"/>
      <c r="AA539" s="199"/>
      <c r="AB539" s="199"/>
      <c r="AC539" s="199"/>
      <c r="AD539" s="199"/>
      <c r="AE539" s="43"/>
      <c r="AF539" s="199"/>
      <c r="AG539" s="196"/>
      <c r="AH539" s="201"/>
      <c r="AI539" s="330"/>
      <c r="AJ539" s="330"/>
      <c r="AK539" s="43"/>
      <c r="AL539" s="43"/>
      <c r="AM539" s="43"/>
      <c r="AN539" s="64"/>
      <c r="AO539" s="64"/>
      <c r="AP539" s="202"/>
      <c r="AQ539" s="202"/>
      <c r="AR539" s="42"/>
    </row>
    <row r="540" spans="1:44" ht="15.75" customHeight="1" x14ac:dyDescent="0.2">
      <c r="A540" s="43"/>
      <c r="B540" s="43"/>
      <c r="C540" s="43"/>
      <c r="D540" s="43"/>
      <c r="E540" s="43"/>
      <c r="F540" s="43"/>
      <c r="G540" s="194"/>
      <c r="H540" s="194"/>
      <c r="I540" s="194"/>
      <c r="J540" s="196"/>
      <c r="K540" s="196"/>
      <c r="L540" s="196"/>
      <c r="M540" s="196"/>
      <c r="N540" s="196"/>
      <c r="O540" s="197"/>
      <c r="P540" s="197"/>
      <c r="Q540" s="197"/>
      <c r="R540" s="197"/>
      <c r="S540" s="197"/>
      <c r="T540" s="197"/>
      <c r="U540" s="198"/>
      <c r="V540" s="257"/>
      <c r="W540" s="200"/>
      <c r="X540" s="200"/>
      <c r="Y540" s="43"/>
      <c r="Z540" s="199"/>
      <c r="AA540" s="199"/>
      <c r="AB540" s="199"/>
      <c r="AC540" s="199"/>
      <c r="AD540" s="199"/>
      <c r="AE540" s="43"/>
      <c r="AF540" s="199"/>
      <c r="AG540" s="196"/>
      <c r="AH540" s="201"/>
      <c r="AI540" s="330"/>
      <c r="AJ540" s="330"/>
      <c r="AK540" s="43"/>
      <c r="AL540" s="43"/>
      <c r="AM540" s="43"/>
      <c r="AN540" s="64"/>
      <c r="AO540" s="64"/>
      <c r="AP540" s="202"/>
      <c r="AQ540" s="202"/>
      <c r="AR540" s="42"/>
    </row>
    <row r="541" spans="1:44" ht="15.75" customHeight="1" x14ac:dyDescent="0.2">
      <c r="A541" s="43"/>
      <c r="B541" s="43"/>
      <c r="C541" s="43"/>
      <c r="D541" s="43"/>
      <c r="E541" s="43"/>
      <c r="F541" s="43"/>
      <c r="G541" s="194"/>
      <c r="H541" s="194"/>
      <c r="I541" s="194"/>
      <c r="J541" s="196"/>
      <c r="K541" s="196"/>
      <c r="L541" s="196"/>
      <c r="M541" s="196"/>
      <c r="N541" s="196"/>
      <c r="O541" s="197"/>
      <c r="P541" s="197"/>
      <c r="Q541" s="197"/>
      <c r="R541" s="197"/>
      <c r="S541" s="197"/>
      <c r="T541" s="197"/>
      <c r="U541" s="198"/>
      <c r="V541" s="257"/>
      <c r="W541" s="200"/>
      <c r="X541" s="200"/>
      <c r="Y541" s="43"/>
      <c r="Z541" s="199"/>
      <c r="AA541" s="199"/>
      <c r="AB541" s="199"/>
      <c r="AC541" s="199"/>
      <c r="AD541" s="199"/>
      <c r="AE541" s="43"/>
      <c r="AF541" s="199"/>
      <c r="AG541" s="196"/>
      <c r="AH541" s="201"/>
      <c r="AI541" s="330"/>
      <c r="AJ541" s="330"/>
      <c r="AK541" s="43"/>
      <c r="AL541" s="43"/>
      <c r="AM541" s="43"/>
      <c r="AN541" s="64"/>
      <c r="AO541" s="64"/>
      <c r="AP541" s="202"/>
      <c r="AQ541" s="202"/>
      <c r="AR541" s="42"/>
    </row>
    <row r="542" spans="1:44" ht="15.75" customHeight="1" x14ac:dyDescent="0.2">
      <c r="A542" s="43"/>
      <c r="B542" s="43"/>
      <c r="C542" s="43"/>
      <c r="D542" s="43"/>
      <c r="E542" s="43"/>
      <c r="F542" s="43"/>
      <c r="G542" s="194"/>
      <c r="H542" s="194"/>
      <c r="I542" s="194"/>
      <c r="J542" s="196"/>
      <c r="K542" s="196"/>
      <c r="L542" s="196"/>
      <c r="M542" s="196"/>
      <c r="N542" s="196"/>
      <c r="O542" s="197"/>
      <c r="P542" s="197"/>
      <c r="Q542" s="197"/>
      <c r="R542" s="197"/>
      <c r="S542" s="197"/>
      <c r="T542" s="197"/>
      <c r="U542" s="198"/>
      <c r="V542" s="257"/>
      <c r="W542" s="200"/>
      <c r="X542" s="200"/>
      <c r="Y542" s="43"/>
      <c r="Z542" s="199"/>
      <c r="AA542" s="199"/>
      <c r="AB542" s="199"/>
      <c r="AC542" s="199"/>
      <c r="AD542" s="199"/>
      <c r="AE542" s="43"/>
      <c r="AF542" s="199"/>
      <c r="AG542" s="196"/>
      <c r="AH542" s="201"/>
      <c r="AI542" s="330"/>
      <c r="AJ542" s="330"/>
      <c r="AK542" s="43"/>
      <c r="AL542" s="43"/>
      <c r="AM542" s="43"/>
      <c r="AN542" s="64"/>
      <c r="AO542" s="64"/>
      <c r="AP542" s="202"/>
      <c r="AQ542" s="202"/>
      <c r="AR542" s="42"/>
    </row>
    <row r="543" spans="1:44" ht="15.75" customHeight="1" x14ac:dyDescent="0.2">
      <c r="A543" s="43"/>
      <c r="B543" s="43"/>
      <c r="C543" s="43"/>
      <c r="D543" s="43"/>
      <c r="E543" s="43"/>
      <c r="F543" s="43"/>
      <c r="G543" s="194"/>
      <c r="H543" s="194"/>
      <c r="I543" s="194"/>
      <c r="J543" s="196"/>
      <c r="K543" s="196"/>
      <c r="L543" s="196"/>
      <c r="M543" s="196"/>
      <c r="N543" s="196"/>
      <c r="O543" s="197"/>
      <c r="P543" s="197"/>
      <c r="Q543" s="197"/>
      <c r="R543" s="197"/>
      <c r="S543" s="197"/>
      <c r="T543" s="197"/>
      <c r="U543" s="198"/>
      <c r="V543" s="257"/>
      <c r="W543" s="200"/>
      <c r="X543" s="200"/>
      <c r="Y543" s="43"/>
      <c r="Z543" s="199"/>
      <c r="AA543" s="199"/>
      <c r="AB543" s="199"/>
      <c r="AC543" s="199"/>
      <c r="AD543" s="199"/>
      <c r="AE543" s="43"/>
      <c r="AF543" s="199"/>
      <c r="AG543" s="196"/>
      <c r="AH543" s="201"/>
      <c r="AI543" s="330"/>
      <c r="AJ543" s="330"/>
      <c r="AK543" s="43"/>
      <c r="AL543" s="43"/>
      <c r="AM543" s="43"/>
      <c r="AN543" s="64"/>
      <c r="AO543" s="64"/>
      <c r="AP543" s="202"/>
      <c r="AQ543" s="202"/>
      <c r="AR543" s="42"/>
    </row>
    <row r="544" spans="1:44" ht="15.75" customHeight="1" x14ac:dyDescent="0.2">
      <c r="A544" s="43"/>
      <c r="B544" s="43"/>
      <c r="C544" s="43"/>
      <c r="D544" s="43"/>
      <c r="E544" s="43"/>
      <c r="F544" s="43"/>
      <c r="G544" s="194"/>
      <c r="H544" s="194"/>
      <c r="I544" s="194"/>
      <c r="J544" s="196"/>
      <c r="K544" s="196"/>
      <c r="L544" s="196"/>
      <c r="M544" s="196"/>
      <c r="N544" s="196"/>
      <c r="O544" s="197"/>
      <c r="P544" s="197"/>
      <c r="Q544" s="197"/>
      <c r="R544" s="197"/>
      <c r="S544" s="197"/>
      <c r="T544" s="197"/>
      <c r="U544" s="198"/>
      <c r="V544" s="257"/>
      <c r="W544" s="200"/>
      <c r="X544" s="200"/>
      <c r="Y544" s="43"/>
      <c r="Z544" s="199"/>
      <c r="AA544" s="199"/>
      <c r="AB544" s="199"/>
      <c r="AC544" s="199"/>
      <c r="AD544" s="199"/>
      <c r="AE544" s="43"/>
      <c r="AF544" s="199"/>
      <c r="AG544" s="196"/>
      <c r="AH544" s="201"/>
      <c r="AI544" s="330"/>
      <c r="AJ544" s="330"/>
      <c r="AK544" s="43"/>
      <c r="AL544" s="43"/>
      <c r="AM544" s="43"/>
      <c r="AN544" s="64"/>
      <c r="AO544" s="64"/>
      <c r="AP544" s="202"/>
      <c r="AQ544" s="202"/>
      <c r="AR544" s="42"/>
    </row>
    <row r="545" spans="1:44" ht="15.75" customHeight="1" x14ac:dyDescent="0.2">
      <c r="A545" s="43"/>
      <c r="B545" s="43"/>
      <c r="C545" s="43"/>
      <c r="D545" s="43"/>
      <c r="E545" s="43"/>
      <c r="F545" s="43"/>
      <c r="G545" s="194"/>
      <c r="H545" s="194"/>
      <c r="I545" s="194"/>
      <c r="J545" s="196"/>
      <c r="K545" s="196"/>
      <c r="L545" s="196"/>
      <c r="M545" s="196"/>
      <c r="N545" s="196"/>
      <c r="O545" s="197"/>
      <c r="P545" s="197"/>
      <c r="Q545" s="197"/>
      <c r="R545" s="197"/>
      <c r="S545" s="197"/>
      <c r="T545" s="197"/>
      <c r="U545" s="198"/>
      <c r="V545" s="257"/>
      <c r="W545" s="200"/>
      <c r="X545" s="200"/>
      <c r="Y545" s="43"/>
      <c r="Z545" s="199"/>
      <c r="AA545" s="199"/>
      <c r="AB545" s="199"/>
      <c r="AC545" s="199"/>
      <c r="AD545" s="199"/>
      <c r="AE545" s="43"/>
      <c r="AF545" s="199"/>
      <c r="AG545" s="196"/>
      <c r="AH545" s="201"/>
      <c r="AI545" s="330"/>
      <c r="AJ545" s="330"/>
      <c r="AK545" s="43"/>
      <c r="AL545" s="43"/>
      <c r="AM545" s="43"/>
      <c r="AN545" s="64"/>
      <c r="AO545" s="64"/>
      <c r="AP545" s="202"/>
      <c r="AQ545" s="202"/>
      <c r="AR545" s="42"/>
    </row>
    <row r="546" spans="1:44" ht="15.75" customHeight="1" x14ac:dyDescent="0.2">
      <c r="A546" s="43"/>
      <c r="B546" s="43"/>
      <c r="C546" s="43"/>
      <c r="D546" s="43"/>
      <c r="E546" s="43"/>
      <c r="F546" s="43"/>
      <c r="G546" s="194"/>
      <c r="H546" s="194"/>
      <c r="I546" s="194"/>
      <c r="J546" s="196"/>
      <c r="K546" s="196"/>
      <c r="L546" s="196"/>
      <c r="M546" s="196"/>
      <c r="N546" s="196"/>
      <c r="O546" s="197"/>
      <c r="P546" s="197"/>
      <c r="Q546" s="197"/>
      <c r="R546" s="197"/>
      <c r="S546" s="197"/>
      <c r="T546" s="197"/>
      <c r="U546" s="198"/>
      <c r="V546" s="257"/>
      <c r="W546" s="200"/>
      <c r="X546" s="200"/>
      <c r="Y546" s="43"/>
      <c r="Z546" s="199"/>
      <c r="AA546" s="199"/>
      <c r="AB546" s="199"/>
      <c r="AC546" s="199"/>
      <c r="AD546" s="199"/>
      <c r="AE546" s="43"/>
      <c r="AF546" s="199"/>
      <c r="AG546" s="196"/>
      <c r="AH546" s="201"/>
      <c r="AI546" s="330"/>
      <c r="AJ546" s="330"/>
      <c r="AK546" s="43"/>
      <c r="AL546" s="43"/>
      <c r="AM546" s="43"/>
      <c r="AN546" s="64"/>
      <c r="AO546" s="64"/>
      <c r="AP546" s="202"/>
      <c r="AQ546" s="202"/>
      <c r="AR546" s="42"/>
    </row>
    <row r="547" spans="1:44" ht="15.75" customHeight="1" x14ac:dyDescent="0.2">
      <c r="A547" s="43"/>
      <c r="B547" s="43"/>
      <c r="C547" s="43"/>
      <c r="D547" s="43"/>
      <c r="E547" s="43"/>
      <c r="F547" s="43"/>
      <c r="G547" s="194"/>
      <c r="H547" s="194"/>
      <c r="I547" s="194"/>
      <c r="J547" s="196"/>
      <c r="K547" s="196"/>
      <c r="L547" s="196"/>
      <c r="M547" s="196"/>
      <c r="N547" s="196"/>
      <c r="O547" s="197"/>
      <c r="P547" s="197"/>
      <c r="Q547" s="197"/>
      <c r="R547" s="197"/>
      <c r="S547" s="197"/>
      <c r="T547" s="197"/>
      <c r="U547" s="198"/>
      <c r="V547" s="257"/>
      <c r="W547" s="200"/>
      <c r="X547" s="200"/>
      <c r="Y547" s="43"/>
      <c r="Z547" s="199"/>
      <c r="AA547" s="199"/>
      <c r="AB547" s="199"/>
      <c r="AC547" s="199"/>
      <c r="AD547" s="199"/>
      <c r="AE547" s="43"/>
      <c r="AF547" s="199"/>
      <c r="AG547" s="196"/>
      <c r="AH547" s="201"/>
      <c r="AI547" s="330"/>
      <c r="AJ547" s="330"/>
      <c r="AK547" s="43"/>
      <c r="AL547" s="43"/>
      <c r="AM547" s="43"/>
      <c r="AN547" s="64"/>
      <c r="AO547" s="64"/>
      <c r="AP547" s="202"/>
      <c r="AQ547" s="202"/>
      <c r="AR547" s="42"/>
    </row>
    <row r="548" spans="1:44" ht="15.75" customHeight="1" x14ac:dyDescent="0.2">
      <c r="A548" s="43"/>
      <c r="B548" s="43"/>
      <c r="C548" s="43"/>
      <c r="D548" s="43"/>
      <c r="E548" s="43"/>
      <c r="F548" s="43"/>
      <c r="G548" s="194"/>
      <c r="H548" s="194"/>
      <c r="I548" s="194"/>
      <c r="J548" s="196"/>
      <c r="K548" s="196"/>
      <c r="L548" s="196"/>
      <c r="M548" s="196"/>
      <c r="N548" s="196"/>
      <c r="O548" s="197"/>
      <c r="P548" s="197"/>
      <c r="Q548" s="197"/>
      <c r="R548" s="197"/>
      <c r="S548" s="197"/>
      <c r="T548" s="197"/>
      <c r="U548" s="198"/>
      <c r="V548" s="257"/>
      <c r="W548" s="200"/>
      <c r="X548" s="200"/>
      <c r="Y548" s="43"/>
      <c r="Z548" s="199"/>
      <c r="AA548" s="199"/>
      <c r="AB548" s="199"/>
      <c r="AC548" s="199"/>
      <c r="AD548" s="199"/>
      <c r="AE548" s="43"/>
      <c r="AF548" s="199"/>
      <c r="AG548" s="196"/>
      <c r="AH548" s="201"/>
      <c r="AI548" s="330"/>
      <c r="AJ548" s="330"/>
      <c r="AK548" s="43"/>
      <c r="AL548" s="43"/>
      <c r="AM548" s="43"/>
      <c r="AN548" s="64"/>
      <c r="AO548" s="64"/>
      <c r="AP548" s="202"/>
      <c r="AQ548" s="202"/>
      <c r="AR548" s="42"/>
    </row>
    <row r="549" spans="1:44" ht="15.75" customHeight="1" x14ac:dyDescent="0.2">
      <c r="A549" s="43"/>
      <c r="B549" s="43"/>
      <c r="C549" s="43"/>
      <c r="D549" s="43"/>
      <c r="E549" s="43"/>
      <c r="F549" s="43"/>
      <c r="G549" s="194"/>
      <c r="H549" s="194"/>
      <c r="I549" s="194"/>
      <c r="J549" s="196"/>
      <c r="K549" s="196"/>
      <c r="L549" s="196"/>
      <c r="M549" s="196"/>
      <c r="N549" s="196"/>
      <c r="O549" s="197"/>
      <c r="P549" s="197"/>
      <c r="Q549" s="197"/>
      <c r="R549" s="197"/>
      <c r="S549" s="197"/>
      <c r="T549" s="197"/>
      <c r="U549" s="198"/>
      <c r="V549" s="257"/>
      <c r="W549" s="200"/>
      <c r="X549" s="200"/>
      <c r="Y549" s="43"/>
      <c r="Z549" s="199"/>
      <c r="AA549" s="199"/>
      <c r="AB549" s="199"/>
      <c r="AC549" s="199"/>
      <c r="AD549" s="199"/>
      <c r="AE549" s="43"/>
      <c r="AF549" s="199"/>
      <c r="AG549" s="196"/>
      <c r="AH549" s="201"/>
      <c r="AI549" s="330"/>
      <c r="AJ549" s="330"/>
      <c r="AK549" s="43"/>
      <c r="AL549" s="43"/>
      <c r="AM549" s="43"/>
      <c r="AN549" s="64"/>
      <c r="AO549" s="64"/>
      <c r="AP549" s="202"/>
      <c r="AQ549" s="202"/>
      <c r="AR549" s="42"/>
    </row>
    <row r="550" spans="1:44" ht="15.75" customHeight="1" x14ac:dyDescent="0.2">
      <c r="A550" s="43"/>
      <c r="B550" s="43"/>
      <c r="C550" s="43"/>
      <c r="D550" s="43"/>
      <c r="E550" s="43"/>
      <c r="F550" s="43"/>
      <c r="G550" s="194"/>
      <c r="H550" s="194"/>
      <c r="I550" s="194"/>
      <c r="J550" s="196"/>
      <c r="K550" s="196"/>
      <c r="L550" s="196"/>
      <c r="M550" s="196"/>
      <c r="N550" s="196"/>
      <c r="O550" s="197"/>
      <c r="P550" s="197"/>
      <c r="Q550" s="197"/>
      <c r="R550" s="197"/>
      <c r="S550" s="197"/>
      <c r="T550" s="197"/>
      <c r="U550" s="198"/>
      <c r="V550" s="257"/>
      <c r="W550" s="200"/>
      <c r="X550" s="200"/>
      <c r="Y550" s="43"/>
      <c r="Z550" s="199"/>
      <c r="AA550" s="199"/>
      <c r="AB550" s="199"/>
      <c r="AC550" s="199"/>
      <c r="AD550" s="199"/>
      <c r="AE550" s="43"/>
      <c r="AF550" s="199"/>
      <c r="AG550" s="196"/>
      <c r="AH550" s="201"/>
      <c r="AI550" s="330"/>
      <c r="AJ550" s="330"/>
      <c r="AK550" s="43"/>
      <c r="AL550" s="43"/>
      <c r="AM550" s="43"/>
      <c r="AN550" s="64"/>
      <c r="AO550" s="64"/>
      <c r="AP550" s="202"/>
      <c r="AQ550" s="202"/>
      <c r="AR550" s="42"/>
    </row>
    <row r="551" spans="1:44" ht="15.75" customHeight="1" x14ac:dyDescent="0.2">
      <c r="A551" s="43"/>
      <c r="B551" s="43"/>
      <c r="C551" s="43"/>
      <c r="D551" s="43"/>
      <c r="E551" s="43"/>
      <c r="F551" s="43"/>
      <c r="G551" s="194"/>
      <c r="H551" s="194"/>
      <c r="I551" s="194"/>
      <c r="J551" s="196"/>
      <c r="K551" s="196"/>
      <c r="L551" s="196"/>
      <c r="M551" s="196"/>
      <c r="N551" s="196"/>
      <c r="O551" s="197"/>
      <c r="P551" s="197"/>
      <c r="Q551" s="197"/>
      <c r="R551" s="197"/>
      <c r="S551" s="197"/>
      <c r="T551" s="197"/>
      <c r="U551" s="198"/>
      <c r="V551" s="257"/>
      <c r="W551" s="200"/>
      <c r="X551" s="200"/>
      <c r="Y551" s="43"/>
      <c r="Z551" s="199"/>
      <c r="AA551" s="199"/>
      <c r="AB551" s="199"/>
      <c r="AC551" s="199"/>
      <c r="AD551" s="199"/>
      <c r="AE551" s="43"/>
      <c r="AF551" s="199"/>
      <c r="AG551" s="196"/>
      <c r="AH551" s="201"/>
      <c r="AI551" s="330"/>
      <c r="AJ551" s="330"/>
      <c r="AK551" s="43"/>
      <c r="AL551" s="43"/>
      <c r="AM551" s="43"/>
      <c r="AN551" s="64"/>
      <c r="AO551" s="64"/>
      <c r="AP551" s="202"/>
      <c r="AQ551" s="202"/>
      <c r="AR551" s="42"/>
    </row>
    <row r="552" spans="1:44" ht="15.75" customHeight="1" x14ac:dyDescent="0.2">
      <c r="A552" s="43"/>
      <c r="B552" s="43"/>
      <c r="C552" s="43"/>
      <c r="D552" s="43"/>
      <c r="E552" s="43"/>
      <c r="F552" s="43"/>
      <c r="G552" s="194"/>
      <c r="H552" s="194"/>
      <c r="I552" s="194"/>
      <c r="J552" s="196"/>
      <c r="K552" s="196"/>
      <c r="L552" s="196"/>
      <c r="M552" s="196"/>
      <c r="N552" s="196"/>
      <c r="O552" s="197"/>
      <c r="P552" s="197"/>
      <c r="Q552" s="197"/>
      <c r="R552" s="197"/>
      <c r="S552" s="197"/>
      <c r="T552" s="197"/>
      <c r="U552" s="198"/>
      <c r="V552" s="257"/>
      <c r="W552" s="200"/>
      <c r="X552" s="200"/>
      <c r="Y552" s="43"/>
      <c r="Z552" s="199"/>
      <c r="AA552" s="199"/>
      <c r="AB552" s="199"/>
      <c r="AC552" s="199"/>
      <c r="AD552" s="199"/>
      <c r="AE552" s="43"/>
      <c r="AF552" s="199"/>
      <c r="AG552" s="196"/>
      <c r="AH552" s="201"/>
      <c r="AI552" s="330"/>
      <c r="AJ552" s="330"/>
      <c r="AK552" s="43"/>
      <c r="AL552" s="43"/>
      <c r="AM552" s="43"/>
      <c r="AN552" s="64"/>
      <c r="AO552" s="64"/>
      <c r="AP552" s="202"/>
      <c r="AQ552" s="202"/>
      <c r="AR552" s="42"/>
    </row>
    <row r="553" spans="1:44" ht="15.75" customHeight="1" x14ac:dyDescent="0.2">
      <c r="A553" s="43"/>
      <c r="B553" s="43"/>
      <c r="C553" s="43"/>
      <c r="D553" s="43"/>
      <c r="E553" s="43"/>
      <c r="F553" s="43"/>
      <c r="G553" s="194"/>
      <c r="H553" s="194"/>
      <c r="I553" s="194"/>
      <c r="J553" s="196"/>
      <c r="K553" s="196"/>
      <c r="L553" s="196"/>
      <c r="M553" s="196"/>
      <c r="N553" s="196"/>
      <c r="O553" s="197"/>
      <c r="P553" s="197"/>
      <c r="Q553" s="197"/>
      <c r="R553" s="197"/>
      <c r="S553" s="197"/>
      <c r="T553" s="197"/>
      <c r="U553" s="198"/>
      <c r="V553" s="257"/>
      <c r="W553" s="200"/>
      <c r="X553" s="200"/>
      <c r="Y553" s="43"/>
      <c r="Z553" s="199"/>
      <c r="AA553" s="199"/>
      <c r="AB553" s="199"/>
      <c r="AC553" s="199"/>
      <c r="AD553" s="199"/>
      <c r="AE553" s="43"/>
      <c r="AF553" s="199"/>
      <c r="AG553" s="196"/>
      <c r="AH553" s="201"/>
      <c r="AI553" s="330"/>
      <c r="AJ553" s="330"/>
      <c r="AK553" s="43"/>
      <c r="AL553" s="43"/>
      <c r="AM553" s="43"/>
      <c r="AN553" s="64"/>
      <c r="AO553" s="64"/>
      <c r="AP553" s="202"/>
      <c r="AQ553" s="202"/>
      <c r="AR553" s="42"/>
    </row>
    <row r="554" spans="1:44" ht="15.75" customHeight="1" x14ac:dyDescent="0.2">
      <c r="A554" s="43"/>
      <c r="B554" s="43"/>
      <c r="C554" s="43"/>
      <c r="D554" s="43"/>
      <c r="E554" s="43"/>
      <c r="F554" s="43"/>
      <c r="G554" s="194"/>
      <c r="H554" s="194"/>
      <c r="I554" s="194"/>
      <c r="J554" s="196"/>
      <c r="K554" s="196"/>
      <c r="L554" s="196"/>
      <c r="M554" s="196"/>
      <c r="N554" s="196"/>
      <c r="O554" s="197"/>
      <c r="P554" s="197"/>
      <c r="Q554" s="197"/>
      <c r="R554" s="197"/>
      <c r="S554" s="197"/>
      <c r="T554" s="197"/>
      <c r="U554" s="198"/>
      <c r="V554" s="257"/>
      <c r="W554" s="200"/>
      <c r="X554" s="200"/>
      <c r="Y554" s="43"/>
      <c r="Z554" s="199"/>
      <c r="AA554" s="199"/>
      <c r="AB554" s="199"/>
      <c r="AC554" s="199"/>
      <c r="AD554" s="199"/>
      <c r="AE554" s="43"/>
      <c r="AF554" s="199"/>
      <c r="AG554" s="196"/>
      <c r="AH554" s="201"/>
      <c r="AI554" s="330"/>
      <c r="AJ554" s="330"/>
      <c r="AK554" s="43"/>
      <c r="AL554" s="43"/>
      <c r="AM554" s="43"/>
      <c r="AN554" s="64"/>
      <c r="AO554" s="64"/>
      <c r="AP554" s="202"/>
      <c r="AQ554" s="202"/>
      <c r="AR554" s="42"/>
    </row>
    <row r="555" spans="1:44" ht="15.75" customHeight="1" x14ac:dyDescent="0.2">
      <c r="A555" s="43"/>
      <c r="B555" s="43"/>
      <c r="C555" s="43"/>
      <c r="D555" s="43"/>
      <c r="E555" s="43"/>
      <c r="F555" s="43"/>
      <c r="G555" s="194"/>
      <c r="H555" s="194"/>
      <c r="I555" s="194"/>
      <c r="J555" s="196"/>
      <c r="K555" s="196"/>
      <c r="L555" s="196"/>
      <c r="M555" s="196"/>
      <c r="N555" s="196"/>
      <c r="O555" s="197"/>
      <c r="P555" s="197"/>
      <c r="Q555" s="197"/>
      <c r="R555" s="197"/>
      <c r="S555" s="197"/>
      <c r="T555" s="197"/>
      <c r="U555" s="198"/>
      <c r="V555" s="257"/>
      <c r="W555" s="200"/>
      <c r="X555" s="200"/>
      <c r="Y555" s="43"/>
      <c r="Z555" s="199"/>
      <c r="AA555" s="199"/>
      <c r="AB555" s="199"/>
      <c r="AC555" s="199"/>
      <c r="AD555" s="199"/>
      <c r="AE555" s="43"/>
      <c r="AF555" s="199"/>
      <c r="AG555" s="196"/>
      <c r="AH555" s="201"/>
      <c r="AI555" s="330"/>
      <c r="AJ555" s="330"/>
      <c r="AK555" s="43"/>
      <c r="AL555" s="43"/>
      <c r="AM555" s="43"/>
      <c r="AN555" s="64"/>
      <c r="AO555" s="64"/>
      <c r="AP555" s="202"/>
      <c r="AQ555" s="202"/>
      <c r="AR555" s="42"/>
    </row>
    <row r="556" spans="1:44" ht="15.75" customHeight="1" x14ac:dyDescent="0.2">
      <c r="A556" s="43"/>
      <c r="B556" s="43"/>
      <c r="C556" s="43"/>
      <c r="D556" s="43"/>
      <c r="E556" s="43"/>
      <c r="F556" s="43"/>
      <c r="G556" s="194"/>
      <c r="H556" s="194"/>
      <c r="I556" s="194"/>
      <c r="J556" s="196"/>
      <c r="K556" s="196"/>
      <c r="L556" s="196"/>
      <c r="M556" s="196"/>
      <c r="N556" s="196"/>
      <c r="O556" s="197"/>
      <c r="P556" s="197"/>
      <c r="Q556" s="197"/>
      <c r="R556" s="197"/>
      <c r="S556" s="197"/>
      <c r="T556" s="197"/>
      <c r="U556" s="198"/>
      <c r="V556" s="257"/>
      <c r="W556" s="200"/>
      <c r="X556" s="200"/>
      <c r="Y556" s="43"/>
      <c r="Z556" s="199"/>
      <c r="AA556" s="199"/>
      <c r="AB556" s="199"/>
      <c r="AC556" s="199"/>
      <c r="AD556" s="199"/>
      <c r="AE556" s="43"/>
      <c r="AF556" s="199"/>
      <c r="AG556" s="196"/>
      <c r="AH556" s="201"/>
      <c r="AI556" s="330"/>
      <c r="AJ556" s="330"/>
      <c r="AK556" s="43"/>
      <c r="AL556" s="43"/>
      <c r="AM556" s="43"/>
      <c r="AN556" s="64"/>
      <c r="AO556" s="64"/>
      <c r="AP556" s="202"/>
      <c r="AQ556" s="202"/>
      <c r="AR556" s="42"/>
    </row>
    <row r="557" spans="1:44" ht="15.75" customHeight="1" x14ac:dyDescent="0.2">
      <c r="A557" s="43"/>
      <c r="B557" s="43"/>
      <c r="C557" s="43"/>
      <c r="D557" s="43"/>
      <c r="E557" s="43"/>
      <c r="F557" s="43"/>
      <c r="G557" s="194"/>
      <c r="H557" s="194"/>
      <c r="I557" s="194"/>
      <c r="J557" s="196"/>
      <c r="K557" s="196"/>
      <c r="L557" s="196"/>
      <c r="M557" s="196"/>
      <c r="N557" s="196"/>
      <c r="O557" s="197"/>
      <c r="P557" s="197"/>
      <c r="Q557" s="197"/>
      <c r="R557" s="197"/>
      <c r="S557" s="197"/>
      <c r="T557" s="197"/>
      <c r="U557" s="198"/>
      <c r="V557" s="257"/>
      <c r="W557" s="200"/>
      <c r="X557" s="200"/>
      <c r="Y557" s="43"/>
      <c r="Z557" s="199"/>
      <c r="AA557" s="199"/>
      <c r="AB557" s="199"/>
      <c r="AC557" s="199"/>
      <c r="AD557" s="199"/>
      <c r="AE557" s="43"/>
      <c r="AF557" s="199"/>
      <c r="AG557" s="196"/>
      <c r="AH557" s="201"/>
      <c r="AI557" s="330"/>
      <c r="AJ557" s="330"/>
      <c r="AK557" s="43"/>
      <c r="AL557" s="43"/>
      <c r="AM557" s="43"/>
      <c r="AN557" s="64"/>
      <c r="AO557" s="64"/>
      <c r="AP557" s="202"/>
      <c r="AQ557" s="202"/>
      <c r="AR557" s="42"/>
    </row>
    <row r="558" spans="1:44" ht="15.75" customHeight="1" x14ac:dyDescent="0.2">
      <c r="A558" s="43"/>
      <c r="B558" s="43"/>
      <c r="C558" s="43"/>
      <c r="D558" s="43"/>
      <c r="E558" s="43"/>
      <c r="F558" s="43"/>
      <c r="G558" s="194"/>
      <c r="H558" s="194"/>
      <c r="I558" s="194"/>
      <c r="J558" s="196"/>
      <c r="K558" s="196"/>
      <c r="L558" s="196"/>
      <c r="M558" s="196"/>
      <c r="N558" s="196"/>
      <c r="O558" s="197"/>
      <c r="P558" s="197"/>
      <c r="Q558" s="197"/>
      <c r="R558" s="197"/>
      <c r="S558" s="197"/>
      <c r="T558" s="197"/>
      <c r="U558" s="198"/>
      <c r="V558" s="257"/>
      <c r="W558" s="200"/>
      <c r="X558" s="200"/>
      <c r="Y558" s="43"/>
      <c r="Z558" s="199"/>
      <c r="AA558" s="199"/>
      <c r="AB558" s="199"/>
      <c r="AC558" s="199"/>
      <c r="AD558" s="199"/>
      <c r="AE558" s="43"/>
      <c r="AF558" s="199"/>
      <c r="AG558" s="196"/>
      <c r="AH558" s="201"/>
      <c r="AI558" s="330"/>
      <c r="AJ558" s="330"/>
      <c r="AK558" s="43"/>
      <c r="AL558" s="43"/>
      <c r="AM558" s="43"/>
      <c r="AN558" s="64"/>
      <c r="AO558" s="64"/>
      <c r="AP558" s="202"/>
      <c r="AQ558" s="202"/>
      <c r="AR558" s="42"/>
    </row>
    <row r="559" spans="1:44" ht="15.75" customHeight="1" x14ac:dyDescent="0.2">
      <c r="A559" s="43"/>
      <c r="B559" s="43"/>
      <c r="C559" s="43"/>
      <c r="D559" s="43"/>
      <c r="E559" s="43"/>
      <c r="F559" s="43"/>
      <c r="G559" s="194"/>
      <c r="H559" s="194"/>
      <c r="I559" s="194"/>
      <c r="J559" s="196"/>
      <c r="K559" s="196"/>
      <c r="L559" s="196"/>
      <c r="M559" s="196"/>
      <c r="N559" s="196"/>
      <c r="O559" s="197"/>
      <c r="P559" s="197"/>
      <c r="Q559" s="197"/>
      <c r="R559" s="197"/>
      <c r="S559" s="197"/>
      <c r="T559" s="197"/>
      <c r="U559" s="198"/>
      <c r="V559" s="257"/>
      <c r="W559" s="200"/>
      <c r="X559" s="200"/>
      <c r="Y559" s="43"/>
      <c r="Z559" s="199"/>
      <c r="AA559" s="199"/>
      <c r="AB559" s="199"/>
      <c r="AC559" s="199"/>
      <c r="AD559" s="199"/>
      <c r="AE559" s="43"/>
      <c r="AF559" s="199"/>
      <c r="AG559" s="196"/>
      <c r="AH559" s="201"/>
      <c r="AI559" s="330"/>
      <c r="AJ559" s="330"/>
      <c r="AK559" s="43"/>
      <c r="AL559" s="43"/>
      <c r="AM559" s="43"/>
      <c r="AN559" s="64"/>
      <c r="AO559" s="64"/>
      <c r="AP559" s="202"/>
      <c r="AQ559" s="202"/>
      <c r="AR559" s="42"/>
    </row>
    <row r="560" spans="1:44" ht="15.75" customHeight="1" x14ac:dyDescent="0.2">
      <c r="A560" s="43"/>
      <c r="B560" s="43"/>
      <c r="C560" s="43"/>
      <c r="D560" s="43"/>
      <c r="E560" s="43"/>
      <c r="F560" s="43"/>
      <c r="G560" s="194"/>
      <c r="H560" s="194"/>
      <c r="I560" s="194"/>
      <c r="J560" s="196"/>
      <c r="K560" s="196"/>
      <c r="L560" s="196"/>
      <c r="M560" s="196"/>
      <c r="N560" s="196"/>
      <c r="O560" s="197"/>
      <c r="P560" s="197"/>
      <c r="Q560" s="197"/>
      <c r="R560" s="197"/>
      <c r="S560" s="197"/>
      <c r="T560" s="197"/>
      <c r="U560" s="198"/>
      <c r="V560" s="257"/>
      <c r="W560" s="200"/>
      <c r="X560" s="200"/>
      <c r="Y560" s="43"/>
      <c r="Z560" s="199"/>
      <c r="AA560" s="199"/>
      <c r="AB560" s="199"/>
      <c r="AC560" s="199"/>
      <c r="AD560" s="199"/>
      <c r="AE560" s="43"/>
      <c r="AF560" s="199"/>
      <c r="AG560" s="196"/>
      <c r="AH560" s="201"/>
      <c r="AI560" s="330"/>
      <c r="AJ560" s="330"/>
      <c r="AK560" s="43"/>
      <c r="AL560" s="43"/>
      <c r="AM560" s="43"/>
      <c r="AN560" s="64"/>
      <c r="AO560" s="64"/>
      <c r="AP560" s="202"/>
      <c r="AQ560" s="202"/>
      <c r="AR560" s="42"/>
    </row>
    <row r="561" spans="1:44" ht="15.75" customHeight="1" x14ac:dyDescent="0.2">
      <c r="A561" s="43"/>
      <c r="B561" s="43"/>
      <c r="C561" s="43"/>
      <c r="D561" s="43"/>
      <c r="E561" s="43"/>
      <c r="F561" s="43"/>
      <c r="G561" s="194"/>
      <c r="H561" s="194"/>
      <c r="I561" s="194"/>
      <c r="J561" s="196"/>
      <c r="K561" s="196"/>
      <c r="L561" s="196"/>
      <c r="M561" s="196"/>
      <c r="N561" s="196"/>
      <c r="O561" s="197"/>
      <c r="P561" s="197"/>
      <c r="Q561" s="197"/>
      <c r="R561" s="197"/>
      <c r="S561" s="197"/>
      <c r="T561" s="197"/>
      <c r="U561" s="198"/>
      <c r="V561" s="257"/>
      <c r="W561" s="200"/>
      <c r="X561" s="200"/>
      <c r="Y561" s="43"/>
      <c r="Z561" s="199"/>
      <c r="AA561" s="199"/>
      <c r="AB561" s="199"/>
      <c r="AC561" s="199"/>
      <c r="AD561" s="199"/>
      <c r="AE561" s="43"/>
      <c r="AF561" s="199"/>
      <c r="AG561" s="196"/>
      <c r="AH561" s="201"/>
      <c r="AI561" s="330"/>
      <c r="AJ561" s="330"/>
      <c r="AK561" s="43"/>
      <c r="AL561" s="43"/>
      <c r="AM561" s="43"/>
      <c r="AN561" s="64"/>
      <c r="AO561" s="64"/>
      <c r="AP561" s="202"/>
      <c r="AQ561" s="202"/>
      <c r="AR561" s="42"/>
    </row>
    <row r="562" spans="1:44" ht="15.75" customHeight="1" x14ac:dyDescent="0.2">
      <c r="A562" s="43"/>
      <c r="B562" s="43"/>
      <c r="C562" s="43"/>
      <c r="D562" s="43"/>
      <c r="E562" s="43"/>
      <c r="F562" s="43"/>
      <c r="G562" s="194"/>
      <c r="H562" s="194"/>
      <c r="I562" s="194"/>
      <c r="J562" s="196"/>
      <c r="K562" s="196"/>
      <c r="L562" s="196"/>
      <c r="M562" s="196"/>
      <c r="N562" s="196"/>
      <c r="O562" s="197"/>
      <c r="P562" s="197"/>
      <c r="Q562" s="197"/>
      <c r="R562" s="197"/>
      <c r="S562" s="197"/>
      <c r="T562" s="197"/>
      <c r="U562" s="198"/>
      <c r="V562" s="257"/>
      <c r="W562" s="200"/>
      <c r="X562" s="200"/>
      <c r="Y562" s="43"/>
      <c r="Z562" s="199"/>
      <c r="AA562" s="199"/>
      <c r="AB562" s="199"/>
      <c r="AC562" s="199"/>
      <c r="AD562" s="199"/>
      <c r="AE562" s="43"/>
      <c r="AF562" s="199"/>
      <c r="AG562" s="196"/>
      <c r="AH562" s="201"/>
      <c r="AI562" s="330"/>
      <c r="AJ562" s="330"/>
      <c r="AK562" s="43"/>
      <c r="AL562" s="43"/>
      <c r="AM562" s="43"/>
      <c r="AN562" s="64"/>
      <c r="AO562" s="64"/>
      <c r="AP562" s="202"/>
      <c r="AQ562" s="202"/>
      <c r="AR562" s="42"/>
    </row>
    <row r="563" spans="1:44" ht="15.75" customHeight="1" x14ac:dyDescent="0.2">
      <c r="A563" s="43"/>
      <c r="B563" s="43"/>
      <c r="C563" s="43"/>
      <c r="D563" s="43"/>
      <c r="E563" s="43"/>
      <c r="F563" s="43"/>
      <c r="G563" s="194"/>
      <c r="H563" s="194"/>
      <c r="I563" s="194"/>
      <c r="J563" s="196"/>
      <c r="K563" s="196"/>
      <c r="L563" s="196"/>
      <c r="M563" s="196"/>
      <c r="N563" s="196"/>
      <c r="O563" s="197"/>
      <c r="P563" s="197"/>
      <c r="Q563" s="197"/>
      <c r="R563" s="197"/>
      <c r="S563" s="197"/>
      <c r="T563" s="197"/>
      <c r="U563" s="198"/>
      <c r="V563" s="257"/>
      <c r="W563" s="200"/>
      <c r="X563" s="200"/>
      <c r="Y563" s="43"/>
      <c r="Z563" s="199"/>
      <c r="AA563" s="199"/>
      <c r="AB563" s="199"/>
      <c r="AC563" s="199"/>
      <c r="AD563" s="199"/>
      <c r="AE563" s="43"/>
      <c r="AF563" s="199"/>
      <c r="AG563" s="196"/>
      <c r="AH563" s="201"/>
      <c r="AI563" s="330"/>
      <c r="AJ563" s="330"/>
      <c r="AK563" s="43"/>
      <c r="AL563" s="43"/>
      <c r="AM563" s="43"/>
      <c r="AN563" s="64"/>
      <c r="AO563" s="64"/>
      <c r="AP563" s="202"/>
      <c r="AQ563" s="202"/>
      <c r="AR563" s="42"/>
    </row>
    <row r="564" spans="1:44" ht="15.75" customHeight="1" x14ac:dyDescent="0.2">
      <c r="A564" s="43"/>
      <c r="B564" s="43"/>
      <c r="C564" s="43"/>
      <c r="D564" s="43"/>
      <c r="E564" s="43"/>
      <c r="F564" s="43"/>
      <c r="G564" s="194"/>
      <c r="H564" s="194"/>
      <c r="I564" s="194"/>
      <c r="J564" s="196"/>
      <c r="K564" s="196"/>
      <c r="L564" s="196"/>
      <c r="M564" s="196"/>
      <c r="N564" s="196"/>
      <c r="O564" s="197"/>
      <c r="P564" s="197"/>
      <c r="Q564" s="197"/>
      <c r="R564" s="197"/>
      <c r="S564" s="197"/>
      <c r="T564" s="197"/>
      <c r="U564" s="198"/>
      <c r="V564" s="257"/>
      <c r="W564" s="200"/>
      <c r="X564" s="200"/>
      <c r="Y564" s="43"/>
      <c r="Z564" s="199"/>
      <c r="AA564" s="199"/>
      <c r="AB564" s="199"/>
      <c r="AC564" s="199"/>
      <c r="AD564" s="199"/>
      <c r="AE564" s="43"/>
      <c r="AF564" s="199"/>
      <c r="AG564" s="196"/>
      <c r="AH564" s="201"/>
      <c r="AI564" s="330"/>
      <c r="AJ564" s="330"/>
      <c r="AK564" s="43"/>
      <c r="AL564" s="43"/>
      <c r="AM564" s="43"/>
      <c r="AN564" s="64"/>
      <c r="AO564" s="64"/>
      <c r="AP564" s="202"/>
      <c r="AQ564" s="202"/>
      <c r="AR564" s="42"/>
    </row>
    <row r="565" spans="1:44" ht="15.75" customHeight="1" x14ac:dyDescent="0.2">
      <c r="A565" s="43"/>
      <c r="B565" s="43"/>
      <c r="C565" s="43"/>
      <c r="D565" s="43"/>
      <c r="E565" s="43"/>
      <c r="F565" s="43"/>
      <c r="G565" s="194"/>
      <c r="H565" s="194"/>
      <c r="I565" s="194"/>
      <c r="J565" s="196"/>
      <c r="K565" s="196"/>
      <c r="L565" s="196"/>
      <c r="M565" s="196"/>
      <c r="N565" s="196"/>
      <c r="O565" s="197"/>
      <c r="P565" s="197"/>
      <c r="Q565" s="197"/>
      <c r="R565" s="197"/>
      <c r="S565" s="197"/>
      <c r="T565" s="197"/>
      <c r="U565" s="198"/>
      <c r="V565" s="257"/>
      <c r="W565" s="200"/>
      <c r="X565" s="200"/>
      <c r="Y565" s="43"/>
      <c r="Z565" s="199"/>
      <c r="AA565" s="199"/>
      <c r="AB565" s="199"/>
      <c r="AC565" s="199"/>
      <c r="AD565" s="199"/>
      <c r="AE565" s="43"/>
      <c r="AF565" s="199"/>
      <c r="AG565" s="196"/>
      <c r="AH565" s="201"/>
      <c r="AI565" s="330"/>
      <c r="AJ565" s="330"/>
      <c r="AK565" s="43"/>
      <c r="AL565" s="43"/>
      <c r="AM565" s="43"/>
      <c r="AN565" s="64"/>
      <c r="AO565" s="64"/>
      <c r="AP565" s="202"/>
      <c r="AQ565" s="202"/>
      <c r="AR565" s="42"/>
    </row>
    <row r="566" spans="1:44" ht="15.75" customHeight="1" x14ac:dyDescent="0.2">
      <c r="A566" s="43"/>
      <c r="B566" s="43"/>
      <c r="C566" s="43"/>
      <c r="D566" s="43"/>
      <c r="E566" s="43"/>
      <c r="F566" s="43"/>
      <c r="G566" s="194"/>
      <c r="H566" s="194"/>
      <c r="I566" s="194"/>
      <c r="J566" s="196"/>
      <c r="K566" s="196"/>
      <c r="L566" s="196"/>
      <c r="M566" s="196"/>
      <c r="N566" s="196"/>
      <c r="O566" s="197"/>
      <c r="P566" s="197"/>
      <c r="Q566" s="197"/>
      <c r="R566" s="197"/>
      <c r="S566" s="197"/>
      <c r="T566" s="197"/>
      <c r="U566" s="198"/>
      <c r="V566" s="257"/>
      <c r="W566" s="200"/>
      <c r="X566" s="200"/>
      <c r="Y566" s="43"/>
      <c r="Z566" s="199"/>
      <c r="AA566" s="199"/>
      <c r="AB566" s="199"/>
      <c r="AC566" s="199"/>
      <c r="AD566" s="199"/>
      <c r="AE566" s="43"/>
      <c r="AF566" s="199"/>
      <c r="AG566" s="196"/>
      <c r="AH566" s="201"/>
      <c r="AI566" s="330"/>
      <c r="AJ566" s="330"/>
      <c r="AK566" s="43"/>
      <c r="AL566" s="43"/>
      <c r="AM566" s="43"/>
      <c r="AN566" s="64"/>
      <c r="AO566" s="64"/>
      <c r="AP566" s="202"/>
      <c r="AQ566" s="202"/>
      <c r="AR566" s="42"/>
    </row>
    <row r="567" spans="1:44" ht="15.75" customHeight="1" x14ac:dyDescent="0.2">
      <c r="A567" s="43"/>
      <c r="B567" s="43"/>
      <c r="C567" s="43"/>
      <c r="D567" s="43"/>
      <c r="E567" s="43"/>
      <c r="F567" s="43"/>
      <c r="G567" s="194"/>
      <c r="H567" s="194"/>
      <c r="I567" s="194"/>
      <c r="J567" s="196"/>
      <c r="K567" s="196"/>
      <c r="L567" s="196"/>
      <c r="M567" s="196"/>
      <c r="N567" s="196"/>
      <c r="O567" s="197"/>
      <c r="P567" s="197"/>
      <c r="Q567" s="197"/>
      <c r="R567" s="197"/>
      <c r="S567" s="197"/>
      <c r="T567" s="197"/>
      <c r="U567" s="198"/>
      <c r="V567" s="257"/>
      <c r="W567" s="200"/>
      <c r="X567" s="200"/>
      <c r="Y567" s="43"/>
      <c r="Z567" s="199"/>
      <c r="AA567" s="199"/>
      <c r="AB567" s="199"/>
      <c r="AC567" s="199"/>
      <c r="AD567" s="199"/>
      <c r="AE567" s="43"/>
      <c r="AF567" s="199"/>
      <c r="AG567" s="196"/>
      <c r="AH567" s="201"/>
      <c r="AI567" s="330"/>
      <c r="AJ567" s="330"/>
      <c r="AK567" s="43"/>
      <c r="AL567" s="43"/>
      <c r="AM567" s="43"/>
      <c r="AN567" s="64"/>
      <c r="AO567" s="64"/>
      <c r="AP567" s="202"/>
      <c r="AQ567" s="202"/>
      <c r="AR567" s="42"/>
    </row>
    <row r="568" spans="1:44" ht="15.75" customHeight="1" x14ac:dyDescent="0.2">
      <c r="A568" s="43"/>
      <c r="B568" s="43"/>
      <c r="C568" s="43"/>
      <c r="D568" s="43"/>
      <c r="E568" s="43"/>
      <c r="F568" s="43"/>
      <c r="G568" s="194"/>
      <c r="H568" s="194"/>
      <c r="I568" s="194"/>
      <c r="J568" s="196"/>
      <c r="K568" s="196"/>
      <c r="L568" s="196"/>
      <c r="M568" s="196"/>
      <c r="N568" s="196"/>
      <c r="O568" s="197"/>
      <c r="P568" s="197"/>
      <c r="Q568" s="197"/>
      <c r="R568" s="197"/>
      <c r="S568" s="197"/>
      <c r="T568" s="197"/>
      <c r="U568" s="198"/>
      <c r="V568" s="257"/>
      <c r="W568" s="200"/>
      <c r="X568" s="200"/>
      <c r="Y568" s="43"/>
      <c r="Z568" s="199"/>
      <c r="AA568" s="199"/>
      <c r="AB568" s="199"/>
      <c r="AC568" s="199"/>
      <c r="AD568" s="199"/>
      <c r="AE568" s="43"/>
      <c r="AF568" s="199"/>
      <c r="AG568" s="196"/>
      <c r="AH568" s="201"/>
      <c r="AI568" s="330"/>
      <c r="AJ568" s="330"/>
      <c r="AK568" s="43"/>
      <c r="AL568" s="43"/>
      <c r="AM568" s="43"/>
      <c r="AN568" s="64"/>
      <c r="AO568" s="64"/>
      <c r="AP568" s="202"/>
      <c r="AQ568" s="202"/>
      <c r="AR568" s="42"/>
    </row>
    <row r="569" spans="1:44" ht="15.75" customHeight="1" x14ac:dyDescent="0.2">
      <c r="A569" s="43"/>
      <c r="B569" s="43"/>
      <c r="C569" s="43"/>
      <c r="D569" s="43"/>
      <c r="E569" s="43"/>
      <c r="F569" s="43"/>
      <c r="G569" s="194"/>
      <c r="H569" s="194"/>
      <c r="I569" s="194"/>
      <c r="J569" s="196"/>
      <c r="K569" s="196"/>
      <c r="L569" s="196"/>
      <c r="M569" s="196"/>
      <c r="N569" s="196"/>
      <c r="O569" s="197"/>
      <c r="P569" s="197"/>
      <c r="Q569" s="197"/>
      <c r="R569" s="197"/>
      <c r="S569" s="197"/>
      <c r="T569" s="197"/>
      <c r="U569" s="198"/>
      <c r="V569" s="257"/>
      <c r="W569" s="200"/>
      <c r="X569" s="200"/>
      <c r="Y569" s="43"/>
      <c r="Z569" s="199"/>
      <c r="AA569" s="199"/>
      <c r="AB569" s="199"/>
      <c r="AC569" s="199"/>
      <c r="AD569" s="199"/>
      <c r="AE569" s="43"/>
      <c r="AF569" s="199"/>
      <c r="AG569" s="196"/>
      <c r="AH569" s="201"/>
      <c r="AI569" s="330"/>
      <c r="AJ569" s="330"/>
      <c r="AK569" s="43"/>
      <c r="AL569" s="43"/>
      <c r="AM569" s="43"/>
      <c r="AN569" s="64"/>
      <c r="AO569" s="64"/>
      <c r="AP569" s="202"/>
      <c r="AQ569" s="202"/>
      <c r="AR569" s="42"/>
    </row>
    <row r="570" spans="1:44" ht="15.75" customHeight="1" x14ac:dyDescent="0.2">
      <c r="A570" s="43"/>
      <c r="B570" s="43"/>
      <c r="C570" s="43"/>
      <c r="D570" s="43"/>
      <c r="E570" s="43"/>
      <c r="F570" s="43"/>
      <c r="G570" s="194"/>
      <c r="H570" s="194"/>
      <c r="I570" s="194"/>
      <c r="J570" s="196"/>
      <c r="K570" s="196"/>
      <c r="L570" s="196"/>
      <c r="M570" s="196"/>
      <c r="N570" s="196"/>
      <c r="O570" s="197"/>
      <c r="P570" s="197"/>
      <c r="Q570" s="197"/>
      <c r="R570" s="197"/>
      <c r="S570" s="197"/>
      <c r="T570" s="197"/>
      <c r="U570" s="198"/>
      <c r="V570" s="257"/>
      <c r="W570" s="200"/>
      <c r="X570" s="200"/>
      <c r="Y570" s="43"/>
      <c r="Z570" s="199"/>
      <c r="AA570" s="199"/>
      <c r="AB570" s="199"/>
      <c r="AC570" s="199"/>
      <c r="AD570" s="199"/>
      <c r="AE570" s="43"/>
      <c r="AF570" s="199"/>
      <c r="AG570" s="196"/>
      <c r="AH570" s="201"/>
      <c r="AI570" s="330"/>
      <c r="AJ570" s="330"/>
      <c r="AK570" s="43"/>
      <c r="AL570" s="43"/>
      <c r="AM570" s="43"/>
      <c r="AN570" s="64"/>
      <c r="AO570" s="64"/>
      <c r="AP570" s="202"/>
      <c r="AQ570" s="202"/>
      <c r="AR570" s="42"/>
    </row>
    <row r="571" spans="1:44" ht="15.75" customHeight="1" x14ac:dyDescent="0.2">
      <c r="A571" s="43"/>
      <c r="B571" s="43"/>
      <c r="C571" s="43"/>
      <c r="D571" s="43"/>
      <c r="E571" s="43"/>
      <c r="F571" s="43"/>
      <c r="G571" s="194"/>
      <c r="H571" s="194"/>
      <c r="I571" s="194"/>
      <c r="J571" s="196"/>
      <c r="K571" s="196"/>
      <c r="L571" s="196"/>
      <c r="M571" s="196"/>
      <c r="N571" s="196"/>
      <c r="O571" s="197"/>
      <c r="P571" s="197"/>
      <c r="Q571" s="197"/>
      <c r="R571" s="197"/>
      <c r="S571" s="197"/>
      <c r="T571" s="197"/>
      <c r="U571" s="198"/>
      <c r="V571" s="257"/>
      <c r="W571" s="200"/>
      <c r="X571" s="200"/>
      <c r="Y571" s="43"/>
      <c r="Z571" s="199"/>
      <c r="AA571" s="199"/>
      <c r="AB571" s="199"/>
      <c r="AC571" s="199"/>
      <c r="AD571" s="199"/>
      <c r="AE571" s="43"/>
      <c r="AF571" s="199"/>
      <c r="AG571" s="196"/>
      <c r="AH571" s="201"/>
      <c r="AI571" s="330"/>
      <c r="AJ571" s="330"/>
      <c r="AK571" s="43"/>
      <c r="AL571" s="43"/>
      <c r="AM571" s="43"/>
      <c r="AN571" s="64"/>
      <c r="AO571" s="64"/>
      <c r="AP571" s="202"/>
      <c r="AQ571" s="202"/>
      <c r="AR571" s="42"/>
    </row>
    <row r="572" spans="1:44" ht="15.75" customHeight="1" x14ac:dyDescent="0.2">
      <c r="A572" s="43"/>
      <c r="B572" s="43"/>
      <c r="C572" s="43"/>
      <c r="D572" s="43"/>
      <c r="E572" s="43"/>
      <c r="F572" s="43"/>
      <c r="G572" s="194"/>
      <c r="H572" s="194"/>
      <c r="I572" s="194"/>
      <c r="J572" s="196"/>
      <c r="K572" s="196"/>
      <c r="L572" s="196"/>
      <c r="M572" s="196"/>
      <c r="N572" s="196"/>
      <c r="O572" s="197"/>
      <c r="P572" s="197"/>
      <c r="Q572" s="197"/>
      <c r="R572" s="197"/>
      <c r="S572" s="197"/>
      <c r="T572" s="197"/>
      <c r="U572" s="198"/>
      <c r="V572" s="257"/>
      <c r="W572" s="200"/>
      <c r="X572" s="200"/>
      <c r="Y572" s="43"/>
      <c r="Z572" s="199"/>
      <c r="AA572" s="199"/>
      <c r="AB572" s="199"/>
      <c r="AC572" s="199"/>
      <c r="AD572" s="199"/>
      <c r="AE572" s="43"/>
      <c r="AF572" s="199"/>
      <c r="AG572" s="196"/>
      <c r="AH572" s="201"/>
      <c r="AI572" s="330"/>
      <c r="AJ572" s="330"/>
      <c r="AK572" s="43"/>
      <c r="AL572" s="43"/>
      <c r="AM572" s="43"/>
      <c r="AN572" s="64"/>
      <c r="AO572" s="64"/>
      <c r="AP572" s="202"/>
      <c r="AQ572" s="202"/>
      <c r="AR572" s="42"/>
    </row>
    <row r="573" spans="1:44" ht="15.75" customHeight="1" x14ac:dyDescent="0.2">
      <c r="A573" s="43"/>
      <c r="B573" s="43"/>
      <c r="C573" s="43"/>
      <c r="D573" s="43"/>
      <c r="E573" s="43"/>
      <c r="F573" s="43"/>
      <c r="G573" s="194"/>
      <c r="H573" s="194"/>
      <c r="I573" s="194"/>
      <c r="J573" s="196"/>
      <c r="K573" s="196"/>
      <c r="L573" s="196"/>
      <c r="M573" s="196"/>
      <c r="N573" s="196"/>
      <c r="O573" s="197"/>
      <c r="P573" s="197"/>
      <c r="Q573" s="197"/>
      <c r="R573" s="197"/>
      <c r="S573" s="197"/>
      <c r="T573" s="197"/>
      <c r="U573" s="198"/>
      <c r="V573" s="257"/>
      <c r="W573" s="200"/>
      <c r="X573" s="200"/>
      <c r="Y573" s="43"/>
      <c r="Z573" s="199"/>
      <c r="AA573" s="199"/>
      <c r="AB573" s="199"/>
      <c r="AC573" s="199"/>
      <c r="AD573" s="199"/>
      <c r="AE573" s="43"/>
      <c r="AF573" s="199"/>
      <c r="AG573" s="196"/>
      <c r="AH573" s="201"/>
      <c r="AI573" s="330"/>
      <c r="AJ573" s="330"/>
      <c r="AK573" s="43"/>
      <c r="AL573" s="43"/>
      <c r="AM573" s="43"/>
      <c r="AN573" s="64"/>
      <c r="AO573" s="64"/>
      <c r="AP573" s="202"/>
      <c r="AQ573" s="202"/>
      <c r="AR573" s="42"/>
    </row>
    <row r="574" spans="1:44" ht="15.75" customHeight="1" x14ac:dyDescent="0.2">
      <c r="A574" s="43"/>
      <c r="B574" s="43"/>
      <c r="C574" s="43"/>
      <c r="D574" s="43"/>
      <c r="E574" s="43"/>
      <c r="F574" s="43"/>
      <c r="G574" s="194"/>
      <c r="H574" s="194"/>
      <c r="I574" s="194"/>
      <c r="J574" s="196"/>
      <c r="K574" s="196"/>
      <c r="L574" s="196"/>
      <c r="M574" s="196"/>
      <c r="N574" s="196"/>
      <c r="O574" s="197"/>
      <c r="P574" s="197"/>
      <c r="Q574" s="197"/>
      <c r="R574" s="197"/>
      <c r="S574" s="197"/>
      <c r="T574" s="197"/>
      <c r="U574" s="198"/>
      <c r="V574" s="257"/>
      <c r="W574" s="200"/>
      <c r="X574" s="200"/>
      <c r="Y574" s="43"/>
      <c r="Z574" s="199"/>
      <c r="AA574" s="199"/>
      <c r="AB574" s="199"/>
      <c r="AC574" s="199"/>
      <c r="AD574" s="199"/>
      <c r="AE574" s="43"/>
      <c r="AF574" s="199"/>
      <c r="AG574" s="196"/>
      <c r="AH574" s="201"/>
      <c r="AI574" s="330"/>
      <c r="AJ574" s="330"/>
      <c r="AK574" s="43"/>
      <c r="AL574" s="43"/>
      <c r="AM574" s="43"/>
      <c r="AN574" s="64"/>
      <c r="AO574" s="64"/>
      <c r="AP574" s="202"/>
      <c r="AQ574" s="202"/>
      <c r="AR574" s="42"/>
    </row>
    <row r="575" spans="1:44" ht="15.75" customHeight="1" x14ac:dyDescent="0.2">
      <c r="A575" s="43"/>
      <c r="B575" s="43"/>
      <c r="C575" s="43"/>
      <c r="D575" s="43"/>
      <c r="E575" s="43"/>
      <c r="F575" s="43"/>
      <c r="G575" s="194"/>
      <c r="H575" s="194"/>
      <c r="I575" s="194"/>
      <c r="J575" s="196"/>
      <c r="K575" s="196"/>
      <c r="L575" s="196"/>
      <c r="M575" s="196"/>
      <c r="N575" s="196"/>
      <c r="O575" s="197"/>
      <c r="P575" s="197"/>
      <c r="Q575" s="197"/>
      <c r="R575" s="197"/>
      <c r="S575" s="197"/>
      <c r="T575" s="197"/>
      <c r="U575" s="198"/>
      <c r="V575" s="257"/>
      <c r="W575" s="200"/>
      <c r="X575" s="200"/>
      <c r="Y575" s="43"/>
      <c r="Z575" s="199"/>
      <c r="AA575" s="199"/>
      <c r="AB575" s="199"/>
      <c r="AC575" s="199"/>
      <c r="AD575" s="199"/>
      <c r="AE575" s="43"/>
      <c r="AF575" s="199"/>
      <c r="AG575" s="196"/>
      <c r="AH575" s="201"/>
      <c r="AI575" s="330"/>
      <c r="AJ575" s="330"/>
      <c r="AK575" s="43"/>
      <c r="AL575" s="43"/>
      <c r="AM575" s="43"/>
      <c r="AN575" s="64"/>
      <c r="AO575" s="64"/>
      <c r="AP575" s="202"/>
      <c r="AQ575" s="202"/>
      <c r="AR575" s="42"/>
    </row>
    <row r="576" spans="1:44" ht="15.75" customHeight="1" x14ac:dyDescent="0.2">
      <c r="A576" s="43"/>
      <c r="B576" s="43"/>
      <c r="C576" s="43"/>
      <c r="D576" s="43"/>
      <c r="E576" s="43"/>
      <c r="F576" s="43"/>
      <c r="G576" s="194"/>
      <c r="H576" s="194"/>
      <c r="I576" s="194"/>
      <c r="J576" s="196"/>
      <c r="K576" s="196"/>
      <c r="L576" s="196"/>
      <c r="M576" s="196"/>
      <c r="N576" s="196"/>
      <c r="O576" s="197"/>
      <c r="P576" s="197"/>
      <c r="Q576" s="197"/>
      <c r="R576" s="197"/>
      <c r="S576" s="197"/>
      <c r="T576" s="197"/>
      <c r="U576" s="198"/>
      <c r="V576" s="257"/>
      <c r="W576" s="200"/>
      <c r="X576" s="200"/>
      <c r="Y576" s="43"/>
      <c r="Z576" s="199"/>
      <c r="AA576" s="199"/>
      <c r="AB576" s="199"/>
      <c r="AC576" s="199"/>
      <c r="AD576" s="199"/>
      <c r="AE576" s="43"/>
      <c r="AF576" s="199"/>
      <c r="AG576" s="196"/>
      <c r="AH576" s="201"/>
      <c r="AI576" s="330"/>
      <c r="AJ576" s="330"/>
      <c r="AK576" s="43"/>
      <c r="AL576" s="43"/>
      <c r="AM576" s="43"/>
      <c r="AN576" s="64"/>
      <c r="AO576" s="64"/>
      <c r="AP576" s="202"/>
      <c r="AQ576" s="202"/>
      <c r="AR576" s="42"/>
    </row>
    <row r="577" spans="1:44" ht="15.75" customHeight="1" x14ac:dyDescent="0.2">
      <c r="A577" s="43"/>
      <c r="B577" s="43"/>
      <c r="C577" s="43"/>
      <c r="D577" s="43"/>
      <c r="E577" s="43"/>
      <c r="F577" s="43"/>
      <c r="G577" s="194"/>
      <c r="H577" s="194"/>
      <c r="I577" s="194"/>
      <c r="J577" s="196"/>
      <c r="K577" s="196"/>
      <c r="L577" s="196"/>
      <c r="M577" s="196"/>
      <c r="N577" s="196"/>
      <c r="O577" s="197"/>
      <c r="P577" s="197"/>
      <c r="Q577" s="197"/>
      <c r="R577" s="197"/>
      <c r="S577" s="197"/>
      <c r="T577" s="197"/>
      <c r="U577" s="198"/>
      <c r="V577" s="257"/>
      <c r="W577" s="200"/>
      <c r="X577" s="200"/>
      <c r="Y577" s="43"/>
      <c r="Z577" s="199"/>
      <c r="AA577" s="199"/>
      <c r="AB577" s="199"/>
      <c r="AC577" s="199"/>
      <c r="AD577" s="199"/>
      <c r="AE577" s="43"/>
      <c r="AF577" s="199"/>
      <c r="AG577" s="196"/>
      <c r="AH577" s="201"/>
      <c r="AI577" s="330"/>
      <c r="AJ577" s="330"/>
      <c r="AK577" s="43"/>
      <c r="AL577" s="43"/>
      <c r="AM577" s="43"/>
      <c r="AN577" s="64"/>
      <c r="AO577" s="64"/>
      <c r="AP577" s="202"/>
      <c r="AQ577" s="202"/>
      <c r="AR577" s="42"/>
    </row>
    <row r="578" spans="1:44" ht="15.75" customHeight="1" x14ac:dyDescent="0.2">
      <c r="A578" s="43"/>
      <c r="B578" s="43"/>
      <c r="C578" s="43"/>
      <c r="D578" s="43"/>
      <c r="E578" s="43"/>
      <c r="F578" s="43"/>
      <c r="G578" s="194"/>
      <c r="H578" s="194"/>
      <c r="I578" s="194"/>
      <c r="J578" s="196"/>
      <c r="K578" s="196"/>
      <c r="L578" s="196"/>
      <c r="M578" s="196"/>
      <c r="N578" s="196"/>
      <c r="O578" s="197"/>
      <c r="P578" s="197"/>
      <c r="Q578" s="197"/>
      <c r="R578" s="197"/>
      <c r="S578" s="197"/>
      <c r="T578" s="197"/>
      <c r="U578" s="198"/>
      <c r="V578" s="257"/>
      <c r="W578" s="200"/>
      <c r="X578" s="200"/>
      <c r="Y578" s="43"/>
      <c r="Z578" s="199"/>
      <c r="AA578" s="199"/>
      <c r="AB578" s="199"/>
      <c r="AC578" s="199"/>
      <c r="AD578" s="199"/>
      <c r="AE578" s="43"/>
      <c r="AF578" s="199"/>
      <c r="AG578" s="196"/>
      <c r="AH578" s="201"/>
      <c r="AI578" s="330"/>
      <c r="AJ578" s="330"/>
      <c r="AK578" s="43"/>
      <c r="AL578" s="43"/>
      <c r="AM578" s="43"/>
      <c r="AN578" s="64"/>
      <c r="AO578" s="64"/>
      <c r="AP578" s="202"/>
      <c r="AQ578" s="202"/>
      <c r="AR578" s="42"/>
    </row>
    <row r="579" spans="1:44" ht="15.75" customHeight="1" x14ac:dyDescent="0.2">
      <c r="A579" s="43"/>
      <c r="B579" s="43"/>
      <c r="C579" s="43"/>
      <c r="D579" s="43"/>
      <c r="E579" s="43"/>
      <c r="F579" s="43"/>
      <c r="G579" s="194"/>
      <c r="H579" s="194"/>
      <c r="I579" s="194"/>
      <c r="J579" s="196"/>
      <c r="K579" s="196"/>
      <c r="L579" s="196"/>
      <c r="M579" s="196"/>
      <c r="N579" s="196"/>
      <c r="O579" s="197"/>
      <c r="P579" s="197"/>
      <c r="Q579" s="197"/>
      <c r="R579" s="197"/>
      <c r="S579" s="197"/>
      <c r="T579" s="197"/>
      <c r="U579" s="198"/>
      <c r="V579" s="257"/>
      <c r="W579" s="200"/>
      <c r="X579" s="200"/>
      <c r="Y579" s="43"/>
      <c r="Z579" s="199"/>
      <c r="AA579" s="199"/>
      <c r="AB579" s="199"/>
      <c r="AC579" s="199"/>
      <c r="AD579" s="199"/>
      <c r="AE579" s="43"/>
      <c r="AF579" s="199"/>
      <c r="AG579" s="196"/>
      <c r="AH579" s="201"/>
      <c r="AI579" s="330"/>
      <c r="AJ579" s="330"/>
      <c r="AK579" s="43"/>
      <c r="AL579" s="43"/>
      <c r="AM579" s="43"/>
      <c r="AN579" s="64"/>
      <c r="AO579" s="64"/>
      <c r="AP579" s="202"/>
      <c r="AQ579" s="202"/>
      <c r="AR579" s="42"/>
    </row>
    <row r="580" spans="1:44" ht="15.75" customHeight="1" x14ac:dyDescent="0.2">
      <c r="A580" s="43"/>
      <c r="B580" s="43"/>
      <c r="C580" s="43"/>
      <c r="D580" s="43"/>
      <c r="E580" s="43"/>
      <c r="F580" s="43"/>
      <c r="G580" s="194"/>
      <c r="H580" s="194"/>
      <c r="I580" s="194"/>
      <c r="J580" s="196"/>
      <c r="K580" s="196"/>
      <c r="L580" s="196"/>
      <c r="M580" s="196"/>
      <c r="N580" s="196"/>
      <c r="O580" s="197"/>
      <c r="P580" s="197"/>
      <c r="Q580" s="197"/>
      <c r="R580" s="197"/>
      <c r="S580" s="197"/>
      <c r="T580" s="197"/>
      <c r="U580" s="198"/>
      <c r="V580" s="257"/>
      <c r="W580" s="200"/>
      <c r="X580" s="200"/>
      <c r="Y580" s="43"/>
      <c r="Z580" s="199"/>
      <c r="AA580" s="199"/>
      <c r="AB580" s="199"/>
      <c r="AC580" s="199"/>
      <c r="AD580" s="199"/>
      <c r="AE580" s="43"/>
      <c r="AF580" s="199"/>
      <c r="AG580" s="196"/>
      <c r="AH580" s="201"/>
      <c r="AI580" s="330"/>
      <c r="AJ580" s="330"/>
      <c r="AK580" s="43"/>
      <c r="AL580" s="43"/>
      <c r="AM580" s="43"/>
      <c r="AN580" s="64"/>
      <c r="AO580" s="64"/>
      <c r="AP580" s="202"/>
      <c r="AQ580" s="202"/>
      <c r="AR580" s="42"/>
    </row>
    <row r="581" spans="1:44" ht="15.75" customHeight="1" x14ac:dyDescent="0.2">
      <c r="A581" s="43"/>
      <c r="B581" s="43"/>
      <c r="C581" s="43"/>
      <c r="D581" s="43"/>
      <c r="E581" s="43"/>
      <c r="F581" s="43"/>
      <c r="G581" s="194"/>
      <c r="H581" s="194"/>
      <c r="I581" s="194"/>
      <c r="J581" s="196"/>
      <c r="K581" s="196"/>
      <c r="L581" s="196"/>
      <c r="M581" s="196"/>
      <c r="N581" s="196"/>
      <c r="O581" s="197"/>
      <c r="P581" s="197"/>
      <c r="Q581" s="197"/>
      <c r="R581" s="197"/>
      <c r="S581" s="197"/>
      <c r="T581" s="197"/>
      <c r="U581" s="198"/>
      <c r="V581" s="257"/>
      <c r="W581" s="200"/>
      <c r="X581" s="200"/>
      <c r="Y581" s="43"/>
      <c r="Z581" s="199"/>
      <c r="AA581" s="199"/>
      <c r="AB581" s="199"/>
      <c r="AC581" s="199"/>
      <c r="AD581" s="199"/>
      <c r="AE581" s="43"/>
      <c r="AF581" s="199"/>
      <c r="AG581" s="196"/>
      <c r="AH581" s="201"/>
      <c r="AI581" s="330"/>
      <c r="AJ581" s="330"/>
      <c r="AK581" s="43"/>
      <c r="AL581" s="43"/>
      <c r="AM581" s="43"/>
      <c r="AN581" s="64"/>
      <c r="AO581" s="64"/>
      <c r="AP581" s="202"/>
      <c r="AQ581" s="202"/>
      <c r="AR581" s="42"/>
    </row>
    <row r="582" spans="1:44" ht="15.75" customHeight="1" x14ac:dyDescent="0.2">
      <c r="A582" s="43"/>
      <c r="B582" s="43"/>
      <c r="C582" s="43"/>
      <c r="D582" s="43"/>
      <c r="E582" s="43"/>
      <c r="F582" s="43"/>
      <c r="G582" s="194"/>
      <c r="H582" s="194"/>
      <c r="I582" s="194"/>
      <c r="J582" s="196"/>
      <c r="K582" s="196"/>
      <c r="L582" s="196"/>
      <c r="M582" s="196"/>
      <c r="N582" s="196"/>
      <c r="O582" s="197"/>
      <c r="P582" s="197"/>
      <c r="Q582" s="197"/>
      <c r="R582" s="197"/>
      <c r="S582" s="197"/>
      <c r="T582" s="197"/>
      <c r="U582" s="198"/>
      <c r="V582" s="257"/>
      <c r="W582" s="200"/>
      <c r="X582" s="200"/>
      <c r="Y582" s="43"/>
      <c r="Z582" s="199"/>
      <c r="AA582" s="199"/>
      <c r="AB582" s="199"/>
      <c r="AC582" s="199"/>
      <c r="AD582" s="199"/>
      <c r="AE582" s="43"/>
      <c r="AF582" s="199"/>
      <c r="AG582" s="196"/>
      <c r="AH582" s="201"/>
      <c r="AI582" s="330"/>
      <c r="AJ582" s="330"/>
      <c r="AK582" s="43"/>
      <c r="AL582" s="43"/>
      <c r="AM582" s="43"/>
      <c r="AN582" s="64"/>
      <c r="AO582" s="64"/>
      <c r="AP582" s="202"/>
      <c r="AQ582" s="202"/>
      <c r="AR582" s="42"/>
    </row>
    <row r="583" spans="1:44" ht="15.75" customHeight="1" x14ac:dyDescent="0.2">
      <c r="A583" s="43"/>
      <c r="B583" s="43"/>
      <c r="C583" s="43"/>
      <c r="D583" s="43"/>
      <c r="E583" s="43"/>
      <c r="F583" s="43"/>
      <c r="G583" s="194"/>
      <c r="H583" s="194"/>
      <c r="I583" s="194"/>
      <c r="J583" s="196"/>
      <c r="K583" s="196"/>
      <c r="L583" s="196"/>
      <c r="M583" s="196"/>
      <c r="N583" s="196"/>
      <c r="O583" s="197"/>
      <c r="P583" s="197"/>
      <c r="Q583" s="197"/>
      <c r="R583" s="197"/>
      <c r="S583" s="197"/>
      <c r="T583" s="197"/>
      <c r="U583" s="198"/>
      <c r="V583" s="257"/>
      <c r="W583" s="200"/>
      <c r="X583" s="200"/>
      <c r="Y583" s="43"/>
      <c r="Z583" s="199"/>
      <c r="AA583" s="199"/>
      <c r="AB583" s="199"/>
      <c r="AC583" s="199"/>
      <c r="AD583" s="199"/>
      <c r="AE583" s="43"/>
      <c r="AF583" s="199"/>
      <c r="AG583" s="196"/>
      <c r="AH583" s="201"/>
      <c r="AI583" s="330"/>
      <c r="AJ583" s="330"/>
      <c r="AK583" s="43"/>
      <c r="AL583" s="43"/>
      <c r="AM583" s="43"/>
      <c r="AN583" s="64"/>
      <c r="AO583" s="64"/>
      <c r="AP583" s="202"/>
      <c r="AQ583" s="202"/>
      <c r="AR583" s="42"/>
    </row>
    <row r="584" spans="1:44" ht="15.75" customHeight="1" x14ac:dyDescent="0.2">
      <c r="A584" s="43"/>
      <c r="B584" s="43"/>
      <c r="C584" s="43"/>
      <c r="D584" s="43"/>
      <c r="E584" s="43"/>
      <c r="F584" s="43"/>
      <c r="G584" s="194"/>
      <c r="H584" s="194"/>
      <c r="I584" s="194"/>
      <c r="J584" s="196"/>
      <c r="K584" s="196"/>
      <c r="L584" s="196"/>
      <c r="M584" s="196"/>
      <c r="N584" s="196"/>
      <c r="O584" s="197"/>
      <c r="P584" s="197"/>
      <c r="Q584" s="197"/>
      <c r="R584" s="197"/>
      <c r="S584" s="197"/>
      <c r="T584" s="197"/>
      <c r="U584" s="198"/>
      <c r="V584" s="257"/>
      <c r="W584" s="200"/>
      <c r="X584" s="200"/>
      <c r="Y584" s="43"/>
      <c r="Z584" s="199"/>
      <c r="AA584" s="199"/>
      <c r="AB584" s="199"/>
      <c r="AC584" s="199"/>
      <c r="AD584" s="199"/>
      <c r="AE584" s="43"/>
      <c r="AF584" s="199"/>
      <c r="AG584" s="196"/>
      <c r="AH584" s="201"/>
      <c r="AI584" s="330"/>
      <c r="AJ584" s="330"/>
      <c r="AK584" s="43"/>
      <c r="AL584" s="43"/>
      <c r="AM584" s="43"/>
      <c r="AN584" s="64"/>
      <c r="AO584" s="64"/>
      <c r="AP584" s="202"/>
      <c r="AQ584" s="202"/>
      <c r="AR584" s="42"/>
    </row>
    <row r="585" spans="1:44" ht="15.75" customHeight="1" x14ac:dyDescent="0.2">
      <c r="A585" s="43"/>
      <c r="B585" s="43"/>
      <c r="C585" s="43"/>
      <c r="D585" s="43"/>
      <c r="E585" s="43"/>
      <c r="F585" s="43"/>
      <c r="G585" s="194"/>
      <c r="H585" s="194"/>
      <c r="I585" s="194"/>
      <c r="J585" s="196"/>
      <c r="K585" s="196"/>
      <c r="L585" s="196"/>
      <c r="M585" s="196"/>
      <c r="N585" s="196"/>
      <c r="O585" s="197"/>
      <c r="P585" s="197"/>
      <c r="Q585" s="197"/>
      <c r="R585" s="197"/>
      <c r="S585" s="197"/>
      <c r="T585" s="197"/>
      <c r="U585" s="198"/>
      <c r="V585" s="257"/>
      <c r="W585" s="200"/>
      <c r="X585" s="200"/>
      <c r="Y585" s="43"/>
      <c r="Z585" s="199"/>
      <c r="AA585" s="199"/>
      <c r="AB585" s="199"/>
      <c r="AC585" s="199"/>
      <c r="AD585" s="199"/>
      <c r="AE585" s="43"/>
      <c r="AF585" s="199"/>
      <c r="AG585" s="196"/>
      <c r="AH585" s="201"/>
      <c r="AI585" s="330"/>
      <c r="AJ585" s="330"/>
      <c r="AK585" s="43"/>
      <c r="AL585" s="43"/>
      <c r="AM585" s="43"/>
      <c r="AN585" s="64"/>
      <c r="AO585" s="64"/>
      <c r="AP585" s="202"/>
      <c r="AQ585" s="202"/>
      <c r="AR585" s="42"/>
    </row>
    <row r="586" spans="1:44" ht="15.75" customHeight="1" x14ac:dyDescent="0.2">
      <c r="A586" s="43"/>
      <c r="B586" s="43"/>
      <c r="C586" s="43"/>
      <c r="D586" s="43"/>
      <c r="E586" s="43"/>
      <c r="F586" s="43"/>
      <c r="G586" s="194"/>
      <c r="H586" s="194"/>
      <c r="I586" s="194"/>
      <c r="J586" s="196"/>
      <c r="K586" s="196"/>
      <c r="L586" s="196"/>
      <c r="M586" s="196"/>
      <c r="N586" s="196"/>
      <c r="O586" s="197"/>
      <c r="P586" s="197"/>
      <c r="Q586" s="197"/>
      <c r="R586" s="197"/>
      <c r="S586" s="197"/>
      <c r="T586" s="197"/>
      <c r="U586" s="198"/>
      <c r="V586" s="257"/>
      <c r="W586" s="200"/>
      <c r="X586" s="200"/>
      <c r="Y586" s="43"/>
      <c r="Z586" s="199"/>
      <c r="AA586" s="199"/>
      <c r="AB586" s="199"/>
      <c r="AC586" s="199"/>
      <c r="AD586" s="199"/>
      <c r="AE586" s="43"/>
      <c r="AF586" s="199"/>
      <c r="AG586" s="196"/>
      <c r="AH586" s="201"/>
      <c r="AI586" s="330"/>
      <c r="AJ586" s="330"/>
      <c r="AK586" s="43"/>
      <c r="AL586" s="43"/>
      <c r="AM586" s="43"/>
      <c r="AN586" s="64"/>
      <c r="AO586" s="64"/>
      <c r="AP586" s="202"/>
      <c r="AQ586" s="202"/>
      <c r="AR586" s="42"/>
    </row>
    <row r="587" spans="1:44" ht="15.75" customHeight="1" x14ac:dyDescent="0.2">
      <c r="A587" s="43"/>
      <c r="B587" s="43"/>
      <c r="C587" s="43"/>
      <c r="D587" s="43"/>
      <c r="E587" s="43"/>
      <c r="F587" s="43"/>
      <c r="G587" s="194"/>
      <c r="H587" s="194"/>
      <c r="I587" s="194"/>
      <c r="J587" s="196"/>
      <c r="K587" s="196"/>
      <c r="L587" s="196"/>
      <c r="M587" s="196"/>
      <c r="N587" s="196"/>
      <c r="O587" s="197"/>
      <c r="P587" s="197"/>
      <c r="Q587" s="197"/>
      <c r="R587" s="197"/>
      <c r="S587" s="197"/>
      <c r="T587" s="197"/>
      <c r="U587" s="198"/>
      <c r="V587" s="257"/>
      <c r="W587" s="200"/>
      <c r="X587" s="200"/>
      <c r="Y587" s="43"/>
      <c r="Z587" s="199"/>
      <c r="AA587" s="199"/>
      <c r="AB587" s="199"/>
      <c r="AC587" s="199"/>
      <c r="AD587" s="199"/>
      <c r="AE587" s="43"/>
      <c r="AF587" s="199"/>
      <c r="AG587" s="196"/>
      <c r="AH587" s="201"/>
      <c r="AI587" s="330"/>
      <c r="AJ587" s="330"/>
      <c r="AK587" s="43"/>
      <c r="AL587" s="43"/>
      <c r="AM587" s="43"/>
      <c r="AN587" s="64"/>
      <c r="AO587" s="64"/>
      <c r="AP587" s="202"/>
      <c r="AQ587" s="202"/>
      <c r="AR587" s="42"/>
    </row>
    <row r="588" spans="1:44" ht="15.75" customHeight="1" x14ac:dyDescent="0.2">
      <c r="A588" s="43"/>
      <c r="B588" s="43"/>
      <c r="C588" s="43"/>
      <c r="D588" s="43"/>
      <c r="E588" s="43"/>
      <c r="F588" s="43"/>
      <c r="G588" s="194"/>
      <c r="H588" s="194"/>
      <c r="I588" s="194"/>
      <c r="J588" s="196"/>
      <c r="K588" s="196"/>
      <c r="L588" s="196"/>
      <c r="M588" s="196"/>
      <c r="N588" s="196"/>
      <c r="O588" s="197"/>
      <c r="P588" s="197"/>
      <c r="Q588" s="197"/>
      <c r="R588" s="197"/>
      <c r="S588" s="197"/>
      <c r="T588" s="197"/>
      <c r="U588" s="198"/>
      <c r="V588" s="257"/>
      <c r="W588" s="200"/>
      <c r="X588" s="200"/>
      <c r="Y588" s="43"/>
      <c r="Z588" s="199"/>
      <c r="AA588" s="199"/>
      <c r="AB588" s="199"/>
      <c r="AC588" s="199"/>
      <c r="AD588" s="199"/>
      <c r="AE588" s="43"/>
      <c r="AF588" s="199"/>
      <c r="AG588" s="196"/>
      <c r="AH588" s="201"/>
      <c r="AI588" s="330"/>
      <c r="AJ588" s="330"/>
      <c r="AK588" s="43"/>
      <c r="AL588" s="43"/>
      <c r="AM588" s="43"/>
      <c r="AN588" s="64"/>
      <c r="AO588" s="64"/>
      <c r="AP588" s="202"/>
      <c r="AQ588" s="202"/>
      <c r="AR588" s="42"/>
    </row>
    <row r="589" spans="1:44" ht="15.75" customHeight="1" x14ac:dyDescent="0.2">
      <c r="A589" s="43"/>
      <c r="B589" s="43"/>
      <c r="C589" s="43"/>
      <c r="D589" s="43"/>
      <c r="E589" s="43"/>
      <c r="F589" s="43"/>
      <c r="G589" s="194"/>
      <c r="H589" s="194"/>
      <c r="I589" s="194"/>
      <c r="J589" s="196"/>
      <c r="K589" s="196"/>
      <c r="L589" s="196"/>
      <c r="M589" s="196"/>
      <c r="N589" s="196"/>
      <c r="O589" s="197"/>
      <c r="P589" s="197"/>
      <c r="Q589" s="197"/>
      <c r="R589" s="197"/>
      <c r="S589" s="197"/>
      <c r="T589" s="197"/>
      <c r="U589" s="198"/>
      <c r="V589" s="257"/>
      <c r="W589" s="200"/>
      <c r="X589" s="200"/>
      <c r="Y589" s="43"/>
      <c r="Z589" s="199"/>
      <c r="AA589" s="199"/>
      <c r="AB589" s="199"/>
      <c r="AC589" s="199"/>
      <c r="AD589" s="199"/>
      <c r="AE589" s="43"/>
      <c r="AF589" s="199"/>
      <c r="AG589" s="196"/>
      <c r="AH589" s="201"/>
      <c r="AI589" s="330"/>
      <c r="AJ589" s="330"/>
      <c r="AK589" s="43"/>
      <c r="AL589" s="43"/>
      <c r="AM589" s="43"/>
      <c r="AN589" s="64"/>
      <c r="AO589" s="64"/>
      <c r="AP589" s="202"/>
      <c r="AQ589" s="202"/>
      <c r="AR589" s="42"/>
    </row>
    <row r="590" spans="1:44" ht="15.75" customHeight="1" x14ac:dyDescent="0.2">
      <c r="A590" s="43"/>
      <c r="B590" s="43"/>
      <c r="C590" s="43"/>
      <c r="D590" s="43"/>
      <c r="E590" s="43"/>
      <c r="F590" s="43"/>
      <c r="G590" s="194"/>
      <c r="H590" s="194"/>
      <c r="I590" s="194"/>
      <c r="J590" s="196"/>
      <c r="K590" s="196"/>
      <c r="L590" s="196"/>
      <c r="M590" s="196"/>
      <c r="N590" s="196"/>
      <c r="O590" s="197"/>
      <c r="P590" s="197"/>
      <c r="Q590" s="197"/>
      <c r="R590" s="197"/>
      <c r="S590" s="197"/>
      <c r="T590" s="197"/>
      <c r="U590" s="198"/>
      <c r="V590" s="257"/>
      <c r="W590" s="200"/>
      <c r="X590" s="200"/>
      <c r="Y590" s="43"/>
      <c r="Z590" s="199"/>
      <c r="AA590" s="199"/>
      <c r="AB590" s="199"/>
      <c r="AC590" s="199"/>
      <c r="AD590" s="199"/>
      <c r="AE590" s="43"/>
      <c r="AF590" s="199"/>
      <c r="AG590" s="196"/>
      <c r="AH590" s="201"/>
      <c r="AI590" s="330"/>
      <c r="AJ590" s="330"/>
      <c r="AK590" s="43"/>
      <c r="AL590" s="43"/>
      <c r="AM590" s="43"/>
      <c r="AN590" s="64"/>
      <c r="AO590" s="64"/>
      <c r="AP590" s="202"/>
      <c r="AQ590" s="202"/>
      <c r="AR590" s="42"/>
    </row>
    <row r="591" spans="1:44" ht="15.75" customHeight="1" x14ac:dyDescent="0.2">
      <c r="A591" s="43"/>
      <c r="B591" s="43"/>
      <c r="C591" s="43"/>
      <c r="D591" s="43"/>
      <c r="E591" s="43"/>
      <c r="F591" s="43"/>
      <c r="G591" s="194"/>
      <c r="H591" s="194"/>
      <c r="I591" s="194"/>
      <c r="J591" s="196"/>
      <c r="K591" s="196"/>
      <c r="L591" s="196"/>
      <c r="M591" s="196"/>
      <c r="N591" s="196"/>
      <c r="O591" s="197"/>
      <c r="P591" s="197"/>
      <c r="Q591" s="197"/>
      <c r="R591" s="197"/>
      <c r="S591" s="197"/>
      <c r="T591" s="197"/>
      <c r="U591" s="198"/>
      <c r="V591" s="257"/>
      <c r="W591" s="200"/>
      <c r="X591" s="200"/>
      <c r="Y591" s="43"/>
      <c r="Z591" s="199"/>
      <c r="AA591" s="199"/>
      <c r="AB591" s="199"/>
      <c r="AC591" s="199"/>
      <c r="AD591" s="199"/>
      <c r="AE591" s="43"/>
      <c r="AF591" s="199"/>
      <c r="AG591" s="196"/>
      <c r="AH591" s="201"/>
      <c r="AI591" s="330"/>
      <c r="AJ591" s="330"/>
      <c r="AK591" s="43"/>
      <c r="AL591" s="43"/>
      <c r="AM591" s="43"/>
      <c r="AN591" s="64"/>
      <c r="AO591" s="64"/>
      <c r="AP591" s="202"/>
      <c r="AQ591" s="202"/>
      <c r="AR591" s="42"/>
    </row>
    <row r="592" spans="1:44" ht="15.75" customHeight="1" x14ac:dyDescent="0.2">
      <c r="A592" s="43"/>
      <c r="B592" s="43"/>
      <c r="C592" s="43"/>
      <c r="D592" s="43"/>
      <c r="E592" s="43"/>
      <c r="F592" s="43"/>
      <c r="G592" s="194"/>
      <c r="H592" s="194"/>
      <c r="I592" s="194"/>
      <c r="J592" s="196"/>
      <c r="K592" s="196"/>
      <c r="L592" s="196"/>
      <c r="M592" s="196"/>
      <c r="N592" s="196"/>
      <c r="O592" s="197"/>
      <c r="P592" s="197"/>
      <c r="Q592" s="197"/>
      <c r="R592" s="197"/>
      <c r="S592" s="197"/>
      <c r="T592" s="197"/>
      <c r="U592" s="198"/>
      <c r="V592" s="257"/>
      <c r="W592" s="200"/>
      <c r="X592" s="200"/>
      <c r="Y592" s="43"/>
      <c r="Z592" s="199"/>
      <c r="AA592" s="199"/>
      <c r="AB592" s="199"/>
      <c r="AC592" s="199"/>
      <c r="AD592" s="199"/>
      <c r="AE592" s="43"/>
      <c r="AF592" s="199"/>
      <c r="AG592" s="196"/>
      <c r="AH592" s="201"/>
      <c r="AI592" s="330"/>
      <c r="AJ592" s="330"/>
      <c r="AK592" s="43"/>
      <c r="AL592" s="43"/>
      <c r="AM592" s="43"/>
      <c r="AN592" s="64"/>
      <c r="AO592" s="64"/>
      <c r="AP592" s="202"/>
      <c r="AQ592" s="202"/>
      <c r="AR592" s="42"/>
    </row>
    <row r="593" spans="1:44" ht="15.75" customHeight="1" x14ac:dyDescent="0.2">
      <c r="A593" s="43"/>
      <c r="B593" s="43"/>
      <c r="C593" s="43"/>
      <c r="D593" s="43"/>
      <c r="E593" s="43"/>
      <c r="F593" s="43"/>
      <c r="G593" s="194"/>
      <c r="H593" s="194"/>
      <c r="I593" s="194"/>
      <c r="J593" s="196"/>
      <c r="K593" s="196"/>
      <c r="L593" s="196"/>
      <c r="M593" s="196"/>
      <c r="N593" s="196"/>
      <c r="O593" s="197"/>
      <c r="P593" s="197"/>
      <c r="Q593" s="197"/>
      <c r="R593" s="197"/>
      <c r="S593" s="197"/>
      <c r="T593" s="197"/>
      <c r="U593" s="198"/>
      <c r="V593" s="257"/>
      <c r="W593" s="200"/>
      <c r="X593" s="200"/>
      <c r="Y593" s="43"/>
      <c r="Z593" s="199"/>
      <c r="AA593" s="199"/>
      <c r="AB593" s="199"/>
      <c r="AC593" s="199"/>
      <c r="AD593" s="199"/>
      <c r="AE593" s="43"/>
      <c r="AF593" s="199"/>
      <c r="AG593" s="196"/>
      <c r="AH593" s="201"/>
      <c r="AI593" s="330"/>
      <c r="AJ593" s="330"/>
      <c r="AK593" s="43"/>
      <c r="AL593" s="43"/>
      <c r="AM593" s="43"/>
      <c r="AN593" s="64"/>
      <c r="AO593" s="64"/>
      <c r="AP593" s="202"/>
      <c r="AQ593" s="202"/>
      <c r="AR593" s="42"/>
    </row>
    <row r="594" spans="1:44" ht="15.75" customHeight="1" x14ac:dyDescent="0.2">
      <c r="A594" s="43"/>
      <c r="B594" s="43"/>
      <c r="C594" s="43"/>
      <c r="D594" s="43"/>
      <c r="E594" s="43"/>
      <c r="F594" s="43"/>
      <c r="G594" s="194"/>
      <c r="H594" s="194"/>
      <c r="I594" s="194"/>
      <c r="J594" s="196"/>
      <c r="K594" s="196"/>
      <c r="L594" s="196"/>
      <c r="M594" s="196"/>
      <c r="N594" s="196"/>
      <c r="O594" s="197"/>
      <c r="P594" s="197"/>
      <c r="Q594" s="197"/>
      <c r="R594" s="197"/>
      <c r="S594" s="197"/>
      <c r="T594" s="197"/>
      <c r="U594" s="198"/>
      <c r="V594" s="257"/>
      <c r="W594" s="200"/>
      <c r="X594" s="200"/>
      <c r="Y594" s="43"/>
      <c r="Z594" s="199"/>
      <c r="AA594" s="199"/>
      <c r="AB594" s="199"/>
      <c r="AC594" s="199"/>
      <c r="AD594" s="199"/>
      <c r="AE594" s="43"/>
      <c r="AF594" s="199"/>
      <c r="AG594" s="196"/>
      <c r="AH594" s="201"/>
      <c r="AI594" s="330"/>
      <c r="AJ594" s="330"/>
      <c r="AK594" s="43"/>
      <c r="AL594" s="43"/>
      <c r="AM594" s="43"/>
      <c r="AN594" s="64"/>
      <c r="AO594" s="64"/>
      <c r="AP594" s="202"/>
      <c r="AQ594" s="202"/>
      <c r="AR594" s="42"/>
    </row>
    <row r="595" spans="1:44" ht="15.75" customHeight="1" x14ac:dyDescent="0.2">
      <c r="A595" s="43"/>
      <c r="B595" s="43"/>
      <c r="C595" s="43"/>
      <c r="D595" s="43"/>
      <c r="E595" s="43"/>
      <c r="F595" s="43"/>
      <c r="G595" s="194"/>
      <c r="H595" s="194"/>
      <c r="I595" s="194"/>
      <c r="J595" s="196"/>
      <c r="K595" s="196"/>
      <c r="L595" s="196"/>
      <c r="M595" s="196"/>
      <c r="N595" s="196"/>
      <c r="O595" s="197"/>
      <c r="P595" s="197"/>
      <c r="Q595" s="197"/>
      <c r="R595" s="197"/>
      <c r="S595" s="197"/>
      <c r="T595" s="197"/>
      <c r="U595" s="198"/>
      <c r="V595" s="257"/>
      <c r="W595" s="200"/>
      <c r="X595" s="200"/>
      <c r="Y595" s="43"/>
      <c r="Z595" s="199"/>
      <c r="AA595" s="199"/>
      <c r="AB595" s="199"/>
      <c r="AC595" s="199"/>
      <c r="AD595" s="199"/>
      <c r="AE595" s="43"/>
      <c r="AF595" s="199"/>
      <c r="AG595" s="196"/>
      <c r="AH595" s="201"/>
      <c r="AI595" s="330"/>
      <c r="AJ595" s="330"/>
      <c r="AK595" s="43"/>
      <c r="AL595" s="43"/>
      <c r="AM595" s="43"/>
      <c r="AN595" s="64"/>
      <c r="AO595" s="64"/>
      <c r="AP595" s="202"/>
      <c r="AQ595" s="202"/>
      <c r="AR595" s="42"/>
    </row>
    <row r="596" spans="1:44" ht="15.75" customHeight="1" x14ac:dyDescent="0.2">
      <c r="A596" s="43"/>
      <c r="B596" s="43"/>
      <c r="C596" s="43"/>
      <c r="D596" s="43"/>
      <c r="E596" s="43"/>
      <c r="F596" s="43"/>
      <c r="G596" s="194"/>
      <c r="H596" s="194"/>
      <c r="I596" s="194"/>
      <c r="J596" s="196"/>
      <c r="K596" s="196"/>
      <c r="L596" s="196"/>
      <c r="M596" s="196"/>
      <c r="N596" s="196"/>
      <c r="O596" s="197"/>
      <c r="P596" s="197"/>
      <c r="Q596" s="197"/>
      <c r="R596" s="197"/>
      <c r="S596" s="197"/>
      <c r="T596" s="197"/>
      <c r="U596" s="198"/>
      <c r="V596" s="257"/>
      <c r="W596" s="200"/>
      <c r="X596" s="200"/>
      <c r="Y596" s="43"/>
      <c r="Z596" s="199"/>
      <c r="AA596" s="199"/>
      <c r="AB596" s="199"/>
      <c r="AC596" s="199"/>
      <c r="AD596" s="199"/>
      <c r="AE596" s="43"/>
      <c r="AF596" s="199"/>
      <c r="AG596" s="196"/>
      <c r="AH596" s="201"/>
      <c r="AI596" s="330"/>
      <c r="AJ596" s="330"/>
      <c r="AK596" s="43"/>
      <c r="AL596" s="43"/>
      <c r="AM596" s="43"/>
      <c r="AN596" s="64"/>
      <c r="AO596" s="64"/>
      <c r="AP596" s="202"/>
      <c r="AQ596" s="202"/>
      <c r="AR596" s="42"/>
    </row>
    <row r="597" spans="1:44" ht="15.75" customHeight="1" x14ac:dyDescent="0.2">
      <c r="A597" s="43"/>
      <c r="B597" s="43"/>
      <c r="C597" s="43"/>
      <c r="D597" s="43"/>
      <c r="E597" s="43"/>
      <c r="F597" s="43"/>
      <c r="G597" s="194"/>
      <c r="H597" s="194"/>
      <c r="I597" s="194"/>
      <c r="J597" s="196"/>
      <c r="K597" s="196"/>
      <c r="L597" s="196"/>
      <c r="M597" s="196"/>
      <c r="N597" s="196"/>
      <c r="O597" s="197"/>
      <c r="P597" s="197"/>
      <c r="Q597" s="197"/>
      <c r="R597" s="197"/>
      <c r="S597" s="197"/>
      <c r="T597" s="197"/>
      <c r="U597" s="198"/>
      <c r="V597" s="257"/>
      <c r="W597" s="200"/>
      <c r="X597" s="200"/>
      <c r="Y597" s="43"/>
      <c r="Z597" s="199"/>
      <c r="AA597" s="199"/>
      <c r="AB597" s="199"/>
      <c r="AC597" s="199"/>
      <c r="AD597" s="199"/>
      <c r="AE597" s="43"/>
      <c r="AF597" s="199"/>
      <c r="AG597" s="196"/>
      <c r="AH597" s="201"/>
      <c r="AI597" s="330"/>
      <c r="AJ597" s="330"/>
      <c r="AK597" s="43"/>
      <c r="AL597" s="43"/>
      <c r="AM597" s="43"/>
      <c r="AN597" s="64"/>
      <c r="AO597" s="64"/>
      <c r="AP597" s="202"/>
      <c r="AQ597" s="202"/>
      <c r="AR597" s="42"/>
    </row>
    <row r="598" spans="1:44" ht="15.75" customHeight="1" x14ac:dyDescent="0.2">
      <c r="A598" s="43"/>
      <c r="B598" s="43"/>
      <c r="C598" s="43"/>
      <c r="D598" s="43"/>
      <c r="E598" s="43"/>
      <c r="F598" s="43"/>
      <c r="G598" s="194"/>
      <c r="H598" s="194"/>
      <c r="I598" s="194"/>
      <c r="J598" s="196"/>
      <c r="K598" s="196"/>
      <c r="L598" s="196"/>
      <c r="M598" s="196"/>
      <c r="N598" s="196"/>
      <c r="O598" s="197"/>
      <c r="P598" s="197"/>
      <c r="Q598" s="197"/>
      <c r="R598" s="197"/>
      <c r="S598" s="197"/>
      <c r="T598" s="197"/>
      <c r="U598" s="198"/>
      <c r="V598" s="257"/>
      <c r="W598" s="200"/>
      <c r="X598" s="200"/>
      <c r="Y598" s="43"/>
      <c r="Z598" s="199"/>
      <c r="AA598" s="199"/>
      <c r="AB598" s="199"/>
      <c r="AC598" s="199"/>
      <c r="AD598" s="199"/>
      <c r="AE598" s="43"/>
      <c r="AF598" s="199"/>
      <c r="AG598" s="196"/>
      <c r="AH598" s="201"/>
      <c r="AI598" s="330"/>
      <c r="AJ598" s="330"/>
      <c r="AK598" s="43"/>
      <c r="AL598" s="43"/>
      <c r="AM598" s="43"/>
      <c r="AN598" s="64"/>
      <c r="AO598" s="64"/>
      <c r="AP598" s="202"/>
      <c r="AQ598" s="202"/>
      <c r="AR598" s="42"/>
    </row>
    <row r="599" spans="1:44" ht="15.75" customHeight="1" x14ac:dyDescent="0.2">
      <c r="A599" s="43"/>
      <c r="B599" s="43"/>
      <c r="C599" s="43"/>
      <c r="D599" s="43"/>
      <c r="E599" s="43"/>
      <c r="F599" s="43"/>
      <c r="G599" s="194"/>
      <c r="H599" s="194"/>
      <c r="I599" s="194"/>
      <c r="J599" s="196"/>
      <c r="K599" s="196"/>
      <c r="L599" s="196"/>
      <c r="M599" s="196"/>
      <c r="N599" s="196"/>
      <c r="O599" s="197"/>
      <c r="P599" s="197"/>
      <c r="Q599" s="197"/>
      <c r="R599" s="197"/>
      <c r="S599" s="197"/>
      <c r="T599" s="197"/>
      <c r="U599" s="198"/>
      <c r="V599" s="257"/>
      <c r="W599" s="200"/>
      <c r="X599" s="200"/>
      <c r="Y599" s="43"/>
      <c r="Z599" s="199"/>
      <c r="AA599" s="199"/>
      <c r="AB599" s="199"/>
      <c r="AC599" s="199"/>
      <c r="AD599" s="199"/>
      <c r="AE599" s="43"/>
      <c r="AF599" s="199"/>
      <c r="AG599" s="196"/>
      <c r="AH599" s="201"/>
      <c r="AI599" s="330"/>
      <c r="AJ599" s="330"/>
      <c r="AK599" s="43"/>
      <c r="AL599" s="43"/>
      <c r="AM599" s="43"/>
      <c r="AN599" s="64"/>
      <c r="AO599" s="64"/>
      <c r="AP599" s="202"/>
      <c r="AQ599" s="202"/>
      <c r="AR599" s="42"/>
    </row>
    <row r="600" spans="1:44" ht="15.75" customHeight="1" x14ac:dyDescent="0.2">
      <c r="A600" s="43"/>
      <c r="B600" s="43"/>
      <c r="C600" s="43"/>
      <c r="D600" s="43"/>
      <c r="E600" s="43"/>
      <c r="F600" s="43"/>
      <c r="G600" s="194"/>
      <c r="H600" s="194"/>
      <c r="I600" s="194"/>
      <c r="J600" s="196"/>
      <c r="K600" s="196"/>
      <c r="L600" s="196"/>
      <c r="M600" s="196"/>
      <c r="N600" s="196"/>
      <c r="O600" s="197"/>
      <c r="P600" s="197"/>
      <c r="Q600" s="197"/>
      <c r="R600" s="197"/>
      <c r="S600" s="197"/>
      <c r="T600" s="197"/>
      <c r="U600" s="198"/>
      <c r="V600" s="257"/>
      <c r="W600" s="200"/>
      <c r="X600" s="200"/>
      <c r="Y600" s="43"/>
      <c r="Z600" s="199"/>
      <c r="AA600" s="199"/>
      <c r="AB600" s="199"/>
      <c r="AC600" s="199"/>
      <c r="AD600" s="199"/>
      <c r="AE600" s="43"/>
      <c r="AF600" s="199"/>
      <c r="AG600" s="196"/>
      <c r="AH600" s="201"/>
      <c r="AI600" s="330"/>
      <c r="AJ600" s="330"/>
      <c r="AK600" s="43"/>
      <c r="AL600" s="43"/>
      <c r="AM600" s="43"/>
      <c r="AN600" s="64"/>
      <c r="AO600" s="64"/>
      <c r="AP600" s="202"/>
      <c r="AQ600" s="202"/>
      <c r="AR600" s="42"/>
    </row>
    <row r="601" spans="1:44" ht="15.75" customHeight="1" x14ac:dyDescent="0.2">
      <c r="A601" s="43"/>
      <c r="B601" s="43"/>
      <c r="C601" s="43"/>
      <c r="D601" s="43"/>
      <c r="E601" s="43"/>
      <c r="F601" s="43"/>
      <c r="G601" s="194"/>
      <c r="H601" s="194"/>
      <c r="I601" s="194"/>
      <c r="J601" s="196"/>
      <c r="K601" s="196"/>
      <c r="L601" s="196"/>
      <c r="M601" s="196"/>
      <c r="N601" s="196"/>
      <c r="O601" s="197"/>
      <c r="P601" s="197"/>
      <c r="Q601" s="197"/>
      <c r="R601" s="197"/>
      <c r="S601" s="197"/>
      <c r="T601" s="197"/>
      <c r="U601" s="198"/>
      <c r="V601" s="257"/>
      <c r="W601" s="200"/>
      <c r="X601" s="200"/>
      <c r="Y601" s="43"/>
      <c r="Z601" s="199"/>
      <c r="AA601" s="199"/>
      <c r="AB601" s="199"/>
      <c r="AC601" s="199"/>
      <c r="AD601" s="199"/>
      <c r="AE601" s="43"/>
      <c r="AF601" s="199"/>
      <c r="AG601" s="196"/>
      <c r="AH601" s="201"/>
      <c r="AI601" s="330"/>
      <c r="AJ601" s="330"/>
      <c r="AK601" s="43"/>
      <c r="AL601" s="43"/>
      <c r="AM601" s="43"/>
      <c r="AN601" s="64"/>
      <c r="AO601" s="64"/>
      <c r="AP601" s="202"/>
      <c r="AQ601" s="202"/>
      <c r="AR601" s="42"/>
    </row>
    <row r="602" spans="1:44" ht="15.75" customHeight="1" x14ac:dyDescent="0.2">
      <c r="A602" s="43"/>
      <c r="B602" s="43"/>
      <c r="C602" s="43"/>
      <c r="D602" s="43"/>
      <c r="E602" s="43"/>
      <c r="F602" s="43"/>
      <c r="G602" s="194"/>
      <c r="H602" s="194"/>
      <c r="I602" s="194"/>
      <c r="J602" s="196"/>
      <c r="K602" s="196"/>
      <c r="L602" s="196"/>
      <c r="M602" s="196"/>
      <c r="N602" s="196"/>
      <c r="O602" s="197"/>
      <c r="P602" s="197"/>
      <c r="Q602" s="197"/>
      <c r="R602" s="197"/>
      <c r="S602" s="197"/>
      <c r="T602" s="197"/>
      <c r="U602" s="198"/>
      <c r="V602" s="257"/>
      <c r="W602" s="200"/>
      <c r="X602" s="200"/>
      <c r="Y602" s="43"/>
      <c r="Z602" s="199"/>
      <c r="AA602" s="199"/>
      <c r="AB602" s="199"/>
      <c r="AC602" s="199"/>
      <c r="AD602" s="199"/>
      <c r="AE602" s="43"/>
      <c r="AF602" s="199"/>
      <c r="AG602" s="196"/>
      <c r="AH602" s="201"/>
      <c r="AI602" s="330"/>
      <c r="AJ602" s="330"/>
      <c r="AK602" s="43"/>
      <c r="AL602" s="43"/>
      <c r="AM602" s="43"/>
      <c r="AN602" s="64"/>
      <c r="AO602" s="64"/>
      <c r="AP602" s="202"/>
      <c r="AQ602" s="202"/>
      <c r="AR602" s="42"/>
    </row>
    <row r="603" spans="1:44" ht="15.75" customHeight="1" x14ac:dyDescent="0.2">
      <c r="A603" s="43"/>
      <c r="B603" s="43"/>
      <c r="C603" s="43"/>
      <c r="D603" s="43"/>
      <c r="E603" s="43"/>
      <c r="F603" s="43"/>
      <c r="G603" s="194"/>
      <c r="H603" s="194"/>
      <c r="I603" s="194"/>
      <c r="J603" s="196"/>
      <c r="K603" s="196"/>
      <c r="L603" s="196"/>
      <c r="M603" s="196"/>
      <c r="N603" s="196"/>
      <c r="O603" s="197"/>
      <c r="P603" s="197"/>
      <c r="Q603" s="197"/>
      <c r="R603" s="197"/>
      <c r="S603" s="197"/>
      <c r="T603" s="197"/>
      <c r="U603" s="198"/>
      <c r="V603" s="257"/>
      <c r="W603" s="200"/>
      <c r="X603" s="200"/>
      <c r="Y603" s="43"/>
      <c r="Z603" s="199"/>
      <c r="AA603" s="199"/>
      <c r="AB603" s="199"/>
      <c r="AC603" s="199"/>
      <c r="AD603" s="199"/>
      <c r="AE603" s="43"/>
      <c r="AF603" s="199"/>
      <c r="AG603" s="196"/>
      <c r="AH603" s="201"/>
      <c r="AI603" s="330"/>
      <c r="AJ603" s="330"/>
      <c r="AK603" s="43"/>
      <c r="AL603" s="43"/>
      <c r="AM603" s="43"/>
      <c r="AN603" s="64"/>
      <c r="AO603" s="64"/>
      <c r="AP603" s="202"/>
      <c r="AQ603" s="202"/>
      <c r="AR603" s="42"/>
    </row>
    <row r="604" spans="1:44" ht="15.75" customHeight="1" x14ac:dyDescent="0.2">
      <c r="A604" s="43"/>
      <c r="B604" s="43"/>
      <c r="C604" s="43"/>
      <c r="D604" s="43"/>
      <c r="E604" s="43"/>
      <c r="F604" s="43"/>
      <c r="G604" s="194"/>
      <c r="H604" s="194"/>
      <c r="I604" s="194"/>
      <c r="J604" s="196"/>
      <c r="K604" s="196"/>
      <c r="L604" s="196"/>
      <c r="M604" s="196"/>
      <c r="N604" s="196"/>
      <c r="O604" s="197"/>
      <c r="P604" s="197"/>
      <c r="Q604" s="197"/>
      <c r="R604" s="197"/>
      <c r="S604" s="197"/>
      <c r="T604" s="197"/>
      <c r="U604" s="198"/>
      <c r="V604" s="257"/>
      <c r="W604" s="200"/>
      <c r="X604" s="200"/>
      <c r="Y604" s="43"/>
      <c r="Z604" s="199"/>
      <c r="AA604" s="199"/>
      <c r="AB604" s="199"/>
      <c r="AC604" s="199"/>
      <c r="AD604" s="199"/>
      <c r="AE604" s="43"/>
      <c r="AF604" s="199"/>
      <c r="AG604" s="196"/>
      <c r="AH604" s="201"/>
      <c r="AI604" s="330"/>
      <c r="AJ604" s="330"/>
      <c r="AK604" s="43"/>
      <c r="AL604" s="43"/>
      <c r="AM604" s="43"/>
      <c r="AN604" s="64"/>
      <c r="AO604" s="64"/>
      <c r="AP604" s="202"/>
      <c r="AQ604" s="202"/>
      <c r="AR604" s="42"/>
    </row>
    <row r="605" spans="1:44" ht="15.75" customHeight="1" x14ac:dyDescent="0.2">
      <c r="A605" s="43"/>
      <c r="B605" s="43"/>
      <c r="C605" s="43"/>
      <c r="D605" s="43"/>
      <c r="E605" s="43"/>
      <c r="F605" s="43"/>
      <c r="G605" s="194"/>
      <c r="H605" s="194"/>
      <c r="I605" s="194"/>
      <c r="J605" s="196"/>
      <c r="K605" s="196"/>
      <c r="L605" s="196"/>
      <c r="M605" s="196"/>
      <c r="N605" s="196"/>
      <c r="O605" s="197"/>
      <c r="P605" s="197"/>
      <c r="Q605" s="197"/>
      <c r="R605" s="197"/>
      <c r="S605" s="197"/>
      <c r="T605" s="197"/>
      <c r="U605" s="198"/>
      <c r="V605" s="257"/>
      <c r="W605" s="200"/>
      <c r="X605" s="200"/>
      <c r="Y605" s="43"/>
      <c r="Z605" s="199"/>
      <c r="AA605" s="199"/>
      <c r="AB605" s="199"/>
      <c r="AC605" s="199"/>
      <c r="AD605" s="199"/>
      <c r="AE605" s="43"/>
      <c r="AF605" s="199"/>
      <c r="AG605" s="196"/>
      <c r="AH605" s="201"/>
      <c r="AI605" s="330"/>
      <c r="AJ605" s="330"/>
      <c r="AK605" s="43"/>
      <c r="AL605" s="43"/>
      <c r="AM605" s="43"/>
      <c r="AN605" s="64"/>
      <c r="AO605" s="64"/>
      <c r="AP605" s="202"/>
      <c r="AQ605" s="202"/>
      <c r="AR605" s="42"/>
    </row>
    <row r="606" spans="1:44" ht="15.75" customHeight="1" x14ac:dyDescent="0.2">
      <c r="A606" s="43"/>
      <c r="B606" s="43"/>
      <c r="C606" s="43"/>
      <c r="D606" s="43"/>
      <c r="E606" s="43"/>
      <c r="F606" s="43"/>
      <c r="G606" s="194"/>
      <c r="H606" s="194"/>
      <c r="I606" s="194"/>
      <c r="J606" s="196"/>
      <c r="K606" s="196"/>
      <c r="L606" s="196"/>
      <c r="M606" s="196"/>
      <c r="N606" s="196"/>
      <c r="O606" s="197"/>
      <c r="P606" s="197"/>
      <c r="Q606" s="197"/>
      <c r="R606" s="197"/>
      <c r="S606" s="197"/>
      <c r="T606" s="197"/>
      <c r="U606" s="198"/>
      <c r="V606" s="257"/>
      <c r="W606" s="200"/>
      <c r="X606" s="200"/>
      <c r="Y606" s="43"/>
      <c r="Z606" s="199"/>
      <c r="AA606" s="199"/>
      <c r="AB606" s="199"/>
      <c r="AC606" s="199"/>
      <c r="AD606" s="199"/>
      <c r="AE606" s="43"/>
      <c r="AF606" s="199"/>
      <c r="AG606" s="196"/>
      <c r="AH606" s="201"/>
      <c r="AI606" s="330"/>
      <c r="AJ606" s="330"/>
      <c r="AK606" s="43"/>
      <c r="AL606" s="43"/>
      <c r="AM606" s="43"/>
      <c r="AN606" s="64"/>
      <c r="AO606" s="64"/>
      <c r="AP606" s="202"/>
      <c r="AQ606" s="202"/>
      <c r="AR606" s="42"/>
    </row>
    <row r="607" spans="1:44" ht="15.75" customHeight="1" x14ac:dyDescent="0.2">
      <c r="A607" s="43"/>
      <c r="B607" s="43"/>
      <c r="C607" s="43"/>
      <c r="D607" s="43"/>
      <c r="E607" s="43"/>
      <c r="F607" s="43"/>
      <c r="G607" s="194"/>
      <c r="H607" s="194"/>
      <c r="I607" s="194"/>
      <c r="J607" s="196"/>
      <c r="K607" s="196"/>
      <c r="L607" s="196"/>
      <c r="M607" s="196"/>
      <c r="N607" s="196"/>
      <c r="O607" s="197"/>
      <c r="P607" s="197"/>
      <c r="Q607" s="197"/>
      <c r="R607" s="197"/>
      <c r="S607" s="197"/>
      <c r="T607" s="197"/>
      <c r="U607" s="198"/>
      <c r="V607" s="257"/>
      <c r="W607" s="200"/>
      <c r="X607" s="200"/>
      <c r="Y607" s="43"/>
      <c r="Z607" s="199"/>
      <c r="AA607" s="199"/>
      <c r="AB607" s="199"/>
      <c r="AC607" s="199"/>
      <c r="AD607" s="199"/>
      <c r="AE607" s="43"/>
      <c r="AF607" s="199"/>
      <c r="AG607" s="196"/>
      <c r="AH607" s="201"/>
      <c r="AI607" s="330"/>
      <c r="AJ607" s="330"/>
      <c r="AK607" s="43"/>
      <c r="AL607" s="43"/>
      <c r="AM607" s="43"/>
      <c r="AN607" s="64"/>
      <c r="AO607" s="64"/>
      <c r="AP607" s="202"/>
      <c r="AQ607" s="202"/>
      <c r="AR607" s="42"/>
    </row>
    <row r="608" spans="1:44" ht="15.75" customHeight="1" x14ac:dyDescent="0.2">
      <c r="A608" s="43"/>
      <c r="B608" s="43"/>
      <c r="C608" s="43"/>
      <c r="D608" s="43"/>
      <c r="E608" s="43"/>
      <c r="F608" s="43"/>
      <c r="G608" s="194"/>
      <c r="H608" s="194"/>
      <c r="I608" s="194"/>
      <c r="J608" s="196"/>
      <c r="K608" s="196"/>
      <c r="L608" s="196"/>
      <c r="M608" s="196"/>
      <c r="N608" s="196"/>
      <c r="O608" s="197"/>
      <c r="P608" s="197"/>
      <c r="Q608" s="197"/>
      <c r="R608" s="197"/>
      <c r="S608" s="197"/>
      <c r="T608" s="197"/>
      <c r="U608" s="198"/>
      <c r="V608" s="257"/>
      <c r="W608" s="200"/>
      <c r="X608" s="200"/>
      <c r="Y608" s="43"/>
      <c r="Z608" s="199"/>
      <c r="AA608" s="199"/>
      <c r="AB608" s="199"/>
      <c r="AC608" s="199"/>
      <c r="AD608" s="199"/>
      <c r="AE608" s="43"/>
      <c r="AF608" s="199"/>
      <c r="AG608" s="196"/>
      <c r="AH608" s="201"/>
      <c r="AI608" s="330"/>
      <c r="AJ608" s="330"/>
      <c r="AK608" s="43"/>
      <c r="AL608" s="43"/>
      <c r="AM608" s="43"/>
      <c r="AN608" s="64"/>
      <c r="AO608" s="64"/>
      <c r="AP608" s="202"/>
      <c r="AQ608" s="202"/>
      <c r="AR608" s="42"/>
    </row>
    <row r="609" spans="1:44" ht="15.75" customHeight="1" x14ac:dyDescent="0.2">
      <c r="A609" s="43"/>
      <c r="B609" s="43"/>
      <c r="C609" s="43"/>
      <c r="D609" s="43"/>
      <c r="E609" s="43"/>
      <c r="F609" s="43"/>
      <c r="G609" s="194"/>
      <c r="H609" s="194"/>
      <c r="I609" s="194"/>
      <c r="J609" s="196"/>
      <c r="K609" s="196"/>
      <c r="L609" s="196"/>
      <c r="M609" s="196"/>
      <c r="N609" s="196"/>
      <c r="O609" s="197"/>
      <c r="P609" s="197"/>
      <c r="Q609" s="197"/>
      <c r="R609" s="197"/>
      <c r="S609" s="197"/>
      <c r="T609" s="197"/>
      <c r="U609" s="198"/>
      <c r="V609" s="257"/>
      <c r="W609" s="200"/>
      <c r="X609" s="200"/>
      <c r="Y609" s="43"/>
      <c r="Z609" s="199"/>
      <c r="AA609" s="199"/>
      <c r="AB609" s="199"/>
      <c r="AC609" s="199"/>
      <c r="AD609" s="199"/>
      <c r="AE609" s="43"/>
      <c r="AF609" s="199"/>
      <c r="AG609" s="196"/>
      <c r="AH609" s="201"/>
      <c r="AI609" s="330"/>
      <c r="AJ609" s="330"/>
      <c r="AK609" s="43"/>
      <c r="AL609" s="43"/>
      <c r="AM609" s="43"/>
      <c r="AN609" s="64"/>
      <c r="AO609" s="64"/>
      <c r="AP609" s="202"/>
      <c r="AQ609" s="202"/>
      <c r="AR609" s="42"/>
    </row>
    <row r="610" spans="1:44" ht="15.75" customHeight="1" x14ac:dyDescent="0.2">
      <c r="A610" s="43"/>
      <c r="B610" s="43"/>
      <c r="C610" s="43"/>
      <c r="D610" s="43"/>
      <c r="E610" s="43"/>
      <c r="F610" s="43"/>
      <c r="G610" s="194"/>
      <c r="H610" s="194"/>
      <c r="I610" s="194"/>
      <c r="J610" s="196"/>
      <c r="K610" s="196"/>
      <c r="L610" s="196"/>
      <c r="M610" s="196"/>
      <c r="N610" s="196"/>
      <c r="O610" s="197"/>
      <c r="P610" s="197"/>
      <c r="Q610" s="197"/>
      <c r="R610" s="197"/>
      <c r="S610" s="197"/>
      <c r="T610" s="197"/>
      <c r="U610" s="198"/>
      <c r="V610" s="257"/>
      <c r="W610" s="200"/>
      <c r="X610" s="200"/>
      <c r="Y610" s="43"/>
      <c r="Z610" s="199"/>
      <c r="AA610" s="199"/>
      <c r="AB610" s="199"/>
      <c r="AC610" s="199"/>
      <c r="AD610" s="199"/>
      <c r="AE610" s="43"/>
      <c r="AF610" s="199"/>
      <c r="AG610" s="196"/>
      <c r="AH610" s="201"/>
      <c r="AI610" s="330"/>
      <c r="AJ610" s="330"/>
      <c r="AK610" s="43"/>
      <c r="AL610" s="43"/>
      <c r="AM610" s="43"/>
      <c r="AN610" s="64"/>
      <c r="AO610" s="64"/>
      <c r="AP610" s="202"/>
      <c r="AQ610" s="202"/>
      <c r="AR610" s="42"/>
    </row>
    <row r="611" spans="1:44" ht="15.75" customHeight="1" x14ac:dyDescent="0.2">
      <c r="A611" s="43"/>
      <c r="B611" s="43"/>
      <c r="C611" s="43"/>
      <c r="D611" s="43"/>
      <c r="E611" s="43"/>
      <c r="F611" s="43"/>
      <c r="G611" s="194"/>
      <c r="H611" s="194"/>
      <c r="I611" s="194"/>
      <c r="J611" s="196"/>
      <c r="K611" s="196"/>
      <c r="L611" s="196"/>
      <c r="M611" s="196"/>
      <c r="N611" s="196"/>
      <c r="O611" s="197"/>
      <c r="P611" s="197"/>
      <c r="Q611" s="197"/>
      <c r="R611" s="197"/>
      <c r="S611" s="197"/>
      <c r="T611" s="197"/>
      <c r="U611" s="198"/>
      <c r="V611" s="257"/>
      <c r="W611" s="200"/>
      <c r="X611" s="200"/>
      <c r="Y611" s="43"/>
      <c r="Z611" s="199"/>
      <c r="AA611" s="199"/>
      <c r="AB611" s="199"/>
      <c r="AC611" s="199"/>
      <c r="AD611" s="199"/>
      <c r="AE611" s="43"/>
      <c r="AF611" s="199"/>
      <c r="AG611" s="196"/>
      <c r="AH611" s="201"/>
      <c r="AI611" s="330"/>
      <c r="AJ611" s="330"/>
      <c r="AK611" s="43"/>
      <c r="AL611" s="43"/>
      <c r="AM611" s="43"/>
      <c r="AN611" s="64"/>
      <c r="AO611" s="64"/>
      <c r="AP611" s="202"/>
      <c r="AQ611" s="202"/>
      <c r="AR611" s="42"/>
    </row>
    <row r="612" spans="1:44" ht="15.75" customHeight="1" x14ac:dyDescent="0.2">
      <c r="A612" s="43"/>
      <c r="B612" s="43"/>
      <c r="C612" s="43"/>
      <c r="D612" s="43"/>
      <c r="E612" s="43"/>
      <c r="F612" s="43"/>
      <c r="G612" s="194"/>
      <c r="H612" s="194"/>
      <c r="I612" s="194"/>
      <c r="J612" s="196"/>
      <c r="K612" s="196"/>
      <c r="L612" s="196"/>
      <c r="M612" s="196"/>
      <c r="N612" s="196"/>
      <c r="O612" s="197"/>
      <c r="P612" s="197"/>
      <c r="Q612" s="197"/>
      <c r="R612" s="197"/>
      <c r="S612" s="197"/>
      <c r="T612" s="197"/>
      <c r="U612" s="198"/>
      <c r="V612" s="257"/>
      <c r="W612" s="200"/>
      <c r="X612" s="200"/>
      <c r="Y612" s="43"/>
      <c r="Z612" s="199"/>
      <c r="AA612" s="199"/>
      <c r="AB612" s="199"/>
      <c r="AC612" s="199"/>
      <c r="AD612" s="199"/>
      <c r="AE612" s="43"/>
      <c r="AF612" s="199"/>
      <c r="AG612" s="196"/>
      <c r="AH612" s="201"/>
      <c r="AI612" s="330"/>
      <c r="AJ612" s="330"/>
      <c r="AK612" s="43"/>
      <c r="AL612" s="43"/>
      <c r="AM612" s="43"/>
      <c r="AN612" s="64"/>
      <c r="AO612" s="64"/>
      <c r="AP612" s="202"/>
      <c r="AQ612" s="202"/>
      <c r="AR612" s="42"/>
    </row>
    <row r="613" spans="1:44" ht="15.75" customHeight="1" x14ac:dyDescent="0.2">
      <c r="A613" s="43"/>
      <c r="B613" s="43"/>
      <c r="C613" s="43"/>
      <c r="D613" s="43"/>
      <c r="E613" s="43"/>
      <c r="F613" s="43"/>
      <c r="G613" s="194"/>
      <c r="H613" s="194"/>
      <c r="I613" s="194"/>
      <c r="J613" s="196"/>
      <c r="K613" s="196"/>
      <c r="L613" s="196"/>
      <c r="M613" s="196"/>
      <c r="N613" s="196"/>
      <c r="O613" s="197"/>
      <c r="P613" s="197"/>
      <c r="Q613" s="197"/>
      <c r="R613" s="197"/>
      <c r="S613" s="197"/>
      <c r="T613" s="197"/>
      <c r="U613" s="198"/>
      <c r="V613" s="257"/>
      <c r="W613" s="200"/>
      <c r="X613" s="200"/>
      <c r="Y613" s="43"/>
      <c r="Z613" s="199"/>
      <c r="AA613" s="199"/>
      <c r="AB613" s="199"/>
      <c r="AC613" s="199"/>
      <c r="AD613" s="199"/>
      <c r="AE613" s="43"/>
      <c r="AF613" s="199"/>
      <c r="AG613" s="196"/>
      <c r="AH613" s="201"/>
      <c r="AI613" s="330"/>
      <c r="AJ613" s="330"/>
      <c r="AK613" s="43"/>
      <c r="AL613" s="43"/>
      <c r="AM613" s="43"/>
      <c r="AN613" s="64"/>
      <c r="AO613" s="64"/>
      <c r="AP613" s="202"/>
      <c r="AQ613" s="202"/>
      <c r="AR613" s="42"/>
    </row>
    <row r="614" spans="1:44" ht="15.75" customHeight="1" x14ac:dyDescent="0.2">
      <c r="A614" s="43"/>
      <c r="B614" s="43"/>
      <c r="C614" s="43"/>
      <c r="D614" s="43"/>
      <c r="E614" s="43"/>
      <c r="F614" s="43"/>
      <c r="G614" s="194"/>
      <c r="H614" s="194"/>
      <c r="I614" s="194"/>
      <c r="J614" s="196"/>
      <c r="K614" s="196"/>
      <c r="L614" s="196"/>
      <c r="M614" s="196"/>
      <c r="N614" s="196"/>
      <c r="O614" s="197"/>
      <c r="P614" s="197"/>
      <c r="Q614" s="197"/>
      <c r="R614" s="197"/>
      <c r="S614" s="197"/>
      <c r="T614" s="197"/>
      <c r="U614" s="198"/>
      <c r="V614" s="257"/>
      <c r="W614" s="200"/>
      <c r="X614" s="200"/>
      <c r="Y614" s="43"/>
      <c r="Z614" s="199"/>
      <c r="AA614" s="199"/>
      <c r="AB614" s="199"/>
      <c r="AC614" s="199"/>
      <c r="AD614" s="199"/>
      <c r="AE614" s="43"/>
      <c r="AF614" s="199"/>
      <c r="AG614" s="196"/>
      <c r="AH614" s="201"/>
      <c r="AI614" s="330"/>
      <c r="AJ614" s="330"/>
      <c r="AK614" s="43"/>
      <c r="AL614" s="43"/>
      <c r="AM614" s="43"/>
      <c r="AN614" s="64"/>
      <c r="AO614" s="64"/>
      <c r="AP614" s="202"/>
      <c r="AQ614" s="202"/>
      <c r="AR614" s="42"/>
    </row>
    <row r="615" spans="1:44" ht="15.75" customHeight="1" x14ac:dyDescent="0.2">
      <c r="A615" s="43"/>
      <c r="B615" s="43"/>
      <c r="C615" s="43"/>
      <c r="D615" s="43"/>
      <c r="E615" s="43"/>
      <c r="F615" s="43"/>
      <c r="G615" s="194"/>
      <c r="H615" s="194"/>
      <c r="I615" s="194"/>
      <c r="J615" s="196"/>
      <c r="K615" s="196"/>
      <c r="L615" s="196"/>
      <c r="M615" s="196"/>
      <c r="N615" s="196"/>
      <c r="O615" s="197"/>
      <c r="P615" s="197"/>
      <c r="Q615" s="197"/>
      <c r="R615" s="197"/>
      <c r="S615" s="197"/>
      <c r="T615" s="197"/>
      <c r="U615" s="198"/>
      <c r="V615" s="257"/>
      <c r="W615" s="200"/>
      <c r="X615" s="200"/>
      <c r="Y615" s="43"/>
      <c r="Z615" s="199"/>
      <c r="AA615" s="199"/>
      <c r="AB615" s="199"/>
      <c r="AC615" s="199"/>
      <c r="AD615" s="199"/>
      <c r="AE615" s="43"/>
      <c r="AF615" s="199"/>
      <c r="AG615" s="196"/>
      <c r="AH615" s="201"/>
      <c r="AI615" s="330"/>
      <c r="AJ615" s="330"/>
      <c r="AK615" s="43"/>
      <c r="AL615" s="43"/>
      <c r="AM615" s="43"/>
      <c r="AN615" s="64"/>
      <c r="AO615" s="64"/>
      <c r="AP615" s="202"/>
      <c r="AQ615" s="202"/>
      <c r="AR615" s="42"/>
    </row>
    <row r="616" spans="1:44" ht="15.75" customHeight="1" x14ac:dyDescent="0.2">
      <c r="A616" s="43"/>
      <c r="B616" s="43"/>
      <c r="C616" s="43"/>
      <c r="D616" s="43"/>
      <c r="E616" s="43"/>
      <c r="F616" s="43"/>
      <c r="G616" s="194"/>
      <c r="H616" s="194"/>
      <c r="I616" s="194"/>
      <c r="J616" s="196"/>
      <c r="K616" s="196"/>
      <c r="L616" s="196"/>
      <c r="M616" s="196"/>
      <c r="N616" s="196"/>
      <c r="O616" s="197"/>
      <c r="P616" s="197"/>
      <c r="Q616" s="197"/>
      <c r="R616" s="197"/>
      <c r="S616" s="197"/>
      <c r="T616" s="197"/>
      <c r="U616" s="198"/>
      <c r="V616" s="257"/>
      <c r="W616" s="200"/>
      <c r="X616" s="200"/>
      <c r="Y616" s="43"/>
      <c r="Z616" s="199"/>
      <c r="AA616" s="199"/>
      <c r="AB616" s="199"/>
      <c r="AC616" s="199"/>
      <c r="AD616" s="199"/>
      <c r="AE616" s="43"/>
      <c r="AF616" s="199"/>
      <c r="AG616" s="196"/>
      <c r="AH616" s="201"/>
      <c r="AI616" s="330"/>
      <c r="AJ616" s="330"/>
      <c r="AK616" s="43"/>
      <c r="AL616" s="43"/>
      <c r="AM616" s="43"/>
      <c r="AN616" s="64"/>
      <c r="AO616" s="64"/>
      <c r="AP616" s="202"/>
      <c r="AQ616" s="202"/>
      <c r="AR616" s="42"/>
    </row>
    <row r="617" spans="1:44" ht="15.75" customHeight="1" x14ac:dyDescent="0.2">
      <c r="A617" s="43"/>
      <c r="B617" s="43"/>
      <c r="C617" s="43"/>
      <c r="D617" s="43"/>
      <c r="E617" s="43"/>
      <c r="F617" s="43"/>
      <c r="G617" s="194"/>
      <c r="H617" s="194"/>
      <c r="I617" s="194"/>
      <c r="J617" s="196"/>
      <c r="K617" s="196"/>
      <c r="L617" s="196"/>
      <c r="M617" s="196"/>
      <c r="N617" s="196"/>
      <c r="O617" s="197"/>
      <c r="P617" s="197"/>
      <c r="Q617" s="197"/>
      <c r="R617" s="197"/>
      <c r="S617" s="197"/>
      <c r="T617" s="197"/>
      <c r="U617" s="198"/>
      <c r="V617" s="257"/>
      <c r="W617" s="200"/>
      <c r="X617" s="200"/>
      <c r="Y617" s="43"/>
      <c r="Z617" s="199"/>
      <c r="AA617" s="199"/>
      <c r="AB617" s="199"/>
      <c r="AC617" s="199"/>
      <c r="AD617" s="199"/>
      <c r="AE617" s="43"/>
      <c r="AF617" s="199"/>
      <c r="AG617" s="196"/>
      <c r="AH617" s="201"/>
      <c r="AI617" s="330"/>
      <c r="AJ617" s="330"/>
      <c r="AK617" s="43"/>
      <c r="AL617" s="43"/>
      <c r="AM617" s="43"/>
      <c r="AN617" s="64"/>
      <c r="AO617" s="64"/>
      <c r="AP617" s="202"/>
      <c r="AQ617" s="202"/>
      <c r="AR617" s="42"/>
    </row>
    <row r="618" spans="1:44" ht="15.75" customHeight="1" x14ac:dyDescent="0.2">
      <c r="A618" s="43"/>
      <c r="B618" s="43"/>
      <c r="C618" s="43"/>
      <c r="D618" s="43"/>
      <c r="E618" s="43"/>
      <c r="F618" s="43"/>
      <c r="G618" s="194"/>
      <c r="H618" s="194"/>
      <c r="I618" s="194"/>
      <c r="J618" s="196"/>
      <c r="K618" s="196"/>
      <c r="L618" s="196"/>
      <c r="M618" s="196"/>
      <c r="N618" s="196"/>
      <c r="O618" s="197"/>
      <c r="P618" s="197"/>
      <c r="Q618" s="197"/>
      <c r="R618" s="197"/>
      <c r="S618" s="197"/>
      <c r="T618" s="197"/>
      <c r="U618" s="198"/>
      <c r="V618" s="257"/>
      <c r="W618" s="200"/>
      <c r="X618" s="200"/>
      <c r="Y618" s="43"/>
      <c r="Z618" s="199"/>
      <c r="AA618" s="199"/>
      <c r="AB618" s="199"/>
      <c r="AC618" s="199"/>
      <c r="AD618" s="199"/>
      <c r="AE618" s="43"/>
      <c r="AF618" s="199"/>
      <c r="AG618" s="196"/>
      <c r="AH618" s="201"/>
      <c r="AI618" s="330"/>
      <c r="AJ618" s="330"/>
      <c r="AK618" s="43"/>
      <c r="AL618" s="43"/>
      <c r="AM618" s="43"/>
      <c r="AN618" s="64"/>
      <c r="AO618" s="64"/>
      <c r="AP618" s="202"/>
      <c r="AQ618" s="202"/>
      <c r="AR618" s="42"/>
    </row>
    <row r="619" spans="1:44" ht="15.75" customHeight="1" x14ac:dyDescent="0.2">
      <c r="A619" s="43"/>
      <c r="B619" s="43"/>
      <c r="C619" s="43"/>
      <c r="D619" s="43"/>
      <c r="E619" s="43"/>
      <c r="F619" s="43"/>
      <c r="G619" s="194"/>
      <c r="H619" s="194"/>
      <c r="I619" s="194"/>
      <c r="J619" s="196"/>
      <c r="K619" s="196"/>
      <c r="L619" s="196"/>
      <c r="M619" s="196"/>
      <c r="N619" s="196"/>
      <c r="O619" s="197"/>
      <c r="P619" s="197"/>
      <c r="Q619" s="197"/>
      <c r="R619" s="197"/>
      <c r="S619" s="197"/>
      <c r="T619" s="197"/>
      <c r="U619" s="198"/>
      <c r="V619" s="257"/>
      <c r="W619" s="200"/>
      <c r="X619" s="200"/>
      <c r="Y619" s="43"/>
      <c r="Z619" s="199"/>
      <c r="AA619" s="199"/>
      <c r="AB619" s="199"/>
      <c r="AC619" s="199"/>
      <c r="AD619" s="199"/>
      <c r="AE619" s="43"/>
      <c r="AF619" s="199"/>
      <c r="AG619" s="196"/>
      <c r="AH619" s="201"/>
      <c r="AI619" s="330"/>
      <c r="AJ619" s="330"/>
      <c r="AK619" s="43"/>
      <c r="AL619" s="43"/>
      <c r="AM619" s="43"/>
      <c r="AN619" s="64"/>
      <c r="AO619" s="64"/>
      <c r="AP619" s="202"/>
      <c r="AQ619" s="202"/>
      <c r="AR619" s="42"/>
    </row>
    <row r="620" spans="1:44" ht="15.75" customHeight="1" x14ac:dyDescent="0.2">
      <c r="A620" s="43"/>
      <c r="B620" s="43"/>
      <c r="C620" s="43"/>
      <c r="D620" s="43"/>
      <c r="E620" s="43"/>
      <c r="F620" s="43"/>
      <c r="G620" s="194"/>
      <c r="H620" s="194"/>
      <c r="I620" s="194"/>
      <c r="J620" s="196"/>
      <c r="K620" s="196"/>
      <c r="L620" s="196"/>
      <c r="M620" s="196"/>
      <c r="N620" s="196"/>
      <c r="O620" s="197"/>
      <c r="P620" s="197"/>
      <c r="Q620" s="197"/>
      <c r="R620" s="197"/>
      <c r="S620" s="197"/>
      <c r="T620" s="197"/>
      <c r="U620" s="198"/>
      <c r="V620" s="257"/>
      <c r="W620" s="200"/>
      <c r="X620" s="200"/>
      <c r="Y620" s="43"/>
      <c r="Z620" s="199"/>
      <c r="AA620" s="199"/>
      <c r="AB620" s="199"/>
      <c r="AC620" s="199"/>
      <c r="AD620" s="199"/>
      <c r="AE620" s="43"/>
      <c r="AF620" s="199"/>
      <c r="AG620" s="196"/>
      <c r="AH620" s="201"/>
      <c r="AI620" s="330"/>
      <c r="AJ620" s="330"/>
      <c r="AK620" s="43"/>
      <c r="AL620" s="43"/>
      <c r="AM620" s="43"/>
      <c r="AN620" s="64"/>
      <c r="AO620" s="64"/>
      <c r="AP620" s="202"/>
      <c r="AQ620" s="202"/>
      <c r="AR620" s="42"/>
    </row>
    <row r="621" spans="1:44" ht="15.75" customHeight="1" x14ac:dyDescent="0.2">
      <c r="A621" s="43"/>
      <c r="B621" s="43"/>
      <c r="C621" s="43"/>
      <c r="D621" s="43"/>
      <c r="E621" s="43"/>
      <c r="F621" s="43"/>
      <c r="G621" s="194"/>
      <c r="H621" s="194"/>
      <c r="I621" s="194"/>
      <c r="J621" s="196"/>
      <c r="K621" s="196"/>
      <c r="L621" s="196"/>
      <c r="M621" s="196"/>
      <c r="N621" s="196"/>
      <c r="O621" s="197"/>
      <c r="P621" s="197"/>
      <c r="Q621" s="197"/>
      <c r="R621" s="197"/>
      <c r="S621" s="197"/>
      <c r="T621" s="197"/>
      <c r="U621" s="198"/>
      <c r="V621" s="257"/>
      <c r="W621" s="200"/>
      <c r="X621" s="200"/>
      <c r="Y621" s="43"/>
      <c r="Z621" s="199"/>
      <c r="AA621" s="199"/>
      <c r="AB621" s="199"/>
      <c r="AC621" s="199"/>
      <c r="AD621" s="199"/>
      <c r="AE621" s="43"/>
      <c r="AF621" s="199"/>
      <c r="AG621" s="196"/>
      <c r="AH621" s="201"/>
      <c r="AI621" s="330"/>
      <c r="AJ621" s="330"/>
      <c r="AK621" s="43"/>
      <c r="AL621" s="43"/>
      <c r="AM621" s="43"/>
      <c r="AN621" s="64"/>
      <c r="AO621" s="64"/>
      <c r="AP621" s="202"/>
      <c r="AQ621" s="202"/>
      <c r="AR621" s="42"/>
    </row>
    <row r="622" spans="1:44" ht="15.75" customHeight="1" x14ac:dyDescent="0.2">
      <c r="A622" s="43"/>
      <c r="B622" s="43"/>
      <c r="C622" s="43"/>
      <c r="D622" s="43"/>
      <c r="E622" s="43"/>
      <c r="F622" s="43"/>
      <c r="G622" s="194"/>
      <c r="H622" s="194"/>
      <c r="I622" s="194"/>
      <c r="J622" s="196"/>
      <c r="K622" s="196"/>
      <c r="L622" s="196"/>
      <c r="M622" s="196"/>
      <c r="N622" s="196"/>
      <c r="O622" s="197"/>
      <c r="P622" s="197"/>
      <c r="Q622" s="197"/>
      <c r="R622" s="197"/>
      <c r="S622" s="197"/>
      <c r="T622" s="197"/>
      <c r="U622" s="198"/>
      <c r="V622" s="257"/>
      <c r="W622" s="200"/>
      <c r="X622" s="200"/>
      <c r="Y622" s="43"/>
      <c r="Z622" s="199"/>
      <c r="AA622" s="199"/>
      <c r="AB622" s="199"/>
      <c r="AC622" s="199"/>
      <c r="AD622" s="199"/>
      <c r="AE622" s="43"/>
      <c r="AF622" s="199"/>
      <c r="AG622" s="196"/>
      <c r="AH622" s="201"/>
      <c r="AI622" s="330"/>
      <c r="AJ622" s="330"/>
      <c r="AK622" s="43"/>
      <c r="AL622" s="43"/>
      <c r="AM622" s="43"/>
      <c r="AN622" s="64"/>
      <c r="AO622" s="64"/>
      <c r="AP622" s="202"/>
      <c r="AQ622" s="202"/>
      <c r="AR622" s="42"/>
    </row>
    <row r="623" spans="1:44" ht="15.75" customHeight="1" x14ac:dyDescent="0.2">
      <c r="A623" s="43"/>
      <c r="B623" s="43"/>
      <c r="C623" s="43"/>
      <c r="D623" s="43"/>
      <c r="E623" s="43"/>
      <c r="F623" s="43"/>
      <c r="G623" s="194"/>
      <c r="H623" s="194"/>
      <c r="I623" s="194"/>
      <c r="J623" s="196"/>
      <c r="K623" s="196"/>
      <c r="L623" s="196"/>
      <c r="M623" s="196"/>
      <c r="N623" s="196"/>
      <c r="O623" s="197"/>
      <c r="P623" s="197"/>
      <c r="Q623" s="197"/>
      <c r="R623" s="197"/>
      <c r="S623" s="197"/>
      <c r="T623" s="197"/>
      <c r="U623" s="198"/>
      <c r="V623" s="257"/>
      <c r="W623" s="200"/>
      <c r="X623" s="200"/>
      <c r="Y623" s="43"/>
      <c r="Z623" s="199"/>
      <c r="AA623" s="199"/>
      <c r="AB623" s="199"/>
      <c r="AC623" s="199"/>
      <c r="AD623" s="199"/>
      <c r="AE623" s="43"/>
      <c r="AF623" s="199"/>
      <c r="AG623" s="196"/>
      <c r="AH623" s="201"/>
      <c r="AI623" s="330"/>
      <c r="AJ623" s="330"/>
      <c r="AK623" s="43"/>
      <c r="AL623" s="43"/>
      <c r="AM623" s="43"/>
      <c r="AN623" s="64"/>
      <c r="AO623" s="64"/>
      <c r="AP623" s="202"/>
      <c r="AQ623" s="202"/>
      <c r="AR623" s="42"/>
    </row>
    <row r="624" spans="1:44" ht="15.75" customHeight="1" x14ac:dyDescent="0.2">
      <c r="A624" s="43"/>
      <c r="B624" s="43"/>
      <c r="C624" s="43"/>
      <c r="D624" s="43"/>
      <c r="E624" s="43"/>
      <c r="F624" s="43"/>
      <c r="G624" s="194"/>
      <c r="H624" s="194"/>
      <c r="I624" s="194"/>
      <c r="J624" s="196"/>
      <c r="K624" s="196"/>
      <c r="L624" s="196"/>
      <c r="M624" s="196"/>
      <c r="N624" s="196"/>
      <c r="O624" s="197"/>
      <c r="P624" s="197"/>
      <c r="Q624" s="197"/>
      <c r="R624" s="197"/>
      <c r="S624" s="197"/>
      <c r="T624" s="197"/>
      <c r="U624" s="198"/>
      <c r="V624" s="257"/>
      <c r="W624" s="200"/>
      <c r="X624" s="200"/>
      <c r="Y624" s="43"/>
      <c r="Z624" s="199"/>
      <c r="AA624" s="199"/>
      <c r="AB624" s="199"/>
      <c r="AC624" s="199"/>
      <c r="AD624" s="199"/>
      <c r="AE624" s="43"/>
      <c r="AF624" s="199"/>
      <c r="AG624" s="196"/>
      <c r="AH624" s="201"/>
      <c r="AI624" s="330"/>
      <c r="AJ624" s="330"/>
      <c r="AK624" s="43"/>
      <c r="AL624" s="43"/>
      <c r="AM624" s="43"/>
      <c r="AN624" s="64"/>
      <c r="AO624" s="64"/>
      <c r="AP624" s="202"/>
      <c r="AQ624" s="202"/>
      <c r="AR624" s="42"/>
    </row>
    <row r="625" spans="1:44" ht="15.75" customHeight="1" x14ac:dyDescent="0.2">
      <c r="A625" s="43"/>
      <c r="B625" s="43"/>
      <c r="C625" s="43"/>
      <c r="D625" s="43"/>
      <c r="E625" s="43"/>
      <c r="F625" s="43"/>
      <c r="G625" s="194"/>
      <c r="H625" s="194"/>
      <c r="I625" s="194"/>
      <c r="J625" s="196"/>
      <c r="K625" s="196"/>
      <c r="L625" s="196"/>
      <c r="M625" s="196"/>
      <c r="N625" s="196"/>
      <c r="O625" s="197"/>
      <c r="P625" s="197"/>
      <c r="Q625" s="197"/>
      <c r="R625" s="197"/>
      <c r="S625" s="197"/>
      <c r="T625" s="197"/>
      <c r="U625" s="198"/>
      <c r="V625" s="257"/>
      <c r="W625" s="200"/>
      <c r="X625" s="200"/>
      <c r="Y625" s="43"/>
      <c r="Z625" s="199"/>
      <c r="AA625" s="199"/>
      <c r="AB625" s="199"/>
      <c r="AC625" s="199"/>
      <c r="AD625" s="199"/>
      <c r="AE625" s="43"/>
      <c r="AF625" s="199"/>
      <c r="AG625" s="196"/>
      <c r="AH625" s="201"/>
      <c r="AI625" s="330"/>
      <c r="AJ625" s="330"/>
      <c r="AK625" s="43"/>
      <c r="AL625" s="43"/>
      <c r="AM625" s="43"/>
      <c r="AN625" s="64"/>
      <c r="AO625" s="64"/>
      <c r="AP625" s="202"/>
      <c r="AQ625" s="202"/>
      <c r="AR625" s="42"/>
    </row>
    <row r="626" spans="1:44" ht="15.75" customHeight="1" x14ac:dyDescent="0.2">
      <c r="A626" s="43"/>
      <c r="B626" s="43"/>
      <c r="C626" s="43"/>
      <c r="D626" s="43"/>
      <c r="E626" s="43"/>
      <c r="F626" s="43"/>
      <c r="G626" s="194"/>
      <c r="H626" s="194"/>
      <c r="I626" s="194"/>
      <c r="J626" s="196"/>
      <c r="K626" s="196"/>
      <c r="L626" s="196"/>
      <c r="M626" s="196"/>
      <c r="N626" s="196"/>
      <c r="O626" s="197"/>
      <c r="P626" s="197"/>
      <c r="Q626" s="197"/>
      <c r="R626" s="197"/>
      <c r="S626" s="197"/>
      <c r="T626" s="197"/>
      <c r="U626" s="198"/>
      <c r="V626" s="257"/>
      <c r="W626" s="200"/>
      <c r="X626" s="200"/>
      <c r="Y626" s="43"/>
      <c r="Z626" s="199"/>
      <c r="AA626" s="199"/>
      <c r="AB626" s="199"/>
      <c r="AC626" s="199"/>
      <c r="AD626" s="199"/>
      <c r="AE626" s="43"/>
      <c r="AF626" s="199"/>
      <c r="AG626" s="196"/>
      <c r="AH626" s="201"/>
      <c r="AI626" s="330"/>
      <c r="AJ626" s="330"/>
      <c r="AK626" s="43"/>
      <c r="AL626" s="43"/>
      <c r="AM626" s="43"/>
      <c r="AN626" s="64"/>
      <c r="AO626" s="64"/>
      <c r="AP626" s="202"/>
      <c r="AQ626" s="202"/>
      <c r="AR626" s="42"/>
    </row>
    <row r="627" spans="1:44" ht="15.75" customHeight="1" x14ac:dyDescent="0.2">
      <c r="A627" s="43"/>
      <c r="B627" s="43"/>
      <c r="C627" s="43"/>
      <c r="D627" s="43"/>
      <c r="E627" s="43"/>
      <c r="F627" s="43"/>
      <c r="G627" s="194"/>
      <c r="H627" s="194"/>
      <c r="I627" s="194"/>
      <c r="J627" s="196"/>
      <c r="K627" s="196"/>
      <c r="L627" s="196"/>
      <c r="M627" s="196"/>
      <c r="N627" s="196"/>
      <c r="O627" s="197"/>
      <c r="P627" s="197"/>
      <c r="Q627" s="197"/>
      <c r="R627" s="197"/>
      <c r="S627" s="197"/>
      <c r="T627" s="197"/>
      <c r="U627" s="198"/>
      <c r="V627" s="257"/>
      <c r="W627" s="200"/>
      <c r="X627" s="200"/>
      <c r="Y627" s="43"/>
      <c r="Z627" s="199"/>
      <c r="AA627" s="199"/>
      <c r="AB627" s="199"/>
      <c r="AC627" s="199"/>
      <c r="AD627" s="199"/>
      <c r="AE627" s="43"/>
      <c r="AF627" s="199"/>
      <c r="AG627" s="196"/>
      <c r="AH627" s="201"/>
      <c r="AI627" s="330"/>
      <c r="AJ627" s="330"/>
      <c r="AK627" s="43"/>
      <c r="AL627" s="43"/>
      <c r="AM627" s="43"/>
      <c r="AN627" s="64"/>
      <c r="AO627" s="64"/>
      <c r="AP627" s="202"/>
      <c r="AQ627" s="202"/>
      <c r="AR627" s="42"/>
    </row>
    <row r="628" spans="1:44" ht="15.75" customHeight="1" x14ac:dyDescent="0.2">
      <c r="A628" s="43"/>
      <c r="B628" s="43"/>
      <c r="C628" s="43"/>
      <c r="D628" s="43"/>
      <c r="E628" s="43"/>
      <c r="F628" s="43"/>
      <c r="G628" s="194"/>
      <c r="H628" s="194"/>
      <c r="I628" s="194"/>
      <c r="J628" s="196"/>
      <c r="K628" s="196"/>
      <c r="L628" s="196"/>
      <c r="M628" s="196"/>
      <c r="N628" s="196"/>
      <c r="O628" s="197"/>
      <c r="P628" s="197"/>
      <c r="Q628" s="197"/>
      <c r="R628" s="197"/>
      <c r="S628" s="197"/>
      <c r="T628" s="197"/>
      <c r="U628" s="198"/>
      <c r="V628" s="257"/>
      <c r="W628" s="200"/>
      <c r="X628" s="200"/>
      <c r="Y628" s="43"/>
      <c r="Z628" s="199"/>
      <c r="AA628" s="199"/>
      <c r="AB628" s="199"/>
      <c r="AC628" s="199"/>
      <c r="AD628" s="199"/>
      <c r="AE628" s="43"/>
      <c r="AF628" s="199"/>
      <c r="AG628" s="196"/>
      <c r="AH628" s="201"/>
      <c r="AI628" s="330"/>
      <c r="AJ628" s="330"/>
      <c r="AK628" s="43"/>
      <c r="AL628" s="43"/>
      <c r="AM628" s="43"/>
      <c r="AN628" s="64"/>
      <c r="AO628" s="64"/>
      <c r="AP628" s="202"/>
      <c r="AQ628" s="202"/>
      <c r="AR628" s="42"/>
    </row>
    <row r="629" spans="1:44" ht="15.75" customHeight="1" x14ac:dyDescent="0.2">
      <c r="A629" s="43"/>
      <c r="B629" s="43"/>
      <c r="C629" s="43"/>
      <c r="D629" s="43"/>
      <c r="E629" s="43"/>
      <c r="F629" s="43"/>
      <c r="G629" s="194"/>
      <c r="H629" s="194"/>
      <c r="I629" s="194"/>
      <c r="J629" s="196"/>
      <c r="K629" s="196"/>
      <c r="L629" s="196"/>
      <c r="M629" s="196"/>
      <c r="N629" s="196"/>
      <c r="O629" s="197"/>
      <c r="P629" s="197"/>
      <c r="Q629" s="197"/>
      <c r="R629" s="197"/>
      <c r="S629" s="197"/>
      <c r="T629" s="197"/>
      <c r="U629" s="198"/>
      <c r="V629" s="257"/>
      <c r="W629" s="200"/>
      <c r="X629" s="200"/>
      <c r="Y629" s="43"/>
      <c r="Z629" s="199"/>
      <c r="AA629" s="199"/>
      <c r="AB629" s="199"/>
      <c r="AC629" s="199"/>
      <c r="AD629" s="199"/>
      <c r="AE629" s="43"/>
      <c r="AF629" s="199"/>
      <c r="AG629" s="196"/>
      <c r="AH629" s="201"/>
      <c r="AI629" s="330"/>
      <c r="AJ629" s="330"/>
      <c r="AK629" s="43"/>
      <c r="AL629" s="43"/>
      <c r="AM629" s="43"/>
      <c r="AN629" s="64"/>
      <c r="AO629" s="64"/>
      <c r="AP629" s="202"/>
      <c r="AQ629" s="202"/>
      <c r="AR629" s="42"/>
    </row>
    <row r="630" spans="1:44" ht="15.75" customHeight="1" x14ac:dyDescent="0.2">
      <c r="A630" s="43"/>
      <c r="B630" s="43"/>
      <c r="C630" s="43"/>
      <c r="D630" s="43"/>
      <c r="E630" s="43"/>
      <c r="F630" s="43"/>
      <c r="G630" s="194"/>
      <c r="H630" s="194"/>
      <c r="I630" s="194"/>
      <c r="J630" s="196"/>
      <c r="K630" s="196"/>
      <c r="L630" s="196"/>
      <c r="M630" s="196"/>
      <c r="N630" s="196"/>
      <c r="O630" s="197"/>
      <c r="P630" s="197"/>
      <c r="Q630" s="197"/>
      <c r="R630" s="197"/>
      <c r="S630" s="197"/>
      <c r="T630" s="197"/>
      <c r="U630" s="198"/>
      <c r="V630" s="257"/>
      <c r="W630" s="200"/>
      <c r="X630" s="200"/>
      <c r="Y630" s="43"/>
      <c r="Z630" s="199"/>
      <c r="AA630" s="199"/>
      <c r="AB630" s="199"/>
      <c r="AC630" s="199"/>
      <c r="AD630" s="199"/>
      <c r="AE630" s="43"/>
      <c r="AF630" s="199"/>
      <c r="AG630" s="196"/>
      <c r="AH630" s="201"/>
      <c r="AI630" s="330"/>
      <c r="AJ630" s="330"/>
      <c r="AK630" s="43"/>
      <c r="AL630" s="43"/>
      <c r="AM630" s="43"/>
      <c r="AN630" s="64"/>
      <c r="AO630" s="64"/>
      <c r="AP630" s="202"/>
      <c r="AQ630" s="202"/>
      <c r="AR630" s="42"/>
    </row>
    <row r="631" spans="1:44" ht="15.75" customHeight="1" x14ac:dyDescent="0.2">
      <c r="A631" s="43"/>
      <c r="B631" s="43"/>
      <c r="C631" s="43"/>
      <c r="D631" s="43"/>
      <c r="E631" s="43"/>
      <c r="F631" s="43"/>
      <c r="G631" s="194"/>
      <c r="H631" s="194"/>
      <c r="I631" s="194"/>
      <c r="J631" s="196"/>
      <c r="K631" s="196"/>
      <c r="L631" s="196"/>
      <c r="M631" s="196"/>
      <c r="N631" s="196"/>
      <c r="O631" s="197"/>
      <c r="P631" s="197"/>
      <c r="Q631" s="197"/>
      <c r="R631" s="197"/>
      <c r="S631" s="197"/>
      <c r="T631" s="197"/>
      <c r="U631" s="198"/>
      <c r="V631" s="257"/>
      <c r="W631" s="200"/>
      <c r="X631" s="200"/>
      <c r="Y631" s="43"/>
      <c r="Z631" s="199"/>
      <c r="AA631" s="199"/>
      <c r="AB631" s="199"/>
      <c r="AC631" s="199"/>
      <c r="AD631" s="199"/>
      <c r="AE631" s="43"/>
      <c r="AF631" s="199"/>
      <c r="AG631" s="196"/>
      <c r="AH631" s="201"/>
      <c r="AI631" s="330"/>
      <c r="AJ631" s="330"/>
      <c r="AK631" s="43"/>
      <c r="AL631" s="43"/>
      <c r="AM631" s="43"/>
      <c r="AN631" s="64"/>
      <c r="AO631" s="64"/>
      <c r="AP631" s="202"/>
      <c r="AQ631" s="202"/>
      <c r="AR631" s="42"/>
    </row>
    <row r="632" spans="1:44" ht="15.75" customHeight="1" x14ac:dyDescent="0.2">
      <c r="A632" s="43"/>
      <c r="B632" s="43"/>
      <c r="C632" s="43"/>
      <c r="D632" s="43"/>
      <c r="E632" s="43"/>
      <c r="F632" s="43"/>
      <c r="G632" s="194"/>
      <c r="H632" s="194"/>
      <c r="I632" s="194"/>
      <c r="J632" s="196"/>
      <c r="K632" s="196"/>
      <c r="L632" s="196"/>
      <c r="M632" s="196"/>
      <c r="N632" s="196"/>
      <c r="O632" s="197"/>
      <c r="P632" s="197"/>
      <c r="Q632" s="197"/>
      <c r="R632" s="197"/>
      <c r="S632" s="197"/>
      <c r="T632" s="197"/>
      <c r="U632" s="198"/>
      <c r="V632" s="257"/>
      <c r="W632" s="200"/>
      <c r="X632" s="200"/>
      <c r="Y632" s="43"/>
      <c r="Z632" s="199"/>
      <c r="AA632" s="199"/>
      <c r="AB632" s="199"/>
      <c r="AC632" s="199"/>
      <c r="AD632" s="199"/>
      <c r="AE632" s="43"/>
      <c r="AF632" s="199"/>
      <c r="AG632" s="196"/>
      <c r="AH632" s="201"/>
      <c r="AI632" s="330"/>
      <c r="AJ632" s="330"/>
      <c r="AK632" s="43"/>
      <c r="AL632" s="43"/>
      <c r="AM632" s="43"/>
      <c r="AN632" s="64"/>
      <c r="AO632" s="64"/>
      <c r="AP632" s="202"/>
      <c r="AQ632" s="202"/>
      <c r="AR632" s="42"/>
    </row>
    <row r="633" spans="1:44" ht="15.75" customHeight="1" x14ac:dyDescent="0.2">
      <c r="A633" s="43"/>
      <c r="B633" s="43"/>
      <c r="C633" s="43"/>
      <c r="D633" s="43"/>
      <c r="E633" s="43"/>
      <c r="F633" s="43"/>
      <c r="G633" s="194"/>
      <c r="H633" s="194"/>
      <c r="I633" s="194"/>
      <c r="J633" s="196"/>
      <c r="K633" s="196"/>
      <c r="L633" s="196"/>
      <c r="M633" s="196"/>
      <c r="N633" s="196"/>
      <c r="O633" s="197"/>
      <c r="P633" s="197"/>
      <c r="Q633" s="197"/>
      <c r="R633" s="197"/>
      <c r="S633" s="197"/>
      <c r="T633" s="197"/>
      <c r="U633" s="198"/>
      <c r="V633" s="257"/>
      <c r="W633" s="200"/>
      <c r="X633" s="200"/>
      <c r="Y633" s="43"/>
      <c r="Z633" s="199"/>
      <c r="AA633" s="199"/>
      <c r="AB633" s="199"/>
      <c r="AC633" s="199"/>
      <c r="AD633" s="199"/>
      <c r="AE633" s="43"/>
      <c r="AF633" s="199"/>
      <c r="AG633" s="196"/>
      <c r="AH633" s="201"/>
      <c r="AI633" s="330"/>
      <c r="AJ633" s="330"/>
      <c r="AK633" s="43"/>
      <c r="AL633" s="43"/>
      <c r="AM633" s="43"/>
      <c r="AN633" s="64"/>
      <c r="AO633" s="64"/>
      <c r="AP633" s="202"/>
      <c r="AQ633" s="202"/>
      <c r="AR633" s="42"/>
    </row>
    <row r="634" spans="1:44" ht="15.75" customHeight="1" x14ac:dyDescent="0.2">
      <c r="A634" s="43"/>
      <c r="B634" s="43"/>
      <c r="C634" s="43"/>
      <c r="D634" s="43"/>
      <c r="E634" s="43"/>
      <c r="F634" s="43"/>
      <c r="G634" s="194"/>
      <c r="H634" s="194"/>
      <c r="I634" s="194"/>
      <c r="J634" s="196"/>
      <c r="K634" s="196"/>
      <c r="L634" s="196"/>
      <c r="M634" s="196"/>
      <c r="N634" s="196"/>
      <c r="O634" s="197"/>
      <c r="P634" s="197"/>
      <c r="Q634" s="197"/>
      <c r="R634" s="197"/>
      <c r="S634" s="197"/>
      <c r="T634" s="197"/>
      <c r="U634" s="198"/>
      <c r="V634" s="257"/>
      <c r="W634" s="200"/>
      <c r="X634" s="200"/>
      <c r="Y634" s="43"/>
      <c r="Z634" s="199"/>
      <c r="AA634" s="199"/>
      <c r="AB634" s="199"/>
      <c r="AC634" s="199"/>
      <c r="AD634" s="199"/>
      <c r="AE634" s="43"/>
      <c r="AF634" s="199"/>
      <c r="AG634" s="196"/>
      <c r="AH634" s="201"/>
      <c r="AI634" s="330"/>
      <c r="AJ634" s="330"/>
      <c r="AK634" s="43"/>
      <c r="AL634" s="43"/>
      <c r="AM634" s="43"/>
      <c r="AN634" s="64"/>
      <c r="AO634" s="64"/>
      <c r="AP634" s="202"/>
      <c r="AQ634" s="202"/>
      <c r="AR634" s="42"/>
    </row>
    <row r="635" spans="1:44" ht="15.75" customHeight="1" x14ac:dyDescent="0.2">
      <c r="A635" s="43"/>
      <c r="B635" s="43"/>
      <c r="C635" s="43"/>
      <c r="D635" s="43"/>
      <c r="E635" s="43"/>
      <c r="F635" s="43"/>
      <c r="G635" s="194"/>
      <c r="H635" s="194"/>
      <c r="I635" s="194"/>
      <c r="J635" s="196"/>
      <c r="K635" s="196"/>
      <c r="L635" s="196"/>
      <c r="M635" s="196"/>
      <c r="N635" s="196"/>
      <c r="O635" s="197"/>
      <c r="P635" s="197"/>
      <c r="Q635" s="197"/>
      <c r="R635" s="197"/>
      <c r="S635" s="197"/>
      <c r="T635" s="197"/>
      <c r="U635" s="198"/>
      <c r="V635" s="257"/>
      <c r="W635" s="200"/>
      <c r="X635" s="200"/>
      <c r="Y635" s="43"/>
      <c r="Z635" s="199"/>
      <c r="AA635" s="199"/>
      <c r="AB635" s="199"/>
      <c r="AC635" s="199"/>
      <c r="AD635" s="199"/>
      <c r="AE635" s="43"/>
      <c r="AF635" s="199"/>
      <c r="AG635" s="196"/>
      <c r="AH635" s="201"/>
      <c r="AI635" s="330"/>
      <c r="AJ635" s="330"/>
      <c r="AK635" s="43"/>
      <c r="AL635" s="43"/>
      <c r="AM635" s="43"/>
      <c r="AN635" s="64"/>
      <c r="AO635" s="64"/>
      <c r="AP635" s="202"/>
      <c r="AQ635" s="202"/>
      <c r="AR635" s="42"/>
    </row>
    <row r="636" spans="1:44" ht="15.75" customHeight="1" x14ac:dyDescent="0.2">
      <c r="A636" s="43"/>
      <c r="B636" s="43"/>
      <c r="C636" s="43"/>
      <c r="D636" s="43"/>
      <c r="E636" s="43"/>
      <c r="F636" s="43"/>
      <c r="G636" s="194"/>
      <c r="H636" s="194"/>
      <c r="I636" s="194"/>
      <c r="J636" s="196"/>
      <c r="K636" s="196"/>
      <c r="L636" s="196"/>
      <c r="M636" s="196"/>
      <c r="N636" s="196"/>
      <c r="O636" s="197"/>
      <c r="P636" s="197"/>
      <c r="Q636" s="197"/>
      <c r="R636" s="197"/>
      <c r="S636" s="197"/>
      <c r="T636" s="197"/>
      <c r="U636" s="198"/>
      <c r="V636" s="257"/>
      <c r="W636" s="200"/>
      <c r="X636" s="200"/>
      <c r="Y636" s="43"/>
      <c r="Z636" s="199"/>
      <c r="AA636" s="199"/>
      <c r="AB636" s="199"/>
      <c r="AC636" s="199"/>
      <c r="AD636" s="199"/>
      <c r="AE636" s="43"/>
      <c r="AF636" s="199"/>
      <c r="AG636" s="196"/>
      <c r="AH636" s="201"/>
      <c r="AI636" s="330"/>
      <c r="AJ636" s="330"/>
      <c r="AK636" s="43"/>
      <c r="AL636" s="43"/>
      <c r="AM636" s="43"/>
      <c r="AN636" s="64"/>
      <c r="AO636" s="64"/>
      <c r="AP636" s="202"/>
      <c r="AQ636" s="202"/>
      <c r="AR636" s="42"/>
    </row>
    <row r="637" spans="1:44" ht="15.75" customHeight="1" x14ac:dyDescent="0.2">
      <c r="A637" s="43"/>
      <c r="B637" s="43"/>
      <c r="C637" s="43"/>
      <c r="D637" s="43"/>
      <c r="E637" s="43"/>
      <c r="F637" s="43"/>
      <c r="G637" s="194"/>
      <c r="H637" s="194"/>
      <c r="I637" s="194"/>
      <c r="J637" s="196"/>
      <c r="K637" s="196"/>
      <c r="L637" s="196"/>
      <c r="M637" s="196"/>
      <c r="N637" s="196"/>
      <c r="O637" s="197"/>
      <c r="P637" s="197"/>
      <c r="Q637" s="197"/>
      <c r="R637" s="197"/>
      <c r="S637" s="197"/>
      <c r="T637" s="197"/>
      <c r="U637" s="198"/>
      <c r="V637" s="257"/>
      <c r="W637" s="200"/>
      <c r="X637" s="200"/>
      <c r="Y637" s="43"/>
      <c r="Z637" s="199"/>
      <c r="AA637" s="199"/>
      <c r="AB637" s="199"/>
      <c r="AC637" s="199"/>
      <c r="AD637" s="199"/>
      <c r="AE637" s="43"/>
      <c r="AF637" s="199"/>
      <c r="AG637" s="196"/>
      <c r="AH637" s="201"/>
      <c r="AI637" s="330"/>
      <c r="AJ637" s="330"/>
      <c r="AK637" s="43"/>
      <c r="AL637" s="43"/>
      <c r="AM637" s="43"/>
      <c r="AN637" s="64"/>
      <c r="AO637" s="64"/>
      <c r="AP637" s="202"/>
      <c r="AQ637" s="202"/>
      <c r="AR637" s="42"/>
    </row>
    <row r="638" spans="1:44" ht="15.75" customHeight="1" x14ac:dyDescent="0.2">
      <c r="A638" s="43"/>
      <c r="B638" s="43"/>
      <c r="C638" s="43"/>
      <c r="D638" s="43"/>
      <c r="E638" s="43"/>
      <c r="F638" s="43"/>
      <c r="G638" s="194"/>
      <c r="H638" s="194"/>
      <c r="I638" s="194"/>
      <c r="J638" s="196"/>
      <c r="K638" s="196"/>
      <c r="L638" s="196"/>
      <c r="M638" s="196"/>
      <c r="N638" s="196"/>
      <c r="O638" s="197"/>
      <c r="P638" s="197"/>
      <c r="Q638" s="197"/>
      <c r="R638" s="197"/>
      <c r="S638" s="197"/>
      <c r="T638" s="197"/>
      <c r="U638" s="198"/>
      <c r="V638" s="257"/>
      <c r="W638" s="200"/>
      <c r="X638" s="200"/>
      <c r="Y638" s="43"/>
      <c r="Z638" s="199"/>
      <c r="AA638" s="199"/>
      <c r="AB638" s="199"/>
      <c r="AC638" s="199"/>
      <c r="AD638" s="199"/>
      <c r="AE638" s="43"/>
      <c r="AF638" s="199"/>
      <c r="AG638" s="196"/>
      <c r="AH638" s="201"/>
      <c r="AI638" s="330"/>
      <c r="AJ638" s="330"/>
      <c r="AK638" s="43"/>
      <c r="AL638" s="43"/>
      <c r="AM638" s="43"/>
      <c r="AN638" s="64"/>
      <c r="AO638" s="64"/>
      <c r="AP638" s="202"/>
      <c r="AQ638" s="202"/>
      <c r="AR638" s="42"/>
    </row>
    <row r="639" spans="1:44" ht="15.75" customHeight="1" x14ac:dyDescent="0.2">
      <c r="A639" s="43"/>
      <c r="B639" s="43"/>
      <c r="C639" s="43"/>
      <c r="D639" s="43"/>
      <c r="E639" s="43"/>
      <c r="F639" s="43"/>
      <c r="G639" s="194"/>
      <c r="H639" s="194"/>
      <c r="I639" s="194"/>
      <c r="J639" s="196"/>
      <c r="K639" s="196"/>
      <c r="L639" s="196"/>
      <c r="M639" s="196"/>
      <c r="N639" s="196"/>
      <c r="O639" s="197"/>
      <c r="P639" s="197"/>
      <c r="Q639" s="197"/>
      <c r="R639" s="197"/>
      <c r="S639" s="197"/>
      <c r="T639" s="197"/>
      <c r="U639" s="198"/>
      <c r="V639" s="257"/>
      <c r="W639" s="200"/>
      <c r="X639" s="200"/>
      <c r="Y639" s="43"/>
      <c r="Z639" s="199"/>
      <c r="AA639" s="199"/>
      <c r="AB639" s="199"/>
      <c r="AC639" s="199"/>
      <c r="AD639" s="199"/>
      <c r="AE639" s="43"/>
      <c r="AF639" s="199"/>
      <c r="AG639" s="196"/>
      <c r="AH639" s="201"/>
      <c r="AI639" s="330"/>
      <c r="AJ639" s="330"/>
      <c r="AK639" s="43"/>
      <c r="AL639" s="43"/>
      <c r="AM639" s="43"/>
      <c r="AN639" s="64"/>
      <c r="AO639" s="64"/>
      <c r="AP639" s="202"/>
      <c r="AQ639" s="202"/>
      <c r="AR639" s="42"/>
    </row>
    <row r="640" spans="1:44" ht="15.75" customHeight="1" x14ac:dyDescent="0.2">
      <c r="A640" s="43"/>
      <c r="B640" s="43"/>
      <c r="C640" s="43"/>
      <c r="D640" s="43"/>
      <c r="E640" s="43"/>
      <c r="F640" s="43"/>
      <c r="G640" s="194"/>
      <c r="H640" s="194"/>
      <c r="I640" s="194"/>
      <c r="J640" s="196"/>
      <c r="K640" s="196"/>
      <c r="L640" s="196"/>
      <c r="M640" s="196"/>
      <c r="N640" s="196"/>
      <c r="O640" s="197"/>
      <c r="P640" s="197"/>
      <c r="Q640" s="197"/>
      <c r="R640" s="197"/>
      <c r="S640" s="197"/>
      <c r="T640" s="197"/>
      <c r="U640" s="198"/>
      <c r="V640" s="257"/>
      <c r="W640" s="200"/>
      <c r="X640" s="200"/>
      <c r="Y640" s="43"/>
      <c r="Z640" s="199"/>
      <c r="AA640" s="199"/>
      <c r="AB640" s="199"/>
      <c r="AC640" s="199"/>
      <c r="AD640" s="199"/>
      <c r="AE640" s="43"/>
      <c r="AF640" s="199"/>
      <c r="AG640" s="196"/>
      <c r="AH640" s="201"/>
      <c r="AI640" s="330"/>
      <c r="AJ640" s="330"/>
      <c r="AK640" s="43"/>
      <c r="AL640" s="43"/>
      <c r="AM640" s="43"/>
      <c r="AN640" s="64"/>
      <c r="AO640" s="64"/>
      <c r="AP640" s="202"/>
      <c r="AQ640" s="202"/>
      <c r="AR640" s="42"/>
    </row>
    <row r="641" spans="1:44" ht="15.75" customHeight="1" x14ac:dyDescent="0.2">
      <c r="A641" s="43"/>
      <c r="B641" s="43"/>
      <c r="C641" s="43"/>
      <c r="D641" s="43"/>
      <c r="E641" s="43"/>
      <c r="F641" s="43"/>
      <c r="G641" s="194"/>
      <c r="H641" s="194"/>
      <c r="I641" s="194"/>
      <c r="J641" s="196"/>
      <c r="K641" s="196"/>
      <c r="L641" s="196"/>
      <c r="M641" s="196"/>
      <c r="N641" s="196"/>
      <c r="O641" s="197"/>
      <c r="P641" s="197"/>
      <c r="Q641" s="197"/>
      <c r="R641" s="197"/>
      <c r="S641" s="197"/>
      <c r="T641" s="197"/>
      <c r="U641" s="198"/>
      <c r="V641" s="257"/>
      <c r="W641" s="200"/>
      <c r="X641" s="200"/>
      <c r="Y641" s="43"/>
      <c r="Z641" s="199"/>
      <c r="AA641" s="199"/>
      <c r="AB641" s="199"/>
      <c r="AC641" s="199"/>
      <c r="AD641" s="199"/>
      <c r="AE641" s="43"/>
      <c r="AF641" s="199"/>
      <c r="AG641" s="196"/>
      <c r="AH641" s="201"/>
      <c r="AI641" s="330"/>
      <c r="AJ641" s="330"/>
      <c r="AK641" s="43"/>
      <c r="AL641" s="43"/>
      <c r="AM641" s="43"/>
      <c r="AN641" s="64"/>
      <c r="AO641" s="64"/>
      <c r="AP641" s="202"/>
      <c r="AQ641" s="202"/>
      <c r="AR641" s="42"/>
    </row>
    <row r="642" spans="1:44" ht="15.75" customHeight="1" x14ac:dyDescent="0.2">
      <c r="A642" s="43"/>
      <c r="B642" s="43"/>
      <c r="C642" s="43"/>
      <c r="D642" s="43"/>
      <c r="E642" s="43"/>
      <c r="F642" s="43"/>
      <c r="G642" s="194"/>
      <c r="H642" s="194"/>
      <c r="I642" s="194"/>
      <c r="J642" s="196"/>
      <c r="K642" s="196"/>
      <c r="L642" s="196"/>
      <c r="M642" s="196"/>
      <c r="N642" s="196"/>
      <c r="O642" s="197"/>
      <c r="P642" s="197"/>
      <c r="Q642" s="197"/>
      <c r="R642" s="197"/>
      <c r="S642" s="197"/>
      <c r="T642" s="197"/>
      <c r="U642" s="198"/>
      <c r="V642" s="257"/>
      <c r="W642" s="200"/>
      <c r="X642" s="200"/>
      <c r="Y642" s="43"/>
      <c r="Z642" s="199"/>
      <c r="AA642" s="199"/>
      <c r="AB642" s="199"/>
      <c r="AC642" s="199"/>
      <c r="AD642" s="199"/>
      <c r="AE642" s="43"/>
      <c r="AF642" s="199"/>
      <c r="AG642" s="196"/>
      <c r="AH642" s="201"/>
      <c r="AI642" s="330"/>
      <c r="AJ642" s="330"/>
      <c r="AK642" s="43"/>
      <c r="AL642" s="43"/>
      <c r="AM642" s="43"/>
      <c r="AN642" s="64"/>
      <c r="AO642" s="64"/>
      <c r="AP642" s="202"/>
      <c r="AQ642" s="202"/>
      <c r="AR642" s="42"/>
    </row>
    <row r="643" spans="1:44" ht="15.75" customHeight="1" x14ac:dyDescent="0.2">
      <c r="A643" s="43"/>
      <c r="B643" s="43"/>
      <c r="C643" s="43"/>
      <c r="D643" s="43"/>
      <c r="E643" s="43"/>
      <c r="F643" s="43"/>
      <c r="G643" s="194"/>
      <c r="H643" s="194"/>
      <c r="I643" s="194"/>
      <c r="J643" s="196"/>
      <c r="K643" s="196"/>
      <c r="L643" s="196"/>
      <c r="M643" s="196"/>
      <c r="N643" s="196"/>
      <c r="O643" s="197"/>
      <c r="P643" s="197"/>
      <c r="Q643" s="197"/>
      <c r="R643" s="197"/>
      <c r="S643" s="197"/>
      <c r="T643" s="197"/>
      <c r="U643" s="198"/>
      <c r="V643" s="257"/>
      <c r="W643" s="200"/>
      <c r="X643" s="200"/>
      <c r="Y643" s="43"/>
      <c r="Z643" s="199"/>
      <c r="AA643" s="199"/>
      <c r="AB643" s="199"/>
      <c r="AC643" s="199"/>
      <c r="AD643" s="199"/>
      <c r="AE643" s="43"/>
      <c r="AF643" s="199"/>
      <c r="AG643" s="196"/>
      <c r="AH643" s="201"/>
      <c r="AI643" s="330"/>
      <c r="AJ643" s="330"/>
      <c r="AK643" s="43"/>
      <c r="AL643" s="43"/>
      <c r="AM643" s="43"/>
      <c r="AN643" s="64"/>
      <c r="AO643" s="64"/>
      <c r="AP643" s="202"/>
      <c r="AQ643" s="202"/>
      <c r="AR643" s="42"/>
    </row>
    <row r="644" spans="1:44" ht="15.75" customHeight="1" x14ac:dyDescent="0.2">
      <c r="A644" s="43"/>
      <c r="B644" s="43"/>
      <c r="C644" s="43"/>
      <c r="D644" s="43"/>
      <c r="E644" s="43"/>
      <c r="F644" s="43"/>
      <c r="G644" s="194"/>
      <c r="H644" s="194"/>
      <c r="I644" s="194"/>
      <c r="J644" s="196"/>
      <c r="K644" s="196"/>
      <c r="L644" s="196"/>
      <c r="M644" s="196"/>
      <c r="N644" s="196"/>
      <c r="O644" s="197"/>
      <c r="P644" s="197"/>
      <c r="Q644" s="197"/>
      <c r="R644" s="197"/>
      <c r="S644" s="197"/>
      <c r="T644" s="197"/>
      <c r="U644" s="198"/>
      <c r="V644" s="257"/>
      <c r="W644" s="200"/>
      <c r="X644" s="200"/>
      <c r="Y644" s="43"/>
      <c r="Z644" s="199"/>
      <c r="AA644" s="199"/>
      <c r="AB644" s="199"/>
      <c r="AC644" s="199"/>
      <c r="AD644" s="199"/>
      <c r="AE644" s="43"/>
      <c r="AF644" s="199"/>
      <c r="AG644" s="196"/>
      <c r="AH644" s="201"/>
      <c r="AI644" s="330"/>
      <c r="AJ644" s="330"/>
      <c r="AK644" s="43"/>
      <c r="AL644" s="43"/>
      <c r="AM644" s="43"/>
      <c r="AN644" s="64"/>
      <c r="AO644" s="64"/>
      <c r="AP644" s="202"/>
      <c r="AQ644" s="202"/>
      <c r="AR644" s="42"/>
    </row>
    <row r="645" spans="1:44" ht="15.75" customHeight="1" x14ac:dyDescent="0.2">
      <c r="A645" s="43"/>
      <c r="B645" s="43"/>
      <c r="C645" s="43"/>
      <c r="D645" s="43"/>
      <c r="E645" s="43"/>
      <c r="F645" s="43"/>
      <c r="G645" s="194"/>
      <c r="H645" s="194"/>
      <c r="I645" s="194"/>
      <c r="J645" s="196"/>
      <c r="K645" s="196"/>
      <c r="L645" s="196"/>
      <c r="M645" s="196"/>
      <c r="N645" s="196"/>
      <c r="O645" s="197"/>
      <c r="P645" s="197"/>
      <c r="Q645" s="197"/>
      <c r="R645" s="197"/>
      <c r="S645" s="197"/>
      <c r="T645" s="197"/>
      <c r="U645" s="198"/>
      <c r="V645" s="257"/>
      <c r="W645" s="200"/>
      <c r="X645" s="200"/>
      <c r="Y645" s="43"/>
      <c r="Z645" s="199"/>
      <c r="AA645" s="199"/>
      <c r="AB645" s="199"/>
      <c r="AC645" s="199"/>
      <c r="AD645" s="199"/>
      <c r="AE645" s="43"/>
      <c r="AF645" s="199"/>
      <c r="AG645" s="196"/>
      <c r="AH645" s="201"/>
      <c r="AI645" s="330"/>
      <c r="AJ645" s="330"/>
      <c r="AK645" s="43"/>
      <c r="AL645" s="43"/>
      <c r="AM645" s="43"/>
      <c r="AN645" s="64"/>
      <c r="AO645" s="64"/>
      <c r="AP645" s="202"/>
      <c r="AQ645" s="202"/>
      <c r="AR645" s="42"/>
    </row>
    <row r="646" spans="1:44" ht="15.75" customHeight="1" x14ac:dyDescent="0.2">
      <c r="A646" s="43"/>
      <c r="B646" s="43"/>
      <c r="C646" s="43"/>
      <c r="D646" s="43"/>
      <c r="E646" s="43"/>
      <c r="F646" s="43"/>
      <c r="G646" s="194"/>
      <c r="H646" s="194"/>
      <c r="I646" s="194"/>
      <c r="J646" s="196"/>
      <c r="K646" s="196"/>
      <c r="L646" s="196"/>
      <c r="M646" s="196"/>
      <c r="N646" s="196"/>
      <c r="O646" s="197"/>
      <c r="P646" s="197"/>
      <c r="Q646" s="197"/>
      <c r="R646" s="197"/>
      <c r="S646" s="197"/>
      <c r="T646" s="197"/>
      <c r="U646" s="198"/>
      <c r="V646" s="257"/>
      <c r="W646" s="200"/>
      <c r="X646" s="200"/>
      <c r="Y646" s="43"/>
      <c r="Z646" s="199"/>
      <c r="AA646" s="199"/>
      <c r="AB646" s="199"/>
      <c r="AC646" s="199"/>
      <c r="AD646" s="199"/>
      <c r="AE646" s="43"/>
      <c r="AF646" s="199"/>
      <c r="AG646" s="196"/>
      <c r="AH646" s="201"/>
      <c r="AI646" s="330"/>
      <c r="AJ646" s="330"/>
      <c r="AK646" s="43"/>
      <c r="AL646" s="43"/>
      <c r="AM646" s="43"/>
      <c r="AN646" s="64"/>
      <c r="AO646" s="64"/>
      <c r="AP646" s="202"/>
      <c r="AQ646" s="202"/>
      <c r="AR646" s="42"/>
    </row>
    <row r="647" spans="1:44" ht="15.75" customHeight="1" x14ac:dyDescent="0.2">
      <c r="A647" s="43"/>
      <c r="B647" s="43"/>
      <c r="C647" s="43"/>
      <c r="D647" s="43"/>
      <c r="E647" s="43"/>
      <c r="F647" s="43"/>
      <c r="G647" s="194"/>
      <c r="H647" s="194"/>
      <c r="I647" s="194"/>
      <c r="J647" s="196"/>
      <c r="K647" s="196"/>
      <c r="L647" s="196"/>
      <c r="M647" s="196"/>
      <c r="N647" s="196"/>
      <c r="O647" s="197"/>
      <c r="P647" s="197"/>
      <c r="Q647" s="197"/>
      <c r="R647" s="197"/>
      <c r="S647" s="197"/>
      <c r="T647" s="197"/>
      <c r="U647" s="198"/>
      <c r="V647" s="257"/>
      <c r="W647" s="200"/>
      <c r="X647" s="200"/>
      <c r="Y647" s="43"/>
      <c r="Z647" s="199"/>
      <c r="AA647" s="199"/>
      <c r="AB647" s="199"/>
      <c r="AC647" s="199"/>
      <c r="AD647" s="199"/>
      <c r="AE647" s="43"/>
      <c r="AF647" s="199"/>
      <c r="AG647" s="196"/>
      <c r="AH647" s="201"/>
      <c r="AI647" s="330"/>
      <c r="AJ647" s="330"/>
      <c r="AK647" s="43"/>
      <c r="AL647" s="43"/>
      <c r="AM647" s="43"/>
      <c r="AN647" s="64"/>
      <c r="AO647" s="64"/>
      <c r="AP647" s="202"/>
      <c r="AQ647" s="202"/>
      <c r="AR647" s="42"/>
    </row>
    <row r="648" spans="1:44" ht="15.75" customHeight="1" x14ac:dyDescent="0.2">
      <c r="A648" s="43"/>
      <c r="B648" s="43"/>
      <c r="C648" s="43"/>
      <c r="D648" s="43"/>
      <c r="E648" s="43"/>
      <c r="F648" s="43"/>
      <c r="G648" s="194"/>
      <c r="H648" s="194"/>
      <c r="I648" s="194"/>
      <c r="J648" s="196"/>
      <c r="K648" s="196"/>
      <c r="L648" s="196"/>
      <c r="M648" s="196"/>
      <c r="N648" s="196"/>
      <c r="O648" s="197"/>
      <c r="P648" s="197"/>
      <c r="Q648" s="197"/>
      <c r="R648" s="197"/>
      <c r="S648" s="197"/>
      <c r="T648" s="197"/>
      <c r="U648" s="198"/>
      <c r="V648" s="257"/>
      <c r="W648" s="200"/>
      <c r="X648" s="200"/>
      <c r="Y648" s="43"/>
      <c r="Z648" s="199"/>
      <c r="AA648" s="199"/>
      <c r="AB648" s="199"/>
      <c r="AC648" s="199"/>
      <c r="AD648" s="199"/>
      <c r="AE648" s="43"/>
      <c r="AF648" s="199"/>
      <c r="AG648" s="196"/>
      <c r="AH648" s="201"/>
      <c r="AI648" s="330"/>
      <c r="AJ648" s="330"/>
      <c r="AK648" s="43"/>
      <c r="AL648" s="43"/>
      <c r="AM648" s="43"/>
      <c r="AN648" s="64"/>
      <c r="AO648" s="64"/>
      <c r="AP648" s="202"/>
      <c r="AQ648" s="202"/>
      <c r="AR648" s="42"/>
    </row>
    <row r="649" spans="1:44" ht="15.75" customHeight="1" x14ac:dyDescent="0.2">
      <c r="A649" s="43"/>
      <c r="B649" s="43"/>
      <c r="C649" s="43"/>
      <c r="D649" s="43"/>
      <c r="E649" s="43"/>
      <c r="F649" s="43"/>
      <c r="G649" s="194"/>
      <c r="H649" s="194"/>
      <c r="I649" s="194"/>
      <c r="J649" s="196"/>
      <c r="K649" s="196"/>
      <c r="L649" s="196"/>
      <c r="M649" s="196"/>
      <c r="N649" s="196"/>
      <c r="O649" s="197"/>
      <c r="P649" s="197"/>
      <c r="Q649" s="197"/>
      <c r="R649" s="197"/>
      <c r="S649" s="197"/>
      <c r="T649" s="197"/>
      <c r="U649" s="198"/>
      <c r="V649" s="257"/>
      <c r="W649" s="200"/>
      <c r="X649" s="200"/>
      <c r="Y649" s="43"/>
      <c r="Z649" s="199"/>
      <c r="AA649" s="199"/>
      <c r="AB649" s="199"/>
      <c r="AC649" s="199"/>
      <c r="AD649" s="199"/>
      <c r="AE649" s="43"/>
      <c r="AF649" s="199"/>
      <c r="AG649" s="196"/>
      <c r="AH649" s="201"/>
      <c r="AI649" s="330"/>
      <c r="AJ649" s="330"/>
      <c r="AK649" s="43"/>
      <c r="AL649" s="43"/>
      <c r="AM649" s="43"/>
      <c r="AN649" s="64"/>
      <c r="AO649" s="64"/>
      <c r="AP649" s="202"/>
      <c r="AQ649" s="202"/>
      <c r="AR649" s="42"/>
    </row>
    <row r="650" spans="1:44" ht="15.75" customHeight="1" x14ac:dyDescent="0.2">
      <c r="A650" s="43"/>
      <c r="B650" s="43"/>
      <c r="C650" s="43"/>
      <c r="D650" s="43"/>
      <c r="E650" s="43"/>
      <c r="F650" s="43"/>
      <c r="G650" s="194"/>
      <c r="H650" s="194"/>
      <c r="I650" s="194"/>
      <c r="J650" s="196"/>
      <c r="K650" s="196"/>
      <c r="L650" s="196"/>
      <c r="M650" s="196"/>
      <c r="N650" s="196"/>
      <c r="O650" s="197"/>
      <c r="P650" s="197"/>
      <c r="Q650" s="197"/>
      <c r="R650" s="197"/>
      <c r="S650" s="197"/>
      <c r="T650" s="197"/>
      <c r="U650" s="198"/>
      <c r="V650" s="257"/>
      <c r="W650" s="200"/>
      <c r="X650" s="200"/>
      <c r="Y650" s="43"/>
      <c r="Z650" s="199"/>
      <c r="AA650" s="199"/>
      <c r="AB650" s="199"/>
      <c r="AC650" s="199"/>
      <c r="AD650" s="199"/>
      <c r="AE650" s="43"/>
      <c r="AF650" s="199"/>
      <c r="AG650" s="196"/>
      <c r="AH650" s="201"/>
      <c r="AI650" s="330"/>
      <c r="AJ650" s="330"/>
      <c r="AK650" s="43"/>
      <c r="AL650" s="43"/>
      <c r="AM650" s="43"/>
      <c r="AN650" s="64"/>
      <c r="AO650" s="64"/>
      <c r="AP650" s="202"/>
      <c r="AQ650" s="202"/>
      <c r="AR650" s="42"/>
    </row>
    <row r="651" spans="1:44" ht="15.75" customHeight="1" x14ac:dyDescent="0.2">
      <c r="A651" s="43"/>
      <c r="B651" s="43"/>
      <c r="C651" s="43"/>
      <c r="D651" s="43"/>
      <c r="E651" s="43"/>
      <c r="F651" s="43"/>
      <c r="G651" s="194"/>
      <c r="H651" s="194"/>
      <c r="I651" s="194"/>
      <c r="J651" s="196"/>
      <c r="K651" s="196"/>
      <c r="L651" s="196"/>
      <c r="M651" s="196"/>
      <c r="N651" s="196"/>
      <c r="O651" s="197"/>
      <c r="P651" s="197"/>
      <c r="Q651" s="197"/>
      <c r="R651" s="197"/>
      <c r="S651" s="197"/>
      <c r="T651" s="197"/>
      <c r="U651" s="198"/>
      <c r="V651" s="257"/>
      <c r="W651" s="200"/>
      <c r="X651" s="200"/>
      <c r="Y651" s="43"/>
      <c r="Z651" s="199"/>
      <c r="AA651" s="199"/>
      <c r="AB651" s="199"/>
      <c r="AC651" s="199"/>
      <c r="AD651" s="199"/>
      <c r="AE651" s="43"/>
      <c r="AF651" s="199"/>
      <c r="AG651" s="196"/>
      <c r="AH651" s="201"/>
      <c r="AI651" s="330"/>
      <c r="AJ651" s="330"/>
      <c r="AK651" s="43"/>
      <c r="AL651" s="43"/>
      <c r="AM651" s="43"/>
      <c r="AN651" s="64"/>
      <c r="AO651" s="64"/>
      <c r="AP651" s="202"/>
      <c r="AQ651" s="202"/>
      <c r="AR651" s="42"/>
    </row>
    <row r="652" spans="1:44" ht="15.75" customHeight="1" x14ac:dyDescent="0.2">
      <c r="A652" s="43"/>
      <c r="B652" s="43"/>
      <c r="C652" s="43"/>
      <c r="D652" s="43"/>
      <c r="E652" s="43"/>
      <c r="F652" s="43"/>
      <c r="G652" s="194"/>
      <c r="H652" s="194"/>
      <c r="I652" s="194"/>
      <c r="J652" s="196"/>
      <c r="K652" s="196"/>
      <c r="L652" s="196"/>
      <c r="M652" s="196"/>
      <c r="N652" s="196"/>
      <c r="O652" s="197"/>
      <c r="P652" s="197"/>
      <c r="Q652" s="197"/>
      <c r="R652" s="197"/>
      <c r="S652" s="197"/>
      <c r="T652" s="197"/>
      <c r="U652" s="198"/>
      <c r="V652" s="257"/>
      <c r="W652" s="200"/>
      <c r="X652" s="200"/>
      <c r="Y652" s="43"/>
      <c r="Z652" s="199"/>
      <c r="AA652" s="199"/>
      <c r="AB652" s="199"/>
      <c r="AC652" s="199"/>
      <c r="AD652" s="199"/>
      <c r="AE652" s="43"/>
      <c r="AF652" s="199"/>
      <c r="AG652" s="196"/>
      <c r="AH652" s="201"/>
      <c r="AI652" s="330"/>
      <c r="AJ652" s="330"/>
      <c r="AK652" s="43"/>
      <c r="AL652" s="43"/>
      <c r="AM652" s="43"/>
      <c r="AN652" s="64"/>
      <c r="AO652" s="64"/>
      <c r="AP652" s="202"/>
      <c r="AQ652" s="202"/>
      <c r="AR652" s="42"/>
    </row>
    <row r="653" spans="1:44" ht="15.75" customHeight="1" x14ac:dyDescent="0.2">
      <c r="A653" s="43"/>
      <c r="B653" s="43"/>
      <c r="C653" s="43"/>
      <c r="D653" s="43"/>
      <c r="E653" s="43"/>
      <c r="F653" s="43"/>
      <c r="G653" s="194"/>
      <c r="H653" s="194"/>
      <c r="I653" s="194"/>
      <c r="J653" s="196"/>
      <c r="K653" s="196"/>
      <c r="L653" s="196"/>
      <c r="M653" s="196"/>
      <c r="N653" s="196"/>
      <c r="O653" s="197"/>
      <c r="P653" s="197"/>
      <c r="Q653" s="197"/>
      <c r="R653" s="197"/>
      <c r="S653" s="197"/>
      <c r="T653" s="197"/>
      <c r="U653" s="198"/>
      <c r="V653" s="257"/>
      <c r="W653" s="200"/>
      <c r="X653" s="200"/>
      <c r="Y653" s="43"/>
      <c r="Z653" s="199"/>
      <c r="AA653" s="199"/>
      <c r="AB653" s="199"/>
      <c r="AC653" s="199"/>
      <c r="AD653" s="199"/>
      <c r="AE653" s="43"/>
      <c r="AF653" s="199"/>
      <c r="AG653" s="196"/>
      <c r="AH653" s="201"/>
      <c r="AI653" s="330"/>
      <c r="AJ653" s="330"/>
      <c r="AK653" s="43"/>
      <c r="AL653" s="43"/>
      <c r="AM653" s="43"/>
      <c r="AN653" s="64"/>
      <c r="AO653" s="64"/>
      <c r="AP653" s="202"/>
      <c r="AQ653" s="202"/>
      <c r="AR653" s="42"/>
    </row>
    <row r="654" spans="1:44" ht="15.75" customHeight="1" x14ac:dyDescent="0.2">
      <c r="A654" s="43"/>
      <c r="B654" s="43"/>
      <c r="C654" s="43"/>
      <c r="D654" s="43"/>
      <c r="E654" s="43"/>
      <c r="F654" s="43"/>
      <c r="G654" s="194"/>
      <c r="H654" s="194"/>
      <c r="I654" s="194"/>
      <c r="J654" s="196"/>
      <c r="K654" s="196"/>
      <c r="L654" s="196"/>
      <c r="M654" s="196"/>
      <c r="N654" s="196"/>
      <c r="O654" s="197"/>
      <c r="P654" s="197"/>
      <c r="Q654" s="197"/>
      <c r="R654" s="197"/>
      <c r="S654" s="197"/>
      <c r="T654" s="197"/>
      <c r="U654" s="198"/>
      <c r="V654" s="257"/>
      <c r="W654" s="200"/>
      <c r="X654" s="200"/>
      <c r="Y654" s="43"/>
      <c r="Z654" s="199"/>
      <c r="AA654" s="199"/>
      <c r="AB654" s="199"/>
      <c r="AC654" s="199"/>
      <c r="AD654" s="199"/>
      <c r="AE654" s="43"/>
      <c r="AF654" s="199"/>
      <c r="AG654" s="196"/>
      <c r="AH654" s="201"/>
      <c r="AI654" s="330"/>
      <c r="AJ654" s="330"/>
      <c r="AK654" s="43"/>
      <c r="AL654" s="43"/>
      <c r="AM654" s="43"/>
      <c r="AN654" s="64"/>
      <c r="AO654" s="64"/>
      <c r="AP654" s="202"/>
      <c r="AQ654" s="202"/>
      <c r="AR654" s="42"/>
    </row>
    <row r="655" spans="1:44" ht="15.75" customHeight="1" x14ac:dyDescent="0.2">
      <c r="A655" s="43"/>
      <c r="B655" s="43"/>
      <c r="C655" s="43"/>
      <c r="D655" s="43"/>
      <c r="E655" s="43"/>
      <c r="F655" s="43"/>
      <c r="G655" s="194"/>
      <c r="H655" s="194"/>
      <c r="I655" s="194"/>
      <c r="J655" s="196"/>
      <c r="K655" s="196"/>
      <c r="L655" s="196"/>
      <c r="M655" s="196"/>
      <c r="N655" s="196"/>
      <c r="O655" s="197"/>
      <c r="P655" s="197"/>
      <c r="Q655" s="197"/>
      <c r="R655" s="197"/>
      <c r="S655" s="197"/>
      <c r="T655" s="197"/>
      <c r="U655" s="198"/>
      <c r="V655" s="257"/>
      <c r="W655" s="200"/>
      <c r="X655" s="200"/>
      <c r="Y655" s="43"/>
      <c r="Z655" s="199"/>
      <c r="AA655" s="199"/>
      <c r="AB655" s="199"/>
      <c r="AC655" s="199"/>
      <c r="AD655" s="199"/>
      <c r="AE655" s="43"/>
      <c r="AF655" s="199"/>
      <c r="AG655" s="196"/>
      <c r="AH655" s="201"/>
      <c r="AI655" s="330"/>
      <c r="AJ655" s="330"/>
      <c r="AK655" s="43"/>
      <c r="AL655" s="43"/>
      <c r="AM655" s="43"/>
      <c r="AN655" s="64"/>
      <c r="AO655" s="64"/>
      <c r="AP655" s="202"/>
      <c r="AQ655" s="202"/>
      <c r="AR655" s="42"/>
    </row>
    <row r="656" spans="1:44" ht="15.75" customHeight="1" x14ac:dyDescent="0.2">
      <c r="A656" s="43"/>
      <c r="B656" s="43"/>
      <c r="C656" s="43"/>
      <c r="D656" s="43"/>
      <c r="E656" s="43"/>
      <c r="F656" s="43"/>
      <c r="G656" s="194"/>
      <c r="H656" s="194"/>
      <c r="I656" s="194"/>
      <c r="J656" s="196"/>
      <c r="K656" s="196"/>
      <c r="L656" s="196"/>
      <c r="M656" s="196"/>
      <c r="N656" s="196"/>
      <c r="O656" s="197"/>
      <c r="P656" s="197"/>
      <c r="Q656" s="197"/>
      <c r="R656" s="197"/>
      <c r="S656" s="197"/>
      <c r="T656" s="197"/>
      <c r="U656" s="198"/>
      <c r="V656" s="257"/>
      <c r="W656" s="200"/>
      <c r="X656" s="200"/>
      <c r="Y656" s="43"/>
      <c r="Z656" s="199"/>
      <c r="AA656" s="199"/>
      <c r="AB656" s="199"/>
      <c r="AC656" s="199"/>
      <c r="AD656" s="199"/>
      <c r="AE656" s="43"/>
      <c r="AF656" s="199"/>
      <c r="AG656" s="196"/>
      <c r="AH656" s="201"/>
      <c r="AI656" s="330"/>
      <c r="AJ656" s="330"/>
      <c r="AK656" s="43"/>
      <c r="AL656" s="43"/>
      <c r="AM656" s="43"/>
      <c r="AN656" s="64"/>
      <c r="AO656" s="64"/>
      <c r="AP656" s="202"/>
      <c r="AQ656" s="202"/>
      <c r="AR656" s="42"/>
    </row>
    <row r="657" spans="1:44" ht="15.75" customHeight="1" x14ac:dyDescent="0.2">
      <c r="A657" s="43"/>
      <c r="B657" s="43"/>
      <c r="C657" s="43"/>
      <c r="D657" s="43"/>
      <c r="E657" s="43"/>
      <c r="F657" s="43"/>
      <c r="G657" s="194"/>
      <c r="H657" s="194"/>
      <c r="I657" s="194"/>
      <c r="J657" s="196"/>
      <c r="K657" s="196"/>
      <c r="L657" s="196"/>
      <c r="M657" s="196"/>
      <c r="N657" s="196"/>
      <c r="O657" s="197"/>
      <c r="P657" s="197"/>
      <c r="Q657" s="197"/>
      <c r="R657" s="197"/>
      <c r="S657" s="197"/>
      <c r="T657" s="197"/>
      <c r="U657" s="198"/>
      <c r="V657" s="257"/>
      <c r="W657" s="200"/>
      <c r="X657" s="200"/>
      <c r="Y657" s="43"/>
      <c r="Z657" s="199"/>
      <c r="AA657" s="199"/>
      <c r="AB657" s="199"/>
      <c r="AC657" s="199"/>
      <c r="AD657" s="199"/>
      <c r="AE657" s="43"/>
      <c r="AF657" s="199"/>
      <c r="AG657" s="196"/>
      <c r="AH657" s="201"/>
      <c r="AI657" s="330"/>
      <c r="AJ657" s="330"/>
      <c r="AK657" s="43"/>
      <c r="AL657" s="43"/>
      <c r="AM657" s="43"/>
      <c r="AN657" s="64"/>
      <c r="AO657" s="64"/>
      <c r="AP657" s="202"/>
      <c r="AQ657" s="202"/>
      <c r="AR657" s="42"/>
    </row>
    <row r="658" spans="1:44" ht="15.75" customHeight="1" x14ac:dyDescent="0.2">
      <c r="A658" s="43"/>
      <c r="B658" s="43"/>
      <c r="C658" s="43"/>
      <c r="D658" s="43"/>
      <c r="E658" s="43"/>
      <c r="F658" s="43"/>
      <c r="G658" s="194"/>
      <c r="H658" s="194"/>
      <c r="I658" s="194"/>
      <c r="J658" s="196"/>
      <c r="K658" s="196"/>
      <c r="L658" s="196"/>
      <c r="M658" s="196"/>
      <c r="N658" s="196"/>
      <c r="O658" s="197"/>
      <c r="P658" s="197"/>
      <c r="Q658" s="197"/>
      <c r="R658" s="197"/>
      <c r="S658" s="197"/>
      <c r="T658" s="197"/>
      <c r="U658" s="198"/>
      <c r="V658" s="257"/>
      <c r="W658" s="200"/>
      <c r="X658" s="200"/>
      <c r="Y658" s="43"/>
      <c r="Z658" s="199"/>
      <c r="AA658" s="199"/>
      <c r="AB658" s="199"/>
      <c r="AC658" s="199"/>
      <c r="AD658" s="199"/>
      <c r="AE658" s="43"/>
      <c r="AF658" s="199"/>
      <c r="AG658" s="196"/>
      <c r="AH658" s="201"/>
      <c r="AI658" s="330"/>
      <c r="AJ658" s="330"/>
      <c r="AK658" s="43"/>
      <c r="AL658" s="43"/>
      <c r="AM658" s="43"/>
      <c r="AN658" s="64"/>
      <c r="AO658" s="64"/>
      <c r="AP658" s="202"/>
      <c r="AQ658" s="202"/>
      <c r="AR658" s="42"/>
    </row>
    <row r="659" spans="1:44" ht="15.75" customHeight="1" x14ac:dyDescent="0.2">
      <c r="A659" s="43"/>
      <c r="B659" s="43"/>
      <c r="C659" s="43"/>
      <c r="D659" s="43"/>
      <c r="E659" s="43"/>
      <c r="F659" s="43"/>
      <c r="G659" s="194"/>
      <c r="H659" s="194"/>
      <c r="I659" s="194"/>
      <c r="J659" s="196"/>
      <c r="K659" s="196"/>
      <c r="L659" s="196"/>
      <c r="M659" s="196"/>
      <c r="N659" s="196"/>
      <c r="O659" s="197"/>
      <c r="P659" s="197"/>
      <c r="Q659" s="197"/>
      <c r="R659" s="197"/>
      <c r="S659" s="197"/>
      <c r="T659" s="197"/>
      <c r="U659" s="198"/>
      <c r="V659" s="257"/>
      <c r="W659" s="200"/>
      <c r="X659" s="200"/>
      <c r="Y659" s="43"/>
      <c r="Z659" s="199"/>
      <c r="AA659" s="199"/>
      <c r="AB659" s="199"/>
      <c r="AC659" s="199"/>
      <c r="AD659" s="199"/>
      <c r="AE659" s="43"/>
      <c r="AF659" s="199"/>
      <c r="AG659" s="196"/>
      <c r="AH659" s="201"/>
      <c r="AI659" s="330"/>
      <c r="AJ659" s="330"/>
      <c r="AK659" s="43"/>
      <c r="AL659" s="43"/>
      <c r="AM659" s="43"/>
      <c r="AN659" s="64"/>
      <c r="AO659" s="64"/>
      <c r="AP659" s="202"/>
      <c r="AQ659" s="202"/>
      <c r="AR659" s="42"/>
    </row>
    <row r="660" spans="1:44" ht="15.75" customHeight="1" x14ac:dyDescent="0.2">
      <c r="A660" s="43"/>
      <c r="B660" s="43"/>
      <c r="C660" s="43"/>
      <c r="D660" s="43"/>
      <c r="E660" s="43"/>
      <c r="F660" s="43"/>
      <c r="G660" s="194"/>
      <c r="H660" s="194"/>
      <c r="I660" s="194"/>
      <c r="J660" s="196"/>
      <c r="K660" s="196"/>
      <c r="L660" s="196"/>
      <c r="M660" s="196"/>
      <c r="N660" s="196"/>
      <c r="O660" s="197"/>
      <c r="P660" s="197"/>
      <c r="Q660" s="197"/>
      <c r="R660" s="197"/>
      <c r="S660" s="197"/>
      <c r="T660" s="197"/>
      <c r="U660" s="198"/>
      <c r="V660" s="257"/>
      <c r="W660" s="200"/>
      <c r="X660" s="200"/>
      <c r="Y660" s="43"/>
      <c r="Z660" s="199"/>
      <c r="AA660" s="199"/>
      <c r="AB660" s="199"/>
      <c r="AC660" s="199"/>
      <c r="AD660" s="199"/>
      <c r="AE660" s="43"/>
      <c r="AF660" s="199"/>
      <c r="AG660" s="196"/>
      <c r="AH660" s="201"/>
      <c r="AI660" s="330"/>
      <c r="AJ660" s="330"/>
      <c r="AK660" s="43"/>
      <c r="AL660" s="43"/>
      <c r="AM660" s="43"/>
      <c r="AN660" s="64"/>
      <c r="AO660" s="64"/>
      <c r="AP660" s="202"/>
      <c r="AQ660" s="202"/>
      <c r="AR660" s="42"/>
    </row>
    <row r="661" spans="1:44" ht="15.75" customHeight="1" x14ac:dyDescent="0.2">
      <c r="A661" s="43"/>
      <c r="B661" s="43"/>
      <c r="C661" s="43"/>
      <c r="D661" s="43"/>
      <c r="E661" s="43"/>
      <c r="F661" s="43"/>
      <c r="G661" s="194"/>
      <c r="H661" s="194"/>
      <c r="I661" s="194"/>
      <c r="J661" s="196"/>
      <c r="K661" s="196"/>
      <c r="L661" s="196"/>
      <c r="M661" s="196"/>
      <c r="N661" s="196"/>
      <c r="O661" s="197"/>
      <c r="P661" s="197"/>
      <c r="Q661" s="197"/>
      <c r="R661" s="197"/>
      <c r="S661" s="197"/>
      <c r="T661" s="197"/>
      <c r="U661" s="198"/>
      <c r="V661" s="257"/>
      <c r="W661" s="200"/>
      <c r="X661" s="200"/>
      <c r="Y661" s="43"/>
      <c r="Z661" s="199"/>
      <c r="AA661" s="199"/>
      <c r="AB661" s="199"/>
      <c r="AC661" s="199"/>
      <c r="AD661" s="199"/>
      <c r="AE661" s="43"/>
      <c r="AF661" s="199"/>
      <c r="AG661" s="196"/>
      <c r="AH661" s="201"/>
      <c r="AI661" s="330"/>
      <c r="AJ661" s="330"/>
      <c r="AK661" s="43"/>
      <c r="AL661" s="43"/>
      <c r="AM661" s="43"/>
      <c r="AN661" s="64"/>
      <c r="AO661" s="64"/>
      <c r="AP661" s="202"/>
      <c r="AQ661" s="202"/>
      <c r="AR661" s="42"/>
    </row>
    <row r="662" spans="1:44" ht="15.75" customHeight="1" x14ac:dyDescent="0.2">
      <c r="A662" s="43"/>
      <c r="B662" s="43"/>
      <c r="C662" s="43"/>
      <c r="D662" s="43"/>
      <c r="E662" s="43"/>
      <c r="F662" s="43"/>
      <c r="G662" s="194"/>
      <c r="H662" s="194"/>
      <c r="I662" s="194"/>
      <c r="J662" s="196"/>
      <c r="K662" s="196"/>
      <c r="L662" s="196"/>
      <c r="M662" s="196"/>
      <c r="N662" s="196"/>
      <c r="O662" s="197"/>
      <c r="P662" s="197"/>
      <c r="Q662" s="197"/>
      <c r="R662" s="197"/>
      <c r="S662" s="197"/>
      <c r="T662" s="197"/>
      <c r="U662" s="198"/>
      <c r="V662" s="257"/>
      <c r="W662" s="200"/>
      <c r="X662" s="200"/>
      <c r="Y662" s="43"/>
      <c r="Z662" s="199"/>
      <c r="AA662" s="199"/>
      <c r="AB662" s="199"/>
      <c r="AC662" s="199"/>
      <c r="AD662" s="199"/>
      <c r="AE662" s="43"/>
      <c r="AF662" s="199"/>
      <c r="AG662" s="196"/>
      <c r="AH662" s="201"/>
      <c r="AI662" s="330"/>
      <c r="AJ662" s="330"/>
      <c r="AK662" s="43"/>
      <c r="AL662" s="43"/>
      <c r="AM662" s="43"/>
      <c r="AN662" s="64"/>
      <c r="AO662" s="64"/>
      <c r="AP662" s="202"/>
      <c r="AQ662" s="202"/>
      <c r="AR662" s="42"/>
    </row>
    <row r="663" spans="1:44" ht="15.75" customHeight="1" x14ac:dyDescent="0.2">
      <c r="A663" s="43"/>
      <c r="B663" s="43"/>
      <c r="C663" s="43"/>
      <c r="D663" s="43"/>
      <c r="E663" s="43"/>
      <c r="F663" s="43"/>
      <c r="G663" s="194"/>
      <c r="H663" s="194"/>
      <c r="I663" s="194"/>
      <c r="J663" s="196"/>
      <c r="K663" s="196"/>
      <c r="L663" s="196"/>
      <c r="M663" s="196"/>
      <c r="N663" s="196"/>
      <c r="O663" s="197"/>
      <c r="P663" s="197"/>
      <c r="Q663" s="197"/>
      <c r="R663" s="197"/>
      <c r="S663" s="197"/>
      <c r="T663" s="197"/>
      <c r="U663" s="198"/>
      <c r="V663" s="257"/>
      <c r="W663" s="200"/>
      <c r="X663" s="200"/>
      <c r="Y663" s="43"/>
      <c r="Z663" s="199"/>
      <c r="AA663" s="199"/>
      <c r="AB663" s="199"/>
      <c r="AC663" s="199"/>
      <c r="AD663" s="199"/>
      <c r="AE663" s="43"/>
      <c r="AF663" s="199"/>
      <c r="AG663" s="196"/>
      <c r="AH663" s="201"/>
      <c r="AI663" s="330"/>
      <c r="AJ663" s="330"/>
      <c r="AK663" s="43"/>
      <c r="AL663" s="43"/>
      <c r="AM663" s="43"/>
      <c r="AN663" s="64"/>
      <c r="AO663" s="64"/>
      <c r="AP663" s="202"/>
      <c r="AQ663" s="202"/>
      <c r="AR663" s="42"/>
    </row>
    <row r="664" spans="1:44" ht="15.75" customHeight="1" x14ac:dyDescent="0.2">
      <c r="A664" s="43"/>
      <c r="B664" s="43"/>
      <c r="C664" s="43"/>
      <c r="D664" s="43"/>
      <c r="E664" s="43"/>
      <c r="F664" s="43"/>
      <c r="G664" s="194"/>
      <c r="H664" s="194"/>
      <c r="I664" s="194"/>
      <c r="J664" s="196"/>
      <c r="K664" s="196"/>
      <c r="L664" s="196"/>
      <c r="M664" s="196"/>
      <c r="N664" s="196"/>
      <c r="O664" s="197"/>
      <c r="P664" s="197"/>
      <c r="Q664" s="197"/>
      <c r="R664" s="197"/>
      <c r="S664" s="197"/>
      <c r="T664" s="197"/>
      <c r="U664" s="198"/>
      <c r="V664" s="257"/>
      <c r="W664" s="200"/>
      <c r="X664" s="200"/>
      <c r="Y664" s="43"/>
      <c r="Z664" s="199"/>
      <c r="AA664" s="199"/>
      <c r="AB664" s="199"/>
      <c r="AC664" s="199"/>
      <c r="AD664" s="199"/>
      <c r="AE664" s="43"/>
      <c r="AF664" s="199"/>
      <c r="AG664" s="196"/>
      <c r="AH664" s="201"/>
      <c r="AI664" s="330"/>
      <c r="AJ664" s="330"/>
      <c r="AK664" s="43"/>
      <c r="AL664" s="43"/>
      <c r="AM664" s="43"/>
      <c r="AN664" s="64"/>
      <c r="AO664" s="64"/>
      <c r="AP664" s="202"/>
      <c r="AQ664" s="202"/>
      <c r="AR664" s="42"/>
    </row>
    <row r="665" spans="1:44" ht="15.75" customHeight="1" x14ac:dyDescent="0.2">
      <c r="A665" s="43"/>
      <c r="B665" s="43"/>
      <c r="C665" s="43"/>
      <c r="D665" s="43"/>
      <c r="E665" s="43"/>
      <c r="F665" s="43"/>
      <c r="G665" s="194"/>
      <c r="H665" s="194"/>
      <c r="I665" s="194"/>
      <c r="J665" s="196"/>
      <c r="K665" s="196"/>
      <c r="L665" s="196"/>
      <c r="M665" s="196"/>
      <c r="N665" s="196"/>
      <c r="O665" s="197"/>
      <c r="P665" s="197"/>
      <c r="Q665" s="197"/>
      <c r="R665" s="197"/>
      <c r="S665" s="197"/>
      <c r="T665" s="197"/>
      <c r="U665" s="198"/>
      <c r="V665" s="257"/>
      <c r="W665" s="200"/>
      <c r="X665" s="200"/>
      <c r="Y665" s="43"/>
      <c r="Z665" s="199"/>
      <c r="AA665" s="199"/>
      <c r="AB665" s="199"/>
      <c r="AC665" s="199"/>
      <c r="AD665" s="199"/>
      <c r="AE665" s="43"/>
      <c r="AF665" s="199"/>
      <c r="AG665" s="196"/>
      <c r="AH665" s="201"/>
      <c r="AI665" s="330"/>
      <c r="AJ665" s="330"/>
      <c r="AK665" s="43"/>
      <c r="AL665" s="43"/>
      <c r="AM665" s="43"/>
      <c r="AN665" s="64"/>
      <c r="AO665" s="64"/>
      <c r="AP665" s="202"/>
      <c r="AQ665" s="202"/>
      <c r="AR665" s="42"/>
    </row>
    <row r="666" spans="1:44" ht="15.75" customHeight="1" x14ac:dyDescent="0.2">
      <c r="A666" s="43"/>
      <c r="B666" s="43"/>
      <c r="C666" s="43"/>
      <c r="D666" s="43"/>
      <c r="E666" s="43"/>
      <c r="F666" s="43"/>
      <c r="G666" s="194"/>
      <c r="H666" s="194"/>
      <c r="I666" s="194"/>
      <c r="J666" s="196"/>
      <c r="K666" s="196"/>
      <c r="L666" s="196"/>
      <c r="M666" s="196"/>
      <c r="N666" s="196"/>
      <c r="O666" s="197"/>
      <c r="P666" s="197"/>
      <c r="Q666" s="197"/>
      <c r="R666" s="197"/>
      <c r="S666" s="197"/>
      <c r="T666" s="197"/>
      <c r="U666" s="198"/>
      <c r="V666" s="257"/>
      <c r="W666" s="200"/>
      <c r="X666" s="200"/>
      <c r="Y666" s="43"/>
      <c r="Z666" s="199"/>
      <c r="AA666" s="199"/>
      <c r="AB666" s="199"/>
      <c r="AC666" s="199"/>
      <c r="AD666" s="199"/>
      <c r="AE666" s="43"/>
      <c r="AF666" s="199"/>
      <c r="AG666" s="196"/>
      <c r="AH666" s="201"/>
      <c r="AI666" s="330"/>
      <c r="AJ666" s="330"/>
      <c r="AK666" s="43"/>
      <c r="AL666" s="43"/>
      <c r="AM666" s="43"/>
      <c r="AN666" s="64"/>
      <c r="AO666" s="64"/>
      <c r="AP666" s="202"/>
      <c r="AQ666" s="202"/>
      <c r="AR666" s="42"/>
    </row>
    <row r="667" spans="1:44" ht="15.75" customHeight="1" x14ac:dyDescent="0.2">
      <c r="A667" s="43"/>
      <c r="B667" s="43"/>
      <c r="C667" s="43"/>
      <c r="D667" s="43"/>
      <c r="E667" s="43"/>
      <c r="F667" s="43"/>
      <c r="G667" s="194"/>
      <c r="H667" s="194"/>
      <c r="I667" s="194"/>
      <c r="J667" s="196"/>
      <c r="K667" s="196"/>
      <c r="L667" s="196"/>
      <c r="M667" s="196"/>
      <c r="N667" s="196"/>
      <c r="O667" s="197"/>
      <c r="P667" s="197"/>
      <c r="Q667" s="197"/>
      <c r="R667" s="197"/>
      <c r="S667" s="197"/>
      <c r="T667" s="197"/>
      <c r="U667" s="198"/>
      <c r="V667" s="257"/>
      <c r="W667" s="200"/>
      <c r="X667" s="200"/>
      <c r="Y667" s="43"/>
      <c r="Z667" s="199"/>
      <c r="AA667" s="199"/>
      <c r="AB667" s="199"/>
      <c r="AC667" s="199"/>
      <c r="AD667" s="199"/>
      <c r="AE667" s="43"/>
      <c r="AF667" s="199"/>
      <c r="AG667" s="196"/>
      <c r="AH667" s="201"/>
      <c r="AI667" s="330"/>
      <c r="AJ667" s="330"/>
      <c r="AK667" s="43"/>
      <c r="AL667" s="43"/>
      <c r="AM667" s="43"/>
      <c r="AN667" s="64"/>
      <c r="AO667" s="64"/>
      <c r="AP667" s="202"/>
      <c r="AQ667" s="202"/>
      <c r="AR667" s="42"/>
    </row>
    <row r="668" spans="1:44" ht="15.75" customHeight="1" x14ac:dyDescent="0.2">
      <c r="A668" s="43"/>
      <c r="B668" s="43"/>
      <c r="C668" s="43"/>
      <c r="D668" s="43"/>
      <c r="E668" s="43"/>
      <c r="F668" s="43"/>
      <c r="G668" s="194"/>
      <c r="H668" s="194"/>
      <c r="I668" s="194"/>
      <c r="J668" s="196"/>
      <c r="K668" s="196"/>
      <c r="L668" s="196"/>
      <c r="M668" s="196"/>
      <c r="N668" s="196"/>
      <c r="O668" s="197"/>
      <c r="P668" s="197"/>
      <c r="Q668" s="197"/>
      <c r="R668" s="197"/>
      <c r="S668" s="197"/>
      <c r="T668" s="197"/>
      <c r="U668" s="198"/>
      <c r="V668" s="257"/>
      <c r="W668" s="200"/>
      <c r="X668" s="200"/>
      <c r="Y668" s="43"/>
      <c r="Z668" s="199"/>
      <c r="AA668" s="199"/>
      <c r="AB668" s="199"/>
      <c r="AC668" s="199"/>
      <c r="AD668" s="199"/>
      <c r="AE668" s="43"/>
      <c r="AF668" s="199"/>
      <c r="AG668" s="196"/>
      <c r="AH668" s="201"/>
      <c r="AI668" s="330"/>
      <c r="AJ668" s="330"/>
      <c r="AK668" s="43"/>
      <c r="AL668" s="43"/>
      <c r="AM668" s="43"/>
      <c r="AN668" s="64"/>
      <c r="AO668" s="64"/>
      <c r="AP668" s="202"/>
      <c r="AQ668" s="202"/>
      <c r="AR668" s="42"/>
    </row>
    <row r="669" spans="1:44" ht="15.75" customHeight="1" x14ac:dyDescent="0.2">
      <c r="A669" s="43"/>
      <c r="B669" s="43"/>
      <c r="C669" s="43"/>
      <c r="D669" s="43"/>
      <c r="E669" s="43"/>
      <c r="F669" s="43"/>
      <c r="G669" s="194"/>
      <c r="H669" s="194"/>
      <c r="I669" s="194"/>
      <c r="J669" s="196"/>
      <c r="K669" s="196"/>
      <c r="L669" s="196"/>
      <c r="M669" s="196"/>
      <c r="N669" s="196"/>
      <c r="O669" s="197"/>
      <c r="P669" s="197"/>
      <c r="Q669" s="197"/>
      <c r="R669" s="197"/>
      <c r="S669" s="197"/>
      <c r="T669" s="197"/>
      <c r="U669" s="198"/>
      <c r="V669" s="257"/>
      <c r="W669" s="200"/>
      <c r="X669" s="200"/>
      <c r="Y669" s="43"/>
      <c r="Z669" s="199"/>
      <c r="AA669" s="199"/>
      <c r="AB669" s="199"/>
      <c r="AC669" s="199"/>
      <c r="AD669" s="199"/>
      <c r="AE669" s="43"/>
      <c r="AF669" s="199"/>
      <c r="AG669" s="196"/>
      <c r="AH669" s="201"/>
      <c r="AI669" s="330"/>
      <c r="AJ669" s="330"/>
      <c r="AK669" s="43"/>
      <c r="AL669" s="43"/>
      <c r="AM669" s="43"/>
      <c r="AN669" s="64"/>
      <c r="AO669" s="64"/>
      <c r="AP669" s="202"/>
      <c r="AQ669" s="202"/>
      <c r="AR669" s="42"/>
    </row>
    <row r="670" spans="1:44" ht="15.75" customHeight="1" x14ac:dyDescent="0.2">
      <c r="A670" s="43"/>
      <c r="B670" s="43"/>
      <c r="C670" s="43"/>
      <c r="D670" s="43"/>
      <c r="E670" s="43"/>
      <c r="F670" s="43"/>
      <c r="G670" s="194"/>
      <c r="H670" s="194"/>
      <c r="I670" s="194"/>
      <c r="J670" s="196"/>
      <c r="K670" s="196"/>
      <c r="L670" s="196"/>
      <c r="M670" s="196"/>
      <c r="N670" s="196"/>
      <c r="O670" s="197"/>
      <c r="P670" s="197"/>
      <c r="Q670" s="197"/>
      <c r="R670" s="197"/>
      <c r="S670" s="197"/>
      <c r="T670" s="197"/>
      <c r="U670" s="198"/>
      <c r="V670" s="257"/>
      <c r="W670" s="200"/>
      <c r="X670" s="200"/>
      <c r="Y670" s="43"/>
      <c r="Z670" s="199"/>
      <c r="AA670" s="199"/>
      <c r="AB670" s="199"/>
      <c r="AC670" s="199"/>
      <c r="AD670" s="199"/>
      <c r="AE670" s="43"/>
      <c r="AF670" s="199"/>
      <c r="AG670" s="196"/>
      <c r="AH670" s="201"/>
      <c r="AI670" s="330"/>
      <c r="AJ670" s="330"/>
      <c r="AK670" s="43"/>
      <c r="AL670" s="43"/>
      <c r="AM670" s="43"/>
      <c r="AN670" s="64"/>
      <c r="AO670" s="64"/>
      <c r="AP670" s="202"/>
      <c r="AQ670" s="202"/>
      <c r="AR670" s="42"/>
    </row>
    <row r="671" spans="1:44" ht="15.75" customHeight="1" x14ac:dyDescent="0.2">
      <c r="A671" s="43"/>
      <c r="B671" s="43"/>
      <c r="C671" s="43"/>
      <c r="D671" s="43"/>
      <c r="E671" s="43"/>
      <c r="F671" s="43"/>
      <c r="G671" s="194"/>
      <c r="H671" s="194"/>
      <c r="I671" s="194"/>
      <c r="J671" s="196"/>
      <c r="K671" s="196"/>
      <c r="L671" s="196"/>
      <c r="M671" s="196"/>
      <c r="N671" s="196"/>
      <c r="O671" s="197"/>
      <c r="P671" s="197"/>
      <c r="Q671" s="197"/>
      <c r="R671" s="197"/>
      <c r="S671" s="197"/>
      <c r="T671" s="197"/>
      <c r="U671" s="198"/>
      <c r="V671" s="257"/>
      <c r="W671" s="200"/>
      <c r="X671" s="200"/>
      <c r="Y671" s="43"/>
      <c r="Z671" s="199"/>
      <c r="AA671" s="199"/>
      <c r="AB671" s="199"/>
      <c r="AC671" s="199"/>
      <c r="AD671" s="199"/>
      <c r="AE671" s="43"/>
      <c r="AF671" s="199"/>
      <c r="AG671" s="196"/>
      <c r="AH671" s="201"/>
      <c r="AI671" s="330"/>
      <c r="AJ671" s="330"/>
      <c r="AK671" s="43"/>
      <c r="AL671" s="43"/>
      <c r="AM671" s="43"/>
      <c r="AN671" s="64"/>
      <c r="AO671" s="64"/>
      <c r="AP671" s="202"/>
      <c r="AQ671" s="202"/>
      <c r="AR671" s="42"/>
    </row>
    <row r="672" spans="1:44" ht="15.75" customHeight="1" x14ac:dyDescent="0.2">
      <c r="A672" s="43"/>
      <c r="B672" s="43"/>
      <c r="C672" s="43"/>
      <c r="D672" s="43"/>
      <c r="E672" s="43"/>
      <c r="F672" s="43"/>
      <c r="G672" s="194"/>
      <c r="H672" s="194"/>
      <c r="I672" s="194"/>
      <c r="J672" s="196"/>
      <c r="K672" s="196"/>
      <c r="L672" s="196"/>
      <c r="M672" s="196"/>
      <c r="N672" s="196"/>
      <c r="O672" s="197"/>
      <c r="P672" s="197"/>
      <c r="Q672" s="197"/>
      <c r="R672" s="197"/>
      <c r="S672" s="197"/>
      <c r="T672" s="197"/>
      <c r="U672" s="198"/>
      <c r="V672" s="257"/>
      <c r="W672" s="200"/>
      <c r="X672" s="200"/>
      <c r="Y672" s="43"/>
      <c r="Z672" s="199"/>
      <c r="AA672" s="199"/>
      <c r="AB672" s="199"/>
      <c r="AC672" s="199"/>
      <c r="AD672" s="199"/>
      <c r="AE672" s="43"/>
      <c r="AF672" s="199"/>
      <c r="AG672" s="196"/>
      <c r="AH672" s="201"/>
      <c r="AI672" s="330"/>
      <c r="AJ672" s="330"/>
      <c r="AK672" s="43"/>
      <c r="AL672" s="43"/>
      <c r="AM672" s="43"/>
      <c r="AN672" s="64"/>
      <c r="AO672" s="64"/>
      <c r="AP672" s="202"/>
      <c r="AQ672" s="202"/>
      <c r="AR672" s="42"/>
    </row>
    <row r="673" spans="1:44" ht="15.75" customHeight="1" x14ac:dyDescent="0.2">
      <c r="A673" s="43"/>
      <c r="B673" s="43"/>
      <c r="C673" s="43"/>
      <c r="D673" s="43"/>
      <c r="E673" s="43"/>
      <c r="F673" s="43"/>
      <c r="G673" s="194"/>
      <c r="H673" s="194"/>
      <c r="I673" s="194"/>
      <c r="J673" s="196"/>
      <c r="K673" s="196"/>
      <c r="L673" s="196"/>
      <c r="M673" s="196"/>
      <c r="N673" s="196"/>
      <c r="O673" s="197"/>
      <c r="P673" s="197"/>
      <c r="Q673" s="197"/>
      <c r="R673" s="197"/>
      <c r="S673" s="197"/>
      <c r="T673" s="197"/>
      <c r="U673" s="198"/>
      <c r="V673" s="257"/>
      <c r="W673" s="200"/>
      <c r="X673" s="200"/>
      <c r="Y673" s="43"/>
      <c r="Z673" s="199"/>
      <c r="AA673" s="199"/>
      <c r="AB673" s="199"/>
      <c r="AC673" s="199"/>
      <c r="AD673" s="199"/>
      <c r="AE673" s="43"/>
      <c r="AF673" s="199"/>
      <c r="AG673" s="196"/>
      <c r="AH673" s="201"/>
      <c r="AI673" s="330"/>
      <c r="AJ673" s="330"/>
      <c r="AK673" s="43"/>
      <c r="AL673" s="43"/>
      <c r="AM673" s="43"/>
      <c r="AN673" s="64"/>
      <c r="AO673" s="64"/>
      <c r="AP673" s="202"/>
      <c r="AQ673" s="202"/>
      <c r="AR673" s="42"/>
    </row>
    <row r="674" spans="1:44" ht="15.75" customHeight="1" x14ac:dyDescent="0.2">
      <c r="A674" s="43"/>
      <c r="B674" s="43"/>
      <c r="C674" s="43"/>
      <c r="D674" s="43"/>
      <c r="E674" s="43"/>
      <c r="F674" s="43"/>
      <c r="G674" s="194"/>
      <c r="H674" s="194"/>
      <c r="I674" s="194"/>
      <c r="J674" s="196"/>
      <c r="K674" s="196"/>
      <c r="L674" s="196"/>
      <c r="M674" s="196"/>
      <c r="N674" s="196"/>
      <c r="O674" s="197"/>
      <c r="P674" s="197"/>
      <c r="Q674" s="197"/>
      <c r="R674" s="197"/>
      <c r="S674" s="197"/>
      <c r="T674" s="197"/>
      <c r="U674" s="198"/>
      <c r="V674" s="257"/>
      <c r="W674" s="200"/>
      <c r="X674" s="200"/>
      <c r="Y674" s="43"/>
      <c r="Z674" s="199"/>
      <c r="AA674" s="199"/>
      <c r="AB674" s="199"/>
      <c r="AC674" s="199"/>
      <c r="AD674" s="199"/>
      <c r="AE674" s="43"/>
      <c r="AF674" s="199"/>
      <c r="AG674" s="196"/>
      <c r="AH674" s="201"/>
      <c r="AI674" s="330"/>
      <c r="AJ674" s="330"/>
      <c r="AK674" s="43"/>
      <c r="AL674" s="43"/>
      <c r="AM674" s="43"/>
      <c r="AN674" s="64"/>
      <c r="AO674" s="64"/>
      <c r="AP674" s="202"/>
      <c r="AQ674" s="202"/>
      <c r="AR674" s="42"/>
    </row>
    <row r="675" spans="1:44" ht="15.75" customHeight="1" x14ac:dyDescent="0.2">
      <c r="A675" s="43"/>
      <c r="B675" s="43"/>
      <c r="C675" s="43"/>
      <c r="D675" s="43"/>
      <c r="E675" s="43"/>
      <c r="F675" s="43"/>
      <c r="G675" s="194"/>
      <c r="H675" s="194"/>
      <c r="I675" s="194"/>
      <c r="J675" s="196"/>
      <c r="K675" s="196"/>
      <c r="L675" s="196"/>
      <c r="M675" s="196"/>
      <c r="N675" s="196"/>
      <c r="O675" s="197"/>
      <c r="P675" s="197"/>
      <c r="Q675" s="197"/>
      <c r="R675" s="197"/>
      <c r="S675" s="197"/>
      <c r="T675" s="197"/>
      <c r="U675" s="198"/>
      <c r="V675" s="257"/>
      <c r="W675" s="200"/>
      <c r="X675" s="200"/>
      <c r="Y675" s="43"/>
      <c r="Z675" s="199"/>
      <c r="AA675" s="199"/>
      <c r="AB675" s="199"/>
      <c r="AC675" s="199"/>
      <c r="AD675" s="199"/>
      <c r="AE675" s="43"/>
      <c r="AF675" s="199"/>
      <c r="AG675" s="196"/>
      <c r="AH675" s="201"/>
      <c r="AI675" s="330"/>
      <c r="AJ675" s="330"/>
      <c r="AK675" s="43"/>
      <c r="AL675" s="43"/>
      <c r="AM675" s="43"/>
      <c r="AN675" s="64"/>
      <c r="AO675" s="64"/>
      <c r="AP675" s="202"/>
      <c r="AQ675" s="202"/>
      <c r="AR675" s="42"/>
    </row>
    <row r="676" spans="1:44" ht="15.75" customHeight="1" x14ac:dyDescent="0.2">
      <c r="A676" s="43"/>
      <c r="B676" s="43"/>
      <c r="C676" s="43"/>
      <c r="D676" s="43"/>
      <c r="E676" s="43"/>
      <c r="F676" s="43"/>
      <c r="G676" s="194"/>
      <c r="H676" s="194"/>
      <c r="I676" s="194"/>
      <c r="J676" s="196"/>
      <c r="K676" s="196"/>
      <c r="L676" s="196"/>
      <c r="M676" s="196"/>
      <c r="N676" s="196"/>
      <c r="O676" s="197"/>
      <c r="P676" s="197"/>
      <c r="Q676" s="197"/>
      <c r="R676" s="197"/>
      <c r="S676" s="197"/>
      <c r="T676" s="197"/>
      <c r="U676" s="198"/>
      <c r="V676" s="257"/>
      <c r="W676" s="200"/>
      <c r="X676" s="200"/>
      <c r="Y676" s="43"/>
      <c r="Z676" s="199"/>
      <c r="AA676" s="199"/>
      <c r="AB676" s="199"/>
      <c r="AC676" s="199"/>
      <c r="AD676" s="199"/>
      <c r="AE676" s="43"/>
      <c r="AF676" s="199"/>
      <c r="AG676" s="196"/>
      <c r="AH676" s="201"/>
      <c r="AI676" s="330"/>
      <c r="AJ676" s="330"/>
      <c r="AK676" s="43"/>
      <c r="AL676" s="43"/>
      <c r="AM676" s="43"/>
      <c r="AN676" s="64"/>
      <c r="AO676" s="64"/>
      <c r="AP676" s="202"/>
      <c r="AQ676" s="202"/>
      <c r="AR676" s="42"/>
    </row>
    <row r="677" spans="1:44" ht="15.75" customHeight="1" x14ac:dyDescent="0.2">
      <c r="A677" s="43"/>
      <c r="B677" s="43"/>
      <c r="C677" s="43"/>
      <c r="D677" s="43"/>
      <c r="E677" s="43"/>
      <c r="F677" s="43"/>
      <c r="G677" s="194"/>
      <c r="H677" s="194"/>
      <c r="I677" s="194"/>
      <c r="J677" s="196"/>
      <c r="K677" s="196"/>
      <c r="L677" s="196"/>
      <c r="M677" s="196"/>
      <c r="N677" s="196"/>
      <c r="O677" s="197"/>
      <c r="P677" s="197"/>
      <c r="Q677" s="197"/>
      <c r="R677" s="197"/>
      <c r="S677" s="197"/>
      <c r="T677" s="197"/>
      <c r="U677" s="198"/>
      <c r="V677" s="257"/>
      <c r="W677" s="200"/>
      <c r="X677" s="200"/>
      <c r="Y677" s="43"/>
      <c r="Z677" s="199"/>
      <c r="AA677" s="199"/>
      <c r="AB677" s="199"/>
      <c r="AC677" s="199"/>
      <c r="AD677" s="199"/>
      <c r="AE677" s="43"/>
      <c r="AF677" s="199"/>
      <c r="AG677" s="196"/>
      <c r="AH677" s="201"/>
      <c r="AI677" s="330"/>
      <c r="AJ677" s="330"/>
      <c r="AK677" s="43"/>
      <c r="AL677" s="43"/>
      <c r="AM677" s="43"/>
      <c r="AN677" s="64"/>
      <c r="AO677" s="64"/>
      <c r="AP677" s="202"/>
      <c r="AQ677" s="202"/>
      <c r="AR677" s="42"/>
    </row>
    <row r="678" spans="1:44" ht="15.75" customHeight="1" x14ac:dyDescent="0.2">
      <c r="A678" s="43"/>
      <c r="B678" s="43"/>
      <c r="C678" s="43"/>
      <c r="D678" s="43"/>
      <c r="E678" s="43"/>
      <c r="F678" s="43"/>
      <c r="G678" s="194"/>
      <c r="H678" s="194"/>
      <c r="I678" s="194"/>
      <c r="J678" s="196"/>
      <c r="K678" s="196"/>
      <c r="L678" s="196"/>
      <c r="M678" s="196"/>
      <c r="N678" s="196"/>
      <c r="O678" s="197"/>
      <c r="P678" s="197"/>
      <c r="Q678" s="197"/>
      <c r="R678" s="197"/>
      <c r="S678" s="197"/>
      <c r="T678" s="197"/>
      <c r="U678" s="198"/>
      <c r="V678" s="257"/>
      <c r="W678" s="200"/>
      <c r="X678" s="200"/>
      <c r="Y678" s="43"/>
      <c r="Z678" s="199"/>
      <c r="AA678" s="199"/>
      <c r="AB678" s="199"/>
      <c r="AC678" s="199"/>
      <c r="AD678" s="199"/>
      <c r="AE678" s="43"/>
      <c r="AF678" s="199"/>
      <c r="AG678" s="196"/>
      <c r="AH678" s="201"/>
      <c r="AI678" s="330"/>
      <c r="AJ678" s="330"/>
      <c r="AK678" s="43"/>
      <c r="AL678" s="43"/>
      <c r="AM678" s="43"/>
      <c r="AN678" s="64"/>
      <c r="AO678" s="64"/>
      <c r="AP678" s="202"/>
      <c r="AQ678" s="202"/>
      <c r="AR678" s="42"/>
    </row>
    <row r="679" spans="1:44" ht="15.75" customHeight="1" x14ac:dyDescent="0.2">
      <c r="A679" s="43"/>
      <c r="B679" s="43"/>
      <c r="C679" s="43"/>
      <c r="D679" s="43"/>
      <c r="E679" s="43"/>
      <c r="F679" s="43"/>
      <c r="G679" s="194"/>
      <c r="H679" s="194"/>
      <c r="I679" s="194"/>
      <c r="J679" s="196"/>
      <c r="K679" s="196"/>
      <c r="L679" s="196"/>
      <c r="M679" s="196"/>
      <c r="N679" s="196"/>
      <c r="O679" s="197"/>
      <c r="P679" s="197"/>
      <c r="Q679" s="197"/>
      <c r="R679" s="197"/>
      <c r="S679" s="197"/>
      <c r="T679" s="197"/>
      <c r="U679" s="198"/>
      <c r="V679" s="257"/>
      <c r="W679" s="200"/>
      <c r="X679" s="200"/>
      <c r="Y679" s="43"/>
      <c r="Z679" s="199"/>
      <c r="AA679" s="199"/>
      <c r="AB679" s="199"/>
      <c r="AC679" s="199"/>
      <c r="AD679" s="199"/>
      <c r="AE679" s="43"/>
      <c r="AF679" s="199"/>
      <c r="AG679" s="196"/>
      <c r="AH679" s="201"/>
      <c r="AI679" s="330"/>
      <c r="AJ679" s="330"/>
      <c r="AK679" s="43"/>
      <c r="AL679" s="43"/>
      <c r="AM679" s="43"/>
      <c r="AN679" s="64"/>
      <c r="AO679" s="64"/>
      <c r="AP679" s="202"/>
      <c r="AQ679" s="202"/>
      <c r="AR679" s="42"/>
    </row>
    <row r="680" spans="1:44" ht="15.75" customHeight="1" x14ac:dyDescent="0.2">
      <c r="A680" s="43"/>
      <c r="B680" s="43"/>
      <c r="C680" s="43"/>
      <c r="D680" s="43"/>
      <c r="E680" s="43"/>
      <c r="F680" s="43"/>
      <c r="G680" s="194"/>
      <c r="H680" s="194"/>
      <c r="I680" s="194"/>
      <c r="J680" s="196"/>
      <c r="K680" s="196"/>
      <c r="L680" s="196"/>
      <c r="M680" s="196"/>
      <c r="N680" s="196"/>
      <c r="O680" s="197"/>
      <c r="P680" s="197"/>
      <c r="Q680" s="197"/>
      <c r="R680" s="197"/>
      <c r="S680" s="197"/>
      <c r="T680" s="197"/>
      <c r="U680" s="198"/>
      <c r="V680" s="257"/>
      <c r="W680" s="200"/>
      <c r="X680" s="200"/>
      <c r="Y680" s="43"/>
      <c r="Z680" s="199"/>
      <c r="AA680" s="199"/>
      <c r="AB680" s="199"/>
      <c r="AC680" s="199"/>
      <c r="AD680" s="199"/>
      <c r="AE680" s="43"/>
      <c r="AF680" s="199"/>
      <c r="AG680" s="196"/>
      <c r="AH680" s="201"/>
      <c r="AI680" s="330"/>
      <c r="AJ680" s="330"/>
      <c r="AK680" s="43"/>
      <c r="AL680" s="43"/>
      <c r="AM680" s="43"/>
      <c r="AN680" s="64"/>
      <c r="AO680" s="64"/>
      <c r="AP680" s="202"/>
      <c r="AQ680" s="202"/>
      <c r="AR680" s="42"/>
    </row>
    <row r="681" spans="1:44" ht="15.75" customHeight="1" x14ac:dyDescent="0.2">
      <c r="A681" s="43"/>
      <c r="B681" s="43"/>
      <c r="C681" s="43"/>
      <c r="D681" s="43"/>
      <c r="E681" s="43"/>
      <c r="F681" s="43"/>
      <c r="G681" s="194"/>
      <c r="H681" s="194"/>
      <c r="I681" s="194"/>
      <c r="J681" s="196"/>
      <c r="K681" s="196"/>
      <c r="L681" s="196"/>
      <c r="M681" s="196"/>
      <c r="N681" s="196"/>
      <c r="O681" s="197"/>
      <c r="P681" s="197"/>
      <c r="Q681" s="197"/>
      <c r="R681" s="197"/>
      <c r="S681" s="197"/>
      <c r="T681" s="197"/>
      <c r="U681" s="198"/>
      <c r="V681" s="257"/>
      <c r="W681" s="200"/>
      <c r="X681" s="200"/>
      <c r="Y681" s="43"/>
      <c r="Z681" s="199"/>
      <c r="AA681" s="199"/>
      <c r="AB681" s="199"/>
      <c r="AC681" s="199"/>
      <c r="AD681" s="199"/>
      <c r="AE681" s="43"/>
      <c r="AF681" s="199"/>
      <c r="AG681" s="196"/>
      <c r="AH681" s="201"/>
      <c r="AI681" s="330"/>
      <c r="AJ681" s="330"/>
      <c r="AK681" s="43"/>
      <c r="AL681" s="43"/>
      <c r="AM681" s="43"/>
      <c r="AN681" s="64"/>
      <c r="AO681" s="64"/>
      <c r="AP681" s="202"/>
      <c r="AQ681" s="202"/>
      <c r="AR681" s="42"/>
    </row>
    <row r="682" spans="1:44" ht="15.75" customHeight="1" x14ac:dyDescent="0.2">
      <c r="A682" s="43"/>
      <c r="B682" s="43"/>
      <c r="C682" s="43"/>
      <c r="D682" s="43"/>
      <c r="E682" s="43"/>
      <c r="F682" s="43"/>
      <c r="G682" s="194"/>
      <c r="H682" s="194"/>
      <c r="I682" s="194"/>
      <c r="J682" s="196"/>
      <c r="K682" s="196"/>
      <c r="L682" s="196"/>
      <c r="M682" s="196"/>
      <c r="N682" s="196"/>
      <c r="O682" s="197"/>
      <c r="P682" s="197"/>
      <c r="Q682" s="197"/>
      <c r="R682" s="197"/>
      <c r="S682" s="197"/>
      <c r="T682" s="197"/>
      <c r="U682" s="198"/>
      <c r="V682" s="257"/>
      <c r="W682" s="200"/>
      <c r="X682" s="200"/>
      <c r="Y682" s="43"/>
      <c r="Z682" s="199"/>
      <c r="AA682" s="199"/>
      <c r="AB682" s="199"/>
      <c r="AC682" s="199"/>
      <c r="AD682" s="199"/>
      <c r="AE682" s="43"/>
      <c r="AF682" s="199"/>
      <c r="AG682" s="196"/>
      <c r="AH682" s="201"/>
      <c r="AI682" s="330"/>
      <c r="AJ682" s="330"/>
      <c r="AK682" s="43"/>
      <c r="AL682" s="43"/>
      <c r="AM682" s="43"/>
      <c r="AN682" s="64"/>
      <c r="AO682" s="64"/>
      <c r="AP682" s="202"/>
      <c r="AQ682" s="202"/>
      <c r="AR682" s="42"/>
    </row>
    <row r="683" spans="1:44" ht="15.75" customHeight="1" x14ac:dyDescent="0.2">
      <c r="A683" s="43"/>
      <c r="B683" s="43"/>
      <c r="C683" s="43"/>
      <c r="D683" s="43"/>
      <c r="E683" s="43"/>
      <c r="F683" s="43"/>
      <c r="G683" s="194"/>
      <c r="H683" s="194"/>
      <c r="I683" s="194"/>
      <c r="J683" s="196"/>
      <c r="K683" s="196"/>
      <c r="L683" s="196"/>
      <c r="M683" s="196"/>
      <c r="N683" s="196"/>
      <c r="O683" s="197"/>
      <c r="P683" s="197"/>
      <c r="Q683" s="197"/>
      <c r="R683" s="197"/>
      <c r="S683" s="197"/>
      <c r="T683" s="197"/>
      <c r="U683" s="198"/>
      <c r="V683" s="257"/>
      <c r="W683" s="200"/>
      <c r="X683" s="200"/>
      <c r="Y683" s="43"/>
      <c r="Z683" s="199"/>
      <c r="AA683" s="199"/>
      <c r="AB683" s="199"/>
      <c r="AC683" s="199"/>
      <c r="AD683" s="199"/>
      <c r="AE683" s="43"/>
      <c r="AF683" s="199"/>
      <c r="AG683" s="196"/>
      <c r="AH683" s="201"/>
      <c r="AI683" s="330"/>
      <c r="AJ683" s="330"/>
      <c r="AK683" s="43"/>
      <c r="AL683" s="43"/>
      <c r="AM683" s="43"/>
      <c r="AN683" s="64"/>
      <c r="AO683" s="64"/>
      <c r="AP683" s="202"/>
      <c r="AQ683" s="202"/>
      <c r="AR683" s="42"/>
    </row>
    <row r="684" spans="1:44" ht="15.75" customHeight="1" x14ac:dyDescent="0.2">
      <c r="A684" s="43"/>
      <c r="B684" s="43"/>
      <c r="C684" s="43"/>
      <c r="D684" s="43"/>
      <c r="E684" s="43"/>
      <c r="F684" s="43"/>
      <c r="G684" s="194"/>
      <c r="H684" s="194"/>
      <c r="I684" s="194"/>
      <c r="J684" s="196"/>
      <c r="K684" s="196"/>
      <c r="L684" s="196"/>
      <c r="M684" s="196"/>
      <c r="N684" s="196"/>
      <c r="O684" s="197"/>
      <c r="P684" s="197"/>
      <c r="Q684" s="197"/>
      <c r="R684" s="197"/>
      <c r="S684" s="197"/>
      <c r="T684" s="197"/>
      <c r="U684" s="198"/>
      <c r="V684" s="257"/>
      <c r="W684" s="200"/>
      <c r="X684" s="200"/>
      <c r="Y684" s="43"/>
      <c r="Z684" s="199"/>
      <c r="AA684" s="199"/>
      <c r="AB684" s="199"/>
      <c r="AC684" s="199"/>
      <c r="AD684" s="199"/>
      <c r="AE684" s="43"/>
      <c r="AF684" s="199"/>
      <c r="AG684" s="196"/>
      <c r="AH684" s="201"/>
      <c r="AI684" s="330"/>
      <c r="AJ684" s="330"/>
      <c r="AK684" s="43"/>
      <c r="AL684" s="43"/>
      <c r="AM684" s="43"/>
      <c r="AN684" s="64"/>
      <c r="AO684" s="64"/>
      <c r="AP684" s="202"/>
      <c r="AQ684" s="202"/>
      <c r="AR684" s="42"/>
    </row>
    <row r="685" spans="1:44" ht="15.75" customHeight="1" x14ac:dyDescent="0.2">
      <c r="A685" s="43"/>
      <c r="B685" s="43"/>
      <c r="C685" s="43"/>
      <c r="D685" s="43"/>
      <c r="E685" s="43"/>
      <c r="F685" s="43"/>
      <c r="G685" s="194"/>
      <c r="H685" s="194"/>
      <c r="I685" s="194"/>
      <c r="J685" s="196"/>
      <c r="K685" s="196"/>
      <c r="L685" s="196"/>
      <c r="M685" s="196"/>
      <c r="N685" s="196"/>
      <c r="O685" s="197"/>
      <c r="P685" s="197"/>
      <c r="Q685" s="197"/>
      <c r="R685" s="197"/>
      <c r="S685" s="197"/>
      <c r="T685" s="197"/>
      <c r="U685" s="198"/>
      <c r="V685" s="257"/>
      <c r="W685" s="200"/>
      <c r="X685" s="200"/>
      <c r="Y685" s="43"/>
      <c r="Z685" s="199"/>
      <c r="AA685" s="199"/>
      <c r="AB685" s="199"/>
      <c r="AC685" s="199"/>
      <c r="AD685" s="199"/>
      <c r="AE685" s="43"/>
      <c r="AF685" s="199"/>
      <c r="AG685" s="196"/>
      <c r="AH685" s="201"/>
      <c r="AI685" s="330"/>
      <c r="AJ685" s="330"/>
      <c r="AK685" s="43"/>
      <c r="AL685" s="43"/>
      <c r="AM685" s="43"/>
      <c r="AN685" s="64"/>
      <c r="AO685" s="64"/>
      <c r="AP685" s="202"/>
      <c r="AQ685" s="202"/>
      <c r="AR685" s="42"/>
    </row>
    <row r="686" spans="1:44" ht="15.75" customHeight="1" x14ac:dyDescent="0.2">
      <c r="A686" s="43"/>
      <c r="B686" s="43"/>
      <c r="C686" s="43"/>
      <c r="D686" s="43"/>
      <c r="E686" s="43"/>
      <c r="F686" s="43"/>
      <c r="G686" s="194"/>
      <c r="H686" s="194"/>
      <c r="I686" s="194"/>
      <c r="J686" s="196"/>
      <c r="K686" s="196"/>
      <c r="L686" s="196"/>
      <c r="M686" s="196"/>
      <c r="N686" s="196"/>
      <c r="O686" s="197"/>
      <c r="P686" s="197"/>
      <c r="Q686" s="197"/>
      <c r="R686" s="197"/>
      <c r="S686" s="197"/>
      <c r="T686" s="197"/>
      <c r="U686" s="198"/>
      <c r="V686" s="257"/>
      <c r="W686" s="200"/>
      <c r="X686" s="200"/>
      <c r="Y686" s="43"/>
      <c r="Z686" s="199"/>
      <c r="AA686" s="199"/>
      <c r="AB686" s="199"/>
      <c r="AC686" s="199"/>
      <c r="AD686" s="199"/>
      <c r="AE686" s="43"/>
      <c r="AF686" s="199"/>
      <c r="AG686" s="196"/>
      <c r="AH686" s="201"/>
      <c r="AI686" s="330"/>
      <c r="AJ686" s="330"/>
      <c r="AK686" s="43"/>
      <c r="AL686" s="43"/>
      <c r="AM686" s="43"/>
      <c r="AN686" s="64"/>
      <c r="AO686" s="64"/>
      <c r="AP686" s="202"/>
      <c r="AQ686" s="202"/>
      <c r="AR686" s="42"/>
    </row>
    <row r="687" spans="1:44" ht="15.75" customHeight="1" x14ac:dyDescent="0.2">
      <c r="A687" s="43"/>
      <c r="B687" s="43"/>
      <c r="C687" s="43"/>
      <c r="D687" s="43"/>
      <c r="E687" s="43"/>
      <c r="F687" s="43"/>
      <c r="G687" s="194"/>
      <c r="H687" s="194"/>
      <c r="I687" s="194"/>
      <c r="J687" s="196"/>
      <c r="K687" s="196"/>
      <c r="L687" s="196"/>
      <c r="M687" s="196"/>
      <c r="N687" s="196"/>
      <c r="O687" s="197"/>
      <c r="P687" s="197"/>
      <c r="Q687" s="197"/>
      <c r="R687" s="197"/>
      <c r="S687" s="197"/>
      <c r="T687" s="197"/>
      <c r="U687" s="198"/>
      <c r="V687" s="257"/>
      <c r="W687" s="200"/>
      <c r="X687" s="200"/>
      <c r="Y687" s="43"/>
      <c r="Z687" s="199"/>
      <c r="AA687" s="199"/>
      <c r="AB687" s="199"/>
      <c r="AC687" s="199"/>
      <c r="AD687" s="199"/>
      <c r="AE687" s="43"/>
      <c r="AF687" s="199"/>
      <c r="AG687" s="196"/>
      <c r="AH687" s="201"/>
      <c r="AI687" s="330"/>
      <c r="AJ687" s="330"/>
      <c r="AK687" s="43"/>
      <c r="AL687" s="43"/>
      <c r="AM687" s="43"/>
      <c r="AN687" s="64"/>
      <c r="AO687" s="64"/>
      <c r="AP687" s="202"/>
      <c r="AQ687" s="202"/>
      <c r="AR687" s="42"/>
    </row>
    <row r="688" spans="1:44" ht="15.75" customHeight="1" x14ac:dyDescent="0.2">
      <c r="A688" s="43"/>
      <c r="B688" s="43"/>
      <c r="C688" s="43"/>
      <c r="D688" s="43"/>
      <c r="E688" s="43"/>
      <c r="F688" s="43"/>
      <c r="G688" s="194"/>
      <c r="H688" s="194"/>
      <c r="I688" s="194"/>
      <c r="J688" s="196"/>
      <c r="K688" s="196"/>
      <c r="L688" s="196"/>
      <c r="M688" s="196"/>
      <c r="N688" s="196"/>
      <c r="O688" s="197"/>
      <c r="P688" s="197"/>
      <c r="Q688" s="197"/>
      <c r="R688" s="197"/>
      <c r="S688" s="197"/>
      <c r="T688" s="197"/>
      <c r="U688" s="198"/>
      <c r="V688" s="257"/>
      <c r="W688" s="200"/>
      <c r="X688" s="200"/>
      <c r="Y688" s="43"/>
      <c r="Z688" s="199"/>
      <c r="AA688" s="199"/>
      <c r="AB688" s="199"/>
      <c r="AC688" s="199"/>
      <c r="AD688" s="199"/>
      <c r="AE688" s="43"/>
      <c r="AF688" s="199"/>
      <c r="AG688" s="196"/>
      <c r="AH688" s="201"/>
      <c r="AI688" s="330"/>
      <c r="AJ688" s="330"/>
      <c r="AK688" s="43"/>
      <c r="AL688" s="43"/>
      <c r="AM688" s="43"/>
      <c r="AN688" s="64"/>
      <c r="AO688" s="64"/>
      <c r="AP688" s="202"/>
      <c r="AQ688" s="202"/>
      <c r="AR688" s="42"/>
    </row>
    <row r="689" spans="1:44" ht="15.75" customHeight="1" x14ac:dyDescent="0.2">
      <c r="A689" s="43"/>
      <c r="B689" s="43"/>
      <c r="C689" s="43"/>
      <c r="D689" s="43"/>
      <c r="E689" s="43"/>
      <c r="F689" s="43"/>
      <c r="G689" s="194"/>
      <c r="H689" s="194"/>
      <c r="I689" s="194"/>
      <c r="J689" s="196"/>
      <c r="K689" s="196"/>
      <c r="L689" s="196"/>
      <c r="M689" s="196"/>
      <c r="N689" s="196"/>
      <c r="O689" s="197"/>
      <c r="P689" s="197"/>
      <c r="Q689" s="197"/>
      <c r="R689" s="197"/>
      <c r="S689" s="197"/>
      <c r="T689" s="197"/>
      <c r="U689" s="198"/>
      <c r="V689" s="257"/>
      <c r="W689" s="200"/>
      <c r="X689" s="200"/>
      <c r="Y689" s="43"/>
      <c r="Z689" s="199"/>
      <c r="AA689" s="199"/>
      <c r="AB689" s="199"/>
      <c r="AC689" s="199"/>
      <c r="AD689" s="199"/>
      <c r="AE689" s="43"/>
      <c r="AF689" s="199"/>
      <c r="AG689" s="196"/>
      <c r="AH689" s="201"/>
      <c r="AI689" s="330"/>
      <c r="AJ689" s="330"/>
      <c r="AK689" s="43"/>
      <c r="AL689" s="43"/>
      <c r="AM689" s="43"/>
      <c r="AN689" s="64"/>
      <c r="AO689" s="64"/>
      <c r="AP689" s="202"/>
      <c r="AQ689" s="202"/>
      <c r="AR689" s="42"/>
    </row>
    <row r="690" spans="1:44" ht="15.75" customHeight="1" x14ac:dyDescent="0.2">
      <c r="A690" s="43"/>
      <c r="B690" s="43"/>
      <c r="C690" s="43"/>
      <c r="D690" s="43"/>
      <c r="E690" s="43"/>
      <c r="F690" s="43"/>
      <c r="G690" s="194"/>
      <c r="H690" s="194"/>
      <c r="I690" s="194"/>
      <c r="J690" s="196"/>
      <c r="K690" s="196"/>
      <c r="L690" s="196"/>
      <c r="M690" s="196"/>
      <c r="N690" s="196"/>
      <c r="O690" s="197"/>
      <c r="P690" s="197"/>
      <c r="Q690" s="197"/>
      <c r="R690" s="197"/>
      <c r="S690" s="197"/>
      <c r="T690" s="197"/>
      <c r="U690" s="198"/>
      <c r="V690" s="257"/>
      <c r="W690" s="200"/>
      <c r="X690" s="200"/>
      <c r="Y690" s="43"/>
      <c r="Z690" s="199"/>
      <c r="AA690" s="199"/>
      <c r="AB690" s="199"/>
      <c r="AC690" s="199"/>
      <c r="AD690" s="199"/>
      <c r="AE690" s="43"/>
      <c r="AF690" s="199"/>
      <c r="AG690" s="196"/>
      <c r="AH690" s="201"/>
      <c r="AI690" s="330"/>
      <c r="AJ690" s="330"/>
      <c r="AK690" s="43"/>
      <c r="AL690" s="43"/>
      <c r="AM690" s="43"/>
      <c r="AN690" s="64"/>
      <c r="AO690" s="64"/>
      <c r="AP690" s="202"/>
      <c r="AQ690" s="202"/>
      <c r="AR690" s="42"/>
    </row>
    <row r="691" spans="1:44" ht="15.75" customHeight="1" x14ac:dyDescent="0.2">
      <c r="A691" s="43"/>
      <c r="B691" s="43"/>
      <c r="C691" s="43"/>
      <c r="D691" s="43"/>
      <c r="E691" s="43"/>
      <c r="F691" s="43"/>
      <c r="G691" s="194"/>
      <c r="H691" s="194"/>
      <c r="I691" s="194"/>
      <c r="J691" s="196"/>
      <c r="K691" s="196"/>
      <c r="L691" s="196"/>
      <c r="M691" s="196"/>
      <c r="N691" s="196"/>
      <c r="O691" s="197"/>
      <c r="P691" s="197"/>
      <c r="Q691" s="197"/>
      <c r="R691" s="197"/>
      <c r="S691" s="197"/>
      <c r="T691" s="197"/>
      <c r="U691" s="198"/>
      <c r="V691" s="257"/>
      <c r="W691" s="200"/>
      <c r="X691" s="200"/>
      <c r="Y691" s="43"/>
      <c r="Z691" s="199"/>
      <c r="AA691" s="199"/>
      <c r="AB691" s="199"/>
      <c r="AC691" s="199"/>
      <c r="AD691" s="199"/>
      <c r="AE691" s="43"/>
      <c r="AF691" s="199"/>
      <c r="AG691" s="196"/>
      <c r="AH691" s="201"/>
      <c r="AI691" s="330"/>
      <c r="AJ691" s="330"/>
      <c r="AK691" s="43"/>
      <c r="AL691" s="43"/>
      <c r="AM691" s="43"/>
      <c r="AN691" s="64"/>
      <c r="AO691" s="64"/>
      <c r="AP691" s="202"/>
      <c r="AQ691" s="202"/>
      <c r="AR691" s="42"/>
    </row>
    <row r="692" spans="1:44" ht="15.75" customHeight="1" x14ac:dyDescent="0.2">
      <c r="A692" s="43"/>
      <c r="B692" s="43"/>
      <c r="C692" s="43"/>
      <c r="D692" s="43"/>
      <c r="E692" s="43"/>
      <c r="F692" s="43"/>
      <c r="G692" s="194"/>
      <c r="H692" s="194"/>
      <c r="I692" s="194"/>
      <c r="J692" s="196"/>
      <c r="K692" s="196"/>
      <c r="L692" s="196"/>
      <c r="M692" s="196"/>
      <c r="N692" s="196"/>
      <c r="O692" s="197"/>
      <c r="P692" s="197"/>
      <c r="Q692" s="197"/>
      <c r="R692" s="197"/>
      <c r="S692" s="197"/>
      <c r="T692" s="197"/>
      <c r="U692" s="198"/>
      <c r="V692" s="257"/>
      <c r="W692" s="200"/>
      <c r="X692" s="200"/>
      <c r="Y692" s="43"/>
      <c r="Z692" s="199"/>
      <c r="AA692" s="199"/>
      <c r="AB692" s="199"/>
      <c r="AC692" s="199"/>
      <c r="AD692" s="199"/>
      <c r="AE692" s="43"/>
      <c r="AF692" s="199"/>
      <c r="AG692" s="196"/>
      <c r="AH692" s="201"/>
      <c r="AI692" s="330"/>
      <c r="AJ692" s="330"/>
      <c r="AK692" s="43"/>
      <c r="AL692" s="43"/>
      <c r="AM692" s="43"/>
      <c r="AN692" s="64"/>
      <c r="AO692" s="64"/>
      <c r="AP692" s="202"/>
      <c r="AQ692" s="202"/>
      <c r="AR692" s="42"/>
    </row>
    <row r="693" spans="1:44" ht="15.75" customHeight="1" x14ac:dyDescent="0.2">
      <c r="A693" s="43"/>
      <c r="B693" s="43"/>
      <c r="C693" s="43"/>
      <c r="D693" s="43"/>
      <c r="E693" s="43"/>
      <c r="F693" s="43"/>
      <c r="G693" s="194"/>
      <c r="H693" s="194"/>
      <c r="I693" s="194"/>
      <c r="J693" s="196"/>
      <c r="K693" s="196"/>
      <c r="L693" s="196"/>
      <c r="M693" s="196"/>
      <c r="N693" s="196"/>
      <c r="O693" s="197"/>
      <c r="P693" s="197"/>
      <c r="Q693" s="197"/>
      <c r="R693" s="197"/>
      <c r="S693" s="197"/>
      <c r="T693" s="197"/>
      <c r="U693" s="198"/>
      <c r="V693" s="257"/>
      <c r="W693" s="200"/>
      <c r="X693" s="200"/>
      <c r="Y693" s="43"/>
      <c r="Z693" s="199"/>
      <c r="AA693" s="199"/>
      <c r="AB693" s="199"/>
      <c r="AC693" s="199"/>
      <c r="AD693" s="199"/>
      <c r="AE693" s="43"/>
      <c r="AF693" s="199"/>
      <c r="AG693" s="196"/>
      <c r="AH693" s="201"/>
      <c r="AI693" s="330"/>
      <c r="AJ693" s="330"/>
      <c r="AK693" s="43"/>
      <c r="AL693" s="43"/>
      <c r="AM693" s="43"/>
      <c r="AN693" s="64"/>
      <c r="AO693" s="64"/>
      <c r="AP693" s="202"/>
      <c r="AQ693" s="202"/>
      <c r="AR693" s="42"/>
    </row>
    <row r="694" spans="1:44" ht="15.75" customHeight="1" x14ac:dyDescent="0.2">
      <c r="A694" s="43"/>
      <c r="B694" s="43"/>
      <c r="C694" s="43"/>
      <c r="D694" s="43"/>
      <c r="E694" s="43"/>
      <c r="F694" s="43"/>
      <c r="G694" s="194"/>
      <c r="H694" s="194"/>
      <c r="I694" s="194"/>
      <c r="J694" s="196"/>
      <c r="K694" s="196"/>
      <c r="L694" s="196"/>
      <c r="M694" s="196"/>
      <c r="N694" s="196"/>
      <c r="O694" s="197"/>
      <c r="P694" s="197"/>
      <c r="Q694" s="197"/>
      <c r="R694" s="197"/>
      <c r="S694" s="197"/>
      <c r="T694" s="197"/>
      <c r="U694" s="198"/>
      <c r="V694" s="257"/>
      <c r="W694" s="200"/>
      <c r="X694" s="200"/>
      <c r="Y694" s="43"/>
      <c r="Z694" s="199"/>
      <c r="AA694" s="199"/>
      <c r="AB694" s="199"/>
      <c r="AC694" s="199"/>
      <c r="AD694" s="199"/>
      <c r="AE694" s="43"/>
      <c r="AF694" s="199"/>
      <c r="AG694" s="196"/>
      <c r="AH694" s="201"/>
      <c r="AI694" s="330"/>
      <c r="AJ694" s="330"/>
      <c r="AK694" s="43"/>
      <c r="AL694" s="43"/>
      <c r="AM694" s="43"/>
      <c r="AN694" s="64"/>
      <c r="AO694" s="64"/>
      <c r="AP694" s="202"/>
      <c r="AQ694" s="202"/>
      <c r="AR694" s="42"/>
    </row>
    <row r="695" spans="1:44" ht="15.75" customHeight="1" x14ac:dyDescent="0.2">
      <c r="A695" s="43"/>
      <c r="B695" s="43"/>
      <c r="C695" s="43"/>
      <c r="D695" s="43"/>
      <c r="E695" s="43"/>
      <c r="F695" s="43"/>
      <c r="G695" s="194"/>
      <c r="H695" s="194"/>
      <c r="I695" s="194"/>
      <c r="J695" s="196"/>
      <c r="K695" s="196"/>
      <c r="L695" s="196"/>
      <c r="M695" s="196"/>
      <c r="N695" s="196"/>
      <c r="O695" s="197"/>
      <c r="P695" s="197"/>
      <c r="Q695" s="197"/>
      <c r="R695" s="197"/>
      <c r="S695" s="197"/>
      <c r="T695" s="197"/>
      <c r="U695" s="198"/>
      <c r="V695" s="257"/>
      <c r="W695" s="200"/>
      <c r="X695" s="200"/>
      <c r="Y695" s="43"/>
      <c r="Z695" s="199"/>
      <c r="AA695" s="199"/>
      <c r="AB695" s="199"/>
      <c r="AC695" s="199"/>
      <c r="AD695" s="199"/>
      <c r="AE695" s="43"/>
      <c r="AF695" s="199"/>
      <c r="AG695" s="196"/>
      <c r="AH695" s="201"/>
      <c r="AI695" s="330"/>
      <c r="AJ695" s="330"/>
      <c r="AK695" s="43"/>
      <c r="AL695" s="43"/>
      <c r="AM695" s="43"/>
      <c r="AN695" s="64"/>
      <c r="AO695" s="64"/>
      <c r="AP695" s="202"/>
      <c r="AQ695" s="202"/>
      <c r="AR695" s="42"/>
    </row>
    <row r="696" spans="1:44" ht="15.75" customHeight="1" x14ac:dyDescent="0.2">
      <c r="A696" s="43"/>
      <c r="B696" s="43"/>
      <c r="C696" s="43"/>
      <c r="D696" s="43"/>
      <c r="E696" s="43"/>
      <c r="F696" s="43"/>
      <c r="G696" s="194"/>
      <c r="H696" s="194"/>
      <c r="I696" s="194"/>
      <c r="J696" s="196"/>
      <c r="K696" s="196"/>
      <c r="L696" s="196"/>
      <c r="M696" s="196"/>
      <c r="N696" s="196"/>
      <c r="O696" s="197"/>
      <c r="P696" s="197"/>
      <c r="Q696" s="197"/>
      <c r="R696" s="197"/>
      <c r="S696" s="197"/>
      <c r="T696" s="197"/>
      <c r="U696" s="198"/>
      <c r="V696" s="257"/>
      <c r="W696" s="200"/>
      <c r="X696" s="200"/>
      <c r="Y696" s="43"/>
      <c r="Z696" s="199"/>
      <c r="AA696" s="199"/>
      <c r="AB696" s="199"/>
      <c r="AC696" s="199"/>
      <c r="AD696" s="199"/>
      <c r="AE696" s="43"/>
      <c r="AF696" s="199"/>
      <c r="AG696" s="196"/>
      <c r="AH696" s="201"/>
      <c r="AI696" s="330"/>
      <c r="AJ696" s="330"/>
      <c r="AK696" s="43"/>
      <c r="AL696" s="43"/>
      <c r="AM696" s="43"/>
      <c r="AN696" s="64"/>
      <c r="AO696" s="64"/>
      <c r="AP696" s="202"/>
      <c r="AQ696" s="202"/>
      <c r="AR696" s="42"/>
    </row>
    <row r="697" spans="1:44" ht="15.75" customHeight="1" x14ac:dyDescent="0.2">
      <c r="A697" s="43"/>
      <c r="B697" s="43"/>
      <c r="C697" s="43"/>
      <c r="D697" s="43"/>
      <c r="E697" s="43"/>
      <c r="F697" s="43"/>
      <c r="G697" s="194"/>
      <c r="H697" s="194"/>
      <c r="I697" s="194"/>
      <c r="J697" s="196"/>
      <c r="K697" s="196"/>
      <c r="L697" s="196"/>
      <c r="M697" s="196"/>
      <c r="N697" s="196"/>
      <c r="O697" s="197"/>
      <c r="P697" s="197"/>
      <c r="Q697" s="197"/>
      <c r="R697" s="197"/>
      <c r="S697" s="197"/>
      <c r="T697" s="197"/>
      <c r="U697" s="198"/>
      <c r="V697" s="257"/>
      <c r="W697" s="200"/>
      <c r="X697" s="200"/>
      <c r="Y697" s="43"/>
      <c r="Z697" s="199"/>
      <c r="AA697" s="199"/>
      <c r="AB697" s="199"/>
      <c r="AC697" s="199"/>
      <c r="AD697" s="199"/>
      <c r="AE697" s="43"/>
      <c r="AF697" s="199"/>
      <c r="AG697" s="196"/>
      <c r="AH697" s="201"/>
      <c r="AI697" s="330"/>
      <c r="AJ697" s="330"/>
      <c r="AK697" s="43"/>
      <c r="AL697" s="43"/>
      <c r="AM697" s="43"/>
      <c r="AN697" s="64"/>
      <c r="AO697" s="64"/>
      <c r="AP697" s="202"/>
      <c r="AQ697" s="202"/>
      <c r="AR697" s="42"/>
    </row>
    <row r="698" spans="1:44" ht="15.75" customHeight="1" x14ac:dyDescent="0.2">
      <c r="A698" s="43"/>
      <c r="B698" s="43"/>
      <c r="C698" s="43"/>
      <c r="D698" s="43"/>
      <c r="E698" s="43"/>
      <c r="F698" s="43"/>
      <c r="G698" s="194"/>
      <c r="H698" s="194"/>
      <c r="I698" s="194"/>
      <c r="J698" s="196"/>
      <c r="K698" s="196"/>
      <c r="L698" s="196"/>
      <c r="M698" s="196"/>
      <c r="N698" s="196"/>
      <c r="O698" s="197"/>
      <c r="P698" s="197"/>
      <c r="Q698" s="197"/>
      <c r="R698" s="197"/>
      <c r="S698" s="197"/>
      <c r="T698" s="197"/>
      <c r="U698" s="198"/>
      <c r="V698" s="257"/>
      <c r="W698" s="200"/>
      <c r="X698" s="200"/>
      <c r="Y698" s="43"/>
      <c r="Z698" s="199"/>
      <c r="AA698" s="199"/>
      <c r="AB698" s="199"/>
      <c r="AC698" s="199"/>
      <c r="AD698" s="199"/>
      <c r="AE698" s="43"/>
      <c r="AF698" s="199"/>
      <c r="AG698" s="196"/>
      <c r="AH698" s="201"/>
      <c r="AI698" s="330"/>
      <c r="AJ698" s="330"/>
      <c r="AK698" s="43"/>
      <c r="AL698" s="43"/>
      <c r="AM698" s="43"/>
      <c r="AN698" s="64"/>
      <c r="AO698" s="64"/>
      <c r="AP698" s="202"/>
      <c r="AQ698" s="202"/>
      <c r="AR698" s="42"/>
    </row>
    <row r="699" spans="1:44" ht="15.75" customHeight="1" x14ac:dyDescent="0.2">
      <c r="A699" s="43"/>
      <c r="B699" s="43"/>
      <c r="C699" s="43"/>
      <c r="D699" s="43"/>
      <c r="E699" s="43"/>
      <c r="F699" s="43"/>
      <c r="G699" s="194"/>
      <c r="H699" s="194"/>
      <c r="I699" s="194"/>
      <c r="J699" s="196"/>
      <c r="K699" s="196"/>
      <c r="L699" s="196"/>
      <c r="M699" s="196"/>
      <c r="N699" s="196"/>
      <c r="O699" s="197"/>
      <c r="P699" s="197"/>
      <c r="Q699" s="197"/>
      <c r="R699" s="197"/>
      <c r="S699" s="197"/>
      <c r="T699" s="197"/>
      <c r="U699" s="198"/>
      <c r="V699" s="257"/>
      <c r="W699" s="200"/>
      <c r="X699" s="200"/>
      <c r="Y699" s="43"/>
      <c r="Z699" s="199"/>
      <c r="AA699" s="199"/>
      <c r="AB699" s="199"/>
      <c r="AC699" s="199"/>
      <c r="AD699" s="199"/>
      <c r="AE699" s="43"/>
      <c r="AF699" s="199"/>
      <c r="AG699" s="196"/>
      <c r="AH699" s="201"/>
      <c r="AI699" s="330"/>
      <c r="AJ699" s="330"/>
      <c r="AK699" s="43"/>
      <c r="AL699" s="43"/>
      <c r="AM699" s="43"/>
      <c r="AN699" s="64"/>
      <c r="AO699" s="64"/>
      <c r="AP699" s="202"/>
      <c r="AQ699" s="202"/>
      <c r="AR699" s="42"/>
    </row>
    <row r="700" spans="1:44" ht="15.75" customHeight="1" x14ac:dyDescent="0.2">
      <c r="A700" s="43"/>
      <c r="B700" s="43"/>
      <c r="C700" s="43"/>
      <c r="D700" s="43"/>
      <c r="E700" s="43"/>
      <c r="F700" s="43"/>
      <c r="G700" s="194"/>
      <c r="H700" s="194"/>
      <c r="I700" s="194"/>
      <c r="J700" s="196"/>
      <c r="K700" s="196"/>
      <c r="L700" s="196"/>
      <c r="M700" s="196"/>
      <c r="N700" s="196"/>
      <c r="O700" s="197"/>
      <c r="P700" s="197"/>
      <c r="Q700" s="197"/>
      <c r="R700" s="197"/>
      <c r="S700" s="197"/>
      <c r="T700" s="197"/>
      <c r="U700" s="198"/>
      <c r="V700" s="257"/>
      <c r="W700" s="200"/>
      <c r="X700" s="200"/>
      <c r="Y700" s="43"/>
      <c r="Z700" s="199"/>
      <c r="AA700" s="199"/>
      <c r="AB700" s="199"/>
      <c r="AC700" s="199"/>
      <c r="AD700" s="199"/>
      <c r="AE700" s="43"/>
      <c r="AF700" s="199"/>
      <c r="AG700" s="196"/>
      <c r="AH700" s="201"/>
      <c r="AI700" s="330"/>
      <c r="AJ700" s="330"/>
      <c r="AK700" s="43"/>
      <c r="AL700" s="43"/>
      <c r="AM700" s="43"/>
      <c r="AN700" s="64"/>
      <c r="AO700" s="64"/>
      <c r="AP700" s="202"/>
      <c r="AQ700" s="202"/>
      <c r="AR700" s="42"/>
    </row>
    <row r="701" spans="1:44" ht="15.75" customHeight="1" x14ac:dyDescent="0.2">
      <c r="A701" s="43"/>
      <c r="B701" s="43"/>
      <c r="C701" s="43"/>
      <c r="D701" s="43"/>
      <c r="E701" s="43"/>
      <c r="F701" s="43"/>
      <c r="G701" s="194"/>
      <c r="H701" s="194"/>
      <c r="I701" s="194"/>
      <c r="J701" s="196"/>
      <c r="K701" s="196"/>
      <c r="L701" s="196"/>
      <c r="M701" s="196"/>
      <c r="N701" s="196"/>
      <c r="O701" s="197"/>
      <c r="P701" s="197"/>
      <c r="Q701" s="197"/>
      <c r="R701" s="197"/>
      <c r="S701" s="197"/>
      <c r="T701" s="197"/>
      <c r="U701" s="198"/>
      <c r="V701" s="257"/>
      <c r="W701" s="200"/>
      <c r="X701" s="200"/>
      <c r="Y701" s="43"/>
      <c r="Z701" s="199"/>
      <c r="AA701" s="199"/>
      <c r="AB701" s="199"/>
      <c r="AC701" s="199"/>
      <c r="AD701" s="199"/>
      <c r="AE701" s="43"/>
      <c r="AF701" s="199"/>
      <c r="AG701" s="196"/>
      <c r="AH701" s="201"/>
      <c r="AI701" s="330"/>
      <c r="AJ701" s="330"/>
      <c r="AK701" s="43"/>
      <c r="AL701" s="43"/>
      <c r="AM701" s="43"/>
      <c r="AN701" s="64"/>
      <c r="AO701" s="64"/>
      <c r="AP701" s="202"/>
      <c r="AQ701" s="202"/>
      <c r="AR701" s="42"/>
    </row>
    <row r="702" spans="1:44" ht="15.75" customHeight="1" x14ac:dyDescent="0.2">
      <c r="A702" s="43"/>
      <c r="B702" s="43"/>
      <c r="C702" s="43"/>
      <c r="D702" s="43"/>
      <c r="E702" s="43"/>
      <c r="F702" s="43"/>
      <c r="G702" s="194"/>
      <c r="H702" s="194"/>
      <c r="I702" s="194"/>
      <c r="J702" s="196"/>
      <c r="K702" s="196"/>
      <c r="L702" s="196"/>
      <c r="M702" s="196"/>
      <c r="N702" s="196"/>
      <c r="O702" s="197"/>
      <c r="P702" s="197"/>
      <c r="Q702" s="197"/>
      <c r="R702" s="197"/>
      <c r="S702" s="197"/>
      <c r="T702" s="197"/>
      <c r="U702" s="198"/>
      <c r="V702" s="257"/>
      <c r="W702" s="200"/>
      <c r="X702" s="200"/>
      <c r="Y702" s="43"/>
      <c r="Z702" s="199"/>
      <c r="AA702" s="199"/>
      <c r="AB702" s="199"/>
      <c r="AC702" s="199"/>
      <c r="AD702" s="199"/>
      <c r="AE702" s="43"/>
      <c r="AF702" s="199"/>
      <c r="AG702" s="196"/>
      <c r="AH702" s="201"/>
      <c r="AI702" s="330"/>
      <c r="AJ702" s="330"/>
      <c r="AK702" s="43"/>
      <c r="AL702" s="43"/>
      <c r="AM702" s="43"/>
      <c r="AN702" s="64"/>
      <c r="AO702" s="64"/>
      <c r="AP702" s="202"/>
      <c r="AQ702" s="202"/>
      <c r="AR702" s="42"/>
    </row>
    <row r="703" spans="1:44" ht="15.75" customHeight="1" x14ac:dyDescent="0.2">
      <c r="A703" s="43"/>
      <c r="B703" s="43"/>
      <c r="C703" s="43"/>
      <c r="D703" s="43"/>
      <c r="E703" s="43"/>
      <c r="F703" s="43"/>
      <c r="G703" s="194"/>
      <c r="H703" s="194"/>
      <c r="I703" s="194"/>
      <c r="J703" s="196"/>
      <c r="K703" s="196"/>
      <c r="L703" s="196"/>
      <c r="M703" s="196"/>
      <c r="N703" s="196"/>
      <c r="O703" s="197"/>
      <c r="P703" s="197"/>
      <c r="Q703" s="197"/>
      <c r="R703" s="197"/>
      <c r="S703" s="197"/>
      <c r="T703" s="197"/>
      <c r="U703" s="198"/>
      <c r="V703" s="257"/>
      <c r="W703" s="200"/>
      <c r="X703" s="200"/>
      <c r="Y703" s="43"/>
      <c r="Z703" s="199"/>
      <c r="AA703" s="199"/>
      <c r="AB703" s="199"/>
      <c r="AC703" s="199"/>
      <c r="AD703" s="199"/>
      <c r="AE703" s="43"/>
      <c r="AF703" s="199"/>
      <c r="AG703" s="196"/>
      <c r="AH703" s="201"/>
      <c r="AI703" s="330"/>
      <c r="AJ703" s="330"/>
      <c r="AK703" s="43"/>
      <c r="AL703" s="43"/>
      <c r="AM703" s="43"/>
      <c r="AN703" s="64"/>
      <c r="AO703" s="64"/>
      <c r="AP703" s="202"/>
      <c r="AQ703" s="202"/>
      <c r="AR703" s="42"/>
    </row>
    <row r="704" spans="1:44" ht="15.75" customHeight="1" x14ac:dyDescent="0.2">
      <c r="A704" s="43"/>
      <c r="B704" s="43"/>
      <c r="C704" s="43"/>
      <c r="D704" s="43"/>
      <c r="E704" s="43"/>
      <c r="F704" s="43"/>
      <c r="G704" s="194"/>
      <c r="H704" s="194"/>
      <c r="I704" s="194"/>
      <c r="J704" s="196"/>
      <c r="K704" s="196"/>
      <c r="L704" s="196"/>
      <c r="M704" s="196"/>
      <c r="N704" s="196"/>
      <c r="O704" s="197"/>
      <c r="P704" s="197"/>
      <c r="Q704" s="197"/>
      <c r="R704" s="197"/>
      <c r="S704" s="197"/>
      <c r="T704" s="197"/>
      <c r="U704" s="198"/>
      <c r="V704" s="257"/>
      <c r="W704" s="200"/>
      <c r="X704" s="200"/>
      <c r="Y704" s="43"/>
      <c r="Z704" s="199"/>
      <c r="AA704" s="199"/>
      <c r="AB704" s="199"/>
      <c r="AC704" s="199"/>
      <c r="AD704" s="199"/>
      <c r="AE704" s="43"/>
      <c r="AF704" s="199"/>
      <c r="AG704" s="196"/>
      <c r="AH704" s="201"/>
      <c r="AI704" s="330"/>
      <c r="AJ704" s="330"/>
      <c r="AK704" s="43"/>
      <c r="AL704" s="43"/>
      <c r="AM704" s="43"/>
      <c r="AN704" s="64"/>
      <c r="AO704" s="64"/>
      <c r="AP704" s="202"/>
      <c r="AQ704" s="202"/>
      <c r="AR704" s="42"/>
    </row>
    <row r="705" spans="1:44" ht="15.75" customHeight="1" x14ac:dyDescent="0.2">
      <c r="A705" s="43"/>
      <c r="B705" s="43"/>
      <c r="C705" s="43"/>
      <c r="D705" s="43"/>
      <c r="E705" s="43"/>
      <c r="F705" s="43"/>
      <c r="G705" s="194"/>
      <c r="H705" s="194"/>
      <c r="I705" s="194"/>
      <c r="J705" s="196"/>
      <c r="K705" s="196"/>
      <c r="L705" s="196"/>
      <c r="M705" s="196"/>
      <c r="N705" s="196"/>
      <c r="O705" s="197"/>
      <c r="P705" s="197"/>
      <c r="Q705" s="197"/>
      <c r="R705" s="197"/>
      <c r="S705" s="197"/>
      <c r="T705" s="197"/>
      <c r="U705" s="198"/>
      <c r="V705" s="257"/>
      <c r="W705" s="200"/>
      <c r="X705" s="200"/>
      <c r="Y705" s="43"/>
      <c r="Z705" s="199"/>
      <c r="AA705" s="199"/>
      <c r="AB705" s="199"/>
      <c r="AC705" s="199"/>
      <c r="AD705" s="199"/>
      <c r="AE705" s="43"/>
      <c r="AF705" s="199"/>
      <c r="AG705" s="196"/>
      <c r="AH705" s="201"/>
      <c r="AI705" s="330"/>
      <c r="AJ705" s="330"/>
      <c r="AK705" s="43"/>
      <c r="AL705" s="43"/>
      <c r="AM705" s="43"/>
      <c r="AN705" s="64"/>
      <c r="AO705" s="64"/>
      <c r="AP705" s="202"/>
      <c r="AQ705" s="202"/>
      <c r="AR705" s="42"/>
    </row>
    <row r="706" spans="1:44" ht="15.75" customHeight="1" x14ac:dyDescent="0.2">
      <c r="A706" s="43"/>
      <c r="B706" s="43"/>
      <c r="C706" s="43"/>
      <c r="D706" s="43"/>
      <c r="E706" s="43"/>
      <c r="F706" s="43"/>
      <c r="G706" s="194"/>
      <c r="H706" s="194"/>
      <c r="I706" s="194"/>
      <c r="J706" s="196"/>
      <c r="K706" s="196"/>
      <c r="L706" s="196"/>
      <c r="M706" s="196"/>
      <c r="N706" s="196"/>
      <c r="O706" s="197"/>
      <c r="P706" s="197"/>
      <c r="Q706" s="197"/>
      <c r="R706" s="197"/>
      <c r="S706" s="197"/>
      <c r="T706" s="197"/>
      <c r="U706" s="198"/>
      <c r="V706" s="257"/>
      <c r="W706" s="200"/>
      <c r="X706" s="200"/>
      <c r="Y706" s="43"/>
      <c r="Z706" s="199"/>
      <c r="AA706" s="199"/>
      <c r="AB706" s="199"/>
      <c r="AC706" s="199"/>
      <c r="AD706" s="199"/>
      <c r="AE706" s="43"/>
      <c r="AF706" s="199"/>
      <c r="AG706" s="196"/>
      <c r="AH706" s="201"/>
      <c r="AI706" s="330"/>
      <c r="AJ706" s="330"/>
      <c r="AK706" s="43"/>
      <c r="AL706" s="43"/>
      <c r="AM706" s="43"/>
      <c r="AN706" s="64"/>
      <c r="AO706" s="64"/>
      <c r="AP706" s="202"/>
      <c r="AQ706" s="202"/>
      <c r="AR706" s="42"/>
    </row>
    <row r="707" spans="1:44" ht="15.75" customHeight="1" x14ac:dyDescent="0.2">
      <c r="A707" s="43"/>
      <c r="B707" s="43"/>
      <c r="C707" s="43"/>
      <c r="D707" s="43"/>
      <c r="E707" s="43"/>
      <c r="F707" s="43"/>
      <c r="G707" s="194"/>
      <c r="H707" s="194"/>
      <c r="I707" s="194"/>
      <c r="J707" s="196"/>
      <c r="K707" s="196"/>
      <c r="L707" s="196"/>
      <c r="M707" s="196"/>
      <c r="N707" s="196"/>
      <c r="O707" s="197"/>
      <c r="P707" s="197"/>
      <c r="Q707" s="197"/>
      <c r="R707" s="197"/>
      <c r="S707" s="197"/>
      <c r="T707" s="197"/>
      <c r="U707" s="198"/>
      <c r="V707" s="257"/>
      <c r="W707" s="200"/>
      <c r="X707" s="200"/>
      <c r="Y707" s="43"/>
      <c r="Z707" s="199"/>
      <c r="AA707" s="199"/>
      <c r="AB707" s="199"/>
      <c r="AC707" s="199"/>
      <c r="AD707" s="199"/>
      <c r="AE707" s="43"/>
      <c r="AF707" s="199"/>
      <c r="AG707" s="196"/>
      <c r="AH707" s="201"/>
      <c r="AI707" s="330"/>
      <c r="AJ707" s="330"/>
      <c r="AK707" s="43"/>
      <c r="AL707" s="43"/>
      <c r="AM707" s="43"/>
      <c r="AN707" s="64"/>
      <c r="AO707" s="64"/>
      <c r="AP707" s="202"/>
      <c r="AQ707" s="202"/>
      <c r="AR707" s="42"/>
    </row>
    <row r="708" spans="1:44" ht="15.75" customHeight="1" x14ac:dyDescent="0.2">
      <c r="A708" s="43"/>
      <c r="B708" s="43"/>
      <c r="C708" s="43"/>
      <c r="D708" s="43"/>
      <c r="E708" s="43"/>
      <c r="F708" s="43"/>
      <c r="G708" s="194"/>
      <c r="H708" s="194"/>
      <c r="I708" s="194"/>
      <c r="J708" s="196"/>
      <c r="K708" s="196"/>
      <c r="L708" s="196"/>
      <c r="M708" s="196"/>
      <c r="N708" s="196"/>
      <c r="O708" s="197"/>
      <c r="P708" s="197"/>
      <c r="Q708" s="197"/>
      <c r="R708" s="197"/>
      <c r="S708" s="197"/>
      <c r="T708" s="197"/>
      <c r="U708" s="198"/>
      <c r="V708" s="257"/>
      <c r="W708" s="200"/>
      <c r="X708" s="200"/>
      <c r="Y708" s="43"/>
      <c r="Z708" s="199"/>
      <c r="AA708" s="199"/>
      <c r="AB708" s="199"/>
      <c r="AC708" s="199"/>
      <c r="AD708" s="199"/>
      <c r="AE708" s="43"/>
      <c r="AF708" s="199"/>
      <c r="AG708" s="196"/>
      <c r="AH708" s="201"/>
      <c r="AI708" s="330"/>
      <c r="AJ708" s="330"/>
      <c r="AK708" s="43"/>
      <c r="AL708" s="43"/>
      <c r="AM708" s="43"/>
      <c r="AN708" s="64"/>
      <c r="AO708" s="64"/>
      <c r="AP708" s="202"/>
      <c r="AQ708" s="202"/>
      <c r="AR708" s="42"/>
    </row>
    <row r="709" spans="1:44" ht="15.75" customHeight="1" x14ac:dyDescent="0.2">
      <c r="A709" s="43"/>
      <c r="B709" s="43"/>
      <c r="C709" s="43"/>
      <c r="D709" s="43"/>
      <c r="E709" s="43"/>
      <c r="F709" s="43"/>
      <c r="G709" s="194"/>
      <c r="H709" s="194"/>
      <c r="I709" s="194"/>
      <c r="J709" s="196"/>
      <c r="K709" s="196"/>
      <c r="L709" s="196"/>
      <c r="M709" s="196"/>
      <c r="N709" s="196"/>
      <c r="O709" s="197"/>
      <c r="P709" s="197"/>
      <c r="Q709" s="197"/>
      <c r="R709" s="197"/>
      <c r="S709" s="197"/>
      <c r="T709" s="197"/>
      <c r="U709" s="198"/>
      <c r="V709" s="257"/>
      <c r="W709" s="200"/>
      <c r="X709" s="200"/>
      <c r="Y709" s="43"/>
      <c r="Z709" s="199"/>
      <c r="AA709" s="199"/>
      <c r="AB709" s="199"/>
      <c r="AC709" s="199"/>
      <c r="AD709" s="199"/>
      <c r="AE709" s="43"/>
      <c r="AF709" s="199"/>
      <c r="AG709" s="196"/>
      <c r="AH709" s="201"/>
      <c r="AI709" s="330"/>
      <c r="AJ709" s="330"/>
      <c r="AK709" s="43"/>
      <c r="AL709" s="43"/>
      <c r="AM709" s="43"/>
      <c r="AN709" s="64"/>
      <c r="AO709" s="64"/>
      <c r="AP709" s="202"/>
      <c r="AQ709" s="202"/>
      <c r="AR709" s="42"/>
    </row>
    <row r="710" spans="1:44" ht="15.75" customHeight="1" x14ac:dyDescent="0.2">
      <c r="A710" s="43"/>
      <c r="B710" s="43"/>
      <c r="C710" s="43"/>
      <c r="D710" s="43"/>
      <c r="E710" s="43"/>
      <c r="F710" s="43"/>
      <c r="G710" s="194"/>
      <c r="H710" s="194"/>
      <c r="I710" s="194"/>
      <c r="J710" s="196"/>
      <c r="K710" s="196"/>
      <c r="L710" s="196"/>
      <c r="M710" s="196"/>
      <c r="N710" s="196"/>
      <c r="O710" s="197"/>
      <c r="P710" s="197"/>
      <c r="Q710" s="197"/>
      <c r="R710" s="197"/>
      <c r="S710" s="197"/>
      <c r="T710" s="197"/>
      <c r="U710" s="198"/>
      <c r="V710" s="257"/>
      <c r="W710" s="200"/>
      <c r="X710" s="200"/>
      <c r="Y710" s="43"/>
      <c r="Z710" s="199"/>
      <c r="AA710" s="199"/>
      <c r="AB710" s="199"/>
      <c r="AC710" s="199"/>
      <c r="AD710" s="199"/>
      <c r="AE710" s="43"/>
      <c r="AF710" s="199"/>
      <c r="AG710" s="196"/>
      <c r="AH710" s="201"/>
      <c r="AI710" s="330"/>
      <c r="AJ710" s="330"/>
      <c r="AK710" s="43"/>
      <c r="AL710" s="43"/>
      <c r="AM710" s="43"/>
      <c r="AN710" s="64"/>
      <c r="AO710" s="64"/>
      <c r="AP710" s="202"/>
      <c r="AQ710" s="202"/>
      <c r="AR710" s="42"/>
    </row>
    <row r="711" spans="1:44" ht="15.75" customHeight="1" x14ac:dyDescent="0.2">
      <c r="A711" s="43"/>
      <c r="B711" s="43"/>
      <c r="C711" s="43"/>
      <c r="D711" s="43"/>
      <c r="E711" s="43"/>
      <c r="F711" s="43"/>
      <c r="G711" s="194"/>
      <c r="H711" s="194"/>
      <c r="I711" s="194"/>
      <c r="J711" s="196"/>
      <c r="K711" s="196"/>
      <c r="L711" s="196"/>
      <c r="M711" s="196"/>
      <c r="N711" s="196"/>
      <c r="O711" s="197"/>
      <c r="P711" s="197"/>
      <c r="Q711" s="197"/>
      <c r="R711" s="197"/>
      <c r="S711" s="197"/>
      <c r="T711" s="197"/>
      <c r="U711" s="198"/>
      <c r="V711" s="257"/>
      <c r="W711" s="200"/>
      <c r="X711" s="200"/>
      <c r="Y711" s="43"/>
      <c r="Z711" s="199"/>
      <c r="AA711" s="199"/>
      <c r="AB711" s="199"/>
      <c r="AC711" s="199"/>
      <c r="AD711" s="199"/>
      <c r="AE711" s="43"/>
      <c r="AF711" s="199"/>
      <c r="AG711" s="196"/>
      <c r="AH711" s="201"/>
      <c r="AI711" s="330"/>
      <c r="AJ711" s="330"/>
      <c r="AK711" s="43"/>
      <c r="AL711" s="43"/>
      <c r="AM711" s="43"/>
      <c r="AN711" s="64"/>
      <c r="AO711" s="64"/>
      <c r="AP711" s="202"/>
      <c r="AQ711" s="202"/>
      <c r="AR711" s="42"/>
    </row>
    <row r="712" spans="1:44" ht="15.75" customHeight="1" x14ac:dyDescent="0.2">
      <c r="A712" s="43"/>
      <c r="B712" s="43"/>
      <c r="C712" s="43"/>
      <c r="D712" s="43"/>
      <c r="E712" s="43"/>
      <c r="F712" s="43"/>
      <c r="G712" s="194"/>
      <c r="H712" s="194"/>
      <c r="I712" s="194"/>
      <c r="J712" s="196"/>
      <c r="K712" s="196"/>
      <c r="L712" s="196"/>
      <c r="M712" s="196"/>
      <c r="N712" s="196"/>
      <c r="O712" s="197"/>
      <c r="P712" s="197"/>
      <c r="Q712" s="197"/>
      <c r="R712" s="197"/>
      <c r="S712" s="197"/>
      <c r="T712" s="197"/>
      <c r="U712" s="198"/>
      <c r="V712" s="257"/>
      <c r="W712" s="200"/>
      <c r="X712" s="200"/>
      <c r="Y712" s="43"/>
      <c r="Z712" s="199"/>
      <c r="AA712" s="199"/>
      <c r="AB712" s="199"/>
      <c r="AC712" s="199"/>
      <c r="AD712" s="199"/>
      <c r="AE712" s="43"/>
      <c r="AF712" s="199"/>
      <c r="AG712" s="196"/>
      <c r="AH712" s="201"/>
      <c r="AI712" s="330"/>
      <c r="AJ712" s="330"/>
      <c r="AK712" s="43"/>
      <c r="AL712" s="43"/>
      <c r="AM712" s="43"/>
      <c r="AN712" s="64"/>
      <c r="AO712" s="64"/>
      <c r="AP712" s="202"/>
      <c r="AQ712" s="202"/>
      <c r="AR712" s="42"/>
    </row>
    <row r="713" spans="1:44" ht="15.75" customHeight="1" x14ac:dyDescent="0.2">
      <c r="A713" s="43"/>
      <c r="B713" s="43"/>
      <c r="C713" s="43"/>
      <c r="D713" s="43"/>
      <c r="E713" s="43"/>
      <c r="F713" s="43"/>
      <c r="G713" s="194"/>
      <c r="H713" s="194"/>
      <c r="I713" s="194"/>
      <c r="J713" s="196"/>
      <c r="K713" s="196"/>
      <c r="L713" s="196"/>
      <c r="M713" s="196"/>
      <c r="N713" s="196"/>
      <c r="O713" s="197"/>
      <c r="P713" s="197"/>
      <c r="Q713" s="197"/>
      <c r="R713" s="197"/>
      <c r="S713" s="197"/>
      <c r="T713" s="197"/>
      <c r="U713" s="198"/>
      <c r="V713" s="257"/>
      <c r="W713" s="200"/>
      <c r="X713" s="200"/>
      <c r="Y713" s="43"/>
      <c r="Z713" s="199"/>
      <c r="AA713" s="199"/>
      <c r="AB713" s="199"/>
      <c r="AC713" s="199"/>
      <c r="AD713" s="199"/>
      <c r="AE713" s="43"/>
      <c r="AF713" s="199"/>
      <c r="AG713" s="196"/>
      <c r="AH713" s="201"/>
      <c r="AI713" s="330"/>
      <c r="AJ713" s="330"/>
      <c r="AK713" s="43"/>
      <c r="AL713" s="43"/>
      <c r="AM713" s="43"/>
      <c r="AN713" s="64"/>
      <c r="AO713" s="64"/>
      <c r="AP713" s="202"/>
      <c r="AQ713" s="202"/>
      <c r="AR713" s="42"/>
    </row>
    <row r="714" spans="1:44" ht="15.75" customHeight="1" x14ac:dyDescent="0.2">
      <c r="A714" s="43"/>
      <c r="B714" s="43"/>
      <c r="C714" s="43"/>
      <c r="D714" s="43"/>
      <c r="E714" s="43"/>
      <c r="F714" s="43"/>
      <c r="G714" s="194"/>
      <c r="H714" s="194"/>
      <c r="I714" s="194"/>
      <c r="J714" s="196"/>
      <c r="K714" s="196"/>
      <c r="L714" s="196"/>
      <c r="M714" s="196"/>
      <c r="N714" s="196"/>
      <c r="O714" s="197"/>
      <c r="P714" s="197"/>
      <c r="Q714" s="197"/>
      <c r="R714" s="197"/>
      <c r="S714" s="197"/>
      <c r="T714" s="197"/>
      <c r="U714" s="198"/>
      <c r="V714" s="257"/>
      <c r="W714" s="200"/>
      <c r="X714" s="200"/>
      <c r="Y714" s="43"/>
      <c r="Z714" s="199"/>
      <c r="AA714" s="199"/>
      <c r="AB714" s="199"/>
      <c r="AC714" s="199"/>
      <c r="AD714" s="199"/>
      <c r="AE714" s="43"/>
      <c r="AF714" s="199"/>
      <c r="AG714" s="196"/>
      <c r="AH714" s="201"/>
      <c r="AI714" s="330"/>
      <c r="AJ714" s="330"/>
      <c r="AK714" s="43"/>
      <c r="AL714" s="43"/>
      <c r="AM714" s="43"/>
      <c r="AN714" s="64"/>
      <c r="AO714" s="64"/>
      <c r="AP714" s="202"/>
      <c r="AQ714" s="202"/>
      <c r="AR714" s="42"/>
    </row>
    <row r="715" spans="1:44" ht="15.75" customHeight="1" x14ac:dyDescent="0.2">
      <c r="A715" s="43"/>
      <c r="B715" s="43"/>
      <c r="C715" s="43"/>
      <c r="D715" s="43"/>
      <c r="E715" s="43"/>
      <c r="F715" s="43"/>
      <c r="G715" s="194"/>
      <c r="H715" s="194"/>
      <c r="I715" s="194"/>
      <c r="J715" s="196"/>
      <c r="K715" s="196"/>
      <c r="L715" s="196"/>
      <c r="M715" s="196"/>
      <c r="N715" s="196"/>
      <c r="O715" s="197"/>
      <c r="P715" s="197"/>
      <c r="Q715" s="197"/>
      <c r="R715" s="197"/>
      <c r="S715" s="197"/>
      <c r="T715" s="197"/>
      <c r="U715" s="198"/>
      <c r="V715" s="257"/>
      <c r="W715" s="200"/>
      <c r="X715" s="200"/>
      <c r="Y715" s="43"/>
      <c r="Z715" s="199"/>
      <c r="AA715" s="199"/>
      <c r="AB715" s="199"/>
      <c r="AC715" s="199"/>
      <c r="AD715" s="199"/>
      <c r="AE715" s="43"/>
      <c r="AF715" s="199"/>
      <c r="AG715" s="196"/>
      <c r="AH715" s="201"/>
      <c r="AI715" s="330"/>
      <c r="AJ715" s="330"/>
      <c r="AK715" s="43"/>
      <c r="AL715" s="43"/>
      <c r="AM715" s="43"/>
      <c r="AN715" s="64"/>
      <c r="AO715" s="64"/>
      <c r="AP715" s="202"/>
      <c r="AQ715" s="202"/>
      <c r="AR715" s="42"/>
    </row>
    <row r="716" spans="1:44" ht="15.75" customHeight="1" x14ac:dyDescent="0.2">
      <c r="A716" s="43"/>
      <c r="B716" s="43"/>
      <c r="C716" s="43"/>
      <c r="D716" s="43"/>
      <c r="E716" s="43"/>
      <c r="F716" s="43"/>
      <c r="G716" s="194"/>
      <c r="H716" s="194"/>
      <c r="I716" s="194"/>
      <c r="J716" s="196"/>
      <c r="K716" s="196"/>
      <c r="L716" s="196"/>
      <c r="M716" s="196"/>
      <c r="N716" s="196"/>
      <c r="O716" s="197"/>
      <c r="P716" s="197"/>
      <c r="Q716" s="197"/>
      <c r="R716" s="197"/>
      <c r="S716" s="197"/>
      <c r="T716" s="197"/>
      <c r="U716" s="198"/>
      <c r="V716" s="257"/>
      <c r="W716" s="200"/>
      <c r="X716" s="200"/>
      <c r="Y716" s="43"/>
      <c r="Z716" s="199"/>
      <c r="AA716" s="199"/>
      <c r="AB716" s="199"/>
      <c r="AC716" s="199"/>
      <c r="AD716" s="199"/>
      <c r="AE716" s="43"/>
      <c r="AF716" s="199"/>
      <c r="AG716" s="196"/>
      <c r="AH716" s="201"/>
      <c r="AI716" s="330"/>
      <c r="AJ716" s="330"/>
      <c r="AK716" s="43"/>
      <c r="AL716" s="43"/>
      <c r="AM716" s="43"/>
      <c r="AN716" s="64"/>
      <c r="AO716" s="64"/>
      <c r="AP716" s="202"/>
      <c r="AQ716" s="202"/>
      <c r="AR716" s="42"/>
    </row>
    <row r="717" spans="1:44" ht="15.75" customHeight="1" x14ac:dyDescent="0.2">
      <c r="A717" s="43"/>
      <c r="B717" s="43"/>
      <c r="C717" s="43"/>
      <c r="D717" s="43"/>
      <c r="E717" s="43"/>
      <c r="F717" s="43"/>
      <c r="G717" s="194"/>
      <c r="H717" s="194"/>
      <c r="I717" s="194"/>
      <c r="J717" s="196"/>
      <c r="K717" s="196"/>
      <c r="L717" s="196"/>
      <c r="M717" s="196"/>
      <c r="N717" s="196"/>
      <c r="O717" s="197"/>
      <c r="P717" s="197"/>
      <c r="Q717" s="197"/>
      <c r="R717" s="197"/>
      <c r="S717" s="197"/>
      <c r="T717" s="197"/>
      <c r="U717" s="198"/>
      <c r="V717" s="257"/>
      <c r="W717" s="200"/>
      <c r="X717" s="200"/>
      <c r="Y717" s="43"/>
      <c r="Z717" s="199"/>
      <c r="AA717" s="199"/>
      <c r="AB717" s="199"/>
      <c r="AC717" s="199"/>
      <c r="AD717" s="199"/>
      <c r="AE717" s="43"/>
      <c r="AF717" s="199"/>
      <c r="AG717" s="196"/>
      <c r="AH717" s="201"/>
      <c r="AI717" s="330"/>
      <c r="AJ717" s="330"/>
      <c r="AK717" s="43"/>
      <c r="AL717" s="43"/>
      <c r="AM717" s="43"/>
      <c r="AN717" s="64"/>
      <c r="AO717" s="64"/>
      <c r="AP717" s="202"/>
      <c r="AQ717" s="202"/>
      <c r="AR717" s="42"/>
    </row>
    <row r="718" spans="1:44" ht="15.75" customHeight="1" x14ac:dyDescent="0.2">
      <c r="A718" s="43"/>
      <c r="B718" s="43"/>
      <c r="C718" s="43"/>
      <c r="D718" s="43"/>
      <c r="E718" s="43"/>
      <c r="F718" s="43"/>
      <c r="G718" s="194"/>
      <c r="H718" s="194"/>
      <c r="I718" s="194"/>
      <c r="J718" s="196"/>
      <c r="K718" s="196"/>
      <c r="L718" s="196"/>
      <c r="M718" s="196"/>
      <c r="N718" s="196"/>
      <c r="O718" s="197"/>
      <c r="P718" s="197"/>
      <c r="Q718" s="197"/>
      <c r="R718" s="197"/>
      <c r="S718" s="197"/>
      <c r="T718" s="197"/>
      <c r="U718" s="198"/>
      <c r="V718" s="257"/>
      <c r="W718" s="200"/>
      <c r="X718" s="200"/>
      <c r="Y718" s="43"/>
      <c r="Z718" s="199"/>
      <c r="AA718" s="199"/>
      <c r="AB718" s="199"/>
      <c r="AC718" s="199"/>
      <c r="AD718" s="199"/>
      <c r="AE718" s="43"/>
      <c r="AF718" s="199"/>
      <c r="AG718" s="196"/>
      <c r="AH718" s="201"/>
      <c r="AI718" s="330"/>
      <c r="AJ718" s="330"/>
      <c r="AK718" s="43"/>
      <c r="AL718" s="43"/>
      <c r="AM718" s="43"/>
      <c r="AN718" s="64"/>
      <c r="AO718" s="64"/>
      <c r="AP718" s="202"/>
      <c r="AQ718" s="202"/>
      <c r="AR718" s="42"/>
    </row>
    <row r="719" spans="1:44" ht="15.75" customHeight="1" x14ac:dyDescent="0.2">
      <c r="A719" s="43"/>
      <c r="B719" s="43"/>
      <c r="C719" s="43"/>
      <c r="D719" s="43"/>
      <c r="E719" s="43"/>
      <c r="F719" s="43"/>
      <c r="G719" s="194"/>
      <c r="H719" s="194"/>
      <c r="I719" s="194"/>
      <c r="J719" s="196"/>
      <c r="K719" s="196"/>
      <c r="L719" s="196"/>
      <c r="M719" s="196"/>
      <c r="N719" s="196"/>
      <c r="O719" s="197"/>
      <c r="P719" s="197"/>
      <c r="Q719" s="197"/>
      <c r="R719" s="197"/>
      <c r="S719" s="197"/>
      <c r="T719" s="197"/>
      <c r="U719" s="198"/>
      <c r="V719" s="257"/>
      <c r="W719" s="200"/>
      <c r="X719" s="200"/>
      <c r="Y719" s="43"/>
      <c r="Z719" s="199"/>
      <c r="AA719" s="199"/>
      <c r="AB719" s="199"/>
      <c r="AC719" s="199"/>
      <c r="AD719" s="199"/>
      <c r="AE719" s="43"/>
      <c r="AF719" s="199"/>
      <c r="AG719" s="196"/>
      <c r="AH719" s="201"/>
      <c r="AI719" s="330"/>
      <c r="AJ719" s="330"/>
      <c r="AK719" s="43"/>
      <c r="AL719" s="43"/>
      <c r="AM719" s="43"/>
      <c r="AN719" s="64"/>
      <c r="AO719" s="64"/>
      <c r="AP719" s="202"/>
      <c r="AQ719" s="202"/>
      <c r="AR719" s="42"/>
    </row>
    <row r="720" spans="1:44" ht="15.75" customHeight="1" x14ac:dyDescent="0.2">
      <c r="A720" s="43"/>
      <c r="B720" s="43"/>
      <c r="C720" s="43"/>
      <c r="D720" s="43"/>
      <c r="E720" s="43"/>
      <c r="F720" s="43"/>
      <c r="G720" s="194"/>
      <c r="H720" s="194"/>
      <c r="I720" s="194"/>
      <c r="J720" s="196"/>
      <c r="K720" s="196"/>
      <c r="L720" s="196"/>
      <c r="M720" s="196"/>
      <c r="N720" s="196"/>
      <c r="O720" s="197"/>
      <c r="P720" s="197"/>
      <c r="Q720" s="197"/>
      <c r="R720" s="197"/>
      <c r="S720" s="197"/>
      <c r="T720" s="197"/>
      <c r="U720" s="198"/>
      <c r="V720" s="257"/>
      <c r="W720" s="200"/>
      <c r="X720" s="200"/>
      <c r="Y720" s="43"/>
      <c r="Z720" s="199"/>
      <c r="AA720" s="199"/>
      <c r="AB720" s="199"/>
      <c r="AC720" s="199"/>
      <c r="AD720" s="199"/>
      <c r="AE720" s="43"/>
      <c r="AF720" s="199"/>
      <c r="AG720" s="196"/>
      <c r="AH720" s="201"/>
      <c r="AI720" s="330"/>
      <c r="AJ720" s="330"/>
      <c r="AK720" s="43"/>
      <c r="AL720" s="43"/>
      <c r="AM720" s="43"/>
      <c r="AN720" s="64"/>
      <c r="AO720" s="64"/>
      <c r="AP720" s="202"/>
      <c r="AQ720" s="202"/>
      <c r="AR720" s="42"/>
    </row>
    <row r="721" spans="1:44" ht="15.75" customHeight="1" x14ac:dyDescent="0.2">
      <c r="A721" s="43"/>
      <c r="B721" s="43"/>
      <c r="C721" s="43"/>
      <c r="D721" s="43"/>
      <c r="E721" s="43"/>
      <c r="F721" s="43"/>
      <c r="G721" s="194"/>
      <c r="H721" s="194"/>
      <c r="I721" s="194"/>
      <c r="J721" s="196"/>
      <c r="K721" s="196"/>
      <c r="L721" s="196"/>
      <c r="M721" s="196"/>
      <c r="N721" s="196"/>
      <c r="O721" s="197"/>
      <c r="P721" s="197"/>
      <c r="Q721" s="197"/>
      <c r="R721" s="197"/>
      <c r="S721" s="197"/>
      <c r="T721" s="197"/>
      <c r="U721" s="198"/>
      <c r="V721" s="257"/>
      <c r="W721" s="200"/>
      <c r="X721" s="200"/>
      <c r="Y721" s="43"/>
      <c r="Z721" s="199"/>
      <c r="AA721" s="199"/>
      <c r="AB721" s="199"/>
      <c r="AC721" s="199"/>
      <c r="AD721" s="199"/>
      <c r="AE721" s="43"/>
      <c r="AF721" s="199"/>
      <c r="AG721" s="196"/>
      <c r="AH721" s="201"/>
      <c r="AI721" s="330"/>
      <c r="AJ721" s="330"/>
      <c r="AK721" s="43"/>
      <c r="AL721" s="43"/>
      <c r="AM721" s="43"/>
      <c r="AN721" s="64"/>
      <c r="AO721" s="64"/>
      <c r="AP721" s="202"/>
      <c r="AQ721" s="202"/>
      <c r="AR721" s="42"/>
    </row>
    <row r="722" spans="1:44" ht="15.75" customHeight="1" x14ac:dyDescent="0.2">
      <c r="A722" s="43"/>
      <c r="B722" s="43"/>
      <c r="C722" s="43"/>
      <c r="D722" s="43"/>
      <c r="E722" s="43"/>
      <c r="F722" s="43"/>
      <c r="G722" s="194"/>
      <c r="H722" s="194"/>
      <c r="I722" s="194"/>
      <c r="J722" s="196"/>
      <c r="K722" s="196"/>
      <c r="L722" s="196"/>
      <c r="M722" s="196"/>
      <c r="N722" s="196"/>
      <c r="O722" s="197"/>
      <c r="P722" s="197"/>
      <c r="Q722" s="197"/>
      <c r="R722" s="197"/>
      <c r="S722" s="197"/>
      <c r="T722" s="197"/>
      <c r="U722" s="198"/>
      <c r="V722" s="257"/>
      <c r="W722" s="200"/>
      <c r="X722" s="200"/>
      <c r="Y722" s="43"/>
      <c r="Z722" s="199"/>
      <c r="AA722" s="199"/>
      <c r="AB722" s="199"/>
      <c r="AC722" s="199"/>
      <c r="AD722" s="199"/>
      <c r="AE722" s="43"/>
      <c r="AF722" s="199"/>
      <c r="AG722" s="196"/>
      <c r="AH722" s="201"/>
      <c r="AI722" s="330"/>
      <c r="AJ722" s="330"/>
      <c r="AK722" s="43"/>
      <c r="AL722" s="43"/>
      <c r="AM722" s="43"/>
      <c r="AN722" s="64"/>
      <c r="AO722" s="64"/>
      <c r="AP722" s="202"/>
      <c r="AQ722" s="202"/>
      <c r="AR722" s="42"/>
    </row>
    <row r="723" spans="1:44" ht="15.75" customHeight="1" x14ac:dyDescent="0.2">
      <c r="A723" s="43"/>
      <c r="B723" s="43"/>
      <c r="C723" s="43"/>
      <c r="D723" s="43"/>
      <c r="E723" s="43"/>
      <c r="F723" s="43"/>
      <c r="G723" s="194"/>
      <c r="H723" s="194"/>
      <c r="I723" s="194"/>
      <c r="J723" s="196"/>
      <c r="K723" s="196"/>
      <c r="L723" s="196"/>
      <c r="M723" s="196"/>
      <c r="N723" s="196"/>
      <c r="O723" s="197"/>
      <c r="P723" s="197"/>
      <c r="Q723" s="197"/>
      <c r="R723" s="197"/>
      <c r="S723" s="197"/>
      <c r="T723" s="197"/>
      <c r="U723" s="198"/>
      <c r="V723" s="257"/>
      <c r="W723" s="200"/>
      <c r="X723" s="200"/>
      <c r="Y723" s="43"/>
      <c r="Z723" s="199"/>
      <c r="AA723" s="199"/>
      <c r="AB723" s="199"/>
      <c r="AC723" s="199"/>
      <c r="AD723" s="199"/>
      <c r="AE723" s="43"/>
      <c r="AF723" s="199"/>
      <c r="AG723" s="196"/>
      <c r="AH723" s="201"/>
      <c r="AI723" s="330"/>
      <c r="AJ723" s="330"/>
      <c r="AK723" s="43"/>
      <c r="AL723" s="43"/>
      <c r="AM723" s="43"/>
      <c r="AN723" s="64"/>
      <c r="AO723" s="64"/>
      <c r="AP723" s="202"/>
      <c r="AQ723" s="202"/>
      <c r="AR723" s="42"/>
    </row>
    <row r="724" spans="1:44" ht="15.75" customHeight="1" x14ac:dyDescent="0.2">
      <c r="A724" s="43"/>
      <c r="B724" s="43"/>
      <c r="C724" s="43"/>
      <c r="D724" s="43"/>
      <c r="E724" s="43"/>
      <c r="F724" s="43"/>
      <c r="G724" s="194"/>
      <c r="H724" s="194"/>
      <c r="I724" s="194"/>
      <c r="J724" s="196"/>
      <c r="K724" s="196"/>
      <c r="L724" s="196"/>
      <c r="M724" s="196"/>
      <c r="N724" s="196"/>
      <c r="O724" s="197"/>
      <c r="P724" s="197"/>
      <c r="Q724" s="197"/>
      <c r="R724" s="197"/>
      <c r="S724" s="197"/>
      <c r="T724" s="197"/>
      <c r="U724" s="198"/>
      <c r="V724" s="257"/>
      <c r="W724" s="200"/>
      <c r="X724" s="200"/>
      <c r="Y724" s="43"/>
      <c r="Z724" s="199"/>
      <c r="AA724" s="199"/>
      <c r="AB724" s="199"/>
      <c r="AC724" s="199"/>
      <c r="AD724" s="199"/>
      <c r="AE724" s="43"/>
      <c r="AF724" s="199"/>
      <c r="AG724" s="196"/>
      <c r="AH724" s="201"/>
      <c r="AI724" s="330"/>
      <c r="AJ724" s="330"/>
      <c r="AK724" s="43"/>
      <c r="AL724" s="43"/>
      <c r="AM724" s="43"/>
      <c r="AN724" s="64"/>
      <c r="AO724" s="64"/>
      <c r="AP724" s="202"/>
      <c r="AQ724" s="202"/>
      <c r="AR724" s="42"/>
    </row>
    <row r="725" spans="1:44" ht="15.75" customHeight="1" x14ac:dyDescent="0.2">
      <c r="A725" s="43"/>
      <c r="B725" s="43"/>
      <c r="C725" s="43"/>
      <c r="D725" s="43"/>
      <c r="E725" s="43"/>
      <c r="F725" s="43"/>
      <c r="G725" s="194"/>
      <c r="H725" s="194"/>
      <c r="I725" s="194"/>
      <c r="J725" s="196"/>
      <c r="K725" s="196"/>
      <c r="L725" s="196"/>
      <c r="M725" s="196"/>
      <c r="N725" s="196"/>
      <c r="O725" s="197"/>
      <c r="P725" s="197"/>
      <c r="Q725" s="197"/>
      <c r="R725" s="197"/>
      <c r="S725" s="197"/>
      <c r="T725" s="197"/>
      <c r="U725" s="198"/>
      <c r="V725" s="257"/>
      <c r="W725" s="200"/>
      <c r="X725" s="200"/>
      <c r="Y725" s="43"/>
      <c r="Z725" s="199"/>
      <c r="AA725" s="199"/>
      <c r="AB725" s="199"/>
      <c r="AC725" s="199"/>
      <c r="AD725" s="199"/>
      <c r="AE725" s="43"/>
      <c r="AF725" s="199"/>
      <c r="AG725" s="196"/>
      <c r="AH725" s="201"/>
      <c r="AI725" s="330"/>
      <c r="AJ725" s="330"/>
      <c r="AK725" s="43"/>
      <c r="AL725" s="43"/>
      <c r="AM725" s="43"/>
      <c r="AN725" s="64"/>
      <c r="AO725" s="64"/>
      <c r="AP725" s="202"/>
      <c r="AQ725" s="202"/>
      <c r="AR725" s="42"/>
    </row>
    <row r="726" spans="1:44" ht="15.75" customHeight="1" x14ac:dyDescent="0.2">
      <c r="A726" s="43"/>
      <c r="B726" s="43"/>
      <c r="C726" s="43"/>
      <c r="D726" s="43"/>
      <c r="E726" s="43"/>
      <c r="F726" s="43"/>
      <c r="G726" s="194"/>
      <c r="H726" s="194"/>
      <c r="I726" s="194"/>
      <c r="J726" s="196"/>
      <c r="K726" s="196"/>
      <c r="L726" s="196"/>
      <c r="M726" s="196"/>
      <c r="N726" s="196"/>
      <c r="O726" s="197"/>
      <c r="P726" s="197"/>
      <c r="Q726" s="197"/>
      <c r="R726" s="197"/>
      <c r="S726" s="197"/>
      <c r="T726" s="197"/>
      <c r="U726" s="198"/>
      <c r="V726" s="257"/>
      <c r="W726" s="200"/>
      <c r="X726" s="200"/>
      <c r="Y726" s="43"/>
      <c r="Z726" s="199"/>
      <c r="AA726" s="199"/>
      <c r="AB726" s="199"/>
      <c r="AC726" s="199"/>
      <c r="AD726" s="199"/>
      <c r="AE726" s="43"/>
      <c r="AF726" s="199"/>
      <c r="AG726" s="196"/>
      <c r="AH726" s="201"/>
      <c r="AI726" s="330"/>
      <c r="AJ726" s="330"/>
      <c r="AK726" s="43"/>
      <c r="AL726" s="43"/>
      <c r="AM726" s="43"/>
      <c r="AN726" s="64"/>
      <c r="AO726" s="64"/>
      <c r="AP726" s="202"/>
      <c r="AQ726" s="202"/>
      <c r="AR726" s="42"/>
    </row>
    <row r="727" spans="1:44" ht="15.75" customHeight="1" x14ac:dyDescent="0.2">
      <c r="A727" s="43"/>
      <c r="B727" s="43"/>
      <c r="C727" s="43"/>
      <c r="D727" s="43"/>
      <c r="E727" s="43"/>
      <c r="F727" s="43"/>
      <c r="G727" s="194"/>
      <c r="H727" s="194"/>
      <c r="I727" s="194"/>
      <c r="J727" s="196"/>
      <c r="K727" s="196"/>
      <c r="L727" s="196"/>
      <c r="M727" s="196"/>
      <c r="N727" s="196"/>
      <c r="O727" s="197"/>
      <c r="P727" s="197"/>
      <c r="Q727" s="197"/>
      <c r="R727" s="197"/>
      <c r="S727" s="197"/>
      <c r="T727" s="197"/>
      <c r="U727" s="198"/>
      <c r="V727" s="257"/>
      <c r="W727" s="200"/>
      <c r="X727" s="200"/>
      <c r="Y727" s="43"/>
      <c r="Z727" s="199"/>
      <c r="AA727" s="199"/>
      <c r="AB727" s="199"/>
      <c r="AC727" s="199"/>
      <c r="AD727" s="199"/>
      <c r="AE727" s="43"/>
      <c r="AF727" s="199"/>
      <c r="AG727" s="196"/>
      <c r="AH727" s="201"/>
      <c r="AI727" s="330"/>
      <c r="AJ727" s="330"/>
      <c r="AK727" s="43"/>
      <c r="AL727" s="43"/>
      <c r="AM727" s="43"/>
      <c r="AN727" s="64"/>
      <c r="AO727" s="64"/>
      <c r="AP727" s="202"/>
      <c r="AQ727" s="202"/>
      <c r="AR727" s="42"/>
    </row>
    <row r="728" spans="1:44" ht="15.75" customHeight="1" x14ac:dyDescent="0.2">
      <c r="A728" s="43"/>
      <c r="B728" s="43"/>
      <c r="C728" s="43"/>
      <c r="D728" s="43"/>
      <c r="E728" s="43"/>
      <c r="F728" s="43"/>
      <c r="G728" s="194"/>
      <c r="H728" s="194"/>
      <c r="I728" s="194"/>
      <c r="J728" s="196"/>
      <c r="K728" s="196"/>
      <c r="L728" s="196"/>
      <c r="M728" s="196"/>
      <c r="N728" s="196"/>
      <c r="O728" s="197"/>
      <c r="P728" s="197"/>
      <c r="Q728" s="197"/>
      <c r="R728" s="197"/>
      <c r="S728" s="197"/>
      <c r="T728" s="197"/>
      <c r="U728" s="198"/>
      <c r="V728" s="257"/>
      <c r="W728" s="200"/>
      <c r="X728" s="200"/>
      <c r="Y728" s="43"/>
      <c r="Z728" s="199"/>
      <c r="AA728" s="199"/>
      <c r="AB728" s="199"/>
      <c r="AC728" s="199"/>
      <c r="AD728" s="199"/>
      <c r="AE728" s="43"/>
      <c r="AF728" s="199"/>
      <c r="AG728" s="196"/>
      <c r="AH728" s="201"/>
      <c r="AI728" s="330"/>
      <c r="AJ728" s="330"/>
      <c r="AK728" s="43"/>
      <c r="AL728" s="43"/>
      <c r="AM728" s="43"/>
      <c r="AN728" s="64"/>
      <c r="AO728" s="64"/>
      <c r="AP728" s="202"/>
      <c r="AQ728" s="202"/>
      <c r="AR728" s="42"/>
    </row>
    <row r="729" spans="1:44" ht="15.75" customHeight="1" x14ac:dyDescent="0.2">
      <c r="A729" s="43"/>
      <c r="B729" s="43"/>
      <c r="C729" s="43"/>
      <c r="D729" s="43"/>
      <c r="E729" s="43"/>
      <c r="F729" s="43"/>
      <c r="G729" s="194"/>
      <c r="H729" s="194"/>
      <c r="I729" s="194"/>
      <c r="J729" s="196"/>
      <c r="K729" s="196"/>
      <c r="L729" s="196"/>
      <c r="M729" s="196"/>
      <c r="N729" s="196"/>
      <c r="O729" s="197"/>
      <c r="P729" s="197"/>
      <c r="Q729" s="197"/>
      <c r="R729" s="197"/>
      <c r="S729" s="197"/>
      <c r="T729" s="197"/>
      <c r="U729" s="198"/>
      <c r="V729" s="257"/>
      <c r="W729" s="200"/>
      <c r="X729" s="200"/>
      <c r="Y729" s="43"/>
      <c r="Z729" s="199"/>
      <c r="AA729" s="199"/>
      <c r="AB729" s="199"/>
      <c r="AC729" s="199"/>
      <c r="AD729" s="199"/>
      <c r="AE729" s="43"/>
      <c r="AF729" s="199"/>
      <c r="AG729" s="196"/>
      <c r="AH729" s="201"/>
      <c r="AI729" s="330"/>
      <c r="AJ729" s="330"/>
      <c r="AK729" s="43"/>
      <c r="AL729" s="43"/>
      <c r="AM729" s="43"/>
      <c r="AN729" s="64"/>
      <c r="AO729" s="64"/>
      <c r="AP729" s="202"/>
      <c r="AQ729" s="202"/>
      <c r="AR729" s="42"/>
    </row>
    <row r="730" spans="1:44" ht="15.75" customHeight="1" x14ac:dyDescent="0.2">
      <c r="A730" s="43"/>
      <c r="B730" s="43"/>
      <c r="C730" s="43"/>
      <c r="D730" s="43"/>
      <c r="E730" s="43"/>
      <c r="F730" s="43"/>
      <c r="G730" s="194"/>
      <c r="H730" s="194"/>
      <c r="I730" s="194"/>
      <c r="J730" s="196"/>
      <c r="K730" s="196"/>
      <c r="L730" s="196"/>
      <c r="M730" s="196"/>
      <c r="N730" s="196"/>
      <c r="O730" s="197"/>
      <c r="P730" s="197"/>
      <c r="Q730" s="197"/>
      <c r="R730" s="197"/>
      <c r="S730" s="197"/>
      <c r="T730" s="197"/>
      <c r="U730" s="198"/>
      <c r="V730" s="257"/>
      <c r="W730" s="200"/>
      <c r="X730" s="200"/>
      <c r="Y730" s="43"/>
      <c r="Z730" s="199"/>
      <c r="AA730" s="199"/>
      <c r="AB730" s="199"/>
      <c r="AC730" s="199"/>
      <c r="AD730" s="199"/>
      <c r="AE730" s="43"/>
      <c r="AF730" s="199"/>
      <c r="AG730" s="196"/>
      <c r="AH730" s="201"/>
      <c r="AI730" s="330"/>
      <c r="AJ730" s="330"/>
      <c r="AK730" s="43"/>
      <c r="AL730" s="43"/>
      <c r="AM730" s="43"/>
      <c r="AN730" s="64"/>
      <c r="AO730" s="64"/>
      <c r="AP730" s="202"/>
      <c r="AQ730" s="202"/>
      <c r="AR730" s="42"/>
    </row>
    <row r="731" spans="1:44" ht="15.75" customHeight="1" x14ac:dyDescent="0.2">
      <c r="A731" s="43"/>
      <c r="B731" s="43"/>
      <c r="C731" s="43"/>
      <c r="D731" s="43"/>
      <c r="E731" s="43"/>
      <c r="F731" s="43"/>
      <c r="G731" s="194"/>
      <c r="H731" s="194"/>
      <c r="I731" s="194"/>
      <c r="J731" s="196"/>
      <c r="K731" s="196"/>
      <c r="L731" s="196"/>
      <c r="M731" s="196"/>
      <c r="N731" s="196"/>
      <c r="O731" s="197"/>
      <c r="P731" s="197"/>
      <c r="Q731" s="197"/>
      <c r="R731" s="197"/>
      <c r="S731" s="197"/>
      <c r="T731" s="197"/>
      <c r="U731" s="198"/>
      <c r="V731" s="257"/>
      <c r="W731" s="200"/>
      <c r="X731" s="200"/>
      <c r="Y731" s="43"/>
      <c r="Z731" s="199"/>
      <c r="AA731" s="199"/>
      <c r="AB731" s="199"/>
      <c r="AC731" s="199"/>
      <c r="AD731" s="199"/>
      <c r="AE731" s="43"/>
      <c r="AF731" s="199"/>
      <c r="AG731" s="196"/>
      <c r="AH731" s="201"/>
      <c r="AI731" s="330"/>
      <c r="AJ731" s="330"/>
      <c r="AK731" s="43"/>
      <c r="AL731" s="43"/>
      <c r="AM731" s="43"/>
      <c r="AN731" s="64"/>
      <c r="AO731" s="64"/>
      <c r="AP731" s="202"/>
      <c r="AQ731" s="202"/>
      <c r="AR731" s="42"/>
    </row>
    <row r="732" spans="1:44" ht="15.75" customHeight="1" x14ac:dyDescent="0.2">
      <c r="A732" s="43"/>
      <c r="B732" s="43"/>
      <c r="C732" s="43"/>
      <c r="D732" s="43"/>
      <c r="E732" s="43"/>
      <c r="F732" s="43"/>
      <c r="G732" s="194"/>
      <c r="H732" s="194"/>
      <c r="I732" s="194"/>
      <c r="J732" s="196"/>
      <c r="K732" s="196"/>
      <c r="L732" s="196"/>
      <c r="M732" s="196"/>
      <c r="N732" s="196"/>
      <c r="O732" s="197"/>
      <c r="P732" s="197"/>
      <c r="Q732" s="197"/>
      <c r="R732" s="197"/>
      <c r="S732" s="197"/>
      <c r="T732" s="197"/>
      <c r="U732" s="198"/>
      <c r="V732" s="257"/>
      <c r="W732" s="200"/>
      <c r="X732" s="200"/>
      <c r="Y732" s="43"/>
      <c r="Z732" s="199"/>
      <c r="AA732" s="199"/>
      <c r="AB732" s="199"/>
      <c r="AC732" s="199"/>
      <c r="AD732" s="199"/>
      <c r="AE732" s="43"/>
      <c r="AF732" s="199"/>
      <c r="AG732" s="196"/>
      <c r="AH732" s="201"/>
      <c r="AI732" s="330"/>
      <c r="AJ732" s="330"/>
      <c r="AK732" s="43"/>
      <c r="AL732" s="43"/>
      <c r="AM732" s="43"/>
      <c r="AN732" s="64"/>
      <c r="AO732" s="64"/>
      <c r="AP732" s="202"/>
      <c r="AQ732" s="202"/>
      <c r="AR732" s="42"/>
    </row>
    <row r="733" spans="1:44" ht="15.75" customHeight="1" x14ac:dyDescent="0.2">
      <c r="A733" s="43"/>
      <c r="B733" s="43"/>
      <c r="C733" s="43"/>
      <c r="D733" s="43"/>
      <c r="E733" s="43"/>
      <c r="F733" s="43"/>
      <c r="G733" s="194"/>
      <c r="H733" s="194"/>
      <c r="I733" s="194"/>
      <c r="J733" s="196"/>
      <c r="K733" s="196"/>
      <c r="L733" s="196"/>
      <c r="M733" s="196"/>
      <c r="N733" s="196"/>
      <c r="O733" s="197"/>
      <c r="P733" s="197"/>
      <c r="Q733" s="197"/>
      <c r="R733" s="197"/>
      <c r="S733" s="197"/>
      <c r="T733" s="197"/>
      <c r="U733" s="198"/>
      <c r="V733" s="257"/>
      <c r="W733" s="200"/>
      <c r="X733" s="200"/>
      <c r="Y733" s="43"/>
      <c r="Z733" s="199"/>
      <c r="AA733" s="199"/>
      <c r="AB733" s="199"/>
      <c r="AC733" s="199"/>
      <c r="AD733" s="199"/>
      <c r="AE733" s="43"/>
      <c r="AF733" s="199"/>
      <c r="AG733" s="196"/>
      <c r="AH733" s="201"/>
      <c r="AI733" s="330"/>
      <c r="AJ733" s="330"/>
      <c r="AK733" s="43"/>
      <c r="AL733" s="43"/>
      <c r="AM733" s="43"/>
      <c r="AN733" s="64"/>
      <c r="AO733" s="64"/>
      <c r="AP733" s="202"/>
      <c r="AQ733" s="202"/>
      <c r="AR733" s="42"/>
    </row>
    <row r="734" spans="1:44" ht="15.75" customHeight="1" x14ac:dyDescent="0.2">
      <c r="A734" s="43"/>
      <c r="B734" s="43"/>
      <c r="C734" s="43"/>
      <c r="D734" s="43"/>
      <c r="E734" s="43"/>
      <c r="F734" s="43"/>
      <c r="G734" s="194"/>
      <c r="H734" s="194"/>
      <c r="I734" s="194"/>
      <c r="J734" s="196"/>
      <c r="K734" s="196"/>
      <c r="L734" s="196"/>
      <c r="M734" s="196"/>
      <c r="N734" s="196"/>
      <c r="O734" s="197"/>
      <c r="P734" s="197"/>
      <c r="Q734" s="197"/>
      <c r="R734" s="197"/>
      <c r="S734" s="197"/>
      <c r="T734" s="197"/>
      <c r="U734" s="198"/>
      <c r="V734" s="257"/>
      <c r="W734" s="200"/>
      <c r="X734" s="200"/>
      <c r="Y734" s="43"/>
      <c r="Z734" s="199"/>
      <c r="AA734" s="199"/>
      <c r="AB734" s="199"/>
      <c r="AC734" s="199"/>
      <c r="AD734" s="199"/>
      <c r="AE734" s="43"/>
      <c r="AF734" s="199"/>
      <c r="AG734" s="196"/>
      <c r="AH734" s="201"/>
      <c r="AI734" s="330"/>
      <c r="AJ734" s="330"/>
      <c r="AK734" s="43"/>
      <c r="AL734" s="43"/>
      <c r="AM734" s="43"/>
      <c r="AN734" s="64"/>
      <c r="AO734" s="64"/>
      <c r="AP734" s="202"/>
      <c r="AQ734" s="202"/>
      <c r="AR734" s="42"/>
    </row>
    <row r="735" spans="1:44" ht="15.75" customHeight="1" x14ac:dyDescent="0.2">
      <c r="A735" s="43"/>
      <c r="B735" s="43"/>
      <c r="C735" s="43"/>
      <c r="D735" s="43"/>
      <c r="E735" s="43"/>
      <c r="F735" s="43"/>
      <c r="G735" s="194"/>
      <c r="H735" s="194"/>
      <c r="I735" s="194"/>
      <c r="J735" s="196"/>
      <c r="K735" s="196"/>
      <c r="L735" s="196"/>
      <c r="M735" s="196"/>
      <c r="N735" s="196"/>
      <c r="O735" s="197"/>
      <c r="P735" s="197"/>
      <c r="Q735" s="197"/>
      <c r="R735" s="197"/>
      <c r="S735" s="197"/>
      <c r="T735" s="197"/>
      <c r="U735" s="198"/>
      <c r="V735" s="257"/>
      <c r="W735" s="200"/>
      <c r="X735" s="200"/>
      <c r="Y735" s="43"/>
      <c r="Z735" s="199"/>
      <c r="AA735" s="199"/>
      <c r="AB735" s="199"/>
      <c r="AC735" s="199"/>
      <c r="AD735" s="199"/>
      <c r="AE735" s="43"/>
      <c r="AF735" s="199"/>
      <c r="AG735" s="196"/>
      <c r="AH735" s="201"/>
      <c r="AI735" s="330"/>
      <c r="AJ735" s="330"/>
      <c r="AK735" s="43"/>
      <c r="AL735" s="43"/>
      <c r="AM735" s="43"/>
      <c r="AN735" s="64"/>
      <c r="AO735" s="64"/>
      <c r="AP735" s="202"/>
      <c r="AQ735" s="202"/>
      <c r="AR735" s="42"/>
    </row>
    <row r="736" spans="1:44" ht="15.75" customHeight="1" x14ac:dyDescent="0.2">
      <c r="A736" s="43"/>
      <c r="B736" s="43"/>
      <c r="C736" s="43"/>
      <c r="D736" s="43"/>
      <c r="E736" s="43"/>
      <c r="F736" s="43"/>
      <c r="G736" s="194"/>
      <c r="H736" s="194"/>
      <c r="I736" s="194"/>
      <c r="J736" s="196"/>
      <c r="K736" s="196"/>
      <c r="L736" s="196"/>
      <c r="M736" s="196"/>
      <c r="N736" s="196"/>
      <c r="O736" s="197"/>
      <c r="P736" s="197"/>
      <c r="Q736" s="197"/>
      <c r="R736" s="197"/>
      <c r="S736" s="197"/>
      <c r="T736" s="197"/>
      <c r="U736" s="198"/>
      <c r="V736" s="257"/>
      <c r="W736" s="200"/>
      <c r="X736" s="200"/>
      <c r="Y736" s="43"/>
      <c r="Z736" s="199"/>
      <c r="AA736" s="199"/>
      <c r="AB736" s="199"/>
      <c r="AC736" s="199"/>
      <c r="AD736" s="199"/>
      <c r="AE736" s="43"/>
      <c r="AF736" s="199"/>
      <c r="AG736" s="196"/>
      <c r="AH736" s="201"/>
      <c r="AI736" s="330"/>
      <c r="AJ736" s="330"/>
      <c r="AK736" s="43"/>
      <c r="AL736" s="43"/>
      <c r="AM736" s="43"/>
      <c r="AN736" s="64"/>
      <c r="AO736" s="64"/>
      <c r="AP736" s="202"/>
      <c r="AQ736" s="202"/>
      <c r="AR736" s="42"/>
    </row>
    <row r="737" spans="1:44" ht="15.75" customHeight="1" x14ac:dyDescent="0.2">
      <c r="A737" s="43"/>
      <c r="B737" s="43"/>
      <c r="C737" s="43"/>
      <c r="D737" s="43"/>
      <c r="E737" s="43"/>
      <c r="F737" s="43"/>
      <c r="G737" s="194"/>
      <c r="H737" s="194"/>
      <c r="I737" s="194"/>
      <c r="J737" s="196"/>
      <c r="K737" s="196"/>
      <c r="L737" s="196"/>
      <c r="M737" s="196"/>
      <c r="N737" s="196"/>
      <c r="O737" s="197"/>
      <c r="P737" s="197"/>
      <c r="Q737" s="197"/>
      <c r="R737" s="197"/>
      <c r="S737" s="197"/>
      <c r="T737" s="197"/>
      <c r="U737" s="198"/>
      <c r="V737" s="257"/>
      <c r="W737" s="200"/>
      <c r="X737" s="200"/>
      <c r="Y737" s="43"/>
      <c r="Z737" s="199"/>
      <c r="AA737" s="199"/>
      <c r="AB737" s="199"/>
      <c r="AC737" s="199"/>
      <c r="AD737" s="199"/>
      <c r="AE737" s="43"/>
      <c r="AF737" s="199"/>
      <c r="AG737" s="196"/>
      <c r="AH737" s="201"/>
      <c r="AI737" s="330"/>
      <c r="AJ737" s="330"/>
      <c r="AK737" s="43"/>
      <c r="AL737" s="43"/>
      <c r="AM737" s="43"/>
      <c r="AN737" s="64"/>
      <c r="AO737" s="64"/>
      <c r="AP737" s="202"/>
      <c r="AQ737" s="202"/>
      <c r="AR737" s="42"/>
    </row>
    <row r="738" spans="1:44" ht="15.75" customHeight="1" x14ac:dyDescent="0.2">
      <c r="A738" s="43"/>
      <c r="B738" s="43"/>
      <c r="C738" s="43"/>
      <c r="D738" s="43"/>
      <c r="E738" s="43"/>
      <c r="F738" s="43"/>
      <c r="G738" s="194"/>
      <c r="H738" s="194"/>
      <c r="I738" s="194"/>
      <c r="J738" s="196"/>
      <c r="K738" s="196"/>
      <c r="L738" s="196"/>
      <c r="M738" s="196"/>
      <c r="N738" s="196"/>
      <c r="O738" s="197"/>
      <c r="P738" s="197"/>
      <c r="Q738" s="197"/>
      <c r="R738" s="197"/>
      <c r="S738" s="197"/>
      <c r="T738" s="197"/>
      <c r="U738" s="198"/>
      <c r="V738" s="257"/>
      <c r="W738" s="200"/>
      <c r="X738" s="200"/>
      <c r="Y738" s="43"/>
      <c r="Z738" s="199"/>
      <c r="AA738" s="199"/>
      <c r="AB738" s="199"/>
      <c r="AC738" s="199"/>
      <c r="AD738" s="199"/>
      <c r="AE738" s="43"/>
      <c r="AF738" s="199"/>
      <c r="AG738" s="196"/>
      <c r="AH738" s="201"/>
      <c r="AI738" s="330"/>
      <c r="AJ738" s="330"/>
      <c r="AK738" s="43"/>
      <c r="AL738" s="43"/>
      <c r="AM738" s="43"/>
      <c r="AN738" s="64"/>
      <c r="AO738" s="64"/>
      <c r="AP738" s="202"/>
      <c r="AQ738" s="202"/>
      <c r="AR738" s="42"/>
    </row>
    <row r="739" spans="1:44" ht="15.75" customHeight="1" x14ac:dyDescent="0.2">
      <c r="A739" s="43"/>
      <c r="B739" s="43"/>
      <c r="C739" s="43"/>
      <c r="D739" s="43"/>
      <c r="E739" s="43"/>
      <c r="F739" s="43"/>
      <c r="G739" s="194"/>
      <c r="H739" s="194"/>
      <c r="I739" s="194"/>
      <c r="J739" s="196"/>
      <c r="K739" s="196"/>
      <c r="L739" s="196"/>
      <c r="M739" s="196"/>
      <c r="N739" s="196"/>
      <c r="O739" s="197"/>
      <c r="P739" s="197"/>
      <c r="Q739" s="197"/>
      <c r="R739" s="197"/>
      <c r="S739" s="197"/>
      <c r="T739" s="197"/>
      <c r="U739" s="198"/>
      <c r="V739" s="257"/>
      <c r="W739" s="200"/>
      <c r="X739" s="200"/>
      <c r="Y739" s="43"/>
      <c r="Z739" s="199"/>
      <c r="AA739" s="199"/>
      <c r="AB739" s="199"/>
      <c r="AC739" s="199"/>
      <c r="AD739" s="199"/>
      <c r="AE739" s="43"/>
      <c r="AF739" s="199"/>
      <c r="AG739" s="196"/>
      <c r="AH739" s="201"/>
      <c r="AI739" s="330"/>
      <c r="AJ739" s="330"/>
      <c r="AK739" s="43"/>
      <c r="AL739" s="43"/>
      <c r="AM739" s="43"/>
      <c r="AN739" s="64"/>
      <c r="AO739" s="64"/>
      <c r="AP739" s="202"/>
      <c r="AQ739" s="202"/>
      <c r="AR739" s="42"/>
    </row>
    <row r="740" spans="1:44" ht="15.75" customHeight="1" x14ac:dyDescent="0.2">
      <c r="A740" s="43"/>
      <c r="B740" s="43"/>
      <c r="C740" s="43"/>
      <c r="D740" s="43"/>
      <c r="E740" s="43"/>
      <c r="F740" s="43"/>
      <c r="G740" s="194"/>
      <c r="H740" s="194"/>
      <c r="I740" s="194"/>
      <c r="J740" s="196"/>
      <c r="K740" s="196"/>
      <c r="L740" s="196"/>
      <c r="M740" s="196"/>
      <c r="N740" s="196"/>
      <c r="O740" s="197"/>
      <c r="P740" s="197"/>
      <c r="Q740" s="197"/>
      <c r="R740" s="197"/>
      <c r="S740" s="197"/>
      <c r="T740" s="197"/>
      <c r="U740" s="198"/>
      <c r="V740" s="257"/>
      <c r="W740" s="200"/>
      <c r="X740" s="200"/>
      <c r="Y740" s="43"/>
      <c r="Z740" s="199"/>
      <c r="AA740" s="199"/>
      <c r="AB740" s="199"/>
      <c r="AC740" s="199"/>
      <c r="AD740" s="199"/>
      <c r="AE740" s="43"/>
      <c r="AF740" s="199"/>
      <c r="AG740" s="196"/>
      <c r="AH740" s="201"/>
      <c r="AI740" s="330"/>
      <c r="AJ740" s="330"/>
      <c r="AK740" s="43"/>
      <c r="AL740" s="43"/>
      <c r="AM740" s="43"/>
      <c r="AN740" s="64"/>
      <c r="AO740" s="64"/>
      <c r="AP740" s="202"/>
      <c r="AQ740" s="202"/>
      <c r="AR740" s="42"/>
    </row>
    <row r="741" spans="1:44" ht="15.75" customHeight="1" x14ac:dyDescent="0.2">
      <c r="A741" s="43"/>
      <c r="B741" s="43"/>
      <c r="C741" s="43"/>
      <c r="D741" s="43"/>
      <c r="E741" s="43"/>
      <c r="F741" s="43"/>
      <c r="G741" s="194"/>
      <c r="H741" s="194"/>
      <c r="I741" s="194"/>
      <c r="J741" s="196"/>
      <c r="K741" s="196"/>
      <c r="L741" s="196"/>
      <c r="M741" s="196"/>
      <c r="N741" s="196"/>
      <c r="O741" s="197"/>
      <c r="P741" s="197"/>
      <c r="Q741" s="197"/>
      <c r="R741" s="197"/>
      <c r="S741" s="197"/>
      <c r="T741" s="197"/>
      <c r="U741" s="198"/>
      <c r="V741" s="257"/>
      <c r="W741" s="200"/>
      <c r="X741" s="200"/>
      <c r="Y741" s="43"/>
      <c r="Z741" s="199"/>
      <c r="AA741" s="199"/>
      <c r="AB741" s="199"/>
      <c r="AC741" s="199"/>
      <c r="AD741" s="199"/>
      <c r="AE741" s="43"/>
      <c r="AF741" s="199"/>
      <c r="AG741" s="196"/>
      <c r="AH741" s="201"/>
      <c r="AI741" s="330"/>
      <c r="AJ741" s="330"/>
      <c r="AK741" s="43"/>
      <c r="AL741" s="43"/>
      <c r="AM741" s="43"/>
      <c r="AN741" s="64"/>
      <c r="AO741" s="64"/>
      <c r="AP741" s="202"/>
      <c r="AQ741" s="202"/>
      <c r="AR741" s="42"/>
    </row>
    <row r="742" spans="1:44" ht="15.75" customHeight="1" x14ac:dyDescent="0.2">
      <c r="A742" s="43"/>
      <c r="B742" s="43"/>
      <c r="C742" s="43"/>
      <c r="D742" s="43"/>
      <c r="E742" s="43"/>
      <c r="F742" s="43"/>
      <c r="G742" s="194"/>
      <c r="H742" s="194"/>
      <c r="I742" s="194"/>
      <c r="J742" s="196"/>
      <c r="K742" s="196"/>
      <c r="L742" s="196"/>
      <c r="M742" s="196"/>
      <c r="N742" s="196"/>
      <c r="O742" s="197"/>
      <c r="P742" s="197"/>
      <c r="Q742" s="197"/>
      <c r="R742" s="197"/>
      <c r="S742" s="197"/>
      <c r="T742" s="197"/>
      <c r="U742" s="198"/>
      <c r="V742" s="257"/>
      <c r="W742" s="200"/>
      <c r="X742" s="200"/>
      <c r="Y742" s="43"/>
      <c r="Z742" s="199"/>
      <c r="AA742" s="199"/>
      <c r="AB742" s="199"/>
      <c r="AC742" s="199"/>
      <c r="AD742" s="199"/>
      <c r="AE742" s="43"/>
      <c r="AF742" s="199"/>
      <c r="AG742" s="196"/>
      <c r="AH742" s="201"/>
      <c r="AI742" s="330"/>
      <c r="AJ742" s="330"/>
      <c r="AK742" s="43"/>
      <c r="AL742" s="43"/>
      <c r="AM742" s="43"/>
      <c r="AN742" s="64"/>
      <c r="AO742" s="64"/>
      <c r="AP742" s="202"/>
      <c r="AQ742" s="202"/>
      <c r="AR742" s="42"/>
    </row>
    <row r="743" spans="1:44" ht="15.75" customHeight="1" x14ac:dyDescent="0.2">
      <c r="A743" s="43"/>
      <c r="B743" s="43"/>
      <c r="C743" s="43"/>
      <c r="D743" s="43"/>
      <c r="E743" s="43"/>
      <c r="F743" s="43"/>
      <c r="G743" s="194"/>
      <c r="H743" s="194"/>
      <c r="I743" s="194"/>
      <c r="J743" s="196"/>
      <c r="K743" s="196"/>
      <c r="L743" s="196"/>
      <c r="M743" s="196"/>
      <c r="N743" s="196"/>
      <c r="O743" s="197"/>
      <c r="P743" s="197"/>
      <c r="Q743" s="197"/>
      <c r="R743" s="197"/>
      <c r="S743" s="197"/>
      <c r="T743" s="197"/>
      <c r="U743" s="198"/>
      <c r="V743" s="257"/>
      <c r="W743" s="200"/>
      <c r="X743" s="200"/>
      <c r="Y743" s="43"/>
      <c r="Z743" s="199"/>
      <c r="AA743" s="199"/>
      <c r="AB743" s="199"/>
      <c r="AC743" s="199"/>
      <c r="AD743" s="199"/>
      <c r="AE743" s="43"/>
      <c r="AF743" s="199"/>
      <c r="AG743" s="196"/>
      <c r="AH743" s="201"/>
      <c r="AI743" s="330"/>
      <c r="AJ743" s="330"/>
      <c r="AK743" s="43"/>
      <c r="AL743" s="43"/>
      <c r="AM743" s="43"/>
      <c r="AN743" s="64"/>
      <c r="AO743" s="64"/>
      <c r="AP743" s="202"/>
      <c r="AQ743" s="202"/>
      <c r="AR743" s="42"/>
    </row>
    <row r="744" spans="1:44" ht="15.75" customHeight="1" x14ac:dyDescent="0.2">
      <c r="A744" s="43"/>
      <c r="B744" s="43"/>
      <c r="C744" s="43"/>
      <c r="D744" s="43"/>
      <c r="E744" s="43"/>
      <c r="F744" s="43"/>
      <c r="G744" s="194"/>
      <c r="H744" s="194"/>
      <c r="I744" s="194"/>
      <c r="J744" s="196"/>
      <c r="K744" s="196"/>
      <c r="L744" s="196"/>
      <c r="M744" s="196"/>
      <c r="N744" s="196"/>
      <c r="O744" s="197"/>
      <c r="P744" s="197"/>
      <c r="Q744" s="197"/>
      <c r="R744" s="197"/>
      <c r="S744" s="197"/>
      <c r="T744" s="197"/>
      <c r="U744" s="198"/>
      <c r="V744" s="257"/>
      <c r="W744" s="200"/>
      <c r="X744" s="200"/>
      <c r="Y744" s="43"/>
      <c r="Z744" s="199"/>
      <c r="AA744" s="199"/>
      <c r="AB744" s="199"/>
      <c r="AC744" s="199"/>
      <c r="AD744" s="199"/>
      <c r="AE744" s="43"/>
      <c r="AF744" s="199"/>
      <c r="AG744" s="196"/>
      <c r="AH744" s="201"/>
      <c r="AI744" s="330"/>
      <c r="AJ744" s="330"/>
      <c r="AK744" s="43"/>
      <c r="AL744" s="43"/>
      <c r="AM744" s="43"/>
      <c r="AN744" s="64"/>
      <c r="AO744" s="64"/>
      <c r="AP744" s="202"/>
      <c r="AQ744" s="202"/>
      <c r="AR744" s="42"/>
    </row>
    <row r="745" spans="1:44" ht="15.75" customHeight="1" x14ac:dyDescent="0.2">
      <c r="A745" s="43"/>
      <c r="B745" s="43"/>
      <c r="C745" s="43"/>
      <c r="D745" s="43"/>
      <c r="E745" s="43"/>
      <c r="F745" s="43"/>
      <c r="G745" s="194"/>
      <c r="H745" s="194"/>
      <c r="I745" s="194"/>
      <c r="J745" s="196"/>
      <c r="K745" s="196"/>
      <c r="L745" s="196"/>
      <c r="M745" s="196"/>
      <c r="N745" s="196"/>
      <c r="O745" s="197"/>
      <c r="P745" s="197"/>
      <c r="Q745" s="197"/>
      <c r="R745" s="197"/>
      <c r="S745" s="197"/>
      <c r="T745" s="197"/>
      <c r="U745" s="198"/>
      <c r="V745" s="257"/>
      <c r="W745" s="200"/>
      <c r="X745" s="200"/>
      <c r="Y745" s="43"/>
      <c r="Z745" s="199"/>
      <c r="AA745" s="199"/>
      <c r="AB745" s="199"/>
      <c r="AC745" s="199"/>
      <c r="AD745" s="199"/>
      <c r="AE745" s="43"/>
      <c r="AF745" s="199"/>
      <c r="AG745" s="196"/>
      <c r="AH745" s="201"/>
      <c r="AI745" s="330"/>
      <c r="AJ745" s="330"/>
      <c r="AK745" s="43"/>
      <c r="AL745" s="43"/>
      <c r="AM745" s="43"/>
      <c r="AN745" s="64"/>
      <c r="AO745" s="64"/>
      <c r="AP745" s="202"/>
      <c r="AQ745" s="202"/>
      <c r="AR745" s="42"/>
    </row>
    <row r="746" spans="1:44" ht="15.75" customHeight="1" x14ac:dyDescent="0.2">
      <c r="A746" s="43"/>
      <c r="B746" s="43"/>
      <c r="C746" s="43"/>
      <c r="D746" s="43"/>
      <c r="E746" s="43"/>
      <c r="F746" s="43"/>
      <c r="G746" s="194"/>
      <c r="H746" s="194"/>
      <c r="I746" s="194"/>
      <c r="J746" s="196"/>
      <c r="K746" s="196"/>
      <c r="L746" s="196"/>
      <c r="M746" s="196"/>
      <c r="N746" s="196"/>
      <c r="O746" s="197"/>
      <c r="P746" s="197"/>
      <c r="Q746" s="197"/>
      <c r="R746" s="197"/>
      <c r="S746" s="197"/>
      <c r="T746" s="197"/>
      <c r="U746" s="198"/>
      <c r="V746" s="257"/>
      <c r="W746" s="200"/>
      <c r="X746" s="200"/>
      <c r="Y746" s="43"/>
      <c r="Z746" s="199"/>
      <c r="AA746" s="199"/>
      <c r="AB746" s="199"/>
      <c r="AC746" s="199"/>
      <c r="AD746" s="199"/>
      <c r="AE746" s="43"/>
      <c r="AF746" s="199"/>
      <c r="AG746" s="196"/>
      <c r="AH746" s="201"/>
      <c r="AI746" s="330"/>
      <c r="AJ746" s="330"/>
      <c r="AK746" s="43"/>
      <c r="AL746" s="43"/>
      <c r="AM746" s="43"/>
      <c r="AN746" s="64"/>
      <c r="AO746" s="64"/>
      <c r="AP746" s="202"/>
      <c r="AQ746" s="202"/>
      <c r="AR746" s="42"/>
    </row>
    <row r="747" spans="1:44" ht="15.75" customHeight="1" x14ac:dyDescent="0.2">
      <c r="A747" s="43"/>
      <c r="B747" s="43"/>
      <c r="C747" s="43"/>
      <c r="D747" s="43"/>
      <c r="E747" s="43"/>
      <c r="F747" s="43"/>
      <c r="G747" s="194"/>
      <c r="H747" s="194"/>
      <c r="I747" s="194"/>
      <c r="J747" s="196"/>
      <c r="K747" s="196"/>
      <c r="L747" s="196"/>
      <c r="M747" s="196"/>
      <c r="N747" s="196"/>
      <c r="O747" s="197"/>
      <c r="P747" s="197"/>
      <c r="Q747" s="197"/>
      <c r="R747" s="197"/>
      <c r="S747" s="197"/>
      <c r="T747" s="197"/>
      <c r="U747" s="198"/>
      <c r="V747" s="257"/>
      <c r="W747" s="200"/>
      <c r="X747" s="200"/>
      <c r="Y747" s="43"/>
      <c r="Z747" s="199"/>
      <c r="AA747" s="199"/>
      <c r="AB747" s="199"/>
      <c r="AC747" s="199"/>
      <c r="AD747" s="199"/>
      <c r="AE747" s="43"/>
      <c r="AF747" s="199"/>
      <c r="AG747" s="196"/>
      <c r="AH747" s="201"/>
      <c r="AI747" s="330"/>
      <c r="AJ747" s="330"/>
      <c r="AK747" s="43"/>
      <c r="AL747" s="43"/>
      <c r="AM747" s="43"/>
      <c r="AN747" s="64"/>
      <c r="AO747" s="64"/>
      <c r="AP747" s="202"/>
      <c r="AQ747" s="202"/>
      <c r="AR747" s="42"/>
    </row>
    <row r="748" spans="1:44" ht="15.75" customHeight="1" x14ac:dyDescent="0.2">
      <c r="A748" s="43"/>
      <c r="B748" s="43"/>
      <c r="C748" s="43"/>
      <c r="D748" s="43"/>
      <c r="E748" s="43"/>
      <c r="F748" s="43"/>
      <c r="G748" s="194"/>
      <c r="H748" s="194"/>
      <c r="I748" s="194"/>
      <c r="J748" s="196"/>
      <c r="K748" s="196"/>
      <c r="L748" s="196"/>
      <c r="M748" s="196"/>
      <c r="N748" s="196"/>
      <c r="O748" s="197"/>
      <c r="P748" s="197"/>
      <c r="Q748" s="197"/>
      <c r="R748" s="197"/>
      <c r="S748" s="197"/>
      <c r="T748" s="197"/>
      <c r="U748" s="198"/>
      <c r="V748" s="257"/>
      <c r="W748" s="200"/>
      <c r="X748" s="200"/>
      <c r="Y748" s="43"/>
      <c r="Z748" s="199"/>
      <c r="AA748" s="199"/>
      <c r="AB748" s="199"/>
      <c r="AC748" s="199"/>
      <c r="AD748" s="199"/>
      <c r="AE748" s="43"/>
      <c r="AF748" s="199"/>
      <c r="AG748" s="196"/>
      <c r="AH748" s="201"/>
      <c r="AI748" s="330"/>
      <c r="AJ748" s="330"/>
      <c r="AK748" s="43"/>
      <c r="AL748" s="43"/>
      <c r="AM748" s="43"/>
      <c r="AN748" s="64"/>
      <c r="AO748" s="64"/>
      <c r="AP748" s="202"/>
      <c r="AQ748" s="202"/>
      <c r="AR748" s="42"/>
    </row>
    <row r="749" spans="1:44" ht="15.75" customHeight="1" x14ac:dyDescent="0.2">
      <c r="A749" s="43"/>
      <c r="B749" s="43"/>
      <c r="C749" s="43"/>
      <c r="D749" s="43"/>
      <c r="E749" s="43"/>
      <c r="F749" s="43"/>
      <c r="G749" s="194"/>
      <c r="H749" s="194"/>
      <c r="I749" s="194"/>
      <c r="J749" s="196"/>
      <c r="K749" s="196"/>
      <c r="L749" s="196"/>
      <c r="M749" s="196"/>
      <c r="N749" s="196"/>
      <c r="O749" s="197"/>
      <c r="P749" s="197"/>
      <c r="Q749" s="197"/>
      <c r="R749" s="197"/>
      <c r="S749" s="197"/>
      <c r="T749" s="197"/>
      <c r="U749" s="198"/>
      <c r="V749" s="257"/>
      <c r="W749" s="200"/>
      <c r="X749" s="200"/>
      <c r="Y749" s="43"/>
      <c r="Z749" s="199"/>
      <c r="AA749" s="199"/>
      <c r="AB749" s="199"/>
      <c r="AC749" s="199"/>
      <c r="AD749" s="199"/>
      <c r="AE749" s="43"/>
      <c r="AF749" s="199"/>
      <c r="AG749" s="196"/>
      <c r="AH749" s="201"/>
      <c r="AI749" s="330"/>
      <c r="AJ749" s="330"/>
      <c r="AK749" s="43"/>
      <c r="AL749" s="43"/>
      <c r="AM749" s="43"/>
      <c r="AN749" s="64"/>
      <c r="AO749" s="64"/>
      <c r="AP749" s="202"/>
      <c r="AQ749" s="202"/>
      <c r="AR749" s="42"/>
    </row>
    <row r="750" spans="1:44" ht="15.75" customHeight="1" x14ac:dyDescent="0.2">
      <c r="A750" s="43"/>
      <c r="B750" s="43"/>
      <c r="C750" s="43"/>
      <c r="D750" s="43"/>
      <c r="E750" s="43"/>
      <c r="F750" s="43"/>
      <c r="G750" s="194"/>
      <c r="H750" s="194"/>
      <c r="I750" s="194"/>
      <c r="J750" s="196"/>
      <c r="K750" s="196"/>
      <c r="L750" s="196"/>
      <c r="M750" s="196"/>
      <c r="N750" s="196"/>
      <c r="O750" s="197"/>
      <c r="P750" s="197"/>
      <c r="Q750" s="197"/>
      <c r="R750" s="197"/>
      <c r="S750" s="197"/>
      <c r="T750" s="197"/>
      <c r="U750" s="198"/>
      <c r="V750" s="257"/>
      <c r="W750" s="200"/>
      <c r="X750" s="200"/>
      <c r="Y750" s="43"/>
      <c r="Z750" s="199"/>
      <c r="AA750" s="199"/>
      <c r="AB750" s="199"/>
      <c r="AC750" s="199"/>
      <c r="AD750" s="199"/>
      <c r="AE750" s="43"/>
      <c r="AF750" s="199"/>
      <c r="AG750" s="196"/>
      <c r="AH750" s="201"/>
      <c r="AI750" s="330"/>
      <c r="AJ750" s="330"/>
      <c r="AK750" s="43"/>
      <c r="AL750" s="43"/>
      <c r="AM750" s="43"/>
      <c r="AN750" s="64"/>
      <c r="AO750" s="64"/>
      <c r="AP750" s="202"/>
      <c r="AQ750" s="202"/>
      <c r="AR750" s="42"/>
    </row>
    <row r="751" spans="1:44" ht="15.75" customHeight="1" x14ac:dyDescent="0.2">
      <c r="A751" s="43"/>
      <c r="B751" s="43"/>
      <c r="C751" s="43"/>
      <c r="D751" s="43"/>
      <c r="E751" s="43"/>
      <c r="F751" s="43"/>
      <c r="G751" s="194"/>
      <c r="H751" s="194"/>
      <c r="I751" s="194"/>
      <c r="J751" s="196"/>
      <c r="K751" s="196"/>
      <c r="L751" s="196"/>
      <c r="M751" s="196"/>
      <c r="N751" s="196"/>
      <c r="O751" s="197"/>
      <c r="P751" s="197"/>
      <c r="Q751" s="197"/>
      <c r="R751" s="197"/>
      <c r="S751" s="197"/>
      <c r="T751" s="197"/>
      <c r="U751" s="198"/>
      <c r="V751" s="257"/>
      <c r="W751" s="200"/>
      <c r="X751" s="200"/>
      <c r="Y751" s="43"/>
      <c r="Z751" s="199"/>
      <c r="AA751" s="199"/>
      <c r="AB751" s="199"/>
      <c r="AC751" s="199"/>
      <c r="AD751" s="199"/>
      <c r="AE751" s="43"/>
      <c r="AF751" s="199"/>
      <c r="AG751" s="196"/>
      <c r="AH751" s="201"/>
      <c r="AI751" s="330"/>
      <c r="AJ751" s="330"/>
      <c r="AK751" s="43"/>
      <c r="AL751" s="43"/>
      <c r="AM751" s="43"/>
      <c r="AN751" s="64"/>
      <c r="AO751" s="64"/>
      <c r="AP751" s="202"/>
      <c r="AQ751" s="202"/>
      <c r="AR751" s="42"/>
    </row>
    <row r="752" spans="1:44" ht="15.75" customHeight="1" x14ac:dyDescent="0.2">
      <c r="A752" s="43"/>
      <c r="B752" s="43"/>
      <c r="C752" s="43"/>
      <c r="D752" s="43"/>
      <c r="E752" s="43"/>
      <c r="F752" s="43"/>
      <c r="G752" s="194"/>
      <c r="H752" s="194"/>
      <c r="I752" s="194"/>
      <c r="J752" s="196"/>
      <c r="K752" s="196"/>
      <c r="L752" s="196"/>
      <c r="M752" s="196"/>
      <c r="N752" s="196"/>
      <c r="O752" s="197"/>
      <c r="P752" s="197"/>
      <c r="Q752" s="197"/>
      <c r="R752" s="197"/>
      <c r="S752" s="197"/>
      <c r="T752" s="197"/>
      <c r="U752" s="198"/>
      <c r="V752" s="257"/>
      <c r="W752" s="200"/>
      <c r="X752" s="200"/>
      <c r="Y752" s="43"/>
      <c r="Z752" s="199"/>
      <c r="AA752" s="199"/>
      <c r="AB752" s="199"/>
      <c r="AC752" s="199"/>
      <c r="AD752" s="199"/>
      <c r="AE752" s="43"/>
      <c r="AF752" s="199"/>
      <c r="AG752" s="196"/>
      <c r="AH752" s="201"/>
      <c r="AI752" s="330"/>
      <c r="AJ752" s="330"/>
      <c r="AK752" s="43"/>
      <c r="AL752" s="43"/>
      <c r="AM752" s="43"/>
      <c r="AN752" s="64"/>
      <c r="AO752" s="64"/>
      <c r="AP752" s="202"/>
      <c r="AQ752" s="202"/>
      <c r="AR752" s="42"/>
    </row>
    <row r="753" spans="1:44" ht="15.75" customHeight="1" x14ac:dyDescent="0.2">
      <c r="A753" s="43"/>
      <c r="B753" s="43"/>
      <c r="C753" s="43"/>
      <c r="D753" s="43"/>
      <c r="E753" s="43"/>
      <c r="F753" s="43"/>
      <c r="G753" s="194"/>
      <c r="H753" s="194"/>
      <c r="I753" s="194"/>
      <c r="J753" s="196"/>
      <c r="K753" s="196"/>
      <c r="L753" s="196"/>
      <c r="M753" s="196"/>
      <c r="N753" s="196"/>
      <c r="O753" s="197"/>
      <c r="P753" s="197"/>
      <c r="Q753" s="197"/>
      <c r="R753" s="197"/>
      <c r="S753" s="197"/>
      <c r="T753" s="197"/>
      <c r="U753" s="198"/>
      <c r="V753" s="257"/>
      <c r="W753" s="200"/>
      <c r="X753" s="200"/>
      <c r="Y753" s="43"/>
      <c r="Z753" s="199"/>
      <c r="AA753" s="199"/>
      <c r="AB753" s="199"/>
      <c r="AC753" s="199"/>
      <c r="AD753" s="199"/>
      <c r="AE753" s="43"/>
      <c r="AF753" s="199"/>
      <c r="AG753" s="196"/>
      <c r="AH753" s="201"/>
      <c r="AI753" s="330"/>
      <c r="AJ753" s="330"/>
      <c r="AK753" s="43"/>
      <c r="AL753" s="43"/>
      <c r="AM753" s="43"/>
      <c r="AN753" s="64"/>
      <c r="AO753" s="64"/>
      <c r="AP753" s="202"/>
      <c r="AQ753" s="202"/>
      <c r="AR753" s="42"/>
    </row>
    <row r="754" spans="1:44" ht="15.75" customHeight="1" x14ac:dyDescent="0.2">
      <c r="A754" s="43"/>
      <c r="B754" s="43"/>
      <c r="C754" s="43"/>
      <c r="D754" s="43"/>
      <c r="E754" s="43"/>
      <c r="F754" s="43"/>
      <c r="G754" s="194"/>
      <c r="H754" s="194"/>
      <c r="I754" s="194"/>
      <c r="J754" s="196"/>
      <c r="K754" s="196"/>
      <c r="L754" s="196"/>
      <c r="M754" s="196"/>
      <c r="N754" s="196"/>
      <c r="O754" s="197"/>
      <c r="P754" s="197"/>
      <c r="Q754" s="197"/>
      <c r="R754" s="197"/>
      <c r="S754" s="197"/>
      <c r="T754" s="197"/>
      <c r="U754" s="198"/>
      <c r="V754" s="257"/>
      <c r="W754" s="200"/>
      <c r="X754" s="200"/>
      <c r="Y754" s="43"/>
      <c r="Z754" s="199"/>
      <c r="AA754" s="199"/>
      <c r="AB754" s="199"/>
      <c r="AC754" s="199"/>
      <c r="AD754" s="199"/>
      <c r="AE754" s="43"/>
      <c r="AF754" s="199"/>
      <c r="AG754" s="196"/>
      <c r="AH754" s="201"/>
      <c r="AI754" s="330"/>
      <c r="AJ754" s="330"/>
      <c r="AK754" s="43"/>
      <c r="AL754" s="43"/>
      <c r="AM754" s="43"/>
      <c r="AN754" s="64"/>
      <c r="AO754" s="64"/>
      <c r="AP754" s="202"/>
      <c r="AQ754" s="202"/>
      <c r="AR754" s="42"/>
    </row>
    <row r="755" spans="1:44" ht="15.75" customHeight="1" x14ac:dyDescent="0.2">
      <c r="A755" s="43"/>
      <c r="B755" s="43"/>
      <c r="C755" s="43"/>
      <c r="D755" s="43"/>
      <c r="E755" s="43"/>
      <c r="F755" s="43"/>
      <c r="G755" s="194"/>
      <c r="H755" s="194"/>
      <c r="I755" s="194"/>
      <c r="J755" s="196"/>
      <c r="K755" s="196"/>
      <c r="L755" s="196"/>
      <c r="M755" s="196"/>
      <c r="N755" s="196"/>
      <c r="O755" s="197"/>
      <c r="P755" s="197"/>
      <c r="Q755" s="197"/>
      <c r="R755" s="197"/>
      <c r="S755" s="197"/>
      <c r="T755" s="197"/>
      <c r="U755" s="198"/>
      <c r="V755" s="257"/>
      <c r="W755" s="200"/>
      <c r="X755" s="200"/>
      <c r="Y755" s="43"/>
      <c r="Z755" s="199"/>
      <c r="AA755" s="199"/>
      <c r="AB755" s="199"/>
      <c r="AC755" s="199"/>
      <c r="AD755" s="199"/>
      <c r="AE755" s="43"/>
      <c r="AF755" s="199"/>
      <c r="AG755" s="196"/>
      <c r="AH755" s="201"/>
      <c r="AI755" s="330"/>
      <c r="AJ755" s="330"/>
      <c r="AK755" s="43"/>
      <c r="AL755" s="43"/>
      <c r="AM755" s="43"/>
      <c r="AN755" s="64"/>
      <c r="AO755" s="64"/>
      <c r="AP755" s="202"/>
      <c r="AQ755" s="202"/>
      <c r="AR755" s="42"/>
    </row>
    <row r="756" spans="1:44" ht="15.75" customHeight="1" x14ac:dyDescent="0.2">
      <c r="A756" s="43"/>
      <c r="B756" s="43"/>
      <c r="C756" s="43"/>
      <c r="D756" s="43"/>
      <c r="E756" s="43"/>
      <c r="F756" s="43"/>
      <c r="G756" s="194"/>
      <c r="H756" s="194"/>
      <c r="I756" s="194"/>
      <c r="J756" s="196"/>
      <c r="K756" s="196"/>
      <c r="L756" s="196"/>
      <c r="M756" s="196"/>
      <c r="N756" s="196"/>
      <c r="O756" s="197"/>
      <c r="P756" s="197"/>
      <c r="Q756" s="197"/>
      <c r="R756" s="197"/>
      <c r="S756" s="197"/>
      <c r="T756" s="197"/>
      <c r="U756" s="198"/>
      <c r="V756" s="257"/>
      <c r="W756" s="200"/>
      <c r="X756" s="200"/>
      <c r="Y756" s="43"/>
      <c r="Z756" s="199"/>
      <c r="AA756" s="199"/>
      <c r="AB756" s="199"/>
      <c r="AC756" s="199"/>
      <c r="AD756" s="199"/>
      <c r="AE756" s="43"/>
      <c r="AF756" s="199"/>
      <c r="AG756" s="196"/>
      <c r="AH756" s="201"/>
      <c r="AI756" s="330"/>
      <c r="AJ756" s="330"/>
      <c r="AK756" s="43"/>
      <c r="AL756" s="43"/>
      <c r="AM756" s="43"/>
      <c r="AN756" s="64"/>
      <c r="AO756" s="64"/>
      <c r="AP756" s="202"/>
      <c r="AQ756" s="202"/>
      <c r="AR756" s="42"/>
    </row>
    <row r="757" spans="1:44" ht="15.75" customHeight="1" x14ac:dyDescent="0.2">
      <c r="A757" s="43"/>
      <c r="B757" s="43"/>
      <c r="C757" s="43"/>
      <c r="D757" s="43"/>
      <c r="E757" s="43"/>
      <c r="F757" s="43"/>
      <c r="G757" s="194"/>
      <c r="H757" s="194"/>
      <c r="I757" s="194"/>
      <c r="J757" s="196"/>
      <c r="K757" s="196"/>
      <c r="L757" s="196"/>
      <c r="M757" s="196"/>
      <c r="N757" s="196"/>
      <c r="O757" s="197"/>
      <c r="P757" s="197"/>
      <c r="Q757" s="197"/>
      <c r="R757" s="197"/>
      <c r="S757" s="197"/>
      <c r="T757" s="197"/>
      <c r="U757" s="198"/>
      <c r="V757" s="257"/>
      <c r="W757" s="200"/>
      <c r="X757" s="200"/>
      <c r="Y757" s="43"/>
      <c r="Z757" s="199"/>
      <c r="AA757" s="199"/>
      <c r="AB757" s="199"/>
      <c r="AC757" s="199"/>
      <c r="AD757" s="199"/>
      <c r="AE757" s="43"/>
      <c r="AF757" s="199"/>
      <c r="AG757" s="196"/>
      <c r="AH757" s="201"/>
      <c r="AI757" s="330"/>
      <c r="AJ757" s="330"/>
      <c r="AK757" s="43"/>
      <c r="AL757" s="43"/>
      <c r="AM757" s="43"/>
      <c r="AN757" s="64"/>
      <c r="AO757" s="64"/>
      <c r="AP757" s="202"/>
      <c r="AQ757" s="202"/>
      <c r="AR757" s="42"/>
    </row>
    <row r="758" spans="1:44" ht="15.75" customHeight="1" x14ac:dyDescent="0.2">
      <c r="A758" s="43"/>
      <c r="B758" s="43"/>
      <c r="C758" s="43"/>
      <c r="D758" s="43"/>
      <c r="E758" s="43"/>
      <c r="F758" s="43"/>
      <c r="G758" s="194"/>
      <c r="H758" s="194"/>
      <c r="I758" s="194"/>
      <c r="J758" s="196"/>
      <c r="K758" s="196"/>
      <c r="L758" s="196"/>
      <c r="M758" s="196"/>
      <c r="N758" s="196"/>
      <c r="O758" s="197"/>
      <c r="P758" s="197"/>
      <c r="Q758" s="197"/>
      <c r="R758" s="197"/>
      <c r="S758" s="197"/>
      <c r="T758" s="197"/>
      <c r="U758" s="198"/>
      <c r="V758" s="257"/>
      <c r="W758" s="200"/>
      <c r="X758" s="200"/>
      <c r="Y758" s="43"/>
      <c r="Z758" s="199"/>
      <c r="AA758" s="199"/>
      <c r="AB758" s="199"/>
      <c r="AC758" s="199"/>
      <c r="AD758" s="199"/>
      <c r="AE758" s="43"/>
      <c r="AF758" s="199"/>
      <c r="AG758" s="196"/>
      <c r="AH758" s="201"/>
      <c r="AI758" s="330"/>
      <c r="AJ758" s="330"/>
      <c r="AK758" s="43"/>
      <c r="AL758" s="43"/>
      <c r="AM758" s="43"/>
      <c r="AN758" s="64"/>
      <c r="AO758" s="64"/>
      <c r="AP758" s="202"/>
      <c r="AQ758" s="202"/>
      <c r="AR758" s="42"/>
    </row>
    <row r="759" spans="1:44" ht="15.75" customHeight="1" x14ac:dyDescent="0.2">
      <c r="A759" s="43"/>
      <c r="B759" s="43"/>
      <c r="C759" s="43"/>
      <c r="D759" s="43"/>
      <c r="E759" s="43"/>
      <c r="F759" s="43"/>
      <c r="G759" s="194"/>
      <c r="H759" s="194"/>
      <c r="I759" s="194"/>
      <c r="J759" s="196"/>
      <c r="K759" s="196"/>
      <c r="L759" s="196"/>
      <c r="M759" s="196"/>
      <c r="N759" s="196"/>
      <c r="O759" s="197"/>
      <c r="P759" s="197"/>
      <c r="Q759" s="197"/>
      <c r="R759" s="197"/>
      <c r="S759" s="197"/>
      <c r="T759" s="197"/>
      <c r="U759" s="198"/>
      <c r="V759" s="257"/>
      <c r="W759" s="200"/>
      <c r="X759" s="200"/>
      <c r="Y759" s="43"/>
      <c r="Z759" s="199"/>
      <c r="AA759" s="199"/>
      <c r="AB759" s="199"/>
      <c r="AC759" s="199"/>
      <c r="AD759" s="199"/>
      <c r="AE759" s="43"/>
      <c r="AF759" s="199"/>
      <c r="AG759" s="196"/>
      <c r="AH759" s="201"/>
      <c r="AI759" s="330"/>
      <c r="AJ759" s="330"/>
      <c r="AK759" s="43"/>
      <c r="AL759" s="43"/>
      <c r="AM759" s="43"/>
      <c r="AN759" s="64"/>
      <c r="AO759" s="64"/>
      <c r="AP759" s="202"/>
      <c r="AQ759" s="202"/>
      <c r="AR759" s="42"/>
    </row>
    <row r="760" spans="1:44" ht="15.75" customHeight="1" x14ac:dyDescent="0.2">
      <c r="A760" s="43"/>
      <c r="B760" s="43"/>
      <c r="C760" s="43"/>
      <c r="D760" s="43"/>
      <c r="E760" s="43"/>
      <c r="F760" s="43"/>
      <c r="G760" s="194"/>
      <c r="H760" s="194"/>
      <c r="I760" s="194"/>
      <c r="J760" s="196"/>
      <c r="K760" s="196"/>
      <c r="L760" s="196"/>
      <c r="M760" s="196"/>
      <c r="N760" s="196"/>
      <c r="O760" s="197"/>
      <c r="P760" s="197"/>
      <c r="Q760" s="197"/>
      <c r="R760" s="197"/>
      <c r="S760" s="197"/>
      <c r="T760" s="197"/>
      <c r="U760" s="198"/>
      <c r="V760" s="257"/>
      <c r="W760" s="200"/>
      <c r="X760" s="200"/>
      <c r="Y760" s="43"/>
      <c r="Z760" s="199"/>
      <c r="AA760" s="199"/>
      <c r="AB760" s="199"/>
      <c r="AC760" s="199"/>
      <c r="AD760" s="199"/>
      <c r="AE760" s="43"/>
      <c r="AF760" s="199"/>
      <c r="AG760" s="196"/>
      <c r="AH760" s="201"/>
      <c r="AI760" s="330"/>
      <c r="AJ760" s="330"/>
      <c r="AK760" s="43"/>
      <c r="AL760" s="43"/>
      <c r="AM760" s="43"/>
      <c r="AN760" s="64"/>
      <c r="AO760" s="64"/>
      <c r="AP760" s="202"/>
      <c r="AQ760" s="202"/>
      <c r="AR760" s="42"/>
    </row>
    <row r="761" spans="1:44" ht="15.75" customHeight="1" x14ac:dyDescent="0.2">
      <c r="A761" s="43"/>
      <c r="B761" s="43"/>
      <c r="C761" s="43"/>
      <c r="D761" s="43"/>
      <c r="E761" s="43"/>
      <c r="F761" s="43"/>
      <c r="G761" s="194"/>
      <c r="H761" s="194"/>
      <c r="I761" s="194"/>
      <c r="J761" s="196"/>
      <c r="K761" s="196"/>
      <c r="L761" s="196"/>
      <c r="M761" s="196"/>
      <c r="N761" s="196"/>
      <c r="O761" s="197"/>
      <c r="P761" s="197"/>
      <c r="Q761" s="197"/>
      <c r="R761" s="197"/>
      <c r="S761" s="197"/>
      <c r="T761" s="197"/>
      <c r="U761" s="198"/>
      <c r="V761" s="257"/>
      <c r="W761" s="200"/>
      <c r="X761" s="200"/>
      <c r="Y761" s="43"/>
      <c r="Z761" s="199"/>
      <c r="AA761" s="199"/>
      <c r="AB761" s="199"/>
      <c r="AC761" s="199"/>
      <c r="AD761" s="199"/>
      <c r="AE761" s="43"/>
      <c r="AF761" s="199"/>
      <c r="AG761" s="196"/>
      <c r="AH761" s="201"/>
      <c r="AI761" s="330"/>
      <c r="AJ761" s="330"/>
      <c r="AK761" s="43"/>
      <c r="AL761" s="43"/>
      <c r="AM761" s="43"/>
      <c r="AN761" s="64"/>
      <c r="AO761" s="64"/>
      <c r="AP761" s="202"/>
      <c r="AQ761" s="202"/>
      <c r="AR761" s="42"/>
    </row>
    <row r="762" spans="1:44" ht="15.75" customHeight="1" x14ac:dyDescent="0.2">
      <c r="A762" s="43"/>
      <c r="B762" s="43"/>
      <c r="C762" s="43"/>
      <c r="D762" s="43"/>
      <c r="E762" s="43"/>
      <c r="F762" s="43"/>
      <c r="G762" s="194"/>
      <c r="H762" s="194"/>
      <c r="I762" s="194"/>
      <c r="J762" s="196"/>
      <c r="K762" s="196"/>
      <c r="L762" s="196"/>
      <c r="M762" s="196"/>
      <c r="N762" s="196"/>
      <c r="O762" s="197"/>
      <c r="P762" s="197"/>
      <c r="Q762" s="197"/>
      <c r="R762" s="197"/>
      <c r="S762" s="197"/>
      <c r="T762" s="197"/>
      <c r="U762" s="198"/>
      <c r="V762" s="257"/>
      <c r="W762" s="200"/>
      <c r="X762" s="200"/>
      <c r="Y762" s="43"/>
      <c r="Z762" s="199"/>
      <c r="AA762" s="199"/>
      <c r="AB762" s="199"/>
      <c r="AC762" s="199"/>
      <c r="AD762" s="199"/>
      <c r="AE762" s="43"/>
      <c r="AF762" s="199"/>
      <c r="AG762" s="196"/>
      <c r="AH762" s="201"/>
      <c r="AI762" s="330"/>
      <c r="AJ762" s="330"/>
      <c r="AK762" s="43"/>
      <c r="AL762" s="43"/>
      <c r="AM762" s="43"/>
      <c r="AN762" s="64"/>
      <c r="AO762" s="64"/>
      <c r="AP762" s="202"/>
      <c r="AQ762" s="202"/>
      <c r="AR762" s="42"/>
    </row>
    <row r="763" spans="1:44" ht="15.75" customHeight="1" x14ac:dyDescent="0.2">
      <c r="A763" s="43"/>
      <c r="B763" s="43"/>
      <c r="C763" s="43"/>
      <c r="D763" s="43"/>
      <c r="E763" s="43"/>
      <c r="F763" s="43"/>
      <c r="G763" s="194"/>
      <c r="H763" s="194"/>
      <c r="I763" s="194"/>
      <c r="J763" s="196"/>
      <c r="K763" s="196"/>
      <c r="L763" s="196"/>
      <c r="M763" s="196"/>
      <c r="N763" s="196"/>
      <c r="O763" s="197"/>
      <c r="P763" s="197"/>
      <c r="Q763" s="197"/>
      <c r="R763" s="197"/>
      <c r="S763" s="197"/>
      <c r="T763" s="197"/>
      <c r="U763" s="198"/>
      <c r="V763" s="257"/>
      <c r="W763" s="200"/>
      <c r="X763" s="200"/>
      <c r="Y763" s="43"/>
      <c r="Z763" s="199"/>
      <c r="AA763" s="199"/>
      <c r="AB763" s="199"/>
      <c r="AC763" s="199"/>
      <c r="AD763" s="199"/>
      <c r="AE763" s="43"/>
      <c r="AF763" s="199"/>
      <c r="AG763" s="196"/>
      <c r="AH763" s="201"/>
      <c r="AI763" s="330"/>
      <c r="AJ763" s="330"/>
      <c r="AK763" s="43"/>
      <c r="AL763" s="43"/>
      <c r="AM763" s="43"/>
      <c r="AN763" s="64"/>
      <c r="AO763" s="64"/>
      <c r="AP763" s="202"/>
      <c r="AQ763" s="202"/>
      <c r="AR763" s="42"/>
    </row>
    <row r="764" spans="1:44" ht="15.75" customHeight="1" x14ac:dyDescent="0.2">
      <c r="A764" s="43"/>
      <c r="B764" s="43"/>
      <c r="C764" s="43"/>
      <c r="D764" s="43"/>
      <c r="E764" s="43"/>
      <c r="F764" s="43"/>
      <c r="G764" s="194"/>
      <c r="H764" s="194"/>
      <c r="I764" s="194"/>
      <c r="J764" s="196"/>
      <c r="K764" s="196"/>
      <c r="L764" s="196"/>
      <c r="M764" s="196"/>
      <c r="N764" s="196"/>
      <c r="O764" s="197"/>
      <c r="P764" s="197"/>
      <c r="Q764" s="197"/>
      <c r="R764" s="197"/>
      <c r="S764" s="197"/>
      <c r="T764" s="197"/>
      <c r="U764" s="198"/>
      <c r="V764" s="257"/>
      <c r="W764" s="200"/>
      <c r="X764" s="200"/>
      <c r="Y764" s="43"/>
      <c r="Z764" s="199"/>
      <c r="AA764" s="199"/>
      <c r="AB764" s="199"/>
      <c r="AC764" s="199"/>
      <c r="AD764" s="199"/>
      <c r="AE764" s="43"/>
      <c r="AF764" s="199"/>
      <c r="AG764" s="196"/>
      <c r="AH764" s="201"/>
      <c r="AI764" s="330"/>
      <c r="AJ764" s="330"/>
      <c r="AK764" s="43"/>
      <c r="AL764" s="43"/>
      <c r="AM764" s="43"/>
      <c r="AN764" s="64"/>
      <c r="AO764" s="64"/>
      <c r="AP764" s="202"/>
      <c r="AQ764" s="202"/>
      <c r="AR764" s="42"/>
    </row>
    <row r="765" spans="1:44" ht="15.75" customHeight="1" x14ac:dyDescent="0.2">
      <c r="A765" s="43"/>
      <c r="B765" s="43"/>
      <c r="C765" s="43"/>
      <c r="D765" s="43"/>
      <c r="E765" s="43"/>
      <c r="F765" s="43"/>
      <c r="G765" s="194"/>
      <c r="H765" s="194"/>
      <c r="I765" s="194"/>
      <c r="J765" s="196"/>
      <c r="K765" s="196"/>
      <c r="L765" s="196"/>
      <c r="M765" s="196"/>
      <c r="N765" s="196"/>
      <c r="O765" s="197"/>
      <c r="P765" s="197"/>
      <c r="Q765" s="197"/>
      <c r="R765" s="197"/>
      <c r="S765" s="197"/>
      <c r="T765" s="197"/>
      <c r="U765" s="198"/>
      <c r="V765" s="257"/>
      <c r="W765" s="200"/>
      <c r="X765" s="200"/>
      <c r="Y765" s="43"/>
      <c r="Z765" s="199"/>
      <c r="AA765" s="199"/>
      <c r="AB765" s="199"/>
      <c r="AC765" s="199"/>
      <c r="AD765" s="199"/>
      <c r="AE765" s="43"/>
      <c r="AF765" s="199"/>
      <c r="AG765" s="196"/>
      <c r="AH765" s="201"/>
      <c r="AI765" s="330"/>
      <c r="AJ765" s="330"/>
      <c r="AK765" s="43"/>
      <c r="AL765" s="43"/>
      <c r="AM765" s="43"/>
      <c r="AN765" s="64"/>
      <c r="AO765" s="64"/>
      <c r="AP765" s="202"/>
      <c r="AQ765" s="202"/>
      <c r="AR765" s="42"/>
    </row>
    <row r="766" spans="1:44" ht="15.75" customHeight="1" x14ac:dyDescent="0.2">
      <c r="A766" s="43"/>
      <c r="B766" s="43"/>
      <c r="C766" s="43"/>
      <c r="D766" s="43"/>
      <c r="E766" s="43"/>
      <c r="F766" s="43"/>
      <c r="G766" s="194"/>
      <c r="H766" s="194"/>
      <c r="I766" s="194"/>
      <c r="J766" s="196"/>
      <c r="K766" s="196"/>
      <c r="L766" s="196"/>
      <c r="M766" s="196"/>
      <c r="N766" s="196"/>
      <c r="O766" s="197"/>
      <c r="P766" s="197"/>
      <c r="Q766" s="197"/>
      <c r="R766" s="197"/>
      <c r="S766" s="197"/>
      <c r="T766" s="197"/>
      <c r="U766" s="198"/>
      <c r="V766" s="257"/>
      <c r="W766" s="200"/>
      <c r="X766" s="200"/>
      <c r="Y766" s="43"/>
      <c r="Z766" s="199"/>
      <c r="AA766" s="199"/>
      <c r="AB766" s="199"/>
      <c r="AC766" s="199"/>
      <c r="AD766" s="199"/>
      <c r="AE766" s="43"/>
      <c r="AF766" s="199"/>
      <c r="AG766" s="196"/>
      <c r="AH766" s="201"/>
      <c r="AI766" s="330"/>
      <c r="AJ766" s="330"/>
      <c r="AK766" s="43"/>
      <c r="AL766" s="43"/>
      <c r="AM766" s="43"/>
      <c r="AN766" s="64"/>
      <c r="AO766" s="64"/>
      <c r="AP766" s="202"/>
      <c r="AQ766" s="202"/>
      <c r="AR766" s="42"/>
    </row>
    <row r="767" spans="1:44" ht="15.75" customHeight="1" x14ac:dyDescent="0.2">
      <c r="A767" s="43"/>
      <c r="B767" s="43"/>
      <c r="C767" s="43"/>
      <c r="D767" s="43"/>
      <c r="E767" s="43"/>
      <c r="F767" s="43"/>
      <c r="G767" s="194"/>
      <c r="H767" s="194"/>
      <c r="I767" s="194"/>
      <c r="J767" s="196"/>
      <c r="K767" s="196"/>
      <c r="L767" s="196"/>
      <c r="M767" s="196"/>
      <c r="N767" s="196"/>
      <c r="O767" s="197"/>
      <c r="P767" s="197"/>
      <c r="Q767" s="197"/>
      <c r="R767" s="197"/>
      <c r="S767" s="197"/>
      <c r="T767" s="197"/>
      <c r="U767" s="198"/>
      <c r="V767" s="257"/>
      <c r="W767" s="200"/>
      <c r="X767" s="200"/>
      <c r="Y767" s="43"/>
      <c r="Z767" s="199"/>
      <c r="AA767" s="199"/>
      <c r="AB767" s="199"/>
      <c r="AC767" s="199"/>
      <c r="AD767" s="199"/>
      <c r="AE767" s="43"/>
      <c r="AF767" s="199"/>
      <c r="AG767" s="196"/>
      <c r="AH767" s="201"/>
      <c r="AI767" s="330"/>
      <c r="AJ767" s="330"/>
      <c r="AK767" s="43"/>
      <c r="AL767" s="43"/>
      <c r="AM767" s="43"/>
      <c r="AN767" s="64"/>
      <c r="AO767" s="64"/>
      <c r="AP767" s="202"/>
      <c r="AQ767" s="202"/>
      <c r="AR767" s="42"/>
    </row>
    <row r="768" spans="1:44" ht="15.75" customHeight="1" x14ac:dyDescent="0.2">
      <c r="A768" s="43"/>
      <c r="B768" s="43"/>
      <c r="C768" s="43"/>
      <c r="D768" s="43"/>
      <c r="E768" s="43"/>
      <c r="F768" s="43"/>
      <c r="G768" s="194"/>
      <c r="H768" s="194"/>
      <c r="I768" s="194"/>
      <c r="J768" s="196"/>
      <c r="K768" s="196"/>
      <c r="L768" s="196"/>
      <c r="M768" s="196"/>
      <c r="N768" s="196"/>
      <c r="O768" s="197"/>
      <c r="P768" s="197"/>
      <c r="Q768" s="197"/>
      <c r="R768" s="197"/>
      <c r="S768" s="197"/>
      <c r="T768" s="197"/>
      <c r="U768" s="198"/>
      <c r="V768" s="257"/>
      <c r="W768" s="200"/>
      <c r="X768" s="200"/>
      <c r="Y768" s="43"/>
      <c r="Z768" s="199"/>
      <c r="AA768" s="199"/>
      <c r="AB768" s="199"/>
      <c r="AC768" s="199"/>
      <c r="AD768" s="199"/>
      <c r="AE768" s="43"/>
      <c r="AF768" s="199"/>
      <c r="AG768" s="196"/>
      <c r="AH768" s="201"/>
      <c r="AI768" s="330"/>
      <c r="AJ768" s="330"/>
      <c r="AK768" s="43"/>
      <c r="AL768" s="43"/>
      <c r="AM768" s="43"/>
      <c r="AN768" s="64"/>
      <c r="AO768" s="64"/>
      <c r="AP768" s="202"/>
      <c r="AQ768" s="202"/>
      <c r="AR768" s="42"/>
    </row>
    <row r="769" spans="1:44" ht="15.75" customHeight="1" x14ac:dyDescent="0.2">
      <c r="A769" s="43"/>
      <c r="B769" s="43"/>
      <c r="C769" s="43"/>
      <c r="D769" s="43"/>
      <c r="E769" s="43"/>
      <c r="F769" s="43"/>
      <c r="G769" s="194"/>
      <c r="H769" s="194"/>
      <c r="I769" s="194"/>
      <c r="J769" s="196"/>
      <c r="K769" s="196"/>
      <c r="L769" s="196"/>
      <c r="M769" s="196"/>
      <c r="N769" s="196"/>
      <c r="O769" s="197"/>
      <c r="P769" s="197"/>
      <c r="Q769" s="197"/>
      <c r="R769" s="197"/>
      <c r="S769" s="197"/>
      <c r="T769" s="197"/>
      <c r="U769" s="198"/>
      <c r="V769" s="257"/>
      <c r="W769" s="200"/>
      <c r="X769" s="200"/>
      <c r="Y769" s="43"/>
      <c r="Z769" s="199"/>
      <c r="AA769" s="199"/>
      <c r="AB769" s="199"/>
      <c r="AC769" s="199"/>
      <c r="AD769" s="199"/>
      <c r="AE769" s="43"/>
      <c r="AF769" s="199"/>
      <c r="AG769" s="196"/>
      <c r="AH769" s="201"/>
      <c r="AI769" s="330"/>
      <c r="AJ769" s="330"/>
      <c r="AK769" s="43"/>
      <c r="AL769" s="43"/>
      <c r="AM769" s="43"/>
      <c r="AN769" s="64"/>
      <c r="AO769" s="64"/>
      <c r="AP769" s="202"/>
      <c r="AQ769" s="202"/>
      <c r="AR769" s="42"/>
    </row>
    <row r="770" spans="1:44" ht="15.75" customHeight="1" x14ac:dyDescent="0.2">
      <c r="A770" s="43"/>
      <c r="B770" s="43"/>
      <c r="C770" s="43"/>
      <c r="D770" s="43"/>
      <c r="E770" s="43"/>
      <c r="F770" s="43"/>
      <c r="G770" s="194"/>
      <c r="H770" s="194"/>
      <c r="I770" s="194"/>
      <c r="J770" s="196"/>
      <c r="K770" s="196"/>
      <c r="L770" s="196"/>
      <c r="M770" s="196"/>
      <c r="N770" s="196"/>
      <c r="O770" s="197"/>
      <c r="P770" s="197"/>
      <c r="Q770" s="197"/>
      <c r="R770" s="197"/>
      <c r="S770" s="197"/>
      <c r="T770" s="197"/>
      <c r="U770" s="198"/>
      <c r="V770" s="257"/>
      <c r="W770" s="200"/>
      <c r="X770" s="200"/>
      <c r="Y770" s="43"/>
      <c r="Z770" s="199"/>
      <c r="AA770" s="199"/>
      <c r="AB770" s="199"/>
      <c r="AC770" s="199"/>
      <c r="AD770" s="199"/>
      <c r="AE770" s="43"/>
      <c r="AF770" s="199"/>
      <c r="AG770" s="196"/>
      <c r="AH770" s="201"/>
      <c r="AI770" s="330"/>
      <c r="AJ770" s="330"/>
      <c r="AK770" s="43"/>
      <c r="AL770" s="43"/>
      <c r="AM770" s="43"/>
      <c r="AN770" s="64"/>
      <c r="AO770" s="64"/>
      <c r="AP770" s="202"/>
      <c r="AQ770" s="202"/>
      <c r="AR770" s="42"/>
    </row>
    <row r="771" spans="1:44" ht="15.75" customHeight="1" x14ac:dyDescent="0.2">
      <c r="A771" s="43"/>
      <c r="B771" s="43"/>
      <c r="C771" s="43"/>
      <c r="D771" s="43"/>
      <c r="E771" s="43"/>
      <c r="F771" s="43"/>
      <c r="G771" s="194"/>
      <c r="H771" s="194"/>
      <c r="I771" s="194"/>
      <c r="J771" s="196"/>
      <c r="K771" s="196"/>
      <c r="L771" s="196"/>
      <c r="M771" s="196"/>
      <c r="N771" s="196"/>
      <c r="O771" s="197"/>
      <c r="P771" s="197"/>
      <c r="Q771" s="197"/>
      <c r="R771" s="197"/>
      <c r="S771" s="197"/>
      <c r="T771" s="197"/>
      <c r="U771" s="198"/>
      <c r="V771" s="257"/>
      <c r="W771" s="200"/>
      <c r="X771" s="200"/>
      <c r="Y771" s="43"/>
      <c r="Z771" s="199"/>
      <c r="AA771" s="199"/>
      <c r="AB771" s="199"/>
      <c r="AC771" s="199"/>
      <c r="AD771" s="199"/>
      <c r="AE771" s="43"/>
      <c r="AF771" s="199"/>
      <c r="AG771" s="196"/>
      <c r="AH771" s="201"/>
      <c r="AI771" s="330"/>
      <c r="AJ771" s="330"/>
      <c r="AK771" s="43"/>
      <c r="AL771" s="43"/>
      <c r="AM771" s="43"/>
      <c r="AN771" s="64"/>
      <c r="AO771" s="64"/>
      <c r="AP771" s="202"/>
      <c r="AQ771" s="202"/>
      <c r="AR771" s="42"/>
    </row>
    <row r="772" spans="1:44" ht="15.75" customHeight="1" x14ac:dyDescent="0.2">
      <c r="A772" s="43"/>
      <c r="B772" s="43"/>
      <c r="C772" s="43"/>
      <c r="D772" s="43"/>
      <c r="E772" s="43"/>
      <c r="F772" s="43"/>
      <c r="G772" s="194"/>
      <c r="H772" s="194"/>
      <c r="I772" s="194"/>
      <c r="J772" s="196"/>
      <c r="K772" s="196"/>
      <c r="L772" s="196"/>
      <c r="M772" s="196"/>
      <c r="N772" s="196"/>
      <c r="O772" s="197"/>
      <c r="P772" s="197"/>
      <c r="Q772" s="197"/>
      <c r="R772" s="197"/>
      <c r="S772" s="197"/>
      <c r="T772" s="197"/>
      <c r="U772" s="198"/>
      <c r="V772" s="257"/>
      <c r="W772" s="200"/>
      <c r="X772" s="200"/>
      <c r="Y772" s="43"/>
      <c r="Z772" s="199"/>
      <c r="AA772" s="199"/>
      <c r="AB772" s="199"/>
      <c r="AC772" s="199"/>
      <c r="AD772" s="199"/>
      <c r="AE772" s="43"/>
      <c r="AF772" s="199"/>
      <c r="AG772" s="196"/>
      <c r="AH772" s="201"/>
      <c r="AI772" s="330"/>
      <c r="AJ772" s="330"/>
      <c r="AK772" s="43"/>
      <c r="AL772" s="43"/>
      <c r="AM772" s="43"/>
      <c r="AN772" s="64"/>
      <c r="AO772" s="64"/>
      <c r="AP772" s="202"/>
      <c r="AQ772" s="202"/>
      <c r="AR772" s="42"/>
    </row>
    <row r="773" spans="1:44" ht="15.75" customHeight="1" x14ac:dyDescent="0.2">
      <c r="A773" s="43"/>
      <c r="B773" s="43"/>
      <c r="C773" s="43"/>
      <c r="D773" s="43"/>
      <c r="E773" s="43"/>
      <c r="F773" s="43"/>
      <c r="G773" s="194"/>
      <c r="H773" s="194"/>
      <c r="I773" s="194"/>
      <c r="J773" s="196"/>
      <c r="K773" s="196"/>
      <c r="L773" s="196"/>
      <c r="M773" s="196"/>
      <c r="N773" s="196"/>
      <c r="O773" s="197"/>
      <c r="P773" s="197"/>
      <c r="Q773" s="197"/>
      <c r="R773" s="197"/>
      <c r="S773" s="197"/>
      <c r="T773" s="197"/>
      <c r="U773" s="198"/>
      <c r="V773" s="257"/>
      <c r="W773" s="200"/>
      <c r="X773" s="200"/>
      <c r="Y773" s="43"/>
      <c r="Z773" s="199"/>
      <c r="AA773" s="199"/>
      <c r="AB773" s="199"/>
      <c r="AC773" s="199"/>
      <c r="AD773" s="199"/>
      <c r="AE773" s="43"/>
      <c r="AF773" s="199"/>
      <c r="AG773" s="196"/>
      <c r="AH773" s="201"/>
      <c r="AI773" s="330"/>
      <c r="AJ773" s="330"/>
      <c r="AK773" s="43"/>
      <c r="AL773" s="43"/>
      <c r="AM773" s="43"/>
      <c r="AN773" s="64"/>
      <c r="AO773" s="64"/>
      <c r="AP773" s="202"/>
      <c r="AQ773" s="202"/>
      <c r="AR773" s="42"/>
    </row>
    <row r="774" spans="1:44" ht="15.75" customHeight="1" x14ac:dyDescent="0.2">
      <c r="A774" s="43"/>
      <c r="B774" s="43"/>
      <c r="C774" s="43"/>
      <c r="D774" s="43"/>
      <c r="E774" s="43"/>
      <c r="F774" s="43"/>
      <c r="G774" s="194"/>
      <c r="H774" s="194"/>
      <c r="I774" s="194"/>
      <c r="J774" s="196"/>
      <c r="K774" s="196"/>
      <c r="L774" s="196"/>
      <c r="M774" s="196"/>
      <c r="N774" s="196"/>
      <c r="O774" s="197"/>
      <c r="P774" s="197"/>
      <c r="Q774" s="197"/>
      <c r="R774" s="197"/>
      <c r="S774" s="197"/>
      <c r="T774" s="197"/>
      <c r="U774" s="198"/>
      <c r="V774" s="257"/>
      <c r="W774" s="200"/>
      <c r="X774" s="200"/>
      <c r="Y774" s="43"/>
      <c r="Z774" s="199"/>
      <c r="AA774" s="199"/>
      <c r="AB774" s="199"/>
      <c r="AC774" s="199"/>
      <c r="AD774" s="199"/>
      <c r="AE774" s="43"/>
      <c r="AF774" s="199"/>
      <c r="AG774" s="196"/>
      <c r="AH774" s="201"/>
      <c r="AI774" s="330"/>
      <c r="AJ774" s="330"/>
      <c r="AK774" s="43"/>
      <c r="AL774" s="43"/>
      <c r="AM774" s="43"/>
      <c r="AN774" s="64"/>
      <c r="AO774" s="64"/>
      <c r="AP774" s="202"/>
      <c r="AQ774" s="202"/>
      <c r="AR774" s="42"/>
    </row>
    <row r="775" spans="1:44" ht="15.75" customHeight="1" x14ac:dyDescent="0.2">
      <c r="A775" s="43"/>
      <c r="B775" s="43"/>
      <c r="C775" s="43"/>
      <c r="D775" s="43"/>
      <c r="E775" s="43"/>
      <c r="F775" s="43"/>
      <c r="G775" s="194"/>
      <c r="H775" s="194"/>
      <c r="I775" s="194"/>
      <c r="J775" s="196"/>
      <c r="K775" s="196"/>
      <c r="L775" s="196"/>
      <c r="M775" s="196"/>
      <c r="N775" s="196"/>
      <c r="O775" s="197"/>
      <c r="P775" s="197"/>
      <c r="Q775" s="197"/>
      <c r="R775" s="197"/>
      <c r="S775" s="197"/>
      <c r="T775" s="197"/>
      <c r="U775" s="198"/>
      <c r="V775" s="257"/>
      <c r="W775" s="200"/>
      <c r="X775" s="200"/>
      <c r="Y775" s="43"/>
      <c r="Z775" s="199"/>
      <c r="AA775" s="199"/>
      <c r="AB775" s="199"/>
      <c r="AC775" s="199"/>
      <c r="AD775" s="199"/>
      <c r="AE775" s="43"/>
      <c r="AF775" s="199"/>
      <c r="AG775" s="196"/>
      <c r="AH775" s="201"/>
      <c r="AI775" s="330"/>
      <c r="AJ775" s="330"/>
      <c r="AK775" s="43"/>
      <c r="AL775" s="43"/>
      <c r="AM775" s="43"/>
      <c r="AN775" s="64"/>
      <c r="AO775" s="64"/>
      <c r="AP775" s="202"/>
      <c r="AQ775" s="202"/>
      <c r="AR775" s="42"/>
    </row>
    <row r="776" spans="1:44" ht="15.75" customHeight="1" x14ac:dyDescent="0.2">
      <c r="A776" s="43"/>
      <c r="B776" s="43"/>
      <c r="C776" s="43"/>
      <c r="D776" s="43"/>
      <c r="E776" s="43"/>
      <c r="F776" s="43"/>
      <c r="G776" s="194"/>
      <c r="H776" s="194"/>
      <c r="I776" s="194"/>
      <c r="J776" s="196"/>
      <c r="K776" s="196"/>
      <c r="L776" s="196"/>
      <c r="M776" s="196"/>
      <c r="N776" s="196"/>
      <c r="O776" s="197"/>
      <c r="P776" s="197"/>
      <c r="Q776" s="197"/>
      <c r="R776" s="197"/>
      <c r="S776" s="197"/>
      <c r="T776" s="197"/>
      <c r="U776" s="198"/>
      <c r="V776" s="257"/>
      <c r="W776" s="200"/>
      <c r="X776" s="200"/>
      <c r="Y776" s="43"/>
      <c r="Z776" s="199"/>
      <c r="AA776" s="199"/>
      <c r="AB776" s="199"/>
      <c r="AC776" s="199"/>
      <c r="AD776" s="199"/>
      <c r="AE776" s="43"/>
      <c r="AF776" s="199"/>
      <c r="AG776" s="196"/>
      <c r="AH776" s="201"/>
      <c r="AI776" s="330"/>
      <c r="AJ776" s="330"/>
      <c r="AK776" s="43"/>
      <c r="AL776" s="43"/>
      <c r="AM776" s="43"/>
      <c r="AN776" s="64"/>
      <c r="AO776" s="64"/>
      <c r="AP776" s="202"/>
      <c r="AQ776" s="202"/>
      <c r="AR776" s="42"/>
    </row>
    <row r="777" spans="1:44" ht="15.75" customHeight="1" x14ac:dyDescent="0.2">
      <c r="A777" s="43"/>
      <c r="B777" s="43"/>
      <c r="C777" s="43"/>
      <c r="D777" s="43"/>
      <c r="E777" s="43"/>
      <c r="F777" s="43"/>
      <c r="G777" s="194"/>
      <c r="H777" s="194"/>
      <c r="I777" s="194"/>
      <c r="J777" s="196"/>
      <c r="K777" s="196"/>
      <c r="L777" s="196"/>
      <c r="M777" s="196"/>
      <c r="N777" s="196"/>
      <c r="O777" s="197"/>
      <c r="P777" s="197"/>
      <c r="Q777" s="197"/>
      <c r="R777" s="197"/>
      <c r="S777" s="197"/>
      <c r="T777" s="197"/>
      <c r="U777" s="198"/>
      <c r="V777" s="257"/>
      <c r="W777" s="200"/>
      <c r="X777" s="200"/>
      <c r="Y777" s="43"/>
      <c r="Z777" s="199"/>
      <c r="AA777" s="199"/>
      <c r="AB777" s="199"/>
      <c r="AC777" s="199"/>
      <c r="AD777" s="199"/>
      <c r="AE777" s="43"/>
      <c r="AF777" s="199"/>
      <c r="AG777" s="196"/>
      <c r="AH777" s="201"/>
      <c r="AI777" s="330"/>
      <c r="AJ777" s="330"/>
      <c r="AK777" s="43"/>
      <c r="AL777" s="43"/>
      <c r="AM777" s="43"/>
      <c r="AN777" s="64"/>
      <c r="AO777" s="64"/>
      <c r="AP777" s="202"/>
      <c r="AQ777" s="202"/>
      <c r="AR777" s="42"/>
    </row>
    <row r="778" spans="1:44" ht="15.75" customHeight="1" x14ac:dyDescent="0.2">
      <c r="A778" s="43"/>
      <c r="B778" s="43"/>
      <c r="C778" s="43"/>
      <c r="D778" s="43"/>
      <c r="E778" s="43"/>
      <c r="F778" s="43"/>
      <c r="G778" s="194"/>
      <c r="H778" s="194"/>
      <c r="I778" s="194"/>
      <c r="J778" s="196"/>
      <c r="K778" s="196"/>
      <c r="L778" s="196"/>
      <c r="M778" s="196"/>
      <c r="N778" s="196"/>
      <c r="O778" s="197"/>
      <c r="P778" s="197"/>
      <c r="Q778" s="197"/>
      <c r="R778" s="197"/>
      <c r="S778" s="197"/>
      <c r="T778" s="197"/>
      <c r="U778" s="198"/>
      <c r="V778" s="257"/>
      <c r="W778" s="200"/>
      <c r="X778" s="200"/>
      <c r="Y778" s="43"/>
      <c r="Z778" s="199"/>
      <c r="AA778" s="199"/>
      <c r="AB778" s="199"/>
      <c r="AC778" s="199"/>
      <c r="AD778" s="199"/>
      <c r="AE778" s="43"/>
      <c r="AF778" s="199"/>
      <c r="AG778" s="196"/>
      <c r="AH778" s="201"/>
      <c r="AI778" s="330"/>
      <c r="AJ778" s="330"/>
      <c r="AK778" s="43"/>
      <c r="AL778" s="43"/>
      <c r="AM778" s="43"/>
      <c r="AN778" s="64"/>
      <c r="AO778" s="64"/>
      <c r="AP778" s="202"/>
      <c r="AQ778" s="202"/>
      <c r="AR778" s="42"/>
    </row>
    <row r="779" spans="1:44" ht="15.75" customHeight="1" x14ac:dyDescent="0.2">
      <c r="A779" s="43"/>
      <c r="B779" s="43"/>
      <c r="C779" s="43"/>
      <c r="D779" s="43"/>
      <c r="E779" s="43"/>
      <c r="F779" s="43"/>
      <c r="G779" s="194"/>
      <c r="H779" s="194"/>
      <c r="I779" s="194"/>
      <c r="J779" s="196"/>
      <c r="K779" s="196"/>
      <c r="L779" s="196"/>
      <c r="M779" s="196"/>
      <c r="N779" s="196"/>
      <c r="O779" s="197"/>
      <c r="P779" s="197"/>
      <c r="Q779" s="197"/>
      <c r="R779" s="197"/>
      <c r="S779" s="197"/>
      <c r="T779" s="197"/>
      <c r="U779" s="198"/>
      <c r="V779" s="257"/>
      <c r="W779" s="200"/>
      <c r="X779" s="200"/>
      <c r="Y779" s="43"/>
      <c r="Z779" s="199"/>
      <c r="AA779" s="199"/>
      <c r="AB779" s="199"/>
      <c r="AC779" s="199"/>
      <c r="AD779" s="199"/>
      <c r="AE779" s="43"/>
      <c r="AF779" s="199"/>
      <c r="AG779" s="196"/>
      <c r="AH779" s="201"/>
      <c r="AI779" s="330"/>
      <c r="AJ779" s="330"/>
      <c r="AK779" s="43"/>
      <c r="AL779" s="43"/>
      <c r="AM779" s="43"/>
      <c r="AN779" s="64"/>
      <c r="AO779" s="64"/>
      <c r="AP779" s="202"/>
      <c r="AQ779" s="202"/>
      <c r="AR779" s="42"/>
    </row>
    <row r="780" spans="1:44" ht="15.75" customHeight="1" x14ac:dyDescent="0.2">
      <c r="A780" s="43"/>
      <c r="B780" s="43"/>
      <c r="C780" s="43"/>
      <c r="D780" s="43"/>
      <c r="E780" s="43"/>
      <c r="F780" s="43"/>
      <c r="G780" s="194"/>
      <c r="H780" s="194"/>
      <c r="I780" s="194"/>
      <c r="J780" s="196"/>
      <c r="K780" s="196"/>
      <c r="L780" s="196"/>
      <c r="M780" s="196"/>
      <c r="N780" s="196"/>
      <c r="O780" s="197"/>
      <c r="P780" s="197"/>
      <c r="Q780" s="197"/>
      <c r="R780" s="197"/>
      <c r="S780" s="197"/>
      <c r="T780" s="197"/>
      <c r="U780" s="198"/>
      <c r="V780" s="257"/>
      <c r="W780" s="200"/>
      <c r="X780" s="200"/>
      <c r="Y780" s="43"/>
      <c r="Z780" s="199"/>
      <c r="AA780" s="199"/>
      <c r="AB780" s="199"/>
      <c r="AC780" s="199"/>
      <c r="AD780" s="199"/>
      <c r="AE780" s="43"/>
      <c r="AF780" s="199"/>
      <c r="AG780" s="196"/>
      <c r="AH780" s="201"/>
      <c r="AI780" s="330"/>
      <c r="AJ780" s="330"/>
      <c r="AK780" s="43"/>
      <c r="AL780" s="43"/>
      <c r="AM780" s="43"/>
      <c r="AN780" s="64"/>
      <c r="AO780" s="64"/>
      <c r="AP780" s="202"/>
      <c r="AQ780" s="202"/>
      <c r="AR780" s="42"/>
    </row>
    <row r="781" spans="1:44" ht="15.75" customHeight="1" x14ac:dyDescent="0.2">
      <c r="A781" s="43"/>
      <c r="B781" s="43"/>
      <c r="C781" s="43"/>
      <c r="D781" s="43"/>
      <c r="E781" s="43"/>
      <c r="F781" s="43"/>
      <c r="G781" s="194"/>
      <c r="H781" s="194"/>
      <c r="I781" s="194"/>
      <c r="J781" s="196"/>
      <c r="K781" s="196"/>
      <c r="L781" s="196"/>
      <c r="M781" s="196"/>
      <c r="N781" s="196"/>
      <c r="O781" s="197"/>
      <c r="P781" s="197"/>
      <c r="Q781" s="197"/>
      <c r="R781" s="197"/>
      <c r="S781" s="197"/>
      <c r="T781" s="197"/>
      <c r="U781" s="198"/>
      <c r="V781" s="257"/>
      <c r="W781" s="200"/>
      <c r="X781" s="200"/>
      <c r="Y781" s="43"/>
      <c r="Z781" s="199"/>
      <c r="AA781" s="199"/>
      <c r="AB781" s="199"/>
      <c r="AC781" s="199"/>
      <c r="AD781" s="199"/>
      <c r="AE781" s="43"/>
      <c r="AF781" s="199"/>
      <c r="AG781" s="196"/>
      <c r="AH781" s="201"/>
      <c r="AI781" s="330"/>
      <c r="AJ781" s="330"/>
      <c r="AK781" s="43"/>
      <c r="AL781" s="43"/>
      <c r="AM781" s="43"/>
      <c r="AN781" s="64"/>
      <c r="AO781" s="64"/>
      <c r="AP781" s="202"/>
      <c r="AQ781" s="202"/>
      <c r="AR781" s="42"/>
    </row>
    <row r="782" spans="1:44" ht="15.75" customHeight="1" x14ac:dyDescent="0.2">
      <c r="A782" s="43"/>
      <c r="B782" s="43"/>
      <c r="C782" s="43"/>
      <c r="D782" s="43"/>
      <c r="E782" s="43"/>
      <c r="F782" s="43"/>
      <c r="G782" s="194"/>
      <c r="H782" s="194"/>
      <c r="I782" s="194"/>
      <c r="J782" s="196"/>
      <c r="K782" s="196"/>
      <c r="L782" s="196"/>
      <c r="M782" s="196"/>
      <c r="N782" s="196"/>
      <c r="O782" s="197"/>
      <c r="P782" s="197"/>
      <c r="Q782" s="197"/>
      <c r="R782" s="197"/>
      <c r="S782" s="197"/>
      <c r="T782" s="197"/>
      <c r="U782" s="198"/>
      <c r="V782" s="257"/>
      <c r="W782" s="200"/>
      <c r="X782" s="200"/>
      <c r="Y782" s="43"/>
      <c r="Z782" s="199"/>
      <c r="AA782" s="199"/>
      <c r="AB782" s="199"/>
      <c r="AC782" s="199"/>
      <c r="AD782" s="199"/>
      <c r="AE782" s="43"/>
      <c r="AF782" s="199"/>
      <c r="AG782" s="196"/>
      <c r="AH782" s="201"/>
      <c r="AI782" s="330"/>
      <c r="AJ782" s="330"/>
      <c r="AK782" s="43"/>
      <c r="AL782" s="43"/>
      <c r="AM782" s="43"/>
      <c r="AN782" s="64"/>
      <c r="AO782" s="64"/>
      <c r="AP782" s="202"/>
      <c r="AQ782" s="202"/>
      <c r="AR782" s="42"/>
    </row>
    <row r="783" spans="1:44" ht="15.75" customHeight="1" x14ac:dyDescent="0.2">
      <c r="A783" s="43"/>
      <c r="B783" s="43"/>
      <c r="C783" s="43"/>
      <c r="D783" s="43"/>
      <c r="E783" s="43"/>
      <c r="F783" s="43"/>
      <c r="G783" s="194"/>
      <c r="H783" s="194"/>
      <c r="I783" s="194"/>
      <c r="J783" s="196"/>
      <c r="K783" s="196"/>
      <c r="L783" s="196"/>
      <c r="M783" s="196"/>
      <c r="N783" s="196"/>
      <c r="O783" s="197"/>
      <c r="P783" s="197"/>
      <c r="Q783" s="197"/>
      <c r="R783" s="197"/>
      <c r="S783" s="197"/>
      <c r="T783" s="197"/>
      <c r="U783" s="198"/>
      <c r="V783" s="257"/>
      <c r="W783" s="200"/>
      <c r="X783" s="200"/>
      <c r="Y783" s="43"/>
      <c r="Z783" s="199"/>
      <c r="AA783" s="199"/>
      <c r="AB783" s="199"/>
      <c r="AC783" s="199"/>
      <c r="AD783" s="199"/>
      <c r="AE783" s="43"/>
      <c r="AF783" s="199"/>
      <c r="AG783" s="196"/>
      <c r="AH783" s="201"/>
      <c r="AI783" s="330"/>
      <c r="AJ783" s="330"/>
      <c r="AK783" s="43"/>
      <c r="AL783" s="43"/>
      <c r="AM783" s="43"/>
      <c r="AN783" s="64"/>
      <c r="AO783" s="64"/>
      <c r="AP783" s="202"/>
      <c r="AQ783" s="202"/>
      <c r="AR783" s="42"/>
    </row>
    <row r="784" spans="1:44" ht="15.75" customHeight="1" x14ac:dyDescent="0.2">
      <c r="A784" s="43"/>
      <c r="B784" s="43"/>
      <c r="C784" s="43"/>
      <c r="D784" s="43"/>
      <c r="E784" s="43"/>
      <c r="F784" s="43"/>
      <c r="G784" s="194"/>
      <c r="H784" s="194"/>
      <c r="I784" s="194"/>
      <c r="J784" s="196"/>
      <c r="K784" s="196"/>
      <c r="L784" s="196"/>
      <c r="M784" s="196"/>
      <c r="N784" s="196"/>
      <c r="O784" s="197"/>
      <c r="P784" s="197"/>
      <c r="Q784" s="197"/>
      <c r="R784" s="197"/>
      <c r="S784" s="197"/>
      <c r="T784" s="197"/>
      <c r="U784" s="198"/>
      <c r="V784" s="257"/>
      <c r="W784" s="200"/>
      <c r="X784" s="200"/>
      <c r="Y784" s="43"/>
      <c r="Z784" s="199"/>
      <c r="AA784" s="199"/>
      <c r="AB784" s="199"/>
      <c r="AC784" s="199"/>
      <c r="AD784" s="199"/>
      <c r="AE784" s="43"/>
      <c r="AF784" s="199"/>
      <c r="AG784" s="196"/>
      <c r="AH784" s="201"/>
      <c r="AI784" s="330"/>
      <c r="AJ784" s="330"/>
      <c r="AK784" s="43"/>
      <c r="AL784" s="43"/>
      <c r="AM784" s="43"/>
      <c r="AN784" s="64"/>
      <c r="AO784" s="64"/>
      <c r="AP784" s="202"/>
      <c r="AQ784" s="202"/>
      <c r="AR784" s="42"/>
    </row>
    <row r="785" spans="1:44" ht="15.75" customHeight="1" x14ac:dyDescent="0.2">
      <c r="A785" s="43"/>
      <c r="B785" s="43"/>
      <c r="C785" s="43"/>
      <c r="D785" s="43"/>
      <c r="E785" s="43"/>
      <c r="F785" s="43"/>
      <c r="G785" s="194"/>
      <c r="H785" s="194"/>
      <c r="I785" s="194"/>
      <c r="J785" s="196"/>
      <c r="K785" s="196"/>
      <c r="L785" s="196"/>
      <c r="M785" s="196"/>
      <c r="N785" s="196"/>
      <c r="O785" s="197"/>
      <c r="P785" s="197"/>
      <c r="Q785" s="197"/>
      <c r="R785" s="197"/>
      <c r="S785" s="197"/>
      <c r="T785" s="197"/>
      <c r="U785" s="198"/>
      <c r="V785" s="257"/>
      <c r="W785" s="200"/>
      <c r="X785" s="200"/>
      <c r="Y785" s="43"/>
      <c r="Z785" s="199"/>
      <c r="AA785" s="199"/>
      <c r="AB785" s="199"/>
      <c r="AC785" s="199"/>
      <c r="AD785" s="199"/>
      <c r="AE785" s="43"/>
      <c r="AF785" s="199"/>
      <c r="AG785" s="196"/>
      <c r="AH785" s="201"/>
      <c r="AI785" s="330"/>
      <c r="AJ785" s="330"/>
      <c r="AK785" s="43"/>
      <c r="AL785" s="43"/>
      <c r="AM785" s="43"/>
      <c r="AN785" s="64"/>
      <c r="AO785" s="64"/>
      <c r="AP785" s="202"/>
      <c r="AQ785" s="202"/>
      <c r="AR785" s="42"/>
    </row>
    <row r="786" spans="1:44" ht="15.75" customHeight="1" x14ac:dyDescent="0.2">
      <c r="A786" s="43"/>
      <c r="B786" s="43"/>
      <c r="C786" s="43"/>
      <c r="D786" s="43"/>
      <c r="E786" s="43"/>
      <c r="F786" s="43"/>
      <c r="G786" s="194"/>
      <c r="H786" s="194"/>
      <c r="I786" s="194"/>
      <c r="J786" s="196"/>
      <c r="K786" s="196"/>
      <c r="L786" s="196"/>
      <c r="M786" s="196"/>
      <c r="N786" s="196"/>
      <c r="O786" s="197"/>
      <c r="P786" s="197"/>
      <c r="Q786" s="197"/>
      <c r="R786" s="197"/>
      <c r="S786" s="197"/>
      <c r="T786" s="197"/>
      <c r="U786" s="198"/>
      <c r="V786" s="257"/>
      <c r="W786" s="200"/>
      <c r="X786" s="200"/>
      <c r="Y786" s="43"/>
      <c r="Z786" s="199"/>
      <c r="AA786" s="199"/>
      <c r="AB786" s="199"/>
      <c r="AC786" s="199"/>
      <c r="AD786" s="199"/>
      <c r="AE786" s="43"/>
      <c r="AF786" s="199"/>
      <c r="AG786" s="196"/>
      <c r="AH786" s="201"/>
      <c r="AI786" s="330"/>
      <c r="AJ786" s="330"/>
      <c r="AK786" s="43"/>
      <c r="AL786" s="43"/>
      <c r="AM786" s="43"/>
      <c r="AN786" s="64"/>
      <c r="AO786" s="64"/>
      <c r="AP786" s="202"/>
      <c r="AQ786" s="202"/>
      <c r="AR786" s="42"/>
    </row>
    <row r="787" spans="1:44" ht="15.75" customHeight="1" x14ac:dyDescent="0.2">
      <c r="A787" s="43"/>
      <c r="B787" s="43"/>
      <c r="C787" s="43"/>
      <c r="D787" s="43"/>
      <c r="E787" s="43"/>
      <c r="F787" s="43"/>
      <c r="G787" s="194"/>
      <c r="H787" s="194"/>
      <c r="I787" s="194"/>
      <c r="J787" s="196"/>
      <c r="K787" s="196"/>
      <c r="L787" s="196"/>
      <c r="M787" s="196"/>
      <c r="N787" s="196"/>
      <c r="O787" s="197"/>
      <c r="P787" s="197"/>
      <c r="Q787" s="197"/>
      <c r="R787" s="197"/>
      <c r="S787" s="197"/>
      <c r="T787" s="197"/>
      <c r="U787" s="198"/>
      <c r="V787" s="257"/>
      <c r="W787" s="200"/>
      <c r="X787" s="200"/>
      <c r="Y787" s="43"/>
      <c r="Z787" s="199"/>
      <c r="AA787" s="199"/>
      <c r="AB787" s="199"/>
      <c r="AC787" s="199"/>
      <c r="AD787" s="199"/>
      <c r="AE787" s="43"/>
      <c r="AF787" s="199"/>
      <c r="AG787" s="196"/>
      <c r="AH787" s="201"/>
      <c r="AI787" s="330"/>
      <c r="AJ787" s="330"/>
      <c r="AK787" s="43"/>
      <c r="AL787" s="43"/>
      <c r="AM787" s="43"/>
      <c r="AN787" s="64"/>
      <c r="AO787" s="64"/>
      <c r="AP787" s="202"/>
      <c r="AQ787" s="202"/>
      <c r="AR787" s="42"/>
    </row>
    <row r="788" spans="1:44" ht="15.75" customHeight="1" x14ac:dyDescent="0.2">
      <c r="A788" s="43"/>
      <c r="B788" s="43"/>
      <c r="C788" s="43"/>
      <c r="D788" s="43"/>
      <c r="E788" s="43"/>
      <c r="F788" s="43"/>
      <c r="G788" s="194"/>
      <c r="H788" s="194"/>
      <c r="I788" s="194"/>
      <c r="J788" s="196"/>
      <c r="K788" s="196"/>
      <c r="L788" s="196"/>
      <c r="M788" s="196"/>
      <c r="N788" s="196"/>
      <c r="O788" s="197"/>
      <c r="P788" s="197"/>
      <c r="Q788" s="197"/>
      <c r="R788" s="197"/>
      <c r="S788" s="197"/>
      <c r="T788" s="197"/>
      <c r="U788" s="198"/>
      <c r="V788" s="257"/>
      <c r="W788" s="200"/>
      <c r="X788" s="200"/>
      <c r="Y788" s="43"/>
      <c r="Z788" s="199"/>
      <c r="AA788" s="199"/>
      <c r="AB788" s="199"/>
      <c r="AC788" s="199"/>
      <c r="AD788" s="199"/>
      <c r="AE788" s="43"/>
      <c r="AF788" s="199"/>
      <c r="AG788" s="196"/>
      <c r="AH788" s="201"/>
      <c r="AI788" s="330"/>
      <c r="AJ788" s="330"/>
      <c r="AK788" s="43"/>
      <c r="AL788" s="43"/>
      <c r="AM788" s="43"/>
      <c r="AN788" s="64"/>
      <c r="AO788" s="64"/>
      <c r="AP788" s="202"/>
      <c r="AQ788" s="202"/>
      <c r="AR788" s="42"/>
    </row>
    <row r="789" spans="1:44" ht="15.75" customHeight="1" x14ac:dyDescent="0.2">
      <c r="A789" s="43"/>
      <c r="B789" s="43"/>
      <c r="C789" s="43"/>
      <c r="D789" s="43"/>
      <c r="E789" s="43"/>
      <c r="F789" s="43"/>
      <c r="G789" s="194"/>
      <c r="H789" s="194"/>
      <c r="I789" s="194"/>
      <c r="J789" s="196"/>
      <c r="K789" s="196"/>
      <c r="L789" s="196"/>
      <c r="M789" s="196"/>
      <c r="N789" s="196"/>
      <c r="O789" s="197"/>
      <c r="P789" s="197"/>
      <c r="Q789" s="197"/>
      <c r="R789" s="197"/>
      <c r="S789" s="197"/>
      <c r="T789" s="197"/>
      <c r="U789" s="198"/>
      <c r="V789" s="257"/>
      <c r="W789" s="200"/>
      <c r="X789" s="200"/>
      <c r="Y789" s="43"/>
      <c r="Z789" s="199"/>
      <c r="AA789" s="199"/>
      <c r="AB789" s="199"/>
      <c r="AC789" s="199"/>
      <c r="AD789" s="199"/>
      <c r="AE789" s="43"/>
      <c r="AF789" s="199"/>
      <c r="AG789" s="196"/>
      <c r="AH789" s="201"/>
      <c r="AI789" s="330"/>
      <c r="AJ789" s="330"/>
      <c r="AK789" s="43"/>
      <c r="AL789" s="43"/>
      <c r="AM789" s="43"/>
      <c r="AN789" s="64"/>
      <c r="AO789" s="64"/>
      <c r="AP789" s="202"/>
      <c r="AQ789" s="202"/>
      <c r="AR789" s="42"/>
    </row>
    <row r="790" spans="1:44" ht="15.75" customHeight="1" x14ac:dyDescent="0.2">
      <c r="A790" s="43"/>
      <c r="B790" s="43"/>
      <c r="C790" s="43"/>
      <c r="D790" s="43"/>
      <c r="E790" s="43"/>
      <c r="F790" s="43"/>
      <c r="G790" s="194"/>
      <c r="H790" s="194"/>
      <c r="I790" s="194"/>
      <c r="J790" s="196"/>
      <c r="K790" s="196"/>
      <c r="L790" s="196"/>
      <c r="M790" s="196"/>
      <c r="N790" s="196"/>
      <c r="O790" s="197"/>
      <c r="P790" s="197"/>
      <c r="Q790" s="197"/>
      <c r="R790" s="197"/>
      <c r="S790" s="197"/>
      <c r="T790" s="197"/>
      <c r="U790" s="198"/>
      <c r="V790" s="257"/>
      <c r="W790" s="200"/>
      <c r="X790" s="200"/>
      <c r="Y790" s="43"/>
      <c r="Z790" s="199"/>
      <c r="AA790" s="199"/>
      <c r="AB790" s="199"/>
      <c r="AC790" s="199"/>
      <c r="AD790" s="199"/>
      <c r="AE790" s="43"/>
      <c r="AF790" s="199"/>
      <c r="AG790" s="196"/>
      <c r="AH790" s="201"/>
      <c r="AI790" s="330"/>
      <c r="AJ790" s="330"/>
      <c r="AK790" s="43"/>
      <c r="AL790" s="43"/>
      <c r="AM790" s="43"/>
      <c r="AN790" s="64"/>
      <c r="AO790" s="64"/>
      <c r="AP790" s="202"/>
      <c r="AQ790" s="202"/>
      <c r="AR790" s="42"/>
    </row>
    <row r="791" spans="1:44" ht="15.75" customHeight="1" x14ac:dyDescent="0.2">
      <c r="A791" s="43"/>
      <c r="B791" s="43"/>
      <c r="C791" s="43"/>
      <c r="D791" s="43"/>
      <c r="E791" s="43"/>
      <c r="F791" s="43"/>
      <c r="G791" s="194"/>
      <c r="H791" s="194"/>
      <c r="I791" s="194"/>
      <c r="J791" s="196"/>
      <c r="K791" s="196"/>
      <c r="L791" s="196"/>
      <c r="M791" s="196"/>
      <c r="N791" s="196"/>
      <c r="O791" s="197"/>
      <c r="P791" s="197"/>
      <c r="Q791" s="197"/>
      <c r="R791" s="197"/>
      <c r="S791" s="197"/>
      <c r="T791" s="197"/>
      <c r="U791" s="198"/>
      <c r="V791" s="257"/>
      <c r="W791" s="200"/>
      <c r="X791" s="200"/>
      <c r="Y791" s="43"/>
      <c r="Z791" s="199"/>
      <c r="AA791" s="199"/>
      <c r="AB791" s="199"/>
      <c r="AC791" s="199"/>
      <c r="AD791" s="199"/>
      <c r="AE791" s="43"/>
      <c r="AF791" s="199"/>
      <c r="AG791" s="196"/>
      <c r="AH791" s="201"/>
      <c r="AI791" s="330"/>
      <c r="AJ791" s="330"/>
      <c r="AK791" s="43"/>
      <c r="AL791" s="43"/>
      <c r="AM791" s="43"/>
      <c r="AN791" s="64"/>
      <c r="AO791" s="64"/>
      <c r="AP791" s="202"/>
      <c r="AQ791" s="202"/>
      <c r="AR791" s="42"/>
    </row>
    <row r="792" spans="1:44" ht="15.75" customHeight="1" x14ac:dyDescent="0.2">
      <c r="A792" s="43"/>
      <c r="B792" s="43"/>
      <c r="C792" s="43"/>
      <c r="D792" s="43"/>
      <c r="E792" s="43"/>
      <c r="F792" s="43"/>
      <c r="G792" s="194"/>
      <c r="H792" s="194"/>
      <c r="I792" s="194"/>
      <c r="J792" s="196"/>
      <c r="K792" s="196"/>
      <c r="L792" s="196"/>
      <c r="M792" s="196"/>
      <c r="N792" s="196"/>
      <c r="O792" s="197"/>
      <c r="P792" s="197"/>
      <c r="Q792" s="197"/>
      <c r="R792" s="197"/>
      <c r="S792" s="197"/>
      <c r="T792" s="197"/>
      <c r="U792" s="198"/>
      <c r="V792" s="257"/>
      <c r="W792" s="200"/>
      <c r="X792" s="200"/>
      <c r="Y792" s="43"/>
      <c r="Z792" s="199"/>
      <c r="AA792" s="199"/>
      <c r="AB792" s="199"/>
      <c r="AC792" s="199"/>
      <c r="AD792" s="199"/>
      <c r="AE792" s="43"/>
      <c r="AF792" s="199"/>
      <c r="AG792" s="196"/>
      <c r="AH792" s="201"/>
      <c r="AI792" s="330"/>
      <c r="AJ792" s="330"/>
      <c r="AK792" s="43"/>
      <c r="AL792" s="43"/>
      <c r="AM792" s="43"/>
      <c r="AN792" s="64"/>
      <c r="AO792" s="64"/>
      <c r="AP792" s="202"/>
      <c r="AQ792" s="202"/>
      <c r="AR792" s="42"/>
    </row>
    <row r="793" spans="1:44" ht="15.75" customHeight="1" x14ac:dyDescent="0.2">
      <c r="A793" s="43"/>
      <c r="B793" s="43"/>
      <c r="C793" s="43"/>
      <c r="D793" s="43"/>
      <c r="E793" s="43"/>
      <c r="F793" s="43"/>
      <c r="G793" s="194"/>
      <c r="H793" s="194"/>
      <c r="I793" s="194"/>
      <c r="J793" s="196"/>
      <c r="K793" s="196"/>
      <c r="L793" s="196"/>
      <c r="M793" s="196"/>
      <c r="N793" s="196"/>
      <c r="O793" s="197"/>
      <c r="P793" s="197"/>
      <c r="Q793" s="197"/>
      <c r="R793" s="197"/>
      <c r="S793" s="197"/>
      <c r="T793" s="197"/>
      <c r="U793" s="198"/>
      <c r="V793" s="257"/>
      <c r="W793" s="200"/>
      <c r="X793" s="200"/>
      <c r="Y793" s="43"/>
      <c r="Z793" s="199"/>
      <c r="AA793" s="199"/>
      <c r="AB793" s="199"/>
      <c r="AC793" s="199"/>
      <c r="AD793" s="199"/>
      <c r="AE793" s="43"/>
      <c r="AF793" s="199"/>
      <c r="AG793" s="196"/>
      <c r="AH793" s="201"/>
      <c r="AI793" s="330"/>
      <c r="AJ793" s="330"/>
      <c r="AK793" s="43"/>
      <c r="AL793" s="43"/>
      <c r="AM793" s="43"/>
      <c r="AN793" s="64"/>
      <c r="AO793" s="64"/>
      <c r="AP793" s="202"/>
      <c r="AQ793" s="202"/>
      <c r="AR793" s="42"/>
    </row>
    <row r="794" spans="1:44" ht="15.75" customHeight="1" x14ac:dyDescent="0.2">
      <c r="A794" s="43"/>
      <c r="B794" s="43"/>
      <c r="C794" s="43"/>
      <c r="D794" s="43"/>
      <c r="E794" s="43"/>
      <c r="F794" s="43"/>
      <c r="G794" s="194"/>
      <c r="H794" s="194"/>
      <c r="I794" s="194"/>
      <c r="J794" s="196"/>
      <c r="K794" s="196"/>
      <c r="L794" s="196"/>
      <c r="M794" s="196"/>
      <c r="N794" s="196"/>
      <c r="O794" s="197"/>
      <c r="P794" s="197"/>
      <c r="Q794" s="197"/>
      <c r="R794" s="197"/>
      <c r="S794" s="197"/>
      <c r="T794" s="197"/>
      <c r="U794" s="198"/>
      <c r="V794" s="257"/>
      <c r="W794" s="200"/>
      <c r="X794" s="200"/>
      <c r="Y794" s="43"/>
      <c r="Z794" s="199"/>
      <c r="AA794" s="199"/>
      <c r="AB794" s="199"/>
      <c r="AC794" s="199"/>
      <c r="AD794" s="199"/>
      <c r="AE794" s="43"/>
      <c r="AF794" s="199"/>
      <c r="AG794" s="196"/>
      <c r="AH794" s="201"/>
      <c r="AI794" s="330"/>
      <c r="AJ794" s="330"/>
      <c r="AK794" s="43"/>
      <c r="AL794" s="43"/>
      <c r="AM794" s="43"/>
      <c r="AN794" s="64"/>
      <c r="AO794" s="64"/>
      <c r="AP794" s="202"/>
      <c r="AQ794" s="202"/>
      <c r="AR794" s="42"/>
    </row>
    <row r="795" spans="1:44" ht="15.75" customHeight="1" x14ac:dyDescent="0.2">
      <c r="A795" s="43"/>
      <c r="B795" s="43"/>
      <c r="C795" s="43"/>
      <c r="D795" s="43"/>
      <c r="E795" s="43"/>
      <c r="F795" s="43"/>
      <c r="G795" s="194"/>
      <c r="H795" s="194"/>
      <c r="I795" s="194"/>
      <c r="J795" s="196"/>
      <c r="K795" s="196"/>
      <c r="L795" s="196"/>
      <c r="M795" s="196"/>
      <c r="N795" s="196"/>
      <c r="O795" s="197"/>
      <c r="P795" s="197"/>
      <c r="Q795" s="197"/>
      <c r="R795" s="197"/>
      <c r="S795" s="197"/>
      <c r="T795" s="197"/>
      <c r="U795" s="198"/>
      <c r="V795" s="257"/>
      <c r="W795" s="200"/>
      <c r="X795" s="200"/>
      <c r="Y795" s="43"/>
      <c r="Z795" s="199"/>
      <c r="AA795" s="199"/>
      <c r="AB795" s="199"/>
      <c r="AC795" s="199"/>
      <c r="AD795" s="199"/>
      <c r="AE795" s="43"/>
      <c r="AF795" s="199"/>
      <c r="AG795" s="196"/>
      <c r="AH795" s="201"/>
      <c r="AI795" s="330"/>
      <c r="AJ795" s="330"/>
      <c r="AK795" s="43"/>
      <c r="AL795" s="43"/>
      <c r="AM795" s="43"/>
      <c r="AN795" s="64"/>
      <c r="AO795" s="64"/>
      <c r="AP795" s="202"/>
      <c r="AQ795" s="202"/>
      <c r="AR795" s="42"/>
    </row>
    <row r="796" spans="1:44" ht="15.75" customHeight="1" x14ac:dyDescent="0.2">
      <c r="A796" s="43"/>
      <c r="B796" s="43"/>
      <c r="C796" s="43"/>
      <c r="D796" s="43"/>
      <c r="E796" s="43"/>
      <c r="F796" s="43"/>
      <c r="G796" s="194"/>
      <c r="H796" s="194"/>
      <c r="I796" s="194"/>
      <c r="J796" s="196"/>
      <c r="K796" s="196"/>
      <c r="L796" s="196"/>
      <c r="M796" s="196"/>
      <c r="N796" s="196"/>
      <c r="O796" s="197"/>
      <c r="P796" s="197"/>
      <c r="Q796" s="197"/>
      <c r="R796" s="197"/>
      <c r="S796" s="197"/>
      <c r="T796" s="197"/>
      <c r="U796" s="198"/>
      <c r="V796" s="257"/>
      <c r="W796" s="200"/>
      <c r="X796" s="200"/>
      <c r="Y796" s="43"/>
      <c r="Z796" s="199"/>
      <c r="AA796" s="199"/>
      <c r="AB796" s="199"/>
      <c r="AC796" s="199"/>
      <c r="AD796" s="199"/>
      <c r="AE796" s="43"/>
      <c r="AF796" s="199"/>
      <c r="AG796" s="196"/>
      <c r="AH796" s="201"/>
      <c r="AI796" s="330"/>
      <c r="AJ796" s="330"/>
      <c r="AK796" s="43"/>
      <c r="AL796" s="43"/>
      <c r="AM796" s="43"/>
      <c r="AN796" s="64"/>
      <c r="AO796" s="64"/>
      <c r="AP796" s="202"/>
      <c r="AQ796" s="202"/>
      <c r="AR796" s="42"/>
    </row>
    <row r="797" spans="1:44" ht="15.75" customHeight="1" x14ac:dyDescent="0.2">
      <c r="A797" s="43"/>
      <c r="B797" s="43"/>
      <c r="C797" s="43"/>
      <c r="D797" s="43"/>
      <c r="E797" s="43"/>
      <c r="F797" s="43"/>
      <c r="G797" s="194"/>
      <c r="H797" s="194"/>
      <c r="I797" s="194"/>
      <c r="J797" s="196"/>
      <c r="K797" s="196"/>
      <c r="L797" s="196"/>
      <c r="M797" s="196"/>
      <c r="N797" s="196"/>
      <c r="O797" s="197"/>
      <c r="P797" s="197"/>
      <c r="Q797" s="197"/>
      <c r="R797" s="197"/>
      <c r="S797" s="197"/>
      <c r="T797" s="197"/>
      <c r="U797" s="198"/>
      <c r="V797" s="257"/>
      <c r="W797" s="200"/>
      <c r="X797" s="200"/>
      <c r="Y797" s="43"/>
      <c r="Z797" s="199"/>
      <c r="AA797" s="199"/>
      <c r="AB797" s="199"/>
      <c r="AC797" s="199"/>
      <c r="AD797" s="199"/>
      <c r="AE797" s="43"/>
      <c r="AF797" s="199"/>
      <c r="AG797" s="196"/>
      <c r="AH797" s="201"/>
      <c r="AI797" s="330"/>
      <c r="AJ797" s="330"/>
      <c r="AK797" s="43"/>
      <c r="AL797" s="43"/>
      <c r="AM797" s="43"/>
      <c r="AN797" s="64"/>
      <c r="AO797" s="64"/>
      <c r="AP797" s="202"/>
      <c r="AQ797" s="202"/>
      <c r="AR797" s="42"/>
    </row>
    <row r="798" spans="1:44" ht="15.75" customHeight="1" x14ac:dyDescent="0.2">
      <c r="A798" s="43"/>
      <c r="B798" s="43"/>
      <c r="C798" s="43"/>
      <c r="D798" s="43"/>
      <c r="E798" s="43"/>
      <c r="F798" s="43"/>
      <c r="G798" s="194"/>
      <c r="H798" s="194"/>
      <c r="I798" s="194"/>
      <c r="J798" s="196"/>
      <c r="K798" s="196"/>
      <c r="L798" s="196"/>
      <c r="M798" s="196"/>
      <c r="N798" s="196"/>
      <c r="O798" s="197"/>
      <c r="P798" s="197"/>
      <c r="Q798" s="197"/>
      <c r="R798" s="197"/>
      <c r="S798" s="197"/>
      <c r="T798" s="197"/>
      <c r="U798" s="198"/>
      <c r="V798" s="257"/>
      <c r="W798" s="200"/>
      <c r="X798" s="200"/>
      <c r="Y798" s="43"/>
      <c r="Z798" s="199"/>
      <c r="AA798" s="199"/>
      <c r="AB798" s="199"/>
      <c r="AC798" s="199"/>
      <c r="AD798" s="199"/>
      <c r="AE798" s="43"/>
      <c r="AF798" s="199"/>
      <c r="AG798" s="196"/>
      <c r="AH798" s="201"/>
      <c r="AI798" s="330"/>
      <c r="AJ798" s="330"/>
      <c r="AK798" s="43"/>
      <c r="AL798" s="43"/>
      <c r="AM798" s="43"/>
      <c r="AN798" s="64"/>
      <c r="AO798" s="64"/>
      <c r="AP798" s="202"/>
      <c r="AQ798" s="202"/>
      <c r="AR798" s="42"/>
    </row>
    <row r="799" spans="1:44" ht="15.75" customHeight="1" x14ac:dyDescent="0.2">
      <c r="A799" s="43"/>
      <c r="B799" s="43"/>
      <c r="C799" s="43"/>
      <c r="D799" s="43"/>
      <c r="E799" s="43"/>
      <c r="F799" s="43"/>
      <c r="G799" s="194"/>
      <c r="H799" s="194"/>
      <c r="I799" s="194"/>
      <c r="J799" s="196"/>
      <c r="K799" s="196"/>
      <c r="L799" s="196"/>
      <c r="M799" s="196"/>
      <c r="N799" s="196"/>
      <c r="O799" s="197"/>
      <c r="P799" s="197"/>
      <c r="Q799" s="197"/>
      <c r="R799" s="197"/>
      <c r="S799" s="197"/>
      <c r="T799" s="197"/>
      <c r="U799" s="198"/>
      <c r="V799" s="257"/>
      <c r="W799" s="200"/>
      <c r="X799" s="200"/>
      <c r="Y799" s="43"/>
      <c r="Z799" s="199"/>
      <c r="AA799" s="199"/>
      <c r="AB799" s="199"/>
      <c r="AC799" s="199"/>
      <c r="AD799" s="199"/>
      <c r="AE799" s="43"/>
      <c r="AF799" s="199"/>
      <c r="AG799" s="196"/>
      <c r="AH799" s="201"/>
      <c r="AI799" s="330"/>
      <c r="AJ799" s="330"/>
      <c r="AK799" s="43"/>
      <c r="AL799" s="43"/>
      <c r="AM799" s="43"/>
      <c r="AN799" s="64"/>
      <c r="AO799" s="64"/>
      <c r="AP799" s="202"/>
      <c r="AQ799" s="202"/>
      <c r="AR799" s="42"/>
    </row>
    <row r="800" spans="1:44" ht="15.75" customHeight="1" x14ac:dyDescent="0.2">
      <c r="A800" s="43"/>
      <c r="B800" s="43"/>
      <c r="C800" s="43"/>
      <c r="D800" s="43"/>
      <c r="E800" s="43"/>
      <c r="F800" s="43"/>
      <c r="G800" s="194"/>
      <c r="H800" s="194"/>
      <c r="I800" s="194"/>
      <c r="J800" s="196"/>
      <c r="K800" s="196"/>
      <c r="L800" s="196"/>
      <c r="M800" s="196"/>
      <c r="N800" s="196"/>
      <c r="O800" s="197"/>
      <c r="P800" s="197"/>
      <c r="Q800" s="197"/>
      <c r="R800" s="197"/>
      <c r="S800" s="197"/>
      <c r="T800" s="197"/>
      <c r="U800" s="198"/>
      <c r="V800" s="257"/>
      <c r="W800" s="200"/>
      <c r="X800" s="200"/>
      <c r="Y800" s="43"/>
      <c r="Z800" s="199"/>
      <c r="AA800" s="199"/>
      <c r="AB800" s="199"/>
      <c r="AC800" s="199"/>
      <c r="AD800" s="199"/>
      <c r="AE800" s="43"/>
      <c r="AF800" s="199"/>
      <c r="AG800" s="196"/>
      <c r="AH800" s="201"/>
      <c r="AI800" s="330"/>
      <c r="AJ800" s="330"/>
      <c r="AK800" s="43"/>
      <c r="AL800" s="43"/>
      <c r="AM800" s="43"/>
      <c r="AN800" s="64"/>
      <c r="AO800" s="64"/>
      <c r="AP800" s="202"/>
      <c r="AQ800" s="202"/>
      <c r="AR800" s="42"/>
    </row>
    <row r="801" spans="1:44" ht="15.75" customHeight="1" x14ac:dyDescent="0.2">
      <c r="A801" s="43"/>
      <c r="B801" s="43"/>
      <c r="C801" s="43"/>
      <c r="D801" s="43"/>
      <c r="E801" s="43"/>
      <c r="F801" s="43"/>
      <c r="G801" s="194"/>
      <c r="H801" s="194"/>
      <c r="I801" s="194"/>
      <c r="J801" s="196"/>
      <c r="K801" s="196"/>
      <c r="L801" s="196"/>
      <c r="M801" s="196"/>
      <c r="N801" s="196"/>
      <c r="O801" s="197"/>
      <c r="P801" s="197"/>
      <c r="Q801" s="197"/>
      <c r="R801" s="197"/>
      <c r="S801" s="197"/>
      <c r="T801" s="197"/>
      <c r="U801" s="198"/>
      <c r="V801" s="257"/>
      <c r="W801" s="200"/>
      <c r="X801" s="200"/>
      <c r="Y801" s="43"/>
      <c r="Z801" s="199"/>
      <c r="AA801" s="199"/>
      <c r="AB801" s="199"/>
      <c r="AC801" s="199"/>
      <c r="AD801" s="199"/>
      <c r="AE801" s="43"/>
      <c r="AF801" s="199"/>
      <c r="AG801" s="196"/>
      <c r="AH801" s="201"/>
      <c r="AI801" s="330"/>
      <c r="AJ801" s="330"/>
      <c r="AK801" s="43"/>
      <c r="AL801" s="43"/>
      <c r="AM801" s="43"/>
      <c r="AN801" s="64"/>
      <c r="AO801" s="64"/>
      <c r="AP801" s="202"/>
      <c r="AQ801" s="202"/>
      <c r="AR801" s="42"/>
    </row>
    <row r="802" spans="1:44" ht="15.75" customHeight="1" x14ac:dyDescent="0.2">
      <c r="A802" s="43"/>
      <c r="B802" s="43"/>
      <c r="C802" s="43"/>
      <c r="D802" s="43"/>
      <c r="E802" s="43"/>
      <c r="F802" s="43"/>
      <c r="G802" s="194"/>
      <c r="H802" s="194"/>
      <c r="I802" s="194"/>
      <c r="J802" s="196"/>
      <c r="K802" s="196"/>
      <c r="L802" s="196"/>
      <c r="M802" s="196"/>
      <c r="N802" s="196"/>
      <c r="O802" s="197"/>
      <c r="P802" s="197"/>
      <c r="Q802" s="197"/>
      <c r="R802" s="197"/>
      <c r="S802" s="197"/>
      <c r="T802" s="197"/>
      <c r="U802" s="198"/>
      <c r="V802" s="257"/>
      <c r="W802" s="200"/>
      <c r="X802" s="200"/>
      <c r="Y802" s="43"/>
      <c r="Z802" s="199"/>
      <c r="AA802" s="199"/>
      <c r="AB802" s="199"/>
      <c r="AC802" s="199"/>
      <c r="AD802" s="199"/>
      <c r="AE802" s="43"/>
      <c r="AF802" s="199"/>
      <c r="AG802" s="196"/>
      <c r="AH802" s="201"/>
      <c r="AI802" s="330"/>
      <c r="AJ802" s="330"/>
      <c r="AK802" s="43"/>
      <c r="AL802" s="43"/>
      <c r="AM802" s="43"/>
      <c r="AN802" s="64"/>
      <c r="AO802" s="64"/>
      <c r="AP802" s="202"/>
      <c r="AQ802" s="202"/>
      <c r="AR802" s="42"/>
    </row>
    <row r="803" spans="1:44" ht="15.75" customHeight="1" x14ac:dyDescent="0.2">
      <c r="A803" s="43"/>
      <c r="B803" s="43"/>
      <c r="C803" s="43"/>
      <c r="D803" s="43"/>
      <c r="E803" s="43"/>
      <c r="F803" s="43"/>
      <c r="G803" s="194"/>
      <c r="H803" s="194"/>
      <c r="I803" s="194"/>
      <c r="J803" s="196"/>
      <c r="K803" s="196"/>
      <c r="L803" s="196"/>
      <c r="M803" s="196"/>
      <c r="N803" s="196"/>
      <c r="O803" s="197"/>
      <c r="P803" s="197"/>
      <c r="Q803" s="197"/>
      <c r="R803" s="197"/>
      <c r="S803" s="197"/>
      <c r="T803" s="197"/>
      <c r="U803" s="198"/>
      <c r="V803" s="257"/>
      <c r="W803" s="200"/>
      <c r="X803" s="200"/>
      <c r="Y803" s="43"/>
      <c r="Z803" s="199"/>
      <c r="AA803" s="199"/>
      <c r="AB803" s="199"/>
      <c r="AC803" s="199"/>
      <c r="AD803" s="199"/>
      <c r="AE803" s="43"/>
      <c r="AF803" s="199"/>
      <c r="AG803" s="196"/>
      <c r="AH803" s="201"/>
      <c r="AI803" s="330"/>
      <c r="AJ803" s="330"/>
      <c r="AK803" s="43"/>
      <c r="AL803" s="43"/>
      <c r="AM803" s="43"/>
      <c r="AN803" s="64"/>
      <c r="AO803" s="64"/>
      <c r="AP803" s="202"/>
      <c r="AQ803" s="202"/>
      <c r="AR803" s="42"/>
    </row>
    <row r="804" spans="1:44" ht="15.75" customHeight="1" x14ac:dyDescent="0.2">
      <c r="A804" s="43"/>
      <c r="B804" s="43"/>
      <c r="C804" s="43"/>
      <c r="D804" s="43"/>
      <c r="E804" s="43"/>
      <c r="F804" s="43"/>
      <c r="G804" s="194"/>
      <c r="H804" s="194"/>
      <c r="I804" s="194"/>
      <c r="J804" s="196"/>
      <c r="K804" s="196"/>
      <c r="L804" s="196"/>
      <c r="M804" s="196"/>
      <c r="N804" s="196"/>
      <c r="O804" s="197"/>
      <c r="P804" s="197"/>
      <c r="Q804" s="197"/>
      <c r="R804" s="197"/>
      <c r="S804" s="197"/>
      <c r="T804" s="197"/>
      <c r="U804" s="198"/>
      <c r="V804" s="257"/>
      <c r="W804" s="200"/>
      <c r="X804" s="200"/>
      <c r="Y804" s="43"/>
      <c r="Z804" s="199"/>
      <c r="AA804" s="199"/>
      <c r="AB804" s="199"/>
      <c r="AC804" s="199"/>
      <c r="AD804" s="199"/>
      <c r="AE804" s="43"/>
      <c r="AF804" s="199"/>
      <c r="AG804" s="196"/>
      <c r="AH804" s="201"/>
      <c r="AI804" s="330"/>
      <c r="AJ804" s="330"/>
      <c r="AK804" s="43"/>
      <c r="AL804" s="43"/>
      <c r="AM804" s="43"/>
      <c r="AN804" s="64"/>
      <c r="AO804" s="64"/>
      <c r="AP804" s="202"/>
      <c r="AQ804" s="202"/>
      <c r="AR804" s="42"/>
    </row>
    <row r="805" spans="1:44" ht="15.75" customHeight="1" x14ac:dyDescent="0.2">
      <c r="A805" s="43"/>
      <c r="B805" s="43"/>
      <c r="C805" s="43"/>
      <c r="D805" s="43"/>
      <c r="E805" s="43"/>
      <c r="F805" s="43"/>
      <c r="G805" s="194"/>
      <c r="H805" s="194"/>
      <c r="I805" s="194"/>
      <c r="J805" s="196"/>
      <c r="K805" s="196"/>
      <c r="L805" s="196"/>
      <c r="M805" s="196"/>
      <c r="N805" s="196"/>
      <c r="O805" s="197"/>
      <c r="P805" s="197"/>
      <c r="Q805" s="197"/>
      <c r="R805" s="197"/>
      <c r="S805" s="197"/>
      <c r="T805" s="197"/>
      <c r="U805" s="198"/>
      <c r="V805" s="257"/>
      <c r="W805" s="200"/>
      <c r="X805" s="200"/>
      <c r="Y805" s="43"/>
      <c r="Z805" s="199"/>
      <c r="AA805" s="199"/>
      <c r="AB805" s="199"/>
      <c r="AC805" s="199"/>
      <c r="AD805" s="199"/>
      <c r="AE805" s="43"/>
      <c r="AF805" s="199"/>
      <c r="AG805" s="196"/>
      <c r="AH805" s="201"/>
      <c r="AI805" s="330"/>
      <c r="AJ805" s="330"/>
      <c r="AK805" s="43"/>
      <c r="AL805" s="43"/>
      <c r="AM805" s="43"/>
      <c r="AN805" s="64"/>
      <c r="AO805" s="64"/>
      <c r="AP805" s="202"/>
      <c r="AQ805" s="202"/>
      <c r="AR805" s="42"/>
    </row>
    <row r="806" spans="1:44" ht="15.75" customHeight="1" x14ac:dyDescent="0.2">
      <c r="A806" s="43"/>
      <c r="B806" s="43"/>
      <c r="C806" s="43"/>
      <c r="D806" s="43"/>
      <c r="E806" s="43"/>
      <c r="F806" s="43"/>
      <c r="G806" s="194"/>
      <c r="H806" s="194"/>
      <c r="I806" s="194"/>
      <c r="J806" s="196"/>
      <c r="K806" s="196"/>
      <c r="L806" s="196"/>
      <c r="M806" s="196"/>
      <c r="N806" s="196"/>
      <c r="O806" s="197"/>
      <c r="P806" s="197"/>
      <c r="Q806" s="197"/>
      <c r="R806" s="197"/>
      <c r="S806" s="197"/>
      <c r="T806" s="197"/>
      <c r="U806" s="198"/>
      <c r="V806" s="257"/>
      <c r="W806" s="200"/>
      <c r="X806" s="200"/>
      <c r="Y806" s="43"/>
      <c r="Z806" s="199"/>
      <c r="AA806" s="199"/>
      <c r="AB806" s="199"/>
      <c r="AC806" s="199"/>
      <c r="AD806" s="199"/>
      <c r="AE806" s="43"/>
      <c r="AF806" s="199"/>
      <c r="AG806" s="196"/>
      <c r="AH806" s="201"/>
      <c r="AI806" s="330"/>
      <c r="AJ806" s="330"/>
      <c r="AK806" s="43"/>
      <c r="AL806" s="43"/>
      <c r="AM806" s="43"/>
      <c r="AN806" s="64"/>
      <c r="AO806" s="64"/>
      <c r="AP806" s="202"/>
      <c r="AQ806" s="202"/>
      <c r="AR806" s="42"/>
    </row>
    <row r="807" spans="1:44" ht="15.75" customHeight="1" x14ac:dyDescent="0.2">
      <c r="A807" s="43"/>
      <c r="B807" s="43"/>
      <c r="C807" s="43"/>
      <c r="D807" s="43"/>
      <c r="E807" s="43"/>
      <c r="F807" s="43"/>
      <c r="G807" s="194"/>
      <c r="H807" s="194"/>
      <c r="I807" s="194"/>
      <c r="J807" s="196"/>
      <c r="K807" s="196"/>
      <c r="L807" s="196"/>
      <c r="M807" s="196"/>
      <c r="N807" s="196"/>
      <c r="O807" s="197"/>
      <c r="P807" s="197"/>
      <c r="Q807" s="197"/>
      <c r="R807" s="197"/>
      <c r="S807" s="197"/>
      <c r="T807" s="197"/>
      <c r="U807" s="198"/>
      <c r="V807" s="257"/>
      <c r="W807" s="200"/>
      <c r="X807" s="200"/>
      <c r="Y807" s="43"/>
      <c r="Z807" s="199"/>
      <c r="AA807" s="199"/>
      <c r="AB807" s="199"/>
      <c r="AC807" s="199"/>
      <c r="AD807" s="199"/>
      <c r="AE807" s="43"/>
      <c r="AF807" s="199"/>
      <c r="AG807" s="196"/>
      <c r="AH807" s="201"/>
      <c r="AI807" s="330"/>
      <c r="AJ807" s="330"/>
      <c r="AK807" s="43"/>
      <c r="AL807" s="43"/>
      <c r="AM807" s="43"/>
      <c r="AN807" s="64"/>
      <c r="AO807" s="64"/>
      <c r="AP807" s="202"/>
      <c r="AQ807" s="202"/>
      <c r="AR807" s="42"/>
    </row>
    <row r="808" spans="1:44" ht="15.75" customHeight="1" x14ac:dyDescent="0.2">
      <c r="A808" s="43"/>
      <c r="B808" s="43"/>
      <c r="C808" s="43"/>
      <c r="D808" s="43"/>
      <c r="E808" s="43"/>
      <c r="F808" s="43"/>
      <c r="G808" s="194"/>
      <c r="H808" s="194"/>
      <c r="I808" s="194"/>
      <c r="J808" s="196"/>
      <c r="K808" s="196"/>
      <c r="L808" s="196"/>
      <c r="M808" s="196"/>
      <c r="N808" s="196"/>
      <c r="O808" s="197"/>
      <c r="P808" s="197"/>
      <c r="Q808" s="197"/>
      <c r="R808" s="197"/>
      <c r="S808" s="197"/>
      <c r="T808" s="197"/>
      <c r="U808" s="198"/>
      <c r="V808" s="257"/>
      <c r="W808" s="200"/>
      <c r="X808" s="200"/>
      <c r="Y808" s="43"/>
      <c r="Z808" s="199"/>
      <c r="AA808" s="199"/>
      <c r="AB808" s="199"/>
      <c r="AC808" s="199"/>
      <c r="AD808" s="199"/>
      <c r="AE808" s="43"/>
      <c r="AF808" s="199"/>
      <c r="AG808" s="196"/>
      <c r="AH808" s="201"/>
      <c r="AI808" s="330"/>
      <c r="AJ808" s="330"/>
      <c r="AK808" s="43"/>
      <c r="AL808" s="43"/>
      <c r="AM808" s="43"/>
      <c r="AN808" s="64"/>
      <c r="AO808" s="64"/>
      <c r="AP808" s="202"/>
      <c r="AQ808" s="202"/>
      <c r="AR808" s="42"/>
    </row>
    <row r="809" spans="1:44" ht="15.75" customHeight="1" x14ac:dyDescent="0.2">
      <c r="A809" s="43"/>
      <c r="B809" s="43"/>
      <c r="C809" s="43"/>
      <c r="D809" s="43"/>
      <c r="E809" s="43"/>
      <c r="F809" s="43"/>
      <c r="G809" s="194"/>
      <c r="H809" s="194"/>
      <c r="I809" s="194"/>
      <c r="J809" s="196"/>
      <c r="K809" s="196"/>
      <c r="L809" s="196"/>
      <c r="M809" s="196"/>
      <c r="N809" s="196"/>
      <c r="O809" s="197"/>
      <c r="P809" s="197"/>
      <c r="Q809" s="197"/>
      <c r="R809" s="197"/>
      <c r="S809" s="197"/>
      <c r="T809" s="197"/>
      <c r="U809" s="198"/>
      <c r="V809" s="257"/>
      <c r="W809" s="200"/>
      <c r="X809" s="200"/>
      <c r="Y809" s="43"/>
      <c r="Z809" s="199"/>
      <c r="AA809" s="199"/>
      <c r="AB809" s="199"/>
      <c r="AC809" s="199"/>
      <c r="AD809" s="199"/>
      <c r="AE809" s="43"/>
      <c r="AF809" s="199"/>
      <c r="AG809" s="196"/>
      <c r="AH809" s="201"/>
      <c r="AI809" s="330"/>
      <c r="AJ809" s="330"/>
      <c r="AK809" s="43"/>
      <c r="AL809" s="43"/>
      <c r="AM809" s="43"/>
      <c r="AN809" s="64"/>
      <c r="AO809" s="64"/>
      <c r="AP809" s="202"/>
      <c r="AQ809" s="202"/>
      <c r="AR809" s="42"/>
    </row>
    <row r="810" spans="1:44" ht="15.75" customHeight="1" x14ac:dyDescent="0.2">
      <c r="A810" s="43"/>
      <c r="B810" s="43"/>
      <c r="C810" s="43"/>
      <c r="D810" s="43"/>
      <c r="E810" s="43"/>
      <c r="F810" s="43"/>
      <c r="G810" s="194"/>
      <c r="H810" s="194"/>
      <c r="I810" s="194"/>
      <c r="J810" s="196"/>
      <c r="K810" s="196"/>
      <c r="L810" s="196"/>
      <c r="M810" s="196"/>
      <c r="N810" s="196"/>
      <c r="O810" s="197"/>
      <c r="P810" s="197"/>
      <c r="Q810" s="197"/>
      <c r="R810" s="197"/>
      <c r="S810" s="197"/>
      <c r="T810" s="197"/>
      <c r="U810" s="198"/>
      <c r="V810" s="257"/>
      <c r="W810" s="200"/>
      <c r="X810" s="200"/>
      <c r="Y810" s="43"/>
      <c r="Z810" s="199"/>
      <c r="AA810" s="199"/>
      <c r="AB810" s="199"/>
      <c r="AC810" s="199"/>
      <c r="AD810" s="199"/>
      <c r="AE810" s="43"/>
      <c r="AF810" s="199"/>
      <c r="AG810" s="196"/>
      <c r="AH810" s="201"/>
      <c r="AI810" s="330"/>
      <c r="AJ810" s="330"/>
      <c r="AK810" s="43"/>
      <c r="AL810" s="43"/>
      <c r="AM810" s="43"/>
      <c r="AN810" s="64"/>
      <c r="AO810" s="64"/>
      <c r="AP810" s="202"/>
      <c r="AQ810" s="202"/>
      <c r="AR810" s="42"/>
    </row>
    <row r="811" spans="1:44" ht="15.75" customHeight="1" x14ac:dyDescent="0.2">
      <c r="A811" s="43"/>
      <c r="B811" s="43"/>
      <c r="C811" s="43"/>
      <c r="D811" s="43"/>
      <c r="E811" s="43"/>
      <c r="F811" s="43"/>
      <c r="G811" s="194"/>
      <c r="H811" s="194"/>
      <c r="I811" s="194"/>
      <c r="J811" s="196"/>
      <c r="K811" s="196"/>
      <c r="L811" s="196"/>
      <c r="M811" s="196"/>
      <c r="N811" s="196"/>
      <c r="O811" s="197"/>
      <c r="P811" s="197"/>
      <c r="Q811" s="197"/>
      <c r="R811" s="197"/>
      <c r="S811" s="197"/>
      <c r="T811" s="197"/>
      <c r="U811" s="198"/>
      <c r="V811" s="257"/>
      <c r="W811" s="200"/>
      <c r="X811" s="200"/>
      <c r="Y811" s="43"/>
      <c r="Z811" s="199"/>
      <c r="AA811" s="199"/>
      <c r="AB811" s="199"/>
      <c r="AC811" s="199"/>
      <c r="AD811" s="199"/>
      <c r="AE811" s="43"/>
      <c r="AF811" s="199"/>
      <c r="AG811" s="196"/>
      <c r="AH811" s="201"/>
      <c r="AI811" s="330"/>
      <c r="AJ811" s="330"/>
      <c r="AK811" s="43"/>
      <c r="AL811" s="43"/>
      <c r="AM811" s="43"/>
      <c r="AN811" s="64"/>
      <c r="AO811" s="64"/>
      <c r="AP811" s="202"/>
      <c r="AQ811" s="202"/>
      <c r="AR811" s="42"/>
    </row>
    <row r="812" spans="1:44" ht="15.75" customHeight="1" x14ac:dyDescent="0.2">
      <c r="A812" s="43"/>
      <c r="B812" s="43"/>
      <c r="C812" s="43"/>
      <c r="D812" s="43"/>
      <c r="E812" s="43"/>
      <c r="F812" s="43"/>
      <c r="G812" s="194"/>
      <c r="H812" s="194"/>
      <c r="I812" s="194"/>
      <c r="J812" s="196"/>
      <c r="K812" s="196"/>
      <c r="L812" s="196"/>
      <c r="M812" s="196"/>
      <c r="N812" s="196"/>
      <c r="O812" s="197"/>
      <c r="P812" s="197"/>
      <c r="Q812" s="197"/>
      <c r="R812" s="197"/>
      <c r="S812" s="197"/>
      <c r="T812" s="197"/>
      <c r="U812" s="198"/>
      <c r="V812" s="257"/>
      <c r="W812" s="200"/>
      <c r="X812" s="200"/>
      <c r="Y812" s="43"/>
      <c r="Z812" s="199"/>
      <c r="AA812" s="199"/>
      <c r="AB812" s="199"/>
      <c r="AC812" s="199"/>
      <c r="AD812" s="199"/>
      <c r="AE812" s="43"/>
      <c r="AF812" s="199"/>
      <c r="AG812" s="196"/>
      <c r="AH812" s="201"/>
      <c r="AI812" s="330"/>
      <c r="AJ812" s="330"/>
      <c r="AK812" s="43"/>
      <c r="AL812" s="43"/>
      <c r="AM812" s="43"/>
      <c r="AN812" s="64"/>
      <c r="AO812" s="64"/>
      <c r="AP812" s="202"/>
      <c r="AQ812" s="202"/>
      <c r="AR812" s="42"/>
    </row>
    <row r="813" spans="1:44" ht="15.75" customHeight="1" x14ac:dyDescent="0.2">
      <c r="A813" s="43"/>
      <c r="B813" s="43"/>
      <c r="C813" s="43"/>
      <c r="D813" s="43"/>
      <c r="E813" s="43"/>
      <c r="F813" s="43"/>
      <c r="G813" s="194"/>
      <c r="H813" s="194"/>
      <c r="I813" s="194"/>
      <c r="J813" s="196"/>
      <c r="K813" s="196"/>
      <c r="L813" s="196"/>
      <c r="M813" s="196"/>
      <c r="N813" s="196"/>
      <c r="O813" s="197"/>
      <c r="P813" s="197"/>
      <c r="Q813" s="197"/>
      <c r="R813" s="197"/>
      <c r="S813" s="197"/>
      <c r="T813" s="197"/>
      <c r="U813" s="198"/>
      <c r="V813" s="257"/>
      <c r="W813" s="200"/>
      <c r="X813" s="200"/>
      <c r="Y813" s="43"/>
      <c r="Z813" s="199"/>
      <c r="AA813" s="199"/>
      <c r="AB813" s="199"/>
      <c r="AC813" s="199"/>
      <c r="AD813" s="199"/>
      <c r="AE813" s="43"/>
      <c r="AF813" s="199"/>
      <c r="AG813" s="196"/>
      <c r="AH813" s="201"/>
      <c r="AI813" s="330"/>
      <c r="AJ813" s="330"/>
      <c r="AK813" s="43"/>
      <c r="AL813" s="43"/>
      <c r="AM813" s="43"/>
      <c r="AN813" s="64"/>
      <c r="AO813" s="64"/>
      <c r="AP813" s="202"/>
      <c r="AQ813" s="202"/>
      <c r="AR813" s="42"/>
    </row>
    <row r="814" spans="1:44" ht="15.75" customHeight="1" x14ac:dyDescent="0.2">
      <c r="A814" s="43"/>
      <c r="B814" s="43"/>
      <c r="C814" s="43"/>
      <c r="D814" s="43"/>
      <c r="E814" s="43"/>
      <c r="F814" s="43"/>
      <c r="G814" s="194"/>
      <c r="H814" s="194"/>
      <c r="I814" s="194"/>
      <c r="J814" s="196"/>
      <c r="K814" s="196"/>
      <c r="L814" s="196"/>
      <c r="M814" s="196"/>
      <c r="N814" s="196"/>
      <c r="O814" s="197"/>
      <c r="P814" s="197"/>
      <c r="Q814" s="197"/>
      <c r="R814" s="197"/>
      <c r="S814" s="197"/>
      <c r="T814" s="197"/>
      <c r="U814" s="198"/>
      <c r="V814" s="257"/>
      <c r="W814" s="200"/>
      <c r="X814" s="200"/>
      <c r="Y814" s="43"/>
      <c r="Z814" s="199"/>
      <c r="AA814" s="199"/>
      <c r="AB814" s="199"/>
      <c r="AC814" s="199"/>
      <c r="AD814" s="199"/>
      <c r="AE814" s="43"/>
      <c r="AF814" s="199"/>
      <c r="AG814" s="196"/>
      <c r="AH814" s="201"/>
      <c r="AI814" s="330"/>
      <c r="AJ814" s="330"/>
      <c r="AK814" s="43"/>
      <c r="AL814" s="43"/>
      <c r="AM814" s="43"/>
      <c r="AN814" s="64"/>
      <c r="AO814" s="64"/>
      <c r="AP814" s="202"/>
      <c r="AQ814" s="202"/>
      <c r="AR814" s="42"/>
    </row>
    <row r="815" spans="1:44" ht="15.75" customHeight="1" x14ac:dyDescent="0.2">
      <c r="A815" s="43"/>
      <c r="B815" s="43"/>
      <c r="C815" s="43"/>
      <c r="D815" s="43"/>
      <c r="E815" s="43"/>
      <c r="F815" s="43"/>
      <c r="G815" s="194"/>
      <c r="H815" s="194"/>
      <c r="I815" s="194"/>
      <c r="J815" s="196"/>
      <c r="K815" s="196"/>
      <c r="L815" s="196"/>
      <c r="M815" s="196"/>
      <c r="N815" s="196"/>
      <c r="O815" s="197"/>
      <c r="P815" s="197"/>
      <c r="Q815" s="197"/>
      <c r="R815" s="197"/>
      <c r="S815" s="197"/>
      <c r="T815" s="197"/>
      <c r="U815" s="198"/>
      <c r="V815" s="257"/>
      <c r="W815" s="200"/>
      <c r="X815" s="200"/>
      <c r="Y815" s="43"/>
      <c r="Z815" s="199"/>
      <c r="AA815" s="199"/>
      <c r="AB815" s="199"/>
      <c r="AC815" s="199"/>
      <c r="AD815" s="199"/>
      <c r="AE815" s="43"/>
      <c r="AF815" s="199"/>
      <c r="AG815" s="196"/>
      <c r="AH815" s="201"/>
      <c r="AI815" s="330"/>
      <c r="AJ815" s="330"/>
      <c r="AK815" s="43"/>
      <c r="AL815" s="43"/>
      <c r="AM815" s="43"/>
      <c r="AN815" s="64"/>
      <c r="AO815" s="64"/>
      <c r="AP815" s="202"/>
      <c r="AQ815" s="202"/>
      <c r="AR815" s="42"/>
    </row>
    <row r="816" spans="1:44" ht="15.75" customHeight="1" x14ac:dyDescent="0.2">
      <c r="A816" s="43"/>
      <c r="B816" s="43"/>
      <c r="C816" s="43"/>
      <c r="D816" s="43"/>
      <c r="E816" s="43"/>
      <c r="F816" s="43"/>
      <c r="G816" s="194"/>
      <c r="H816" s="194"/>
      <c r="I816" s="194"/>
      <c r="J816" s="196"/>
      <c r="K816" s="196"/>
      <c r="L816" s="196"/>
      <c r="M816" s="196"/>
      <c r="N816" s="196"/>
      <c r="O816" s="197"/>
      <c r="P816" s="197"/>
      <c r="Q816" s="197"/>
      <c r="R816" s="197"/>
      <c r="S816" s="197"/>
      <c r="T816" s="197"/>
      <c r="U816" s="198"/>
      <c r="V816" s="257"/>
      <c r="W816" s="200"/>
      <c r="X816" s="200"/>
      <c r="Y816" s="43"/>
      <c r="Z816" s="199"/>
      <c r="AA816" s="199"/>
      <c r="AB816" s="199"/>
      <c r="AC816" s="199"/>
      <c r="AD816" s="199"/>
      <c r="AE816" s="43"/>
      <c r="AF816" s="199"/>
      <c r="AG816" s="196"/>
      <c r="AH816" s="201"/>
      <c r="AI816" s="330"/>
      <c r="AJ816" s="330"/>
      <c r="AK816" s="43"/>
      <c r="AL816" s="43"/>
      <c r="AM816" s="43"/>
      <c r="AN816" s="64"/>
      <c r="AO816" s="64"/>
      <c r="AP816" s="202"/>
      <c r="AQ816" s="202"/>
      <c r="AR816" s="42"/>
    </row>
    <row r="817" spans="1:44" ht="15.75" customHeight="1" x14ac:dyDescent="0.2">
      <c r="A817" s="43"/>
      <c r="B817" s="43"/>
      <c r="C817" s="43"/>
      <c r="D817" s="43"/>
      <c r="E817" s="43"/>
      <c r="F817" s="43"/>
      <c r="G817" s="194"/>
      <c r="H817" s="194"/>
      <c r="I817" s="194"/>
      <c r="J817" s="196"/>
      <c r="K817" s="196"/>
      <c r="L817" s="196"/>
      <c r="M817" s="196"/>
      <c r="N817" s="196"/>
      <c r="O817" s="197"/>
      <c r="P817" s="197"/>
      <c r="Q817" s="197"/>
      <c r="R817" s="197"/>
      <c r="S817" s="197"/>
      <c r="T817" s="197"/>
      <c r="U817" s="198"/>
      <c r="V817" s="257"/>
      <c r="W817" s="200"/>
      <c r="X817" s="200"/>
      <c r="Y817" s="43"/>
      <c r="Z817" s="199"/>
      <c r="AA817" s="199"/>
      <c r="AB817" s="199"/>
      <c r="AC817" s="199"/>
      <c r="AD817" s="199"/>
      <c r="AE817" s="43"/>
      <c r="AF817" s="199"/>
      <c r="AG817" s="196"/>
      <c r="AH817" s="201"/>
      <c r="AI817" s="330"/>
      <c r="AJ817" s="330"/>
      <c r="AK817" s="43"/>
      <c r="AL817" s="43"/>
      <c r="AM817" s="43"/>
      <c r="AN817" s="64"/>
      <c r="AO817" s="64"/>
      <c r="AP817" s="202"/>
      <c r="AQ817" s="202"/>
      <c r="AR817" s="42"/>
    </row>
    <row r="818" spans="1:44" ht="15.75" customHeight="1" x14ac:dyDescent="0.2">
      <c r="A818" s="43"/>
      <c r="B818" s="43"/>
      <c r="C818" s="43"/>
      <c r="D818" s="43"/>
      <c r="E818" s="43"/>
      <c r="F818" s="43"/>
      <c r="G818" s="194"/>
      <c r="H818" s="194"/>
      <c r="I818" s="194"/>
      <c r="J818" s="196"/>
      <c r="K818" s="196"/>
      <c r="L818" s="196"/>
      <c r="M818" s="196"/>
      <c r="N818" s="196"/>
      <c r="O818" s="197"/>
      <c r="P818" s="197"/>
      <c r="Q818" s="197"/>
      <c r="R818" s="197"/>
      <c r="S818" s="197"/>
      <c r="T818" s="197"/>
      <c r="U818" s="198"/>
      <c r="V818" s="257"/>
      <c r="W818" s="200"/>
      <c r="X818" s="200"/>
      <c r="Y818" s="43"/>
      <c r="Z818" s="199"/>
      <c r="AA818" s="199"/>
      <c r="AB818" s="199"/>
      <c r="AC818" s="199"/>
      <c r="AD818" s="199"/>
      <c r="AE818" s="43"/>
      <c r="AF818" s="199"/>
      <c r="AG818" s="196"/>
      <c r="AH818" s="201"/>
      <c r="AI818" s="330"/>
      <c r="AJ818" s="330"/>
      <c r="AK818" s="43"/>
      <c r="AL818" s="43"/>
      <c r="AM818" s="43"/>
      <c r="AN818" s="64"/>
      <c r="AO818" s="64"/>
      <c r="AP818" s="202"/>
      <c r="AQ818" s="202"/>
      <c r="AR818" s="42"/>
    </row>
    <row r="819" spans="1:44" ht="15.75" customHeight="1" x14ac:dyDescent="0.2">
      <c r="A819" s="43"/>
      <c r="B819" s="43"/>
      <c r="C819" s="43"/>
      <c r="D819" s="43"/>
      <c r="E819" s="43"/>
      <c r="F819" s="43"/>
      <c r="G819" s="194"/>
      <c r="H819" s="194"/>
      <c r="I819" s="194"/>
      <c r="J819" s="196"/>
      <c r="K819" s="196"/>
      <c r="L819" s="196"/>
      <c r="M819" s="196"/>
      <c r="N819" s="196"/>
      <c r="O819" s="197"/>
      <c r="P819" s="197"/>
      <c r="Q819" s="197"/>
      <c r="R819" s="197"/>
      <c r="S819" s="197"/>
      <c r="T819" s="197"/>
      <c r="U819" s="198"/>
      <c r="V819" s="257"/>
      <c r="W819" s="200"/>
      <c r="X819" s="200"/>
      <c r="Y819" s="43"/>
      <c r="Z819" s="199"/>
      <c r="AA819" s="199"/>
      <c r="AB819" s="199"/>
      <c r="AC819" s="199"/>
      <c r="AD819" s="199"/>
      <c r="AE819" s="43"/>
      <c r="AF819" s="199"/>
      <c r="AG819" s="196"/>
      <c r="AH819" s="201"/>
      <c r="AI819" s="330"/>
      <c r="AJ819" s="330"/>
      <c r="AK819" s="43"/>
      <c r="AL819" s="43"/>
      <c r="AM819" s="43"/>
      <c r="AN819" s="64"/>
      <c r="AO819" s="64"/>
      <c r="AP819" s="202"/>
      <c r="AQ819" s="202"/>
      <c r="AR819" s="42"/>
    </row>
    <row r="820" spans="1:44" ht="15.75" customHeight="1" x14ac:dyDescent="0.2">
      <c r="A820" s="43"/>
      <c r="B820" s="43"/>
      <c r="C820" s="43"/>
      <c r="D820" s="43"/>
      <c r="E820" s="43"/>
      <c r="F820" s="43"/>
      <c r="G820" s="194"/>
      <c r="H820" s="194"/>
      <c r="I820" s="194"/>
      <c r="J820" s="196"/>
      <c r="K820" s="196"/>
      <c r="L820" s="196"/>
      <c r="M820" s="196"/>
      <c r="N820" s="196"/>
      <c r="O820" s="197"/>
      <c r="P820" s="197"/>
      <c r="Q820" s="197"/>
      <c r="R820" s="197"/>
      <c r="S820" s="197"/>
      <c r="T820" s="197"/>
      <c r="U820" s="198"/>
      <c r="V820" s="257"/>
      <c r="W820" s="200"/>
      <c r="X820" s="200"/>
      <c r="Y820" s="43"/>
      <c r="Z820" s="199"/>
      <c r="AA820" s="199"/>
      <c r="AB820" s="199"/>
      <c r="AC820" s="199"/>
      <c r="AD820" s="199"/>
      <c r="AE820" s="43"/>
      <c r="AF820" s="199"/>
      <c r="AG820" s="196"/>
      <c r="AH820" s="201"/>
      <c r="AI820" s="330"/>
      <c r="AJ820" s="330"/>
      <c r="AK820" s="43"/>
      <c r="AL820" s="43"/>
      <c r="AM820" s="43"/>
      <c r="AN820" s="64"/>
      <c r="AO820" s="64"/>
      <c r="AP820" s="202"/>
      <c r="AQ820" s="202"/>
      <c r="AR820" s="42"/>
    </row>
    <row r="821" spans="1:44" ht="15.75" customHeight="1" x14ac:dyDescent="0.2">
      <c r="A821" s="43"/>
      <c r="B821" s="43"/>
      <c r="C821" s="43"/>
      <c r="D821" s="43"/>
      <c r="E821" s="43"/>
      <c r="F821" s="43"/>
      <c r="G821" s="194"/>
      <c r="H821" s="194"/>
      <c r="I821" s="194"/>
      <c r="J821" s="196"/>
      <c r="K821" s="196"/>
      <c r="L821" s="196"/>
      <c r="M821" s="196"/>
      <c r="N821" s="196"/>
      <c r="O821" s="197"/>
      <c r="P821" s="197"/>
      <c r="Q821" s="197"/>
      <c r="R821" s="197"/>
      <c r="S821" s="197"/>
      <c r="T821" s="197"/>
      <c r="U821" s="198"/>
      <c r="V821" s="257"/>
      <c r="W821" s="200"/>
      <c r="X821" s="200"/>
      <c r="Y821" s="43"/>
      <c r="Z821" s="199"/>
      <c r="AA821" s="199"/>
      <c r="AB821" s="199"/>
      <c r="AC821" s="199"/>
      <c r="AD821" s="199"/>
      <c r="AE821" s="43"/>
      <c r="AF821" s="199"/>
      <c r="AG821" s="196"/>
      <c r="AH821" s="201"/>
      <c r="AI821" s="330"/>
      <c r="AJ821" s="330"/>
      <c r="AK821" s="43"/>
      <c r="AL821" s="43"/>
      <c r="AM821" s="43"/>
      <c r="AN821" s="64"/>
      <c r="AO821" s="64"/>
      <c r="AP821" s="202"/>
      <c r="AQ821" s="202"/>
      <c r="AR821" s="42"/>
    </row>
    <row r="822" spans="1:44" ht="15.75" customHeight="1" x14ac:dyDescent="0.2">
      <c r="A822" s="43"/>
      <c r="B822" s="43"/>
      <c r="C822" s="43"/>
      <c r="D822" s="43"/>
      <c r="E822" s="43"/>
      <c r="F822" s="43"/>
      <c r="G822" s="194"/>
      <c r="H822" s="194"/>
      <c r="I822" s="194"/>
      <c r="J822" s="196"/>
      <c r="K822" s="196"/>
      <c r="L822" s="196"/>
      <c r="M822" s="196"/>
      <c r="N822" s="196"/>
      <c r="O822" s="197"/>
      <c r="P822" s="197"/>
      <c r="Q822" s="197"/>
      <c r="R822" s="197"/>
      <c r="S822" s="197"/>
      <c r="T822" s="197"/>
      <c r="U822" s="198"/>
      <c r="V822" s="257"/>
      <c r="W822" s="200"/>
      <c r="X822" s="200"/>
      <c r="Y822" s="43"/>
      <c r="Z822" s="199"/>
      <c r="AA822" s="199"/>
      <c r="AB822" s="199"/>
      <c r="AC822" s="199"/>
      <c r="AD822" s="199"/>
      <c r="AE822" s="43"/>
      <c r="AF822" s="199"/>
      <c r="AG822" s="196"/>
      <c r="AH822" s="201"/>
      <c r="AI822" s="330"/>
      <c r="AJ822" s="330"/>
      <c r="AK822" s="43"/>
      <c r="AL822" s="43"/>
      <c r="AM822" s="43"/>
      <c r="AN822" s="64"/>
      <c r="AO822" s="64"/>
      <c r="AP822" s="202"/>
      <c r="AQ822" s="202"/>
      <c r="AR822" s="42"/>
    </row>
    <row r="823" spans="1:44" ht="15.75" customHeight="1" x14ac:dyDescent="0.2">
      <c r="A823" s="43"/>
      <c r="B823" s="43"/>
      <c r="C823" s="43"/>
      <c r="D823" s="43"/>
      <c r="E823" s="43"/>
      <c r="F823" s="43"/>
      <c r="G823" s="194"/>
      <c r="H823" s="194"/>
      <c r="I823" s="194"/>
      <c r="J823" s="196"/>
      <c r="K823" s="196"/>
      <c r="L823" s="196"/>
      <c r="M823" s="196"/>
      <c r="N823" s="196"/>
      <c r="O823" s="197"/>
      <c r="P823" s="197"/>
      <c r="Q823" s="197"/>
      <c r="R823" s="197"/>
      <c r="S823" s="197"/>
      <c r="T823" s="197"/>
      <c r="U823" s="198"/>
      <c r="V823" s="257"/>
      <c r="W823" s="200"/>
      <c r="X823" s="200"/>
      <c r="Y823" s="43"/>
      <c r="Z823" s="199"/>
      <c r="AA823" s="199"/>
      <c r="AB823" s="199"/>
      <c r="AC823" s="199"/>
      <c r="AD823" s="199"/>
      <c r="AE823" s="43"/>
      <c r="AF823" s="199"/>
      <c r="AG823" s="196"/>
      <c r="AH823" s="201"/>
      <c r="AI823" s="330"/>
      <c r="AJ823" s="330"/>
      <c r="AK823" s="43"/>
      <c r="AL823" s="43"/>
      <c r="AM823" s="43"/>
      <c r="AN823" s="64"/>
      <c r="AO823" s="64"/>
      <c r="AP823" s="202"/>
      <c r="AQ823" s="202"/>
      <c r="AR823" s="42"/>
    </row>
    <row r="824" spans="1:44" ht="15.75" customHeight="1" x14ac:dyDescent="0.2">
      <c r="A824" s="43"/>
      <c r="B824" s="43"/>
      <c r="C824" s="43"/>
      <c r="D824" s="43"/>
      <c r="E824" s="43"/>
      <c r="F824" s="43"/>
      <c r="G824" s="194"/>
      <c r="H824" s="194"/>
      <c r="I824" s="194"/>
      <c r="J824" s="196"/>
      <c r="K824" s="196"/>
      <c r="L824" s="196"/>
      <c r="M824" s="196"/>
      <c r="N824" s="196"/>
      <c r="O824" s="197"/>
      <c r="P824" s="197"/>
      <c r="Q824" s="197"/>
      <c r="R824" s="197"/>
      <c r="S824" s="197"/>
      <c r="T824" s="197"/>
      <c r="U824" s="198"/>
      <c r="V824" s="257"/>
      <c r="W824" s="200"/>
      <c r="X824" s="200"/>
      <c r="Y824" s="43"/>
      <c r="Z824" s="199"/>
      <c r="AA824" s="199"/>
      <c r="AB824" s="199"/>
      <c r="AC824" s="199"/>
      <c r="AD824" s="199"/>
      <c r="AE824" s="43"/>
      <c r="AF824" s="199"/>
      <c r="AG824" s="196"/>
      <c r="AH824" s="201"/>
      <c r="AI824" s="330"/>
      <c r="AJ824" s="330"/>
      <c r="AK824" s="43"/>
      <c r="AL824" s="43"/>
      <c r="AM824" s="43"/>
      <c r="AN824" s="64"/>
      <c r="AO824" s="64"/>
      <c r="AP824" s="202"/>
      <c r="AQ824" s="202"/>
      <c r="AR824" s="42"/>
    </row>
    <row r="825" spans="1:44" ht="15.75" customHeight="1" x14ac:dyDescent="0.2">
      <c r="A825" s="43"/>
      <c r="B825" s="43"/>
      <c r="C825" s="43"/>
      <c r="D825" s="43"/>
      <c r="E825" s="43"/>
      <c r="F825" s="43"/>
      <c r="G825" s="194"/>
      <c r="H825" s="194"/>
      <c r="I825" s="194"/>
      <c r="J825" s="196"/>
      <c r="K825" s="196"/>
      <c r="L825" s="196"/>
      <c r="M825" s="196"/>
      <c r="N825" s="196"/>
      <c r="O825" s="197"/>
      <c r="P825" s="197"/>
      <c r="Q825" s="197"/>
      <c r="R825" s="197"/>
      <c r="S825" s="197"/>
      <c r="T825" s="197"/>
      <c r="U825" s="198"/>
      <c r="V825" s="257"/>
      <c r="W825" s="200"/>
      <c r="X825" s="200"/>
      <c r="Y825" s="43"/>
      <c r="Z825" s="199"/>
      <c r="AA825" s="199"/>
      <c r="AB825" s="199"/>
      <c r="AC825" s="199"/>
      <c r="AD825" s="199"/>
      <c r="AE825" s="43"/>
      <c r="AF825" s="199"/>
      <c r="AG825" s="196"/>
      <c r="AH825" s="201"/>
      <c r="AI825" s="330"/>
      <c r="AJ825" s="330"/>
      <c r="AK825" s="43"/>
      <c r="AL825" s="43"/>
      <c r="AM825" s="43"/>
      <c r="AN825" s="64"/>
      <c r="AO825" s="64"/>
      <c r="AP825" s="202"/>
      <c r="AQ825" s="202"/>
      <c r="AR825" s="42"/>
    </row>
    <row r="826" spans="1:44" ht="15.75" customHeight="1" x14ac:dyDescent="0.2">
      <c r="A826" s="43"/>
      <c r="B826" s="43"/>
      <c r="C826" s="43"/>
      <c r="D826" s="43"/>
      <c r="E826" s="43"/>
      <c r="F826" s="43"/>
      <c r="G826" s="194"/>
      <c r="H826" s="194"/>
      <c r="I826" s="194"/>
      <c r="J826" s="196"/>
      <c r="K826" s="196"/>
      <c r="L826" s="196"/>
      <c r="M826" s="196"/>
      <c r="N826" s="196"/>
      <c r="O826" s="197"/>
      <c r="P826" s="197"/>
      <c r="Q826" s="197"/>
      <c r="R826" s="197"/>
      <c r="S826" s="197"/>
      <c r="T826" s="197"/>
      <c r="U826" s="198"/>
      <c r="V826" s="257"/>
      <c r="W826" s="200"/>
      <c r="X826" s="200"/>
      <c r="Y826" s="43"/>
      <c r="Z826" s="199"/>
      <c r="AA826" s="199"/>
      <c r="AB826" s="199"/>
      <c r="AC826" s="199"/>
      <c r="AD826" s="199"/>
      <c r="AE826" s="43"/>
      <c r="AF826" s="199"/>
      <c r="AG826" s="196"/>
      <c r="AH826" s="201"/>
      <c r="AI826" s="330"/>
      <c r="AJ826" s="330"/>
      <c r="AK826" s="43"/>
      <c r="AL826" s="43"/>
      <c r="AM826" s="43"/>
      <c r="AN826" s="64"/>
      <c r="AO826" s="64"/>
      <c r="AP826" s="202"/>
      <c r="AQ826" s="202"/>
      <c r="AR826" s="42"/>
    </row>
    <row r="827" spans="1:44" ht="15.75" customHeight="1" x14ac:dyDescent="0.2">
      <c r="A827" s="43"/>
      <c r="B827" s="43"/>
      <c r="C827" s="43"/>
      <c r="D827" s="43"/>
      <c r="E827" s="43"/>
      <c r="F827" s="43"/>
      <c r="G827" s="194"/>
      <c r="H827" s="194"/>
      <c r="I827" s="194"/>
      <c r="J827" s="196"/>
      <c r="K827" s="196"/>
      <c r="L827" s="196"/>
      <c r="M827" s="196"/>
      <c r="N827" s="196"/>
      <c r="O827" s="197"/>
      <c r="P827" s="197"/>
      <c r="Q827" s="197"/>
      <c r="R827" s="197"/>
      <c r="S827" s="197"/>
      <c r="T827" s="197"/>
      <c r="U827" s="198"/>
      <c r="V827" s="257"/>
      <c r="W827" s="200"/>
      <c r="X827" s="200"/>
      <c r="Y827" s="43"/>
      <c r="Z827" s="199"/>
      <c r="AA827" s="199"/>
      <c r="AB827" s="199"/>
      <c r="AC827" s="199"/>
      <c r="AD827" s="199"/>
      <c r="AE827" s="43"/>
      <c r="AF827" s="199"/>
      <c r="AG827" s="196"/>
      <c r="AH827" s="201"/>
      <c r="AI827" s="330"/>
      <c r="AJ827" s="330"/>
      <c r="AK827" s="43"/>
      <c r="AL827" s="43"/>
      <c r="AM827" s="43"/>
      <c r="AN827" s="64"/>
      <c r="AO827" s="64"/>
      <c r="AP827" s="202"/>
      <c r="AQ827" s="202"/>
      <c r="AR827" s="42"/>
    </row>
    <row r="828" spans="1:44" ht="15.75" customHeight="1" x14ac:dyDescent="0.2">
      <c r="A828" s="43"/>
      <c r="B828" s="43"/>
      <c r="C828" s="43"/>
      <c r="D828" s="43"/>
      <c r="E828" s="43"/>
      <c r="F828" s="43"/>
      <c r="G828" s="194"/>
      <c r="H828" s="194"/>
      <c r="I828" s="194"/>
      <c r="J828" s="196"/>
      <c r="K828" s="196"/>
      <c r="L828" s="196"/>
      <c r="M828" s="196"/>
      <c r="N828" s="196"/>
      <c r="O828" s="197"/>
      <c r="P828" s="197"/>
      <c r="Q828" s="197"/>
      <c r="R828" s="197"/>
      <c r="S828" s="197"/>
      <c r="T828" s="197"/>
      <c r="U828" s="198"/>
      <c r="V828" s="257"/>
      <c r="W828" s="200"/>
      <c r="X828" s="200"/>
      <c r="Y828" s="43"/>
      <c r="Z828" s="199"/>
      <c r="AA828" s="199"/>
      <c r="AB828" s="199"/>
      <c r="AC828" s="199"/>
      <c r="AD828" s="199"/>
      <c r="AE828" s="43"/>
      <c r="AF828" s="199"/>
      <c r="AG828" s="196"/>
      <c r="AH828" s="201"/>
      <c r="AI828" s="330"/>
      <c r="AJ828" s="330"/>
      <c r="AK828" s="43"/>
      <c r="AL828" s="43"/>
      <c r="AM828" s="43"/>
      <c r="AN828" s="64"/>
      <c r="AO828" s="64"/>
      <c r="AP828" s="202"/>
      <c r="AQ828" s="202"/>
      <c r="AR828" s="42"/>
    </row>
    <row r="829" spans="1:44" ht="15.75" customHeight="1" x14ac:dyDescent="0.2">
      <c r="A829" s="43"/>
      <c r="B829" s="43"/>
      <c r="C829" s="43"/>
      <c r="D829" s="43"/>
      <c r="E829" s="43"/>
      <c r="F829" s="43"/>
      <c r="G829" s="194"/>
      <c r="H829" s="194"/>
      <c r="I829" s="194"/>
      <c r="J829" s="196"/>
      <c r="K829" s="196"/>
      <c r="L829" s="196"/>
      <c r="M829" s="196"/>
      <c r="N829" s="196"/>
      <c r="O829" s="197"/>
      <c r="P829" s="197"/>
      <c r="Q829" s="197"/>
      <c r="R829" s="197"/>
      <c r="S829" s="197"/>
      <c r="T829" s="197"/>
      <c r="U829" s="198"/>
      <c r="V829" s="257"/>
      <c r="W829" s="200"/>
      <c r="X829" s="200"/>
      <c r="Y829" s="43"/>
      <c r="Z829" s="199"/>
      <c r="AA829" s="199"/>
      <c r="AB829" s="199"/>
      <c r="AC829" s="199"/>
      <c r="AD829" s="199"/>
      <c r="AE829" s="43"/>
      <c r="AF829" s="199"/>
      <c r="AG829" s="196"/>
      <c r="AH829" s="201"/>
      <c r="AI829" s="330"/>
      <c r="AJ829" s="330"/>
      <c r="AK829" s="43"/>
      <c r="AL829" s="43"/>
      <c r="AM829" s="43"/>
      <c r="AN829" s="64"/>
      <c r="AO829" s="64"/>
      <c r="AP829" s="202"/>
      <c r="AQ829" s="202"/>
      <c r="AR829" s="42"/>
    </row>
    <row r="830" spans="1:44" ht="15.75" customHeight="1" x14ac:dyDescent="0.2">
      <c r="A830" s="43"/>
      <c r="B830" s="43"/>
      <c r="C830" s="43"/>
      <c r="D830" s="43"/>
      <c r="E830" s="43"/>
      <c r="F830" s="43"/>
      <c r="G830" s="194"/>
      <c r="H830" s="194"/>
      <c r="I830" s="194"/>
      <c r="J830" s="196"/>
      <c r="K830" s="196"/>
      <c r="L830" s="196"/>
      <c r="M830" s="196"/>
      <c r="N830" s="196"/>
      <c r="O830" s="197"/>
      <c r="P830" s="197"/>
      <c r="Q830" s="197"/>
      <c r="R830" s="197"/>
      <c r="S830" s="197"/>
      <c r="T830" s="197"/>
      <c r="U830" s="198"/>
      <c r="V830" s="257"/>
      <c r="W830" s="200"/>
      <c r="X830" s="200"/>
      <c r="Y830" s="43"/>
      <c r="Z830" s="199"/>
      <c r="AA830" s="199"/>
      <c r="AB830" s="199"/>
      <c r="AC830" s="199"/>
      <c r="AD830" s="199"/>
      <c r="AE830" s="43"/>
      <c r="AF830" s="199"/>
      <c r="AG830" s="196"/>
      <c r="AH830" s="201"/>
      <c r="AI830" s="330"/>
      <c r="AJ830" s="330"/>
      <c r="AK830" s="43"/>
      <c r="AL830" s="43"/>
      <c r="AM830" s="43"/>
      <c r="AN830" s="64"/>
      <c r="AO830" s="64"/>
      <c r="AP830" s="202"/>
      <c r="AQ830" s="202"/>
      <c r="AR830" s="42"/>
    </row>
    <row r="831" spans="1:44" ht="15.75" customHeight="1" x14ac:dyDescent="0.2">
      <c r="A831" s="43"/>
      <c r="B831" s="43"/>
      <c r="C831" s="43"/>
      <c r="D831" s="43"/>
      <c r="E831" s="43"/>
      <c r="F831" s="43"/>
      <c r="G831" s="194"/>
      <c r="H831" s="194"/>
      <c r="I831" s="194"/>
      <c r="J831" s="196"/>
      <c r="K831" s="196"/>
      <c r="L831" s="196"/>
      <c r="M831" s="196"/>
      <c r="N831" s="196"/>
      <c r="O831" s="197"/>
      <c r="P831" s="197"/>
      <c r="Q831" s="197"/>
      <c r="R831" s="197"/>
      <c r="S831" s="197"/>
      <c r="T831" s="197"/>
      <c r="U831" s="198"/>
      <c r="V831" s="257"/>
      <c r="W831" s="200"/>
      <c r="X831" s="200"/>
      <c r="Y831" s="43"/>
      <c r="Z831" s="199"/>
      <c r="AA831" s="199"/>
      <c r="AB831" s="199"/>
      <c r="AC831" s="199"/>
      <c r="AD831" s="199"/>
      <c r="AE831" s="43"/>
      <c r="AF831" s="199"/>
      <c r="AG831" s="196"/>
      <c r="AH831" s="201"/>
      <c r="AI831" s="330"/>
      <c r="AJ831" s="330"/>
      <c r="AK831" s="43"/>
      <c r="AL831" s="43"/>
      <c r="AM831" s="43"/>
      <c r="AN831" s="64"/>
      <c r="AO831" s="64"/>
      <c r="AP831" s="202"/>
      <c r="AQ831" s="202"/>
      <c r="AR831" s="42"/>
    </row>
    <row r="832" spans="1:44" ht="15.75" customHeight="1" x14ac:dyDescent="0.2">
      <c r="A832" s="43"/>
      <c r="B832" s="43"/>
      <c r="C832" s="43"/>
      <c r="D832" s="43"/>
      <c r="E832" s="43"/>
      <c r="F832" s="43"/>
      <c r="G832" s="194"/>
      <c r="H832" s="194"/>
      <c r="I832" s="194"/>
      <c r="J832" s="196"/>
      <c r="K832" s="196"/>
      <c r="L832" s="196"/>
      <c r="M832" s="196"/>
      <c r="N832" s="196"/>
      <c r="O832" s="197"/>
      <c r="P832" s="197"/>
      <c r="Q832" s="197"/>
      <c r="R832" s="197"/>
      <c r="S832" s="197"/>
      <c r="T832" s="197"/>
      <c r="U832" s="198"/>
      <c r="V832" s="257"/>
      <c r="W832" s="200"/>
      <c r="X832" s="200"/>
      <c r="Y832" s="43"/>
      <c r="Z832" s="199"/>
      <c r="AA832" s="199"/>
      <c r="AB832" s="199"/>
      <c r="AC832" s="199"/>
      <c r="AD832" s="199"/>
      <c r="AE832" s="43"/>
      <c r="AF832" s="199"/>
      <c r="AG832" s="196"/>
      <c r="AH832" s="201"/>
      <c r="AI832" s="330"/>
      <c r="AJ832" s="330"/>
      <c r="AK832" s="43"/>
      <c r="AL832" s="43"/>
      <c r="AM832" s="43"/>
      <c r="AN832" s="64"/>
      <c r="AO832" s="64"/>
      <c r="AP832" s="202"/>
      <c r="AQ832" s="202"/>
      <c r="AR832" s="42"/>
    </row>
    <row r="833" spans="1:44" ht="15.75" customHeight="1" x14ac:dyDescent="0.2">
      <c r="A833" s="43"/>
      <c r="B833" s="43"/>
      <c r="C833" s="43"/>
      <c r="D833" s="43"/>
      <c r="E833" s="43"/>
      <c r="F833" s="43"/>
      <c r="G833" s="194"/>
      <c r="H833" s="194"/>
      <c r="I833" s="194"/>
      <c r="J833" s="196"/>
      <c r="K833" s="196"/>
      <c r="L833" s="196"/>
      <c r="M833" s="196"/>
      <c r="N833" s="196"/>
      <c r="O833" s="197"/>
      <c r="P833" s="197"/>
      <c r="Q833" s="197"/>
      <c r="R833" s="197"/>
      <c r="S833" s="197"/>
      <c r="T833" s="197"/>
      <c r="U833" s="198"/>
      <c r="V833" s="257"/>
      <c r="W833" s="200"/>
      <c r="X833" s="200"/>
      <c r="Y833" s="43"/>
      <c r="Z833" s="199"/>
      <c r="AA833" s="199"/>
      <c r="AB833" s="199"/>
      <c r="AC833" s="199"/>
      <c r="AD833" s="199"/>
      <c r="AE833" s="43"/>
      <c r="AF833" s="199"/>
      <c r="AG833" s="196"/>
      <c r="AH833" s="201"/>
      <c r="AI833" s="330"/>
      <c r="AJ833" s="330"/>
      <c r="AK833" s="43"/>
      <c r="AL833" s="43"/>
      <c r="AM833" s="43"/>
      <c r="AN833" s="64"/>
      <c r="AO833" s="64"/>
      <c r="AP833" s="202"/>
      <c r="AQ833" s="202"/>
      <c r="AR833" s="42"/>
    </row>
    <row r="834" spans="1:44" ht="15.75" customHeight="1" x14ac:dyDescent="0.2">
      <c r="A834" s="43"/>
      <c r="B834" s="43"/>
      <c r="C834" s="43"/>
      <c r="D834" s="43"/>
      <c r="E834" s="43"/>
      <c r="F834" s="43"/>
      <c r="G834" s="194"/>
      <c r="H834" s="194"/>
      <c r="I834" s="194"/>
      <c r="J834" s="196"/>
      <c r="K834" s="196"/>
      <c r="L834" s="196"/>
      <c r="M834" s="196"/>
      <c r="N834" s="196"/>
      <c r="O834" s="197"/>
      <c r="P834" s="197"/>
      <c r="Q834" s="197"/>
      <c r="R834" s="197"/>
      <c r="S834" s="197"/>
      <c r="T834" s="197"/>
      <c r="U834" s="198"/>
      <c r="V834" s="257"/>
      <c r="W834" s="200"/>
      <c r="X834" s="200"/>
      <c r="Y834" s="43"/>
      <c r="Z834" s="199"/>
      <c r="AA834" s="199"/>
      <c r="AB834" s="199"/>
      <c r="AC834" s="199"/>
      <c r="AD834" s="199"/>
      <c r="AE834" s="43"/>
      <c r="AF834" s="199"/>
      <c r="AG834" s="196"/>
      <c r="AH834" s="201"/>
      <c r="AI834" s="330"/>
      <c r="AJ834" s="330"/>
      <c r="AK834" s="43"/>
      <c r="AL834" s="43"/>
      <c r="AM834" s="43"/>
      <c r="AN834" s="64"/>
      <c r="AO834" s="64"/>
      <c r="AP834" s="202"/>
      <c r="AQ834" s="202"/>
      <c r="AR834" s="42"/>
    </row>
    <row r="835" spans="1:44" ht="15.75" customHeight="1" x14ac:dyDescent="0.2">
      <c r="A835" s="43"/>
      <c r="B835" s="43"/>
      <c r="C835" s="43"/>
      <c r="D835" s="43"/>
      <c r="E835" s="43"/>
      <c r="F835" s="43"/>
      <c r="G835" s="194"/>
      <c r="H835" s="194"/>
      <c r="I835" s="194"/>
      <c r="J835" s="196"/>
      <c r="K835" s="196"/>
      <c r="L835" s="196"/>
      <c r="M835" s="196"/>
      <c r="N835" s="196"/>
      <c r="O835" s="197"/>
      <c r="P835" s="197"/>
      <c r="Q835" s="197"/>
      <c r="R835" s="197"/>
      <c r="S835" s="197"/>
      <c r="T835" s="197"/>
      <c r="U835" s="198"/>
      <c r="V835" s="257"/>
      <c r="W835" s="200"/>
      <c r="X835" s="200"/>
      <c r="Y835" s="43"/>
      <c r="Z835" s="199"/>
      <c r="AA835" s="199"/>
      <c r="AB835" s="199"/>
      <c r="AC835" s="199"/>
      <c r="AD835" s="199"/>
      <c r="AE835" s="43"/>
      <c r="AF835" s="199"/>
      <c r="AG835" s="196"/>
      <c r="AH835" s="201"/>
      <c r="AI835" s="330"/>
      <c r="AJ835" s="330"/>
      <c r="AK835" s="43"/>
      <c r="AL835" s="43"/>
      <c r="AM835" s="43"/>
      <c r="AN835" s="64"/>
      <c r="AO835" s="64"/>
      <c r="AP835" s="202"/>
      <c r="AQ835" s="202"/>
      <c r="AR835" s="42"/>
    </row>
    <row r="836" spans="1:44" ht="15.75" customHeight="1" x14ac:dyDescent="0.2">
      <c r="A836" s="43"/>
      <c r="B836" s="43"/>
      <c r="C836" s="43"/>
      <c r="D836" s="43"/>
      <c r="E836" s="43"/>
      <c r="F836" s="43"/>
      <c r="G836" s="194"/>
      <c r="H836" s="194"/>
      <c r="I836" s="194"/>
      <c r="J836" s="196"/>
      <c r="K836" s="196"/>
      <c r="L836" s="196"/>
      <c r="M836" s="196"/>
      <c r="N836" s="196"/>
      <c r="O836" s="197"/>
      <c r="P836" s="197"/>
      <c r="Q836" s="197"/>
      <c r="R836" s="197"/>
      <c r="S836" s="197"/>
      <c r="T836" s="197"/>
      <c r="U836" s="198"/>
      <c r="V836" s="257"/>
      <c r="W836" s="200"/>
      <c r="X836" s="200"/>
      <c r="Y836" s="43"/>
      <c r="Z836" s="199"/>
      <c r="AA836" s="199"/>
      <c r="AB836" s="199"/>
      <c r="AC836" s="199"/>
      <c r="AD836" s="199"/>
      <c r="AE836" s="43"/>
      <c r="AF836" s="199"/>
      <c r="AG836" s="196"/>
      <c r="AH836" s="201"/>
      <c r="AI836" s="330"/>
      <c r="AJ836" s="330"/>
      <c r="AK836" s="43"/>
      <c r="AL836" s="43"/>
      <c r="AM836" s="43"/>
      <c r="AN836" s="64"/>
      <c r="AO836" s="64"/>
      <c r="AP836" s="202"/>
      <c r="AQ836" s="202"/>
      <c r="AR836" s="42"/>
    </row>
    <row r="837" spans="1:44" ht="15.75" customHeight="1" x14ac:dyDescent="0.2">
      <c r="A837" s="43"/>
      <c r="B837" s="43"/>
      <c r="C837" s="43"/>
      <c r="D837" s="43"/>
      <c r="E837" s="43"/>
      <c r="F837" s="43"/>
      <c r="G837" s="194"/>
      <c r="H837" s="194"/>
      <c r="I837" s="194"/>
      <c r="J837" s="196"/>
      <c r="K837" s="196"/>
      <c r="L837" s="196"/>
      <c r="M837" s="196"/>
      <c r="N837" s="196"/>
      <c r="O837" s="197"/>
      <c r="P837" s="197"/>
      <c r="Q837" s="197"/>
      <c r="R837" s="197"/>
      <c r="S837" s="197"/>
      <c r="T837" s="197"/>
      <c r="U837" s="198"/>
      <c r="V837" s="257"/>
      <c r="W837" s="200"/>
      <c r="X837" s="200"/>
      <c r="Y837" s="43"/>
      <c r="Z837" s="199"/>
      <c r="AA837" s="199"/>
      <c r="AB837" s="199"/>
      <c r="AC837" s="199"/>
      <c r="AD837" s="199"/>
      <c r="AE837" s="43"/>
      <c r="AF837" s="199"/>
      <c r="AG837" s="196"/>
      <c r="AH837" s="201"/>
      <c r="AI837" s="330"/>
      <c r="AJ837" s="330"/>
      <c r="AK837" s="43"/>
      <c r="AL837" s="43"/>
      <c r="AM837" s="43"/>
      <c r="AN837" s="64"/>
      <c r="AO837" s="64"/>
      <c r="AP837" s="202"/>
      <c r="AQ837" s="202"/>
      <c r="AR837" s="42"/>
    </row>
    <row r="838" spans="1:44" ht="15.75" customHeight="1" x14ac:dyDescent="0.2">
      <c r="A838" s="43"/>
      <c r="B838" s="43"/>
      <c r="C838" s="43"/>
      <c r="D838" s="43"/>
      <c r="E838" s="43"/>
      <c r="F838" s="43"/>
      <c r="G838" s="194"/>
      <c r="H838" s="194"/>
      <c r="I838" s="194"/>
      <c r="J838" s="196"/>
      <c r="K838" s="196"/>
      <c r="L838" s="196"/>
      <c r="M838" s="196"/>
      <c r="N838" s="196"/>
      <c r="O838" s="197"/>
      <c r="P838" s="197"/>
      <c r="Q838" s="197"/>
      <c r="R838" s="197"/>
      <c r="S838" s="197"/>
      <c r="T838" s="197"/>
      <c r="U838" s="198"/>
      <c r="V838" s="257"/>
      <c r="W838" s="200"/>
      <c r="X838" s="200"/>
      <c r="Y838" s="43"/>
      <c r="Z838" s="199"/>
      <c r="AA838" s="199"/>
      <c r="AB838" s="199"/>
      <c r="AC838" s="199"/>
      <c r="AD838" s="199"/>
      <c r="AE838" s="43"/>
      <c r="AF838" s="199"/>
      <c r="AG838" s="196"/>
      <c r="AH838" s="201"/>
      <c r="AI838" s="330"/>
      <c r="AJ838" s="330"/>
      <c r="AK838" s="43"/>
      <c r="AL838" s="43"/>
      <c r="AM838" s="43"/>
      <c r="AN838" s="64"/>
      <c r="AO838" s="64"/>
      <c r="AP838" s="202"/>
      <c r="AQ838" s="202"/>
      <c r="AR838" s="42"/>
    </row>
    <row r="839" spans="1:44" ht="15.75" customHeight="1" x14ac:dyDescent="0.2">
      <c r="A839" s="43"/>
      <c r="B839" s="43"/>
      <c r="C839" s="43"/>
      <c r="D839" s="43"/>
      <c r="E839" s="43"/>
      <c r="F839" s="43"/>
      <c r="G839" s="194"/>
      <c r="H839" s="194"/>
      <c r="I839" s="194"/>
      <c r="J839" s="196"/>
      <c r="K839" s="196"/>
      <c r="L839" s="196"/>
      <c r="M839" s="196"/>
      <c r="N839" s="196"/>
      <c r="O839" s="197"/>
      <c r="P839" s="197"/>
      <c r="Q839" s="197"/>
      <c r="R839" s="197"/>
      <c r="S839" s="197"/>
      <c r="T839" s="197"/>
      <c r="U839" s="198"/>
      <c r="V839" s="257"/>
      <c r="W839" s="200"/>
      <c r="X839" s="200"/>
      <c r="Y839" s="43"/>
      <c r="Z839" s="199"/>
      <c r="AA839" s="199"/>
      <c r="AB839" s="199"/>
      <c r="AC839" s="199"/>
      <c r="AD839" s="199"/>
      <c r="AE839" s="43"/>
      <c r="AF839" s="199"/>
      <c r="AG839" s="196"/>
      <c r="AH839" s="201"/>
      <c r="AI839" s="330"/>
      <c r="AJ839" s="330"/>
      <c r="AK839" s="43"/>
      <c r="AL839" s="43"/>
      <c r="AM839" s="43"/>
      <c r="AN839" s="64"/>
      <c r="AO839" s="64"/>
      <c r="AP839" s="202"/>
      <c r="AQ839" s="202"/>
      <c r="AR839" s="42"/>
    </row>
    <row r="840" spans="1:44" ht="15.75" customHeight="1" x14ac:dyDescent="0.2">
      <c r="A840" s="43"/>
      <c r="B840" s="43"/>
      <c r="C840" s="43"/>
      <c r="D840" s="43"/>
      <c r="E840" s="43"/>
      <c r="F840" s="43"/>
      <c r="G840" s="194"/>
      <c r="H840" s="194"/>
      <c r="I840" s="194"/>
      <c r="J840" s="196"/>
      <c r="K840" s="196"/>
      <c r="L840" s="196"/>
      <c r="M840" s="196"/>
      <c r="N840" s="196"/>
      <c r="O840" s="197"/>
      <c r="P840" s="197"/>
      <c r="Q840" s="197"/>
      <c r="R840" s="197"/>
      <c r="S840" s="197"/>
      <c r="T840" s="197"/>
      <c r="U840" s="198"/>
      <c r="V840" s="257"/>
      <c r="W840" s="200"/>
      <c r="X840" s="200"/>
      <c r="Y840" s="43"/>
      <c r="Z840" s="199"/>
      <c r="AA840" s="199"/>
      <c r="AB840" s="199"/>
      <c r="AC840" s="199"/>
      <c r="AD840" s="199"/>
      <c r="AE840" s="43"/>
      <c r="AF840" s="199"/>
      <c r="AG840" s="196"/>
      <c r="AH840" s="201"/>
      <c r="AI840" s="330"/>
      <c r="AJ840" s="330"/>
      <c r="AK840" s="43"/>
      <c r="AL840" s="43"/>
      <c r="AM840" s="43"/>
      <c r="AN840" s="64"/>
      <c r="AO840" s="64"/>
      <c r="AP840" s="202"/>
      <c r="AQ840" s="202"/>
      <c r="AR840" s="42"/>
    </row>
    <row r="841" spans="1:44" ht="15.75" customHeight="1" x14ac:dyDescent="0.2">
      <c r="A841" s="43"/>
      <c r="B841" s="43"/>
      <c r="C841" s="43"/>
      <c r="D841" s="43"/>
      <c r="E841" s="43"/>
      <c r="F841" s="43"/>
      <c r="G841" s="194"/>
      <c r="H841" s="194"/>
      <c r="I841" s="194"/>
      <c r="J841" s="196"/>
      <c r="K841" s="196"/>
      <c r="L841" s="196"/>
      <c r="M841" s="196"/>
      <c r="N841" s="196"/>
      <c r="O841" s="197"/>
      <c r="P841" s="197"/>
      <c r="Q841" s="197"/>
      <c r="R841" s="197"/>
      <c r="S841" s="197"/>
      <c r="T841" s="197"/>
      <c r="U841" s="198"/>
      <c r="V841" s="257"/>
      <c r="W841" s="200"/>
      <c r="X841" s="200"/>
      <c r="Y841" s="43"/>
      <c r="Z841" s="199"/>
      <c r="AA841" s="199"/>
      <c r="AB841" s="199"/>
      <c r="AC841" s="199"/>
      <c r="AD841" s="199"/>
      <c r="AE841" s="43"/>
      <c r="AF841" s="199"/>
      <c r="AG841" s="196"/>
      <c r="AH841" s="201"/>
      <c r="AI841" s="330"/>
      <c r="AJ841" s="330"/>
      <c r="AK841" s="43"/>
      <c r="AL841" s="43"/>
      <c r="AM841" s="43"/>
      <c r="AN841" s="64"/>
      <c r="AO841" s="64"/>
      <c r="AP841" s="202"/>
      <c r="AQ841" s="202"/>
      <c r="AR841" s="42"/>
    </row>
    <row r="842" spans="1:44" ht="15.75" customHeight="1" x14ac:dyDescent="0.2">
      <c r="A842" s="43"/>
      <c r="B842" s="43"/>
      <c r="C842" s="43"/>
      <c r="D842" s="43"/>
      <c r="E842" s="43"/>
      <c r="F842" s="43"/>
      <c r="G842" s="194"/>
      <c r="H842" s="194"/>
      <c r="I842" s="194"/>
      <c r="J842" s="196"/>
      <c r="K842" s="196"/>
      <c r="L842" s="196"/>
      <c r="M842" s="196"/>
      <c r="N842" s="196"/>
      <c r="O842" s="197"/>
      <c r="P842" s="197"/>
      <c r="Q842" s="197"/>
      <c r="R842" s="197"/>
      <c r="S842" s="197"/>
      <c r="T842" s="197"/>
      <c r="U842" s="198"/>
      <c r="V842" s="257"/>
      <c r="W842" s="200"/>
      <c r="X842" s="200"/>
      <c r="Y842" s="43"/>
      <c r="Z842" s="199"/>
      <c r="AA842" s="199"/>
      <c r="AB842" s="199"/>
      <c r="AC842" s="199"/>
      <c r="AD842" s="199"/>
      <c r="AE842" s="43"/>
      <c r="AF842" s="199"/>
      <c r="AG842" s="196"/>
      <c r="AH842" s="201"/>
      <c r="AI842" s="330"/>
      <c r="AJ842" s="330"/>
      <c r="AK842" s="43"/>
      <c r="AL842" s="43"/>
      <c r="AM842" s="43"/>
      <c r="AN842" s="64"/>
      <c r="AO842" s="64"/>
      <c r="AP842" s="202"/>
      <c r="AQ842" s="202"/>
      <c r="AR842" s="42"/>
    </row>
    <row r="843" spans="1:44" ht="15.75" customHeight="1" x14ac:dyDescent="0.2">
      <c r="A843" s="43"/>
      <c r="B843" s="43"/>
      <c r="C843" s="43"/>
      <c r="D843" s="43"/>
      <c r="E843" s="43"/>
      <c r="F843" s="43"/>
      <c r="G843" s="194"/>
      <c r="H843" s="194"/>
      <c r="I843" s="194"/>
      <c r="J843" s="196"/>
      <c r="K843" s="196"/>
      <c r="L843" s="196"/>
      <c r="M843" s="196"/>
      <c r="N843" s="196"/>
      <c r="O843" s="197"/>
      <c r="P843" s="197"/>
      <c r="Q843" s="197"/>
      <c r="R843" s="197"/>
      <c r="S843" s="197"/>
      <c r="T843" s="197"/>
      <c r="U843" s="198"/>
      <c r="V843" s="257"/>
      <c r="W843" s="200"/>
      <c r="X843" s="200"/>
      <c r="Y843" s="43"/>
      <c r="Z843" s="199"/>
      <c r="AA843" s="199"/>
      <c r="AB843" s="199"/>
      <c r="AC843" s="199"/>
      <c r="AD843" s="199"/>
      <c r="AE843" s="43"/>
      <c r="AF843" s="199"/>
      <c r="AG843" s="196"/>
      <c r="AH843" s="201"/>
      <c r="AI843" s="330"/>
      <c r="AJ843" s="330"/>
      <c r="AK843" s="43"/>
      <c r="AL843" s="43"/>
      <c r="AM843" s="43"/>
      <c r="AN843" s="64"/>
      <c r="AO843" s="64"/>
      <c r="AP843" s="202"/>
      <c r="AQ843" s="202"/>
      <c r="AR843" s="42"/>
    </row>
    <row r="844" spans="1:44" ht="15.75" customHeight="1" x14ac:dyDescent="0.2">
      <c r="A844" s="43"/>
      <c r="B844" s="43"/>
      <c r="C844" s="43"/>
      <c r="D844" s="43"/>
      <c r="E844" s="43"/>
      <c r="F844" s="43"/>
      <c r="G844" s="194"/>
      <c r="H844" s="194"/>
      <c r="I844" s="194"/>
      <c r="J844" s="196"/>
      <c r="K844" s="196"/>
      <c r="L844" s="196"/>
      <c r="M844" s="196"/>
      <c r="N844" s="196"/>
      <c r="O844" s="197"/>
      <c r="P844" s="197"/>
      <c r="Q844" s="197"/>
      <c r="R844" s="197"/>
      <c r="S844" s="197"/>
      <c r="T844" s="197"/>
      <c r="U844" s="198"/>
      <c r="V844" s="257"/>
      <c r="W844" s="200"/>
      <c r="X844" s="200"/>
      <c r="Y844" s="43"/>
      <c r="Z844" s="199"/>
      <c r="AA844" s="199"/>
      <c r="AB844" s="199"/>
      <c r="AC844" s="199"/>
      <c r="AD844" s="199"/>
      <c r="AE844" s="43"/>
      <c r="AF844" s="199"/>
      <c r="AG844" s="196"/>
      <c r="AH844" s="201"/>
      <c r="AI844" s="330"/>
      <c r="AJ844" s="330"/>
      <c r="AK844" s="43"/>
      <c r="AL844" s="43"/>
      <c r="AM844" s="43"/>
      <c r="AN844" s="64"/>
      <c r="AO844" s="64"/>
      <c r="AP844" s="202"/>
      <c r="AQ844" s="202"/>
      <c r="AR844" s="42"/>
    </row>
    <row r="845" spans="1:44" ht="15.75" customHeight="1" x14ac:dyDescent="0.2">
      <c r="A845" s="43"/>
      <c r="B845" s="43"/>
      <c r="C845" s="43"/>
      <c r="D845" s="43"/>
      <c r="E845" s="43"/>
      <c r="F845" s="43"/>
      <c r="G845" s="194"/>
      <c r="H845" s="194"/>
      <c r="I845" s="194"/>
      <c r="J845" s="196"/>
      <c r="K845" s="196"/>
      <c r="L845" s="196"/>
      <c r="M845" s="196"/>
      <c r="N845" s="196"/>
      <c r="O845" s="197"/>
      <c r="P845" s="197"/>
      <c r="Q845" s="197"/>
      <c r="R845" s="197"/>
      <c r="S845" s="197"/>
      <c r="T845" s="197"/>
      <c r="U845" s="198"/>
      <c r="V845" s="257"/>
      <c r="W845" s="200"/>
      <c r="X845" s="200"/>
      <c r="Y845" s="43"/>
      <c r="Z845" s="199"/>
      <c r="AA845" s="199"/>
      <c r="AB845" s="199"/>
      <c r="AC845" s="199"/>
      <c r="AD845" s="199"/>
      <c r="AE845" s="43"/>
      <c r="AF845" s="199"/>
      <c r="AG845" s="196"/>
      <c r="AH845" s="201"/>
      <c r="AI845" s="330"/>
      <c r="AJ845" s="330"/>
      <c r="AK845" s="43"/>
      <c r="AL845" s="43"/>
      <c r="AM845" s="43"/>
      <c r="AN845" s="64"/>
      <c r="AO845" s="64"/>
      <c r="AP845" s="202"/>
      <c r="AQ845" s="202"/>
      <c r="AR845" s="42"/>
    </row>
    <row r="846" spans="1:44" ht="15.75" customHeight="1" x14ac:dyDescent="0.2">
      <c r="A846" s="43"/>
      <c r="B846" s="43"/>
      <c r="C846" s="43"/>
      <c r="D846" s="43"/>
      <c r="E846" s="43"/>
      <c r="F846" s="43"/>
      <c r="G846" s="194"/>
      <c r="H846" s="194"/>
      <c r="I846" s="194"/>
      <c r="J846" s="196"/>
      <c r="K846" s="196"/>
      <c r="L846" s="196"/>
      <c r="M846" s="196"/>
      <c r="N846" s="196"/>
      <c r="O846" s="197"/>
      <c r="P846" s="197"/>
      <c r="Q846" s="197"/>
      <c r="R846" s="197"/>
      <c r="S846" s="197"/>
      <c r="T846" s="197"/>
      <c r="U846" s="198"/>
      <c r="V846" s="257"/>
      <c r="W846" s="200"/>
      <c r="X846" s="200"/>
      <c r="Y846" s="43"/>
      <c r="Z846" s="199"/>
      <c r="AA846" s="199"/>
      <c r="AB846" s="199"/>
      <c r="AC846" s="199"/>
      <c r="AD846" s="199"/>
      <c r="AE846" s="43"/>
      <c r="AF846" s="199"/>
      <c r="AG846" s="196"/>
      <c r="AH846" s="201"/>
      <c r="AI846" s="330"/>
      <c r="AJ846" s="330"/>
      <c r="AK846" s="43"/>
      <c r="AL846" s="43"/>
      <c r="AM846" s="43"/>
      <c r="AN846" s="64"/>
      <c r="AO846" s="64"/>
      <c r="AP846" s="202"/>
      <c r="AQ846" s="202"/>
      <c r="AR846" s="42"/>
    </row>
    <row r="847" spans="1:44" ht="15.75" customHeight="1" x14ac:dyDescent="0.2">
      <c r="A847" s="43"/>
      <c r="B847" s="43"/>
      <c r="C847" s="43"/>
      <c r="D847" s="43"/>
      <c r="E847" s="43"/>
      <c r="F847" s="43"/>
      <c r="G847" s="194"/>
      <c r="H847" s="194"/>
      <c r="I847" s="194"/>
      <c r="J847" s="196"/>
      <c r="K847" s="196"/>
      <c r="L847" s="196"/>
      <c r="M847" s="196"/>
      <c r="N847" s="196"/>
      <c r="O847" s="197"/>
      <c r="P847" s="197"/>
      <c r="Q847" s="197"/>
      <c r="R847" s="197"/>
      <c r="S847" s="197"/>
      <c r="T847" s="197"/>
      <c r="U847" s="198"/>
      <c r="V847" s="257"/>
      <c r="W847" s="200"/>
      <c r="X847" s="200"/>
      <c r="Y847" s="43"/>
      <c r="Z847" s="199"/>
      <c r="AA847" s="199"/>
      <c r="AB847" s="199"/>
      <c r="AC847" s="199"/>
      <c r="AD847" s="199"/>
      <c r="AE847" s="43"/>
      <c r="AF847" s="199"/>
      <c r="AG847" s="196"/>
      <c r="AH847" s="201"/>
      <c r="AI847" s="330"/>
      <c r="AJ847" s="330"/>
      <c r="AK847" s="43"/>
      <c r="AL847" s="43"/>
      <c r="AM847" s="43"/>
      <c r="AN847" s="64"/>
      <c r="AO847" s="64"/>
      <c r="AP847" s="202"/>
      <c r="AQ847" s="202"/>
      <c r="AR847" s="42"/>
    </row>
    <row r="848" spans="1:44" ht="15.75" customHeight="1" x14ac:dyDescent="0.2">
      <c r="A848" s="43"/>
      <c r="B848" s="43"/>
      <c r="C848" s="43"/>
      <c r="D848" s="43"/>
      <c r="E848" s="43"/>
      <c r="F848" s="43"/>
      <c r="G848" s="194"/>
      <c r="H848" s="194"/>
      <c r="I848" s="194"/>
      <c r="J848" s="196"/>
      <c r="K848" s="196"/>
      <c r="L848" s="196"/>
      <c r="M848" s="196"/>
      <c r="N848" s="196"/>
      <c r="O848" s="197"/>
      <c r="P848" s="197"/>
      <c r="Q848" s="197"/>
      <c r="R848" s="197"/>
      <c r="S848" s="197"/>
      <c r="T848" s="197"/>
      <c r="U848" s="198"/>
      <c r="V848" s="257"/>
      <c r="W848" s="200"/>
      <c r="X848" s="200"/>
      <c r="Y848" s="43"/>
      <c r="Z848" s="199"/>
      <c r="AA848" s="199"/>
      <c r="AB848" s="199"/>
      <c r="AC848" s="199"/>
      <c r="AD848" s="199"/>
      <c r="AE848" s="43"/>
      <c r="AF848" s="199"/>
      <c r="AG848" s="196"/>
      <c r="AH848" s="201"/>
      <c r="AI848" s="330"/>
      <c r="AJ848" s="330"/>
      <c r="AK848" s="43"/>
      <c r="AL848" s="43"/>
      <c r="AM848" s="43"/>
      <c r="AN848" s="64"/>
      <c r="AO848" s="64"/>
      <c r="AP848" s="202"/>
      <c r="AQ848" s="202"/>
      <c r="AR848" s="42"/>
    </row>
    <row r="849" spans="1:44" ht="15.75" customHeight="1" x14ac:dyDescent="0.2">
      <c r="A849" s="43"/>
      <c r="B849" s="43"/>
      <c r="C849" s="43"/>
      <c r="D849" s="43"/>
      <c r="E849" s="43"/>
      <c r="F849" s="43"/>
      <c r="G849" s="194"/>
      <c r="H849" s="194"/>
      <c r="I849" s="194"/>
      <c r="J849" s="196"/>
      <c r="K849" s="196"/>
      <c r="L849" s="196"/>
      <c r="M849" s="196"/>
      <c r="N849" s="196"/>
      <c r="O849" s="197"/>
      <c r="P849" s="197"/>
      <c r="Q849" s="197"/>
      <c r="R849" s="197"/>
      <c r="S849" s="197"/>
      <c r="T849" s="197"/>
      <c r="U849" s="198"/>
      <c r="V849" s="257"/>
      <c r="W849" s="200"/>
      <c r="X849" s="200"/>
      <c r="Y849" s="43"/>
      <c r="Z849" s="199"/>
      <c r="AA849" s="199"/>
      <c r="AB849" s="199"/>
      <c r="AC849" s="199"/>
      <c r="AD849" s="199"/>
      <c r="AE849" s="43"/>
      <c r="AF849" s="199"/>
      <c r="AG849" s="196"/>
      <c r="AH849" s="201"/>
      <c r="AI849" s="330"/>
      <c r="AJ849" s="330"/>
      <c r="AK849" s="43"/>
      <c r="AL849" s="43"/>
      <c r="AM849" s="43"/>
      <c r="AN849" s="64"/>
      <c r="AO849" s="64"/>
      <c r="AP849" s="202"/>
      <c r="AQ849" s="202"/>
      <c r="AR849" s="42"/>
    </row>
    <row r="850" spans="1:44" ht="15.75" customHeight="1" x14ac:dyDescent="0.2">
      <c r="A850" s="43"/>
      <c r="B850" s="43"/>
      <c r="C850" s="43"/>
      <c r="D850" s="43"/>
      <c r="E850" s="43"/>
      <c r="F850" s="43"/>
      <c r="G850" s="194"/>
      <c r="H850" s="194"/>
      <c r="I850" s="194"/>
      <c r="J850" s="196"/>
      <c r="K850" s="196"/>
      <c r="L850" s="196"/>
      <c r="M850" s="196"/>
      <c r="N850" s="196"/>
      <c r="O850" s="197"/>
      <c r="P850" s="197"/>
      <c r="Q850" s="197"/>
      <c r="R850" s="197"/>
      <c r="S850" s="197"/>
      <c r="T850" s="197"/>
      <c r="U850" s="198"/>
      <c r="V850" s="257"/>
      <c r="W850" s="200"/>
      <c r="X850" s="200"/>
      <c r="Y850" s="43"/>
      <c r="Z850" s="199"/>
      <c r="AA850" s="199"/>
      <c r="AB850" s="199"/>
      <c r="AC850" s="199"/>
      <c r="AD850" s="199"/>
      <c r="AE850" s="43"/>
      <c r="AF850" s="199"/>
      <c r="AG850" s="196"/>
      <c r="AH850" s="201"/>
      <c r="AI850" s="330"/>
      <c r="AJ850" s="330"/>
      <c r="AK850" s="43"/>
      <c r="AL850" s="43"/>
      <c r="AM850" s="43"/>
      <c r="AN850" s="64"/>
      <c r="AO850" s="64"/>
      <c r="AP850" s="202"/>
      <c r="AQ850" s="202"/>
      <c r="AR850" s="42"/>
    </row>
    <row r="851" spans="1:44" ht="15.75" customHeight="1" x14ac:dyDescent="0.2">
      <c r="A851" s="43"/>
      <c r="B851" s="43"/>
      <c r="C851" s="43"/>
      <c r="D851" s="43"/>
      <c r="E851" s="43"/>
      <c r="F851" s="43"/>
      <c r="G851" s="194"/>
      <c r="H851" s="194"/>
      <c r="I851" s="194"/>
      <c r="J851" s="196"/>
      <c r="K851" s="196"/>
      <c r="L851" s="196"/>
      <c r="M851" s="196"/>
      <c r="N851" s="196"/>
      <c r="O851" s="197"/>
      <c r="P851" s="197"/>
      <c r="Q851" s="197"/>
      <c r="R851" s="197"/>
      <c r="S851" s="197"/>
      <c r="T851" s="197"/>
      <c r="U851" s="198"/>
      <c r="V851" s="257"/>
      <c r="W851" s="200"/>
      <c r="X851" s="200"/>
      <c r="Y851" s="43"/>
      <c r="Z851" s="199"/>
      <c r="AA851" s="199"/>
      <c r="AB851" s="199"/>
      <c r="AC851" s="199"/>
      <c r="AD851" s="199"/>
      <c r="AE851" s="43"/>
      <c r="AF851" s="199"/>
      <c r="AG851" s="196"/>
      <c r="AH851" s="201"/>
      <c r="AI851" s="330"/>
      <c r="AJ851" s="330"/>
      <c r="AK851" s="43"/>
      <c r="AL851" s="43"/>
      <c r="AM851" s="43"/>
      <c r="AN851" s="64"/>
      <c r="AO851" s="64"/>
      <c r="AP851" s="202"/>
      <c r="AQ851" s="202"/>
      <c r="AR851" s="42"/>
    </row>
    <row r="852" spans="1:44" ht="15.75" customHeight="1" x14ac:dyDescent="0.2">
      <c r="A852" s="43"/>
      <c r="B852" s="43"/>
      <c r="C852" s="43"/>
      <c r="D852" s="43"/>
      <c r="E852" s="43"/>
      <c r="F852" s="43"/>
      <c r="G852" s="194"/>
      <c r="H852" s="194"/>
      <c r="I852" s="194"/>
      <c r="J852" s="196"/>
      <c r="K852" s="196"/>
      <c r="L852" s="196"/>
      <c r="M852" s="196"/>
      <c r="N852" s="196"/>
      <c r="O852" s="197"/>
      <c r="P852" s="197"/>
      <c r="Q852" s="197"/>
      <c r="R852" s="197"/>
      <c r="S852" s="197"/>
      <c r="T852" s="197"/>
      <c r="U852" s="198"/>
      <c r="V852" s="257"/>
      <c r="W852" s="200"/>
      <c r="X852" s="200"/>
      <c r="Y852" s="43"/>
      <c r="Z852" s="199"/>
      <c r="AA852" s="199"/>
      <c r="AB852" s="199"/>
      <c r="AC852" s="199"/>
      <c r="AD852" s="199"/>
      <c r="AE852" s="43"/>
      <c r="AF852" s="199"/>
      <c r="AG852" s="196"/>
      <c r="AH852" s="201"/>
      <c r="AI852" s="330"/>
      <c r="AJ852" s="330"/>
      <c r="AK852" s="43"/>
      <c r="AL852" s="43"/>
      <c r="AM852" s="43"/>
      <c r="AN852" s="64"/>
      <c r="AO852" s="64"/>
      <c r="AP852" s="202"/>
      <c r="AQ852" s="202"/>
      <c r="AR852" s="42"/>
    </row>
    <row r="853" spans="1:44" ht="15.75" customHeight="1" x14ac:dyDescent="0.2">
      <c r="A853" s="43"/>
      <c r="B853" s="43"/>
      <c r="C853" s="43"/>
      <c r="D853" s="43"/>
      <c r="E853" s="43"/>
      <c r="F853" s="43"/>
      <c r="G853" s="194"/>
      <c r="H853" s="194"/>
      <c r="I853" s="194"/>
      <c r="J853" s="196"/>
      <c r="K853" s="196"/>
      <c r="L853" s="196"/>
      <c r="M853" s="196"/>
      <c r="N853" s="196"/>
      <c r="O853" s="197"/>
      <c r="P853" s="197"/>
      <c r="Q853" s="197"/>
      <c r="R853" s="197"/>
      <c r="S853" s="197"/>
      <c r="T853" s="197"/>
      <c r="U853" s="198"/>
      <c r="V853" s="257"/>
      <c r="W853" s="200"/>
      <c r="X853" s="200"/>
      <c r="Y853" s="43"/>
      <c r="Z853" s="199"/>
      <c r="AA853" s="199"/>
      <c r="AB853" s="199"/>
      <c r="AC853" s="199"/>
      <c r="AD853" s="199"/>
      <c r="AE853" s="43"/>
      <c r="AF853" s="199"/>
      <c r="AG853" s="196"/>
      <c r="AH853" s="201"/>
      <c r="AI853" s="330"/>
      <c r="AJ853" s="330"/>
      <c r="AK853" s="43"/>
      <c r="AL853" s="43"/>
      <c r="AM853" s="43"/>
      <c r="AN853" s="64"/>
      <c r="AO853" s="64"/>
      <c r="AP853" s="202"/>
      <c r="AQ853" s="202"/>
      <c r="AR853" s="42"/>
    </row>
    <row r="854" spans="1:44" ht="15.75" customHeight="1" x14ac:dyDescent="0.2">
      <c r="A854" s="43"/>
      <c r="B854" s="43"/>
      <c r="C854" s="43"/>
      <c r="D854" s="43"/>
      <c r="E854" s="43"/>
      <c r="F854" s="43"/>
      <c r="G854" s="194"/>
      <c r="H854" s="194"/>
      <c r="I854" s="194"/>
      <c r="J854" s="196"/>
      <c r="K854" s="196"/>
      <c r="L854" s="196"/>
      <c r="M854" s="196"/>
      <c r="N854" s="196"/>
      <c r="O854" s="197"/>
      <c r="P854" s="197"/>
      <c r="Q854" s="197"/>
      <c r="R854" s="197"/>
      <c r="S854" s="197"/>
      <c r="T854" s="197"/>
      <c r="U854" s="198"/>
      <c r="V854" s="257"/>
      <c r="W854" s="200"/>
      <c r="X854" s="200"/>
      <c r="Y854" s="43"/>
      <c r="Z854" s="199"/>
      <c r="AA854" s="199"/>
      <c r="AB854" s="199"/>
      <c r="AC854" s="199"/>
      <c r="AD854" s="199"/>
      <c r="AE854" s="43"/>
      <c r="AF854" s="199"/>
      <c r="AG854" s="196"/>
      <c r="AH854" s="201"/>
      <c r="AI854" s="330"/>
      <c r="AJ854" s="330"/>
      <c r="AK854" s="43"/>
      <c r="AL854" s="43"/>
      <c r="AM854" s="43"/>
      <c r="AN854" s="64"/>
      <c r="AO854" s="64"/>
      <c r="AP854" s="202"/>
      <c r="AQ854" s="202"/>
      <c r="AR854" s="42"/>
    </row>
    <row r="855" spans="1:44" ht="15.75" customHeight="1" x14ac:dyDescent="0.2">
      <c r="A855" s="43"/>
      <c r="B855" s="43"/>
      <c r="C855" s="43"/>
      <c r="D855" s="43"/>
      <c r="E855" s="43"/>
      <c r="F855" s="43"/>
      <c r="G855" s="194"/>
      <c r="H855" s="194"/>
      <c r="I855" s="194"/>
      <c r="J855" s="196"/>
      <c r="K855" s="196"/>
      <c r="L855" s="196"/>
      <c r="M855" s="196"/>
      <c r="N855" s="196"/>
      <c r="O855" s="197"/>
      <c r="P855" s="197"/>
      <c r="Q855" s="197"/>
      <c r="R855" s="197"/>
      <c r="S855" s="197"/>
      <c r="T855" s="197"/>
      <c r="U855" s="198"/>
      <c r="V855" s="257"/>
      <c r="W855" s="200"/>
      <c r="X855" s="200"/>
      <c r="Y855" s="43"/>
      <c r="Z855" s="199"/>
      <c r="AA855" s="199"/>
      <c r="AB855" s="199"/>
      <c r="AC855" s="199"/>
      <c r="AD855" s="199"/>
      <c r="AE855" s="43"/>
      <c r="AF855" s="199"/>
      <c r="AG855" s="196"/>
      <c r="AH855" s="201"/>
      <c r="AI855" s="330"/>
      <c r="AJ855" s="330"/>
      <c r="AK855" s="43"/>
      <c r="AL855" s="43"/>
      <c r="AM855" s="43"/>
      <c r="AN855" s="64"/>
      <c r="AO855" s="64"/>
      <c r="AP855" s="202"/>
      <c r="AQ855" s="202"/>
      <c r="AR855" s="42"/>
    </row>
    <row r="856" spans="1:44" ht="15.75" customHeight="1" x14ac:dyDescent="0.2">
      <c r="A856" s="43"/>
      <c r="B856" s="43"/>
      <c r="C856" s="43"/>
      <c r="D856" s="43"/>
      <c r="E856" s="43"/>
      <c r="F856" s="43"/>
      <c r="G856" s="194"/>
      <c r="H856" s="194"/>
      <c r="I856" s="194"/>
      <c r="J856" s="196"/>
      <c r="K856" s="196"/>
      <c r="L856" s="196"/>
      <c r="M856" s="196"/>
      <c r="N856" s="196"/>
      <c r="O856" s="197"/>
      <c r="P856" s="197"/>
      <c r="Q856" s="197"/>
      <c r="R856" s="197"/>
      <c r="S856" s="197"/>
      <c r="T856" s="197"/>
      <c r="U856" s="198"/>
      <c r="V856" s="257"/>
      <c r="W856" s="200"/>
      <c r="X856" s="200"/>
      <c r="Y856" s="43"/>
      <c r="Z856" s="199"/>
      <c r="AA856" s="199"/>
      <c r="AB856" s="199"/>
      <c r="AC856" s="199"/>
      <c r="AD856" s="199"/>
      <c r="AE856" s="43"/>
      <c r="AF856" s="199"/>
      <c r="AG856" s="196"/>
      <c r="AH856" s="201"/>
      <c r="AI856" s="330"/>
      <c r="AJ856" s="330"/>
      <c r="AK856" s="43"/>
      <c r="AL856" s="43"/>
      <c r="AM856" s="43"/>
      <c r="AN856" s="64"/>
      <c r="AO856" s="64"/>
      <c r="AP856" s="202"/>
      <c r="AQ856" s="202"/>
      <c r="AR856" s="42"/>
    </row>
    <row r="857" spans="1:44" ht="15.75" customHeight="1" x14ac:dyDescent="0.2">
      <c r="A857" s="43"/>
      <c r="B857" s="43"/>
      <c r="C857" s="43"/>
      <c r="D857" s="43"/>
      <c r="E857" s="43"/>
      <c r="F857" s="43"/>
      <c r="G857" s="194"/>
      <c r="H857" s="194"/>
      <c r="I857" s="194"/>
      <c r="J857" s="196"/>
      <c r="K857" s="196"/>
      <c r="L857" s="196"/>
      <c r="M857" s="196"/>
      <c r="N857" s="196"/>
      <c r="O857" s="197"/>
      <c r="P857" s="197"/>
      <c r="Q857" s="197"/>
      <c r="R857" s="197"/>
      <c r="S857" s="197"/>
      <c r="T857" s="197"/>
      <c r="U857" s="198"/>
      <c r="V857" s="257"/>
      <c r="W857" s="200"/>
      <c r="X857" s="200"/>
      <c r="Y857" s="43"/>
      <c r="Z857" s="199"/>
      <c r="AA857" s="199"/>
      <c r="AB857" s="199"/>
      <c r="AC857" s="199"/>
      <c r="AD857" s="199"/>
      <c r="AE857" s="43"/>
      <c r="AF857" s="199"/>
      <c r="AG857" s="196"/>
      <c r="AH857" s="201"/>
      <c r="AI857" s="330"/>
      <c r="AJ857" s="330"/>
      <c r="AK857" s="43"/>
      <c r="AL857" s="43"/>
      <c r="AM857" s="43"/>
      <c r="AN857" s="64"/>
      <c r="AO857" s="64"/>
      <c r="AP857" s="202"/>
      <c r="AQ857" s="202"/>
      <c r="AR857" s="42"/>
    </row>
    <row r="858" spans="1:44" ht="15.75" customHeight="1" x14ac:dyDescent="0.2">
      <c r="A858" s="43"/>
      <c r="B858" s="43"/>
      <c r="C858" s="43"/>
      <c r="D858" s="43"/>
      <c r="E858" s="43"/>
      <c r="F858" s="43"/>
      <c r="G858" s="194"/>
      <c r="H858" s="194"/>
      <c r="I858" s="194"/>
      <c r="J858" s="196"/>
      <c r="K858" s="196"/>
      <c r="L858" s="196"/>
      <c r="M858" s="196"/>
      <c r="N858" s="196"/>
      <c r="O858" s="197"/>
      <c r="P858" s="197"/>
      <c r="Q858" s="197"/>
      <c r="R858" s="197"/>
      <c r="S858" s="197"/>
      <c r="T858" s="197"/>
      <c r="U858" s="198"/>
      <c r="V858" s="257"/>
      <c r="W858" s="200"/>
      <c r="X858" s="200"/>
      <c r="Y858" s="43"/>
      <c r="Z858" s="199"/>
      <c r="AA858" s="199"/>
      <c r="AB858" s="199"/>
      <c r="AC858" s="199"/>
      <c r="AD858" s="199"/>
      <c r="AE858" s="43"/>
      <c r="AF858" s="199"/>
      <c r="AG858" s="196"/>
      <c r="AH858" s="201"/>
      <c r="AI858" s="330"/>
      <c r="AJ858" s="330"/>
      <c r="AK858" s="43"/>
      <c r="AL858" s="43"/>
      <c r="AM858" s="43"/>
      <c r="AN858" s="64"/>
      <c r="AO858" s="64"/>
      <c r="AP858" s="202"/>
      <c r="AQ858" s="202"/>
      <c r="AR858" s="42"/>
    </row>
    <row r="859" spans="1:44" ht="15.75" customHeight="1" x14ac:dyDescent="0.2">
      <c r="A859" s="43"/>
      <c r="B859" s="43"/>
      <c r="C859" s="43"/>
      <c r="D859" s="43"/>
      <c r="E859" s="43"/>
      <c r="F859" s="43"/>
      <c r="G859" s="194"/>
      <c r="H859" s="194"/>
      <c r="I859" s="194"/>
      <c r="J859" s="196"/>
      <c r="K859" s="196"/>
      <c r="L859" s="196"/>
      <c r="M859" s="196"/>
      <c r="N859" s="196"/>
      <c r="O859" s="197"/>
      <c r="P859" s="197"/>
      <c r="Q859" s="197"/>
      <c r="R859" s="197"/>
      <c r="S859" s="197"/>
      <c r="T859" s="197"/>
      <c r="U859" s="198"/>
      <c r="V859" s="257"/>
      <c r="W859" s="200"/>
      <c r="X859" s="200"/>
      <c r="Y859" s="43"/>
      <c r="Z859" s="199"/>
      <c r="AA859" s="199"/>
      <c r="AB859" s="199"/>
      <c r="AC859" s="199"/>
      <c r="AD859" s="199"/>
      <c r="AE859" s="43"/>
      <c r="AF859" s="199"/>
      <c r="AG859" s="196"/>
      <c r="AH859" s="201"/>
      <c r="AI859" s="330"/>
      <c r="AJ859" s="330"/>
      <c r="AK859" s="43"/>
      <c r="AL859" s="43"/>
      <c r="AM859" s="43"/>
      <c r="AN859" s="64"/>
      <c r="AO859" s="64"/>
      <c r="AP859" s="202"/>
      <c r="AQ859" s="202"/>
      <c r="AR859" s="42"/>
    </row>
    <row r="860" spans="1:44" ht="15.75" customHeight="1" x14ac:dyDescent="0.2">
      <c r="A860" s="43"/>
      <c r="B860" s="43"/>
      <c r="C860" s="43"/>
      <c r="D860" s="43"/>
      <c r="E860" s="43"/>
      <c r="F860" s="43"/>
      <c r="G860" s="194"/>
      <c r="H860" s="194"/>
      <c r="I860" s="194"/>
      <c r="J860" s="196"/>
      <c r="K860" s="196"/>
      <c r="L860" s="196"/>
      <c r="M860" s="196"/>
      <c r="N860" s="196"/>
      <c r="O860" s="197"/>
      <c r="P860" s="197"/>
      <c r="Q860" s="197"/>
      <c r="R860" s="197"/>
      <c r="S860" s="197"/>
      <c r="T860" s="197"/>
      <c r="U860" s="198"/>
      <c r="V860" s="257"/>
      <c r="W860" s="200"/>
      <c r="X860" s="200"/>
      <c r="Y860" s="43"/>
      <c r="Z860" s="199"/>
      <c r="AA860" s="199"/>
      <c r="AB860" s="199"/>
      <c r="AC860" s="199"/>
      <c r="AD860" s="199"/>
      <c r="AE860" s="43"/>
      <c r="AF860" s="199"/>
      <c r="AG860" s="196"/>
      <c r="AH860" s="201"/>
      <c r="AI860" s="330"/>
      <c r="AJ860" s="330"/>
      <c r="AK860" s="43"/>
      <c r="AL860" s="43"/>
      <c r="AM860" s="43"/>
      <c r="AN860" s="64"/>
      <c r="AO860" s="64"/>
      <c r="AP860" s="202"/>
      <c r="AQ860" s="202"/>
      <c r="AR860" s="42"/>
    </row>
    <row r="861" spans="1:44" ht="15.75" customHeight="1" x14ac:dyDescent="0.2">
      <c r="A861" s="43"/>
      <c r="B861" s="43"/>
      <c r="C861" s="43"/>
      <c r="D861" s="43"/>
      <c r="E861" s="43"/>
      <c r="F861" s="43"/>
      <c r="G861" s="194"/>
      <c r="H861" s="194"/>
      <c r="I861" s="194"/>
      <c r="J861" s="196"/>
      <c r="K861" s="196"/>
      <c r="L861" s="196"/>
      <c r="M861" s="196"/>
      <c r="N861" s="196"/>
      <c r="O861" s="197"/>
      <c r="P861" s="197"/>
      <c r="Q861" s="197"/>
      <c r="R861" s="197"/>
      <c r="S861" s="197"/>
      <c r="T861" s="197"/>
      <c r="U861" s="198"/>
      <c r="V861" s="257"/>
      <c r="W861" s="200"/>
      <c r="X861" s="200"/>
      <c r="Y861" s="43"/>
      <c r="Z861" s="199"/>
      <c r="AA861" s="199"/>
      <c r="AB861" s="199"/>
      <c r="AC861" s="199"/>
      <c r="AD861" s="199"/>
      <c r="AE861" s="43"/>
      <c r="AF861" s="199"/>
      <c r="AG861" s="196"/>
      <c r="AH861" s="201"/>
      <c r="AI861" s="330"/>
      <c r="AJ861" s="330"/>
      <c r="AK861" s="43"/>
      <c r="AL861" s="43"/>
      <c r="AM861" s="43"/>
      <c r="AN861" s="64"/>
      <c r="AO861" s="64"/>
      <c r="AP861" s="202"/>
      <c r="AQ861" s="202"/>
      <c r="AR861" s="42"/>
    </row>
    <row r="862" spans="1:44" ht="15.75" customHeight="1" x14ac:dyDescent="0.2">
      <c r="A862" s="43"/>
      <c r="B862" s="43"/>
      <c r="C862" s="43"/>
      <c r="D862" s="43"/>
      <c r="E862" s="43"/>
      <c r="F862" s="43"/>
      <c r="G862" s="194"/>
      <c r="H862" s="194"/>
      <c r="I862" s="194"/>
      <c r="J862" s="196"/>
      <c r="K862" s="196"/>
      <c r="L862" s="196"/>
      <c r="M862" s="196"/>
      <c r="N862" s="196"/>
      <c r="O862" s="197"/>
      <c r="P862" s="197"/>
      <c r="Q862" s="197"/>
      <c r="R862" s="197"/>
      <c r="S862" s="197"/>
      <c r="T862" s="197"/>
      <c r="U862" s="198"/>
      <c r="V862" s="257"/>
      <c r="W862" s="200"/>
      <c r="X862" s="200"/>
      <c r="Y862" s="43"/>
      <c r="Z862" s="199"/>
      <c r="AA862" s="199"/>
      <c r="AB862" s="199"/>
      <c r="AC862" s="199"/>
      <c r="AD862" s="199"/>
      <c r="AE862" s="43"/>
      <c r="AF862" s="199"/>
      <c r="AG862" s="196"/>
      <c r="AH862" s="201"/>
      <c r="AI862" s="330"/>
      <c r="AJ862" s="330"/>
      <c r="AK862" s="43"/>
      <c r="AL862" s="43"/>
      <c r="AM862" s="43"/>
      <c r="AN862" s="64"/>
      <c r="AO862" s="64"/>
      <c r="AP862" s="202"/>
      <c r="AQ862" s="202"/>
      <c r="AR862" s="42"/>
    </row>
    <row r="863" spans="1:44" ht="15.75" customHeight="1" x14ac:dyDescent="0.2">
      <c r="A863" s="43"/>
      <c r="B863" s="43"/>
      <c r="C863" s="43"/>
      <c r="D863" s="43"/>
      <c r="E863" s="43"/>
      <c r="F863" s="43"/>
      <c r="G863" s="194"/>
      <c r="H863" s="194"/>
      <c r="I863" s="194"/>
      <c r="J863" s="196"/>
      <c r="K863" s="196"/>
      <c r="L863" s="196"/>
      <c r="M863" s="196"/>
      <c r="N863" s="196"/>
      <c r="O863" s="197"/>
      <c r="P863" s="197"/>
      <c r="Q863" s="197"/>
      <c r="R863" s="197"/>
      <c r="S863" s="197"/>
      <c r="T863" s="197"/>
      <c r="U863" s="198"/>
      <c r="V863" s="257"/>
      <c r="W863" s="200"/>
      <c r="X863" s="200"/>
      <c r="Y863" s="43"/>
      <c r="Z863" s="199"/>
      <c r="AA863" s="199"/>
      <c r="AB863" s="199"/>
      <c r="AC863" s="199"/>
      <c r="AD863" s="199"/>
      <c r="AE863" s="43"/>
      <c r="AF863" s="199"/>
      <c r="AG863" s="196"/>
      <c r="AH863" s="201"/>
      <c r="AI863" s="330"/>
      <c r="AJ863" s="330"/>
      <c r="AK863" s="43"/>
      <c r="AL863" s="43"/>
      <c r="AM863" s="43"/>
      <c r="AN863" s="64"/>
      <c r="AO863" s="64"/>
      <c r="AP863" s="202"/>
      <c r="AQ863" s="202"/>
      <c r="AR863" s="42"/>
    </row>
    <row r="864" spans="1:44" ht="15.75" customHeight="1" x14ac:dyDescent="0.2">
      <c r="A864" s="43"/>
      <c r="B864" s="43"/>
      <c r="C864" s="43"/>
      <c r="D864" s="43"/>
      <c r="E864" s="43"/>
      <c r="F864" s="43"/>
      <c r="G864" s="194"/>
      <c r="H864" s="194"/>
      <c r="I864" s="194"/>
      <c r="J864" s="196"/>
      <c r="K864" s="196"/>
      <c r="L864" s="196"/>
      <c r="M864" s="196"/>
      <c r="N864" s="196"/>
      <c r="O864" s="197"/>
      <c r="P864" s="197"/>
      <c r="Q864" s="197"/>
      <c r="R864" s="197"/>
      <c r="S864" s="197"/>
      <c r="T864" s="197"/>
      <c r="U864" s="198"/>
      <c r="V864" s="257"/>
      <c r="W864" s="200"/>
      <c r="X864" s="200"/>
      <c r="Y864" s="43"/>
      <c r="Z864" s="199"/>
      <c r="AA864" s="199"/>
      <c r="AB864" s="199"/>
      <c r="AC864" s="199"/>
      <c r="AD864" s="199"/>
      <c r="AE864" s="43"/>
      <c r="AF864" s="199"/>
      <c r="AG864" s="196"/>
      <c r="AH864" s="201"/>
      <c r="AI864" s="330"/>
      <c r="AJ864" s="330"/>
      <c r="AK864" s="43"/>
      <c r="AL864" s="43"/>
      <c r="AM864" s="43"/>
      <c r="AN864" s="64"/>
      <c r="AO864" s="64"/>
      <c r="AP864" s="202"/>
      <c r="AQ864" s="202"/>
      <c r="AR864" s="42"/>
    </row>
    <row r="865" spans="1:44" ht="15.75" customHeight="1" x14ac:dyDescent="0.2">
      <c r="A865" s="43"/>
      <c r="B865" s="43"/>
      <c r="C865" s="43"/>
      <c r="D865" s="43"/>
      <c r="E865" s="43"/>
      <c r="F865" s="43"/>
      <c r="G865" s="194"/>
      <c r="H865" s="194"/>
      <c r="I865" s="194"/>
      <c r="J865" s="196"/>
      <c r="K865" s="196"/>
      <c r="L865" s="196"/>
      <c r="M865" s="196"/>
      <c r="N865" s="196"/>
      <c r="O865" s="197"/>
      <c r="P865" s="197"/>
      <c r="Q865" s="197"/>
      <c r="R865" s="197"/>
      <c r="S865" s="197"/>
      <c r="T865" s="197"/>
      <c r="U865" s="198"/>
      <c r="V865" s="257"/>
      <c r="W865" s="200"/>
      <c r="X865" s="200"/>
      <c r="Y865" s="43"/>
      <c r="Z865" s="199"/>
      <c r="AA865" s="199"/>
      <c r="AB865" s="199"/>
      <c r="AC865" s="199"/>
      <c r="AD865" s="199"/>
      <c r="AE865" s="43"/>
      <c r="AF865" s="199"/>
      <c r="AG865" s="196"/>
      <c r="AH865" s="201"/>
      <c r="AI865" s="330"/>
      <c r="AJ865" s="330"/>
      <c r="AK865" s="43"/>
      <c r="AL865" s="43"/>
      <c r="AM865" s="43"/>
      <c r="AN865" s="64"/>
      <c r="AO865" s="64"/>
      <c r="AP865" s="202"/>
      <c r="AQ865" s="202"/>
      <c r="AR865" s="42"/>
    </row>
    <row r="866" spans="1:44" ht="15.75" customHeight="1" x14ac:dyDescent="0.2">
      <c r="A866" s="43"/>
      <c r="B866" s="43"/>
      <c r="C866" s="43"/>
      <c r="D866" s="43"/>
      <c r="E866" s="43"/>
      <c r="F866" s="43"/>
      <c r="G866" s="194"/>
      <c r="H866" s="194"/>
      <c r="I866" s="194"/>
      <c r="J866" s="196"/>
      <c r="K866" s="196"/>
      <c r="L866" s="196"/>
      <c r="M866" s="196"/>
      <c r="N866" s="196"/>
      <c r="O866" s="197"/>
      <c r="P866" s="197"/>
      <c r="Q866" s="197"/>
      <c r="R866" s="197"/>
      <c r="S866" s="197"/>
      <c r="T866" s="197"/>
      <c r="U866" s="198"/>
      <c r="V866" s="257"/>
      <c r="W866" s="200"/>
      <c r="X866" s="200"/>
      <c r="Y866" s="43"/>
      <c r="Z866" s="199"/>
      <c r="AA866" s="199"/>
      <c r="AB866" s="199"/>
      <c r="AC866" s="199"/>
      <c r="AD866" s="199"/>
      <c r="AE866" s="43"/>
      <c r="AF866" s="199"/>
      <c r="AG866" s="196"/>
      <c r="AH866" s="201"/>
      <c r="AI866" s="330"/>
      <c r="AJ866" s="330"/>
      <c r="AK866" s="43"/>
      <c r="AL866" s="43"/>
      <c r="AM866" s="43"/>
      <c r="AN866" s="64"/>
      <c r="AO866" s="64"/>
      <c r="AP866" s="202"/>
      <c r="AQ866" s="202"/>
      <c r="AR866" s="42"/>
    </row>
    <row r="867" spans="1:44" ht="15.75" customHeight="1" x14ac:dyDescent="0.2">
      <c r="A867" s="43"/>
      <c r="B867" s="43"/>
      <c r="C867" s="43"/>
      <c r="D867" s="43"/>
      <c r="E867" s="43"/>
      <c r="F867" s="43"/>
      <c r="G867" s="194"/>
      <c r="H867" s="194"/>
      <c r="I867" s="194"/>
      <c r="J867" s="196"/>
      <c r="K867" s="196"/>
      <c r="L867" s="196"/>
      <c r="M867" s="196"/>
      <c r="N867" s="196"/>
      <c r="O867" s="197"/>
      <c r="P867" s="197"/>
      <c r="Q867" s="197"/>
      <c r="R867" s="197"/>
      <c r="S867" s="197"/>
      <c r="T867" s="197"/>
      <c r="U867" s="198"/>
      <c r="V867" s="257"/>
      <c r="W867" s="200"/>
      <c r="X867" s="200"/>
      <c r="Y867" s="43"/>
      <c r="Z867" s="199"/>
      <c r="AA867" s="199"/>
      <c r="AB867" s="199"/>
      <c r="AC867" s="199"/>
      <c r="AD867" s="199"/>
      <c r="AE867" s="43"/>
      <c r="AF867" s="199"/>
      <c r="AG867" s="196"/>
      <c r="AH867" s="201"/>
      <c r="AI867" s="330"/>
      <c r="AJ867" s="330"/>
      <c r="AK867" s="43"/>
      <c r="AL867" s="43"/>
      <c r="AM867" s="43"/>
      <c r="AN867" s="64"/>
      <c r="AO867" s="64"/>
      <c r="AP867" s="202"/>
      <c r="AQ867" s="202"/>
      <c r="AR867" s="42"/>
    </row>
    <row r="868" spans="1:44" ht="15.75" customHeight="1" x14ac:dyDescent="0.2">
      <c r="A868" s="43"/>
      <c r="B868" s="43"/>
      <c r="C868" s="43"/>
      <c r="D868" s="43"/>
      <c r="E868" s="43"/>
      <c r="F868" s="43"/>
      <c r="G868" s="194"/>
      <c r="H868" s="194"/>
      <c r="I868" s="194"/>
      <c r="J868" s="196"/>
      <c r="K868" s="196"/>
      <c r="L868" s="196"/>
      <c r="M868" s="196"/>
      <c r="N868" s="196"/>
      <c r="O868" s="197"/>
      <c r="P868" s="197"/>
      <c r="Q868" s="197"/>
      <c r="R868" s="197"/>
      <c r="S868" s="197"/>
      <c r="T868" s="197"/>
      <c r="U868" s="198"/>
      <c r="V868" s="257"/>
      <c r="W868" s="200"/>
      <c r="X868" s="200"/>
      <c r="Y868" s="43"/>
      <c r="Z868" s="199"/>
      <c r="AA868" s="199"/>
      <c r="AB868" s="199"/>
      <c r="AC868" s="199"/>
      <c r="AD868" s="199"/>
      <c r="AE868" s="43"/>
      <c r="AF868" s="199"/>
      <c r="AG868" s="196"/>
      <c r="AH868" s="201"/>
      <c r="AI868" s="330"/>
      <c r="AJ868" s="330"/>
      <c r="AK868" s="43"/>
      <c r="AL868" s="43"/>
      <c r="AM868" s="43"/>
      <c r="AN868" s="64"/>
      <c r="AO868" s="64"/>
      <c r="AP868" s="202"/>
      <c r="AQ868" s="202"/>
      <c r="AR868" s="42"/>
    </row>
    <row r="869" spans="1:44" ht="15.75" customHeight="1" x14ac:dyDescent="0.2">
      <c r="A869" s="43"/>
      <c r="B869" s="43"/>
      <c r="C869" s="43"/>
      <c r="D869" s="43"/>
      <c r="E869" s="43"/>
      <c r="F869" s="43"/>
      <c r="G869" s="194"/>
      <c r="H869" s="194"/>
      <c r="I869" s="194"/>
      <c r="J869" s="196"/>
      <c r="K869" s="196"/>
      <c r="L869" s="196"/>
      <c r="M869" s="196"/>
      <c r="N869" s="196"/>
      <c r="O869" s="197"/>
      <c r="P869" s="197"/>
      <c r="Q869" s="197"/>
      <c r="R869" s="197"/>
      <c r="S869" s="197"/>
      <c r="T869" s="197"/>
      <c r="U869" s="198"/>
      <c r="V869" s="257"/>
      <c r="W869" s="200"/>
      <c r="X869" s="200"/>
      <c r="Y869" s="43"/>
      <c r="Z869" s="199"/>
      <c r="AA869" s="199"/>
      <c r="AB869" s="199"/>
      <c r="AC869" s="199"/>
      <c r="AD869" s="199"/>
      <c r="AE869" s="43"/>
      <c r="AF869" s="199"/>
      <c r="AG869" s="196"/>
      <c r="AH869" s="201"/>
      <c r="AI869" s="330"/>
      <c r="AJ869" s="330"/>
      <c r="AK869" s="43"/>
      <c r="AL869" s="43"/>
      <c r="AM869" s="43"/>
      <c r="AN869" s="64"/>
      <c r="AO869" s="64"/>
      <c r="AP869" s="202"/>
      <c r="AQ869" s="202"/>
      <c r="AR869" s="42"/>
    </row>
    <row r="870" spans="1:44" ht="15.75" customHeight="1" x14ac:dyDescent="0.2">
      <c r="A870" s="43"/>
      <c r="B870" s="43"/>
      <c r="C870" s="43"/>
      <c r="D870" s="43"/>
      <c r="E870" s="43"/>
      <c r="F870" s="43"/>
      <c r="G870" s="194"/>
      <c r="H870" s="194"/>
      <c r="I870" s="194"/>
      <c r="J870" s="196"/>
      <c r="K870" s="196"/>
      <c r="L870" s="196"/>
      <c r="M870" s="196"/>
      <c r="N870" s="196"/>
      <c r="O870" s="197"/>
      <c r="P870" s="197"/>
      <c r="Q870" s="197"/>
      <c r="R870" s="197"/>
      <c r="S870" s="197"/>
      <c r="T870" s="197"/>
      <c r="U870" s="198"/>
      <c r="V870" s="257"/>
      <c r="W870" s="200"/>
      <c r="X870" s="200"/>
      <c r="Y870" s="43"/>
      <c r="Z870" s="199"/>
      <c r="AA870" s="199"/>
      <c r="AB870" s="199"/>
      <c r="AC870" s="199"/>
      <c r="AD870" s="199"/>
      <c r="AE870" s="43"/>
      <c r="AF870" s="199"/>
      <c r="AG870" s="196"/>
      <c r="AH870" s="201"/>
      <c r="AI870" s="330"/>
      <c r="AJ870" s="330"/>
      <c r="AK870" s="43"/>
      <c r="AL870" s="43"/>
      <c r="AM870" s="43"/>
      <c r="AN870" s="64"/>
      <c r="AO870" s="64"/>
      <c r="AP870" s="202"/>
      <c r="AQ870" s="202"/>
      <c r="AR870" s="42"/>
    </row>
    <row r="871" spans="1:44" ht="15.75" customHeight="1" x14ac:dyDescent="0.2">
      <c r="A871" s="43"/>
      <c r="B871" s="43"/>
      <c r="C871" s="43"/>
      <c r="D871" s="43"/>
      <c r="E871" s="43"/>
      <c r="F871" s="43"/>
      <c r="G871" s="194"/>
      <c r="H871" s="194"/>
      <c r="I871" s="194"/>
      <c r="J871" s="196"/>
      <c r="K871" s="196"/>
      <c r="L871" s="196"/>
      <c r="M871" s="196"/>
      <c r="N871" s="196"/>
      <c r="O871" s="197"/>
      <c r="P871" s="197"/>
      <c r="Q871" s="197"/>
      <c r="R871" s="197"/>
      <c r="S871" s="197"/>
      <c r="T871" s="197"/>
      <c r="U871" s="198"/>
      <c r="V871" s="257"/>
      <c r="W871" s="200"/>
      <c r="X871" s="200"/>
      <c r="Y871" s="43"/>
      <c r="Z871" s="199"/>
      <c r="AA871" s="199"/>
      <c r="AB871" s="199"/>
      <c r="AC871" s="199"/>
      <c r="AD871" s="199"/>
      <c r="AE871" s="43"/>
      <c r="AF871" s="199"/>
      <c r="AG871" s="196"/>
      <c r="AH871" s="201"/>
      <c r="AI871" s="330"/>
      <c r="AJ871" s="330"/>
      <c r="AK871" s="43"/>
      <c r="AL871" s="43"/>
      <c r="AM871" s="43"/>
      <c r="AN871" s="64"/>
      <c r="AO871" s="64"/>
      <c r="AP871" s="202"/>
      <c r="AQ871" s="202"/>
      <c r="AR871" s="42"/>
    </row>
    <row r="872" spans="1:44" ht="15.75" customHeight="1" x14ac:dyDescent="0.2">
      <c r="A872" s="43"/>
      <c r="B872" s="43"/>
      <c r="C872" s="43"/>
      <c r="D872" s="43"/>
      <c r="E872" s="43"/>
      <c r="F872" s="43"/>
      <c r="G872" s="194"/>
      <c r="H872" s="194"/>
      <c r="I872" s="194"/>
      <c r="J872" s="196"/>
      <c r="K872" s="196"/>
      <c r="L872" s="196"/>
      <c r="M872" s="196"/>
      <c r="N872" s="196"/>
      <c r="O872" s="197"/>
      <c r="P872" s="197"/>
      <c r="Q872" s="197"/>
      <c r="R872" s="197"/>
      <c r="S872" s="197"/>
      <c r="T872" s="197"/>
      <c r="U872" s="198"/>
      <c r="V872" s="257"/>
      <c r="W872" s="200"/>
      <c r="X872" s="200"/>
      <c r="Y872" s="43"/>
      <c r="Z872" s="199"/>
      <c r="AA872" s="199"/>
      <c r="AB872" s="199"/>
      <c r="AC872" s="199"/>
      <c r="AD872" s="199"/>
      <c r="AE872" s="43"/>
      <c r="AF872" s="199"/>
      <c r="AG872" s="196"/>
      <c r="AH872" s="201"/>
      <c r="AI872" s="330"/>
      <c r="AJ872" s="330"/>
      <c r="AK872" s="43"/>
      <c r="AL872" s="43"/>
      <c r="AM872" s="43"/>
      <c r="AN872" s="64"/>
      <c r="AO872" s="64"/>
      <c r="AP872" s="202"/>
      <c r="AQ872" s="202"/>
      <c r="AR872" s="42"/>
    </row>
    <row r="873" spans="1:44" ht="15.75" customHeight="1" x14ac:dyDescent="0.2">
      <c r="A873" s="43"/>
      <c r="B873" s="43"/>
      <c r="C873" s="43"/>
      <c r="D873" s="43"/>
      <c r="E873" s="43"/>
      <c r="F873" s="43"/>
      <c r="G873" s="194"/>
      <c r="H873" s="194"/>
      <c r="I873" s="194"/>
      <c r="J873" s="196"/>
      <c r="K873" s="196"/>
      <c r="L873" s="196"/>
      <c r="M873" s="196"/>
      <c r="N873" s="196"/>
      <c r="O873" s="197"/>
      <c r="P873" s="197"/>
      <c r="Q873" s="197"/>
      <c r="R873" s="197"/>
      <c r="S873" s="197"/>
      <c r="T873" s="197"/>
      <c r="U873" s="198"/>
      <c r="V873" s="257"/>
      <c r="W873" s="200"/>
      <c r="X873" s="200"/>
      <c r="Y873" s="43"/>
      <c r="Z873" s="199"/>
      <c r="AA873" s="199"/>
      <c r="AB873" s="199"/>
      <c r="AC873" s="199"/>
      <c r="AD873" s="199"/>
      <c r="AE873" s="43"/>
      <c r="AF873" s="199"/>
      <c r="AG873" s="196"/>
      <c r="AH873" s="201"/>
      <c r="AI873" s="330"/>
      <c r="AJ873" s="330"/>
      <c r="AK873" s="43"/>
      <c r="AL873" s="43"/>
      <c r="AM873" s="43"/>
      <c r="AN873" s="64"/>
      <c r="AO873" s="64"/>
      <c r="AP873" s="202"/>
      <c r="AQ873" s="202"/>
      <c r="AR873" s="42"/>
    </row>
    <row r="874" spans="1:44" ht="15.75" customHeight="1" x14ac:dyDescent="0.2">
      <c r="A874" s="43"/>
      <c r="B874" s="43"/>
      <c r="C874" s="43"/>
      <c r="D874" s="43"/>
      <c r="E874" s="43"/>
      <c r="F874" s="43"/>
      <c r="G874" s="194"/>
      <c r="H874" s="194"/>
      <c r="I874" s="194"/>
      <c r="J874" s="196"/>
      <c r="K874" s="196"/>
      <c r="L874" s="196"/>
      <c r="M874" s="196"/>
      <c r="N874" s="196"/>
      <c r="O874" s="197"/>
      <c r="P874" s="197"/>
      <c r="Q874" s="197"/>
      <c r="R874" s="197"/>
      <c r="S874" s="197"/>
      <c r="T874" s="197"/>
      <c r="U874" s="198"/>
      <c r="V874" s="257"/>
      <c r="W874" s="200"/>
      <c r="X874" s="200"/>
      <c r="Y874" s="43"/>
      <c r="Z874" s="199"/>
      <c r="AA874" s="199"/>
      <c r="AB874" s="199"/>
      <c r="AC874" s="199"/>
      <c r="AD874" s="199"/>
      <c r="AE874" s="43"/>
      <c r="AF874" s="199"/>
      <c r="AG874" s="196"/>
      <c r="AH874" s="201"/>
      <c r="AI874" s="330"/>
      <c r="AJ874" s="330"/>
      <c r="AK874" s="43"/>
      <c r="AL874" s="43"/>
      <c r="AM874" s="43"/>
      <c r="AN874" s="64"/>
      <c r="AO874" s="64"/>
      <c r="AP874" s="202"/>
      <c r="AQ874" s="202"/>
      <c r="AR874" s="42"/>
    </row>
    <row r="875" spans="1:44" ht="15.75" customHeight="1" x14ac:dyDescent="0.2">
      <c r="A875" s="43"/>
      <c r="B875" s="43"/>
      <c r="C875" s="43"/>
      <c r="D875" s="43"/>
      <c r="E875" s="43"/>
      <c r="F875" s="43"/>
      <c r="G875" s="194"/>
      <c r="H875" s="194"/>
      <c r="I875" s="194"/>
      <c r="J875" s="196"/>
      <c r="K875" s="196"/>
      <c r="L875" s="196"/>
      <c r="M875" s="196"/>
      <c r="N875" s="196"/>
      <c r="O875" s="197"/>
      <c r="P875" s="197"/>
      <c r="Q875" s="197"/>
      <c r="R875" s="197"/>
      <c r="S875" s="197"/>
      <c r="T875" s="197"/>
      <c r="U875" s="198"/>
      <c r="V875" s="257"/>
      <c r="W875" s="200"/>
      <c r="X875" s="200"/>
      <c r="Y875" s="43"/>
      <c r="Z875" s="199"/>
      <c r="AA875" s="199"/>
      <c r="AB875" s="199"/>
      <c r="AC875" s="199"/>
      <c r="AD875" s="199"/>
      <c r="AE875" s="43"/>
      <c r="AF875" s="199"/>
      <c r="AG875" s="196"/>
      <c r="AH875" s="201"/>
      <c r="AI875" s="330"/>
      <c r="AJ875" s="330"/>
      <c r="AK875" s="43"/>
      <c r="AL875" s="43"/>
      <c r="AM875" s="43"/>
      <c r="AN875" s="64"/>
      <c r="AO875" s="64"/>
      <c r="AP875" s="202"/>
      <c r="AQ875" s="202"/>
      <c r="AR875" s="42"/>
    </row>
    <row r="876" spans="1:44" ht="15.75" customHeight="1" x14ac:dyDescent="0.2">
      <c r="A876" s="43"/>
      <c r="B876" s="43"/>
      <c r="C876" s="43"/>
      <c r="D876" s="43"/>
      <c r="E876" s="43"/>
      <c r="F876" s="43"/>
      <c r="G876" s="194"/>
      <c r="H876" s="194"/>
      <c r="I876" s="194"/>
      <c r="J876" s="196"/>
      <c r="K876" s="196"/>
      <c r="L876" s="196"/>
      <c r="M876" s="196"/>
      <c r="N876" s="196"/>
      <c r="O876" s="197"/>
      <c r="P876" s="197"/>
      <c r="Q876" s="197"/>
      <c r="R876" s="197"/>
      <c r="S876" s="197"/>
      <c r="T876" s="197"/>
      <c r="U876" s="198"/>
      <c r="V876" s="257"/>
      <c r="W876" s="200"/>
      <c r="X876" s="200"/>
      <c r="Y876" s="43"/>
      <c r="Z876" s="199"/>
      <c r="AA876" s="199"/>
      <c r="AB876" s="199"/>
      <c r="AC876" s="199"/>
      <c r="AD876" s="199"/>
      <c r="AE876" s="43"/>
      <c r="AF876" s="199"/>
      <c r="AG876" s="196"/>
      <c r="AH876" s="201"/>
      <c r="AI876" s="330"/>
      <c r="AJ876" s="330"/>
      <c r="AK876" s="43"/>
      <c r="AL876" s="43"/>
      <c r="AM876" s="43"/>
      <c r="AN876" s="64"/>
      <c r="AO876" s="64"/>
      <c r="AP876" s="202"/>
      <c r="AQ876" s="202"/>
      <c r="AR876" s="42"/>
    </row>
    <row r="877" spans="1:44" ht="15.75" customHeight="1" x14ac:dyDescent="0.2">
      <c r="A877" s="43"/>
      <c r="B877" s="43"/>
      <c r="C877" s="43"/>
      <c r="D877" s="43"/>
      <c r="E877" s="43"/>
      <c r="F877" s="43"/>
      <c r="G877" s="194"/>
      <c r="H877" s="194"/>
      <c r="I877" s="194"/>
      <c r="J877" s="196"/>
      <c r="K877" s="196"/>
      <c r="L877" s="196"/>
      <c r="M877" s="196"/>
      <c r="N877" s="196"/>
      <c r="O877" s="197"/>
      <c r="P877" s="197"/>
      <c r="Q877" s="197"/>
      <c r="R877" s="197"/>
      <c r="S877" s="197"/>
      <c r="T877" s="197"/>
      <c r="U877" s="198"/>
      <c r="V877" s="257"/>
      <c r="W877" s="200"/>
      <c r="X877" s="200"/>
      <c r="Y877" s="43"/>
      <c r="Z877" s="199"/>
      <c r="AA877" s="199"/>
      <c r="AB877" s="199"/>
      <c r="AC877" s="199"/>
      <c r="AD877" s="199"/>
      <c r="AE877" s="43"/>
      <c r="AF877" s="199"/>
      <c r="AG877" s="196"/>
      <c r="AH877" s="201"/>
      <c r="AI877" s="330"/>
      <c r="AJ877" s="330"/>
      <c r="AK877" s="43"/>
      <c r="AL877" s="43"/>
      <c r="AM877" s="43"/>
      <c r="AN877" s="64"/>
      <c r="AO877" s="64"/>
      <c r="AP877" s="202"/>
      <c r="AQ877" s="202"/>
      <c r="AR877" s="42"/>
    </row>
    <row r="878" spans="1:44" ht="15.75" customHeight="1" x14ac:dyDescent="0.2">
      <c r="A878" s="43"/>
      <c r="B878" s="43"/>
      <c r="C878" s="43"/>
      <c r="D878" s="43"/>
      <c r="E878" s="43"/>
      <c r="F878" s="43"/>
      <c r="G878" s="194"/>
      <c r="H878" s="194"/>
      <c r="I878" s="194"/>
      <c r="J878" s="196"/>
      <c r="K878" s="196"/>
      <c r="L878" s="196"/>
      <c r="M878" s="196"/>
      <c r="N878" s="196"/>
      <c r="O878" s="197"/>
      <c r="P878" s="197"/>
      <c r="Q878" s="197"/>
      <c r="R878" s="197"/>
      <c r="S878" s="197"/>
      <c r="T878" s="197"/>
      <c r="U878" s="198"/>
      <c r="V878" s="257"/>
      <c r="W878" s="200"/>
      <c r="X878" s="200"/>
      <c r="Y878" s="43"/>
      <c r="Z878" s="199"/>
      <c r="AA878" s="199"/>
      <c r="AB878" s="199"/>
      <c r="AC878" s="199"/>
      <c r="AD878" s="199"/>
      <c r="AE878" s="43"/>
      <c r="AF878" s="199"/>
      <c r="AG878" s="196"/>
      <c r="AH878" s="201"/>
      <c r="AI878" s="330"/>
      <c r="AJ878" s="330"/>
      <c r="AK878" s="43"/>
      <c r="AL878" s="43"/>
      <c r="AM878" s="43"/>
      <c r="AN878" s="64"/>
      <c r="AO878" s="64"/>
      <c r="AP878" s="202"/>
      <c r="AQ878" s="202"/>
      <c r="AR878" s="42"/>
    </row>
    <row r="879" spans="1:44" ht="15.75" customHeight="1" x14ac:dyDescent="0.2">
      <c r="A879" s="43"/>
      <c r="B879" s="43"/>
      <c r="C879" s="43"/>
      <c r="D879" s="43"/>
      <c r="E879" s="43"/>
      <c r="F879" s="43"/>
      <c r="G879" s="194"/>
      <c r="H879" s="194"/>
      <c r="I879" s="194"/>
      <c r="J879" s="196"/>
      <c r="K879" s="196"/>
      <c r="L879" s="196"/>
      <c r="M879" s="196"/>
      <c r="N879" s="196"/>
      <c r="O879" s="197"/>
      <c r="P879" s="197"/>
      <c r="Q879" s="197"/>
      <c r="R879" s="197"/>
      <c r="S879" s="197"/>
      <c r="T879" s="197"/>
      <c r="U879" s="198"/>
      <c r="V879" s="257"/>
      <c r="W879" s="200"/>
      <c r="X879" s="200"/>
      <c r="Y879" s="43"/>
      <c r="Z879" s="199"/>
      <c r="AA879" s="199"/>
      <c r="AB879" s="199"/>
      <c r="AC879" s="199"/>
      <c r="AD879" s="199"/>
      <c r="AE879" s="43"/>
      <c r="AF879" s="199"/>
      <c r="AG879" s="196"/>
      <c r="AH879" s="201"/>
      <c r="AI879" s="330"/>
      <c r="AJ879" s="330"/>
      <c r="AK879" s="43"/>
      <c r="AL879" s="43"/>
      <c r="AM879" s="43"/>
      <c r="AN879" s="64"/>
      <c r="AO879" s="64"/>
      <c r="AP879" s="202"/>
      <c r="AQ879" s="202"/>
      <c r="AR879" s="42"/>
    </row>
    <row r="880" spans="1:44" ht="15.75" customHeight="1" x14ac:dyDescent="0.2">
      <c r="A880" s="43"/>
      <c r="B880" s="43"/>
      <c r="C880" s="43"/>
      <c r="D880" s="43"/>
      <c r="E880" s="43"/>
      <c r="F880" s="43"/>
      <c r="G880" s="194"/>
      <c r="H880" s="194"/>
      <c r="I880" s="194"/>
      <c r="J880" s="196"/>
      <c r="K880" s="196"/>
      <c r="L880" s="196"/>
      <c r="M880" s="196"/>
      <c r="N880" s="196"/>
      <c r="O880" s="197"/>
      <c r="P880" s="197"/>
      <c r="Q880" s="197"/>
      <c r="R880" s="197"/>
      <c r="S880" s="197"/>
      <c r="T880" s="197"/>
      <c r="U880" s="198"/>
      <c r="V880" s="257"/>
      <c r="W880" s="200"/>
      <c r="X880" s="200"/>
      <c r="Y880" s="43"/>
      <c r="Z880" s="199"/>
      <c r="AA880" s="199"/>
      <c r="AB880" s="199"/>
      <c r="AC880" s="199"/>
      <c r="AD880" s="199"/>
      <c r="AE880" s="43"/>
      <c r="AF880" s="199"/>
      <c r="AG880" s="196"/>
      <c r="AH880" s="201"/>
      <c r="AI880" s="330"/>
      <c r="AJ880" s="330"/>
      <c r="AK880" s="43"/>
      <c r="AL880" s="43"/>
      <c r="AM880" s="43"/>
      <c r="AN880" s="64"/>
      <c r="AO880" s="64"/>
      <c r="AP880" s="202"/>
      <c r="AQ880" s="202"/>
      <c r="AR880" s="42"/>
    </row>
    <row r="881" spans="1:44" ht="15.75" customHeight="1" x14ac:dyDescent="0.2">
      <c r="A881" s="43"/>
      <c r="B881" s="43"/>
      <c r="C881" s="43"/>
      <c r="D881" s="43"/>
      <c r="E881" s="43"/>
      <c r="F881" s="43"/>
      <c r="G881" s="194"/>
      <c r="H881" s="194"/>
      <c r="I881" s="194"/>
      <c r="J881" s="196"/>
      <c r="K881" s="196"/>
      <c r="L881" s="196"/>
      <c r="M881" s="196"/>
      <c r="N881" s="196"/>
      <c r="O881" s="197"/>
      <c r="P881" s="197"/>
      <c r="Q881" s="197"/>
      <c r="R881" s="197"/>
      <c r="S881" s="197"/>
      <c r="T881" s="197"/>
      <c r="U881" s="198"/>
      <c r="V881" s="257"/>
      <c r="W881" s="200"/>
      <c r="X881" s="200"/>
      <c r="Y881" s="43"/>
      <c r="Z881" s="199"/>
      <c r="AA881" s="199"/>
      <c r="AB881" s="199"/>
      <c r="AC881" s="199"/>
      <c r="AD881" s="199"/>
      <c r="AE881" s="43"/>
      <c r="AF881" s="199"/>
      <c r="AG881" s="196"/>
      <c r="AH881" s="201"/>
      <c r="AI881" s="330"/>
      <c r="AJ881" s="330"/>
      <c r="AK881" s="43"/>
      <c r="AL881" s="43"/>
      <c r="AM881" s="43"/>
      <c r="AN881" s="64"/>
      <c r="AO881" s="64"/>
      <c r="AP881" s="202"/>
      <c r="AQ881" s="202"/>
      <c r="AR881" s="42"/>
    </row>
    <row r="882" spans="1:44" ht="15.75" customHeight="1" x14ac:dyDescent="0.2">
      <c r="A882" s="43"/>
      <c r="B882" s="43"/>
      <c r="C882" s="43"/>
      <c r="D882" s="43"/>
      <c r="E882" s="43"/>
      <c r="F882" s="43"/>
      <c r="G882" s="194"/>
      <c r="H882" s="194"/>
      <c r="I882" s="194"/>
      <c r="J882" s="196"/>
      <c r="K882" s="196"/>
      <c r="L882" s="196"/>
      <c r="M882" s="196"/>
      <c r="N882" s="196"/>
      <c r="O882" s="197"/>
      <c r="P882" s="197"/>
      <c r="Q882" s="197"/>
      <c r="R882" s="197"/>
      <c r="S882" s="197"/>
      <c r="T882" s="197"/>
      <c r="U882" s="198"/>
      <c r="V882" s="257"/>
      <c r="W882" s="200"/>
      <c r="X882" s="200"/>
      <c r="Y882" s="43"/>
      <c r="Z882" s="199"/>
      <c r="AA882" s="199"/>
      <c r="AB882" s="199"/>
      <c r="AC882" s="199"/>
      <c r="AD882" s="199"/>
      <c r="AE882" s="43"/>
      <c r="AF882" s="199"/>
      <c r="AG882" s="196"/>
      <c r="AH882" s="201"/>
      <c r="AI882" s="330"/>
      <c r="AJ882" s="330"/>
      <c r="AK882" s="43"/>
      <c r="AL882" s="43"/>
      <c r="AM882" s="43"/>
      <c r="AN882" s="64"/>
      <c r="AO882" s="64"/>
      <c r="AP882" s="202"/>
      <c r="AQ882" s="202"/>
      <c r="AR882" s="42"/>
    </row>
    <row r="883" spans="1:44" ht="15.75" customHeight="1" x14ac:dyDescent="0.2">
      <c r="A883" s="43"/>
      <c r="B883" s="43"/>
      <c r="C883" s="43"/>
      <c r="D883" s="43"/>
      <c r="E883" s="43"/>
      <c r="F883" s="43"/>
      <c r="G883" s="194"/>
      <c r="H883" s="194"/>
      <c r="I883" s="194"/>
      <c r="J883" s="196"/>
      <c r="K883" s="196"/>
      <c r="L883" s="196"/>
      <c r="M883" s="196"/>
      <c r="N883" s="196"/>
      <c r="O883" s="197"/>
      <c r="P883" s="197"/>
      <c r="Q883" s="197"/>
      <c r="R883" s="197"/>
      <c r="S883" s="197"/>
      <c r="T883" s="197"/>
      <c r="U883" s="198"/>
      <c r="V883" s="257"/>
      <c r="W883" s="200"/>
      <c r="X883" s="200"/>
      <c r="Y883" s="43"/>
      <c r="Z883" s="199"/>
      <c r="AA883" s="199"/>
      <c r="AB883" s="199"/>
      <c r="AC883" s="199"/>
      <c r="AD883" s="199"/>
      <c r="AE883" s="43"/>
      <c r="AF883" s="199"/>
      <c r="AG883" s="196"/>
      <c r="AH883" s="201"/>
      <c r="AI883" s="330"/>
      <c r="AJ883" s="330"/>
      <c r="AK883" s="43"/>
      <c r="AL883" s="43"/>
      <c r="AM883" s="43"/>
      <c r="AN883" s="64"/>
      <c r="AO883" s="64"/>
      <c r="AP883" s="202"/>
      <c r="AQ883" s="202"/>
      <c r="AR883" s="42"/>
    </row>
    <row r="884" spans="1:44" ht="15.75" customHeight="1" x14ac:dyDescent="0.2">
      <c r="A884" s="43"/>
      <c r="B884" s="43"/>
      <c r="C884" s="43"/>
      <c r="D884" s="43"/>
      <c r="E884" s="43"/>
      <c r="F884" s="43"/>
      <c r="G884" s="194"/>
      <c r="H884" s="194"/>
      <c r="I884" s="194"/>
      <c r="J884" s="196"/>
      <c r="K884" s="196"/>
      <c r="L884" s="196"/>
      <c r="M884" s="196"/>
      <c r="N884" s="196"/>
      <c r="O884" s="197"/>
      <c r="P884" s="197"/>
      <c r="Q884" s="197"/>
      <c r="R884" s="197"/>
      <c r="S884" s="197"/>
      <c r="T884" s="197"/>
      <c r="U884" s="198"/>
      <c r="V884" s="257"/>
      <c r="W884" s="200"/>
      <c r="X884" s="200"/>
      <c r="Y884" s="43"/>
      <c r="Z884" s="199"/>
      <c r="AA884" s="199"/>
      <c r="AB884" s="199"/>
      <c r="AC884" s="199"/>
      <c r="AD884" s="199"/>
      <c r="AE884" s="43"/>
      <c r="AF884" s="199"/>
      <c r="AG884" s="196"/>
      <c r="AH884" s="201"/>
      <c r="AI884" s="330"/>
      <c r="AJ884" s="330"/>
      <c r="AK884" s="43"/>
      <c r="AL884" s="43"/>
      <c r="AM884" s="43"/>
      <c r="AN884" s="64"/>
      <c r="AO884" s="64"/>
      <c r="AP884" s="202"/>
      <c r="AQ884" s="202"/>
      <c r="AR884" s="42"/>
    </row>
    <row r="885" spans="1:44" ht="15.75" customHeight="1" x14ac:dyDescent="0.2">
      <c r="A885" s="43"/>
      <c r="B885" s="43"/>
      <c r="C885" s="43"/>
      <c r="D885" s="43"/>
      <c r="E885" s="43"/>
      <c r="F885" s="43"/>
      <c r="G885" s="194"/>
      <c r="H885" s="194"/>
      <c r="I885" s="194"/>
      <c r="J885" s="196"/>
      <c r="K885" s="196"/>
      <c r="L885" s="196"/>
      <c r="M885" s="196"/>
      <c r="N885" s="196"/>
      <c r="O885" s="197"/>
      <c r="P885" s="197"/>
      <c r="Q885" s="197"/>
      <c r="R885" s="197"/>
      <c r="S885" s="197"/>
      <c r="T885" s="197"/>
      <c r="U885" s="198"/>
      <c r="V885" s="257"/>
      <c r="W885" s="200"/>
      <c r="X885" s="200"/>
      <c r="Y885" s="43"/>
      <c r="Z885" s="199"/>
      <c r="AA885" s="199"/>
      <c r="AB885" s="199"/>
      <c r="AC885" s="199"/>
      <c r="AD885" s="199"/>
      <c r="AE885" s="43"/>
      <c r="AF885" s="199"/>
      <c r="AG885" s="196"/>
      <c r="AH885" s="201"/>
      <c r="AI885" s="330"/>
      <c r="AJ885" s="330"/>
      <c r="AK885" s="43"/>
      <c r="AL885" s="43"/>
      <c r="AM885" s="43"/>
      <c r="AN885" s="64"/>
      <c r="AO885" s="64"/>
      <c r="AP885" s="202"/>
      <c r="AQ885" s="202"/>
      <c r="AR885" s="42"/>
    </row>
    <row r="886" spans="1:44" ht="15.75" customHeight="1" x14ac:dyDescent="0.2">
      <c r="A886" s="43"/>
      <c r="B886" s="43"/>
      <c r="C886" s="43"/>
      <c r="D886" s="43"/>
      <c r="E886" s="43"/>
      <c r="F886" s="43"/>
      <c r="G886" s="194"/>
      <c r="H886" s="194"/>
      <c r="I886" s="194"/>
      <c r="J886" s="196"/>
      <c r="K886" s="196"/>
      <c r="L886" s="196"/>
      <c r="M886" s="196"/>
      <c r="N886" s="196"/>
      <c r="O886" s="197"/>
      <c r="P886" s="197"/>
      <c r="Q886" s="197"/>
      <c r="R886" s="197"/>
      <c r="S886" s="197"/>
      <c r="T886" s="197"/>
      <c r="U886" s="198"/>
      <c r="V886" s="257"/>
      <c r="W886" s="200"/>
      <c r="X886" s="200"/>
      <c r="Y886" s="43"/>
      <c r="Z886" s="199"/>
      <c r="AA886" s="199"/>
      <c r="AB886" s="199"/>
      <c r="AC886" s="199"/>
      <c r="AD886" s="199"/>
      <c r="AE886" s="43"/>
      <c r="AF886" s="199"/>
      <c r="AG886" s="196"/>
      <c r="AH886" s="201"/>
      <c r="AI886" s="330"/>
      <c r="AJ886" s="330"/>
      <c r="AK886" s="43"/>
      <c r="AL886" s="43"/>
      <c r="AM886" s="43"/>
      <c r="AN886" s="64"/>
      <c r="AO886" s="64"/>
      <c r="AP886" s="202"/>
      <c r="AQ886" s="202"/>
      <c r="AR886" s="42"/>
    </row>
    <row r="887" spans="1:44" ht="15.75" customHeight="1" x14ac:dyDescent="0.2">
      <c r="A887" s="43"/>
      <c r="B887" s="43"/>
      <c r="C887" s="43"/>
      <c r="D887" s="43"/>
      <c r="E887" s="43"/>
      <c r="F887" s="43"/>
      <c r="G887" s="194"/>
      <c r="H887" s="194"/>
      <c r="I887" s="194"/>
      <c r="J887" s="196"/>
      <c r="K887" s="196"/>
      <c r="L887" s="196"/>
      <c r="M887" s="196"/>
      <c r="N887" s="196"/>
      <c r="O887" s="197"/>
      <c r="P887" s="197"/>
      <c r="Q887" s="197"/>
      <c r="R887" s="197"/>
      <c r="S887" s="197"/>
      <c r="T887" s="197"/>
      <c r="U887" s="198"/>
      <c r="V887" s="257"/>
      <c r="W887" s="200"/>
      <c r="X887" s="200"/>
      <c r="Y887" s="43"/>
      <c r="Z887" s="199"/>
      <c r="AA887" s="199"/>
      <c r="AB887" s="199"/>
      <c r="AC887" s="199"/>
      <c r="AD887" s="199"/>
      <c r="AE887" s="43"/>
      <c r="AF887" s="199"/>
      <c r="AG887" s="196"/>
      <c r="AH887" s="201"/>
      <c r="AI887" s="330"/>
      <c r="AJ887" s="330"/>
      <c r="AK887" s="43"/>
      <c r="AL887" s="43"/>
      <c r="AM887" s="43"/>
      <c r="AN887" s="64"/>
      <c r="AO887" s="64"/>
      <c r="AP887" s="202"/>
      <c r="AQ887" s="202"/>
      <c r="AR887" s="42"/>
    </row>
    <row r="888" spans="1:44" ht="15.75" customHeight="1" x14ac:dyDescent="0.2">
      <c r="A888" s="43"/>
      <c r="B888" s="43"/>
      <c r="C888" s="43"/>
      <c r="D888" s="43"/>
      <c r="E888" s="43"/>
      <c r="F888" s="43"/>
      <c r="G888" s="194"/>
      <c r="H888" s="194"/>
      <c r="I888" s="194"/>
      <c r="J888" s="196"/>
      <c r="K888" s="196"/>
      <c r="L888" s="196"/>
      <c r="M888" s="196"/>
      <c r="N888" s="196"/>
      <c r="O888" s="197"/>
      <c r="P888" s="197"/>
      <c r="Q888" s="197"/>
      <c r="R888" s="197"/>
      <c r="S888" s="197"/>
      <c r="T888" s="197"/>
      <c r="U888" s="198"/>
      <c r="V888" s="257"/>
      <c r="W888" s="200"/>
      <c r="X888" s="200"/>
      <c r="Y888" s="43"/>
      <c r="Z888" s="199"/>
      <c r="AA888" s="199"/>
      <c r="AB888" s="199"/>
      <c r="AC888" s="199"/>
      <c r="AD888" s="199"/>
      <c r="AE888" s="43"/>
      <c r="AF888" s="199"/>
      <c r="AG888" s="196"/>
      <c r="AH888" s="201"/>
      <c r="AI888" s="330"/>
      <c r="AJ888" s="330"/>
      <c r="AK888" s="43"/>
      <c r="AL888" s="43"/>
      <c r="AM888" s="43"/>
      <c r="AN888" s="64"/>
      <c r="AO888" s="64"/>
      <c r="AP888" s="202"/>
      <c r="AQ888" s="202"/>
      <c r="AR888" s="42"/>
    </row>
    <row r="889" spans="1:44" ht="15.75" customHeight="1" x14ac:dyDescent="0.2">
      <c r="A889" s="43"/>
      <c r="B889" s="43"/>
      <c r="C889" s="43"/>
      <c r="D889" s="43"/>
      <c r="E889" s="43"/>
      <c r="F889" s="43"/>
      <c r="G889" s="194"/>
      <c r="H889" s="194"/>
      <c r="I889" s="194"/>
      <c r="J889" s="196"/>
      <c r="K889" s="196"/>
      <c r="L889" s="196"/>
      <c r="M889" s="196"/>
      <c r="N889" s="196"/>
      <c r="O889" s="197"/>
      <c r="P889" s="197"/>
      <c r="Q889" s="197"/>
      <c r="R889" s="197"/>
      <c r="S889" s="197"/>
      <c r="T889" s="197"/>
      <c r="U889" s="198"/>
      <c r="V889" s="257"/>
      <c r="W889" s="200"/>
      <c r="X889" s="200"/>
      <c r="Y889" s="43"/>
      <c r="Z889" s="199"/>
      <c r="AA889" s="199"/>
      <c r="AB889" s="199"/>
      <c r="AC889" s="199"/>
      <c r="AD889" s="199"/>
      <c r="AE889" s="43"/>
      <c r="AF889" s="199"/>
      <c r="AG889" s="196"/>
      <c r="AH889" s="201"/>
      <c r="AI889" s="330"/>
      <c r="AJ889" s="330"/>
      <c r="AK889" s="43"/>
      <c r="AL889" s="43"/>
      <c r="AM889" s="43"/>
      <c r="AN889" s="64"/>
      <c r="AO889" s="64"/>
      <c r="AP889" s="202"/>
      <c r="AQ889" s="202"/>
      <c r="AR889" s="42"/>
    </row>
    <row r="890" spans="1:44" ht="15.75" customHeight="1" x14ac:dyDescent="0.2">
      <c r="A890" s="43"/>
      <c r="B890" s="43"/>
      <c r="C890" s="43"/>
      <c r="D890" s="43"/>
      <c r="E890" s="43"/>
      <c r="F890" s="43"/>
      <c r="G890" s="194"/>
      <c r="H890" s="194"/>
      <c r="I890" s="194"/>
      <c r="J890" s="196"/>
      <c r="K890" s="196"/>
      <c r="L890" s="196"/>
      <c r="M890" s="196"/>
      <c r="N890" s="196"/>
      <c r="O890" s="197"/>
      <c r="P890" s="197"/>
      <c r="Q890" s="197"/>
      <c r="R890" s="197"/>
      <c r="S890" s="197"/>
      <c r="T890" s="197"/>
      <c r="U890" s="198"/>
      <c r="V890" s="257"/>
      <c r="W890" s="200"/>
      <c r="X890" s="200"/>
      <c r="Y890" s="43"/>
      <c r="Z890" s="199"/>
      <c r="AA890" s="199"/>
      <c r="AB890" s="199"/>
      <c r="AC890" s="199"/>
      <c r="AD890" s="199"/>
      <c r="AE890" s="43"/>
      <c r="AF890" s="199"/>
      <c r="AG890" s="196"/>
      <c r="AH890" s="201"/>
      <c r="AI890" s="330"/>
      <c r="AJ890" s="330"/>
      <c r="AK890" s="43"/>
      <c r="AL890" s="43"/>
      <c r="AM890" s="43"/>
      <c r="AN890" s="64"/>
      <c r="AO890" s="64"/>
      <c r="AP890" s="202"/>
      <c r="AQ890" s="202"/>
      <c r="AR890" s="42"/>
    </row>
    <row r="891" spans="1:44" ht="15.75" customHeight="1" x14ac:dyDescent="0.2">
      <c r="A891" s="43"/>
      <c r="B891" s="43"/>
      <c r="C891" s="43"/>
      <c r="D891" s="43"/>
      <c r="E891" s="43"/>
      <c r="F891" s="43"/>
      <c r="G891" s="194"/>
      <c r="H891" s="194"/>
      <c r="I891" s="194"/>
      <c r="J891" s="196"/>
      <c r="K891" s="196"/>
      <c r="L891" s="196"/>
      <c r="M891" s="196"/>
      <c r="N891" s="196"/>
      <c r="O891" s="197"/>
      <c r="P891" s="197"/>
      <c r="Q891" s="197"/>
      <c r="R891" s="197"/>
      <c r="S891" s="197"/>
      <c r="T891" s="197"/>
      <c r="U891" s="198"/>
      <c r="V891" s="257"/>
      <c r="W891" s="200"/>
      <c r="X891" s="200"/>
      <c r="Y891" s="43"/>
      <c r="Z891" s="199"/>
      <c r="AA891" s="199"/>
      <c r="AB891" s="199"/>
      <c r="AC891" s="199"/>
      <c r="AD891" s="199"/>
      <c r="AE891" s="43"/>
      <c r="AF891" s="199"/>
      <c r="AG891" s="196"/>
      <c r="AH891" s="201"/>
      <c r="AI891" s="330"/>
      <c r="AJ891" s="330"/>
      <c r="AK891" s="43"/>
      <c r="AL891" s="43"/>
      <c r="AM891" s="43"/>
      <c r="AN891" s="64"/>
      <c r="AO891" s="64"/>
      <c r="AP891" s="202"/>
      <c r="AQ891" s="202"/>
      <c r="AR891" s="42"/>
    </row>
    <row r="892" spans="1:44" ht="15.75" customHeight="1" x14ac:dyDescent="0.2">
      <c r="A892" s="43"/>
      <c r="B892" s="43"/>
      <c r="C892" s="43"/>
      <c r="D892" s="43"/>
      <c r="E892" s="43"/>
      <c r="F892" s="43"/>
      <c r="G892" s="194"/>
      <c r="H892" s="194"/>
      <c r="I892" s="194"/>
      <c r="J892" s="196"/>
      <c r="K892" s="196"/>
      <c r="L892" s="196"/>
      <c r="M892" s="196"/>
      <c r="N892" s="196"/>
      <c r="O892" s="197"/>
      <c r="P892" s="197"/>
      <c r="Q892" s="197"/>
      <c r="R892" s="197"/>
      <c r="S892" s="197"/>
      <c r="T892" s="197"/>
      <c r="U892" s="198"/>
      <c r="V892" s="257"/>
      <c r="W892" s="200"/>
      <c r="X892" s="200"/>
      <c r="Y892" s="43"/>
      <c r="Z892" s="199"/>
      <c r="AA892" s="199"/>
      <c r="AB892" s="199"/>
      <c r="AC892" s="199"/>
      <c r="AD892" s="199"/>
      <c r="AE892" s="43"/>
      <c r="AF892" s="199"/>
      <c r="AG892" s="196"/>
      <c r="AH892" s="201"/>
      <c r="AI892" s="330"/>
      <c r="AJ892" s="330"/>
      <c r="AK892" s="43"/>
      <c r="AL892" s="43"/>
      <c r="AM892" s="43"/>
      <c r="AN892" s="64"/>
      <c r="AO892" s="64"/>
      <c r="AP892" s="202"/>
      <c r="AQ892" s="202"/>
      <c r="AR892" s="42"/>
    </row>
    <row r="893" spans="1:44" ht="15.75" customHeight="1" x14ac:dyDescent="0.2">
      <c r="A893" s="43"/>
      <c r="B893" s="43"/>
      <c r="C893" s="43"/>
      <c r="D893" s="43"/>
      <c r="E893" s="43"/>
      <c r="F893" s="43"/>
      <c r="G893" s="194"/>
      <c r="H893" s="194"/>
      <c r="I893" s="194"/>
      <c r="J893" s="196"/>
      <c r="K893" s="196"/>
      <c r="L893" s="196"/>
      <c r="M893" s="196"/>
      <c r="N893" s="196"/>
      <c r="O893" s="197"/>
      <c r="P893" s="197"/>
      <c r="Q893" s="197"/>
      <c r="R893" s="197"/>
      <c r="S893" s="197"/>
      <c r="T893" s="197"/>
      <c r="U893" s="198"/>
      <c r="V893" s="257"/>
      <c r="W893" s="200"/>
      <c r="X893" s="200"/>
      <c r="Y893" s="43"/>
      <c r="Z893" s="199"/>
      <c r="AA893" s="199"/>
      <c r="AB893" s="199"/>
      <c r="AC893" s="199"/>
      <c r="AD893" s="199"/>
      <c r="AE893" s="43"/>
      <c r="AF893" s="199"/>
      <c r="AG893" s="196"/>
      <c r="AH893" s="201"/>
      <c r="AI893" s="330"/>
      <c r="AJ893" s="330"/>
      <c r="AK893" s="43"/>
      <c r="AL893" s="43"/>
      <c r="AM893" s="43"/>
      <c r="AN893" s="64"/>
      <c r="AO893" s="64"/>
      <c r="AP893" s="202"/>
      <c r="AQ893" s="202"/>
      <c r="AR893" s="42"/>
    </row>
    <row r="894" spans="1:44" ht="15.75" customHeight="1" x14ac:dyDescent="0.2">
      <c r="A894" s="43"/>
      <c r="B894" s="43"/>
      <c r="C894" s="43"/>
      <c r="D894" s="43"/>
      <c r="E894" s="43"/>
      <c r="F894" s="43"/>
      <c r="G894" s="194"/>
      <c r="H894" s="194"/>
      <c r="I894" s="194"/>
      <c r="J894" s="196"/>
      <c r="K894" s="196"/>
      <c r="L894" s="196"/>
      <c r="M894" s="196"/>
      <c r="N894" s="196"/>
      <c r="O894" s="197"/>
      <c r="P894" s="197"/>
      <c r="Q894" s="197"/>
      <c r="R894" s="197"/>
      <c r="S894" s="197"/>
      <c r="T894" s="197"/>
      <c r="U894" s="198"/>
      <c r="V894" s="257"/>
      <c r="W894" s="200"/>
      <c r="X894" s="200"/>
      <c r="Y894" s="43"/>
      <c r="Z894" s="199"/>
      <c r="AA894" s="199"/>
      <c r="AB894" s="199"/>
      <c r="AC894" s="199"/>
      <c r="AD894" s="199"/>
      <c r="AE894" s="43"/>
      <c r="AF894" s="199"/>
      <c r="AG894" s="196"/>
      <c r="AH894" s="201"/>
      <c r="AI894" s="330"/>
      <c r="AJ894" s="330"/>
      <c r="AK894" s="43"/>
      <c r="AL894" s="43"/>
      <c r="AM894" s="43"/>
      <c r="AN894" s="64"/>
      <c r="AO894" s="64"/>
      <c r="AP894" s="202"/>
      <c r="AQ894" s="202"/>
      <c r="AR894" s="42"/>
    </row>
    <row r="895" spans="1:44" ht="15.75" customHeight="1" x14ac:dyDescent="0.2">
      <c r="A895" s="43"/>
      <c r="B895" s="43"/>
      <c r="C895" s="43"/>
      <c r="D895" s="43"/>
      <c r="E895" s="43"/>
      <c r="F895" s="43"/>
      <c r="G895" s="194"/>
      <c r="H895" s="194"/>
      <c r="I895" s="194"/>
      <c r="J895" s="196"/>
      <c r="K895" s="196"/>
      <c r="L895" s="196"/>
      <c r="M895" s="196"/>
      <c r="N895" s="196"/>
      <c r="O895" s="197"/>
      <c r="P895" s="197"/>
      <c r="Q895" s="197"/>
      <c r="R895" s="197"/>
      <c r="S895" s="197"/>
      <c r="T895" s="197"/>
      <c r="U895" s="198"/>
      <c r="V895" s="257"/>
      <c r="W895" s="200"/>
      <c r="X895" s="200"/>
      <c r="Y895" s="43"/>
      <c r="Z895" s="199"/>
      <c r="AA895" s="199"/>
      <c r="AB895" s="199"/>
      <c r="AC895" s="199"/>
      <c r="AD895" s="199"/>
      <c r="AE895" s="43"/>
      <c r="AF895" s="199"/>
      <c r="AG895" s="196"/>
      <c r="AH895" s="201"/>
      <c r="AI895" s="330"/>
      <c r="AJ895" s="330"/>
      <c r="AK895" s="43"/>
      <c r="AL895" s="43"/>
      <c r="AM895" s="43"/>
      <c r="AN895" s="64"/>
      <c r="AO895" s="64"/>
      <c r="AP895" s="202"/>
      <c r="AQ895" s="202"/>
      <c r="AR895" s="42"/>
    </row>
    <row r="896" spans="1:44" ht="15.75" customHeight="1" x14ac:dyDescent="0.2">
      <c r="A896" s="43"/>
      <c r="B896" s="43"/>
      <c r="C896" s="43"/>
      <c r="D896" s="43"/>
      <c r="E896" s="43"/>
      <c r="F896" s="43"/>
      <c r="G896" s="194"/>
      <c r="H896" s="194"/>
      <c r="I896" s="194"/>
      <c r="J896" s="196"/>
      <c r="K896" s="196"/>
      <c r="L896" s="196"/>
      <c r="M896" s="196"/>
      <c r="N896" s="196"/>
      <c r="O896" s="197"/>
      <c r="P896" s="197"/>
      <c r="Q896" s="197"/>
      <c r="R896" s="197"/>
      <c r="S896" s="197"/>
      <c r="T896" s="197"/>
      <c r="U896" s="198"/>
      <c r="V896" s="257"/>
      <c r="W896" s="200"/>
      <c r="X896" s="200"/>
      <c r="Y896" s="43"/>
      <c r="Z896" s="199"/>
      <c r="AA896" s="199"/>
      <c r="AB896" s="199"/>
      <c r="AC896" s="199"/>
      <c r="AD896" s="199"/>
      <c r="AE896" s="43"/>
      <c r="AF896" s="199"/>
      <c r="AG896" s="196"/>
      <c r="AH896" s="201"/>
      <c r="AI896" s="330"/>
      <c r="AJ896" s="330"/>
      <c r="AK896" s="43"/>
      <c r="AL896" s="43"/>
      <c r="AM896" s="43"/>
      <c r="AN896" s="64"/>
      <c r="AO896" s="64"/>
      <c r="AP896" s="202"/>
      <c r="AQ896" s="202"/>
      <c r="AR896" s="42"/>
    </row>
    <row r="897" spans="1:44" ht="15.75" customHeight="1" x14ac:dyDescent="0.2">
      <c r="A897" s="43"/>
      <c r="B897" s="43"/>
      <c r="C897" s="43"/>
      <c r="D897" s="43"/>
      <c r="E897" s="43"/>
      <c r="F897" s="43"/>
      <c r="G897" s="194"/>
      <c r="H897" s="194"/>
      <c r="I897" s="194"/>
      <c r="J897" s="196"/>
      <c r="K897" s="196"/>
      <c r="L897" s="196"/>
      <c r="M897" s="196"/>
      <c r="N897" s="196"/>
      <c r="O897" s="197"/>
      <c r="P897" s="197"/>
      <c r="Q897" s="197"/>
      <c r="R897" s="197"/>
      <c r="S897" s="197"/>
      <c r="T897" s="197"/>
      <c r="U897" s="198"/>
      <c r="V897" s="257"/>
      <c r="W897" s="200"/>
      <c r="X897" s="200"/>
      <c r="Y897" s="43"/>
      <c r="Z897" s="199"/>
      <c r="AA897" s="199"/>
      <c r="AB897" s="199"/>
      <c r="AC897" s="199"/>
      <c r="AD897" s="199"/>
      <c r="AE897" s="43"/>
      <c r="AF897" s="199"/>
      <c r="AG897" s="196"/>
      <c r="AH897" s="201"/>
      <c r="AI897" s="330"/>
      <c r="AJ897" s="330"/>
      <c r="AK897" s="43"/>
      <c r="AL897" s="43"/>
      <c r="AM897" s="43"/>
      <c r="AN897" s="64"/>
      <c r="AO897" s="64"/>
      <c r="AP897" s="202"/>
      <c r="AQ897" s="202"/>
      <c r="AR897" s="42"/>
    </row>
    <row r="898" spans="1:44" ht="15.75" customHeight="1" x14ac:dyDescent="0.2">
      <c r="A898" s="43"/>
      <c r="B898" s="43"/>
      <c r="C898" s="43"/>
      <c r="D898" s="43"/>
      <c r="E898" s="43"/>
      <c r="F898" s="43"/>
      <c r="G898" s="194"/>
      <c r="H898" s="194"/>
      <c r="I898" s="194"/>
      <c r="J898" s="196"/>
      <c r="K898" s="196"/>
      <c r="L898" s="196"/>
      <c r="M898" s="196"/>
      <c r="N898" s="196"/>
      <c r="O898" s="197"/>
      <c r="P898" s="197"/>
      <c r="Q898" s="197"/>
      <c r="R898" s="197"/>
      <c r="S898" s="197"/>
      <c r="T898" s="197"/>
      <c r="U898" s="198"/>
      <c r="V898" s="257"/>
      <c r="W898" s="200"/>
      <c r="X898" s="200"/>
      <c r="Y898" s="43"/>
      <c r="Z898" s="199"/>
      <c r="AA898" s="199"/>
      <c r="AB898" s="199"/>
      <c r="AC898" s="199"/>
      <c r="AD898" s="199"/>
      <c r="AE898" s="43"/>
      <c r="AF898" s="199"/>
      <c r="AG898" s="196"/>
      <c r="AH898" s="201"/>
      <c r="AI898" s="330"/>
      <c r="AJ898" s="330"/>
      <c r="AK898" s="43"/>
      <c r="AL898" s="43"/>
      <c r="AM898" s="43"/>
      <c r="AN898" s="64"/>
      <c r="AO898" s="64"/>
      <c r="AP898" s="202"/>
      <c r="AQ898" s="202"/>
      <c r="AR898" s="42"/>
    </row>
    <row r="899" spans="1:44" ht="15.75" customHeight="1" x14ac:dyDescent="0.2">
      <c r="A899" s="43"/>
      <c r="B899" s="43"/>
      <c r="C899" s="43"/>
      <c r="D899" s="43"/>
      <c r="E899" s="43"/>
      <c r="F899" s="43"/>
      <c r="G899" s="194"/>
      <c r="H899" s="194"/>
      <c r="I899" s="194"/>
      <c r="J899" s="196"/>
      <c r="K899" s="196"/>
      <c r="L899" s="196"/>
      <c r="M899" s="196"/>
      <c r="N899" s="196"/>
      <c r="O899" s="197"/>
      <c r="P899" s="197"/>
      <c r="Q899" s="197"/>
      <c r="R899" s="197"/>
      <c r="S899" s="197"/>
      <c r="T899" s="197"/>
      <c r="U899" s="198"/>
      <c r="V899" s="257"/>
      <c r="W899" s="200"/>
      <c r="X899" s="200"/>
      <c r="Y899" s="43"/>
      <c r="Z899" s="199"/>
      <c r="AA899" s="199"/>
      <c r="AB899" s="199"/>
      <c r="AC899" s="199"/>
      <c r="AD899" s="199"/>
      <c r="AE899" s="43"/>
      <c r="AF899" s="199"/>
      <c r="AG899" s="196"/>
      <c r="AH899" s="201"/>
      <c r="AI899" s="330"/>
      <c r="AJ899" s="330"/>
      <c r="AK899" s="43"/>
      <c r="AL899" s="43"/>
      <c r="AM899" s="43"/>
      <c r="AN899" s="64"/>
      <c r="AO899" s="64"/>
      <c r="AP899" s="202"/>
      <c r="AQ899" s="202"/>
      <c r="AR899" s="42"/>
    </row>
    <row r="900" spans="1:44" ht="15.75" customHeight="1" x14ac:dyDescent="0.2">
      <c r="A900" s="43"/>
      <c r="B900" s="43"/>
      <c r="C900" s="43"/>
      <c r="D900" s="43"/>
      <c r="E900" s="43"/>
      <c r="F900" s="43"/>
      <c r="G900" s="194"/>
      <c r="H900" s="194"/>
      <c r="I900" s="194"/>
      <c r="J900" s="196"/>
      <c r="K900" s="196"/>
      <c r="L900" s="196"/>
      <c r="M900" s="196"/>
      <c r="N900" s="196"/>
      <c r="O900" s="197"/>
      <c r="P900" s="197"/>
      <c r="Q900" s="197"/>
      <c r="R900" s="197"/>
      <c r="S900" s="197"/>
      <c r="T900" s="197"/>
      <c r="U900" s="198"/>
      <c r="V900" s="257"/>
      <c r="W900" s="200"/>
      <c r="X900" s="200"/>
      <c r="Y900" s="43"/>
      <c r="Z900" s="199"/>
      <c r="AA900" s="199"/>
      <c r="AB900" s="199"/>
      <c r="AC900" s="199"/>
      <c r="AD900" s="199"/>
      <c r="AE900" s="43"/>
      <c r="AF900" s="199"/>
      <c r="AG900" s="196"/>
      <c r="AH900" s="201"/>
      <c r="AI900" s="330"/>
      <c r="AJ900" s="330"/>
      <c r="AK900" s="43"/>
      <c r="AL900" s="43"/>
      <c r="AM900" s="43"/>
      <c r="AN900" s="64"/>
      <c r="AO900" s="64"/>
      <c r="AP900" s="202"/>
      <c r="AQ900" s="202"/>
      <c r="AR900" s="42"/>
    </row>
    <row r="901" spans="1:44" ht="15.75" customHeight="1" x14ac:dyDescent="0.2">
      <c r="A901" s="43"/>
      <c r="B901" s="43"/>
      <c r="C901" s="43"/>
      <c r="D901" s="43"/>
      <c r="E901" s="43"/>
      <c r="F901" s="43"/>
      <c r="G901" s="194"/>
      <c r="H901" s="194"/>
      <c r="I901" s="194"/>
      <c r="J901" s="196"/>
      <c r="K901" s="196"/>
      <c r="L901" s="196"/>
      <c r="M901" s="196"/>
      <c r="N901" s="196"/>
      <c r="O901" s="197"/>
      <c r="P901" s="197"/>
      <c r="Q901" s="197"/>
      <c r="R901" s="197"/>
      <c r="S901" s="197"/>
      <c r="T901" s="197"/>
      <c r="U901" s="198"/>
      <c r="V901" s="257"/>
      <c r="W901" s="200"/>
      <c r="X901" s="200"/>
      <c r="Y901" s="43"/>
      <c r="Z901" s="199"/>
      <c r="AA901" s="199"/>
      <c r="AB901" s="199"/>
      <c r="AC901" s="199"/>
      <c r="AD901" s="199"/>
      <c r="AE901" s="43"/>
      <c r="AF901" s="199"/>
      <c r="AG901" s="196"/>
      <c r="AH901" s="201"/>
      <c r="AI901" s="330"/>
      <c r="AJ901" s="330"/>
      <c r="AK901" s="43"/>
      <c r="AL901" s="43"/>
      <c r="AM901" s="43"/>
      <c r="AN901" s="64"/>
      <c r="AO901" s="64"/>
      <c r="AP901" s="202"/>
      <c r="AQ901" s="202"/>
      <c r="AR901" s="42"/>
    </row>
    <row r="902" spans="1:44" ht="15.75" customHeight="1" x14ac:dyDescent="0.2">
      <c r="A902" s="43"/>
      <c r="B902" s="43"/>
      <c r="C902" s="43"/>
      <c r="D902" s="43"/>
      <c r="E902" s="43"/>
      <c r="F902" s="43"/>
      <c r="G902" s="194"/>
      <c r="H902" s="194"/>
      <c r="I902" s="194"/>
      <c r="J902" s="196"/>
      <c r="K902" s="196"/>
      <c r="L902" s="196"/>
      <c r="M902" s="196"/>
      <c r="N902" s="196"/>
      <c r="O902" s="197"/>
      <c r="P902" s="197"/>
      <c r="Q902" s="197"/>
      <c r="R902" s="197"/>
      <c r="S902" s="197"/>
      <c r="T902" s="197"/>
      <c r="U902" s="198"/>
      <c r="V902" s="257"/>
      <c r="W902" s="200"/>
      <c r="X902" s="200"/>
      <c r="Y902" s="43"/>
      <c r="Z902" s="199"/>
      <c r="AA902" s="199"/>
      <c r="AB902" s="199"/>
      <c r="AC902" s="199"/>
      <c r="AD902" s="199"/>
      <c r="AE902" s="43"/>
      <c r="AF902" s="199"/>
      <c r="AG902" s="196"/>
      <c r="AH902" s="201"/>
      <c r="AI902" s="330"/>
      <c r="AJ902" s="330"/>
      <c r="AK902" s="43"/>
      <c r="AL902" s="43"/>
      <c r="AM902" s="43"/>
      <c r="AN902" s="64"/>
      <c r="AO902" s="64"/>
      <c r="AP902" s="202"/>
      <c r="AQ902" s="202"/>
      <c r="AR902" s="42"/>
    </row>
    <row r="903" spans="1:44" ht="15.75" customHeight="1" x14ac:dyDescent="0.2">
      <c r="A903" s="43"/>
      <c r="B903" s="43"/>
      <c r="C903" s="43"/>
      <c r="D903" s="43"/>
      <c r="E903" s="43"/>
      <c r="F903" s="43"/>
      <c r="G903" s="194"/>
      <c r="H903" s="194"/>
      <c r="I903" s="194"/>
      <c r="J903" s="196"/>
      <c r="K903" s="196"/>
      <c r="L903" s="196"/>
      <c r="M903" s="196"/>
      <c r="N903" s="196"/>
      <c r="O903" s="197"/>
      <c r="P903" s="197"/>
      <c r="Q903" s="197"/>
      <c r="R903" s="197"/>
      <c r="S903" s="197"/>
      <c r="T903" s="197"/>
      <c r="U903" s="198"/>
      <c r="V903" s="257"/>
      <c r="W903" s="200"/>
      <c r="X903" s="200"/>
      <c r="Y903" s="43"/>
      <c r="Z903" s="199"/>
      <c r="AA903" s="199"/>
      <c r="AB903" s="199"/>
      <c r="AC903" s="199"/>
      <c r="AD903" s="199"/>
      <c r="AE903" s="43"/>
      <c r="AF903" s="199"/>
      <c r="AG903" s="196"/>
      <c r="AH903" s="201"/>
      <c r="AI903" s="330"/>
      <c r="AJ903" s="330"/>
      <c r="AK903" s="43"/>
      <c r="AL903" s="43"/>
      <c r="AM903" s="43"/>
      <c r="AN903" s="64"/>
      <c r="AO903" s="64"/>
      <c r="AP903" s="202"/>
      <c r="AQ903" s="202"/>
      <c r="AR903" s="42"/>
    </row>
    <row r="904" spans="1:44" ht="15.75" customHeight="1" x14ac:dyDescent="0.2">
      <c r="A904" s="43"/>
      <c r="B904" s="43"/>
      <c r="C904" s="43"/>
      <c r="D904" s="43"/>
      <c r="E904" s="43"/>
      <c r="F904" s="43"/>
      <c r="G904" s="194"/>
      <c r="H904" s="194"/>
      <c r="I904" s="194"/>
      <c r="J904" s="196"/>
      <c r="K904" s="196"/>
      <c r="L904" s="196"/>
      <c r="M904" s="196"/>
      <c r="N904" s="196"/>
      <c r="O904" s="197"/>
      <c r="P904" s="197"/>
      <c r="Q904" s="197"/>
      <c r="R904" s="197"/>
      <c r="S904" s="197"/>
      <c r="T904" s="197"/>
      <c r="U904" s="198"/>
      <c r="V904" s="257"/>
      <c r="W904" s="200"/>
      <c r="X904" s="200"/>
      <c r="Y904" s="43"/>
      <c r="Z904" s="199"/>
      <c r="AA904" s="199"/>
      <c r="AB904" s="199"/>
      <c r="AC904" s="199"/>
      <c r="AD904" s="199"/>
      <c r="AE904" s="43"/>
      <c r="AF904" s="199"/>
      <c r="AG904" s="196"/>
      <c r="AH904" s="201"/>
      <c r="AI904" s="330"/>
      <c r="AJ904" s="330"/>
      <c r="AK904" s="43"/>
      <c r="AL904" s="43"/>
      <c r="AM904" s="43"/>
      <c r="AN904" s="64"/>
      <c r="AO904" s="64"/>
      <c r="AP904" s="202"/>
      <c r="AQ904" s="202"/>
      <c r="AR904" s="42"/>
    </row>
    <row r="905" spans="1:44" ht="15.75" customHeight="1" x14ac:dyDescent="0.2">
      <c r="A905" s="43"/>
      <c r="B905" s="43"/>
      <c r="C905" s="43"/>
      <c r="D905" s="43"/>
      <c r="E905" s="43"/>
      <c r="F905" s="43"/>
      <c r="G905" s="194"/>
      <c r="H905" s="194"/>
      <c r="I905" s="194"/>
      <c r="J905" s="196"/>
      <c r="K905" s="196"/>
      <c r="L905" s="196"/>
      <c r="M905" s="196"/>
      <c r="N905" s="196"/>
      <c r="O905" s="197"/>
      <c r="P905" s="197"/>
      <c r="Q905" s="197"/>
      <c r="R905" s="197"/>
      <c r="S905" s="197"/>
      <c r="T905" s="197"/>
      <c r="U905" s="198"/>
      <c r="V905" s="257"/>
      <c r="W905" s="200"/>
      <c r="X905" s="200"/>
      <c r="Y905" s="43"/>
      <c r="Z905" s="199"/>
      <c r="AA905" s="199"/>
      <c r="AB905" s="199"/>
      <c r="AC905" s="199"/>
      <c r="AD905" s="199"/>
      <c r="AE905" s="43"/>
      <c r="AF905" s="199"/>
      <c r="AG905" s="196"/>
      <c r="AH905" s="201"/>
      <c r="AI905" s="330"/>
      <c r="AJ905" s="330"/>
      <c r="AK905" s="43"/>
      <c r="AL905" s="43"/>
      <c r="AM905" s="43"/>
      <c r="AN905" s="64"/>
      <c r="AO905" s="64"/>
      <c r="AP905" s="202"/>
      <c r="AQ905" s="202"/>
      <c r="AR905" s="42"/>
    </row>
    <row r="906" spans="1:44" ht="15.75" customHeight="1" x14ac:dyDescent="0.2">
      <c r="A906" s="43"/>
      <c r="B906" s="43"/>
      <c r="C906" s="43"/>
      <c r="D906" s="43"/>
      <c r="E906" s="43"/>
      <c r="F906" s="43"/>
      <c r="G906" s="194"/>
      <c r="H906" s="194"/>
      <c r="I906" s="194"/>
      <c r="J906" s="196"/>
      <c r="K906" s="196"/>
      <c r="L906" s="196"/>
      <c r="M906" s="196"/>
      <c r="N906" s="196"/>
      <c r="O906" s="197"/>
      <c r="P906" s="197"/>
      <c r="Q906" s="197"/>
      <c r="R906" s="197"/>
      <c r="S906" s="197"/>
      <c r="T906" s="197"/>
      <c r="U906" s="198"/>
      <c r="V906" s="257"/>
      <c r="W906" s="200"/>
      <c r="X906" s="200"/>
      <c r="Y906" s="43"/>
      <c r="Z906" s="199"/>
      <c r="AA906" s="199"/>
      <c r="AB906" s="199"/>
      <c r="AC906" s="199"/>
      <c r="AD906" s="199"/>
      <c r="AE906" s="43"/>
      <c r="AF906" s="199"/>
      <c r="AG906" s="196"/>
      <c r="AH906" s="201"/>
      <c r="AI906" s="330"/>
      <c r="AJ906" s="330"/>
      <c r="AK906" s="43"/>
      <c r="AL906" s="43"/>
      <c r="AM906" s="43"/>
      <c r="AN906" s="64"/>
      <c r="AO906" s="64"/>
      <c r="AP906" s="202"/>
      <c r="AQ906" s="202"/>
      <c r="AR906" s="42"/>
    </row>
    <row r="907" spans="1:44" ht="15.75" customHeight="1" x14ac:dyDescent="0.2">
      <c r="A907" s="43"/>
      <c r="B907" s="43"/>
      <c r="C907" s="43"/>
      <c r="D907" s="43"/>
      <c r="E907" s="43"/>
      <c r="F907" s="43"/>
      <c r="G907" s="194"/>
      <c r="H907" s="194"/>
      <c r="I907" s="194"/>
      <c r="J907" s="196"/>
      <c r="K907" s="196"/>
      <c r="L907" s="196"/>
      <c r="M907" s="196"/>
      <c r="N907" s="196"/>
      <c r="O907" s="197"/>
      <c r="P907" s="197"/>
      <c r="Q907" s="197"/>
      <c r="R907" s="197"/>
      <c r="S907" s="197"/>
      <c r="T907" s="197"/>
      <c r="U907" s="198"/>
      <c r="V907" s="257"/>
      <c r="W907" s="200"/>
      <c r="X907" s="200"/>
      <c r="Y907" s="43"/>
      <c r="Z907" s="199"/>
      <c r="AA907" s="199"/>
      <c r="AB907" s="199"/>
      <c r="AC907" s="199"/>
      <c r="AD907" s="199"/>
      <c r="AE907" s="43"/>
      <c r="AF907" s="199"/>
      <c r="AG907" s="196"/>
      <c r="AH907" s="201"/>
      <c r="AI907" s="330"/>
      <c r="AJ907" s="330"/>
      <c r="AK907" s="43"/>
      <c r="AL907" s="43"/>
      <c r="AM907" s="43"/>
      <c r="AN907" s="64"/>
      <c r="AO907" s="64"/>
      <c r="AP907" s="202"/>
      <c r="AQ907" s="202"/>
      <c r="AR907" s="42"/>
    </row>
    <row r="908" spans="1:44" ht="15.75" customHeight="1" x14ac:dyDescent="0.2">
      <c r="A908" s="43"/>
      <c r="B908" s="43"/>
      <c r="C908" s="43"/>
      <c r="D908" s="43"/>
      <c r="E908" s="43"/>
      <c r="F908" s="43"/>
      <c r="G908" s="194"/>
      <c r="H908" s="194"/>
      <c r="I908" s="194"/>
      <c r="J908" s="196"/>
      <c r="K908" s="196"/>
      <c r="L908" s="196"/>
      <c r="M908" s="196"/>
      <c r="N908" s="196"/>
      <c r="O908" s="197"/>
      <c r="P908" s="197"/>
      <c r="Q908" s="197"/>
      <c r="R908" s="197"/>
      <c r="S908" s="197"/>
      <c r="T908" s="197"/>
      <c r="U908" s="198"/>
      <c r="V908" s="257"/>
      <c r="W908" s="200"/>
      <c r="X908" s="200"/>
      <c r="Y908" s="43"/>
      <c r="Z908" s="199"/>
      <c r="AA908" s="199"/>
      <c r="AB908" s="199"/>
      <c r="AC908" s="199"/>
      <c r="AD908" s="199"/>
      <c r="AE908" s="43"/>
      <c r="AF908" s="199"/>
      <c r="AG908" s="196"/>
      <c r="AH908" s="201"/>
      <c r="AI908" s="330"/>
      <c r="AJ908" s="330"/>
      <c r="AK908" s="43"/>
      <c r="AL908" s="43"/>
      <c r="AM908" s="43"/>
      <c r="AN908" s="64"/>
      <c r="AO908" s="64"/>
      <c r="AP908" s="202"/>
      <c r="AQ908" s="202"/>
      <c r="AR908" s="42"/>
    </row>
    <row r="909" spans="1:44" ht="15.75" customHeight="1" x14ac:dyDescent="0.2">
      <c r="A909" s="43"/>
      <c r="B909" s="43"/>
      <c r="C909" s="43"/>
      <c r="D909" s="43"/>
      <c r="E909" s="43"/>
      <c r="F909" s="43"/>
      <c r="G909" s="194"/>
      <c r="H909" s="194"/>
      <c r="I909" s="194"/>
      <c r="J909" s="196"/>
      <c r="K909" s="196"/>
      <c r="L909" s="196"/>
      <c r="M909" s="196"/>
      <c r="N909" s="196"/>
      <c r="O909" s="197"/>
      <c r="P909" s="197"/>
      <c r="Q909" s="197"/>
      <c r="R909" s="197"/>
      <c r="S909" s="197"/>
      <c r="T909" s="197"/>
      <c r="U909" s="198"/>
      <c r="V909" s="257"/>
      <c r="W909" s="200"/>
      <c r="X909" s="200"/>
      <c r="Y909" s="43"/>
      <c r="Z909" s="199"/>
      <c r="AA909" s="199"/>
      <c r="AB909" s="199"/>
      <c r="AC909" s="199"/>
      <c r="AD909" s="199"/>
      <c r="AE909" s="43"/>
      <c r="AF909" s="199"/>
      <c r="AG909" s="196"/>
      <c r="AH909" s="201"/>
      <c r="AI909" s="330"/>
      <c r="AJ909" s="330"/>
      <c r="AK909" s="43"/>
      <c r="AL909" s="43"/>
      <c r="AM909" s="43"/>
      <c r="AN909" s="64"/>
      <c r="AO909" s="64"/>
      <c r="AP909" s="202"/>
      <c r="AQ909" s="202"/>
      <c r="AR909" s="42"/>
    </row>
    <row r="910" spans="1:44" ht="15.75" customHeight="1" x14ac:dyDescent="0.2">
      <c r="A910" s="43"/>
      <c r="B910" s="43"/>
      <c r="C910" s="43"/>
      <c r="D910" s="43"/>
      <c r="E910" s="43"/>
      <c r="F910" s="43"/>
      <c r="G910" s="194"/>
      <c r="H910" s="194"/>
      <c r="I910" s="194"/>
      <c r="J910" s="196"/>
      <c r="K910" s="196"/>
      <c r="L910" s="196"/>
      <c r="M910" s="196"/>
      <c r="N910" s="196"/>
      <c r="O910" s="197"/>
      <c r="P910" s="197"/>
      <c r="Q910" s="197"/>
      <c r="R910" s="197"/>
      <c r="S910" s="197"/>
      <c r="T910" s="197"/>
      <c r="U910" s="198"/>
      <c r="V910" s="257"/>
      <c r="W910" s="200"/>
      <c r="X910" s="200"/>
      <c r="Y910" s="43"/>
      <c r="Z910" s="199"/>
      <c r="AA910" s="199"/>
      <c r="AB910" s="199"/>
      <c r="AC910" s="199"/>
      <c r="AD910" s="199"/>
      <c r="AE910" s="43"/>
      <c r="AF910" s="199"/>
      <c r="AG910" s="196"/>
      <c r="AH910" s="201"/>
      <c r="AI910" s="330"/>
      <c r="AJ910" s="330"/>
      <c r="AK910" s="43"/>
      <c r="AL910" s="43"/>
      <c r="AM910" s="43"/>
      <c r="AN910" s="64"/>
      <c r="AO910" s="64"/>
      <c r="AP910" s="202"/>
      <c r="AQ910" s="202"/>
      <c r="AR910" s="42"/>
    </row>
    <row r="911" spans="1:44" ht="15.75" customHeight="1" x14ac:dyDescent="0.2">
      <c r="A911" s="43"/>
      <c r="B911" s="43"/>
      <c r="C911" s="43"/>
      <c r="D911" s="43"/>
      <c r="E911" s="43"/>
      <c r="F911" s="43"/>
      <c r="G911" s="194"/>
      <c r="H911" s="194"/>
      <c r="I911" s="194"/>
      <c r="J911" s="196"/>
      <c r="K911" s="196"/>
      <c r="L911" s="196"/>
      <c r="M911" s="196"/>
      <c r="N911" s="196"/>
      <c r="O911" s="197"/>
      <c r="P911" s="197"/>
      <c r="Q911" s="197"/>
      <c r="R911" s="197"/>
      <c r="S911" s="197"/>
      <c r="T911" s="197"/>
      <c r="U911" s="198"/>
      <c r="V911" s="257"/>
      <c r="W911" s="200"/>
      <c r="X911" s="200"/>
      <c r="Y911" s="43"/>
      <c r="Z911" s="199"/>
      <c r="AA911" s="199"/>
      <c r="AB911" s="199"/>
      <c r="AC911" s="199"/>
      <c r="AD911" s="199"/>
      <c r="AE911" s="43"/>
      <c r="AF911" s="199"/>
      <c r="AG911" s="196"/>
      <c r="AH911" s="201"/>
      <c r="AI911" s="330"/>
      <c r="AJ911" s="330"/>
      <c r="AK911" s="43"/>
      <c r="AL911" s="43"/>
      <c r="AM911" s="43"/>
      <c r="AN911" s="64"/>
      <c r="AO911" s="64"/>
      <c r="AP911" s="202"/>
      <c r="AQ911" s="202"/>
      <c r="AR911" s="42"/>
    </row>
    <row r="912" spans="1:44" ht="15.75" customHeight="1" x14ac:dyDescent="0.2">
      <c r="A912" s="43"/>
      <c r="B912" s="43"/>
      <c r="C912" s="43"/>
      <c r="D912" s="43"/>
      <c r="E912" s="43"/>
      <c r="F912" s="43"/>
      <c r="G912" s="194"/>
      <c r="H912" s="194"/>
      <c r="I912" s="194"/>
      <c r="J912" s="196"/>
      <c r="K912" s="196"/>
      <c r="L912" s="196"/>
      <c r="M912" s="196"/>
      <c r="N912" s="196"/>
      <c r="O912" s="197"/>
      <c r="P912" s="197"/>
      <c r="Q912" s="197"/>
      <c r="R912" s="197"/>
      <c r="S912" s="197"/>
      <c r="T912" s="197"/>
      <c r="U912" s="198"/>
      <c r="V912" s="257"/>
      <c r="W912" s="200"/>
      <c r="X912" s="200"/>
      <c r="Y912" s="43"/>
      <c r="Z912" s="199"/>
      <c r="AA912" s="199"/>
      <c r="AB912" s="199"/>
      <c r="AC912" s="199"/>
      <c r="AD912" s="199"/>
      <c r="AE912" s="43"/>
      <c r="AF912" s="199"/>
      <c r="AG912" s="196"/>
      <c r="AH912" s="201"/>
      <c r="AI912" s="330"/>
      <c r="AJ912" s="330"/>
      <c r="AK912" s="43"/>
      <c r="AL912" s="43"/>
      <c r="AM912" s="43"/>
      <c r="AN912" s="64"/>
      <c r="AO912" s="64"/>
      <c r="AP912" s="202"/>
      <c r="AQ912" s="202"/>
      <c r="AR912" s="42"/>
    </row>
    <row r="913" spans="1:44" ht="15.75" customHeight="1" x14ac:dyDescent="0.2">
      <c r="A913" s="43"/>
      <c r="B913" s="43"/>
      <c r="C913" s="43"/>
      <c r="D913" s="43"/>
      <c r="E913" s="43"/>
      <c r="F913" s="43"/>
      <c r="G913" s="194"/>
      <c r="H913" s="194"/>
      <c r="I913" s="194"/>
      <c r="J913" s="196"/>
      <c r="K913" s="196"/>
      <c r="L913" s="196"/>
      <c r="M913" s="196"/>
      <c r="N913" s="196"/>
      <c r="O913" s="197"/>
      <c r="P913" s="197"/>
      <c r="Q913" s="197"/>
      <c r="R913" s="197"/>
      <c r="S913" s="197"/>
      <c r="T913" s="197"/>
      <c r="U913" s="198"/>
      <c r="V913" s="257"/>
      <c r="W913" s="200"/>
      <c r="X913" s="200"/>
      <c r="Y913" s="43"/>
      <c r="Z913" s="199"/>
      <c r="AA913" s="199"/>
      <c r="AB913" s="199"/>
      <c r="AC913" s="199"/>
      <c r="AD913" s="199"/>
      <c r="AE913" s="43"/>
      <c r="AF913" s="199"/>
      <c r="AG913" s="196"/>
      <c r="AH913" s="201"/>
      <c r="AI913" s="330"/>
      <c r="AJ913" s="330"/>
      <c r="AK913" s="43"/>
      <c r="AL913" s="43"/>
      <c r="AM913" s="43"/>
      <c r="AN913" s="64"/>
      <c r="AO913" s="64"/>
      <c r="AP913" s="202"/>
      <c r="AQ913" s="202"/>
      <c r="AR913" s="42"/>
    </row>
    <row r="914" spans="1:44" ht="15.75" customHeight="1" x14ac:dyDescent="0.2">
      <c r="A914" s="43"/>
      <c r="B914" s="43"/>
      <c r="C914" s="43"/>
      <c r="D914" s="43"/>
      <c r="E914" s="43"/>
      <c r="F914" s="43"/>
      <c r="G914" s="194"/>
      <c r="H914" s="194"/>
      <c r="I914" s="194"/>
      <c r="J914" s="196"/>
      <c r="K914" s="196"/>
      <c r="L914" s="196"/>
      <c r="M914" s="196"/>
      <c r="N914" s="196"/>
      <c r="O914" s="197"/>
      <c r="P914" s="197"/>
      <c r="Q914" s="197"/>
      <c r="R914" s="197"/>
      <c r="S914" s="197"/>
      <c r="T914" s="197"/>
      <c r="U914" s="198"/>
      <c r="V914" s="257"/>
      <c r="W914" s="200"/>
      <c r="X914" s="200"/>
      <c r="Y914" s="43"/>
      <c r="Z914" s="199"/>
      <c r="AA914" s="199"/>
      <c r="AB914" s="199"/>
      <c r="AC914" s="199"/>
      <c r="AD914" s="199"/>
      <c r="AE914" s="43"/>
      <c r="AF914" s="199"/>
      <c r="AG914" s="196"/>
      <c r="AH914" s="201"/>
      <c r="AI914" s="330"/>
      <c r="AJ914" s="330"/>
      <c r="AK914" s="43"/>
      <c r="AL914" s="43"/>
      <c r="AM914" s="43"/>
      <c r="AN914" s="64"/>
      <c r="AO914" s="64"/>
      <c r="AP914" s="202"/>
      <c r="AQ914" s="202"/>
      <c r="AR914" s="42"/>
    </row>
    <row r="915" spans="1:44" ht="15.75" customHeight="1" x14ac:dyDescent="0.2">
      <c r="A915" s="43"/>
      <c r="B915" s="43"/>
      <c r="C915" s="43"/>
      <c r="D915" s="43"/>
      <c r="E915" s="43"/>
      <c r="F915" s="43"/>
      <c r="G915" s="194"/>
      <c r="H915" s="194"/>
      <c r="I915" s="194"/>
      <c r="J915" s="196"/>
      <c r="K915" s="196"/>
      <c r="L915" s="196"/>
      <c r="M915" s="196"/>
      <c r="N915" s="196"/>
      <c r="O915" s="197"/>
      <c r="P915" s="197"/>
      <c r="Q915" s="197"/>
      <c r="R915" s="197"/>
      <c r="S915" s="197"/>
      <c r="T915" s="197"/>
      <c r="U915" s="198"/>
      <c r="V915" s="257"/>
      <c r="W915" s="200"/>
      <c r="X915" s="200"/>
      <c r="Y915" s="43"/>
      <c r="Z915" s="199"/>
      <c r="AA915" s="199"/>
      <c r="AB915" s="199"/>
      <c r="AC915" s="199"/>
      <c r="AD915" s="199"/>
      <c r="AE915" s="43"/>
      <c r="AF915" s="199"/>
      <c r="AG915" s="196"/>
      <c r="AH915" s="201"/>
      <c r="AI915" s="330"/>
      <c r="AJ915" s="330"/>
      <c r="AK915" s="43"/>
      <c r="AL915" s="43"/>
      <c r="AM915" s="43"/>
      <c r="AN915" s="64"/>
      <c r="AO915" s="64"/>
      <c r="AP915" s="202"/>
      <c r="AQ915" s="202"/>
      <c r="AR915" s="42"/>
    </row>
    <row r="916" spans="1:44" ht="15.75" customHeight="1" x14ac:dyDescent="0.2">
      <c r="A916" s="43"/>
      <c r="B916" s="43"/>
      <c r="C916" s="43"/>
      <c r="D916" s="43"/>
      <c r="E916" s="43"/>
      <c r="F916" s="43"/>
      <c r="G916" s="194"/>
      <c r="H916" s="194"/>
      <c r="I916" s="194"/>
      <c r="J916" s="196"/>
      <c r="K916" s="196"/>
      <c r="L916" s="196"/>
      <c r="M916" s="196"/>
      <c r="N916" s="196"/>
      <c r="O916" s="197"/>
      <c r="P916" s="197"/>
      <c r="Q916" s="197"/>
      <c r="R916" s="197"/>
      <c r="S916" s="197"/>
      <c r="T916" s="197"/>
      <c r="U916" s="198"/>
      <c r="V916" s="257"/>
      <c r="W916" s="200"/>
      <c r="X916" s="200"/>
      <c r="Y916" s="43"/>
      <c r="Z916" s="199"/>
      <c r="AA916" s="199"/>
      <c r="AB916" s="199"/>
      <c r="AC916" s="199"/>
      <c r="AD916" s="199"/>
      <c r="AE916" s="43"/>
      <c r="AF916" s="199"/>
      <c r="AG916" s="196"/>
      <c r="AH916" s="201"/>
      <c r="AI916" s="330"/>
      <c r="AJ916" s="330"/>
      <c r="AK916" s="43"/>
      <c r="AL916" s="43"/>
      <c r="AM916" s="43"/>
      <c r="AN916" s="64"/>
      <c r="AO916" s="64"/>
      <c r="AP916" s="202"/>
      <c r="AQ916" s="202"/>
      <c r="AR916" s="42"/>
    </row>
    <row r="917" spans="1:44" ht="15.75" customHeight="1" x14ac:dyDescent="0.2">
      <c r="A917" s="43"/>
      <c r="B917" s="43"/>
      <c r="C917" s="43"/>
      <c r="D917" s="43"/>
      <c r="E917" s="43"/>
      <c r="F917" s="43"/>
      <c r="G917" s="194"/>
      <c r="H917" s="194"/>
      <c r="I917" s="194"/>
      <c r="J917" s="196"/>
      <c r="K917" s="196"/>
      <c r="L917" s="196"/>
      <c r="M917" s="196"/>
      <c r="N917" s="196"/>
      <c r="O917" s="197"/>
      <c r="P917" s="197"/>
      <c r="Q917" s="197"/>
      <c r="R917" s="197"/>
      <c r="S917" s="197"/>
      <c r="T917" s="197"/>
      <c r="U917" s="198"/>
      <c r="V917" s="257"/>
      <c r="W917" s="200"/>
      <c r="X917" s="200"/>
      <c r="Y917" s="43"/>
      <c r="Z917" s="199"/>
      <c r="AA917" s="199"/>
      <c r="AB917" s="199"/>
      <c r="AC917" s="199"/>
      <c r="AD917" s="199"/>
      <c r="AE917" s="43"/>
      <c r="AF917" s="199"/>
      <c r="AG917" s="196"/>
      <c r="AH917" s="201"/>
      <c r="AI917" s="330"/>
      <c r="AJ917" s="330"/>
      <c r="AK917" s="43"/>
      <c r="AL917" s="43"/>
      <c r="AM917" s="43"/>
      <c r="AN917" s="64"/>
      <c r="AO917" s="64"/>
      <c r="AP917" s="202"/>
      <c r="AQ917" s="202"/>
      <c r="AR917" s="42"/>
    </row>
    <row r="918" spans="1:44" ht="15.75" customHeight="1" x14ac:dyDescent="0.2">
      <c r="A918" s="43"/>
      <c r="B918" s="43"/>
      <c r="C918" s="43"/>
      <c r="D918" s="43"/>
      <c r="E918" s="43"/>
      <c r="F918" s="43"/>
      <c r="G918" s="194"/>
      <c r="H918" s="194"/>
      <c r="I918" s="194"/>
      <c r="J918" s="196"/>
      <c r="K918" s="196"/>
      <c r="L918" s="196"/>
      <c r="M918" s="196"/>
      <c r="N918" s="196"/>
      <c r="O918" s="197"/>
      <c r="P918" s="197"/>
      <c r="Q918" s="197"/>
      <c r="R918" s="197"/>
      <c r="S918" s="197"/>
      <c r="T918" s="197"/>
      <c r="U918" s="198"/>
      <c r="V918" s="257"/>
      <c r="W918" s="200"/>
      <c r="X918" s="200"/>
      <c r="Y918" s="43"/>
      <c r="Z918" s="199"/>
      <c r="AA918" s="199"/>
      <c r="AB918" s="199"/>
      <c r="AC918" s="199"/>
      <c r="AD918" s="199"/>
      <c r="AE918" s="43"/>
      <c r="AF918" s="199"/>
      <c r="AG918" s="196"/>
      <c r="AH918" s="201"/>
      <c r="AI918" s="330"/>
      <c r="AJ918" s="330"/>
      <c r="AK918" s="43"/>
      <c r="AL918" s="43"/>
      <c r="AM918" s="43"/>
      <c r="AN918" s="64"/>
      <c r="AO918" s="64"/>
      <c r="AP918" s="202"/>
      <c r="AQ918" s="202"/>
      <c r="AR918" s="42"/>
    </row>
    <row r="919" spans="1:44" ht="15.75" customHeight="1" x14ac:dyDescent="0.2">
      <c r="A919" s="43"/>
      <c r="B919" s="43"/>
      <c r="C919" s="43"/>
      <c r="D919" s="43"/>
      <c r="E919" s="43"/>
      <c r="F919" s="43"/>
      <c r="G919" s="194"/>
      <c r="H919" s="194"/>
      <c r="I919" s="194"/>
      <c r="J919" s="196"/>
      <c r="K919" s="196"/>
      <c r="L919" s="196"/>
      <c r="M919" s="196"/>
      <c r="N919" s="196"/>
      <c r="O919" s="197"/>
      <c r="P919" s="197"/>
      <c r="Q919" s="197"/>
      <c r="R919" s="197"/>
      <c r="S919" s="197"/>
      <c r="T919" s="197"/>
      <c r="U919" s="198"/>
      <c r="V919" s="257"/>
      <c r="W919" s="200"/>
      <c r="X919" s="200"/>
      <c r="Y919" s="43"/>
      <c r="Z919" s="199"/>
      <c r="AA919" s="199"/>
      <c r="AB919" s="199"/>
      <c r="AC919" s="199"/>
      <c r="AD919" s="199"/>
      <c r="AE919" s="43"/>
      <c r="AF919" s="199"/>
      <c r="AG919" s="196"/>
      <c r="AH919" s="201"/>
      <c r="AI919" s="330"/>
      <c r="AJ919" s="330"/>
      <c r="AK919" s="43"/>
      <c r="AL919" s="43"/>
      <c r="AM919" s="43"/>
      <c r="AN919" s="64"/>
      <c r="AO919" s="64"/>
      <c r="AP919" s="202"/>
      <c r="AQ919" s="202"/>
      <c r="AR919" s="42"/>
    </row>
    <row r="920" spans="1:44" ht="15.75" customHeight="1" x14ac:dyDescent="0.2">
      <c r="A920" s="43"/>
      <c r="B920" s="43"/>
      <c r="C920" s="43"/>
      <c r="D920" s="43"/>
      <c r="E920" s="43"/>
      <c r="F920" s="43"/>
      <c r="G920" s="194"/>
      <c r="H920" s="194"/>
      <c r="I920" s="194"/>
      <c r="J920" s="196"/>
      <c r="K920" s="196"/>
      <c r="L920" s="196"/>
      <c r="M920" s="196"/>
      <c r="N920" s="196"/>
      <c r="O920" s="197"/>
      <c r="P920" s="197"/>
      <c r="Q920" s="197"/>
      <c r="R920" s="197"/>
      <c r="S920" s="197"/>
      <c r="T920" s="197"/>
      <c r="U920" s="198"/>
      <c r="V920" s="257"/>
      <c r="W920" s="200"/>
      <c r="X920" s="200"/>
      <c r="Y920" s="43"/>
      <c r="Z920" s="199"/>
      <c r="AA920" s="199"/>
      <c r="AB920" s="199"/>
      <c r="AC920" s="199"/>
      <c r="AD920" s="199"/>
      <c r="AE920" s="43"/>
      <c r="AF920" s="199"/>
      <c r="AG920" s="196"/>
      <c r="AH920" s="201"/>
      <c r="AI920" s="330"/>
      <c r="AJ920" s="330"/>
      <c r="AK920" s="43"/>
      <c r="AL920" s="43"/>
      <c r="AM920" s="43"/>
      <c r="AN920" s="64"/>
      <c r="AO920" s="64"/>
      <c r="AP920" s="202"/>
      <c r="AQ920" s="202"/>
      <c r="AR920" s="42"/>
    </row>
    <row r="921" spans="1:44" ht="15.75" customHeight="1" x14ac:dyDescent="0.2">
      <c r="A921" s="43"/>
      <c r="B921" s="43"/>
      <c r="C921" s="43"/>
      <c r="D921" s="43"/>
      <c r="E921" s="43"/>
      <c r="F921" s="43"/>
      <c r="G921" s="194"/>
      <c r="H921" s="194"/>
      <c r="I921" s="194"/>
      <c r="J921" s="196"/>
      <c r="K921" s="196"/>
      <c r="L921" s="196"/>
      <c r="M921" s="196"/>
      <c r="N921" s="196"/>
      <c r="O921" s="197"/>
      <c r="P921" s="197"/>
      <c r="Q921" s="197"/>
      <c r="R921" s="197"/>
      <c r="S921" s="197"/>
      <c r="T921" s="197"/>
      <c r="U921" s="198"/>
      <c r="V921" s="257"/>
      <c r="W921" s="200"/>
      <c r="X921" s="200"/>
      <c r="Y921" s="43"/>
      <c r="Z921" s="199"/>
      <c r="AA921" s="199"/>
      <c r="AB921" s="199"/>
      <c r="AC921" s="199"/>
      <c r="AD921" s="199"/>
      <c r="AE921" s="43"/>
      <c r="AF921" s="199"/>
      <c r="AG921" s="196"/>
      <c r="AH921" s="201"/>
      <c r="AI921" s="330"/>
      <c r="AJ921" s="330"/>
      <c r="AK921" s="43"/>
      <c r="AL921" s="43"/>
      <c r="AM921" s="43"/>
      <c r="AN921" s="64"/>
      <c r="AO921" s="64"/>
      <c r="AP921" s="202"/>
      <c r="AQ921" s="202"/>
      <c r="AR921" s="42"/>
    </row>
    <row r="922" spans="1:44" ht="15.75" customHeight="1" x14ac:dyDescent="0.2">
      <c r="A922" s="43"/>
      <c r="B922" s="43"/>
      <c r="C922" s="43"/>
      <c r="D922" s="43"/>
      <c r="E922" s="43"/>
      <c r="F922" s="43"/>
      <c r="G922" s="194"/>
      <c r="H922" s="194"/>
      <c r="I922" s="194"/>
      <c r="J922" s="196"/>
      <c r="K922" s="196"/>
      <c r="L922" s="196"/>
      <c r="M922" s="196"/>
      <c r="N922" s="196"/>
      <c r="O922" s="197"/>
      <c r="P922" s="197"/>
      <c r="Q922" s="197"/>
      <c r="R922" s="197"/>
      <c r="S922" s="197"/>
      <c r="T922" s="197"/>
      <c r="U922" s="198"/>
      <c r="V922" s="257"/>
      <c r="W922" s="200"/>
      <c r="X922" s="200"/>
      <c r="Y922" s="43"/>
      <c r="Z922" s="199"/>
      <c r="AA922" s="199"/>
      <c r="AB922" s="199"/>
      <c r="AC922" s="199"/>
      <c r="AD922" s="199"/>
      <c r="AE922" s="43"/>
      <c r="AF922" s="199"/>
      <c r="AG922" s="196"/>
      <c r="AH922" s="201"/>
      <c r="AI922" s="330"/>
      <c r="AJ922" s="330"/>
      <c r="AK922" s="43"/>
      <c r="AL922" s="43"/>
      <c r="AM922" s="43"/>
      <c r="AN922" s="64"/>
      <c r="AO922" s="64"/>
      <c r="AP922" s="202"/>
      <c r="AQ922" s="202"/>
      <c r="AR922" s="42"/>
    </row>
    <row r="923" spans="1:44" ht="15.75" customHeight="1" x14ac:dyDescent="0.2">
      <c r="A923" s="43"/>
      <c r="B923" s="43"/>
      <c r="C923" s="43"/>
      <c r="D923" s="43"/>
      <c r="E923" s="43"/>
      <c r="F923" s="43"/>
      <c r="G923" s="194"/>
      <c r="H923" s="194"/>
      <c r="I923" s="194"/>
      <c r="J923" s="196"/>
      <c r="K923" s="196"/>
      <c r="L923" s="196"/>
      <c r="M923" s="196"/>
      <c r="N923" s="196"/>
      <c r="O923" s="197"/>
      <c r="P923" s="197"/>
      <c r="Q923" s="197"/>
      <c r="R923" s="197"/>
      <c r="S923" s="197"/>
      <c r="T923" s="197"/>
      <c r="U923" s="198"/>
      <c r="V923" s="257"/>
      <c r="W923" s="200"/>
      <c r="X923" s="200"/>
      <c r="Y923" s="43"/>
      <c r="Z923" s="199"/>
      <c r="AA923" s="199"/>
      <c r="AB923" s="199"/>
      <c r="AC923" s="199"/>
      <c r="AD923" s="199"/>
      <c r="AE923" s="43"/>
      <c r="AF923" s="199"/>
      <c r="AG923" s="196"/>
      <c r="AH923" s="201"/>
      <c r="AI923" s="330"/>
      <c r="AJ923" s="330"/>
      <c r="AK923" s="43"/>
      <c r="AL923" s="43"/>
      <c r="AM923" s="43"/>
      <c r="AN923" s="64"/>
      <c r="AO923" s="64"/>
      <c r="AP923" s="202"/>
      <c r="AQ923" s="202"/>
      <c r="AR923" s="42"/>
    </row>
    <row r="924" spans="1:44" ht="15.75" customHeight="1" x14ac:dyDescent="0.2">
      <c r="A924" s="43"/>
      <c r="B924" s="43"/>
      <c r="C924" s="43"/>
      <c r="D924" s="43"/>
      <c r="E924" s="43"/>
      <c r="F924" s="43"/>
      <c r="G924" s="194"/>
      <c r="H924" s="194"/>
      <c r="I924" s="194"/>
      <c r="J924" s="196"/>
      <c r="K924" s="196"/>
      <c r="L924" s="196"/>
      <c r="M924" s="196"/>
      <c r="N924" s="196"/>
      <c r="O924" s="197"/>
      <c r="P924" s="197"/>
      <c r="Q924" s="197"/>
      <c r="R924" s="197"/>
      <c r="S924" s="197"/>
      <c r="T924" s="197"/>
      <c r="U924" s="198"/>
      <c r="V924" s="257"/>
      <c r="W924" s="200"/>
      <c r="X924" s="200"/>
      <c r="Y924" s="43"/>
      <c r="Z924" s="199"/>
      <c r="AA924" s="199"/>
      <c r="AB924" s="199"/>
      <c r="AC924" s="199"/>
      <c r="AD924" s="199"/>
      <c r="AE924" s="43"/>
      <c r="AF924" s="199"/>
      <c r="AG924" s="196"/>
      <c r="AH924" s="201"/>
      <c r="AI924" s="330"/>
      <c r="AJ924" s="330"/>
      <c r="AK924" s="43"/>
      <c r="AL924" s="43"/>
      <c r="AM924" s="43"/>
      <c r="AN924" s="64"/>
      <c r="AO924" s="64"/>
      <c r="AP924" s="202"/>
      <c r="AQ924" s="202"/>
      <c r="AR924" s="42"/>
    </row>
    <row r="925" spans="1:44" ht="15.75" customHeight="1" x14ac:dyDescent="0.2">
      <c r="A925" s="43"/>
      <c r="B925" s="43"/>
      <c r="C925" s="43"/>
      <c r="D925" s="43"/>
      <c r="E925" s="43"/>
      <c r="F925" s="43"/>
      <c r="G925" s="194"/>
      <c r="H925" s="194"/>
      <c r="I925" s="194"/>
      <c r="J925" s="196"/>
      <c r="K925" s="196"/>
      <c r="L925" s="196"/>
      <c r="M925" s="196"/>
      <c r="N925" s="196"/>
      <c r="O925" s="197"/>
      <c r="P925" s="197"/>
      <c r="Q925" s="197"/>
      <c r="R925" s="197"/>
      <c r="S925" s="197"/>
      <c r="T925" s="197"/>
      <c r="U925" s="198"/>
      <c r="V925" s="257"/>
      <c r="W925" s="200"/>
      <c r="X925" s="200"/>
      <c r="Y925" s="43"/>
      <c r="Z925" s="199"/>
      <c r="AA925" s="199"/>
      <c r="AB925" s="199"/>
      <c r="AC925" s="199"/>
      <c r="AD925" s="199"/>
      <c r="AE925" s="43"/>
      <c r="AF925" s="199"/>
      <c r="AG925" s="196"/>
      <c r="AH925" s="201"/>
      <c r="AI925" s="330"/>
      <c r="AJ925" s="330"/>
      <c r="AK925" s="43"/>
      <c r="AL925" s="43"/>
      <c r="AM925" s="43"/>
      <c r="AN925" s="64"/>
      <c r="AO925" s="64"/>
      <c r="AP925" s="202"/>
      <c r="AQ925" s="202"/>
      <c r="AR925" s="42"/>
    </row>
    <row r="926" spans="1:44" ht="15.75" customHeight="1" x14ac:dyDescent="0.2">
      <c r="A926" s="43"/>
      <c r="B926" s="43"/>
      <c r="C926" s="43"/>
      <c r="D926" s="43"/>
      <c r="E926" s="43"/>
      <c r="F926" s="43"/>
      <c r="G926" s="194"/>
      <c r="H926" s="194"/>
      <c r="I926" s="194"/>
      <c r="J926" s="196"/>
      <c r="K926" s="196"/>
      <c r="L926" s="196"/>
      <c r="M926" s="196"/>
      <c r="N926" s="196"/>
      <c r="O926" s="197"/>
      <c r="P926" s="197"/>
      <c r="Q926" s="197"/>
      <c r="R926" s="197"/>
      <c r="S926" s="197"/>
      <c r="T926" s="197"/>
      <c r="U926" s="198"/>
      <c r="V926" s="257"/>
      <c r="W926" s="200"/>
      <c r="X926" s="200"/>
      <c r="Y926" s="43"/>
      <c r="Z926" s="199"/>
      <c r="AA926" s="199"/>
      <c r="AB926" s="199"/>
      <c r="AC926" s="199"/>
      <c r="AD926" s="199"/>
      <c r="AE926" s="43"/>
      <c r="AF926" s="199"/>
      <c r="AG926" s="196"/>
      <c r="AH926" s="201"/>
      <c r="AI926" s="330"/>
      <c r="AJ926" s="330"/>
      <c r="AK926" s="43"/>
      <c r="AL926" s="43"/>
      <c r="AM926" s="43"/>
      <c r="AN926" s="64"/>
      <c r="AO926" s="64"/>
      <c r="AP926" s="202"/>
      <c r="AQ926" s="202"/>
      <c r="AR926" s="42"/>
    </row>
    <row r="927" spans="1:44" ht="15.75" customHeight="1" x14ac:dyDescent="0.2">
      <c r="A927" s="43"/>
      <c r="B927" s="43"/>
      <c r="C927" s="43"/>
      <c r="D927" s="43"/>
      <c r="E927" s="43"/>
      <c r="F927" s="43"/>
      <c r="G927" s="194"/>
      <c r="H927" s="194"/>
      <c r="I927" s="194"/>
      <c r="J927" s="196"/>
      <c r="K927" s="196"/>
      <c r="L927" s="196"/>
      <c r="M927" s="196"/>
      <c r="N927" s="196"/>
      <c r="O927" s="197"/>
      <c r="P927" s="197"/>
      <c r="Q927" s="197"/>
      <c r="R927" s="197"/>
      <c r="S927" s="197"/>
      <c r="T927" s="197"/>
      <c r="U927" s="198"/>
      <c r="V927" s="257"/>
      <c r="W927" s="200"/>
      <c r="X927" s="200"/>
      <c r="Y927" s="43"/>
      <c r="Z927" s="199"/>
      <c r="AA927" s="199"/>
      <c r="AB927" s="199"/>
      <c r="AC927" s="199"/>
      <c r="AD927" s="199"/>
      <c r="AE927" s="43"/>
      <c r="AF927" s="199"/>
      <c r="AG927" s="196"/>
      <c r="AH927" s="201"/>
      <c r="AI927" s="330"/>
      <c r="AJ927" s="330"/>
      <c r="AK927" s="43"/>
      <c r="AL927" s="43"/>
      <c r="AM927" s="43"/>
      <c r="AN927" s="64"/>
      <c r="AO927" s="64"/>
      <c r="AP927" s="202"/>
      <c r="AQ927" s="202"/>
      <c r="AR927" s="42"/>
    </row>
    <row r="928" spans="1:44" ht="15.75" customHeight="1" x14ac:dyDescent="0.2">
      <c r="A928" s="43"/>
      <c r="B928" s="43"/>
      <c r="C928" s="43"/>
      <c r="D928" s="43"/>
      <c r="E928" s="43"/>
      <c r="F928" s="43"/>
      <c r="G928" s="194"/>
      <c r="H928" s="194"/>
      <c r="I928" s="194"/>
      <c r="J928" s="196"/>
      <c r="K928" s="196"/>
      <c r="L928" s="196"/>
      <c r="M928" s="196"/>
      <c r="N928" s="196"/>
      <c r="O928" s="197"/>
      <c r="P928" s="197"/>
      <c r="Q928" s="197"/>
      <c r="R928" s="197"/>
      <c r="S928" s="197"/>
      <c r="T928" s="197"/>
      <c r="U928" s="198"/>
      <c r="V928" s="257"/>
      <c r="W928" s="200"/>
      <c r="X928" s="200"/>
      <c r="Y928" s="43"/>
      <c r="Z928" s="199"/>
      <c r="AA928" s="199"/>
      <c r="AB928" s="199"/>
      <c r="AC928" s="199"/>
      <c r="AD928" s="199"/>
      <c r="AE928" s="43"/>
      <c r="AF928" s="199"/>
      <c r="AG928" s="196"/>
      <c r="AH928" s="201"/>
      <c r="AI928" s="330"/>
      <c r="AJ928" s="330"/>
      <c r="AK928" s="43"/>
      <c r="AL928" s="43"/>
      <c r="AM928" s="43"/>
      <c r="AN928" s="64"/>
      <c r="AO928" s="64"/>
      <c r="AP928" s="202"/>
      <c r="AQ928" s="202"/>
      <c r="AR928" s="42"/>
    </row>
    <row r="929" spans="1:44" ht="15.75" customHeight="1" x14ac:dyDescent="0.2">
      <c r="A929" s="43"/>
      <c r="B929" s="43"/>
      <c r="C929" s="43"/>
      <c r="D929" s="43"/>
      <c r="E929" s="43"/>
      <c r="F929" s="43"/>
      <c r="G929" s="194"/>
      <c r="H929" s="194"/>
      <c r="I929" s="194"/>
      <c r="J929" s="196"/>
      <c r="K929" s="196"/>
      <c r="L929" s="196"/>
      <c r="M929" s="196"/>
      <c r="N929" s="196"/>
      <c r="O929" s="197"/>
      <c r="P929" s="197"/>
      <c r="Q929" s="197"/>
      <c r="R929" s="197"/>
      <c r="S929" s="197"/>
      <c r="T929" s="197"/>
      <c r="U929" s="198"/>
      <c r="V929" s="257"/>
      <c r="W929" s="200"/>
      <c r="X929" s="200"/>
      <c r="Y929" s="43"/>
      <c r="Z929" s="199"/>
      <c r="AA929" s="199"/>
      <c r="AB929" s="199"/>
      <c r="AC929" s="199"/>
      <c r="AD929" s="199"/>
      <c r="AE929" s="43"/>
      <c r="AF929" s="199"/>
      <c r="AG929" s="196"/>
      <c r="AH929" s="201"/>
      <c r="AI929" s="330"/>
      <c r="AJ929" s="330"/>
      <c r="AK929" s="43"/>
      <c r="AL929" s="43"/>
      <c r="AM929" s="43"/>
      <c r="AN929" s="64"/>
      <c r="AO929" s="64"/>
      <c r="AP929" s="202"/>
      <c r="AQ929" s="202"/>
      <c r="AR929" s="42"/>
    </row>
    <row r="930" spans="1:44" ht="15.75" customHeight="1" x14ac:dyDescent="0.2">
      <c r="A930" s="43"/>
      <c r="B930" s="43"/>
      <c r="C930" s="43"/>
      <c r="D930" s="43"/>
      <c r="E930" s="43"/>
      <c r="F930" s="43"/>
      <c r="G930" s="194"/>
      <c r="H930" s="194"/>
      <c r="I930" s="194"/>
      <c r="J930" s="196"/>
      <c r="K930" s="196"/>
      <c r="L930" s="196"/>
      <c r="M930" s="196"/>
      <c r="N930" s="196"/>
      <c r="O930" s="197"/>
      <c r="P930" s="197"/>
      <c r="Q930" s="197"/>
      <c r="R930" s="197"/>
      <c r="S930" s="197"/>
      <c r="T930" s="197"/>
      <c r="U930" s="198"/>
      <c r="V930" s="257"/>
      <c r="W930" s="200"/>
      <c r="X930" s="200"/>
      <c r="Y930" s="43"/>
      <c r="Z930" s="199"/>
      <c r="AA930" s="199"/>
      <c r="AB930" s="199"/>
      <c r="AC930" s="199"/>
      <c r="AD930" s="199"/>
      <c r="AE930" s="43"/>
      <c r="AF930" s="199"/>
      <c r="AG930" s="196"/>
      <c r="AH930" s="201"/>
      <c r="AI930" s="330"/>
      <c r="AJ930" s="330"/>
      <c r="AK930" s="43"/>
      <c r="AL930" s="43"/>
      <c r="AM930" s="43"/>
      <c r="AN930" s="64"/>
      <c r="AO930" s="64"/>
      <c r="AP930" s="202"/>
      <c r="AQ930" s="202"/>
      <c r="AR930" s="42"/>
    </row>
    <row r="931" spans="1:44" ht="15.75" customHeight="1" x14ac:dyDescent="0.2">
      <c r="A931" s="43"/>
      <c r="B931" s="43"/>
      <c r="C931" s="43"/>
      <c r="D931" s="43"/>
      <c r="E931" s="43"/>
      <c r="F931" s="43"/>
      <c r="G931" s="194"/>
      <c r="H931" s="194"/>
      <c r="I931" s="194"/>
      <c r="J931" s="196"/>
      <c r="K931" s="196"/>
      <c r="L931" s="196"/>
      <c r="M931" s="196"/>
      <c r="N931" s="196"/>
      <c r="O931" s="197"/>
      <c r="P931" s="197"/>
      <c r="Q931" s="197"/>
      <c r="R931" s="197"/>
      <c r="S931" s="197"/>
      <c r="T931" s="197"/>
      <c r="U931" s="198"/>
      <c r="V931" s="257"/>
      <c r="W931" s="200"/>
      <c r="X931" s="200"/>
      <c r="Y931" s="43"/>
      <c r="Z931" s="199"/>
      <c r="AA931" s="199"/>
      <c r="AB931" s="199"/>
      <c r="AC931" s="199"/>
      <c r="AD931" s="199"/>
      <c r="AE931" s="43"/>
      <c r="AF931" s="199"/>
      <c r="AG931" s="196"/>
      <c r="AH931" s="201"/>
      <c r="AI931" s="330"/>
      <c r="AJ931" s="330"/>
      <c r="AK931" s="43"/>
      <c r="AL931" s="43"/>
      <c r="AM931" s="43"/>
      <c r="AN931" s="64"/>
      <c r="AO931" s="64"/>
      <c r="AP931" s="202"/>
      <c r="AQ931" s="202"/>
      <c r="AR931" s="42"/>
    </row>
    <row r="932" spans="1:44" ht="15.75" customHeight="1" x14ac:dyDescent="0.2">
      <c r="A932" s="43"/>
      <c r="B932" s="43"/>
      <c r="C932" s="43"/>
      <c r="D932" s="43"/>
      <c r="E932" s="43"/>
      <c r="F932" s="43"/>
      <c r="G932" s="194"/>
      <c r="H932" s="194"/>
      <c r="I932" s="194"/>
      <c r="J932" s="196"/>
      <c r="K932" s="196"/>
      <c r="L932" s="196"/>
      <c r="M932" s="196"/>
      <c r="N932" s="196"/>
      <c r="O932" s="197"/>
      <c r="P932" s="197"/>
      <c r="Q932" s="197"/>
      <c r="R932" s="197"/>
      <c r="S932" s="197"/>
      <c r="T932" s="197"/>
      <c r="U932" s="198"/>
      <c r="V932" s="257"/>
      <c r="W932" s="200"/>
      <c r="X932" s="200"/>
      <c r="Y932" s="43"/>
      <c r="Z932" s="199"/>
      <c r="AA932" s="199"/>
      <c r="AB932" s="199"/>
      <c r="AC932" s="199"/>
      <c r="AD932" s="199"/>
      <c r="AE932" s="43"/>
      <c r="AF932" s="199"/>
      <c r="AG932" s="196"/>
      <c r="AH932" s="201"/>
      <c r="AI932" s="330"/>
      <c r="AJ932" s="330"/>
      <c r="AK932" s="43"/>
      <c r="AL932" s="43"/>
      <c r="AM932" s="43"/>
      <c r="AN932" s="64"/>
      <c r="AO932" s="64"/>
      <c r="AP932" s="202"/>
      <c r="AQ932" s="202"/>
      <c r="AR932" s="42"/>
    </row>
    <row r="933" spans="1:44" ht="15.75" customHeight="1" x14ac:dyDescent="0.2">
      <c r="A933" s="43"/>
      <c r="B933" s="43"/>
      <c r="C933" s="43"/>
      <c r="D933" s="43"/>
      <c r="E933" s="43"/>
      <c r="F933" s="43"/>
      <c r="G933" s="194"/>
      <c r="H933" s="194"/>
      <c r="I933" s="194"/>
      <c r="J933" s="196"/>
      <c r="K933" s="196"/>
      <c r="L933" s="196"/>
      <c r="M933" s="196"/>
      <c r="N933" s="196"/>
      <c r="O933" s="197"/>
      <c r="P933" s="197"/>
      <c r="Q933" s="197"/>
      <c r="R933" s="197"/>
      <c r="S933" s="197"/>
      <c r="T933" s="197"/>
      <c r="U933" s="198"/>
      <c r="V933" s="257"/>
      <c r="W933" s="200"/>
      <c r="X933" s="200"/>
      <c r="Y933" s="43"/>
      <c r="Z933" s="199"/>
      <c r="AA933" s="199"/>
      <c r="AB933" s="199"/>
      <c r="AC933" s="199"/>
      <c r="AD933" s="199"/>
      <c r="AE933" s="43"/>
      <c r="AF933" s="199"/>
      <c r="AG933" s="196"/>
      <c r="AH933" s="201"/>
      <c r="AI933" s="330"/>
      <c r="AJ933" s="330"/>
      <c r="AK933" s="43"/>
      <c r="AL933" s="43"/>
      <c r="AM933" s="43"/>
      <c r="AN933" s="64"/>
      <c r="AO933" s="64"/>
      <c r="AP933" s="202"/>
      <c r="AQ933" s="202"/>
      <c r="AR933" s="42"/>
    </row>
    <row r="934" spans="1:44" ht="15.75" customHeight="1" x14ac:dyDescent="0.2">
      <c r="A934" s="43"/>
      <c r="B934" s="43"/>
      <c r="C934" s="43"/>
      <c r="D934" s="43"/>
      <c r="E934" s="43"/>
      <c r="F934" s="43"/>
      <c r="G934" s="194"/>
      <c r="H934" s="194"/>
      <c r="I934" s="194"/>
      <c r="J934" s="196"/>
      <c r="K934" s="196"/>
      <c r="L934" s="196"/>
      <c r="M934" s="196"/>
      <c r="N934" s="196"/>
      <c r="O934" s="197"/>
      <c r="P934" s="197"/>
      <c r="Q934" s="197"/>
      <c r="R934" s="197"/>
      <c r="S934" s="197"/>
      <c r="T934" s="197"/>
      <c r="U934" s="198"/>
      <c r="V934" s="257"/>
      <c r="W934" s="200"/>
      <c r="X934" s="200"/>
      <c r="Y934" s="43"/>
      <c r="Z934" s="199"/>
      <c r="AA934" s="199"/>
      <c r="AB934" s="199"/>
      <c r="AC934" s="199"/>
      <c r="AD934" s="199"/>
      <c r="AE934" s="43"/>
      <c r="AF934" s="199"/>
      <c r="AG934" s="196"/>
      <c r="AH934" s="201"/>
      <c r="AI934" s="330"/>
      <c r="AJ934" s="330"/>
      <c r="AK934" s="43"/>
      <c r="AL934" s="43"/>
      <c r="AM934" s="43"/>
      <c r="AN934" s="64"/>
      <c r="AO934" s="64"/>
      <c r="AP934" s="202"/>
      <c r="AQ934" s="202"/>
      <c r="AR934" s="42"/>
    </row>
    <row r="935" spans="1:44" ht="15.75" customHeight="1" x14ac:dyDescent="0.2">
      <c r="A935" s="43"/>
      <c r="B935" s="43"/>
      <c r="C935" s="43"/>
      <c r="D935" s="43"/>
      <c r="E935" s="43"/>
      <c r="F935" s="43"/>
      <c r="G935" s="194"/>
      <c r="H935" s="194"/>
      <c r="I935" s="194"/>
      <c r="J935" s="196"/>
      <c r="K935" s="196"/>
      <c r="L935" s="196"/>
      <c r="M935" s="196"/>
      <c r="N935" s="196"/>
      <c r="O935" s="197"/>
      <c r="P935" s="197"/>
      <c r="Q935" s="197"/>
      <c r="R935" s="197"/>
      <c r="S935" s="197"/>
      <c r="T935" s="197"/>
      <c r="U935" s="198"/>
      <c r="V935" s="257"/>
      <c r="W935" s="200"/>
      <c r="X935" s="200"/>
      <c r="Y935" s="43"/>
      <c r="Z935" s="199"/>
      <c r="AA935" s="199"/>
      <c r="AB935" s="199"/>
      <c r="AC935" s="199"/>
      <c r="AD935" s="199"/>
      <c r="AE935" s="43"/>
      <c r="AF935" s="199"/>
      <c r="AG935" s="196"/>
      <c r="AH935" s="201"/>
      <c r="AI935" s="330"/>
      <c r="AJ935" s="330"/>
      <c r="AK935" s="43"/>
      <c r="AL935" s="43"/>
      <c r="AM935" s="43"/>
      <c r="AN935" s="64"/>
      <c r="AO935" s="64"/>
      <c r="AP935" s="202"/>
      <c r="AQ935" s="202"/>
      <c r="AR935" s="42"/>
    </row>
    <row r="936" spans="1:44" ht="15.75" customHeight="1" x14ac:dyDescent="0.2">
      <c r="A936" s="43"/>
      <c r="B936" s="43"/>
      <c r="C936" s="43"/>
      <c r="D936" s="43"/>
      <c r="E936" s="43"/>
      <c r="F936" s="43"/>
      <c r="G936" s="194"/>
      <c r="H936" s="194"/>
      <c r="I936" s="194"/>
      <c r="J936" s="196"/>
      <c r="K936" s="196"/>
      <c r="L936" s="196"/>
      <c r="M936" s="196"/>
      <c r="N936" s="196"/>
      <c r="O936" s="197"/>
      <c r="P936" s="197"/>
      <c r="Q936" s="197"/>
      <c r="R936" s="197"/>
      <c r="S936" s="197"/>
      <c r="T936" s="197"/>
      <c r="U936" s="198"/>
      <c r="V936" s="257"/>
      <c r="W936" s="200"/>
      <c r="X936" s="200"/>
      <c r="Y936" s="43"/>
      <c r="Z936" s="199"/>
      <c r="AA936" s="199"/>
      <c r="AB936" s="199"/>
      <c r="AC936" s="199"/>
      <c r="AD936" s="199"/>
      <c r="AE936" s="43"/>
      <c r="AF936" s="199"/>
      <c r="AG936" s="196"/>
      <c r="AH936" s="201"/>
      <c r="AI936" s="330"/>
      <c r="AJ936" s="330"/>
      <c r="AK936" s="43"/>
      <c r="AL936" s="43"/>
      <c r="AM936" s="43"/>
      <c r="AN936" s="64"/>
      <c r="AO936" s="64"/>
      <c r="AP936" s="202"/>
      <c r="AQ936" s="202"/>
      <c r="AR936" s="42"/>
    </row>
    <row r="937" spans="1:44" ht="15.75" customHeight="1" x14ac:dyDescent="0.2">
      <c r="A937" s="43"/>
      <c r="B937" s="43"/>
      <c r="C937" s="43"/>
      <c r="D937" s="43"/>
      <c r="E937" s="43"/>
      <c r="F937" s="43"/>
      <c r="G937" s="194"/>
      <c r="H937" s="194"/>
      <c r="I937" s="194"/>
      <c r="J937" s="196"/>
      <c r="K937" s="196"/>
      <c r="L937" s="196"/>
      <c r="M937" s="196"/>
      <c r="N937" s="196"/>
      <c r="O937" s="197"/>
      <c r="P937" s="197"/>
      <c r="Q937" s="197"/>
      <c r="R937" s="197"/>
      <c r="S937" s="197"/>
      <c r="T937" s="197"/>
      <c r="U937" s="198"/>
      <c r="V937" s="257"/>
      <c r="W937" s="200"/>
      <c r="X937" s="200"/>
      <c r="Y937" s="43"/>
      <c r="Z937" s="199"/>
      <c r="AA937" s="199"/>
      <c r="AB937" s="199"/>
      <c r="AC937" s="199"/>
      <c r="AD937" s="199"/>
      <c r="AE937" s="43"/>
      <c r="AF937" s="199"/>
      <c r="AG937" s="196"/>
      <c r="AH937" s="201"/>
      <c r="AI937" s="330"/>
      <c r="AJ937" s="330"/>
      <c r="AK937" s="43"/>
      <c r="AL937" s="43"/>
      <c r="AM937" s="43"/>
      <c r="AN937" s="64"/>
      <c r="AO937" s="64"/>
      <c r="AP937" s="202"/>
      <c r="AQ937" s="202"/>
      <c r="AR937" s="42"/>
    </row>
    <row r="938" spans="1:44" ht="15.75" customHeight="1" x14ac:dyDescent="0.2">
      <c r="A938" s="43"/>
      <c r="B938" s="43"/>
      <c r="C938" s="43"/>
      <c r="D938" s="43"/>
      <c r="E938" s="43"/>
      <c r="F938" s="43"/>
      <c r="G938" s="194"/>
      <c r="H938" s="194"/>
      <c r="I938" s="194"/>
      <c r="J938" s="196"/>
      <c r="K938" s="196"/>
      <c r="L938" s="196"/>
      <c r="M938" s="196"/>
      <c r="N938" s="196"/>
      <c r="O938" s="197"/>
      <c r="P938" s="197"/>
      <c r="Q938" s="197"/>
      <c r="R938" s="197"/>
      <c r="S938" s="197"/>
      <c r="T938" s="197"/>
      <c r="U938" s="198"/>
      <c r="V938" s="257"/>
      <c r="W938" s="200"/>
      <c r="X938" s="200"/>
      <c r="Y938" s="43"/>
      <c r="Z938" s="199"/>
      <c r="AA938" s="199"/>
      <c r="AB938" s="199"/>
      <c r="AC938" s="199"/>
      <c r="AD938" s="199"/>
      <c r="AE938" s="43"/>
      <c r="AF938" s="199"/>
      <c r="AG938" s="196"/>
      <c r="AH938" s="201"/>
      <c r="AI938" s="330"/>
      <c r="AJ938" s="330"/>
      <c r="AK938" s="43"/>
      <c r="AL938" s="43"/>
      <c r="AM938" s="43"/>
      <c r="AN938" s="64"/>
      <c r="AO938" s="64"/>
      <c r="AP938" s="202"/>
      <c r="AQ938" s="202"/>
      <c r="AR938" s="42"/>
    </row>
    <row r="939" spans="1:44" ht="15.75" customHeight="1" x14ac:dyDescent="0.2">
      <c r="A939" s="43"/>
      <c r="B939" s="43"/>
      <c r="C939" s="43"/>
      <c r="D939" s="43"/>
      <c r="E939" s="43"/>
      <c r="F939" s="43"/>
      <c r="G939" s="194"/>
      <c r="H939" s="194"/>
      <c r="I939" s="194"/>
      <c r="J939" s="196"/>
      <c r="K939" s="196"/>
      <c r="L939" s="196"/>
      <c r="M939" s="196"/>
      <c r="N939" s="196"/>
      <c r="O939" s="197"/>
      <c r="P939" s="197"/>
      <c r="Q939" s="197"/>
      <c r="R939" s="197"/>
      <c r="S939" s="197"/>
      <c r="T939" s="197"/>
      <c r="U939" s="198"/>
      <c r="V939" s="257"/>
      <c r="W939" s="200"/>
      <c r="X939" s="200"/>
      <c r="Y939" s="43"/>
      <c r="Z939" s="199"/>
      <c r="AA939" s="199"/>
      <c r="AB939" s="199"/>
      <c r="AC939" s="199"/>
      <c r="AD939" s="199"/>
      <c r="AE939" s="43"/>
      <c r="AF939" s="199"/>
      <c r="AG939" s="196"/>
      <c r="AH939" s="201"/>
      <c r="AI939" s="330"/>
      <c r="AJ939" s="330"/>
      <c r="AK939" s="43"/>
      <c r="AL939" s="43"/>
      <c r="AM939" s="43"/>
      <c r="AN939" s="64"/>
      <c r="AO939" s="64"/>
      <c r="AP939" s="202"/>
      <c r="AQ939" s="202"/>
      <c r="AR939" s="42"/>
    </row>
    <row r="940" spans="1:44" ht="15.75" customHeight="1" x14ac:dyDescent="0.2">
      <c r="A940" s="43"/>
      <c r="B940" s="43"/>
      <c r="C940" s="43"/>
      <c r="D940" s="43"/>
      <c r="E940" s="43"/>
      <c r="F940" s="43"/>
      <c r="G940" s="194"/>
      <c r="H940" s="194"/>
      <c r="I940" s="194"/>
      <c r="J940" s="196"/>
      <c r="K940" s="196"/>
      <c r="L940" s="196"/>
      <c r="M940" s="196"/>
      <c r="N940" s="196"/>
      <c r="O940" s="197"/>
      <c r="P940" s="197"/>
      <c r="Q940" s="197"/>
      <c r="R940" s="197"/>
      <c r="S940" s="197"/>
      <c r="T940" s="197"/>
      <c r="U940" s="198"/>
      <c r="V940" s="257"/>
      <c r="W940" s="200"/>
      <c r="X940" s="200"/>
      <c r="Y940" s="43"/>
      <c r="Z940" s="199"/>
      <c r="AA940" s="199"/>
      <c r="AB940" s="199"/>
      <c r="AC940" s="199"/>
      <c r="AD940" s="199"/>
      <c r="AE940" s="43"/>
      <c r="AF940" s="199"/>
      <c r="AG940" s="196"/>
      <c r="AH940" s="201"/>
      <c r="AI940" s="330"/>
      <c r="AJ940" s="330"/>
      <c r="AK940" s="43"/>
      <c r="AL940" s="43"/>
      <c r="AM940" s="43"/>
      <c r="AN940" s="64"/>
      <c r="AO940" s="64"/>
      <c r="AP940" s="202"/>
      <c r="AQ940" s="202"/>
      <c r="AR940" s="42"/>
    </row>
    <row r="941" spans="1:44" ht="15.75" customHeight="1" x14ac:dyDescent="0.2">
      <c r="A941" s="43"/>
      <c r="B941" s="43"/>
      <c r="C941" s="43"/>
      <c r="D941" s="43"/>
      <c r="E941" s="43"/>
      <c r="F941" s="43"/>
      <c r="G941" s="194"/>
      <c r="H941" s="194"/>
      <c r="I941" s="194"/>
      <c r="J941" s="196"/>
      <c r="K941" s="196"/>
      <c r="L941" s="196"/>
      <c r="M941" s="196"/>
      <c r="N941" s="196"/>
      <c r="O941" s="197"/>
      <c r="P941" s="197"/>
      <c r="Q941" s="197"/>
      <c r="R941" s="197"/>
      <c r="S941" s="197"/>
      <c r="T941" s="197"/>
      <c r="U941" s="198"/>
      <c r="V941" s="257"/>
      <c r="W941" s="200"/>
      <c r="X941" s="200"/>
      <c r="Y941" s="43"/>
      <c r="Z941" s="199"/>
      <c r="AA941" s="199"/>
      <c r="AB941" s="199"/>
      <c r="AC941" s="199"/>
      <c r="AD941" s="199"/>
      <c r="AE941" s="43"/>
      <c r="AF941" s="199"/>
      <c r="AG941" s="196"/>
      <c r="AH941" s="201"/>
      <c r="AI941" s="330"/>
      <c r="AJ941" s="330"/>
      <c r="AK941" s="43"/>
      <c r="AL941" s="43"/>
      <c r="AM941" s="43"/>
      <c r="AN941" s="64"/>
      <c r="AO941" s="64"/>
      <c r="AP941" s="202"/>
      <c r="AQ941" s="202"/>
      <c r="AR941" s="42"/>
    </row>
    <row r="942" spans="1:44" ht="15.75" customHeight="1" x14ac:dyDescent="0.2">
      <c r="A942" s="43"/>
      <c r="B942" s="43"/>
      <c r="C942" s="43"/>
      <c r="D942" s="43"/>
      <c r="E942" s="43"/>
      <c r="F942" s="43"/>
      <c r="G942" s="194"/>
      <c r="H942" s="194"/>
      <c r="I942" s="194"/>
      <c r="J942" s="196"/>
      <c r="K942" s="196"/>
      <c r="L942" s="196"/>
      <c r="M942" s="196"/>
      <c r="N942" s="196"/>
      <c r="O942" s="197"/>
      <c r="P942" s="197"/>
      <c r="Q942" s="197"/>
      <c r="R942" s="197"/>
      <c r="S942" s="197"/>
      <c r="T942" s="197"/>
      <c r="U942" s="198"/>
      <c r="V942" s="257"/>
      <c r="W942" s="200"/>
      <c r="X942" s="200"/>
      <c r="Y942" s="43"/>
      <c r="Z942" s="199"/>
      <c r="AA942" s="199"/>
      <c r="AB942" s="199"/>
      <c r="AC942" s="199"/>
      <c r="AD942" s="199"/>
      <c r="AE942" s="43"/>
      <c r="AF942" s="199"/>
      <c r="AG942" s="196"/>
      <c r="AH942" s="201"/>
      <c r="AI942" s="330"/>
      <c r="AJ942" s="330"/>
      <c r="AK942" s="43"/>
      <c r="AL942" s="43"/>
      <c r="AM942" s="43"/>
      <c r="AN942" s="64"/>
      <c r="AO942" s="64"/>
      <c r="AP942" s="202"/>
      <c r="AQ942" s="202"/>
      <c r="AR942" s="42"/>
    </row>
    <row r="943" spans="1:44" ht="15.75" customHeight="1" x14ac:dyDescent="0.2">
      <c r="A943" s="43"/>
      <c r="B943" s="43"/>
      <c r="C943" s="43"/>
      <c r="D943" s="43"/>
      <c r="E943" s="43"/>
      <c r="F943" s="43"/>
      <c r="G943" s="194"/>
      <c r="H943" s="194"/>
      <c r="I943" s="194"/>
      <c r="J943" s="196"/>
      <c r="K943" s="196"/>
      <c r="L943" s="196"/>
      <c r="M943" s="196"/>
      <c r="N943" s="196"/>
      <c r="O943" s="197"/>
      <c r="P943" s="197"/>
      <c r="Q943" s="197"/>
      <c r="R943" s="197"/>
      <c r="S943" s="197"/>
      <c r="T943" s="197"/>
      <c r="U943" s="198"/>
      <c r="V943" s="257"/>
      <c r="W943" s="200"/>
      <c r="X943" s="200"/>
      <c r="Y943" s="43"/>
      <c r="Z943" s="199"/>
      <c r="AA943" s="199"/>
      <c r="AB943" s="199"/>
      <c r="AC943" s="199"/>
      <c r="AD943" s="199"/>
      <c r="AE943" s="43"/>
      <c r="AF943" s="199"/>
      <c r="AG943" s="196"/>
      <c r="AH943" s="201"/>
      <c r="AI943" s="330"/>
      <c r="AJ943" s="330"/>
      <c r="AK943" s="43"/>
      <c r="AL943" s="43"/>
      <c r="AM943" s="43"/>
      <c r="AN943" s="64"/>
      <c r="AO943" s="64"/>
      <c r="AP943" s="202"/>
      <c r="AQ943" s="202"/>
      <c r="AR943" s="42"/>
    </row>
    <row r="944" spans="1:44" ht="15.75" customHeight="1" x14ac:dyDescent="0.2">
      <c r="A944" s="43"/>
      <c r="B944" s="43"/>
      <c r="C944" s="43"/>
      <c r="D944" s="43"/>
      <c r="E944" s="43"/>
      <c r="F944" s="43"/>
      <c r="G944" s="194"/>
      <c r="H944" s="194"/>
      <c r="I944" s="194"/>
      <c r="J944" s="196"/>
      <c r="K944" s="196"/>
      <c r="L944" s="196"/>
      <c r="M944" s="196"/>
      <c r="N944" s="196"/>
      <c r="O944" s="197"/>
      <c r="P944" s="197"/>
      <c r="Q944" s="197"/>
      <c r="R944" s="197"/>
      <c r="S944" s="197"/>
      <c r="T944" s="197"/>
      <c r="U944" s="198"/>
      <c r="V944" s="257"/>
      <c r="W944" s="200"/>
      <c r="X944" s="200"/>
      <c r="Y944" s="43"/>
      <c r="Z944" s="199"/>
      <c r="AA944" s="199"/>
      <c r="AB944" s="199"/>
      <c r="AC944" s="199"/>
      <c r="AD944" s="199"/>
      <c r="AE944" s="43"/>
      <c r="AF944" s="199"/>
      <c r="AG944" s="196"/>
      <c r="AH944" s="201"/>
      <c r="AI944" s="330"/>
      <c r="AJ944" s="330"/>
      <c r="AK944" s="43"/>
      <c r="AL944" s="43"/>
      <c r="AM944" s="43"/>
      <c r="AN944" s="64"/>
      <c r="AO944" s="64"/>
      <c r="AP944" s="202"/>
      <c r="AQ944" s="202"/>
      <c r="AR944" s="42"/>
    </row>
    <row r="945" spans="1:44" ht="15.75" customHeight="1" x14ac:dyDescent="0.2">
      <c r="A945" s="43"/>
      <c r="B945" s="43"/>
      <c r="C945" s="43"/>
      <c r="D945" s="43"/>
      <c r="E945" s="43"/>
      <c r="F945" s="43"/>
      <c r="G945" s="194"/>
      <c r="H945" s="194"/>
      <c r="I945" s="194"/>
      <c r="J945" s="196"/>
      <c r="K945" s="196"/>
      <c r="L945" s="196"/>
      <c r="M945" s="196"/>
      <c r="N945" s="196"/>
      <c r="O945" s="197"/>
      <c r="P945" s="197"/>
      <c r="Q945" s="197"/>
      <c r="R945" s="197"/>
      <c r="S945" s="197"/>
      <c r="T945" s="197"/>
      <c r="U945" s="198"/>
      <c r="V945" s="257"/>
      <c r="W945" s="200"/>
      <c r="X945" s="200"/>
      <c r="Y945" s="43"/>
      <c r="Z945" s="199"/>
      <c r="AA945" s="199"/>
      <c r="AB945" s="199"/>
      <c r="AC945" s="199"/>
      <c r="AD945" s="199"/>
      <c r="AE945" s="43"/>
      <c r="AF945" s="199"/>
      <c r="AG945" s="196"/>
      <c r="AH945" s="201"/>
      <c r="AI945" s="330"/>
      <c r="AJ945" s="330"/>
      <c r="AK945" s="43"/>
      <c r="AL945" s="43"/>
      <c r="AM945" s="43"/>
      <c r="AN945" s="64"/>
      <c r="AO945" s="64"/>
      <c r="AP945" s="202"/>
      <c r="AQ945" s="202"/>
      <c r="AR945" s="42"/>
    </row>
    <row r="946" spans="1:44" ht="15.75" customHeight="1" x14ac:dyDescent="0.2">
      <c r="A946" s="43"/>
      <c r="B946" s="43"/>
      <c r="C946" s="43"/>
      <c r="D946" s="43"/>
      <c r="E946" s="43"/>
      <c r="F946" s="43"/>
      <c r="G946" s="194"/>
      <c r="H946" s="194"/>
      <c r="I946" s="194"/>
      <c r="J946" s="196"/>
      <c r="K946" s="196"/>
      <c r="L946" s="196"/>
      <c r="M946" s="196"/>
      <c r="N946" s="196"/>
      <c r="O946" s="197"/>
      <c r="P946" s="197"/>
      <c r="Q946" s="197"/>
      <c r="R946" s="197"/>
      <c r="S946" s="197"/>
      <c r="T946" s="197"/>
      <c r="U946" s="198"/>
      <c r="V946" s="257"/>
      <c r="W946" s="200"/>
      <c r="X946" s="200"/>
      <c r="Y946" s="43"/>
      <c r="Z946" s="199"/>
      <c r="AA946" s="199"/>
      <c r="AB946" s="199"/>
      <c r="AC946" s="199"/>
      <c r="AD946" s="199"/>
      <c r="AE946" s="43"/>
      <c r="AF946" s="199"/>
      <c r="AG946" s="196"/>
      <c r="AH946" s="201"/>
      <c r="AI946" s="330"/>
      <c r="AJ946" s="330"/>
      <c r="AK946" s="43"/>
      <c r="AL946" s="43"/>
      <c r="AM946" s="43"/>
      <c r="AN946" s="64"/>
      <c r="AO946" s="64"/>
      <c r="AP946" s="202"/>
      <c r="AQ946" s="202"/>
      <c r="AR946" s="42"/>
    </row>
    <row r="947" spans="1:44" ht="15.75" customHeight="1" x14ac:dyDescent="0.2">
      <c r="A947" s="43"/>
      <c r="B947" s="43"/>
      <c r="C947" s="43"/>
      <c r="D947" s="43"/>
      <c r="E947" s="43"/>
      <c r="F947" s="43"/>
      <c r="G947" s="194"/>
      <c r="H947" s="194"/>
      <c r="I947" s="194"/>
      <c r="J947" s="196"/>
      <c r="K947" s="196"/>
      <c r="L947" s="196"/>
      <c r="M947" s="196"/>
      <c r="N947" s="196"/>
      <c r="O947" s="197"/>
      <c r="P947" s="197"/>
      <c r="Q947" s="197"/>
      <c r="R947" s="197"/>
      <c r="S947" s="197"/>
      <c r="T947" s="197"/>
      <c r="U947" s="198"/>
      <c r="V947" s="257"/>
      <c r="W947" s="200"/>
      <c r="X947" s="200"/>
      <c r="Y947" s="43"/>
      <c r="Z947" s="199"/>
      <c r="AA947" s="199"/>
      <c r="AB947" s="199"/>
      <c r="AC947" s="199"/>
      <c r="AD947" s="199"/>
      <c r="AE947" s="43"/>
      <c r="AF947" s="199"/>
      <c r="AG947" s="196"/>
      <c r="AH947" s="201"/>
      <c r="AI947" s="330"/>
      <c r="AJ947" s="330"/>
      <c r="AK947" s="43"/>
      <c r="AL947" s="43"/>
      <c r="AM947" s="43"/>
      <c r="AN947" s="64"/>
      <c r="AO947" s="64"/>
      <c r="AP947" s="202"/>
      <c r="AQ947" s="202"/>
      <c r="AR947" s="42"/>
    </row>
    <row r="948" spans="1:44" ht="15.75" customHeight="1" x14ac:dyDescent="0.2">
      <c r="A948" s="43"/>
      <c r="B948" s="43"/>
      <c r="C948" s="43"/>
      <c r="D948" s="43"/>
      <c r="E948" s="43"/>
      <c r="F948" s="43"/>
      <c r="G948" s="194"/>
      <c r="H948" s="194"/>
      <c r="I948" s="194"/>
      <c r="J948" s="196"/>
      <c r="K948" s="196"/>
      <c r="L948" s="196"/>
      <c r="M948" s="196"/>
      <c r="N948" s="196"/>
      <c r="O948" s="197"/>
      <c r="P948" s="197"/>
      <c r="Q948" s="197"/>
      <c r="R948" s="197"/>
      <c r="S948" s="197"/>
      <c r="T948" s="197"/>
      <c r="U948" s="198"/>
      <c r="V948" s="257"/>
      <c r="W948" s="200"/>
      <c r="X948" s="200"/>
      <c r="Y948" s="43"/>
      <c r="Z948" s="199"/>
      <c r="AA948" s="199"/>
      <c r="AB948" s="199"/>
      <c r="AC948" s="199"/>
      <c r="AD948" s="199"/>
      <c r="AE948" s="43"/>
      <c r="AF948" s="199"/>
      <c r="AG948" s="196"/>
      <c r="AH948" s="201"/>
      <c r="AI948" s="330"/>
      <c r="AJ948" s="330"/>
      <c r="AK948" s="43"/>
      <c r="AL948" s="43"/>
      <c r="AM948" s="43"/>
      <c r="AN948" s="64"/>
      <c r="AO948" s="64"/>
      <c r="AP948" s="202"/>
      <c r="AQ948" s="202"/>
      <c r="AR948" s="42"/>
    </row>
    <row r="949" spans="1:44" ht="15.75" customHeight="1" x14ac:dyDescent="0.2">
      <c r="A949" s="43"/>
      <c r="B949" s="43"/>
      <c r="C949" s="43"/>
      <c r="D949" s="43"/>
      <c r="E949" s="43"/>
      <c r="F949" s="43"/>
      <c r="G949" s="194"/>
      <c r="H949" s="194"/>
      <c r="I949" s="194"/>
      <c r="J949" s="196"/>
      <c r="K949" s="196"/>
      <c r="L949" s="196"/>
      <c r="M949" s="196"/>
      <c r="N949" s="196"/>
      <c r="O949" s="197"/>
      <c r="P949" s="197"/>
      <c r="Q949" s="197"/>
      <c r="R949" s="197"/>
      <c r="S949" s="197"/>
      <c r="T949" s="197"/>
      <c r="U949" s="198"/>
      <c r="V949" s="257"/>
      <c r="W949" s="200"/>
      <c r="X949" s="200"/>
      <c r="Y949" s="43"/>
      <c r="Z949" s="199"/>
      <c r="AA949" s="199"/>
      <c r="AB949" s="199"/>
      <c r="AC949" s="199"/>
      <c r="AD949" s="199"/>
      <c r="AE949" s="43"/>
      <c r="AF949" s="199"/>
      <c r="AG949" s="196"/>
      <c r="AH949" s="201"/>
      <c r="AI949" s="330"/>
      <c r="AJ949" s="330"/>
      <c r="AK949" s="43"/>
      <c r="AL949" s="43"/>
      <c r="AM949" s="43"/>
      <c r="AN949" s="64"/>
      <c r="AO949" s="64"/>
      <c r="AP949" s="202"/>
      <c r="AQ949" s="202"/>
      <c r="AR949" s="42"/>
    </row>
    <row r="950" spans="1:44" ht="15.75" customHeight="1" x14ac:dyDescent="0.2">
      <c r="A950" s="43"/>
      <c r="B950" s="43"/>
      <c r="C950" s="43"/>
      <c r="D950" s="43"/>
      <c r="E950" s="43"/>
      <c r="F950" s="43"/>
      <c r="G950" s="194"/>
      <c r="H950" s="194"/>
      <c r="I950" s="194"/>
      <c r="J950" s="196"/>
      <c r="K950" s="196"/>
      <c r="L950" s="196"/>
      <c r="M950" s="196"/>
      <c r="N950" s="196"/>
      <c r="O950" s="197"/>
      <c r="P950" s="197"/>
      <c r="Q950" s="197"/>
      <c r="R950" s="197"/>
      <c r="S950" s="197"/>
      <c r="T950" s="197"/>
      <c r="U950" s="198"/>
      <c r="V950" s="257"/>
      <c r="W950" s="200"/>
      <c r="X950" s="200"/>
      <c r="Y950" s="43"/>
      <c r="Z950" s="199"/>
      <c r="AA950" s="199"/>
      <c r="AB950" s="199"/>
      <c r="AC950" s="199"/>
      <c r="AD950" s="199"/>
      <c r="AE950" s="43"/>
      <c r="AF950" s="199"/>
      <c r="AG950" s="196"/>
      <c r="AH950" s="201"/>
      <c r="AI950" s="330"/>
      <c r="AJ950" s="330"/>
      <c r="AK950" s="43"/>
      <c r="AL950" s="43"/>
      <c r="AM950" s="43"/>
      <c r="AN950" s="64"/>
      <c r="AO950" s="64"/>
      <c r="AP950" s="202"/>
      <c r="AQ950" s="202"/>
      <c r="AR950" s="42"/>
    </row>
    <row r="951" spans="1:44" ht="15.75" customHeight="1" x14ac:dyDescent="0.2">
      <c r="A951" s="43"/>
      <c r="B951" s="43"/>
      <c r="C951" s="43"/>
      <c r="D951" s="43"/>
      <c r="E951" s="43"/>
      <c r="F951" s="43"/>
      <c r="G951" s="194"/>
      <c r="H951" s="194"/>
      <c r="I951" s="194"/>
      <c r="J951" s="196"/>
      <c r="K951" s="196"/>
      <c r="L951" s="196"/>
      <c r="M951" s="196"/>
      <c r="N951" s="196"/>
      <c r="O951" s="197"/>
      <c r="P951" s="197"/>
      <c r="Q951" s="197"/>
      <c r="R951" s="197"/>
      <c r="S951" s="197"/>
      <c r="T951" s="197"/>
      <c r="U951" s="198"/>
      <c r="V951" s="257"/>
      <c r="W951" s="200"/>
      <c r="X951" s="200"/>
      <c r="Y951" s="43"/>
      <c r="Z951" s="199"/>
      <c r="AA951" s="199"/>
      <c r="AB951" s="199"/>
      <c r="AC951" s="199"/>
      <c r="AD951" s="199"/>
      <c r="AE951" s="43"/>
      <c r="AF951" s="199"/>
      <c r="AG951" s="196"/>
      <c r="AH951" s="201"/>
      <c r="AI951" s="330"/>
      <c r="AJ951" s="330"/>
      <c r="AK951" s="43"/>
      <c r="AL951" s="43"/>
      <c r="AM951" s="43"/>
      <c r="AN951" s="64"/>
      <c r="AO951" s="64"/>
      <c r="AP951" s="202"/>
      <c r="AQ951" s="202"/>
      <c r="AR951" s="42"/>
    </row>
    <row r="952" spans="1:44" ht="15.75" customHeight="1" x14ac:dyDescent="0.2">
      <c r="A952" s="43"/>
      <c r="B952" s="43"/>
      <c r="C952" s="43"/>
      <c r="D952" s="43"/>
      <c r="E952" s="43"/>
      <c r="F952" s="43"/>
      <c r="G952" s="194"/>
      <c r="H952" s="194"/>
      <c r="I952" s="194"/>
      <c r="J952" s="196"/>
      <c r="K952" s="196"/>
      <c r="L952" s="196"/>
      <c r="M952" s="196"/>
      <c r="N952" s="196"/>
      <c r="O952" s="197"/>
      <c r="P952" s="197"/>
      <c r="Q952" s="197"/>
      <c r="R952" s="197"/>
      <c r="S952" s="197"/>
      <c r="T952" s="197"/>
      <c r="U952" s="198"/>
      <c r="V952" s="257"/>
      <c r="W952" s="200"/>
      <c r="X952" s="200"/>
      <c r="Y952" s="43"/>
      <c r="Z952" s="199"/>
      <c r="AA952" s="199"/>
      <c r="AB952" s="199"/>
      <c r="AC952" s="199"/>
      <c r="AD952" s="199"/>
      <c r="AE952" s="43"/>
      <c r="AF952" s="199"/>
      <c r="AG952" s="196"/>
      <c r="AH952" s="201"/>
      <c r="AI952" s="330"/>
      <c r="AJ952" s="330"/>
      <c r="AK952" s="43"/>
      <c r="AL952" s="43"/>
      <c r="AM952" s="43"/>
      <c r="AN952" s="64"/>
      <c r="AO952" s="64"/>
      <c r="AP952" s="202"/>
      <c r="AQ952" s="202"/>
      <c r="AR952" s="42"/>
    </row>
    <row r="953" spans="1:44" ht="15.75" customHeight="1" x14ac:dyDescent="0.2">
      <c r="A953" s="43"/>
      <c r="B953" s="43"/>
      <c r="C953" s="43"/>
      <c r="D953" s="43"/>
      <c r="E953" s="43"/>
      <c r="F953" s="43"/>
      <c r="G953" s="194"/>
      <c r="H953" s="194"/>
      <c r="I953" s="194"/>
      <c r="J953" s="196"/>
      <c r="K953" s="196"/>
      <c r="L953" s="196"/>
      <c r="M953" s="196"/>
      <c r="N953" s="196"/>
      <c r="O953" s="197"/>
      <c r="P953" s="197"/>
      <c r="Q953" s="197"/>
      <c r="R953" s="197"/>
      <c r="S953" s="197"/>
      <c r="T953" s="197"/>
      <c r="U953" s="198"/>
      <c r="V953" s="257"/>
      <c r="W953" s="200"/>
      <c r="X953" s="200"/>
      <c r="Y953" s="43"/>
      <c r="Z953" s="199"/>
      <c r="AA953" s="199"/>
      <c r="AB953" s="199"/>
      <c r="AC953" s="199"/>
      <c r="AD953" s="199"/>
      <c r="AE953" s="43"/>
      <c r="AF953" s="199"/>
      <c r="AG953" s="196"/>
      <c r="AH953" s="201"/>
      <c r="AI953" s="330"/>
      <c r="AJ953" s="330"/>
      <c r="AK953" s="43"/>
      <c r="AL953" s="43"/>
      <c r="AM953" s="43"/>
      <c r="AN953" s="64"/>
      <c r="AO953" s="64"/>
      <c r="AP953" s="202"/>
      <c r="AQ953" s="202"/>
      <c r="AR953" s="42"/>
    </row>
    <row r="954" spans="1:44" ht="15.75" customHeight="1" x14ac:dyDescent="0.2">
      <c r="A954" s="43"/>
      <c r="B954" s="43"/>
      <c r="C954" s="43"/>
      <c r="D954" s="43"/>
      <c r="E954" s="43"/>
      <c r="F954" s="43"/>
      <c r="G954" s="194"/>
      <c r="H954" s="194"/>
      <c r="I954" s="194"/>
      <c r="J954" s="196"/>
      <c r="K954" s="196"/>
      <c r="L954" s="196"/>
      <c r="M954" s="196"/>
      <c r="N954" s="196"/>
      <c r="O954" s="197"/>
      <c r="P954" s="197"/>
      <c r="Q954" s="197"/>
      <c r="R954" s="197"/>
      <c r="S954" s="197"/>
      <c r="T954" s="197"/>
      <c r="U954" s="198"/>
      <c r="V954" s="257"/>
      <c r="W954" s="200"/>
      <c r="X954" s="200"/>
      <c r="Y954" s="43"/>
      <c r="Z954" s="199"/>
      <c r="AA954" s="199"/>
      <c r="AB954" s="199"/>
      <c r="AC954" s="199"/>
      <c r="AD954" s="199"/>
      <c r="AE954" s="43"/>
      <c r="AF954" s="199"/>
      <c r="AG954" s="196"/>
      <c r="AH954" s="201"/>
      <c r="AI954" s="330"/>
      <c r="AJ954" s="330"/>
      <c r="AK954" s="43"/>
      <c r="AL954" s="43"/>
      <c r="AM954" s="43"/>
      <c r="AN954" s="64"/>
      <c r="AO954" s="64"/>
      <c r="AP954" s="202"/>
      <c r="AQ954" s="202"/>
      <c r="AR954" s="42"/>
    </row>
    <row r="955" spans="1:44" ht="15.75" customHeight="1" x14ac:dyDescent="0.2">
      <c r="A955" s="43"/>
      <c r="B955" s="43"/>
      <c r="C955" s="43"/>
      <c r="D955" s="43"/>
      <c r="E955" s="43"/>
      <c r="F955" s="43"/>
      <c r="G955" s="194"/>
      <c r="H955" s="194"/>
      <c r="I955" s="194"/>
      <c r="J955" s="196"/>
      <c r="K955" s="196"/>
      <c r="L955" s="196"/>
      <c r="M955" s="196"/>
      <c r="N955" s="196"/>
      <c r="O955" s="197"/>
      <c r="P955" s="197"/>
      <c r="Q955" s="197"/>
      <c r="R955" s="197"/>
      <c r="S955" s="197"/>
      <c r="T955" s="197"/>
      <c r="U955" s="198"/>
      <c r="V955" s="257"/>
      <c r="W955" s="200"/>
      <c r="X955" s="200"/>
      <c r="Y955" s="43"/>
      <c r="Z955" s="199"/>
      <c r="AA955" s="199"/>
      <c r="AB955" s="199"/>
      <c r="AC955" s="199"/>
      <c r="AD955" s="199"/>
      <c r="AE955" s="43"/>
      <c r="AF955" s="199"/>
      <c r="AG955" s="196"/>
      <c r="AH955" s="201"/>
      <c r="AI955" s="330"/>
      <c r="AJ955" s="330"/>
      <c r="AK955" s="43"/>
      <c r="AL955" s="43"/>
      <c r="AM955" s="43"/>
      <c r="AN955" s="64"/>
      <c r="AO955" s="64"/>
      <c r="AP955" s="202"/>
      <c r="AQ955" s="202"/>
      <c r="AR955" s="42"/>
    </row>
    <row r="956" spans="1:44" ht="15.75" customHeight="1" x14ac:dyDescent="0.2">
      <c r="A956" s="43"/>
      <c r="B956" s="43"/>
      <c r="C956" s="43"/>
      <c r="D956" s="43"/>
      <c r="E956" s="43"/>
      <c r="F956" s="43"/>
      <c r="G956" s="194"/>
      <c r="H956" s="194"/>
      <c r="I956" s="194"/>
      <c r="J956" s="196"/>
      <c r="K956" s="196"/>
      <c r="L956" s="196"/>
      <c r="M956" s="196"/>
      <c r="N956" s="196"/>
      <c r="O956" s="197"/>
      <c r="P956" s="197"/>
      <c r="Q956" s="197"/>
      <c r="R956" s="197"/>
      <c r="S956" s="197"/>
      <c r="T956" s="197"/>
      <c r="U956" s="198"/>
      <c r="V956" s="257"/>
      <c r="W956" s="200"/>
      <c r="X956" s="200"/>
      <c r="Y956" s="43"/>
      <c r="Z956" s="199"/>
      <c r="AA956" s="199"/>
      <c r="AB956" s="199"/>
      <c r="AC956" s="199"/>
      <c r="AD956" s="199"/>
      <c r="AE956" s="43"/>
      <c r="AF956" s="199"/>
      <c r="AG956" s="196"/>
      <c r="AH956" s="201"/>
      <c r="AI956" s="330"/>
      <c r="AJ956" s="330"/>
      <c r="AK956" s="43"/>
      <c r="AL956" s="43"/>
      <c r="AM956" s="43"/>
      <c r="AN956" s="64"/>
      <c r="AO956" s="64"/>
      <c r="AP956" s="202"/>
      <c r="AQ956" s="202"/>
      <c r="AR956" s="42"/>
    </row>
    <row r="957" spans="1:44" ht="15.75" customHeight="1" x14ac:dyDescent="0.2">
      <c r="A957" s="43"/>
      <c r="B957" s="43"/>
      <c r="C957" s="43"/>
      <c r="D957" s="43"/>
      <c r="E957" s="43"/>
      <c r="F957" s="43"/>
      <c r="G957" s="194"/>
      <c r="H957" s="194"/>
      <c r="I957" s="194"/>
      <c r="J957" s="196"/>
      <c r="K957" s="196"/>
      <c r="L957" s="196"/>
      <c r="M957" s="196"/>
      <c r="N957" s="196"/>
      <c r="O957" s="197"/>
      <c r="P957" s="197"/>
      <c r="Q957" s="197"/>
      <c r="R957" s="197"/>
      <c r="S957" s="197"/>
      <c r="T957" s="197"/>
      <c r="U957" s="198"/>
      <c r="V957" s="257"/>
      <c r="W957" s="200"/>
      <c r="X957" s="200"/>
      <c r="Y957" s="43"/>
      <c r="Z957" s="199"/>
      <c r="AA957" s="199"/>
      <c r="AB957" s="199"/>
      <c r="AC957" s="199"/>
      <c r="AD957" s="199"/>
      <c r="AE957" s="43"/>
      <c r="AF957" s="199"/>
      <c r="AG957" s="196"/>
      <c r="AH957" s="201"/>
      <c r="AI957" s="330"/>
      <c r="AJ957" s="330"/>
      <c r="AK957" s="43"/>
      <c r="AL957" s="43"/>
      <c r="AM957" s="43"/>
      <c r="AN957" s="64"/>
      <c r="AO957" s="64"/>
      <c r="AP957" s="202"/>
      <c r="AQ957" s="202"/>
      <c r="AR957" s="42"/>
    </row>
    <row r="958" spans="1:44" ht="15.75" customHeight="1" x14ac:dyDescent="0.2">
      <c r="A958" s="43"/>
      <c r="B958" s="43"/>
      <c r="C958" s="43"/>
      <c r="D958" s="43"/>
      <c r="E958" s="43"/>
      <c r="F958" s="43"/>
      <c r="G958" s="194"/>
      <c r="H958" s="194"/>
      <c r="I958" s="194"/>
      <c r="J958" s="196"/>
      <c r="K958" s="196"/>
      <c r="L958" s="196"/>
      <c r="M958" s="196"/>
      <c r="N958" s="196"/>
      <c r="O958" s="197"/>
      <c r="P958" s="197"/>
      <c r="Q958" s="197"/>
      <c r="R958" s="197"/>
      <c r="S958" s="197"/>
      <c r="T958" s="197"/>
      <c r="U958" s="198"/>
      <c r="V958" s="257"/>
      <c r="W958" s="200"/>
      <c r="X958" s="200"/>
      <c r="Y958" s="43"/>
      <c r="Z958" s="199"/>
      <c r="AA958" s="199"/>
      <c r="AB958" s="199"/>
      <c r="AC958" s="199"/>
      <c r="AD958" s="199"/>
      <c r="AE958" s="43"/>
      <c r="AF958" s="199"/>
      <c r="AG958" s="196"/>
      <c r="AH958" s="201"/>
      <c r="AI958" s="330"/>
      <c r="AJ958" s="330"/>
      <c r="AK958" s="43"/>
      <c r="AL958" s="43"/>
      <c r="AM958" s="43"/>
      <c r="AN958" s="64"/>
      <c r="AO958" s="64"/>
      <c r="AP958" s="202"/>
      <c r="AQ958" s="202"/>
      <c r="AR958" s="42"/>
    </row>
    <row r="959" spans="1:44" ht="15.75" customHeight="1" x14ac:dyDescent="0.2">
      <c r="A959" s="43"/>
      <c r="B959" s="43"/>
      <c r="C959" s="43"/>
      <c r="D959" s="43"/>
      <c r="E959" s="43"/>
      <c r="F959" s="43"/>
      <c r="G959" s="194"/>
      <c r="H959" s="194"/>
      <c r="I959" s="194"/>
      <c r="J959" s="196"/>
      <c r="K959" s="196"/>
      <c r="L959" s="196"/>
      <c r="M959" s="196"/>
      <c r="N959" s="196"/>
      <c r="O959" s="197"/>
      <c r="P959" s="197"/>
      <c r="Q959" s="197"/>
      <c r="R959" s="197"/>
      <c r="S959" s="197"/>
      <c r="T959" s="197"/>
      <c r="U959" s="198"/>
      <c r="V959" s="257"/>
      <c r="W959" s="200"/>
      <c r="X959" s="200"/>
      <c r="Y959" s="43"/>
      <c r="Z959" s="199"/>
      <c r="AA959" s="199"/>
      <c r="AB959" s="199"/>
      <c r="AC959" s="199"/>
      <c r="AD959" s="199"/>
      <c r="AE959" s="43"/>
      <c r="AF959" s="199"/>
      <c r="AG959" s="196"/>
      <c r="AH959" s="201"/>
      <c r="AI959" s="330"/>
      <c r="AJ959" s="330"/>
      <c r="AK959" s="43"/>
      <c r="AL959" s="43"/>
      <c r="AM959" s="43"/>
      <c r="AN959" s="64"/>
      <c r="AO959" s="64"/>
      <c r="AP959" s="202"/>
      <c r="AQ959" s="202"/>
      <c r="AR959" s="42"/>
    </row>
    <row r="960" spans="1:44" ht="15.75" customHeight="1" x14ac:dyDescent="0.2">
      <c r="A960" s="43"/>
      <c r="B960" s="43"/>
      <c r="C960" s="43"/>
      <c r="D960" s="43"/>
      <c r="E960" s="43"/>
      <c r="F960" s="43"/>
      <c r="G960" s="194"/>
      <c r="H960" s="194"/>
      <c r="I960" s="194"/>
      <c r="J960" s="196"/>
      <c r="K960" s="196"/>
      <c r="L960" s="196"/>
      <c r="M960" s="196"/>
      <c r="N960" s="196"/>
      <c r="O960" s="197"/>
      <c r="P960" s="197"/>
      <c r="Q960" s="197"/>
      <c r="R960" s="197"/>
      <c r="S960" s="197"/>
      <c r="T960" s="197"/>
      <c r="U960" s="198"/>
      <c r="V960" s="257"/>
      <c r="W960" s="200"/>
      <c r="X960" s="200"/>
      <c r="Y960" s="43"/>
      <c r="Z960" s="199"/>
      <c r="AA960" s="199"/>
      <c r="AB960" s="199"/>
      <c r="AC960" s="199"/>
      <c r="AD960" s="199"/>
      <c r="AE960" s="43"/>
      <c r="AF960" s="199"/>
      <c r="AG960" s="196"/>
      <c r="AH960" s="201"/>
      <c r="AI960" s="330"/>
      <c r="AJ960" s="330"/>
      <c r="AK960" s="43"/>
      <c r="AL960" s="43"/>
      <c r="AM960" s="43"/>
      <c r="AN960" s="64"/>
      <c r="AO960" s="64"/>
      <c r="AP960" s="202"/>
      <c r="AQ960" s="202"/>
      <c r="AR960" s="42"/>
    </row>
    <row r="961" spans="1:44" ht="15.75" customHeight="1" x14ac:dyDescent="0.2">
      <c r="A961" s="43"/>
      <c r="B961" s="43"/>
      <c r="C961" s="43"/>
      <c r="D961" s="43"/>
      <c r="E961" s="43"/>
      <c r="F961" s="43"/>
      <c r="G961" s="194"/>
      <c r="H961" s="194"/>
      <c r="I961" s="194"/>
      <c r="J961" s="196"/>
      <c r="K961" s="196"/>
      <c r="L961" s="196"/>
      <c r="M961" s="196"/>
      <c r="N961" s="196"/>
      <c r="O961" s="197"/>
      <c r="P961" s="197"/>
      <c r="Q961" s="197"/>
      <c r="R961" s="197"/>
      <c r="S961" s="197"/>
      <c r="T961" s="197"/>
      <c r="U961" s="198"/>
      <c r="V961" s="257"/>
      <c r="W961" s="200"/>
      <c r="X961" s="200"/>
      <c r="Y961" s="43"/>
      <c r="Z961" s="199"/>
      <c r="AA961" s="199"/>
      <c r="AB961" s="199"/>
      <c r="AC961" s="199"/>
      <c r="AD961" s="199"/>
      <c r="AE961" s="43"/>
      <c r="AF961" s="199"/>
      <c r="AG961" s="196"/>
      <c r="AH961" s="201"/>
      <c r="AI961" s="330"/>
      <c r="AJ961" s="330"/>
      <c r="AK961" s="43"/>
      <c r="AL961" s="43"/>
      <c r="AM961" s="43"/>
      <c r="AN961" s="64"/>
      <c r="AO961" s="64"/>
      <c r="AP961" s="202"/>
      <c r="AQ961" s="202"/>
      <c r="AR961" s="42"/>
    </row>
    <row r="962" spans="1:44" ht="15.75" customHeight="1" x14ac:dyDescent="0.2">
      <c r="A962" s="43"/>
      <c r="B962" s="43"/>
      <c r="C962" s="43"/>
      <c r="D962" s="43"/>
      <c r="E962" s="43"/>
      <c r="F962" s="43"/>
      <c r="G962" s="194"/>
      <c r="H962" s="194"/>
      <c r="I962" s="194"/>
      <c r="J962" s="196"/>
      <c r="K962" s="196"/>
      <c r="L962" s="196"/>
      <c r="M962" s="196"/>
      <c r="N962" s="196"/>
      <c r="O962" s="197"/>
      <c r="P962" s="197"/>
      <c r="Q962" s="197"/>
      <c r="R962" s="197"/>
      <c r="S962" s="197"/>
      <c r="T962" s="197"/>
      <c r="U962" s="198"/>
      <c r="V962" s="257"/>
      <c r="W962" s="200"/>
      <c r="X962" s="200"/>
      <c r="Y962" s="43"/>
      <c r="Z962" s="199"/>
      <c r="AA962" s="199"/>
      <c r="AB962" s="199"/>
      <c r="AC962" s="199"/>
      <c r="AD962" s="199"/>
      <c r="AE962" s="43"/>
      <c r="AF962" s="199"/>
      <c r="AG962" s="196"/>
      <c r="AH962" s="201"/>
      <c r="AI962" s="330"/>
      <c r="AJ962" s="330"/>
      <c r="AK962" s="43"/>
      <c r="AL962" s="43"/>
      <c r="AM962" s="43"/>
      <c r="AN962" s="64"/>
      <c r="AO962" s="64"/>
      <c r="AP962" s="202"/>
      <c r="AQ962" s="202"/>
      <c r="AR962" s="42"/>
    </row>
    <row r="963" spans="1:44" ht="15.75" customHeight="1" x14ac:dyDescent="0.2">
      <c r="A963" s="43"/>
      <c r="B963" s="43"/>
      <c r="C963" s="43"/>
      <c r="D963" s="43"/>
      <c r="E963" s="43"/>
      <c r="F963" s="43"/>
      <c r="G963" s="194"/>
      <c r="H963" s="194"/>
      <c r="I963" s="194"/>
      <c r="J963" s="196"/>
      <c r="K963" s="196"/>
      <c r="L963" s="196"/>
      <c r="M963" s="196"/>
      <c r="N963" s="196"/>
      <c r="O963" s="197"/>
      <c r="P963" s="197"/>
      <c r="Q963" s="197"/>
      <c r="R963" s="197"/>
      <c r="S963" s="197"/>
      <c r="T963" s="197"/>
      <c r="U963" s="198"/>
      <c r="V963" s="257"/>
      <c r="W963" s="200"/>
      <c r="X963" s="200"/>
      <c r="Y963" s="43"/>
      <c r="Z963" s="199"/>
      <c r="AA963" s="199"/>
      <c r="AB963" s="199"/>
      <c r="AC963" s="199"/>
      <c r="AD963" s="199"/>
      <c r="AE963" s="43"/>
      <c r="AF963" s="199"/>
      <c r="AG963" s="196"/>
      <c r="AH963" s="201"/>
      <c r="AI963" s="330"/>
      <c r="AJ963" s="330"/>
      <c r="AK963" s="43"/>
      <c r="AL963" s="43"/>
      <c r="AM963" s="43"/>
      <c r="AN963" s="64"/>
      <c r="AO963" s="64"/>
      <c r="AP963" s="202"/>
      <c r="AQ963" s="202"/>
      <c r="AR963" s="42"/>
    </row>
    <row r="964" spans="1:44" ht="15.75" customHeight="1" x14ac:dyDescent="0.2">
      <c r="A964" s="43"/>
      <c r="B964" s="43"/>
      <c r="C964" s="43"/>
      <c r="D964" s="43"/>
      <c r="E964" s="43"/>
      <c r="F964" s="43"/>
      <c r="G964" s="194"/>
      <c r="H964" s="194"/>
      <c r="I964" s="194"/>
      <c r="J964" s="196"/>
      <c r="K964" s="196"/>
      <c r="L964" s="196"/>
      <c r="M964" s="196"/>
      <c r="N964" s="196"/>
      <c r="O964" s="197"/>
      <c r="P964" s="197"/>
      <c r="Q964" s="197"/>
      <c r="R964" s="197"/>
      <c r="S964" s="197"/>
      <c r="T964" s="197"/>
      <c r="U964" s="198"/>
      <c r="V964" s="257"/>
      <c r="W964" s="200"/>
      <c r="X964" s="200"/>
      <c r="Y964" s="43"/>
      <c r="Z964" s="199"/>
      <c r="AA964" s="199"/>
      <c r="AB964" s="199"/>
      <c r="AC964" s="199"/>
      <c r="AD964" s="199"/>
      <c r="AE964" s="43"/>
      <c r="AF964" s="199"/>
      <c r="AG964" s="196"/>
      <c r="AH964" s="201"/>
      <c r="AI964" s="330"/>
      <c r="AJ964" s="330"/>
      <c r="AK964" s="43"/>
      <c r="AL964" s="43"/>
      <c r="AM964" s="43"/>
      <c r="AN964" s="64"/>
      <c r="AO964" s="64"/>
      <c r="AP964" s="202"/>
      <c r="AQ964" s="202"/>
      <c r="AR964" s="42"/>
    </row>
    <row r="965" spans="1:44" ht="15.75" customHeight="1" x14ac:dyDescent="0.2">
      <c r="A965" s="43"/>
      <c r="B965" s="43"/>
      <c r="C965" s="43"/>
      <c r="D965" s="43"/>
      <c r="E965" s="43"/>
      <c r="F965" s="43"/>
      <c r="G965" s="194"/>
      <c r="H965" s="194"/>
      <c r="I965" s="194"/>
      <c r="J965" s="196"/>
      <c r="K965" s="196"/>
      <c r="L965" s="196"/>
      <c r="M965" s="196"/>
      <c r="N965" s="196"/>
      <c r="O965" s="197"/>
      <c r="P965" s="197"/>
      <c r="Q965" s="197"/>
      <c r="R965" s="197"/>
      <c r="S965" s="197"/>
      <c r="T965" s="197"/>
      <c r="U965" s="198"/>
      <c r="V965" s="257"/>
      <c r="W965" s="200"/>
      <c r="X965" s="200"/>
      <c r="Y965" s="43"/>
      <c r="Z965" s="199"/>
      <c r="AA965" s="199"/>
      <c r="AB965" s="199"/>
      <c r="AC965" s="199"/>
      <c r="AD965" s="199"/>
      <c r="AE965" s="43"/>
      <c r="AF965" s="199"/>
      <c r="AG965" s="196"/>
      <c r="AH965" s="201"/>
      <c r="AI965" s="330"/>
      <c r="AJ965" s="330"/>
      <c r="AK965" s="43"/>
      <c r="AL965" s="43"/>
      <c r="AM965" s="43"/>
      <c r="AN965" s="64"/>
      <c r="AO965" s="64"/>
      <c r="AP965" s="202"/>
      <c r="AQ965" s="202"/>
      <c r="AR965" s="42"/>
    </row>
    <row r="966" spans="1:44" ht="15.75" customHeight="1" x14ac:dyDescent="0.2">
      <c r="A966" s="43"/>
      <c r="B966" s="43"/>
      <c r="C966" s="43"/>
      <c r="D966" s="43"/>
      <c r="E966" s="43"/>
      <c r="F966" s="43"/>
      <c r="G966" s="194"/>
      <c r="H966" s="194"/>
      <c r="I966" s="194"/>
      <c r="J966" s="196"/>
      <c r="K966" s="196"/>
      <c r="L966" s="196"/>
      <c r="M966" s="196"/>
      <c r="N966" s="196"/>
      <c r="O966" s="197"/>
      <c r="P966" s="197"/>
      <c r="Q966" s="197"/>
      <c r="R966" s="197"/>
      <c r="S966" s="197"/>
      <c r="T966" s="197"/>
      <c r="U966" s="198"/>
      <c r="V966" s="257"/>
      <c r="W966" s="200"/>
      <c r="X966" s="200"/>
      <c r="Y966" s="43"/>
      <c r="Z966" s="199"/>
      <c r="AA966" s="199"/>
      <c r="AB966" s="199"/>
      <c r="AC966" s="199"/>
      <c r="AD966" s="199"/>
      <c r="AE966" s="43"/>
      <c r="AF966" s="199"/>
      <c r="AG966" s="196"/>
      <c r="AH966" s="201"/>
      <c r="AI966" s="330"/>
      <c r="AJ966" s="330"/>
      <c r="AK966" s="43"/>
      <c r="AL966" s="43"/>
      <c r="AM966" s="43"/>
      <c r="AN966" s="64"/>
      <c r="AO966" s="64"/>
      <c r="AP966" s="202"/>
      <c r="AQ966" s="202"/>
      <c r="AR966" s="42"/>
    </row>
    <row r="967" spans="1:44" ht="15.75" customHeight="1" x14ac:dyDescent="0.2">
      <c r="A967" s="43"/>
      <c r="B967" s="43"/>
      <c r="C967" s="43"/>
      <c r="D967" s="43"/>
      <c r="E967" s="43"/>
      <c r="F967" s="43"/>
      <c r="G967" s="194"/>
      <c r="H967" s="194"/>
      <c r="I967" s="194"/>
      <c r="J967" s="196"/>
      <c r="K967" s="196"/>
      <c r="L967" s="196"/>
      <c r="M967" s="196"/>
      <c r="N967" s="196"/>
      <c r="O967" s="197"/>
      <c r="P967" s="197"/>
      <c r="Q967" s="197"/>
      <c r="R967" s="197"/>
      <c r="S967" s="197"/>
      <c r="T967" s="197"/>
      <c r="U967" s="198"/>
      <c r="V967" s="257"/>
      <c r="W967" s="200"/>
      <c r="X967" s="200"/>
      <c r="Y967" s="43"/>
      <c r="Z967" s="199"/>
      <c r="AA967" s="199"/>
      <c r="AB967" s="199"/>
      <c r="AC967" s="199"/>
      <c r="AD967" s="199"/>
      <c r="AE967" s="43"/>
      <c r="AF967" s="199"/>
      <c r="AG967" s="196"/>
      <c r="AH967" s="201"/>
      <c r="AI967" s="330"/>
      <c r="AJ967" s="330"/>
      <c r="AK967" s="43"/>
      <c r="AL967" s="43"/>
      <c r="AM967" s="43"/>
      <c r="AN967" s="64"/>
      <c r="AO967" s="64"/>
      <c r="AP967" s="202"/>
      <c r="AQ967" s="202"/>
      <c r="AR967" s="42"/>
    </row>
    <row r="968" spans="1:44" ht="15.75" customHeight="1" x14ac:dyDescent="0.2">
      <c r="A968" s="43"/>
      <c r="B968" s="43"/>
      <c r="C968" s="43"/>
      <c r="D968" s="43"/>
      <c r="E968" s="43"/>
      <c r="F968" s="43"/>
      <c r="G968" s="194"/>
      <c r="H968" s="194"/>
      <c r="I968" s="194"/>
      <c r="J968" s="196"/>
      <c r="K968" s="196"/>
      <c r="L968" s="196"/>
      <c r="M968" s="196"/>
      <c r="N968" s="196"/>
      <c r="O968" s="197"/>
      <c r="P968" s="197"/>
      <c r="Q968" s="197"/>
      <c r="R968" s="197"/>
      <c r="S968" s="197"/>
      <c r="T968" s="197"/>
      <c r="U968" s="198"/>
      <c r="V968" s="257"/>
      <c r="W968" s="200"/>
      <c r="X968" s="200"/>
      <c r="Y968" s="43"/>
      <c r="Z968" s="199"/>
      <c r="AA968" s="199"/>
      <c r="AB968" s="199"/>
      <c r="AC968" s="199"/>
      <c r="AD968" s="199"/>
      <c r="AE968" s="43"/>
      <c r="AF968" s="199"/>
      <c r="AG968" s="196"/>
      <c r="AH968" s="201"/>
      <c r="AI968" s="330"/>
      <c r="AJ968" s="330"/>
      <c r="AK968" s="43"/>
      <c r="AL968" s="43"/>
      <c r="AM968" s="43"/>
      <c r="AN968" s="64"/>
      <c r="AO968" s="64"/>
      <c r="AP968" s="202"/>
      <c r="AQ968" s="202"/>
      <c r="AR968" s="42"/>
    </row>
    <row r="969" spans="1:44" ht="15.75" customHeight="1" x14ac:dyDescent="0.2">
      <c r="A969" s="43"/>
      <c r="B969" s="43"/>
      <c r="C969" s="43"/>
      <c r="D969" s="43"/>
      <c r="E969" s="43"/>
      <c r="F969" s="43"/>
      <c r="G969" s="194"/>
      <c r="H969" s="194"/>
      <c r="I969" s="194"/>
      <c r="J969" s="196"/>
      <c r="K969" s="196"/>
      <c r="L969" s="196"/>
      <c r="M969" s="196"/>
      <c r="N969" s="196"/>
      <c r="O969" s="197"/>
      <c r="P969" s="197"/>
      <c r="Q969" s="197"/>
      <c r="R969" s="197"/>
      <c r="S969" s="197"/>
      <c r="T969" s="197"/>
      <c r="U969" s="198"/>
      <c r="V969" s="257"/>
      <c r="W969" s="200"/>
      <c r="X969" s="200"/>
      <c r="Y969" s="43"/>
      <c r="Z969" s="199"/>
      <c r="AA969" s="199"/>
      <c r="AB969" s="199"/>
      <c r="AC969" s="199"/>
      <c r="AD969" s="199"/>
      <c r="AE969" s="43"/>
      <c r="AF969" s="199"/>
      <c r="AG969" s="196"/>
      <c r="AH969" s="201"/>
      <c r="AI969" s="330"/>
      <c r="AJ969" s="330"/>
      <c r="AK969" s="43"/>
      <c r="AL969" s="43"/>
      <c r="AM969" s="43"/>
      <c r="AN969" s="64"/>
      <c r="AO969" s="64"/>
      <c r="AP969" s="202"/>
      <c r="AQ969" s="202"/>
      <c r="AR969" s="42"/>
    </row>
    <row r="970" spans="1:44" ht="15.75" customHeight="1" x14ac:dyDescent="0.2">
      <c r="A970" s="43"/>
      <c r="B970" s="43"/>
      <c r="C970" s="43"/>
      <c r="D970" s="43"/>
      <c r="E970" s="43"/>
      <c r="F970" s="43"/>
      <c r="G970" s="194"/>
      <c r="H970" s="194"/>
      <c r="I970" s="194"/>
      <c r="J970" s="196"/>
      <c r="K970" s="196"/>
      <c r="L970" s="196"/>
      <c r="M970" s="196"/>
      <c r="N970" s="196"/>
      <c r="O970" s="197"/>
      <c r="P970" s="197"/>
      <c r="Q970" s="197"/>
      <c r="R970" s="197"/>
      <c r="S970" s="197"/>
      <c r="T970" s="197"/>
      <c r="U970" s="198"/>
      <c r="V970" s="257"/>
      <c r="W970" s="200"/>
      <c r="X970" s="200"/>
      <c r="Y970" s="43"/>
      <c r="Z970" s="199"/>
      <c r="AA970" s="199"/>
      <c r="AB970" s="199"/>
      <c r="AC970" s="199"/>
      <c r="AD970" s="199"/>
      <c r="AE970" s="43"/>
      <c r="AF970" s="199"/>
      <c r="AG970" s="196"/>
      <c r="AH970" s="201"/>
      <c r="AI970" s="330"/>
      <c r="AJ970" s="330"/>
      <c r="AK970" s="43"/>
      <c r="AL970" s="43"/>
      <c r="AM970" s="43"/>
      <c r="AN970" s="64"/>
      <c r="AO970" s="64"/>
      <c r="AP970" s="202"/>
      <c r="AQ970" s="202"/>
      <c r="AR970" s="42"/>
    </row>
    <row r="971" spans="1:44" ht="15.75" customHeight="1" x14ac:dyDescent="0.2">
      <c r="A971" s="43"/>
      <c r="B971" s="43"/>
      <c r="C971" s="43"/>
      <c r="D971" s="43"/>
      <c r="E971" s="43"/>
      <c r="F971" s="43"/>
      <c r="G971" s="194"/>
      <c r="H971" s="194"/>
      <c r="I971" s="194"/>
      <c r="J971" s="196"/>
      <c r="K971" s="196"/>
      <c r="L971" s="196"/>
      <c r="M971" s="196"/>
      <c r="N971" s="196"/>
      <c r="O971" s="197"/>
      <c r="P971" s="197"/>
      <c r="Q971" s="197"/>
      <c r="R971" s="197"/>
      <c r="S971" s="197"/>
      <c r="T971" s="197"/>
      <c r="U971" s="198"/>
      <c r="V971" s="257"/>
      <c r="W971" s="200"/>
      <c r="X971" s="200"/>
      <c r="Y971" s="43"/>
      <c r="Z971" s="199"/>
      <c r="AA971" s="199"/>
      <c r="AB971" s="199"/>
      <c r="AC971" s="199"/>
      <c r="AD971" s="199"/>
      <c r="AE971" s="43"/>
      <c r="AF971" s="199"/>
      <c r="AG971" s="196"/>
      <c r="AH971" s="201"/>
      <c r="AI971" s="330"/>
      <c r="AJ971" s="330"/>
      <c r="AK971" s="43"/>
      <c r="AL971" s="43"/>
      <c r="AM971" s="43"/>
      <c r="AN971" s="64"/>
      <c r="AO971" s="64"/>
      <c r="AP971" s="202"/>
      <c r="AQ971" s="202"/>
      <c r="AR971" s="42"/>
    </row>
    <row r="972" spans="1:44" ht="15.75" customHeight="1" x14ac:dyDescent="0.2">
      <c r="A972" s="43"/>
      <c r="B972" s="43"/>
      <c r="C972" s="43"/>
      <c r="D972" s="43"/>
      <c r="E972" s="43"/>
      <c r="F972" s="43"/>
      <c r="G972" s="194"/>
      <c r="H972" s="194"/>
      <c r="I972" s="194"/>
      <c r="J972" s="196"/>
      <c r="K972" s="196"/>
      <c r="L972" s="196"/>
      <c r="M972" s="196"/>
      <c r="N972" s="196"/>
      <c r="O972" s="197"/>
      <c r="P972" s="197"/>
      <c r="Q972" s="197"/>
      <c r="R972" s="197"/>
      <c r="S972" s="197"/>
      <c r="T972" s="197"/>
      <c r="U972" s="198"/>
      <c r="V972" s="257"/>
      <c r="W972" s="200"/>
      <c r="X972" s="200"/>
      <c r="Y972" s="43"/>
      <c r="Z972" s="199"/>
      <c r="AA972" s="199"/>
      <c r="AB972" s="199"/>
      <c r="AC972" s="199"/>
      <c r="AD972" s="199"/>
      <c r="AE972" s="43"/>
      <c r="AF972" s="199"/>
      <c r="AG972" s="196"/>
      <c r="AH972" s="201"/>
      <c r="AI972" s="330"/>
      <c r="AJ972" s="330"/>
      <c r="AK972" s="43"/>
      <c r="AL972" s="43"/>
      <c r="AM972" s="43"/>
      <c r="AN972" s="64"/>
      <c r="AO972" s="64"/>
      <c r="AP972" s="202"/>
      <c r="AQ972" s="202"/>
      <c r="AR972" s="42"/>
    </row>
    <row r="973" spans="1:44" ht="15.75" customHeight="1" x14ac:dyDescent="0.2">
      <c r="A973" s="43"/>
      <c r="B973" s="43"/>
      <c r="C973" s="43"/>
      <c r="D973" s="43"/>
      <c r="E973" s="43"/>
      <c r="F973" s="43"/>
      <c r="G973" s="194"/>
      <c r="H973" s="194"/>
      <c r="I973" s="194"/>
      <c r="J973" s="196"/>
      <c r="K973" s="196"/>
      <c r="L973" s="196"/>
      <c r="M973" s="196"/>
      <c r="N973" s="196"/>
      <c r="O973" s="197"/>
      <c r="P973" s="197"/>
      <c r="Q973" s="197"/>
      <c r="R973" s="197"/>
      <c r="S973" s="197"/>
      <c r="T973" s="197"/>
      <c r="U973" s="198"/>
      <c r="V973" s="257"/>
      <c r="W973" s="200"/>
      <c r="X973" s="200"/>
      <c r="Y973" s="43"/>
      <c r="Z973" s="199"/>
      <c r="AA973" s="199"/>
      <c r="AB973" s="199"/>
      <c r="AC973" s="199"/>
      <c r="AD973" s="199"/>
      <c r="AE973" s="43"/>
      <c r="AF973" s="199"/>
      <c r="AG973" s="196"/>
      <c r="AH973" s="201"/>
      <c r="AI973" s="330"/>
      <c r="AJ973" s="330"/>
      <c r="AK973" s="43"/>
      <c r="AL973" s="43"/>
      <c r="AM973" s="43"/>
      <c r="AN973" s="64"/>
      <c r="AO973" s="64"/>
      <c r="AP973" s="202"/>
      <c r="AQ973" s="202"/>
      <c r="AR973" s="42"/>
    </row>
    <row r="974" spans="1:44" ht="15.75" customHeight="1" x14ac:dyDescent="0.2">
      <c r="A974" s="43"/>
      <c r="B974" s="43"/>
      <c r="C974" s="43"/>
      <c r="D974" s="43"/>
      <c r="E974" s="43"/>
      <c r="F974" s="43"/>
      <c r="G974" s="194"/>
      <c r="H974" s="194"/>
      <c r="I974" s="194"/>
      <c r="J974" s="196"/>
      <c r="K974" s="196"/>
      <c r="L974" s="196"/>
      <c r="M974" s="196"/>
      <c r="N974" s="196"/>
      <c r="O974" s="197"/>
      <c r="P974" s="197"/>
      <c r="Q974" s="197"/>
      <c r="R974" s="197"/>
      <c r="S974" s="197"/>
      <c r="T974" s="197"/>
      <c r="U974" s="198"/>
      <c r="V974" s="257"/>
      <c r="W974" s="200"/>
      <c r="X974" s="200"/>
      <c r="Y974" s="43"/>
      <c r="Z974" s="199"/>
      <c r="AA974" s="199"/>
      <c r="AB974" s="199"/>
      <c r="AC974" s="199"/>
      <c r="AD974" s="199"/>
      <c r="AE974" s="43"/>
      <c r="AF974" s="199"/>
      <c r="AG974" s="196"/>
      <c r="AH974" s="201"/>
      <c r="AI974" s="330"/>
      <c r="AJ974" s="330"/>
      <c r="AK974" s="43"/>
      <c r="AL974" s="43"/>
      <c r="AM974" s="43"/>
      <c r="AN974" s="64"/>
      <c r="AO974" s="64"/>
      <c r="AP974" s="202"/>
      <c r="AQ974" s="202"/>
      <c r="AR974" s="42"/>
    </row>
    <row r="975" spans="1:44" ht="15.75" customHeight="1" x14ac:dyDescent="0.2">
      <c r="A975" s="43"/>
      <c r="B975" s="43"/>
      <c r="C975" s="43"/>
      <c r="D975" s="43"/>
      <c r="E975" s="43"/>
      <c r="F975" s="43"/>
      <c r="G975" s="194"/>
      <c r="H975" s="194"/>
      <c r="I975" s="194"/>
      <c r="J975" s="196"/>
      <c r="K975" s="196"/>
      <c r="L975" s="196"/>
      <c r="M975" s="196"/>
      <c r="N975" s="196"/>
      <c r="O975" s="197"/>
      <c r="P975" s="197"/>
      <c r="Q975" s="197"/>
      <c r="R975" s="197"/>
      <c r="S975" s="197"/>
      <c r="T975" s="197"/>
      <c r="U975" s="198"/>
      <c r="V975" s="257"/>
      <c r="W975" s="200"/>
      <c r="X975" s="200"/>
      <c r="Y975" s="43"/>
      <c r="Z975" s="199"/>
      <c r="AA975" s="199"/>
      <c r="AB975" s="199"/>
      <c r="AC975" s="199"/>
      <c r="AD975" s="199"/>
      <c r="AE975" s="43"/>
      <c r="AF975" s="199"/>
      <c r="AG975" s="196"/>
      <c r="AH975" s="201"/>
      <c r="AI975" s="330"/>
      <c r="AJ975" s="330"/>
      <c r="AK975" s="43"/>
      <c r="AL975" s="43"/>
      <c r="AM975" s="43"/>
      <c r="AN975" s="64"/>
      <c r="AO975" s="64"/>
      <c r="AP975" s="202"/>
      <c r="AQ975" s="202"/>
      <c r="AR975" s="42"/>
    </row>
    <row r="976" spans="1:44" ht="15.75" customHeight="1" x14ac:dyDescent="0.2">
      <c r="A976" s="43"/>
      <c r="B976" s="43"/>
      <c r="C976" s="43"/>
      <c r="D976" s="43"/>
      <c r="E976" s="43"/>
      <c r="F976" s="43"/>
      <c r="G976" s="194"/>
      <c r="H976" s="194"/>
      <c r="I976" s="194"/>
      <c r="J976" s="196"/>
      <c r="K976" s="196"/>
      <c r="L976" s="196"/>
      <c r="M976" s="196"/>
      <c r="N976" s="196"/>
      <c r="O976" s="197"/>
      <c r="P976" s="197"/>
      <c r="Q976" s="197"/>
      <c r="R976" s="197"/>
      <c r="S976" s="197"/>
      <c r="T976" s="197"/>
      <c r="U976" s="198"/>
      <c r="V976" s="257"/>
      <c r="W976" s="200"/>
      <c r="X976" s="200"/>
      <c r="Y976" s="43"/>
      <c r="Z976" s="199"/>
      <c r="AA976" s="199"/>
      <c r="AB976" s="199"/>
      <c r="AC976" s="199"/>
      <c r="AD976" s="199"/>
      <c r="AE976" s="43"/>
      <c r="AF976" s="199"/>
      <c r="AG976" s="196"/>
      <c r="AH976" s="201"/>
      <c r="AI976" s="330"/>
      <c r="AJ976" s="330"/>
      <c r="AK976" s="43"/>
      <c r="AL976" s="43"/>
      <c r="AM976" s="43"/>
      <c r="AN976" s="64"/>
      <c r="AO976" s="64"/>
      <c r="AP976" s="202"/>
      <c r="AQ976" s="202"/>
      <c r="AR976" s="42"/>
    </row>
    <row r="977" spans="1:44" ht="15.75" customHeight="1" x14ac:dyDescent="0.2">
      <c r="A977" s="43"/>
      <c r="B977" s="43"/>
      <c r="C977" s="43"/>
      <c r="D977" s="43"/>
      <c r="E977" s="43"/>
      <c r="F977" s="43"/>
      <c r="G977" s="194"/>
      <c r="H977" s="194"/>
      <c r="I977" s="194"/>
      <c r="J977" s="196"/>
      <c r="K977" s="196"/>
      <c r="L977" s="196"/>
      <c r="M977" s="196"/>
      <c r="N977" s="196"/>
      <c r="O977" s="197"/>
      <c r="P977" s="197"/>
      <c r="Q977" s="197"/>
      <c r="R977" s="197"/>
      <c r="S977" s="197"/>
      <c r="T977" s="197"/>
      <c r="U977" s="198"/>
      <c r="V977" s="257"/>
      <c r="W977" s="200"/>
      <c r="X977" s="200"/>
      <c r="Y977" s="43"/>
      <c r="Z977" s="199"/>
      <c r="AA977" s="199"/>
      <c r="AB977" s="199"/>
      <c r="AC977" s="199"/>
      <c r="AD977" s="199"/>
      <c r="AE977" s="43"/>
      <c r="AF977" s="199"/>
      <c r="AG977" s="196"/>
      <c r="AH977" s="201"/>
      <c r="AI977" s="330"/>
      <c r="AJ977" s="330"/>
      <c r="AK977" s="43"/>
      <c r="AL977" s="43"/>
      <c r="AM977" s="43"/>
      <c r="AN977" s="64"/>
      <c r="AO977" s="64"/>
      <c r="AP977" s="202"/>
      <c r="AQ977" s="202"/>
      <c r="AR977" s="42"/>
    </row>
    <row r="978" spans="1:44" ht="15.75" customHeight="1" x14ac:dyDescent="0.2">
      <c r="A978" s="43"/>
      <c r="B978" s="43"/>
      <c r="C978" s="43"/>
      <c r="D978" s="43"/>
      <c r="E978" s="43"/>
      <c r="F978" s="43"/>
      <c r="G978" s="194"/>
      <c r="H978" s="194"/>
      <c r="I978" s="194"/>
      <c r="J978" s="196"/>
      <c r="K978" s="196"/>
      <c r="L978" s="196"/>
      <c r="M978" s="196"/>
      <c r="N978" s="196"/>
      <c r="O978" s="197"/>
      <c r="P978" s="197"/>
      <c r="Q978" s="197"/>
      <c r="R978" s="197"/>
      <c r="S978" s="197"/>
      <c r="T978" s="197"/>
      <c r="U978" s="198"/>
      <c r="V978" s="257"/>
      <c r="W978" s="200"/>
      <c r="X978" s="200"/>
      <c r="Y978" s="43"/>
      <c r="Z978" s="199"/>
      <c r="AA978" s="199"/>
      <c r="AB978" s="199"/>
      <c r="AC978" s="199"/>
      <c r="AD978" s="199"/>
      <c r="AE978" s="43"/>
      <c r="AF978" s="199"/>
      <c r="AG978" s="196"/>
      <c r="AH978" s="201"/>
      <c r="AI978" s="330"/>
      <c r="AJ978" s="330"/>
      <c r="AK978" s="43"/>
      <c r="AL978" s="43"/>
      <c r="AM978" s="43"/>
      <c r="AN978" s="64"/>
      <c r="AO978" s="64"/>
      <c r="AP978" s="202"/>
      <c r="AQ978" s="202"/>
      <c r="AR978" s="42"/>
    </row>
    <row r="979" spans="1:44" ht="15.75" customHeight="1" x14ac:dyDescent="0.2">
      <c r="A979" s="43"/>
      <c r="B979" s="43"/>
      <c r="C979" s="43"/>
      <c r="D979" s="43"/>
      <c r="E979" s="43"/>
      <c r="F979" s="43"/>
      <c r="G979" s="194"/>
      <c r="H979" s="194"/>
      <c r="I979" s="194"/>
      <c r="J979" s="196"/>
      <c r="K979" s="196"/>
      <c r="L979" s="196"/>
      <c r="M979" s="196"/>
      <c r="N979" s="196"/>
      <c r="O979" s="197"/>
      <c r="P979" s="197"/>
      <c r="Q979" s="197"/>
      <c r="R979" s="197"/>
      <c r="S979" s="197"/>
      <c r="T979" s="197"/>
      <c r="U979" s="198"/>
      <c r="V979" s="257"/>
      <c r="W979" s="200"/>
      <c r="X979" s="200"/>
      <c r="Y979" s="43"/>
      <c r="Z979" s="199"/>
      <c r="AA979" s="199"/>
      <c r="AB979" s="199"/>
      <c r="AC979" s="199"/>
      <c r="AD979" s="199"/>
      <c r="AE979" s="43"/>
      <c r="AF979" s="199"/>
      <c r="AG979" s="196"/>
      <c r="AH979" s="201"/>
      <c r="AI979" s="330"/>
      <c r="AJ979" s="330"/>
      <c r="AK979" s="43"/>
      <c r="AL979" s="43"/>
      <c r="AM979" s="43"/>
      <c r="AN979" s="64"/>
      <c r="AO979" s="64"/>
      <c r="AP979" s="202"/>
      <c r="AQ979" s="202"/>
      <c r="AR979" s="42"/>
    </row>
    <row r="980" spans="1:44" ht="15.75" customHeight="1" x14ac:dyDescent="0.2">
      <c r="A980" s="43"/>
      <c r="B980" s="43"/>
      <c r="C980" s="43"/>
      <c r="D980" s="43"/>
      <c r="E980" s="43"/>
      <c r="F980" s="43"/>
      <c r="G980" s="194"/>
      <c r="H980" s="194"/>
      <c r="I980" s="194"/>
      <c r="J980" s="196"/>
      <c r="K980" s="196"/>
      <c r="L980" s="196"/>
      <c r="M980" s="196"/>
      <c r="N980" s="196"/>
      <c r="O980" s="197"/>
      <c r="P980" s="197"/>
      <c r="Q980" s="197"/>
      <c r="R980" s="197"/>
      <c r="S980" s="197"/>
      <c r="T980" s="197"/>
      <c r="U980" s="198"/>
      <c r="V980" s="257"/>
      <c r="W980" s="200"/>
      <c r="X980" s="200"/>
      <c r="Y980" s="43"/>
      <c r="Z980" s="199"/>
      <c r="AA980" s="199"/>
      <c r="AB980" s="199"/>
      <c r="AC980" s="199"/>
      <c r="AD980" s="199"/>
      <c r="AE980" s="43"/>
      <c r="AF980" s="199"/>
      <c r="AG980" s="196"/>
      <c r="AH980" s="201"/>
      <c r="AI980" s="330"/>
      <c r="AJ980" s="330"/>
      <c r="AK980" s="43"/>
      <c r="AL980" s="43"/>
      <c r="AM980" s="43"/>
      <c r="AN980" s="64"/>
      <c r="AO980" s="64"/>
      <c r="AP980" s="202"/>
      <c r="AQ980" s="202"/>
      <c r="AR980" s="42"/>
    </row>
    <row r="981" spans="1:44" ht="15.75" customHeight="1" x14ac:dyDescent="0.2">
      <c r="A981" s="43"/>
      <c r="B981" s="43"/>
      <c r="C981" s="43"/>
      <c r="D981" s="43"/>
      <c r="E981" s="43"/>
      <c r="F981" s="43"/>
      <c r="G981" s="194"/>
      <c r="H981" s="194"/>
      <c r="I981" s="194"/>
      <c r="J981" s="196"/>
      <c r="K981" s="196"/>
      <c r="L981" s="196"/>
      <c r="M981" s="196"/>
      <c r="N981" s="196"/>
      <c r="O981" s="197"/>
      <c r="P981" s="197"/>
      <c r="Q981" s="197"/>
      <c r="R981" s="197"/>
      <c r="S981" s="197"/>
      <c r="T981" s="197"/>
      <c r="U981" s="198"/>
      <c r="V981" s="257"/>
      <c r="W981" s="200"/>
      <c r="X981" s="200"/>
      <c r="Y981" s="43"/>
      <c r="Z981" s="199"/>
      <c r="AA981" s="199"/>
      <c r="AB981" s="199"/>
      <c r="AC981" s="199"/>
      <c r="AD981" s="199"/>
      <c r="AE981" s="43"/>
      <c r="AF981" s="199"/>
      <c r="AG981" s="196"/>
      <c r="AH981" s="201"/>
      <c r="AI981" s="330"/>
      <c r="AJ981" s="330"/>
      <c r="AK981" s="43"/>
      <c r="AL981" s="43"/>
      <c r="AM981" s="43"/>
      <c r="AN981" s="64"/>
      <c r="AO981" s="64"/>
      <c r="AP981" s="202"/>
      <c r="AQ981" s="202"/>
      <c r="AR981" s="42"/>
    </row>
    <row r="982" spans="1:44" ht="15.75" customHeight="1" x14ac:dyDescent="0.2">
      <c r="A982" s="43"/>
      <c r="B982" s="43"/>
      <c r="C982" s="43"/>
      <c r="D982" s="43"/>
      <c r="E982" s="43"/>
      <c r="F982" s="43"/>
      <c r="G982" s="194"/>
      <c r="H982" s="194"/>
      <c r="I982" s="194"/>
      <c r="J982" s="196"/>
      <c r="K982" s="196"/>
      <c r="L982" s="196"/>
      <c r="M982" s="196"/>
      <c r="N982" s="196"/>
      <c r="O982" s="197"/>
      <c r="P982" s="197"/>
      <c r="Q982" s="197"/>
      <c r="R982" s="197"/>
      <c r="S982" s="197"/>
      <c r="T982" s="197"/>
      <c r="U982" s="198"/>
      <c r="V982" s="257"/>
      <c r="W982" s="200"/>
      <c r="X982" s="200"/>
      <c r="Y982" s="43"/>
      <c r="Z982" s="199"/>
      <c r="AA982" s="199"/>
      <c r="AB982" s="199"/>
      <c r="AC982" s="199"/>
      <c r="AD982" s="199"/>
      <c r="AE982" s="43"/>
      <c r="AF982" s="199"/>
      <c r="AG982" s="196"/>
      <c r="AH982" s="201"/>
      <c r="AI982" s="330"/>
      <c r="AJ982" s="330"/>
      <c r="AK982" s="43"/>
      <c r="AL982" s="43"/>
      <c r="AM982" s="43"/>
      <c r="AN982" s="64"/>
      <c r="AO982" s="64"/>
      <c r="AP982" s="202"/>
      <c r="AQ982" s="202"/>
      <c r="AR982" s="42"/>
    </row>
    <row r="983" spans="1:44" ht="15.75" customHeight="1" x14ac:dyDescent="0.2">
      <c r="A983" s="43"/>
      <c r="B983" s="43"/>
      <c r="C983" s="43"/>
      <c r="D983" s="43"/>
      <c r="E983" s="43"/>
      <c r="F983" s="43"/>
      <c r="G983" s="194"/>
      <c r="H983" s="194"/>
      <c r="I983" s="194"/>
      <c r="J983" s="196"/>
      <c r="K983" s="196"/>
      <c r="L983" s="196"/>
      <c r="M983" s="196"/>
      <c r="N983" s="196"/>
      <c r="O983" s="197"/>
      <c r="P983" s="197"/>
      <c r="Q983" s="197"/>
      <c r="R983" s="197"/>
      <c r="S983" s="197"/>
      <c r="T983" s="197"/>
      <c r="U983" s="198"/>
      <c r="V983" s="257"/>
      <c r="W983" s="200"/>
      <c r="X983" s="200"/>
      <c r="Y983" s="43"/>
      <c r="Z983" s="199"/>
      <c r="AA983" s="199"/>
      <c r="AB983" s="199"/>
      <c r="AC983" s="199"/>
      <c r="AD983" s="199"/>
      <c r="AE983" s="43"/>
      <c r="AF983" s="199"/>
      <c r="AG983" s="196"/>
      <c r="AH983" s="201"/>
      <c r="AI983" s="330"/>
      <c r="AJ983" s="330"/>
      <c r="AK983" s="43"/>
      <c r="AL983" s="43"/>
      <c r="AM983" s="43"/>
      <c r="AN983" s="64"/>
      <c r="AO983" s="64"/>
      <c r="AP983" s="202"/>
      <c r="AQ983" s="202"/>
      <c r="AR983" s="42"/>
    </row>
    <row r="984" spans="1:44" ht="15.75" customHeight="1" x14ac:dyDescent="0.2">
      <c r="A984" s="43"/>
      <c r="B984" s="43"/>
      <c r="C984" s="43"/>
      <c r="D984" s="43"/>
      <c r="E984" s="43"/>
      <c r="F984" s="43"/>
      <c r="G984" s="194"/>
      <c r="H984" s="194"/>
      <c r="I984" s="194"/>
      <c r="J984" s="196"/>
      <c r="K984" s="196"/>
      <c r="L984" s="196"/>
      <c r="M984" s="196"/>
      <c r="N984" s="196"/>
      <c r="O984" s="197"/>
      <c r="P984" s="197"/>
      <c r="Q984" s="197"/>
      <c r="R984" s="197"/>
      <c r="S984" s="197"/>
      <c r="T984" s="197"/>
      <c r="U984" s="198"/>
      <c r="V984" s="257"/>
      <c r="W984" s="200"/>
      <c r="X984" s="200"/>
      <c r="Y984" s="43"/>
      <c r="Z984" s="199"/>
      <c r="AA984" s="199"/>
      <c r="AB984" s="199"/>
      <c r="AC984" s="199"/>
      <c r="AD984" s="199"/>
      <c r="AE984" s="43"/>
      <c r="AF984" s="199"/>
      <c r="AG984" s="196"/>
      <c r="AH984" s="201"/>
      <c r="AI984" s="330"/>
      <c r="AJ984" s="330"/>
      <c r="AK984" s="43"/>
      <c r="AL984" s="43"/>
      <c r="AM984" s="43"/>
      <c r="AN984" s="64"/>
      <c r="AO984" s="64"/>
      <c r="AP984" s="202"/>
      <c r="AQ984" s="202"/>
      <c r="AR984" s="42"/>
    </row>
    <row r="985" spans="1:44" ht="15.75" customHeight="1" x14ac:dyDescent="0.2">
      <c r="A985" s="43"/>
      <c r="B985" s="43"/>
      <c r="C985" s="43"/>
      <c r="D985" s="43"/>
      <c r="E985" s="43"/>
      <c r="F985" s="43"/>
      <c r="G985" s="194"/>
      <c r="H985" s="194"/>
      <c r="I985" s="194"/>
      <c r="J985" s="196"/>
      <c r="K985" s="196"/>
      <c r="L985" s="196"/>
      <c r="M985" s="196"/>
      <c r="N985" s="196"/>
      <c r="O985" s="197"/>
      <c r="P985" s="197"/>
      <c r="Q985" s="197"/>
      <c r="R985" s="197"/>
      <c r="S985" s="197"/>
      <c r="T985" s="197"/>
      <c r="U985" s="198"/>
      <c r="V985" s="257"/>
      <c r="W985" s="200"/>
      <c r="X985" s="200"/>
      <c r="Y985" s="43"/>
      <c r="Z985" s="199"/>
      <c r="AA985" s="199"/>
      <c r="AB985" s="199"/>
      <c r="AC985" s="199"/>
      <c r="AD985" s="199"/>
      <c r="AE985" s="43"/>
      <c r="AF985" s="199"/>
      <c r="AG985" s="196"/>
      <c r="AH985" s="201"/>
      <c r="AI985" s="330"/>
      <c r="AJ985" s="330"/>
      <c r="AK985" s="43"/>
      <c r="AL985" s="43"/>
      <c r="AM985" s="43"/>
      <c r="AN985" s="64"/>
      <c r="AO985" s="64"/>
      <c r="AP985" s="202"/>
      <c r="AQ985" s="202"/>
      <c r="AR985" s="42"/>
    </row>
    <row r="986" spans="1:44" ht="15.75" customHeight="1" x14ac:dyDescent="0.2">
      <c r="A986" s="43"/>
      <c r="B986" s="43"/>
      <c r="C986" s="43"/>
      <c r="D986" s="43"/>
      <c r="E986" s="43"/>
      <c r="F986" s="43"/>
      <c r="G986" s="194"/>
      <c r="H986" s="194"/>
      <c r="I986" s="194"/>
      <c r="J986" s="196"/>
      <c r="K986" s="196"/>
      <c r="L986" s="196"/>
      <c r="M986" s="196"/>
      <c r="N986" s="196"/>
      <c r="O986" s="197"/>
      <c r="P986" s="197"/>
      <c r="Q986" s="197"/>
      <c r="R986" s="197"/>
      <c r="S986" s="197"/>
      <c r="T986" s="197"/>
      <c r="U986" s="198"/>
      <c r="V986" s="257"/>
      <c r="W986" s="200"/>
      <c r="X986" s="200"/>
      <c r="Y986" s="43"/>
      <c r="Z986" s="199"/>
      <c r="AA986" s="199"/>
      <c r="AB986" s="199"/>
      <c r="AC986" s="199"/>
      <c r="AD986" s="199"/>
      <c r="AE986" s="43"/>
      <c r="AF986" s="199"/>
      <c r="AG986" s="196"/>
      <c r="AH986" s="201"/>
      <c r="AI986" s="330"/>
      <c r="AJ986" s="330"/>
      <c r="AK986" s="43"/>
      <c r="AL986" s="43"/>
      <c r="AM986" s="43"/>
      <c r="AN986" s="64"/>
      <c r="AO986" s="64"/>
      <c r="AP986" s="202"/>
      <c r="AQ986" s="202"/>
      <c r="AR986" s="42"/>
    </row>
    <row r="987" spans="1:44" ht="15.75" customHeight="1" x14ac:dyDescent="0.2">
      <c r="A987" s="43"/>
      <c r="B987" s="43"/>
      <c r="C987" s="43"/>
      <c r="D987" s="43"/>
      <c r="E987" s="43"/>
      <c r="F987" s="43"/>
      <c r="G987" s="194"/>
      <c r="H987" s="194"/>
      <c r="I987" s="194"/>
      <c r="J987" s="196"/>
      <c r="K987" s="196"/>
      <c r="L987" s="196"/>
      <c r="M987" s="196"/>
      <c r="N987" s="196"/>
      <c r="O987" s="197"/>
      <c r="P987" s="197"/>
      <c r="Q987" s="197"/>
      <c r="R987" s="197"/>
      <c r="S987" s="197"/>
      <c r="T987" s="197"/>
      <c r="U987" s="198"/>
      <c r="V987" s="257"/>
      <c r="W987" s="200"/>
      <c r="X987" s="200"/>
      <c r="Y987" s="43"/>
      <c r="Z987" s="199"/>
      <c r="AA987" s="199"/>
      <c r="AB987" s="199"/>
      <c r="AC987" s="199"/>
      <c r="AD987" s="199"/>
      <c r="AE987" s="43"/>
      <c r="AF987" s="199"/>
      <c r="AG987" s="196"/>
      <c r="AH987" s="201"/>
      <c r="AI987" s="330"/>
      <c r="AJ987" s="330"/>
      <c r="AK987" s="43"/>
      <c r="AL987" s="43"/>
      <c r="AM987" s="43"/>
      <c r="AN987" s="64"/>
      <c r="AO987" s="64"/>
      <c r="AP987" s="202"/>
      <c r="AQ987" s="202"/>
      <c r="AR987" s="42"/>
    </row>
    <row r="988" spans="1:44" ht="15.75" customHeight="1" x14ac:dyDescent="0.2">
      <c r="A988" s="43"/>
      <c r="B988" s="43"/>
      <c r="C988" s="43"/>
      <c r="D988" s="43"/>
      <c r="E988" s="43"/>
      <c r="F988" s="43"/>
      <c r="G988" s="194"/>
      <c r="H988" s="194"/>
      <c r="I988" s="194"/>
      <c r="J988" s="196"/>
      <c r="K988" s="196"/>
      <c r="L988" s="196"/>
      <c r="M988" s="196"/>
      <c r="N988" s="196"/>
      <c r="O988" s="197"/>
      <c r="P988" s="197"/>
      <c r="Q988" s="197"/>
      <c r="R988" s="197"/>
      <c r="S988" s="197"/>
      <c r="T988" s="197"/>
      <c r="U988" s="198"/>
      <c r="V988" s="257"/>
      <c r="W988" s="200"/>
      <c r="X988" s="200"/>
      <c r="Y988" s="43"/>
      <c r="Z988" s="199"/>
      <c r="AA988" s="199"/>
      <c r="AB988" s="199"/>
      <c r="AC988" s="199"/>
      <c r="AD988" s="199"/>
      <c r="AE988" s="43"/>
      <c r="AF988" s="199"/>
      <c r="AG988" s="196"/>
      <c r="AH988" s="201"/>
      <c r="AI988" s="330"/>
      <c r="AJ988" s="330"/>
      <c r="AK988" s="43"/>
      <c r="AL988" s="43"/>
      <c r="AM988" s="43"/>
      <c r="AN988" s="64"/>
      <c r="AO988" s="64"/>
      <c r="AP988" s="202"/>
      <c r="AQ988" s="202"/>
      <c r="AR988" s="42"/>
    </row>
    <row r="989" spans="1:44" ht="15.75" customHeight="1" x14ac:dyDescent="0.2">
      <c r="A989" s="43"/>
      <c r="B989" s="43"/>
      <c r="C989" s="43"/>
      <c r="D989" s="43"/>
      <c r="E989" s="43"/>
      <c r="F989" s="43"/>
      <c r="G989" s="194"/>
      <c r="H989" s="194"/>
      <c r="I989" s="194"/>
      <c r="J989" s="196"/>
      <c r="K989" s="196"/>
      <c r="L989" s="196"/>
      <c r="M989" s="196"/>
      <c r="N989" s="196"/>
      <c r="O989" s="197"/>
      <c r="P989" s="197"/>
      <c r="Q989" s="197"/>
      <c r="R989" s="197"/>
      <c r="S989" s="197"/>
      <c r="T989" s="197"/>
      <c r="U989" s="198"/>
      <c r="V989" s="257"/>
      <c r="W989" s="200"/>
      <c r="X989" s="200"/>
      <c r="Y989" s="43"/>
      <c r="Z989" s="199"/>
      <c r="AA989" s="199"/>
      <c r="AB989" s="199"/>
      <c r="AC989" s="199"/>
      <c r="AD989" s="199"/>
      <c r="AE989" s="43"/>
      <c r="AF989" s="199"/>
      <c r="AG989" s="196"/>
      <c r="AH989" s="201"/>
      <c r="AI989" s="330"/>
      <c r="AJ989" s="330"/>
      <c r="AK989" s="43"/>
      <c r="AL989" s="43"/>
      <c r="AM989" s="43"/>
      <c r="AN989" s="64"/>
      <c r="AO989" s="64"/>
      <c r="AP989" s="202"/>
      <c r="AQ989" s="202"/>
      <c r="AR989" s="42"/>
    </row>
    <row r="990" spans="1:44" ht="15.75" customHeight="1" x14ac:dyDescent="0.2">
      <c r="A990" s="43"/>
      <c r="B990" s="43"/>
      <c r="C990" s="43"/>
      <c r="D990" s="43"/>
      <c r="E990" s="43"/>
      <c r="F990" s="43"/>
      <c r="G990" s="194"/>
      <c r="H990" s="194"/>
      <c r="I990" s="194"/>
      <c r="J990" s="196"/>
      <c r="K990" s="196"/>
      <c r="L990" s="196"/>
      <c r="M990" s="196"/>
      <c r="N990" s="196"/>
      <c r="O990" s="197"/>
      <c r="P990" s="197"/>
      <c r="Q990" s="197"/>
      <c r="R990" s="197"/>
      <c r="S990" s="197"/>
      <c r="T990" s="197"/>
      <c r="U990" s="198"/>
      <c r="V990" s="257"/>
      <c r="W990" s="200"/>
      <c r="X990" s="200"/>
      <c r="Y990" s="43"/>
      <c r="Z990" s="199"/>
      <c r="AA990" s="199"/>
      <c r="AB990" s="199"/>
      <c r="AC990" s="199"/>
      <c r="AD990" s="199"/>
      <c r="AE990" s="43"/>
      <c r="AF990" s="199"/>
      <c r="AG990" s="196"/>
      <c r="AH990" s="201"/>
      <c r="AI990" s="330"/>
      <c r="AJ990" s="330"/>
      <c r="AK990" s="43"/>
      <c r="AL990" s="43"/>
      <c r="AM990" s="43"/>
      <c r="AN990" s="64"/>
      <c r="AO990" s="64"/>
      <c r="AP990" s="202"/>
      <c r="AQ990" s="202"/>
      <c r="AR990" s="42"/>
    </row>
    <row r="991" spans="1:44" ht="15.75" customHeight="1" x14ac:dyDescent="0.2">
      <c r="A991" s="43"/>
      <c r="B991" s="43"/>
      <c r="C991" s="43"/>
      <c r="D991" s="43"/>
      <c r="E991" s="43"/>
      <c r="F991" s="43"/>
      <c r="G991" s="194"/>
      <c r="H991" s="194"/>
      <c r="I991" s="194"/>
      <c r="J991" s="196"/>
      <c r="K991" s="196"/>
      <c r="L991" s="196"/>
      <c r="M991" s="196"/>
      <c r="N991" s="196"/>
      <c r="O991" s="197"/>
      <c r="P991" s="197"/>
      <c r="Q991" s="197"/>
      <c r="R991" s="197"/>
      <c r="S991" s="197"/>
      <c r="T991" s="197"/>
      <c r="U991" s="198"/>
      <c r="V991" s="257"/>
      <c r="W991" s="200"/>
      <c r="X991" s="200"/>
      <c r="Y991" s="43"/>
      <c r="Z991" s="199"/>
      <c r="AA991" s="199"/>
      <c r="AB991" s="199"/>
      <c r="AC991" s="199"/>
      <c r="AD991" s="199"/>
      <c r="AE991" s="43"/>
      <c r="AF991" s="199"/>
      <c r="AG991" s="196"/>
      <c r="AH991" s="201"/>
      <c r="AI991" s="330"/>
      <c r="AJ991" s="330"/>
      <c r="AK991" s="43"/>
      <c r="AL991" s="43"/>
      <c r="AM991" s="43"/>
      <c r="AN991" s="64"/>
      <c r="AO991" s="64"/>
      <c r="AP991" s="202"/>
      <c r="AQ991" s="202"/>
      <c r="AR991" s="42"/>
    </row>
    <row r="992" spans="1:44" ht="15.75" customHeight="1" x14ac:dyDescent="0.2">
      <c r="A992" s="43"/>
      <c r="B992" s="43"/>
      <c r="C992" s="43"/>
      <c r="D992" s="43"/>
      <c r="E992" s="43"/>
      <c r="F992" s="43"/>
      <c r="G992" s="194"/>
      <c r="H992" s="194"/>
      <c r="I992" s="194"/>
      <c r="J992" s="196"/>
      <c r="K992" s="196"/>
      <c r="L992" s="196"/>
      <c r="M992" s="196"/>
      <c r="N992" s="196"/>
      <c r="O992" s="197"/>
      <c r="P992" s="197"/>
      <c r="Q992" s="197"/>
      <c r="R992" s="197"/>
      <c r="S992" s="197"/>
      <c r="T992" s="197"/>
      <c r="U992" s="198"/>
      <c r="V992" s="257"/>
      <c r="W992" s="200"/>
      <c r="X992" s="200"/>
      <c r="Y992" s="43"/>
      <c r="Z992" s="199"/>
      <c r="AA992" s="199"/>
      <c r="AB992" s="199"/>
      <c r="AC992" s="199"/>
      <c r="AD992" s="199"/>
      <c r="AE992" s="43"/>
      <c r="AF992" s="199"/>
      <c r="AG992" s="196"/>
      <c r="AH992" s="201"/>
      <c r="AI992" s="330"/>
      <c r="AJ992" s="330"/>
      <c r="AK992" s="43"/>
      <c r="AL992" s="43"/>
      <c r="AM992" s="43"/>
      <c r="AN992" s="64"/>
      <c r="AO992" s="64"/>
      <c r="AP992" s="202"/>
      <c r="AQ992" s="202"/>
      <c r="AR992" s="42"/>
    </row>
    <row r="993" spans="1:44" ht="15.75" customHeight="1" x14ac:dyDescent="0.2">
      <c r="A993" s="43"/>
      <c r="B993" s="43"/>
      <c r="C993" s="43"/>
      <c r="D993" s="43"/>
      <c r="E993" s="43"/>
      <c r="F993" s="43"/>
      <c r="G993" s="194"/>
      <c r="H993" s="194"/>
      <c r="I993" s="194"/>
      <c r="J993" s="196"/>
      <c r="K993" s="196"/>
      <c r="L993" s="196"/>
      <c r="M993" s="196"/>
      <c r="N993" s="196"/>
      <c r="O993" s="197"/>
      <c r="P993" s="197"/>
      <c r="Q993" s="197"/>
      <c r="R993" s="197"/>
      <c r="S993" s="197"/>
      <c r="T993" s="197"/>
      <c r="U993" s="198"/>
      <c r="V993" s="257"/>
      <c r="W993" s="200"/>
      <c r="X993" s="200"/>
      <c r="Y993" s="43"/>
      <c r="Z993" s="199"/>
      <c r="AA993" s="199"/>
      <c r="AB993" s="199"/>
      <c r="AC993" s="199"/>
      <c r="AD993" s="199"/>
      <c r="AE993" s="43"/>
      <c r="AF993" s="199"/>
      <c r="AG993" s="196"/>
      <c r="AH993" s="201"/>
      <c r="AI993" s="330"/>
      <c r="AJ993" s="330"/>
      <c r="AK993" s="43"/>
      <c r="AL993" s="43"/>
      <c r="AM993" s="43"/>
      <c r="AN993" s="64"/>
      <c r="AO993" s="64"/>
      <c r="AP993" s="202"/>
      <c r="AQ993" s="202"/>
      <c r="AR993" s="42"/>
    </row>
    <row r="994" spans="1:44" ht="15.75" customHeight="1" x14ac:dyDescent="0.2">
      <c r="A994" s="43"/>
      <c r="B994" s="43"/>
      <c r="C994" s="43"/>
      <c r="D994" s="43"/>
      <c r="E994" s="43"/>
      <c r="F994" s="43"/>
      <c r="G994" s="194"/>
      <c r="H994" s="194"/>
      <c r="I994" s="194"/>
      <c r="J994" s="196"/>
      <c r="K994" s="196"/>
      <c r="L994" s="196"/>
      <c r="M994" s="196"/>
      <c r="N994" s="196"/>
      <c r="O994" s="197"/>
      <c r="P994" s="197"/>
      <c r="Q994" s="197"/>
      <c r="R994" s="197"/>
      <c r="S994" s="197"/>
      <c r="T994" s="197"/>
      <c r="U994" s="198"/>
      <c r="V994" s="257"/>
      <c r="W994" s="200"/>
      <c r="X994" s="200"/>
      <c r="Y994" s="43"/>
      <c r="Z994" s="199"/>
      <c r="AA994" s="199"/>
      <c r="AB994" s="199"/>
      <c r="AC994" s="199"/>
      <c r="AD994" s="199"/>
      <c r="AE994" s="43"/>
      <c r="AF994" s="199"/>
      <c r="AG994" s="196"/>
      <c r="AH994" s="201"/>
      <c r="AI994" s="330"/>
      <c r="AJ994" s="330"/>
      <c r="AK994" s="43"/>
      <c r="AL994" s="43"/>
      <c r="AM994" s="43"/>
      <c r="AN994" s="64"/>
      <c r="AO994" s="64"/>
      <c r="AP994" s="202"/>
      <c r="AQ994" s="202"/>
      <c r="AR994" s="42"/>
    </row>
    <row r="995" spans="1:44" ht="15.75" customHeight="1" x14ac:dyDescent="0.2">
      <c r="A995" s="43"/>
      <c r="B995" s="43"/>
      <c r="C995" s="43"/>
      <c r="D995" s="43"/>
      <c r="E995" s="43"/>
      <c r="F995" s="43"/>
      <c r="G995" s="194"/>
      <c r="H995" s="194"/>
      <c r="I995" s="194"/>
      <c r="J995" s="196"/>
      <c r="K995" s="196"/>
      <c r="L995" s="196"/>
      <c r="M995" s="196"/>
      <c r="N995" s="196"/>
      <c r="O995" s="197"/>
      <c r="P995" s="197"/>
      <c r="Q995" s="197"/>
      <c r="R995" s="197"/>
      <c r="S995" s="197"/>
      <c r="T995" s="197"/>
      <c r="U995" s="198"/>
      <c r="V995" s="257"/>
      <c r="W995" s="200"/>
      <c r="X995" s="200"/>
      <c r="Y995" s="43"/>
      <c r="Z995" s="199"/>
      <c r="AA995" s="199"/>
      <c r="AB995" s="199"/>
      <c r="AC995" s="199"/>
      <c r="AD995" s="199"/>
      <c r="AE995" s="43"/>
      <c r="AF995" s="199"/>
      <c r="AG995" s="196"/>
      <c r="AH995" s="201"/>
      <c r="AI995" s="330"/>
      <c r="AJ995" s="330"/>
      <c r="AK995" s="43"/>
      <c r="AL995" s="43"/>
      <c r="AM995" s="43"/>
      <c r="AN995" s="64"/>
      <c r="AO995" s="64"/>
      <c r="AP995" s="202"/>
      <c r="AQ995" s="202"/>
      <c r="AR995" s="42"/>
    </row>
    <row r="996" spans="1:44" ht="15.75" customHeight="1" x14ac:dyDescent="0.2">
      <c r="A996" s="43"/>
      <c r="B996" s="43"/>
      <c r="C996" s="43"/>
      <c r="D996" s="43"/>
      <c r="E996" s="43"/>
      <c r="F996" s="43"/>
      <c r="G996" s="194"/>
      <c r="H996" s="194"/>
      <c r="I996" s="194"/>
      <c r="J996" s="196"/>
      <c r="K996" s="196"/>
      <c r="L996" s="196"/>
      <c r="M996" s="196"/>
      <c r="N996" s="196"/>
      <c r="O996" s="197"/>
      <c r="P996" s="197"/>
      <c r="Q996" s="197"/>
      <c r="R996" s="197"/>
      <c r="S996" s="197"/>
      <c r="T996" s="197"/>
      <c r="U996" s="198"/>
      <c r="V996" s="257"/>
      <c r="W996" s="200"/>
      <c r="X996" s="200"/>
      <c r="Y996" s="43"/>
      <c r="Z996" s="199"/>
      <c r="AA996" s="199"/>
      <c r="AB996" s="199"/>
      <c r="AC996" s="199"/>
      <c r="AD996" s="199"/>
      <c r="AE996" s="43"/>
      <c r="AF996" s="199"/>
      <c r="AG996" s="196"/>
      <c r="AH996" s="201"/>
      <c r="AI996" s="330"/>
      <c r="AJ996" s="330"/>
      <c r="AK996" s="43"/>
      <c r="AL996" s="43"/>
      <c r="AM996" s="43"/>
      <c r="AN996" s="64"/>
      <c r="AO996" s="64"/>
      <c r="AP996" s="202"/>
      <c r="AQ996" s="202"/>
      <c r="AR996" s="42"/>
    </row>
    <row r="997" spans="1:44" ht="15.75" customHeight="1" x14ac:dyDescent="0.2">
      <c r="A997" s="43"/>
      <c r="B997" s="43"/>
      <c r="C997" s="43"/>
      <c r="D997" s="43"/>
      <c r="E997" s="43"/>
      <c r="F997" s="43"/>
      <c r="G997" s="194"/>
      <c r="H997" s="194"/>
      <c r="I997" s="194"/>
      <c r="J997" s="196"/>
      <c r="K997" s="196"/>
      <c r="L997" s="196"/>
      <c r="M997" s="196"/>
      <c r="N997" s="196"/>
      <c r="O997" s="197"/>
      <c r="P997" s="197"/>
      <c r="Q997" s="197"/>
      <c r="R997" s="197"/>
      <c r="S997" s="197"/>
      <c r="T997" s="197"/>
      <c r="U997" s="198"/>
      <c r="V997" s="257"/>
      <c r="W997" s="200"/>
      <c r="X997" s="200"/>
      <c r="Y997" s="43"/>
      <c r="Z997" s="199"/>
      <c r="AA997" s="199"/>
      <c r="AB997" s="199"/>
      <c r="AC997" s="199"/>
      <c r="AD997" s="199"/>
      <c r="AE997" s="43"/>
      <c r="AF997" s="199"/>
      <c r="AG997" s="196"/>
      <c r="AH997" s="201"/>
      <c r="AI997" s="330"/>
      <c r="AJ997" s="330"/>
      <c r="AK997" s="43"/>
      <c r="AL997" s="43"/>
      <c r="AM997" s="43"/>
      <c r="AN997" s="64"/>
      <c r="AO997" s="64"/>
      <c r="AP997" s="202"/>
      <c r="AQ997" s="202"/>
      <c r="AR997" s="42"/>
    </row>
    <row r="998" spans="1:44" ht="15.75" customHeight="1" x14ac:dyDescent="0.2">
      <c r="A998" s="43"/>
      <c r="B998" s="43"/>
      <c r="C998" s="43"/>
      <c r="D998" s="43"/>
      <c r="E998" s="43"/>
      <c r="F998" s="43"/>
      <c r="G998" s="194"/>
      <c r="H998" s="194"/>
      <c r="I998" s="194"/>
      <c r="J998" s="196"/>
      <c r="K998" s="196"/>
      <c r="L998" s="196"/>
      <c r="M998" s="196"/>
      <c r="N998" s="196"/>
      <c r="O998" s="197"/>
      <c r="P998" s="197"/>
      <c r="Q998" s="197"/>
      <c r="R998" s="197"/>
      <c r="S998" s="197"/>
      <c r="T998" s="197"/>
      <c r="U998" s="198"/>
      <c r="V998" s="257"/>
      <c r="W998" s="200"/>
      <c r="X998" s="200"/>
      <c r="Y998" s="43"/>
      <c r="Z998" s="199"/>
      <c r="AA998" s="199"/>
      <c r="AB998" s="199"/>
      <c r="AC998" s="199"/>
      <c r="AD998" s="199"/>
      <c r="AE998" s="43"/>
      <c r="AF998" s="199"/>
      <c r="AG998" s="196"/>
      <c r="AH998" s="201"/>
      <c r="AI998" s="330"/>
      <c r="AJ998" s="330"/>
      <c r="AK998" s="43"/>
      <c r="AL998" s="43"/>
      <c r="AM998" s="43"/>
      <c r="AN998" s="64"/>
      <c r="AO998" s="64"/>
      <c r="AP998" s="202"/>
      <c r="AQ998" s="202"/>
      <c r="AR998" s="42"/>
    </row>
    <row r="999" spans="1:44" ht="15.75" customHeight="1" x14ac:dyDescent="0.2">
      <c r="A999" s="43"/>
      <c r="B999" s="43"/>
      <c r="C999" s="43"/>
      <c r="D999" s="43"/>
      <c r="E999" s="43"/>
      <c r="F999" s="43"/>
      <c r="G999" s="194"/>
      <c r="H999" s="194"/>
      <c r="I999" s="194"/>
      <c r="J999" s="196"/>
      <c r="K999" s="196"/>
      <c r="L999" s="196"/>
      <c r="M999" s="196"/>
      <c r="N999" s="196"/>
      <c r="O999" s="197"/>
      <c r="P999" s="197"/>
      <c r="Q999" s="197"/>
      <c r="R999" s="197"/>
      <c r="S999" s="197"/>
      <c r="T999" s="197"/>
      <c r="U999" s="198"/>
      <c r="V999" s="257"/>
      <c r="W999" s="200"/>
      <c r="X999" s="200"/>
      <c r="Y999" s="43"/>
      <c r="Z999" s="199"/>
      <c r="AA999" s="199"/>
      <c r="AB999" s="199"/>
      <c r="AC999" s="199"/>
      <c r="AD999" s="199"/>
      <c r="AE999" s="43"/>
      <c r="AF999" s="199"/>
      <c r="AG999" s="196"/>
      <c r="AH999" s="201"/>
      <c r="AI999" s="330"/>
      <c r="AJ999" s="330"/>
      <c r="AK999" s="43"/>
      <c r="AL999" s="43"/>
      <c r="AM999" s="43"/>
      <c r="AN999" s="64"/>
      <c r="AO999" s="64"/>
      <c r="AP999" s="202"/>
      <c r="AQ999" s="202"/>
      <c r="AR999" s="42"/>
    </row>
    <row r="1000" spans="1:44" ht="15.75" customHeight="1" x14ac:dyDescent="0.2">
      <c r="A1000" s="43"/>
      <c r="B1000" s="43"/>
      <c r="C1000" s="43"/>
      <c r="D1000" s="43"/>
      <c r="E1000" s="43"/>
      <c r="F1000" s="43"/>
      <c r="G1000" s="194"/>
      <c r="H1000" s="194"/>
      <c r="I1000" s="194"/>
      <c r="J1000" s="196"/>
      <c r="K1000" s="196"/>
      <c r="L1000" s="196"/>
      <c r="M1000" s="196"/>
      <c r="N1000" s="196"/>
      <c r="O1000" s="197"/>
      <c r="P1000" s="197"/>
      <c r="Q1000" s="197"/>
      <c r="R1000" s="197"/>
      <c r="S1000" s="197"/>
      <c r="T1000" s="197"/>
      <c r="U1000" s="198"/>
      <c r="V1000" s="257"/>
      <c r="W1000" s="200"/>
      <c r="X1000" s="200"/>
      <c r="Y1000" s="43"/>
      <c r="Z1000" s="199"/>
      <c r="AA1000" s="199"/>
      <c r="AB1000" s="199"/>
      <c r="AC1000" s="199"/>
      <c r="AD1000" s="199"/>
      <c r="AE1000" s="43"/>
      <c r="AF1000" s="199"/>
      <c r="AG1000" s="196"/>
      <c r="AH1000" s="201"/>
      <c r="AI1000" s="330"/>
      <c r="AJ1000" s="330"/>
      <c r="AK1000" s="43"/>
      <c r="AL1000" s="43"/>
      <c r="AM1000" s="43"/>
      <c r="AN1000" s="64"/>
      <c r="AO1000" s="64"/>
      <c r="AP1000" s="202"/>
      <c r="AQ1000" s="202"/>
      <c r="AR1000" s="42"/>
    </row>
  </sheetData>
  <autoFilter ref="A2:AR149" xr:uid="{00000000-0009-0000-0000-000007000000}"/>
  <mergeCells count="86">
    <mergeCell ref="C139:C140"/>
    <mergeCell ref="B158:D158"/>
    <mergeCell ref="C120:C122"/>
    <mergeCell ref="C124:C125"/>
    <mergeCell ref="C126:C127"/>
    <mergeCell ref="C128:C129"/>
    <mergeCell ref="B130:B131"/>
    <mergeCell ref="B134:B136"/>
    <mergeCell ref="B138:B141"/>
    <mergeCell ref="A123:A129"/>
    <mergeCell ref="A130:A133"/>
    <mergeCell ref="A134:A137"/>
    <mergeCell ref="A138:A142"/>
    <mergeCell ref="A143:A149"/>
    <mergeCell ref="A80:A90"/>
    <mergeCell ref="B80:B83"/>
    <mergeCell ref="C81:C82"/>
    <mergeCell ref="C86:C87"/>
    <mergeCell ref="C91:C92"/>
    <mergeCell ref="A91:A100"/>
    <mergeCell ref="B97:B100"/>
    <mergeCell ref="C97:C100"/>
    <mergeCell ref="C101:C102"/>
    <mergeCell ref="C104:C105"/>
    <mergeCell ref="A101:A122"/>
    <mergeCell ref="A57:A68"/>
    <mergeCell ref="B57:B60"/>
    <mergeCell ref="C59:C60"/>
    <mergeCell ref="C61:C67"/>
    <mergeCell ref="C72:C73"/>
    <mergeCell ref="A70:A79"/>
    <mergeCell ref="B74:B78"/>
    <mergeCell ref="B106:B111"/>
    <mergeCell ref="B112:B119"/>
    <mergeCell ref="B120:B122"/>
    <mergeCell ref="B123:B129"/>
    <mergeCell ref="C28:C29"/>
    <mergeCell ref="C31:C33"/>
    <mergeCell ref="C39:C42"/>
    <mergeCell ref="C43:C44"/>
    <mergeCell ref="C45:C46"/>
    <mergeCell ref="C47:C48"/>
    <mergeCell ref="C50:C51"/>
    <mergeCell ref="C52:C53"/>
    <mergeCell ref="C54:C56"/>
    <mergeCell ref="B88:B90"/>
    <mergeCell ref="C88:C90"/>
    <mergeCell ref="B61:B67"/>
    <mergeCell ref="B70:B73"/>
    <mergeCell ref="B84:B87"/>
    <mergeCell ref="B91:B96"/>
    <mergeCell ref="B101:B105"/>
    <mergeCell ref="B47:B51"/>
    <mergeCell ref="B52:B56"/>
    <mergeCell ref="B9:B13"/>
    <mergeCell ref="B16:B17"/>
    <mergeCell ref="A21:A38"/>
    <mergeCell ref="B21:B22"/>
    <mergeCell ref="B23:B24"/>
    <mergeCell ref="B26:B33"/>
    <mergeCell ref="A39:A56"/>
    <mergeCell ref="C26:C27"/>
    <mergeCell ref="G28:G29"/>
    <mergeCell ref="G30:G33"/>
    <mergeCell ref="B34:B37"/>
    <mergeCell ref="B39:B46"/>
    <mergeCell ref="A16:A20"/>
    <mergeCell ref="B18:B20"/>
    <mergeCell ref="C18:C19"/>
    <mergeCell ref="G21:G22"/>
    <mergeCell ref="G23:G24"/>
    <mergeCell ref="B14:B15"/>
    <mergeCell ref="C14:C15"/>
    <mergeCell ref="A3:A8"/>
    <mergeCell ref="B3:B4"/>
    <mergeCell ref="B5:B8"/>
    <mergeCell ref="C5:C8"/>
    <mergeCell ref="A9:A15"/>
    <mergeCell ref="C9:C11"/>
    <mergeCell ref="D1:F1"/>
    <mergeCell ref="G1:I1"/>
    <mergeCell ref="J1:O1"/>
    <mergeCell ref="R1:AJ1"/>
    <mergeCell ref="K2:M2"/>
    <mergeCell ref="AE2:AF2"/>
    <mergeCell ref="AI2:AJ2"/>
  </mergeCells>
  <conditionalFormatting sqref="A1:AR1">
    <cfRule type="notContainsBlanks" dxfId="6" priority="1">
      <formula>LEN(TRIM(A1))&gt;0</formula>
    </cfRule>
  </conditionalFormatting>
  <dataValidations count="1">
    <dataValidation type="list" allowBlank="1" showErrorMessage="1" sqref="AP3:AP149" xr:uid="{00000000-0002-0000-07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1.1640625" defaultRowHeight="15" customHeight="1" x14ac:dyDescent="0.2"/>
  <cols>
    <col min="1" max="1" width="21.5" customWidth="1"/>
    <col min="2" max="2" width="62.1640625" customWidth="1"/>
    <col min="3" max="3" width="9.33203125" customWidth="1"/>
    <col min="4" max="4" width="15" customWidth="1"/>
    <col min="5" max="26" width="8.83203125" customWidth="1"/>
  </cols>
  <sheetData>
    <row r="1" spans="1:26" ht="30.75" customHeight="1" x14ac:dyDescent="0.2">
      <c r="A1" s="347" t="s">
        <v>11339</v>
      </c>
      <c r="B1" s="347" t="s">
        <v>1767</v>
      </c>
      <c r="C1" s="347" t="s">
        <v>11340</v>
      </c>
      <c r="D1" s="348" t="s">
        <v>11341</v>
      </c>
      <c r="E1" s="349"/>
      <c r="F1" s="349"/>
      <c r="G1" s="349"/>
      <c r="H1" s="349"/>
      <c r="I1" s="349"/>
      <c r="J1" s="349"/>
      <c r="K1" s="349"/>
      <c r="L1" s="349"/>
      <c r="M1" s="349"/>
      <c r="N1" s="349"/>
      <c r="O1" s="349"/>
      <c r="P1" s="349"/>
      <c r="Q1" s="349"/>
      <c r="R1" s="349"/>
      <c r="S1" s="349"/>
      <c r="T1" s="349"/>
      <c r="U1" s="349"/>
      <c r="V1" s="349"/>
      <c r="W1" s="349"/>
      <c r="X1" s="349"/>
      <c r="Y1" s="349"/>
      <c r="Z1" s="349"/>
    </row>
    <row r="2" spans="1:26" ht="36.75" customHeight="1" x14ac:dyDescent="0.2">
      <c r="A2" s="304" t="s">
        <v>3014</v>
      </c>
      <c r="B2" s="304" t="s">
        <v>11342</v>
      </c>
      <c r="C2" s="304" t="s">
        <v>11343</v>
      </c>
      <c r="D2" s="350">
        <v>44888</v>
      </c>
      <c r="E2" s="349"/>
      <c r="F2" s="349"/>
      <c r="G2" s="349"/>
      <c r="H2" s="349"/>
      <c r="I2" s="349"/>
      <c r="J2" s="349"/>
      <c r="K2" s="349"/>
      <c r="L2" s="349"/>
      <c r="M2" s="349"/>
      <c r="N2" s="349"/>
      <c r="O2" s="349"/>
      <c r="P2" s="349"/>
      <c r="Q2" s="349"/>
      <c r="R2" s="349"/>
      <c r="S2" s="349"/>
      <c r="T2" s="349"/>
      <c r="U2" s="349"/>
      <c r="V2" s="349"/>
      <c r="W2" s="349"/>
      <c r="X2" s="349"/>
      <c r="Y2" s="349"/>
      <c r="Z2" s="349"/>
    </row>
    <row r="3" spans="1:26" ht="36.75" customHeight="1" x14ac:dyDescent="0.2">
      <c r="A3" s="304" t="s">
        <v>3267</v>
      </c>
      <c r="B3" s="304" t="s">
        <v>11344</v>
      </c>
      <c r="C3" s="304" t="s">
        <v>11343</v>
      </c>
      <c r="D3" s="350">
        <v>44889</v>
      </c>
      <c r="E3" s="349"/>
      <c r="F3" s="349"/>
      <c r="G3" s="349"/>
      <c r="H3" s="349"/>
      <c r="I3" s="349"/>
      <c r="J3" s="349"/>
      <c r="K3" s="349"/>
      <c r="L3" s="349"/>
      <c r="M3" s="349"/>
      <c r="N3" s="349"/>
      <c r="O3" s="349"/>
      <c r="P3" s="349"/>
      <c r="Q3" s="349"/>
      <c r="R3" s="349"/>
      <c r="S3" s="349"/>
      <c r="T3" s="349"/>
      <c r="U3" s="349"/>
      <c r="V3" s="349"/>
      <c r="W3" s="349"/>
      <c r="X3" s="349"/>
      <c r="Y3" s="349"/>
      <c r="Z3" s="349"/>
    </row>
    <row r="4" spans="1:26" ht="36.75" customHeight="1" x14ac:dyDescent="0.2">
      <c r="A4" s="304" t="s">
        <v>3281</v>
      </c>
      <c r="B4" s="304" t="s">
        <v>11345</v>
      </c>
      <c r="C4" s="304" t="s">
        <v>11343</v>
      </c>
      <c r="D4" s="350">
        <v>44890</v>
      </c>
      <c r="E4" s="349"/>
      <c r="F4" s="349"/>
      <c r="G4" s="349"/>
      <c r="H4" s="349"/>
      <c r="I4" s="349"/>
      <c r="J4" s="349"/>
      <c r="K4" s="349"/>
      <c r="L4" s="349"/>
      <c r="M4" s="349"/>
      <c r="N4" s="349"/>
      <c r="O4" s="349"/>
      <c r="P4" s="349"/>
      <c r="Q4" s="349"/>
      <c r="R4" s="349"/>
      <c r="S4" s="349"/>
      <c r="T4" s="349"/>
      <c r="U4" s="349"/>
      <c r="V4" s="349"/>
      <c r="W4" s="349"/>
      <c r="X4" s="349"/>
      <c r="Y4" s="349"/>
      <c r="Z4" s="349"/>
    </row>
    <row r="5" spans="1:26" ht="36.75" customHeight="1" x14ac:dyDescent="0.2">
      <c r="A5" s="304" t="s">
        <v>3389</v>
      </c>
      <c r="B5" s="304" t="s">
        <v>11346</v>
      </c>
      <c r="C5" s="304" t="s">
        <v>11343</v>
      </c>
      <c r="D5" s="350">
        <v>44895</v>
      </c>
      <c r="E5" s="349"/>
      <c r="F5" s="349"/>
      <c r="G5" s="349"/>
      <c r="H5" s="349"/>
      <c r="I5" s="349"/>
      <c r="J5" s="349"/>
      <c r="K5" s="349"/>
      <c r="L5" s="349"/>
      <c r="M5" s="349"/>
      <c r="N5" s="349"/>
      <c r="O5" s="349"/>
      <c r="P5" s="349"/>
      <c r="Q5" s="349"/>
      <c r="R5" s="349"/>
      <c r="S5" s="349"/>
      <c r="T5" s="349"/>
      <c r="U5" s="349"/>
      <c r="V5" s="349"/>
      <c r="W5" s="349"/>
      <c r="X5" s="349"/>
      <c r="Y5" s="349"/>
      <c r="Z5" s="349"/>
    </row>
    <row r="6" spans="1:26" ht="36.75" customHeight="1" x14ac:dyDescent="0.2">
      <c r="A6" s="304" t="s">
        <v>3401</v>
      </c>
      <c r="B6" s="304" t="s">
        <v>11347</v>
      </c>
      <c r="C6" s="304" t="s">
        <v>11343</v>
      </c>
      <c r="D6" s="350">
        <v>44896</v>
      </c>
      <c r="E6" s="349"/>
      <c r="F6" s="349"/>
      <c r="G6" s="349"/>
      <c r="H6" s="349"/>
      <c r="I6" s="349"/>
      <c r="J6" s="349"/>
      <c r="K6" s="349"/>
      <c r="L6" s="349"/>
      <c r="M6" s="349"/>
      <c r="N6" s="349"/>
      <c r="O6" s="349"/>
      <c r="P6" s="349"/>
      <c r="Q6" s="349"/>
      <c r="R6" s="349"/>
      <c r="S6" s="349"/>
      <c r="T6" s="349"/>
      <c r="U6" s="349"/>
      <c r="V6" s="349"/>
      <c r="W6" s="349"/>
      <c r="X6" s="349"/>
      <c r="Y6" s="349"/>
      <c r="Z6" s="349"/>
    </row>
    <row r="7" spans="1:26" ht="36.75" customHeight="1" x14ac:dyDescent="0.2">
      <c r="A7" s="304" t="s">
        <v>5861</v>
      </c>
      <c r="B7" s="304" t="s">
        <v>5862</v>
      </c>
      <c r="C7" s="304" t="s">
        <v>11343</v>
      </c>
      <c r="D7" s="350">
        <v>44903</v>
      </c>
      <c r="E7" s="349"/>
      <c r="F7" s="349"/>
      <c r="G7" s="349"/>
      <c r="H7" s="349"/>
      <c r="I7" s="349"/>
      <c r="J7" s="349"/>
      <c r="K7" s="349"/>
      <c r="L7" s="349"/>
      <c r="M7" s="349"/>
      <c r="N7" s="349"/>
      <c r="O7" s="349"/>
      <c r="P7" s="349"/>
      <c r="Q7" s="349"/>
      <c r="R7" s="349"/>
      <c r="S7" s="349"/>
      <c r="T7" s="349"/>
      <c r="U7" s="349"/>
      <c r="V7" s="349"/>
      <c r="W7" s="349"/>
      <c r="X7" s="349"/>
      <c r="Y7" s="349"/>
      <c r="Z7" s="349"/>
    </row>
    <row r="8" spans="1:26" ht="36.75" customHeight="1" x14ac:dyDescent="0.2">
      <c r="A8" s="304" t="s">
        <v>6457</v>
      </c>
      <c r="B8" s="304" t="s">
        <v>11348</v>
      </c>
      <c r="C8" s="304" t="s">
        <v>11343</v>
      </c>
      <c r="D8" s="350">
        <v>44908</v>
      </c>
      <c r="E8" s="349"/>
      <c r="F8" s="349"/>
      <c r="G8" s="349"/>
      <c r="H8" s="349"/>
      <c r="I8" s="349"/>
      <c r="J8" s="349"/>
      <c r="K8" s="349"/>
      <c r="L8" s="349"/>
      <c r="M8" s="349"/>
      <c r="N8" s="349"/>
      <c r="O8" s="349"/>
      <c r="P8" s="349"/>
      <c r="Q8" s="349"/>
      <c r="R8" s="349"/>
      <c r="S8" s="349"/>
      <c r="T8" s="349"/>
      <c r="U8" s="349"/>
      <c r="V8" s="349"/>
      <c r="W8" s="349"/>
      <c r="X8" s="349"/>
      <c r="Y8" s="349"/>
      <c r="Z8" s="349"/>
    </row>
    <row r="9" spans="1:26" ht="36.75" customHeight="1" x14ac:dyDescent="0.2">
      <c r="A9" s="304" t="s">
        <v>6470</v>
      </c>
      <c r="B9" s="304" t="s">
        <v>6471</v>
      </c>
      <c r="C9" s="304" t="s">
        <v>11343</v>
      </c>
      <c r="D9" s="350">
        <v>44910</v>
      </c>
      <c r="E9" s="349"/>
      <c r="F9" s="349"/>
      <c r="G9" s="349"/>
      <c r="H9" s="349"/>
      <c r="I9" s="349"/>
      <c r="J9" s="349"/>
      <c r="K9" s="349"/>
      <c r="L9" s="349"/>
      <c r="M9" s="349"/>
      <c r="N9" s="349"/>
      <c r="O9" s="349"/>
      <c r="P9" s="349"/>
      <c r="Q9" s="349"/>
      <c r="R9" s="349"/>
      <c r="S9" s="349"/>
      <c r="T9" s="349"/>
      <c r="U9" s="349"/>
      <c r="V9" s="349"/>
      <c r="W9" s="349"/>
      <c r="X9" s="349"/>
      <c r="Y9" s="349"/>
      <c r="Z9" s="349"/>
    </row>
    <row r="10" spans="1:26" ht="36.75" customHeight="1" x14ac:dyDescent="0.2">
      <c r="A10" s="304" t="s">
        <v>6504</v>
      </c>
      <c r="B10" s="304" t="s">
        <v>6505</v>
      </c>
      <c r="C10" s="304" t="s">
        <v>11343</v>
      </c>
      <c r="D10" s="350">
        <v>44911</v>
      </c>
      <c r="E10" s="349"/>
      <c r="F10" s="349"/>
      <c r="G10" s="349"/>
      <c r="H10" s="349"/>
      <c r="I10" s="349"/>
      <c r="J10" s="349"/>
      <c r="K10" s="349"/>
      <c r="L10" s="349"/>
      <c r="M10" s="349"/>
      <c r="N10" s="349"/>
      <c r="O10" s="349"/>
      <c r="P10" s="349"/>
      <c r="Q10" s="349"/>
      <c r="R10" s="349"/>
      <c r="S10" s="349"/>
      <c r="T10" s="349"/>
      <c r="U10" s="349"/>
      <c r="V10" s="349"/>
      <c r="W10" s="349"/>
      <c r="X10" s="349"/>
      <c r="Y10" s="349"/>
      <c r="Z10" s="349"/>
    </row>
    <row r="11" spans="1:26" ht="36.75" customHeight="1" x14ac:dyDescent="0.2">
      <c r="A11" s="304" t="s">
        <v>6512</v>
      </c>
      <c r="B11" s="304" t="s">
        <v>6513</v>
      </c>
      <c r="C11" s="304" t="s">
        <v>11343</v>
      </c>
      <c r="D11" s="350">
        <v>44911</v>
      </c>
      <c r="E11" s="349"/>
      <c r="F11" s="349"/>
      <c r="G11" s="349"/>
      <c r="H11" s="349"/>
      <c r="I11" s="349"/>
      <c r="J11" s="349"/>
      <c r="K11" s="349"/>
      <c r="L11" s="349"/>
      <c r="M11" s="349"/>
      <c r="N11" s="349"/>
      <c r="O11" s="349"/>
      <c r="P11" s="349"/>
      <c r="Q11" s="349"/>
      <c r="R11" s="349"/>
      <c r="S11" s="349"/>
      <c r="T11" s="349"/>
      <c r="U11" s="349"/>
      <c r="V11" s="349"/>
      <c r="W11" s="349"/>
      <c r="X11" s="349"/>
      <c r="Y11" s="349"/>
      <c r="Z11" s="349"/>
    </row>
    <row r="12" spans="1:26" ht="36.75" customHeight="1" x14ac:dyDescent="0.2">
      <c r="A12" s="304" t="s">
        <v>6522</v>
      </c>
      <c r="B12" s="304" t="s">
        <v>6523</v>
      </c>
      <c r="C12" s="304" t="s">
        <v>11343</v>
      </c>
      <c r="D12" s="350">
        <v>44911</v>
      </c>
      <c r="E12" s="349"/>
      <c r="F12" s="349"/>
      <c r="G12" s="349"/>
      <c r="H12" s="349"/>
      <c r="I12" s="349"/>
      <c r="J12" s="349"/>
      <c r="K12" s="349"/>
      <c r="L12" s="349"/>
      <c r="M12" s="349"/>
      <c r="N12" s="349"/>
      <c r="O12" s="349"/>
      <c r="P12" s="349"/>
      <c r="Q12" s="349"/>
      <c r="R12" s="349"/>
      <c r="S12" s="349"/>
      <c r="T12" s="349"/>
      <c r="U12" s="349"/>
      <c r="V12" s="349"/>
      <c r="W12" s="349"/>
      <c r="X12" s="349"/>
      <c r="Y12" s="349"/>
      <c r="Z12" s="349"/>
    </row>
    <row r="13" spans="1:26" ht="36.75" customHeight="1" x14ac:dyDescent="0.2">
      <c r="A13" s="304" t="s">
        <v>6540</v>
      </c>
      <c r="B13" s="304" t="s">
        <v>6541</v>
      </c>
      <c r="C13" s="304" t="s">
        <v>11343</v>
      </c>
      <c r="D13" s="350">
        <v>44888</v>
      </c>
      <c r="E13" s="349"/>
      <c r="F13" s="349"/>
      <c r="G13" s="349"/>
      <c r="H13" s="349"/>
      <c r="I13" s="349"/>
      <c r="J13" s="349"/>
      <c r="K13" s="349"/>
      <c r="L13" s="349"/>
      <c r="M13" s="349"/>
      <c r="N13" s="349"/>
      <c r="O13" s="349"/>
      <c r="P13" s="349"/>
      <c r="Q13" s="349"/>
      <c r="R13" s="349"/>
      <c r="S13" s="349"/>
      <c r="T13" s="349"/>
      <c r="U13" s="349"/>
      <c r="V13" s="349"/>
      <c r="W13" s="349"/>
      <c r="X13" s="349"/>
      <c r="Y13" s="349"/>
      <c r="Z13" s="349"/>
    </row>
    <row r="14" spans="1:26" ht="36.75" customHeight="1" x14ac:dyDescent="0.2">
      <c r="A14" s="304" t="s">
        <v>6582</v>
      </c>
      <c r="B14" s="304" t="s">
        <v>11349</v>
      </c>
      <c r="C14" s="304" t="s">
        <v>11343</v>
      </c>
      <c r="D14" s="350">
        <v>44888</v>
      </c>
      <c r="E14" s="349"/>
      <c r="F14" s="349"/>
      <c r="G14" s="349"/>
      <c r="H14" s="349"/>
      <c r="I14" s="349"/>
      <c r="J14" s="349"/>
      <c r="K14" s="349"/>
      <c r="L14" s="349"/>
      <c r="M14" s="349"/>
      <c r="N14" s="349"/>
      <c r="O14" s="349"/>
      <c r="P14" s="349"/>
      <c r="Q14" s="349"/>
      <c r="R14" s="349"/>
      <c r="S14" s="349"/>
      <c r="T14" s="349"/>
      <c r="U14" s="349"/>
      <c r="V14" s="349"/>
      <c r="W14" s="349"/>
      <c r="X14" s="349"/>
      <c r="Y14" s="349"/>
      <c r="Z14" s="349"/>
    </row>
    <row r="15" spans="1:26" ht="36.75" customHeight="1" x14ac:dyDescent="0.2">
      <c r="A15" s="304" t="s">
        <v>6586</v>
      </c>
      <c r="B15" s="304" t="s">
        <v>6587</v>
      </c>
      <c r="C15" s="304" t="s">
        <v>11343</v>
      </c>
      <c r="D15" s="350">
        <v>44889</v>
      </c>
      <c r="E15" s="349"/>
      <c r="F15" s="349"/>
      <c r="G15" s="349"/>
      <c r="H15" s="349"/>
      <c r="I15" s="349"/>
      <c r="J15" s="349"/>
      <c r="K15" s="349"/>
      <c r="L15" s="349"/>
      <c r="M15" s="349"/>
      <c r="N15" s="349"/>
      <c r="O15" s="349"/>
      <c r="P15" s="349"/>
      <c r="Q15" s="349"/>
      <c r="R15" s="349"/>
      <c r="S15" s="349"/>
      <c r="T15" s="349"/>
      <c r="U15" s="349"/>
      <c r="V15" s="349"/>
      <c r="W15" s="349"/>
      <c r="X15" s="349"/>
      <c r="Y15" s="349"/>
      <c r="Z15" s="349"/>
    </row>
    <row r="16" spans="1:26" ht="36.75" customHeight="1" x14ac:dyDescent="0.2">
      <c r="A16" s="304" t="s">
        <v>6610</v>
      </c>
      <c r="B16" s="304" t="s">
        <v>6611</v>
      </c>
      <c r="C16" s="304" t="s">
        <v>11343</v>
      </c>
      <c r="D16" s="350">
        <v>44911</v>
      </c>
      <c r="E16" s="349"/>
      <c r="F16" s="349"/>
      <c r="G16" s="349"/>
      <c r="H16" s="349"/>
      <c r="I16" s="349"/>
      <c r="J16" s="349"/>
      <c r="K16" s="349"/>
      <c r="L16" s="349"/>
      <c r="M16" s="349"/>
      <c r="N16" s="349"/>
      <c r="O16" s="349"/>
      <c r="P16" s="349"/>
      <c r="Q16" s="349"/>
      <c r="R16" s="349"/>
      <c r="S16" s="349"/>
      <c r="T16" s="349"/>
      <c r="U16" s="349"/>
      <c r="V16" s="349"/>
      <c r="W16" s="349"/>
      <c r="X16" s="349"/>
      <c r="Y16" s="349"/>
      <c r="Z16" s="349"/>
    </row>
    <row r="17" spans="1:26" ht="36.75" customHeight="1" x14ac:dyDescent="0.2">
      <c r="A17" s="304" t="s">
        <v>7878</v>
      </c>
      <c r="B17" s="304" t="s">
        <v>11350</v>
      </c>
      <c r="C17" s="304" t="s">
        <v>11343</v>
      </c>
      <c r="D17" s="350">
        <v>44901</v>
      </c>
      <c r="E17" s="349"/>
      <c r="F17" s="349"/>
      <c r="G17" s="349"/>
      <c r="H17" s="349"/>
      <c r="I17" s="349"/>
      <c r="J17" s="349"/>
      <c r="K17" s="349"/>
      <c r="L17" s="349"/>
      <c r="M17" s="349"/>
      <c r="N17" s="349"/>
      <c r="O17" s="349"/>
      <c r="P17" s="349"/>
      <c r="Q17" s="349"/>
      <c r="R17" s="349"/>
      <c r="S17" s="349"/>
      <c r="T17" s="349"/>
      <c r="U17" s="349"/>
      <c r="V17" s="349"/>
      <c r="W17" s="349"/>
      <c r="X17" s="349"/>
      <c r="Y17" s="349"/>
      <c r="Z17" s="349"/>
    </row>
    <row r="18" spans="1:26" ht="36.75" customHeight="1" x14ac:dyDescent="0.2">
      <c r="A18" s="304" t="s">
        <v>7883</v>
      </c>
      <c r="B18" s="304" t="s">
        <v>11351</v>
      </c>
      <c r="C18" s="304" t="s">
        <v>11343</v>
      </c>
      <c r="D18" s="350">
        <v>44901</v>
      </c>
      <c r="E18" s="349"/>
      <c r="F18" s="349"/>
      <c r="G18" s="349"/>
      <c r="H18" s="349"/>
      <c r="I18" s="349"/>
      <c r="J18" s="349"/>
      <c r="K18" s="349"/>
      <c r="L18" s="349"/>
      <c r="M18" s="349"/>
      <c r="N18" s="349"/>
      <c r="O18" s="349"/>
      <c r="P18" s="349"/>
      <c r="Q18" s="349"/>
      <c r="R18" s="349"/>
      <c r="S18" s="349"/>
      <c r="T18" s="349"/>
      <c r="U18" s="349"/>
      <c r="V18" s="349"/>
      <c r="W18" s="349"/>
      <c r="X18" s="349"/>
      <c r="Y18" s="349"/>
      <c r="Z18" s="349"/>
    </row>
    <row r="19" spans="1:26" ht="36.75" customHeight="1" x14ac:dyDescent="0.2">
      <c r="A19" s="304" t="s">
        <v>7888</v>
      </c>
      <c r="B19" s="304" t="s">
        <v>11352</v>
      </c>
      <c r="C19" s="304" t="s">
        <v>11343</v>
      </c>
      <c r="D19" s="350">
        <v>44901</v>
      </c>
      <c r="E19" s="349"/>
      <c r="F19" s="349"/>
      <c r="G19" s="349"/>
      <c r="H19" s="349"/>
      <c r="I19" s="349"/>
      <c r="J19" s="349"/>
      <c r="K19" s="349"/>
      <c r="L19" s="349"/>
      <c r="M19" s="349"/>
      <c r="N19" s="349"/>
      <c r="O19" s="349"/>
      <c r="P19" s="349"/>
      <c r="Q19" s="349"/>
      <c r="R19" s="349"/>
      <c r="S19" s="349"/>
      <c r="T19" s="349"/>
      <c r="U19" s="349"/>
      <c r="V19" s="349"/>
      <c r="W19" s="349"/>
      <c r="X19" s="349"/>
      <c r="Y19" s="349"/>
      <c r="Z19" s="349"/>
    </row>
    <row r="20" spans="1:26" ht="36.75" customHeight="1" x14ac:dyDescent="0.2">
      <c r="A20" s="304" t="s">
        <v>7893</v>
      </c>
      <c r="B20" s="304" t="s">
        <v>11353</v>
      </c>
      <c r="C20" s="304" t="s">
        <v>11343</v>
      </c>
      <c r="D20" s="350">
        <v>44902</v>
      </c>
      <c r="E20" s="349"/>
      <c r="F20" s="349"/>
      <c r="G20" s="349"/>
      <c r="H20" s="349"/>
      <c r="I20" s="349"/>
      <c r="J20" s="349"/>
      <c r="K20" s="349"/>
      <c r="L20" s="349"/>
      <c r="M20" s="349"/>
      <c r="N20" s="349"/>
      <c r="O20" s="349"/>
      <c r="P20" s="349"/>
      <c r="Q20" s="349"/>
      <c r="R20" s="349"/>
      <c r="S20" s="349"/>
      <c r="T20" s="349"/>
      <c r="U20" s="349"/>
      <c r="V20" s="349"/>
      <c r="W20" s="349"/>
      <c r="X20" s="349"/>
      <c r="Y20" s="349"/>
      <c r="Z20" s="349"/>
    </row>
    <row r="21" spans="1:26" ht="36.75" customHeight="1" x14ac:dyDescent="0.2">
      <c r="A21" s="304" t="s">
        <v>7898</v>
      </c>
      <c r="B21" s="304" t="s">
        <v>11354</v>
      </c>
      <c r="C21" s="304" t="s">
        <v>11343</v>
      </c>
      <c r="D21" s="350">
        <v>44902</v>
      </c>
      <c r="E21" s="349"/>
      <c r="F21" s="349"/>
      <c r="G21" s="349"/>
      <c r="H21" s="349"/>
      <c r="I21" s="349"/>
      <c r="J21" s="349"/>
      <c r="K21" s="349"/>
      <c r="L21" s="349"/>
      <c r="M21" s="349"/>
      <c r="N21" s="349"/>
      <c r="O21" s="349"/>
      <c r="P21" s="349"/>
      <c r="Q21" s="349"/>
      <c r="R21" s="349"/>
      <c r="S21" s="349"/>
      <c r="T21" s="349"/>
      <c r="U21" s="349"/>
      <c r="V21" s="349"/>
      <c r="W21" s="349"/>
      <c r="X21" s="349"/>
      <c r="Y21" s="349"/>
      <c r="Z21" s="349"/>
    </row>
    <row r="22" spans="1:26" ht="15.75" customHeight="1" x14ac:dyDescent="0.2">
      <c r="A22" s="349"/>
      <c r="B22" s="351"/>
      <c r="C22" s="349"/>
      <c r="D22" s="352"/>
      <c r="E22" s="349"/>
      <c r="F22" s="349"/>
      <c r="G22" s="349"/>
      <c r="H22" s="349"/>
      <c r="I22" s="349"/>
      <c r="J22" s="349"/>
      <c r="K22" s="349"/>
      <c r="L22" s="349"/>
      <c r="M22" s="349"/>
      <c r="N22" s="349"/>
      <c r="O22" s="349"/>
      <c r="P22" s="349"/>
      <c r="Q22" s="349"/>
      <c r="R22" s="349"/>
      <c r="S22" s="349"/>
      <c r="T22" s="349"/>
      <c r="U22" s="349"/>
      <c r="V22" s="349"/>
      <c r="W22" s="349"/>
      <c r="X22" s="349"/>
      <c r="Y22" s="349"/>
      <c r="Z22" s="349"/>
    </row>
    <row r="23" spans="1:26" ht="15.75" customHeight="1" x14ac:dyDescent="0.2">
      <c r="A23" s="349"/>
      <c r="B23" s="351"/>
      <c r="C23" s="349"/>
      <c r="D23" s="352"/>
      <c r="E23" s="349"/>
      <c r="F23" s="349"/>
      <c r="G23" s="349"/>
      <c r="H23" s="349"/>
      <c r="I23" s="349"/>
      <c r="J23" s="349"/>
      <c r="K23" s="349"/>
      <c r="L23" s="349"/>
      <c r="M23" s="349"/>
      <c r="N23" s="349"/>
      <c r="O23" s="349"/>
      <c r="P23" s="349"/>
      <c r="Q23" s="349"/>
      <c r="R23" s="349"/>
      <c r="S23" s="349"/>
      <c r="T23" s="349"/>
      <c r="U23" s="349"/>
      <c r="V23" s="349"/>
      <c r="W23" s="349"/>
      <c r="X23" s="349"/>
      <c r="Y23" s="349"/>
      <c r="Z23" s="349"/>
    </row>
    <row r="24" spans="1:26" ht="15.75" customHeight="1" x14ac:dyDescent="0.2">
      <c r="A24" s="349"/>
      <c r="B24" s="351"/>
      <c r="C24" s="349"/>
      <c r="D24" s="352"/>
      <c r="E24" s="349"/>
      <c r="F24" s="349"/>
      <c r="G24" s="349"/>
      <c r="H24" s="349"/>
      <c r="I24" s="349"/>
      <c r="J24" s="349"/>
      <c r="K24" s="349"/>
      <c r="L24" s="349"/>
      <c r="M24" s="349"/>
      <c r="N24" s="349"/>
      <c r="O24" s="349"/>
      <c r="P24" s="349"/>
      <c r="Q24" s="349"/>
      <c r="R24" s="349"/>
      <c r="S24" s="349"/>
      <c r="T24" s="349"/>
      <c r="U24" s="349"/>
      <c r="V24" s="349"/>
      <c r="W24" s="349"/>
      <c r="X24" s="349"/>
      <c r="Y24" s="349"/>
      <c r="Z24" s="349"/>
    </row>
    <row r="25" spans="1:26" ht="15.75" customHeight="1" x14ac:dyDescent="0.2">
      <c r="A25" s="349"/>
      <c r="B25" s="351"/>
      <c r="C25" s="349"/>
      <c r="D25" s="352"/>
      <c r="E25" s="349"/>
      <c r="F25" s="349"/>
      <c r="G25" s="349"/>
      <c r="H25" s="349"/>
      <c r="I25" s="349"/>
      <c r="J25" s="349"/>
      <c r="K25" s="349"/>
      <c r="L25" s="349"/>
      <c r="M25" s="349"/>
      <c r="N25" s="349"/>
      <c r="O25" s="349"/>
      <c r="P25" s="349"/>
      <c r="Q25" s="349"/>
      <c r="R25" s="349"/>
      <c r="S25" s="349"/>
      <c r="T25" s="349"/>
      <c r="U25" s="349"/>
      <c r="V25" s="349"/>
      <c r="W25" s="349"/>
      <c r="X25" s="349"/>
      <c r="Y25" s="349"/>
      <c r="Z25" s="349"/>
    </row>
    <row r="26" spans="1:26" ht="15.75" customHeight="1" x14ac:dyDescent="0.2">
      <c r="A26" s="349"/>
      <c r="B26" s="351"/>
      <c r="C26" s="349"/>
      <c r="D26" s="352"/>
      <c r="E26" s="349"/>
      <c r="F26" s="349"/>
      <c r="G26" s="349"/>
      <c r="H26" s="349"/>
      <c r="I26" s="349"/>
      <c r="J26" s="349"/>
      <c r="K26" s="349"/>
      <c r="L26" s="349"/>
      <c r="M26" s="349"/>
      <c r="N26" s="349"/>
      <c r="O26" s="349"/>
      <c r="P26" s="349"/>
      <c r="Q26" s="349"/>
      <c r="R26" s="349"/>
      <c r="S26" s="349"/>
      <c r="T26" s="349"/>
      <c r="U26" s="349"/>
      <c r="V26" s="349"/>
      <c r="W26" s="349"/>
      <c r="X26" s="349"/>
      <c r="Y26" s="349"/>
      <c r="Z26" s="349"/>
    </row>
    <row r="27" spans="1:26" ht="15.75" customHeight="1" x14ac:dyDescent="0.2">
      <c r="A27" s="349"/>
      <c r="B27" s="351"/>
      <c r="C27" s="349"/>
      <c r="D27" s="352"/>
      <c r="E27" s="349"/>
      <c r="F27" s="349"/>
      <c r="G27" s="349"/>
      <c r="H27" s="349"/>
      <c r="I27" s="349"/>
      <c r="J27" s="349"/>
      <c r="K27" s="349"/>
      <c r="L27" s="349"/>
      <c r="M27" s="349"/>
      <c r="N27" s="349"/>
      <c r="O27" s="349"/>
      <c r="P27" s="349"/>
      <c r="Q27" s="349"/>
      <c r="R27" s="349"/>
      <c r="S27" s="349"/>
      <c r="T27" s="349"/>
      <c r="U27" s="349"/>
      <c r="V27" s="349"/>
      <c r="W27" s="349"/>
      <c r="X27" s="349"/>
      <c r="Y27" s="349"/>
      <c r="Z27" s="349"/>
    </row>
    <row r="28" spans="1:26" ht="15.75" customHeight="1" x14ac:dyDescent="0.2">
      <c r="A28" s="349"/>
      <c r="B28" s="351"/>
      <c r="C28" s="349"/>
      <c r="D28" s="352"/>
      <c r="E28" s="349"/>
      <c r="F28" s="349"/>
      <c r="G28" s="349"/>
      <c r="H28" s="349"/>
      <c r="I28" s="349"/>
      <c r="J28" s="349"/>
      <c r="K28" s="349"/>
      <c r="L28" s="349"/>
      <c r="M28" s="349"/>
      <c r="N28" s="349"/>
      <c r="O28" s="349"/>
      <c r="P28" s="349"/>
      <c r="Q28" s="349"/>
      <c r="R28" s="349"/>
      <c r="S28" s="349"/>
      <c r="T28" s="349"/>
      <c r="U28" s="349"/>
      <c r="V28" s="349"/>
      <c r="W28" s="349"/>
      <c r="X28" s="349"/>
      <c r="Y28" s="349"/>
      <c r="Z28" s="349"/>
    </row>
    <row r="29" spans="1:26" ht="15.75" customHeight="1" x14ac:dyDescent="0.2">
      <c r="A29" s="349"/>
      <c r="B29" s="351"/>
      <c r="C29" s="349"/>
      <c r="D29" s="352"/>
      <c r="E29" s="349"/>
      <c r="F29" s="349"/>
      <c r="G29" s="349"/>
      <c r="H29" s="349"/>
      <c r="I29" s="349"/>
      <c r="J29" s="349"/>
      <c r="K29" s="349"/>
      <c r="L29" s="349"/>
      <c r="M29" s="349"/>
      <c r="N29" s="349"/>
      <c r="O29" s="349"/>
      <c r="P29" s="349"/>
      <c r="Q29" s="349"/>
      <c r="R29" s="349"/>
      <c r="S29" s="349"/>
      <c r="T29" s="349"/>
      <c r="U29" s="349"/>
      <c r="V29" s="349"/>
      <c r="W29" s="349"/>
      <c r="X29" s="349"/>
      <c r="Y29" s="349"/>
      <c r="Z29" s="349"/>
    </row>
    <row r="30" spans="1:26" ht="15.75" customHeight="1" x14ac:dyDescent="0.2">
      <c r="A30" s="349"/>
      <c r="B30" s="351"/>
      <c r="C30" s="349"/>
      <c r="D30" s="352"/>
      <c r="E30" s="349"/>
      <c r="F30" s="349"/>
      <c r="G30" s="349"/>
      <c r="H30" s="349"/>
      <c r="I30" s="349"/>
      <c r="J30" s="349"/>
      <c r="K30" s="349"/>
      <c r="L30" s="349"/>
      <c r="M30" s="349"/>
      <c r="N30" s="349"/>
      <c r="O30" s="349"/>
      <c r="P30" s="349"/>
      <c r="Q30" s="349"/>
      <c r="R30" s="349"/>
      <c r="S30" s="349"/>
      <c r="T30" s="349"/>
      <c r="U30" s="349"/>
      <c r="V30" s="349"/>
      <c r="W30" s="349"/>
      <c r="X30" s="349"/>
      <c r="Y30" s="349"/>
      <c r="Z30" s="349"/>
    </row>
    <row r="31" spans="1:26" ht="15.75" customHeight="1" x14ac:dyDescent="0.2">
      <c r="A31" s="349"/>
      <c r="B31" s="351"/>
      <c r="C31" s="349"/>
      <c r="D31" s="352"/>
      <c r="E31" s="349"/>
      <c r="F31" s="349"/>
      <c r="G31" s="349"/>
      <c r="H31" s="349"/>
      <c r="I31" s="349"/>
      <c r="J31" s="349"/>
      <c r="K31" s="349"/>
      <c r="L31" s="349"/>
      <c r="M31" s="349"/>
      <c r="N31" s="349"/>
      <c r="O31" s="349"/>
      <c r="P31" s="349"/>
      <c r="Q31" s="349"/>
      <c r="R31" s="349"/>
      <c r="S31" s="349"/>
      <c r="T31" s="349"/>
      <c r="U31" s="349"/>
      <c r="V31" s="349"/>
      <c r="W31" s="349"/>
      <c r="X31" s="349"/>
      <c r="Y31" s="349"/>
      <c r="Z31" s="349"/>
    </row>
    <row r="32" spans="1:26" ht="15.75" customHeight="1" x14ac:dyDescent="0.2">
      <c r="A32" s="349"/>
      <c r="B32" s="351"/>
      <c r="C32" s="349"/>
      <c r="D32" s="352"/>
      <c r="E32" s="349"/>
      <c r="F32" s="349"/>
      <c r="G32" s="349"/>
      <c r="H32" s="349"/>
      <c r="I32" s="349"/>
      <c r="J32" s="349"/>
      <c r="K32" s="349"/>
      <c r="L32" s="349"/>
      <c r="M32" s="349"/>
      <c r="N32" s="349"/>
      <c r="O32" s="349"/>
      <c r="P32" s="349"/>
      <c r="Q32" s="349"/>
      <c r="R32" s="349"/>
      <c r="S32" s="349"/>
      <c r="T32" s="349"/>
      <c r="U32" s="349"/>
      <c r="V32" s="349"/>
      <c r="W32" s="349"/>
      <c r="X32" s="349"/>
      <c r="Y32" s="349"/>
      <c r="Z32" s="349"/>
    </row>
    <row r="33" spans="1:26" ht="15.75" customHeight="1" x14ac:dyDescent="0.2">
      <c r="A33" s="349"/>
      <c r="B33" s="351"/>
      <c r="C33" s="349"/>
      <c r="D33" s="352"/>
      <c r="E33" s="349"/>
      <c r="F33" s="349"/>
      <c r="G33" s="349"/>
      <c r="H33" s="349"/>
      <c r="I33" s="349"/>
      <c r="J33" s="349"/>
      <c r="K33" s="349"/>
      <c r="L33" s="349"/>
      <c r="M33" s="349"/>
      <c r="N33" s="349"/>
      <c r="O33" s="349"/>
      <c r="P33" s="349"/>
      <c r="Q33" s="349"/>
      <c r="R33" s="349"/>
      <c r="S33" s="349"/>
      <c r="T33" s="349"/>
      <c r="U33" s="349"/>
      <c r="V33" s="349"/>
      <c r="W33" s="349"/>
      <c r="X33" s="349"/>
      <c r="Y33" s="349"/>
      <c r="Z33" s="349"/>
    </row>
    <row r="34" spans="1:26" ht="15.75" customHeight="1" x14ac:dyDescent="0.2">
      <c r="A34" s="349"/>
      <c r="B34" s="351"/>
      <c r="C34" s="349"/>
      <c r="D34" s="352"/>
      <c r="E34" s="349"/>
      <c r="F34" s="349"/>
      <c r="G34" s="349"/>
      <c r="H34" s="349"/>
      <c r="I34" s="349"/>
      <c r="J34" s="349"/>
      <c r="K34" s="349"/>
      <c r="L34" s="349"/>
      <c r="M34" s="349"/>
      <c r="N34" s="349"/>
      <c r="O34" s="349"/>
      <c r="P34" s="349"/>
      <c r="Q34" s="349"/>
      <c r="R34" s="349"/>
      <c r="S34" s="349"/>
      <c r="T34" s="349"/>
      <c r="U34" s="349"/>
      <c r="V34" s="349"/>
      <c r="W34" s="349"/>
      <c r="X34" s="349"/>
      <c r="Y34" s="349"/>
      <c r="Z34" s="349"/>
    </row>
    <row r="35" spans="1:26" ht="15.75" customHeight="1" x14ac:dyDescent="0.2">
      <c r="A35" s="349"/>
      <c r="B35" s="351"/>
      <c r="C35" s="349"/>
      <c r="D35" s="352"/>
      <c r="E35" s="349"/>
      <c r="F35" s="349"/>
      <c r="G35" s="349"/>
      <c r="H35" s="349"/>
      <c r="I35" s="349"/>
      <c r="J35" s="349"/>
      <c r="K35" s="349"/>
      <c r="L35" s="349"/>
      <c r="M35" s="349"/>
      <c r="N35" s="349"/>
      <c r="O35" s="349"/>
      <c r="P35" s="349"/>
      <c r="Q35" s="349"/>
      <c r="R35" s="349"/>
      <c r="S35" s="349"/>
      <c r="T35" s="349"/>
      <c r="U35" s="349"/>
      <c r="V35" s="349"/>
      <c r="W35" s="349"/>
      <c r="X35" s="349"/>
      <c r="Y35" s="349"/>
      <c r="Z35" s="349"/>
    </row>
    <row r="36" spans="1:26" ht="15.75" customHeight="1" x14ac:dyDescent="0.2">
      <c r="A36" s="349"/>
      <c r="B36" s="351"/>
      <c r="C36" s="349"/>
      <c r="D36" s="352"/>
      <c r="E36" s="349"/>
      <c r="F36" s="349"/>
      <c r="G36" s="349"/>
      <c r="H36" s="349"/>
      <c r="I36" s="349"/>
      <c r="J36" s="349"/>
      <c r="K36" s="349"/>
      <c r="L36" s="349"/>
      <c r="M36" s="349"/>
      <c r="N36" s="349"/>
      <c r="O36" s="349"/>
      <c r="P36" s="349"/>
      <c r="Q36" s="349"/>
      <c r="R36" s="349"/>
      <c r="S36" s="349"/>
      <c r="T36" s="349"/>
      <c r="U36" s="349"/>
      <c r="V36" s="349"/>
      <c r="W36" s="349"/>
      <c r="X36" s="349"/>
      <c r="Y36" s="349"/>
      <c r="Z36" s="349"/>
    </row>
    <row r="37" spans="1:26" ht="15.75" customHeight="1" x14ac:dyDescent="0.2">
      <c r="A37" s="349"/>
      <c r="B37" s="351"/>
      <c r="C37" s="349"/>
      <c r="D37" s="352"/>
      <c r="E37" s="349"/>
      <c r="F37" s="349"/>
      <c r="G37" s="349"/>
      <c r="H37" s="349"/>
      <c r="I37" s="349"/>
      <c r="J37" s="349"/>
      <c r="K37" s="349"/>
      <c r="L37" s="349"/>
      <c r="M37" s="349"/>
      <c r="N37" s="349"/>
      <c r="O37" s="349"/>
      <c r="P37" s="349"/>
      <c r="Q37" s="349"/>
      <c r="R37" s="349"/>
      <c r="S37" s="349"/>
      <c r="T37" s="349"/>
      <c r="U37" s="349"/>
      <c r="V37" s="349"/>
      <c r="W37" s="349"/>
      <c r="X37" s="349"/>
      <c r="Y37" s="349"/>
      <c r="Z37" s="349"/>
    </row>
    <row r="38" spans="1:26" ht="15.75" customHeight="1" x14ac:dyDescent="0.2">
      <c r="A38" s="349"/>
      <c r="B38" s="351"/>
      <c r="C38" s="349"/>
      <c r="D38" s="352"/>
      <c r="E38" s="349"/>
      <c r="F38" s="349"/>
      <c r="G38" s="349"/>
      <c r="H38" s="349"/>
      <c r="I38" s="349"/>
      <c r="J38" s="349"/>
      <c r="K38" s="349"/>
      <c r="L38" s="349"/>
      <c r="M38" s="349"/>
      <c r="N38" s="349"/>
      <c r="O38" s="349"/>
      <c r="P38" s="349"/>
      <c r="Q38" s="349"/>
      <c r="R38" s="349"/>
      <c r="S38" s="349"/>
      <c r="T38" s="349"/>
      <c r="U38" s="349"/>
      <c r="V38" s="349"/>
      <c r="W38" s="349"/>
      <c r="X38" s="349"/>
      <c r="Y38" s="349"/>
      <c r="Z38" s="349"/>
    </row>
    <row r="39" spans="1:26" ht="15.75" customHeight="1" x14ac:dyDescent="0.2">
      <c r="A39" s="349"/>
      <c r="B39" s="351"/>
      <c r="C39" s="349"/>
      <c r="D39" s="352"/>
      <c r="E39" s="349"/>
      <c r="F39" s="349"/>
      <c r="G39" s="349"/>
      <c r="H39" s="349"/>
      <c r="I39" s="349"/>
      <c r="J39" s="349"/>
      <c r="K39" s="349"/>
      <c r="L39" s="349"/>
      <c r="M39" s="349"/>
      <c r="N39" s="349"/>
      <c r="O39" s="349"/>
      <c r="P39" s="349"/>
      <c r="Q39" s="349"/>
      <c r="R39" s="349"/>
      <c r="S39" s="349"/>
      <c r="T39" s="349"/>
      <c r="U39" s="349"/>
      <c r="V39" s="349"/>
      <c r="W39" s="349"/>
      <c r="X39" s="349"/>
      <c r="Y39" s="349"/>
      <c r="Z39" s="349"/>
    </row>
    <row r="40" spans="1:26" ht="15.75" customHeight="1" x14ac:dyDescent="0.2">
      <c r="A40" s="349"/>
      <c r="B40" s="351"/>
      <c r="C40" s="349"/>
      <c r="D40" s="352"/>
      <c r="E40" s="349"/>
      <c r="F40" s="349"/>
      <c r="G40" s="349"/>
      <c r="H40" s="349"/>
      <c r="I40" s="349"/>
      <c r="J40" s="349"/>
      <c r="K40" s="349"/>
      <c r="L40" s="349"/>
      <c r="M40" s="349"/>
      <c r="N40" s="349"/>
      <c r="O40" s="349"/>
      <c r="P40" s="349"/>
      <c r="Q40" s="349"/>
      <c r="R40" s="349"/>
      <c r="S40" s="349"/>
      <c r="T40" s="349"/>
      <c r="U40" s="349"/>
      <c r="V40" s="349"/>
      <c r="W40" s="349"/>
      <c r="X40" s="349"/>
      <c r="Y40" s="349"/>
      <c r="Z40" s="349"/>
    </row>
    <row r="41" spans="1:26" ht="15.75" customHeight="1" x14ac:dyDescent="0.2">
      <c r="A41" s="349"/>
      <c r="B41" s="351"/>
      <c r="C41" s="349"/>
      <c r="D41" s="352"/>
      <c r="E41" s="349"/>
      <c r="F41" s="349"/>
      <c r="G41" s="349"/>
      <c r="H41" s="349"/>
      <c r="I41" s="349"/>
      <c r="J41" s="349"/>
      <c r="K41" s="349"/>
      <c r="L41" s="349"/>
      <c r="M41" s="349"/>
      <c r="N41" s="349"/>
      <c r="O41" s="349"/>
      <c r="P41" s="349"/>
      <c r="Q41" s="349"/>
      <c r="R41" s="349"/>
      <c r="S41" s="349"/>
      <c r="T41" s="349"/>
      <c r="U41" s="349"/>
      <c r="V41" s="349"/>
      <c r="W41" s="349"/>
      <c r="X41" s="349"/>
      <c r="Y41" s="349"/>
      <c r="Z41" s="349"/>
    </row>
    <row r="42" spans="1:26" ht="15.75" customHeight="1" x14ac:dyDescent="0.2">
      <c r="A42" s="349"/>
      <c r="B42" s="351"/>
      <c r="C42" s="349"/>
      <c r="D42" s="352"/>
      <c r="E42" s="349"/>
      <c r="F42" s="349"/>
      <c r="G42" s="349"/>
      <c r="H42" s="349"/>
      <c r="I42" s="349"/>
      <c r="J42" s="349"/>
      <c r="K42" s="349"/>
      <c r="L42" s="349"/>
      <c r="M42" s="349"/>
      <c r="N42" s="349"/>
      <c r="O42" s="349"/>
      <c r="P42" s="349"/>
      <c r="Q42" s="349"/>
      <c r="R42" s="349"/>
      <c r="S42" s="349"/>
      <c r="T42" s="349"/>
      <c r="U42" s="349"/>
      <c r="V42" s="349"/>
      <c r="W42" s="349"/>
      <c r="X42" s="349"/>
      <c r="Y42" s="349"/>
      <c r="Z42" s="349"/>
    </row>
    <row r="43" spans="1:26" ht="15.75" customHeight="1" x14ac:dyDescent="0.2">
      <c r="A43" s="349"/>
      <c r="B43" s="351"/>
      <c r="C43" s="349"/>
      <c r="D43" s="352"/>
      <c r="E43" s="349"/>
      <c r="F43" s="349"/>
      <c r="G43" s="349"/>
      <c r="H43" s="349"/>
      <c r="I43" s="349"/>
      <c r="J43" s="349"/>
      <c r="K43" s="349"/>
      <c r="L43" s="349"/>
      <c r="M43" s="349"/>
      <c r="N43" s="349"/>
      <c r="O43" s="349"/>
      <c r="P43" s="349"/>
      <c r="Q43" s="349"/>
      <c r="R43" s="349"/>
      <c r="S43" s="349"/>
      <c r="T43" s="349"/>
      <c r="U43" s="349"/>
      <c r="V43" s="349"/>
      <c r="W43" s="349"/>
      <c r="X43" s="349"/>
      <c r="Y43" s="349"/>
      <c r="Z43" s="349"/>
    </row>
    <row r="44" spans="1:26" ht="15.75" customHeight="1" x14ac:dyDescent="0.2">
      <c r="A44" s="349"/>
      <c r="B44" s="351"/>
      <c r="C44" s="349"/>
      <c r="D44" s="352"/>
      <c r="E44" s="349"/>
      <c r="F44" s="349"/>
      <c r="G44" s="349"/>
      <c r="H44" s="349"/>
      <c r="I44" s="349"/>
      <c r="J44" s="349"/>
      <c r="K44" s="349"/>
      <c r="L44" s="349"/>
      <c r="M44" s="349"/>
      <c r="N44" s="349"/>
      <c r="O44" s="349"/>
      <c r="P44" s="349"/>
      <c r="Q44" s="349"/>
      <c r="R44" s="349"/>
      <c r="S44" s="349"/>
      <c r="T44" s="349"/>
      <c r="U44" s="349"/>
      <c r="V44" s="349"/>
      <c r="W44" s="349"/>
      <c r="X44" s="349"/>
      <c r="Y44" s="349"/>
      <c r="Z44" s="349"/>
    </row>
    <row r="45" spans="1:26" ht="15.75" customHeight="1" x14ac:dyDescent="0.2">
      <c r="A45" s="349"/>
      <c r="B45" s="351"/>
      <c r="C45" s="349"/>
      <c r="D45" s="352"/>
      <c r="E45" s="349"/>
      <c r="F45" s="349"/>
      <c r="G45" s="349"/>
      <c r="H45" s="349"/>
      <c r="I45" s="349"/>
      <c r="J45" s="349"/>
      <c r="K45" s="349"/>
      <c r="L45" s="349"/>
      <c r="M45" s="349"/>
      <c r="N45" s="349"/>
      <c r="O45" s="349"/>
      <c r="P45" s="349"/>
      <c r="Q45" s="349"/>
      <c r="R45" s="349"/>
      <c r="S45" s="349"/>
      <c r="T45" s="349"/>
      <c r="U45" s="349"/>
      <c r="V45" s="349"/>
      <c r="W45" s="349"/>
      <c r="X45" s="349"/>
      <c r="Y45" s="349"/>
      <c r="Z45" s="349"/>
    </row>
    <row r="46" spans="1:26" ht="15.75" customHeight="1" x14ac:dyDescent="0.2">
      <c r="A46" s="349"/>
      <c r="B46" s="351"/>
      <c r="C46" s="349"/>
      <c r="D46" s="352"/>
      <c r="E46" s="349"/>
      <c r="F46" s="349"/>
      <c r="G46" s="349"/>
      <c r="H46" s="349"/>
      <c r="I46" s="349"/>
      <c r="J46" s="349"/>
      <c r="K46" s="349"/>
      <c r="L46" s="349"/>
      <c r="M46" s="349"/>
      <c r="N46" s="349"/>
      <c r="O46" s="349"/>
      <c r="P46" s="349"/>
      <c r="Q46" s="349"/>
      <c r="R46" s="349"/>
      <c r="S46" s="349"/>
      <c r="T46" s="349"/>
      <c r="U46" s="349"/>
      <c r="V46" s="349"/>
      <c r="W46" s="349"/>
      <c r="X46" s="349"/>
      <c r="Y46" s="349"/>
      <c r="Z46" s="349"/>
    </row>
    <row r="47" spans="1:26" ht="15.75" customHeight="1" x14ac:dyDescent="0.2">
      <c r="A47" s="349"/>
      <c r="B47" s="351"/>
      <c r="C47" s="349"/>
      <c r="D47" s="352"/>
      <c r="E47" s="349"/>
      <c r="F47" s="349"/>
      <c r="G47" s="349"/>
      <c r="H47" s="349"/>
      <c r="I47" s="349"/>
      <c r="J47" s="349"/>
      <c r="K47" s="349"/>
      <c r="L47" s="349"/>
      <c r="M47" s="349"/>
      <c r="N47" s="349"/>
      <c r="O47" s="349"/>
      <c r="P47" s="349"/>
      <c r="Q47" s="349"/>
      <c r="R47" s="349"/>
      <c r="S47" s="349"/>
      <c r="T47" s="349"/>
      <c r="U47" s="349"/>
      <c r="V47" s="349"/>
      <c r="W47" s="349"/>
      <c r="X47" s="349"/>
      <c r="Y47" s="349"/>
      <c r="Z47" s="349"/>
    </row>
    <row r="48" spans="1:26" ht="15.75" customHeight="1" x14ac:dyDescent="0.2">
      <c r="A48" s="349"/>
      <c r="B48" s="351"/>
      <c r="C48" s="349"/>
      <c r="D48" s="352"/>
      <c r="E48" s="349"/>
      <c r="F48" s="349"/>
      <c r="G48" s="349"/>
      <c r="H48" s="349"/>
      <c r="I48" s="349"/>
      <c r="J48" s="349"/>
      <c r="K48" s="349"/>
      <c r="L48" s="349"/>
      <c r="M48" s="349"/>
      <c r="N48" s="349"/>
      <c r="O48" s="349"/>
      <c r="P48" s="349"/>
      <c r="Q48" s="349"/>
      <c r="R48" s="349"/>
      <c r="S48" s="349"/>
      <c r="T48" s="349"/>
      <c r="U48" s="349"/>
      <c r="V48" s="349"/>
      <c r="W48" s="349"/>
      <c r="X48" s="349"/>
      <c r="Y48" s="349"/>
      <c r="Z48" s="349"/>
    </row>
    <row r="49" spans="1:26" ht="15.75" customHeight="1" x14ac:dyDescent="0.2">
      <c r="A49" s="349"/>
      <c r="B49" s="351"/>
      <c r="C49" s="349"/>
      <c r="D49" s="352"/>
      <c r="E49" s="349"/>
      <c r="F49" s="349"/>
      <c r="G49" s="349"/>
      <c r="H49" s="349"/>
      <c r="I49" s="349"/>
      <c r="J49" s="349"/>
      <c r="K49" s="349"/>
      <c r="L49" s="349"/>
      <c r="M49" s="349"/>
      <c r="N49" s="349"/>
      <c r="O49" s="349"/>
      <c r="P49" s="349"/>
      <c r="Q49" s="349"/>
      <c r="R49" s="349"/>
      <c r="S49" s="349"/>
      <c r="T49" s="349"/>
      <c r="U49" s="349"/>
      <c r="V49" s="349"/>
      <c r="W49" s="349"/>
      <c r="X49" s="349"/>
      <c r="Y49" s="349"/>
      <c r="Z49" s="349"/>
    </row>
    <row r="50" spans="1:26" ht="15.75" customHeight="1" x14ac:dyDescent="0.2">
      <c r="A50" s="349"/>
      <c r="B50" s="351"/>
      <c r="C50" s="349"/>
      <c r="D50" s="352"/>
      <c r="E50" s="349"/>
      <c r="F50" s="349"/>
      <c r="G50" s="349"/>
      <c r="H50" s="349"/>
      <c r="I50" s="349"/>
      <c r="J50" s="349"/>
      <c r="K50" s="349"/>
      <c r="L50" s="349"/>
      <c r="M50" s="349"/>
      <c r="N50" s="349"/>
      <c r="O50" s="349"/>
      <c r="P50" s="349"/>
      <c r="Q50" s="349"/>
      <c r="R50" s="349"/>
      <c r="S50" s="349"/>
      <c r="T50" s="349"/>
      <c r="U50" s="349"/>
      <c r="V50" s="349"/>
      <c r="W50" s="349"/>
      <c r="X50" s="349"/>
      <c r="Y50" s="349"/>
      <c r="Z50" s="349"/>
    </row>
    <row r="51" spans="1:26" ht="15.75" customHeight="1" x14ac:dyDescent="0.2">
      <c r="A51" s="349"/>
      <c r="B51" s="351"/>
      <c r="C51" s="349"/>
      <c r="D51" s="352"/>
      <c r="E51" s="349"/>
      <c r="F51" s="349"/>
      <c r="G51" s="349"/>
      <c r="H51" s="349"/>
      <c r="I51" s="349"/>
      <c r="J51" s="349"/>
      <c r="K51" s="349"/>
      <c r="L51" s="349"/>
      <c r="M51" s="349"/>
      <c r="N51" s="349"/>
      <c r="O51" s="349"/>
      <c r="P51" s="349"/>
      <c r="Q51" s="349"/>
      <c r="R51" s="349"/>
      <c r="S51" s="349"/>
      <c r="T51" s="349"/>
      <c r="U51" s="349"/>
      <c r="V51" s="349"/>
      <c r="W51" s="349"/>
      <c r="X51" s="349"/>
      <c r="Y51" s="349"/>
      <c r="Z51" s="349"/>
    </row>
    <row r="52" spans="1:26" ht="15.75" customHeight="1" x14ac:dyDescent="0.2">
      <c r="A52" s="349"/>
      <c r="B52" s="351"/>
      <c r="C52" s="349"/>
      <c r="D52" s="352"/>
      <c r="E52" s="349"/>
      <c r="F52" s="349"/>
      <c r="G52" s="349"/>
      <c r="H52" s="349"/>
      <c r="I52" s="349"/>
      <c r="J52" s="349"/>
      <c r="K52" s="349"/>
      <c r="L52" s="349"/>
      <c r="M52" s="349"/>
      <c r="N52" s="349"/>
      <c r="O52" s="349"/>
      <c r="P52" s="349"/>
      <c r="Q52" s="349"/>
      <c r="R52" s="349"/>
      <c r="S52" s="349"/>
      <c r="T52" s="349"/>
      <c r="U52" s="349"/>
      <c r="V52" s="349"/>
      <c r="W52" s="349"/>
      <c r="X52" s="349"/>
      <c r="Y52" s="349"/>
      <c r="Z52" s="349"/>
    </row>
    <row r="53" spans="1:26" ht="15.75" customHeight="1" x14ac:dyDescent="0.2">
      <c r="A53" s="349"/>
      <c r="B53" s="351"/>
      <c r="C53" s="349"/>
      <c r="D53" s="352"/>
      <c r="E53" s="349"/>
      <c r="F53" s="349"/>
      <c r="G53" s="349"/>
      <c r="H53" s="349"/>
      <c r="I53" s="349"/>
      <c r="J53" s="349"/>
      <c r="K53" s="349"/>
      <c r="L53" s="349"/>
      <c r="M53" s="349"/>
      <c r="N53" s="349"/>
      <c r="O53" s="349"/>
      <c r="P53" s="349"/>
      <c r="Q53" s="349"/>
      <c r="R53" s="349"/>
      <c r="S53" s="349"/>
      <c r="T53" s="349"/>
      <c r="U53" s="349"/>
      <c r="V53" s="349"/>
      <c r="W53" s="349"/>
      <c r="X53" s="349"/>
      <c r="Y53" s="349"/>
      <c r="Z53" s="349"/>
    </row>
    <row r="54" spans="1:26" ht="15.75" customHeight="1" x14ac:dyDescent="0.2">
      <c r="A54" s="349"/>
      <c r="B54" s="351"/>
      <c r="C54" s="349"/>
      <c r="D54" s="352"/>
      <c r="E54" s="349"/>
      <c r="F54" s="349"/>
      <c r="G54" s="349"/>
      <c r="H54" s="349"/>
      <c r="I54" s="349"/>
      <c r="J54" s="349"/>
      <c r="K54" s="349"/>
      <c r="L54" s="349"/>
      <c r="M54" s="349"/>
      <c r="N54" s="349"/>
      <c r="O54" s="349"/>
      <c r="P54" s="349"/>
      <c r="Q54" s="349"/>
      <c r="R54" s="349"/>
      <c r="S54" s="349"/>
      <c r="T54" s="349"/>
      <c r="U54" s="349"/>
      <c r="V54" s="349"/>
      <c r="W54" s="349"/>
      <c r="X54" s="349"/>
      <c r="Y54" s="349"/>
      <c r="Z54" s="349"/>
    </row>
    <row r="55" spans="1:26" ht="15.75" customHeight="1" x14ac:dyDescent="0.2">
      <c r="A55" s="349"/>
      <c r="B55" s="351"/>
      <c r="C55" s="349"/>
      <c r="D55" s="352"/>
      <c r="E55" s="349"/>
      <c r="F55" s="349"/>
      <c r="G55" s="349"/>
      <c r="H55" s="349"/>
      <c r="I55" s="349"/>
      <c r="J55" s="349"/>
      <c r="K55" s="349"/>
      <c r="L55" s="349"/>
      <c r="M55" s="349"/>
      <c r="N55" s="349"/>
      <c r="O55" s="349"/>
      <c r="P55" s="349"/>
      <c r="Q55" s="349"/>
      <c r="R55" s="349"/>
      <c r="S55" s="349"/>
      <c r="T55" s="349"/>
      <c r="U55" s="349"/>
      <c r="V55" s="349"/>
      <c r="W55" s="349"/>
      <c r="X55" s="349"/>
      <c r="Y55" s="349"/>
      <c r="Z55" s="349"/>
    </row>
    <row r="56" spans="1:26" ht="15.75" customHeight="1" x14ac:dyDescent="0.2">
      <c r="A56" s="349"/>
      <c r="B56" s="351"/>
      <c r="C56" s="349"/>
      <c r="D56" s="352"/>
      <c r="E56" s="349"/>
      <c r="F56" s="349"/>
      <c r="G56" s="349"/>
      <c r="H56" s="349"/>
      <c r="I56" s="349"/>
      <c r="J56" s="349"/>
      <c r="K56" s="349"/>
      <c r="L56" s="349"/>
      <c r="M56" s="349"/>
      <c r="N56" s="349"/>
      <c r="O56" s="349"/>
      <c r="P56" s="349"/>
      <c r="Q56" s="349"/>
      <c r="R56" s="349"/>
      <c r="S56" s="349"/>
      <c r="T56" s="349"/>
      <c r="U56" s="349"/>
      <c r="V56" s="349"/>
      <c r="W56" s="349"/>
      <c r="X56" s="349"/>
      <c r="Y56" s="349"/>
      <c r="Z56" s="349"/>
    </row>
    <row r="57" spans="1:26" ht="15.75" customHeight="1" x14ac:dyDescent="0.2">
      <c r="A57" s="349"/>
      <c r="B57" s="351"/>
      <c r="C57" s="349"/>
      <c r="D57" s="352"/>
      <c r="E57" s="349"/>
      <c r="F57" s="349"/>
      <c r="G57" s="349"/>
      <c r="H57" s="349"/>
      <c r="I57" s="349"/>
      <c r="J57" s="349"/>
      <c r="K57" s="349"/>
      <c r="L57" s="349"/>
      <c r="M57" s="349"/>
      <c r="N57" s="349"/>
      <c r="O57" s="349"/>
      <c r="P57" s="349"/>
      <c r="Q57" s="349"/>
      <c r="R57" s="349"/>
      <c r="S57" s="349"/>
      <c r="T57" s="349"/>
      <c r="U57" s="349"/>
      <c r="V57" s="349"/>
      <c r="W57" s="349"/>
      <c r="X57" s="349"/>
      <c r="Y57" s="349"/>
      <c r="Z57" s="349"/>
    </row>
    <row r="58" spans="1:26" ht="15.75" customHeight="1" x14ac:dyDescent="0.2">
      <c r="A58" s="349"/>
      <c r="B58" s="351"/>
      <c r="C58" s="349"/>
      <c r="D58" s="352"/>
      <c r="E58" s="349"/>
      <c r="F58" s="349"/>
      <c r="G58" s="349"/>
      <c r="H58" s="349"/>
      <c r="I58" s="349"/>
      <c r="J58" s="349"/>
      <c r="K58" s="349"/>
      <c r="L58" s="349"/>
      <c r="M58" s="349"/>
      <c r="N58" s="349"/>
      <c r="O58" s="349"/>
      <c r="P58" s="349"/>
      <c r="Q58" s="349"/>
      <c r="R58" s="349"/>
      <c r="S58" s="349"/>
      <c r="T58" s="349"/>
      <c r="U58" s="349"/>
      <c r="V58" s="349"/>
      <c r="W58" s="349"/>
      <c r="X58" s="349"/>
      <c r="Y58" s="349"/>
      <c r="Z58" s="349"/>
    </row>
    <row r="59" spans="1:26" ht="15.75" customHeight="1" x14ac:dyDescent="0.2">
      <c r="A59" s="349"/>
      <c r="B59" s="351"/>
      <c r="C59" s="349"/>
      <c r="D59" s="352"/>
      <c r="E59" s="349"/>
      <c r="F59" s="349"/>
      <c r="G59" s="349"/>
      <c r="H59" s="349"/>
      <c r="I59" s="349"/>
      <c r="J59" s="349"/>
      <c r="K59" s="349"/>
      <c r="L59" s="349"/>
      <c r="M59" s="349"/>
      <c r="N59" s="349"/>
      <c r="O59" s="349"/>
      <c r="P59" s="349"/>
      <c r="Q59" s="349"/>
      <c r="R59" s="349"/>
      <c r="S59" s="349"/>
      <c r="T59" s="349"/>
      <c r="U59" s="349"/>
      <c r="V59" s="349"/>
      <c r="W59" s="349"/>
      <c r="X59" s="349"/>
      <c r="Y59" s="349"/>
      <c r="Z59" s="349"/>
    </row>
    <row r="60" spans="1:26" ht="15.75" customHeight="1" x14ac:dyDescent="0.2">
      <c r="A60" s="349"/>
      <c r="B60" s="351"/>
      <c r="C60" s="349"/>
      <c r="D60" s="352"/>
      <c r="E60" s="349"/>
      <c r="F60" s="349"/>
      <c r="G60" s="349"/>
      <c r="H60" s="349"/>
      <c r="I60" s="349"/>
      <c r="J60" s="349"/>
      <c r="K60" s="349"/>
      <c r="L60" s="349"/>
      <c r="M60" s="349"/>
      <c r="N60" s="349"/>
      <c r="O60" s="349"/>
      <c r="P60" s="349"/>
      <c r="Q60" s="349"/>
      <c r="R60" s="349"/>
      <c r="S60" s="349"/>
      <c r="T60" s="349"/>
      <c r="U60" s="349"/>
      <c r="V60" s="349"/>
      <c r="W60" s="349"/>
      <c r="X60" s="349"/>
      <c r="Y60" s="349"/>
      <c r="Z60" s="349"/>
    </row>
    <row r="61" spans="1:26" ht="15.75" customHeight="1" x14ac:dyDescent="0.2">
      <c r="A61" s="349"/>
      <c r="B61" s="351"/>
      <c r="C61" s="349"/>
      <c r="D61" s="352"/>
      <c r="E61" s="349"/>
      <c r="F61" s="349"/>
      <c r="G61" s="349"/>
      <c r="H61" s="349"/>
      <c r="I61" s="349"/>
      <c r="J61" s="349"/>
      <c r="K61" s="349"/>
      <c r="L61" s="349"/>
      <c r="M61" s="349"/>
      <c r="N61" s="349"/>
      <c r="O61" s="349"/>
      <c r="P61" s="349"/>
      <c r="Q61" s="349"/>
      <c r="R61" s="349"/>
      <c r="S61" s="349"/>
      <c r="T61" s="349"/>
      <c r="U61" s="349"/>
      <c r="V61" s="349"/>
      <c r="W61" s="349"/>
      <c r="X61" s="349"/>
      <c r="Y61" s="349"/>
      <c r="Z61" s="349"/>
    </row>
    <row r="62" spans="1:26" ht="15.75" customHeight="1" x14ac:dyDescent="0.2">
      <c r="A62" s="349"/>
      <c r="B62" s="351"/>
      <c r="C62" s="349"/>
      <c r="D62" s="352"/>
      <c r="E62" s="349"/>
      <c r="F62" s="349"/>
      <c r="G62" s="349"/>
      <c r="H62" s="349"/>
      <c r="I62" s="349"/>
      <c r="J62" s="349"/>
      <c r="K62" s="349"/>
      <c r="L62" s="349"/>
      <c r="M62" s="349"/>
      <c r="N62" s="349"/>
      <c r="O62" s="349"/>
      <c r="P62" s="349"/>
      <c r="Q62" s="349"/>
      <c r="R62" s="349"/>
      <c r="S62" s="349"/>
      <c r="T62" s="349"/>
      <c r="U62" s="349"/>
      <c r="V62" s="349"/>
      <c r="W62" s="349"/>
      <c r="X62" s="349"/>
      <c r="Y62" s="349"/>
      <c r="Z62" s="349"/>
    </row>
    <row r="63" spans="1:26" ht="15.75" customHeight="1" x14ac:dyDescent="0.2">
      <c r="A63" s="349"/>
      <c r="B63" s="351"/>
      <c r="C63" s="349"/>
      <c r="D63" s="352"/>
      <c r="E63" s="349"/>
      <c r="F63" s="349"/>
      <c r="G63" s="349"/>
      <c r="H63" s="349"/>
      <c r="I63" s="349"/>
      <c r="J63" s="349"/>
      <c r="K63" s="349"/>
      <c r="L63" s="349"/>
      <c r="M63" s="349"/>
      <c r="N63" s="349"/>
      <c r="O63" s="349"/>
      <c r="P63" s="349"/>
      <c r="Q63" s="349"/>
      <c r="R63" s="349"/>
      <c r="S63" s="349"/>
      <c r="T63" s="349"/>
      <c r="U63" s="349"/>
      <c r="V63" s="349"/>
      <c r="W63" s="349"/>
      <c r="X63" s="349"/>
      <c r="Y63" s="349"/>
      <c r="Z63" s="349"/>
    </row>
    <row r="64" spans="1:26" ht="15.75" customHeight="1" x14ac:dyDescent="0.2">
      <c r="A64" s="349"/>
      <c r="B64" s="351"/>
      <c r="C64" s="349"/>
      <c r="D64" s="352"/>
      <c r="E64" s="349"/>
      <c r="F64" s="349"/>
      <c r="G64" s="349"/>
      <c r="H64" s="349"/>
      <c r="I64" s="349"/>
      <c r="J64" s="349"/>
      <c r="K64" s="349"/>
      <c r="L64" s="349"/>
      <c r="M64" s="349"/>
      <c r="N64" s="349"/>
      <c r="O64" s="349"/>
      <c r="P64" s="349"/>
      <c r="Q64" s="349"/>
      <c r="R64" s="349"/>
      <c r="S64" s="349"/>
      <c r="T64" s="349"/>
      <c r="U64" s="349"/>
      <c r="V64" s="349"/>
      <c r="W64" s="349"/>
      <c r="X64" s="349"/>
      <c r="Y64" s="349"/>
      <c r="Z64" s="349"/>
    </row>
    <row r="65" spans="1:26" ht="15.75" customHeight="1" x14ac:dyDescent="0.2">
      <c r="A65" s="349"/>
      <c r="B65" s="351"/>
      <c r="C65" s="349"/>
      <c r="D65" s="352"/>
      <c r="E65" s="349"/>
      <c r="F65" s="349"/>
      <c r="G65" s="349"/>
      <c r="H65" s="349"/>
      <c r="I65" s="349"/>
      <c r="J65" s="349"/>
      <c r="K65" s="349"/>
      <c r="L65" s="349"/>
      <c r="M65" s="349"/>
      <c r="N65" s="349"/>
      <c r="O65" s="349"/>
      <c r="P65" s="349"/>
      <c r="Q65" s="349"/>
      <c r="R65" s="349"/>
      <c r="S65" s="349"/>
      <c r="T65" s="349"/>
      <c r="U65" s="349"/>
      <c r="V65" s="349"/>
      <c r="W65" s="349"/>
      <c r="X65" s="349"/>
      <c r="Y65" s="349"/>
      <c r="Z65" s="349"/>
    </row>
    <row r="66" spans="1:26" ht="15.75" customHeight="1" x14ac:dyDescent="0.2">
      <c r="A66" s="349"/>
      <c r="B66" s="351"/>
      <c r="C66" s="349"/>
      <c r="D66" s="352"/>
      <c r="E66" s="349"/>
      <c r="F66" s="349"/>
      <c r="G66" s="349"/>
      <c r="H66" s="349"/>
      <c r="I66" s="349"/>
      <c r="J66" s="349"/>
      <c r="K66" s="349"/>
      <c r="L66" s="349"/>
      <c r="M66" s="349"/>
      <c r="N66" s="349"/>
      <c r="O66" s="349"/>
      <c r="P66" s="349"/>
      <c r="Q66" s="349"/>
      <c r="R66" s="349"/>
      <c r="S66" s="349"/>
      <c r="T66" s="349"/>
      <c r="U66" s="349"/>
      <c r="V66" s="349"/>
      <c r="W66" s="349"/>
      <c r="X66" s="349"/>
      <c r="Y66" s="349"/>
      <c r="Z66" s="349"/>
    </row>
    <row r="67" spans="1:26" ht="15.75" customHeight="1" x14ac:dyDescent="0.2">
      <c r="A67" s="349"/>
      <c r="B67" s="351"/>
      <c r="C67" s="349"/>
      <c r="D67" s="352"/>
      <c r="E67" s="349"/>
      <c r="F67" s="349"/>
      <c r="G67" s="349"/>
      <c r="H67" s="349"/>
      <c r="I67" s="349"/>
      <c r="J67" s="349"/>
      <c r="K67" s="349"/>
      <c r="L67" s="349"/>
      <c r="M67" s="349"/>
      <c r="N67" s="349"/>
      <c r="O67" s="349"/>
      <c r="P67" s="349"/>
      <c r="Q67" s="349"/>
      <c r="R67" s="349"/>
      <c r="S67" s="349"/>
      <c r="T67" s="349"/>
      <c r="U67" s="349"/>
      <c r="V67" s="349"/>
      <c r="W67" s="349"/>
      <c r="X67" s="349"/>
      <c r="Y67" s="349"/>
      <c r="Z67" s="349"/>
    </row>
    <row r="68" spans="1:26" ht="15.75" customHeight="1" x14ac:dyDescent="0.2">
      <c r="A68" s="349"/>
      <c r="B68" s="351"/>
      <c r="C68" s="349"/>
      <c r="D68" s="352"/>
      <c r="E68" s="349"/>
      <c r="F68" s="349"/>
      <c r="G68" s="349"/>
      <c r="H68" s="349"/>
      <c r="I68" s="349"/>
      <c r="J68" s="349"/>
      <c r="K68" s="349"/>
      <c r="L68" s="349"/>
      <c r="M68" s="349"/>
      <c r="N68" s="349"/>
      <c r="O68" s="349"/>
      <c r="P68" s="349"/>
      <c r="Q68" s="349"/>
      <c r="R68" s="349"/>
      <c r="S68" s="349"/>
      <c r="T68" s="349"/>
      <c r="U68" s="349"/>
      <c r="V68" s="349"/>
      <c r="W68" s="349"/>
      <c r="X68" s="349"/>
      <c r="Y68" s="349"/>
      <c r="Z68" s="349"/>
    </row>
    <row r="69" spans="1:26" ht="15.75" customHeight="1" x14ac:dyDescent="0.2">
      <c r="A69" s="349"/>
      <c r="B69" s="351"/>
      <c r="C69" s="349"/>
      <c r="D69" s="352"/>
      <c r="E69" s="349"/>
      <c r="F69" s="349"/>
      <c r="G69" s="349"/>
      <c r="H69" s="349"/>
      <c r="I69" s="349"/>
      <c r="J69" s="349"/>
      <c r="K69" s="349"/>
      <c r="L69" s="349"/>
      <c r="M69" s="349"/>
      <c r="N69" s="349"/>
      <c r="O69" s="349"/>
      <c r="P69" s="349"/>
      <c r="Q69" s="349"/>
      <c r="R69" s="349"/>
      <c r="S69" s="349"/>
      <c r="T69" s="349"/>
      <c r="U69" s="349"/>
      <c r="V69" s="349"/>
      <c r="W69" s="349"/>
      <c r="X69" s="349"/>
      <c r="Y69" s="349"/>
      <c r="Z69" s="349"/>
    </row>
    <row r="70" spans="1:26" ht="15.75" customHeight="1" x14ac:dyDescent="0.2">
      <c r="A70" s="349"/>
      <c r="B70" s="351"/>
      <c r="C70" s="349"/>
      <c r="D70" s="352"/>
      <c r="E70" s="349"/>
      <c r="F70" s="349"/>
      <c r="G70" s="349"/>
      <c r="H70" s="349"/>
      <c r="I70" s="349"/>
      <c r="J70" s="349"/>
      <c r="K70" s="349"/>
      <c r="L70" s="349"/>
      <c r="M70" s="349"/>
      <c r="N70" s="349"/>
      <c r="O70" s="349"/>
      <c r="P70" s="349"/>
      <c r="Q70" s="349"/>
      <c r="R70" s="349"/>
      <c r="S70" s="349"/>
      <c r="T70" s="349"/>
      <c r="U70" s="349"/>
      <c r="V70" s="349"/>
      <c r="W70" s="349"/>
      <c r="X70" s="349"/>
      <c r="Y70" s="349"/>
      <c r="Z70" s="349"/>
    </row>
    <row r="71" spans="1:26" ht="15.75" customHeight="1" x14ac:dyDescent="0.2">
      <c r="A71" s="349"/>
      <c r="B71" s="351"/>
      <c r="C71" s="349"/>
      <c r="D71" s="352"/>
      <c r="E71" s="349"/>
      <c r="F71" s="349"/>
      <c r="G71" s="349"/>
      <c r="H71" s="349"/>
      <c r="I71" s="349"/>
      <c r="J71" s="349"/>
      <c r="K71" s="349"/>
      <c r="L71" s="349"/>
      <c r="M71" s="349"/>
      <c r="N71" s="349"/>
      <c r="O71" s="349"/>
      <c r="P71" s="349"/>
      <c r="Q71" s="349"/>
      <c r="R71" s="349"/>
      <c r="S71" s="349"/>
      <c r="T71" s="349"/>
      <c r="U71" s="349"/>
      <c r="V71" s="349"/>
      <c r="W71" s="349"/>
      <c r="X71" s="349"/>
      <c r="Y71" s="349"/>
      <c r="Z71" s="349"/>
    </row>
    <row r="72" spans="1:26" ht="15.75" customHeight="1" x14ac:dyDescent="0.2">
      <c r="A72" s="349"/>
      <c r="B72" s="351"/>
      <c r="C72" s="349"/>
      <c r="D72" s="352"/>
      <c r="E72" s="349"/>
      <c r="F72" s="349"/>
      <c r="G72" s="349"/>
      <c r="H72" s="349"/>
      <c r="I72" s="349"/>
      <c r="J72" s="349"/>
      <c r="K72" s="349"/>
      <c r="L72" s="349"/>
      <c r="M72" s="349"/>
      <c r="N72" s="349"/>
      <c r="O72" s="349"/>
      <c r="P72" s="349"/>
      <c r="Q72" s="349"/>
      <c r="R72" s="349"/>
      <c r="S72" s="349"/>
      <c r="T72" s="349"/>
      <c r="U72" s="349"/>
      <c r="V72" s="349"/>
      <c r="W72" s="349"/>
      <c r="X72" s="349"/>
      <c r="Y72" s="349"/>
      <c r="Z72" s="349"/>
    </row>
    <row r="73" spans="1:26" ht="15.75" customHeight="1" x14ac:dyDescent="0.2">
      <c r="A73" s="349"/>
      <c r="B73" s="351"/>
      <c r="C73" s="349"/>
      <c r="D73" s="352"/>
      <c r="E73" s="349"/>
      <c r="F73" s="349"/>
      <c r="G73" s="349"/>
      <c r="H73" s="349"/>
      <c r="I73" s="349"/>
      <c r="J73" s="349"/>
      <c r="K73" s="349"/>
      <c r="L73" s="349"/>
      <c r="M73" s="349"/>
      <c r="N73" s="349"/>
      <c r="O73" s="349"/>
      <c r="P73" s="349"/>
      <c r="Q73" s="349"/>
      <c r="R73" s="349"/>
      <c r="S73" s="349"/>
      <c r="T73" s="349"/>
      <c r="U73" s="349"/>
      <c r="V73" s="349"/>
      <c r="W73" s="349"/>
      <c r="X73" s="349"/>
      <c r="Y73" s="349"/>
      <c r="Z73" s="349"/>
    </row>
    <row r="74" spans="1:26" ht="15.75" customHeight="1" x14ac:dyDescent="0.2">
      <c r="A74" s="349"/>
      <c r="B74" s="351"/>
      <c r="C74" s="349"/>
      <c r="D74" s="352"/>
      <c r="E74" s="349"/>
      <c r="F74" s="349"/>
      <c r="G74" s="349"/>
      <c r="H74" s="349"/>
      <c r="I74" s="349"/>
      <c r="J74" s="349"/>
      <c r="K74" s="349"/>
      <c r="L74" s="349"/>
      <c r="M74" s="349"/>
      <c r="N74" s="349"/>
      <c r="O74" s="349"/>
      <c r="P74" s="349"/>
      <c r="Q74" s="349"/>
      <c r="R74" s="349"/>
      <c r="S74" s="349"/>
      <c r="T74" s="349"/>
      <c r="U74" s="349"/>
      <c r="V74" s="349"/>
      <c r="W74" s="349"/>
      <c r="X74" s="349"/>
      <c r="Y74" s="349"/>
      <c r="Z74" s="349"/>
    </row>
    <row r="75" spans="1:26" ht="15.75" customHeight="1" x14ac:dyDescent="0.2">
      <c r="A75" s="349"/>
      <c r="B75" s="351"/>
      <c r="C75" s="349"/>
      <c r="D75" s="352"/>
      <c r="E75" s="349"/>
      <c r="F75" s="349"/>
      <c r="G75" s="349"/>
      <c r="H75" s="349"/>
      <c r="I75" s="349"/>
      <c r="J75" s="349"/>
      <c r="K75" s="349"/>
      <c r="L75" s="349"/>
      <c r="M75" s="349"/>
      <c r="N75" s="349"/>
      <c r="O75" s="349"/>
      <c r="P75" s="349"/>
      <c r="Q75" s="349"/>
      <c r="R75" s="349"/>
      <c r="S75" s="349"/>
      <c r="T75" s="349"/>
      <c r="U75" s="349"/>
      <c r="V75" s="349"/>
      <c r="W75" s="349"/>
      <c r="X75" s="349"/>
      <c r="Y75" s="349"/>
      <c r="Z75" s="349"/>
    </row>
    <row r="76" spans="1:26" ht="15.75" customHeight="1" x14ac:dyDescent="0.2">
      <c r="A76" s="349"/>
      <c r="B76" s="351"/>
      <c r="C76" s="349"/>
      <c r="D76" s="352"/>
      <c r="E76" s="349"/>
      <c r="F76" s="349"/>
      <c r="G76" s="349"/>
      <c r="H76" s="349"/>
      <c r="I76" s="349"/>
      <c r="J76" s="349"/>
      <c r="K76" s="349"/>
      <c r="L76" s="349"/>
      <c r="M76" s="349"/>
      <c r="N76" s="349"/>
      <c r="O76" s="349"/>
      <c r="P76" s="349"/>
      <c r="Q76" s="349"/>
      <c r="R76" s="349"/>
      <c r="S76" s="349"/>
      <c r="T76" s="349"/>
      <c r="U76" s="349"/>
      <c r="V76" s="349"/>
      <c r="W76" s="349"/>
      <c r="X76" s="349"/>
      <c r="Y76" s="349"/>
      <c r="Z76" s="349"/>
    </row>
    <row r="77" spans="1:26" ht="15.75" customHeight="1" x14ac:dyDescent="0.2">
      <c r="A77" s="349"/>
      <c r="B77" s="351"/>
      <c r="C77" s="349"/>
      <c r="D77" s="352"/>
      <c r="E77" s="349"/>
      <c r="F77" s="349"/>
      <c r="G77" s="349"/>
      <c r="H77" s="349"/>
      <c r="I77" s="349"/>
      <c r="J77" s="349"/>
      <c r="K77" s="349"/>
      <c r="L77" s="349"/>
      <c r="M77" s="349"/>
      <c r="N77" s="349"/>
      <c r="O77" s="349"/>
      <c r="P77" s="349"/>
      <c r="Q77" s="349"/>
      <c r="R77" s="349"/>
      <c r="S77" s="349"/>
      <c r="T77" s="349"/>
      <c r="U77" s="349"/>
      <c r="V77" s="349"/>
      <c r="W77" s="349"/>
      <c r="X77" s="349"/>
      <c r="Y77" s="349"/>
      <c r="Z77" s="349"/>
    </row>
    <row r="78" spans="1:26" ht="15.75" customHeight="1" x14ac:dyDescent="0.2">
      <c r="A78" s="349"/>
      <c r="B78" s="351"/>
      <c r="C78" s="349"/>
      <c r="D78" s="352"/>
      <c r="E78" s="349"/>
      <c r="F78" s="349"/>
      <c r="G78" s="349"/>
      <c r="H78" s="349"/>
      <c r="I78" s="349"/>
      <c r="J78" s="349"/>
      <c r="K78" s="349"/>
      <c r="L78" s="349"/>
      <c r="M78" s="349"/>
      <c r="N78" s="349"/>
      <c r="O78" s="349"/>
      <c r="P78" s="349"/>
      <c r="Q78" s="349"/>
      <c r="R78" s="349"/>
      <c r="S78" s="349"/>
      <c r="T78" s="349"/>
      <c r="U78" s="349"/>
      <c r="V78" s="349"/>
      <c r="W78" s="349"/>
      <c r="X78" s="349"/>
      <c r="Y78" s="349"/>
      <c r="Z78" s="349"/>
    </row>
    <row r="79" spans="1:26" ht="15.75" customHeight="1" x14ac:dyDescent="0.2">
      <c r="A79" s="349"/>
      <c r="B79" s="351"/>
      <c r="C79" s="349"/>
      <c r="D79" s="352"/>
      <c r="E79" s="349"/>
      <c r="F79" s="349"/>
      <c r="G79" s="349"/>
      <c r="H79" s="349"/>
      <c r="I79" s="349"/>
      <c r="J79" s="349"/>
      <c r="K79" s="349"/>
      <c r="L79" s="349"/>
      <c r="M79" s="349"/>
      <c r="N79" s="349"/>
      <c r="O79" s="349"/>
      <c r="P79" s="349"/>
      <c r="Q79" s="349"/>
      <c r="R79" s="349"/>
      <c r="S79" s="349"/>
      <c r="T79" s="349"/>
      <c r="U79" s="349"/>
      <c r="V79" s="349"/>
      <c r="W79" s="349"/>
      <c r="X79" s="349"/>
      <c r="Y79" s="349"/>
      <c r="Z79" s="349"/>
    </row>
    <row r="80" spans="1:26" ht="15.75" customHeight="1" x14ac:dyDescent="0.2">
      <c r="A80" s="349"/>
      <c r="B80" s="351"/>
      <c r="C80" s="349"/>
      <c r="D80" s="352"/>
      <c r="E80" s="349"/>
      <c r="F80" s="349"/>
      <c r="G80" s="349"/>
      <c r="H80" s="349"/>
      <c r="I80" s="349"/>
      <c r="J80" s="349"/>
      <c r="K80" s="349"/>
      <c r="L80" s="349"/>
      <c r="M80" s="349"/>
      <c r="N80" s="349"/>
      <c r="O80" s="349"/>
      <c r="P80" s="349"/>
      <c r="Q80" s="349"/>
      <c r="R80" s="349"/>
      <c r="S80" s="349"/>
      <c r="T80" s="349"/>
      <c r="U80" s="349"/>
      <c r="V80" s="349"/>
      <c r="W80" s="349"/>
      <c r="X80" s="349"/>
      <c r="Y80" s="349"/>
      <c r="Z80" s="349"/>
    </row>
    <row r="81" spans="1:26" ht="15.75" customHeight="1" x14ac:dyDescent="0.2">
      <c r="A81" s="349"/>
      <c r="B81" s="351"/>
      <c r="C81" s="349"/>
      <c r="D81" s="352"/>
      <c r="E81" s="349"/>
      <c r="F81" s="349"/>
      <c r="G81" s="349"/>
      <c r="H81" s="349"/>
      <c r="I81" s="349"/>
      <c r="J81" s="349"/>
      <c r="K81" s="349"/>
      <c r="L81" s="349"/>
      <c r="M81" s="349"/>
      <c r="N81" s="349"/>
      <c r="O81" s="349"/>
      <c r="P81" s="349"/>
      <c r="Q81" s="349"/>
      <c r="R81" s="349"/>
      <c r="S81" s="349"/>
      <c r="T81" s="349"/>
      <c r="U81" s="349"/>
      <c r="V81" s="349"/>
      <c r="W81" s="349"/>
      <c r="X81" s="349"/>
      <c r="Y81" s="349"/>
      <c r="Z81" s="349"/>
    </row>
    <row r="82" spans="1:26" ht="15.75" customHeight="1" x14ac:dyDescent="0.2">
      <c r="A82" s="349"/>
      <c r="B82" s="351"/>
      <c r="C82" s="349"/>
      <c r="D82" s="352"/>
      <c r="E82" s="349"/>
      <c r="F82" s="349"/>
      <c r="G82" s="349"/>
      <c r="H82" s="349"/>
      <c r="I82" s="349"/>
      <c r="J82" s="349"/>
      <c r="K82" s="349"/>
      <c r="L82" s="349"/>
      <c r="M82" s="349"/>
      <c r="N82" s="349"/>
      <c r="O82" s="349"/>
      <c r="P82" s="349"/>
      <c r="Q82" s="349"/>
      <c r="R82" s="349"/>
      <c r="S82" s="349"/>
      <c r="T82" s="349"/>
      <c r="U82" s="349"/>
      <c r="V82" s="349"/>
      <c r="W82" s="349"/>
      <c r="X82" s="349"/>
      <c r="Y82" s="349"/>
      <c r="Z82" s="349"/>
    </row>
    <row r="83" spans="1:26" ht="15.75" customHeight="1" x14ac:dyDescent="0.2">
      <c r="A83" s="349"/>
      <c r="B83" s="351"/>
      <c r="C83" s="349"/>
      <c r="D83" s="352"/>
      <c r="E83" s="349"/>
      <c r="F83" s="349"/>
      <c r="G83" s="349"/>
      <c r="H83" s="349"/>
      <c r="I83" s="349"/>
      <c r="J83" s="349"/>
      <c r="K83" s="349"/>
      <c r="L83" s="349"/>
      <c r="M83" s="349"/>
      <c r="N83" s="349"/>
      <c r="O83" s="349"/>
      <c r="P83" s="349"/>
      <c r="Q83" s="349"/>
      <c r="R83" s="349"/>
      <c r="S83" s="349"/>
      <c r="T83" s="349"/>
      <c r="U83" s="349"/>
      <c r="V83" s="349"/>
      <c r="W83" s="349"/>
      <c r="X83" s="349"/>
      <c r="Y83" s="349"/>
      <c r="Z83" s="349"/>
    </row>
    <row r="84" spans="1:26" ht="15.75" customHeight="1" x14ac:dyDescent="0.2">
      <c r="A84" s="349"/>
      <c r="B84" s="351"/>
      <c r="C84" s="349"/>
      <c r="D84" s="352"/>
      <c r="E84" s="349"/>
      <c r="F84" s="349"/>
      <c r="G84" s="349"/>
      <c r="H84" s="349"/>
      <c r="I84" s="349"/>
      <c r="J84" s="349"/>
      <c r="K84" s="349"/>
      <c r="L84" s="349"/>
      <c r="M84" s="349"/>
      <c r="N84" s="349"/>
      <c r="O84" s="349"/>
      <c r="P84" s="349"/>
      <c r="Q84" s="349"/>
      <c r="R84" s="349"/>
      <c r="S84" s="349"/>
      <c r="T84" s="349"/>
      <c r="U84" s="349"/>
      <c r="V84" s="349"/>
      <c r="W84" s="349"/>
      <c r="X84" s="349"/>
      <c r="Y84" s="349"/>
      <c r="Z84" s="349"/>
    </row>
    <row r="85" spans="1:26" ht="15.75" customHeight="1" x14ac:dyDescent="0.2">
      <c r="A85" s="349"/>
      <c r="B85" s="351"/>
      <c r="C85" s="349"/>
      <c r="D85" s="352"/>
      <c r="E85" s="349"/>
      <c r="F85" s="349"/>
      <c r="G85" s="349"/>
      <c r="H85" s="349"/>
      <c r="I85" s="349"/>
      <c r="J85" s="349"/>
      <c r="K85" s="349"/>
      <c r="L85" s="349"/>
      <c r="M85" s="349"/>
      <c r="N85" s="349"/>
      <c r="O85" s="349"/>
      <c r="P85" s="349"/>
      <c r="Q85" s="349"/>
      <c r="R85" s="349"/>
      <c r="S85" s="349"/>
      <c r="T85" s="349"/>
      <c r="U85" s="349"/>
      <c r="V85" s="349"/>
      <c r="W85" s="349"/>
      <c r="X85" s="349"/>
      <c r="Y85" s="349"/>
      <c r="Z85" s="349"/>
    </row>
    <row r="86" spans="1:26" ht="15.75" customHeight="1" x14ac:dyDescent="0.2">
      <c r="A86" s="349"/>
      <c r="B86" s="351"/>
      <c r="C86" s="349"/>
      <c r="D86" s="352"/>
      <c r="E86" s="349"/>
      <c r="F86" s="349"/>
      <c r="G86" s="349"/>
      <c r="H86" s="349"/>
      <c r="I86" s="349"/>
      <c r="J86" s="349"/>
      <c r="K86" s="349"/>
      <c r="L86" s="349"/>
      <c r="M86" s="349"/>
      <c r="N86" s="349"/>
      <c r="O86" s="349"/>
      <c r="P86" s="349"/>
      <c r="Q86" s="349"/>
      <c r="R86" s="349"/>
      <c r="S86" s="349"/>
      <c r="T86" s="349"/>
      <c r="U86" s="349"/>
      <c r="V86" s="349"/>
      <c r="W86" s="349"/>
      <c r="X86" s="349"/>
      <c r="Y86" s="349"/>
      <c r="Z86" s="349"/>
    </row>
    <row r="87" spans="1:26" ht="15.75" customHeight="1" x14ac:dyDescent="0.2">
      <c r="A87" s="349"/>
      <c r="B87" s="351"/>
      <c r="C87" s="349"/>
      <c r="D87" s="352"/>
      <c r="E87" s="349"/>
      <c r="F87" s="349"/>
      <c r="G87" s="349"/>
      <c r="H87" s="349"/>
      <c r="I87" s="349"/>
      <c r="J87" s="349"/>
      <c r="K87" s="349"/>
      <c r="L87" s="349"/>
      <c r="M87" s="349"/>
      <c r="N87" s="349"/>
      <c r="O87" s="349"/>
      <c r="P87" s="349"/>
      <c r="Q87" s="349"/>
      <c r="R87" s="349"/>
      <c r="S87" s="349"/>
      <c r="T87" s="349"/>
      <c r="U87" s="349"/>
      <c r="V87" s="349"/>
      <c r="W87" s="349"/>
      <c r="X87" s="349"/>
      <c r="Y87" s="349"/>
      <c r="Z87" s="349"/>
    </row>
    <row r="88" spans="1:26" ht="15.75" customHeight="1" x14ac:dyDescent="0.2">
      <c r="A88" s="349"/>
      <c r="B88" s="351"/>
      <c r="C88" s="349"/>
      <c r="D88" s="352"/>
      <c r="E88" s="349"/>
      <c r="F88" s="349"/>
      <c r="G88" s="349"/>
      <c r="H88" s="349"/>
      <c r="I88" s="349"/>
      <c r="J88" s="349"/>
      <c r="K88" s="349"/>
      <c r="L88" s="349"/>
      <c r="M88" s="349"/>
      <c r="N88" s="349"/>
      <c r="O88" s="349"/>
      <c r="P88" s="349"/>
      <c r="Q88" s="349"/>
      <c r="R88" s="349"/>
      <c r="S88" s="349"/>
      <c r="T88" s="349"/>
      <c r="U88" s="349"/>
      <c r="V88" s="349"/>
      <c r="W88" s="349"/>
      <c r="X88" s="349"/>
      <c r="Y88" s="349"/>
      <c r="Z88" s="349"/>
    </row>
    <row r="89" spans="1:26" ht="15.75" customHeight="1" x14ac:dyDescent="0.2">
      <c r="A89" s="349"/>
      <c r="B89" s="351"/>
      <c r="C89" s="349"/>
      <c r="D89" s="352"/>
      <c r="E89" s="349"/>
      <c r="F89" s="349"/>
      <c r="G89" s="349"/>
      <c r="H89" s="349"/>
      <c r="I89" s="349"/>
      <c r="J89" s="349"/>
      <c r="K89" s="349"/>
      <c r="L89" s="349"/>
      <c r="M89" s="349"/>
      <c r="N89" s="349"/>
      <c r="O89" s="349"/>
      <c r="P89" s="349"/>
      <c r="Q89" s="349"/>
      <c r="R89" s="349"/>
      <c r="S89" s="349"/>
      <c r="T89" s="349"/>
      <c r="U89" s="349"/>
      <c r="V89" s="349"/>
      <c r="W89" s="349"/>
      <c r="X89" s="349"/>
      <c r="Y89" s="349"/>
      <c r="Z89" s="349"/>
    </row>
    <row r="90" spans="1:26" ht="15.75" customHeight="1" x14ac:dyDescent="0.2">
      <c r="A90" s="349"/>
      <c r="B90" s="351"/>
      <c r="C90" s="349"/>
      <c r="D90" s="352"/>
      <c r="E90" s="349"/>
      <c r="F90" s="349"/>
      <c r="G90" s="349"/>
      <c r="H90" s="349"/>
      <c r="I90" s="349"/>
      <c r="J90" s="349"/>
      <c r="K90" s="349"/>
      <c r="L90" s="349"/>
      <c r="M90" s="349"/>
      <c r="N90" s="349"/>
      <c r="O90" s="349"/>
      <c r="P90" s="349"/>
      <c r="Q90" s="349"/>
      <c r="R90" s="349"/>
      <c r="S90" s="349"/>
      <c r="T90" s="349"/>
      <c r="U90" s="349"/>
      <c r="V90" s="349"/>
      <c r="W90" s="349"/>
      <c r="X90" s="349"/>
      <c r="Y90" s="349"/>
      <c r="Z90" s="349"/>
    </row>
    <row r="91" spans="1:26" ht="15.75" customHeight="1" x14ac:dyDescent="0.2">
      <c r="A91" s="349"/>
      <c r="B91" s="351"/>
      <c r="C91" s="349"/>
      <c r="D91" s="352"/>
      <c r="E91" s="349"/>
      <c r="F91" s="349"/>
      <c r="G91" s="349"/>
      <c r="H91" s="349"/>
      <c r="I91" s="349"/>
      <c r="J91" s="349"/>
      <c r="K91" s="349"/>
      <c r="L91" s="349"/>
      <c r="M91" s="349"/>
      <c r="N91" s="349"/>
      <c r="O91" s="349"/>
      <c r="P91" s="349"/>
      <c r="Q91" s="349"/>
      <c r="R91" s="349"/>
      <c r="S91" s="349"/>
      <c r="T91" s="349"/>
      <c r="U91" s="349"/>
      <c r="V91" s="349"/>
      <c r="W91" s="349"/>
      <c r="X91" s="349"/>
      <c r="Y91" s="349"/>
      <c r="Z91" s="349"/>
    </row>
    <row r="92" spans="1:26" ht="15.75" customHeight="1" x14ac:dyDescent="0.2">
      <c r="A92" s="349"/>
      <c r="B92" s="351"/>
      <c r="C92" s="349"/>
      <c r="D92" s="352"/>
      <c r="E92" s="349"/>
      <c r="F92" s="349"/>
      <c r="G92" s="349"/>
      <c r="H92" s="349"/>
      <c r="I92" s="349"/>
      <c r="J92" s="349"/>
      <c r="K92" s="349"/>
      <c r="L92" s="349"/>
      <c r="M92" s="349"/>
      <c r="N92" s="349"/>
      <c r="O92" s="349"/>
      <c r="P92" s="349"/>
      <c r="Q92" s="349"/>
      <c r="R92" s="349"/>
      <c r="S92" s="349"/>
      <c r="T92" s="349"/>
      <c r="U92" s="349"/>
      <c r="V92" s="349"/>
      <c r="W92" s="349"/>
      <c r="X92" s="349"/>
      <c r="Y92" s="349"/>
      <c r="Z92" s="349"/>
    </row>
    <row r="93" spans="1:26" ht="15.75" customHeight="1" x14ac:dyDescent="0.2">
      <c r="A93" s="349"/>
      <c r="B93" s="351"/>
      <c r="C93" s="349"/>
      <c r="D93" s="352"/>
      <c r="E93" s="349"/>
      <c r="F93" s="349"/>
      <c r="G93" s="349"/>
      <c r="H93" s="349"/>
      <c r="I93" s="349"/>
      <c r="J93" s="349"/>
      <c r="K93" s="349"/>
      <c r="L93" s="349"/>
      <c r="M93" s="349"/>
      <c r="N93" s="349"/>
      <c r="O93" s="349"/>
      <c r="P93" s="349"/>
      <c r="Q93" s="349"/>
      <c r="R93" s="349"/>
      <c r="S93" s="349"/>
      <c r="T93" s="349"/>
      <c r="U93" s="349"/>
      <c r="V93" s="349"/>
      <c r="W93" s="349"/>
      <c r="X93" s="349"/>
      <c r="Y93" s="349"/>
      <c r="Z93" s="349"/>
    </row>
    <row r="94" spans="1:26" ht="15.75" customHeight="1" x14ac:dyDescent="0.2">
      <c r="A94" s="349"/>
      <c r="B94" s="351"/>
      <c r="C94" s="349"/>
      <c r="D94" s="352"/>
      <c r="E94" s="349"/>
      <c r="F94" s="349"/>
      <c r="G94" s="349"/>
      <c r="H94" s="349"/>
      <c r="I94" s="349"/>
      <c r="J94" s="349"/>
      <c r="K94" s="349"/>
      <c r="L94" s="349"/>
      <c r="M94" s="349"/>
      <c r="N94" s="349"/>
      <c r="O94" s="349"/>
      <c r="P94" s="349"/>
      <c r="Q94" s="349"/>
      <c r="R94" s="349"/>
      <c r="S94" s="349"/>
      <c r="T94" s="349"/>
      <c r="U94" s="349"/>
      <c r="V94" s="349"/>
      <c r="W94" s="349"/>
      <c r="X94" s="349"/>
      <c r="Y94" s="349"/>
      <c r="Z94" s="349"/>
    </row>
    <row r="95" spans="1:26" ht="15.75" customHeight="1" x14ac:dyDescent="0.2">
      <c r="A95" s="349"/>
      <c r="B95" s="351"/>
      <c r="C95" s="349"/>
      <c r="D95" s="352"/>
      <c r="E95" s="349"/>
      <c r="F95" s="349"/>
      <c r="G95" s="349"/>
      <c r="H95" s="349"/>
      <c r="I95" s="349"/>
      <c r="J95" s="349"/>
      <c r="K95" s="349"/>
      <c r="L95" s="349"/>
      <c r="M95" s="349"/>
      <c r="N95" s="349"/>
      <c r="O95" s="349"/>
      <c r="P95" s="349"/>
      <c r="Q95" s="349"/>
      <c r="R95" s="349"/>
      <c r="S95" s="349"/>
      <c r="T95" s="349"/>
      <c r="U95" s="349"/>
      <c r="V95" s="349"/>
      <c r="W95" s="349"/>
      <c r="X95" s="349"/>
      <c r="Y95" s="349"/>
      <c r="Z95" s="349"/>
    </row>
    <row r="96" spans="1:26" ht="15.75" customHeight="1" x14ac:dyDescent="0.2">
      <c r="A96" s="349"/>
      <c r="B96" s="351"/>
      <c r="C96" s="349"/>
      <c r="D96" s="352"/>
      <c r="E96" s="349"/>
      <c r="F96" s="349"/>
      <c r="G96" s="349"/>
      <c r="H96" s="349"/>
      <c r="I96" s="349"/>
      <c r="J96" s="349"/>
      <c r="K96" s="349"/>
      <c r="L96" s="349"/>
      <c r="M96" s="349"/>
      <c r="N96" s="349"/>
      <c r="O96" s="349"/>
      <c r="P96" s="349"/>
      <c r="Q96" s="349"/>
      <c r="R96" s="349"/>
      <c r="S96" s="349"/>
      <c r="T96" s="349"/>
      <c r="U96" s="349"/>
      <c r="V96" s="349"/>
      <c r="W96" s="349"/>
      <c r="X96" s="349"/>
      <c r="Y96" s="349"/>
      <c r="Z96" s="349"/>
    </row>
    <row r="97" spans="1:26" ht="15.75" customHeight="1" x14ac:dyDescent="0.2">
      <c r="A97" s="349"/>
      <c r="B97" s="351"/>
      <c r="C97" s="349"/>
      <c r="D97" s="352"/>
      <c r="E97" s="349"/>
      <c r="F97" s="349"/>
      <c r="G97" s="349"/>
      <c r="H97" s="349"/>
      <c r="I97" s="349"/>
      <c r="J97" s="349"/>
      <c r="K97" s="349"/>
      <c r="L97" s="349"/>
      <c r="M97" s="349"/>
      <c r="N97" s="349"/>
      <c r="O97" s="349"/>
      <c r="P97" s="349"/>
      <c r="Q97" s="349"/>
      <c r="R97" s="349"/>
      <c r="S97" s="349"/>
      <c r="T97" s="349"/>
      <c r="U97" s="349"/>
      <c r="V97" s="349"/>
      <c r="W97" s="349"/>
      <c r="X97" s="349"/>
      <c r="Y97" s="349"/>
      <c r="Z97" s="349"/>
    </row>
    <row r="98" spans="1:26" ht="15.75" customHeight="1" x14ac:dyDescent="0.2">
      <c r="A98" s="349"/>
      <c r="B98" s="351"/>
      <c r="C98" s="349"/>
      <c r="D98" s="352"/>
      <c r="E98" s="349"/>
      <c r="F98" s="349"/>
      <c r="G98" s="349"/>
      <c r="H98" s="349"/>
      <c r="I98" s="349"/>
      <c r="J98" s="349"/>
      <c r="K98" s="349"/>
      <c r="L98" s="349"/>
      <c r="M98" s="349"/>
      <c r="N98" s="349"/>
      <c r="O98" s="349"/>
      <c r="P98" s="349"/>
      <c r="Q98" s="349"/>
      <c r="R98" s="349"/>
      <c r="S98" s="349"/>
      <c r="T98" s="349"/>
      <c r="U98" s="349"/>
      <c r="V98" s="349"/>
      <c r="W98" s="349"/>
      <c r="X98" s="349"/>
      <c r="Y98" s="349"/>
      <c r="Z98" s="349"/>
    </row>
    <row r="99" spans="1:26" ht="15.75" customHeight="1" x14ac:dyDescent="0.2">
      <c r="A99" s="349"/>
      <c r="B99" s="351"/>
      <c r="C99" s="349"/>
      <c r="D99" s="352"/>
      <c r="E99" s="349"/>
      <c r="F99" s="349"/>
      <c r="G99" s="349"/>
      <c r="H99" s="349"/>
      <c r="I99" s="349"/>
      <c r="J99" s="349"/>
      <c r="K99" s="349"/>
      <c r="L99" s="349"/>
      <c r="M99" s="349"/>
      <c r="N99" s="349"/>
      <c r="O99" s="349"/>
      <c r="P99" s="349"/>
      <c r="Q99" s="349"/>
      <c r="R99" s="349"/>
      <c r="S99" s="349"/>
      <c r="T99" s="349"/>
      <c r="U99" s="349"/>
      <c r="V99" s="349"/>
      <c r="W99" s="349"/>
      <c r="X99" s="349"/>
      <c r="Y99" s="349"/>
      <c r="Z99" s="349"/>
    </row>
    <row r="100" spans="1:26" ht="15.75" customHeight="1" x14ac:dyDescent="0.2">
      <c r="A100" s="349"/>
      <c r="B100" s="351"/>
      <c r="C100" s="349"/>
      <c r="D100" s="352"/>
      <c r="E100" s="349"/>
      <c r="F100" s="349"/>
      <c r="G100" s="349"/>
      <c r="H100" s="349"/>
      <c r="I100" s="349"/>
      <c r="J100" s="349"/>
      <c r="K100" s="349"/>
      <c r="L100" s="349"/>
      <c r="M100" s="349"/>
      <c r="N100" s="349"/>
      <c r="O100" s="349"/>
      <c r="P100" s="349"/>
      <c r="Q100" s="349"/>
      <c r="R100" s="349"/>
      <c r="S100" s="349"/>
      <c r="T100" s="349"/>
      <c r="U100" s="349"/>
      <c r="V100" s="349"/>
      <c r="W100" s="349"/>
      <c r="X100" s="349"/>
      <c r="Y100" s="349"/>
      <c r="Z100" s="349"/>
    </row>
    <row r="101" spans="1:26" ht="15.75" customHeight="1" x14ac:dyDescent="0.2">
      <c r="A101" s="349"/>
      <c r="B101" s="351"/>
      <c r="C101" s="349"/>
      <c r="D101" s="352"/>
      <c r="E101" s="349"/>
      <c r="F101" s="349"/>
      <c r="G101" s="349"/>
      <c r="H101" s="349"/>
      <c r="I101" s="349"/>
      <c r="J101" s="349"/>
      <c r="K101" s="349"/>
      <c r="L101" s="349"/>
      <c r="M101" s="349"/>
      <c r="N101" s="349"/>
      <c r="O101" s="349"/>
      <c r="P101" s="349"/>
      <c r="Q101" s="349"/>
      <c r="R101" s="349"/>
      <c r="S101" s="349"/>
      <c r="T101" s="349"/>
      <c r="U101" s="349"/>
      <c r="V101" s="349"/>
      <c r="W101" s="349"/>
      <c r="X101" s="349"/>
      <c r="Y101" s="349"/>
      <c r="Z101" s="349"/>
    </row>
    <row r="102" spans="1:26" ht="15.75" customHeight="1" x14ac:dyDescent="0.2">
      <c r="A102" s="349"/>
      <c r="B102" s="351"/>
      <c r="C102" s="349"/>
      <c r="D102" s="352"/>
      <c r="E102" s="349"/>
      <c r="F102" s="349"/>
      <c r="G102" s="349"/>
      <c r="H102" s="349"/>
      <c r="I102" s="349"/>
      <c r="J102" s="349"/>
      <c r="K102" s="349"/>
      <c r="L102" s="349"/>
      <c r="M102" s="349"/>
      <c r="N102" s="349"/>
      <c r="O102" s="349"/>
      <c r="P102" s="349"/>
      <c r="Q102" s="349"/>
      <c r="R102" s="349"/>
      <c r="S102" s="349"/>
      <c r="T102" s="349"/>
      <c r="U102" s="349"/>
      <c r="V102" s="349"/>
      <c r="W102" s="349"/>
      <c r="X102" s="349"/>
      <c r="Y102" s="349"/>
      <c r="Z102" s="349"/>
    </row>
    <row r="103" spans="1:26" ht="15.75" customHeight="1" x14ac:dyDescent="0.2">
      <c r="A103" s="349"/>
      <c r="B103" s="351"/>
      <c r="C103" s="349"/>
      <c r="D103" s="352"/>
      <c r="E103" s="349"/>
      <c r="F103" s="349"/>
      <c r="G103" s="349"/>
      <c r="H103" s="349"/>
      <c r="I103" s="349"/>
      <c r="J103" s="349"/>
      <c r="K103" s="349"/>
      <c r="L103" s="349"/>
      <c r="M103" s="349"/>
      <c r="N103" s="349"/>
      <c r="O103" s="349"/>
      <c r="P103" s="349"/>
      <c r="Q103" s="349"/>
      <c r="R103" s="349"/>
      <c r="S103" s="349"/>
      <c r="T103" s="349"/>
      <c r="U103" s="349"/>
      <c r="V103" s="349"/>
      <c r="W103" s="349"/>
      <c r="X103" s="349"/>
      <c r="Y103" s="349"/>
      <c r="Z103" s="349"/>
    </row>
    <row r="104" spans="1:26" ht="15.75" customHeight="1" x14ac:dyDescent="0.2">
      <c r="A104" s="349"/>
      <c r="B104" s="351"/>
      <c r="C104" s="349"/>
      <c r="D104" s="352"/>
      <c r="E104" s="349"/>
      <c r="F104" s="349"/>
      <c r="G104" s="349"/>
      <c r="H104" s="349"/>
      <c r="I104" s="349"/>
      <c r="J104" s="349"/>
      <c r="K104" s="349"/>
      <c r="L104" s="349"/>
      <c r="M104" s="349"/>
      <c r="N104" s="349"/>
      <c r="O104" s="349"/>
      <c r="P104" s="349"/>
      <c r="Q104" s="349"/>
      <c r="R104" s="349"/>
      <c r="S104" s="349"/>
      <c r="T104" s="349"/>
      <c r="U104" s="349"/>
      <c r="V104" s="349"/>
      <c r="W104" s="349"/>
      <c r="X104" s="349"/>
      <c r="Y104" s="349"/>
      <c r="Z104" s="349"/>
    </row>
    <row r="105" spans="1:26" ht="15.75" customHeight="1" x14ac:dyDescent="0.2">
      <c r="A105" s="349"/>
      <c r="B105" s="351"/>
      <c r="C105" s="349"/>
      <c r="D105" s="352"/>
      <c r="E105" s="349"/>
      <c r="F105" s="349"/>
      <c r="G105" s="349"/>
      <c r="H105" s="349"/>
      <c r="I105" s="349"/>
      <c r="J105" s="349"/>
      <c r="K105" s="349"/>
      <c r="L105" s="349"/>
      <c r="M105" s="349"/>
      <c r="N105" s="349"/>
      <c r="O105" s="349"/>
      <c r="P105" s="349"/>
      <c r="Q105" s="349"/>
      <c r="R105" s="349"/>
      <c r="S105" s="349"/>
      <c r="T105" s="349"/>
      <c r="U105" s="349"/>
      <c r="V105" s="349"/>
      <c r="W105" s="349"/>
      <c r="X105" s="349"/>
      <c r="Y105" s="349"/>
      <c r="Z105" s="349"/>
    </row>
    <row r="106" spans="1:26" ht="15.75" customHeight="1" x14ac:dyDescent="0.2">
      <c r="A106" s="349"/>
      <c r="B106" s="351"/>
      <c r="C106" s="349"/>
      <c r="D106" s="352"/>
      <c r="E106" s="349"/>
      <c r="F106" s="349"/>
      <c r="G106" s="349"/>
      <c r="H106" s="349"/>
      <c r="I106" s="349"/>
      <c r="J106" s="349"/>
      <c r="K106" s="349"/>
      <c r="L106" s="349"/>
      <c r="M106" s="349"/>
      <c r="N106" s="349"/>
      <c r="O106" s="349"/>
      <c r="P106" s="349"/>
      <c r="Q106" s="349"/>
      <c r="R106" s="349"/>
      <c r="S106" s="349"/>
      <c r="T106" s="349"/>
      <c r="U106" s="349"/>
      <c r="V106" s="349"/>
      <c r="W106" s="349"/>
      <c r="X106" s="349"/>
      <c r="Y106" s="349"/>
      <c r="Z106" s="349"/>
    </row>
    <row r="107" spans="1:26" ht="15.75" customHeight="1" x14ac:dyDescent="0.2">
      <c r="A107" s="349"/>
      <c r="B107" s="351"/>
      <c r="C107" s="349"/>
      <c r="D107" s="352"/>
      <c r="E107" s="349"/>
      <c r="F107" s="349"/>
      <c r="G107" s="349"/>
      <c r="H107" s="349"/>
      <c r="I107" s="349"/>
      <c r="J107" s="349"/>
      <c r="K107" s="349"/>
      <c r="L107" s="349"/>
      <c r="M107" s="349"/>
      <c r="N107" s="349"/>
      <c r="O107" s="349"/>
      <c r="P107" s="349"/>
      <c r="Q107" s="349"/>
      <c r="R107" s="349"/>
      <c r="S107" s="349"/>
      <c r="T107" s="349"/>
      <c r="U107" s="349"/>
      <c r="V107" s="349"/>
      <c r="W107" s="349"/>
      <c r="X107" s="349"/>
      <c r="Y107" s="349"/>
      <c r="Z107" s="349"/>
    </row>
    <row r="108" spans="1:26" ht="15.75" customHeight="1" x14ac:dyDescent="0.2">
      <c r="A108" s="349"/>
      <c r="B108" s="351"/>
      <c r="C108" s="349"/>
      <c r="D108" s="352"/>
      <c r="E108" s="349"/>
      <c r="F108" s="349"/>
      <c r="G108" s="349"/>
      <c r="H108" s="349"/>
      <c r="I108" s="349"/>
      <c r="J108" s="349"/>
      <c r="K108" s="349"/>
      <c r="L108" s="349"/>
      <c r="M108" s="349"/>
      <c r="N108" s="349"/>
      <c r="O108" s="349"/>
      <c r="P108" s="349"/>
      <c r="Q108" s="349"/>
      <c r="R108" s="349"/>
      <c r="S108" s="349"/>
      <c r="T108" s="349"/>
      <c r="U108" s="349"/>
      <c r="V108" s="349"/>
      <c r="W108" s="349"/>
      <c r="X108" s="349"/>
      <c r="Y108" s="349"/>
      <c r="Z108" s="349"/>
    </row>
    <row r="109" spans="1:26" ht="15.75" customHeight="1" x14ac:dyDescent="0.2">
      <c r="A109" s="349"/>
      <c r="B109" s="351"/>
      <c r="C109" s="349"/>
      <c r="D109" s="352"/>
      <c r="E109" s="349"/>
      <c r="F109" s="349"/>
      <c r="G109" s="349"/>
      <c r="H109" s="349"/>
      <c r="I109" s="349"/>
      <c r="J109" s="349"/>
      <c r="K109" s="349"/>
      <c r="L109" s="349"/>
      <c r="M109" s="349"/>
      <c r="N109" s="349"/>
      <c r="O109" s="349"/>
      <c r="P109" s="349"/>
      <c r="Q109" s="349"/>
      <c r="R109" s="349"/>
      <c r="S109" s="349"/>
      <c r="T109" s="349"/>
      <c r="U109" s="349"/>
      <c r="V109" s="349"/>
      <c r="W109" s="349"/>
      <c r="X109" s="349"/>
      <c r="Y109" s="349"/>
      <c r="Z109" s="349"/>
    </row>
    <row r="110" spans="1:26" ht="15.75" customHeight="1" x14ac:dyDescent="0.2">
      <c r="A110" s="349"/>
      <c r="B110" s="351"/>
      <c r="C110" s="349"/>
      <c r="D110" s="352"/>
      <c r="E110" s="349"/>
      <c r="F110" s="349"/>
      <c r="G110" s="349"/>
      <c r="H110" s="349"/>
      <c r="I110" s="349"/>
      <c r="J110" s="349"/>
      <c r="K110" s="349"/>
      <c r="L110" s="349"/>
      <c r="M110" s="349"/>
      <c r="N110" s="349"/>
      <c r="O110" s="349"/>
      <c r="P110" s="349"/>
      <c r="Q110" s="349"/>
      <c r="R110" s="349"/>
      <c r="S110" s="349"/>
      <c r="T110" s="349"/>
      <c r="U110" s="349"/>
      <c r="V110" s="349"/>
      <c r="W110" s="349"/>
      <c r="X110" s="349"/>
      <c r="Y110" s="349"/>
      <c r="Z110" s="349"/>
    </row>
    <row r="111" spans="1:26" ht="15.75" customHeight="1" x14ac:dyDescent="0.2">
      <c r="A111" s="349"/>
      <c r="B111" s="351"/>
      <c r="C111" s="349"/>
      <c r="D111" s="352"/>
      <c r="E111" s="349"/>
      <c r="F111" s="349"/>
      <c r="G111" s="349"/>
      <c r="H111" s="349"/>
      <c r="I111" s="349"/>
      <c r="J111" s="349"/>
      <c r="K111" s="349"/>
      <c r="L111" s="349"/>
      <c r="M111" s="349"/>
      <c r="N111" s="349"/>
      <c r="O111" s="349"/>
      <c r="P111" s="349"/>
      <c r="Q111" s="349"/>
      <c r="R111" s="349"/>
      <c r="S111" s="349"/>
      <c r="T111" s="349"/>
      <c r="U111" s="349"/>
      <c r="V111" s="349"/>
      <c r="W111" s="349"/>
      <c r="X111" s="349"/>
      <c r="Y111" s="349"/>
      <c r="Z111" s="349"/>
    </row>
    <row r="112" spans="1:26" ht="15.75" customHeight="1" x14ac:dyDescent="0.2">
      <c r="A112" s="349"/>
      <c r="B112" s="351"/>
      <c r="C112" s="349"/>
      <c r="D112" s="352"/>
      <c r="E112" s="349"/>
      <c r="F112" s="349"/>
      <c r="G112" s="349"/>
      <c r="H112" s="349"/>
      <c r="I112" s="349"/>
      <c r="J112" s="349"/>
      <c r="K112" s="349"/>
      <c r="L112" s="349"/>
      <c r="M112" s="349"/>
      <c r="N112" s="349"/>
      <c r="O112" s="349"/>
      <c r="P112" s="349"/>
      <c r="Q112" s="349"/>
      <c r="R112" s="349"/>
      <c r="S112" s="349"/>
      <c r="T112" s="349"/>
      <c r="U112" s="349"/>
      <c r="V112" s="349"/>
      <c r="W112" s="349"/>
      <c r="X112" s="349"/>
      <c r="Y112" s="349"/>
      <c r="Z112" s="349"/>
    </row>
    <row r="113" spans="1:26" ht="15.75" customHeight="1" x14ac:dyDescent="0.2">
      <c r="A113" s="349"/>
      <c r="B113" s="351"/>
      <c r="C113" s="349"/>
      <c r="D113" s="352"/>
      <c r="E113" s="349"/>
      <c r="F113" s="349"/>
      <c r="G113" s="349"/>
      <c r="H113" s="349"/>
      <c r="I113" s="349"/>
      <c r="J113" s="349"/>
      <c r="K113" s="349"/>
      <c r="L113" s="349"/>
      <c r="M113" s="349"/>
      <c r="N113" s="349"/>
      <c r="O113" s="349"/>
      <c r="P113" s="349"/>
      <c r="Q113" s="349"/>
      <c r="R113" s="349"/>
      <c r="S113" s="349"/>
      <c r="T113" s="349"/>
      <c r="U113" s="349"/>
      <c r="V113" s="349"/>
      <c r="W113" s="349"/>
      <c r="X113" s="349"/>
      <c r="Y113" s="349"/>
      <c r="Z113" s="349"/>
    </row>
    <row r="114" spans="1:26" ht="15.75" customHeight="1" x14ac:dyDescent="0.2">
      <c r="A114" s="349"/>
      <c r="B114" s="351"/>
      <c r="C114" s="349"/>
      <c r="D114" s="352"/>
      <c r="E114" s="349"/>
      <c r="F114" s="349"/>
      <c r="G114" s="349"/>
      <c r="H114" s="349"/>
      <c r="I114" s="349"/>
      <c r="J114" s="349"/>
      <c r="K114" s="349"/>
      <c r="L114" s="349"/>
      <c r="M114" s="349"/>
      <c r="N114" s="349"/>
      <c r="O114" s="349"/>
      <c r="P114" s="349"/>
      <c r="Q114" s="349"/>
      <c r="R114" s="349"/>
      <c r="S114" s="349"/>
      <c r="T114" s="349"/>
      <c r="U114" s="349"/>
      <c r="V114" s="349"/>
      <c r="W114" s="349"/>
      <c r="X114" s="349"/>
      <c r="Y114" s="349"/>
      <c r="Z114" s="349"/>
    </row>
    <row r="115" spans="1:26" ht="15.75" customHeight="1" x14ac:dyDescent="0.2">
      <c r="A115" s="349"/>
      <c r="B115" s="351"/>
      <c r="C115" s="349"/>
      <c r="D115" s="352"/>
      <c r="E115" s="349"/>
      <c r="F115" s="349"/>
      <c r="G115" s="349"/>
      <c r="H115" s="349"/>
      <c r="I115" s="349"/>
      <c r="J115" s="349"/>
      <c r="K115" s="349"/>
      <c r="L115" s="349"/>
      <c r="M115" s="349"/>
      <c r="N115" s="349"/>
      <c r="O115" s="349"/>
      <c r="P115" s="349"/>
      <c r="Q115" s="349"/>
      <c r="R115" s="349"/>
      <c r="S115" s="349"/>
      <c r="T115" s="349"/>
      <c r="U115" s="349"/>
      <c r="V115" s="349"/>
      <c r="W115" s="349"/>
      <c r="X115" s="349"/>
      <c r="Y115" s="349"/>
      <c r="Z115" s="349"/>
    </row>
    <row r="116" spans="1:26" ht="15.75" customHeight="1" x14ac:dyDescent="0.2">
      <c r="A116" s="349"/>
      <c r="B116" s="351"/>
      <c r="C116" s="349"/>
      <c r="D116" s="352"/>
      <c r="E116" s="349"/>
      <c r="F116" s="349"/>
      <c r="G116" s="349"/>
      <c r="H116" s="349"/>
      <c r="I116" s="349"/>
      <c r="J116" s="349"/>
      <c r="K116" s="349"/>
      <c r="L116" s="349"/>
      <c r="M116" s="349"/>
      <c r="N116" s="349"/>
      <c r="O116" s="349"/>
      <c r="P116" s="349"/>
      <c r="Q116" s="349"/>
      <c r="R116" s="349"/>
      <c r="S116" s="349"/>
      <c r="T116" s="349"/>
      <c r="U116" s="349"/>
      <c r="V116" s="349"/>
      <c r="W116" s="349"/>
      <c r="X116" s="349"/>
      <c r="Y116" s="349"/>
      <c r="Z116" s="349"/>
    </row>
    <row r="117" spans="1:26" ht="15.75" customHeight="1" x14ac:dyDescent="0.2">
      <c r="A117" s="349"/>
      <c r="B117" s="351"/>
      <c r="C117" s="349"/>
      <c r="D117" s="352"/>
      <c r="E117" s="349"/>
      <c r="F117" s="349"/>
      <c r="G117" s="349"/>
      <c r="H117" s="349"/>
      <c r="I117" s="349"/>
      <c r="J117" s="349"/>
      <c r="K117" s="349"/>
      <c r="L117" s="349"/>
      <c r="M117" s="349"/>
      <c r="N117" s="349"/>
      <c r="O117" s="349"/>
      <c r="P117" s="349"/>
      <c r="Q117" s="349"/>
      <c r="R117" s="349"/>
      <c r="S117" s="349"/>
      <c r="T117" s="349"/>
      <c r="U117" s="349"/>
      <c r="V117" s="349"/>
      <c r="W117" s="349"/>
      <c r="X117" s="349"/>
      <c r="Y117" s="349"/>
      <c r="Z117" s="349"/>
    </row>
    <row r="118" spans="1:26" ht="15.75" customHeight="1" x14ac:dyDescent="0.2">
      <c r="A118" s="349"/>
      <c r="B118" s="351"/>
      <c r="C118" s="349"/>
      <c r="D118" s="352"/>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row>
    <row r="119" spans="1:26" ht="15.75" customHeight="1" x14ac:dyDescent="0.2">
      <c r="A119" s="349"/>
      <c r="B119" s="351"/>
      <c r="C119" s="349"/>
      <c r="D119" s="352"/>
      <c r="E119" s="349"/>
      <c r="F119" s="349"/>
      <c r="G119" s="349"/>
      <c r="H119" s="349"/>
      <c r="I119" s="349"/>
      <c r="J119" s="349"/>
      <c r="K119" s="349"/>
      <c r="L119" s="349"/>
      <c r="M119" s="349"/>
      <c r="N119" s="349"/>
      <c r="O119" s="349"/>
      <c r="P119" s="349"/>
      <c r="Q119" s="349"/>
      <c r="R119" s="349"/>
      <c r="S119" s="349"/>
      <c r="T119" s="349"/>
      <c r="U119" s="349"/>
      <c r="V119" s="349"/>
      <c r="W119" s="349"/>
      <c r="X119" s="349"/>
      <c r="Y119" s="349"/>
      <c r="Z119" s="349"/>
    </row>
    <row r="120" spans="1:26" ht="15.75" customHeight="1" x14ac:dyDescent="0.2">
      <c r="A120" s="349"/>
      <c r="B120" s="351"/>
      <c r="C120" s="349"/>
      <c r="D120" s="352"/>
      <c r="E120" s="349"/>
      <c r="F120" s="349"/>
      <c r="G120" s="349"/>
      <c r="H120" s="349"/>
      <c r="I120" s="349"/>
      <c r="J120" s="349"/>
      <c r="K120" s="349"/>
      <c r="L120" s="349"/>
      <c r="M120" s="349"/>
      <c r="N120" s="349"/>
      <c r="O120" s="349"/>
      <c r="P120" s="349"/>
      <c r="Q120" s="349"/>
      <c r="R120" s="349"/>
      <c r="S120" s="349"/>
      <c r="T120" s="349"/>
      <c r="U120" s="349"/>
      <c r="V120" s="349"/>
      <c r="W120" s="349"/>
      <c r="X120" s="349"/>
      <c r="Y120" s="349"/>
      <c r="Z120" s="349"/>
    </row>
    <row r="121" spans="1:26" ht="15.75" customHeight="1" x14ac:dyDescent="0.2">
      <c r="A121" s="349"/>
      <c r="B121" s="351"/>
      <c r="C121" s="349"/>
      <c r="D121" s="352"/>
      <c r="E121" s="349"/>
      <c r="F121" s="349"/>
      <c r="G121" s="349"/>
      <c r="H121" s="349"/>
      <c r="I121" s="349"/>
      <c r="J121" s="349"/>
      <c r="K121" s="349"/>
      <c r="L121" s="349"/>
      <c r="M121" s="349"/>
      <c r="N121" s="349"/>
      <c r="O121" s="349"/>
      <c r="P121" s="349"/>
      <c r="Q121" s="349"/>
      <c r="R121" s="349"/>
      <c r="S121" s="349"/>
      <c r="T121" s="349"/>
      <c r="U121" s="349"/>
      <c r="V121" s="349"/>
      <c r="W121" s="349"/>
      <c r="X121" s="349"/>
      <c r="Y121" s="349"/>
      <c r="Z121" s="349"/>
    </row>
    <row r="122" spans="1:26" ht="15.75" customHeight="1" x14ac:dyDescent="0.2">
      <c r="A122" s="349"/>
      <c r="B122" s="351"/>
      <c r="C122" s="349"/>
      <c r="D122" s="352"/>
      <c r="E122" s="349"/>
      <c r="F122" s="349"/>
      <c r="G122" s="349"/>
      <c r="H122" s="349"/>
      <c r="I122" s="349"/>
      <c r="J122" s="349"/>
      <c r="K122" s="349"/>
      <c r="L122" s="349"/>
      <c r="M122" s="349"/>
      <c r="N122" s="349"/>
      <c r="O122" s="349"/>
      <c r="P122" s="349"/>
      <c r="Q122" s="349"/>
      <c r="R122" s="349"/>
      <c r="S122" s="349"/>
      <c r="T122" s="349"/>
      <c r="U122" s="349"/>
      <c r="V122" s="349"/>
      <c r="W122" s="349"/>
      <c r="X122" s="349"/>
      <c r="Y122" s="349"/>
      <c r="Z122" s="349"/>
    </row>
    <row r="123" spans="1:26" ht="15.75" customHeight="1" x14ac:dyDescent="0.2">
      <c r="A123" s="349"/>
      <c r="B123" s="351"/>
      <c r="C123" s="349"/>
      <c r="D123" s="352"/>
      <c r="E123" s="349"/>
      <c r="F123" s="349"/>
      <c r="G123" s="349"/>
      <c r="H123" s="349"/>
      <c r="I123" s="349"/>
      <c r="J123" s="349"/>
      <c r="K123" s="349"/>
      <c r="L123" s="349"/>
      <c r="M123" s="349"/>
      <c r="N123" s="349"/>
      <c r="O123" s="349"/>
      <c r="P123" s="349"/>
      <c r="Q123" s="349"/>
      <c r="R123" s="349"/>
      <c r="S123" s="349"/>
      <c r="T123" s="349"/>
      <c r="U123" s="349"/>
      <c r="V123" s="349"/>
      <c r="W123" s="349"/>
      <c r="X123" s="349"/>
      <c r="Y123" s="349"/>
      <c r="Z123" s="349"/>
    </row>
    <row r="124" spans="1:26" ht="15.75" customHeight="1" x14ac:dyDescent="0.2">
      <c r="A124" s="349"/>
      <c r="B124" s="351"/>
      <c r="C124" s="349"/>
      <c r="D124" s="352"/>
      <c r="E124" s="349"/>
      <c r="F124" s="349"/>
      <c r="G124" s="349"/>
      <c r="H124" s="349"/>
      <c r="I124" s="349"/>
      <c r="J124" s="349"/>
      <c r="K124" s="349"/>
      <c r="L124" s="349"/>
      <c r="M124" s="349"/>
      <c r="N124" s="349"/>
      <c r="O124" s="349"/>
      <c r="P124" s="349"/>
      <c r="Q124" s="349"/>
      <c r="R124" s="349"/>
      <c r="S124" s="349"/>
      <c r="T124" s="349"/>
      <c r="U124" s="349"/>
      <c r="V124" s="349"/>
      <c r="W124" s="349"/>
      <c r="X124" s="349"/>
      <c r="Y124" s="349"/>
      <c r="Z124" s="349"/>
    </row>
    <row r="125" spans="1:26" ht="15.75" customHeight="1" x14ac:dyDescent="0.2">
      <c r="A125" s="349"/>
      <c r="B125" s="351"/>
      <c r="C125" s="349"/>
      <c r="D125" s="352"/>
      <c r="E125" s="349"/>
      <c r="F125" s="349"/>
      <c r="G125" s="349"/>
      <c r="H125" s="349"/>
      <c r="I125" s="349"/>
      <c r="J125" s="349"/>
      <c r="K125" s="349"/>
      <c r="L125" s="349"/>
      <c r="M125" s="349"/>
      <c r="N125" s="349"/>
      <c r="O125" s="349"/>
      <c r="P125" s="349"/>
      <c r="Q125" s="349"/>
      <c r="R125" s="349"/>
      <c r="S125" s="349"/>
      <c r="T125" s="349"/>
      <c r="U125" s="349"/>
      <c r="V125" s="349"/>
      <c r="W125" s="349"/>
      <c r="X125" s="349"/>
      <c r="Y125" s="349"/>
      <c r="Z125" s="349"/>
    </row>
    <row r="126" spans="1:26" ht="15.75" customHeight="1" x14ac:dyDescent="0.2">
      <c r="A126" s="349"/>
      <c r="B126" s="351"/>
      <c r="C126" s="349"/>
      <c r="D126" s="352"/>
      <c r="E126" s="349"/>
      <c r="F126" s="349"/>
      <c r="G126" s="349"/>
      <c r="H126" s="349"/>
      <c r="I126" s="349"/>
      <c r="J126" s="349"/>
      <c r="K126" s="349"/>
      <c r="L126" s="349"/>
      <c r="M126" s="349"/>
      <c r="N126" s="349"/>
      <c r="O126" s="349"/>
      <c r="P126" s="349"/>
      <c r="Q126" s="349"/>
      <c r="R126" s="349"/>
      <c r="S126" s="349"/>
      <c r="T126" s="349"/>
      <c r="U126" s="349"/>
      <c r="V126" s="349"/>
      <c r="W126" s="349"/>
      <c r="X126" s="349"/>
      <c r="Y126" s="349"/>
      <c r="Z126" s="349"/>
    </row>
    <row r="127" spans="1:26" ht="15.75" customHeight="1" x14ac:dyDescent="0.2">
      <c r="A127" s="349"/>
      <c r="B127" s="351"/>
      <c r="C127" s="349"/>
      <c r="D127" s="352"/>
      <c r="E127" s="349"/>
      <c r="F127" s="349"/>
      <c r="G127" s="349"/>
      <c r="H127" s="349"/>
      <c r="I127" s="349"/>
      <c r="J127" s="349"/>
      <c r="K127" s="349"/>
      <c r="L127" s="349"/>
      <c r="M127" s="349"/>
      <c r="N127" s="349"/>
      <c r="O127" s="349"/>
      <c r="P127" s="349"/>
      <c r="Q127" s="349"/>
      <c r="R127" s="349"/>
      <c r="S127" s="349"/>
      <c r="T127" s="349"/>
      <c r="U127" s="349"/>
      <c r="V127" s="349"/>
      <c r="W127" s="349"/>
      <c r="X127" s="349"/>
      <c r="Y127" s="349"/>
      <c r="Z127" s="349"/>
    </row>
    <row r="128" spans="1:26" ht="15.75" customHeight="1" x14ac:dyDescent="0.2">
      <c r="A128" s="349"/>
      <c r="B128" s="351"/>
      <c r="C128" s="349"/>
      <c r="D128" s="352"/>
      <c r="E128" s="349"/>
      <c r="F128" s="349"/>
      <c r="G128" s="349"/>
      <c r="H128" s="349"/>
      <c r="I128" s="349"/>
      <c r="J128" s="349"/>
      <c r="K128" s="349"/>
      <c r="L128" s="349"/>
      <c r="M128" s="349"/>
      <c r="N128" s="349"/>
      <c r="O128" s="349"/>
      <c r="P128" s="349"/>
      <c r="Q128" s="349"/>
      <c r="R128" s="349"/>
      <c r="S128" s="349"/>
      <c r="T128" s="349"/>
      <c r="U128" s="349"/>
      <c r="V128" s="349"/>
      <c r="W128" s="349"/>
      <c r="X128" s="349"/>
      <c r="Y128" s="349"/>
      <c r="Z128" s="349"/>
    </row>
    <row r="129" spans="1:26" ht="15.75" customHeight="1" x14ac:dyDescent="0.2">
      <c r="A129" s="349"/>
      <c r="B129" s="351"/>
      <c r="C129" s="349"/>
      <c r="D129" s="352"/>
      <c r="E129" s="349"/>
      <c r="F129" s="349"/>
      <c r="G129" s="349"/>
      <c r="H129" s="349"/>
      <c r="I129" s="349"/>
      <c r="J129" s="349"/>
      <c r="K129" s="349"/>
      <c r="L129" s="349"/>
      <c r="M129" s="349"/>
      <c r="N129" s="349"/>
      <c r="O129" s="349"/>
      <c r="P129" s="349"/>
      <c r="Q129" s="349"/>
      <c r="R129" s="349"/>
      <c r="S129" s="349"/>
      <c r="T129" s="349"/>
      <c r="U129" s="349"/>
      <c r="V129" s="349"/>
      <c r="W129" s="349"/>
      <c r="X129" s="349"/>
      <c r="Y129" s="349"/>
      <c r="Z129" s="349"/>
    </row>
    <row r="130" spans="1:26" ht="15.75" customHeight="1" x14ac:dyDescent="0.2">
      <c r="A130" s="349"/>
      <c r="B130" s="351"/>
      <c r="C130" s="349"/>
      <c r="D130" s="352"/>
      <c r="E130" s="349"/>
      <c r="F130" s="349"/>
      <c r="G130" s="349"/>
      <c r="H130" s="349"/>
      <c r="I130" s="349"/>
      <c r="J130" s="349"/>
      <c r="K130" s="349"/>
      <c r="L130" s="349"/>
      <c r="M130" s="349"/>
      <c r="N130" s="349"/>
      <c r="O130" s="349"/>
      <c r="P130" s="349"/>
      <c r="Q130" s="349"/>
      <c r="R130" s="349"/>
      <c r="S130" s="349"/>
      <c r="T130" s="349"/>
      <c r="U130" s="349"/>
      <c r="V130" s="349"/>
      <c r="W130" s="349"/>
      <c r="X130" s="349"/>
      <c r="Y130" s="349"/>
      <c r="Z130" s="349"/>
    </row>
    <row r="131" spans="1:26" ht="15.75" customHeight="1" x14ac:dyDescent="0.2">
      <c r="A131" s="349"/>
      <c r="B131" s="351"/>
      <c r="C131" s="349"/>
      <c r="D131" s="352"/>
      <c r="E131" s="349"/>
      <c r="F131" s="349"/>
      <c r="G131" s="349"/>
      <c r="H131" s="349"/>
      <c r="I131" s="349"/>
      <c r="J131" s="349"/>
      <c r="K131" s="349"/>
      <c r="L131" s="349"/>
      <c r="M131" s="349"/>
      <c r="N131" s="349"/>
      <c r="O131" s="349"/>
      <c r="P131" s="349"/>
      <c r="Q131" s="349"/>
      <c r="R131" s="349"/>
      <c r="S131" s="349"/>
      <c r="T131" s="349"/>
      <c r="U131" s="349"/>
      <c r="V131" s="349"/>
      <c r="W131" s="349"/>
      <c r="X131" s="349"/>
      <c r="Y131" s="349"/>
      <c r="Z131" s="349"/>
    </row>
    <row r="132" spans="1:26" ht="15.75" customHeight="1" x14ac:dyDescent="0.2">
      <c r="A132" s="349"/>
      <c r="B132" s="351"/>
      <c r="C132" s="349"/>
      <c r="D132" s="352"/>
      <c r="E132" s="349"/>
      <c r="F132" s="349"/>
      <c r="G132" s="349"/>
      <c r="H132" s="349"/>
      <c r="I132" s="349"/>
      <c r="J132" s="349"/>
      <c r="K132" s="349"/>
      <c r="L132" s="349"/>
      <c r="M132" s="349"/>
      <c r="N132" s="349"/>
      <c r="O132" s="349"/>
      <c r="P132" s="349"/>
      <c r="Q132" s="349"/>
      <c r="R132" s="349"/>
      <c r="S132" s="349"/>
      <c r="T132" s="349"/>
      <c r="U132" s="349"/>
      <c r="V132" s="349"/>
      <c r="W132" s="349"/>
      <c r="X132" s="349"/>
      <c r="Y132" s="349"/>
      <c r="Z132" s="349"/>
    </row>
    <row r="133" spans="1:26" ht="15.75" customHeight="1" x14ac:dyDescent="0.2">
      <c r="A133" s="349"/>
      <c r="B133" s="351"/>
      <c r="C133" s="349"/>
      <c r="D133" s="352"/>
      <c r="E133" s="349"/>
      <c r="F133" s="349"/>
      <c r="G133" s="349"/>
      <c r="H133" s="349"/>
      <c r="I133" s="349"/>
      <c r="J133" s="349"/>
      <c r="K133" s="349"/>
      <c r="L133" s="349"/>
      <c r="M133" s="349"/>
      <c r="N133" s="349"/>
      <c r="O133" s="349"/>
      <c r="P133" s="349"/>
      <c r="Q133" s="349"/>
      <c r="R133" s="349"/>
      <c r="S133" s="349"/>
      <c r="T133" s="349"/>
      <c r="U133" s="349"/>
      <c r="V133" s="349"/>
      <c r="W133" s="349"/>
      <c r="X133" s="349"/>
      <c r="Y133" s="349"/>
      <c r="Z133" s="349"/>
    </row>
    <row r="134" spans="1:26" ht="15.75" customHeight="1" x14ac:dyDescent="0.2">
      <c r="A134" s="349"/>
      <c r="B134" s="351"/>
      <c r="C134" s="349"/>
      <c r="D134" s="352"/>
      <c r="E134" s="349"/>
      <c r="F134" s="349"/>
      <c r="G134" s="349"/>
      <c r="H134" s="349"/>
      <c r="I134" s="349"/>
      <c r="J134" s="349"/>
      <c r="K134" s="349"/>
      <c r="L134" s="349"/>
      <c r="M134" s="349"/>
      <c r="N134" s="349"/>
      <c r="O134" s="349"/>
      <c r="P134" s="349"/>
      <c r="Q134" s="349"/>
      <c r="R134" s="349"/>
      <c r="S134" s="349"/>
      <c r="T134" s="349"/>
      <c r="U134" s="349"/>
      <c r="V134" s="349"/>
      <c r="W134" s="349"/>
      <c r="X134" s="349"/>
      <c r="Y134" s="349"/>
      <c r="Z134" s="349"/>
    </row>
    <row r="135" spans="1:26" ht="15.75" customHeight="1" x14ac:dyDescent="0.2">
      <c r="A135" s="349"/>
      <c r="B135" s="351"/>
      <c r="C135" s="349"/>
      <c r="D135" s="352"/>
      <c r="E135" s="349"/>
      <c r="F135" s="349"/>
      <c r="G135" s="349"/>
      <c r="H135" s="349"/>
      <c r="I135" s="349"/>
      <c r="J135" s="349"/>
      <c r="K135" s="349"/>
      <c r="L135" s="349"/>
      <c r="M135" s="349"/>
      <c r="N135" s="349"/>
      <c r="O135" s="349"/>
      <c r="P135" s="349"/>
      <c r="Q135" s="349"/>
      <c r="R135" s="349"/>
      <c r="S135" s="349"/>
      <c r="T135" s="349"/>
      <c r="U135" s="349"/>
      <c r="V135" s="349"/>
      <c r="W135" s="349"/>
      <c r="X135" s="349"/>
      <c r="Y135" s="349"/>
      <c r="Z135" s="349"/>
    </row>
    <row r="136" spans="1:26" ht="15.75" customHeight="1" x14ac:dyDescent="0.2">
      <c r="A136" s="349"/>
      <c r="B136" s="351"/>
      <c r="C136" s="349"/>
      <c r="D136" s="352"/>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row>
    <row r="137" spans="1:26" ht="15.75" customHeight="1" x14ac:dyDescent="0.2">
      <c r="A137" s="349"/>
      <c r="B137" s="351"/>
      <c r="C137" s="349"/>
      <c r="D137" s="352"/>
      <c r="E137" s="349"/>
      <c r="F137" s="349"/>
      <c r="G137" s="349"/>
      <c r="H137" s="349"/>
      <c r="I137" s="349"/>
      <c r="J137" s="349"/>
      <c r="K137" s="349"/>
      <c r="L137" s="349"/>
      <c r="M137" s="349"/>
      <c r="N137" s="349"/>
      <c r="O137" s="349"/>
      <c r="P137" s="349"/>
      <c r="Q137" s="349"/>
      <c r="R137" s="349"/>
      <c r="S137" s="349"/>
      <c r="T137" s="349"/>
      <c r="U137" s="349"/>
      <c r="V137" s="349"/>
      <c r="W137" s="349"/>
      <c r="X137" s="349"/>
      <c r="Y137" s="349"/>
      <c r="Z137" s="349"/>
    </row>
    <row r="138" spans="1:26" ht="15.75" customHeight="1" x14ac:dyDescent="0.2">
      <c r="A138" s="349"/>
      <c r="B138" s="351"/>
      <c r="C138" s="349"/>
      <c r="D138" s="352"/>
      <c r="E138" s="349"/>
      <c r="F138" s="349"/>
      <c r="G138" s="349"/>
      <c r="H138" s="349"/>
      <c r="I138" s="349"/>
      <c r="J138" s="349"/>
      <c r="K138" s="349"/>
      <c r="L138" s="349"/>
      <c r="M138" s="349"/>
      <c r="N138" s="349"/>
      <c r="O138" s="349"/>
      <c r="P138" s="349"/>
      <c r="Q138" s="349"/>
      <c r="R138" s="349"/>
      <c r="S138" s="349"/>
      <c r="T138" s="349"/>
      <c r="U138" s="349"/>
      <c r="V138" s="349"/>
      <c r="W138" s="349"/>
      <c r="X138" s="349"/>
      <c r="Y138" s="349"/>
      <c r="Z138" s="349"/>
    </row>
    <row r="139" spans="1:26" ht="15.75" customHeight="1" x14ac:dyDescent="0.2">
      <c r="A139" s="349"/>
      <c r="B139" s="351"/>
      <c r="C139" s="349"/>
      <c r="D139" s="352"/>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row>
    <row r="140" spans="1:26" ht="15.75" customHeight="1" x14ac:dyDescent="0.2">
      <c r="A140" s="349"/>
      <c r="B140" s="351"/>
      <c r="C140" s="349"/>
      <c r="D140" s="352"/>
      <c r="E140" s="349"/>
      <c r="F140" s="349"/>
      <c r="G140" s="349"/>
      <c r="H140" s="349"/>
      <c r="I140" s="349"/>
      <c r="J140" s="349"/>
      <c r="K140" s="349"/>
      <c r="L140" s="349"/>
      <c r="M140" s="349"/>
      <c r="N140" s="349"/>
      <c r="O140" s="349"/>
      <c r="P140" s="349"/>
      <c r="Q140" s="349"/>
      <c r="R140" s="349"/>
      <c r="S140" s="349"/>
      <c r="T140" s="349"/>
      <c r="U140" s="349"/>
      <c r="V140" s="349"/>
      <c r="W140" s="349"/>
      <c r="X140" s="349"/>
      <c r="Y140" s="349"/>
      <c r="Z140" s="349"/>
    </row>
    <row r="141" spans="1:26" ht="15.75" customHeight="1" x14ac:dyDescent="0.2">
      <c r="A141" s="349"/>
      <c r="B141" s="351"/>
      <c r="C141" s="349"/>
      <c r="D141" s="352"/>
      <c r="E141" s="349"/>
      <c r="F141" s="349"/>
      <c r="G141" s="349"/>
      <c r="H141" s="349"/>
      <c r="I141" s="349"/>
      <c r="J141" s="349"/>
      <c r="K141" s="349"/>
      <c r="L141" s="349"/>
      <c r="M141" s="349"/>
      <c r="N141" s="349"/>
      <c r="O141" s="349"/>
      <c r="P141" s="349"/>
      <c r="Q141" s="349"/>
      <c r="R141" s="349"/>
      <c r="S141" s="349"/>
      <c r="T141" s="349"/>
      <c r="U141" s="349"/>
      <c r="V141" s="349"/>
      <c r="W141" s="349"/>
      <c r="X141" s="349"/>
      <c r="Y141" s="349"/>
      <c r="Z141" s="349"/>
    </row>
    <row r="142" spans="1:26" ht="15.75" customHeight="1" x14ac:dyDescent="0.2">
      <c r="A142" s="349"/>
      <c r="B142" s="351"/>
      <c r="C142" s="349"/>
      <c r="D142" s="352"/>
      <c r="E142" s="349"/>
      <c r="F142" s="349"/>
      <c r="G142" s="349"/>
      <c r="H142" s="349"/>
      <c r="I142" s="349"/>
      <c r="J142" s="349"/>
      <c r="K142" s="349"/>
      <c r="L142" s="349"/>
      <c r="M142" s="349"/>
      <c r="N142" s="349"/>
      <c r="O142" s="349"/>
      <c r="P142" s="349"/>
      <c r="Q142" s="349"/>
      <c r="R142" s="349"/>
      <c r="S142" s="349"/>
      <c r="T142" s="349"/>
      <c r="U142" s="349"/>
      <c r="V142" s="349"/>
      <c r="W142" s="349"/>
      <c r="X142" s="349"/>
      <c r="Y142" s="349"/>
      <c r="Z142" s="349"/>
    </row>
    <row r="143" spans="1:26" ht="15.75" customHeight="1" x14ac:dyDescent="0.2">
      <c r="A143" s="349"/>
      <c r="B143" s="351"/>
      <c r="C143" s="349"/>
      <c r="D143" s="352"/>
      <c r="E143" s="349"/>
      <c r="F143" s="349"/>
      <c r="G143" s="349"/>
      <c r="H143" s="349"/>
      <c r="I143" s="349"/>
      <c r="J143" s="349"/>
      <c r="K143" s="349"/>
      <c r="L143" s="349"/>
      <c r="M143" s="349"/>
      <c r="N143" s="349"/>
      <c r="O143" s="349"/>
      <c r="P143" s="349"/>
      <c r="Q143" s="349"/>
      <c r="R143" s="349"/>
      <c r="S143" s="349"/>
      <c r="T143" s="349"/>
      <c r="U143" s="349"/>
      <c r="V143" s="349"/>
      <c r="W143" s="349"/>
      <c r="X143" s="349"/>
      <c r="Y143" s="349"/>
      <c r="Z143" s="349"/>
    </row>
    <row r="144" spans="1:26" ht="15.75" customHeight="1" x14ac:dyDescent="0.2">
      <c r="A144" s="349"/>
      <c r="B144" s="351"/>
      <c r="C144" s="349"/>
      <c r="D144" s="352"/>
      <c r="E144" s="349"/>
      <c r="F144" s="349"/>
      <c r="G144" s="349"/>
      <c r="H144" s="349"/>
      <c r="I144" s="349"/>
      <c r="J144" s="349"/>
      <c r="K144" s="349"/>
      <c r="L144" s="349"/>
      <c r="M144" s="349"/>
      <c r="N144" s="349"/>
      <c r="O144" s="349"/>
      <c r="P144" s="349"/>
      <c r="Q144" s="349"/>
      <c r="R144" s="349"/>
      <c r="S144" s="349"/>
      <c r="T144" s="349"/>
      <c r="U144" s="349"/>
      <c r="V144" s="349"/>
      <c r="W144" s="349"/>
      <c r="X144" s="349"/>
      <c r="Y144" s="349"/>
      <c r="Z144" s="349"/>
    </row>
    <row r="145" spans="1:26" ht="15.75" customHeight="1" x14ac:dyDescent="0.2">
      <c r="A145" s="349"/>
      <c r="B145" s="351"/>
      <c r="C145" s="349"/>
      <c r="D145" s="352"/>
      <c r="E145" s="349"/>
      <c r="F145" s="349"/>
      <c r="G145" s="349"/>
      <c r="H145" s="349"/>
      <c r="I145" s="349"/>
      <c r="J145" s="349"/>
      <c r="K145" s="349"/>
      <c r="L145" s="349"/>
      <c r="M145" s="349"/>
      <c r="N145" s="349"/>
      <c r="O145" s="349"/>
      <c r="P145" s="349"/>
      <c r="Q145" s="349"/>
      <c r="R145" s="349"/>
      <c r="S145" s="349"/>
      <c r="T145" s="349"/>
      <c r="U145" s="349"/>
      <c r="V145" s="349"/>
      <c r="W145" s="349"/>
      <c r="X145" s="349"/>
      <c r="Y145" s="349"/>
      <c r="Z145" s="349"/>
    </row>
    <row r="146" spans="1:26" ht="15.75" customHeight="1" x14ac:dyDescent="0.2">
      <c r="A146" s="349"/>
      <c r="B146" s="351"/>
      <c r="C146" s="349"/>
      <c r="D146" s="352"/>
      <c r="E146" s="349"/>
      <c r="F146" s="349"/>
      <c r="G146" s="349"/>
      <c r="H146" s="349"/>
      <c r="I146" s="349"/>
      <c r="J146" s="349"/>
      <c r="K146" s="349"/>
      <c r="L146" s="349"/>
      <c r="M146" s="349"/>
      <c r="N146" s="349"/>
      <c r="O146" s="349"/>
      <c r="P146" s="349"/>
      <c r="Q146" s="349"/>
      <c r="R146" s="349"/>
      <c r="S146" s="349"/>
      <c r="T146" s="349"/>
      <c r="U146" s="349"/>
      <c r="V146" s="349"/>
      <c r="W146" s="349"/>
      <c r="X146" s="349"/>
      <c r="Y146" s="349"/>
      <c r="Z146" s="349"/>
    </row>
    <row r="147" spans="1:26" ht="15.75" customHeight="1" x14ac:dyDescent="0.2">
      <c r="A147" s="349"/>
      <c r="B147" s="351"/>
      <c r="C147" s="349"/>
      <c r="D147" s="352"/>
      <c r="E147" s="349"/>
      <c r="F147" s="349"/>
      <c r="G147" s="349"/>
      <c r="H147" s="349"/>
      <c r="I147" s="349"/>
      <c r="J147" s="349"/>
      <c r="K147" s="349"/>
      <c r="L147" s="349"/>
      <c r="M147" s="349"/>
      <c r="N147" s="349"/>
      <c r="O147" s="349"/>
      <c r="P147" s="349"/>
      <c r="Q147" s="349"/>
      <c r="R147" s="349"/>
      <c r="S147" s="349"/>
      <c r="T147" s="349"/>
      <c r="U147" s="349"/>
      <c r="V147" s="349"/>
      <c r="W147" s="349"/>
      <c r="X147" s="349"/>
      <c r="Y147" s="349"/>
      <c r="Z147" s="349"/>
    </row>
    <row r="148" spans="1:26" ht="15.75" customHeight="1" x14ac:dyDescent="0.2">
      <c r="A148" s="349"/>
      <c r="B148" s="351"/>
      <c r="C148" s="349"/>
      <c r="D148" s="352"/>
      <c r="E148" s="349"/>
      <c r="F148" s="349"/>
      <c r="G148" s="349"/>
      <c r="H148" s="349"/>
      <c r="I148" s="349"/>
      <c r="J148" s="349"/>
      <c r="K148" s="349"/>
      <c r="L148" s="349"/>
      <c r="M148" s="349"/>
      <c r="N148" s="349"/>
      <c r="O148" s="349"/>
      <c r="P148" s="349"/>
      <c r="Q148" s="349"/>
      <c r="R148" s="349"/>
      <c r="S148" s="349"/>
      <c r="T148" s="349"/>
      <c r="U148" s="349"/>
      <c r="V148" s="349"/>
      <c r="W148" s="349"/>
      <c r="X148" s="349"/>
      <c r="Y148" s="349"/>
      <c r="Z148" s="349"/>
    </row>
    <row r="149" spans="1:26" ht="15.75" customHeight="1" x14ac:dyDescent="0.2">
      <c r="A149" s="349"/>
      <c r="B149" s="351"/>
      <c r="C149" s="349"/>
      <c r="D149" s="352"/>
      <c r="E149" s="349"/>
      <c r="F149" s="349"/>
      <c r="G149" s="349"/>
      <c r="H149" s="349"/>
      <c r="I149" s="349"/>
      <c r="J149" s="349"/>
      <c r="K149" s="349"/>
      <c r="L149" s="349"/>
      <c r="M149" s="349"/>
      <c r="N149" s="349"/>
      <c r="O149" s="349"/>
      <c r="P149" s="349"/>
      <c r="Q149" s="349"/>
      <c r="R149" s="349"/>
      <c r="S149" s="349"/>
      <c r="T149" s="349"/>
      <c r="U149" s="349"/>
      <c r="V149" s="349"/>
      <c r="W149" s="349"/>
      <c r="X149" s="349"/>
      <c r="Y149" s="349"/>
      <c r="Z149" s="349"/>
    </row>
    <row r="150" spans="1:26" ht="15.75" customHeight="1" x14ac:dyDescent="0.2">
      <c r="A150" s="349"/>
      <c r="B150" s="351"/>
      <c r="C150" s="349"/>
      <c r="D150" s="352"/>
      <c r="E150" s="349"/>
      <c r="F150" s="349"/>
      <c r="G150" s="349"/>
      <c r="H150" s="349"/>
      <c r="I150" s="349"/>
      <c r="J150" s="349"/>
      <c r="K150" s="349"/>
      <c r="L150" s="349"/>
      <c r="M150" s="349"/>
      <c r="N150" s="349"/>
      <c r="O150" s="349"/>
      <c r="P150" s="349"/>
      <c r="Q150" s="349"/>
      <c r="R150" s="349"/>
      <c r="S150" s="349"/>
      <c r="T150" s="349"/>
      <c r="U150" s="349"/>
      <c r="V150" s="349"/>
      <c r="W150" s="349"/>
      <c r="X150" s="349"/>
      <c r="Y150" s="349"/>
      <c r="Z150" s="349"/>
    </row>
    <row r="151" spans="1:26" ht="15.75" customHeight="1" x14ac:dyDescent="0.2">
      <c r="A151" s="349"/>
      <c r="B151" s="351"/>
      <c r="C151" s="349"/>
      <c r="D151" s="352"/>
      <c r="E151" s="349"/>
      <c r="F151" s="349"/>
      <c r="G151" s="349"/>
      <c r="H151" s="349"/>
      <c r="I151" s="349"/>
      <c r="J151" s="349"/>
      <c r="K151" s="349"/>
      <c r="L151" s="349"/>
      <c r="M151" s="349"/>
      <c r="N151" s="349"/>
      <c r="O151" s="349"/>
      <c r="P151" s="349"/>
      <c r="Q151" s="349"/>
      <c r="R151" s="349"/>
      <c r="S151" s="349"/>
      <c r="T151" s="349"/>
      <c r="U151" s="349"/>
      <c r="V151" s="349"/>
      <c r="W151" s="349"/>
      <c r="X151" s="349"/>
      <c r="Y151" s="349"/>
      <c r="Z151" s="349"/>
    </row>
    <row r="152" spans="1:26" ht="15.75" customHeight="1" x14ac:dyDescent="0.2">
      <c r="A152" s="349"/>
      <c r="B152" s="351"/>
      <c r="C152" s="349"/>
      <c r="D152" s="352"/>
      <c r="E152" s="349"/>
      <c r="F152" s="349"/>
      <c r="G152" s="349"/>
      <c r="H152" s="349"/>
      <c r="I152" s="349"/>
      <c r="J152" s="349"/>
      <c r="K152" s="349"/>
      <c r="L152" s="349"/>
      <c r="M152" s="349"/>
      <c r="N152" s="349"/>
      <c r="O152" s="349"/>
      <c r="P152" s="349"/>
      <c r="Q152" s="349"/>
      <c r="R152" s="349"/>
      <c r="S152" s="349"/>
      <c r="T152" s="349"/>
      <c r="U152" s="349"/>
      <c r="V152" s="349"/>
      <c r="W152" s="349"/>
      <c r="X152" s="349"/>
      <c r="Y152" s="349"/>
      <c r="Z152" s="349"/>
    </row>
    <row r="153" spans="1:26" ht="15.75" customHeight="1" x14ac:dyDescent="0.2">
      <c r="A153" s="349"/>
      <c r="B153" s="351"/>
      <c r="C153" s="349"/>
      <c r="D153" s="352"/>
      <c r="E153" s="349"/>
      <c r="F153" s="349"/>
      <c r="G153" s="349"/>
      <c r="H153" s="349"/>
      <c r="I153" s="349"/>
      <c r="J153" s="349"/>
      <c r="K153" s="349"/>
      <c r="L153" s="349"/>
      <c r="M153" s="349"/>
      <c r="N153" s="349"/>
      <c r="O153" s="349"/>
      <c r="P153" s="349"/>
      <c r="Q153" s="349"/>
      <c r="R153" s="349"/>
      <c r="S153" s="349"/>
      <c r="T153" s="349"/>
      <c r="U153" s="349"/>
      <c r="V153" s="349"/>
      <c r="W153" s="349"/>
      <c r="X153" s="349"/>
      <c r="Y153" s="349"/>
      <c r="Z153" s="349"/>
    </row>
    <row r="154" spans="1:26" ht="15.75" customHeight="1" x14ac:dyDescent="0.2">
      <c r="A154" s="349"/>
      <c r="B154" s="351"/>
      <c r="C154" s="349"/>
      <c r="D154" s="352"/>
      <c r="E154" s="349"/>
      <c r="F154" s="349"/>
      <c r="G154" s="349"/>
      <c r="H154" s="349"/>
      <c r="I154" s="349"/>
      <c r="J154" s="349"/>
      <c r="K154" s="349"/>
      <c r="L154" s="349"/>
      <c r="M154" s="349"/>
      <c r="N154" s="349"/>
      <c r="O154" s="349"/>
      <c r="P154" s="349"/>
      <c r="Q154" s="349"/>
      <c r="R154" s="349"/>
      <c r="S154" s="349"/>
      <c r="T154" s="349"/>
      <c r="U154" s="349"/>
      <c r="V154" s="349"/>
      <c r="W154" s="349"/>
      <c r="X154" s="349"/>
      <c r="Y154" s="349"/>
      <c r="Z154" s="349"/>
    </row>
    <row r="155" spans="1:26" ht="15.75" customHeight="1" x14ac:dyDescent="0.2">
      <c r="A155" s="349"/>
      <c r="B155" s="351"/>
      <c r="C155" s="349"/>
      <c r="D155" s="352"/>
      <c r="E155" s="349"/>
      <c r="F155" s="349"/>
      <c r="G155" s="349"/>
      <c r="H155" s="349"/>
      <c r="I155" s="349"/>
      <c r="J155" s="349"/>
      <c r="K155" s="349"/>
      <c r="L155" s="349"/>
      <c r="M155" s="349"/>
      <c r="N155" s="349"/>
      <c r="O155" s="349"/>
      <c r="P155" s="349"/>
      <c r="Q155" s="349"/>
      <c r="R155" s="349"/>
      <c r="S155" s="349"/>
      <c r="T155" s="349"/>
      <c r="U155" s="349"/>
      <c r="V155" s="349"/>
      <c r="W155" s="349"/>
      <c r="X155" s="349"/>
      <c r="Y155" s="349"/>
      <c r="Z155" s="349"/>
    </row>
    <row r="156" spans="1:26" ht="15.75" customHeight="1" x14ac:dyDescent="0.2">
      <c r="A156" s="349"/>
      <c r="B156" s="351"/>
      <c r="C156" s="349"/>
      <c r="D156" s="352"/>
      <c r="E156" s="349"/>
      <c r="F156" s="349"/>
      <c r="G156" s="349"/>
      <c r="H156" s="349"/>
      <c r="I156" s="349"/>
      <c r="J156" s="349"/>
      <c r="K156" s="349"/>
      <c r="L156" s="349"/>
      <c r="M156" s="349"/>
      <c r="N156" s="349"/>
      <c r="O156" s="349"/>
      <c r="P156" s="349"/>
      <c r="Q156" s="349"/>
      <c r="R156" s="349"/>
      <c r="S156" s="349"/>
      <c r="T156" s="349"/>
      <c r="U156" s="349"/>
      <c r="V156" s="349"/>
      <c r="W156" s="349"/>
      <c r="X156" s="349"/>
      <c r="Y156" s="349"/>
      <c r="Z156" s="349"/>
    </row>
    <row r="157" spans="1:26" ht="15.75" customHeight="1" x14ac:dyDescent="0.2">
      <c r="A157" s="349"/>
      <c r="B157" s="351"/>
      <c r="C157" s="349"/>
      <c r="D157" s="352"/>
      <c r="E157" s="349"/>
      <c r="F157" s="349"/>
      <c r="G157" s="349"/>
      <c r="H157" s="349"/>
      <c r="I157" s="349"/>
      <c r="J157" s="349"/>
      <c r="K157" s="349"/>
      <c r="L157" s="349"/>
      <c r="M157" s="349"/>
      <c r="N157" s="349"/>
      <c r="O157" s="349"/>
      <c r="P157" s="349"/>
      <c r="Q157" s="349"/>
      <c r="R157" s="349"/>
      <c r="S157" s="349"/>
      <c r="T157" s="349"/>
      <c r="U157" s="349"/>
      <c r="V157" s="349"/>
      <c r="W157" s="349"/>
      <c r="X157" s="349"/>
      <c r="Y157" s="349"/>
      <c r="Z157" s="349"/>
    </row>
    <row r="158" spans="1:26" ht="15.75" customHeight="1" x14ac:dyDescent="0.2">
      <c r="A158" s="349"/>
      <c r="B158" s="351"/>
      <c r="C158" s="349"/>
      <c r="D158" s="352"/>
      <c r="E158" s="349"/>
      <c r="F158" s="349"/>
      <c r="G158" s="349"/>
      <c r="H158" s="349"/>
      <c r="I158" s="349"/>
      <c r="J158" s="349"/>
      <c r="K158" s="349"/>
      <c r="L158" s="349"/>
      <c r="M158" s="349"/>
      <c r="N158" s="349"/>
      <c r="O158" s="349"/>
      <c r="P158" s="349"/>
      <c r="Q158" s="349"/>
      <c r="R158" s="349"/>
      <c r="S158" s="349"/>
      <c r="T158" s="349"/>
      <c r="U158" s="349"/>
      <c r="V158" s="349"/>
      <c r="W158" s="349"/>
      <c r="X158" s="349"/>
      <c r="Y158" s="349"/>
      <c r="Z158" s="349"/>
    </row>
    <row r="159" spans="1:26" ht="15.75" customHeight="1" x14ac:dyDescent="0.2">
      <c r="A159" s="349"/>
      <c r="B159" s="351"/>
      <c r="C159" s="349"/>
      <c r="D159" s="352"/>
      <c r="E159" s="349"/>
      <c r="F159" s="349"/>
      <c r="G159" s="349"/>
      <c r="H159" s="349"/>
      <c r="I159" s="349"/>
      <c r="J159" s="349"/>
      <c r="K159" s="349"/>
      <c r="L159" s="349"/>
      <c r="M159" s="349"/>
      <c r="N159" s="349"/>
      <c r="O159" s="349"/>
      <c r="P159" s="349"/>
      <c r="Q159" s="349"/>
      <c r="R159" s="349"/>
      <c r="S159" s="349"/>
      <c r="T159" s="349"/>
      <c r="U159" s="349"/>
      <c r="V159" s="349"/>
      <c r="W159" s="349"/>
      <c r="X159" s="349"/>
      <c r="Y159" s="349"/>
      <c r="Z159" s="349"/>
    </row>
    <row r="160" spans="1:26" ht="15.75" customHeight="1" x14ac:dyDescent="0.2">
      <c r="A160" s="349"/>
      <c r="B160" s="351"/>
      <c r="C160" s="349"/>
      <c r="D160" s="352"/>
      <c r="E160" s="349"/>
      <c r="F160" s="349"/>
      <c r="G160" s="349"/>
      <c r="H160" s="349"/>
      <c r="I160" s="349"/>
      <c r="J160" s="349"/>
      <c r="K160" s="349"/>
      <c r="L160" s="349"/>
      <c r="M160" s="349"/>
      <c r="N160" s="349"/>
      <c r="O160" s="349"/>
      <c r="P160" s="349"/>
      <c r="Q160" s="349"/>
      <c r="R160" s="349"/>
      <c r="S160" s="349"/>
      <c r="T160" s="349"/>
      <c r="U160" s="349"/>
      <c r="V160" s="349"/>
      <c r="W160" s="349"/>
      <c r="X160" s="349"/>
      <c r="Y160" s="349"/>
      <c r="Z160" s="349"/>
    </row>
    <row r="161" spans="1:26" ht="15.75" customHeight="1" x14ac:dyDescent="0.2">
      <c r="A161" s="349"/>
      <c r="B161" s="351"/>
      <c r="C161" s="349"/>
      <c r="D161" s="352"/>
      <c r="E161" s="349"/>
      <c r="F161" s="349"/>
      <c r="G161" s="349"/>
      <c r="H161" s="349"/>
      <c r="I161" s="349"/>
      <c r="J161" s="349"/>
      <c r="K161" s="349"/>
      <c r="L161" s="349"/>
      <c r="M161" s="349"/>
      <c r="N161" s="349"/>
      <c r="O161" s="349"/>
      <c r="P161" s="349"/>
      <c r="Q161" s="349"/>
      <c r="R161" s="349"/>
      <c r="S161" s="349"/>
      <c r="T161" s="349"/>
      <c r="U161" s="349"/>
      <c r="V161" s="349"/>
      <c r="W161" s="349"/>
      <c r="X161" s="349"/>
      <c r="Y161" s="349"/>
      <c r="Z161" s="349"/>
    </row>
    <row r="162" spans="1:26" ht="15.75" customHeight="1" x14ac:dyDescent="0.2">
      <c r="A162" s="349"/>
      <c r="B162" s="351"/>
      <c r="C162" s="349"/>
      <c r="D162" s="352"/>
      <c r="E162" s="349"/>
      <c r="F162" s="349"/>
      <c r="G162" s="349"/>
      <c r="H162" s="349"/>
      <c r="I162" s="349"/>
      <c r="J162" s="349"/>
      <c r="K162" s="349"/>
      <c r="L162" s="349"/>
      <c r="M162" s="349"/>
      <c r="N162" s="349"/>
      <c r="O162" s="349"/>
      <c r="P162" s="349"/>
      <c r="Q162" s="349"/>
      <c r="R162" s="349"/>
      <c r="S162" s="349"/>
      <c r="T162" s="349"/>
      <c r="U162" s="349"/>
      <c r="V162" s="349"/>
      <c r="W162" s="349"/>
      <c r="X162" s="349"/>
      <c r="Y162" s="349"/>
      <c r="Z162" s="349"/>
    </row>
    <row r="163" spans="1:26" ht="15.75" customHeight="1" x14ac:dyDescent="0.2">
      <c r="A163" s="349"/>
      <c r="B163" s="351"/>
      <c r="C163" s="349"/>
      <c r="D163" s="352"/>
      <c r="E163" s="349"/>
      <c r="F163" s="349"/>
      <c r="G163" s="349"/>
      <c r="H163" s="349"/>
      <c r="I163" s="349"/>
      <c r="J163" s="349"/>
      <c r="K163" s="349"/>
      <c r="L163" s="349"/>
      <c r="M163" s="349"/>
      <c r="N163" s="349"/>
      <c r="O163" s="349"/>
      <c r="P163" s="349"/>
      <c r="Q163" s="349"/>
      <c r="R163" s="349"/>
      <c r="S163" s="349"/>
      <c r="T163" s="349"/>
      <c r="U163" s="349"/>
      <c r="V163" s="349"/>
      <c r="W163" s="349"/>
      <c r="X163" s="349"/>
      <c r="Y163" s="349"/>
      <c r="Z163" s="349"/>
    </row>
    <row r="164" spans="1:26" ht="15.75" customHeight="1" x14ac:dyDescent="0.2">
      <c r="A164" s="349"/>
      <c r="B164" s="351"/>
      <c r="C164" s="349"/>
      <c r="D164" s="352"/>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row>
    <row r="165" spans="1:26" ht="15.75" customHeight="1" x14ac:dyDescent="0.2">
      <c r="A165" s="349"/>
      <c r="B165" s="351"/>
      <c r="C165" s="349"/>
      <c r="D165" s="352"/>
      <c r="E165" s="349"/>
      <c r="F165" s="349"/>
      <c r="G165" s="349"/>
      <c r="H165" s="349"/>
      <c r="I165" s="349"/>
      <c r="J165" s="349"/>
      <c r="K165" s="349"/>
      <c r="L165" s="349"/>
      <c r="M165" s="349"/>
      <c r="N165" s="349"/>
      <c r="O165" s="349"/>
      <c r="P165" s="349"/>
      <c r="Q165" s="349"/>
      <c r="R165" s="349"/>
      <c r="S165" s="349"/>
      <c r="T165" s="349"/>
      <c r="U165" s="349"/>
      <c r="V165" s="349"/>
      <c r="W165" s="349"/>
      <c r="X165" s="349"/>
      <c r="Y165" s="349"/>
      <c r="Z165" s="349"/>
    </row>
    <row r="166" spans="1:26" ht="15.75" customHeight="1" x14ac:dyDescent="0.2">
      <c r="A166" s="349"/>
      <c r="B166" s="351"/>
      <c r="C166" s="349"/>
      <c r="D166" s="352"/>
      <c r="E166" s="349"/>
      <c r="F166" s="349"/>
      <c r="G166" s="349"/>
      <c r="H166" s="349"/>
      <c r="I166" s="349"/>
      <c r="J166" s="349"/>
      <c r="K166" s="349"/>
      <c r="L166" s="349"/>
      <c r="M166" s="349"/>
      <c r="N166" s="349"/>
      <c r="O166" s="349"/>
      <c r="P166" s="349"/>
      <c r="Q166" s="349"/>
      <c r="R166" s="349"/>
      <c r="S166" s="349"/>
      <c r="T166" s="349"/>
      <c r="U166" s="349"/>
      <c r="V166" s="349"/>
      <c r="W166" s="349"/>
      <c r="X166" s="349"/>
      <c r="Y166" s="349"/>
      <c r="Z166" s="349"/>
    </row>
    <row r="167" spans="1:26" ht="15.75" customHeight="1" x14ac:dyDescent="0.2">
      <c r="A167" s="349"/>
      <c r="B167" s="351"/>
      <c r="C167" s="349"/>
      <c r="D167" s="352"/>
      <c r="E167" s="349"/>
      <c r="F167" s="349"/>
      <c r="G167" s="349"/>
      <c r="H167" s="349"/>
      <c r="I167" s="349"/>
      <c r="J167" s="349"/>
      <c r="K167" s="349"/>
      <c r="L167" s="349"/>
      <c r="M167" s="349"/>
      <c r="N167" s="349"/>
      <c r="O167" s="349"/>
      <c r="P167" s="349"/>
      <c r="Q167" s="349"/>
      <c r="R167" s="349"/>
      <c r="S167" s="349"/>
      <c r="T167" s="349"/>
      <c r="U167" s="349"/>
      <c r="V167" s="349"/>
      <c r="W167" s="349"/>
      <c r="X167" s="349"/>
      <c r="Y167" s="349"/>
      <c r="Z167" s="349"/>
    </row>
    <row r="168" spans="1:26" ht="15.75" customHeight="1" x14ac:dyDescent="0.2">
      <c r="A168" s="349"/>
      <c r="B168" s="351"/>
      <c r="C168" s="349"/>
      <c r="D168" s="352"/>
      <c r="E168" s="349"/>
      <c r="F168" s="349"/>
      <c r="G168" s="349"/>
      <c r="H168" s="349"/>
      <c r="I168" s="349"/>
      <c r="J168" s="349"/>
      <c r="K168" s="349"/>
      <c r="L168" s="349"/>
      <c r="M168" s="349"/>
      <c r="N168" s="349"/>
      <c r="O168" s="349"/>
      <c r="P168" s="349"/>
      <c r="Q168" s="349"/>
      <c r="R168" s="349"/>
      <c r="S168" s="349"/>
      <c r="T168" s="349"/>
      <c r="U168" s="349"/>
      <c r="V168" s="349"/>
      <c r="W168" s="349"/>
      <c r="X168" s="349"/>
      <c r="Y168" s="349"/>
      <c r="Z168" s="349"/>
    </row>
    <row r="169" spans="1:26" ht="15.75" customHeight="1" x14ac:dyDescent="0.2">
      <c r="A169" s="349"/>
      <c r="B169" s="351"/>
      <c r="C169" s="349"/>
      <c r="D169" s="352"/>
      <c r="E169" s="349"/>
      <c r="F169" s="349"/>
      <c r="G169" s="349"/>
      <c r="H169" s="349"/>
      <c r="I169" s="349"/>
      <c r="J169" s="349"/>
      <c r="K169" s="349"/>
      <c r="L169" s="349"/>
      <c r="M169" s="349"/>
      <c r="N169" s="349"/>
      <c r="O169" s="349"/>
      <c r="P169" s="349"/>
      <c r="Q169" s="349"/>
      <c r="R169" s="349"/>
      <c r="S169" s="349"/>
      <c r="T169" s="349"/>
      <c r="U169" s="349"/>
      <c r="V169" s="349"/>
      <c r="W169" s="349"/>
      <c r="X169" s="349"/>
      <c r="Y169" s="349"/>
      <c r="Z169" s="349"/>
    </row>
    <row r="170" spans="1:26" ht="15.75" customHeight="1" x14ac:dyDescent="0.2">
      <c r="A170" s="349"/>
      <c r="B170" s="351"/>
      <c r="C170" s="349"/>
      <c r="D170" s="352"/>
      <c r="E170" s="349"/>
      <c r="F170" s="349"/>
      <c r="G170" s="349"/>
      <c r="H170" s="349"/>
      <c r="I170" s="349"/>
      <c r="J170" s="349"/>
      <c r="K170" s="349"/>
      <c r="L170" s="349"/>
      <c r="M170" s="349"/>
      <c r="N170" s="349"/>
      <c r="O170" s="349"/>
      <c r="P170" s="349"/>
      <c r="Q170" s="349"/>
      <c r="R170" s="349"/>
      <c r="S170" s="349"/>
      <c r="T170" s="349"/>
      <c r="U170" s="349"/>
      <c r="V170" s="349"/>
      <c r="W170" s="349"/>
      <c r="X170" s="349"/>
      <c r="Y170" s="349"/>
      <c r="Z170" s="349"/>
    </row>
    <row r="171" spans="1:26" ht="15.75" customHeight="1" x14ac:dyDescent="0.2">
      <c r="A171" s="349"/>
      <c r="B171" s="351"/>
      <c r="C171" s="349"/>
      <c r="D171" s="352"/>
      <c r="E171" s="349"/>
      <c r="F171" s="349"/>
      <c r="G171" s="349"/>
      <c r="H171" s="349"/>
      <c r="I171" s="349"/>
      <c r="J171" s="349"/>
      <c r="K171" s="349"/>
      <c r="L171" s="349"/>
      <c r="M171" s="349"/>
      <c r="N171" s="349"/>
      <c r="O171" s="349"/>
      <c r="P171" s="349"/>
      <c r="Q171" s="349"/>
      <c r="R171" s="349"/>
      <c r="S171" s="349"/>
      <c r="T171" s="349"/>
      <c r="U171" s="349"/>
      <c r="V171" s="349"/>
      <c r="W171" s="349"/>
      <c r="X171" s="349"/>
      <c r="Y171" s="349"/>
      <c r="Z171" s="349"/>
    </row>
    <row r="172" spans="1:26" ht="15.75" customHeight="1" x14ac:dyDescent="0.2">
      <c r="A172" s="349"/>
      <c r="B172" s="351"/>
      <c r="C172" s="349"/>
      <c r="D172" s="352"/>
      <c r="E172" s="349"/>
      <c r="F172" s="349"/>
      <c r="G172" s="349"/>
      <c r="H172" s="349"/>
      <c r="I172" s="349"/>
      <c r="J172" s="349"/>
      <c r="K172" s="349"/>
      <c r="L172" s="349"/>
      <c r="M172" s="349"/>
      <c r="N172" s="349"/>
      <c r="O172" s="349"/>
      <c r="P172" s="349"/>
      <c r="Q172" s="349"/>
      <c r="R172" s="349"/>
      <c r="S172" s="349"/>
      <c r="T172" s="349"/>
      <c r="U172" s="349"/>
      <c r="V172" s="349"/>
      <c r="W172" s="349"/>
      <c r="X172" s="349"/>
      <c r="Y172" s="349"/>
      <c r="Z172" s="349"/>
    </row>
    <row r="173" spans="1:26" ht="15.75" customHeight="1" x14ac:dyDescent="0.2">
      <c r="A173" s="349"/>
      <c r="B173" s="351"/>
      <c r="C173" s="349"/>
      <c r="D173" s="352"/>
      <c r="E173" s="349"/>
      <c r="F173" s="349"/>
      <c r="G173" s="349"/>
      <c r="H173" s="349"/>
      <c r="I173" s="349"/>
      <c r="J173" s="349"/>
      <c r="K173" s="349"/>
      <c r="L173" s="349"/>
      <c r="M173" s="349"/>
      <c r="N173" s="349"/>
      <c r="O173" s="349"/>
      <c r="P173" s="349"/>
      <c r="Q173" s="349"/>
      <c r="R173" s="349"/>
      <c r="S173" s="349"/>
      <c r="T173" s="349"/>
      <c r="U173" s="349"/>
      <c r="V173" s="349"/>
      <c r="W173" s="349"/>
      <c r="X173" s="349"/>
      <c r="Y173" s="349"/>
      <c r="Z173" s="349"/>
    </row>
    <row r="174" spans="1:26" ht="15.75" customHeight="1" x14ac:dyDescent="0.2">
      <c r="A174" s="349"/>
      <c r="B174" s="351"/>
      <c r="C174" s="349"/>
      <c r="D174" s="352"/>
      <c r="E174" s="349"/>
      <c r="F174" s="349"/>
      <c r="G174" s="349"/>
      <c r="H174" s="349"/>
      <c r="I174" s="349"/>
      <c r="J174" s="349"/>
      <c r="K174" s="349"/>
      <c r="L174" s="349"/>
      <c r="M174" s="349"/>
      <c r="N174" s="349"/>
      <c r="O174" s="349"/>
      <c r="P174" s="349"/>
      <c r="Q174" s="349"/>
      <c r="R174" s="349"/>
      <c r="S174" s="349"/>
      <c r="T174" s="349"/>
      <c r="U174" s="349"/>
      <c r="V174" s="349"/>
      <c r="W174" s="349"/>
      <c r="X174" s="349"/>
      <c r="Y174" s="349"/>
      <c r="Z174" s="349"/>
    </row>
    <row r="175" spans="1:26" ht="15.75" customHeight="1" x14ac:dyDescent="0.2">
      <c r="A175" s="349"/>
      <c r="B175" s="351"/>
      <c r="C175" s="349"/>
      <c r="D175" s="352"/>
      <c r="E175" s="349"/>
      <c r="F175" s="349"/>
      <c r="G175" s="349"/>
      <c r="H175" s="349"/>
      <c r="I175" s="349"/>
      <c r="J175" s="349"/>
      <c r="K175" s="349"/>
      <c r="L175" s="349"/>
      <c r="M175" s="349"/>
      <c r="N175" s="349"/>
      <c r="O175" s="349"/>
      <c r="P175" s="349"/>
      <c r="Q175" s="349"/>
      <c r="R175" s="349"/>
      <c r="S175" s="349"/>
      <c r="T175" s="349"/>
      <c r="U175" s="349"/>
      <c r="V175" s="349"/>
      <c r="W175" s="349"/>
      <c r="X175" s="349"/>
      <c r="Y175" s="349"/>
      <c r="Z175" s="349"/>
    </row>
    <row r="176" spans="1:26" ht="15.75" customHeight="1" x14ac:dyDescent="0.2">
      <c r="A176" s="349"/>
      <c r="B176" s="351"/>
      <c r="C176" s="349"/>
      <c r="D176" s="352"/>
      <c r="E176" s="349"/>
      <c r="F176" s="349"/>
      <c r="G176" s="349"/>
      <c r="H176" s="349"/>
      <c r="I176" s="349"/>
      <c r="J176" s="349"/>
      <c r="K176" s="349"/>
      <c r="L176" s="349"/>
      <c r="M176" s="349"/>
      <c r="N176" s="349"/>
      <c r="O176" s="349"/>
      <c r="P176" s="349"/>
      <c r="Q176" s="349"/>
      <c r="R176" s="349"/>
      <c r="S176" s="349"/>
      <c r="T176" s="349"/>
      <c r="U176" s="349"/>
      <c r="V176" s="349"/>
      <c r="W176" s="349"/>
      <c r="X176" s="349"/>
      <c r="Y176" s="349"/>
      <c r="Z176" s="349"/>
    </row>
    <row r="177" spans="1:26" ht="15.75" customHeight="1" x14ac:dyDescent="0.2">
      <c r="A177" s="349"/>
      <c r="B177" s="351"/>
      <c r="C177" s="349"/>
      <c r="D177" s="352"/>
      <c r="E177" s="349"/>
      <c r="F177" s="349"/>
      <c r="G177" s="349"/>
      <c r="H177" s="349"/>
      <c r="I177" s="349"/>
      <c r="J177" s="349"/>
      <c r="K177" s="349"/>
      <c r="L177" s="349"/>
      <c r="M177" s="349"/>
      <c r="N177" s="349"/>
      <c r="O177" s="349"/>
      <c r="P177" s="349"/>
      <c r="Q177" s="349"/>
      <c r="R177" s="349"/>
      <c r="S177" s="349"/>
      <c r="T177" s="349"/>
      <c r="U177" s="349"/>
      <c r="V177" s="349"/>
      <c r="W177" s="349"/>
      <c r="X177" s="349"/>
      <c r="Y177" s="349"/>
      <c r="Z177" s="349"/>
    </row>
    <row r="178" spans="1:26" ht="15.75" customHeight="1" x14ac:dyDescent="0.2">
      <c r="A178" s="349"/>
      <c r="B178" s="351"/>
      <c r="C178" s="349"/>
      <c r="D178" s="352"/>
      <c r="E178" s="349"/>
      <c r="F178" s="349"/>
      <c r="G178" s="349"/>
      <c r="H178" s="349"/>
      <c r="I178" s="349"/>
      <c r="J178" s="349"/>
      <c r="K178" s="349"/>
      <c r="L178" s="349"/>
      <c r="M178" s="349"/>
      <c r="N178" s="349"/>
      <c r="O178" s="349"/>
      <c r="P178" s="349"/>
      <c r="Q178" s="349"/>
      <c r="R178" s="349"/>
      <c r="S178" s="349"/>
      <c r="T178" s="349"/>
      <c r="U178" s="349"/>
      <c r="V178" s="349"/>
      <c r="W178" s="349"/>
      <c r="X178" s="349"/>
      <c r="Y178" s="349"/>
      <c r="Z178" s="349"/>
    </row>
    <row r="179" spans="1:26" ht="15.75" customHeight="1" x14ac:dyDescent="0.2">
      <c r="A179" s="349"/>
      <c r="B179" s="351"/>
      <c r="C179" s="349"/>
      <c r="D179" s="352"/>
      <c r="E179" s="349"/>
      <c r="F179" s="349"/>
      <c r="G179" s="349"/>
      <c r="H179" s="349"/>
      <c r="I179" s="349"/>
      <c r="J179" s="349"/>
      <c r="K179" s="349"/>
      <c r="L179" s="349"/>
      <c r="M179" s="349"/>
      <c r="N179" s="349"/>
      <c r="O179" s="349"/>
      <c r="P179" s="349"/>
      <c r="Q179" s="349"/>
      <c r="R179" s="349"/>
      <c r="S179" s="349"/>
      <c r="T179" s="349"/>
      <c r="U179" s="349"/>
      <c r="V179" s="349"/>
      <c r="W179" s="349"/>
      <c r="X179" s="349"/>
      <c r="Y179" s="349"/>
      <c r="Z179" s="349"/>
    </row>
    <row r="180" spans="1:26" ht="15.75" customHeight="1" x14ac:dyDescent="0.2">
      <c r="A180" s="349"/>
      <c r="B180" s="351"/>
      <c r="C180" s="349"/>
      <c r="D180" s="352"/>
      <c r="E180" s="349"/>
      <c r="F180" s="349"/>
      <c r="G180" s="349"/>
      <c r="H180" s="349"/>
      <c r="I180" s="349"/>
      <c r="J180" s="349"/>
      <c r="K180" s="349"/>
      <c r="L180" s="349"/>
      <c r="M180" s="349"/>
      <c r="N180" s="349"/>
      <c r="O180" s="349"/>
      <c r="P180" s="349"/>
      <c r="Q180" s="349"/>
      <c r="R180" s="349"/>
      <c r="S180" s="349"/>
      <c r="T180" s="349"/>
      <c r="U180" s="349"/>
      <c r="V180" s="349"/>
      <c r="W180" s="349"/>
      <c r="X180" s="349"/>
      <c r="Y180" s="349"/>
      <c r="Z180" s="349"/>
    </row>
    <row r="181" spans="1:26" ht="15.75" customHeight="1" x14ac:dyDescent="0.2">
      <c r="A181" s="349"/>
      <c r="B181" s="351"/>
      <c r="C181" s="349"/>
      <c r="D181" s="352"/>
      <c r="E181" s="349"/>
      <c r="F181" s="349"/>
      <c r="G181" s="349"/>
      <c r="H181" s="349"/>
      <c r="I181" s="349"/>
      <c r="J181" s="349"/>
      <c r="K181" s="349"/>
      <c r="L181" s="349"/>
      <c r="M181" s="349"/>
      <c r="N181" s="349"/>
      <c r="O181" s="349"/>
      <c r="P181" s="349"/>
      <c r="Q181" s="349"/>
      <c r="R181" s="349"/>
      <c r="S181" s="349"/>
      <c r="T181" s="349"/>
      <c r="U181" s="349"/>
      <c r="V181" s="349"/>
      <c r="W181" s="349"/>
      <c r="X181" s="349"/>
      <c r="Y181" s="349"/>
      <c r="Z181" s="349"/>
    </row>
    <row r="182" spans="1:26" ht="15.75" customHeight="1" x14ac:dyDescent="0.2">
      <c r="A182" s="349"/>
      <c r="B182" s="351"/>
      <c r="C182" s="349"/>
      <c r="D182" s="352"/>
      <c r="E182" s="349"/>
      <c r="F182" s="349"/>
      <c r="G182" s="349"/>
      <c r="H182" s="349"/>
      <c r="I182" s="349"/>
      <c r="J182" s="349"/>
      <c r="K182" s="349"/>
      <c r="L182" s="349"/>
      <c r="M182" s="349"/>
      <c r="N182" s="349"/>
      <c r="O182" s="349"/>
      <c r="P182" s="349"/>
      <c r="Q182" s="349"/>
      <c r="R182" s="349"/>
      <c r="S182" s="349"/>
      <c r="T182" s="349"/>
      <c r="U182" s="349"/>
      <c r="V182" s="349"/>
      <c r="W182" s="349"/>
      <c r="X182" s="349"/>
      <c r="Y182" s="349"/>
      <c r="Z182" s="349"/>
    </row>
    <row r="183" spans="1:26" ht="15.75" customHeight="1" x14ac:dyDescent="0.2">
      <c r="A183" s="349"/>
      <c r="B183" s="351"/>
      <c r="C183" s="349"/>
      <c r="D183" s="352"/>
      <c r="E183" s="349"/>
      <c r="F183" s="349"/>
      <c r="G183" s="349"/>
      <c r="H183" s="349"/>
      <c r="I183" s="349"/>
      <c r="J183" s="349"/>
      <c r="K183" s="349"/>
      <c r="L183" s="349"/>
      <c r="M183" s="349"/>
      <c r="N183" s="349"/>
      <c r="O183" s="349"/>
      <c r="P183" s="349"/>
      <c r="Q183" s="349"/>
      <c r="R183" s="349"/>
      <c r="S183" s="349"/>
      <c r="T183" s="349"/>
      <c r="U183" s="349"/>
      <c r="V183" s="349"/>
      <c r="W183" s="349"/>
      <c r="X183" s="349"/>
      <c r="Y183" s="349"/>
      <c r="Z183" s="349"/>
    </row>
    <row r="184" spans="1:26" ht="15.75" customHeight="1" x14ac:dyDescent="0.2">
      <c r="A184" s="349"/>
      <c r="B184" s="351"/>
      <c r="C184" s="349"/>
      <c r="D184" s="352"/>
      <c r="E184" s="349"/>
      <c r="F184" s="349"/>
      <c r="G184" s="349"/>
      <c r="H184" s="349"/>
      <c r="I184" s="349"/>
      <c r="J184" s="349"/>
      <c r="K184" s="349"/>
      <c r="L184" s="349"/>
      <c r="M184" s="349"/>
      <c r="N184" s="349"/>
      <c r="O184" s="349"/>
      <c r="P184" s="349"/>
      <c r="Q184" s="349"/>
      <c r="R184" s="349"/>
      <c r="S184" s="349"/>
      <c r="T184" s="349"/>
      <c r="U184" s="349"/>
      <c r="V184" s="349"/>
      <c r="W184" s="349"/>
      <c r="X184" s="349"/>
      <c r="Y184" s="349"/>
      <c r="Z184" s="349"/>
    </row>
    <row r="185" spans="1:26" ht="15.75" customHeight="1" x14ac:dyDescent="0.2">
      <c r="A185" s="349"/>
      <c r="B185" s="351"/>
      <c r="C185" s="349"/>
      <c r="D185" s="352"/>
      <c r="E185" s="349"/>
      <c r="F185" s="349"/>
      <c r="G185" s="349"/>
      <c r="H185" s="349"/>
      <c r="I185" s="349"/>
      <c r="J185" s="349"/>
      <c r="K185" s="349"/>
      <c r="L185" s="349"/>
      <c r="M185" s="349"/>
      <c r="N185" s="349"/>
      <c r="O185" s="349"/>
      <c r="P185" s="349"/>
      <c r="Q185" s="349"/>
      <c r="R185" s="349"/>
      <c r="S185" s="349"/>
      <c r="T185" s="349"/>
      <c r="U185" s="349"/>
      <c r="V185" s="349"/>
      <c r="W185" s="349"/>
      <c r="X185" s="349"/>
      <c r="Y185" s="349"/>
      <c r="Z185" s="349"/>
    </row>
    <row r="186" spans="1:26" ht="15.75" customHeight="1" x14ac:dyDescent="0.2">
      <c r="A186" s="349"/>
      <c r="B186" s="351"/>
      <c r="C186" s="349"/>
      <c r="D186" s="352"/>
      <c r="E186" s="349"/>
      <c r="F186" s="349"/>
      <c r="G186" s="349"/>
      <c r="H186" s="349"/>
      <c r="I186" s="349"/>
      <c r="J186" s="349"/>
      <c r="K186" s="349"/>
      <c r="L186" s="349"/>
      <c r="M186" s="349"/>
      <c r="N186" s="349"/>
      <c r="O186" s="349"/>
      <c r="P186" s="349"/>
      <c r="Q186" s="349"/>
      <c r="R186" s="349"/>
      <c r="S186" s="349"/>
      <c r="T186" s="349"/>
      <c r="U186" s="349"/>
      <c r="V186" s="349"/>
      <c r="W186" s="349"/>
      <c r="X186" s="349"/>
      <c r="Y186" s="349"/>
      <c r="Z186" s="349"/>
    </row>
    <row r="187" spans="1:26" ht="15.75" customHeight="1" x14ac:dyDescent="0.2">
      <c r="A187" s="349"/>
      <c r="B187" s="351"/>
      <c r="C187" s="349"/>
      <c r="D187" s="352"/>
      <c r="E187" s="349"/>
      <c r="F187" s="349"/>
      <c r="G187" s="349"/>
      <c r="H187" s="349"/>
      <c r="I187" s="349"/>
      <c r="J187" s="349"/>
      <c r="K187" s="349"/>
      <c r="L187" s="349"/>
      <c r="M187" s="349"/>
      <c r="N187" s="349"/>
      <c r="O187" s="349"/>
      <c r="P187" s="349"/>
      <c r="Q187" s="349"/>
      <c r="R187" s="349"/>
      <c r="S187" s="349"/>
      <c r="T187" s="349"/>
      <c r="U187" s="349"/>
      <c r="V187" s="349"/>
      <c r="W187" s="349"/>
      <c r="X187" s="349"/>
      <c r="Y187" s="349"/>
      <c r="Z187" s="349"/>
    </row>
    <row r="188" spans="1:26" ht="15.75" customHeight="1" x14ac:dyDescent="0.2">
      <c r="A188" s="349"/>
      <c r="B188" s="351"/>
      <c r="C188" s="349"/>
      <c r="D188" s="352"/>
      <c r="E188" s="349"/>
      <c r="F188" s="349"/>
      <c r="G188" s="349"/>
      <c r="H188" s="349"/>
      <c r="I188" s="349"/>
      <c r="J188" s="349"/>
      <c r="K188" s="349"/>
      <c r="L188" s="349"/>
      <c r="M188" s="349"/>
      <c r="N188" s="349"/>
      <c r="O188" s="349"/>
      <c r="P188" s="349"/>
      <c r="Q188" s="349"/>
      <c r="R188" s="349"/>
      <c r="S188" s="349"/>
      <c r="T188" s="349"/>
      <c r="U188" s="349"/>
      <c r="V188" s="349"/>
      <c r="W188" s="349"/>
      <c r="X188" s="349"/>
      <c r="Y188" s="349"/>
      <c r="Z188" s="349"/>
    </row>
    <row r="189" spans="1:26" ht="15.75" customHeight="1" x14ac:dyDescent="0.2">
      <c r="A189" s="349"/>
      <c r="B189" s="351"/>
      <c r="C189" s="349"/>
      <c r="D189" s="352"/>
      <c r="E189" s="349"/>
      <c r="F189" s="349"/>
      <c r="G189" s="349"/>
      <c r="H189" s="349"/>
      <c r="I189" s="349"/>
      <c r="J189" s="349"/>
      <c r="K189" s="349"/>
      <c r="L189" s="349"/>
      <c r="M189" s="349"/>
      <c r="N189" s="349"/>
      <c r="O189" s="349"/>
      <c r="P189" s="349"/>
      <c r="Q189" s="349"/>
      <c r="R189" s="349"/>
      <c r="S189" s="349"/>
      <c r="T189" s="349"/>
      <c r="U189" s="349"/>
      <c r="V189" s="349"/>
      <c r="W189" s="349"/>
      <c r="X189" s="349"/>
      <c r="Y189" s="349"/>
      <c r="Z189" s="349"/>
    </row>
    <row r="190" spans="1:26" ht="15.75" customHeight="1" x14ac:dyDescent="0.2">
      <c r="A190" s="349"/>
      <c r="B190" s="351"/>
      <c r="C190" s="349"/>
      <c r="D190" s="352"/>
      <c r="E190" s="349"/>
      <c r="F190" s="349"/>
      <c r="G190" s="349"/>
      <c r="H190" s="349"/>
      <c r="I190" s="349"/>
      <c r="J190" s="349"/>
      <c r="K190" s="349"/>
      <c r="L190" s="349"/>
      <c r="M190" s="349"/>
      <c r="N190" s="349"/>
      <c r="O190" s="349"/>
      <c r="P190" s="349"/>
      <c r="Q190" s="349"/>
      <c r="R190" s="349"/>
      <c r="S190" s="349"/>
      <c r="T190" s="349"/>
      <c r="U190" s="349"/>
      <c r="V190" s="349"/>
      <c r="W190" s="349"/>
      <c r="X190" s="349"/>
      <c r="Y190" s="349"/>
      <c r="Z190" s="349"/>
    </row>
    <row r="191" spans="1:26" ht="15.75" customHeight="1" x14ac:dyDescent="0.2">
      <c r="A191" s="349"/>
      <c r="B191" s="351"/>
      <c r="C191" s="349"/>
      <c r="D191" s="352"/>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row>
    <row r="192" spans="1:26" ht="15.75" customHeight="1" x14ac:dyDescent="0.2">
      <c r="A192" s="349"/>
      <c r="B192" s="351"/>
      <c r="C192" s="349"/>
      <c r="D192" s="352"/>
      <c r="E192" s="349"/>
      <c r="F192" s="349"/>
      <c r="G192" s="349"/>
      <c r="H192" s="349"/>
      <c r="I192" s="349"/>
      <c r="J192" s="349"/>
      <c r="K192" s="349"/>
      <c r="L192" s="349"/>
      <c r="M192" s="349"/>
      <c r="N192" s="349"/>
      <c r="O192" s="349"/>
      <c r="P192" s="349"/>
      <c r="Q192" s="349"/>
      <c r="R192" s="349"/>
      <c r="S192" s="349"/>
      <c r="T192" s="349"/>
      <c r="U192" s="349"/>
      <c r="V192" s="349"/>
      <c r="W192" s="349"/>
      <c r="X192" s="349"/>
      <c r="Y192" s="349"/>
      <c r="Z192" s="349"/>
    </row>
    <row r="193" spans="1:26" ht="15.75" customHeight="1" x14ac:dyDescent="0.2">
      <c r="A193" s="349"/>
      <c r="B193" s="351"/>
      <c r="C193" s="349"/>
      <c r="D193" s="352"/>
      <c r="E193" s="349"/>
      <c r="F193" s="349"/>
      <c r="G193" s="349"/>
      <c r="H193" s="349"/>
      <c r="I193" s="349"/>
      <c r="J193" s="349"/>
      <c r="K193" s="349"/>
      <c r="L193" s="349"/>
      <c r="M193" s="349"/>
      <c r="N193" s="349"/>
      <c r="O193" s="349"/>
      <c r="P193" s="349"/>
      <c r="Q193" s="349"/>
      <c r="R193" s="349"/>
      <c r="S193" s="349"/>
      <c r="T193" s="349"/>
      <c r="U193" s="349"/>
      <c r="V193" s="349"/>
      <c r="W193" s="349"/>
      <c r="X193" s="349"/>
      <c r="Y193" s="349"/>
      <c r="Z193" s="349"/>
    </row>
    <row r="194" spans="1:26" ht="15.75" customHeight="1" x14ac:dyDescent="0.2">
      <c r="A194" s="349"/>
      <c r="B194" s="351"/>
      <c r="C194" s="349"/>
      <c r="D194" s="352"/>
      <c r="E194" s="349"/>
      <c r="F194" s="349"/>
      <c r="G194" s="349"/>
      <c r="H194" s="349"/>
      <c r="I194" s="349"/>
      <c r="J194" s="349"/>
      <c r="K194" s="349"/>
      <c r="L194" s="349"/>
      <c r="M194" s="349"/>
      <c r="N194" s="349"/>
      <c r="O194" s="349"/>
      <c r="P194" s="349"/>
      <c r="Q194" s="349"/>
      <c r="R194" s="349"/>
      <c r="S194" s="349"/>
      <c r="T194" s="349"/>
      <c r="U194" s="349"/>
      <c r="V194" s="349"/>
      <c r="W194" s="349"/>
      <c r="X194" s="349"/>
      <c r="Y194" s="349"/>
      <c r="Z194" s="349"/>
    </row>
    <row r="195" spans="1:26" ht="15.75" customHeight="1" x14ac:dyDescent="0.2">
      <c r="A195" s="349"/>
      <c r="B195" s="351"/>
      <c r="C195" s="349"/>
      <c r="D195" s="352"/>
      <c r="E195" s="349"/>
      <c r="F195" s="349"/>
      <c r="G195" s="349"/>
      <c r="H195" s="349"/>
      <c r="I195" s="349"/>
      <c r="J195" s="349"/>
      <c r="K195" s="349"/>
      <c r="L195" s="349"/>
      <c r="M195" s="349"/>
      <c r="N195" s="349"/>
      <c r="O195" s="349"/>
      <c r="P195" s="349"/>
      <c r="Q195" s="349"/>
      <c r="R195" s="349"/>
      <c r="S195" s="349"/>
      <c r="T195" s="349"/>
      <c r="U195" s="349"/>
      <c r="V195" s="349"/>
      <c r="W195" s="349"/>
      <c r="X195" s="349"/>
      <c r="Y195" s="349"/>
      <c r="Z195" s="349"/>
    </row>
    <row r="196" spans="1:26" ht="15.75" customHeight="1" x14ac:dyDescent="0.2">
      <c r="A196" s="349"/>
      <c r="B196" s="351"/>
      <c r="C196" s="349"/>
      <c r="D196" s="352"/>
      <c r="E196" s="349"/>
      <c r="F196" s="349"/>
      <c r="G196" s="349"/>
      <c r="H196" s="349"/>
      <c r="I196" s="349"/>
      <c r="J196" s="349"/>
      <c r="K196" s="349"/>
      <c r="L196" s="349"/>
      <c r="M196" s="349"/>
      <c r="N196" s="349"/>
      <c r="O196" s="349"/>
      <c r="P196" s="349"/>
      <c r="Q196" s="349"/>
      <c r="R196" s="349"/>
      <c r="S196" s="349"/>
      <c r="T196" s="349"/>
      <c r="U196" s="349"/>
      <c r="V196" s="349"/>
      <c r="W196" s="349"/>
      <c r="X196" s="349"/>
      <c r="Y196" s="349"/>
      <c r="Z196" s="349"/>
    </row>
    <row r="197" spans="1:26" ht="15.75" customHeight="1" x14ac:dyDescent="0.2">
      <c r="A197" s="349"/>
      <c r="B197" s="351"/>
      <c r="C197" s="349"/>
      <c r="D197" s="352"/>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row>
    <row r="198" spans="1:26" ht="15.75" customHeight="1" x14ac:dyDescent="0.2">
      <c r="A198" s="349"/>
      <c r="B198" s="351"/>
      <c r="C198" s="349"/>
      <c r="D198" s="352"/>
      <c r="E198" s="349"/>
      <c r="F198" s="349"/>
      <c r="G198" s="349"/>
      <c r="H198" s="349"/>
      <c r="I198" s="349"/>
      <c r="J198" s="349"/>
      <c r="K198" s="349"/>
      <c r="L198" s="349"/>
      <c r="M198" s="349"/>
      <c r="N198" s="349"/>
      <c r="O198" s="349"/>
      <c r="P198" s="349"/>
      <c r="Q198" s="349"/>
      <c r="R198" s="349"/>
      <c r="S198" s="349"/>
      <c r="T198" s="349"/>
      <c r="U198" s="349"/>
      <c r="V198" s="349"/>
      <c r="W198" s="349"/>
      <c r="X198" s="349"/>
      <c r="Y198" s="349"/>
      <c r="Z198" s="349"/>
    </row>
    <row r="199" spans="1:26" ht="15.75" customHeight="1" x14ac:dyDescent="0.2">
      <c r="A199" s="349"/>
      <c r="B199" s="351"/>
      <c r="C199" s="349"/>
      <c r="D199" s="352"/>
      <c r="E199" s="349"/>
      <c r="F199" s="349"/>
      <c r="G199" s="349"/>
      <c r="H199" s="349"/>
      <c r="I199" s="349"/>
      <c r="J199" s="349"/>
      <c r="K199" s="349"/>
      <c r="L199" s="349"/>
      <c r="M199" s="349"/>
      <c r="N199" s="349"/>
      <c r="O199" s="349"/>
      <c r="P199" s="349"/>
      <c r="Q199" s="349"/>
      <c r="R199" s="349"/>
      <c r="S199" s="349"/>
      <c r="T199" s="349"/>
      <c r="U199" s="349"/>
      <c r="V199" s="349"/>
      <c r="W199" s="349"/>
      <c r="X199" s="349"/>
      <c r="Y199" s="349"/>
      <c r="Z199" s="349"/>
    </row>
    <row r="200" spans="1:26" ht="15.75" customHeight="1" x14ac:dyDescent="0.2">
      <c r="A200" s="349"/>
      <c r="B200" s="351"/>
      <c r="C200" s="349"/>
      <c r="D200" s="352"/>
      <c r="E200" s="349"/>
      <c r="F200" s="349"/>
      <c r="G200" s="349"/>
      <c r="H200" s="349"/>
      <c r="I200" s="349"/>
      <c r="J200" s="349"/>
      <c r="K200" s="349"/>
      <c r="L200" s="349"/>
      <c r="M200" s="349"/>
      <c r="N200" s="349"/>
      <c r="O200" s="349"/>
      <c r="P200" s="349"/>
      <c r="Q200" s="349"/>
      <c r="R200" s="349"/>
      <c r="S200" s="349"/>
      <c r="T200" s="349"/>
      <c r="U200" s="349"/>
      <c r="V200" s="349"/>
      <c r="W200" s="349"/>
      <c r="X200" s="349"/>
      <c r="Y200" s="349"/>
      <c r="Z200" s="349"/>
    </row>
    <row r="201" spans="1:26" ht="15.75" customHeight="1" x14ac:dyDescent="0.2">
      <c r="A201" s="349"/>
      <c r="B201" s="351"/>
      <c r="C201" s="349"/>
      <c r="D201" s="352"/>
      <c r="E201" s="349"/>
      <c r="F201" s="349"/>
      <c r="G201" s="349"/>
      <c r="H201" s="349"/>
      <c r="I201" s="349"/>
      <c r="J201" s="349"/>
      <c r="K201" s="349"/>
      <c r="L201" s="349"/>
      <c r="M201" s="349"/>
      <c r="N201" s="349"/>
      <c r="O201" s="349"/>
      <c r="P201" s="349"/>
      <c r="Q201" s="349"/>
      <c r="R201" s="349"/>
      <c r="S201" s="349"/>
      <c r="T201" s="349"/>
      <c r="U201" s="349"/>
      <c r="V201" s="349"/>
      <c r="W201" s="349"/>
      <c r="X201" s="349"/>
      <c r="Y201" s="349"/>
      <c r="Z201" s="349"/>
    </row>
    <row r="202" spans="1:26" ht="15.75" customHeight="1" x14ac:dyDescent="0.2">
      <c r="A202" s="349"/>
      <c r="B202" s="351"/>
      <c r="C202" s="349"/>
      <c r="D202" s="352"/>
      <c r="E202" s="349"/>
      <c r="F202" s="349"/>
      <c r="G202" s="349"/>
      <c r="H202" s="349"/>
      <c r="I202" s="349"/>
      <c r="J202" s="349"/>
      <c r="K202" s="349"/>
      <c r="L202" s="349"/>
      <c r="M202" s="349"/>
      <c r="N202" s="349"/>
      <c r="O202" s="349"/>
      <c r="P202" s="349"/>
      <c r="Q202" s="349"/>
      <c r="R202" s="349"/>
      <c r="S202" s="349"/>
      <c r="T202" s="349"/>
      <c r="U202" s="349"/>
      <c r="V202" s="349"/>
      <c r="W202" s="349"/>
      <c r="X202" s="349"/>
      <c r="Y202" s="349"/>
      <c r="Z202" s="349"/>
    </row>
    <row r="203" spans="1:26" ht="15.75" customHeight="1" x14ac:dyDescent="0.2">
      <c r="A203" s="349"/>
      <c r="B203" s="351"/>
      <c r="C203" s="349"/>
      <c r="D203" s="352"/>
      <c r="E203" s="349"/>
      <c r="F203" s="349"/>
      <c r="G203" s="349"/>
      <c r="H203" s="349"/>
      <c r="I203" s="349"/>
      <c r="J203" s="349"/>
      <c r="K203" s="349"/>
      <c r="L203" s="349"/>
      <c r="M203" s="349"/>
      <c r="N203" s="349"/>
      <c r="O203" s="349"/>
      <c r="P203" s="349"/>
      <c r="Q203" s="349"/>
      <c r="R203" s="349"/>
      <c r="S203" s="349"/>
      <c r="T203" s="349"/>
      <c r="U203" s="349"/>
      <c r="V203" s="349"/>
      <c r="W203" s="349"/>
      <c r="X203" s="349"/>
      <c r="Y203" s="349"/>
      <c r="Z203" s="349"/>
    </row>
    <row r="204" spans="1:26" ht="15.75" customHeight="1" x14ac:dyDescent="0.2">
      <c r="A204" s="349"/>
      <c r="B204" s="351"/>
      <c r="C204" s="349"/>
      <c r="D204" s="352"/>
      <c r="E204" s="349"/>
      <c r="F204" s="349"/>
      <c r="G204" s="349"/>
      <c r="H204" s="349"/>
      <c r="I204" s="349"/>
      <c r="J204" s="349"/>
      <c r="K204" s="349"/>
      <c r="L204" s="349"/>
      <c r="M204" s="349"/>
      <c r="N204" s="349"/>
      <c r="O204" s="349"/>
      <c r="P204" s="349"/>
      <c r="Q204" s="349"/>
      <c r="R204" s="349"/>
      <c r="S204" s="349"/>
      <c r="T204" s="349"/>
      <c r="U204" s="349"/>
      <c r="V204" s="349"/>
      <c r="W204" s="349"/>
      <c r="X204" s="349"/>
      <c r="Y204" s="349"/>
      <c r="Z204" s="349"/>
    </row>
    <row r="205" spans="1:26" ht="15.75" customHeight="1" x14ac:dyDescent="0.2">
      <c r="A205" s="349"/>
      <c r="B205" s="351"/>
      <c r="C205" s="349"/>
      <c r="D205" s="352"/>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row>
    <row r="206" spans="1:26" ht="15.75" customHeight="1" x14ac:dyDescent="0.2">
      <c r="A206" s="349"/>
      <c r="B206" s="351"/>
      <c r="C206" s="349"/>
      <c r="D206" s="352"/>
      <c r="E206" s="349"/>
      <c r="F206" s="349"/>
      <c r="G206" s="349"/>
      <c r="H206" s="349"/>
      <c r="I206" s="349"/>
      <c r="J206" s="349"/>
      <c r="K206" s="349"/>
      <c r="L206" s="349"/>
      <c r="M206" s="349"/>
      <c r="N206" s="349"/>
      <c r="O206" s="349"/>
      <c r="P206" s="349"/>
      <c r="Q206" s="349"/>
      <c r="R206" s="349"/>
      <c r="S206" s="349"/>
      <c r="T206" s="349"/>
      <c r="U206" s="349"/>
      <c r="V206" s="349"/>
      <c r="W206" s="349"/>
      <c r="X206" s="349"/>
      <c r="Y206" s="349"/>
      <c r="Z206" s="349"/>
    </row>
    <row r="207" spans="1:26" ht="15.75" customHeight="1" x14ac:dyDescent="0.2">
      <c r="A207" s="349"/>
      <c r="B207" s="351"/>
      <c r="C207" s="349"/>
      <c r="D207" s="352"/>
      <c r="E207" s="349"/>
      <c r="F207" s="349"/>
      <c r="G207" s="349"/>
      <c r="H207" s="349"/>
      <c r="I207" s="349"/>
      <c r="J207" s="349"/>
      <c r="K207" s="349"/>
      <c r="L207" s="349"/>
      <c r="M207" s="349"/>
      <c r="N207" s="349"/>
      <c r="O207" s="349"/>
      <c r="P207" s="349"/>
      <c r="Q207" s="349"/>
      <c r="R207" s="349"/>
      <c r="S207" s="349"/>
      <c r="T207" s="349"/>
      <c r="U207" s="349"/>
      <c r="V207" s="349"/>
      <c r="W207" s="349"/>
      <c r="X207" s="349"/>
      <c r="Y207" s="349"/>
      <c r="Z207" s="349"/>
    </row>
    <row r="208" spans="1:26" ht="15.75" customHeight="1" x14ac:dyDescent="0.2">
      <c r="A208" s="349"/>
      <c r="B208" s="351"/>
      <c r="C208" s="349"/>
      <c r="D208" s="352"/>
      <c r="E208" s="349"/>
      <c r="F208" s="349"/>
      <c r="G208" s="349"/>
      <c r="H208" s="349"/>
      <c r="I208" s="349"/>
      <c r="J208" s="349"/>
      <c r="K208" s="349"/>
      <c r="L208" s="349"/>
      <c r="M208" s="349"/>
      <c r="N208" s="349"/>
      <c r="O208" s="349"/>
      <c r="P208" s="349"/>
      <c r="Q208" s="349"/>
      <c r="R208" s="349"/>
      <c r="S208" s="349"/>
      <c r="T208" s="349"/>
      <c r="U208" s="349"/>
      <c r="V208" s="349"/>
      <c r="W208" s="349"/>
      <c r="X208" s="349"/>
      <c r="Y208" s="349"/>
      <c r="Z208" s="349"/>
    </row>
    <row r="209" spans="1:26" ht="15.75" customHeight="1" x14ac:dyDescent="0.2">
      <c r="A209" s="349"/>
      <c r="B209" s="351"/>
      <c r="C209" s="349"/>
      <c r="D209" s="352"/>
      <c r="E209" s="349"/>
      <c r="F209" s="349"/>
      <c r="G209" s="349"/>
      <c r="H209" s="349"/>
      <c r="I209" s="349"/>
      <c r="J209" s="349"/>
      <c r="K209" s="349"/>
      <c r="L209" s="349"/>
      <c r="M209" s="349"/>
      <c r="N209" s="349"/>
      <c r="O209" s="349"/>
      <c r="P209" s="349"/>
      <c r="Q209" s="349"/>
      <c r="R209" s="349"/>
      <c r="S209" s="349"/>
      <c r="T209" s="349"/>
      <c r="U209" s="349"/>
      <c r="V209" s="349"/>
      <c r="W209" s="349"/>
      <c r="X209" s="349"/>
      <c r="Y209" s="349"/>
      <c r="Z209" s="349"/>
    </row>
    <row r="210" spans="1:26" ht="15.75" customHeight="1" x14ac:dyDescent="0.2">
      <c r="A210" s="349"/>
      <c r="B210" s="351"/>
      <c r="C210" s="349"/>
      <c r="D210" s="352"/>
      <c r="E210" s="349"/>
      <c r="F210" s="349"/>
      <c r="G210" s="349"/>
      <c r="H210" s="349"/>
      <c r="I210" s="349"/>
      <c r="J210" s="349"/>
      <c r="K210" s="349"/>
      <c r="L210" s="349"/>
      <c r="M210" s="349"/>
      <c r="N210" s="349"/>
      <c r="O210" s="349"/>
      <c r="P210" s="349"/>
      <c r="Q210" s="349"/>
      <c r="R210" s="349"/>
      <c r="S210" s="349"/>
      <c r="T210" s="349"/>
      <c r="U210" s="349"/>
      <c r="V210" s="349"/>
      <c r="W210" s="349"/>
      <c r="X210" s="349"/>
      <c r="Y210" s="349"/>
      <c r="Z210" s="349"/>
    </row>
    <row r="211" spans="1:26" ht="15.75" customHeight="1" x14ac:dyDescent="0.2">
      <c r="A211" s="349"/>
      <c r="B211" s="351"/>
      <c r="C211" s="349"/>
      <c r="D211" s="352"/>
      <c r="E211" s="349"/>
      <c r="F211" s="349"/>
      <c r="G211" s="349"/>
      <c r="H211" s="349"/>
      <c r="I211" s="349"/>
      <c r="J211" s="349"/>
      <c r="K211" s="349"/>
      <c r="L211" s="349"/>
      <c r="M211" s="349"/>
      <c r="N211" s="349"/>
      <c r="O211" s="349"/>
      <c r="P211" s="349"/>
      <c r="Q211" s="349"/>
      <c r="R211" s="349"/>
      <c r="S211" s="349"/>
      <c r="T211" s="349"/>
      <c r="U211" s="349"/>
      <c r="V211" s="349"/>
      <c r="W211" s="349"/>
      <c r="X211" s="349"/>
      <c r="Y211" s="349"/>
      <c r="Z211" s="349"/>
    </row>
    <row r="212" spans="1:26" ht="15.75" customHeight="1" x14ac:dyDescent="0.2">
      <c r="A212" s="349"/>
      <c r="B212" s="351"/>
      <c r="C212" s="349"/>
      <c r="D212" s="352"/>
      <c r="E212" s="349"/>
      <c r="F212" s="349"/>
      <c r="G212" s="349"/>
      <c r="H212" s="349"/>
      <c r="I212" s="349"/>
      <c r="J212" s="349"/>
      <c r="K212" s="349"/>
      <c r="L212" s="349"/>
      <c r="M212" s="349"/>
      <c r="N212" s="349"/>
      <c r="O212" s="349"/>
      <c r="P212" s="349"/>
      <c r="Q212" s="349"/>
      <c r="R212" s="349"/>
      <c r="S212" s="349"/>
      <c r="T212" s="349"/>
      <c r="U212" s="349"/>
      <c r="V212" s="349"/>
      <c r="W212" s="349"/>
      <c r="X212" s="349"/>
      <c r="Y212" s="349"/>
      <c r="Z212" s="349"/>
    </row>
    <row r="213" spans="1:26" ht="15.75" customHeight="1" x14ac:dyDescent="0.2">
      <c r="A213" s="349"/>
      <c r="B213" s="351"/>
      <c r="C213" s="349"/>
      <c r="D213" s="352"/>
      <c r="E213" s="349"/>
      <c r="F213" s="349"/>
      <c r="G213" s="349"/>
      <c r="H213" s="349"/>
      <c r="I213" s="349"/>
      <c r="J213" s="349"/>
      <c r="K213" s="349"/>
      <c r="L213" s="349"/>
      <c r="M213" s="349"/>
      <c r="N213" s="349"/>
      <c r="O213" s="349"/>
      <c r="P213" s="349"/>
      <c r="Q213" s="349"/>
      <c r="R213" s="349"/>
      <c r="S213" s="349"/>
      <c r="T213" s="349"/>
      <c r="U213" s="349"/>
      <c r="V213" s="349"/>
      <c r="W213" s="349"/>
      <c r="X213" s="349"/>
      <c r="Y213" s="349"/>
      <c r="Z213" s="349"/>
    </row>
    <row r="214" spans="1:26" ht="15.75" customHeight="1" x14ac:dyDescent="0.2">
      <c r="A214" s="349"/>
      <c r="B214" s="351"/>
      <c r="C214" s="349"/>
      <c r="D214" s="352"/>
      <c r="E214" s="349"/>
      <c r="F214" s="349"/>
      <c r="G214" s="349"/>
      <c r="H214" s="349"/>
      <c r="I214" s="349"/>
      <c r="J214" s="349"/>
      <c r="K214" s="349"/>
      <c r="L214" s="349"/>
      <c r="M214" s="349"/>
      <c r="N214" s="349"/>
      <c r="O214" s="349"/>
      <c r="P214" s="349"/>
      <c r="Q214" s="349"/>
      <c r="R214" s="349"/>
      <c r="S214" s="349"/>
      <c r="T214" s="349"/>
      <c r="U214" s="349"/>
      <c r="V214" s="349"/>
      <c r="W214" s="349"/>
      <c r="X214" s="349"/>
      <c r="Y214" s="349"/>
      <c r="Z214" s="349"/>
    </row>
    <row r="215" spans="1:26" ht="15.75" customHeight="1" x14ac:dyDescent="0.2">
      <c r="A215" s="349"/>
      <c r="B215" s="351"/>
      <c r="C215" s="349"/>
      <c r="D215" s="352"/>
      <c r="E215" s="349"/>
      <c r="F215" s="349"/>
      <c r="G215" s="349"/>
      <c r="H215" s="349"/>
      <c r="I215" s="349"/>
      <c r="J215" s="349"/>
      <c r="K215" s="349"/>
      <c r="L215" s="349"/>
      <c r="M215" s="349"/>
      <c r="N215" s="349"/>
      <c r="O215" s="349"/>
      <c r="P215" s="349"/>
      <c r="Q215" s="349"/>
      <c r="R215" s="349"/>
      <c r="S215" s="349"/>
      <c r="T215" s="349"/>
      <c r="U215" s="349"/>
      <c r="V215" s="349"/>
      <c r="W215" s="349"/>
      <c r="X215" s="349"/>
      <c r="Y215" s="349"/>
      <c r="Z215" s="349"/>
    </row>
    <row r="216" spans="1:26" ht="15.75" customHeight="1" x14ac:dyDescent="0.2">
      <c r="A216" s="349"/>
      <c r="B216" s="351"/>
      <c r="C216" s="349"/>
      <c r="D216" s="352"/>
      <c r="E216" s="349"/>
      <c r="F216" s="349"/>
      <c r="G216" s="349"/>
      <c r="H216" s="349"/>
      <c r="I216" s="349"/>
      <c r="J216" s="349"/>
      <c r="K216" s="349"/>
      <c r="L216" s="349"/>
      <c r="M216" s="349"/>
      <c r="N216" s="349"/>
      <c r="O216" s="349"/>
      <c r="P216" s="349"/>
      <c r="Q216" s="349"/>
      <c r="R216" s="349"/>
      <c r="S216" s="349"/>
      <c r="T216" s="349"/>
      <c r="U216" s="349"/>
      <c r="V216" s="349"/>
      <c r="W216" s="349"/>
      <c r="X216" s="349"/>
      <c r="Y216" s="349"/>
      <c r="Z216" s="349"/>
    </row>
    <row r="217" spans="1:26" ht="15.75" customHeight="1" x14ac:dyDescent="0.2">
      <c r="A217" s="349"/>
      <c r="B217" s="351"/>
      <c r="C217" s="349"/>
      <c r="D217" s="352"/>
      <c r="E217" s="349"/>
      <c r="F217" s="349"/>
      <c r="G217" s="349"/>
      <c r="H217" s="349"/>
      <c r="I217" s="349"/>
      <c r="J217" s="349"/>
      <c r="K217" s="349"/>
      <c r="L217" s="349"/>
      <c r="M217" s="349"/>
      <c r="N217" s="349"/>
      <c r="O217" s="349"/>
      <c r="P217" s="349"/>
      <c r="Q217" s="349"/>
      <c r="R217" s="349"/>
      <c r="S217" s="349"/>
      <c r="T217" s="349"/>
      <c r="U217" s="349"/>
      <c r="V217" s="349"/>
      <c r="W217" s="349"/>
      <c r="X217" s="349"/>
      <c r="Y217" s="349"/>
      <c r="Z217" s="349"/>
    </row>
    <row r="218" spans="1:26" ht="15.75" customHeight="1" x14ac:dyDescent="0.2">
      <c r="A218" s="349"/>
      <c r="B218" s="351"/>
      <c r="C218" s="349"/>
      <c r="D218" s="352"/>
      <c r="E218" s="349"/>
      <c r="F218" s="349"/>
      <c r="G218" s="349"/>
      <c r="H218" s="349"/>
      <c r="I218" s="349"/>
      <c r="J218" s="349"/>
      <c r="K218" s="349"/>
      <c r="L218" s="349"/>
      <c r="M218" s="349"/>
      <c r="N218" s="349"/>
      <c r="O218" s="349"/>
      <c r="P218" s="349"/>
      <c r="Q218" s="349"/>
      <c r="R218" s="349"/>
      <c r="S218" s="349"/>
      <c r="T218" s="349"/>
      <c r="U218" s="349"/>
      <c r="V218" s="349"/>
      <c r="W218" s="349"/>
      <c r="X218" s="349"/>
      <c r="Y218" s="349"/>
      <c r="Z218" s="349"/>
    </row>
    <row r="219" spans="1:26" ht="15.75" customHeight="1" x14ac:dyDescent="0.2">
      <c r="A219" s="349"/>
      <c r="B219" s="351"/>
      <c r="C219" s="349"/>
      <c r="D219" s="352"/>
      <c r="E219" s="349"/>
      <c r="F219" s="349"/>
      <c r="G219" s="349"/>
      <c r="H219" s="349"/>
      <c r="I219" s="349"/>
      <c r="J219" s="349"/>
      <c r="K219" s="349"/>
      <c r="L219" s="349"/>
      <c r="M219" s="349"/>
      <c r="N219" s="349"/>
      <c r="O219" s="349"/>
      <c r="P219" s="349"/>
      <c r="Q219" s="349"/>
      <c r="R219" s="349"/>
      <c r="S219" s="349"/>
      <c r="T219" s="349"/>
      <c r="U219" s="349"/>
      <c r="V219" s="349"/>
      <c r="W219" s="349"/>
      <c r="X219" s="349"/>
      <c r="Y219" s="349"/>
      <c r="Z219" s="349"/>
    </row>
    <row r="220" spans="1:26" ht="15.75" customHeight="1" x14ac:dyDescent="0.2">
      <c r="A220" s="349"/>
      <c r="B220" s="351"/>
      <c r="C220" s="349"/>
      <c r="D220" s="352"/>
      <c r="E220" s="349"/>
      <c r="F220" s="349"/>
      <c r="G220" s="349"/>
      <c r="H220" s="349"/>
      <c r="I220" s="349"/>
      <c r="J220" s="349"/>
      <c r="K220" s="349"/>
      <c r="L220" s="349"/>
      <c r="M220" s="349"/>
      <c r="N220" s="349"/>
      <c r="O220" s="349"/>
      <c r="P220" s="349"/>
      <c r="Q220" s="349"/>
      <c r="R220" s="349"/>
      <c r="S220" s="349"/>
      <c r="T220" s="349"/>
      <c r="U220" s="349"/>
      <c r="V220" s="349"/>
      <c r="W220" s="349"/>
      <c r="X220" s="349"/>
      <c r="Y220" s="349"/>
      <c r="Z220" s="349"/>
    </row>
    <row r="221" spans="1:26" ht="15.75" customHeight="1" x14ac:dyDescent="0.2">
      <c r="A221" s="349"/>
      <c r="B221" s="351"/>
      <c r="C221" s="349"/>
      <c r="D221" s="352"/>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row>
    <row r="222" spans="1:26" ht="15.75" customHeight="1" x14ac:dyDescent="0.2">
      <c r="A222" s="349"/>
      <c r="B222" s="351"/>
      <c r="C222" s="349"/>
      <c r="D222" s="352"/>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row>
    <row r="223" spans="1:26" ht="15.75" customHeight="1" x14ac:dyDescent="0.2">
      <c r="A223" s="349"/>
      <c r="B223" s="351"/>
      <c r="C223" s="349"/>
      <c r="D223" s="352"/>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row>
    <row r="224" spans="1:26" ht="15.75" customHeight="1" x14ac:dyDescent="0.2">
      <c r="A224" s="349"/>
      <c r="B224" s="351"/>
      <c r="C224" s="349"/>
      <c r="D224" s="352"/>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row>
    <row r="225" spans="1:26" ht="15.75" customHeight="1" x14ac:dyDescent="0.2">
      <c r="A225" s="349"/>
      <c r="B225" s="351"/>
      <c r="C225" s="349"/>
      <c r="D225" s="352"/>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row>
    <row r="226" spans="1:26" ht="15.75" customHeight="1" x14ac:dyDescent="0.2">
      <c r="A226" s="349"/>
      <c r="B226" s="351"/>
      <c r="C226" s="349"/>
      <c r="D226" s="352"/>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row>
    <row r="227" spans="1:26" ht="15.75" customHeight="1" x14ac:dyDescent="0.2">
      <c r="A227" s="349"/>
      <c r="B227" s="351"/>
      <c r="C227" s="349"/>
      <c r="D227" s="352"/>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row>
    <row r="228" spans="1:26" ht="15.75" customHeight="1" x14ac:dyDescent="0.2">
      <c r="A228" s="349"/>
      <c r="B228" s="351"/>
      <c r="C228" s="349"/>
      <c r="D228" s="352"/>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row>
    <row r="229" spans="1:26" ht="15.75" customHeight="1" x14ac:dyDescent="0.2">
      <c r="A229" s="349"/>
      <c r="B229" s="351"/>
      <c r="C229" s="349"/>
      <c r="D229" s="352"/>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row>
    <row r="230" spans="1:26" ht="15.75" customHeight="1" x14ac:dyDescent="0.2">
      <c r="A230" s="349"/>
      <c r="B230" s="351"/>
      <c r="C230" s="349"/>
      <c r="D230" s="352"/>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row>
    <row r="231" spans="1:26" ht="15.75" customHeight="1" x14ac:dyDescent="0.2">
      <c r="A231" s="349"/>
      <c r="B231" s="351"/>
      <c r="C231" s="349"/>
      <c r="D231" s="352"/>
      <c r="E231" s="349"/>
      <c r="F231" s="349"/>
      <c r="G231" s="349"/>
      <c r="H231" s="349"/>
      <c r="I231" s="349"/>
      <c r="J231" s="349"/>
      <c r="K231" s="349"/>
      <c r="L231" s="349"/>
      <c r="M231" s="349"/>
      <c r="N231" s="349"/>
      <c r="O231" s="349"/>
      <c r="P231" s="349"/>
      <c r="Q231" s="349"/>
      <c r="R231" s="349"/>
      <c r="S231" s="349"/>
      <c r="T231" s="349"/>
      <c r="U231" s="349"/>
      <c r="V231" s="349"/>
      <c r="W231" s="349"/>
      <c r="X231" s="349"/>
      <c r="Y231" s="349"/>
      <c r="Z231" s="349"/>
    </row>
    <row r="232" spans="1:26" ht="15.75" customHeight="1" x14ac:dyDescent="0.2">
      <c r="A232" s="349"/>
      <c r="B232" s="351"/>
      <c r="C232" s="349"/>
      <c r="D232" s="352"/>
      <c r="E232" s="349"/>
      <c r="F232" s="349"/>
      <c r="G232" s="349"/>
      <c r="H232" s="349"/>
      <c r="I232" s="349"/>
      <c r="J232" s="349"/>
      <c r="K232" s="349"/>
      <c r="L232" s="349"/>
      <c r="M232" s="349"/>
      <c r="N232" s="349"/>
      <c r="O232" s="349"/>
      <c r="P232" s="349"/>
      <c r="Q232" s="349"/>
      <c r="R232" s="349"/>
      <c r="S232" s="349"/>
      <c r="T232" s="349"/>
      <c r="U232" s="349"/>
      <c r="V232" s="349"/>
      <c r="W232" s="349"/>
      <c r="X232" s="349"/>
      <c r="Y232" s="349"/>
      <c r="Z232" s="349"/>
    </row>
    <row r="233" spans="1:26" ht="15.75" customHeight="1" x14ac:dyDescent="0.2">
      <c r="A233" s="349"/>
      <c r="B233" s="351"/>
      <c r="C233" s="349"/>
      <c r="D233" s="352"/>
      <c r="E233" s="349"/>
      <c r="F233" s="349"/>
      <c r="G233" s="349"/>
      <c r="H233" s="349"/>
      <c r="I233" s="349"/>
      <c r="J233" s="349"/>
      <c r="K233" s="349"/>
      <c r="L233" s="349"/>
      <c r="M233" s="349"/>
      <c r="N233" s="349"/>
      <c r="O233" s="349"/>
      <c r="P233" s="349"/>
      <c r="Q233" s="349"/>
      <c r="R233" s="349"/>
      <c r="S233" s="349"/>
      <c r="T233" s="349"/>
      <c r="U233" s="349"/>
      <c r="V233" s="349"/>
      <c r="W233" s="349"/>
      <c r="X233" s="349"/>
      <c r="Y233" s="349"/>
      <c r="Z233" s="349"/>
    </row>
    <row r="234" spans="1:26" ht="15.75" customHeight="1" x14ac:dyDescent="0.2">
      <c r="A234" s="349"/>
      <c r="B234" s="351"/>
      <c r="C234" s="349"/>
      <c r="D234" s="352"/>
      <c r="E234" s="349"/>
      <c r="F234" s="349"/>
      <c r="G234" s="349"/>
      <c r="H234" s="349"/>
      <c r="I234" s="349"/>
      <c r="J234" s="349"/>
      <c r="K234" s="349"/>
      <c r="L234" s="349"/>
      <c r="M234" s="349"/>
      <c r="N234" s="349"/>
      <c r="O234" s="349"/>
      <c r="P234" s="349"/>
      <c r="Q234" s="349"/>
      <c r="R234" s="349"/>
      <c r="S234" s="349"/>
      <c r="T234" s="349"/>
      <c r="U234" s="349"/>
      <c r="V234" s="349"/>
      <c r="W234" s="349"/>
      <c r="X234" s="349"/>
      <c r="Y234" s="349"/>
      <c r="Z234" s="349"/>
    </row>
    <row r="235" spans="1:26" ht="15.75" customHeight="1" x14ac:dyDescent="0.2">
      <c r="A235" s="349"/>
      <c r="B235" s="351"/>
      <c r="C235" s="349"/>
      <c r="D235" s="352"/>
      <c r="E235" s="349"/>
      <c r="F235" s="349"/>
      <c r="G235" s="349"/>
      <c r="H235" s="349"/>
      <c r="I235" s="349"/>
      <c r="J235" s="349"/>
      <c r="K235" s="349"/>
      <c r="L235" s="349"/>
      <c r="M235" s="349"/>
      <c r="N235" s="349"/>
      <c r="O235" s="349"/>
      <c r="P235" s="349"/>
      <c r="Q235" s="349"/>
      <c r="R235" s="349"/>
      <c r="S235" s="349"/>
      <c r="T235" s="349"/>
      <c r="U235" s="349"/>
      <c r="V235" s="349"/>
      <c r="W235" s="349"/>
      <c r="X235" s="349"/>
      <c r="Y235" s="349"/>
      <c r="Z235" s="349"/>
    </row>
    <row r="236" spans="1:26" ht="15.75" customHeight="1" x14ac:dyDescent="0.2">
      <c r="A236" s="349"/>
      <c r="B236" s="351"/>
      <c r="C236" s="349"/>
      <c r="D236" s="352"/>
      <c r="E236" s="349"/>
      <c r="F236" s="349"/>
      <c r="G236" s="349"/>
      <c r="H236" s="349"/>
      <c r="I236" s="349"/>
      <c r="J236" s="349"/>
      <c r="K236" s="349"/>
      <c r="L236" s="349"/>
      <c r="M236" s="349"/>
      <c r="N236" s="349"/>
      <c r="O236" s="349"/>
      <c r="P236" s="349"/>
      <c r="Q236" s="349"/>
      <c r="R236" s="349"/>
      <c r="S236" s="349"/>
      <c r="T236" s="349"/>
      <c r="U236" s="349"/>
      <c r="V236" s="349"/>
      <c r="W236" s="349"/>
      <c r="X236" s="349"/>
      <c r="Y236" s="349"/>
      <c r="Z236" s="349"/>
    </row>
    <row r="237" spans="1:26" ht="15.75" customHeight="1" x14ac:dyDescent="0.2">
      <c r="A237" s="349"/>
      <c r="B237" s="351"/>
      <c r="C237" s="349"/>
      <c r="D237" s="352"/>
      <c r="E237" s="349"/>
      <c r="F237" s="349"/>
      <c r="G237" s="349"/>
      <c r="H237" s="349"/>
      <c r="I237" s="349"/>
      <c r="J237" s="349"/>
      <c r="K237" s="349"/>
      <c r="L237" s="349"/>
      <c r="M237" s="349"/>
      <c r="N237" s="349"/>
      <c r="O237" s="349"/>
      <c r="P237" s="349"/>
      <c r="Q237" s="349"/>
      <c r="R237" s="349"/>
      <c r="S237" s="349"/>
      <c r="T237" s="349"/>
      <c r="U237" s="349"/>
      <c r="V237" s="349"/>
      <c r="W237" s="349"/>
      <c r="X237" s="349"/>
      <c r="Y237" s="349"/>
      <c r="Z237" s="349"/>
    </row>
    <row r="238" spans="1:26" ht="15.75" customHeight="1" x14ac:dyDescent="0.2">
      <c r="A238" s="349"/>
      <c r="B238" s="351"/>
      <c r="C238" s="349"/>
      <c r="D238" s="352"/>
      <c r="E238" s="349"/>
      <c r="F238" s="349"/>
      <c r="G238" s="349"/>
      <c r="H238" s="349"/>
      <c r="I238" s="349"/>
      <c r="J238" s="349"/>
      <c r="K238" s="349"/>
      <c r="L238" s="349"/>
      <c r="M238" s="349"/>
      <c r="N238" s="349"/>
      <c r="O238" s="349"/>
      <c r="P238" s="349"/>
      <c r="Q238" s="349"/>
      <c r="R238" s="349"/>
      <c r="S238" s="349"/>
      <c r="T238" s="349"/>
      <c r="U238" s="349"/>
      <c r="V238" s="349"/>
      <c r="W238" s="349"/>
      <c r="X238" s="349"/>
      <c r="Y238" s="349"/>
      <c r="Z238" s="349"/>
    </row>
    <row r="239" spans="1:26" ht="15.75" customHeight="1" x14ac:dyDescent="0.2">
      <c r="A239" s="349"/>
      <c r="B239" s="351"/>
      <c r="C239" s="349"/>
      <c r="D239" s="352"/>
      <c r="E239" s="349"/>
      <c r="F239" s="349"/>
      <c r="G239" s="349"/>
      <c r="H239" s="349"/>
      <c r="I239" s="349"/>
      <c r="J239" s="349"/>
      <c r="K239" s="349"/>
      <c r="L239" s="349"/>
      <c r="M239" s="349"/>
      <c r="N239" s="349"/>
      <c r="O239" s="349"/>
      <c r="P239" s="349"/>
      <c r="Q239" s="349"/>
      <c r="R239" s="349"/>
      <c r="S239" s="349"/>
      <c r="T239" s="349"/>
      <c r="U239" s="349"/>
      <c r="V239" s="349"/>
      <c r="W239" s="349"/>
      <c r="X239" s="349"/>
      <c r="Y239" s="349"/>
      <c r="Z239" s="349"/>
    </row>
    <row r="240" spans="1:26" ht="15.75" customHeight="1" x14ac:dyDescent="0.2">
      <c r="A240" s="349"/>
      <c r="B240" s="351"/>
      <c r="C240" s="349"/>
      <c r="D240" s="352"/>
      <c r="E240" s="349"/>
      <c r="F240" s="349"/>
      <c r="G240" s="349"/>
      <c r="H240" s="349"/>
      <c r="I240" s="349"/>
      <c r="J240" s="349"/>
      <c r="K240" s="349"/>
      <c r="L240" s="349"/>
      <c r="M240" s="349"/>
      <c r="N240" s="349"/>
      <c r="O240" s="349"/>
      <c r="P240" s="349"/>
      <c r="Q240" s="349"/>
      <c r="R240" s="349"/>
      <c r="S240" s="349"/>
      <c r="T240" s="349"/>
      <c r="U240" s="349"/>
      <c r="V240" s="349"/>
      <c r="W240" s="349"/>
      <c r="X240" s="349"/>
      <c r="Y240" s="349"/>
      <c r="Z240" s="349"/>
    </row>
    <row r="241" spans="1:26" ht="15.75" customHeight="1" x14ac:dyDescent="0.2">
      <c r="A241" s="349"/>
      <c r="B241" s="351"/>
      <c r="C241" s="349"/>
      <c r="D241" s="352"/>
      <c r="E241" s="349"/>
      <c r="F241" s="349"/>
      <c r="G241" s="349"/>
      <c r="H241" s="349"/>
      <c r="I241" s="349"/>
      <c r="J241" s="349"/>
      <c r="K241" s="349"/>
      <c r="L241" s="349"/>
      <c r="M241" s="349"/>
      <c r="N241" s="349"/>
      <c r="O241" s="349"/>
      <c r="P241" s="349"/>
      <c r="Q241" s="349"/>
      <c r="R241" s="349"/>
      <c r="S241" s="349"/>
      <c r="T241" s="349"/>
      <c r="U241" s="349"/>
      <c r="V241" s="349"/>
      <c r="W241" s="349"/>
      <c r="X241" s="349"/>
      <c r="Y241" s="349"/>
      <c r="Z241" s="349"/>
    </row>
    <row r="242" spans="1:26" ht="15.75" customHeight="1" x14ac:dyDescent="0.2">
      <c r="A242" s="349"/>
      <c r="B242" s="351"/>
      <c r="C242" s="349"/>
      <c r="D242" s="352"/>
      <c r="E242" s="349"/>
      <c r="F242" s="349"/>
      <c r="G242" s="349"/>
      <c r="H242" s="349"/>
      <c r="I242" s="349"/>
      <c r="J242" s="349"/>
      <c r="K242" s="349"/>
      <c r="L242" s="349"/>
      <c r="M242" s="349"/>
      <c r="N242" s="349"/>
      <c r="O242" s="349"/>
      <c r="P242" s="349"/>
      <c r="Q242" s="349"/>
      <c r="R242" s="349"/>
      <c r="S242" s="349"/>
      <c r="T242" s="349"/>
      <c r="U242" s="349"/>
      <c r="V242" s="349"/>
      <c r="W242" s="349"/>
      <c r="X242" s="349"/>
      <c r="Y242" s="349"/>
      <c r="Z242" s="349"/>
    </row>
    <row r="243" spans="1:26" ht="15.75" customHeight="1" x14ac:dyDescent="0.2">
      <c r="A243" s="349"/>
      <c r="B243" s="351"/>
      <c r="C243" s="349"/>
      <c r="D243" s="352"/>
      <c r="E243" s="349"/>
      <c r="F243" s="349"/>
      <c r="G243" s="349"/>
      <c r="H243" s="349"/>
      <c r="I243" s="349"/>
      <c r="J243" s="349"/>
      <c r="K243" s="349"/>
      <c r="L243" s="349"/>
      <c r="M243" s="349"/>
      <c r="N243" s="349"/>
      <c r="O243" s="349"/>
      <c r="P243" s="349"/>
      <c r="Q243" s="349"/>
      <c r="R243" s="349"/>
      <c r="S243" s="349"/>
      <c r="T243" s="349"/>
      <c r="U243" s="349"/>
      <c r="V243" s="349"/>
      <c r="W243" s="349"/>
      <c r="X243" s="349"/>
      <c r="Y243" s="349"/>
      <c r="Z243" s="349"/>
    </row>
    <row r="244" spans="1:26" ht="15.75" customHeight="1" x14ac:dyDescent="0.2">
      <c r="A244" s="349"/>
      <c r="B244" s="351"/>
      <c r="C244" s="349"/>
      <c r="D244" s="352"/>
      <c r="E244" s="349"/>
      <c r="F244" s="349"/>
      <c r="G244" s="349"/>
      <c r="H244" s="349"/>
      <c r="I244" s="349"/>
      <c r="J244" s="349"/>
      <c r="K244" s="349"/>
      <c r="L244" s="349"/>
      <c r="M244" s="349"/>
      <c r="N244" s="349"/>
      <c r="O244" s="349"/>
      <c r="P244" s="349"/>
      <c r="Q244" s="349"/>
      <c r="R244" s="349"/>
      <c r="S244" s="349"/>
      <c r="T244" s="349"/>
      <c r="U244" s="349"/>
      <c r="V244" s="349"/>
      <c r="W244" s="349"/>
      <c r="X244" s="349"/>
      <c r="Y244" s="349"/>
      <c r="Z244" s="349"/>
    </row>
    <row r="245" spans="1:26" ht="15.75" customHeight="1" x14ac:dyDescent="0.2">
      <c r="A245" s="349"/>
      <c r="B245" s="351"/>
      <c r="C245" s="349"/>
      <c r="D245" s="352"/>
      <c r="E245" s="349"/>
      <c r="F245" s="349"/>
      <c r="G245" s="349"/>
      <c r="H245" s="349"/>
      <c r="I245" s="349"/>
      <c r="J245" s="349"/>
      <c r="K245" s="349"/>
      <c r="L245" s="349"/>
      <c r="M245" s="349"/>
      <c r="N245" s="349"/>
      <c r="O245" s="349"/>
      <c r="P245" s="349"/>
      <c r="Q245" s="349"/>
      <c r="R245" s="349"/>
      <c r="S245" s="349"/>
      <c r="T245" s="349"/>
      <c r="U245" s="349"/>
      <c r="V245" s="349"/>
      <c r="W245" s="349"/>
      <c r="X245" s="349"/>
      <c r="Y245" s="349"/>
      <c r="Z245" s="349"/>
    </row>
    <row r="246" spans="1:26" ht="15.75" customHeight="1" x14ac:dyDescent="0.2">
      <c r="A246" s="349"/>
      <c r="B246" s="351"/>
      <c r="C246" s="349"/>
      <c r="D246" s="352"/>
      <c r="E246" s="349"/>
      <c r="F246" s="349"/>
      <c r="G246" s="349"/>
      <c r="H246" s="349"/>
      <c r="I246" s="349"/>
      <c r="J246" s="349"/>
      <c r="K246" s="349"/>
      <c r="L246" s="349"/>
      <c r="M246" s="349"/>
      <c r="N246" s="349"/>
      <c r="O246" s="349"/>
      <c r="P246" s="349"/>
      <c r="Q246" s="349"/>
      <c r="R246" s="349"/>
      <c r="S246" s="349"/>
      <c r="T246" s="349"/>
      <c r="U246" s="349"/>
      <c r="V246" s="349"/>
      <c r="W246" s="349"/>
      <c r="X246" s="349"/>
      <c r="Y246" s="349"/>
      <c r="Z246" s="349"/>
    </row>
    <row r="247" spans="1:26" ht="15.75" customHeight="1" x14ac:dyDescent="0.2">
      <c r="A247" s="349"/>
      <c r="B247" s="351"/>
      <c r="C247" s="349"/>
      <c r="D247" s="352"/>
      <c r="E247" s="349"/>
      <c r="F247" s="349"/>
      <c r="G247" s="349"/>
      <c r="H247" s="349"/>
      <c r="I247" s="349"/>
      <c r="J247" s="349"/>
      <c r="K247" s="349"/>
      <c r="L247" s="349"/>
      <c r="M247" s="349"/>
      <c r="N247" s="349"/>
      <c r="O247" s="349"/>
      <c r="P247" s="349"/>
      <c r="Q247" s="349"/>
      <c r="R247" s="349"/>
      <c r="S247" s="349"/>
      <c r="T247" s="349"/>
      <c r="U247" s="349"/>
      <c r="V247" s="349"/>
      <c r="W247" s="349"/>
      <c r="X247" s="349"/>
      <c r="Y247" s="349"/>
      <c r="Z247" s="349"/>
    </row>
    <row r="248" spans="1:26" ht="15.75" customHeight="1" x14ac:dyDescent="0.2">
      <c r="A248" s="349"/>
      <c r="B248" s="351"/>
      <c r="C248" s="349"/>
      <c r="D248" s="352"/>
      <c r="E248" s="349"/>
      <c r="F248" s="349"/>
      <c r="G248" s="349"/>
      <c r="H248" s="349"/>
      <c r="I248" s="349"/>
      <c r="J248" s="349"/>
      <c r="K248" s="349"/>
      <c r="L248" s="349"/>
      <c r="M248" s="349"/>
      <c r="N248" s="349"/>
      <c r="O248" s="349"/>
      <c r="P248" s="349"/>
      <c r="Q248" s="349"/>
      <c r="R248" s="349"/>
      <c r="S248" s="349"/>
      <c r="T248" s="349"/>
      <c r="U248" s="349"/>
      <c r="V248" s="349"/>
      <c r="W248" s="349"/>
      <c r="X248" s="349"/>
      <c r="Y248" s="349"/>
      <c r="Z248" s="349"/>
    </row>
    <row r="249" spans="1:26" ht="15.75" customHeight="1" x14ac:dyDescent="0.2">
      <c r="A249" s="349"/>
      <c r="B249" s="351"/>
      <c r="C249" s="349"/>
      <c r="D249" s="352"/>
      <c r="E249" s="349"/>
      <c r="F249" s="349"/>
      <c r="G249" s="349"/>
      <c r="H249" s="349"/>
      <c r="I249" s="349"/>
      <c r="J249" s="349"/>
      <c r="K249" s="349"/>
      <c r="L249" s="349"/>
      <c r="M249" s="349"/>
      <c r="N249" s="349"/>
      <c r="O249" s="349"/>
      <c r="P249" s="349"/>
      <c r="Q249" s="349"/>
      <c r="R249" s="349"/>
      <c r="S249" s="349"/>
      <c r="T249" s="349"/>
      <c r="U249" s="349"/>
      <c r="V249" s="349"/>
      <c r="W249" s="349"/>
      <c r="X249" s="349"/>
      <c r="Y249" s="349"/>
      <c r="Z249" s="349"/>
    </row>
    <row r="250" spans="1:26" ht="15.75" customHeight="1" x14ac:dyDescent="0.2">
      <c r="A250" s="349"/>
      <c r="B250" s="351"/>
      <c r="C250" s="349"/>
      <c r="D250" s="352"/>
      <c r="E250" s="349"/>
      <c r="F250" s="349"/>
      <c r="G250" s="349"/>
      <c r="H250" s="349"/>
      <c r="I250" s="349"/>
      <c r="J250" s="349"/>
      <c r="K250" s="349"/>
      <c r="L250" s="349"/>
      <c r="M250" s="349"/>
      <c r="N250" s="349"/>
      <c r="O250" s="349"/>
      <c r="P250" s="349"/>
      <c r="Q250" s="349"/>
      <c r="R250" s="349"/>
      <c r="S250" s="349"/>
      <c r="T250" s="349"/>
      <c r="U250" s="349"/>
      <c r="V250" s="349"/>
      <c r="W250" s="349"/>
      <c r="X250" s="349"/>
      <c r="Y250" s="349"/>
      <c r="Z250" s="349"/>
    </row>
    <row r="251" spans="1:26" ht="15.75" customHeight="1" x14ac:dyDescent="0.2">
      <c r="A251" s="349"/>
      <c r="B251" s="351"/>
      <c r="C251" s="349"/>
      <c r="D251" s="352"/>
      <c r="E251" s="349"/>
      <c r="F251" s="349"/>
      <c r="G251" s="349"/>
      <c r="H251" s="349"/>
      <c r="I251" s="349"/>
      <c r="J251" s="349"/>
      <c r="K251" s="349"/>
      <c r="L251" s="349"/>
      <c r="M251" s="349"/>
      <c r="N251" s="349"/>
      <c r="O251" s="349"/>
      <c r="P251" s="349"/>
      <c r="Q251" s="349"/>
      <c r="R251" s="349"/>
      <c r="S251" s="349"/>
      <c r="T251" s="349"/>
      <c r="U251" s="349"/>
      <c r="V251" s="349"/>
      <c r="W251" s="349"/>
      <c r="X251" s="349"/>
      <c r="Y251" s="349"/>
      <c r="Z251" s="349"/>
    </row>
    <row r="252" spans="1:26" ht="15.75" customHeight="1" x14ac:dyDescent="0.2">
      <c r="A252" s="349"/>
      <c r="B252" s="351"/>
      <c r="C252" s="349"/>
      <c r="D252" s="352"/>
      <c r="E252" s="349"/>
      <c r="F252" s="349"/>
      <c r="G252" s="349"/>
      <c r="H252" s="349"/>
      <c r="I252" s="349"/>
      <c r="J252" s="349"/>
      <c r="K252" s="349"/>
      <c r="L252" s="349"/>
      <c r="M252" s="349"/>
      <c r="N252" s="349"/>
      <c r="O252" s="349"/>
      <c r="P252" s="349"/>
      <c r="Q252" s="349"/>
      <c r="R252" s="349"/>
      <c r="S252" s="349"/>
      <c r="T252" s="349"/>
      <c r="U252" s="349"/>
      <c r="V252" s="349"/>
      <c r="W252" s="349"/>
      <c r="X252" s="349"/>
      <c r="Y252" s="349"/>
      <c r="Z252" s="349"/>
    </row>
    <row r="253" spans="1:26" ht="15.75" customHeight="1" x14ac:dyDescent="0.2">
      <c r="A253" s="349"/>
      <c r="B253" s="351"/>
      <c r="C253" s="349"/>
      <c r="D253" s="352"/>
      <c r="E253" s="349"/>
      <c r="F253" s="349"/>
      <c r="G253" s="349"/>
      <c r="H253" s="349"/>
      <c r="I253" s="349"/>
      <c r="J253" s="349"/>
      <c r="K253" s="349"/>
      <c r="L253" s="349"/>
      <c r="M253" s="349"/>
      <c r="N253" s="349"/>
      <c r="O253" s="349"/>
      <c r="P253" s="349"/>
      <c r="Q253" s="349"/>
      <c r="R253" s="349"/>
      <c r="S253" s="349"/>
      <c r="T253" s="349"/>
      <c r="U253" s="349"/>
      <c r="V253" s="349"/>
      <c r="W253" s="349"/>
      <c r="X253" s="349"/>
      <c r="Y253" s="349"/>
      <c r="Z253" s="349"/>
    </row>
    <row r="254" spans="1:26" ht="15.75" customHeight="1" x14ac:dyDescent="0.2">
      <c r="A254" s="349"/>
      <c r="B254" s="351"/>
      <c r="C254" s="349"/>
      <c r="D254" s="352"/>
      <c r="E254" s="349"/>
      <c r="F254" s="349"/>
      <c r="G254" s="349"/>
      <c r="H254" s="349"/>
      <c r="I254" s="349"/>
      <c r="J254" s="349"/>
      <c r="K254" s="349"/>
      <c r="L254" s="349"/>
      <c r="M254" s="349"/>
      <c r="N254" s="349"/>
      <c r="O254" s="349"/>
      <c r="P254" s="349"/>
      <c r="Q254" s="349"/>
      <c r="R254" s="349"/>
      <c r="S254" s="349"/>
      <c r="T254" s="349"/>
      <c r="U254" s="349"/>
      <c r="V254" s="349"/>
      <c r="W254" s="349"/>
      <c r="X254" s="349"/>
      <c r="Y254" s="349"/>
      <c r="Z254" s="349"/>
    </row>
    <row r="255" spans="1:26" ht="15.75" customHeight="1" x14ac:dyDescent="0.2">
      <c r="A255" s="349"/>
      <c r="B255" s="351"/>
      <c r="C255" s="349"/>
      <c r="D255" s="352"/>
      <c r="E255" s="349"/>
      <c r="F255" s="349"/>
      <c r="G255" s="349"/>
      <c r="H255" s="349"/>
      <c r="I255" s="349"/>
      <c r="J255" s="349"/>
      <c r="K255" s="349"/>
      <c r="L255" s="349"/>
      <c r="M255" s="349"/>
      <c r="N255" s="349"/>
      <c r="O255" s="349"/>
      <c r="P255" s="349"/>
      <c r="Q255" s="349"/>
      <c r="R255" s="349"/>
      <c r="S255" s="349"/>
      <c r="T255" s="349"/>
      <c r="U255" s="349"/>
      <c r="V255" s="349"/>
      <c r="W255" s="349"/>
      <c r="X255" s="349"/>
      <c r="Y255" s="349"/>
      <c r="Z255" s="349"/>
    </row>
    <row r="256" spans="1:26" ht="15.75" customHeight="1" x14ac:dyDescent="0.2">
      <c r="A256" s="349"/>
      <c r="B256" s="351"/>
      <c r="C256" s="349"/>
      <c r="D256" s="352"/>
      <c r="E256" s="349"/>
      <c r="F256" s="349"/>
      <c r="G256" s="349"/>
      <c r="H256" s="349"/>
      <c r="I256" s="349"/>
      <c r="J256" s="349"/>
      <c r="K256" s="349"/>
      <c r="L256" s="349"/>
      <c r="M256" s="349"/>
      <c r="N256" s="349"/>
      <c r="O256" s="349"/>
      <c r="P256" s="349"/>
      <c r="Q256" s="349"/>
      <c r="R256" s="349"/>
      <c r="S256" s="349"/>
      <c r="T256" s="349"/>
      <c r="U256" s="349"/>
      <c r="V256" s="349"/>
      <c r="W256" s="349"/>
      <c r="X256" s="349"/>
      <c r="Y256" s="349"/>
      <c r="Z256" s="349"/>
    </row>
    <row r="257" spans="1:26" ht="15.75" customHeight="1" x14ac:dyDescent="0.2">
      <c r="A257" s="349"/>
      <c r="B257" s="351"/>
      <c r="C257" s="349"/>
      <c r="D257" s="352"/>
      <c r="E257" s="349"/>
      <c r="F257" s="349"/>
      <c r="G257" s="349"/>
      <c r="H257" s="349"/>
      <c r="I257" s="349"/>
      <c r="J257" s="349"/>
      <c r="K257" s="349"/>
      <c r="L257" s="349"/>
      <c r="M257" s="349"/>
      <c r="N257" s="349"/>
      <c r="O257" s="349"/>
      <c r="P257" s="349"/>
      <c r="Q257" s="349"/>
      <c r="R257" s="349"/>
      <c r="S257" s="349"/>
      <c r="T257" s="349"/>
      <c r="U257" s="349"/>
      <c r="V257" s="349"/>
      <c r="W257" s="349"/>
      <c r="X257" s="349"/>
      <c r="Y257" s="349"/>
      <c r="Z257" s="349"/>
    </row>
    <row r="258" spans="1:26" ht="15.75" customHeight="1" x14ac:dyDescent="0.2">
      <c r="A258" s="349"/>
      <c r="B258" s="351"/>
      <c r="C258" s="349"/>
      <c r="D258" s="352"/>
      <c r="E258" s="349"/>
      <c r="F258" s="349"/>
      <c r="G258" s="349"/>
      <c r="H258" s="349"/>
      <c r="I258" s="349"/>
      <c r="J258" s="349"/>
      <c r="K258" s="349"/>
      <c r="L258" s="349"/>
      <c r="M258" s="349"/>
      <c r="N258" s="349"/>
      <c r="O258" s="349"/>
      <c r="P258" s="349"/>
      <c r="Q258" s="349"/>
      <c r="R258" s="349"/>
      <c r="S258" s="349"/>
      <c r="T258" s="349"/>
      <c r="U258" s="349"/>
      <c r="V258" s="349"/>
      <c r="W258" s="349"/>
      <c r="X258" s="349"/>
      <c r="Y258" s="349"/>
      <c r="Z258" s="349"/>
    </row>
    <row r="259" spans="1:26" ht="15.75" customHeight="1" x14ac:dyDescent="0.2">
      <c r="A259" s="349"/>
      <c r="B259" s="351"/>
      <c r="C259" s="349"/>
      <c r="D259" s="352"/>
      <c r="E259" s="349"/>
      <c r="F259" s="349"/>
      <c r="G259" s="349"/>
      <c r="H259" s="349"/>
      <c r="I259" s="349"/>
      <c r="J259" s="349"/>
      <c r="K259" s="349"/>
      <c r="L259" s="349"/>
      <c r="M259" s="349"/>
      <c r="N259" s="349"/>
      <c r="O259" s="349"/>
      <c r="P259" s="349"/>
      <c r="Q259" s="349"/>
      <c r="R259" s="349"/>
      <c r="S259" s="349"/>
      <c r="T259" s="349"/>
      <c r="U259" s="349"/>
      <c r="V259" s="349"/>
      <c r="W259" s="349"/>
      <c r="X259" s="349"/>
      <c r="Y259" s="349"/>
      <c r="Z259" s="349"/>
    </row>
    <row r="260" spans="1:26" ht="15.75" customHeight="1" x14ac:dyDescent="0.2">
      <c r="A260" s="349"/>
      <c r="B260" s="351"/>
      <c r="C260" s="349"/>
      <c r="D260" s="352"/>
      <c r="E260" s="349"/>
      <c r="F260" s="349"/>
      <c r="G260" s="349"/>
      <c r="H260" s="349"/>
      <c r="I260" s="349"/>
      <c r="J260" s="349"/>
      <c r="K260" s="349"/>
      <c r="L260" s="349"/>
      <c r="M260" s="349"/>
      <c r="N260" s="349"/>
      <c r="O260" s="349"/>
      <c r="P260" s="349"/>
      <c r="Q260" s="349"/>
      <c r="R260" s="349"/>
      <c r="S260" s="349"/>
      <c r="T260" s="349"/>
      <c r="U260" s="349"/>
      <c r="V260" s="349"/>
      <c r="W260" s="349"/>
      <c r="X260" s="349"/>
      <c r="Y260" s="349"/>
      <c r="Z260" s="349"/>
    </row>
    <row r="261" spans="1:26" ht="15.75" customHeight="1" x14ac:dyDescent="0.2">
      <c r="A261" s="349"/>
      <c r="B261" s="351"/>
      <c r="C261" s="349"/>
      <c r="D261" s="352"/>
      <c r="E261" s="349"/>
      <c r="F261" s="349"/>
      <c r="G261" s="349"/>
      <c r="H261" s="349"/>
      <c r="I261" s="349"/>
      <c r="J261" s="349"/>
      <c r="K261" s="349"/>
      <c r="L261" s="349"/>
      <c r="M261" s="349"/>
      <c r="N261" s="349"/>
      <c r="O261" s="349"/>
      <c r="P261" s="349"/>
      <c r="Q261" s="349"/>
      <c r="R261" s="349"/>
      <c r="S261" s="349"/>
      <c r="T261" s="349"/>
      <c r="U261" s="349"/>
      <c r="V261" s="349"/>
      <c r="W261" s="349"/>
      <c r="X261" s="349"/>
      <c r="Y261" s="349"/>
      <c r="Z261" s="349"/>
    </row>
    <row r="262" spans="1:26" ht="15.75" customHeight="1" x14ac:dyDescent="0.2">
      <c r="A262" s="349"/>
      <c r="B262" s="351"/>
      <c r="C262" s="349"/>
      <c r="D262" s="352"/>
      <c r="E262" s="349"/>
      <c r="F262" s="349"/>
      <c r="G262" s="349"/>
      <c r="H262" s="349"/>
      <c r="I262" s="349"/>
      <c r="J262" s="349"/>
      <c r="K262" s="349"/>
      <c r="L262" s="349"/>
      <c r="M262" s="349"/>
      <c r="N262" s="349"/>
      <c r="O262" s="349"/>
      <c r="P262" s="349"/>
      <c r="Q262" s="349"/>
      <c r="R262" s="349"/>
      <c r="S262" s="349"/>
      <c r="T262" s="349"/>
      <c r="U262" s="349"/>
      <c r="V262" s="349"/>
      <c r="W262" s="349"/>
      <c r="X262" s="349"/>
      <c r="Y262" s="349"/>
      <c r="Z262" s="349"/>
    </row>
    <row r="263" spans="1:26" ht="15.75" customHeight="1" x14ac:dyDescent="0.2">
      <c r="A263" s="349"/>
      <c r="B263" s="351"/>
      <c r="C263" s="349"/>
      <c r="D263" s="352"/>
      <c r="E263" s="349"/>
      <c r="F263" s="349"/>
      <c r="G263" s="349"/>
      <c r="H263" s="349"/>
      <c r="I263" s="349"/>
      <c r="J263" s="349"/>
      <c r="K263" s="349"/>
      <c r="L263" s="349"/>
      <c r="M263" s="349"/>
      <c r="N263" s="349"/>
      <c r="O263" s="349"/>
      <c r="P263" s="349"/>
      <c r="Q263" s="349"/>
      <c r="R263" s="349"/>
      <c r="S263" s="349"/>
      <c r="T263" s="349"/>
      <c r="U263" s="349"/>
      <c r="V263" s="349"/>
      <c r="W263" s="349"/>
      <c r="X263" s="349"/>
      <c r="Y263" s="349"/>
      <c r="Z263" s="349"/>
    </row>
    <row r="264" spans="1:26" ht="15.75" customHeight="1" x14ac:dyDescent="0.2">
      <c r="A264" s="349"/>
      <c r="B264" s="351"/>
      <c r="C264" s="349"/>
      <c r="D264" s="352"/>
      <c r="E264" s="349"/>
      <c r="F264" s="349"/>
      <c r="G264" s="349"/>
      <c r="H264" s="349"/>
      <c r="I264" s="349"/>
      <c r="J264" s="349"/>
      <c r="K264" s="349"/>
      <c r="L264" s="349"/>
      <c r="M264" s="349"/>
      <c r="N264" s="349"/>
      <c r="O264" s="349"/>
      <c r="P264" s="349"/>
      <c r="Q264" s="349"/>
      <c r="R264" s="349"/>
      <c r="S264" s="349"/>
      <c r="T264" s="349"/>
      <c r="U264" s="349"/>
      <c r="V264" s="349"/>
      <c r="W264" s="349"/>
      <c r="X264" s="349"/>
      <c r="Y264" s="349"/>
      <c r="Z264" s="349"/>
    </row>
    <row r="265" spans="1:26" ht="15.75" customHeight="1" x14ac:dyDescent="0.2">
      <c r="A265" s="349"/>
      <c r="B265" s="351"/>
      <c r="C265" s="349"/>
      <c r="D265" s="352"/>
      <c r="E265" s="349"/>
      <c r="F265" s="349"/>
      <c r="G265" s="349"/>
      <c r="H265" s="349"/>
      <c r="I265" s="349"/>
      <c r="J265" s="349"/>
      <c r="K265" s="349"/>
      <c r="L265" s="349"/>
      <c r="M265" s="349"/>
      <c r="N265" s="349"/>
      <c r="O265" s="349"/>
      <c r="P265" s="349"/>
      <c r="Q265" s="349"/>
      <c r="R265" s="349"/>
      <c r="S265" s="349"/>
      <c r="T265" s="349"/>
      <c r="U265" s="349"/>
      <c r="V265" s="349"/>
      <c r="W265" s="349"/>
      <c r="X265" s="349"/>
      <c r="Y265" s="349"/>
      <c r="Z265" s="349"/>
    </row>
    <row r="266" spans="1:26" ht="15.75" customHeight="1" x14ac:dyDescent="0.2">
      <c r="A266" s="349"/>
      <c r="B266" s="351"/>
      <c r="C266" s="349"/>
      <c r="D266" s="352"/>
      <c r="E266" s="349"/>
      <c r="F266" s="349"/>
      <c r="G266" s="349"/>
      <c r="H266" s="349"/>
      <c r="I266" s="349"/>
      <c r="J266" s="349"/>
      <c r="K266" s="349"/>
      <c r="L266" s="349"/>
      <c r="M266" s="349"/>
      <c r="N266" s="349"/>
      <c r="O266" s="349"/>
      <c r="P266" s="349"/>
      <c r="Q266" s="349"/>
      <c r="R266" s="349"/>
      <c r="S266" s="349"/>
      <c r="T266" s="349"/>
      <c r="U266" s="349"/>
      <c r="V266" s="349"/>
      <c r="W266" s="349"/>
      <c r="X266" s="349"/>
      <c r="Y266" s="349"/>
      <c r="Z266" s="349"/>
    </row>
    <row r="267" spans="1:26" ht="15.75" customHeight="1" x14ac:dyDescent="0.2">
      <c r="A267" s="349"/>
      <c r="B267" s="351"/>
      <c r="C267" s="349"/>
      <c r="D267" s="352"/>
      <c r="E267" s="349"/>
      <c r="F267" s="349"/>
      <c r="G267" s="349"/>
      <c r="H267" s="349"/>
      <c r="I267" s="349"/>
      <c r="J267" s="349"/>
      <c r="K267" s="349"/>
      <c r="L267" s="349"/>
      <c r="M267" s="349"/>
      <c r="N267" s="349"/>
      <c r="O267" s="349"/>
      <c r="P267" s="349"/>
      <c r="Q267" s="349"/>
      <c r="R267" s="349"/>
      <c r="S267" s="349"/>
      <c r="T267" s="349"/>
      <c r="U267" s="349"/>
      <c r="V267" s="349"/>
      <c r="W267" s="349"/>
      <c r="X267" s="349"/>
      <c r="Y267" s="349"/>
      <c r="Z267" s="349"/>
    </row>
    <row r="268" spans="1:26" ht="15.75" customHeight="1" x14ac:dyDescent="0.2">
      <c r="A268" s="349"/>
      <c r="B268" s="351"/>
      <c r="C268" s="349"/>
      <c r="D268" s="352"/>
      <c r="E268" s="349"/>
      <c r="F268" s="349"/>
      <c r="G268" s="349"/>
      <c r="H268" s="349"/>
      <c r="I268" s="349"/>
      <c r="J268" s="349"/>
      <c r="K268" s="349"/>
      <c r="L268" s="349"/>
      <c r="M268" s="349"/>
      <c r="N268" s="349"/>
      <c r="O268" s="349"/>
      <c r="P268" s="349"/>
      <c r="Q268" s="349"/>
      <c r="R268" s="349"/>
      <c r="S268" s="349"/>
      <c r="T268" s="349"/>
      <c r="U268" s="349"/>
      <c r="V268" s="349"/>
      <c r="W268" s="349"/>
      <c r="X268" s="349"/>
      <c r="Y268" s="349"/>
      <c r="Z268" s="349"/>
    </row>
    <row r="269" spans="1:26" ht="15.75" customHeight="1" x14ac:dyDescent="0.2">
      <c r="A269" s="349"/>
      <c r="B269" s="351"/>
      <c r="C269" s="349"/>
      <c r="D269" s="352"/>
      <c r="E269" s="349"/>
      <c r="F269" s="349"/>
      <c r="G269" s="349"/>
      <c r="H269" s="349"/>
      <c r="I269" s="349"/>
      <c r="J269" s="349"/>
      <c r="K269" s="349"/>
      <c r="L269" s="349"/>
      <c r="M269" s="349"/>
      <c r="N269" s="349"/>
      <c r="O269" s="349"/>
      <c r="P269" s="349"/>
      <c r="Q269" s="349"/>
      <c r="R269" s="349"/>
      <c r="S269" s="349"/>
      <c r="T269" s="349"/>
      <c r="U269" s="349"/>
      <c r="V269" s="349"/>
      <c r="W269" s="349"/>
      <c r="X269" s="349"/>
      <c r="Y269" s="349"/>
      <c r="Z269" s="349"/>
    </row>
    <row r="270" spans="1:26" ht="15.75" customHeight="1" x14ac:dyDescent="0.2">
      <c r="A270" s="349"/>
      <c r="B270" s="351"/>
      <c r="C270" s="349"/>
      <c r="D270" s="352"/>
      <c r="E270" s="349"/>
      <c r="F270" s="349"/>
      <c r="G270" s="349"/>
      <c r="H270" s="349"/>
      <c r="I270" s="349"/>
      <c r="J270" s="349"/>
      <c r="K270" s="349"/>
      <c r="L270" s="349"/>
      <c r="M270" s="349"/>
      <c r="N270" s="349"/>
      <c r="O270" s="349"/>
      <c r="P270" s="349"/>
      <c r="Q270" s="349"/>
      <c r="R270" s="349"/>
      <c r="S270" s="349"/>
      <c r="T270" s="349"/>
      <c r="U270" s="349"/>
      <c r="V270" s="349"/>
      <c r="W270" s="349"/>
      <c r="X270" s="349"/>
      <c r="Y270" s="349"/>
      <c r="Z270" s="349"/>
    </row>
    <row r="271" spans="1:26" ht="15.75" customHeight="1" x14ac:dyDescent="0.2">
      <c r="A271" s="349"/>
      <c r="B271" s="351"/>
      <c r="C271" s="349"/>
      <c r="D271" s="352"/>
      <c r="E271" s="349"/>
      <c r="F271" s="349"/>
      <c r="G271" s="349"/>
      <c r="H271" s="349"/>
      <c r="I271" s="349"/>
      <c r="J271" s="349"/>
      <c r="K271" s="349"/>
      <c r="L271" s="349"/>
      <c r="M271" s="349"/>
      <c r="N271" s="349"/>
      <c r="O271" s="349"/>
      <c r="P271" s="349"/>
      <c r="Q271" s="349"/>
      <c r="R271" s="349"/>
      <c r="S271" s="349"/>
      <c r="T271" s="349"/>
      <c r="U271" s="349"/>
      <c r="V271" s="349"/>
      <c r="W271" s="349"/>
      <c r="X271" s="349"/>
      <c r="Y271" s="349"/>
      <c r="Z271" s="349"/>
    </row>
    <row r="272" spans="1:26" ht="15.75" customHeight="1" x14ac:dyDescent="0.2">
      <c r="A272" s="349"/>
      <c r="B272" s="351"/>
      <c r="C272" s="349"/>
      <c r="D272" s="352"/>
      <c r="E272" s="349"/>
      <c r="F272" s="349"/>
      <c r="G272" s="349"/>
      <c r="H272" s="349"/>
      <c r="I272" s="349"/>
      <c r="J272" s="349"/>
      <c r="K272" s="349"/>
      <c r="L272" s="349"/>
      <c r="M272" s="349"/>
      <c r="N272" s="349"/>
      <c r="O272" s="349"/>
      <c r="P272" s="349"/>
      <c r="Q272" s="349"/>
      <c r="R272" s="349"/>
      <c r="S272" s="349"/>
      <c r="T272" s="349"/>
      <c r="U272" s="349"/>
      <c r="V272" s="349"/>
      <c r="W272" s="349"/>
      <c r="X272" s="349"/>
      <c r="Y272" s="349"/>
      <c r="Z272" s="349"/>
    </row>
    <row r="273" spans="1:26" ht="15.75" customHeight="1" x14ac:dyDescent="0.2">
      <c r="A273" s="349"/>
      <c r="B273" s="351"/>
      <c r="C273" s="349"/>
      <c r="D273" s="352"/>
      <c r="E273" s="349"/>
      <c r="F273" s="349"/>
      <c r="G273" s="349"/>
      <c r="H273" s="349"/>
      <c r="I273" s="349"/>
      <c r="J273" s="349"/>
      <c r="K273" s="349"/>
      <c r="L273" s="349"/>
      <c r="M273" s="349"/>
      <c r="N273" s="349"/>
      <c r="O273" s="349"/>
      <c r="P273" s="349"/>
      <c r="Q273" s="349"/>
      <c r="R273" s="349"/>
      <c r="S273" s="349"/>
      <c r="T273" s="349"/>
      <c r="U273" s="349"/>
      <c r="V273" s="349"/>
      <c r="W273" s="349"/>
      <c r="X273" s="349"/>
      <c r="Y273" s="349"/>
      <c r="Z273" s="349"/>
    </row>
    <row r="274" spans="1:26" ht="15.75" customHeight="1" x14ac:dyDescent="0.2">
      <c r="A274" s="349"/>
      <c r="B274" s="351"/>
      <c r="C274" s="349"/>
      <c r="D274" s="352"/>
      <c r="E274" s="349"/>
      <c r="F274" s="349"/>
      <c r="G274" s="349"/>
      <c r="H274" s="349"/>
      <c r="I274" s="349"/>
      <c r="J274" s="349"/>
      <c r="K274" s="349"/>
      <c r="L274" s="349"/>
      <c r="M274" s="349"/>
      <c r="N274" s="349"/>
      <c r="O274" s="349"/>
      <c r="P274" s="349"/>
      <c r="Q274" s="349"/>
      <c r="R274" s="349"/>
      <c r="S274" s="349"/>
      <c r="T274" s="349"/>
      <c r="U274" s="349"/>
      <c r="V274" s="349"/>
      <c r="W274" s="349"/>
      <c r="X274" s="349"/>
      <c r="Y274" s="349"/>
      <c r="Z274" s="349"/>
    </row>
    <row r="275" spans="1:26" ht="15.75" customHeight="1" x14ac:dyDescent="0.2">
      <c r="A275" s="349"/>
      <c r="B275" s="351"/>
      <c r="C275" s="349"/>
      <c r="D275" s="352"/>
      <c r="E275" s="349"/>
      <c r="F275" s="349"/>
      <c r="G275" s="349"/>
      <c r="H275" s="349"/>
      <c r="I275" s="349"/>
      <c r="J275" s="349"/>
      <c r="K275" s="349"/>
      <c r="L275" s="349"/>
      <c r="M275" s="349"/>
      <c r="N275" s="349"/>
      <c r="O275" s="349"/>
      <c r="P275" s="349"/>
      <c r="Q275" s="349"/>
      <c r="R275" s="349"/>
      <c r="S275" s="349"/>
      <c r="T275" s="349"/>
      <c r="U275" s="349"/>
      <c r="V275" s="349"/>
      <c r="W275" s="349"/>
      <c r="X275" s="349"/>
      <c r="Y275" s="349"/>
      <c r="Z275" s="349"/>
    </row>
    <row r="276" spans="1:26" ht="15.75" customHeight="1" x14ac:dyDescent="0.2">
      <c r="A276" s="349"/>
      <c r="B276" s="351"/>
      <c r="C276" s="349"/>
      <c r="D276" s="352"/>
      <c r="E276" s="349"/>
      <c r="F276" s="349"/>
      <c r="G276" s="349"/>
      <c r="H276" s="349"/>
      <c r="I276" s="349"/>
      <c r="J276" s="349"/>
      <c r="K276" s="349"/>
      <c r="L276" s="349"/>
      <c r="M276" s="349"/>
      <c r="N276" s="349"/>
      <c r="O276" s="349"/>
      <c r="P276" s="349"/>
      <c r="Q276" s="349"/>
      <c r="R276" s="349"/>
      <c r="S276" s="349"/>
      <c r="T276" s="349"/>
      <c r="U276" s="349"/>
      <c r="V276" s="349"/>
      <c r="W276" s="349"/>
      <c r="X276" s="349"/>
      <c r="Y276" s="349"/>
      <c r="Z276" s="349"/>
    </row>
    <row r="277" spans="1:26" ht="15.75" customHeight="1" x14ac:dyDescent="0.2">
      <c r="A277" s="349"/>
      <c r="B277" s="351"/>
      <c r="C277" s="349"/>
      <c r="D277" s="352"/>
      <c r="E277" s="349"/>
      <c r="F277" s="349"/>
      <c r="G277" s="349"/>
      <c r="H277" s="349"/>
      <c r="I277" s="349"/>
      <c r="J277" s="349"/>
      <c r="K277" s="349"/>
      <c r="L277" s="349"/>
      <c r="M277" s="349"/>
      <c r="N277" s="349"/>
      <c r="O277" s="349"/>
      <c r="P277" s="349"/>
      <c r="Q277" s="349"/>
      <c r="R277" s="349"/>
      <c r="S277" s="349"/>
      <c r="T277" s="349"/>
      <c r="U277" s="349"/>
      <c r="V277" s="349"/>
      <c r="W277" s="349"/>
      <c r="X277" s="349"/>
      <c r="Y277" s="349"/>
      <c r="Z277" s="349"/>
    </row>
    <row r="278" spans="1:26" ht="15.75" customHeight="1" x14ac:dyDescent="0.2">
      <c r="A278" s="349"/>
      <c r="B278" s="351"/>
      <c r="C278" s="349"/>
      <c r="D278" s="352"/>
      <c r="E278" s="349"/>
      <c r="F278" s="349"/>
      <c r="G278" s="349"/>
      <c r="H278" s="349"/>
      <c r="I278" s="349"/>
      <c r="J278" s="349"/>
      <c r="K278" s="349"/>
      <c r="L278" s="349"/>
      <c r="M278" s="349"/>
      <c r="N278" s="349"/>
      <c r="O278" s="349"/>
      <c r="P278" s="349"/>
      <c r="Q278" s="349"/>
      <c r="R278" s="349"/>
      <c r="S278" s="349"/>
      <c r="T278" s="349"/>
      <c r="U278" s="349"/>
      <c r="V278" s="349"/>
      <c r="W278" s="349"/>
      <c r="X278" s="349"/>
      <c r="Y278" s="349"/>
      <c r="Z278" s="349"/>
    </row>
    <row r="279" spans="1:26" ht="15.75" customHeight="1" x14ac:dyDescent="0.2">
      <c r="A279" s="349"/>
      <c r="B279" s="351"/>
      <c r="C279" s="349"/>
      <c r="D279" s="352"/>
      <c r="E279" s="349"/>
      <c r="F279" s="349"/>
      <c r="G279" s="349"/>
      <c r="H279" s="349"/>
      <c r="I279" s="349"/>
      <c r="J279" s="349"/>
      <c r="K279" s="349"/>
      <c r="L279" s="349"/>
      <c r="M279" s="349"/>
      <c r="N279" s="349"/>
      <c r="O279" s="349"/>
      <c r="P279" s="349"/>
      <c r="Q279" s="349"/>
      <c r="R279" s="349"/>
      <c r="S279" s="349"/>
      <c r="T279" s="349"/>
      <c r="U279" s="349"/>
      <c r="V279" s="349"/>
      <c r="W279" s="349"/>
      <c r="X279" s="349"/>
      <c r="Y279" s="349"/>
      <c r="Z279" s="349"/>
    </row>
    <row r="280" spans="1:26" ht="15.75" customHeight="1" x14ac:dyDescent="0.2">
      <c r="A280" s="349"/>
      <c r="B280" s="351"/>
      <c r="C280" s="349"/>
      <c r="D280" s="352"/>
      <c r="E280" s="349"/>
      <c r="F280" s="349"/>
      <c r="G280" s="349"/>
      <c r="H280" s="349"/>
      <c r="I280" s="349"/>
      <c r="J280" s="349"/>
      <c r="K280" s="349"/>
      <c r="L280" s="349"/>
      <c r="M280" s="349"/>
      <c r="N280" s="349"/>
      <c r="O280" s="349"/>
      <c r="P280" s="349"/>
      <c r="Q280" s="349"/>
      <c r="R280" s="349"/>
      <c r="S280" s="349"/>
      <c r="T280" s="349"/>
      <c r="U280" s="349"/>
      <c r="V280" s="349"/>
      <c r="W280" s="349"/>
      <c r="X280" s="349"/>
      <c r="Y280" s="349"/>
      <c r="Z280" s="349"/>
    </row>
    <row r="281" spans="1:26" ht="15.75" customHeight="1" x14ac:dyDescent="0.2">
      <c r="A281" s="349"/>
      <c r="B281" s="351"/>
      <c r="C281" s="349"/>
      <c r="D281" s="352"/>
      <c r="E281" s="349"/>
      <c r="F281" s="349"/>
      <c r="G281" s="349"/>
      <c r="H281" s="349"/>
      <c r="I281" s="349"/>
      <c r="J281" s="349"/>
      <c r="K281" s="349"/>
      <c r="L281" s="349"/>
      <c r="M281" s="349"/>
      <c r="N281" s="349"/>
      <c r="O281" s="349"/>
      <c r="P281" s="349"/>
      <c r="Q281" s="349"/>
      <c r="R281" s="349"/>
      <c r="S281" s="349"/>
      <c r="T281" s="349"/>
      <c r="U281" s="349"/>
      <c r="V281" s="349"/>
      <c r="W281" s="349"/>
      <c r="X281" s="349"/>
      <c r="Y281" s="349"/>
      <c r="Z281" s="349"/>
    </row>
    <row r="282" spans="1:26" ht="15.75" customHeight="1" x14ac:dyDescent="0.2">
      <c r="A282" s="349"/>
      <c r="B282" s="351"/>
      <c r="C282" s="349"/>
      <c r="D282" s="352"/>
      <c r="E282" s="349"/>
      <c r="F282" s="349"/>
      <c r="G282" s="349"/>
      <c r="H282" s="349"/>
      <c r="I282" s="349"/>
      <c r="J282" s="349"/>
      <c r="K282" s="349"/>
      <c r="L282" s="349"/>
      <c r="M282" s="349"/>
      <c r="N282" s="349"/>
      <c r="O282" s="349"/>
      <c r="P282" s="349"/>
      <c r="Q282" s="349"/>
      <c r="R282" s="349"/>
      <c r="S282" s="349"/>
      <c r="T282" s="349"/>
      <c r="U282" s="349"/>
      <c r="V282" s="349"/>
      <c r="W282" s="349"/>
      <c r="X282" s="349"/>
      <c r="Y282" s="349"/>
      <c r="Z282" s="349"/>
    </row>
    <row r="283" spans="1:26" ht="15.75" customHeight="1" x14ac:dyDescent="0.2">
      <c r="A283" s="349"/>
      <c r="B283" s="351"/>
      <c r="C283" s="349"/>
      <c r="D283" s="352"/>
      <c r="E283" s="349"/>
      <c r="F283" s="349"/>
      <c r="G283" s="349"/>
      <c r="H283" s="349"/>
      <c r="I283" s="349"/>
      <c r="J283" s="349"/>
      <c r="K283" s="349"/>
      <c r="L283" s="349"/>
      <c r="M283" s="349"/>
      <c r="N283" s="349"/>
      <c r="O283" s="349"/>
      <c r="P283" s="349"/>
      <c r="Q283" s="349"/>
      <c r="R283" s="349"/>
      <c r="S283" s="349"/>
      <c r="T283" s="349"/>
      <c r="U283" s="349"/>
      <c r="V283" s="349"/>
      <c r="W283" s="349"/>
      <c r="X283" s="349"/>
      <c r="Y283" s="349"/>
      <c r="Z283" s="349"/>
    </row>
    <row r="284" spans="1:26" ht="15.75" customHeight="1" x14ac:dyDescent="0.2">
      <c r="A284" s="349"/>
      <c r="B284" s="351"/>
      <c r="C284" s="349"/>
      <c r="D284" s="352"/>
      <c r="E284" s="349"/>
      <c r="F284" s="349"/>
      <c r="G284" s="349"/>
      <c r="H284" s="349"/>
      <c r="I284" s="349"/>
      <c r="J284" s="349"/>
      <c r="K284" s="349"/>
      <c r="L284" s="349"/>
      <c r="M284" s="349"/>
      <c r="N284" s="349"/>
      <c r="O284" s="349"/>
      <c r="P284" s="349"/>
      <c r="Q284" s="349"/>
      <c r="R284" s="349"/>
      <c r="S284" s="349"/>
      <c r="T284" s="349"/>
      <c r="U284" s="349"/>
      <c r="V284" s="349"/>
      <c r="W284" s="349"/>
      <c r="X284" s="349"/>
      <c r="Y284" s="349"/>
      <c r="Z284" s="349"/>
    </row>
    <row r="285" spans="1:26" ht="15.75" customHeight="1" x14ac:dyDescent="0.2">
      <c r="A285" s="349"/>
      <c r="B285" s="351"/>
      <c r="C285" s="349"/>
      <c r="D285" s="352"/>
      <c r="E285" s="349"/>
      <c r="F285" s="349"/>
      <c r="G285" s="349"/>
      <c r="H285" s="349"/>
      <c r="I285" s="349"/>
      <c r="J285" s="349"/>
      <c r="K285" s="349"/>
      <c r="L285" s="349"/>
      <c r="M285" s="349"/>
      <c r="N285" s="349"/>
      <c r="O285" s="349"/>
      <c r="P285" s="349"/>
      <c r="Q285" s="349"/>
      <c r="R285" s="349"/>
      <c r="S285" s="349"/>
      <c r="T285" s="349"/>
      <c r="U285" s="349"/>
      <c r="V285" s="349"/>
      <c r="W285" s="349"/>
      <c r="X285" s="349"/>
      <c r="Y285" s="349"/>
      <c r="Z285" s="349"/>
    </row>
    <row r="286" spans="1:26" ht="15.75" customHeight="1" x14ac:dyDescent="0.2">
      <c r="A286" s="349"/>
      <c r="B286" s="351"/>
      <c r="C286" s="349"/>
      <c r="D286" s="352"/>
      <c r="E286" s="349"/>
      <c r="F286" s="349"/>
      <c r="G286" s="349"/>
      <c r="H286" s="349"/>
      <c r="I286" s="349"/>
      <c r="J286" s="349"/>
      <c r="K286" s="349"/>
      <c r="L286" s="349"/>
      <c r="M286" s="349"/>
      <c r="N286" s="349"/>
      <c r="O286" s="349"/>
      <c r="P286" s="349"/>
      <c r="Q286" s="349"/>
      <c r="R286" s="349"/>
      <c r="S286" s="349"/>
      <c r="T286" s="349"/>
      <c r="U286" s="349"/>
      <c r="V286" s="349"/>
      <c r="W286" s="349"/>
      <c r="X286" s="349"/>
      <c r="Y286" s="349"/>
      <c r="Z286" s="349"/>
    </row>
    <row r="287" spans="1:26" ht="15.75" customHeight="1" x14ac:dyDescent="0.2">
      <c r="A287" s="349"/>
      <c r="B287" s="351"/>
      <c r="C287" s="349"/>
      <c r="D287" s="352"/>
      <c r="E287" s="349"/>
      <c r="F287" s="349"/>
      <c r="G287" s="349"/>
      <c r="H287" s="349"/>
      <c r="I287" s="349"/>
      <c r="J287" s="349"/>
      <c r="K287" s="349"/>
      <c r="L287" s="349"/>
      <c r="M287" s="349"/>
      <c r="N287" s="349"/>
      <c r="O287" s="349"/>
      <c r="P287" s="349"/>
      <c r="Q287" s="349"/>
      <c r="R287" s="349"/>
      <c r="S287" s="349"/>
      <c r="T287" s="349"/>
      <c r="U287" s="349"/>
      <c r="V287" s="349"/>
      <c r="W287" s="349"/>
      <c r="X287" s="349"/>
      <c r="Y287" s="349"/>
      <c r="Z287" s="349"/>
    </row>
    <row r="288" spans="1:26" ht="15.75" customHeight="1" x14ac:dyDescent="0.2">
      <c r="A288" s="349"/>
      <c r="B288" s="351"/>
      <c r="C288" s="349"/>
      <c r="D288" s="352"/>
      <c r="E288" s="349"/>
      <c r="F288" s="349"/>
      <c r="G288" s="349"/>
      <c r="H288" s="349"/>
      <c r="I288" s="349"/>
      <c r="J288" s="349"/>
      <c r="K288" s="349"/>
      <c r="L288" s="349"/>
      <c r="M288" s="349"/>
      <c r="N288" s="349"/>
      <c r="O288" s="349"/>
      <c r="P288" s="349"/>
      <c r="Q288" s="349"/>
      <c r="R288" s="349"/>
      <c r="S288" s="349"/>
      <c r="T288" s="349"/>
      <c r="U288" s="349"/>
      <c r="V288" s="349"/>
      <c r="W288" s="349"/>
      <c r="X288" s="349"/>
      <c r="Y288" s="349"/>
      <c r="Z288" s="349"/>
    </row>
    <row r="289" spans="1:26" ht="15.75" customHeight="1" x14ac:dyDescent="0.2">
      <c r="A289" s="349"/>
      <c r="B289" s="351"/>
      <c r="C289" s="349"/>
      <c r="D289" s="352"/>
      <c r="E289" s="349"/>
      <c r="F289" s="349"/>
      <c r="G289" s="349"/>
      <c r="H289" s="349"/>
      <c r="I289" s="349"/>
      <c r="J289" s="349"/>
      <c r="K289" s="349"/>
      <c r="L289" s="349"/>
      <c r="M289" s="349"/>
      <c r="N289" s="349"/>
      <c r="O289" s="349"/>
      <c r="P289" s="349"/>
      <c r="Q289" s="349"/>
      <c r="R289" s="349"/>
      <c r="S289" s="349"/>
      <c r="T289" s="349"/>
      <c r="U289" s="349"/>
      <c r="V289" s="349"/>
      <c r="W289" s="349"/>
      <c r="X289" s="349"/>
      <c r="Y289" s="349"/>
      <c r="Z289" s="349"/>
    </row>
    <row r="290" spans="1:26" ht="15.75" customHeight="1" x14ac:dyDescent="0.2">
      <c r="A290" s="349"/>
      <c r="B290" s="351"/>
      <c r="C290" s="349"/>
      <c r="D290" s="352"/>
      <c r="E290" s="349"/>
      <c r="F290" s="349"/>
      <c r="G290" s="349"/>
      <c r="H290" s="349"/>
      <c r="I290" s="349"/>
      <c r="J290" s="349"/>
      <c r="K290" s="349"/>
      <c r="L290" s="349"/>
      <c r="M290" s="349"/>
      <c r="N290" s="349"/>
      <c r="O290" s="349"/>
      <c r="P290" s="349"/>
      <c r="Q290" s="349"/>
      <c r="R290" s="349"/>
      <c r="S290" s="349"/>
      <c r="T290" s="349"/>
      <c r="U290" s="349"/>
      <c r="V290" s="349"/>
      <c r="W290" s="349"/>
      <c r="X290" s="349"/>
      <c r="Y290" s="349"/>
      <c r="Z290" s="349"/>
    </row>
    <row r="291" spans="1:26" ht="15.75" customHeight="1" x14ac:dyDescent="0.2">
      <c r="A291" s="349"/>
      <c r="B291" s="351"/>
      <c r="C291" s="349"/>
      <c r="D291" s="352"/>
      <c r="E291" s="349"/>
      <c r="F291" s="349"/>
      <c r="G291" s="349"/>
      <c r="H291" s="349"/>
      <c r="I291" s="349"/>
      <c r="J291" s="349"/>
      <c r="K291" s="349"/>
      <c r="L291" s="349"/>
      <c r="M291" s="349"/>
      <c r="N291" s="349"/>
      <c r="O291" s="349"/>
      <c r="P291" s="349"/>
      <c r="Q291" s="349"/>
      <c r="R291" s="349"/>
      <c r="S291" s="349"/>
      <c r="T291" s="349"/>
      <c r="U291" s="349"/>
      <c r="V291" s="349"/>
      <c r="W291" s="349"/>
      <c r="X291" s="349"/>
      <c r="Y291" s="349"/>
      <c r="Z291" s="349"/>
    </row>
    <row r="292" spans="1:26" ht="15.75" customHeight="1" x14ac:dyDescent="0.2">
      <c r="A292" s="349"/>
      <c r="B292" s="351"/>
      <c r="C292" s="349"/>
      <c r="D292" s="352"/>
      <c r="E292" s="349"/>
      <c r="F292" s="349"/>
      <c r="G292" s="349"/>
      <c r="H292" s="349"/>
      <c r="I292" s="349"/>
      <c r="J292" s="349"/>
      <c r="K292" s="349"/>
      <c r="L292" s="349"/>
      <c r="M292" s="349"/>
      <c r="N292" s="349"/>
      <c r="O292" s="349"/>
      <c r="P292" s="349"/>
      <c r="Q292" s="349"/>
      <c r="R292" s="349"/>
      <c r="S292" s="349"/>
      <c r="T292" s="349"/>
      <c r="U292" s="349"/>
      <c r="V292" s="349"/>
      <c r="W292" s="349"/>
      <c r="X292" s="349"/>
      <c r="Y292" s="349"/>
      <c r="Z292" s="349"/>
    </row>
    <row r="293" spans="1:26" ht="15.75" customHeight="1" x14ac:dyDescent="0.2">
      <c r="A293" s="349"/>
      <c r="B293" s="351"/>
      <c r="C293" s="349"/>
      <c r="D293" s="352"/>
      <c r="E293" s="349"/>
      <c r="F293" s="349"/>
      <c r="G293" s="349"/>
      <c r="H293" s="349"/>
      <c r="I293" s="349"/>
      <c r="J293" s="349"/>
      <c r="K293" s="349"/>
      <c r="L293" s="349"/>
      <c r="M293" s="349"/>
      <c r="N293" s="349"/>
      <c r="O293" s="349"/>
      <c r="P293" s="349"/>
      <c r="Q293" s="349"/>
      <c r="R293" s="349"/>
      <c r="S293" s="349"/>
      <c r="T293" s="349"/>
      <c r="U293" s="349"/>
      <c r="V293" s="349"/>
      <c r="W293" s="349"/>
      <c r="X293" s="349"/>
      <c r="Y293" s="349"/>
      <c r="Z293" s="349"/>
    </row>
    <row r="294" spans="1:26" ht="15.75" customHeight="1" x14ac:dyDescent="0.2">
      <c r="A294" s="349"/>
      <c r="B294" s="351"/>
      <c r="C294" s="349"/>
      <c r="D294" s="352"/>
      <c r="E294" s="349"/>
      <c r="F294" s="349"/>
      <c r="G294" s="349"/>
      <c r="H294" s="349"/>
      <c r="I294" s="349"/>
      <c r="J294" s="349"/>
      <c r="K294" s="349"/>
      <c r="L294" s="349"/>
      <c r="M294" s="349"/>
      <c r="N294" s="349"/>
      <c r="O294" s="349"/>
      <c r="P294" s="349"/>
      <c r="Q294" s="349"/>
      <c r="R294" s="349"/>
      <c r="S294" s="349"/>
      <c r="T294" s="349"/>
      <c r="U294" s="349"/>
      <c r="V294" s="349"/>
      <c r="W294" s="349"/>
      <c r="X294" s="349"/>
      <c r="Y294" s="349"/>
      <c r="Z294" s="349"/>
    </row>
    <row r="295" spans="1:26" ht="15.75" customHeight="1" x14ac:dyDescent="0.2">
      <c r="A295" s="349"/>
      <c r="B295" s="351"/>
      <c r="C295" s="349"/>
      <c r="D295" s="352"/>
      <c r="E295" s="349"/>
      <c r="F295" s="349"/>
      <c r="G295" s="349"/>
      <c r="H295" s="349"/>
      <c r="I295" s="349"/>
      <c r="J295" s="349"/>
      <c r="K295" s="349"/>
      <c r="L295" s="349"/>
      <c r="M295" s="349"/>
      <c r="N295" s="349"/>
      <c r="O295" s="349"/>
      <c r="P295" s="349"/>
      <c r="Q295" s="349"/>
      <c r="R295" s="349"/>
      <c r="S295" s="349"/>
      <c r="T295" s="349"/>
      <c r="U295" s="349"/>
      <c r="V295" s="349"/>
      <c r="W295" s="349"/>
      <c r="X295" s="349"/>
      <c r="Y295" s="349"/>
      <c r="Z295" s="349"/>
    </row>
    <row r="296" spans="1:26" ht="15.75" customHeight="1" x14ac:dyDescent="0.2">
      <c r="A296" s="349"/>
      <c r="B296" s="351"/>
      <c r="C296" s="349"/>
      <c r="D296" s="352"/>
      <c r="E296" s="349"/>
      <c r="F296" s="349"/>
      <c r="G296" s="349"/>
      <c r="H296" s="349"/>
      <c r="I296" s="349"/>
      <c r="J296" s="349"/>
      <c r="K296" s="349"/>
      <c r="L296" s="349"/>
      <c r="M296" s="349"/>
      <c r="N296" s="349"/>
      <c r="O296" s="349"/>
      <c r="P296" s="349"/>
      <c r="Q296" s="349"/>
      <c r="R296" s="349"/>
      <c r="S296" s="349"/>
      <c r="T296" s="349"/>
      <c r="U296" s="349"/>
      <c r="V296" s="349"/>
      <c r="W296" s="349"/>
      <c r="X296" s="349"/>
      <c r="Y296" s="349"/>
      <c r="Z296" s="349"/>
    </row>
    <row r="297" spans="1:26" ht="15.75" customHeight="1" x14ac:dyDescent="0.2">
      <c r="A297" s="349"/>
      <c r="B297" s="351"/>
      <c r="C297" s="349"/>
      <c r="D297" s="352"/>
      <c r="E297" s="349"/>
      <c r="F297" s="349"/>
      <c r="G297" s="349"/>
      <c r="H297" s="349"/>
      <c r="I297" s="349"/>
      <c r="J297" s="349"/>
      <c r="K297" s="349"/>
      <c r="L297" s="349"/>
      <c r="M297" s="349"/>
      <c r="N297" s="349"/>
      <c r="O297" s="349"/>
      <c r="P297" s="349"/>
      <c r="Q297" s="349"/>
      <c r="R297" s="349"/>
      <c r="S297" s="349"/>
      <c r="T297" s="349"/>
      <c r="U297" s="349"/>
      <c r="V297" s="349"/>
      <c r="W297" s="349"/>
      <c r="X297" s="349"/>
      <c r="Y297" s="349"/>
      <c r="Z297" s="349"/>
    </row>
    <row r="298" spans="1:26" ht="15.75" customHeight="1" x14ac:dyDescent="0.2">
      <c r="A298" s="349"/>
      <c r="B298" s="351"/>
      <c r="C298" s="349"/>
      <c r="D298" s="352"/>
      <c r="E298" s="349"/>
      <c r="F298" s="349"/>
      <c r="G298" s="349"/>
      <c r="H298" s="349"/>
      <c r="I298" s="349"/>
      <c r="J298" s="349"/>
      <c r="K298" s="349"/>
      <c r="L298" s="349"/>
      <c r="M298" s="349"/>
      <c r="N298" s="349"/>
      <c r="O298" s="349"/>
      <c r="P298" s="349"/>
      <c r="Q298" s="349"/>
      <c r="R298" s="349"/>
      <c r="S298" s="349"/>
      <c r="T298" s="349"/>
      <c r="U298" s="349"/>
      <c r="V298" s="349"/>
      <c r="W298" s="349"/>
      <c r="X298" s="349"/>
      <c r="Y298" s="349"/>
      <c r="Z298" s="349"/>
    </row>
    <row r="299" spans="1:26" ht="15.75" customHeight="1" x14ac:dyDescent="0.2">
      <c r="A299" s="349"/>
      <c r="B299" s="351"/>
      <c r="C299" s="349"/>
      <c r="D299" s="352"/>
      <c r="E299" s="349"/>
      <c r="F299" s="349"/>
      <c r="G299" s="349"/>
      <c r="H299" s="349"/>
      <c r="I299" s="349"/>
      <c r="J299" s="349"/>
      <c r="K299" s="349"/>
      <c r="L299" s="349"/>
      <c r="M299" s="349"/>
      <c r="N299" s="349"/>
      <c r="O299" s="349"/>
      <c r="P299" s="349"/>
      <c r="Q299" s="349"/>
      <c r="R299" s="349"/>
      <c r="S299" s="349"/>
      <c r="T299" s="349"/>
      <c r="U299" s="349"/>
      <c r="V299" s="349"/>
      <c r="W299" s="349"/>
      <c r="X299" s="349"/>
      <c r="Y299" s="349"/>
      <c r="Z299" s="349"/>
    </row>
    <row r="300" spans="1:26" ht="15.75" customHeight="1" x14ac:dyDescent="0.2">
      <c r="A300" s="349"/>
      <c r="B300" s="351"/>
      <c r="C300" s="349"/>
      <c r="D300" s="352"/>
      <c r="E300" s="349"/>
      <c r="F300" s="349"/>
      <c r="G300" s="349"/>
      <c r="H300" s="349"/>
      <c r="I300" s="349"/>
      <c r="J300" s="349"/>
      <c r="K300" s="349"/>
      <c r="L300" s="349"/>
      <c r="M300" s="349"/>
      <c r="N300" s="349"/>
      <c r="O300" s="349"/>
      <c r="P300" s="349"/>
      <c r="Q300" s="349"/>
      <c r="R300" s="349"/>
      <c r="S300" s="349"/>
      <c r="T300" s="349"/>
      <c r="U300" s="349"/>
      <c r="V300" s="349"/>
      <c r="W300" s="349"/>
      <c r="X300" s="349"/>
      <c r="Y300" s="349"/>
      <c r="Z300" s="349"/>
    </row>
    <row r="301" spans="1:26" ht="15.75" customHeight="1" x14ac:dyDescent="0.2">
      <c r="A301" s="349"/>
      <c r="B301" s="351"/>
      <c r="C301" s="349"/>
      <c r="D301" s="352"/>
      <c r="E301" s="349"/>
      <c r="F301" s="349"/>
      <c r="G301" s="349"/>
      <c r="H301" s="349"/>
      <c r="I301" s="349"/>
      <c r="J301" s="349"/>
      <c r="K301" s="349"/>
      <c r="L301" s="349"/>
      <c r="M301" s="349"/>
      <c r="N301" s="349"/>
      <c r="O301" s="349"/>
      <c r="P301" s="349"/>
      <c r="Q301" s="349"/>
      <c r="R301" s="349"/>
      <c r="S301" s="349"/>
      <c r="T301" s="349"/>
      <c r="U301" s="349"/>
      <c r="V301" s="349"/>
      <c r="W301" s="349"/>
      <c r="X301" s="349"/>
      <c r="Y301" s="349"/>
      <c r="Z301" s="349"/>
    </row>
    <row r="302" spans="1:26" ht="15.75" customHeight="1" x14ac:dyDescent="0.2">
      <c r="A302" s="349"/>
      <c r="B302" s="351"/>
      <c r="C302" s="349"/>
      <c r="D302" s="352"/>
      <c r="E302" s="349"/>
      <c r="F302" s="349"/>
      <c r="G302" s="349"/>
      <c r="H302" s="349"/>
      <c r="I302" s="349"/>
      <c r="J302" s="349"/>
      <c r="K302" s="349"/>
      <c r="L302" s="349"/>
      <c r="M302" s="349"/>
      <c r="N302" s="349"/>
      <c r="O302" s="349"/>
      <c r="P302" s="349"/>
      <c r="Q302" s="349"/>
      <c r="R302" s="349"/>
      <c r="S302" s="349"/>
      <c r="T302" s="349"/>
      <c r="U302" s="349"/>
      <c r="V302" s="349"/>
      <c r="W302" s="349"/>
      <c r="X302" s="349"/>
      <c r="Y302" s="349"/>
      <c r="Z302" s="349"/>
    </row>
    <row r="303" spans="1:26" ht="15.75" customHeight="1" x14ac:dyDescent="0.2">
      <c r="A303" s="349"/>
      <c r="B303" s="351"/>
      <c r="C303" s="349"/>
      <c r="D303" s="352"/>
      <c r="E303" s="349"/>
      <c r="F303" s="349"/>
      <c r="G303" s="349"/>
      <c r="H303" s="349"/>
      <c r="I303" s="349"/>
      <c r="J303" s="349"/>
      <c r="K303" s="349"/>
      <c r="L303" s="349"/>
      <c r="M303" s="349"/>
      <c r="N303" s="349"/>
      <c r="O303" s="349"/>
      <c r="P303" s="349"/>
      <c r="Q303" s="349"/>
      <c r="R303" s="349"/>
      <c r="S303" s="349"/>
      <c r="T303" s="349"/>
      <c r="U303" s="349"/>
      <c r="V303" s="349"/>
      <c r="W303" s="349"/>
      <c r="X303" s="349"/>
      <c r="Y303" s="349"/>
      <c r="Z303" s="349"/>
    </row>
    <row r="304" spans="1:26" ht="15.75" customHeight="1" x14ac:dyDescent="0.2">
      <c r="A304" s="349"/>
      <c r="B304" s="351"/>
      <c r="C304" s="349"/>
      <c r="D304" s="352"/>
      <c r="E304" s="349"/>
      <c r="F304" s="349"/>
      <c r="G304" s="349"/>
      <c r="H304" s="349"/>
      <c r="I304" s="349"/>
      <c r="J304" s="349"/>
      <c r="K304" s="349"/>
      <c r="L304" s="349"/>
      <c r="M304" s="349"/>
      <c r="N304" s="349"/>
      <c r="O304" s="349"/>
      <c r="P304" s="349"/>
      <c r="Q304" s="349"/>
      <c r="R304" s="349"/>
      <c r="S304" s="349"/>
      <c r="T304" s="349"/>
      <c r="U304" s="349"/>
      <c r="V304" s="349"/>
      <c r="W304" s="349"/>
      <c r="X304" s="349"/>
      <c r="Y304" s="349"/>
      <c r="Z304" s="349"/>
    </row>
    <row r="305" spans="1:26" ht="15.75" customHeight="1" x14ac:dyDescent="0.2">
      <c r="A305" s="349"/>
      <c r="B305" s="351"/>
      <c r="C305" s="349"/>
      <c r="D305" s="352"/>
      <c r="E305" s="349"/>
      <c r="F305" s="349"/>
      <c r="G305" s="349"/>
      <c r="H305" s="349"/>
      <c r="I305" s="349"/>
      <c r="J305" s="349"/>
      <c r="K305" s="349"/>
      <c r="L305" s="349"/>
      <c r="M305" s="349"/>
      <c r="N305" s="349"/>
      <c r="O305" s="349"/>
      <c r="P305" s="349"/>
      <c r="Q305" s="349"/>
      <c r="R305" s="349"/>
      <c r="S305" s="349"/>
      <c r="T305" s="349"/>
      <c r="U305" s="349"/>
      <c r="V305" s="349"/>
      <c r="W305" s="349"/>
      <c r="X305" s="349"/>
      <c r="Y305" s="349"/>
      <c r="Z305" s="349"/>
    </row>
    <row r="306" spans="1:26" ht="15.75" customHeight="1" x14ac:dyDescent="0.2">
      <c r="A306" s="349"/>
      <c r="B306" s="351"/>
      <c r="C306" s="349"/>
      <c r="D306" s="352"/>
      <c r="E306" s="349"/>
      <c r="F306" s="349"/>
      <c r="G306" s="349"/>
      <c r="H306" s="349"/>
      <c r="I306" s="349"/>
      <c r="J306" s="349"/>
      <c r="K306" s="349"/>
      <c r="L306" s="349"/>
      <c r="M306" s="349"/>
      <c r="N306" s="349"/>
      <c r="O306" s="349"/>
      <c r="P306" s="349"/>
      <c r="Q306" s="349"/>
      <c r="R306" s="349"/>
      <c r="S306" s="349"/>
      <c r="T306" s="349"/>
      <c r="U306" s="349"/>
      <c r="V306" s="349"/>
      <c r="W306" s="349"/>
      <c r="X306" s="349"/>
      <c r="Y306" s="349"/>
      <c r="Z306" s="349"/>
    </row>
    <row r="307" spans="1:26" ht="15.75" customHeight="1" x14ac:dyDescent="0.2">
      <c r="A307" s="349"/>
      <c r="B307" s="351"/>
      <c r="C307" s="349"/>
      <c r="D307" s="352"/>
      <c r="E307" s="349"/>
      <c r="F307" s="349"/>
      <c r="G307" s="349"/>
      <c r="H307" s="349"/>
      <c r="I307" s="349"/>
      <c r="J307" s="349"/>
      <c r="K307" s="349"/>
      <c r="L307" s="349"/>
      <c r="M307" s="349"/>
      <c r="N307" s="349"/>
      <c r="O307" s="349"/>
      <c r="P307" s="349"/>
      <c r="Q307" s="349"/>
      <c r="R307" s="349"/>
      <c r="S307" s="349"/>
      <c r="T307" s="349"/>
      <c r="U307" s="349"/>
      <c r="V307" s="349"/>
      <c r="W307" s="349"/>
      <c r="X307" s="349"/>
      <c r="Y307" s="349"/>
      <c r="Z307" s="349"/>
    </row>
    <row r="308" spans="1:26" ht="15.75" customHeight="1" x14ac:dyDescent="0.2">
      <c r="A308" s="349"/>
      <c r="B308" s="351"/>
      <c r="C308" s="349"/>
      <c r="D308" s="352"/>
      <c r="E308" s="349"/>
      <c r="F308" s="349"/>
      <c r="G308" s="349"/>
      <c r="H308" s="349"/>
      <c r="I308" s="349"/>
      <c r="J308" s="349"/>
      <c r="K308" s="349"/>
      <c r="L308" s="349"/>
      <c r="M308" s="349"/>
      <c r="N308" s="349"/>
      <c r="O308" s="349"/>
      <c r="P308" s="349"/>
      <c r="Q308" s="349"/>
      <c r="R308" s="349"/>
      <c r="S308" s="349"/>
      <c r="T308" s="349"/>
      <c r="U308" s="349"/>
      <c r="V308" s="349"/>
      <c r="W308" s="349"/>
      <c r="X308" s="349"/>
      <c r="Y308" s="349"/>
      <c r="Z308" s="349"/>
    </row>
    <row r="309" spans="1:26" ht="15.75" customHeight="1" x14ac:dyDescent="0.2">
      <c r="A309" s="349"/>
      <c r="B309" s="351"/>
      <c r="C309" s="349"/>
      <c r="D309" s="352"/>
      <c r="E309" s="349"/>
      <c r="F309" s="349"/>
      <c r="G309" s="349"/>
      <c r="H309" s="349"/>
      <c r="I309" s="349"/>
      <c r="J309" s="349"/>
      <c r="K309" s="349"/>
      <c r="L309" s="349"/>
      <c r="M309" s="349"/>
      <c r="N309" s="349"/>
      <c r="O309" s="349"/>
      <c r="P309" s="349"/>
      <c r="Q309" s="349"/>
      <c r="R309" s="349"/>
      <c r="S309" s="349"/>
      <c r="T309" s="349"/>
      <c r="U309" s="349"/>
      <c r="V309" s="349"/>
      <c r="W309" s="349"/>
      <c r="X309" s="349"/>
      <c r="Y309" s="349"/>
      <c r="Z309" s="349"/>
    </row>
    <row r="310" spans="1:26" ht="15.75" customHeight="1" x14ac:dyDescent="0.2">
      <c r="A310" s="349"/>
      <c r="B310" s="351"/>
      <c r="C310" s="349"/>
      <c r="D310" s="352"/>
      <c r="E310" s="349"/>
      <c r="F310" s="349"/>
      <c r="G310" s="349"/>
      <c r="H310" s="349"/>
      <c r="I310" s="349"/>
      <c r="J310" s="349"/>
      <c r="K310" s="349"/>
      <c r="L310" s="349"/>
      <c r="M310" s="349"/>
      <c r="N310" s="349"/>
      <c r="O310" s="349"/>
      <c r="P310" s="349"/>
      <c r="Q310" s="349"/>
      <c r="R310" s="349"/>
      <c r="S310" s="349"/>
      <c r="T310" s="349"/>
      <c r="U310" s="349"/>
      <c r="V310" s="349"/>
      <c r="W310" s="349"/>
      <c r="X310" s="349"/>
      <c r="Y310" s="349"/>
      <c r="Z310" s="349"/>
    </row>
    <row r="311" spans="1:26" ht="15.75" customHeight="1" x14ac:dyDescent="0.2">
      <c r="A311" s="349"/>
      <c r="B311" s="351"/>
      <c r="C311" s="349"/>
      <c r="D311" s="352"/>
      <c r="E311" s="349"/>
      <c r="F311" s="349"/>
      <c r="G311" s="349"/>
      <c r="H311" s="349"/>
      <c r="I311" s="349"/>
      <c r="J311" s="349"/>
      <c r="K311" s="349"/>
      <c r="L311" s="349"/>
      <c r="M311" s="349"/>
      <c r="N311" s="349"/>
      <c r="O311" s="349"/>
      <c r="P311" s="349"/>
      <c r="Q311" s="349"/>
      <c r="R311" s="349"/>
      <c r="S311" s="349"/>
      <c r="T311" s="349"/>
      <c r="U311" s="349"/>
      <c r="V311" s="349"/>
      <c r="W311" s="349"/>
      <c r="X311" s="349"/>
      <c r="Y311" s="349"/>
      <c r="Z311" s="349"/>
    </row>
    <row r="312" spans="1:26" ht="15.75" customHeight="1" x14ac:dyDescent="0.2">
      <c r="A312" s="349"/>
      <c r="B312" s="351"/>
      <c r="C312" s="349"/>
      <c r="D312" s="352"/>
      <c r="E312" s="349"/>
      <c r="F312" s="349"/>
      <c r="G312" s="349"/>
      <c r="H312" s="349"/>
      <c r="I312" s="349"/>
      <c r="J312" s="349"/>
      <c r="K312" s="349"/>
      <c r="L312" s="349"/>
      <c r="M312" s="349"/>
      <c r="N312" s="349"/>
      <c r="O312" s="349"/>
      <c r="P312" s="349"/>
      <c r="Q312" s="349"/>
      <c r="R312" s="349"/>
      <c r="S312" s="349"/>
      <c r="T312" s="349"/>
      <c r="U312" s="349"/>
      <c r="V312" s="349"/>
      <c r="W312" s="349"/>
      <c r="X312" s="349"/>
      <c r="Y312" s="349"/>
      <c r="Z312" s="349"/>
    </row>
    <row r="313" spans="1:26" ht="15.75" customHeight="1" x14ac:dyDescent="0.2">
      <c r="A313" s="349"/>
      <c r="B313" s="351"/>
      <c r="C313" s="349"/>
      <c r="D313" s="352"/>
      <c r="E313" s="349"/>
      <c r="F313" s="349"/>
      <c r="G313" s="349"/>
      <c r="H313" s="349"/>
      <c r="I313" s="349"/>
      <c r="J313" s="349"/>
      <c r="K313" s="349"/>
      <c r="L313" s="349"/>
      <c r="M313" s="349"/>
      <c r="N313" s="349"/>
      <c r="O313" s="349"/>
      <c r="P313" s="349"/>
      <c r="Q313" s="349"/>
      <c r="R313" s="349"/>
      <c r="S313" s="349"/>
      <c r="T313" s="349"/>
      <c r="U313" s="349"/>
      <c r="V313" s="349"/>
      <c r="W313" s="349"/>
      <c r="X313" s="349"/>
      <c r="Y313" s="349"/>
      <c r="Z313" s="349"/>
    </row>
    <row r="314" spans="1:26" ht="15.75" customHeight="1" x14ac:dyDescent="0.2">
      <c r="A314" s="349"/>
      <c r="B314" s="351"/>
      <c r="C314" s="349"/>
      <c r="D314" s="352"/>
      <c r="E314" s="349"/>
      <c r="F314" s="349"/>
      <c r="G314" s="349"/>
      <c r="H314" s="349"/>
      <c r="I314" s="349"/>
      <c r="J314" s="349"/>
      <c r="K314" s="349"/>
      <c r="L314" s="349"/>
      <c r="M314" s="349"/>
      <c r="N314" s="349"/>
      <c r="O314" s="349"/>
      <c r="P314" s="349"/>
      <c r="Q314" s="349"/>
      <c r="R314" s="349"/>
      <c r="S314" s="349"/>
      <c r="T314" s="349"/>
      <c r="U314" s="349"/>
      <c r="V314" s="349"/>
      <c r="W314" s="349"/>
      <c r="X314" s="349"/>
      <c r="Y314" s="349"/>
      <c r="Z314" s="349"/>
    </row>
    <row r="315" spans="1:26" ht="15.75" customHeight="1" x14ac:dyDescent="0.2">
      <c r="A315" s="349"/>
      <c r="B315" s="351"/>
      <c r="C315" s="349"/>
      <c r="D315" s="352"/>
      <c r="E315" s="349"/>
      <c r="F315" s="349"/>
      <c r="G315" s="349"/>
      <c r="H315" s="349"/>
      <c r="I315" s="349"/>
      <c r="J315" s="349"/>
      <c r="K315" s="349"/>
      <c r="L315" s="349"/>
      <c r="M315" s="349"/>
      <c r="N315" s="349"/>
      <c r="O315" s="349"/>
      <c r="P315" s="349"/>
      <c r="Q315" s="349"/>
      <c r="R315" s="349"/>
      <c r="S315" s="349"/>
      <c r="T315" s="349"/>
      <c r="U315" s="349"/>
      <c r="V315" s="349"/>
      <c r="W315" s="349"/>
      <c r="X315" s="349"/>
      <c r="Y315" s="349"/>
      <c r="Z315" s="349"/>
    </row>
    <row r="316" spans="1:26" ht="15.75" customHeight="1" x14ac:dyDescent="0.2">
      <c r="A316" s="349"/>
      <c r="B316" s="351"/>
      <c r="C316" s="349"/>
      <c r="D316" s="352"/>
      <c r="E316" s="349"/>
      <c r="F316" s="349"/>
      <c r="G316" s="349"/>
      <c r="H316" s="349"/>
      <c r="I316" s="349"/>
      <c r="J316" s="349"/>
      <c r="K316" s="349"/>
      <c r="L316" s="349"/>
      <c r="M316" s="349"/>
      <c r="N316" s="349"/>
      <c r="O316" s="349"/>
      <c r="P316" s="349"/>
      <c r="Q316" s="349"/>
      <c r="R316" s="349"/>
      <c r="S316" s="349"/>
      <c r="T316" s="349"/>
      <c r="U316" s="349"/>
      <c r="V316" s="349"/>
      <c r="W316" s="349"/>
      <c r="X316" s="349"/>
      <c r="Y316" s="349"/>
      <c r="Z316" s="349"/>
    </row>
    <row r="317" spans="1:26" ht="15.75" customHeight="1" x14ac:dyDescent="0.2">
      <c r="A317" s="349"/>
      <c r="B317" s="351"/>
      <c r="C317" s="349"/>
      <c r="D317" s="352"/>
      <c r="E317" s="349"/>
      <c r="F317" s="349"/>
      <c r="G317" s="349"/>
      <c r="H317" s="349"/>
      <c r="I317" s="349"/>
      <c r="J317" s="349"/>
      <c r="K317" s="349"/>
      <c r="L317" s="349"/>
      <c r="M317" s="349"/>
      <c r="N317" s="349"/>
      <c r="O317" s="349"/>
      <c r="P317" s="349"/>
      <c r="Q317" s="349"/>
      <c r="R317" s="349"/>
      <c r="S317" s="349"/>
      <c r="T317" s="349"/>
      <c r="U317" s="349"/>
      <c r="V317" s="349"/>
      <c r="W317" s="349"/>
      <c r="X317" s="349"/>
      <c r="Y317" s="349"/>
      <c r="Z317" s="349"/>
    </row>
    <row r="318" spans="1:26" ht="15.75" customHeight="1" x14ac:dyDescent="0.2">
      <c r="A318" s="349"/>
      <c r="B318" s="351"/>
      <c r="C318" s="349"/>
      <c r="D318" s="352"/>
      <c r="E318" s="349"/>
      <c r="F318" s="349"/>
      <c r="G318" s="349"/>
      <c r="H318" s="349"/>
      <c r="I318" s="349"/>
      <c r="J318" s="349"/>
      <c r="K318" s="349"/>
      <c r="L318" s="349"/>
      <c r="M318" s="349"/>
      <c r="N318" s="349"/>
      <c r="O318" s="349"/>
      <c r="P318" s="349"/>
      <c r="Q318" s="349"/>
      <c r="R318" s="349"/>
      <c r="S318" s="349"/>
      <c r="T318" s="349"/>
      <c r="U318" s="349"/>
      <c r="V318" s="349"/>
      <c r="W318" s="349"/>
      <c r="X318" s="349"/>
      <c r="Y318" s="349"/>
      <c r="Z318" s="349"/>
    </row>
    <row r="319" spans="1:26" ht="15.75" customHeight="1" x14ac:dyDescent="0.2">
      <c r="A319" s="349"/>
      <c r="B319" s="351"/>
      <c r="C319" s="349"/>
      <c r="D319" s="352"/>
      <c r="E319" s="349"/>
      <c r="F319" s="349"/>
      <c r="G319" s="349"/>
      <c r="H319" s="349"/>
      <c r="I319" s="349"/>
      <c r="J319" s="349"/>
      <c r="K319" s="349"/>
      <c r="L319" s="349"/>
      <c r="M319" s="349"/>
      <c r="N319" s="349"/>
      <c r="O319" s="349"/>
      <c r="P319" s="349"/>
      <c r="Q319" s="349"/>
      <c r="R319" s="349"/>
      <c r="S319" s="349"/>
      <c r="T319" s="349"/>
      <c r="U319" s="349"/>
      <c r="V319" s="349"/>
      <c r="W319" s="349"/>
      <c r="X319" s="349"/>
      <c r="Y319" s="349"/>
      <c r="Z319" s="349"/>
    </row>
    <row r="320" spans="1:26" ht="15.75" customHeight="1" x14ac:dyDescent="0.2">
      <c r="A320" s="349"/>
      <c r="B320" s="351"/>
      <c r="C320" s="349"/>
      <c r="D320" s="352"/>
      <c r="E320" s="349"/>
      <c r="F320" s="349"/>
      <c r="G320" s="349"/>
      <c r="H320" s="349"/>
      <c r="I320" s="349"/>
      <c r="J320" s="349"/>
      <c r="K320" s="349"/>
      <c r="L320" s="349"/>
      <c r="M320" s="349"/>
      <c r="N320" s="349"/>
      <c r="O320" s="349"/>
      <c r="P320" s="349"/>
      <c r="Q320" s="349"/>
      <c r="R320" s="349"/>
      <c r="S320" s="349"/>
      <c r="T320" s="349"/>
      <c r="U320" s="349"/>
      <c r="V320" s="349"/>
      <c r="W320" s="349"/>
      <c r="X320" s="349"/>
      <c r="Y320" s="349"/>
      <c r="Z320" s="349"/>
    </row>
    <row r="321" spans="1:26" ht="15.75" customHeight="1" x14ac:dyDescent="0.2">
      <c r="A321" s="349"/>
      <c r="B321" s="351"/>
      <c r="C321" s="349"/>
      <c r="D321" s="352"/>
      <c r="E321" s="349"/>
      <c r="F321" s="349"/>
      <c r="G321" s="349"/>
      <c r="H321" s="349"/>
      <c r="I321" s="349"/>
      <c r="J321" s="349"/>
      <c r="K321" s="349"/>
      <c r="L321" s="349"/>
      <c r="M321" s="349"/>
      <c r="N321" s="349"/>
      <c r="O321" s="349"/>
      <c r="P321" s="349"/>
      <c r="Q321" s="349"/>
      <c r="R321" s="349"/>
      <c r="S321" s="349"/>
      <c r="T321" s="349"/>
      <c r="U321" s="349"/>
      <c r="V321" s="349"/>
      <c r="W321" s="349"/>
      <c r="X321" s="349"/>
      <c r="Y321" s="349"/>
      <c r="Z321" s="349"/>
    </row>
    <row r="322" spans="1:26" ht="15.75" customHeight="1" x14ac:dyDescent="0.2">
      <c r="A322" s="349"/>
      <c r="B322" s="351"/>
      <c r="C322" s="349"/>
      <c r="D322" s="352"/>
      <c r="E322" s="349"/>
      <c r="F322" s="349"/>
      <c r="G322" s="349"/>
      <c r="H322" s="349"/>
      <c r="I322" s="349"/>
      <c r="J322" s="349"/>
      <c r="K322" s="349"/>
      <c r="L322" s="349"/>
      <c r="M322" s="349"/>
      <c r="N322" s="349"/>
      <c r="O322" s="349"/>
      <c r="P322" s="349"/>
      <c r="Q322" s="349"/>
      <c r="R322" s="349"/>
      <c r="S322" s="349"/>
      <c r="T322" s="349"/>
      <c r="U322" s="349"/>
      <c r="V322" s="349"/>
      <c r="W322" s="349"/>
      <c r="X322" s="349"/>
      <c r="Y322" s="349"/>
      <c r="Z322" s="349"/>
    </row>
    <row r="323" spans="1:26" ht="15.75" customHeight="1" x14ac:dyDescent="0.2">
      <c r="A323" s="349"/>
      <c r="B323" s="351"/>
      <c r="C323" s="349"/>
      <c r="D323" s="352"/>
      <c r="E323" s="349"/>
      <c r="F323" s="349"/>
      <c r="G323" s="349"/>
      <c r="H323" s="349"/>
      <c r="I323" s="349"/>
      <c r="J323" s="349"/>
      <c r="K323" s="349"/>
      <c r="L323" s="349"/>
      <c r="M323" s="349"/>
      <c r="N323" s="349"/>
      <c r="O323" s="349"/>
      <c r="P323" s="349"/>
      <c r="Q323" s="349"/>
      <c r="R323" s="349"/>
      <c r="S323" s="349"/>
      <c r="T323" s="349"/>
      <c r="U323" s="349"/>
      <c r="V323" s="349"/>
      <c r="W323" s="349"/>
      <c r="X323" s="349"/>
      <c r="Y323" s="349"/>
      <c r="Z323" s="349"/>
    </row>
    <row r="324" spans="1:26" ht="15.75" customHeight="1" x14ac:dyDescent="0.2">
      <c r="A324" s="349"/>
      <c r="B324" s="351"/>
      <c r="C324" s="349"/>
      <c r="D324" s="352"/>
      <c r="E324" s="349"/>
      <c r="F324" s="349"/>
      <c r="G324" s="349"/>
      <c r="H324" s="349"/>
      <c r="I324" s="349"/>
      <c r="J324" s="349"/>
      <c r="K324" s="349"/>
      <c r="L324" s="349"/>
      <c r="M324" s="349"/>
      <c r="N324" s="349"/>
      <c r="O324" s="349"/>
      <c r="P324" s="349"/>
      <c r="Q324" s="349"/>
      <c r="R324" s="349"/>
      <c r="S324" s="349"/>
      <c r="T324" s="349"/>
      <c r="U324" s="349"/>
      <c r="V324" s="349"/>
      <c r="W324" s="349"/>
      <c r="X324" s="349"/>
      <c r="Y324" s="349"/>
      <c r="Z324" s="349"/>
    </row>
    <row r="325" spans="1:26" ht="15.75" customHeight="1" x14ac:dyDescent="0.2">
      <c r="A325" s="349"/>
      <c r="B325" s="351"/>
      <c r="C325" s="349"/>
      <c r="D325" s="352"/>
      <c r="E325" s="349"/>
      <c r="F325" s="349"/>
      <c r="G325" s="349"/>
      <c r="H325" s="349"/>
      <c r="I325" s="349"/>
      <c r="J325" s="349"/>
      <c r="K325" s="349"/>
      <c r="L325" s="349"/>
      <c r="M325" s="349"/>
      <c r="N325" s="349"/>
      <c r="O325" s="349"/>
      <c r="P325" s="349"/>
      <c r="Q325" s="349"/>
      <c r="R325" s="349"/>
      <c r="S325" s="349"/>
      <c r="T325" s="349"/>
      <c r="U325" s="349"/>
      <c r="V325" s="349"/>
      <c r="W325" s="349"/>
      <c r="X325" s="349"/>
      <c r="Y325" s="349"/>
      <c r="Z325" s="349"/>
    </row>
    <row r="326" spans="1:26" ht="15.75" customHeight="1" x14ac:dyDescent="0.2">
      <c r="A326" s="349"/>
      <c r="B326" s="351"/>
      <c r="C326" s="349"/>
      <c r="D326" s="352"/>
      <c r="E326" s="349"/>
      <c r="F326" s="349"/>
      <c r="G326" s="349"/>
      <c r="H326" s="349"/>
      <c r="I326" s="349"/>
      <c r="J326" s="349"/>
      <c r="K326" s="349"/>
      <c r="L326" s="349"/>
      <c r="M326" s="349"/>
      <c r="N326" s="349"/>
      <c r="O326" s="349"/>
      <c r="P326" s="349"/>
      <c r="Q326" s="349"/>
      <c r="R326" s="349"/>
      <c r="S326" s="349"/>
      <c r="T326" s="349"/>
      <c r="U326" s="349"/>
      <c r="V326" s="349"/>
      <c r="W326" s="349"/>
      <c r="X326" s="349"/>
      <c r="Y326" s="349"/>
      <c r="Z326" s="349"/>
    </row>
    <row r="327" spans="1:26" ht="15.75" customHeight="1" x14ac:dyDescent="0.2">
      <c r="A327" s="349"/>
      <c r="B327" s="351"/>
      <c r="C327" s="349"/>
      <c r="D327" s="352"/>
      <c r="E327" s="349"/>
      <c r="F327" s="349"/>
      <c r="G327" s="349"/>
      <c r="H327" s="349"/>
      <c r="I327" s="349"/>
      <c r="J327" s="349"/>
      <c r="K327" s="349"/>
      <c r="L327" s="349"/>
      <c r="M327" s="349"/>
      <c r="N327" s="349"/>
      <c r="O327" s="349"/>
      <c r="P327" s="349"/>
      <c r="Q327" s="349"/>
      <c r="R327" s="349"/>
      <c r="S327" s="349"/>
      <c r="T327" s="349"/>
      <c r="U327" s="349"/>
      <c r="V327" s="349"/>
      <c r="W327" s="349"/>
      <c r="X327" s="349"/>
      <c r="Y327" s="349"/>
      <c r="Z327" s="349"/>
    </row>
    <row r="328" spans="1:26" ht="15.75" customHeight="1" x14ac:dyDescent="0.2">
      <c r="A328" s="349"/>
      <c r="B328" s="351"/>
      <c r="C328" s="349"/>
      <c r="D328" s="352"/>
      <c r="E328" s="349"/>
      <c r="F328" s="349"/>
      <c r="G328" s="349"/>
      <c r="H328" s="349"/>
      <c r="I328" s="349"/>
      <c r="J328" s="349"/>
      <c r="K328" s="349"/>
      <c r="L328" s="349"/>
      <c r="M328" s="349"/>
      <c r="N328" s="349"/>
      <c r="O328" s="349"/>
      <c r="P328" s="349"/>
      <c r="Q328" s="349"/>
      <c r="R328" s="349"/>
      <c r="S328" s="349"/>
      <c r="T328" s="349"/>
      <c r="U328" s="349"/>
      <c r="V328" s="349"/>
      <c r="W328" s="349"/>
      <c r="X328" s="349"/>
      <c r="Y328" s="349"/>
      <c r="Z328" s="349"/>
    </row>
    <row r="329" spans="1:26" ht="15.75" customHeight="1" x14ac:dyDescent="0.2">
      <c r="A329" s="349"/>
      <c r="B329" s="351"/>
      <c r="C329" s="349"/>
      <c r="D329" s="352"/>
      <c r="E329" s="349"/>
      <c r="F329" s="349"/>
      <c r="G329" s="349"/>
      <c r="H329" s="349"/>
      <c r="I329" s="349"/>
      <c r="J329" s="349"/>
      <c r="K329" s="349"/>
      <c r="L329" s="349"/>
      <c r="M329" s="349"/>
      <c r="N329" s="349"/>
      <c r="O329" s="349"/>
      <c r="P329" s="349"/>
      <c r="Q329" s="349"/>
      <c r="R329" s="349"/>
      <c r="S329" s="349"/>
      <c r="T329" s="349"/>
      <c r="U329" s="349"/>
      <c r="V329" s="349"/>
      <c r="W329" s="349"/>
      <c r="X329" s="349"/>
      <c r="Y329" s="349"/>
      <c r="Z329" s="349"/>
    </row>
    <row r="330" spans="1:26" ht="15.75" customHeight="1" x14ac:dyDescent="0.2">
      <c r="A330" s="349"/>
      <c r="B330" s="351"/>
      <c r="C330" s="349"/>
      <c r="D330" s="352"/>
      <c r="E330" s="349"/>
      <c r="F330" s="349"/>
      <c r="G330" s="349"/>
      <c r="H330" s="349"/>
      <c r="I330" s="349"/>
      <c r="J330" s="349"/>
      <c r="K330" s="349"/>
      <c r="L330" s="349"/>
      <c r="M330" s="349"/>
      <c r="N330" s="349"/>
      <c r="O330" s="349"/>
      <c r="P330" s="349"/>
      <c r="Q330" s="349"/>
      <c r="R330" s="349"/>
      <c r="S330" s="349"/>
      <c r="T330" s="349"/>
      <c r="U330" s="349"/>
      <c r="V330" s="349"/>
      <c r="W330" s="349"/>
      <c r="X330" s="349"/>
      <c r="Y330" s="349"/>
      <c r="Z330" s="349"/>
    </row>
    <row r="331" spans="1:26" ht="15.75" customHeight="1" x14ac:dyDescent="0.2">
      <c r="A331" s="349"/>
      <c r="B331" s="351"/>
      <c r="C331" s="349"/>
      <c r="D331" s="352"/>
      <c r="E331" s="349"/>
      <c r="F331" s="349"/>
      <c r="G331" s="349"/>
      <c r="H331" s="349"/>
      <c r="I331" s="349"/>
      <c r="J331" s="349"/>
      <c r="K331" s="349"/>
      <c r="L331" s="349"/>
      <c r="M331" s="349"/>
      <c r="N331" s="349"/>
      <c r="O331" s="349"/>
      <c r="P331" s="349"/>
      <c r="Q331" s="349"/>
      <c r="R331" s="349"/>
      <c r="S331" s="349"/>
      <c r="T331" s="349"/>
      <c r="U331" s="349"/>
      <c r="V331" s="349"/>
      <c r="W331" s="349"/>
      <c r="X331" s="349"/>
      <c r="Y331" s="349"/>
      <c r="Z331" s="349"/>
    </row>
    <row r="332" spans="1:26" ht="15.75" customHeight="1" x14ac:dyDescent="0.2">
      <c r="A332" s="349"/>
      <c r="B332" s="351"/>
      <c r="C332" s="349"/>
      <c r="D332" s="352"/>
      <c r="E332" s="349"/>
      <c r="F332" s="349"/>
      <c r="G332" s="349"/>
      <c r="H332" s="349"/>
      <c r="I332" s="349"/>
      <c r="J332" s="349"/>
      <c r="K332" s="349"/>
      <c r="L332" s="349"/>
      <c r="M332" s="349"/>
      <c r="N332" s="349"/>
      <c r="O332" s="349"/>
      <c r="P332" s="349"/>
      <c r="Q332" s="349"/>
      <c r="R332" s="349"/>
      <c r="S332" s="349"/>
      <c r="T332" s="349"/>
      <c r="U332" s="349"/>
      <c r="V332" s="349"/>
      <c r="W332" s="349"/>
      <c r="X332" s="349"/>
      <c r="Y332" s="349"/>
      <c r="Z332" s="349"/>
    </row>
    <row r="333" spans="1:26" ht="15.75" customHeight="1" x14ac:dyDescent="0.2">
      <c r="A333" s="349"/>
      <c r="B333" s="351"/>
      <c r="C333" s="349"/>
      <c r="D333" s="352"/>
      <c r="E333" s="349"/>
      <c r="F333" s="349"/>
      <c r="G333" s="349"/>
      <c r="H333" s="349"/>
      <c r="I333" s="349"/>
      <c r="J333" s="349"/>
      <c r="K333" s="349"/>
      <c r="L333" s="349"/>
      <c r="M333" s="349"/>
      <c r="N333" s="349"/>
      <c r="O333" s="349"/>
      <c r="P333" s="349"/>
      <c r="Q333" s="349"/>
      <c r="R333" s="349"/>
      <c r="S333" s="349"/>
      <c r="T333" s="349"/>
      <c r="U333" s="349"/>
      <c r="V333" s="349"/>
      <c r="W333" s="349"/>
      <c r="X333" s="349"/>
      <c r="Y333" s="349"/>
      <c r="Z333" s="349"/>
    </row>
    <row r="334" spans="1:26" ht="15.75" customHeight="1" x14ac:dyDescent="0.2">
      <c r="A334" s="349"/>
      <c r="B334" s="351"/>
      <c r="C334" s="349"/>
      <c r="D334" s="352"/>
      <c r="E334" s="349"/>
      <c r="F334" s="349"/>
      <c r="G334" s="349"/>
      <c r="H334" s="349"/>
      <c r="I334" s="349"/>
      <c r="J334" s="349"/>
      <c r="K334" s="349"/>
      <c r="L334" s="349"/>
      <c r="M334" s="349"/>
      <c r="N334" s="349"/>
      <c r="O334" s="349"/>
      <c r="P334" s="349"/>
      <c r="Q334" s="349"/>
      <c r="R334" s="349"/>
      <c r="S334" s="349"/>
      <c r="T334" s="349"/>
      <c r="U334" s="349"/>
      <c r="V334" s="349"/>
      <c r="W334" s="349"/>
      <c r="X334" s="349"/>
      <c r="Y334" s="349"/>
      <c r="Z334" s="349"/>
    </row>
    <row r="335" spans="1:26" ht="15.75" customHeight="1" x14ac:dyDescent="0.2">
      <c r="A335" s="349"/>
      <c r="B335" s="351"/>
      <c r="C335" s="349"/>
      <c r="D335" s="352"/>
      <c r="E335" s="349"/>
      <c r="F335" s="349"/>
      <c r="G335" s="349"/>
      <c r="H335" s="349"/>
      <c r="I335" s="349"/>
      <c r="J335" s="349"/>
      <c r="K335" s="349"/>
      <c r="L335" s="349"/>
      <c r="M335" s="349"/>
      <c r="N335" s="349"/>
      <c r="O335" s="349"/>
      <c r="P335" s="349"/>
      <c r="Q335" s="349"/>
      <c r="R335" s="349"/>
      <c r="S335" s="349"/>
      <c r="T335" s="349"/>
      <c r="U335" s="349"/>
      <c r="V335" s="349"/>
      <c r="W335" s="349"/>
      <c r="X335" s="349"/>
      <c r="Y335" s="349"/>
      <c r="Z335" s="349"/>
    </row>
    <row r="336" spans="1:26" ht="15.75" customHeight="1" x14ac:dyDescent="0.2">
      <c r="A336" s="349"/>
      <c r="B336" s="351"/>
      <c r="C336" s="349"/>
      <c r="D336" s="352"/>
      <c r="E336" s="349"/>
      <c r="F336" s="349"/>
      <c r="G336" s="349"/>
      <c r="H336" s="349"/>
      <c r="I336" s="349"/>
      <c r="J336" s="349"/>
      <c r="K336" s="349"/>
      <c r="L336" s="349"/>
      <c r="M336" s="349"/>
      <c r="N336" s="349"/>
      <c r="O336" s="349"/>
      <c r="P336" s="349"/>
      <c r="Q336" s="349"/>
      <c r="R336" s="349"/>
      <c r="S336" s="349"/>
      <c r="T336" s="349"/>
      <c r="U336" s="349"/>
      <c r="V336" s="349"/>
      <c r="W336" s="349"/>
      <c r="X336" s="349"/>
      <c r="Y336" s="349"/>
      <c r="Z336" s="349"/>
    </row>
    <row r="337" spans="1:26" ht="15.75" customHeight="1" x14ac:dyDescent="0.2">
      <c r="A337" s="349"/>
      <c r="B337" s="351"/>
      <c r="C337" s="349"/>
      <c r="D337" s="352"/>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row>
    <row r="338" spans="1:26" ht="15.75" customHeight="1" x14ac:dyDescent="0.2">
      <c r="A338" s="349"/>
      <c r="B338" s="351"/>
      <c r="C338" s="349"/>
      <c r="D338" s="352"/>
      <c r="E338" s="349"/>
      <c r="F338" s="349"/>
      <c r="G338" s="349"/>
      <c r="H338" s="349"/>
      <c r="I338" s="349"/>
      <c r="J338" s="349"/>
      <c r="K338" s="349"/>
      <c r="L338" s="349"/>
      <c r="M338" s="349"/>
      <c r="N338" s="349"/>
      <c r="O338" s="349"/>
      <c r="P338" s="349"/>
      <c r="Q338" s="349"/>
      <c r="R338" s="349"/>
      <c r="S338" s="349"/>
      <c r="T338" s="349"/>
      <c r="U338" s="349"/>
      <c r="V338" s="349"/>
      <c r="W338" s="349"/>
      <c r="X338" s="349"/>
      <c r="Y338" s="349"/>
      <c r="Z338" s="349"/>
    </row>
    <row r="339" spans="1:26" ht="15.75" customHeight="1" x14ac:dyDescent="0.2">
      <c r="A339" s="349"/>
      <c r="B339" s="351"/>
      <c r="C339" s="349"/>
      <c r="D339" s="352"/>
      <c r="E339" s="349"/>
      <c r="F339" s="349"/>
      <c r="G339" s="349"/>
      <c r="H339" s="349"/>
      <c r="I339" s="349"/>
      <c r="J339" s="349"/>
      <c r="K339" s="349"/>
      <c r="L339" s="349"/>
      <c r="M339" s="349"/>
      <c r="N339" s="349"/>
      <c r="O339" s="349"/>
      <c r="P339" s="349"/>
      <c r="Q339" s="349"/>
      <c r="R339" s="349"/>
      <c r="S339" s="349"/>
      <c r="T339" s="349"/>
      <c r="U339" s="349"/>
      <c r="V339" s="349"/>
      <c r="W339" s="349"/>
      <c r="X339" s="349"/>
      <c r="Y339" s="349"/>
      <c r="Z339" s="349"/>
    </row>
    <row r="340" spans="1:26" ht="15.75" customHeight="1" x14ac:dyDescent="0.2">
      <c r="A340" s="349"/>
      <c r="B340" s="351"/>
      <c r="C340" s="349"/>
      <c r="D340" s="352"/>
      <c r="E340" s="349"/>
      <c r="F340" s="349"/>
      <c r="G340" s="349"/>
      <c r="H340" s="349"/>
      <c r="I340" s="349"/>
      <c r="J340" s="349"/>
      <c r="K340" s="349"/>
      <c r="L340" s="349"/>
      <c r="M340" s="349"/>
      <c r="N340" s="349"/>
      <c r="O340" s="349"/>
      <c r="P340" s="349"/>
      <c r="Q340" s="349"/>
      <c r="R340" s="349"/>
      <c r="S340" s="349"/>
      <c r="T340" s="349"/>
      <c r="U340" s="349"/>
      <c r="V340" s="349"/>
      <c r="W340" s="349"/>
      <c r="X340" s="349"/>
      <c r="Y340" s="349"/>
      <c r="Z340" s="349"/>
    </row>
    <row r="341" spans="1:26" ht="15.75" customHeight="1" x14ac:dyDescent="0.2">
      <c r="A341" s="349"/>
      <c r="B341" s="351"/>
      <c r="C341" s="349"/>
      <c r="D341" s="352"/>
      <c r="E341" s="349"/>
      <c r="F341" s="349"/>
      <c r="G341" s="349"/>
      <c r="H341" s="349"/>
      <c r="I341" s="349"/>
      <c r="J341" s="349"/>
      <c r="K341" s="349"/>
      <c r="L341" s="349"/>
      <c r="M341" s="349"/>
      <c r="N341" s="349"/>
      <c r="O341" s="349"/>
      <c r="P341" s="349"/>
      <c r="Q341" s="349"/>
      <c r="R341" s="349"/>
      <c r="S341" s="349"/>
      <c r="T341" s="349"/>
      <c r="U341" s="349"/>
      <c r="V341" s="349"/>
      <c r="W341" s="349"/>
      <c r="X341" s="349"/>
      <c r="Y341" s="349"/>
      <c r="Z341" s="349"/>
    </row>
    <row r="342" spans="1:26" ht="15.75" customHeight="1" x14ac:dyDescent="0.2">
      <c r="A342" s="349"/>
      <c r="B342" s="351"/>
      <c r="C342" s="349"/>
      <c r="D342" s="352"/>
      <c r="E342" s="349"/>
      <c r="F342" s="349"/>
      <c r="G342" s="349"/>
      <c r="H342" s="349"/>
      <c r="I342" s="349"/>
      <c r="J342" s="349"/>
      <c r="K342" s="349"/>
      <c r="L342" s="349"/>
      <c r="M342" s="349"/>
      <c r="N342" s="349"/>
      <c r="O342" s="349"/>
      <c r="P342" s="349"/>
      <c r="Q342" s="349"/>
      <c r="R342" s="349"/>
      <c r="S342" s="349"/>
      <c r="T342" s="349"/>
      <c r="U342" s="349"/>
      <c r="V342" s="349"/>
      <c r="W342" s="349"/>
      <c r="X342" s="349"/>
      <c r="Y342" s="349"/>
      <c r="Z342" s="349"/>
    </row>
    <row r="343" spans="1:26" ht="15.75" customHeight="1" x14ac:dyDescent="0.2">
      <c r="A343" s="349"/>
      <c r="B343" s="351"/>
      <c r="C343" s="349"/>
      <c r="D343" s="352"/>
      <c r="E343" s="349"/>
      <c r="F343" s="349"/>
      <c r="G343" s="349"/>
      <c r="H343" s="349"/>
      <c r="I343" s="349"/>
      <c r="J343" s="349"/>
      <c r="K343" s="349"/>
      <c r="L343" s="349"/>
      <c r="M343" s="349"/>
      <c r="N343" s="349"/>
      <c r="O343" s="349"/>
      <c r="P343" s="349"/>
      <c r="Q343" s="349"/>
      <c r="R343" s="349"/>
      <c r="S343" s="349"/>
      <c r="T343" s="349"/>
      <c r="U343" s="349"/>
      <c r="V343" s="349"/>
      <c r="W343" s="349"/>
      <c r="X343" s="349"/>
      <c r="Y343" s="349"/>
      <c r="Z343" s="349"/>
    </row>
    <row r="344" spans="1:26" ht="15.75" customHeight="1" x14ac:dyDescent="0.2">
      <c r="A344" s="349"/>
      <c r="B344" s="351"/>
      <c r="C344" s="349"/>
      <c r="D344" s="352"/>
      <c r="E344" s="349"/>
      <c r="F344" s="349"/>
      <c r="G344" s="349"/>
      <c r="H344" s="349"/>
      <c r="I344" s="349"/>
      <c r="J344" s="349"/>
      <c r="K344" s="349"/>
      <c r="L344" s="349"/>
      <c r="M344" s="349"/>
      <c r="N344" s="349"/>
      <c r="O344" s="349"/>
      <c r="P344" s="349"/>
      <c r="Q344" s="349"/>
      <c r="R344" s="349"/>
      <c r="S344" s="349"/>
      <c r="T344" s="349"/>
      <c r="U344" s="349"/>
      <c r="V344" s="349"/>
      <c r="W344" s="349"/>
      <c r="X344" s="349"/>
      <c r="Y344" s="349"/>
      <c r="Z344" s="349"/>
    </row>
    <row r="345" spans="1:26" ht="15.75" customHeight="1" x14ac:dyDescent="0.2">
      <c r="A345" s="349"/>
      <c r="B345" s="351"/>
      <c r="C345" s="349"/>
      <c r="D345" s="352"/>
      <c r="E345" s="349"/>
      <c r="F345" s="349"/>
      <c r="G345" s="349"/>
      <c r="H345" s="349"/>
      <c r="I345" s="349"/>
      <c r="J345" s="349"/>
      <c r="K345" s="349"/>
      <c r="L345" s="349"/>
      <c r="M345" s="349"/>
      <c r="N345" s="349"/>
      <c r="O345" s="349"/>
      <c r="P345" s="349"/>
      <c r="Q345" s="349"/>
      <c r="R345" s="349"/>
      <c r="S345" s="349"/>
      <c r="T345" s="349"/>
      <c r="U345" s="349"/>
      <c r="V345" s="349"/>
      <c r="W345" s="349"/>
      <c r="X345" s="349"/>
      <c r="Y345" s="349"/>
      <c r="Z345" s="349"/>
    </row>
    <row r="346" spans="1:26" ht="15.75" customHeight="1" x14ac:dyDescent="0.2">
      <c r="A346" s="349"/>
      <c r="B346" s="351"/>
      <c r="C346" s="349"/>
      <c r="D346" s="352"/>
      <c r="E346" s="349"/>
      <c r="F346" s="349"/>
      <c r="G346" s="349"/>
      <c r="H346" s="349"/>
      <c r="I346" s="349"/>
      <c r="J346" s="349"/>
      <c r="K346" s="349"/>
      <c r="L346" s="349"/>
      <c r="M346" s="349"/>
      <c r="N346" s="349"/>
      <c r="O346" s="349"/>
      <c r="P346" s="349"/>
      <c r="Q346" s="349"/>
      <c r="R346" s="349"/>
      <c r="S346" s="349"/>
      <c r="T346" s="349"/>
      <c r="U346" s="349"/>
      <c r="V346" s="349"/>
      <c r="W346" s="349"/>
      <c r="X346" s="349"/>
      <c r="Y346" s="349"/>
      <c r="Z346" s="349"/>
    </row>
    <row r="347" spans="1:26" ht="15.75" customHeight="1" x14ac:dyDescent="0.2">
      <c r="A347" s="349"/>
      <c r="B347" s="351"/>
      <c r="C347" s="349"/>
      <c r="D347" s="352"/>
      <c r="E347" s="349"/>
      <c r="F347" s="349"/>
      <c r="G347" s="349"/>
      <c r="H347" s="349"/>
      <c r="I347" s="349"/>
      <c r="J347" s="349"/>
      <c r="K347" s="349"/>
      <c r="L347" s="349"/>
      <c r="M347" s="349"/>
      <c r="N347" s="349"/>
      <c r="O347" s="349"/>
      <c r="P347" s="349"/>
      <c r="Q347" s="349"/>
      <c r="R347" s="349"/>
      <c r="S347" s="349"/>
      <c r="T347" s="349"/>
      <c r="U347" s="349"/>
      <c r="V347" s="349"/>
      <c r="W347" s="349"/>
      <c r="X347" s="349"/>
      <c r="Y347" s="349"/>
      <c r="Z347" s="349"/>
    </row>
    <row r="348" spans="1:26" ht="15.75" customHeight="1" x14ac:dyDescent="0.2">
      <c r="A348" s="349"/>
      <c r="B348" s="351"/>
      <c r="C348" s="349"/>
      <c r="D348" s="352"/>
      <c r="E348" s="349"/>
      <c r="F348" s="349"/>
      <c r="G348" s="349"/>
      <c r="H348" s="349"/>
      <c r="I348" s="349"/>
      <c r="J348" s="349"/>
      <c r="K348" s="349"/>
      <c r="L348" s="349"/>
      <c r="M348" s="349"/>
      <c r="N348" s="349"/>
      <c r="O348" s="349"/>
      <c r="P348" s="349"/>
      <c r="Q348" s="349"/>
      <c r="R348" s="349"/>
      <c r="S348" s="349"/>
      <c r="T348" s="349"/>
      <c r="U348" s="349"/>
      <c r="V348" s="349"/>
      <c r="W348" s="349"/>
      <c r="X348" s="349"/>
      <c r="Y348" s="349"/>
      <c r="Z348" s="349"/>
    </row>
    <row r="349" spans="1:26" ht="15.75" customHeight="1" x14ac:dyDescent="0.2">
      <c r="A349" s="349"/>
      <c r="B349" s="351"/>
      <c r="C349" s="349"/>
      <c r="D349" s="352"/>
      <c r="E349" s="349"/>
      <c r="F349" s="349"/>
      <c r="G349" s="349"/>
      <c r="H349" s="349"/>
      <c r="I349" s="349"/>
      <c r="J349" s="349"/>
      <c r="K349" s="349"/>
      <c r="L349" s="349"/>
      <c r="M349" s="349"/>
      <c r="N349" s="349"/>
      <c r="O349" s="349"/>
      <c r="P349" s="349"/>
      <c r="Q349" s="349"/>
      <c r="R349" s="349"/>
      <c r="S349" s="349"/>
      <c r="T349" s="349"/>
      <c r="U349" s="349"/>
      <c r="V349" s="349"/>
      <c r="W349" s="349"/>
      <c r="X349" s="349"/>
      <c r="Y349" s="349"/>
      <c r="Z349" s="349"/>
    </row>
    <row r="350" spans="1:26" ht="15.75" customHeight="1" x14ac:dyDescent="0.2">
      <c r="A350" s="349"/>
      <c r="B350" s="351"/>
      <c r="C350" s="349"/>
      <c r="D350" s="352"/>
      <c r="E350" s="349"/>
      <c r="F350" s="349"/>
      <c r="G350" s="349"/>
      <c r="H350" s="349"/>
      <c r="I350" s="349"/>
      <c r="J350" s="349"/>
      <c r="K350" s="349"/>
      <c r="L350" s="349"/>
      <c r="M350" s="349"/>
      <c r="N350" s="349"/>
      <c r="O350" s="349"/>
      <c r="P350" s="349"/>
      <c r="Q350" s="349"/>
      <c r="R350" s="349"/>
      <c r="S350" s="349"/>
      <c r="T350" s="349"/>
      <c r="U350" s="349"/>
      <c r="V350" s="349"/>
      <c r="W350" s="349"/>
      <c r="X350" s="349"/>
      <c r="Y350" s="349"/>
      <c r="Z350" s="349"/>
    </row>
    <row r="351" spans="1:26" ht="15.75" customHeight="1" x14ac:dyDescent="0.2">
      <c r="A351" s="349"/>
      <c r="B351" s="351"/>
      <c r="C351" s="349"/>
      <c r="D351" s="352"/>
      <c r="E351" s="349"/>
      <c r="F351" s="349"/>
      <c r="G351" s="349"/>
      <c r="H351" s="349"/>
      <c r="I351" s="349"/>
      <c r="J351" s="349"/>
      <c r="K351" s="349"/>
      <c r="L351" s="349"/>
      <c r="M351" s="349"/>
      <c r="N351" s="349"/>
      <c r="O351" s="349"/>
      <c r="P351" s="349"/>
      <c r="Q351" s="349"/>
      <c r="R351" s="349"/>
      <c r="S351" s="349"/>
      <c r="T351" s="349"/>
      <c r="U351" s="349"/>
      <c r="V351" s="349"/>
      <c r="W351" s="349"/>
      <c r="X351" s="349"/>
      <c r="Y351" s="349"/>
      <c r="Z351" s="349"/>
    </row>
    <row r="352" spans="1:26" ht="15.75" customHeight="1" x14ac:dyDescent="0.2">
      <c r="A352" s="349"/>
      <c r="B352" s="351"/>
      <c r="C352" s="349"/>
      <c r="D352" s="352"/>
      <c r="E352" s="349"/>
      <c r="F352" s="349"/>
      <c r="G352" s="349"/>
      <c r="H352" s="349"/>
      <c r="I352" s="349"/>
      <c r="J352" s="349"/>
      <c r="K352" s="349"/>
      <c r="L352" s="349"/>
      <c r="M352" s="349"/>
      <c r="N352" s="349"/>
      <c r="O352" s="349"/>
      <c r="P352" s="349"/>
      <c r="Q352" s="349"/>
      <c r="R352" s="349"/>
      <c r="S352" s="349"/>
      <c r="T352" s="349"/>
      <c r="U352" s="349"/>
      <c r="V352" s="349"/>
      <c r="W352" s="349"/>
      <c r="X352" s="349"/>
      <c r="Y352" s="349"/>
      <c r="Z352" s="349"/>
    </row>
    <row r="353" spans="1:26" ht="15.75" customHeight="1" x14ac:dyDescent="0.2">
      <c r="A353" s="349"/>
      <c r="B353" s="351"/>
      <c r="C353" s="349"/>
      <c r="D353" s="352"/>
      <c r="E353" s="349"/>
      <c r="F353" s="349"/>
      <c r="G353" s="349"/>
      <c r="H353" s="349"/>
      <c r="I353" s="349"/>
      <c r="J353" s="349"/>
      <c r="K353" s="349"/>
      <c r="L353" s="349"/>
      <c r="M353" s="349"/>
      <c r="N353" s="349"/>
      <c r="O353" s="349"/>
      <c r="P353" s="349"/>
      <c r="Q353" s="349"/>
      <c r="R353" s="349"/>
      <c r="S353" s="349"/>
      <c r="T353" s="349"/>
      <c r="U353" s="349"/>
      <c r="V353" s="349"/>
      <c r="W353" s="349"/>
      <c r="X353" s="349"/>
      <c r="Y353" s="349"/>
      <c r="Z353" s="349"/>
    </row>
    <row r="354" spans="1:26" ht="15.75" customHeight="1" x14ac:dyDescent="0.2">
      <c r="A354" s="349"/>
      <c r="B354" s="351"/>
      <c r="C354" s="349"/>
      <c r="D354" s="352"/>
      <c r="E354" s="349"/>
      <c r="F354" s="349"/>
      <c r="G354" s="349"/>
      <c r="H354" s="349"/>
      <c r="I354" s="349"/>
      <c r="J354" s="349"/>
      <c r="K354" s="349"/>
      <c r="L354" s="349"/>
      <c r="M354" s="349"/>
      <c r="N354" s="349"/>
      <c r="O354" s="349"/>
      <c r="P354" s="349"/>
      <c r="Q354" s="349"/>
      <c r="R354" s="349"/>
      <c r="S354" s="349"/>
      <c r="T354" s="349"/>
      <c r="U354" s="349"/>
      <c r="V354" s="349"/>
      <c r="W354" s="349"/>
      <c r="X354" s="349"/>
      <c r="Y354" s="349"/>
      <c r="Z354" s="349"/>
    </row>
    <row r="355" spans="1:26" ht="15.75" customHeight="1" x14ac:dyDescent="0.2">
      <c r="A355" s="349"/>
      <c r="B355" s="351"/>
      <c r="C355" s="349"/>
      <c r="D355" s="352"/>
      <c r="E355" s="349"/>
      <c r="F355" s="349"/>
      <c r="G355" s="349"/>
      <c r="H355" s="349"/>
      <c r="I355" s="349"/>
      <c r="J355" s="349"/>
      <c r="K355" s="349"/>
      <c r="L355" s="349"/>
      <c r="M355" s="349"/>
      <c r="N355" s="349"/>
      <c r="O355" s="349"/>
      <c r="P355" s="349"/>
      <c r="Q355" s="349"/>
      <c r="R355" s="349"/>
      <c r="S355" s="349"/>
      <c r="T355" s="349"/>
      <c r="U355" s="349"/>
      <c r="V355" s="349"/>
      <c r="W355" s="349"/>
      <c r="X355" s="349"/>
      <c r="Y355" s="349"/>
      <c r="Z355" s="349"/>
    </row>
    <row r="356" spans="1:26" ht="15.75" customHeight="1" x14ac:dyDescent="0.2">
      <c r="A356" s="349"/>
      <c r="B356" s="351"/>
      <c r="C356" s="349"/>
      <c r="D356" s="352"/>
      <c r="E356" s="349"/>
      <c r="F356" s="349"/>
      <c r="G356" s="349"/>
      <c r="H356" s="349"/>
      <c r="I356" s="349"/>
      <c r="J356" s="349"/>
      <c r="K356" s="349"/>
      <c r="L356" s="349"/>
      <c r="M356" s="349"/>
      <c r="N356" s="349"/>
      <c r="O356" s="349"/>
      <c r="P356" s="349"/>
      <c r="Q356" s="349"/>
      <c r="R356" s="349"/>
      <c r="S356" s="349"/>
      <c r="T356" s="349"/>
      <c r="U356" s="349"/>
      <c r="V356" s="349"/>
      <c r="W356" s="349"/>
      <c r="X356" s="349"/>
      <c r="Y356" s="349"/>
      <c r="Z356" s="349"/>
    </row>
    <row r="357" spans="1:26" ht="15.75" customHeight="1" x14ac:dyDescent="0.2">
      <c r="A357" s="349"/>
      <c r="B357" s="351"/>
      <c r="C357" s="349"/>
      <c r="D357" s="352"/>
      <c r="E357" s="349"/>
      <c r="F357" s="349"/>
      <c r="G357" s="349"/>
      <c r="H357" s="349"/>
      <c r="I357" s="349"/>
      <c r="J357" s="349"/>
      <c r="K357" s="349"/>
      <c r="L357" s="349"/>
      <c r="M357" s="349"/>
      <c r="N357" s="349"/>
      <c r="O357" s="349"/>
      <c r="P357" s="349"/>
      <c r="Q357" s="349"/>
      <c r="R357" s="349"/>
      <c r="S357" s="349"/>
      <c r="T357" s="349"/>
      <c r="U357" s="349"/>
      <c r="V357" s="349"/>
      <c r="W357" s="349"/>
      <c r="X357" s="349"/>
      <c r="Y357" s="349"/>
      <c r="Z357" s="349"/>
    </row>
    <row r="358" spans="1:26" ht="15.75" customHeight="1" x14ac:dyDescent="0.2">
      <c r="A358" s="349"/>
      <c r="B358" s="351"/>
      <c r="C358" s="349"/>
      <c r="D358" s="352"/>
      <c r="E358" s="349"/>
      <c r="F358" s="349"/>
      <c r="G358" s="349"/>
      <c r="H358" s="349"/>
      <c r="I358" s="349"/>
      <c r="J358" s="349"/>
      <c r="K358" s="349"/>
      <c r="L358" s="349"/>
      <c r="M358" s="349"/>
      <c r="N358" s="349"/>
      <c r="O358" s="349"/>
      <c r="P358" s="349"/>
      <c r="Q358" s="349"/>
      <c r="R358" s="349"/>
      <c r="S358" s="349"/>
      <c r="T358" s="349"/>
      <c r="U358" s="349"/>
      <c r="V358" s="349"/>
      <c r="W358" s="349"/>
      <c r="X358" s="349"/>
      <c r="Y358" s="349"/>
      <c r="Z358" s="349"/>
    </row>
    <row r="359" spans="1:26" ht="15.75" customHeight="1" x14ac:dyDescent="0.2">
      <c r="A359" s="349"/>
      <c r="B359" s="351"/>
      <c r="C359" s="349"/>
      <c r="D359" s="352"/>
      <c r="E359" s="349"/>
      <c r="F359" s="349"/>
      <c r="G359" s="349"/>
      <c r="H359" s="349"/>
      <c r="I359" s="349"/>
      <c r="J359" s="349"/>
      <c r="K359" s="349"/>
      <c r="L359" s="349"/>
      <c r="M359" s="349"/>
      <c r="N359" s="349"/>
      <c r="O359" s="349"/>
      <c r="P359" s="349"/>
      <c r="Q359" s="349"/>
      <c r="R359" s="349"/>
      <c r="S359" s="349"/>
      <c r="T359" s="349"/>
      <c r="U359" s="349"/>
      <c r="V359" s="349"/>
      <c r="W359" s="349"/>
      <c r="X359" s="349"/>
      <c r="Y359" s="349"/>
      <c r="Z359" s="349"/>
    </row>
    <row r="360" spans="1:26" ht="15.75" customHeight="1" x14ac:dyDescent="0.2">
      <c r="A360" s="349"/>
      <c r="B360" s="351"/>
      <c r="C360" s="349"/>
      <c r="D360" s="352"/>
      <c r="E360" s="349"/>
      <c r="F360" s="349"/>
      <c r="G360" s="349"/>
      <c r="H360" s="349"/>
      <c r="I360" s="349"/>
      <c r="J360" s="349"/>
      <c r="K360" s="349"/>
      <c r="L360" s="349"/>
      <c r="M360" s="349"/>
      <c r="N360" s="349"/>
      <c r="O360" s="349"/>
      <c r="P360" s="349"/>
      <c r="Q360" s="349"/>
      <c r="R360" s="349"/>
      <c r="S360" s="349"/>
      <c r="T360" s="349"/>
      <c r="U360" s="349"/>
      <c r="V360" s="349"/>
      <c r="W360" s="349"/>
      <c r="X360" s="349"/>
      <c r="Y360" s="349"/>
      <c r="Z360" s="349"/>
    </row>
    <row r="361" spans="1:26" ht="15.75" customHeight="1" x14ac:dyDescent="0.2">
      <c r="A361" s="349"/>
      <c r="B361" s="351"/>
      <c r="C361" s="349"/>
      <c r="D361" s="352"/>
      <c r="E361" s="349"/>
      <c r="F361" s="349"/>
      <c r="G361" s="349"/>
      <c r="H361" s="349"/>
      <c r="I361" s="349"/>
      <c r="J361" s="349"/>
      <c r="K361" s="349"/>
      <c r="L361" s="349"/>
      <c r="M361" s="349"/>
      <c r="N361" s="349"/>
      <c r="O361" s="349"/>
      <c r="P361" s="349"/>
      <c r="Q361" s="349"/>
      <c r="R361" s="349"/>
      <c r="S361" s="349"/>
      <c r="T361" s="349"/>
      <c r="U361" s="349"/>
      <c r="V361" s="349"/>
      <c r="W361" s="349"/>
      <c r="X361" s="349"/>
      <c r="Y361" s="349"/>
      <c r="Z361" s="349"/>
    </row>
    <row r="362" spans="1:26" ht="15.75" customHeight="1" x14ac:dyDescent="0.2">
      <c r="A362" s="349"/>
      <c r="B362" s="351"/>
      <c r="C362" s="349"/>
      <c r="D362" s="352"/>
      <c r="E362" s="349"/>
      <c r="F362" s="349"/>
      <c r="G362" s="349"/>
      <c r="H362" s="349"/>
      <c r="I362" s="349"/>
      <c r="J362" s="349"/>
      <c r="K362" s="349"/>
      <c r="L362" s="349"/>
      <c r="M362" s="349"/>
      <c r="N362" s="349"/>
      <c r="O362" s="349"/>
      <c r="P362" s="349"/>
      <c r="Q362" s="349"/>
      <c r="R362" s="349"/>
      <c r="S362" s="349"/>
      <c r="T362" s="349"/>
      <c r="U362" s="349"/>
      <c r="V362" s="349"/>
      <c r="W362" s="349"/>
      <c r="X362" s="349"/>
      <c r="Y362" s="349"/>
      <c r="Z362" s="349"/>
    </row>
    <row r="363" spans="1:26" ht="15.75" customHeight="1" x14ac:dyDescent="0.2">
      <c r="A363" s="349"/>
      <c r="B363" s="351"/>
      <c r="C363" s="349"/>
      <c r="D363" s="352"/>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row>
    <row r="364" spans="1:26" ht="15.75" customHeight="1" x14ac:dyDescent="0.2">
      <c r="A364" s="349"/>
      <c r="B364" s="351"/>
      <c r="C364" s="349"/>
      <c r="D364" s="352"/>
      <c r="E364" s="349"/>
      <c r="F364" s="349"/>
      <c r="G364" s="349"/>
      <c r="H364" s="349"/>
      <c r="I364" s="349"/>
      <c r="J364" s="349"/>
      <c r="K364" s="349"/>
      <c r="L364" s="349"/>
      <c r="M364" s="349"/>
      <c r="N364" s="349"/>
      <c r="O364" s="349"/>
      <c r="P364" s="349"/>
      <c r="Q364" s="349"/>
      <c r="R364" s="349"/>
      <c r="S364" s="349"/>
      <c r="T364" s="349"/>
      <c r="U364" s="349"/>
      <c r="V364" s="349"/>
      <c r="W364" s="349"/>
      <c r="X364" s="349"/>
      <c r="Y364" s="349"/>
      <c r="Z364" s="349"/>
    </row>
    <row r="365" spans="1:26" ht="15.75" customHeight="1" x14ac:dyDescent="0.2">
      <c r="A365" s="349"/>
      <c r="B365" s="351"/>
      <c r="C365" s="349"/>
      <c r="D365" s="352"/>
      <c r="E365" s="349"/>
      <c r="F365" s="349"/>
      <c r="G365" s="349"/>
      <c r="H365" s="349"/>
      <c r="I365" s="349"/>
      <c r="J365" s="349"/>
      <c r="K365" s="349"/>
      <c r="L365" s="349"/>
      <c r="M365" s="349"/>
      <c r="N365" s="349"/>
      <c r="O365" s="349"/>
      <c r="P365" s="349"/>
      <c r="Q365" s="349"/>
      <c r="R365" s="349"/>
      <c r="S365" s="349"/>
      <c r="T365" s="349"/>
      <c r="U365" s="349"/>
      <c r="V365" s="349"/>
      <c r="W365" s="349"/>
      <c r="X365" s="349"/>
      <c r="Y365" s="349"/>
      <c r="Z365" s="349"/>
    </row>
    <row r="366" spans="1:26" ht="15.75" customHeight="1" x14ac:dyDescent="0.2">
      <c r="A366" s="349"/>
      <c r="B366" s="351"/>
      <c r="C366" s="349"/>
      <c r="D366" s="352"/>
      <c r="E366" s="349"/>
      <c r="F366" s="349"/>
      <c r="G366" s="349"/>
      <c r="H366" s="349"/>
      <c r="I366" s="349"/>
      <c r="J366" s="349"/>
      <c r="K366" s="349"/>
      <c r="L366" s="349"/>
      <c r="M366" s="349"/>
      <c r="N366" s="349"/>
      <c r="O366" s="349"/>
      <c r="P366" s="349"/>
      <c r="Q366" s="349"/>
      <c r="R366" s="349"/>
      <c r="S366" s="349"/>
      <c r="T366" s="349"/>
      <c r="U366" s="349"/>
      <c r="V366" s="349"/>
      <c r="W366" s="349"/>
      <c r="X366" s="349"/>
      <c r="Y366" s="349"/>
      <c r="Z366" s="349"/>
    </row>
    <row r="367" spans="1:26" ht="15.75" customHeight="1" x14ac:dyDescent="0.2">
      <c r="A367" s="349"/>
      <c r="B367" s="351"/>
      <c r="C367" s="349"/>
      <c r="D367" s="352"/>
      <c r="E367" s="349"/>
      <c r="F367" s="349"/>
      <c r="G367" s="349"/>
      <c r="H367" s="349"/>
      <c r="I367" s="349"/>
      <c r="J367" s="349"/>
      <c r="K367" s="349"/>
      <c r="L367" s="349"/>
      <c r="M367" s="349"/>
      <c r="N367" s="349"/>
      <c r="O367" s="349"/>
      <c r="P367" s="349"/>
      <c r="Q367" s="349"/>
      <c r="R367" s="349"/>
      <c r="S367" s="349"/>
      <c r="T367" s="349"/>
      <c r="U367" s="349"/>
      <c r="V367" s="349"/>
      <c r="W367" s="349"/>
      <c r="X367" s="349"/>
      <c r="Y367" s="349"/>
      <c r="Z367" s="349"/>
    </row>
    <row r="368" spans="1:26" ht="15.75" customHeight="1" x14ac:dyDescent="0.2">
      <c r="A368" s="349"/>
      <c r="B368" s="351"/>
      <c r="C368" s="349"/>
      <c r="D368" s="352"/>
      <c r="E368" s="349"/>
      <c r="F368" s="349"/>
      <c r="G368" s="349"/>
      <c r="H368" s="349"/>
      <c r="I368" s="349"/>
      <c r="J368" s="349"/>
      <c r="K368" s="349"/>
      <c r="L368" s="349"/>
      <c r="M368" s="349"/>
      <c r="N368" s="349"/>
      <c r="O368" s="349"/>
      <c r="P368" s="349"/>
      <c r="Q368" s="349"/>
      <c r="R368" s="349"/>
      <c r="S368" s="349"/>
      <c r="T368" s="349"/>
      <c r="U368" s="349"/>
      <c r="V368" s="349"/>
      <c r="W368" s="349"/>
      <c r="X368" s="349"/>
      <c r="Y368" s="349"/>
      <c r="Z368" s="349"/>
    </row>
    <row r="369" spans="1:26" ht="15.75" customHeight="1" x14ac:dyDescent="0.2">
      <c r="A369" s="349"/>
      <c r="B369" s="351"/>
      <c r="C369" s="349"/>
      <c r="D369" s="352"/>
      <c r="E369" s="349"/>
      <c r="F369" s="349"/>
      <c r="G369" s="349"/>
      <c r="H369" s="349"/>
      <c r="I369" s="349"/>
      <c r="J369" s="349"/>
      <c r="K369" s="349"/>
      <c r="L369" s="349"/>
      <c r="M369" s="349"/>
      <c r="N369" s="349"/>
      <c r="O369" s="349"/>
      <c r="P369" s="349"/>
      <c r="Q369" s="349"/>
      <c r="R369" s="349"/>
      <c r="S369" s="349"/>
      <c r="T369" s="349"/>
      <c r="U369" s="349"/>
      <c r="V369" s="349"/>
      <c r="W369" s="349"/>
      <c r="X369" s="349"/>
      <c r="Y369" s="349"/>
      <c r="Z369" s="349"/>
    </row>
    <row r="370" spans="1:26" ht="15.75" customHeight="1" x14ac:dyDescent="0.2">
      <c r="A370" s="349"/>
      <c r="B370" s="351"/>
      <c r="C370" s="349"/>
      <c r="D370" s="352"/>
      <c r="E370" s="349"/>
      <c r="F370" s="349"/>
      <c r="G370" s="349"/>
      <c r="H370" s="349"/>
      <c r="I370" s="349"/>
      <c r="J370" s="349"/>
      <c r="K370" s="349"/>
      <c r="L370" s="349"/>
      <c r="M370" s="349"/>
      <c r="N370" s="349"/>
      <c r="O370" s="349"/>
      <c r="P370" s="349"/>
      <c r="Q370" s="349"/>
      <c r="R370" s="349"/>
      <c r="S370" s="349"/>
      <c r="T370" s="349"/>
      <c r="U370" s="349"/>
      <c r="V370" s="349"/>
      <c r="W370" s="349"/>
      <c r="X370" s="349"/>
      <c r="Y370" s="349"/>
      <c r="Z370" s="349"/>
    </row>
    <row r="371" spans="1:26" ht="15.75" customHeight="1" x14ac:dyDescent="0.2">
      <c r="A371" s="349"/>
      <c r="B371" s="351"/>
      <c r="C371" s="349"/>
      <c r="D371" s="352"/>
      <c r="E371" s="349"/>
      <c r="F371" s="349"/>
      <c r="G371" s="349"/>
      <c r="H371" s="349"/>
      <c r="I371" s="349"/>
      <c r="J371" s="349"/>
      <c r="K371" s="349"/>
      <c r="L371" s="349"/>
      <c r="M371" s="349"/>
      <c r="N371" s="349"/>
      <c r="O371" s="349"/>
      <c r="P371" s="349"/>
      <c r="Q371" s="349"/>
      <c r="R371" s="349"/>
      <c r="S371" s="349"/>
      <c r="T371" s="349"/>
      <c r="U371" s="349"/>
      <c r="V371" s="349"/>
      <c r="W371" s="349"/>
      <c r="X371" s="349"/>
      <c r="Y371" s="349"/>
      <c r="Z371" s="349"/>
    </row>
    <row r="372" spans="1:26" ht="15.75" customHeight="1" x14ac:dyDescent="0.2">
      <c r="A372" s="349"/>
      <c r="B372" s="351"/>
      <c r="C372" s="349"/>
      <c r="D372" s="352"/>
      <c r="E372" s="349"/>
      <c r="F372" s="349"/>
      <c r="G372" s="349"/>
      <c r="H372" s="349"/>
      <c r="I372" s="349"/>
      <c r="J372" s="349"/>
      <c r="K372" s="349"/>
      <c r="L372" s="349"/>
      <c r="M372" s="349"/>
      <c r="N372" s="349"/>
      <c r="O372" s="349"/>
      <c r="P372" s="349"/>
      <c r="Q372" s="349"/>
      <c r="R372" s="349"/>
      <c r="S372" s="349"/>
      <c r="T372" s="349"/>
      <c r="U372" s="349"/>
      <c r="V372" s="349"/>
      <c r="W372" s="349"/>
      <c r="X372" s="349"/>
      <c r="Y372" s="349"/>
      <c r="Z372" s="349"/>
    </row>
    <row r="373" spans="1:26" ht="15.75" customHeight="1" x14ac:dyDescent="0.2">
      <c r="A373" s="349"/>
      <c r="B373" s="351"/>
      <c r="C373" s="349"/>
      <c r="D373" s="352"/>
      <c r="E373" s="349"/>
      <c r="F373" s="349"/>
      <c r="G373" s="349"/>
      <c r="H373" s="349"/>
      <c r="I373" s="349"/>
      <c r="J373" s="349"/>
      <c r="K373" s="349"/>
      <c r="L373" s="349"/>
      <c r="M373" s="349"/>
      <c r="N373" s="349"/>
      <c r="O373" s="349"/>
      <c r="P373" s="349"/>
      <c r="Q373" s="349"/>
      <c r="R373" s="349"/>
      <c r="S373" s="349"/>
      <c r="T373" s="349"/>
      <c r="U373" s="349"/>
      <c r="V373" s="349"/>
      <c r="W373" s="349"/>
      <c r="X373" s="349"/>
      <c r="Y373" s="349"/>
      <c r="Z373" s="349"/>
    </row>
    <row r="374" spans="1:26" ht="15.75" customHeight="1" x14ac:dyDescent="0.2">
      <c r="A374" s="349"/>
      <c r="B374" s="351"/>
      <c r="C374" s="349"/>
      <c r="D374" s="352"/>
      <c r="E374" s="349"/>
      <c r="F374" s="349"/>
      <c r="G374" s="349"/>
      <c r="H374" s="349"/>
      <c r="I374" s="349"/>
      <c r="J374" s="349"/>
      <c r="K374" s="349"/>
      <c r="L374" s="349"/>
      <c r="M374" s="349"/>
      <c r="N374" s="349"/>
      <c r="O374" s="349"/>
      <c r="P374" s="349"/>
      <c r="Q374" s="349"/>
      <c r="R374" s="349"/>
      <c r="S374" s="349"/>
      <c r="T374" s="349"/>
      <c r="U374" s="349"/>
      <c r="V374" s="349"/>
      <c r="W374" s="349"/>
      <c r="X374" s="349"/>
      <c r="Y374" s="349"/>
      <c r="Z374" s="349"/>
    </row>
    <row r="375" spans="1:26" ht="15.75" customHeight="1" x14ac:dyDescent="0.2">
      <c r="A375" s="349"/>
      <c r="B375" s="351"/>
      <c r="C375" s="349"/>
      <c r="D375" s="352"/>
      <c r="E375" s="349"/>
      <c r="F375" s="349"/>
      <c r="G375" s="349"/>
      <c r="H375" s="349"/>
      <c r="I375" s="349"/>
      <c r="J375" s="349"/>
      <c r="K375" s="349"/>
      <c r="L375" s="349"/>
      <c r="M375" s="349"/>
      <c r="N375" s="349"/>
      <c r="O375" s="349"/>
      <c r="P375" s="349"/>
      <c r="Q375" s="349"/>
      <c r="R375" s="349"/>
      <c r="S375" s="349"/>
      <c r="T375" s="349"/>
      <c r="U375" s="349"/>
      <c r="V375" s="349"/>
      <c r="W375" s="349"/>
      <c r="X375" s="349"/>
      <c r="Y375" s="349"/>
      <c r="Z375" s="349"/>
    </row>
    <row r="376" spans="1:26" ht="15.75" customHeight="1" x14ac:dyDescent="0.2">
      <c r="A376" s="349"/>
      <c r="B376" s="351"/>
      <c r="C376" s="349"/>
      <c r="D376" s="352"/>
      <c r="E376" s="349"/>
      <c r="F376" s="349"/>
      <c r="G376" s="349"/>
      <c r="H376" s="349"/>
      <c r="I376" s="349"/>
      <c r="J376" s="349"/>
      <c r="K376" s="349"/>
      <c r="L376" s="349"/>
      <c r="M376" s="349"/>
      <c r="N376" s="349"/>
      <c r="O376" s="349"/>
      <c r="P376" s="349"/>
      <c r="Q376" s="349"/>
      <c r="R376" s="349"/>
      <c r="S376" s="349"/>
      <c r="T376" s="349"/>
      <c r="U376" s="349"/>
      <c r="V376" s="349"/>
      <c r="W376" s="349"/>
      <c r="X376" s="349"/>
      <c r="Y376" s="349"/>
      <c r="Z376" s="349"/>
    </row>
    <row r="377" spans="1:26" ht="15.75" customHeight="1" x14ac:dyDescent="0.2">
      <c r="A377" s="349"/>
      <c r="B377" s="351"/>
      <c r="C377" s="349"/>
      <c r="D377" s="352"/>
      <c r="E377" s="349"/>
      <c r="F377" s="349"/>
      <c r="G377" s="349"/>
      <c r="H377" s="349"/>
      <c r="I377" s="349"/>
      <c r="J377" s="349"/>
      <c r="K377" s="349"/>
      <c r="L377" s="349"/>
      <c r="M377" s="349"/>
      <c r="N377" s="349"/>
      <c r="O377" s="349"/>
      <c r="P377" s="349"/>
      <c r="Q377" s="349"/>
      <c r="R377" s="349"/>
      <c r="S377" s="349"/>
      <c r="T377" s="349"/>
      <c r="U377" s="349"/>
      <c r="V377" s="349"/>
      <c r="W377" s="349"/>
      <c r="X377" s="349"/>
      <c r="Y377" s="349"/>
      <c r="Z377" s="349"/>
    </row>
    <row r="378" spans="1:26" ht="15.75" customHeight="1" x14ac:dyDescent="0.2">
      <c r="A378" s="349"/>
      <c r="B378" s="351"/>
      <c r="C378" s="349"/>
      <c r="D378" s="352"/>
      <c r="E378" s="349"/>
      <c r="F378" s="349"/>
      <c r="G378" s="349"/>
      <c r="H378" s="349"/>
      <c r="I378" s="349"/>
      <c r="J378" s="349"/>
      <c r="K378" s="349"/>
      <c r="L378" s="349"/>
      <c r="M378" s="349"/>
      <c r="N378" s="349"/>
      <c r="O378" s="349"/>
      <c r="P378" s="349"/>
      <c r="Q378" s="349"/>
      <c r="R378" s="349"/>
      <c r="S378" s="349"/>
      <c r="T378" s="349"/>
      <c r="U378" s="349"/>
      <c r="V378" s="349"/>
      <c r="W378" s="349"/>
      <c r="X378" s="349"/>
      <c r="Y378" s="349"/>
      <c r="Z378" s="349"/>
    </row>
    <row r="379" spans="1:26" ht="15.75" customHeight="1" x14ac:dyDescent="0.2">
      <c r="A379" s="349"/>
      <c r="B379" s="351"/>
      <c r="C379" s="349"/>
      <c r="D379" s="352"/>
      <c r="E379" s="349"/>
      <c r="F379" s="349"/>
      <c r="G379" s="349"/>
      <c r="H379" s="349"/>
      <c r="I379" s="349"/>
      <c r="J379" s="349"/>
      <c r="K379" s="349"/>
      <c r="L379" s="349"/>
      <c r="M379" s="349"/>
      <c r="N379" s="349"/>
      <c r="O379" s="349"/>
      <c r="P379" s="349"/>
      <c r="Q379" s="349"/>
      <c r="R379" s="349"/>
      <c r="S379" s="349"/>
      <c r="T379" s="349"/>
      <c r="U379" s="349"/>
      <c r="V379" s="349"/>
      <c r="W379" s="349"/>
      <c r="X379" s="349"/>
      <c r="Y379" s="349"/>
      <c r="Z379" s="349"/>
    </row>
    <row r="380" spans="1:26" ht="15.75" customHeight="1" x14ac:dyDescent="0.2">
      <c r="A380" s="349"/>
      <c r="B380" s="351"/>
      <c r="C380" s="349"/>
      <c r="D380" s="352"/>
      <c r="E380" s="349"/>
      <c r="F380" s="349"/>
      <c r="G380" s="349"/>
      <c r="H380" s="349"/>
      <c r="I380" s="349"/>
      <c r="J380" s="349"/>
      <c r="K380" s="349"/>
      <c r="L380" s="349"/>
      <c r="M380" s="349"/>
      <c r="N380" s="349"/>
      <c r="O380" s="349"/>
      <c r="P380" s="349"/>
      <c r="Q380" s="349"/>
      <c r="R380" s="349"/>
      <c r="S380" s="349"/>
      <c r="T380" s="349"/>
      <c r="U380" s="349"/>
      <c r="V380" s="349"/>
      <c r="W380" s="349"/>
      <c r="X380" s="349"/>
      <c r="Y380" s="349"/>
      <c r="Z380" s="349"/>
    </row>
    <row r="381" spans="1:26" ht="15.75" customHeight="1" x14ac:dyDescent="0.2">
      <c r="A381" s="349"/>
      <c r="B381" s="351"/>
      <c r="C381" s="349"/>
      <c r="D381" s="352"/>
      <c r="E381" s="349"/>
      <c r="F381" s="349"/>
      <c r="G381" s="349"/>
      <c r="H381" s="349"/>
      <c r="I381" s="349"/>
      <c r="J381" s="349"/>
      <c r="K381" s="349"/>
      <c r="L381" s="349"/>
      <c r="M381" s="349"/>
      <c r="N381" s="349"/>
      <c r="O381" s="349"/>
      <c r="P381" s="349"/>
      <c r="Q381" s="349"/>
      <c r="R381" s="349"/>
      <c r="S381" s="349"/>
      <c r="T381" s="349"/>
      <c r="U381" s="349"/>
      <c r="V381" s="349"/>
      <c r="W381" s="349"/>
      <c r="X381" s="349"/>
      <c r="Y381" s="349"/>
      <c r="Z381" s="349"/>
    </row>
    <row r="382" spans="1:26" ht="15.75" customHeight="1" x14ac:dyDescent="0.2">
      <c r="A382" s="349"/>
      <c r="B382" s="351"/>
      <c r="C382" s="349"/>
      <c r="D382" s="352"/>
      <c r="E382" s="349"/>
      <c r="F382" s="349"/>
      <c r="G382" s="349"/>
      <c r="H382" s="349"/>
      <c r="I382" s="349"/>
      <c r="J382" s="349"/>
      <c r="K382" s="349"/>
      <c r="L382" s="349"/>
      <c r="M382" s="349"/>
      <c r="N382" s="349"/>
      <c r="O382" s="349"/>
      <c r="P382" s="349"/>
      <c r="Q382" s="349"/>
      <c r="R382" s="349"/>
      <c r="S382" s="349"/>
      <c r="T382" s="349"/>
      <c r="U382" s="349"/>
      <c r="V382" s="349"/>
      <c r="W382" s="349"/>
      <c r="X382" s="349"/>
      <c r="Y382" s="349"/>
      <c r="Z382" s="349"/>
    </row>
    <row r="383" spans="1:26" ht="15.75" customHeight="1" x14ac:dyDescent="0.2">
      <c r="A383" s="349"/>
      <c r="B383" s="351"/>
      <c r="C383" s="349"/>
      <c r="D383" s="352"/>
      <c r="E383" s="349"/>
      <c r="F383" s="349"/>
      <c r="G383" s="349"/>
      <c r="H383" s="349"/>
      <c r="I383" s="349"/>
      <c r="J383" s="349"/>
      <c r="K383" s="349"/>
      <c r="L383" s="349"/>
      <c r="M383" s="349"/>
      <c r="N383" s="349"/>
      <c r="O383" s="349"/>
      <c r="P383" s="349"/>
      <c r="Q383" s="349"/>
      <c r="R383" s="349"/>
      <c r="S383" s="349"/>
      <c r="T383" s="349"/>
      <c r="U383" s="349"/>
      <c r="V383" s="349"/>
      <c r="W383" s="349"/>
      <c r="X383" s="349"/>
      <c r="Y383" s="349"/>
      <c r="Z383" s="349"/>
    </row>
    <row r="384" spans="1:26" ht="15.75" customHeight="1" x14ac:dyDescent="0.2">
      <c r="A384" s="349"/>
      <c r="B384" s="351"/>
      <c r="C384" s="349"/>
      <c r="D384" s="352"/>
      <c r="E384" s="349"/>
      <c r="F384" s="349"/>
      <c r="G384" s="349"/>
      <c r="H384" s="349"/>
      <c r="I384" s="349"/>
      <c r="J384" s="349"/>
      <c r="K384" s="349"/>
      <c r="L384" s="349"/>
      <c r="M384" s="349"/>
      <c r="N384" s="349"/>
      <c r="O384" s="349"/>
      <c r="P384" s="349"/>
      <c r="Q384" s="349"/>
      <c r="R384" s="349"/>
      <c r="S384" s="349"/>
      <c r="T384" s="349"/>
      <c r="U384" s="349"/>
      <c r="V384" s="349"/>
      <c r="W384" s="349"/>
      <c r="X384" s="349"/>
      <c r="Y384" s="349"/>
      <c r="Z384" s="349"/>
    </row>
    <row r="385" spans="1:26" ht="15.75" customHeight="1" x14ac:dyDescent="0.2">
      <c r="A385" s="349"/>
      <c r="B385" s="351"/>
      <c r="C385" s="349"/>
      <c r="D385" s="352"/>
      <c r="E385" s="349"/>
      <c r="F385" s="349"/>
      <c r="G385" s="349"/>
      <c r="H385" s="349"/>
      <c r="I385" s="349"/>
      <c r="J385" s="349"/>
      <c r="K385" s="349"/>
      <c r="L385" s="349"/>
      <c r="M385" s="349"/>
      <c r="N385" s="349"/>
      <c r="O385" s="349"/>
      <c r="P385" s="349"/>
      <c r="Q385" s="349"/>
      <c r="R385" s="349"/>
      <c r="S385" s="349"/>
      <c r="T385" s="349"/>
      <c r="U385" s="349"/>
      <c r="V385" s="349"/>
      <c r="W385" s="349"/>
      <c r="X385" s="349"/>
      <c r="Y385" s="349"/>
      <c r="Z385" s="349"/>
    </row>
    <row r="386" spans="1:26" ht="15.75" customHeight="1" x14ac:dyDescent="0.2">
      <c r="A386" s="349"/>
      <c r="B386" s="351"/>
      <c r="C386" s="349"/>
      <c r="D386" s="352"/>
      <c r="E386" s="349"/>
      <c r="F386" s="349"/>
      <c r="G386" s="349"/>
      <c r="H386" s="349"/>
      <c r="I386" s="349"/>
      <c r="J386" s="349"/>
      <c r="K386" s="349"/>
      <c r="L386" s="349"/>
      <c r="M386" s="349"/>
      <c r="N386" s="349"/>
      <c r="O386" s="349"/>
      <c r="P386" s="349"/>
      <c r="Q386" s="349"/>
      <c r="R386" s="349"/>
      <c r="S386" s="349"/>
      <c r="T386" s="349"/>
      <c r="U386" s="349"/>
      <c r="V386" s="349"/>
      <c r="W386" s="349"/>
      <c r="X386" s="349"/>
      <c r="Y386" s="349"/>
      <c r="Z386" s="349"/>
    </row>
    <row r="387" spans="1:26" ht="15.75" customHeight="1" x14ac:dyDescent="0.2">
      <c r="A387" s="349"/>
      <c r="B387" s="351"/>
      <c r="C387" s="349"/>
      <c r="D387" s="352"/>
      <c r="E387" s="349"/>
      <c r="F387" s="349"/>
      <c r="G387" s="349"/>
      <c r="H387" s="349"/>
      <c r="I387" s="349"/>
      <c r="J387" s="349"/>
      <c r="K387" s="349"/>
      <c r="L387" s="349"/>
      <c r="M387" s="349"/>
      <c r="N387" s="349"/>
      <c r="O387" s="349"/>
      <c r="P387" s="349"/>
      <c r="Q387" s="349"/>
      <c r="R387" s="349"/>
      <c r="S387" s="349"/>
      <c r="T387" s="349"/>
      <c r="U387" s="349"/>
      <c r="V387" s="349"/>
      <c r="W387" s="349"/>
      <c r="X387" s="349"/>
      <c r="Y387" s="349"/>
      <c r="Z387" s="349"/>
    </row>
    <row r="388" spans="1:26" ht="15.75" customHeight="1" x14ac:dyDescent="0.2">
      <c r="A388" s="349"/>
      <c r="B388" s="351"/>
      <c r="C388" s="349"/>
      <c r="D388" s="352"/>
      <c r="E388" s="349"/>
      <c r="F388" s="349"/>
      <c r="G388" s="349"/>
      <c r="H388" s="349"/>
      <c r="I388" s="349"/>
      <c r="J388" s="349"/>
      <c r="K388" s="349"/>
      <c r="L388" s="349"/>
      <c r="M388" s="349"/>
      <c r="N388" s="349"/>
      <c r="O388" s="349"/>
      <c r="P388" s="349"/>
      <c r="Q388" s="349"/>
      <c r="R388" s="349"/>
      <c r="S388" s="349"/>
      <c r="T388" s="349"/>
      <c r="U388" s="349"/>
      <c r="V388" s="349"/>
      <c r="W388" s="349"/>
      <c r="X388" s="349"/>
      <c r="Y388" s="349"/>
      <c r="Z388" s="349"/>
    </row>
    <row r="389" spans="1:26" ht="15.75" customHeight="1" x14ac:dyDescent="0.2">
      <c r="A389" s="349"/>
      <c r="B389" s="351"/>
      <c r="C389" s="349"/>
      <c r="D389" s="352"/>
      <c r="E389" s="349"/>
      <c r="F389" s="349"/>
      <c r="G389" s="349"/>
      <c r="H389" s="349"/>
      <c r="I389" s="349"/>
      <c r="J389" s="349"/>
      <c r="K389" s="349"/>
      <c r="L389" s="349"/>
      <c r="M389" s="349"/>
      <c r="N389" s="349"/>
      <c r="O389" s="349"/>
      <c r="P389" s="349"/>
      <c r="Q389" s="349"/>
      <c r="R389" s="349"/>
      <c r="S389" s="349"/>
      <c r="T389" s="349"/>
      <c r="U389" s="349"/>
      <c r="V389" s="349"/>
      <c r="W389" s="349"/>
      <c r="X389" s="349"/>
      <c r="Y389" s="349"/>
      <c r="Z389" s="349"/>
    </row>
    <row r="390" spans="1:26" ht="15.75" customHeight="1" x14ac:dyDescent="0.2">
      <c r="A390" s="349"/>
      <c r="B390" s="351"/>
      <c r="C390" s="349"/>
      <c r="D390" s="352"/>
      <c r="E390" s="349"/>
      <c r="F390" s="349"/>
      <c r="G390" s="349"/>
      <c r="H390" s="349"/>
      <c r="I390" s="349"/>
      <c r="J390" s="349"/>
      <c r="K390" s="349"/>
      <c r="L390" s="349"/>
      <c r="M390" s="349"/>
      <c r="N390" s="349"/>
      <c r="O390" s="349"/>
      <c r="P390" s="349"/>
      <c r="Q390" s="349"/>
      <c r="R390" s="349"/>
      <c r="S390" s="349"/>
      <c r="T390" s="349"/>
      <c r="U390" s="349"/>
      <c r="V390" s="349"/>
      <c r="W390" s="349"/>
      <c r="X390" s="349"/>
      <c r="Y390" s="349"/>
      <c r="Z390" s="349"/>
    </row>
    <row r="391" spans="1:26" ht="15.75" customHeight="1" x14ac:dyDescent="0.2">
      <c r="A391" s="349"/>
      <c r="B391" s="351"/>
      <c r="C391" s="349"/>
      <c r="D391" s="352"/>
      <c r="E391" s="349"/>
      <c r="F391" s="349"/>
      <c r="G391" s="349"/>
      <c r="H391" s="349"/>
      <c r="I391" s="349"/>
      <c r="J391" s="349"/>
      <c r="K391" s="349"/>
      <c r="L391" s="349"/>
      <c r="M391" s="349"/>
      <c r="N391" s="349"/>
      <c r="O391" s="349"/>
      <c r="P391" s="349"/>
      <c r="Q391" s="349"/>
      <c r="R391" s="349"/>
      <c r="S391" s="349"/>
      <c r="T391" s="349"/>
      <c r="U391" s="349"/>
      <c r="V391" s="349"/>
      <c r="W391" s="349"/>
      <c r="X391" s="349"/>
      <c r="Y391" s="349"/>
      <c r="Z391" s="349"/>
    </row>
    <row r="392" spans="1:26" ht="15.75" customHeight="1" x14ac:dyDescent="0.2">
      <c r="A392" s="349"/>
      <c r="B392" s="351"/>
      <c r="C392" s="349"/>
      <c r="D392" s="352"/>
      <c r="E392" s="349"/>
      <c r="F392" s="349"/>
      <c r="G392" s="349"/>
      <c r="H392" s="349"/>
      <c r="I392" s="349"/>
      <c r="J392" s="349"/>
      <c r="K392" s="349"/>
      <c r="L392" s="349"/>
      <c r="M392" s="349"/>
      <c r="N392" s="349"/>
      <c r="O392" s="349"/>
      <c r="P392" s="349"/>
      <c r="Q392" s="349"/>
      <c r="R392" s="349"/>
      <c r="S392" s="349"/>
      <c r="T392" s="349"/>
      <c r="U392" s="349"/>
      <c r="V392" s="349"/>
      <c r="W392" s="349"/>
      <c r="X392" s="349"/>
      <c r="Y392" s="349"/>
      <c r="Z392" s="349"/>
    </row>
    <row r="393" spans="1:26" ht="15.75" customHeight="1" x14ac:dyDescent="0.2">
      <c r="A393" s="349"/>
      <c r="B393" s="351"/>
      <c r="C393" s="349"/>
      <c r="D393" s="352"/>
      <c r="E393" s="349"/>
      <c r="F393" s="349"/>
      <c r="G393" s="349"/>
      <c r="H393" s="349"/>
      <c r="I393" s="349"/>
      <c r="J393" s="349"/>
      <c r="K393" s="349"/>
      <c r="L393" s="349"/>
      <c r="M393" s="349"/>
      <c r="N393" s="349"/>
      <c r="O393" s="349"/>
      <c r="P393" s="349"/>
      <c r="Q393" s="349"/>
      <c r="R393" s="349"/>
      <c r="S393" s="349"/>
      <c r="T393" s="349"/>
      <c r="U393" s="349"/>
      <c r="V393" s="349"/>
      <c r="W393" s="349"/>
      <c r="X393" s="349"/>
      <c r="Y393" s="349"/>
      <c r="Z393" s="349"/>
    </row>
    <row r="394" spans="1:26" ht="15.75" customHeight="1" x14ac:dyDescent="0.2">
      <c r="A394" s="349"/>
      <c r="B394" s="351"/>
      <c r="C394" s="349"/>
      <c r="D394" s="352"/>
      <c r="E394" s="349"/>
      <c r="F394" s="349"/>
      <c r="G394" s="349"/>
      <c r="H394" s="349"/>
      <c r="I394" s="349"/>
      <c r="J394" s="349"/>
      <c r="K394" s="349"/>
      <c r="L394" s="349"/>
      <c r="M394" s="349"/>
      <c r="N394" s="349"/>
      <c r="O394" s="349"/>
      <c r="P394" s="349"/>
      <c r="Q394" s="349"/>
      <c r="R394" s="349"/>
      <c r="S394" s="349"/>
      <c r="T394" s="349"/>
      <c r="U394" s="349"/>
      <c r="V394" s="349"/>
      <c r="W394" s="349"/>
      <c r="X394" s="349"/>
      <c r="Y394" s="349"/>
      <c r="Z394" s="349"/>
    </row>
    <row r="395" spans="1:26" ht="15.75" customHeight="1" x14ac:dyDescent="0.2">
      <c r="A395" s="349"/>
      <c r="B395" s="351"/>
      <c r="C395" s="349"/>
      <c r="D395" s="352"/>
      <c r="E395" s="349"/>
      <c r="F395" s="349"/>
      <c r="G395" s="349"/>
      <c r="H395" s="349"/>
      <c r="I395" s="349"/>
      <c r="J395" s="349"/>
      <c r="K395" s="349"/>
      <c r="L395" s="349"/>
      <c r="M395" s="349"/>
      <c r="N395" s="349"/>
      <c r="O395" s="349"/>
      <c r="P395" s="349"/>
      <c r="Q395" s="349"/>
      <c r="R395" s="349"/>
      <c r="S395" s="349"/>
      <c r="T395" s="349"/>
      <c r="U395" s="349"/>
      <c r="V395" s="349"/>
      <c r="W395" s="349"/>
      <c r="X395" s="349"/>
      <c r="Y395" s="349"/>
      <c r="Z395" s="349"/>
    </row>
    <row r="396" spans="1:26" ht="15.75" customHeight="1" x14ac:dyDescent="0.2">
      <c r="A396" s="349"/>
      <c r="B396" s="351"/>
      <c r="C396" s="349"/>
      <c r="D396" s="352"/>
      <c r="E396" s="349"/>
      <c r="F396" s="349"/>
      <c r="G396" s="349"/>
      <c r="H396" s="349"/>
      <c r="I396" s="349"/>
      <c r="J396" s="349"/>
      <c r="K396" s="349"/>
      <c r="L396" s="349"/>
      <c r="M396" s="349"/>
      <c r="N396" s="349"/>
      <c r="O396" s="349"/>
      <c r="P396" s="349"/>
      <c r="Q396" s="349"/>
      <c r="R396" s="349"/>
      <c r="S396" s="349"/>
      <c r="T396" s="349"/>
      <c r="U396" s="349"/>
      <c r="V396" s="349"/>
      <c r="W396" s="349"/>
      <c r="X396" s="349"/>
      <c r="Y396" s="349"/>
      <c r="Z396" s="349"/>
    </row>
    <row r="397" spans="1:26" ht="15.75" customHeight="1" x14ac:dyDescent="0.2">
      <c r="A397" s="349"/>
      <c r="B397" s="351"/>
      <c r="C397" s="349"/>
      <c r="D397" s="352"/>
      <c r="E397" s="349"/>
      <c r="F397" s="349"/>
      <c r="G397" s="349"/>
      <c r="H397" s="349"/>
      <c r="I397" s="349"/>
      <c r="J397" s="349"/>
      <c r="K397" s="349"/>
      <c r="L397" s="349"/>
      <c r="M397" s="349"/>
      <c r="N397" s="349"/>
      <c r="O397" s="349"/>
      <c r="P397" s="349"/>
      <c r="Q397" s="349"/>
      <c r="R397" s="349"/>
      <c r="S397" s="349"/>
      <c r="T397" s="349"/>
      <c r="U397" s="349"/>
      <c r="V397" s="349"/>
      <c r="W397" s="349"/>
      <c r="X397" s="349"/>
      <c r="Y397" s="349"/>
      <c r="Z397" s="349"/>
    </row>
    <row r="398" spans="1:26" ht="15.75" customHeight="1" x14ac:dyDescent="0.2">
      <c r="A398" s="349"/>
      <c r="B398" s="351"/>
      <c r="C398" s="349"/>
      <c r="D398" s="352"/>
      <c r="E398" s="349"/>
      <c r="F398" s="349"/>
      <c r="G398" s="349"/>
      <c r="H398" s="349"/>
      <c r="I398" s="349"/>
      <c r="J398" s="349"/>
      <c r="K398" s="349"/>
      <c r="L398" s="349"/>
      <c r="M398" s="349"/>
      <c r="N398" s="349"/>
      <c r="O398" s="349"/>
      <c r="P398" s="349"/>
      <c r="Q398" s="349"/>
      <c r="R398" s="349"/>
      <c r="S398" s="349"/>
      <c r="T398" s="349"/>
      <c r="U398" s="349"/>
      <c r="V398" s="349"/>
      <c r="W398" s="349"/>
      <c r="X398" s="349"/>
      <c r="Y398" s="349"/>
      <c r="Z398" s="349"/>
    </row>
    <row r="399" spans="1:26" ht="15.75" customHeight="1" x14ac:dyDescent="0.2">
      <c r="A399" s="349"/>
      <c r="B399" s="351"/>
      <c r="C399" s="349"/>
      <c r="D399" s="352"/>
      <c r="E399" s="349"/>
      <c r="F399" s="349"/>
      <c r="G399" s="349"/>
      <c r="H399" s="349"/>
      <c r="I399" s="349"/>
      <c r="J399" s="349"/>
      <c r="K399" s="349"/>
      <c r="L399" s="349"/>
      <c r="M399" s="349"/>
      <c r="N399" s="349"/>
      <c r="O399" s="349"/>
      <c r="P399" s="349"/>
      <c r="Q399" s="349"/>
      <c r="R399" s="349"/>
      <c r="S399" s="349"/>
      <c r="T399" s="349"/>
      <c r="U399" s="349"/>
      <c r="V399" s="349"/>
      <c r="W399" s="349"/>
      <c r="X399" s="349"/>
      <c r="Y399" s="349"/>
      <c r="Z399" s="349"/>
    </row>
    <row r="400" spans="1:26" ht="15.75" customHeight="1" x14ac:dyDescent="0.2">
      <c r="A400" s="349"/>
      <c r="B400" s="351"/>
      <c r="C400" s="349"/>
      <c r="D400" s="352"/>
      <c r="E400" s="349"/>
      <c r="F400" s="349"/>
      <c r="G400" s="349"/>
      <c r="H400" s="349"/>
      <c r="I400" s="349"/>
      <c r="J400" s="349"/>
      <c r="K400" s="349"/>
      <c r="L400" s="349"/>
      <c r="M400" s="349"/>
      <c r="N400" s="349"/>
      <c r="O400" s="349"/>
      <c r="P400" s="349"/>
      <c r="Q400" s="349"/>
      <c r="R400" s="349"/>
      <c r="S400" s="349"/>
      <c r="T400" s="349"/>
      <c r="U400" s="349"/>
      <c r="V400" s="349"/>
      <c r="W400" s="349"/>
      <c r="X400" s="349"/>
      <c r="Y400" s="349"/>
      <c r="Z400" s="349"/>
    </row>
    <row r="401" spans="1:26" ht="15.75" customHeight="1" x14ac:dyDescent="0.2">
      <c r="A401" s="349"/>
      <c r="B401" s="351"/>
      <c r="C401" s="349"/>
      <c r="D401" s="352"/>
      <c r="E401" s="349"/>
      <c r="F401" s="349"/>
      <c r="G401" s="349"/>
      <c r="H401" s="349"/>
      <c r="I401" s="349"/>
      <c r="J401" s="349"/>
      <c r="K401" s="349"/>
      <c r="L401" s="349"/>
      <c r="M401" s="349"/>
      <c r="N401" s="349"/>
      <c r="O401" s="349"/>
      <c r="P401" s="349"/>
      <c r="Q401" s="349"/>
      <c r="R401" s="349"/>
      <c r="S401" s="349"/>
      <c r="T401" s="349"/>
      <c r="U401" s="349"/>
      <c r="V401" s="349"/>
      <c r="W401" s="349"/>
      <c r="X401" s="349"/>
      <c r="Y401" s="349"/>
      <c r="Z401" s="349"/>
    </row>
    <row r="402" spans="1:26" ht="15.75" customHeight="1" x14ac:dyDescent="0.2">
      <c r="A402" s="349"/>
      <c r="B402" s="351"/>
      <c r="C402" s="349"/>
      <c r="D402" s="352"/>
      <c r="E402" s="349"/>
      <c r="F402" s="349"/>
      <c r="G402" s="349"/>
      <c r="H402" s="349"/>
      <c r="I402" s="349"/>
      <c r="J402" s="349"/>
      <c r="K402" s="349"/>
      <c r="L402" s="349"/>
      <c r="M402" s="349"/>
      <c r="N402" s="349"/>
      <c r="O402" s="349"/>
      <c r="P402" s="349"/>
      <c r="Q402" s="349"/>
      <c r="R402" s="349"/>
      <c r="S402" s="349"/>
      <c r="T402" s="349"/>
      <c r="U402" s="349"/>
      <c r="V402" s="349"/>
      <c r="W402" s="349"/>
      <c r="X402" s="349"/>
      <c r="Y402" s="349"/>
      <c r="Z402" s="349"/>
    </row>
    <row r="403" spans="1:26" ht="15.75" customHeight="1" x14ac:dyDescent="0.2">
      <c r="A403" s="349"/>
      <c r="B403" s="351"/>
      <c r="C403" s="349"/>
      <c r="D403" s="352"/>
      <c r="E403" s="349"/>
      <c r="F403" s="349"/>
      <c r="G403" s="349"/>
      <c r="H403" s="349"/>
      <c r="I403" s="349"/>
      <c r="J403" s="349"/>
      <c r="K403" s="349"/>
      <c r="L403" s="349"/>
      <c r="M403" s="349"/>
      <c r="N403" s="349"/>
      <c r="O403" s="349"/>
      <c r="P403" s="349"/>
      <c r="Q403" s="349"/>
      <c r="R403" s="349"/>
      <c r="S403" s="349"/>
      <c r="T403" s="349"/>
      <c r="U403" s="349"/>
      <c r="V403" s="349"/>
      <c r="W403" s="349"/>
      <c r="X403" s="349"/>
      <c r="Y403" s="349"/>
      <c r="Z403" s="349"/>
    </row>
    <row r="404" spans="1:26" ht="15.75" customHeight="1" x14ac:dyDescent="0.2">
      <c r="A404" s="349"/>
      <c r="B404" s="351"/>
      <c r="C404" s="349"/>
      <c r="D404" s="352"/>
      <c r="E404" s="349"/>
      <c r="F404" s="349"/>
      <c r="G404" s="349"/>
      <c r="H404" s="349"/>
      <c r="I404" s="349"/>
      <c r="J404" s="349"/>
      <c r="K404" s="349"/>
      <c r="L404" s="349"/>
      <c r="M404" s="349"/>
      <c r="N404" s="349"/>
      <c r="O404" s="349"/>
      <c r="P404" s="349"/>
      <c r="Q404" s="349"/>
      <c r="R404" s="349"/>
      <c r="S404" s="349"/>
      <c r="T404" s="349"/>
      <c r="U404" s="349"/>
      <c r="V404" s="349"/>
      <c r="W404" s="349"/>
      <c r="X404" s="349"/>
      <c r="Y404" s="349"/>
      <c r="Z404" s="349"/>
    </row>
    <row r="405" spans="1:26" ht="15.75" customHeight="1" x14ac:dyDescent="0.2">
      <c r="A405" s="349"/>
      <c r="B405" s="351"/>
      <c r="C405" s="349"/>
      <c r="D405" s="352"/>
      <c r="E405" s="349"/>
      <c r="F405" s="349"/>
      <c r="G405" s="349"/>
      <c r="H405" s="349"/>
      <c r="I405" s="349"/>
      <c r="J405" s="349"/>
      <c r="K405" s="349"/>
      <c r="L405" s="349"/>
      <c r="M405" s="349"/>
      <c r="N405" s="349"/>
      <c r="O405" s="349"/>
      <c r="P405" s="349"/>
      <c r="Q405" s="349"/>
      <c r="R405" s="349"/>
      <c r="S405" s="349"/>
      <c r="T405" s="349"/>
      <c r="U405" s="349"/>
      <c r="V405" s="349"/>
      <c r="W405" s="349"/>
      <c r="X405" s="349"/>
      <c r="Y405" s="349"/>
      <c r="Z405" s="349"/>
    </row>
    <row r="406" spans="1:26" ht="15.75" customHeight="1" x14ac:dyDescent="0.2">
      <c r="A406" s="349"/>
      <c r="B406" s="351"/>
      <c r="C406" s="349"/>
      <c r="D406" s="352"/>
      <c r="E406" s="349"/>
      <c r="F406" s="349"/>
      <c r="G406" s="349"/>
      <c r="H406" s="349"/>
      <c r="I406" s="349"/>
      <c r="J406" s="349"/>
      <c r="K406" s="349"/>
      <c r="L406" s="349"/>
      <c r="M406" s="349"/>
      <c r="N406" s="349"/>
      <c r="O406" s="349"/>
      <c r="P406" s="349"/>
      <c r="Q406" s="349"/>
      <c r="R406" s="349"/>
      <c r="S406" s="349"/>
      <c r="T406" s="349"/>
      <c r="U406" s="349"/>
      <c r="V406" s="349"/>
      <c r="W406" s="349"/>
      <c r="X406" s="349"/>
      <c r="Y406" s="349"/>
      <c r="Z406" s="349"/>
    </row>
    <row r="407" spans="1:26" ht="15.75" customHeight="1" x14ac:dyDescent="0.2">
      <c r="A407" s="349"/>
      <c r="B407" s="351"/>
      <c r="C407" s="349"/>
      <c r="D407" s="352"/>
      <c r="E407" s="349"/>
      <c r="F407" s="349"/>
      <c r="G407" s="349"/>
      <c r="H407" s="349"/>
      <c r="I407" s="349"/>
      <c r="J407" s="349"/>
      <c r="K407" s="349"/>
      <c r="L407" s="349"/>
      <c r="M407" s="349"/>
      <c r="N407" s="349"/>
      <c r="O407" s="349"/>
      <c r="P407" s="349"/>
      <c r="Q407" s="349"/>
      <c r="R407" s="349"/>
      <c r="S407" s="349"/>
      <c r="T407" s="349"/>
      <c r="U407" s="349"/>
      <c r="V407" s="349"/>
      <c r="W407" s="349"/>
      <c r="X407" s="349"/>
      <c r="Y407" s="349"/>
      <c r="Z407" s="349"/>
    </row>
    <row r="408" spans="1:26" ht="15.75" customHeight="1" x14ac:dyDescent="0.2">
      <c r="A408" s="349"/>
      <c r="B408" s="351"/>
      <c r="C408" s="349"/>
      <c r="D408" s="352"/>
      <c r="E408" s="349"/>
      <c r="F408" s="349"/>
      <c r="G408" s="349"/>
      <c r="H408" s="349"/>
      <c r="I408" s="349"/>
      <c r="J408" s="349"/>
      <c r="K408" s="349"/>
      <c r="L408" s="349"/>
      <c r="M408" s="349"/>
      <c r="N408" s="349"/>
      <c r="O408" s="349"/>
      <c r="P408" s="349"/>
      <c r="Q408" s="349"/>
      <c r="R408" s="349"/>
      <c r="S408" s="349"/>
      <c r="T408" s="349"/>
      <c r="U408" s="349"/>
      <c r="V408" s="349"/>
      <c r="W408" s="349"/>
      <c r="X408" s="349"/>
      <c r="Y408" s="349"/>
      <c r="Z408" s="349"/>
    </row>
    <row r="409" spans="1:26" ht="15.75" customHeight="1" x14ac:dyDescent="0.2">
      <c r="A409" s="349"/>
      <c r="B409" s="351"/>
      <c r="C409" s="349"/>
      <c r="D409" s="352"/>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row>
    <row r="410" spans="1:26" ht="15.75" customHeight="1" x14ac:dyDescent="0.2">
      <c r="A410" s="349"/>
      <c r="B410" s="351"/>
      <c r="C410" s="349"/>
      <c r="D410" s="352"/>
      <c r="E410" s="349"/>
      <c r="F410" s="349"/>
      <c r="G410" s="349"/>
      <c r="H410" s="349"/>
      <c r="I410" s="349"/>
      <c r="J410" s="349"/>
      <c r="K410" s="349"/>
      <c r="L410" s="349"/>
      <c r="M410" s="349"/>
      <c r="N410" s="349"/>
      <c r="O410" s="349"/>
      <c r="P410" s="349"/>
      <c r="Q410" s="349"/>
      <c r="R410" s="349"/>
      <c r="S410" s="349"/>
      <c r="T410" s="349"/>
      <c r="U410" s="349"/>
      <c r="V410" s="349"/>
      <c r="W410" s="349"/>
      <c r="X410" s="349"/>
      <c r="Y410" s="349"/>
      <c r="Z410" s="349"/>
    </row>
    <row r="411" spans="1:26" ht="15.75" customHeight="1" x14ac:dyDescent="0.2">
      <c r="A411" s="349"/>
      <c r="B411" s="351"/>
      <c r="C411" s="349"/>
      <c r="D411" s="352"/>
      <c r="E411" s="349"/>
      <c r="F411" s="349"/>
      <c r="G411" s="349"/>
      <c r="H411" s="349"/>
      <c r="I411" s="349"/>
      <c r="J411" s="349"/>
      <c r="K411" s="349"/>
      <c r="L411" s="349"/>
      <c r="M411" s="349"/>
      <c r="N411" s="349"/>
      <c r="O411" s="349"/>
      <c r="P411" s="349"/>
      <c r="Q411" s="349"/>
      <c r="R411" s="349"/>
      <c r="S411" s="349"/>
      <c r="T411" s="349"/>
      <c r="U411" s="349"/>
      <c r="V411" s="349"/>
      <c r="W411" s="349"/>
      <c r="X411" s="349"/>
      <c r="Y411" s="349"/>
      <c r="Z411" s="349"/>
    </row>
    <row r="412" spans="1:26" ht="15.75" customHeight="1" x14ac:dyDescent="0.2">
      <c r="A412" s="349"/>
      <c r="B412" s="351"/>
      <c r="C412" s="349"/>
      <c r="D412" s="352"/>
      <c r="E412" s="349"/>
      <c r="F412" s="349"/>
      <c r="G412" s="349"/>
      <c r="H412" s="349"/>
      <c r="I412" s="349"/>
      <c r="J412" s="349"/>
      <c r="K412" s="349"/>
      <c r="L412" s="349"/>
      <c r="M412" s="349"/>
      <c r="N412" s="349"/>
      <c r="O412" s="349"/>
      <c r="P412" s="349"/>
      <c r="Q412" s="349"/>
      <c r="R412" s="349"/>
      <c r="S412" s="349"/>
      <c r="T412" s="349"/>
      <c r="U412" s="349"/>
      <c r="V412" s="349"/>
      <c r="W412" s="349"/>
      <c r="X412" s="349"/>
      <c r="Y412" s="349"/>
      <c r="Z412" s="349"/>
    </row>
    <row r="413" spans="1:26" ht="15.75" customHeight="1" x14ac:dyDescent="0.2">
      <c r="A413" s="349"/>
      <c r="B413" s="351"/>
      <c r="C413" s="349"/>
      <c r="D413" s="352"/>
      <c r="E413" s="349"/>
      <c r="F413" s="349"/>
      <c r="G413" s="349"/>
      <c r="H413" s="349"/>
      <c r="I413" s="349"/>
      <c r="J413" s="349"/>
      <c r="K413" s="349"/>
      <c r="L413" s="349"/>
      <c r="M413" s="349"/>
      <c r="N413" s="349"/>
      <c r="O413" s="349"/>
      <c r="P413" s="349"/>
      <c r="Q413" s="349"/>
      <c r="R413" s="349"/>
      <c r="S413" s="349"/>
      <c r="T413" s="349"/>
      <c r="U413" s="349"/>
      <c r="V413" s="349"/>
      <c r="W413" s="349"/>
      <c r="X413" s="349"/>
      <c r="Y413" s="349"/>
      <c r="Z413" s="349"/>
    </row>
    <row r="414" spans="1:26" ht="15.75" customHeight="1" x14ac:dyDescent="0.2">
      <c r="A414" s="349"/>
      <c r="B414" s="351"/>
      <c r="C414" s="349"/>
      <c r="D414" s="352"/>
      <c r="E414" s="349"/>
      <c r="F414" s="349"/>
      <c r="G414" s="349"/>
      <c r="H414" s="349"/>
      <c r="I414" s="349"/>
      <c r="J414" s="349"/>
      <c r="K414" s="349"/>
      <c r="L414" s="349"/>
      <c r="M414" s="349"/>
      <c r="N414" s="349"/>
      <c r="O414" s="349"/>
      <c r="P414" s="349"/>
      <c r="Q414" s="349"/>
      <c r="R414" s="349"/>
      <c r="S414" s="349"/>
      <c r="T414" s="349"/>
      <c r="U414" s="349"/>
      <c r="V414" s="349"/>
      <c r="W414" s="349"/>
      <c r="X414" s="349"/>
      <c r="Y414" s="349"/>
      <c r="Z414" s="349"/>
    </row>
    <row r="415" spans="1:26" ht="15.75" customHeight="1" x14ac:dyDescent="0.2">
      <c r="A415" s="349"/>
      <c r="B415" s="351"/>
      <c r="C415" s="349"/>
      <c r="D415" s="352"/>
      <c r="E415" s="349"/>
      <c r="F415" s="349"/>
      <c r="G415" s="349"/>
      <c r="H415" s="349"/>
      <c r="I415" s="349"/>
      <c r="J415" s="349"/>
      <c r="K415" s="349"/>
      <c r="L415" s="349"/>
      <c r="M415" s="349"/>
      <c r="N415" s="349"/>
      <c r="O415" s="349"/>
      <c r="P415" s="349"/>
      <c r="Q415" s="349"/>
      <c r="R415" s="349"/>
      <c r="S415" s="349"/>
      <c r="T415" s="349"/>
      <c r="U415" s="349"/>
      <c r="V415" s="349"/>
      <c r="W415" s="349"/>
      <c r="X415" s="349"/>
      <c r="Y415" s="349"/>
      <c r="Z415" s="349"/>
    </row>
    <row r="416" spans="1:26" ht="15.75" customHeight="1" x14ac:dyDescent="0.2">
      <c r="A416" s="349"/>
      <c r="B416" s="351"/>
      <c r="C416" s="349"/>
      <c r="D416" s="352"/>
      <c r="E416" s="349"/>
      <c r="F416" s="349"/>
      <c r="G416" s="349"/>
      <c r="H416" s="349"/>
      <c r="I416" s="349"/>
      <c r="J416" s="349"/>
      <c r="K416" s="349"/>
      <c r="L416" s="349"/>
      <c r="M416" s="349"/>
      <c r="N416" s="349"/>
      <c r="O416" s="349"/>
      <c r="P416" s="349"/>
      <c r="Q416" s="349"/>
      <c r="R416" s="349"/>
      <c r="S416" s="349"/>
      <c r="T416" s="349"/>
      <c r="U416" s="349"/>
      <c r="V416" s="349"/>
      <c r="W416" s="349"/>
      <c r="X416" s="349"/>
      <c r="Y416" s="349"/>
      <c r="Z416" s="349"/>
    </row>
    <row r="417" spans="1:26" ht="15.75" customHeight="1" x14ac:dyDescent="0.2">
      <c r="A417" s="349"/>
      <c r="B417" s="351"/>
      <c r="C417" s="349"/>
      <c r="D417" s="352"/>
      <c r="E417" s="349"/>
      <c r="F417" s="349"/>
      <c r="G417" s="349"/>
      <c r="H417" s="349"/>
      <c r="I417" s="349"/>
      <c r="J417" s="349"/>
      <c r="K417" s="349"/>
      <c r="L417" s="349"/>
      <c r="M417" s="349"/>
      <c r="N417" s="349"/>
      <c r="O417" s="349"/>
      <c r="P417" s="349"/>
      <c r="Q417" s="349"/>
      <c r="R417" s="349"/>
      <c r="S417" s="349"/>
      <c r="T417" s="349"/>
      <c r="U417" s="349"/>
      <c r="V417" s="349"/>
      <c r="W417" s="349"/>
      <c r="X417" s="349"/>
      <c r="Y417" s="349"/>
      <c r="Z417" s="349"/>
    </row>
    <row r="418" spans="1:26" ht="15.75" customHeight="1" x14ac:dyDescent="0.2">
      <c r="A418" s="349"/>
      <c r="B418" s="351"/>
      <c r="C418" s="349"/>
      <c r="D418" s="352"/>
      <c r="E418" s="349"/>
      <c r="F418" s="349"/>
      <c r="G418" s="349"/>
      <c r="H418" s="349"/>
      <c r="I418" s="349"/>
      <c r="J418" s="349"/>
      <c r="K418" s="349"/>
      <c r="L418" s="349"/>
      <c r="M418" s="349"/>
      <c r="N418" s="349"/>
      <c r="O418" s="349"/>
      <c r="P418" s="349"/>
      <c r="Q418" s="349"/>
      <c r="R418" s="349"/>
      <c r="S418" s="349"/>
      <c r="T418" s="349"/>
      <c r="U418" s="349"/>
      <c r="V418" s="349"/>
      <c r="W418" s="349"/>
      <c r="X418" s="349"/>
      <c r="Y418" s="349"/>
      <c r="Z418" s="349"/>
    </row>
    <row r="419" spans="1:26" ht="15.75" customHeight="1" x14ac:dyDescent="0.2">
      <c r="A419" s="349"/>
      <c r="B419" s="351"/>
      <c r="C419" s="349"/>
      <c r="D419" s="352"/>
      <c r="E419" s="349"/>
      <c r="F419" s="349"/>
      <c r="G419" s="349"/>
      <c r="H419" s="349"/>
      <c r="I419" s="349"/>
      <c r="J419" s="349"/>
      <c r="K419" s="349"/>
      <c r="L419" s="349"/>
      <c r="M419" s="349"/>
      <c r="N419" s="349"/>
      <c r="O419" s="349"/>
      <c r="P419" s="349"/>
      <c r="Q419" s="349"/>
      <c r="R419" s="349"/>
      <c r="S419" s="349"/>
      <c r="T419" s="349"/>
      <c r="U419" s="349"/>
      <c r="V419" s="349"/>
      <c r="W419" s="349"/>
      <c r="X419" s="349"/>
      <c r="Y419" s="349"/>
      <c r="Z419" s="349"/>
    </row>
    <row r="420" spans="1:26" ht="15.75" customHeight="1" x14ac:dyDescent="0.2">
      <c r="A420" s="349"/>
      <c r="B420" s="351"/>
      <c r="C420" s="349"/>
      <c r="D420" s="352"/>
      <c r="E420" s="349"/>
      <c r="F420" s="349"/>
      <c r="G420" s="349"/>
      <c r="H420" s="349"/>
      <c r="I420" s="349"/>
      <c r="J420" s="349"/>
      <c r="K420" s="349"/>
      <c r="L420" s="349"/>
      <c r="M420" s="349"/>
      <c r="N420" s="349"/>
      <c r="O420" s="349"/>
      <c r="P420" s="349"/>
      <c r="Q420" s="349"/>
      <c r="R420" s="349"/>
      <c r="S420" s="349"/>
      <c r="T420" s="349"/>
      <c r="U420" s="349"/>
      <c r="V420" s="349"/>
      <c r="W420" s="349"/>
      <c r="X420" s="349"/>
      <c r="Y420" s="349"/>
      <c r="Z420" s="349"/>
    </row>
    <row r="421" spans="1:26" ht="15.75" customHeight="1" x14ac:dyDescent="0.2">
      <c r="A421" s="349"/>
      <c r="B421" s="351"/>
      <c r="C421" s="349"/>
      <c r="D421" s="352"/>
      <c r="E421" s="349"/>
      <c r="F421" s="349"/>
      <c r="G421" s="349"/>
      <c r="H421" s="349"/>
      <c r="I421" s="349"/>
      <c r="J421" s="349"/>
      <c r="K421" s="349"/>
      <c r="L421" s="349"/>
      <c r="M421" s="349"/>
      <c r="N421" s="349"/>
      <c r="O421" s="349"/>
      <c r="P421" s="349"/>
      <c r="Q421" s="349"/>
      <c r="R421" s="349"/>
      <c r="S421" s="349"/>
      <c r="T421" s="349"/>
      <c r="U421" s="349"/>
      <c r="V421" s="349"/>
      <c r="W421" s="349"/>
      <c r="X421" s="349"/>
      <c r="Y421" s="349"/>
      <c r="Z421" s="349"/>
    </row>
    <row r="422" spans="1:26" ht="15.75" customHeight="1" x14ac:dyDescent="0.2">
      <c r="A422" s="349"/>
      <c r="B422" s="351"/>
      <c r="C422" s="349"/>
      <c r="D422" s="352"/>
      <c r="E422" s="349"/>
      <c r="F422" s="349"/>
      <c r="G422" s="349"/>
      <c r="H422" s="349"/>
      <c r="I422" s="349"/>
      <c r="J422" s="349"/>
      <c r="K422" s="349"/>
      <c r="L422" s="349"/>
      <c r="M422" s="349"/>
      <c r="N422" s="349"/>
      <c r="O422" s="349"/>
      <c r="P422" s="349"/>
      <c r="Q422" s="349"/>
      <c r="R422" s="349"/>
      <c r="S422" s="349"/>
      <c r="T422" s="349"/>
      <c r="U422" s="349"/>
      <c r="V422" s="349"/>
      <c r="W422" s="349"/>
      <c r="X422" s="349"/>
      <c r="Y422" s="349"/>
      <c r="Z422" s="349"/>
    </row>
    <row r="423" spans="1:26" ht="15.75" customHeight="1" x14ac:dyDescent="0.2">
      <c r="A423" s="349"/>
      <c r="B423" s="351"/>
      <c r="C423" s="349"/>
      <c r="D423" s="352"/>
      <c r="E423" s="349"/>
      <c r="F423" s="349"/>
      <c r="G423" s="349"/>
      <c r="H423" s="349"/>
      <c r="I423" s="349"/>
      <c r="J423" s="349"/>
      <c r="K423" s="349"/>
      <c r="L423" s="349"/>
      <c r="M423" s="349"/>
      <c r="N423" s="349"/>
      <c r="O423" s="349"/>
      <c r="P423" s="349"/>
      <c r="Q423" s="349"/>
      <c r="R423" s="349"/>
      <c r="S423" s="349"/>
      <c r="T423" s="349"/>
      <c r="U423" s="349"/>
      <c r="V423" s="349"/>
      <c r="W423" s="349"/>
      <c r="X423" s="349"/>
      <c r="Y423" s="349"/>
      <c r="Z423" s="349"/>
    </row>
    <row r="424" spans="1:26" ht="15.75" customHeight="1" x14ac:dyDescent="0.2">
      <c r="A424" s="349"/>
      <c r="B424" s="351"/>
      <c r="C424" s="349"/>
      <c r="D424" s="352"/>
      <c r="E424" s="349"/>
      <c r="F424" s="349"/>
      <c r="G424" s="349"/>
      <c r="H424" s="349"/>
      <c r="I424" s="349"/>
      <c r="J424" s="349"/>
      <c r="K424" s="349"/>
      <c r="L424" s="349"/>
      <c r="M424" s="349"/>
      <c r="N424" s="349"/>
      <c r="O424" s="349"/>
      <c r="P424" s="349"/>
      <c r="Q424" s="349"/>
      <c r="R424" s="349"/>
      <c r="S424" s="349"/>
      <c r="T424" s="349"/>
      <c r="U424" s="349"/>
      <c r="V424" s="349"/>
      <c r="W424" s="349"/>
      <c r="X424" s="349"/>
      <c r="Y424" s="349"/>
      <c r="Z424" s="349"/>
    </row>
    <row r="425" spans="1:26" ht="15.75" customHeight="1" x14ac:dyDescent="0.2">
      <c r="A425" s="349"/>
      <c r="B425" s="351"/>
      <c r="C425" s="349"/>
      <c r="D425" s="352"/>
      <c r="E425" s="349"/>
      <c r="F425" s="349"/>
      <c r="G425" s="349"/>
      <c r="H425" s="349"/>
      <c r="I425" s="349"/>
      <c r="J425" s="349"/>
      <c r="K425" s="349"/>
      <c r="L425" s="349"/>
      <c r="M425" s="349"/>
      <c r="N425" s="349"/>
      <c r="O425" s="349"/>
      <c r="P425" s="349"/>
      <c r="Q425" s="349"/>
      <c r="R425" s="349"/>
      <c r="S425" s="349"/>
      <c r="T425" s="349"/>
      <c r="U425" s="349"/>
      <c r="V425" s="349"/>
      <c r="W425" s="349"/>
      <c r="X425" s="349"/>
      <c r="Y425" s="349"/>
      <c r="Z425" s="349"/>
    </row>
    <row r="426" spans="1:26" ht="15.75" customHeight="1" x14ac:dyDescent="0.2">
      <c r="A426" s="349"/>
      <c r="B426" s="351"/>
      <c r="C426" s="349"/>
      <c r="D426" s="352"/>
      <c r="E426" s="349"/>
      <c r="F426" s="349"/>
      <c r="G426" s="349"/>
      <c r="H426" s="349"/>
      <c r="I426" s="349"/>
      <c r="J426" s="349"/>
      <c r="K426" s="349"/>
      <c r="L426" s="349"/>
      <c r="M426" s="349"/>
      <c r="N426" s="349"/>
      <c r="O426" s="349"/>
      <c r="P426" s="349"/>
      <c r="Q426" s="349"/>
      <c r="R426" s="349"/>
      <c r="S426" s="349"/>
      <c r="T426" s="349"/>
      <c r="U426" s="349"/>
      <c r="V426" s="349"/>
      <c r="W426" s="349"/>
      <c r="X426" s="349"/>
      <c r="Y426" s="349"/>
      <c r="Z426" s="349"/>
    </row>
    <row r="427" spans="1:26" ht="15.75" customHeight="1" x14ac:dyDescent="0.2">
      <c r="A427" s="349"/>
      <c r="B427" s="351"/>
      <c r="C427" s="349"/>
      <c r="D427" s="352"/>
      <c r="E427" s="349"/>
      <c r="F427" s="349"/>
      <c r="G427" s="349"/>
      <c r="H427" s="349"/>
      <c r="I427" s="349"/>
      <c r="J427" s="349"/>
      <c r="K427" s="349"/>
      <c r="L427" s="349"/>
      <c r="M427" s="349"/>
      <c r="N427" s="349"/>
      <c r="O427" s="349"/>
      <c r="P427" s="349"/>
      <c r="Q427" s="349"/>
      <c r="R427" s="349"/>
      <c r="S427" s="349"/>
      <c r="T427" s="349"/>
      <c r="U427" s="349"/>
      <c r="V427" s="349"/>
      <c r="W427" s="349"/>
      <c r="X427" s="349"/>
      <c r="Y427" s="349"/>
      <c r="Z427" s="349"/>
    </row>
    <row r="428" spans="1:26" ht="15.75" customHeight="1" x14ac:dyDescent="0.2">
      <c r="A428" s="349"/>
      <c r="B428" s="351"/>
      <c r="C428" s="349"/>
      <c r="D428" s="352"/>
      <c r="E428" s="349"/>
      <c r="F428" s="349"/>
      <c r="G428" s="349"/>
      <c r="H428" s="349"/>
      <c r="I428" s="349"/>
      <c r="J428" s="349"/>
      <c r="K428" s="349"/>
      <c r="L428" s="349"/>
      <c r="M428" s="349"/>
      <c r="N428" s="349"/>
      <c r="O428" s="349"/>
      <c r="P428" s="349"/>
      <c r="Q428" s="349"/>
      <c r="R428" s="349"/>
      <c r="S428" s="349"/>
      <c r="T428" s="349"/>
      <c r="U428" s="349"/>
      <c r="V428" s="349"/>
      <c r="W428" s="349"/>
      <c r="X428" s="349"/>
      <c r="Y428" s="349"/>
      <c r="Z428" s="349"/>
    </row>
    <row r="429" spans="1:26" ht="15.75" customHeight="1" x14ac:dyDescent="0.2">
      <c r="A429" s="349"/>
      <c r="B429" s="351"/>
      <c r="C429" s="349"/>
      <c r="D429" s="352"/>
      <c r="E429" s="349"/>
      <c r="F429" s="349"/>
      <c r="G429" s="349"/>
      <c r="H429" s="349"/>
      <c r="I429" s="349"/>
      <c r="J429" s="349"/>
      <c r="K429" s="349"/>
      <c r="L429" s="349"/>
      <c r="M429" s="349"/>
      <c r="N429" s="349"/>
      <c r="O429" s="349"/>
      <c r="P429" s="349"/>
      <c r="Q429" s="349"/>
      <c r="R429" s="349"/>
      <c r="S429" s="349"/>
      <c r="T429" s="349"/>
      <c r="U429" s="349"/>
      <c r="V429" s="349"/>
      <c r="W429" s="349"/>
      <c r="X429" s="349"/>
      <c r="Y429" s="349"/>
      <c r="Z429" s="349"/>
    </row>
    <row r="430" spans="1:26" ht="15.75" customHeight="1" x14ac:dyDescent="0.2">
      <c r="A430" s="349"/>
      <c r="B430" s="351"/>
      <c r="C430" s="349"/>
      <c r="D430" s="352"/>
      <c r="E430" s="349"/>
      <c r="F430" s="349"/>
      <c r="G430" s="349"/>
      <c r="H430" s="349"/>
      <c r="I430" s="349"/>
      <c r="J430" s="349"/>
      <c r="K430" s="349"/>
      <c r="L430" s="349"/>
      <c r="M430" s="349"/>
      <c r="N430" s="349"/>
      <c r="O430" s="349"/>
      <c r="P430" s="349"/>
      <c r="Q430" s="349"/>
      <c r="R430" s="349"/>
      <c r="S430" s="349"/>
      <c r="T430" s="349"/>
      <c r="U430" s="349"/>
      <c r="V430" s="349"/>
      <c r="W430" s="349"/>
      <c r="X430" s="349"/>
      <c r="Y430" s="349"/>
      <c r="Z430" s="349"/>
    </row>
    <row r="431" spans="1:26" ht="15.75" customHeight="1" x14ac:dyDescent="0.2">
      <c r="A431" s="349"/>
      <c r="B431" s="351"/>
      <c r="C431" s="349"/>
      <c r="D431" s="352"/>
      <c r="E431" s="349"/>
      <c r="F431" s="349"/>
      <c r="G431" s="349"/>
      <c r="H431" s="349"/>
      <c r="I431" s="349"/>
      <c r="J431" s="349"/>
      <c r="K431" s="349"/>
      <c r="L431" s="349"/>
      <c r="M431" s="349"/>
      <c r="N431" s="349"/>
      <c r="O431" s="349"/>
      <c r="P431" s="349"/>
      <c r="Q431" s="349"/>
      <c r="R431" s="349"/>
      <c r="S431" s="349"/>
      <c r="T431" s="349"/>
      <c r="U431" s="349"/>
      <c r="V431" s="349"/>
      <c r="W431" s="349"/>
      <c r="X431" s="349"/>
      <c r="Y431" s="349"/>
      <c r="Z431" s="349"/>
    </row>
    <row r="432" spans="1:26" ht="15.75" customHeight="1" x14ac:dyDescent="0.2">
      <c r="A432" s="349"/>
      <c r="B432" s="351"/>
      <c r="C432" s="349"/>
      <c r="D432" s="352"/>
      <c r="E432" s="349"/>
      <c r="F432" s="349"/>
      <c r="G432" s="349"/>
      <c r="H432" s="349"/>
      <c r="I432" s="349"/>
      <c r="J432" s="349"/>
      <c r="K432" s="349"/>
      <c r="L432" s="349"/>
      <c r="M432" s="349"/>
      <c r="N432" s="349"/>
      <c r="O432" s="349"/>
      <c r="P432" s="349"/>
      <c r="Q432" s="349"/>
      <c r="R432" s="349"/>
      <c r="S432" s="349"/>
      <c r="T432" s="349"/>
      <c r="U432" s="349"/>
      <c r="V432" s="349"/>
      <c r="W432" s="349"/>
      <c r="X432" s="349"/>
      <c r="Y432" s="349"/>
      <c r="Z432" s="349"/>
    </row>
    <row r="433" spans="1:26" ht="15.75" customHeight="1" x14ac:dyDescent="0.2">
      <c r="A433" s="349"/>
      <c r="B433" s="351"/>
      <c r="C433" s="349"/>
      <c r="D433" s="352"/>
      <c r="E433" s="349"/>
      <c r="F433" s="349"/>
      <c r="G433" s="349"/>
      <c r="H433" s="349"/>
      <c r="I433" s="349"/>
      <c r="J433" s="349"/>
      <c r="K433" s="349"/>
      <c r="L433" s="349"/>
      <c r="M433" s="349"/>
      <c r="N433" s="349"/>
      <c r="O433" s="349"/>
      <c r="P433" s="349"/>
      <c r="Q433" s="349"/>
      <c r="R433" s="349"/>
      <c r="S433" s="349"/>
      <c r="T433" s="349"/>
      <c r="U433" s="349"/>
      <c r="V433" s="349"/>
      <c r="W433" s="349"/>
      <c r="X433" s="349"/>
      <c r="Y433" s="349"/>
      <c r="Z433" s="349"/>
    </row>
    <row r="434" spans="1:26" ht="15.75" customHeight="1" x14ac:dyDescent="0.2">
      <c r="A434" s="349"/>
      <c r="B434" s="351"/>
      <c r="C434" s="349"/>
      <c r="D434" s="352"/>
      <c r="E434" s="349"/>
      <c r="F434" s="349"/>
      <c r="G434" s="349"/>
      <c r="H434" s="349"/>
      <c r="I434" s="349"/>
      <c r="J434" s="349"/>
      <c r="K434" s="349"/>
      <c r="L434" s="349"/>
      <c r="M434" s="349"/>
      <c r="N434" s="349"/>
      <c r="O434" s="349"/>
      <c r="P434" s="349"/>
      <c r="Q434" s="349"/>
      <c r="R434" s="349"/>
      <c r="S434" s="349"/>
      <c r="T434" s="349"/>
      <c r="U434" s="349"/>
      <c r="V434" s="349"/>
      <c r="W434" s="349"/>
      <c r="X434" s="349"/>
      <c r="Y434" s="349"/>
      <c r="Z434" s="349"/>
    </row>
    <row r="435" spans="1:26" ht="15.75" customHeight="1" x14ac:dyDescent="0.2">
      <c r="A435" s="349"/>
      <c r="B435" s="351"/>
      <c r="C435" s="349"/>
      <c r="D435" s="352"/>
      <c r="E435" s="349"/>
      <c r="F435" s="349"/>
      <c r="G435" s="349"/>
      <c r="H435" s="349"/>
      <c r="I435" s="349"/>
      <c r="J435" s="349"/>
      <c r="K435" s="349"/>
      <c r="L435" s="349"/>
      <c r="M435" s="349"/>
      <c r="N435" s="349"/>
      <c r="O435" s="349"/>
      <c r="P435" s="349"/>
      <c r="Q435" s="349"/>
      <c r="R435" s="349"/>
      <c r="S435" s="349"/>
      <c r="T435" s="349"/>
      <c r="U435" s="349"/>
      <c r="V435" s="349"/>
      <c r="W435" s="349"/>
      <c r="X435" s="349"/>
      <c r="Y435" s="349"/>
      <c r="Z435" s="349"/>
    </row>
    <row r="436" spans="1:26" ht="15.75" customHeight="1" x14ac:dyDescent="0.2">
      <c r="A436" s="349"/>
      <c r="B436" s="351"/>
      <c r="C436" s="349"/>
      <c r="D436" s="352"/>
      <c r="E436" s="349"/>
      <c r="F436" s="349"/>
      <c r="G436" s="349"/>
      <c r="H436" s="349"/>
      <c r="I436" s="349"/>
      <c r="J436" s="349"/>
      <c r="K436" s="349"/>
      <c r="L436" s="349"/>
      <c r="M436" s="349"/>
      <c r="N436" s="349"/>
      <c r="O436" s="349"/>
      <c r="P436" s="349"/>
      <c r="Q436" s="349"/>
      <c r="R436" s="349"/>
      <c r="S436" s="349"/>
      <c r="T436" s="349"/>
      <c r="U436" s="349"/>
      <c r="V436" s="349"/>
      <c r="W436" s="349"/>
      <c r="X436" s="349"/>
      <c r="Y436" s="349"/>
      <c r="Z436" s="349"/>
    </row>
    <row r="437" spans="1:26" ht="15.75" customHeight="1" x14ac:dyDescent="0.2">
      <c r="A437" s="349"/>
      <c r="B437" s="351"/>
      <c r="C437" s="349"/>
      <c r="D437" s="352"/>
      <c r="E437" s="349"/>
      <c r="F437" s="349"/>
      <c r="G437" s="349"/>
      <c r="H437" s="349"/>
      <c r="I437" s="349"/>
      <c r="J437" s="349"/>
      <c r="K437" s="349"/>
      <c r="L437" s="349"/>
      <c r="M437" s="349"/>
      <c r="N437" s="349"/>
      <c r="O437" s="349"/>
      <c r="P437" s="349"/>
      <c r="Q437" s="349"/>
      <c r="R437" s="349"/>
      <c r="S437" s="349"/>
      <c r="T437" s="349"/>
      <c r="U437" s="349"/>
      <c r="V437" s="349"/>
      <c r="W437" s="349"/>
      <c r="X437" s="349"/>
      <c r="Y437" s="349"/>
      <c r="Z437" s="349"/>
    </row>
    <row r="438" spans="1:26" ht="15.75" customHeight="1" x14ac:dyDescent="0.2">
      <c r="A438" s="349"/>
      <c r="B438" s="351"/>
      <c r="C438" s="349"/>
      <c r="D438" s="352"/>
      <c r="E438" s="349"/>
      <c r="F438" s="349"/>
      <c r="G438" s="349"/>
      <c r="H438" s="349"/>
      <c r="I438" s="349"/>
      <c r="J438" s="349"/>
      <c r="K438" s="349"/>
      <c r="L438" s="349"/>
      <c r="M438" s="349"/>
      <c r="N438" s="349"/>
      <c r="O438" s="349"/>
      <c r="P438" s="349"/>
      <c r="Q438" s="349"/>
      <c r="R438" s="349"/>
      <c r="S438" s="349"/>
      <c r="T438" s="349"/>
      <c r="U438" s="349"/>
      <c r="V438" s="349"/>
      <c r="W438" s="349"/>
      <c r="X438" s="349"/>
      <c r="Y438" s="349"/>
      <c r="Z438" s="349"/>
    </row>
    <row r="439" spans="1:26" ht="15.75" customHeight="1" x14ac:dyDescent="0.2">
      <c r="A439" s="349"/>
      <c r="B439" s="351"/>
      <c r="C439" s="349"/>
      <c r="D439" s="352"/>
      <c r="E439" s="349"/>
      <c r="F439" s="349"/>
      <c r="G439" s="349"/>
      <c r="H439" s="349"/>
      <c r="I439" s="349"/>
      <c r="J439" s="349"/>
      <c r="K439" s="349"/>
      <c r="L439" s="349"/>
      <c r="M439" s="349"/>
      <c r="N439" s="349"/>
      <c r="O439" s="349"/>
      <c r="P439" s="349"/>
      <c r="Q439" s="349"/>
      <c r="R439" s="349"/>
      <c r="S439" s="349"/>
      <c r="T439" s="349"/>
      <c r="U439" s="349"/>
      <c r="V439" s="349"/>
      <c r="W439" s="349"/>
      <c r="X439" s="349"/>
      <c r="Y439" s="349"/>
      <c r="Z439" s="349"/>
    </row>
    <row r="440" spans="1:26" ht="15.75" customHeight="1" x14ac:dyDescent="0.2">
      <c r="A440" s="349"/>
      <c r="B440" s="351"/>
      <c r="C440" s="349"/>
      <c r="D440" s="352"/>
      <c r="E440" s="349"/>
      <c r="F440" s="349"/>
      <c r="G440" s="349"/>
      <c r="H440" s="349"/>
      <c r="I440" s="349"/>
      <c r="J440" s="349"/>
      <c r="K440" s="349"/>
      <c r="L440" s="349"/>
      <c r="M440" s="349"/>
      <c r="N440" s="349"/>
      <c r="O440" s="349"/>
      <c r="P440" s="349"/>
      <c r="Q440" s="349"/>
      <c r="R440" s="349"/>
      <c r="S440" s="349"/>
      <c r="T440" s="349"/>
      <c r="U440" s="349"/>
      <c r="V440" s="349"/>
      <c r="W440" s="349"/>
      <c r="X440" s="349"/>
      <c r="Y440" s="349"/>
      <c r="Z440" s="349"/>
    </row>
    <row r="441" spans="1:26" ht="15.75" customHeight="1" x14ac:dyDescent="0.2">
      <c r="A441" s="349"/>
      <c r="B441" s="351"/>
      <c r="C441" s="349"/>
      <c r="D441" s="352"/>
      <c r="E441" s="349"/>
      <c r="F441" s="349"/>
      <c r="G441" s="349"/>
      <c r="H441" s="349"/>
      <c r="I441" s="349"/>
      <c r="J441" s="349"/>
      <c r="K441" s="349"/>
      <c r="L441" s="349"/>
      <c r="M441" s="349"/>
      <c r="N441" s="349"/>
      <c r="O441" s="349"/>
      <c r="P441" s="349"/>
      <c r="Q441" s="349"/>
      <c r="R441" s="349"/>
      <c r="S441" s="349"/>
      <c r="T441" s="349"/>
      <c r="U441" s="349"/>
      <c r="V441" s="349"/>
      <c r="W441" s="349"/>
      <c r="X441" s="349"/>
      <c r="Y441" s="349"/>
      <c r="Z441" s="349"/>
    </row>
    <row r="442" spans="1:26" ht="15.75" customHeight="1" x14ac:dyDescent="0.2">
      <c r="A442" s="349"/>
      <c r="B442" s="351"/>
      <c r="C442" s="349"/>
      <c r="D442" s="352"/>
      <c r="E442" s="349"/>
      <c r="F442" s="349"/>
      <c r="G442" s="349"/>
      <c r="H442" s="349"/>
      <c r="I442" s="349"/>
      <c r="J442" s="349"/>
      <c r="K442" s="349"/>
      <c r="L442" s="349"/>
      <c r="M442" s="349"/>
      <c r="N442" s="349"/>
      <c r="O442" s="349"/>
      <c r="P442" s="349"/>
      <c r="Q442" s="349"/>
      <c r="R442" s="349"/>
      <c r="S442" s="349"/>
      <c r="T442" s="349"/>
      <c r="U442" s="349"/>
      <c r="V442" s="349"/>
      <c r="W442" s="349"/>
      <c r="X442" s="349"/>
      <c r="Y442" s="349"/>
      <c r="Z442" s="349"/>
    </row>
    <row r="443" spans="1:26" ht="15.75" customHeight="1" x14ac:dyDescent="0.2">
      <c r="A443" s="349"/>
      <c r="B443" s="351"/>
      <c r="C443" s="349"/>
      <c r="D443" s="352"/>
      <c r="E443" s="349"/>
      <c r="F443" s="349"/>
      <c r="G443" s="349"/>
      <c r="H443" s="349"/>
      <c r="I443" s="349"/>
      <c r="J443" s="349"/>
      <c r="K443" s="349"/>
      <c r="L443" s="349"/>
      <c r="M443" s="349"/>
      <c r="N443" s="349"/>
      <c r="O443" s="349"/>
      <c r="P443" s="349"/>
      <c r="Q443" s="349"/>
      <c r="R443" s="349"/>
      <c r="S443" s="349"/>
      <c r="T443" s="349"/>
      <c r="U443" s="349"/>
      <c r="V443" s="349"/>
      <c r="W443" s="349"/>
      <c r="X443" s="349"/>
      <c r="Y443" s="349"/>
      <c r="Z443" s="349"/>
    </row>
    <row r="444" spans="1:26" ht="15.75" customHeight="1" x14ac:dyDescent="0.2">
      <c r="A444" s="349"/>
      <c r="B444" s="351"/>
      <c r="C444" s="349"/>
      <c r="D444" s="352"/>
      <c r="E444" s="349"/>
      <c r="F444" s="349"/>
      <c r="G444" s="349"/>
      <c r="H444" s="349"/>
      <c r="I444" s="349"/>
      <c r="J444" s="349"/>
      <c r="K444" s="349"/>
      <c r="L444" s="349"/>
      <c r="M444" s="349"/>
      <c r="N444" s="349"/>
      <c r="O444" s="349"/>
      <c r="P444" s="349"/>
      <c r="Q444" s="349"/>
      <c r="R444" s="349"/>
      <c r="S444" s="349"/>
      <c r="T444" s="349"/>
      <c r="U444" s="349"/>
      <c r="V444" s="349"/>
      <c r="W444" s="349"/>
      <c r="X444" s="349"/>
      <c r="Y444" s="349"/>
      <c r="Z444" s="349"/>
    </row>
    <row r="445" spans="1:26" ht="15.75" customHeight="1" x14ac:dyDescent="0.2">
      <c r="A445" s="349"/>
      <c r="B445" s="351"/>
      <c r="C445" s="349"/>
      <c r="D445" s="352"/>
      <c r="E445" s="349"/>
      <c r="F445" s="349"/>
      <c r="G445" s="349"/>
      <c r="H445" s="349"/>
      <c r="I445" s="349"/>
      <c r="J445" s="349"/>
      <c r="K445" s="349"/>
      <c r="L445" s="349"/>
      <c r="M445" s="349"/>
      <c r="N445" s="349"/>
      <c r="O445" s="349"/>
      <c r="P445" s="349"/>
      <c r="Q445" s="349"/>
      <c r="R445" s="349"/>
      <c r="S445" s="349"/>
      <c r="T445" s="349"/>
      <c r="U445" s="349"/>
      <c r="V445" s="349"/>
      <c r="W445" s="349"/>
      <c r="X445" s="349"/>
      <c r="Y445" s="349"/>
      <c r="Z445" s="349"/>
    </row>
    <row r="446" spans="1:26" ht="15.75" customHeight="1" x14ac:dyDescent="0.2">
      <c r="A446" s="349"/>
      <c r="B446" s="351"/>
      <c r="C446" s="349"/>
      <c r="D446" s="352"/>
      <c r="E446" s="349"/>
      <c r="F446" s="349"/>
      <c r="G446" s="349"/>
      <c r="H446" s="349"/>
      <c r="I446" s="349"/>
      <c r="J446" s="349"/>
      <c r="K446" s="349"/>
      <c r="L446" s="349"/>
      <c r="M446" s="349"/>
      <c r="N446" s="349"/>
      <c r="O446" s="349"/>
      <c r="P446" s="349"/>
      <c r="Q446" s="349"/>
      <c r="R446" s="349"/>
      <c r="S446" s="349"/>
      <c r="T446" s="349"/>
      <c r="U446" s="349"/>
      <c r="V446" s="349"/>
      <c r="W446" s="349"/>
      <c r="X446" s="349"/>
      <c r="Y446" s="349"/>
      <c r="Z446" s="349"/>
    </row>
    <row r="447" spans="1:26" ht="15.75" customHeight="1" x14ac:dyDescent="0.2">
      <c r="A447" s="349"/>
      <c r="B447" s="351"/>
      <c r="C447" s="349"/>
      <c r="D447" s="352"/>
      <c r="E447" s="349"/>
      <c r="F447" s="349"/>
      <c r="G447" s="349"/>
      <c r="H447" s="349"/>
      <c r="I447" s="349"/>
      <c r="J447" s="349"/>
      <c r="K447" s="349"/>
      <c r="L447" s="349"/>
      <c r="M447" s="349"/>
      <c r="N447" s="349"/>
      <c r="O447" s="349"/>
      <c r="P447" s="349"/>
      <c r="Q447" s="349"/>
      <c r="R447" s="349"/>
      <c r="S447" s="349"/>
      <c r="T447" s="349"/>
      <c r="U447" s="349"/>
      <c r="V447" s="349"/>
      <c r="W447" s="349"/>
      <c r="X447" s="349"/>
      <c r="Y447" s="349"/>
      <c r="Z447" s="349"/>
    </row>
    <row r="448" spans="1:26" ht="15.75" customHeight="1" x14ac:dyDescent="0.2">
      <c r="A448" s="349"/>
      <c r="B448" s="351"/>
      <c r="C448" s="349"/>
      <c r="D448" s="352"/>
      <c r="E448" s="349"/>
      <c r="F448" s="349"/>
      <c r="G448" s="349"/>
      <c r="H448" s="349"/>
      <c r="I448" s="349"/>
      <c r="J448" s="349"/>
      <c r="K448" s="349"/>
      <c r="L448" s="349"/>
      <c r="M448" s="349"/>
      <c r="N448" s="349"/>
      <c r="O448" s="349"/>
      <c r="P448" s="349"/>
      <c r="Q448" s="349"/>
      <c r="R448" s="349"/>
      <c r="S448" s="349"/>
      <c r="T448" s="349"/>
      <c r="U448" s="349"/>
      <c r="V448" s="349"/>
      <c r="W448" s="349"/>
      <c r="X448" s="349"/>
      <c r="Y448" s="349"/>
      <c r="Z448" s="349"/>
    </row>
    <row r="449" spans="1:26" ht="15.75" customHeight="1" x14ac:dyDescent="0.2">
      <c r="A449" s="349"/>
      <c r="B449" s="351"/>
      <c r="C449" s="349"/>
      <c r="D449" s="352"/>
      <c r="E449" s="349"/>
      <c r="F449" s="349"/>
      <c r="G449" s="349"/>
      <c r="H449" s="349"/>
      <c r="I449" s="349"/>
      <c r="J449" s="349"/>
      <c r="K449" s="349"/>
      <c r="L449" s="349"/>
      <c r="M449" s="349"/>
      <c r="N449" s="349"/>
      <c r="O449" s="349"/>
      <c r="P449" s="349"/>
      <c r="Q449" s="349"/>
      <c r="R449" s="349"/>
      <c r="S449" s="349"/>
      <c r="T449" s="349"/>
      <c r="U449" s="349"/>
      <c r="V449" s="349"/>
      <c r="W449" s="349"/>
      <c r="X449" s="349"/>
      <c r="Y449" s="349"/>
      <c r="Z449" s="349"/>
    </row>
    <row r="450" spans="1:26" ht="15.75" customHeight="1" x14ac:dyDescent="0.2">
      <c r="A450" s="349"/>
      <c r="B450" s="351"/>
      <c r="C450" s="349"/>
      <c r="D450" s="352"/>
      <c r="E450" s="349"/>
      <c r="F450" s="349"/>
      <c r="G450" s="349"/>
      <c r="H450" s="349"/>
      <c r="I450" s="349"/>
      <c r="J450" s="349"/>
      <c r="K450" s="349"/>
      <c r="L450" s="349"/>
      <c r="M450" s="349"/>
      <c r="N450" s="349"/>
      <c r="O450" s="349"/>
      <c r="P450" s="349"/>
      <c r="Q450" s="349"/>
      <c r="R450" s="349"/>
      <c r="S450" s="349"/>
      <c r="T450" s="349"/>
      <c r="U450" s="349"/>
      <c r="V450" s="349"/>
      <c r="W450" s="349"/>
      <c r="X450" s="349"/>
      <c r="Y450" s="349"/>
      <c r="Z450" s="349"/>
    </row>
    <row r="451" spans="1:26" ht="15.75" customHeight="1" x14ac:dyDescent="0.2">
      <c r="A451" s="349"/>
      <c r="B451" s="351"/>
      <c r="C451" s="349"/>
      <c r="D451" s="352"/>
      <c r="E451" s="349"/>
      <c r="F451" s="349"/>
      <c r="G451" s="349"/>
      <c r="H451" s="349"/>
      <c r="I451" s="349"/>
      <c r="J451" s="349"/>
      <c r="K451" s="349"/>
      <c r="L451" s="349"/>
      <c r="M451" s="349"/>
      <c r="N451" s="349"/>
      <c r="O451" s="349"/>
      <c r="P451" s="349"/>
      <c r="Q451" s="349"/>
      <c r="R451" s="349"/>
      <c r="S451" s="349"/>
      <c r="T451" s="349"/>
      <c r="U451" s="349"/>
      <c r="V451" s="349"/>
      <c r="W451" s="349"/>
      <c r="X451" s="349"/>
      <c r="Y451" s="349"/>
      <c r="Z451" s="349"/>
    </row>
    <row r="452" spans="1:26" ht="15.75" customHeight="1" x14ac:dyDescent="0.2">
      <c r="A452" s="349"/>
      <c r="B452" s="351"/>
      <c r="C452" s="349"/>
      <c r="D452" s="352"/>
      <c r="E452" s="349"/>
      <c r="F452" s="349"/>
      <c r="G452" s="349"/>
      <c r="H452" s="349"/>
      <c r="I452" s="349"/>
      <c r="J452" s="349"/>
      <c r="K452" s="349"/>
      <c r="L452" s="349"/>
      <c r="M452" s="349"/>
      <c r="N452" s="349"/>
      <c r="O452" s="349"/>
      <c r="P452" s="349"/>
      <c r="Q452" s="349"/>
      <c r="R452" s="349"/>
      <c r="S452" s="349"/>
      <c r="T452" s="349"/>
      <c r="U452" s="349"/>
      <c r="V452" s="349"/>
      <c r="W452" s="349"/>
      <c r="X452" s="349"/>
      <c r="Y452" s="349"/>
      <c r="Z452" s="349"/>
    </row>
    <row r="453" spans="1:26" ht="15.75" customHeight="1" x14ac:dyDescent="0.2">
      <c r="A453" s="349"/>
      <c r="B453" s="351"/>
      <c r="C453" s="349"/>
      <c r="D453" s="352"/>
      <c r="E453" s="349"/>
      <c r="F453" s="349"/>
      <c r="G453" s="349"/>
      <c r="H453" s="349"/>
      <c r="I453" s="349"/>
      <c r="J453" s="349"/>
      <c r="K453" s="349"/>
      <c r="L453" s="349"/>
      <c r="M453" s="349"/>
      <c r="N453" s="349"/>
      <c r="O453" s="349"/>
      <c r="P453" s="349"/>
      <c r="Q453" s="349"/>
      <c r="R453" s="349"/>
      <c r="S453" s="349"/>
      <c r="T453" s="349"/>
      <c r="U453" s="349"/>
      <c r="V453" s="349"/>
      <c r="W453" s="349"/>
      <c r="X453" s="349"/>
      <c r="Y453" s="349"/>
      <c r="Z453" s="349"/>
    </row>
    <row r="454" spans="1:26" ht="15.75" customHeight="1" x14ac:dyDescent="0.2">
      <c r="A454" s="349"/>
      <c r="B454" s="351"/>
      <c r="C454" s="349"/>
      <c r="D454" s="352"/>
      <c r="E454" s="349"/>
      <c r="F454" s="349"/>
      <c r="G454" s="349"/>
      <c r="H454" s="349"/>
      <c r="I454" s="349"/>
      <c r="J454" s="349"/>
      <c r="K454" s="349"/>
      <c r="L454" s="349"/>
      <c r="M454" s="349"/>
      <c r="N454" s="349"/>
      <c r="O454" s="349"/>
      <c r="P454" s="349"/>
      <c r="Q454" s="349"/>
      <c r="R454" s="349"/>
      <c r="S454" s="349"/>
      <c r="T454" s="349"/>
      <c r="U454" s="349"/>
      <c r="V454" s="349"/>
      <c r="W454" s="349"/>
      <c r="X454" s="349"/>
      <c r="Y454" s="349"/>
      <c r="Z454" s="349"/>
    </row>
    <row r="455" spans="1:26" ht="15.75" customHeight="1" x14ac:dyDescent="0.2">
      <c r="A455" s="349"/>
      <c r="B455" s="351"/>
      <c r="C455" s="349"/>
      <c r="D455" s="352"/>
      <c r="E455" s="349"/>
      <c r="F455" s="349"/>
      <c r="G455" s="349"/>
      <c r="H455" s="349"/>
      <c r="I455" s="349"/>
      <c r="J455" s="349"/>
      <c r="K455" s="349"/>
      <c r="L455" s="349"/>
      <c r="M455" s="349"/>
      <c r="N455" s="349"/>
      <c r="O455" s="349"/>
      <c r="P455" s="349"/>
      <c r="Q455" s="349"/>
      <c r="R455" s="349"/>
      <c r="S455" s="349"/>
      <c r="T455" s="349"/>
      <c r="U455" s="349"/>
      <c r="V455" s="349"/>
      <c r="W455" s="349"/>
      <c r="X455" s="349"/>
      <c r="Y455" s="349"/>
      <c r="Z455" s="349"/>
    </row>
    <row r="456" spans="1:26" ht="15.75" customHeight="1" x14ac:dyDescent="0.2">
      <c r="A456" s="349"/>
      <c r="B456" s="351"/>
      <c r="C456" s="349"/>
      <c r="D456" s="352"/>
      <c r="E456" s="349"/>
      <c r="F456" s="349"/>
      <c r="G456" s="349"/>
      <c r="H456" s="349"/>
      <c r="I456" s="349"/>
      <c r="J456" s="349"/>
      <c r="K456" s="349"/>
      <c r="L456" s="349"/>
      <c r="M456" s="349"/>
      <c r="N456" s="349"/>
      <c r="O456" s="349"/>
      <c r="P456" s="349"/>
      <c r="Q456" s="349"/>
      <c r="R456" s="349"/>
      <c r="S456" s="349"/>
      <c r="T456" s="349"/>
      <c r="U456" s="349"/>
      <c r="V456" s="349"/>
      <c r="W456" s="349"/>
      <c r="X456" s="349"/>
      <c r="Y456" s="349"/>
      <c r="Z456" s="349"/>
    </row>
    <row r="457" spans="1:26" ht="15.75" customHeight="1" x14ac:dyDescent="0.2">
      <c r="A457" s="349"/>
      <c r="B457" s="351"/>
      <c r="C457" s="349"/>
      <c r="D457" s="352"/>
      <c r="E457" s="349"/>
      <c r="F457" s="349"/>
      <c r="G457" s="349"/>
      <c r="H457" s="349"/>
      <c r="I457" s="349"/>
      <c r="J457" s="349"/>
      <c r="K457" s="349"/>
      <c r="L457" s="349"/>
      <c r="M457" s="349"/>
      <c r="N457" s="349"/>
      <c r="O457" s="349"/>
      <c r="P457" s="349"/>
      <c r="Q457" s="349"/>
      <c r="R457" s="349"/>
      <c r="S457" s="349"/>
      <c r="T457" s="349"/>
      <c r="U457" s="349"/>
      <c r="V457" s="349"/>
      <c r="W457" s="349"/>
      <c r="X457" s="349"/>
      <c r="Y457" s="349"/>
      <c r="Z457" s="349"/>
    </row>
    <row r="458" spans="1:26" ht="15.75" customHeight="1" x14ac:dyDescent="0.2">
      <c r="A458" s="349"/>
      <c r="B458" s="351"/>
      <c r="C458" s="349"/>
      <c r="D458" s="352"/>
      <c r="E458" s="349"/>
      <c r="F458" s="349"/>
      <c r="G458" s="349"/>
      <c r="H458" s="349"/>
      <c r="I458" s="349"/>
      <c r="J458" s="349"/>
      <c r="K458" s="349"/>
      <c r="L458" s="349"/>
      <c r="M458" s="349"/>
      <c r="N458" s="349"/>
      <c r="O458" s="349"/>
      <c r="P458" s="349"/>
      <c r="Q458" s="349"/>
      <c r="R458" s="349"/>
      <c r="S458" s="349"/>
      <c r="T458" s="349"/>
      <c r="U458" s="349"/>
      <c r="V458" s="349"/>
      <c r="W458" s="349"/>
      <c r="X458" s="349"/>
      <c r="Y458" s="349"/>
      <c r="Z458" s="349"/>
    </row>
    <row r="459" spans="1:26" ht="15.75" customHeight="1" x14ac:dyDescent="0.2">
      <c r="A459" s="349"/>
      <c r="B459" s="351"/>
      <c r="C459" s="349"/>
      <c r="D459" s="352"/>
      <c r="E459" s="349"/>
      <c r="F459" s="349"/>
      <c r="G459" s="349"/>
      <c r="H459" s="349"/>
      <c r="I459" s="349"/>
      <c r="J459" s="349"/>
      <c r="K459" s="349"/>
      <c r="L459" s="349"/>
      <c r="M459" s="349"/>
      <c r="N459" s="349"/>
      <c r="O459" s="349"/>
      <c r="P459" s="349"/>
      <c r="Q459" s="349"/>
      <c r="R459" s="349"/>
      <c r="S459" s="349"/>
      <c r="T459" s="349"/>
      <c r="U459" s="349"/>
      <c r="V459" s="349"/>
      <c r="W459" s="349"/>
      <c r="X459" s="349"/>
      <c r="Y459" s="349"/>
      <c r="Z459" s="349"/>
    </row>
    <row r="460" spans="1:26" ht="15.75" customHeight="1" x14ac:dyDescent="0.2">
      <c r="A460" s="349"/>
      <c r="B460" s="351"/>
      <c r="C460" s="349"/>
      <c r="D460" s="352"/>
      <c r="E460" s="349"/>
      <c r="F460" s="349"/>
      <c r="G460" s="349"/>
      <c r="H460" s="349"/>
      <c r="I460" s="349"/>
      <c r="J460" s="349"/>
      <c r="K460" s="349"/>
      <c r="L460" s="349"/>
      <c r="M460" s="349"/>
      <c r="N460" s="349"/>
      <c r="O460" s="349"/>
      <c r="P460" s="349"/>
      <c r="Q460" s="349"/>
      <c r="R460" s="349"/>
      <c r="S460" s="349"/>
      <c r="T460" s="349"/>
      <c r="U460" s="349"/>
      <c r="V460" s="349"/>
      <c r="W460" s="349"/>
      <c r="X460" s="349"/>
      <c r="Y460" s="349"/>
      <c r="Z460" s="349"/>
    </row>
    <row r="461" spans="1:26" ht="15.75" customHeight="1" x14ac:dyDescent="0.2">
      <c r="A461" s="349"/>
      <c r="B461" s="351"/>
      <c r="C461" s="349"/>
      <c r="D461" s="352"/>
      <c r="E461" s="349"/>
      <c r="F461" s="349"/>
      <c r="G461" s="349"/>
      <c r="H461" s="349"/>
      <c r="I461" s="349"/>
      <c r="J461" s="349"/>
      <c r="K461" s="349"/>
      <c r="L461" s="349"/>
      <c r="M461" s="349"/>
      <c r="N461" s="349"/>
      <c r="O461" s="349"/>
      <c r="P461" s="349"/>
      <c r="Q461" s="349"/>
      <c r="R461" s="349"/>
      <c r="S461" s="349"/>
      <c r="T461" s="349"/>
      <c r="U461" s="349"/>
      <c r="V461" s="349"/>
      <c r="W461" s="349"/>
      <c r="X461" s="349"/>
      <c r="Y461" s="349"/>
      <c r="Z461" s="349"/>
    </row>
    <row r="462" spans="1:26" ht="15.75" customHeight="1" x14ac:dyDescent="0.2">
      <c r="A462" s="349"/>
      <c r="B462" s="351"/>
      <c r="C462" s="349"/>
      <c r="D462" s="352"/>
      <c r="E462" s="349"/>
      <c r="F462" s="349"/>
      <c r="G462" s="349"/>
      <c r="H462" s="349"/>
      <c r="I462" s="349"/>
      <c r="J462" s="349"/>
      <c r="K462" s="349"/>
      <c r="L462" s="349"/>
      <c r="M462" s="349"/>
      <c r="N462" s="349"/>
      <c r="O462" s="349"/>
      <c r="P462" s="349"/>
      <c r="Q462" s="349"/>
      <c r="R462" s="349"/>
      <c r="S462" s="349"/>
      <c r="T462" s="349"/>
      <c r="U462" s="349"/>
      <c r="V462" s="349"/>
      <c r="W462" s="349"/>
      <c r="X462" s="349"/>
      <c r="Y462" s="349"/>
      <c r="Z462" s="349"/>
    </row>
    <row r="463" spans="1:26" ht="15.75" customHeight="1" x14ac:dyDescent="0.2">
      <c r="A463" s="349"/>
      <c r="B463" s="351"/>
      <c r="C463" s="349"/>
      <c r="D463" s="352"/>
      <c r="E463" s="349"/>
      <c r="F463" s="349"/>
      <c r="G463" s="349"/>
      <c r="H463" s="349"/>
      <c r="I463" s="349"/>
      <c r="J463" s="349"/>
      <c r="K463" s="349"/>
      <c r="L463" s="349"/>
      <c r="M463" s="349"/>
      <c r="N463" s="349"/>
      <c r="O463" s="349"/>
      <c r="P463" s="349"/>
      <c r="Q463" s="349"/>
      <c r="R463" s="349"/>
      <c r="S463" s="349"/>
      <c r="T463" s="349"/>
      <c r="U463" s="349"/>
      <c r="V463" s="349"/>
      <c r="W463" s="349"/>
      <c r="X463" s="349"/>
      <c r="Y463" s="349"/>
      <c r="Z463" s="349"/>
    </row>
    <row r="464" spans="1:26" ht="15.75" customHeight="1" x14ac:dyDescent="0.2">
      <c r="A464" s="349"/>
      <c r="B464" s="351"/>
      <c r="C464" s="349"/>
      <c r="D464" s="352"/>
      <c r="E464" s="349"/>
      <c r="F464" s="349"/>
      <c r="G464" s="349"/>
      <c r="H464" s="349"/>
      <c r="I464" s="349"/>
      <c r="J464" s="349"/>
      <c r="K464" s="349"/>
      <c r="L464" s="349"/>
      <c r="M464" s="349"/>
      <c r="N464" s="349"/>
      <c r="O464" s="349"/>
      <c r="P464" s="349"/>
      <c r="Q464" s="349"/>
      <c r="R464" s="349"/>
      <c r="S464" s="349"/>
      <c r="T464" s="349"/>
      <c r="U464" s="349"/>
      <c r="V464" s="349"/>
      <c r="W464" s="349"/>
      <c r="X464" s="349"/>
      <c r="Y464" s="349"/>
      <c r="Z464" s="349"/>
    </row>
    <row r="465" spans="1:26" ht="15.75" customHeight="1" x14ac:dyDescent="0.2">
      <c r="A465" s="349"/>
      <c r="B465" s="351"/>
      <c r="C465" s="349"/>
      <c r="D465" s="352"/>
      <c r="E465" s="349"/>
      <c r="F465" s="349"/>
      <c r="G465" s="349"/>
      <c r="H465" s="349"/>
      <c r="I465" s="349"/>
      <c r="J465" s="349"/>
      <c r="K465" s="349"/>
      <c r="L465" s="349"/>
      <c r="M465" s="349"/>
      <c r="N465" s="349"/>
      <c r="O465" s="349"/>
      <c r="P465" s="349"/>
      <c r="Q465" s="349"/>
      <c r="R465" s="349"/>
      <c r="S465" s="349"/>
      <c r="T465" s="349"/>
      <c r="U465" s="349"/>
      <c r="V465" s="349"/>
      <c r="W465" s="349"/>
      <c r="X465" s="349"/>
      <c r="Y465" s="349"/>
      <c r="Z465" s="349"/>
    </row>
    <row r="466" spans="1:26" ht="15.75" customHeight="1" x14ac:dyDescent="0.2">
      <c r="A466" s="349"/>
      <c r="B466" s="351"/>
      <c r="C466" s="349"/>
      <c r="D466" s="352"/>
      <c r="E466" s="349"/>
      <c r="F466" s="349"/>
      <c r="G466" s="349"/>
      <c r="H466" s="349"/>
      <c r="I466" s="349"/>
      <c r="J466" s="349"/>
      <c r="K466" s="349"/>
      <c r="L466" s="349"/>
      <c r="M466" s="349"/>
      <c r="N466" s="349"/>
      <c r="O466" s="349"/>
      <c r="P466" s="349"/>
      <c r="Q466" s="349"/>
      <c r="R466" s="349"/>
      <c r="S466" s="349"/>
      <c r="T466" s="349"/>
      <c r="U466" s="349"/>
      <c r="V466" s="349"/>
      <c r="W466" s="349"/>
      <c r="X466" s="349"/>
      <c r="Y466" s="349"/>
      <c r="Z466" s="349"/>
    </row>
    <row r="467" spans="1:26" ht="15.75" customHeight="1" x14ac:dyDescent="0.2">
      <c r="A467" s="349"/>
      <c r="B467" s="351"/>
      <c r="C467" s="349"/>
      <c r="D467" s="352"/>
      <c r="E467" s="349"/>
      <c r="F467" s="349"/>
      <c r="G467" s="349"/>
      <c r="H467" s="349"/>
      <c r="I467" s="349"/>
      <c r="J467" s="349"/>
      <c r="K467" s="349"/>
      <c r="L467" s="349"/>
      <c r="M467" s="349"/>
      <c r="N467" s="349"/>
      <c r="O467" s="349"/>
      <c r="P467" s="349"/>
      <c r="Q467" s="349"/>
      <c r="R467" s="349"/>
      <c r="S467" s="349"/>
      <c r="T467" s="349"/>
      <c r="U467" s="349"/>
      <c r="V467" s="349"/>
      <c r="W467" s="349"/>
      <c r="X467" s="349"/>
      <c r="Y467" s="349"/>
      <c r="Z467" s="349"/>
    </row>
    <row r="468" spans="1:26" ht="15.75" customHeight="1" x14ac:dyDescent="0.2">
      <c r="A468" s="349"/>
      <c r="B468" s="351"/>
      <c r="C468" s="349"/>
      <c r="D468" s="352"/>
      <c r="E468" s="349"/>
      <c r="F468" s="349"/>
      <c r="G468" s="349"/>
      <c r="H468" s="349"/>
      <c r="I468" s="349"/>
      <c r="J468" s="349"/>
      <c r="K468" s="349"/>
      <c r="L468" s="349"/>
      <c r="M468" s="349"/>
      <c r="N468" s="349"/>
      <c r="O468" s="349"/>
      <c r="P468" s="349"/>
      <c r="Q468" s="349"/>
      <c r="R468" s="349"/>
      <c r="S468" s="349"/>
      <c r="T468" s="349"/>
      <c r="U468" s="349"/>
      <c r="V468" s="349"/>
      <c r="W468" s="349"/>
      <c r="X468" s="349"/>
      <c r="Y468" s="349"/>
      <c r="Z468" s="349"/>
    </row>
    <row r="469" spans="1:26" ht="15.75" customHeight="1" x14ac:dyDescent="0.2">
      <c r="A469" s="349"/>
      <c r="B469" s="351"/>
      <c r="C469" s="349"/>
      <c r="D469" s="352"/>
      <c r="E469" s="349"/>
      <c r="F469" s="349"/>
      <c r="G469" s="349"/>
      <c r="H469" s="349"/>
      <c r="I469" s="349"/>
      <c r="J469" s="349"/>
      <c r="K469" s="349"/>
      <c r="L469" s="349"/>
      <c r="M469" s="349"/>
      <c r="N469" s="349"/>
      <c r="O469" s="349"/>
      <c r="P469" s="349"/>
      <c r="Q469" s="349"/>
      <c r="R469" s="349"/>
      <c r="S469" s="349"/>
      <c r="T469" s="349"/>
      <c r="U469" s="349"/>
      <c r="V469" s="349"/>
      <c r="W469" s="349"/>
      <c r="X469" s="349"/>
      <c r="Y469" s="349"/>
      <c r="Z469" s="349"/>
    </row>
    <row r="470" spans="1:26" ht="15.75" customHeight="1" x14ac:dyDescent="0.2">
      <c r="A470" s="349"/>
      <c r="B470" s="351"/>
      <c r="C470" s="349"/>
      <c r="D470" s="352"/>
      <c r="E470" s="349"/>
      <c r="F470" s="349"/>
      <c r="G470" s="349"/>
      <c r="H470" s="349"/>
      <c r="I470" s="349"/>
      <c r="J470" s="349"/>
      <c r="K470" s="349"/>
      <c r="L470" s="349"/>
      <c r="M470" s="349"/>
      <c r="N470" s="349"/>
      <c r="O470" s="349"/>
      <c r="P470" s="349"/>
      <c r="Q470" s="349"/>
      <c r="R470" s="349"/>
      <c r="S470" s="349"/>
      <c r="T470" s="349"/>
      <c r="U470" s="349"/>
      <c r="V470" s="349"/>
      <c r="W470" s="349"/>
      <c r="X470" s="349"/>
      <c r="Y470" s="349"/>
      <c r="Z470" s="349"/>
    </row>
    <row r="471" spans="1:26" ht="15.75" customHeight="1" x14ac:dyDescent="0.2">
      <c r="A471" s="349"/>
      <c r="B471" s="351"/>
      <c r="C471" s="349"/>
      <c r="D471" s="352"/>
      <c r="E471" s="349"/>
      <c r="F471" s="349"/>
      <c r="G471" s="349"/>
      <c r="H471" s="349"/>
      <c r="I471" s="349"/>
      <c r="J471" s="349"/>
      <c r="K471" s="349"/>
      <c r="L471" s="349"/>
      <c r="M471" s="349"/>
      <c r="N471" s="349"/>
      <c r="O471" s="349"/>
      <c r="P471" s="349"/>
      <c r="Q471" s="349"/>
      <c r="R471" s="349"/>
      <c r="S471" s="349"/>
      <c r="T471" s="349"/>
      <c r="U471" s="349"/>
      <c r="V471" s="349"/>
      <c r="W471" s="349"/>
      <c r="X471" s="349"/>
      <c r="Y471" s="349"/>
      <c r="Z471" s="349"/>
    </row>
    <row r="472" spans="1:26" ht="15.75" customHeight="1" x14ac:dyDescent="0.2">
      <c r="A472" s="349"/>
      <c r="B472" s="351"/>
      <c r="C472" s="349"/>
      <c r="D472" s="352"/>
      <c r="E472" s="349"/>
      <c r="F472" s="349"/>
      <c r="G472" s="349"/>
      <c r="H472" s="349"/>
      <c r="I472" s="349"/>
      <c r="J472" s="349"/>
      <c r="K472" s="349"/>
      <c r="L472" s="349"/>
      <c r="M472" s="349"/>
      <c r="N472" s="349"/>
      <c r="O472" s="349"/>
      <c r="P472" s="349"/>
      <c r="Q472" s="349"/>
      <c r="R472" s="349"/>
      <c r="S472" s="349"/>
      <c r="T472" s="349"/>
      <c r="U472" s="349"/>
      <c r="V472" s="349"/>
      <c r="W472" s="349"/>
      <c r="X472" s="349"/>
      <c r="Y472" s="349"/>
      <c r="Z472" s="349"/>
    </row>
    <row r="473" spans="1:26" ht="15.75" customHeight="1" x14ac:dyDescent="0.2">
      <c r="A473" s="349"/>
      <c r="B473" s="351"/>
      <c r="C473" s="349"/>
      <c r="D473" s="352"/>
      <c r="E473" s="349"/>
      <c r="F473" s="349"/>
      <c r="G473" s="349"/>
      <c r="H473" s="349"/>
      <c r="I473" s="349"/>
      <c r="J473" s="349"/>
      <c r="K473" s="349"/>
      <c r="L473" s="349"/>
      <c r="M473" s="349"/>
      <c r="N473" s="349"/>
      <c r="O473" s="349"/>
      <c r="P473" s="349"/>
      <c r="Q473" s="349"/>
      <c r="R473" s="349"/>
      <c r="S473" s="349"/>
      <c r="T473" s="349"/>
      <c r="U473" s="349"/>
      <c r="V473" s="349"/>
      <c r="W473" s="349"/>
      <c r="X473" s="349"/>
      <c r="Y473" s="349"/>
      <c r="Z473" s="349"/>
    </row>
    <row r="474" spans="1:26" ht="15.75" customHeight="1" x14ac:dyDescent="0.2">
      <c r="A474" s="349"/>
      <c r="B474" s="351"/>
      <c r="C474" s="349"/>
      <c r="D474" s="352"/>
      <c r="E474" s="349"/>
      <c r="F474" s="349"/>
      <c r="G474" s="349"/>
      <c r="H474" s="349"/>
      <c r="I474" s="349"/>
      <c r="J474" s="349"/>
      <c r="K474" s="349"/>
      <c r="L474" s="349"/>
      <c r="M474" s="349"/>
      <c r="N474" s="349"/>
      <c r="O474" s="349"/>
      <c r="P474" s="349"/>
      <c r="Q474" s="349"/>
      <c r="R474" s="349"/>
      <c r="S474" s="349"/>
      <c r="T474" s="349"/>
      <c r="U474" s="349"/>
      <c r="V474" s="349"/>
      <c r="W474" s="349"/>
      <c r="X474" s="349"/>
      <c r="Y474" s="349"/>
      <c r="Z474" s="349"/>
    </row>
    <row r="475" spans="1:26" ht="15.75" customHeight="1" x14ac:dyDescent="0.2">
      <c r="A475" s="349"/>
      <c r="B475" s="351"/>
      <c r="C475" s="349"/>
      <c r="D475" s="352"/>
      <c r="E475" s="349"/>
      <c r="F475" s="349"/>
      <c r="G475" s="349"/>
      <c r="H475" s="349"/>
      <c r="I475" s="349"/>
      <c r="J475" s="349"/>
      <c r="K475" s="349"/>
      <c r="L475" s="349"/>
      <c r="M475" s="349"/>
      <c r="N475" s="349"/>
      <c r="O475" s="349"/>
      <c r="P475" s="349"/>
      <c r="Q475" s="349"/>
      <c r="R475" s="349"/>
      <c r="S475" s="349"/>
      <c r="T475" s="349"/>
      <c r="U475" s="349"/>
      <c r="V475" s="349"/>
      <c r="W475" s="349"/>
      <c r="X475" s="349"/>
      <c r="Y475" s="349"/>
      <c r="Z475" s="349"/>
    </row>
    <row r="476" spans="1:26" ht="15.75" customHeight="1" x14ac:dyDescent="0.2">
      <c r="A476" s="349"/>
      <c r="B476" s="351"/>
      <c r="C476" s="349"/>
      <c r="D476" s="352"/>
      <c r="E476" s="349"/>
      <c r="F476" s="349"/>
      <c r="G476" s="349"/>
      <c r="H476" s="349"/>
      <c r="I476" s="349"/>
      <c r="J476" s="349"/>
      <c r="K476" s="349"/>
      <c r="L476" s="349"/>
      <c r="M476" s="349"/>
      <c r="N476" s="349"/>
      <c r="O476" s="349"/>
      <c r="P476" s="349"/>
      <c r="Q476" s="349"/>
      <c r="R476" s="349"/>
      <c r="S476" s="349"/>
      <c r="T476" s="349"/>
      <c r="U476" s="349"/>
      <c r="V476" s="349"/>
      <c r="W476" s="349"/>
      <c r="X476" s="349"/>
      <c r="Y476" s="349"/>
      <c r="Z476" s="349"/>
    </row>
    <row r="477" spans="1:26" ht="15.75" customHeight="1" x14ac:dyDescent="0.2">
      <c r="A477" s="349"/>
      <c r="B477" s="351"/>
      <c r="C477" s="349"/>
      <c r="D477" s="352"/>
      <c r="E477" s="349"/>
      <c r="F477" s="349"/>
      <c r="G477" s="349"/>
      <c r="H477" s="349"/>
      <c r="I477" s="349"/>
      <c r="J477" s="349"/>
      <c r="K477" s="349"/>
      <c r="L477" s="349"/>
      <c r="M477" s="349"/>
      <c r="N477" s="349"/>
      <c r="O477" s="349"/>
      <c r="P477" s="349"/>
      <c r="Q477" s="349"/>
      <c r="R477" s="349"/>
      <c r="S477" s="349"/>
      <c r="T477" s="349"/>
      <c r="U477" s="349"/>
      <c r="V477" s="349"/>
      <c r="W477" s="349"/>
      <c r="X477" s="349"/>
      <c r="Y477" s="349"/>
      <c r="Z477" s="349"/>
    </row>
    <row r="478" spans="1:26" ht="15.75" customHeight="1" x14ac:dyDescent="0.2">
      <c r="A478" s="349"/>
      <c r="B478" s="351"/>
      <c r="C478" s="349"/>
      <c r="D478" s="352"/>
      <c r="E478" s="349"/>
      <c r="F478" s="349"/>
      <c r="G478" s="349"/>
      <c r="H478" s="349"/>
      <c r="I478" s="349"/>
      <c r="J478" s="349"/>
      <c r="K478" s="349"/>
      <c r="L478" s="349"/>
      <c r="M478" s="349"/>
      <c r="N478" s="349"/>
      <c r="O478" s="349"/>
      <c r="P478" s="349"/>
      <c r="Q478" s="349"/>
      <c r="R478" s="349"/>
      <c r="S478" s="349"/>
      <c r="T478" s="349"/>
      <c r="U478" s="349"/>
      <c r="V478" s="349"/>
      <c r="W478" s="349"/>
      <c r="X478" s="349"/>
      <c r="Y478" s="349"/>
      <c r="Z478" s="349"/>
    </row>
    <row r="479" spans="1:26" ht="15.75" customHeight="1" x14ac:dyDescent="0.2">
      <c r="A479" s="349"/>
      <c r="B479" s="351"/>
      <c r="C479" s="349"/>
      <c r="D479" s="352"/>
      <c r="E479" s="349"/>
      <c r="F479" s="349"/>
      <c r="G479" s="349"/>
      <c r="H479" s="349"/>
      <c r="I479" s="349"/>
      <c r="J479" s="349"/>
      <c r="K479" s="349"/>
      <c r="L479" s="349"/>
      <c r="M479" s="349"/>
      <c r="N479" s="349"/>
      <c r="O479" s="349"/>
      <c r="P479" s="349"/>
      <c r="Q479" s="349"/>
      <c r="R479" s="349"/>
      <c r="S479" s="349"/>
      <c r="T479" s="349"/>
      <c r="U479" s="349"/>
      <c r="V479" s="349"/>
      <c r="W479" s="349"/>
      <c r="X479" s="349"/>
      <c r="Y479" s="349"/>
      <c r="Z479" s="349"/>
    </row>
    <row r="480" spans="1:26" ht="15.75" customHeight="1" x14ac:dyDescent="0.2">
      <c r="A480" s="349"/>
      <c r="B480" s="351"/>
      <c r="C480" s="349"/>
      <c r="D480" s="352"/>
      <c r="E480" s="349"/>
      <c r="F480" s="349"/>
      <c r="G480" s="349"/>
      <c r="H480" s="349"/>
      <c r="I480" s="349"/>
      <c r="J480" s="349"/>
      <c r="K480" s="349"/>
      <c r="L480" s="349"/>
      <c r="M480" s="349"/>
      <c r="N480" s="349"/>
      <c r="O480" s="349"/>
      <c r="P480" s="349"/>
      <c r="Q480" s="349"/>
      <c r="R480" s="349"/>
      <c r="S480" s="349"/>
      <c r="T480" s="349"/>
      <c r="U480" s="349"/>
      <c r="V480" s="349"/>
      <c r="W480" s="349"/>
      <c r="X480" s="349"/>
      <c r="Y480" s="349"/>
      <c r="Z480" s="349"/>
    </row>
    <row r="481" spans="1:26" ht="15.75" customHeight="1" x14ac:dyDescent="0.2">
      <c r="A481" s="349"/>
      <c r="B481" s="351"/>
      <c r="C481" s="349"/>
      <c r="D481" s="352"/>
      <c r="E481" s="349"/>
      <c r="F481" s="349"/>
      <c r="G481" s="349"/>
      <c r="H481" s="349"/>
      <c r="I481" s="349"/>
      <c r="J481" s="349"/>
      <c r="K481" s="349"/>
      <c r="L481" s="349"/>
      <c r="M481" s="349"/>
      <c r="N481" s="349"/>
      <c r="O481" s="349"/>
      <c r="P481" s="349"/>
      <c r="Q481" s="349"/>
      <c r="R481" s="349"/>
      <c r="S481" s="349"/>
      <c r="T481" s="349"/>
      <c r="U481" s="349"/>
      <c r="V481" s="349"/>
      <c r="W481" s="349"/>
      <c r="X481" s="349"/>
      <c r="Y481" s="349"/>
      <c r="Z481" s="349"/>
    </row>
    <row r="482" spans="1:26" ht="15.75" customHeight="1" x14ac:dyDescent="0.2">
      <c r="A482" s="349"/>
      <c r="B482" s="351"/>
      <c r="C482" s="349"/>
      <c r="D482" s="352"/>
      <c r="E482" s="349"/>
      <c r="F482" s="349"/>
      <c r="G482" s="349"/>
      <c r="H482" s="349"/>
      <c r="I482" s="349"/>
      <c r="J482" s="349"/>
      <c r="K482" s="349"/>
      <c r="L482" s="349"/>
      <c r="M482" s="349"/>
      <c r="N482" s="349"/>
      <c r="O482" s="349"/>
      <c r="P482" s="349"/>
      <c r="Q482" s="349"/>
      <c r="R482" s="349"/>
      <c r="S482" s="349"/>
      <c r="T482" s="349"/>
      <c r="U482" s="349"/>
      <c r="V482" s="349"/>
      <c r="W482" s="349"/>
      <c r="X482" s="349"/>
      <c r="Y482" s="349"/>
      <c r="Z482" s="349"/>
    </row>
    <row r="483" spans="1:26" ht="15.75" customHeight="1" x14ac:dyDescent="0.2">
      <c r="A483" s="349"/>
      <c r="B483" s="351"/>
      <c r="C483" s="349"/>
      <c r="D483" s="352"/>
      <c r="E483" s="349"/>
      <c r="F483" s="349"/>
      <c r="G483" s="349"/>
      <c r="H483" s="349"/>
      <c r="I483" s="349"/>
      <c r="J483" s="349"/>
      <c r="K483" s="349"/>
      <c r="L483" s="349"/>
      <c r="M483" s="349"/>
      <c r="N483" s="349"/>
      <c r="O483" s="349"/>
      <c r="P483" s="349"/>
      <c r="Q483" s="349"/>
      <c r="R483" s="349"/>
      <c r="S483" s="349"/>
      <c r="T483" s="349"/>
      <c r="U483" s="349"/>
      <c r="V483" s="349"/>
      <c r="W483" s="349"/>
      <c r="X483" s="349"/>
      <c r="Y483" s="349"/>
      <c r="Z483" s="349"/>
    </row>
    <row r="484" spans="1:26" ht="15.75" customHeight="1" x14ac:dyDescent="0.2">
      <c r="A484" s="349"/>
      <c r="B484" s="351"/>
      <c r="C484" s="349"/>
      <c r="D484" s="352"/>
      <c r="E484" s="349"/>
      <c r="F484" s="349"/>
      <c r="G484" s="349"/>
      <c r="H484" s="349"/>
      <c r="I484" s="349"/>
      <c r="J484" s="349"/>
      <c r="K484" s="349"/>
      <c r="L484" s="349"/>
      <c r="M484" s="349"/>
      <c r="N484" s="349"/>
      <c r="O484" s="349"/>
      <c r="P484" s="349"/>
      <c r="Q484" s="349"/>
      <c r="R484" s="349"/>
      <c r="S484" s="349"/>
      <c r="T484" s="349"/>
      <c r="U484" s="349"/>
      <c r="V484" s="349"/>
      <c r="W484" s="349"/>
      <c r="X484" s="349"/>
      <c r="Y484" s="349"/>
      <c r="Z484" s="349"/>
    </row>
    <row r="485" spans="1:26" ht="15.75" customHeight="1" x14ac:dyDescent="0.2">
      <c r="A485" s="349"/>
      <c r="B485" s="351"/>
      <c r="C485" s="349"/>
      <c r="D485" s="352"/>
      <c r="E485" s="349"/>
      <c r="F485" s="349"/>
      <c r="G485" s="349"/>
      <c r="H485" s="349"/>
      <c r="I485" s="349"/>
      <c r="J485" s="349"/>
      <c r="K485" s="349"/>
      <c r="L485" s="349"/>
      <c r="M485" s="349"/>
      <c r="N485" s="349"/>
      <c r="O485" s="349"/>
      <c r="P485" s="349"/>
      <c r="Q485" s="349"/>
      <c r="R485" s="349"/>
      <c r="S485" s="349"/>
      <c r="T485" s="349"/>
      <c r="U485" s="349"/>
      <c r="V485" s="349"/>
      <c r="W485" s="349"/>
      <c r="X485" s="349"/>
      <c r="Y485" s="349"/>
      <c r="Z485" s="349"/>
    </row>
    <row r="486" spans="1:26" ht="15.75" customHeight="1" x14ac:dyDescent="0.2">
      <c r="A486" s="349"/>
      <c r="B486" s="351"/>
      <c r="C486" s="349"/>
      <c r="D486" s="352"/>
      <c r="E486" s="349"/>
      <c r="F486" s="349"/>
      <c r="G486" s="349"/>
      <c r="H486" s="349"/>
      <c r="I486" s="349"/>
      <c r="J486" s="349"/>
      <c r="K486" s="349"/>
      <c r="L486" s="349"/>
      <c r="M486" s="349"/>
      <c r="N486" s="349"/>
      <c r="O486" s="349"/>
      <c r="P486" s="349"/>
      <c r="Q486" s="349"/>
      <c r="R486" s="349"/>
      <c r="S486" s="349"/>
      <c r="T486" s="349"/>
      <c r="U486" s="349"/>
      <c r="V486" s="349"/>
      <c r="W486" s="349"/>
      <c r="X486" s="349"/>
      <c r="Y486" s="349"/>
      <c r="Z486" s="349"/>
    </row>
    <row r="487" spans="1:26" ht="15.75" customHeight="1" x14ac:dyDescent="0.2">
      <c r="A487" s="349"/>
      <c r="B487" s="351"/>
      <c r="C487" s="349"/>
      <c r="D487" s="352"/>
      <c r="E487" s="349"/>
      <c r="F487" s="349"/>
      <c r="G487" s="349"/>
      <c r="H487" s="349"/>
      <c r="I487" s="349"/>
      <c r="J487" s="349"/>
      <c r="K487" s="349"/>
      <c r="L487" s="349"/>
      <c r="M487" s="349"/>
      <c r="N487" s="349"/>
      <c r="O487" s="349"/>
      <c r="P487" s="349"/>
      <c r="Q487" s="349"/>
      <c r="R487" s="349"/>
      <c r="S487" s="349"/>
      <c r="T487" s="349"/>
      <c r="U487" s="349"/>
      <c r="V487" s="349"/>
      <c r="W487" s="349"/>
      <c r="X487" s="349"/>
      <c r="Y487" s="349"/>
      <c r="Z487" s="349"/>
    </row>
    <row r="488" spans="1:26" ht="15.75" customHeight="1" x14ac:dyDescent="0.2">
      <c r="A488" s="349"/>
      <c r="B488" s="351"/>
      <c r="C488" s="349"/>
      <c r="D488" s="352"/>
      <c r="E488" s="349"/>
      <c r="F488" s="349"/>
      <c r="G488" s="349"/>
      <c r="H488" s="349"/>
      <c r="I488" s="349"/>
      <c r="J488" s="349"/>
      <c r="K488" s="349"/>
      <c r="L488" s="349"/>
      <c r="M488" s="349"/>
      <c r="N488" s="349"/>
      <c r="O488" s="349"/>
      <c r="P488" s="349"/>
      <c r="Q488" s="349"/>
      <c r="R488" s="349"/>
      <c r="S488" s="349"/>
      <c r="T488" s="349"/>
      <c r="U488" s="349"/>
      <c r="V488" s="349"/>
      <c r="W488" s="349"/>
      <c r="X488" s="349"/>
      <c r="Y488" s="349"/>
      <c r="Z488" s="349"/>
    </row>
    <row r="489" spans="1:26" ht="15.75" customHeight="1" x14ac:dyDescent="0.2">
      <c r="A489" s="349"/>
      <c r="B489" s="351"/>
      <c r="C489" s="349"/>
      <c r="D489" s="352"/>
      <c r="E489" s="349"/>
      <c r="F489" s="349"/>
      <c r="G489" s="349"/>
      <c r="H489" s="349"/>
      <c r="I489" s="349"/>
      <c r="J489" s="349"/>
      <c r="K489" s="349"/>
      <c r="L489" s="349"/>
      <c r="M489" s="349"/>
      <c r="N489" s="349"/>
      <c r="O489" s="349"/>
      <c r="P489" s="349"/>
      <c r="Q489" s="349"/>
      <c r="R489" s="349"/>
      <c r="S489" s="349"/>
      <c r="T489" s="349"/>
      <c r="U489" s="349"/>
      <c r="V489" s="349"/>
      <c r="W489" s="349"/>
      <c r="X489" s="349"/>
      <c r="Y489" s="349"/>
      <c r="Z489" s="349"/>
    </row>
    <row r="490" spans="1:26" ht="15.75" customHeight="1" x14ac:dyDescent="0.2">
      <c r="A490" s="349"/>
      <c r="B490" s="351"/>
      <c r="C490" s="349"/>
      <c r="D490" s="352"/>
      <c r="E490" s="349"/>
      <c r="F490" s="349"/>
      <c r="G490" s="349"/>
      <c r="H490" s="349"/>
      <c r="I490" s="349"/>
      <c r="J490" s="349"/>
      <c r="K490" s="349"/>
      <c r="L490" s="349"/>
      <c r="M490" s="349"/>
      <c r="N490" s="349"/>
      <c r="O490" s="349"/>
      <c r="P490" s="349"/>
      <c r="Q490" s="349"/>
      <c r="R490" s="349"/>
      <c r="S490" s="349"/>
      <c r="T490" s="349"/>
      <c r="U490" s="349"/>
      <c r="V490" s="349"/>
      <c r="W490" s="349"/>
      <c r="X490" s="349"/>
      <c r="Y490" s="349"/>
      <c r="Z490" s="349"/>
    </row>
    <row r="491" spans="1:26" ht="15.75" customHeight="1" x14ac:dyDescent="0.2">
      <c r="A491" s="349"/>
      <c r="B491" s="351"/>
      <c r="C491" s="349"/>
      <c r="D491" s="352"/>
      <c r="E491" s="349"/>
      <c r="F491" s="349"/>
      <c r="G491" s="349"/>
      <c r="H491" s="349"/>
      <c r="I491" s="349"/>
      <c r="J491" s="349"/>
      <c r="K491" s="349"/>
      <c r="L491" s="349"/>
      <c r="M491" s="349"/>
      <c r="N491" s="349"/>
      <c r="O491" s="349"/>
      <c r="P491" s="349"/>
      <c r="Q491" s="349"/>
      <c r="R491" s="349"/>
      <c r="S491" s="349"/>
      <c r="T491" s="349"/>
      <c r="U491" s="349"/>
      <c r="V491" s="349"/>
      <c r="W491" s="349"/>
      <c r="X491" s="349"/>
      <c r="Y491" s="349"/>
      <c r="Z491" s="349"/>
    </row>
    <row r="492" spans="1:26" ht="15.75" customHeight="1" x14ac:dyDescent="0.2">
      <c r="A492" s="349"/>
      <c r="B492" s="351"/>
      <c r="C492" s="349"/>
      <c r="D492" s="352"/>
      <c r="E492" s="349"/>
      <c r="F492" s="349"/>
      <c r="G492" s="349"/>
      <c r="H492" s="349"/>
      <c r="I492" s="349"/>
      <c r="J492" s="349"/>
      <c r="K492" s="349"/>
      <c r="L492" s="349"/>
      <c r="M492" s="349"/>
      <c r="N492" s="349"/>
      <c r="O492" s="349"/>
      <c r="P492" s="349"/>
      <c r="Q492" s="349"/>
      <c r="R492" s="349"/>
      <c r="S492" s="349"/>
      <c r="T492" s="349"/>
      <c r="U492" s="349"/>
      <c r="V492" s="349"/>
      <c r="W492" s="349"/>
      <c r="X492" s="349"/>
      <c r="Y492" s="349"/>
      <c r="Z492" s="349"/>
    </row>
    <row r="493" spans="1:26" ht="15.75" customHeight="1" x14ac:dyDescent="0.2">
      <c r="A493" s="349"/>
      <c r="B493" s="351"/>
      <c r="C493" s="349"/>
      <c r="D493" s="352"/>
      <c r="E493" s="349"/>
      <c r="F493" s="349"/>
      <c r="G493" s="349"/>
      <c r="H493" s="349"/>
      <c r="I493" s="349"/>
      <c r="J493" s="349"/>
      <c r="K493" s="349"/>
      <c r="L493" s="349"/>
      <c r="M493" s="349"/>
      <c r="N493" s="349"/>
      <c r="O493" s="349"/>
      <c r="P493" s="349"/>
      <c r="Q493" s="349"/>
      <c r="R493" s="349"/>
      <c r="S493" s="349"/>
      <c r="T493" s="349"/>
      <c r="U493" s="349"/>
      <c r="V493" s="349"/>
      <c r="W493" s="349"/>
      <c r="X493" s="349"/>
      <c r="Y493" s="349"/>
      <c r="Z493" s="349"/>
    </row>
    <row r="494" spans="1:26" ht="15.75" customHeight="1" x14ac:dyDescent="0.2">
      <c r="A494" s="349"/>
      <c r="B494" s="351"/>
      <c r="C494" s="349"/>
      <c r="D494" s="352"/>
      <c r="E494" s="349"/>
      <c r="F494" s="349"/>
      <c r="G494" s="349"/>
      <c r="H494" s="349"/>
      <c r="I494" s="349"/>
      <c r="J494" s="349"/>
      <c r="K494" s="349"/>
      <c r="L494" s="349"/>
      <c r="M494" s="349"/>
      <c r="N494" s="349"/>
      <c r="O494" s="349"/>
      <c r="P494" s="349"/>
      <c r="Q494" s="349"/>
      <c r="R494" s="349"/>
      <c r="S494" s="349"/>
      <c r="T494" s="349"/>
      <c r="U494" s="349"/>
      <c r="V494" s="349"/>
      <c r="W494" s="349"/>
      <c r="X494" s="349"/>
      <c r="Y494" s="349"/>
      <c r="Z494" s="349"/>
    </row>
    <row r="495" spans="1:26" ht="15.75" customHeight="1" x14ac:dyDescent="0.2">
      <c r="A495" s="349"/>
      <c r="B495" s="351"/>
      <c r="C495" s="349"/>
      <c r="D495" s="352"/>
      <c r="E495" s="349"/>
      <c r="F495" s="349"/>
      <c r="G495" s="349"/>
      <c r="H495" s="349"/>
      <c r="I495" s="349"/>
      <c r="J495" s="349"/>
      <c r="K495" s="349"/>
      <c r="L495" s="349"/>
      <c r="M495" s="349"/>
      <c r="N495" s="349"/>
      <c r="O495" s="349"/>
      <c r="P495" s="349"/>
      <c r="Q495" s="349"/>
      <c r="R495" s="349"/>
      <c r="S495" s="349"/>
      <c r="T495" s="349"/>
      <c r="U495" s="349"/>
      <c r="V495" s="349"/>
      <c r="W495" s="349"/>
      <c r="X495" s="349"/>
      <c r="Y495" s="349"/>
      <c r="Z495" s="349"/>
    </row>
    <row r="496" spans="1:26" ht="15.75" customHeight="1" x14ac:dyDescent="0.2">
      <c r="A496" s="349"/>
      <c r="B496" s="351"/>
      <c r="C496" s="349"/>
      <c r="D496" s="352"/>
      <c r="E496" s="349"/>
      <c r="F496" s="349"/>
      <c r="G496" s="349"/>
      <c r="H496" s="349"/>
      <c r="I496" s="349"/>
      <c r="J496" s="349"/>
      <c r="K496" s="349"/>
      <c r="L496" s="349"/>
      <c r="M496" s="349"/>
      <c r="N496" s="349"/>
      <c r="O496" s="349"/>
      <c r="P496" s="349"/>
      <c r="Q496" s="349"/>
      <c r="R496" s="349"/>
      <c r="S496" s="349"/>
      <c r="T496" s="349"/>
      <c r="U496" s="349"/>
      <c r="V496" s="349"/>
      <c r="W496" s="349"/>
      <c r="X496" s="349"/>
      <c r="Y496" s="349"/>
      <c r="Z496" s="349"/>
    </row>
    <row r="497" spans="1:26" ht="15.75" customHeight="1" x14ac:dyDescent="0.2">
      <c r="A497" s="349"/>
      <c r="B497" s="351"/>
      <c r="C497" s="349"/>
      <c r="D497" s="352"/>
      <c r="E497" s="349"/>
      <c r="F497" s="349"/>
      <c r="G497" s="349"/>
      <c r="H497" s="349"/>
      <c r="I497" s="349"/>
      <c r="J497" s="349"/>
      <c r="K497" s="349"/>
      <c r="L497" s="349"/>
      <c r="M497" s="349"/>
      <c r="N497" s="349"/>
      <c r="O497" s="349"/>
      <c r="P497" s="349"/>
      <c r="Q497" s="349"/>
      <c r="R497" s="349"/>
      <c r="S497" s="349"/>
      <c r="T497" s="349"/>
      <c r="U497" s="349"/>
      <c r="V497" s="349"/>
      <c r="W497" s="349"/>
      <c r="X497" s="349"/>
      <c r="Y497" s="349"/>
      <c r="Z497" s="349"/>
    </row>
    <row r="498" spans="1:26" ht="15.75" customHeight="1" x14ac:dyDescent="0.2">
      <c r="A498" s="349"/>
      <c r="B498" s="351"/>
      <c r="C498" s="349"/>
      <c r="D498" s="352"/>
      <c r="E498" s="349"/>
      <c r="F498" s="349"/>
      <c r="G498" s="349"/>
      <c r="H498" s="349"/>
      <c r="I498" s="349"/>
      <c r="J498" s="349"/>
      <c r="K498" s="349"/>
      <c r="L498" s="349"/>
      <c r="M498" s="349"/>
      <c r="N498" s="349"/>
      <c r="O498" s="349"/>
      <c r="P498" s="349"/>
      <c r="Q498" s="349"/>
      <c r="R498" s="349"/>
      <c r="S498" s="349"/>
      <c r="T498" s="349"/>
      <c r="U498" s="349"/>
      <c r="V498" s="349"/>
      <c r="W498" s="349"/>
      <c r="X498" s="349"/>
      <c r="Y498" s="349"/>
      <c r="Z498" s="349"/>
    </row>
    <row r="499" spans="1:26" ht="15.75" customHeight="1" x14ac:dyDescent="0.2">
      <c r="A499" s="349"/>
      <c r="B499" s="351"/>
      <c r="C499" s="349"/>
      <c r="D499" s="352"/>
      <c r="E499" s="349"/>
      <c r="F499" s="349"/>
      <c r="G499" s="349"/>
      <c r="H499" s="349"/>
      <c r="I499" s="349"/>
      <c r="J499" s="349"/>
      <c r="K499" s="349"/>
      <c r="L499" s="349"/>
      <c r="M499" s="349"/>
      <c r="N499" s="349"/>
      <c r="O499" s="349"/>
      <c r="P499" s="349"/>
      <c r="Q499" s="349"/>
      <c r="R499" s="349"/>
      <c r="S499" s="349"/>
      <c r="T499" s="349"/>
      <c r="U499" s="349"/>
      <c r="V499" s="349"/>
      <c r="W499" s="349"/>
      <c r="X499" s="349"/>
      <c r="Y499" s="349"/>
      <c r="Z499" s="349"/>
    </row>
    <row r="500" spans="1:26" ht="15.75" customHeight="1" x14ac:dyDescent="0.2">
      <c r="A500" s="349"/>
      <c r="B500" s="351"/>
      <c r="C500" s="349"/>
      <c r="D500" s="352"/>
      <c r="E500" s="349"/>
      <c r="F500" s="349"/>
      <c r="G500" s="349"/>
      <c r="H500" s="349"/>
      <c r="I500" s="349"/>
      <c r="J500" s="349"/>
      <c r="K500" s="349"/>
      <c r="L500" s="349"/>
      <c r="M500" s="349"/>
      <c r="N500" s="349"/>
      <c r="O500" s="349"/>
      <c r="P500" s="349"/>
      <c r="Q500" s="349"/>
      <c r="R500" s="349"/>
      <c r="S500" s="349"/>
      <c r="T500" s="349"/>
      <c r="U500" s="349"/>
      <c r="V500" s="349"/>
      <c r="W500" s="349"/>
      <c r="X500" s="349"/>
      <c r="Y500" s="349"/>
      <c r="Z500" s="349"/>
    </row>
    <row r="501" spans="1:26" ht="15.75" customHeight="1" x14ac:dyDescent="0.2">
      <c r="A501" s="349"/>
      <c r="B501" s="351"/>
      <c r="C501" s="349"/>
      <c r="D501" s="352"/>
      <c r="E501" s="349"/>
      <c r="F501" s="349"/>
      <c r="G501" s="349"/>
      <c r="H501" s="349"/>
      <c r="I501" s="349"/>
      <c r="J501" s="349"/>
      <c r="K501" s="349"/>
      <c r="L501" s="349"/>
      <c r="M501" s="349"/>
      <c r="N501" s="349"/>
      <c r="O501" s="349"/>
      <c r="P501" s="349"/>
      <c r="Q501" s="349"/>
      <c r="R501" s="349"/>
      <c r="S501" s="349"/>
      <c r="T501" s="349"/>
      <c r="U501" s="349"/>
      <c r="V501" s="349"/>
      <c r="W501" s="349"/>
      <c r="X501" s="349"/>
      <c r="Y501" s="349"/>
      <c r="Z501" s="349"/>
    </row>
    <row r="502" spans="1:26" ht="15.75" customHeight="1" x14ac:dyDescent="0.2">
      <c r="A502" s="349"/>
      <c r="B502" s="351"/>
      <c r="C502" s="349"/>
      <c r="D502" s="352"/>
      <c r="E502" s="349"/>
      <c r="F502" s="349"/>
      <c r="G502" s="349"/>
      <c r="H502" s="349"/>
      <c r="I502" s="349"/>
      <c r="J502" s="349"/>
      <c r="K502" s="349"/>
      <c r="L502" s="349"/>
      <c r="M502" s="349"/>
      <c r="N502" s="349"/>
      <c r="O502" s="349"/>
      <c r="P502" s="349"/>
      <c r="Q502" s="349"/>
      <c r="R502" s="349"/>
      <c r="S502" s="349"/>
      <c r="T502" s="349"/>
      <c r="U502" s="349"/>
      <c r="V502" s="349"/>
      <c r="W502" s="349"/>
      <c r="X502" s="349"/>
      <c r="Y502" s="349"/>
      <c r="Z502" s="349"/>
    </row>
    <row r="503" spans="1:26" ht="15.75" customHeight="1" x14ac:dyDescent="0.2">
      <c r="A503" s="349"/>
      <c r="B503" s="351"/>
      <c r="C503" s="349"/>
      <c r="D503" s="352"/>
      <c r="E503" s="349"/>
      <c r="F503" s="349"/>
      <c r="G503" s="349"/>
      <c r="H503" s="349"/>
      <c r="I503" s="349"/>
      <c r="J503" s="349"/>
      <c r="K503" s="349"/>
      <c r="L503" s="349"/>
      <c r="M503" s="349"/>
      <c r="N503" s="349"/>
      <c r="O503" s="349"/>
      <c r="P503" s="349"/>
      <c r="Q503" s="349"/>
      <c r="R503" s="349"/>
      <c r="S503" s="349"/>
      <c r="T503" s="349"/>
      <c r="U503" s="349"/>
      <c r="V503" s="349"/>
      <c r="W503" s="349"/>
      <c r="X503" s="349"/>
      <c r="Y503" s="349"/>
      <c r="Z503" s="349"/>
    </row>
    <row r="504" spans="1:26" ht="15.75" customHeight="1" x14ac:dyDescent="0.2">
      <c r="A504" s="349"/>
      <c r="B504" s="351"/>
      <c r="C504" s="349"/>
      <c r="D504" s="352"/>
      <c r="E504" s="349"/>
      <c r="F504" s="349"/>
      <c r="G504" s="349"/>
      <c r="H504" s="349"/>
      <c r="I504" s="349"/>
      <c r="J504" s="349"/>
      <c r="K504" s="349"/>
      <c r="L504" s="349"/>
      <c r="M504" s="349"/>
      <c r="N504" s="349"/>
      <c r="O504" s="349"/>
      <c r="P504" s="349"/>
      <c r="Q504" s="349"/>
      <c r="R504" s="349"/>
      <c r="S504" s="349"/>
      <c r="T504" s="349"/>
      <c r="U504" s="349"/>
      <c r="V504" s="349"/>
      <c r="W504" s="349"/>
      <c r="X504" s="349"/>
      <c r="Y504" s="349"/>
      <c r="Z504" s="349"/>
    </row>
    <row r="505" spans="1:26" ht="15.75" customHeight="1" x14ac:dyDescent="0.2">
      <c r="A505" s="349"/>
      <c r="B505" s="351"/>
      <c r="C505" s="349"/>
      <c r="D505" s="352"/>
      <c r="E505" s="349"/>
      <c r="F505" s="349"/>
      <c r="G505" s="349"/>
      <c r="H505" s="349"/>
      <c r="I505" s="349"/>
      <c r="J505" s="349"/>
      <c r="K505" s="349"/>
      <c r="L505" s="349"/>
      <c r="M505" s="349"/>
      <c r="N505" s="349"/>
      <c r="O505" s="349"/>
      <c r="P505" s="349"/>
      <c r="Q505" s="349"/>
      <c r="R505" s="349"/>
      <c r="S505" s="349"/>
      <c r="T505" s="349"/>
      <c r="U505" s="349"/>
      <c r="V505" s="349"/>
      <c r="W505" s="349"/>
      <c r="X505" s="349"/>
      <c r="Y505" s="349"/>
      <c r="Z505" s="349"/>
    </row>
    <row r="506" spans="1:26" ht="15.75" customHeight="1" x14ac:dyDescent="0.2">
      <c r="A506" s="349"/>
      <c r="B506" s="351"/>
      <c r="C506" s="349"/>
      <c r="D506" s="352"/>
      <c r="E506" s="349"/>
      <c r="F506" s="349"/>
      <c r="G506" s="349"/>
      <c r="H506" s="349"/>
      <c r="I506" s="349"/>
      <c r="J506" s="349"/>
      <c r="K506" s="349"/>
      <c r="L506" s="349"/>
      <c r="M506" s="349"/>
      <c r="N506" s="349"/>
      <c r="O506" s="349"/>
      <c r="P506" s="349"/>
      <c r="Q506" s="349"/>
      <c r="R506" s="349"/>
      <c r="S506" s="349"/>
      <c r="T506" s="349"/>
      <c r="U506" s="349"/>
      <c r="V506" s="349"/>
      <c r="W506" s="349"/>
      <c r="X506" s="349"/>
      <c r="Y506" s="349"/>
      <c r="Z506" s="349"/>
    </row>
    <row r="507" spans="1:26" ht="15.75" customHeight="1" x14ac:dyDescent="0.2">
      <c r="A507" s="349"/>
      <c r="B507" s="351"/>
      <c r="C507" s="349"/>
      <c r="D507" s="352"/>
      <c r="E507" s="349"/>
      <c r="F507" s="349"/>
      <c r="G507" s="349"/>
      <c r="H507" s="349"/>
      <c r="I507" s="349"/>
      <c r="J507" s="349"/>
      <c r="K507" s="349"/>
      <c r="L507" s="349"/>
      <c r="M507" s="349"/>
      <c r="N507" s="349"/>
      <c r="O507" s="349"/>
      <c r="P507" s="349"/>
      <c r="Q507" s="349"/>
      <c r="R507" s="349"/>
      <c r="S507" s="349"/>
      <c r="T507" s="349"/>
      <c r="U507" s="349"/>
      <c r="V507" s="349"/>
      <c r="W507" s="349"/>
      <c r="X507" s="349"/>
      <c r="Y507" s="349"/>
      <c r="Z507" s="349"/>
    </row>
    <row r="508" spans="1:26" ht="15.75" customHeight="1" x14ac:dyDescent="0.2">
      <c r="A508" s="349"/>
      <c r="B508" s="351"/>
      <c r="C508" s="349"/>
      <c r="D508" s="352"/>
      <c r="E508" s="349"/>
      <c r="F508" s="349"/>
      <c r="G508" s="349"/>
      <c r="H508" s="349"/>
      <c r="I508" s="349"/>
      <c r="J508" s="349"/>
      <c r="K508" s="349"/>
      <c r="L508" s="349"/>
      <c r="M508" s="349"/>
      <c r="N508" s="349"/>
      <c r="O508" s="349"/>
      <c r="P508" s="349"/>
      <c r="Q508" s="349"/>
      <c r="R508" s="349"/>
      <c r="S508" s="349"/>
      <c r="T508" s="349"/>
      <c r="U508" s="349"/>
      <c r="V508" s="349"/>
      <c r="W508" s="349"/>
      <c r="X508" s="349"/>
      <c r="Y508" s="349"/>
      <c r="Z508" s="349"/>
    </row>
    <row r="509" spans="1:26" ht="15.75" customHeight="1" x14ac:dyDescent="0.2">
      <c r="A509" s="349"/>
      <c r="B509" s="351"/>
      <c r="C509" s="349"/>
      <c r="D509" s="352"/>
      <c r="E509" s="349"/>
      <c r="F509" s="349"/>
      <c r="G509" s="349"/>
      <c r="H509" s="349"/>
      <c r="I509" s="349"/>
      <c r="J509" s="349"/>
      <c r="K509" s="349"/>
      <c r="L509" s="349"/>
      <c r="M509" s="349"/>
      <c r="N509" s="349"/>
      <c r="O509" s="349"/>
      <c r="P509" s="349"/>
      <c r="Q509" s="349"/>
      <c r="R509" s="349"/>
      <c r="S509" s="349"/>
      <c r="T509" s="349"/>
      <c r="U509" s="349"/>
      <c r="V509" s="349"/>
      <c r="W509" s="349"/>
      <c r="X509" s="349"/>
      <c r="Y509" s="349"/>
      <c r="Z509" s="349"/>
    </row>
    <row r="510" spans="1:26" ht="15.75" customHeight="1" x14ac:dyDescent="0.2">
      <c r="A510" s="349"/>
      <c r="B510" s="351"/>
      <c r="C510" s="349"/>
      <c r="D510" s="352"/>
      <c r="E510" s="349"/>
      <c r="F510" s="349"/>
      <c r="G510" s="349"/>
      <c r="H510" s="349"/>
      <c r="I510" s="349"/>
      <c r="J510" s="349"/>
      <c r="K510" s="349"/>
      <c r="L510" s="349"/>
      <c r="M510" s="349"/>
      <c r="N510" s="349"/>
      <c r="O510" s="349"/>
      <c r="P510" s="349"/>
      <c r="Q510" s="349"/>
      <c r="R510" s="349"/>
      <c r="S510" s="349"/>
      <c r="T510" s="349"/>
      <c r="U510" s="349"/>
      <c r="V510" s="349"/>
      <c r="W510" s="349"/>
      <c r="X510" s="349"/>
      <c r="Y510" s="349"/>
      <c r="Z510" s="349"/>
    </row>
    <row r="511" spans="1:26" ht="15.75" customHeight="1" x14ac:dyDescent="0.2">
      <c r="A511" s="349"/>
      <c r="B511" s="351"/>
      <c r="C511" s="349"/>
      <c r="D511" s="352"/>
      <c r="E511" s="349"/>
      <c r="F511" s="349"/>
      <c r="G511" s="349"/>
      <c r="H511" s="349"/>
      <c r="I511" s="349"/>
      <c r="J511" s="349"/>
      <c r="K511" s="349"/>
      <c r="L511" s="349"/>
      <c r="M511" s="349"/>
      <c r="N511" s="349"/>
      <c r="O511" s="349"/>
      <c r="P511" s="349"/>
      <c r="Q511" s="349"/>
      <c r="R511" s="349"/>
      <c r="S511" s="349"/>
      <c r="T511" s="349"/>
      <c r="U511" s="349"/>
      <c r="V511" s="349"/>
      <c r="W511" s="349"/>
      <c r="X511" s="349"/>
      <c r="Y511" s="349"/>
      <c r="Z511" s="349"/>
    </row>
    <row r="512" spans="1:26" ht="15.75" customHeight="1" x14ac:dyDescent="0.2">
      <c r="A512" s="349"/>
      <c r="B512" s="351"/>
      <c r="C512" s="349"/>
      <c r="D512" s="352"/>
      <c r="E512" s="349"/>
      <c r="F512" s="349"/>
      <c r="G512" s="349"/>
      <c r="H512" s="349"/>
      <c r="I512" s="349"/>
      <c r="J512" s="349"/>
      <c r="K512" s="349"/>
      <c r="L512" s="349"/>
      <c r="M512" s="349"/>
      <c r="N512" s="349"/>
      <c r="O512" s="349"/>
      <c r="P512" s="349"/>
      <c r="Q512" s="349"/>
      <c r="R512" s="349"/>
      <c r="S512" s="349"/>
      <c r="T512" s="349"/>
      <c r="U512" s="349"/>
      <c r="V512" s="349"/>
      <c r="W512" s="349"/>
      <c r="X512" s="349"/>
      <c r="Y512" s="349"/>
      <c r="Z512" s="349"/>
    </row>
    <row r="513" spans="1:26" ht="15.75" customHeight="1" x14ac:dyDescent="0.2">
      <c r="A513" s="349"/>
      <c r="B513" s="351"/>
      <c r="C513" s="349"/>
      <c r="D513" s="352"/>
      <c r="E513" s="349"/>
      <c r="F513" s="349"/>
      <c r="G513" s="349"/>
      <c r="H513" s="349"/>
      <c r="I513" s="349"/>
      <c r="J513" s="349"/>
      <c r="K513" s="349"/>
      <c r="L513" s="349"/>
      <c r="M513" s="349"/>
      <c r="N513" s="349"/>
      <c r="O513" s="349"/>
      <c r="P513" s="349"/>
      <c r="Q513" s="349"/>
      <c r="R513" s="349"/>
      <c r="S513" s="349"/>
      <c r="T513" s="349"/>
      <c r="U513" s="349"/>
      <c r="V513" s="349"/>
      <c r="W513" s="349"/>
      <c r="X513" s="349"/>
      <c r="Y513" s="349"/>
      <c r="Z513" s="349"/>
    </row>
    <row r="514" spans="1:26" ht="15.75" customHeight="1" x14ac:dyDescent="0.2">
      <c r="A514" s="349"/>
      <c r="B514" s="351"/>
      <c r="C514" s="349"/>
      <c r="D514" s="352"/>
      <c r="E514" s="349"/>
      <c r="F514" s="349"/>
      <c r="G514" s="349"/>
      <c r="H514" s="349"/>
      <c r="I514" s="349"/>
      <c r="J514" s="349"/>
      <c r="K514" s="349"/>
      <c r="L514" s="349"/>
      <c r="M514" s="349"/>
      <c r="N514" s="349"/>
      <c r="O514" s="349"/>
      <c r="P514" s="349"/>
      <c r="Q514" s="349"/>
      <c r="R514" s="349"/>
      <c r="S514" s="349"/>
      <c r="T514" s="349"/>
      <c r="U514" s="349"/>
      <c r="V514" s="349"/>
      <c r="W514" s="349"/>
      <c r="X514" s="349"/>
      <c r="Y514" s="349"/>
      <c r="Z514" s="349"/>
    </row>
    <row r="515" spans="1:26" ht="15.75" customHeight="1" x14ac:dyDescent="0.2">
      <c r="A515" s="349"/>
      <c r="B515" s="351"/>
      <c r="C515" s="349"/>
      <c r="D515" s="352"/>
      <c r="E515" s="349"/>
      <c r="F515" s="349"/>
      <c r="G515" s="349"/>
      <c r="H515" s="349"/>
      <c r="I515" s="349"/>
      <c r="J515" s="349"/>
      <c r="K515" s="349"/>
      <c r="L515" s="349"/>
      <c r="M515" s="349"/>
      <c r="N515" s="349"/>
      <c r="O515" s="349"/>
      <c r="P515" s="349"/>
      <c r="Q515" s="349"/>
      <c r="R515" s="349"/>
      <c r="S515" s="349"/>
      <c r="T515" s="349"/>
      <c r="U515" s="349"/>
      <c r="V515" s="349"/>
      <c r="W515" s="349"/>
      <c r="X515" s="349"/>
      <c r="Y515" s="349"/>
      <c r="Z515" s="349"/>
    </row>
    <row r="516" spans="1:26" ht="15.75" customHeight="1" x14ac:dyDescent="0.2">
      <c r="A516" s="349"/>
      <c r="B516" s="351"/>
      <c r="C516" s="349"/>
      <c r="D516" s="352"/>
      <c r="E516" s="349"/>
      <c r="F516" s="349"/>
      <c r="G516" s="349"/>
      <c r="H516" s="349"/>
      <c r="I516" s="349"/>
      <c r="J516" s="349"/>
      <c r="K516" s="349"/>
      <c r="L516" s="349"/>
      <c r="M516" s="349"/>
      <c r="N516" s="349"/>
      <c r="O516" s="349"/>
      <c r="P516" s="349"/>
      <c r="Q516" s="349"/>
      <c r="R516" s="349"/>
      <c r="S516" s="349"/>
      <c r="T516" s="349"/>
      <c r="U516" s="349"/>
      <c r="V516" s="349"/>
      <c r="W516" s="349"/>
      <c r="X516" s="349"/>
      <c r="Y516" s="349"/>
      <c r="Z516" s="349"/>
    </row>
    <row r="517" spans="1:26" ht="15.75" customHeight="1" x14ac:dyDescent="0.2">
      <c r="A517" s="349"/>
      <c r="B517" s="351"/>
      <c r="C517" s="349"/>
      <c r="D517" s="352"/>
      <c r="E517" s="349"/>
      <c r="F517" s="349"/>
      <c r="G517" s="349"/>
      <c r="H517" s="349"/>
      <c r="I517" s="349"/>
      <c r="J517" s="349"/>
      <c r="K517" s="349"/>
      <c r="L517" s="349"/>
      <c r="M517" s="349"/>
      <c r="N517" s="349"/>
      <c r="O517" s="349"/>
      <c r="P517" s="349"/>
      <c r="Q517" s="349"/>
      <c r="R517" s="349"/>
      <c r="S517" s="349"/>
      <c r="T517" s="349"/>
      <c r="U517" s="349"/>
      <c r="V517" s="349"/>
      <c r="W517" s="349"/>
      <c r="X517" s="349"/>
      <c r="Y517" s="349"/>
      <c r="Z517" s="349"/>
    </row>
    <row r="518" spans="1:26" ht="15.75" customHeight="1" x14ac:dyDescent="0.2">
      <c r="A518" s="349"/>
      <c r="B518" s="351"/>
      <c r="C518" s="349"/>
      <c r="D518" s="352"/>
      <c r="E518" s="349"/>
      <c r="F518" s="349"/>
      <c r="G518" s="349"/>
      <c r="H518" s="349"/>
      <c r="I518" s="349"/>
      <c r="J518" s="349"/>
      <c r="K518" s="349"/>
      <c r="L518" s="349"/>
      <c r="M518" s="349"/>
      <c r="N518" s="349"/>
      <c r="O518" s="349"/>
      <c r="P518" s="349"/>
      <c r="Q518" s="349"/>
      <c r="R518" s="349"/>
      <c r="S518" s="349"/>
      <c r="T518" s="349"/>
      <c r="U518" s="349"/>
      <c r="V518" s="349"/>
      <c r="W518" s="349"/>
      <c r="X518" s="349"/>
      <c r="Y518" s="349"/>
      <c r="Z518" s="349"/>
    </row>
    <row r="519" spans="1:26" ht="15.75" customHeight="1" x14ac:dyDescent="0.2">
      <c r="A519" s="349"/>
      <c r="B519" s="351"/>
      <c r="C519" s="349"/>
      <c r="D519" s="352"/>
      <c r="E519" s="349"/>
      <c r="F519" s="349"/>
      <c r="G519" s="349"/>
      <c r="H519" s="349"/>
      <c r="I519" s="349"/>
      <c r="J519" s="349"/>
      <c r="K519" s="349"/>
      <c r="L519" s="349"/>
      <c r="M519" s="349"/>
      <c r="N519" s="349"/>
      <c r="O519" s="349"/>
      <c r="P519" s="349"/>
      <c r="Q519" s="349"/>
      <c r="R519" s="349"/>
      <c r="S519" s="349"/>
      <c r="T519" s="349"/>
      <c r="U519" s="349"/>
      <c r="V519" s="349"/>
      <c r="W519" s="349"/>
      <c r="X519" s="349"/>
      <c r="Y519" s="349"/>
      <c r="Z519" s="349"/>
    </row>
    <row r="520" spans="1:26" ht="15.75" customHeight="1" x14ac:dyDescent="0.2">
      <c r="A520" s="349"/>
      <c r="B520" s="351"/>
      <c r="C520" s="349"/>
      <c r="D520" s="352"/>
      <c r="E520" s="349"/>
      <c r="F520" s="349"/>
      <c r="G520" s="349"/>
      <c r="H520" s="349"/>
      <c r="I520" s="349"/>
      <c r="J520" s="349"/>
      <c r="K520" s="349"/>
      <c r="L520" s="349"/>
      <c r="M520" s="349"/>
      <c r="N520" s="349"/>
      <c r="O520" s="349"/>
      <c r="P520" s="349"/>
      <c r="Q520" s="349"/>
      <c r="R520" s="349"/>
      <c r="S520" s="349"/>
      <c r="T520" s="349"/>
      <c r="U520" s="349"/>
      <c r="V520" s="349"/>
      <c r="W520" s="349"/>
      <c r="X520" s="349"/>
      <c r="Y520" s="349"/>
      <c r="Z520" s="349"/>
    </row>
    <row r="521" spans="1:26" ht="15.75" customHeight="1" x14ac:dyDescent="0.2">
      <c r="A521" s="349"/>
      <c r="B521" s="351"/>
      <c r="C521" s="349"/>
      <c r="D521" s="352"/>
      <c r="E521" s="349"/>
      <c r="F521" s="349"/>
      <c r="G521" s="349"/>
      <c r="H521" s="349"/>
      <c r="I521" s="349"/>
      <c r="J521" s="349"/>
      <c r="K521" s="349"/>
      <c r="L521" s="349"/>
      <c r="M521" s="349"/>
      <c r="N521" s="349"/>
      <c r="O521" s="349"/>
      <c r="P521" s="349"/>
      <c r="Q521" s="349"/>
      <c r="R521" s="349"/>
      <c r="S521" s="349"/>
      <c r="T521" s="349"/>
      <c r="U521" s="349"/>
      <c r="V521" s="349"/>
      <c r="W521" s="349"/>
      <c r="X521" s="349"/>
      <c r="Y521" s="349"/>
      <c r="Z521" s="349"/>
    </row>
    <row r="522" spans="1:26" ht="15.75" customHeight="1" x14ac:dyDescent="0.2">
      <c r="A522" s="349"/>
      <c r="B522" s="351"/>
      <c r="C522" s="349"/>
      <c r="D522" s="352"/>
      <c r="E522" s="349"/>
      <c r="F522" s="349"/>
      <c r="G522" s="349"/>
      <c r="H522" s="349"/>
      <c r="I522" s="349"/>
      <c r="J522" s="349"/>
      <c r="K522" s="349"/>
      <c r="L522" s="349"/>
      <c r="M522" s="349"/>
      <c r="N522" s="349"/>
      <c r="O522" s="349"/>
      <c r="P522" s="349"/>
      <c r="Q522" s="349"/>
      <c r="R522" s="349"/>
      <c r="S522" s="349"/>
      <c r="T522" s="349"/>
      <c r="U522" s="349"/>
      <c r="V522" s="349"/>
      <c r="W522" s="349"/>
      <c r="X522" s="349"/>
      <c r="Y522" s="349"/>
      <c r="Z522" s="349"/>
    </row>
    <row r="523" spans="1:26" ht="15.75" customHeight="1" x14ac:dyDescent="0.2">
      <c r="A523" s="349"/>
      <c r="B523" s="351"/>
      <c r="C523" s="349"/>
      <c r="D523" s="352"/>
      <c r="E523" s="349"/>
      <c r="F523" s="349"/>
      <c r="G523" s="349"/>
      <c r="H523" s="349"/>
      <c r="I523" s="349"/>
      <c r="J523" s="349"/>
      <c r="K523" s="349"/>
      <c r="L523" s="349"/>
      <c r="M523" s="349"/>
      <c r="N523" s="349"/>
      <c r="O523" s="349"/>
      <c r="P523" s="349"/>
      <c r="Q523" s="349"/>
      <c r="R523" s="349"/>
      <c r="S523" s="349"/>
      <c r="T523" s="349"/>
      <c r="U523" s="349"/>
      <c r="V523" s="349"/>
      <c r="W523" s="349"/>
      <c r="X523" s="349"/>
      <c r="Y523" s="349"/>
      <c r="Z523" s="349"/>
    </row>
    <row r="524" spans="1:26" ht="15.75" customHeight="1" x14ac:dyDescent="0.2">
      <c r="A524" s="349"/>
      <c r="B524" s="351"/>
      <c r="C524" s="349"/>
      <c r="D524" s="352"/>
      <c r="E524" s="349"/>
      <c r="F524" s="349"/>
      <c r="G524" s="349"/>
      <c r="H524" s="349"/>
      <c r="I524" s="349"/>
      <c r="J524" s="349"/>
      <c r="K524" s="349"/>
      <c r="L524" s="349"/>
      <c r="M524" s="349"/>
      <c r="N524" s="349"/>
      <c r="O524" s="349"/>
      <c r="P524" s="349"/>
      <c r="Q524" s="349"/>
      <c r="R524" s="349"/>
      <c r="S524" s="349"/>
      <c r="T524" s="349"/>
      <c r="U524" s="349"/>
      <c r="V524" s="349"/>
      <c r="W524" s="349"/>
      <c r="X524" s="349"/>
      <c r="Y524" s="349"/>
      <c r="Z524" s="349"/>
    </row>
    <row r="525" spans="1:26" ht="15.75" customHeight="1" x14ac:dyDescent="0.2">
      <c r="A525" s="349"/>
      <c r="B525" s="351"/>
      <c r="C525" s="349"/>
      <c r="D525" s="352"/>
      <c r="E525" s="349"/>
      <c r="F525" s="349"/>
      <c r="G525" s="349"/>
      <c r="H525" s="349"/>
      <c r="I525" s="349"/>
      <c r="J525" s="349"/>
      <c r="K525" s="349"/>
      <c r="L525" s="349"/>
      <c r="M525" s="349"/>
      <c r="N525" s="349"/>
      <c r="O525" s="349"/>
      <c r="P525" s="349"/>
      <c r="Q525" s="349"/>
      <c r="R525" s="349"/>
      <c r="S525" s="349"/>
      <c r="T525" s="349"/>
      <c r="U525" s="349"/>
      <c r="V525" s="349"/>
      <c r="W525" s="349"/>
      <c r="X525" s="349"/>
      <c r="Y525" s="349"/>
      <c r="Z525" s="349"/>
    </row>
    <row r="526" spans="1:26" ht="15.75" customHeight="1" x14ac:dyDescent="0.2">
      <c r="A526" s="349"/>
      <c r="B526" s="351"/>
      <c r="C526" s="349"/>
      <c r="D526" s="352"/>
      <c r="E526" s="349"/>
      <c r="F526" s="349"/>
      <c r="G526" s="349"/>
      <c r="H526" s="349"/>
      <c r="I526" s="349"/>
      <c r="J526" s="349"/>
      <c r="K526" s="349"/>
      <c r="L526" s="349"/>
      <c r="M526" s="349"/>
      <c r="N526" s="349"/>
      <c r="O526" s="349"/>
      <c r="P526" s="349"/>
      <c r="Q526" s="349"/>
      <c r="R526" s="349"/>
      <c r="S526" s="349"/>
      <c r="T526" s="349"/>
      <c r="U526" s="349"/>
      <c r="V526" s="349"/>
      <c r="W526" s="349"/>
      <c r="X526" s="349"/>
      <c r="Y526" s="349"/>
      <c r="Z526" s="349"/>
    </row>
    <row r="527" spans="1:26" ht="15.75" customHeight="1" x14ac:dyDescent="0.2">
      <c r="A527" s="349"/>
      <c r="B527" s="351"/>
      <c r="C527" s="349"/>
      <c r="D527" s="352"/>
      <c r="E527" s="349"/>
      <c r="F527" s="349"/>
      <c r="G527" s="349"/>
      <c r="H527" s="349"/>
      <c r="I527" s="349"/>
      <c r="J527" s="349"/>
      <c r="K527" s="349"/>
      <c r="L527" s="349"/>
      <c r="M527" s="349"/>
      <c r="N527" s="349"/>
      <c r="O527" s="349"/>
      <c r="P527" s="349"/>
      <c r="Q527" s="349"/>
      <c r="R527" s="349"/>
      <c r="S527" s="349"/>
      <c r="T527" s="349"/>
      <c r="U527" s="349"/>
      <c r="V527" s="349"/>
      <c r="W527" s="349"/>
      <c r="X527" s="349"/>
      <c r="Y527" s="349"/>
      <c r="Z527" s="349"/>
    </row>
    <row r="528" spans="1:26" ht="15.75" customHeight="1" x14ac:dyDescent="0.2">
      <c r="A528" s="349"/>
      <c r="B528" s="351"/>
      <c r="C528" s="349"/>
      <c r="D528" s="352"/>
      <c r="E528" s="349"/>
      <c r="F528" s="349"/>
      <c r="G528" s="349"/>
      <c r="H528" s="349"/>
      <c r="I528" s="349"/>
      <c r="J528" s="349"/>
      <c r="K528" s="349"/>
      <c r="L528" s="349"/>
      <c r="M528" s="349"/>
      <c r="N528" s="349"/>
      <c r="O528" s="349"/>
      <c r="P528" s="349"/>
      <c r="Q528" s="349"/>
      <c r="R528" s="349"/>
      <c r="S528" s="349"/>
      <c r="T528" s="349"/>
      <c r="U528" s="349"/>
      <c r="V528" s="349"/>
      <c r="W528" s="349"/>
      <c r="X528" s="349"/>
      <c r="Y528" s="349"/>
      <c r="Z528" s="349"/>
    </row>
    <row r="529" spans="1:26" ht="15.75" customHeight="1" x14ac:dyDescent="0.2">
      <c r="A529" s="349"/>
      <c r="B529" s="351"/>
      <c r="C529" s="349"/>
      <c r="D529" s="352"/>
      <c r="E529" s="349"/>
      <c r="F529" s="349"/>
      <c r="G529" s="349"/>
      <c r="H529" s="349"/>
      <c r="I529" s="349"/>
      <c r="J529" s="349"/>
      <c r="K529" s="349"/>
      <c r="L529" s="349"/>
      <c r="M529" s="349"/>
      <c r="N529" s="349"/>
      <c r="O529" s="349"/>
      <c r="P529" s="349"/>
      <c r="Q529" s="349"/>
      <c r="R529" s="349"/>
      <c r="S529" s="349"/>
      <c r="T529" s="349"/>
      <c r="U529" s="349"/>
      <c r="V529" s="349"/>
      <c r="W529" s="349"/>
      <c r="X529" s="349"/>
      <c r="Y529" s="349"/>
      <c r="Z529" s="349"/>
    </row>
    <row r="530" spans="1:26" ht="15.75" customHeight="1" x14ac:dyDescent="0.2">
      <c r="A530" s="349"/>
      <c r="B530" s="351"/>
      <c r="C530" s="349"/>
      <c r="D530" s="352"/>
      <c r="E530" s="349"/>
      <c r="F530" s="349"/>
      <c r="G530" s="349"/>
      <c r="H530" s="349"/>
      <c r="I530" s="349"/>
      <c r="J530" s="349"/>
      <c r="K530" s="349"/>
      <c r="L530" s="349"/>
      <c r="M530" s="349"/>
      <c r="N530" s="349"/>
      <c r="O530" s="349"/>
      <c r="P530" s="349"/>
      <c r="Q530" s="349"/>
      <c r="R530" s="349"/>
      <c r="S530" s="349"/>
      <c r="T530" s="349"/>
      <c r="U530" s="349"/>
      <c r="V530" s="349"/>
      <c r="W530" s="349"/>
      <c r="X530" s="349"/>
      <c r="Y530" s="349"/>
      <c r="Z530" s="349"/>
    </row>
    <row r="531" spans="1:26" ht="15.75" customHeight="1" x14ac:dyDescent="0.2">
      <c r="A531" s="349"/>
      <c r="B531" s="351"/>
      <c r="C531" s="349"/>
      <c r="D531" s="352"/>
      <c r="E531" s="349"/>
      <c r="F531" s="349"/>
      <c r="G531" s="349"/>
      <c r="H531" s="349"/>
      <c r="I531" s="349"/>
      <c r="J531" s="349"/>
      <c r="K531" s="349"/>
      <c r="L531" s="349"/>
      <c r="M531" s="349"/>
      <c r="N531" s="349"/>
      <c r="O531" s="349"/>
      <c r="P531" s="349"/>
      <c r="Q531" s="349"/>
      <c r="R531" s="349"/>
      <c r="S531" s="349"/>
      <c r="T531" s="349"/>
      <c r="U531" s="349"/>
      <c r="V531" s="349"/>
      <c r="W531" s="349"/>
      <c r="X531" s="349"/>
      <c r="Y531" s="349"/>
      <c r="Z531" s="349"/>
    </row>
    <row r="532" spans="1:26" ht="15.75" customHeight="1" x14ac:dyDescent="0.2">
      <c r="A532" s="349"/>
      <c r="B532" s="351"/>
      <c r="C532" s="349"/>
      <c r="D532" s="352"/>
      <c r="E532" s="349"/>
      <c r="F532" s="349"/>
      <c r="G532" s="349"/>
      <c r="H532" s="349"/>
      <c r="I532" s="349"/>
      <c r="J532" s="349"/>
      <c r="K532" s="349"/>
      <c r="L532" s="349"/>
      <c r="M532" s="349"/>
      <c r="N532" s="349"/>
      <c r="O532" s="349"/>
      <c r="P532" s="349"/>
      <c r="Q532" s="349"/>
      <c r="R532" s="349"/>
      <c r="S532" s="349"/>
      <c r="T532" s="349"/>
      <c r="U532" s="349"/>
      <c r="V532" s="349"/>
      <c r="W532" s="349"/>
      <c r="X532" s="349"/>
      <c r="Y532" s="349"/>
      <c r="Z532" s="349"/>
    </row>
    <row r="533" spans="1:26" ht="15.75" customHeight="1" x14ac:dyDescent="0.2">
      <c r="A533" s="349"/>
      <c r="B533" s="351"/>
      <c r="C533" s="349"/>
      <c r="D533" s="352"/>
      <c r="E533" s="349"/>
      <c r="F533" s="349"/>
      <c r="G533" s="349"/>
      <c r="H533" s="349"/>
      <c r="I533" s="349"/>
      <c r="J533" s="349"/>
      <c r="K533" s="349"/>
      <c r="L533" s="349"/>
      <c r="M533" s="349"/>
      <c r="N533" s="349"/>
      <c r="O533" s="349"/>
      <c r="P533" s="349"/>
      <c r="Q533" s="349"/>
      <c r="R533" s="349"/>
      <c r="S533" s="349"/>
      <c r="T533" s="349"/>
      <c r="U533" s="349"/>
      <c r="V533" s="349"/>
      <c r="W533" s="349"/>
      <c r="X533" s="349"/>
      <c r="Y533" s="349"/>
      <c r="Z533" s="349"/>
    </row>
    <row r="534" spans="1:26" ht="15.75" customHeight="1" x14ac:dyDescent="0.2">
      <c r="A534" s="349"/>
      <c r="B534" s="351"/>
      <c r="C534" s="349"/>
      <c r="D534" s="352"/>
      <c r="E534" s="349"/>
      <c r="F534" s="349"/>
      <c r="G534" s="349"/>
      <c r="H534" s="349"/>
      <c r="I534" s="349"/>
      <c r="J534" s="349"/>
      <c r="K534" s="349"/>
      <c r="L534" s="349"/>
      <c r="M534" s="349"/>
      <c r="N534" s="349"/>
      <c r="O534" s="349"/>
      <c r="P534" s="349"/>
      <c r="Q534" s="349"/>
      <c r="R534" s="349"/>
      <c r="S534" s="349"/>
      <c r="T534" s="349"/>
      <c r="U534" s="349"/>
      <c r="V534" s="349"/>
      <c r="W534" s="349"/>
      <c r="X534" s="349"/>
      <c r="Y534" s="349"/>
      <c r="Z534" s="349"/>
    </row>
    <row r="535" spans="1:26" ht="15.75" customHeight="1" x14ac:dyDescent="0.2">
      <c r="A535" s="349"/>
      <c r="B535" s="351"/>
      <c r="C535" s="349"/>
      <c r="D535" s="352"/>
      <c r="E535" s="349"/>
      <c r="F535" s="349"/>
      <c r="G535" s="349"/>
      <c r="H535" s="349"/>
      <c r="I535" s="349"/>
      <c r="J535" s="349"/>
      <c r="K535" s="349"/>
      <c r="L535" s="349"/>
      <c r="M535" s="349"/>
      <c r="N535" s="349"/>
      <c r="O535" s="349"/>
      <c r="P535" s="349"/>
      <c r="Q535" s="349"/>
      <c r="R535" s="349"/>
      <c r="S535" s="349"/>
      <c r="T535" s="349"/>
      <c r="U535" s="349"/>
      <c r="V535" s="349"/>
      <c r="W535" s="349"/>
      <c r="X535" s="349"/>
      <c r="Y535" s="349"/>
      <c r="Z535" s="349"/>
    </row>
    <row r="536" spans="1:26" ht="15.75" customHeight="1" x14ac:dyDescent="0.2">
      <c r="A536" s="349"/>
      <c r="B536" s="351"/>
      <c r="C536" s="349"/>
      <c r="D536" s="352"/>
      <c r="E536" s="349"/>
      <c r="F536" s="349"/>
      <c r="G536" s="349"/>
      <c r="H536" s="349"/>
      <c r="I536" s="349"/>
      <c r="J536" s="349"/>
      <c r="K536" s="349"/>
      <c r="L536" s="349"/>
      <c r="M536" s="349"/>
      <c r="N536" s="349"/>
      <c r="O536" s="349"/>
      <c r="P536" s="349"/>
      <c r="Q536" s="349"/>
      <c r="R536" s="349"/>
      <c r="S536" s="349"/>
      <c r="T536" s="349"/>
      <c r="U536" s="349"/>
      <c r="V536" s="349"/>
      <c r="W536" s="349"/>
      <c r="X536" s="349"/>
      <c r="Y536" s="349"/>
      <c r="Z536" s="349"/>
    </row>
    <row r="537" spans="1:26" ht="15.75" customHeight="1" x14ac:dyDescent="0.2">
      <c r="A537" s="349"/>
      <c r="B537" s="351"/>
      <c r="C537" s="349"/>
      <c r="D537" s="352"/>
      <c r="E537" s="349"/>
      <c r="F537" s="349"/>
      <c r="G537" s="349"/>
      <c r="H537" s="349"/>
      <c r="I537" s="349"/>
      <c r="J537" s="349"/>
      <c r="K537" s="349"/>
      <c r="L537" s="349"/>
      <c r="M537" s="349"/>
      <c r="N537" s="349"/>
      <c r="O537" s="349"/>
      <c r="P537" s="349"/>
      <c r="Q537" s="349"/>
      <c r="R537" s="349"/>
      <c r="S537" s="349"/>
      <c r="T537" s="349"/>
      <c r="U537" s="349"/>
      <c r="V537" s="349"/>
      <c r="W537" s="349"/>
      <c r="X537" s="349"/>
      <c r="Y537" s="349"/>
      <c r="Z537" s="349"/>
    </row>
    <row r="538" spans="1:26" ht="15.75" customHeight="1" x14ac:dyDescent="0.2">
      <c r="A538" s="349"/>
      <c r="B538" s="351"/>
      <c r="C538" s="349"/>
      <c r="D538" s="352"/>
      <c r="E538" s="349"/>
      <c r="F538" s="349"/>
      <c r="G538" s="349"/>
      <c r="H538" s="349"/>
      <c r="I538" s="349"/>
      <c r="J538" s="349"/>
      <c r="K538" s="349"/>
      <c r="L538" s="349"/>
      <c r="M538" s="349"/>
      <c r="N538" s="349"/>
      <c r="O538" s="349"/>
      <c r="P538" s="349"/>
      <c r="Q538" s="349"/>
      <c r="R538" s="349"/>
      <c r="S538" s="349"/>
      <c r="T538" s="349"/>
      <c r="U538" s="349"/>
      <c r="V538" s="349"/>
      <c r="W538" s="349"/>
      <c r="X538" s="349"/>
      <c r="Y538" s="349"/>
      <c r="Z538" s="349"/>
    </row>
    <row r="539" spans="1:26" ht="15.75" customHeight="1" x14ac:dyDescent="0.2">
      <c r="A539" s="349"/>
      <c r="B539" s="351"/>
      <c r="C539" s="349"/>
      <c r="D539" s="352"/>
      <c r="E539" s="349"/>
      <c r="F539" s="349"/>
      <c r="G539" s="349"/>
      <c r="H539" s="349"/>
      <c r="I539" s="349"/>
      <c r="J539" s="349"/>
      <c r="K539" s="349"/>
      <c r="L539" s="349"/>
      <c r="M539" s="349"/>
      <c r="N539" s="349"/>
      <c r="O539" s="349"/>
      <c r="P539" s="349"/>
      <c r="Q539" s="349"/>
      <c r="R539" s="349"/>
      <c r="S539" s="349"/>
      <c r="T539" s="349"/>
      <c r="U539" s="349"/>
      <c r="V539" s="349"/>
      <c r="W539" s="349"/>
      <c r="X539" s="349"/>
      <c r="Y539" s="349"/>
      <c r="Z539" s="349"/>
    </row>
    <row r="540" spans="1:26" ht="15.75" customHeight="1" x14ac:dyDescent="0.2">
      <c r="A540" s="349"/>
      <c r="B540" s="351"/>
      <c r="C540" s="349"/>
      <c r="D540" s="352"/>
      <c r="E540" s="349"/>
      <c r="F540" s="349"/>
      <c r="G540" s="349"/>
      <c r="H540" s="349"/>
      <c r="I540" s="349"/>
      <c r="J540" s="349"/>
      <c r="K540" s="349"/>
      <c r="L540" s="349"/>
      <c r="M540" s="349"/>
      <c r="N540" s="349"/>
      <c r="O540" s="349"/>
      <c r="P540" s="349"/>
      <c r="Q540" s="349"/>
      <c r="R540" s="349"/>
      <c r="S540" s="349"/>
      <c r="T540" s="349"/>
      <c r="U540" s="349"/>
      <c r="V540" s="349"/>
      <c r="W540" s="349"/>
      <c r="X540" s="349"/>
      <c r="Y540" s="349"/>
      <c r="Z540" s="349"/>
    </row>
    <row r="541" spans="1:26" ht="15.75" customHeight="1" x14ac:dyDescent="0.2">
      <c r="A541" s="349"/>
      <c r="B541" s="351"/>
      <c r="C541" s="349"/>
      <c r="D541" s="352"/>
      <c r="E541" s="349"/>
      <c r="F541" s="349"/>
      <c r="G541" s="349"/>
      <c r="H541" s="349"/>
      <c r="I541" s="349"/>
      <c r="J541" s="349"/>
      <c r="K541" s="349"/>
      <c r="L541" s="349"/>
      <c r="M541" s="349"/>
      <c r="N541" s="349"/>
      <c r="O541" s="349"/>
      <c r="P541" s="349"/>
      <c r="Q541" s="349"/>
      <c r="R541" s="349"/>
      <c r="S541" s="349"/>
      <c r="T541" s="349"/>
      <c r="U541" s="349"/>
      <c r="V541" s="349"/>
      <c r="W541" s="349"/>
      <c r="X541" s="349"/>
      <c r="Y541" s="349"/>
      <c r="Z541" s="349"/>
    </row>
    <row r="542" spans="1:26" ht="15.75" customHeight="1" x14ac:dyDescent="0.2">
      <c r="A542" s="349"/>
      <c r="B542" s="351"/>
      <c r="C542" s="349"/>
      <c r="D542" s="352"/>
      <c r="E542" s="349"/>
      <c r="F542" s="349"/>
      <c r="G542" s="349"/>
      <c r="H542" s="349"/>
      <c r="I542" s="349"/>
      <c r="J542" s="349"/>
      <c r="K542" s="349"/>
      <c r="L542" s="349"/>
      <c r="M542" s="349"/>
      <c r="N542" s="349"/>
      <c r="O542" s="349"/>
      <c r="P542" s="349"/>
      <c r="Q542" s="349"/>
      <c r="R542" s="349"/>
      <c r="S542" s="349"/>
      <c r="T542" s="349"/>
      <c r="U542" s="349"/>
      <c r="V542" s="349"/>
      <c r="W542" s="349"/>
      <c r="X542" s="349"/>
      <c r="Y542" s="349"/>
      <c r="Z542" s="349"/>
    </row>
    <row r="543" spans="1:26" ht="15.75" customHeight="1" x14ac:dyDescent="0.2">
      <c r="A543" s="349"/>
      <c r="B543" s="351"/>
      <c r="C543" s="349"/>
      <c r="D543" s="352"/>
      <c r="E543" s="349"/>
      <c r="F543" s="349"/>
      <c r="G543" s="349"/>
      <c r="H543" s="349"/>
      <c r="I543" s="349"/>
      <c r="J543" s="349"/>
      <c r="K543" s="349"/>
      <c r="L543" s="349"/>
      <c r="M543" s="349"/>
      <c r="N543" s="349"/>
      <c r="O543" s="349"/>
      <c r="P543" s="349"/>
      <c r="Q543" s="349"/>
      <c r="R543" s="349"/>
      <c r="S543" s="349"/>
      <c r="T543" s="349"/>
      <c r="U543" s="349"/>
      <c r="V543" s="349"/>
      <c r="W543" s="349"/>
      <c r="X543" s="349"/>
      <c r="Y543" s="349"/>
      <c r="Z543" s="349"/>
    </row>
    <row r="544" spans="1:26" ht="15.75" customHeight="1" x14ac:dyDescent="0.2">
      <c r="A544" s="349"/>
      <c r="B544" s="351"/>
      <c r="C544" s="349"/>
      <c r="D544" s="352"/>
      <c r="E544" s="349"/>
      <c r="F544" s="349"/>
      <c r="G544" s="349"/>
      <c r="H544" s="349"/>
      <c r="I544" s="349"/>
      <c r="J544" s="349"/>
      <c r="K544" s="349"/>
      <c r="L544" s="349"/>
      <c r="M544" s="349"/>
      <c r="N544" s="349"/>
      <c r="O544" s="349"/>
      <c r="P544" s="349"/>
      <c r="Q544" s="349"/>
      <c r="R544" s="349"/>
      <c r="S544" s="349"/>
      <c r="T544" s="349"/>
      <c r="U544" s="349"/>
      <c r="V544" s="349"/>
      <c r="W544" s="349"/>
      <c r="X544" s="349"/>
      <c r="Y544" s="349"/>
      <c r="Z544" s="349"/>
    </row>
    <row r="545" spans="1:26" ht="15.75" customHeight="1" x14ac:dyDescent="0.2">
      <c r="A545" s="349"/>
      <c r="B545" s="351"/>
      <c r="C545" s="349"/>
      <c r="D545" s="352"/>
      <c r="E545" s="349"/>
      <c r="F545" s="349"/>
      <c r="G545" s="349"/>
      <c r="H545" s="349"/>
      <c r="I545" s="349"/>
      <c r="J545" s="349"/>
      <c r="K545" s="349"/>
      <c r="L545" s="349"/>
      <c r="M545" s="349"/>
      <c r="N545" s="349"/>
      <c r="O545" s="349"/>
      <c r="P545" s="349"/>
      <c r="Q545" s="349"/>
      <c r="R545" s="349"/>
      <c r="S545" s="349"/>
      <c r="T545" s="349"/>
      <c r="U545" s="349"/>
      <c r="V545" s="349"/>
      <c r="W545" s="349"/>
      <c r="X545" s="349"/>
      <c r="Y545" s="349"/>
      <c r="Z545" s="349"/>
    </row>
    <row r="546" spans="1:26" ht="15.75" customHeight="1" x14ac:dyDescent="0.2">
      <c r="A546" s="349"/>
      <c r="B546" s="351"/>
      <c r="C546" s="349"/>
      <c r="D546" s="352"/>
      <c r="E546" s="349"/>
      <c r="F546" s="349"/>
      <c r="G546" s="349"/>
      <c r="H546" s="349"/>
      <c r="I546" s="349"/>
      <c r="J546" s="349"/>
      <c r="K546" s="349"/>
      <c r="L546" s="349"/>
      <c r="M546" s="349"/>
      <c r="N546" s="349"/>
      <c r="O546" s="349"/>
      <c r="P546" s="349"/>
      <c r="Q546" s="349"/>
      <c r="R546" s="349"/>
      <c r="S546" s="349"/>
      <c r="T546" s="349"/>
      <c r="U546" s="349"/>
      <c r="V546" s="349"/>
      <c r="W546" s="349"/>
      <c r="X546" s="349"/>
      <c r="Y546" s="349"/>
      <c r="Z546" s="349"/>
    </row>
    <row r="547" spans="1:26" ht="15.75" customHeight="1" x14ac:dyDescent="0.2">
      <c r="A547" s="349"/>
      <c r="B547" s="351"/>
      <c r="C547" s="349"/>
      <c r="D547" s="352"/>
      <c r="E547" s="349"/>
      <c r="F547" s="349"/>
      <c r="G547" s="349"/>
      <c r="H547" s="349"/>
      <c r="I547" s="349"/>
      <c r="J547" s="349"/>
      <c r="K547" s="349"/>
      <c r="L547" s="349"/>
      <c r="M547" s="349"/>
      <c r="N547" s="349"/>
      <c r="O547" s="349"/>
      <c r="P547" s="349"/>
      <c r="Q547" s="349"/>
      <c r="R547" s="349"/>
      <c r="S547" s="349"/>
      <c r="T547" s="349"/>
      <c r="U547" s="349"/>
      <c r="V547" s="349"/>
      <c r="W547" s="349"/>
      <c r="X547" s="349"/>
      <c r="Y547" s="349"/>
      <c r="Z547" s="349"/>
    </row>
    <row r="548" spans="1:26" ht="15.75" customHeight="1" x14ac:dyDescent="0.2">
      <c r="A548" s="349"/>
      <c r="B548" s="351"/>
      <c r="C548" s="349"/>
      <c r="D548" s="352"/>
      <c r="E548" s="349"/>
      <c r="F548" s="349"/>
      <c r="G548" s="349"/>
      <c r="H548" s="349"/>
      <c r="I548" s="349"/>
      <c r="J548" s="349"/>
      <c r="K548" s="349"/>
      <c r="L548" s="349"/>
      <c r="M548" s="349"/>
      <c r="N548" s="349"/>
      <c r="O548" s="349"/>
      <c r="P548" s="349"/>
      <c r="Q548" s="349"/>
      <c r="R548" s="349"/>
      <c r="S548" s="349"/>
      <c r="T548" s="349"/>
      <c r="U548" s="349"/>
      <c r="V548" s="349"/>
      <c r="W548" s="349"/>
      <c r="X548" s="349"/>
      <c r="Y548" s="349"/>
      <c r="Z548" s="349"/>
    </row>
    <row r="549" spans="1:26" ht="15.75" customHeight="1" x14ac:dyDescent="0.2">
      <c r="A549" s="349"/>
      <c r="B549" s="351"/>
      <c r="C549" s="349"/>
      <c r="D549" s="352"/>
      <c r="E549" s="349"/>
      <c r="F549" s="349"/>
      <c r="G549" s="349"/>
      <c r="H549" s="349"/>
      <c r="I549" s="349"/>
      <c r="J549" s="349"/>
      <c r="K549" s="349"/>
      <c r="L549" s="349"/>
      <c r="M549" s="349"/>
      <c r="N549" s="349"/>
      <c r="O549" s="349"/>
      <c r="P549" s="349"/>
      <c r="Q549" s="349"/>
      <c r="R549" s="349"/>
      <c r="S549" s="349"/>
      <c r="T549" s="349"/>
      <c r="U549" s="349"/>
      <c r="V549" s="349"/>
      <c r="W549" s="349"/>
      <c r="X549" s="349"/>
      <c r="Y549" s="349"/>
      <c r="Z549" s="349"/>
    </row>
    <row r="550" spans="1:26" ht="15.75" customHeight="1" x14ac:dyDescent="0.2">
      <c r="A550" s="349"/>
      <c r="B550" s="351"/>
      <c r="C550" s="349"/>
      <c r="D550" s="352"/>
      <c r="E550" s="349"/>
      <c r="F550" s="349"/>
      <c r="G550" s="349"/>
      <c r="H550" s="349"/>
      <c r="I550" s="349"/>
      <c r="J550" s="349"/>
      <c r="K550" s="349"/>
      <c r="L550" s="349"/>
      <c r="M550" s="349"/>
      <c r="N550" s="349"/>
      <c r="O550" s="349"/>
      <c r="P550" s="349"/>
      <c r="Q550" s="349"/>
      <c r="R550" s="349"/>
      <c r="S550" s="349"/>
      <c r="T550" s="349"/>
      <c r="U550" s="349"/>
      <c r="V550" s="349"/>
      <c r="W550" s="349"/>
      <c r="X550" s="349"/>
      <c r="Y550" s="349"/>
      <c r="Z550" s="349"/>
    </row>
    <row r="551" spans="1:26" ht="15.75" customHeight="1" x14ac:dyDescent="0.2">
      <c r="A551" s="349"/>
      <c r="B551" s="351"/>
      <c r="C551" s="349"/>
      <c r="D551" s="352"/>
      <c r="E551" s="349"/>
      <c r="F551" s="349"/>
      <c r="G551" s="349"/>
      <c r="H551" s="349"/>
      <c r="I551" s="349"/>
      <c r="J551" s="349"/>
      <c r="K551" s="349"/>
      <c r="L551" s="349"/>
      <c r="M551" s="349"/>
      <c r="N551" s="349"/>
      <c r="O551" s="349"/>
      <c r="P551" s="349"/>
      <c r="Q551" s="349"/>
      <c r="R551" s="349"/>
      <c r="S551" s="349"/>
      <c r="T551" s="349"/>
      <c r="U551" s="349"/>
      <c r="V551" s="349"/>
      <c r="W551" s="349"/>
      <c r="X551" s="349"/>
      <c r="Y551" s="349"/>
      <c r="Z551" s="349"/>
    </row>
    <row r="552" spans="1:26" ht="15.75" customHeight="1" x14ac:dyDescent="0.2">
      <c r="A552" s="349"/>
      <c r="B552" s="351"/>
      <c r="C552" s="349"/>
      <c r="D552" s="352"/>
      <c r="E552" s="349"/>
      <c r="F552" s="349"/>
      <c r="G552" s="349"/>
      <c r="H552" s="349"/>
      <c r="I552" s="349"/>
      <c r="J552" s="349"/>
      <c r="K552" s="349"/>
      <c r="L552" s="349"/>
      <c r="M552" s="349"/>
      <c r="N552" s="349"/>
      <c r="O552" s="349"/>
      <c r="P552" s="349"/>
      <c r="Q552" s="349"/>
      <c r="R552" s="349"/>
      <c r="S552" s="349"/>
      <c r="T552" s="349"/>
      <c r="U552" s="349"/>
      <c r="V552" s="349"/>
      <c r="W552" s="349"/>
      <c r="X552" s="349"/>
      <c r="Y552" s="349"/>
      <c r="Z552" s="349"/>
    </row>
    <row r="553" spans="1:26" ht="15.75" customHeight="1" x14ac:dyDescent="0.2">
      <c r="A553" s="349"/>
      <c r="B553" s="351"/>
      <c r="C553" s="349"/>
      <c r="D553" s="352"/>
      <c r="E553" s="349"/>
      <c r="F553" s="349"/>
      <c r="G553" s="349"/>
      <c r="H553" s="349"/>
      <c r="I553" s="349"/>
      <c r="J553" s="349"/>
      <c r="K553" s="349"/>
      <c r="L553" s="349"/>
      <c r="M553" s="349"/>
      <c r="N553" s="349"/>
      <c r="O553" s="349"/>
      <c r="P553" s="349"/>
      <c r="Q553" s="349"/>
      <c r="R553" s="349"/>
      <c r="S553" s="349"/>
      <c r="T553" s="349"/>
      <c r="U553" s="349"/>
      <c r="V553" s="349"/>
      <c r="W553" s="349"/>
      <c r="X553" s="349"/>
      <c r="Y553" s="349"/>
      <c r="Z553" s="349"/>
    </row>
    <row r="554" spans="1:26" ht="15.75" customHeight="1" x14ac:dyDescent="0.2">
      <c r="A554" s="349"/>
      <c r="B554" s="351"/>
      <c r="C554" s="349"/>
      <c r="D554" s="352"/>
      <c r="E554" s="349"/>
      <c r="F554" s="349"/>
      <c r="G554" s="349"/>
      <c r="H554" s="349"/>
      <c r="I554" s="349"/>
      <c r="J554" s="349"/>
      <c r="K554" s="349"/>
      <c r="L554" s="349"/>
      <c r="M554" s="349"/>
      <c r="N554" s="349"/>
      <c r="O554" s="349"/>
      <c r="P554" s="349"/>
      <c r="Q554" s="349"/>
      <c r="R554" s="349"/>
      <c r="S554" s="349"/>
      <c r="T554" s="349"/>
      <c r="U554" s="349"/>
      <c r="V554" s="349"/>
      <c r="W554" s="349"/>
      <c r="X554" s="349"/>
      <c r="Y554" s="349"/>
      <c r="Z554" s="349"/>
    </row>
    <row r="555" spans="1:26" ht="15.75" customHeight="1" x14ac:dyDescent="0.2">
      <c r="A555" s="349"/>
      <c r="B555" s="351"/>
      <c r="C555" s="349"/>
      <c r="D555" s="352"/>
      <c r="E555" s="349"/>
      <c r="F555" s="349"/>
      <c r="G555" s="349"/>
      <c r="H555" s="349"/>
      <c r="I555" s="349"/>
      <c r="J555" s="349"/>
      <c r="K555" s="349"/>
      <c r="L555" s="349"/>
      <c r="M555" s="349"/>
      <c r="N555" s="349"/>
      <c r="O555" s="349"/>
      <c r="P555" s="349"/>
      <c r="Q555" s="349"/>
      <c r="R555" s="349"/>
      <c r="S555" s="349"/>
      <c r="T555" s="349"/>
      <c r="U555" s="349"/>
      <c r="V555" s="349"/>
      <c r="W555" s="349"/>
      <c r="X555" s="349"/>
      <c r="Y555" s="349"/>
      <c r="Z555" s="349"/>
    </row>
    <row r="556" spans="1:26" ht="15.75" customHeight="1" x14ac:dyDescent="0.2">
      <c r="A556" s="349"/>
      <c r="B556" s="351"/>
      <c r="C556" s="349"/>
      <c r="D556" s="352"/>
      <c r="E556" s="349"/>
      <c r="F556" s="349"/>
      <c r="G556" s="349"/>
      <c r="H556" s="349"/>
      <c r="I556" s="349"/>
      <c r="J556" s="349"/>
      <c r="K556" s="349"/>
      <c r="L556" s="349"/>
      <c r="M556" s="349"/>
      <c r="N556" s="349"/>
      <c r="O556" s="349"/>
      <c r="P556" s="349"/>
      <c r="Q556" s="349"/>
      <c r="R556" s="349"/>
      <c r="S556" s="349"/>
      <c r="T556" s="349"/>
      <c r="U556" s="349"/>
      <c r="V556" s="349"/>
      <c r="W556" s="349"/>
      <c r="X556" s="349"/>
      <c r="Y556" s="349"/>
      <c r="Z556" s="349"/>
    </row>
    <row r="557" spans="1:26" ht="15.75" customHeight="1" x14ac:dyDescent="0.2">
      <c r="A557" s="349"/>
      <c r="B557" s="351"/>
      <c r="C557" s="349"/>
      <c r="D557" s="352"/>
      <c r="E557" s="349"/>
      <c r="F557" s="349"/>
      <c r="G557" s="349"/>
      <c r="H557" s="349"/>
      <c r="I557" s="349"/>
      <c r="J557" s="349"/>
      <c r="K557" s="349"/>
      <c r="L557" s="349"/>
      <c r="M557" s="349"/>
      <c r="N557" s="349"/>
      <c r="O557" s="349"/>
      <c r="P557" s="349"/>
      <c r="Q557" s="349"/>
      <c r="R557" s="349"/>
      <c r="S557" s="349"/>
      <c r="T557" s="349"/>
      <c r="U557" s="349"/>
      <c r="V557" s="349"/>
      <c r="W557" s="349"/>
      <c r="X557" s="349"/>
      <c r="Y557" s="349"/>
      <c r="Z557" s="349"/>
    </row>
    <row r="558" spans="1:26" ht="15.75" customHeight="1" x14ac:dyDescent="0.2">
      <c r="A558" s="349"/>
      <c r="B558" s="351"/>
      <c r="C558" s="349"/>
      <c r="D558" s="352"/>
      <c r="E558" s="349"/>
      <c r="F558" s="349"/>
      <c r="G558" s="349"/>
      <c r="H558" s="349"/>
      <c r="I558" s="349"/>
      <c r="J558" s="349"/>
      <c r="K558" s="349"/>
      <c r="L558" s="349"/>
      <c r="M558" s="349"/>
      <c r="N558" s="349"/>
      <c r="O558" s="349"/>
      <c r="P558" s="349"/>
      <c r="Q558" s="349"/>
      <c r="R558" s="349"/>
      <c r="S558" s="349"/>
      <c r="T558" s="349"/>
      <c r="U558" s="349"/>
      <c r="V558" s="349"/>
      <c r="W558" s="349"/>
      <c r="X558" s="349"/>
      <c r="Y558" s="349"/>
      <c r="Z558" s="349"/>
    </row>
    <row r="559" spans="1:26" ht="15.75" customHeight="1" x14ac:dyDescent="0.2">
      <c r="A559" s="349"/>
      <c r="B559" s="351"/>
      <c r="C559" s="349"/>
      <c r="D559" s="352"/>
      <c r="E559" s="349"/>
      <c r="F559" s="349"/>
      <c r="G559" s="349"/>
      <c r="H559" s="349"/>
      <c r="I559" s="349"/>
      <c r="J559" s="349"/>
      <c r="K559" s="349"/>
      <c r="L559" s="349"/>
      <c r="M559" s="349"/>
      <c r="N559" s="349"/>
      <c r="O559" s="349"/>
      <c r="P559" s="349"/>
      <c r="Q559" s="349"/>
      <c r="R559" s="349"/>
      <c r="S559" s="349"/>
      <c r="T559" s="349"/>
      <c r="U559" s="349"/>
      <c r="V559" s="349"/>
      <c r="W559" s="349"/>
      <c r="X559" s="349"/>
      <c r="Y559" s="349"/>
      <c r="Z559" s="349"/>
    </row>
    <row r="560" spans="1:26" ht="15.75" customHeight="1" x14ac:dyDescent="0.2">
      <c r="A560" s="349"/>
      <c r="B560" s="351"/>
      <c r="C560" s="349"/>
      <c r="D560" s="352"/>
      <c r="E560" s="349"/>
      <c r="F560" s="349"/>
      <c r="G560" s="349"/>
      <c r="H560" s="349"/>
      <c r="I560" s="349"/>
      <c r="J560" s="349"/>
      <c r="K560" s="349"/>
      <c r="L560" s="349"/>
      <c r="M560" s="349"/>
      <c r="N560" s="349"/>
      <c r="O560" s="349"/>
      <c r="P560" s="349"/>
      <c r="Q560" s="349"/>
      <c r="R560" s="349"/>
      <c r="S560" s="349"/>
      <c r="T560" s="349"/>
      <c r="U560" s="349"/>
      <c r="V560" s="349"/>
      <c r="W560" s="349"/>
      <c r="X560" s="349"/>
      <c r="Y560" s="349"/>
      <c r="Z560" s="349"/>
    </row>
    <row r="561" spans="1:26" ht="15.75" customHeight="1" x14ac:dyDescent="0.2">
      <c r="A561" s="349"/>
      <c r="B561" s="351"/>
      <c r="C561" s="349"/>
      <c r="D561" s="352"/>
      <c r="E561" s="349"/>
      <c r="F561" s="349"/>
      <c r="G561" s="349"/>
      <c r="H561" s="349"/>
      <c r="I561" s="349"/>
      <c r="J561" s="349"/>
      <c r="K561" s="349"/>
      <c r="L561" s="349"/>
      <c r="M561" s="349"/>
      <c r="N561" s="349"/>
      <c r="O561" s="349"/>
      <c r="P561" s="349"/>
      <c r="Q561" s="349"/>
      <c r="R561" s="349"/>
      <c r="S561" s="349"/>
      <c r="T561" s="349"/>
      <c r="U561" s="349"/>
      <c r="V561" s="349"/>
      <c r="W561" s="349"/>
      <c r="X561" s="349"/>
      <c r="Y561" s="349"/>
      <c r="Z561" s="349"/>
    </row>
    <row r="562" spans="1:26" ht="15.75" customHeight="1" x14ac:dyDescent="0.2">
      <c r="A562" s="349"/>
      <c r="B562" s="351"/>
      <c r="C562" s="349"/>
      <c r="D562" s="352"/>
      <c r="E562" s="349"/>
      <c r="F562" s="349"/>
      <c r="G562" s="349"/>
      <c r="H562" s="349"/>
      <c r="I562" s="349"/>
      <c r="J562" s="349"/>
      <c r="K562" s="349"/>
      <c r="L562" s="349"/>
      <c r="M562" s="349"/>
      <c r="N562" s="349"/>
      <c r="O562" s="349"/>
      <c r="P562" s="349"/>
      <c r="Q562" s="349"/>
      <c r="R562" s="349"/>
      <c r="S562" s="349"/>
      <c r="T562" s="349"/>
      <c r="U562" s="349"/>
      <c r="V562" s="349"/>
      <c r="W562" s="349"/>
      <c r="X562" s="349"/>
      <c r="Y562" s="349"/>
      <c r="Z562" s="349"/>
    </row>
    <row r="563" spans="1:26" ht="15.75" customHeight="1" x14ac:dyDescent="0.2">
      <c r="A563" s="349"/>
      <c r="B563" s="351"/>
      <c r="C563" s="349"/>
      <c r="D563" s="352"/>
      <c r="E563" s="349"/>
      <c r="F563" s="349"/>
      <c r="G563" s="349"/>
      <c r="H563" s="349"/>
      <c r="I563" s="349"/>
      <c r="J563" s="349"/>
      <c r="K563" s="349"/>
      <c r="L563" s="349"/>
      <c r="M563" s="349"/>
      <c r="N563" s="349"/>
      <c r="O563" s="349"/>
      <c r="P563" s="349"/>
      <c r="Q563" s="349"/>
      <c r="R563" s="349"/>
      <c r="S563" s="349"/>
      <c r="T563" s="349"/>
      <c r="U563" s="349"/>
      <c r="V563" s="349"/>
      <c r="W563" s="349"/>
      <c r="X563" s="349"/>
      <c r="Y563" s="349"/>
      <c r="Z563" s="349"/>
    </row>
    <row r="564" spans="1:26" ht="15.75" customHeight="1" x14ac:dyDescent="0.2">
      <c r="A564" s="349"/>
      <c r="B564" s="351"/>
      <c r="C564" s="349"/>
      <c r="D564" s="352"/>
      <c r="E564" s="349"/>
      <c r="F564" s="349"/>
      <c r="G564" s="349"/>
      <c r="H564" s="349"/>
      <c r="I564" s="349"/>
      <c r="J564" s="349"/>
      <c r="K564" s="349"/>
      <c r="L564" s="349"/>
      <c r="M564" s="349"/>
      <c r="N564" s="349"/>
      <c r="O564" s="349"/>
      <c r="P564" s="349"/>
      <c r="Q564" s="349"/>
      <c r="R564" s="349"/>
      <c r="S564" s="349"/>
      <c r="T564" s="349"/>
      <c r="U564" s="349"/>
      <c r="V564" s="349"/>
      <c r="W564" s="349"/>
      <c r="X564" s="349"/>
      <c r="Y564" s="349"/>
      <c r="Z564" s="349"/>
    </row>
    <row r="565" spans="1:26" ht="15.75" customHeight="1" x14ac:dyDescent="0.2">
      <c r="A565" s="349"/>
      <c r="B565" s="351"/>
      <c r="C565" s="349"/>
      <c r="D565" s="352"/>
      <c r="E565" s="349"/>
      <c r="F565" s="349"/>
      <c r="G565" s="349"/>
      <c r="H565" s="349"/>
      <c r="I565" s="349"/>
      <c r="J565" s="349"/>
      <c r="K565" s="349"/>
      <c r="L565" s="349"/>
      <c r="M565" s="349"/>
      <c r="N565" s="349"/>
      <c r="O565" s="349"/>
      <c r="P565" s="349"/>
      <c r="Q565" s="349"/>
      <c r="R565" s="349"/>
      <c r="S565" s="349"/>
      <c r="T565" s="349"/>
      <c r="U565" s="349"/>
      <c r="V565" s="349"/>
      <c r="W565" s="349"/>
      <c r="X565" s="349"/>
      <c r="Y565" s="349"/>
      <c r="Z565" s="349"/>
    </row>
    <row r="566" spans="1:26" ht="15.75" customHeight="1" x14ac:dyDescent="0.2">
      <c r="A566" s="349"/>
      <c r="B566" s="351"/>
      <c r="C566" s="349"/>
      <c r="D566" s="352"/>
      <c r="E566" s="349"/>
      <c r="F566" s="349"/>
      <c r="G566" s="349"/>
      <c r="H566" s="349"/>
      <c r="I566" s="349"/>
      <c r="J566" s="349"/>
      <c r="K566" s="349"/>
      <c r="L566" s="349"/>
      <c r="M566" s="349"/>
      <c r="N566" s="349"/>
      <c r="O566" s="349"/>
      <c r="P566" s="349"/>
      <c r="Q566" s="349"/>
      <c r="R566" s="349"/>
      <c r="S566" s="349"/>
      <c r="T566" s="349"/>
      <c r="U566" s="349"/>
      <c r="V566" s="349"/>
      <c r="W566" s="349"/>
      <c r="X566" s="349"/>
      <c r="Y566" s="349"/>
      <c r="Z566" s="349"/>
    </row>
    <row r="567" spans="1:26" ht="15.75" customHeight="1" x14ac:dyDescent="0.2">
      <c r="A567" s="349"/>
      <c r="B567" s="351"/>
      <c r="C567" s="349"/>
      <c r="D567" s="352"/>
      <c r="E567" s="349"/>
      <c r="F567" s="349"/>
      <c r="G567" s="349"/>
      <c r="H567" s="349"/>
      <c r="I567" s="349"/>
      <c r="J567" s="349"/>
      <c r="K567" s="349"/>
      <c r="L567" s="349"/>
      <c r="M567" s="349"/>
      <c r="N567" s="349"/>
      <c r="O567" s="349"/>
      <c r="P567" s="349"/>
      <c r="Q567" s="349"/>
      <c r="R567" s="349"/>
      <c r="S567" s="349"/>
      <c r="T567" s="349"/>
      <c r="U567" s="349"/>
      <c r="V567" s="349"/>
      <c r="W567" s="349"/>
      <c r="X567" s="349"/>
      <c r="Y567" s="349"/>
      <c r="Z567" s="349"/>
    </row>
    <row r="568" spans="1:26" ht="15.75" customHeight="1" x14ac:dyDescent="0.2">
      <c r="A568" s="349"/>
      <c r="B568" s="351"/>
      <c r="C568" s="349"/>
      <c r="D568" s="352"/>
      <c r="E568" s="349"/>
      <c r="F568" s="349"/>
      <c r="G568" s="349"/>
      <c r="H568" s="349"/>
      <c r="I568" s="349"/>
      <c r="J568" s="349"/>
      <c r="K568" s="349"/>
      <c r="L568" s="349"/>
      <c r="M568" s="349"/>
      <c r="N568" s="349"/>
      <c r="O568" s="349"/>
      <c r="P568" s="349"/>
      <c r="Q568" s="349"/>
      <c r="R568" s="349"/>
      <c r="S568" s="349"/>
      <c r="T568" s="349"/>
      <c r="U568" s="349"/>
      <c r="V568" s="349"/>
      <c r="W568" s="349"/>
      <c r="X568" s="349"/>
      <c r="Y568" s="349"/>
      <c r="Z568" s="349"/>
    </row>
    <row r="569" spans="1:26" ht="15.75" customHeight="1" x14ac:dyDescent="0.2">
      <c r="A569" s="349"/>
      <c r="B569" s="351"/>
      <c r="C569" s="349"/>
      <c r="D569" s="352"/>
      <c r="E569" s="349"/>
      <c r="F569" s="349"/>
      <c r="G569" s="349"/>
      <c r="H569" s="349"/>
      <c r="I569" s="349"/>
      <c r="J569" s="349"/>
      <c r="K569" s="349"/>
      <c r="L569" s="349"/>
      <c r="M569" s="349"/>
      <c r="N569" s="349"/>
      <c r="O569" s="349"/>
      <c r="P569" s="349"/>
      <c r="Q569" s="349"/>
      <c r="R569" s="349"/>
      <c r="S569" s="349"/>
      <c r="T569" s="349"/>
      <c r="U569" s="349"/>
      <c r="V569" s="349"/>
      <c r="W569" s="349"/>
      <c r="X569" s="349"/>
      <c r="Y569" s="349"/>
      <c r="Z569" s="349"/>
    </row>
    <row r="570" spans="1:26" ht="15.75" customHeight="1" x14ac:dyDescent="0.2">
      <c r="A570" s="349"/>
      <c r="B570" s="351"/>
      <c r="C570" s="349"/>
      <c r="D570" s="352"/>
      <c r="E570" s="349"/>
      <c r="F570" s="349"/>
      <c r="G570" s="349"/>
      <c r="H570" s="349"/>
      <c r="I570" s="349"/>
      <c r="J570" s="349"/>
      <c r="K570" s="349"/>
      <c r="L570" s="349"/>
      <c r="M570" s="349"/>
      <c r="N570" s="349"/>
      <c r="O570" s="349"/>
      <c r="P570" s="349"/>
      <c r="Q570" s="349"/>
      <c r="R570" s="349"/>
      <c r="S570" s="349"/>
      <c r="T570" s="349"/>
      <c r="U570" s="349"/>
      <c r="V570" s="349"/>
      <c r="W570" s="349"/>
      <c r="X570" s="349"/>
      <c r="Y570" s="349"/>
      <c r="Z570" s="349"/>
    </row>
    <row r="571" spans="1:26" ht="15.75" customHeight="1" x14ac:dyDescent="0.2">
      <c r="A571" s="349"/>
      <c r="B571" s="351"/>
      <c r="C571" s="349"/>
      <c r="D571" s="352"/>
      <c r="E571" s="349"/>
      <c r="F571" s="349"/>
      <c r="G571" s="349"/>
      <c r="H571" s="349"/>
      <c r="I571" s="349"/>
      <c r="J571" s="349"/>
      <c r="K571" s="349"/>
      <c r="L571" s="349"/>
      <c r="M571" s="349"/>
      <c r="N571" s="349"/>
      <c r="O571" s="349"/>
      <c r="P571" s="349"/>
      <c r="Q571" s="349"/>
      <c r="R571" s="349"/>
      <c r="S571" s="349"/>
      <c r="T571" s="349"/>
      <c r="U571" s="349"/>
      <c r="V571" s="349"/>
      <c r="W571" s="349"/>
      <c r="X571" s="349"/>
      <c r="Y571" s="349"/>
      <c r="Z571" s="349"/>
    </row>
    <row r="572" spans="1:26" ht="15.75" customHeight="1" x14ac:dyDescent="0.2">
      <c r="A572" s="349"/>
      <c r="B572" s="351"/>
      <c r="C572" s="349"/>
      <c r="D572" s="352"/>
      <c r="E572" s="349"/>
      <c r="F572" s="349"/>
      <c r="G572" s="349"/>
      <c r="H572" s="349"/>
      <c r="I572" s="349"/>
      <c r="J572" s="349"/>
      <c r="K572" s="349"/>
      <c r="L572" s="349"/>
      <c r="M572" s="349"/>
      <c r="N572" s="349"/>
      <c r="O572" s="349"/>
      <c r="P572" s="349"/>
      <c r="Q572" s="349"/>
      <c r="R572" s="349"/>
      <c r="S572" s="349"/>
      <c r="T572" s="349"/>
      <c r="U572" s="349"/>
      <c r="V572" s="349"/>
      <c r="W572" s="349"/>
      <c r="X572" s="349"/>
      <c r="Y572" s="349"/>
      <c r="Z572" s="349"/>
    </row>
    <row r="573" spans="1:26" ht="15.75" customHeight="1" x14ac:dyDescent="0.2">
      <c r="A573" s="349"/>
      <c r="B573" s="351"/>
      <c r="C573" s="349"/>
      <c r="D573" s="352"/>
      <c r="E573" s="349"/>
      <c r="F573" s="349"/>
      <c r="G573" s="349"/>
      <c r="H573" s="349"/>
      <c r="I573" s="349"/>
      <c r="J573" s="349"/>
      <c r="K573" s="349"/>
      <c r="L573" s="349"/>
      <c r="M573" s="349"/>
      <c r="N573" s="349"/>
      <c r="O573" s="349"/>
      <c r="P573" s="349"/>
      <c r="Q573" s="349"/>
      <c r="R573" s="349"/>
      <c r="S573" s="349"/>
      <c r="T573" s="349"/>
      <c r="U573" s="349"/>
      <c r="V573" s="349"/>
      <c r="W573" s="349"/>
      <c r="X573" s="349"/>
      <c r="Y573" s="349"/>
      <c r="Z573" s="349"/>
    </row>
    <row r="574" spans="1:26" ht="15.75" customHeight="1" x14ac:dyDescent="0.2">
      <c r="A574" s="349"/>
      <c r="B574" s="351"/>
      <c r="C574" s="349"/>
      <c r="D574" s="352"/>
      <c r="E574" s="349"/>
      <c r="F574" s="349"/>
      <c r="G574" s="349"/>
      <c r="H574" s="349"/>
      <c r="I574" s="349"/>
      <c r="J574" s="349"/>
      <c r="K574" s="349"/>
      <c r="L574" s="349"/>
      <c r="M574" s="349"/>
      <c r="N574" s="349"/>
      <c r="O574" s="349"/>
      <c r="P574" s="349"/>
      <c r="Q574" s="349"/>
      <c r="R574" s="349"/>
      <c r="S574" s="349"/>
      <c r="T574" s="349"/>
      <c r="U574" s="349"/>
      <c r="V574" s="349"/>
      <c r="W574" s="349"/>
      <c r="X574" s="349"/>
      <c r="Y574" s="349"/>
      <c r="Z574" s="349"/>
    </row>
    <row r="575" spans="1:26" ht="15.75" customHeight="1" x14ac:dyDescent="0.2">
      <c r="A575" s="349"/>
      <c r="B575" s="351"/>
      <c r="C575" s="349"/>
      <c r="D575" s="352"/>
      <c r="E575" s="349"/>
      <c r="F575" s="349"/>
      <c r="G575" s="349"/>
      <c r="H575" s="349"/>
      <c r="I575" s="349"/>
      <c r="J575" s="349"/>
      <c r="K575" s="349"/>
      <c r="L575" s="349"/>
      <c r="M575" s="349"/>
      <c r="N575" s="349"/>
      <c r="O575" s="349"/>
      <c r="P575" s="349"/>
      <c r="Q575" s="349"/>
      <c r="R575" s="349"/>
      <c r="S575" s="349"/>
      <c r="T575" s="349"/>
      <c r="U575" s="349"/>
      <c r="V575" s="349"/>
      <c r="W575" s="349"/>
      <c r="X575" s="349"/>
      <c r="Y575" s="349"/>
      <c r="Z575" s="349"/>
    </row>
    <row r="576" spans="1:26" ht="15.75" customHeight="1" x14ac:dyDescent="0.2">
      <c r="A576" s="349"/>
      <c r="B576" s="351"/>
      <c r="C576" s="349"/>
      <c r="D576" s="352"/>
      <c r="E576" s="349"/>
      <c r="F576" s="349"/>
      <c r="G576" s="349"/>
      <c r="H576" s="349"/>
      <c r="I576" s="349"/>
      <c r="J576" s="349"/>
      <c r="K576" s="349"/>
      <c r="L576" s="349"/>
      <c r="M576" s="349"/>
      <c r="N576" s="349"/>
      <c r="O576" s="349"/>
      <c r="P576" s="349"/>
      <c r="Q576" s="349"/>
      <c r="R576" s="349"/>
      <c r="S576" s="349"/>
      <c r="T576" s="349"/>
      <c r="U576" s="349"/>
      <c r="V576" s="349"/>
      <c r="W576" s="349"/>
      <c r="X576" s="349"/>
      <c r="Y576" s="349"/>
      <c r="Z576" s="349"/>
    </row>
    <row r="577" spans="1:26" ht="15.75" customHeight="1" x14ac:dyDescent="0.2">
      <c r="A577" s="349"/>
      <c r="B577" s="351"/>
      <c r="C577" s="349"/>
      <c r="D577" s="352"/>
      <c r="E577" s="349"/>
      <c r="F577" s="349"/>
      <c r="G577" s="349"/>
      <c r="H577" s="349"/>
      <c r="I577" s="349"/>
      <c r="J577" s="349"/>
      <c r="K577" s="349"/>
      <c r="L577" s="349"/>
      <c r="M577" s="349"/>
      <c r="N577" s="349"/>
      <c r="O577" s="349"/>
      <c r="P577" s="349"/>
      <c r="Q577" s="349"/>
      <c r="R577" s="349"/>
      <c r="S577" s="349"/>
      <c r="T577" s="349"/>
      <c r="U577" s="349"/>
      <c r="V577" s="349"/>
      <c r="W577" s="349"/>
      <c r="X577" s="349"/>
      <c r="Y577" s="349"/>
      <c r="Z577" s="349"/>
    </row>
    <row r="578" spans="1:26" ht="15.75" customHeight="1" x14ac:dyDescent="0.2">
      <c r="A578" s="349"/>
      <c r="B578" s="351"/>
      <c r="C578" s="349"/>
      <c r="D578" s="352"/>
      <c r="E578" s="349"/>
      <c r="F578" s="349"/>
      <c r="G578" s="349"/>
      <c r="H578" s="349"/>
      <c r="I578" s="349"/>
      <c r="J578" s="349"/>
      <c r="K578" s="349"/>
      <c r="L578" s="349"/>
      <c r="M578" s="349"/>
      <c r="N578" s="349"/>
      <c r="O578" s="349"/>
      <c r="P578" s="349"/>
      <c r="Q578" s="349"/>
      <c r="R578" s="349"/>
      <c r="S578" s="349"/>
      <c r="T578" s="349"/>
      <c r="U578" s="349"/>
      <c r="V578" s="349"/>
      <c r="W578" s="349"/>
      <c r="X578" s="349"/>
      <c r="Y578" s="349"/>
      <c r="Z578" s="349"/>
    </row>
    <row r="579" spans="1:26" ht="15.75" customHeight="1" x14ac:dyDescent="0.2">
      <c r="A579" s="349"/>
      <c r="B579" s="351"/>
      <c r="C579" s="349"/>
      <c r="D579" s="352"/>
      <c r="E579" s="349"/>
      <c r="F579" s="349"/>
      <c r="G579" s="349"/>
      <c r="H579" s="349"/>
      <c r="I579" s="349"/>
      <c r="J579" s="349"/>
      <c r="K579" s="349"/>
      <c r="L579" s="349"/>
      <c r="M579" s="349"/>
      <c r="N579" s="349"/>
      <c r="O579" s="349"/>
      <c r="P579" s="349"/>
      <c r="Q579" s="349"/>
      <c r="R579" s="349"/>
      <c r="S579" s="349"/>
      <c r="T579" s="349"/>
      <c r="U579" s="349"/>
      <c r="V579" s="349"/>
      <c r="W579" s="349"/>
      <c r="X579" s="349"/>
      <c r="Y579" s="349"/>
      <c r="Z579" s="349"/>
    </row>
    <row r="580" spans="1:26" ht="15.75" customHeight="1" x14ac:dyDescent="0.2">
      <c r="A580" s="349"/>
      <c r="B580" s="351"/>
      <c r="C580" s="349"/>
      <c r="D580" s="352"/>
      <c r="E580" s="349"/>
      <c r="F580" s="349"/>
      <c r="G580" s="349"/>
      <c r="H580" s="349"/>
      <c r="I580" s="349"/>
      <c r="J580" s="349"/>
      <c r="K580" s="349"/>
      <c r="L580" s="349"/>
      <c r="M580" s="349"/>
      <c r="N580" s="349"/>
      <c r="O580" s="349"/>
      <c r="P580" s="349"/>
      <c r="Q580" s="349"/>
      <c r="R580" s="349"/>
      <c r="S580" s="349"/>
      <c r="T580" s="349"/>
      <c r="U580" s="349"/>
      <c r="V580" s="349"/>
      <c r="W580" s="349"/>
      <c r="X580" s="349"/>
      <c r="Y580" s="349"/>
      <c r="Z580" s="349"/>
    </row>
    <row r="581" spans="1:26" ht="15.75" customHeight="1" x14ac:dyDescent="0.2">
      <c r="A581" s="349"/>
      <c r="B581" s="351"/>
      <c r="C581" s="349"/>
      <c r="D581" s="352"/>
      <c r="E581" s="349"/>
      <c r="F581" s="349"/>
      <c r="G581" s="349"/>
      <c r="H581" s="349"/>
      <c r="I581" s="349"/>
      <c r="J581" s="349"/>
      <c r="K581" s="349"/>
      <c r="L581" s="349"/>
      <c r="M581" s="349"/>
      <c r="N581" s="349"/>
      <c r="O581" s="349"/>
      <c r="P581" s="349"/>
      <c r="Q581" s="349"/>
      <c r="R581" s="349"/>
      <c r="S581" s="349"/>
      <c r="T581" s="349"/>
      <c r="U581" s="349"/>
      <c r="V581" s="349"/>
      <c r="W581" s="349"/>
      <c r="X581" s="349"/>
      <c r="Y581" s="349"/>
      <c r="Z581" s="349"/>
    </row>
    <row r="582" spans="1:26" ht="15.75" customHeight="1" x14ac:dyDescent="0.2">
      <c r="A582" s="349"/>
      <c r="B582" s="351"/>
      <c r="C582" s="349"/>
      <c r="D582" s="352"/>
      <c r="E582" s="349"/>
      <c r="F582" s="349"/>
      <c r="G582" s="349"/>
      <c r="H582" s="349"/>
      <c r="I582" s="349"/>
      <c r="J582" s="349"/>
      <c r="K582" s="349"/>
      <c r="L582" s="349"/>
      <c r="M582" s="349"/>
      <c r="N582" s="349"/>
      <c r="O582" s="349"/>
      <c r="P582" s="349"/>
      <c r="Q582" s="349"/>
      <c r="R582" s="349"/>
      <c r="S582" s="349"/>
      <c r="T582" s="349"/>
      <c r="U582" s="349"/>
      <c r="V582" s="349"/>
      <c r="W582" s="349"/>
      <c r="X582" s="349"/>
      <c r="Y582" s="349"/>
      <c r="Z582" s="349"/>
    </row>
    <row r="583" spans="1:26" ht="15.75" customHeight="1" x14ac:dyDescent="0.2">
      <c r="A583" s="349"/>
      <c r="B583" s="351"/>
      <c r="C583" s="349"/>
      <c r="D583" s="352"/>
      <c r="E583" s="349"/>
      <c r="F583" s="349"/>
      <c r="G583" s="349"/>
      <c r="H583" s="349"/>
      <c r="I583" s="349"/>
      <c r="J583" s="349"/>
      <c r="K583" s="349"/>
      <c r="L583" s="349"/>
      <c r="M583" s="349"/>
      <c r="N583" s="349"/>
      <c r="O583" s="349"/>
      <c r="P583" s="349"/>
      <c r="Q583" s="349"/>
      <c r="R583" s="349"/>
      <c r="S583" s="349"/>
      <c r="T583" s="349"/>
      <c r="U583" s="349"/>
      <c r="V583" s="349"/>
      <c r="W583" s="349"/>
      <c r="X583" s="349"/>
      <c r="Y583" s="349"/>
      <c r="Z583" s="349"/>
    </row>
    <row r="584" spans="1:26" ht="15.75" customHeight="1" x14ac:dyDescent="0.2">
      <c r="A584" s="349"/>
      <c r="B584" s="351"/>
      <c r="C584" s="349"/>
      <c r="D584" s="352"/>
      <c r="E584" s="349"/>
      <c r="F584" s="349"/>
      <c r="G584" s="349"/>
      <c r="H584" s="349"/>
      <c r="I584" s="349"/>
      <c r="J584" s="349"/>
      <c r="K584" s="349"/>
      <c r="L584" s="349"/>
      <c r="M584" s="349"/>
      <c r="N584" s="349"/>
      <c r="O584" s="349"/>
      <c r="P584" s="349"/>
      <c r="Q584" s="349"/>
      <c r="R584" s="349"/>
      <c r="S584" s="349"/>
      <c r="T584" s="349"/>
      <c r="U584" s="349"/>
      <c r="V584" s="349"/>
      <c r="W584" s="349"/>
      <c r="X584" s="349"/>
      <c r="Y584" s="349"/>
      <c r="Z584" s="349"/>
    </row>
    <row r="585" spans="1:26" ht="15.75" customHeight="1" x14ac:dyDescent="0.2">
      <c r="A585" s="349"/>
      <c r="B585" s="351"/>
      <c r="C585" s="349"/>
      <c r="D585" s="352"/>
      <c r="E585" s="349"/>
      <c r="F585" s="349"/>
      <c r="G585" s="349"/>
      <c r="H585" s="349"/>
      <c r="I585" s="349"/>
      <c r="J585" s="349"/>
      <c r="K585" s="349"/>
      <c r="L585" s="349"/>
      <c r="M585" s="349"/>
      <c r="N585" s="349"/>
      <c r="O585" s="349"/>
      <c r="P585" s="349"/>
      <c r="Q585" s="349"/>
      <c r="R585" s="349"/>
      <c r="S585" s="349"/>
      <c r="T585" s="349"/>
      <c r="U585" s="349"/>
      <c r="V585" s="349"/>
      <c r="W585" s="349"/>
      <c r="X585" s="349"/>
      <c r="Y585" s="349"/>
      <c r="Z585" s="349"/>
    </row>
    <row r="586" spans="1:26" ht="15.75" customHeight="1" x14ac:dyDescent="0.2">
      <c r="A586" s="349"/>
      <c r="B586" s="351"/>
      <c r="C586" s="349"/>
      <c r="D586" s="352"/>
      <c r="E586" s="349"/>
      <c r="F586" s="349"/>
      <c r="G586" s="349"/>
      <c r="H586" s="349"/>
      <c r="I586" s="349"/>
      <c r="J586" s="349"/>
      <c r="K586" s="349"/>
      <c r="L586" s="349"/>
      <c r="M586" s="349"/>
      <c r="N586" s="349"/>
      <c r="O586" s="349"/>
      <c r="P586" s="349"/>
      <c r="Q586" s="349"/>
      <c r="R586" s="349"/>
      <c r="S586" s="349"/>
      <c r="T586" s="349"/>
      <c r="U586" s="349"/>
      <c r="V586" s="349"/>
      <c r="W586" s="349"/>
      <c r="X586" s="349"/>
      <c r="Y586" s="349"/>
      <c r="Z586" s="349"/>
    </row>
    <row r="587" spans="1:26" ht="15.75" customHeight="1" x14ac:dyDescent="0.2">
      <c r="A587" s="349"/>
      <c r="B587" s="351"/>
      <c r="C587" s="349"/>
      <c r="D587" s="352"/>
      <c r="E587" s="349"/>
      <c r="F587" s="349"/>
      <c r="G587" s="349"/>
      <c r="H587" s="349"/>
      <c r="I587" s="349"/>
      <c r="J587" s="349"/>
      <c r="K587" s="349"/>
      <c r="L587" s="349"/>
      <c r="M587" s="349"/>
      <c r="N587" s="349"/>
      <c r="O587" s="349"/>
      <c r="P587" s="349"/>
      <c r="Q587" s="349"/>
      <c r="R587" s="349"/>
      <c r="S587" s="349"/>
      <c r="T587" s="349"/>
      <c r="U587" s="349"/>
      <c r="V587" s="349"/>
      <c r="W587" s="349"/>
      <c r="X587" s="349"/>
      <c r="Y587" s="349"/>
      <c r="Z587" s="349"/>
    </row>
    <row r="588" spans="1:26" ht="15.75" customHeight="1" x14ac:dyDescent="0.2">
      <c r="A588" s="349"/>
      <c r="B588" s="351"/>
      <c r="C588" s="349"/>
      <c r="D588" s="352"/>
      <c r="E588" s="349"/>
      <c r="F588" s="349"/>
      <c r="G588" s="349"/>
      <c r="H588" s="349"/>
      <c r="I588" s="349"/>
      <c r="J588" s="349"/>
      <c r="K588" s="349"/>
      <c r="L588" s="349"/>
      <c r="M588" s="349"/>
      <c r="N588" s="349"/>
      <c r="O588" s="349"/>
      <c r="P588" s="349"/>
      <c r="Q588" s="349"/>
      <c r="R588" s="349"/>
      <c r="S588" s="349"/>
      <c r="T588" s="349"/>
      <c r="U588" s="349"/>
      <c r="V588" s="349"/>
      <c r="W588" s="349"/>
      <c r="X588" s="349"/>
      <c r="Y588" s="349"/>
      <c r="Z588" s="349"/>
    </row>
    <row r="589" spans="1:26" ht="15.75" customHeight="1" x14ac:dyDescent="0.2">
      <c r="A589" s="349"/>
      <c r="B589" s="351"/>
      <c r="C589" s="349"/>
      <c r="D589" s="352"/>
      <c r="E589" s="349"/>
      <c r="F589" s="349"/>
      <c r="G589" s="349"/>
      <c r="H589" s="349"/>
      <c r="I589" s="349"/>
      <c r="J589" s="349"/>
      <c r="K589" s="349"/>
      <c r="L589" s="349"/>
      <c r="M589" s="349"/>
      <c r="N589" s="349"/>
      <c r="O589" s="349"/>
      <c r="P589" s="349"/>
      <c r="Q589" s="349"/>
      <c r="R589" s="349"/>
      <c r="S589" s="349"/>
      <c r="T589" s="349"/>
      <c r="U589" s="349"/>
      <c r="V589" s="349"/>
      <c r="W589" s="349"/>
      <c r="X589" s="349"/>
      <c r="Y589" s="349"/>
      <c r="Z589" s="349"/>
    </row>
    <row r="590" spans="1:26" ht="15.75" customHeight="1" x14ac:dyDescent="0.2">
      <c r="A590" s="349"/>
      <c r="B590" s="351"/>
      <c r="C590" s="349"/>
      <c r="D590" s="352"/>
      <c r="E590" s="349"/>
      <c r="F590" s="349"/>
      <c r="G590" s="349"/>
      <c r="H590" s="349"/>
      <c r="I590" s="349"/>
      <c r="J590" s="349"/>
      <c r="K590" s="349"/>
      <c r="L590" s="349"/>
      <c r="M590" s="349"/>
      <c r="N590" s="349"/>
      <c r="O590" s="349"/>
      <c r="P590" s="349"/>
      <c r="Q590" s="349"/>
      <c r="R590" s="349"/>
      <c r="S590" s="349"/>
      <c r="T590" s="349"/>
      <c r="U590" s="349"/>
      <c r="V590" s="349"/>
      <c r="W590" s="349"/>
      <c r="X590" s="349"/>
      <c r="Y590" s="349"/>
      <c r="Z590" s="349"/>
    </row>
    <row r="591" spans="1:26" ht="15.75" customHeight="1" x14ac:dyDescent="0.2">
      <c r="A591" s="349"/>
      <c r="B591" s="351"/>
      <c r="C591" s="349"/>
      <c r="D591" s="352"/>
      <c r="E591" s="349"/>
      <c r="F591" s="349"/>
      <c r="G591" s="349"/>
      <c r="H591" s="349"/>
      <c r="I591" s="349"/>
      <c r="J591" s="349"/>
      <c r="K591" s="349"/>
      <c r="L591" s="349"/>
      <c r="M591" s="349"/>
      <c r="N591" s="349"/>
      <c r="O591" s="349"/>
      <c r="P591" s="349"/>
      <c r="Q591" s="349"/>
      <c r="R591" s="349"/>
      <c r="S591" s="349"/>
      <c r="T591" s="349"/>
      <c r="U591" s="349"/>
      <c r="V591" s="349"/>
      <c r="W591" s="349"/>
      <c r="X591" s="349"/>
      <c r="Y591" s="349"/>
      <c r="Z591" s="349"/>
    </row>
    <row r="592" spans="1:26" ht="15.75" customHeight="1" x14ac:dyDescent="0.2">
      <c r="A592" s="349"/>
      <c r="B592" s="351"/>
      <c r="C592" s="349"/>
      <c r="D592" s="352"/>
      <c r="E592" s="349"/>
      <c r="F592" s="349"/>
      <c r="G592" s="349"/>
      <c r="H592" s="349"/>
      <c r="I592" s="349"/>
      <c r="J592" s="349"/>
      <c r="K592" s="349"/>
      <c r="L592" s="349"/>
      <c r="M592" s="349"/>
      <c r="N592" s="349"/>
      <c r="O592" s="349"/>
      <c r="P592" s="349"/>
      <c r="Q592" s="349"/>
      <c r="R592" s="349"/>
      <c r="S592" s="349"/>
      <c r="T592" s="349"/>
      <c r="U592" s="349"/>
      <c r="V592" s="349"/>
      <c r="W592" s="349"/>
      <c r="X592" s="349"/>
      <c r="Y592" s="349"/>
      <c r="Z592" s="349"/>
    </row>
    <row r="593" spans="1:26" ht="15.75" customHeight="1" x14ac:dyDescent="0.2">
      <c r="A593" s="349"/>
      <c r="B593" s="351"/>
      <c r="C593" s="349"/>
      <c r="D593" s="352"/>
      <c r="E593" s="349"/>
      <c r="F593" s="349"/>
      <c r="G593" s="349"/>
      <c r="H593" s="349"/>
      <c r="I593" s="349"/>
      <c r="J593" s="349"/>
      <c r="K593" s="349"/>
      <c r="L593" s="349"/>
      <c r="M593" s="349"/>
      <c r="N593" s="349"/>
      <c r="O593" s="349"/>
      <c r="P593" s="349"/>
      <c r="Q593" s="349"/>
      <c r="R593" s="349"/>
      <c r="S593" s="349"/>
      <c r="T593" s="349"/>
      <c r="U593" s="349"/>
      <c r="V593" s="349"/>
      <c r="W593" s="349"/>
      <c r="X593" s="349"/>
      <c r="Y593" s="349"/>
      <c r="Z593" s="349"/>
    </row>
    <row r="594" spans="1:26" ht="15.75" customHeight="1" x14ac:dyDescent="0.2">
      <c r="A594" s="349"/>
      <c r="B594" s="351"/>
      <c r="C594" s="349"/>
      <c r="D594" s="352"/>
      <c r="E594" s="349"/>
      <c r="F594" s="349"/>
      <c r="G594" s="349"/>
      <c r="H594" s="349"/>
      <c r="I594" s="349"/>
      <c r="J594" s="349"/>
      <c r="K594" s="349"/>
      <c r="L594" s="349"/>
      <c r="M594" s="349"/>
      <c r="N594" s="349"/>
      <c r="O594" s="349"/>
      <c r="P594" s="349"/>
      <c r="Q594" s="349"/>
      <c r="R594" s="349"/>
      <c r="S594" s="349"/>
      <c r="T594" s="349"/>
      <c r="U594" s="349"/>
      <c r="V594" s="349"/>
      <c r="W594" s="349"/>
      <c r="X594" s="349"/>
      <c r="Y594" s="349"/>
      <c r="Z594" s="349"/>
    </row>
    <row r="595" spans="1:26" ht="15.75" customHeight="1" x14ac:dyDescent="0.2">
      <c r="A595" s="349"/>
      <c r="B595" s="351"/>
      <c r="C595" s="349"/>
      <c r="D595" s="352"/>
      <c r="E595" s="349"/>
      <c r="F595" s="349"/>
      <c r="G595" s="349"/>
      <c r="H595" s="349"/>
      <c r="I595" s="349"/>
      <c r="J595" s="349"/>
      <c r="K595" s="349"/>
      <c r="L595" s="349"/>
      <c r="M595" s="349"/>
      <c r="N595" s="349"/>
      <c r="O595" s="349"/>
      <c r="P595" s="349"/>
      <c r="Q595" s="349"/>
      <c r="R595" s="349"/>
      <c r="S595" s="349"/>
      <c r="T595" s="349"/>
      <c r="U595" s="349"/>
      <c r="V595" s="349"/>
      <c r="W595" s="349"/>
      <c r="X595" s="349"/>
      <c r="Y595" s="349"/>
      <c r="Z595" s="349"/>
    </row>
    <row r="596" spans="1:26" ht="15.75" customHeight="1" x14ac:dyDescent="0.2">
      <c r="A596" s="349"/>
      <c r="B596" s="351"/>
      <c r="C596" s="349"/>
      <c r="D596" s="352"/>
      <c r="E596" s="349"/>
      <c r="F596" s="349"/>
      <c r="G596" s="349"/>
      <c r="H596" s="349"/>
      <c r="I596" s="349"/>
      <c r="J596" s="349"/>
      <c r="K596" s="349"/>
      <c r="L596" s="349"/>
      <c r="M596" s="349"/>
      <c r="N596" s="349"/>
      <c r="O596" s="349"/>
      <c r="P596" s="349"/>
      <c r="Q596" s="349"/>
      <c r="R596" s="349"/>
      <c r="S596" s="349"/>
      <c r="T596" s="349"/>
      <c r="U596" s="349"/>
      <c r="V596" s="349"/>
      <c r="W596" s="349"/>
      <c r="X596" s="349"/>
      <c r="Y596" s="349"/>
      <c r="Z596" s="349"/>
    </row>
    <row r="597" spans="1:26" ht="15.75" customHeight="1" x14ac:dyDescent="0.2">
      <c r="A597" s="349"/>
      <c r="B597" s="351"/>
      <c r="C597" s="349"/>
      <c r="D597" s="352"/>
      <c r="E597" s="349"/>
      <c r="F597" s="349"/>
      <c r="G597" s="349"/>
      <c r="H597" s="349"/>
      <c r="I597" s="349"/>
      <c r="J597" s="349"/>
      <c r="K597" s="349"/>
      <c r="L597" s="349"/>
      <c r="M597" s="349"/>
      <c r="N597" s="349"/>
      <c r="O597" s="349"/>
      <c r="P597" s="349"/>
      <c r="Q597" s="349"/>
      <c r="R597" s="349"/>
      <c r="S597" s="349"/>
      <c r="T597" s="349"/>
      <c r="U597" s="349"/>
      <c r="V597" s="349"/>
      <c r="W597" s="349"/>
      <c r="X597" s="349"/>
      <c r="Y597" s="349"/>
      <c r="Z597" s="349"/>
    </row>
    <row r="598" spans="1:26" ht="15.75" customHeight="1" x14ac:dyDescent="0.2">
      <c r="A598" s="349"/>
      <c r="B598" s="351"/>
      <c r="C598" s="349"/>
      <c r="D598" s="352"/>
      <c r="E598" s="349"/>
      <c r="F598" s="349"/>
      <c r="G598" s="349"/>
      <c r="H598" s="349"/>
      <c r="I598" s="349"/>
      <c r="J598" s="349"/>
      <c r="K598" s="349"/>
      <c r="L598" s="349"/>
      <c r="M598" s="349"/>
      <c r="N598" s="349"/>
      <c r="O598" s="349"/>
      <c r="P598" s="349"/>
      <c r="Q598" s="349"/>
      <c r="R598" s="349"/>
      <c r="S598" s="349"/>
      <c r="T598" s="349"/>
      <c r="U598" s="349"/>
      <c r="V598" s="349"/>
      <c r="W598" s="349"/>
      <c r="X598" s="349"/>
      <c r="Y598" s="349"/>
      <c r="Z598" s="349"/>
    </row>
    <row r="599" spans="1:26" ht="15.75" customHeight="1" x14ac:dyDescent="0.2">
      <c r="A599" s="349"/>
      <c r="B599" s="351"/>
      <c r="C599" s="349"/>
      <c r="D599" s="352"/>
      <c r="E599" s="349"/>
      <c r="F599" s="349"/>
      <c r="G599" s="349"/>
      <c r="H599" s="349"/>
      <c r="I599" s="349"/>
      <c r="J599" s="349"/>
      <c r="K599" s="349"/>
      <c r="L599" s="349"/>
      <c r="M599" s="349"/>
      <c r="N599" s="349"/>
      <c r="O599" s="349"/>
      <c r="P599" s="349"/>
      <c r="Q599" s="349"/>
      <c r="R599" s="349"/>
      <c r="S599" s="349"/>
      <c r="T599" s="349"/>
      <c r="U599" s="349"/>
      <c r="V599" s="349"/>
      <c r="W599" s="349"/>
      <c r="X599" s="349"/>
      <c r="Y599" s="349"/>
      <c r="Z599" s="349"/>
    </row>
    <row r="600" spans="1:26" ht="15.75" customHeight="1" x14ac:dyDescent="0.2">
      <c r="A600" s="349"/>
      <c r="B600" s="351"/>
      <c r="C600" s="349"/>
      <c r="D600" s="352"/>
      <c r="E600" s="349"/>
      <c r="F600" s="349"/>
      <c r="G600" s="349"/>
      <c r="H600" s="349"/>
      <c r="I600" s="349"/>
      <c r="J600" s="349"/>
      <c r="K600" s="349"/>
      <c r="L600" s="349"/>
      <c r="M600" s="349"/>
      <c r="N600" s="349"/>
      <c r="O600" s="349"/>
      <c r="P600" s="349"/>
      <c r="Q600" s="349"/>
      <c r="R600" s="349"/>
      <c r="S600" s="349"/>
      <c r="T600" s="349"/>
      <c r="U600" s="349"/>
      <c r="V600" s="349"/>
      <c r="W600" s="349"/>
      <c r="X600" s="349"/>
      <c r="Y600" s="349"/>
      <c r="Z600" s="349"/>
    </row>
    <row r="601" spans="1:26" ht="15.75" customHeight="1" x14ac:dyDescent="0.2">
      <c r="A601" s="349"/>
      <c r="B601" s="351"/>
      <c r="C601" s="349"/>
      <c r="D601" s="352"/>
      <c r="E601" s="349"/>
      <c r="F601" s="349"/>
      <c r="G601" s="349"/>
      <c r="H601" s="349"/>
      <c r="I601" s="349"/>
      <c r="J601" s="349"/>
      <c r="K601" s="349"/>
      <c r="L601" s="349"/>
      <c r="M601" s="349"/>
      <c r="N601" s="349"/>
      <c r="O601" s="349"/>
      <c r="P601" s="349"/>
      <c r="Q601" s="349"/>
      <c r="R601" s="349"/>
      <c r="S601" s="349"/>
      <c r="T601" s="349"/>
      <c r="U601" s="349"/>
      <c r="V601" s="349"/>
      <c r="W601" s="349"/>
      <c r="X601" s="349"/>
      <c r="Y601" s="349"/>
      <c r="Z601" s="349"/>
    </row>
    <row r="602" spans="1:26" ht="15.75" customHeight="1" x14ac:dyDescent="0.2">
      <c r="A602" s="349"/>
      <c r="B602" s="351"/>
      <c r="C602" s="349"/>
      <c r="D602" s="352"/>
      <c r="E602" s="349"/>
      <c r="F602" s="349"/>
      <c r="G602" s="349"/>
      <c r="H602" s="349"/>
      <c r="I602" s="349"/>
      <c r="J602" s="349"/>
      <c r="K602" s="349"/>
      <c r="L602" s="349"/>
      <c r="M602" s="349"/>
      <c r="N602" s="349"/>
      <c r="O602" s="349"/>
      <c r="P602" s="349"/>
      <c r="Q602" s="349"/>
      <c r="R602" s="349"/>
      <c r="S602" s="349"/>
      <c r="T602" s="349"/>
      <c r="U602" s="349"/>
      <c r="V602" s="349"/>
      <c r="W602" s="349"/>
      <c r="X602" s="349"/>
      <c r="Y602" s="349"/>
      <c r="Z602" s="349"/>
    </row>
    <row r="603" spans="1:26" ht="15.75" customHeight="1" x14ac:dyDescent="0.2">
      <c r="A603" s="349"/>
      <c r="B603" s="351"/>
      <c r="C603" s="349"/>
      <c r="D603" s="352"/>
      <c r="E603" s="349"/>
      <c r="F603" s="349"/>
      <c r="G603" s="349"/>
      <c r="H603" s="349"/>
      <c r="I603" s="349"/>
      <c r="J603" s="349"/>
      <c r="K603" s="349"/>
      <c r="L603" s="349"/>
      <c r="M603" s="349"/>
      <c r="N603" s="349"/>
      <c r="O603" s="349"/>
      <c r="P603" s="349"/>
      <c r="Q603" s="349"/>
      <c r="R603" s="349"/>
      <c r="S603" s="349"/>
      <c r="T603" s="349"/>
      <c r="U603" s="349"/>
      <c r="V603" s="349"/>
      <c r="W603" s="349"/>
      <c r="X603" s="349"/>
      <c r="Y603" s="349"/>
      <c r="Z603" s="349"/>
    </row>
    <row r="604" spans="1:26" ht="15.75" customHeight="1" x14ac:dyDescent="0.2">
      <c r="A604" s="349"/>
      <c r="B604" s="351"/>
      <c r="C604" s="349"/>
      <c r="D604" s="352"/>
      <c r="E604" s="349"/>
      <c r="F604" s="349"/>
      <c r="G604" s="349"/>
      <c r="H604" s="349"/>
      <c r="I604" s="349"/>
      <c r="J604" s="349"/>
      <c r="K604" s="349"/>
      <c r="L604" s="349"/>
      <c r="M604" s="349"/>
      <c r="N604" s="349"/>
      <c r="O604" s="349"/>
      <c r="P604" s="349"/>
      <c r="Q604" s="349"/>
      <c r="R604" s="349"/>
      <c r="S604" s="349"/>
      <c r="T604" s="349"/>
      <c r="U604" s="349"/>
      <c r="V604" s="349"/>
      <c r="W604" s="349"/>
      <c r="X604" s="349"/>
      <c r="Y604" s="349"/>
      <c r="Z604" s="349"/>
    </row>
    <row r="605" spans="1:26" ht="15.75" customHeight="1" x14ac:dyDescent="0.2">
      <c r="A605" s="349"/>
      <c r="B605" s="351"/>
      <c r="C605" s="349"/>
      <c r="D605" s="352"/>
      <c r="E605" s="349"/>
      <c r="F605" s="349"/>
      <c r="G605" s="349"/>
      <c r="H605" s="349"/>
      <c r="I605" s="349"/>
      <c r="J605" s="349"/>
      <c r="K605" s="349"/>
      <c r="L605" s="349"/>
      <c r="M605" s="349"/>
      <c r="N605" s="349"/>
      <c r="O605" s="349"/>
      <c r="P605" s="349"/>
      <c r="Q605" s="349"/>
      <c r="R605" s="349"/>
      <c r="S605" s="349"/>
      <c r="T605" s="349"/>
      <c r="U605" s="349"/>
      <c r="V605" s="349"/>
      <c r="W605" s="349"/>
      <c r="X605" s="349"/>
      <c r="Y605" s="349"/>
      <c r="Z605" s="349"/>
    </row>
    <row r="606" spans="1:26" ht="15.75" customHeight="1" x14ac:dyDescent="0.2">
      <c r="A606" s="349"/>
      <c r="B606" s="351"/>
      <c r="C606" s="349"/>
      <c r="D606" s="352"/>
      <c r="E606" s="349"/>
      <c r="F606" s="349"/>
      <c r="G606" s="349"/>
      <c r="H606" s="349"/>
      <c r="I606" s="349"/>
      <c r="J606" s="349"/>
      <c r="K606" s="349"/>
      <c r="L606" s="349"/>
      <c r="M606" s="349"/>
      <c r="N606" s="349"/>
      <c r="O606" s="349"/>
      <c r="P606" s="349"/>
      <c r="Q606" s="349"/>
      <c r="R606" s="349"/>
      <c r="S606" s="349"/>
      <c r="T606" s="349"/>
      <c r="U606" s="349"/>
      <c r="V606" s="349"/>
      <c r="W606" s="349"/>
      <c r="X606" s="349"/>
      <c r="Y606" s="349"/>
      <c r="Z606" s="349"/>
    </row>
    <row r="607" spans="1:26" ht="15.75" customHeight="1" x14ac:dyDescent="0.2">
      <c r="A607" s="349"/>
      <c r="B607" s="351"/>
      <c r="C607" s="349"/>
      <c r="D607" s="352"/>
      <c r="E607" s="349"/>
      <c r="F607" s="349"/>
      <c r="G607" s="349"/>
      <c r="H607" s="349"/>
      <c r="I607" s="349"/>
      <c r="J607" s="349"/>
      <c r="K607" s="349"/>
      <c r="L607" s="349"/>
      <c r="M607" s="349"/>
      <c r="N607" s="349"/>
      <c r="O607" s="349"/>
      <c r="P607" s="349"/>
      <c r="Q607" s="349"/>
      <c r="R607" s="349"/>
      <c r="S607" s="349"/>
      <c r="T607" s="349"/>
      <c r="U607" s="349"/>
      <c r="V607" s="349"/>
      <c r="W607" s="349"/>
      <c r="X607" s="349"/>
      <c r="Y607" s="349"/>
      <c r="Z607" s="349"/>
    </row>
    <row r="608" spans="1:26" ht="15.75" customHeight="1" x14ac:dyDescent="0.2">
      <c r="A608" s="349"/>
      <c r="B608" s="351"/>
      <c r="C608" s="349"/>
      <c r="D608" s="352"/>
      <c r="E608" s="349"/>
      <c r="F608" s="349"/>
      <c r="G608" s="349"/>
      <c r="H608" s="349"/>
      <c r="I608" s="349"/>
      <c r="J608" s="349"/>
      <c r="K608" s="349"/>
      <c r="L608" s="349"/>
      <c r="M608" s="349"/>
      <c r="N608" s="349"/>
      <c r="O608" s="349"/>
      <c r="P608" s="349"/>
      <c r="Q608" s="349"/>
      <c r="R608" s="349"/>
      <c r="S608" s="349"/>
      <c r="T608" s="349"/>
      <c r="U608" s="349"/>
      <c r="V608" s="349"/>
      <c r="W608" s="349"/>
      <c r="X608" s="349"/>
      <c r="Y608" s="349"/>
      <c r="Z608" s="349"/>
    </row>
    <row r="609" spans="1:26" ht="15.75" customHeight="1" x14ac:dyDescent="0.2">
      <c r="A609" s="349"/>
      <c r="B609" s="351"/>
      <c r="C609" s="349"/>
      <c r="D609" s="352"/>
      <c r="E609" s="349"/>
      <c r="F609" s="349"/>
      <c r="G609" s="349"/>
      <c r="H609" s="349"/>
      <c r="I609" s="349"/>
      <c r="J609" s="349"/>
      <c r="K609" s="349"/>
      <c r="L609" s="349"/>
      <c r="M609" s="349"/>
      <c r="N609" s="349"/>
      <c r="O609" s="349"/>
      <c r="P609" s="349"/>
      <c r="Q609" s="349"/>
      <c r="R609" s="349"/>
      <c r="S609" s="349"/>
      <c r="T609" s="349"/>
      <c r="U609" s="349"/>
      <c r="V609" s="349"/>
      <c r="W609" s="349"/>
      <c r="X609" s="349"/>
      <c r="Y609" s="349"/>
      <c r="Z609" s="349"/>
    </row>
    <row r="610" spans="1:26" ht="15.75" customHeight="1" x14ac:dyDescent="0.2">
      <c r="A610" s="349"/>
      <c r="B610" s="351"/>
      <c r="C610" s="349"/>
      <c r="D610" s="352"/>
      <c r="E610" s="349"/>
      <c r="F610" s="349"/>
      <c r="G610" s="349"/>
      <c r="H610" s="349"/>
      <c r="I610" s="349"/>
      <c r="J610" s="349"/>
      <c r="K610" s="349"/>
      <c r="L610" s="349"/>
      <c r="M610" s="349"/>
      <c r="N610" s="349"/>
      <c r="O610" s="349"/>
      <c r="P610" s="349"/>
      <c r="Q610" s="349"/>
      <c r="R610" s="349"/>
      <c r="S610" s="349"/>
      <c r="T610" s="349"/>
      <c r="U610" s="349"/>
      <c r="V610" s="349"/>
      <c r="W610" s="349"/>
      <c r="X610" s="349"/>
      <c r="Y610" s="349"/>
      <c r="Z610" s="349"/>
    </row>
    <row r="611" spans="1:26" ht="15.75" customHeight="1" x14ac:dyDescent="0.2">
      <c r="A611" s="349"/>
      <c r="B611" s="351"/>
      <c r="C611" s="349"/>
      <c r="D611" s="352"/>
      <c r="E611" s="349"/>
      <c r="F611" s="349"/>
      <c r="G611" s="349"/>
      <c r="H611" s="349"/>
      <c r="I611" s="349"/>
      <c r="J611" s="349"/>
      <c r="K611" s="349"/>
      <c r="L611" s="349"/>
      <c r="M611" s="349"/>
      <c r="N611" s="349"/>
      <c r="O611" s="349"/>
      <c r="P611" s="349"/>
      <c r="Q611" s="349"/>
      <c r="R611" s="349"/>
      <c r="S611" s="349"/>
      <c r="T611" s="349"/>
      <c r="U611" s="349"/>
      <c r="V611" s="349"/>
      <c r="W611" s="349"/>
      <c r="X611" s="349"/>
      <c r="Y611" s="349"/>
      <c r="Z611" s="349"/>
    </row>
    <row r="612" spans="1:26" ht="15.75" customHeight="1" x14ac:dyDescent="0.2">
      <c r="A612" s="349"/>
      <c r="B612" s="351"/>
      <c r="C612" s="349"/>
      <c r="D612" s="352"/>
      <c r="E612" s="349"/>
      <c r="F612" s="349"/>
      <c r="G612" s="349"/>
      <c r="H612" s="349"/>
      <c r="I612" s="349"/>
      <c r="J612" s="349"/>
      <c r="K612" s="349"/>
      <c r="L612" s="349"/>
      <c r="M612" s="349"/>
      <c r="N612" s="349"/>
      <c r="O612" s="349"/>
      <c r="P612" s="349"/>
      <c r="Q612" s="349"/>
      <c r="R612" s="349"/>
      <c r="S612" s="349"/>
      <c r="T612" s="349"/>
      <c r="U612" s="349"/>
      <c r="V612" s="349"/>
      <c r="W612" s="349"/>
      <c r="X612" s="349"/>
      <c r="Y612" s="349"/>
      <c r="Z612" s="349"/>
    </row>
    <row r="613" spans="1:26" ht="15.75" customHeight="1" x14ac:dyDescent="0.2">
      <c r="A613" s="349"/>
      <c r="B613" s="351"/>
      <c r="C613" s="349"/>
      <c r="D613" s="352"/>
      <c r="E613" s="349"/>
      <c r="F613" s="349"/>
      <c r="G613" s="349"/>
      <c r="H613" s="349"/>
      <c r="I613" s="349"/>
      <c r="J613" s="349"/>
      <c r="K613" s="349"/>
      <c r="L613" s="349"/>
      <c r="M613" s="349"/>
      <c r="N613" s="349"/>
      <c r="O613" s="349"/>
      <c r="P613" s="349"/>
      <c r="Q613" s="349"/>
      <c r="R613" s="349"/>
      <c r="S613" s="349"/>
      <c r="T613" s="349"/>
      <c r="U613" s="349"/>
      <c r="V613" s="349"/>
      <c r="W613" s="349"/>
      <c r="X613" s="349"/>
      <c r="Y613" s="349"/>
      <c r="Z613" s="349"/>
    </row>
    <row r="614" spans="1:26" ht="15.75" customHeight="1" x14ac:dyDescent="0.2">
      <c r="A614" s="349"/>
      <c r="B614" s="351"/>
      <c r="C614" s="349"/>
      <c r="D614" s="352"/>
      <c r="E614" s="349"/>
      <c r="F614" s="349"/>
      <c r="G614" s="349"/>
      <c r="H614" s="349"/>
      <c r="I614" s="349"/>
      <c r="J614" s="349"/>
      <c r="K614" s="349"/>
      <c r="L614" s="349"/>
      <c r="M614" s="349"/>
      <c r="N614" s="349"/>
      <c r="O614" s="349"/>
      <c r="P614" s="349"/>
      <c r="Q614" s="349"/>
      <c r="R614" s="349"/>
      <c r="S614" s="349"/>
      <c r="T614" s="349"/>
      <c r="U614" s="349"/>
      <c r="V614" s="349"/>
      <c r="W614" s="349"/>
      <c r="X614" s="349"/>
      <c r="Y614" s="349"/>
      <c r="Z614" s="349"/>
    </row>
    <row r="615" spans="1:26" ht="15.75" customHeight="1" x14ac:dyDescent="0.2">
      <c r="A615" s="349"/>
      <c r="B615" s="351"/>
      <c r="C615" s="349"/>
      <c r="D615" s="352"/>
      <c r="E615" s="349"/>
      <c r="F615" s="349"/>
      <c r="G615" s="349"/>
      <c r="H615" s="349"/>
      <c r="I615" s="349"/>
      <c r="J615" s="349"/>
      <c r="K615" s="349"/>
      <c r="L615" s="349"/>
      <c r="M615" s="349"/>
      <c r="N615" s="349"/>
      <c r="O615" s="349"/>
      <c r="P615" s="349"/>
      <c r="Q615" s="349"/>
      <c r="R615" s="349"/>
      <c r="S615" s="349"/>
      <c r="T615" s="349"/>
      <c r="U615" s="349"/>
      <c r="V615" s="349"/>
      <c r="W615" s="349"/>
      <c r="X615" s="349"/>
      <c r="Y615" s="349"/>
      <c r="Z615" s="349"/>
    </row>
    <row r="616" spans="1:26" ht="15.75" customHeight="1" x14ac:dyDescent="0.2">
      <c r="A616" s="349"/>
      <c r="B616" s="351"/>
      <c r="C616" s="349"/>
      <c r="D616" s="352"/>
      <c r="E616" s="349"/>
      <c r="F616" s="349"/>
      <c r="G616" s="349"/>
      <c r="H616" s="349"/>
      <c r="I616" s="349"/>
      <c r="J616" s="349"/>
      <c r="K616" s="349"/>
      <c r="L616" s="349"/>
      <c r="M616" s="349"/>
      <c r="N616" s="349"/>
      <c r="O616" s="349"/>
      <c r="P616" s="349"/>
      <c r="Q616" s="349"/>
      <c r="R616" s="349"/>
      <c r="S616" s="349"/>
      <c r="T616" s="349"/>
      <c r="U616" s="349"/>
      <c r="V616" s="349"/>
      <c r="W616" s="349"/>
      <c r="X616" s="349"/>
      <c r="Y616" s="349"/>
      <c r="Z616" s="349"/>
    </row>
    <row r="617" spans="1:26" ht="15.75" customHeight="1" x14ac:dyDescent="0.2">
      <c r="A617" s="349"/>
      <c r="B617" s="351"/>
      <c r="C617" s="349"/>
      <c r="D617" s="352"/>
      <c r="E617" s="349"/>
      <c r="F617" s="349"/>
      <c r="G617" s="349"/>
      <c r="H617" s="349"/>
      <c r="I617" s="349"/>
      <c r="J617" s="349"/>
      <c r="K617" s="349"/>
      <c r="L617" s="349"/>
      <c r="M617" s="349"/>
      <c r="N617" s="349"/>
      <c r="O617" s="349"/>
      <c r="P617" s="349"/>
      <c r="Q617" s="349"/>
      <c r="R617" s="349"/>
      <c r="S617" s="349"/>
      <c r="T617" s="349"/>
      <c r="U617" s="349"/>
      <c r="V617" s="349"/>
      <c r="W617" s="349"/>
      <c r="X617" s="349"/>
      <c r="Y617" s="349"/>
      <c r="Z617" s="349"/>
    </row>
    <row r="618" spans="1:26" ht="15.75" customHeight="1" x14ac:dyDescent="0.2">
      <c r="A618" s="349"/>
      <c r="B618" s="351"/>
      <c r="C618" s="349"/>
      <c r="D618" s="352"/>
      <c r="E618" s="349"/>
      <c r="F618" s="349"/>
      <c r="G618" s="349"/>
      <c r="H618" s="349"/>
      <c r="I618" s="349"/>
      <c r="J618" s="349"/>
      <c r="K618" s="349"/>
      <c r="L618" s="349"/>
      <c r="M618" s="349"/>
      <c r="N618" s="349"/>
      <c r="O618" s="349"/>
      <c r="P618" s="349"/>
      <c r="Q618" s="349"/>
      <c r="R618" s="349"/>
      <c r="S618" s="349"/>
      <c r="T618" s="349"/>
      <c r="U618" s="349"/>
      <c r="V618" s="349"/>
      <c r="W618" s="349"/>
      <c r="X618" s="349"/>
      <c r="Y618" s="349"/>
      <c r="Z618" s="349"/>
    </row>
    <row r="619" spans="1:26" ht="15.75" customHeight="1" x14ac:dyDescent="0.2">
      <c r="A619" s="349"/>
      <c r="B619" s="351"/>
      <c r="C619" s="349"/>
      <c r="D619" s="352"/>
      <c r="E619" s="349"/>
      <c r="F619" s="349"/>
      <c r="G619" s="349"/>
      <c r="H619" s="349"/>
      <c r="I619" s="349"/>
      <c r="J619" s="349"/>
      <c r="K619" s="349"/>
      <c r="L619" s="349"/>
      <c r="M619" s="349"/>
      <c r="N619" s="349"/>
      <c r="O619" s="349"/>
      <c r="P619" s="349"/>
      <c r="Q619" s="349"/>
      <c r="R619" s="349"/>
      <c r="S619" s="349"/>
      <c r="T619" s="349"/>
      <c r="U619" s="349"/>
      <c r="V619" s="349"/>
      <c r="W619" s="349"/>
      <c r="X619" s="349"/>
      <c r="Y619" s="349"/>
      <c r="Z619" s="349"/>
    </row>
    <row r="620" spans="1:26" ht="15.75" customHeight="1" x14ac:dyDescent="0.2">
      <c r="A620" s="349"/>
      <c r="B620" s="351"/>
      <c r="C620" s="349"/>
      <c r="D620" s="352"/>
      <c r="E620" s="349"/>
      <c r="F620" s="349"/>
      <c r="G620" s="349"/>
      <c r="H620" s="349"/>
      <c r="I620" s="349"/>
      <c r="J620" s="349"/>
      <c r="K620" s="349"/>
      <c r="L620" s="349"/>
      <c r="M620" s="349"/>
      <c r="N620" s="349"/>
      <c r="O620" s="349"/>
      <c r="P620" s="349"/>
      <c r="Q620" s="349"/>
      <c r="R620" s="349"/>
      <c r="S620" s="349"/>
      <c r="T620" s="349"/>
      <c r="U620" s="349"/>
      <c r="V620" s="349"/>
      <c r="W620" s="349"/>
      <c r="X620" s="349"/>
      <c r="Y620" s="349"/>
      <c r="Z620" s="349"/>
    </row>
    <row r="621" spans="1:26" ht="15.75" customHeight="1" x14ac:dyDescent="0.2">
      <c r="A621" s="349"/>
      <c r="B621" s="351"/>
      <c r="C621" s="349"/>
      <c r="D621" s="352"/>
      <c r="E621" s="349"/>
      <c r="F621" s="349"/>
      <c r="G621" s="349"/>
      <c r="H621" s="349"/>
      <c r="I621" s="349"/>
      <c r="J621" s="349"/>
      <c r="K621" s="349"/>
      <c r="L621" s="349"/>
      <c r="M621" s="349"/>
      <c r="N621" s="349"/>
      <c r="O621" s="349"/>
      <c r="P621" s="349"/>
      <c r="Q621" s="349"/>
      <c r="R621" s="349"/>
      <c r="S621" s="349"/>
      <c r="T621" s="349"/>
      <c r="U621" s="349"/>
      <c r="V621" s="349"/>
      <c r="W621" s="349"/>
      <c r="X621" s="349"/>
      <c r="Y621" s="349"/>
      <c r="Z621" s="349"/>
    </row>
    <row r="622" spans="1:26" ht="15.75" customHeight="1" x14ac:dyDescent="0.2">
      <c r="A622" s="349"/>
      <c r="B622" s="351"/>
      <c r="C622" s="349"/>
      <c r="D622" s="352"/>
      <c r="E622" s="349"/>
      <c r="F622" s="349"/>
      <c r="G622" s="349"/>
      <c r="H622" s="349"/>
      <c r="I622" s="349"/>
      <c r="J622" s="349"/>
      <c r="K622" s="349"/>
      <c r="L622" s="349"/>
      <c r="M622" s="349"/>
      <c r="N622" s="349"/>
      <c r="O622" s="349"/>
      <c r="P622" s="349"/>
      <c r="Q622" s="349"/>
      <c r="R622" s="349"/>
      <c r="S622" s="349"/>
      <c r="T622" s="349"/>
      <c r="U622" s="349"/>
      <c r="V622" s="349"/>
      <c r="W622" s="349"/>
      <c r="X622" s="349"/>
      <c r="Y622" s="349"/>
      <c r="Z622" s="349"/>
    </row>
    <row r="623" spans="1:26" ht="15.75" customHeight="1" x14ac:dyDescent="0.2">
      <c r="A623" s="349"/>
      <c r="B623" s="351"/>
      <c r="C623" s="349"/>
      <c r="D623" s="352"/>
      <c r="E623" s="349"/>
      <c r="F623" s="349"/>
      <c r="G623" s="349"/>
      <c r="H623" s="349"/>
      <c r="I623" s="349"/>
      <c r="J623" s="349"/>
      <c r="K623" s="349"/>
      <c r="L623" s="349"/>
      <c r="M623" s="349"/>
      <c r="N623" s="349"/>
      <c r="O623" s="349"/>
      <c r="P623" s="349"/>
      <c r="Q623" s="349"/>
      <c r="R623" s="349"/>
      <c r="S623" s="349"/>
      <c r="T623" s="349"/>
      <c r="U623" s="349"/>
      <c r="V623" s="349"/>
      <c r="W623" s="349"/>
      <c r="X623" s="349"/>
      <c r="Y623" s="349"/>
      <c r="Z623" s="349"/>
    </row>
    <row r="624" spans="1:26" ht="15.75" customHeight="1" x14ac:dyDescent="0.2">
      <c r="A624" s="349"/>
      <c r="B624" s="351"/>
      <c r="C624" s="349"/>
      <c r="D624" s="352"/>
      <c r="E624" s="349"/>
      <c r="F624" s="349"/>
      <c r="G624" s="349"/>
      <c r="H624" s="349"/>
      <c r="I624" s="349"/>
      <c r="J624" s="349"/>
      <c r="K624" s="349"/>
      <c r="L624" s="349"/>
      <c r="M624" s="349"/>
      <c r="N624" s="349"/>
      <c r="O624" s="349"/>
      <c r="P624" s="349"/>
      <c r="Q624" s="349"/>
      <c r="R624" s="349"/>
      <c r="S624" s="349"/>
      <c r="T624" s="349"/>
      <c r="U624" s="349"/>
      <c r="V624" s="349"/>
      <c r="W624" s="349"/>
      <c r="X624" s="349"/>
      <c r="Y624" s="349"/>
      <c r="Z624" s="349"/>
    </row>
    <row r="625" spans="1:26" ht="15.75" customHeight="1" x14ac:dyDescent="0.2">
      <c r="A625" s="349"/>
      <c r="B625" s="351"/>
      <c r="C625" s="349"/>
      <c r="D625" s="352"/>
      <c r="E625" s="349"/>
      <c r="F625" s="349"/>
      <c r="G625" s="349"/>
      <c r="H625" s="349"/>
      <c r="I625" s="349"/>
      <c r="J625" s="349"/>
      <c r="K625" s="349"/>
      <c r="L625" s="349"/>
      <c r="M625" s="349"/>
      <c r="N625" s="349"/>
      <c r="O625" s="349"/>
      <c r="P625" s="349"/>
      <c r="Q625" s="349"/>
      <c r="R625" s="349"/>
      <c r="S625" s="349"/>
      <c r="T625" s="349"/>
      <c r="U625" s="349"/>
      <c r="V625" s="349"/>
      <c r="W625" s="349"/>
      <c r="X625" s="349"/>
      <c r="Y625" s="349"/>
      <c r="Z625" s="349"/>
    </row>
    <row r="626" spans="1:26" ht="15.75" customHeight="1" x14ac:dyDescent="0.2">
      <c r="A626" s="349"/>
      <c r="B626" s="351"/>
      <c r="C626" s="349"/>
      <c r="D626" s="352"/>
      <c r="E626" s="349"/>
      <c r="F626" s="349"/>
      <c r="G626" s="349"/>
      <c r="H626" s="349"/>
      <c r="I626" s="349"/>
      <c r="J626" s="349"/>
      <c r="K626" s="349"/>
      <c r="L626" s="349"/>
      <c r="M626" s="349"/>
      <c r="N626" s="349"/>
      <c r="O626" s="349"/>
      <c r="P626" s="349"/>
      <c r="Q626" s="349"/>
      <c r="R626" s="349"/>
      <c r="S626" s="349"/>
      <c r="T626" s="349"/>
      <c r="U626" s="349"/>
      <c r="V626" s="349"/>
      <c r="W626" s="349"/>
      <c r="X626" s="349"/>
      <c r="Y626" s="349"/>
      <c r="Z626" s="349"/>
    </row>
    <row r="627" spans="1:26" ht="15.75" customHeight="1" x14ac:dyDescent="0.2">
      <c r="A627" s="349"/>
      <c r="B627" s="351"/>
      <c r="C627" s="349"/>
      <c r="D627" s="352"/>
      <c r="E627" s="349"/>
      <c r="F627" s="349"/>
      <c r="G627" s="349"/>
      <c r="H627" s="349"/>
      <c r="I627" s="349"/>
      <c r="J627" s="349"/>
      <c r="K627" s="349"/>
      <c r="L627" s="349"/>
      <c r="M627" s="349"/>
      <c r="N627" s="349"/>
      <c r="O627" s="349"/>
      <c r="P627" s="349"/>
      <c r="Q627" s="349"/>
      <c r="R627" s="349"/>
      <c r="S627" s="349"/>
      <c r="T627" s="349"/>
      <c r="U627" s="349"/>
      <c r="V627" s="349"/>
      <c r="W627" s="349"/>
      <c r="X627" s="349"/>
      <c r="Y627" s="349"/>
      <c r="Z627" s="349"/>
    </row>
    <row r="628" spans="1:26" ht="15.75" customHeight="1" x14ac:dyDescent="0.2">
      <c r="A628" s="349"/>
      <c r="B628" s="351"/>
      <c r="C628" s="349"/>
      <c r="D628" s="352"/>
      <c r="E628" s="349"/>
      <c r="F628" s="349"/>
      <c r="G628" s="349"/>
      <c r="H628" s="349"/>
      <c r="I628" s="349"/>
      <c r="J628" s="349"/>
      <c r="K628" s="349"/>
      <c r="L628" s="349"/>
      <c r="M628" s="349"/>
      <c r="N628" s="349"/>
      <c r="O628" s="349"/>
      <c r="P628" s="349"/>
      <c r="Q628" s="349"/>
      <c r="R628" s="349"/>
      <c r="S628" s="349"/>
      <c r="T628" s="349"/>
      <c r="U628" s="349"/>
      <c r="V628" s="349"/>
      <c r="W628" s="349"/>
      <c r="X628" s="349"/>
      <c r="Y628" s="349"/>
      <c r="Z628" s="349"/>
    </row>
    <row r="629" spans="1:26" ht="15.75" customHeight="1" x14ac:dyDescent="0.2">
      <c r="A629" s="349"/>
      <c r="B629" s="351"/>
      <c r="C629" s="349"/>
      <c r="D629" s="352"/>
      <c r="E629" s="349"/>
      <c r="F629" s="349"/>
      <c r="G629" s="349"/>
      <c r="H629" s="349"/>
      <c r="I629" s="349"/>
      <c r="J629" s="349"/>
      <c r="K629" s="349"/>
      <c r="L629" s="349"/>
      <c r="M629" s="349"/>
      <c r="N629" s="349"/>
      <c r="O629" s="349"/>
      <c r="P629" s="349"/>
      <c r="Q629" s="349"/>
      <c r="R629" s="349"/>
      <c r="S629" s="349"/>
      <c r="T629" s="349"/>
      <c r="U629" s="349"/>
      <c r="V629" s="349"/>
      <c r="W629" s="349"/>
      <c r="X629" s="349"/>
      <c r="Y629" s="349"/>
      <c r="Z629" s="349"/>
    </row>
    <row r="630" spans="1:26" ht="15.75" customHeight="1" x14ac:dyDescent="0.2">
      <c r="A630" s="349"/>
      <c r="B630" s="351"/>
      <c r="C630" s="349"/>
      <c r="D630" s="352"/>
      <c r="E630" s="349"/>
      <c r="F630" s="349"/>
      <c r="G630" s="349"/>
      <c r="H630" s="349"/>
      <c r="I630" s="349"/>
      <c r="J630" s="349"/>
      <c r="K630" s="349"/>
      <c r="L630" s="349"/>
      <c r="M630" s="349"/>
      <c r="N630" s="349"/>
      <c r="O630" s="349"/>
      <c r="P630" s="349"/>
      <c r="Q630" s="349"/>
      <c r="R630" s="349"/>
      <c r="S630" s="349"/>
      <c r="T630" s="349"/>
      <c r="U630" s="349"/>
      <c r="V630" s="349"/>
      <c r="W630" s="349"/>
      <c r="X630" s="349"/>
      <c r="Y630" s="349"/>
      <c r="Z630" s="349"/>
    </row>
    <row r="631" spans="1:26" ht="15.75" customHeight="1" x14ac:dyDescent="0.2">
      <c r="A631" s="349"/>
      <c r="B631" s="351"/>
      <c r="C631" s="349"/>
      <c r="D631" s="352"/>
      <c r="E631" s="349"/>
      <c r="F631" s="349"/>
      <c r="G631" s="349"/>
      <c r="H631" s="349"/>
      <c r="I631" s="349"/>
      <c r="J631" s="349"/>
      <c r="K631" s="349"/>
      <c r="L631" s="349"/>
      <c r="M631" s="349"/>
      <c r="N631" s="349"/>
      <c r="O631" s="349"/>
      <c r="P631" s="349"/>
      <c r="Q631" s="349"/>
      <c r="R631" s="349"/>
      <c r="S631" s="349"/>
      <c r="T631" s="349"/>
      <c r="U631" s="349"/>
      <c r="V631" s="349"/>
      <c r="W631" s="349"/>
      <c r="X631" s="349"/>
      <c r="Y631" s="349"/>
      <c r="Z631" s="349"/>
    </row>
    <row r="632" spans="1:26" ht="15.75" customHeight="1" x14ac:dyDescent="0.2">
      <c r="A632" s="349"/>
      <c r="B632" s="351"/>
      <c r="C632" s="349"/>
      <c r="D632" s="352"/>
      <c r="E632" s="349"/>
      <c r="F632" s="349"/>
      <c r="G632" s="349"/>
      <c r="H632" s="349"/>
      <c r="I632" s="349"/>
      <c r="J632" s="349"/>
      <c r="K632" s="349"/>
      <c r="L632" s="349"/>
      <c r="M632" s="349"/>
      <c r="N632" s="349"/>
      <c r="O632" s="349"/>
      <c r="P632" s="349"/>
      <c r="Q632" s="349"/>
      <c r="R632" s="349"/>
      <c r="S632" s="349"/>
      <c r="T632" s="349"/>
      <c r="U632" s="349"/>
      <c r="V632" s="349"/>
      <c r="W632" s="349"/>
      <c r="X632" s="349"/>
      <c r="Y632" s="349"/>
      <c r="Z632" s="349"/>
    </row>
    <row r="633" spans="1:26" ht="15.75" customHeight="1" x14ac:dyDescent="0.2">
      <c r="A633" s="349"/>
      <c r="B633" s="351"/>
      <c r="C633" s="349"/>
      <c r="D633" s="352"/>
      <c r="E633" s="349"/>
      <c r="F633" s="349"/>
      <c r="G633" s="349"/>
      <c r="H633" s="349"/>
      <c r="I633" s="349"/>
      <c r="J633" s="349"/>
      <c r="K633" s="349"/>
      <c r="L633" s="349"/>
      <c r="M633" s="349"/>
      <c r="N633" s="349"/>
      <c r="O633" s="349"/>
      <c r="P633" s="349"/>
      <c r="Q633" s="349"/>
      <c r="R633" s="349"/>
      <c r="S633" s="349"/>
      <c r="T633" s="349"/>
      <c r="U633" s="349"/>
      <c r="V633" s="349"/>
      <c r="W633" s="349"/>
      <c r="X633" s="349"/>
      <c r="Y633" s="349"/>
      <c r="Z633" s="349"/>
    </row>
    <row r="634" spans="1:26" ht="15.75" customHeight="1" x14ac:dyDescent="0.2">
      <c r="A634" s="349"/>
      <c r="B634" s="351"/>
      <c r="C634" s="349"/>
      <c r="D634" s="352"/>
      <c r="E634" s="349"/>
      <c r="F634" s="349"/>
      <c r="G634" s="349"/>
      <c r="H634" s="349"/>
      <c r="I634" s="349"/>
      <c r="J634" s="349"/>
      <c r="K634" s="349"/>
      <c r="L634" s="349"/>
      <c r="M634" s="349"/>
      <c r="N634" s="349"/>
      <c r="O634" s="349"/>
      <c r="P634" s="349"/>
      <c r="Q634" s="349"/>
      <c r="R634" s="349"/>
      <c r="S634" s="349"/>
      <c r="T634" s="349"/>
      <c r="U634" s="349"/>
      <c r="V634" s="349"/>
      <c r="W634" s="349"/>
      <c r="X634" s="349"/>
      <c r="Y634" s="349"/>
      <c r="Z634" s="349"/>
    </row>
    <row r="635" spans="1:26" ht="15.75" customHeight="1" x14ac:dyDescent="0.2">
      <c r="A635" s="349"/>
      <c r="B635" s="351"/>
      <c r="C635" s="349"/>
      <c r="D635" s="352"/>
      <c r="E635" s="349"/>
      <c r="F635" s="349"/>
      <c r="G635" s="349"/>
      <c r="H635" s="349"/>
      <c r="I635" s="349"/>
      <c r="J635" s="349"/>
      <c r="K635" s="349"/>
      <c r="L635" s="349"/>
      <c r="M635" s="349"/>
      <c r="N635" s="349"/>
      <c r="O635" s="349"/>
      <c r="P635" s="349"/>
      <c r="Q635" s="349"/>
      <c r="R635" s="349"/>
      <c r="S635" s="349"/>
      <c r="T635" s="349"/>
      <c r="U635" s="349"/>
      <c r="V635" s="349"/>
      <c r="W635" s="349"/>
      <c r="X635" s="349"/>
      <c r="Y635" s="349"/>
      <c r="Z635" s="349"/>
    </row>
    <row r="636" spans="1:26" ht="15.75" customHeight="1" x14ac:dyDescent="0.2">
      <c r="A636" s="349"/>
      <c r="B636" s="351"/>
      <c r="C636" s="349"/>
      <c r="D636" s="352"/>
      <c r="E636" s="349"/>
      <c r="F636" s="349"/>
      <c r="G636" s="349"/>
      <c r="H636" s="349"/>
      <c r="I636" s="349"/>
      <c r="J636" s="349"/>
      <c r="K636" s="349"/>
      <c r="L636" s="349"/>
      <c r="M636" s="349"/>
      <c r="N636" s="349"/>
      <c r="O636" s="349"/>
      <c r="P636" s="349"/>
      <c r="Q636" s="349"/>
      <c r="R636" s="349"/>
      <c r="S636" s="349"/>
      <c r="T636" s="349"/>
      <c r="U636" s="349"/>
      <c r="V636" s="349"/>
      <c r="W636" s="349"/>
      <c r="X636" s="349"/>
      <c r="Y636" s="349"/>
      <c r="Z636" s="349"/>
    </row>
    <row r="637" spans="1:26" ht="15.75" customHeight="1" x14ac:dyDescent="0.2">
      <c r="A637" s="349"/>
      <c r="B637" s="351"/>
      <c r="C637" s="349"/>
      <c r="D637" s="352"/>
      <c r="E637" s="349"/>
      <c r="F637" s="349"/>
      <c r="G637" s="349"/>
      <c r="H637" s="349"/>
      <c r="I637" s="349"/>
      <c r="J637" s="349"/>
      <c r="K637" s="349"/>
      <c r="L637" s="349"/>
      <c r="M637" s="349"/>
      <c r="N637" s="349"/>
      <c r="O637" s="349"/>
      <c r="P637" s="349"/>
      <c r="Q637" s="349"/>
      <c r="R637" s="349"/>
      <c r="S637" s="349"/>
      <c r="T637" s="349"/>
      <c r="U637" s="349"/>
      <c r="V637" s="349"/>
      <c r="W637" s="349"/>
      <c r="X637" s="349"/>
      <c r="Y637" s="349"/>
      <c r="Z637" s="349"/>
    </row>
    <row r="638" spans="1:26" ht="15.75" customHeight="1" x14ac:dyDescent="0.2">
      <c r="A638" s="349"/>
      <c r="B638" s="351"/>
      <c r="C638" s="349"/>
      <c r="D638" s="352"/>
      <c r="E638" s="349"/>
      <c r="F638" s="349"/>
      <c r="G638" s="349"/>
      <c r="H638" s="349"/>
      <c r="I638" s="349"/>
      <c r="J638" s="349"/>
      <c r="K638" s="349"/>
      <c r="L638" s="349"/>
      <c r="M638" s="349"/>
      <c r="N638" s="349"/>
      <c r="O638" s="349"/>
      <c r="P638" s="349"/>
      <c r="Q638" s="349"/>
      <c r="R638" s="349"/>
      <c r="S638" s="349"/>
      <c r="T638" s="349"/>
      <c r="U638" s="349"/>
      <c r="V638" s="349"/>
      <c r="W638" s="349"/>
      <c r="X638" s="349"/>
      <c r="Y638" s="349"/>
      <c r="Z638" s="349"/>
    </row>
    <row r="639" spans="1:26" ht="15.75" customHeight="1" x14ac:dyDescent="0.2">
      <c r="A639" s="349"/>
      <c r="B639" s="351"/>
      <c r="C639" s="349"/>
      <c r="D639" s="352"/>
      <c r="E639" s="349"/>
      <c r="F639" s="349"/>
      <c r="G639" s="349"/>
      <c r="H639" s="349"/>
      <c r="I639" s="349"/>
      <c r="J639" s="349"/>
      <c r="K639" s="349"/>
      <c r="L639" s="349"/>
      <c r="M639" s="349"/>
      <c r="N639" s="349"/>
      <c r="O639" s="349"/>
      <c r="P639" s="349"/>
      <c r="Q639" s="349"/>
      <c r="R639" s="349"/>
      <c r="S639" s="349"/>
      <c r="T639" s="349"/>
      <c r="U639" s="349"/>
      <c r="V639" s="349"/>
      <c r="W639" s="349"/>
      <c r="X639" s="349"/>
      <c r="Y639" s="349"/>
      <c r="Z639" s="349"/>
    </row>
    <row r="640" spans="1:26" ht="15.75" customHeight="1" x14ac:dyDescent="0.2">
      <c r="A640" s="349"/>
      <c r="B640" s="351"/>
      <c r="C640" s="349"/>
      <c r="D640" s="352"/>
      <c r="E640" s="349"/>
      <c r="F640" s="349"/>
      <c r="G640" s="349"/>
      <c r="H640" s="349"/>
      <c r="I640" s="349"/>
      <c r="J640" s="349"/>
      <c r="K640" s="349"/>
      <c r="L640" s="349"/>
      <c r="M640" s="349"/>
      <c r="N640" s="349"/>
      <c r="O640" s="349"/>
      <c r="P640" s="349"/>
      <c r="Q640" s="349"/>
      <c r="R640" s="349"/>
      <c r="S640" s="349"/>
      <c r="T640" s="349"/>
      <c r="U640" s="349"/>
      <c r="V640" s="349"/>
      <c r="W640" s="349"/>
      <c r="X640" s="349"/>
      <c r="Y640" s="349"/>
      <c r="Z640" s="349"/>
    </row>
    <row r="641" spans="1:26" ht="15.75" customHeight="1" x14ac:dyDescent="0.2">
      <c r="A641" s="349"/>
      <c r="B641" s="351"/>
      <c r="C641" s="349"/>
      <c r="D641" s="352"/>
      <c r="E641" s="349"/>
      <c r="F641" s="349"/>
      <c r="G641" s="349"/>
      <c r="H641" s="349"/>
      <c r="I641" s="349"/>
      <c r="J641" s="349"/>
      <c r="K641" s="349"/>
      <c r="L641" s="349"/>
      <c r="M641" s="349"/>
      <c r="N641" s="349"/>
      <c r="O641" s="349"/>
      <c r="P641" s="349"/>
      <c r="Q641" s="349"/>
      <c r="R641" s="349"/>
      <c r="S641" s="349"/>
      <c r="T641" s="349"/>
      <c r="U641" s="349"/>
      <c r="V641" s="349"/>
      <c r="W641" s="349"/>
      <c r="X641" s="349"/>
      <c r="Y641" s="349"/>
      <c r="Z641" s="349"/>
    </row>
    <row r="642" spans="1:26" ht="15.75" customHeight="1" x14ac:dyDescent="0.2">
      <c r="A642" s="349"/>
      <c r="B642" s="351"/>
      <c r="C642" s="349"/>
      <c r="D642" s="352"/>
      <c r="E642" s="349"/>
      <c r="F642" s="349"/>
      <c r="G642" s="349"/>
      <c r="H642" s="349"/>
      <c r="I642" s="349"/>
      <c r="J642" s="349"/>
      <c r="K642" s="349"/>
      <c r="L642" s="349"/>
      <c r="M642" s="349"/>
      <c r="N642" s="349"/>
      <c r="O642" s="349"/>
      <c r="P642" s="349"/>
      <c r="Q642" s="349"/>
      <c r="R642" s="349"/>
      <c r="S642" s="349"/>
      <c r="T642" s="349"/>
      <c r="U642" s="349"/>
      <c r="V642" s="349"/>
      <c r="W642" s="349"/>
      <c r="X642" s="349"/>
      <c r="Y642" s="349"/>
      <c r="Z642" s="349"/>
    </row>
    <row r="643" spans="1:26" ht="15.75" customHeight="1" x14ac:dyDescent="0.2">
      <c r="A643" s="349"/>
      <c r="B643" s="351"/>
      <c r="C643" s="349"/>
      <c r="D643" s="352"/>
      <c r="E643" s="349"/>
      <c r="F643" s="349"/>
      <c r="G643" s="349"/>
      <c r="H643" s="349"/>
      <c r="I643" s="349"/>
      <c r="J643" s="349"/>
      <c r="K643" s="349"/>
      <c r="L643" s="349"/>
      <c r="M643" s="349"/>
      <c r="N643" s="349"/>
      <c r="O643" s="349"/>
      <c r="P643" s="349"/>
      <c r="Q643" s="349"/>
      <c r="R643" s="349"/>
      <c r="S643" s="349"/>
      <c r="T643" s="349"/>
      <c r="U643" s="349"/>
      <c r="V643" s="349"/>
      <c r="W643" s="349"/>
      <c r="X643" s="349"/>
      <c r="Y643" s="349"/>
      <c r="Z643" s="349"/>
    </row>
    <row r="644" spans="1:26" ht="15.75" customHeight="1" x14ac:dyDescent="0.2">
      <c r="A644" s="349"/>
      <c r="B644" s="351"/>
      <c r="C644" s="349"/>
      <c r="D644" s="352"/>
      <c r="E644" s="349"/>
      <c r="F644" s="349"/>
      <c r="G644" s="349"/>
      <c r="H644" s="349"/>
      <c r="I644" s="349"/>
      <c r="J644" s="349"/>
      <c r="K644" s="349"/>
      <c r="L644" s="349"/>
      <c r="M644" s="349"/>
      <c r="N644" s="349"/>
      <c r="O644" s="349"/>
      <c r="P644" s="349"/>
      <c r="Q644" s="349"/>
      <c r="R644" s="349"/>
      <c r="S644" s="349"/>
      <c r="T644" s="349"/>
      <c r="U644" s="349"/>
      <c r="V644" s="349"/>
      <c r="W644" s="349"/>
      <c r="X644" s="349"/>
      <c r="Y644" s="349"/>
      <c r="Z644" s="349"/>
    </row>
    <row r="645" spans="1:26" ht="15.75" customHeight="1" x14ac:dyDescent="0.2">
      <c r="A645" s="349"/>
      <c r="B645" s="351"/>
      <c r="C645" s="349"/>
      <c r="D645" s="352"/>
      <c r="E645" s="349"/>
      <c r="F645" s="349"/>
      <c r="G645" s="349"/>
      <c r="H645" s="349"/>
      <c r="I645" s="349"/>
      <c r="J645" s="349"/>
      <c r="K645" s="349"/>
      <c r="L645" s="349"/>
      <c r="M645" s="349"/>
      <c r="N645" s="349"/>
      <c r="O645" s="349"/>
      <c r="P645" s="349"/>
      <c r="Q645" s="349"/>
      <c r="R645" s="349"/>
      <c r="S645" s="349"/>
      <c r="T645" s="349"/>
      <c r="U645" s="349"/>
      <c r="V645" s="349"/>
      <c r="W645" s="349"/>
      <c r="X645" s="349"/>
      <c r="Y645" s="349"/>
      <c r="Z645" s="349"/>
    </row>
    <row r="646" spans="1:26" ht="15.75" customHeight="1" x14ac:dyDescent="0.2">
      <c r="A646" s="349"/>
      <c r="B646" s="351"/>
      <c r="C646" s="349"/>
      <c r="D646" s="352"/>
      <c r="E646" s="349"/>
      <c r="F646" s="349"/>
      <c r="G646" s="349"/>
      <c r="H646" s="349"/>
      <c r="I646" s="349"/>
      <c r="J646" s="349"/>
      <c r="K646" s="349"/>
      <c r="L646" s="349"/>
      <c r="M646" s="349"/>
      <c r="N646" s="349"/>
      <c r="O646" s="349"/>
      <c r="P646" s="349"/>
      <c r="Q646" s="349"/>
      <c r="R646" s="349"/>
      <c r="S646" s="349"/>
      <c r="T646" s="349"/>
      <c r="U646" s="349"/>
      <c r="V646" s="349"/>
      <c r="W646" s="349"/>
      <c r="X646" s="349"/>
      <c r="Y646" s="349"/>
      <c r="Z646" s="349"/>
    </row>
    <row r="647" spans="1:26" ht="15.75" customHeight="1" x14ac:dyDescent="0.2">
      <c r="A647" s="349"/>
      <c r="B647" s="351"/>
      <c r="C647" s="349"/>
      <c r="D647" s="352"/>
      <c r="E647" s="349"/>
      <c r="F647" s="349"/>
      <c r="G647" s="349"/>
      <c r="H647" s="349"/>
      <c r="I647" s="349"/>
      <c r="J647" s="349"/>
      <c r="K647" s="349"/>
      <c r="L647" s="349"/>
      <c r="M647" s="349"/>
      <c r="N647" s="349"/>
      <c r="O647" s="349"/>
      <c r="P647" s="349"/>
      <c r="Q647" s="349"/>
      <c r="R647" s="349"/>
      <c r="S647" s="349"/>
      <c r="T647" s="349"/>
      <c r="U647" s="349"/>
      <c r="V647" s="349"/>
      <c r="W647" s="349"/>
      <c r="X647" s="349"/>
      <c r="Y647" s="349"/>
      <c r="Z647" s="349"/>
    </row>
    <row r="648" spans="1:26" ht="15.75" customHeight="1" x14ac:dyDescent="0.2">
      <c r="A648" s="349"/>
      <c r="B648" s="351"/>
      <c r="C648" s="349"/>
      <c r="D648" s="352"/>
      <c r="E648" s="349"/>
      <c r="F648" s="349"/>
      <c r="G648" s="349"/>
      <c r="H648" s="349"/>
      <c r="I648" s="349"/>
      <c r="J648" s="349"/>
      <c r="K648" s="349"/>
      <c r="L648" s="349"/>
      <c r="M648" s="349"/>
      <c r="N648" s="349"/>
      <c r="O648" s="349"/>
      <c r="P648" s="349"/>
      <c r="Q648" s="349"/>
      <c r="R648" s="349"/>
      <c r="S648" s="349"/>
      <c r="T648" s="349"/>
      <c r="U648" s="349"/>
      <c r="V648" s="349"/>
      <c r="W648" s="349"/>
      <c r="X648" s="349"/>
      <c r="Y648" s="349"/>
      <c r="Z648" s="349"/>
    </row>
    <row r="649" spans="1:26" ht="15.75" customHeight="1" x14ac:dyDescent="0.2">
      <c r="A649" s="349"/>
      <c r="B649" s="351"/>
      <c r="C649" s="349"/>
      <c r="D649" s="352"/>
      <c r="E649" s="349"/>
      <c r="F649" s="349"/>
      <c r="G649" s="349"/>
      <c r="H649" s="349"/>
      <c r="I649" s="349"/>
      <c r="J649" s="349"/>
      <c r="K649" s="349"/>
      <c r="L649" s="349"/>
      <c r="M649" s="349"/>
      <c r="N649" s="349"/>
      <c r="O649" s="349"/>
      <c r="P649" s="349"/>
      <c r="Q649" s="349"/>
      <c r="R649" s="349"/>
      <c r="S649" s="349"/>
      <c r="T649" s="349"/>
      <c r="U649" s="349"/>
      <c r="V649" s="349"/>
      <c r="W649" s="349"/>
      <c r="X649" s="349"/>
      <c r="Y649" s="349"/>
      <c r="Z649" s="349"/>
    </row>
    <row r="650" spans="1:26" ht="15.75" customHeight="1" x14ac:dyDescent="0.2">
      <c r="A650" s="349"/>
      <c r="B650" s="351"/>
      <c r="C650" s="349"/>
      <c r="D650" s="352"/>
      <c r="E650" s="349"/>
      <c r="F650" s="349"/>
      <c r="G650" s="349"/>
      <c r="H650" s="349"/>
      <c r="I650" s="349"/>
      <c r="J650" s="349"/>
      <c r="K650" s="349"/>
      <c r="L650" s="349"/>
      <c r="M650" s="349"/>
      <c r="N650" s="349"/>
      <c r="O650" s="349"/>
      <c r="P650" s="349"/>
      <c r="Q650" s="349"/>
      <c r="R650" s="349"/>
      <c r="S650" s="349"/>
      <c r="T650" s="349"/>
      <c r="U650" s="349"/>
      <c r="V650" s="349"/>
      <c r="W650" s="349"/>
      <c r="X650" s="349"/>
      <c r="Y650" s="349"/>
      <c r="Z650" s="349"/>
    </row>
    <row r="651" spans="1:26" ht="15.75" customHeight="1" x14ac:dyDescent="0.2">
      <c r="A651" s="349"/>
      <c r="B651" s="351"/>
      <c r="C651" s="349"/>
      <c r="D651" s="352"/>
      <c r="E651" s="349"/>
      <c r="F651" s="349"/>
      <c r="G651" s="349"/>
      <c r="H651" s="349"/>
      <c r="I651" s="349"/>
      <c r="J651" s="349"/>
      <c r="K651" s="349"/>
      <c r="L651" s="349"/>
      <c r="M651" s="349"/>
      <c r="N651" s="349"/>
      <c r="O651" s="349"/>
      <c r="P651" s="349"/>
      <c r="Q651" s="349"/>
      <c r="R651" s="349"/>
      <c r="S651" s="349"/>
      <c r="T651" s="349"/>
      <c r="U651" s="349"/>
      <c r="V651" s="349"/>
      <c r="W651" s="349"/>
      <c r="X651" s="349"/>
      <c r="Y651" s="349"/>
      <c r="Z651" s="349"/>
    </row>
    <row r="652" spans="1:26" ht="15.75" customHeight="1" x14ac:dyDescent="0.2">
      <c r="A652" s="349"/>
      <c r="B652" s="351"/>
      <c r="C652" s="349"/>
      <c r="D652" s="352"/>
      <c r="E652" s="349"/>
      <c r="F652" s="349"/>
      <c r="G652" s="349"/>
      <c r="H652" s="349"/>
      <c r="I652" s="349"/>
      <c r="J652" s="349"/>
      <c r="K652" s="349"/>
      <c r="L652" s="349"/>
      <c r="M652" s="349"/>
      <c r="N652" s="349"/>
      <c r="O652" s="349"/>
      <c r="P652" s="349"/>
      <c r="Q652" s="349"/>
      <c r="R652" s="349"/>
      <c r="S652" s="349"/>
      <c r="T652" s="349"/>
      <c r="U652" s="349"/>
      <c r="V652" s="349"/>
      <c r="W652" s="349"/>
      <c r="X652" s="349"/>
      <c r="Y652" s="349"/>
      <c r="Z652" s="349"/>
    </row>
    <row r="653" spans="1:26" ht="15.75" customHeight="1" x14ac:dyDescent="0.2">
      <c r="A653" s="349"/>
      <c r="B653" s="351"/>
      <c r="C653" s="349"/>
      <c r="D653" s="352"/>
      <c r="E653" s="349"/>
      <c r="F653" s="349"/>
      <c r="G653" s="349"/>
      <c r="H653" s="349"/>
      <c r="I653" s="349"/>
      <c r="J653" s="349"/>
      <c r="K653" s="349"/>
      <c r="L653" s="349"/>
      <c r="M653" s="349"/>
      <c r="N653" s="349"/>
      <c r="O653" s="349"/>
      <c r="P653" s="349"/>
      <c r="Q653" s="349"/>
      <c r="R653" s="349"/>
      <c r="S653" s="349"/>
      <c r="T653" s="349"/>
      <c r="U653" s="349"/>
      <c r="V653" s="349"/>
      <c r="W653" s="349"/>
      <c r="X653" s="349"/>
      <c r="Y653" s="349"/>
      <c r="Z653" s="349"/>
    </row>
    <row r="654" spans="1:26" ht="15.75" customHeight="1" x14ac:dyDescent="0.2">
      <c r="A654" s="349"/>
      <c r="B654" s="351"/>
      <c r="C654" s="349"/>
      <c r="D654" s="352"/>
      <c r="E654" s="349"/>
      <c r="F654" s="349"/>
      <c r="G654" s="349"/>
      <c r="H654" s="349"/>
      <c r="I654" s="349"/>
      <c r="J654" s="349"/>
      <c r="K654" s="349"/>
      <c r="L654" s="349"/>
      <c r="M654" s="349"/>
      <c r="N654" s="349"/>
      <c r="O654" s="349"/>
      <c r="P654" s="349"/>
      <c r="Q654" s="349"/>
      <c r="R654" s="349"/>
      <c r="S654" s="349"/>
      <c r="T654" s="349"/>
      <c r="U654" s="349"/>
      <c r="V654" s="349"/>
      <c r="W654" s="349"/>
      <c r="X654" s="349"/>
      <c r="Y654" s="349"/>
      <c r="Z654" s="349"/>
    </row>
    <row r="655" spans="1:26" ht="15.75" customHeight="1" x14ac:dyDescent="0.2">
      <c r="A655" s="349"/>
      <c r="B655" s="351"/>
      <c r="C655" s="349"/>
      <c r="D655" s="352"/>
      <c r="E655" s="349"/>
      <c r="F655" s="349"/>
      <c r="G655" s="349"/>
      <c r="H655" s="349"/>
      <c r="I655" s="349"/>
      <c r="J655" s="349"/>
      <c r="K655" s="349"/>
      <c r="L655" s="349"/>
      <c r="M655" s="349"/>
      <c r="N655" s="349"/>
      <c r="O655" s="349"/>
      <c r="P655" s="349"/>
      <c r="Q655" s="349"/>
      <c r="R655" s="349"/>
      <c r="S655" s="349"/>
      <c r="T655" s="349"/>
      <c r="U655" s="349"/>
      <c r="V655" s="349"/>
      <c r="W655" s="349"/>
      <c r="X655" s="349"/>
      <c r="Y655" s="349"/>
      <c r="Z655" s="349"/>
    </row>
    <row r="656" spans="1:26" ht="15.75" customHeight="1" x14ac:dyDescent="0.2">
      <c r="A656" s="349"/>
      <c r="B656" s="351"/>
      <c r="C656" s="349"/>
      <c r="D656" s="352"/>
      <c r="E656" s="349"/>
      <c r="F656" s="349"/>
      <c r="G656" s="349"/>
      <c r="H656" s="349"/>
      <c r="I656" s="349"/>
      <c r="J656" s="349"/>
      <c r="K656" s="349"/>
      <c r="L656" s="349"/>
      <c r="M656" s="349"/>
      <c r="N656" s="349"/>
      <c r="O656" s="349"/>
      <c r="P656" s="349"/>
      <c r="Q656" s="349"/>
      <c r="R656" s="349"/>
      <c r="S656" s="349"/>
      <c r="T656" s="349"/>
      <c r="U656" s="349"/>
      <c r="V656" s="349"/>
      <c r="W656" s="349"/>
      <c r="X656" s="349"/>
      <c r="Y656" s="349"/>
      <c r="Z656" s="349"/>
    </row>
    <row r="657" spans="1:26" ht="15.75" customHeight="1" x14ac:dyDescent="0.2">
      <c r="A657" s="349"/>
      <c r="B657" s="351"/>
      <c r="C657" s="349"/>
      <c r="D657" s="352"/>
      <c r="E657" s="349"/>
      <c r="F657" s="349"/>
      <c r="G657" s="349"/>
      <c r="H657" s="349"/>
      <c r="I657" s="349"/>
      <c r="J657" s="349"/>
      <c r="K657" s="349"/>
      <c r="L657" s="349"/>
      <c r="M657" s="349"/>
      <c r="N657" s="349"/>
      <c r="O657" s="349"/>
      <c r="P657" s="349"/>
      <c r="Q657" s="349"/>
      <c r="R657" s="349"/>
      <c r="S657" s="349"/>
      <c r="T657" s="349"/>
      <c r="U657" s="349"/>
      <c r="V657" s="349"/>
      <c r="W657" s="349"/>
      <c r="X657" s="349"/>
      <c r="Y657" s="349"/>
      <c r="Z657" s="349"/>
    </row>
    <row r="658" spans="1:26" ht="15.75" customHeight="1" x14ac:dyDescent="0.2">
      <c r="A658" s="349"/>
      <c r="B658" s="351"/>
      <c r="C658" s="349"/>
      <c r="D658" s="352"/>
      <c r="E658" s="349"/>
      <c r="F658" s="349"/>
      <c r="G658" s="349"/>
      <c r="H658" s="349"/>
      <c r="I658" s="349"/>
      <c r="J658" s="349"/>
      <c r="K658" s="349"/>
      <c r="L658" s="349"/>
      <c r="M658" s="349"/>
      <c r="N658" s="349"/>
      <c r="O658" s="349"/>
      <c r="P658" s="349"/>
      <c r="Q658" s="349"/>
      <c r="R658" s="349"/>
      <c r="S658" s="349"/>
      <c r="T658" s="349"/>
      <c r="U658" s="349"/>
      <c r="V658" s="349"/>
      <c r="W658" s="349"/>
      <c r="X658" s="349"/>
      <c r="Y658" s="349"/>
      <c r="Z658" s="349"/>
    </row>
    <row r="659" spans="1:26" ht="15.75" customHeight="1" x14ac:dyDescent="0.2">
      <c r="A659" s="349"/>
      <c r="B659" s="351"/>
      <c r="C659" s="349"/>
      <c r="D659" s="352"/>
      <c r="E659" s="349"/>
      <c r="F659" s="349"/>
      <c r="G659" s="349"/>
      <c r="H659" s="349"/>
      <c r="I659" s="349"/>
      <c r="J659" s="349"/>
      <c r="K659" s="349"/>
      <c r="L659" s="349"/>
      <c r="M659" s="349"/>
      <c r="N659" s="349"/>
      <c r="O659" s="349"/>
      <c r="P659" s="349"/>
      <c r="Q659" s="349"/>
      <c r="R659" s="349"/>
      <c r="S659" s="349"/>
      <c r="T659" s="349"/>
      <c r="U659" s="349"/>
      <c r="V659" s="349"/>
      <c r="W659" s="349"/>
      <c r="X659" s="349"/>
      <c r="Y659" s="349"/>
      <c r="Z659" s="349"/>
    </row>
    <row r="660" spans="1:26" ht="15.75" customHeight="1" x14ac:dyDescent="0.2">
      <c r="A660" s="349"/>
      <c r="B660" s="351"/>
      <c r="C660" s="349"/>
      <c r="D660" s="352"/>
      <c r="E660" s="349"/>
      <c r="F660" s="349"/>
      <c r="G660" s="349"/>
      <c r="H660" s="349"/>
      <c r="I660" s="349"/>
      <c r="J660" s="349"/>
      <c r="K660" s="349"/>
      <c r="L660" s="349"/>
      <c r="M660" s="349"/>
      <c r="N660" s="349"/>
      <c r="O660" s="349"/>
      <c r="P660" s="349"/>
      <c r="Q660" s="349"/>
      <c r="R660" s="349"/>
      <c r="S660" s="349"/>
      <c r="T660" s="349"/>
      <c r="U660" s="349"/>
      <c r="V660" s="349"/>
      <c r="W660" s="349"/>
      <c r="X660" s="349"/>
      <c r="Y660" s="349"/>
      <c r="Z660" s="349"/>
    </row>
    <row r="661" spans="1:26" ht="15.75" customHeight="1" x14ac:dyDescent="0.2">
      <c r="A661" s="349"/>
      <c r="B661" s="351"/>
      <c r="C661" s="349"/>
      <c r="D661" s="352"/>
      <c r="E661" s="349"/>
      <c r="F661" s="349"/>
      <c r="G661" s="349"/>
      <c r="H661" s="349"/>
      <c r="I661" s="349"/>
      <c r="J661" s="349"/>
      <c r="K661" s="349"/>
      <c r="L661" s="349"/>
      <c r="M661" s="349"/>
      <c r="N661" s="349"/>
      <c r="O661" s="349"/>
      <c r="P661" s="349"/>
      <c r="Q661" s="349"/>
      <c r="R661" s="349"/>
      <c r="S661" s="349"/>
      <c r="T661" s="349"/>
      <c r="U661" s="349"/>
      <c r="V661" s="349"/>
      <c r="W661" s="349"/>
      <c r="X661" s="349"/>
      <c r="Y661" s="349"/>
      <c r="Z661" s="349"/>
    </row>
    <row r="662" spans="1:26" ht="15.75" customHeight="1" x14ac:dyDescent="0.2">
      <c r="A662" s="349"/>
      <c r="B662" s="351"/>
      <c r="C662" s="349"/>
      <c r="D662" s="352"/>
      <c r="E662" s="349"/>
      <c r="F662" s="349"/>
      <c r="G662" s="349"/>
      <c r="H662" s="349"/>
      <c r="I662" s="349"/>
      <c r="J662" s="349"/>
      <c r="K662" s="349"/>
      <c r="L662" s="349"/>
      <c r="M662" s="349"/>
      <c r="N662" s="349"/>
      <c r="O662" s="349"/>
      <c r="P662" s="349"/>
      <c r="Q662" s="349"/>
      <c r="R662" s="349"/>
      <c r="S662" s="349"/>
      <c r="T662" s="349"/>
      <c r="U662" s="349"/>
      <c r="V662" s="349"/>
      <c r="W662" s="349"/>
      <c r="X662" s="349"/>
      <c r="Y662" s="349"/>
      <c r="Z662" s="349"/>
    </row>
    <row r="663" spans="1:26" ht="15.75" customHeight="1" x14ac:dyDescent="0.2">
      <c r="A663" s="349"/>
      <c r="B663" s="351"/>
      <c r="C663" s="349"/>
      <c r="D663" s="352"/>
      <c r="E663" s="349"/>
      <c r="F663" s="349"/>
      <c r="G663" s="349"/>
      <c r="H663" s="349"/>
      <c r="I663" s="349"/>
      <c r="J663" s="349"/>
      <c r="K663" s="349"/>
      <c r="L663" s="349"/>
      <c r="M663" s="349"/>
      <c r="N663" s="349"/>
      <c r="O663" s="349"/>
      <c r="P663" s="349"/>
      <c r="Q663" s="349"/>
      <c r="R663" s="349"/>
      <c r="S663" s="349"/>
      <c r="T663" s="349"/>
      <c r="U663" s="349"/>
      <c r="V663" s="349"/>
      <c r="W663" s="349"/>
      <c r="X663" s="349"/>
      <c r="Y663" s="349"/>
      <c r="Z663" s="349"/>
    </row>
    <row r="664" spans="1:26" ht="15.75" customHeight="1" x14ac:dyDescent="0.2">
      <c r="A664" s="349"/>
      <c r="B664" s="351"/>
      <c r="C664" s="349"/>
      <c r="D664" s="352"/>
      <c r="E664" s="349"/>
      <c r="F664" s="349"/>
      <c r="G664" s="349"/>
      <c r="H664" s="349"/>
      <c r="I664" s="349"/>
      <c r="J664" s="349"/>
      <c r="K664" s="349"/>
      <c r="L664" s="349"/>
      <c r="M664" s="349"/>
      <c r="N664" s="349"/>
      <c r="O664" s="349"/>
      <c r="P664" s="349"/>
      <c r="Q664" s="349"/>
      <c r="R664" s="349"/>
      <c r="S664" s="349"/>
      <c r="T664" s="349"/>
      <c r="U664" s="349"/>
      <c r="V664" s="349"/>
      <c r="W664" s="349"/>
      <c r="X664" s="349"/>
      <c r="Y664" s="349"/>
      <c r="Z664" s="349"/>
    </row>
    <row r="665" spans="1:26" ht="15.75" customHeight="1" x14ac:dyDescent="0.2">
      <c r="A665" s="349"/>
      <c r="B665" s="351"/>
      <c r="C665" s="349"/>
      <c r="D665" s="352"/>
      <c r="E665" s="349"/>
      <c r="F665" s="349"/>
      <c r="G665" s="349"/>
      <c r="H665" s="349"/>
      <c r="I665" s="349"/>
      <c r="J665" s="349"/>
      <c r="K665" s="349"/>
      <c r="L665" s="349"/>
      <c r="M665" s="349"/>
      <c r="N665" s="349"/>
      <c r="O665" s="349"/>
      <c r="P665" s="349"/>
      <c r="Q665" s="349"/>
      <c r="R665" s="349"/>
      <c r="S665" s="349"/>
      <c r="T665" s="349"/>
      <c r="U665" s="349"/>
      <c r="V665" s="349"/>
      <c r="W665" s="349"/>
      <c r="X665" s="349"/>
      <c r="Y665" s="349"/>
      <c r="Z665" s="349"/>
    </row>
    <row r="666" spans="1:26" ht="15.75" customHeight="1" x14ac:dyDescent="0.2">
      <c r="A666" s="349"/>
      <c r="B666" s="351"/>
      <c r="C666" s="349"/>
      <c r="D666" s="352"/>
      <c r="E666" s="349"/>
      <c r="F666" s="349"/>
      <c r="G666" s="349"/>
      <c r="H666" s="349"/>
      <c r="I666" s="349"/>
      <c r="J666" s="349"/>
      <c r="K666" s="349"/>
      <c r="L666" s="349"/>
      <c r="M666" s="349"/>
      <c r="N666" s="349"/>
      <c r="O666" s="349"/>
      <c r="P666" s="349"/>
      <c r="Q666" s="349"/>
      <c r="R666" s="349"/>
      <c r="S666" s="349"/>
      <c r="T666" s="349"/>
      <c r="U666" s="349"/>
      <c r="V666" s="349"/>
      <c r="W666" s="349"/>
      <c r="X666" s="349"/>
      <c r="Y666" s="349"/>
      <c r="Z666" s="349"/>
    </row>
    <row r="667" spans="1:26" ht="15.75" customHeight="1" x14ac:dyDescent="0.2">
      <c r="A667" s="349"/>
      <c r="B667" s="351"/>
      <c r="C667" s="349"/>
      <c r="D667" s="352"/>
      <c r="E667" s="349"/>
      <c r="F667" s="349"/>
      <c r="G667" s="349"/>
      <c r="H667" s="349"/>
      <c r="I667" s="349"/>
      <c r="J667" s="349"/>
      <c r="K667" s="349"/>
      <c r="L667" s="349"/>
      <c r="M667" s="349"/>
      <c r="N667" s="349"/>
      <c r="O667" s="349"/>
      <c r="P667" s="349"/>
      <c r="Q667" s="349"/>
      <c r="R667" s="349"/>
      <c r="S667" s="349"/>
      <c r="T667" s="349"/>
      <c r="U667" s="349"/>
      <c r="V667" s="349"/>
      <c r="W667" s="349"/>
      <c r="X667" s="349"/>
      <c r="Y667" s="349"/>
      <c r="Z667" s="349"/>
    </row>
    <row r="668" spans="1:26" ht="15.75" customHeight="1" x14ac:dyDescent="0.2">
      <c r="A668" s="349"/>
      <c r="B668" s="351"/>
      <c r="C668" s="349"/>
      <c r="D668" s="352"/>
      <c r="E668" s="349"/>
      <c r="F668" s="349"/>
      <c r="G668" s="349"/>
      <c r="H668" s="349"/>
      <c r="I668" s="349"/>
      <c r="J668" s="349"/>
      <c r="K668" s="349"/>
      <c r="L668" s="349"/>
      <c r="M668" s="349"/>
      <c r="N668" s="349"/>
      <c r="O668" s="349"/>
      <c r="P668" s="349"/>
      <c r="Q668" s="349"/>
      <c r="R668" s="349"/>
      <c r="S668" s="349"/>
      <c r="T668" s="349"/>
      <c r="U668" s="349"/>
      <c r="V668" s="349"/>
      <c r="W668" s="349"/>
      <c r="X668" s="349"/>
      <c r="Y668" s="349"/>
      <c r="Z668" s="349"/>
    </row>
    <row r="669" spans="1:26" ht="15.75" customHeight="1" x14ac:dyDescent="0.2">
      <c r="A669" s="349"/>
      <c r="B669" s="351"/>
      <c r="C669" s="349"/>
      <c r="D669" s="352"/>
      <c r="E669" s="349"/>
      <c r="F669" s="349"/>
      <c r="G669" s="349"/>
      <c r="H669" s="349"/>
      <c r="I669" s="349"/>
      <c r="J669" s="349"/>
      <c r="K669" s="349"/>
      <c r="L669" s="349"/>
      <c r="M669" s="349"/>
      <c r="N669" s="349"/>
      <c r="O669" s="349"/>
      <c r="P669" s="349"/>
      <c r="Q669" s="349"/>
      <c r="R669" s="349"/>
      <c r="S669" s="349"/>
      <c r="T669" s="349"/>
      <c r="U669" s="349"/>
      <c r="V669" s="349"/>
      <c r="W669" s="349"/>
      <c r="X669" s="349"/>
      <c r="Y669" s="349"/>
      <c r="Z669" s="349"/>
    </row>
    <row r="670" spans="1:26" ht="15.75" customHeight="1" x14ac:dyDescent="0.2">
      <c r="A670" s="349"/>
      <c r="B670" s="351"/>
      <c r="C670" s="349"/>
      <c r="D670" s="352"/>
      <c r="E670" s="349"/>
      <c r="F670" s="349"/>
      <c r="G670" s="349"/>
      <c r="H670" s="349"/>
      <c r="I670" s="349"/>
      <c r="J670" s="349"/>
      <c r="K670" s="349"/>
      <c r="L670" s="349"/>
      <c r="M670" s="349"/>
      <c r="N670" s="349"/>
      <c r="O670" s="349"/>
      <c r="P670" s="349"/>
      <c r="Q670" s="349"/>
      <c r="R670" s="349"/>
      <c r="S670" s="349"/>
      <c r="T670" s="349"/>
      <c r="U670" s="349"/>
      <c r="V670" s="349"/>
      <c r="W670" s="349"/>
      <c r="X670" s="349"/>
      <c r="Y670" s="349"/>
      <c r="Z670" s="349"/>
    </row>
    <row r="671" spans="1:26" ht="15.75" customHeight="1" x14ac:dyDescent="0.2">
      <c r="A671" s="349"/>
      <c r="B671" s="351"/>
      <c r="C671" s="349"/>
      <c r="D671" s="352"/>
      <c r="E671" s="349"/>
      <c r="F671" s="349"/>
      <c r="G671" s="349"/>
      <c r="H671" s="349"/>
      <c r="I671" s="349"/>
      <c r="J671" s="349"/>
      <c r="K671" s="349"/>
      <c r="L671" s="349"/>
      <c r="M671" s="349"/>
      <c r="N671" s="349"/>
      <c r="O671" s="349"/>
      <c r="P671" s="349"/>
      <c r="Q671" s="349"/>
      <c r="R671" s="349"/>
      <c r="S671" s="349"/>
      <c r="T671" s="349"/>
      <c r="U671" s="349"/>
      <c r="V671" s="349"/>
      <c r="W671" s="349"/>
      <c r="X671" s="349"/>
      <c r="Y671" s="349"/>
      <c r="Z671" s="349"/>
    </row>
    <row r="672" spans="1:26" ht="15.75" customHeight="1" x14ac:dyDescent="0.2">
      <c r="A672" s="349"/>
      <c r="B672" s="351"/>
      <c r="C672" s="349"/>
      <c r="D672" s="352"/>
      <c r="E672" s="349"/>
      <c r="F672" s="349"/>
      <c r="G672" s="349"/>
      <c r="H672" s="349"/>
      <c r="I672" s="349"/>
      <c r="J672" s="349"/>
      <c r="K672" s="349"/>
      <c r="L672" s="349"/>
      <c r="M672" s="349"/>
      <c r="N672" s="349"/>
      <c r="O672" s="349"/>
      <c r="P672" s="349"/>
      <c r="Q672" s="349"/>
      <c r="R672" s="349"/>
      <c r="S672" s="349"/>
      <c r="T672" s="349"/>
      <c r="U672" s="349"/>
      <c r="V672" s="349"/>
      <c r="W672" s="349"/>
      <c r="X672" s="349"/>
      <c r="Y672" s="349"/>
      <c r="Z672" s="349"/>
    </row>
    <row r="673" spans="1:26" ht="15.75" customHeight="1" x14ac:dyDescent="0.2">
      <c r="A673" s="349"/>
      <c r="B673" s="351"/>
      <c r="C673" s="349"/>
      <c r="D673" s="352"/>
      <c r="E673" s="349"/>
      <c r="F673" s="349"/>
      <c r="G673" s="349"/>
      <c r="H673" s="349"/>
      <c r="I673" s="349"/>
      <c r="J673" s="349"/>
      <c r="K673" s="349"/>
      <c r="L673" s="349"/>
      <c r="M673" s="349"/>
      <c r="N673" s="349"/>
      <c r="O673" s="349"/>
      <c r="P673" s="349"/>
      <c r="Q673" s="349"/>
      <c r="R673" s="349"/>
      <c r="S673" s="349"/>
      <c r="T673" s="349"/>
      <c r="U673" s="349"/>
      <c r="V673" s="349"/>
      <c r="W673" s="349"/>
      <c r="X673" s="349"/>
      <c r="Y673" s="349"/>
      <c r="Z673" s="349"/>
    </row>
    <row r="674" spans="1:26" ht="15.75" customHeight="1" x14ac:dyDescent="0.2">
      <c r="A674" s="349"/>
      <c r="B674" s="351"/>
      <c r="C674" s="349"/>
      <c r="D674" s="352"/>
      <c r="E674" s="349"/>
      <c r="F674" s="349"/>
      <c r="G674" s="349"/>
      <c r="H674" s="349"/>
      <c r="I674" s="349"/>
      <c r="J674" s="349"/>
      <c r="K674" s="349"/>
      <c r="L674" s="349"/>
      <c r="M674" s="349"/>
      <c r="N674" s="349"/>
      <c r="O674" s="349"/>
      <c r="P674" s="349"/>
      <c r="Q674" s="349"/>
      <c r="R674" s="349"/>
      <c r="S674" s="349"/>
      <c r="T674" s="349"/>
      <c r="U674" s="349"/>
      <c r="V674" s="349"/>
      <c r="W674" s="349"/>
      <c r="X674" s="349"/>
      <c r="Y674" s="349"/>
      <c r="Z674" s="349"/>
    </row>
    <row r="675" spans="1:26" ht="15.75" customHeight="1" x14ac:dyDescent="0.2">
      <c r="A675" s="349"/>
      <c r="B675" s="351"/>
      <c r="C675" s="349"/>
      <c r="D675" s="352"/>
      <c r="E675" s="349"/>
      <c r="F675" s="349"/>
      <c r="G675" s="349"/>
      <c r="H675" s="349"/>
      <c r="I675" s="349"/>
      <c r="J675" s="349"/>
      <c r="K675" s="349"/>
      <c r="L675" s="349"/>
      <c r="M675" s="349"/>
      <c r="N675" s="349"/>
      <c r="O675" s="349"/>
      <c r="P675" s="349"/>
      <c r="Q675" s="349"/>
      <c r="R675" s="349"/>
      <c r="S675" s="349"/>
      <c r="T675" s="349"/>
      <c r="U675" s="349"/>
      <c r="V675" s="349"/>
      <c r="W675" s="349"/>
      <c r="X675" s="349"/>
      <c r="Y675" s="349"/>
      <c r="Z675" s="349"/>
    </row>
    <row r="676" spans="1:26" ht="15.75" customHeight="1" x14ac:dyDescent="0.2">
      <c r="A676" s="349"/>
      <c r="B676" s="351"/>
      <c r="C676" s="349"/>
      <c r="D676" s="352"/>
      <c r="E676" s="349"/>
      <c r="F676" s="349"/>
      <c r="G676" s="349"/>
      <c r="H676" s="349"/>
      <c r="I676" s="349"/>
      <c r="J676" s="349"/>
      <c r="K676" s="349"/>
      <c r="L676" s="349"/>
      <c r="M676" s="349"/>
      <c r="N676" s="349"/>
      <c r="O676" s="349"/>
      <c r="P676" s="349"/>
      <c r="Q676" s="349"/>
      <c r="R676" s="349"/>
      <c r="S676" s="349"/>
      <c r="T676" s="349"/>
      <c r="U676" s="349"/>
      <c r="V676" s="349"/>
      <c r="W676" s="349"/>
      <c r="X676" s="349"/>
      <c r="Y676" s="349"/>
      <c r="Z676" s="349"/>
    </row>
    <row r="677" spans="1:26" ht="15.75" customHeight="1" x14ac:dyDescent="0.2">
      <c r="A677" s="349"/>
      <c r="B677" s="351"/>
      <c r="C677" s="349"/>
      <c r="D677" s="352"/>
      <c r="E677" s="349"/>
      <c r="F677" s="349"/>
      <c r="G677" s="349"/>
      <c r="H677" s="349"/>
      <c r="I677" s="349"/>
      <c r="J677" s="349"/>
      <c r="K677" s="349"/>
      <c r="L677" s="349"/>
      <c r="M677" s="349"/>
      <c r="N677" s="349"/>
      <c r="O677" s="349"/>
      <c r="P677" s="349"/>
      <c r="Q677" s="349"/>
      <c r="R677" s="349"/>
      <c r="S677" s="349"/>
      <c r="T677" s="349"/>
      <c r="U677" s="349"/>
      <c r="V677" s="349"/>
      <c r="W677" s="349"/>
      <c r="X677" s="349"/>
      <c r="Y677" s="349"/>
      <c r="Z677" s="349"/>
    </row>
    <row r="678" spans="1:26" ht="15.75" customHeight="1" x14ac:dyDescent="0.2">
      <c r="A678" s="349"/>
      <c r="B678" s="351"/>
      <c r="C678" s="349"/>
      <c r="D678" s="352"/>
      <c r="E678" s="349"/>
      <c r="F678" s="349"/>
      <c r="G678" s="349"/>
      <c r="H678" s="349"/>
      <c r="I678" s="349"/>
      <c r="J678" s="349"/>
      <c r="K678" s="349"/>
      <c r="L678" s="349"/>
      <c r="M678" s="349"/>
      <c r="N678" s="349"/>
      <c r="O678" s="349"/>
      <c r="P678" s="349"/>
      <c r="Q678" s="349"/>
      <c r="R678" s="349"/>
      <c r="S678" s="349"/>
      <c r="T678" s="349"/>
      <c r="U678" s="349"/>
      <c r="V678" s="349"/>
      <c r="W678" s="349"/>
      <c r="X678" s="349"/>
      <c r="Y678" s="349"/>
      <c r="Z678" s="349"/>
    </row>
    <row r="679" spans="1:26" ht="15.75" customHeight="1" x14ac:dyDescent="0.2">
      <c r="A679" s="349"/>
      <c r="B679" s="351"/>
      <c r="C679" s="349"/>
      <c r="D679" s="352"/>
      <c r="E679" s="349"/>
      <c r="F679" s="349"/>
      <c r="G679" s="349"/>
      <c r="H679" s="349"/>
      <c r="I679" s="349"/>
      <c r="J679" s="349"/>
      <c r="K679" s="349"/>
      <c r="L679" s="349"/>
      <c r="M679" s="349"/>
      <c r="N679" s="349"/>
      <c r="O679" s="349"/>
      <c r="P679" s="349"/>
      <c r="Q679" s="349"/>
      <c r="R679" s="349"/>
      <c r="S679" s="349"/>
      <c r="T679" s="349"/>
      <c r="U679" s="349"/>
      <c r="V679" s="349"/>
      <c r="W679" s="349"/>
      <c r="X679" s="349"/>
      <c r="Y679" s="349"/>
      <c r="Z679" s="349"/>
    </row>
    <row r="680" spans="1:26" ht="15.75" customHeight="1" x14ac:dyDescent="0.2">
      <c r="A680" s="349"/>
      <c r="B680" s="351"/>
      <c r="C680" s="349"/>
      <c r="D680" s="352"/>
      <c r="E680" s="349"/>
      <c r="F680" s="349"/>
      <c r="G680" s="349"/>
      <c r="H680" s="349"/>
      <c r="I680" s="349"/>
      <c r="J680" s="349"/>
      <c r="K680" s="349"/>
      <c r="L680" s="349"/>
      <c r="M680" s="349"/>
      <c r="N680" s="349"/>
      <c r="O680" s="349"/>
      <c r="P680" s="349"/>
      <c r="Q680" s="349"/>
      <c r="R680" s="349"/>
      <c r="S680" s="349"/>
      <c r="T680" s="349"/>
      <c r="U680" s="349"/>
      <c r="V680" s="349"/>
      <c r="W680" s="349"/>
      <c r="X680" s="349"/>
      <c r="Y680" s="349"/>
      <c r="Z680" s="349"/>
    </row>
    <row r="681" spans="1:26" ht="15.75" customHeight="1" x14ac:dyDescent="0.2">
      <c r="A681" s="349"/>
      <c r="B681" s="351"/>
      <c r="C681" s="349"/>
      <c r="D681" s="352"/>
      <c r="E681" s="349"/>
      <c r="F681" s="349"/>
      <c r="G681" s="349"/>
      <c r="H681" s="349"/>
      <c r="I681" s="349"/>
      <c r="J681" s="349"/>
      <c r="K681" s="349"/>
      <c r="L681" s="349"/>
      <c r="M681" s="349"/>
      <c r="N681" s="349"/>
      <c r="O681" s="349"/>
      <c r="P681" s="349"/>
      <c r="Q681" s="349"/>
      <c r="R681" s="349"/>
      <c r="S681" s="349"/>
      <c r="T681" s="349"/>
      <c r="U681" s="349"/>
      <c r="V681" s="349"/>
      <c r="W681" s="349"/>
      <c r="X681" s="349"/>
      <c r="Y681" s="349"/>
      <c r="Z681" s="349"/>
    </row>
    <row r="682" spans="1:26" ht="15.75" customHeight="1" x14ac:dyDescent="0.2">
      <c r="A682" s="349"/>
      <c r="B682" s="351"/>
      <c r="C682" s="349"/>
      <c r="D682" s="352"/>
      <c r="E682" s="349"/>
      <c r="F682" s="349"/>
      <c r="G682" s="349"/>
      <c r="H682" s="349"/>
      <c r="I682" s="349"/>
      <c r="J682" s="349"/>
      <c r="K682" s="349"/>
      <c r="L682" s="349"/>
      <c r="M682" s="349"/>
      <c r="N682" s="349"/>
      <c r="O682" s="349"/>
      <c r="P682" s="349"/>
      <c r="Q682" s="349"/>
      <c r="R682" s="349"/>
      <c r="S682" s="349"/>
      <c r="T682" s="349"/>
      <c r="U682" s="349"/>
      <c r="V682" s="349"/>
      <c r="W682" s="349"/>
      <c r="X682" s="349"/>
      <c r="Y682" s="349"/>
      <c r="Z682" s="349"/>
    </row>
    <row r="683" spans="1:26" ht="15.75" customHeight="1" x14ac:dyDescent="0.2">
      <c r="A683" s="349"/>
      <c r="B683" s="351"/>
      <c r="C683" s="349"/>
      <c r="D683" s="352"/>
      <c r="E683" s="349"/>
      <c r="F683" s="349"/>
      <c r="G683" s="349"/>
      <c r="H683" s="349"/>
      <c r="I683" s="349"/>
      <c r="J683" s="349"/>
      <c r="K683" s="349"/>
      <c r="L683" s="349"/>
      <c r="M683" s="349"/>
      <c r="N683" s="349"/>
      <c r="O683" s="349"/>
      <c r="P683" s="349"/>
      <c r="Q683" s="349"/>
      <c r="R683" s="349"/>
      <c r="S683" s="349"/>
      <c r="T683" s="349"/>
      <c r="U683" s="349"/>
      <c r="V683" s="349"/>
      <c r="W683" s="349"/>
      <c r="X683" s="349"/>
      <c r="Y683" s="349"/>
      <c r="Z683" s="349"/>
    </row>
    <row r="684" spans="1:26" ht="15.75" customHeight="1" x14ac:dyDescent="0.2">
      <c r="A684" s="349"/>
      <c r="B684" s="351"/>
      <c r="C684" s="349"/>
      <c r="D684" s="352"/>
      <c r="E684" s="349"/>
      <c r="F684" s="349"/>
      <c r="G684" s="349"/>
      <c r="H684" s="349"/>
      <c r="I684" s="349"/>
      <c r="J684" s="349"/>
      <c r="K684" s="349"/>
      <c r="L684" s="349"/>
      <c r="M684" s="349"/>
      <c r="N684" s="349"/>
      <c r="O684" s="349"/>
      <c r="P684" s="349"/>
      <c r="Q684" s="349"/>
      <c r="R684" s="349"/>
      <c r="S684" s="349"/>
      <c r="T684" s="349"/>
      <c r="U684" s="349"/>
      <c r="V684" s="349"/>
      <c r="W684" s="349"/>
      <c r="X684" s="349"/>
      <c r="Y684" s="349"/>
      <c r="Z684" s="349"/>
    </row>
    <row r="685" spans="1:26" ht="15.75" customHeight="1" x14ac:dyDescent="0.2">
      <c r="A685" s="349"/>
      <c r="B685" s="351"/>
      <c r="C685" s="349"/>
      <c r="D685" s="352"/>
      <c r="E685" s="349"/>
      <c r="F685" s="349"/>
      <c r="G685" s="349"/>
      <c r="H685" s="349"/>
      <c r="I685" s="349"/>
      <c r="J685" s="349"/>
      <c r="K685" s="349"/>
      <c r="L685" s="349"/>
      <c r="M685" s="349"/>
      <c r="N685" s="349"/>
      <c r="O685" s="349"/>
      <c r="P685" s="349"/>
      <c r="Q685" s="349"/>
      <c r="R685" s="349"/>
      <c r="S685" s="349"/>
      <c r="T685" s="349"/>
      <c r="U685" s="349"/>
      <c r="V685" s="349"/>
      <c r="W685" s="349"/>
      <c r="X685" s="349"/>
      <c r="Y685" s="349"/>
      <c r="Z685" s="349"/>
    </row>
    <row r="686" spans="1:26" ht="15.75" customHeight="1" x14ac:dyDescent="0.2">
      <c r="A686" s="349"/>
      <c r="B686" s="351"/>
      <c r="C686" s="349"/>
      <c r="D686" s="352"/>
      <c r="E686" s="349"/>
      <c r="F686" s="349"/>
      <c r="G686" s="349"/>
      <c r="H686" s="349"/>
      <c r="I686" s="349"/>
      <c r="J686" s="349"/>
      <c r="K686" s="349"/>
      <c r="L686" s="349"/>
      <c r="M686" s="349"/>
      <c r="N686" s="349"/>
      <c r="O686" s="349"/>
      <c r="P686" s="349"/>
      <c r="Q686" s="349"/>
      <c r="R686" s="349"/>
      <c r="S686" s="349"/>
      <c r="T686" s="349"/>
      <c r="U686" s="349"/>
      <c r="V686" s="349"/>
      <c r="W686" s="349"/>
      <c r="X686" s="349"/>
      <c r="Y686" s="349"/>
      <c r="Z686" s="349"/>
    </row>
    <row r="687" spans="1:26" ht="15.75" customHeight="1" x14ac:dyDescent="0.2">
      <c r="A687" s="349"/>
      <c r="B687" s="351"/>
      <c r="C687" s="349"/>
      <c r="D687" s="352"/>
      <c r="E687" s="349"/>
      <c r="F687" s="349"/>
      <c r="G687" s="349"/>
      <c r="H687" s="349"/>
      <c r="I687" s="349"/>
      <c r="J687" s="349"/>
      <c r="K687" s="349"/>
      <c r="L687" s="349"/>
      <c r="M687" s="349"/>
      <c r="N687" s="349"/>
      <c r="O687" s="349"/>
      <c r="P687" s="349"/>
      <c r="Q687" s="349"/>
      <c r="R687" s="349"/>
      <c r="S687" s="349"/>
      <c r="T687" s="349"/>
      <c r="U687" s="349"/>
      <c r="V687" s="349"/>
      <c r="W687" s="349"/>
      <c r="X687" s="349"/>
      <c r="Y687" s="349"/>
      <c r="Z687" s="349"/>
    </row>
    <row r="688" spans="1:26" ht="15.75" customHeight="1" x14ac:dyDescent="0.2">
      <c r="A688" s="349"/>
      <c r="B688" s="351"/>
      <c r="C688" s="349"/>
      <c r="D688" s="352"/>
      <c r="E688" s="349"/>
      <c r="F688" s="349"/>
      <c r="G688" s="349"/>
      <c r="H688" s="349"/>
      <c r="I688" s="349"/>
      <c r="J688" s="349"/>
      <c r="K688" s="349"/>
      <c r="L688" s="349"/>
      <c r="M688" s="349"/>
      <c r="N688" s="349"/>
      <c r="O688" s="349"/>
      <c r="P688" s="349"/>
      <c r="Q688" s="349"/>
      <c r="R688" s="349"/>
      <c r="S688" s="349"/>
      <c r="T688" s="349"/>
      <c r="U688" s="349"/>
      <c r="V688" s="349"/>
      <c r="W688" s="349"/>
      <c r="X688" s="349"/>
      <c r="Y688" s="349"/>
      <c r="Z688" s="349"/>
    </row>
    <row r="689" spans="1:26" ht="15.75" customHeight="1" x14ac:dyDescent="0.2">
      <c r="A689" s="349"/>
      <c r="B689" s="351"/>
      <c r="C689" s="349"/>
      <c r="D689" s="352"/>
      <c r="E689" s="349"/>
      <c r="F689" s="349"/>
      <c r="G689" s="349"/>
      <c r="H689" s="349"/>
      <c r="I689" s="349"/>
      <c r="J689" s="349"/>
      <c r="K689" s="349"/>
      <c r="L689" s="349"/>
      <c r="M689" s="349"/>
      <c r="N689" s="349"/>
      <c r="O689" s="349"/>
      <c r="P689" s="349"/>
      <c r="Q689" s="349"/>
      <c r="R689" s="349"/>
      <c r="S689" s="349"/>
      <c r="T689" s="349"/>
      <c r="U689" s="349"/>
      <c r="V689" s="349"/>
      <c r="W689" s="349"/>
      <c r="X689" s="349"/>
      <c r="Y689" s="349"/>
      <c r="Z689" s="349"/>
    </row>
    <row r="690" spans="1:26" ht="15.75" customHeight="1" x14ac:dyDescent="0.2">
      <c r="A690" s="349"/>
      <c r="B690" s="351"/>
      <c r="C690" s="349"/>
      <c r="D690" s="352"/>
      <c r="E690" s="349"/>
      <c r="F690" s="349"/>
      <c r="G690" s="349"/>
      <c r="H690" s="349"/>
      <c r="I690" s="349"/>
      <c r="J690" s="349"/>
      <c r="K690" s="349"/>
      <c r="L690" s="349"/>
      <c r="M690" s="349"/>
      <c r="N690" s="349"/>
      <c r="O690" s="349"/>
      <c r="P690" s="349"/>
      <c r="Q690" s="349"/>
      <c r="R690" s="349"/>
      <c r="S690" s="349"/>
      <c r="T690" s="349"/>
      <c r="U690" s="349"/>
      <c r="V690" s="349"/>
      <c r="W690" s="349"/>
      <c r="X690" s="349"/>
      <c r="Y690" s="349"/>
      <c r="Z690" s="349"/>
    </row>
    <row r="691" spans="1:26" ht="15.75" customHeight="1" x14ac:dyDescent="0.2">
      <c r="A691" s="349"/>
      <c r="B691" s="351"/>
      <c r="C691" s="349"/>
      <c r="D691" s="352"/>
      <c r="E691" s="349"/>
      <c r="F691" s="349"/>
      <c r="G691" s="349"/>
      <c r="H691" s="349"/>
      <c r="I691" s="349"/>
      <c r="J691" s="349"/>
      <c r="K691" s="349"/>
      <c r="L691" s="349"/>
      <c r="M691" s="349"/>
      <c r="N691" s="349"/>
      <c r="O691" s="349"/>
      <c r="P691" s="349"/>
      <c r="Q691" s="349"/>
      <c r="R691" s="349"/>
      <c r="S691" s="349"/>
      <c r="T691" s="349"/>
      <c r="U691" s="349"/>
      <c r="V691" s="349"/>
      <c r="W691" s="349"/>
      <c r="X691" s="349"/>
      <c r="Y691" s="349"/>
      <c r="Z691" s="349"/>
    </row>
    <row r="692" spans="1:26" ht="15.75" customHeight="1" x14ac:dyDescent="0.2">
      <c r="A692" s="349"/>
      <c r="B692" s="351"/>
      <c r="C692" s="349"/>
      <c r="D692" s="352"/>
      <c r="E692" s="349"/>
      <c r="F692" s="349"/>
      <c r="G692" s="349"/>
      <c r="H692" s="349"/>
      <c r="I692" s="349"/>
      <c r="J692" s="349"/>
      <c r="K692" s="349"/>
      <c r="L692" s="349"/>
      <c r="M692" s="349"/>
      <c r="N692" s="349"/>
      <c r="O692" s="349"/>
      <c r="P692" s="349"/>
      <c r="Q692" s="349"/>
      <c r="R692" s="349"/>
      <c r="S692" s="349"/>
      <c r="T692" s="349"/>
      <c r="U692" s="349"/>
      <c r="V692" s="349"/>
      <c r="W692" s="349"/>
      <c r="X692" s="349"/>
      <c r="Y692" s="349"/>
      <c r="Z692" s="349"/>
    </row>
    <row r="693" spans="1:26" ht="15.75" customHeight="1" x14ac:dyDescent="0.2">
      <c r="A693" s="349"/>
      <c r="B693" s="351"/>
      <c r="C693" s="349"/>
      <c r="D693" s="352"/>
      <c r="E693" s="349"/>
      <c r="F693" s="349"/>
      <c r="G693" s="349"/>
      <c r="H693" s="349"/>
      <c r="I693" s="349"/>
      <c r="J693" s="349"/>
      <c r="K693" s="349"/>
      <c r="L693" s="349"/>
      <c r="M693" s="349"/>
      <c r="N693" s="349"/>
      <c r="O693" s="349"/>
      <c r="P693" s="349"/>
      <c r="Q693" s="349"/>
      <c r="R693" s="349"/>
      <c r="S693" s="349"/>
      <c r="T693" s="349"/>
      <c r="U693" s="349"/>
      <c r="V693" s="349"/>
      <c r="W693" s="349"/>
      <c r="X693" s="349"/>
      <c r="Y693" s="349"/>
      <c r="Z693" s="349"/>
    </row>
    <row r="694" spans="1:26" ht="15.75" customHeight="1" x14ac:dyDescent="0.2">
      <c r="A694" s="349"/>
      <c r="B694" s="351"/>
      <c r="C694" s="349"/>
      <c r="D694" s="352"/>
      <c r="E694" s="349"/>
      <c r="F694" s="349"/>
      <c r="G694" s="349"/>
      <c r="H694" s="349"/>
      <c r="I694" s="349"/>
      <c r="J694" s="349"/>
      <c r="K694" s="349"/>
      <c r="L694" s="349"/>
      <c r="M694" s="349"/>
      <c r="N694" s="349"/>
      <c r="O694" s="349"/>
      <c r="P694" s="349"/>
      <c r="Q694" s="349"/>
      <c r="R694" s="349"/>
      <c r="S694" s="349"/>
      <c r="T694" s="349"/>
      <c r="U694" s="349"/>
      <c r="V694" s="349"/>
      <c r="W694" s="349"/>
      <c r="X694" s="349"/>
      <c r="Y694" s="349"/>
      <c r="Z694" s="349"/>
    </row>
    <row r="695" spans="1:26" ht="15.75" customHeight="1" x14ac:dyDescent="0.2">
      <c r="A695" s="349"/>
      <c r="B695" s="351"/>
      <c r="C695" s="349"/>
      <c r="D695" s="352"/>
      <c r="E695" s="349"/>
      <c r="F695" s="349"/>
      <c r="G695" s="349"/>
      <c r="H695" s="349"/>
      <c r="I695" s="349"/>
      <c r="J695" s="349"/>
      <c r="K695" s="349"/>
      <c r="L695" s="349"/>
      <c r="M695" s="349"/>
      <c r="N695" s="349"/>
      <c r="O695" s="349"/>
      <c r="P695" s="349"/>
      <c r="Q695" s="349"/>
      <c r="R695" s="349"/>
      <c r="S695" s="349"/>
      <c r="T695" s="349"/>
      <c r="U695" s="349"/>
      <c r="V695" s="349"/>
      <c r="W695" s="349"/>
      <c r="X695" s="349"/>
      <c r="Y695" s="349"/>
      <c r="Z695" s="349"/>
    </row>
    <row r="696" spans="1:26" ht="15.75" customHeight="1" x14ac:dyDescent="0.2">
      <c r="A696" s="349"/>
      <c r="B696" s="351"/>
      <c r="C696" s="349"/>
      <c r="D696" s="352"/>
      <c r="E696" s="349"/>
      <c r="F696" s="349"/>
      <c r="G696" s="349"/>
      <c r="H696" s="349"/>
      <c r="I696" s="349"/>
      <c r="J696" s="349"/>
      <c r="K696" s="349"/>
      <c r="L696" s="349"/>
      <c r="M696" s="349"/>
      <c r="N696" s="349"/>
      <c r="O696" s="349"/>
      <c r="P696" s="349"/>
      <c r="Q696" s="349"/>
      <c r="R696" s="349"/>
      <c r="S696" s="349"/>
      <c r="T696" s="349"/>
      <c r="U696" s="349"/>
      <c r="V696" s="349"/>
      <c r="W696" s="349"/>
      <c r="X696" s="349"/>
      <c r="Y696" s="349"/>
      <c r="Z696" s="349"/>
    </row>
    <row r="697" spans="1:26" ht="15.75" customHeight="1" x14ac:dyDescent="0.2">
      <c r="A697" s="349"/>
      <c r="B697" s="351"/>
      <c r="C697" s="349"/>
      <c r="D697" s="352"/>
      <c r="E697" s="349"/>
      <c r="F697" s="349"/>
      <c r="G697" s="349"/>
      <c r="H697" s="349"/>
      <c r="I697" s="349"/>
      <c r="J697" s="349"/>
      <c r="K697" s="349"/>
      <c r="L697" s="349"/>
      <c r="M697" s="349"/>
      <c r="N697" s="349"/>
      <c r="O697" s="349"/>
      <c r="P697" s="349"/>
      <c r="Q697" s="349"/>
      <c r="R697" s="349"/>
      <c r="S697" s="349"/>
      <c r="T697" s="349"/>
      <c r="U697" s="349"/>
      <c r="V697" s="349"/>
      <c r="W697" s="349"/>
      <c r="X697" s="349"/>
      <c r="Y697" s="349"/>
      <c r="Z697" s="349"/>
    </row>
    <row r="698" spans="1:26" ht="15.75" customHeight="1" x14ac:dyDescent="0.2">
      <c r="A698" s="349"/>
      <c r="B698" s="351"/>
      <c r="C698" s="349"/>
      <c r="D698" s="352"/>
      <c r="E698" s="349"/>
      <c r="F698" s="349"/>
      <c r="G698" s="349"/>
      <c r="H698" s="349"/>
      <c r="I698" s="349"/>
      <c r="J698" s="349"/>
      <c r="K698" s="349"/>
      <c r="L698" s="349"/>
      <c r="M698" s="349"/>
      <c r="N698" s="349"/>
      <c r="O698" s="349"/>
      <c r="P698" s="349"/>
      <c r="Q698" s="349"/>
      <c r="R698" s="349"/>
      <c r="S698" s="349"/>
      <c r="T698" s="349"/>
      <c r="U698" s="349"/>
      <c r="V698" s="349"/>
      <c r="W698" s="349"/>
      <c r="X698" s="349"/>
      <c r="Y698" s="349"/>
      <c r="Z698" s="349"/>
    </row>
    <row r="699" spans="1:26" ht="15.75" customHeight="1" x14ac:dyDescent="0.2">
      <c r="A699" s="349"/>
      <c r="B699" s="351"/>
      <c r="C699" s="349"/>
      <c r="D699" s="352"/>
      <c r="E699" s="349"/>
      <c r="F699" s="349"/>
      <c r="G699" s="349"/>
      <c r="H699" s="349"/>
      <c r="I699" s="349"/>
      <c r="J699" s="349"/>
      <c r="K699" s="349"/>
      <c r="L699" s="349"/>
      <c r="M699" s="349"/>
      <c r="N699" s="349"/>
      <c r="O699" s="349"/>
      <c r="P699" s="349"/>
      <c r="Q699" s="349"/>
      <c r="R699" s="349"/>
      <c r="S699" s="349"/>
      <c r="T699" s="349"/>
      <c r="U699" s="349"/>
      <c r="V699" s="349"/>
      <c r="W699" s="349"/>
      <c r="X699" s="349"/>
      <c r="Y699" s="349"/>
      <c r="Z699" s="349"/>
    </row>
    <row r="700" spans="1:26" ht="15.75" customHeight="1" x14ac:dyDescent="0.2">
      <c r="A700" s="349"/>
      <c r="B700" s="351"/>
      <c r="C700" s="349"/>
      <c r="D700" s="352"/>
      <c r="E700" s="349"/>
      <c r="F700" s="349"/>
      <c r="G700" s="349"/>
      <c r="H700" s="349"/>
      <c r="I700" s="349"/>
      <c r="J700" s="349"/>
      <c r="K700" s="349"/>
      <c r="L700" s="349"/>
      <c r="M700" s="349"/>
      <c r="N700" s="349"/>
      <c r="O700" s="349"/>
      <c r="P700" s="349"/>
      <c r="Q700" s="349"/>
      <c r="R700" s="349"/>
      <c r="S700" s="349"/>
      <c r="T700" s="349"/>
      <c r="U700" s="349"/>
      <c r="V700" s="349"/>
      <c r="W700" s="349"/>
      <c r="X700" s="349"/>
      <c r="Y700" s="349"/>
      <c r="Z700" s="349"/>
    </row>
    <row r="701" spans="1:26" ht="15.75" customHeight="1" x14ac:dyDescent="0.2">
      <c r="A701" s="349"/>
      <c r="B701" s="351"/>
      <c r="C701" s="349"/>
      <c r="D701" s="352"/>
      <c r="E701" s="349"/>
      <c r="F701" s="349"/>
      <c r="G701" s="349"/>
      <c r="H701" s="349"/>
      <c r="I701" s="349"/>
      <c r="J701" s="349"/>
      <c r="K701" s="349"/>
      <c r="L701" s="349"/>
      <c r="M701" s="349"/>
      <c r="N701" s="349"/>
      <c r="O701" s="349"/>
      <c r="P701" s="349"/>
      <c r="Q701" s="349"/>
      <c r="R701" s="349"/>
      <c r="S701" s="349"/>
      <c r="T701" s="349"/>
      <c r="U701" s="349"/>
      <c r="V701" s="349"/>
      <c r="W701" s="349"/>
      <c r="X701" s="349"/>
      <c r="Y701" s="349"/>
      <c r="Z701" s="349"/>
    </row>
    <row r="702" spans="1:26" ht="15.75" customHeight="1" x14ac:dyDescent="0.2">
      <c r="A702" s="349"/>
      <c r="B702" s="351"/>
      <c r="C702" s="349"/>
      <c r="D702" s="352"/>
      <c r="E702" s="349"/>
      <c r="F702" s="349"/>
      <c r="G702" s="349"/>
      <c r="H702" s="349"/>
      <c r="I702" s="349"/>
      <c r="J702" s="349"/>
      <c r="K702" s="349"/>
      <c r="L702" s="349"/>
      <c r="M702" s="349"/>
      <c r="N702" s="349"/>
      <c r="O702" s="349"/>
      <c r="P702" s="349"/>
      <c r="Q702" s="349"/>
      <c r="R702" s="349"/>
      <c r="S702" s="349"/>
      <c r="T702" s="349"/>
      <c r="U702" s="349"/>
      <c r="V702" s="349"/>
      <c r="W702" s="349"/>
      <c r="X702" s="349"/>
      <c r="Y702" s="349"/>
      <c r="Z702" s="349"/>
    </row>
    <row r="703" spans="1:26" ht="15.75" customHeight="1" x14ac:dyDescent="0.2">
      <c r="A703" s="349"/>
      <c r="B703" s="351"/>
      <c r="C703" s="349"/>
      <c r="D703" s="352"/>
      <c r="E703" s="349"/>
      <c r="F703" s="349"/>
      <c r="G703" s="349"/>
      <c r="H703" s="349"/>
      <c r="I703" s="349"/>
      <c r="J703" s="349"/>
      <c r="K703" s="349"/>
      <c r="L703" s="349"/>
      <c r="M703" s="349"/>
      <c r="N703" s="349"/>
      <c r="O703" s="349"/>
      <c r="P703" s="349"/>
      <c r="Q703" s="349"/>
      <c r="R703" s="349"/>
      <c r="S703" s="349"/>
      <c r="T703" s="349"/>
      <c r="U703" s="349"/>
      <c r="V703" s="349"/>
      <c r="W703" s="349"/>
      <c r="X703" s="349"/>
      <c r="Y703" s="349"/>
      <c r="Z703" s="349"/>
    </row>
    <row r="704" spans="1:26" ht="15.75" customHeight="1" x14ac:dyDescent="0.2">
      <c r="A704" s="349"/>
      <c r="B704" s="351"/>
      <c r="C704" s="349"/>
      <c r="D704" s="352"/>
      <c r="E704" s="349"/>
      <c r="F704" s="349"/>
      <c r="G704" s="349"/>
      <c r="H704" s="349"/>
      <c r="I704" s="349"/>
      <c r="J704" s="349"/>
      <c r="K704" s="349"/>
      <c r="L704" s="349"/>
      <c r="M704" s="349"/>
      <c r="N704" s="349"/>
      <c r="O704" s="349"/>
      <c r="P704" s="349"/>
      <c r="Q704" s="349"/>
      <c r="R704" s="349"/>
      <c r="S704" s="349"/>
      <c r="T704" s="349"/>
      <c r="U704" s="349"/>
      <c r="V704" s="349"/>
      <c r="W704" s="349"/>
      <c r="X704" s="349"/>
      <c r="Y704" s="349"/>
      <c r="Z704" s="349"/>
    </row>
    <row r="705" spans="1:26" ht="15.75" customHeight="1" x14ac:dyDescent="0.2">
      <c r="A705" s="349"/>
      <c r="B705" s="351"/>
      <c r="C705" s="349"/>
      <c r="D705" s="352"/>
      <c r="E705" s="349"/>
      <c r="F705" s="349"/>
      <c r="G705" s="349"/>
      <c r="H705" s="349"/>
      <c r="I705" s="349"/>
      <c r="J705" s="349"/>
      <c r="K705" s="349"/>
      <c r="L705" s="349"/>
      <c r="M705" s="349"/>
      <c r="N705" s="349"/>
      <c r="O705" s="349"/>
      <c r="P705" s="349"/>
      <c r="Q705" s="349"/>
      <c r="R705" s="349"/>
      <c r="S705" s="349"/>
      <c r="T705" s="349"/>
      <c r="U705" s="349"/>
      <c r="V705" s="349"/>
      <c r="W705" s="349"/>
      <c r="X705" s="349"/>
      <c r="Y705" s="349"/>
      <c r="Z705" s="349"/>
    </row>
    <row r="706" spans="1:26" ht="15.75" customHeight="1" x14ac:dyDescent="0.2">
      <c r="A706" s="349"/>
      <c r="B706" s="351"/>
      <c r="C706" s="349"/>
      <c r="D706" s="352"/>
      <c r="E706" s="349"/>
      <c r="F706" s="349"/>
      <c r="G706" s="349"/>
      <c r="H706" s="349"/>
      <c r="I706" s="349"/>
      <c r="J706" s="349"/>
      <c r="K706" s="349"/>
      <c r="L706" s="349"/>
      <c r="M706" s="349"/>
      <c r="N706" s="349"/>
      <c r="O706" s="349"/>
      <c r="P706" s="349"/>
      <c r="Q706" s="349"/>
      <c r="R706" s="349"/>
      <c r="S706" s="349"/>
      <c r="T706" s="349"/>
      <c r="U706" s="349"/>
      <c r="V706" s="349"/>
      <c r="W706" s="349"/>
      <c r="X706" s="349"/>
      <c r="Y706" s="349"/>
      <c r="Z706" s="349"/>
    </row>
    <row r="707" spans="1:26" ht="15.75" customHeight="1" x14ac:dyDescent="0.2">
      <c r="A707" s="349"/>
      <c r="B707" s="351"/>
      <c r="C707" s="349"/>
      <c r="D707" s="352"/>
      <c r="E707" s="349"/>
      <c r="F707" s="349"/>
      <c r="G707" s="349"/>
      <c r="H707" s="349"/>
      <c r="I707" s="349"/>
      <c r="J707" s="349"/>
      <c r="K707" s="349"/>
      <c r="L707" s="349"/>
      <c r="M707" s="349"/>
      <c r="N707" s="349"/>
      <c r="O707" s="349"/>
      <c r="P707" s="349"/>
      <c r="Q707" s="349"/>
      <c r="R707" s="349"/>
      <c r="S707" s="349"/>
      <c r="T707" s="349"/>
      <c r="U707" s="349"/>
      <c r="V707" s="349"/>
      <c r="W707" s="349"/>
      <c r="X707" s="349"/>
      <c r="Y707" s="349"/>
      <c r="Z707" s="349"/>
    </row>
    <row r="708" spans="1:26" ht="15.75" customHeight="1" x14ac:dyDescent="0.2">
      <c r="A708" s="349"/>
      <c r="B708" s="351"/>
      <c r="C708" s="349"/>
      <c r="D708" s="352"/>
      <c r="E708" s="349"/>
      <c r="F708" s="349"/>
      <c r="G708" s="349"/>
      <c r="H708" s="349"/>
      <c r="I708" s="349"/>
      <c r="J708" s="349"/>
      <c r="K708" s="349"/>
      <c r="L708" s="349"/>
      <c r="M708" s="349"/>
      <c r="N708" s="349"/>
      <c r="O708" s="349"/>
      <c r="P708" s="349"/>
      <c r="Q708" s="349"/>
      <c r="R708" s="349"/>
      <c r="S708" s="349"/>
      <c r="T708" s="349"/>
      <c r="U708" s="349"/>
      <c r="V708" s="349"/>
      <c r="W708" s="349"/>
      <c r="X708" s="349"/>
      <c r="Y708" s="349"/>
      <c r="Z708" s="349"/>
    </row>
    <row r="709" spans="1:26" ht="15.75" customHeight="1" x14ac:dyDescent="0.2">
      <c r="A709" s="349"/>
      <c r="B709" s="351"/>
      <c r="C709" s="349"/>
      <c r="D709" s="352"/>
      <c r="E709" s="349"/>
      <c r="F709" s="349"/>
      <c r="G709" s="349"/>
      <c r="H709" s="349"/>
      <c r="I709" s="349"/>
      <c r="J709" s="349"/>
      <c r="K709" s="349"/>
      <c r="L709" s="349"/>
      <c r="M709" s="349"/>
      <c r="N709" s="349"/>
      <c r="O709" s="349"/>
      <c r="P709" s="349"/>
      <c r="Q709" s="349"/>
      <c r="R709" s="349"/>
      <c r="S709" s="349"/>
      <c r="T709" s="349"/>
      <c r="U709" s="349"/>
      <c r="V709" s="349"/>
      <c r="W709" s="349"/>
      <c r="X709" s="349"/>
      <c r="Y709" s="349"/>
      <c r="Z709" s="349"/>
    </row>
    <row r="710" spans="1:26" ht="15.75" customHeight="1" x14ac:dyDescent="0.2">
      <c r="A710" s="349"/>
      <c r="B710" s="351"/>
      <c r="C710" s="349"/>
      <c r="D710" s="352"/>
      <c r="E710" s="349"/>
      <c r="F710" s="349"/>
      <c r="G710" s="349"/>
      <c r="H710" s="349"/>
      <c r="I710" s="349"/>
      <c r="J710" s="349"/>
      <c r="K710" s="349"/>
      <c r="L710" s="349"/>
      <c r="M710" s="349"/>
      <c r="N710" s="349"/>
      <c r="O710" s="349"/>
      <c r="P710" s="349"/>
      <c r="Q710" s="349"/>
      <c r="R710" s="349"/>
      <c r="S710" s="349"/>
      <c r="T710" s="349"/>
      <c r="U710" s="349"/>
      <c r="V710" s="349"/>
      <c r="W710" s="349"/>
      <c r="X710" s="349"/>
      <c r="Y710" s="349"/>
      <c r="Z710" s="349"/>
    </row>
    <row r="711" spans="1:26" ht="15.75" customHeight="1" x14ac:dyDescent="0.2">
      <c r="A711" s="349"/>
      <c r="B711" s="351"/>
      <c r="C711" s="349"/>
      <c r="D711" s="352"/>
      <c r="E711" s="349"/>
      <c r="F711" s="349"/>
      <c r="G711" s="349"/>
      <c r="H711" s="349"/>
      <c r="I711" s="349"/>
      <c r="J711" s="349"/>
      <c r="K711" s="349"/>
      <c r="L711" s="349"/>
      <c r="M711" s="349"/>
      <c r="N711" s="349"/>
      <c r="O711" s="349"/>
      <c r="P711" s="349"/>
      <c r="Q711" s="349"/>
      <c r="R711" s="349"/>
      <c r="S711" s="349"/>
      <c r="T711" s="349"/>
      <c r="U711" s="349"/>
      <c r="V711" s="349"/>
      <c r="W711" s="349"/>
      <c r="X711" s="349"/>
      <c r="Y711" s="349"/>
      <c r="Z711" s="349"/>
    </row>
    <row r="712" spans="1:26" ht="15.75" customHeight="1" x14ac:dyDescent="0.2">
      <c r="A712" s="349"/>
      <c r="B712" s="351"/>
      <c r="C712" s="349"/>
      <c r="D712" s="352"/>
      <c r="E712" s="349"/>
      <c r="F712" s="349"/>
      <c r="G712" s="349"/>
      <c r="H712" s="349"/>
      <c r="I712" s="349"/>
      <c r="J712" s="349"/>
      <c r="K712" s="349"/>
      <c r="L712" s="349"/>
      <c r="M712" s="349"/>
      <c r="N712" s="349"/>
      <c r="O712" s="349"/>
      <c r="P712" s="349"/>
      <c r="Q712" s="349"/>
      <c r="R712" s="349"/>
      <c r="S712" s="349"/>
      <c r="T712" s="349"/>
      <c r="U712" s="349"/>
      <c r="V712" s="349"/>
      <c r="W712" s="349"/>
      <c r="X712" s="349"/>
      <c r="Y712" s="349"/>
      <c r="Z712" s="349"/>
    </row>
    <row r="713" spans="1:26" ht="15.75" customHeight="1" x14ac:dyDescent="0.2">
      <c r="A713" s="349"/>
      <c r="B713" s="351"/>
      <c r="C713" s="349"/>
      <c r="D713" s="352"/>
      <c r="E713" s="349"/>
      <c r="F713" s="349"/>
      <c r="G713" s="349"/>
      <c r="H713" s="349"/>
      <c r="I713" s="349"/>
      <c r="J713" s="349"/>
      <c r="K713" s="349"/>
      <c r="L713" s="349"/>
      <c r="M713" s="349"/>
      <c r="N713" s="349"/>
      <c r="O713" s="349"/>
      <c r="P713" s="349"/>
      <c r="Q713" s="349"/>
      <c r="R713" s="349"/>
      <c r="S713" s="349"/>
      <c r="T713" s="349"/>
      <c r="U713" s="349"/>
      <c r="V713" s="349"/>
      <c r="W713" s="349"/>
      <c r="X713" s="349"/>
      <c r="Y713" s="349"/>
      <c r="Z713" s="349"/>
    </row>
    <row r="714" spans="1:26" ht="15.75" customHeight="1" x14ac:dyDescent="0.2">
      <c r="A714" s="349"/>
      <c r="B714" s="351"/>
      <c r="C714" s="349"/>
      <c r="D714" s="352"/>
      <c r="E714" s="349"/>
      <c r="F714" s="349"/>
      <c r="G714" s="349"/>
      <c r="H714" s="349"/>
      <c r="I714" s="349"/>
      <c r="J714" s="349"/>
      <c r="K714" s="349"/>
      <c r="L714" s="349"/>
      <c r="M714" s="349"/>
      <c r="N714" s="349"/>
      <c r="O714" s="349"/>
      <c r="P714" s="349"/>
      <c r="Q714" s="349"/>
      <c r="R714" s="349"/>
      <c r="S714" s="349"/>
      <c r="T714" s="349"/>
      <c r="U714" s="349"/>
      <c r="V714" s="349"/>
      <c r="W714" s="349"/>
      <c r="X714" s="349"/>
      <c r="Y714" s="349"/>
      <c r="Z714" s="349"/>
    </row>
    <row r="715" spans="1:26" ht="15.75" customHeight="1" x14ac:dyDescent="0.2">
      <c r="A715" s="349"/>
      <c r="B715" s="351"/>
      <c r="C715" s="349"/>
      <c r="D715" s="352"/>
      <c r="E715" s="349"/>
      <c r="F715" s="349"/>
      <c r="G715" s="349"/>
      <c r="H715" s="349"/>
      <c r="I715" s="349"/>
      <c r="J715" s="349"/>
      <c r="K715" s="349"/>
      <c r="L715" s="349"/>
      <c r="M715" s="349"/>
      <c r="N715" s="349"/>
      <c r="O715" s="349"/>
      <c r="P715" s="349"/>
      <c r="Q715" s="349"/>
      <c r="R715" s="349"/>
      <c r="S715" s="349"/>
      <c r="T715" s="349"/>
      <c r="U715" s="349"/>
      <c r="V715" s="349"/>
      <c r="W715" s="349"/>
      <c r="X715" s="349"/>
      <c r="Y715" s="349"/>
      <c r="Z715" s="349"/>
    </row>
    <row r="716" spans="1:26" ht="15.75" customHeight="1" x14ac:dyDescent="0.2">
      <c r="A716" s="349"/>
      <c r="B716" s="351"/>
      <c r="C716" s="349"/>
      <c r="D716" s="352"/>
      <c r="E716" s="349"/>
      <c r="F716" s="349"/>
      <c r="G716" s="349"/>
      <c r="H716" s="349"/>
      <c r="I716" s="349"/>
      <c r="J716" s="349"/>
      <c r="K716" s="349"/>
      <c r="L716" s="349"/>
      <c r="M716" s="349"/>
      <c r="N716" s="349"/>
      <c r="O716" s="349"/>
      <c r="P716" s="349"/>
      <c r="Q716" s="349"/>
      <c r="R716" s="349"/>
      <c r="S716" s="349"/>
      <c r="T716" s="349"/>
      <c r="U716" s="349"/>
      <c r="V716" s="349"/>
      <c r="W716" s="349"/>
      <c r="X716" s="349"/>
      <c r="Y716" s="349"/>
      <c r="Z716" s="349"/>
    </row>
    <row r="717" spans="1:26" ht="15.75" customHeight="1" x14ac:dyDescent="0.2">
      <c r="A717" s="349"/>
      <c r="B717" s="351"/>
      <c r="C717" s="349"/>
      <c r="D717" s="352"/>
      <c r="E717" s="349"/>
      <c r="F717" s="349"/>
      <c r="G717" s="349"/>
      <c r="H717" s="349"/>
      <c r="I717" s="349"/>
      <c r="J717" s="349"/>
      <c r="K717" s="349"/>
      <c r="L717" s="349"/>
      <c r="M717" s="349"/>
      <c r="N717" s="349"/>
      <c r="O717" s="349"/>
      <c r="P717" s="349"/>
      <c r="Q717" s="349"/>
      <c r="R717" s="349"/>
      <c r="S717" s="349"/>
      <c r="T717" s="349"/>
      <c r="U717" s="349"/>
      <c r="V717" s="349"/>
      <c r="W717" s="349"/>
      <c r="X717" s="349"/>
      <c r="Y717" s="349"/>
      <c r="Z717" s="349"/>
    </row>
    <row r="718" spans="1:26" ht="15.75" customHeight="1" x14ac:dyDescent="0.2">
      <c r="A718" s="349"/>
      <c r="B718" s="351"/>
      <c r="C718" s="349"/>
      <c r="D718" s="352"/>
      <c r="E718" s="349"/>
      <c r="F718" s="349"/>
      <c r="G718" s="349"/>
      <c r="H718" s="349"/>
      <c r="I718" s="349"/>
      <c r="J718" s="349"/>
      <c r="K718" s="349"/>
      <c r="L718" s="349"/>
      <c r="M718" s="349"/>
      <c r="N718" s="349"/>
      <c r="O718" s="349"/>
      <c r="P718" s="349"/>
      <c r="Q718" s="349"/>
      <c r="R718" s="349"/>
      <c r="S718" s="349"/>
      <c r="T718" s="349"/>
      <c r="U718" s="349"/>
      <c r="V718" s="349"/>
      <c r="W718" s="349"/>
      <c r="X718" s="349"/>
      <c r="Y718" s="349"/>
      <c r="Z718" s="349"/>
    </row>
    <row r="719" spans="1:26" ht="15.75" customHeight="1" x14ac:dyDescent="0.2">
      <c r="A719" s="349"/>
      <c r="B719" s="351"/>
      <c r="C719" s="349"/>
      <c r="D719" s="352"/>
      <c r="E719" s="349"/>
      <c r="F719" s="349"/>
      <c r="G719" s="349"/>
      <c r="H719" s="349"/>
      <c r="I719" s="349"/>
      <c r="J719" s="349"/>
      <c r="K719" s="349"/>
      <c r="L719" s="349"/>
      <c r="M719" s="349"/>
      <c r="N719" s="349"/>
      <c r="O719" s="349"/>
      <c r="P719" s="349"/>
      <c r="Q719" s="349"/>
      <c r="R719" s="349"/>
      <c r="S719" s="349"/>
      <c r="T719" s="349"/>
      <c r="U719" s="349"/>
      <c r="V719" s="349"/>
      <c r="W719" s="349"/>
      <c r="X719" s="349"/>
      <c r="Y719" s="349"/>
      <c r="Z719" s="349"/>
    </row>
    <row r="720" spans="1:26" ht="15.75" customHeight="1" x14ac:dyDescent="0.2">
      <c r="A720" s="349"/>
      <c r="B720" s="351"/>
      <c r="C720" s="349"/>
      <c r="D720" s="352"/>
      <c r="E720" s="349"/>
      <c r="F720" s="349"/>
      <c r="G720" s="349"/>
      <c r="H720" s="349"/>
      <c r="I720" s="349"/>
      <c r="J720" s="349"/>
      <c r="K720" s="349"/>
      <c r="L720" s="349"/>
      <c r="M720" s="349"/>
      <c r="N720" s="349"/>
      <c r="O720" s="349"/>
      <c r="P720" s="349"/>
      <c r="Q720" s="349"/>
      <c r="R720" s="349"/>
      <c r="S720" s="349"/>
      <c r="T720" s="349"/>
      <c r="U720" s="349"/>
      <c r="V720" s="349"/>
      <c r="W720" s="349"/>
      <c r="X720" s="349"/>
      <c r="Y720" s="349"/>
      <c r="Z720" s="349"/>
    </row>
    <row r="721" spans="1:26" ht="15.75" customHeight="1" x14ac:dyDescent="0.2">
      <c r="A721" s="349"/>
      <c r="B721" s="351"/>
      <c r="C721" s="349"/>
      <c r="D721" s="352"/>
      <c r="E721" s="349"/>
      <c r="F721" s="349"/>
      <c r="G721" s="349"/>
      <c r="H721" s="349"/>
      <c r="I721" s="349"/>
      <c r="J721" s="349"/>
      <c r="K721" s="349"/>
      <c r="L721" s="349"/>
      <c r="M721" s="349"/>
      <c r="N721" s="349"/>
      <c r="O721" s="349"/>
      <c r="P721" s="349"/>
      <c r="Q721" s="349"/>
      <c r="R721" s="349"/>
      <c r="S721" s="349"/>
      <c r="T721" s="349"/>
      <c r="U721" s="349"/>
      <c r="V721" s="349"/>
      <c r="W721" s="349"/>
      <c r="X721" s="349"/>
      <c r="Y721" s="349"/>
      <c r="Z721" s="349"/>
    </row>
    <row r="722" spans="1:26" ht="15.75" customHeight="1" x14ac:dyDescent="0.2">
      <c r="A722" s="349"/>
      <c r="B722" s="351"/>
      <c r="C722" s="349"/>
      <c r="D722" s="352"/>
      <c r="E722" s="349"/>
      <c r="F722" s="349"/>
      <c r="G722" s="349"/>
      <c r="H722" s="349"/>
      <c r="I722" s="349"/>
      <c r="J722" s="349"/>
      <c r="K722" s="349"/>
      <c r="L722" s="349"/>
      <c r="M722" s="349"/>
      <c r="N722" s="349"/>
      <c r="O722" s="349"/>
      <c r="P722" s="349"/>
      <c r="Q722" s="349"/>
      <c r="R722" s="349"/>
      <c r="S722" s="349"/>
      <c r="T722" s="349"/>
      <c r="U722" s="349"/>
      <c r="V722" s="349"/>
      <c r="W722" s="349"/>
      <c r="X722" s="349"/>
      <c r="Y722" s="349"/>
      <c r="Z722" s="349"/>
    </row>
    <row r="723" spans="1:26" ht="15.75" customHeight="1" x14ac:dyDescent="0.2">
      <c r="A723" s="349"/>
      <c r="B723" s="351"/>
      <c r="C723" s="349"/>
      <c r="D723" s="352"/>
      <c r="E723" s="349"/>
      <c r="F723" s="349"/>
      <c r="G723" s="349"/>
      <c r="H723" s="349"/>
      <c r="I723" s="349"/>
      <c r="J723" s="349"/>
      <c r="K723" s="349"/>
      <c r="L723" s="349"/>
      <c r="M723" s="349"/>
      <c r="N723" s="349"/>
      <c r="O723" s="349"/>
      <c r="P723" s="349"/>
      <c r="Q723" s="349"/>
      <c r="R723" s="349"/>
      <c r="S723" s="349"/>
      <c r="T723" s="349"/>
      <c r="U723" s="349"/>
      <c r="V723" s="349"/>
      <c r="W723" s="349"/>
      <c r="X723" s="349"/>
      <c r="Y723" s="349"/>
      <c r="Z723" s="349"/>
    </row>
    <row r="724" spans="1:26" ht="15.75" customHeight="1" x14ac:dyDescent="0.2">
      <c r="A724" s="349"/>
      <c r="B724" s="351"/>
      <c r="C724" s="349"/>
      <c r="D724" s="352"/>
      <c r="E724" s="349"/>
      <c r="F724" s="349"/>
      <c r="G724" s="349"/>
      <c r="H724" s="349"/>
      <c r="I724" s="349"/>
      <c r="J724" s="349"/>
      <c r="K724" s="349"/>
      <c r="L724" s="349"/>
      <c r="M724" s="349"/>
      <c r="N724" s="349"/>
      <c r="O724" s="349"/>
      <c r="P724" s="349"/>
      <c r="Q724" s="349"/>
      <c r="R724" s="349"/>
      <c r="S724" s="349"/>
      <c r="T724" s="349"/>
      <c r="U724" s="349"/>
      <c r="V724" s="349"/>
      <c r="W724" s="349"/>
      <c r="X724" s="349"/>
      <c r="Y724" s="349"/>
      <c r="Z724" s="349"/>
    </row>
    <row r="725" spans="1:26" ht="15.75" customHeight="1" x14ac:dyDescent="0.2">
      <c r="A725" s="349"/>
      <c r="B725" s="351"/>
      <c r="C725" s="349"/>
      <c r="D725" s="352"/>
      <c r="E725" s="349"/>
      <c r="F725" s="349"/>
      <c r="G725" s="349"/>
      <c r="H725" s="349"/>
      <c r="I725" s="349"/>
      <c r="J725" s="349"/>
      <c r="K725" s="349"/>
      <c r="L725" s="349"/>
      <c r="M725" s="349"/>
      <c r="N725" s="349"/>
      <c r="O725" s="349"/>
      <c r="P725" s="349"/>
      <c r="Q725" s="349"/>
      <c r="R725" s="349"/>
      <c r="S725" s="349"/>
      <c r="T725" s="349"/>
      <c r="U725" s="349"/>
      <c r="V725" s="349"/>
      <c r="W725" s="349"/>
      <c r="X725" s="349"/>
      <c r="Y725" s="349"/>
      <c r="Z725" s="349"/>
    </row>
    <row r="726" spans="1:26" ht="15.75" customHeight="1" x14ac:dyDescent="0.2">
      <c r="A726" s="349"/>
      <c r="B726" s="351"/>
      <c r="C726" s="349"/>
      <c r="D726" s="352"/>
      <c r="E726" s="349"/>
      <c r="F726" s="349"/>
      <c r="G726" s="349"/>
      <c r="H726" s="349"/>
      <c r="I726" s="349"/>
      <c r="J726" s="349"/>
      <c r="K726" s="349"/>
      <c r="L726" s="349"/>
      <c r="M726" s="349"/>
      <c r="N726" s="349"/>
      <c r="O726" s="349"/>
      <c r="P726" s="349"/>
      <c r="Q726" s="349"/>
      <c r="R726" s="349"/>
      <c r="S726" s="349"/>
      <c r="T726" s="349"/>
      <c r="U726" s="349"/>
      <c r="V726" s="349"/>
      <c r="W726" s="349"/>
      <c r="X726" s="349"/>
      <c r="Y726" s="349"/>
      <c r="Z726" s="349"/>
    </row>
    <row r="727" spans="1:26" ht="15.75" customHeight="1" x14ac:dyDescent="0.2">
      <c r="A727" s="349"/>
      <c r="B727" s="351"/>
      <c r="C727" s="349"/>
      <c r="D727" s="352"/>
      <c r="E727" s="349"/>
      <c r="F727" s="349"/>
      <c r="G727" s="349"/>
      <c r="H727" s="349"/>
      <c r="I727" s="349"/>
      <c r="J727" s="349"/>
      <c r="K727" s="349"/>
      <c r="L727" s="349"/>
      <c r="M727" s="349"/>
      <c r="N727" s="349"/>
      <c r="O727" s="349"/>
      <c r="P727" s="349"/>
      <c r="Q727" s="349"/>
      <c r="R727" s="349"/>
      <c r="S727" s="349"/>
      <c r="T727" s="349"/>
      <c r="U727" s="349"/>
      <c r="V727" s="349"/>
      <c r="W727" s="349"/>
      <c r="X727" s="349"/>
      <c r="Y727" s="349"/>
      <c r="Z727" s="349"/>
    </row>
    <row r="728" spans="1:26" ht="15.75" customHeight="1" x14ac:dyDescent="0.2">
      <c r="A728" s="349"/>
      <c r="B728" s="351"/>
      <c r="C728" s="349"/>
      <c r="D728" s="352"/>
      <c r="E728" s="349"/>
      <c r="F728" s="349"/>
      <c r="G728" s="349"/>
      <c r="H728" s="349"/>
      <c r="I728" s="349"/>
      <c r="J728" s="349"/>
      <c r="K728" s="349"/>
      <c r="L728" s="349"/>
      <c r="M728" s="349"/>
      <c r="N728" s="349"/>
      <c r="O728" s="349"/>
      <c r="P728" s="349"/>
      <c r="Q728" s="349"/>
      <c r="R728" s="349"/>
      <c r="S728" s="349"/>
      <c r="T728" s="349"/>
      <c r="U728" s="349"/>
      <c r="V728" s="349"/>
      <c r="W728" s="349"/>
      <c r="X728" s="349"/>
      <c r="Y728" s="349"/>
      <c r="Z728" s="349"/>
    </row>
    <row r="729" spans="1:26" ht="15.75" customHeight="1" x14ac:dyDescent="0.2">
      <c r="A729" s="349"/>
      <c r="B729" s="351"/>
      <c r="C729" s="349"/>
      <c r="D729" s="352"/>
      <c r="E729" s="349"/>
      <c r="F729" s="349"/>
      <c r="G729" s="349"/>
      <c r="H729" s="349"/>
      <c r="I729" s="349"/>
      <c r="J729" s="349"/>
      <c r="K729" s="349"/>
      <c r="L729" s="349"/>
      <c r="M729" s="349"/>
      <c r="N729" s="349"/>
      <c r="O729" s="349"/>
      <c r="P729" s="349"/>
      <c r="Q729" s="349"/>
      <c r="R729" s="349"/>
      <c r="S729" s="349"/>
      <c r="T729" s="349"/>
      <c r="U729" s="349"/>
      <c r="V729" s="349"/>
      <c r="W729" s="349"/>
      <c r="X729" s="349"/>
      <c r="Y729" s="349"/>
      <c r="Z729" s="349"/>
    </row>
    <row r="730" spans="1:26" ht="15.75" customHeight="1" x14ac:dyDescent="0.2">
      <c r="A730" s="349"/>
      <c r="B730" s="351"/>
      <c r="C730" s="349"/>
      <c r="D730" s="352"/>
      <c r="E730" s="349"/>
      <c r="F730" s="349"/>
      <c r="G730" s="349"/>
      <c r="H730" s="349"/>
      <c r="I730" s="349"/>
      <c r="J730" s="349"/>
      <c r="K730" s="349"/>
      <c r="L730" s="349"/>
      <c r="M730" s="349"/>
      <c r="N730" s="349"/>
      <c r="O730" s="349"/>
      <c r="P730" s="349"/>
      <c r="Q730" s="349"/>
      <c r="R730" s="349"/>
      <c r="S730" s="349"/>
      <c r="T730" s="349"/>
      <c r="U730" s="349"/>
      <c r="V730" s="349"/>
      <c r="W730" s="349"/>
      <c r="X730" s="349"/>
      <c r="Y730" s="349"/>
      <c r="Z730" s="349"/>
    </row>
    <row r="731" spans="1:26" ht="15.75" customHeight="1" x14ac:dyDescent="0.2">
      <c r="A731" s="349"/>
      <c r="B731" s="351"/>
      <c r="C731" s="349"/>
      <c r="D731" s="352"/>
      <c r="E731" s="349"/>
      <c r="F731" s="349"/>
      <c r="G731" s="349"/>
      <c r="H731" s="349"/>
      <c r="I731" s="349"/>
      <c r="J731" s="349"/>
      <c r="K731" s="349"/>
      <c r="L731" s="349"/>
      <c r="M731" s="349"/>
      <c r="N731" s="349"/>
      <c r="O731" s="349"/>
      <c r="P731" s="349"/>
      <c r="Q731" s="349"/>
      <c r="R731" s="349"/>
      <c r="S731" s="349"/>
      <c r="T731" s="349"/>
      <c r="U731" s="349"/>
      <c r="V731" s="349"/>
      <c r="W731" s="349"/>
      <c r="X731" s="349"/>
      <c r="Y731" s="349"/>
      <c r="Z731" s="349"/>
    </row>
    <row r="732" spans="1:26" ht="15.75" customHeight="1" x14ac:dyDescent="0.2">
      <c r="A732" s="349"/>
      <c r="B732" s="351"/>
      <c r="C732" s="349"/>
      <c r="D732" s="352"/>
      <c r="E732" s="349"/>
      <c r="F732" s="349"/>
      <c r="G732" s="349"/>
      <c r="H732" s="349"/>
      <c r="I732" s="349"/>
      <c r="J732" s="349"/>
      <c r="K732" s="349"/>
      <c r="L732" s="349"/>
      <c r="M732" s="349"/>
      <c r="N732" s="349"/>
      <c r="O732" s="349"/>
      <c r="P732" s="349"/>
      <c r="Q732" s="349"/>
      <c r="R732" s="349"/>
      <c r="S732" s="349"/>
      <c r="T732" s="349"/>
      <c r="U732" s="349"/>
      <c r="V732" s="349"/>
      <c r="W732" s="349"/>
      <c r="X732" s="349"/>
      <c r="Y732" s="349"/>
      <c r="Z732" s="349"/>
    </row>
    <row r="733" spans="1:26" ht="15.75" customHeight="1" x14ac:dyDescent="0.2">
      <c r="A733" s="349"/>
      <c r="B733" s="351"/>
      <c r="C733" s="349"/>
      <c r="D733" s="352"/>
      <c r="E733" s="349"/>
      <c r="F733" s="349"/>
      <c r="G733" s="349"/>
      <c r="H733" s="349"/>
      <c r="I733" s="349"/>
      <c r="J733" s="349"/>
      <c r="K733" s="349"/>
      <c r="L733" s="349"/>
      <c r="M733" s="349"/>
      <c r="N733" s="349"/>
      <c r="O733" s="349"/>
      <c r="P733" s="349"/>
      <c r="Q733" s="349"/>
      <c r="R733" s="349"/>
      <c r="S733" s="349"/>
      <c r="T733" s="349"/>
      <c r="U733" s="349"/>
      <c r="V733" s="349"/>
      <c r="W733" s="349"/>
      <c r="X733" s="349"/>
      <c r="Y733" s="349"/>
      <c r="Z733" s="349"/>
    </row>
    <row r="734" spans="1:26" ht="15.75" customHeight="1" x14ac:dyDescent="0.2">
      <c r="A734" s="349"/>
      <c r="B734" s="351"/>
      <c r="C734" s="349"/>
      <c r="D734" s="352"/>
      <c r="E734" s="349"/>
      <c r="F734" s="349"/>
      <c r="G734" s="349"/>
      <c r="H734" s="349"/>
      <c r="I734" s="349"/>
      <c r="J734" s="349"/>
      <c r="K734" s="349"/>
      <c r="L734" s="349"/>
      <c r="M734" s="349"/>
      <c r="N734" s="349"/>
      <c r="O734" s="349"/>
      <c r="P734" s="349"/>
      <c r="Q734" s="349"/>
      <c r="R734" s="349"/>
      <c r="S734" s="349"/>
      <c r="T734" s="349"/>
      <c r="U734" s="349"/>
      <c r="V734" s="349"/>
      <c r="W734" s="349"/>
      <c r="X734" s="349"/>
      <c r="Y734" s="349"/>
      <c r="Z734" s="349"/>
    </row>
    <row r="735" spans="1:26" ht="15.75" customHeight="1" x14ac:dyDescent="0.2">
      <c r="A735" s="349"/>
      <c r="B735" s="351"/>
      <c r="C735" s="349"/>
      <c r="D735" s="352"/>
      <c r="E735" s="349"/>
      <c r="F735" s="349"/>
      <c r="G735" s="349"/>
      <c r="H735" s="349"/>
      <c r="I735" s="349"/>
      <c r="J735" s="349"/>
      <c r="K735" s="349"/>
      <c r="L735" s="349"/>
      <c r="M735" s="349"/>
      <c r="N735" s="349"/>
      <c r="O735" s="349"/>
      <c r="P735" s="349"/>
      <c r="Q735" s="349"/>
      <c r="R735" s="349"/>
      <c r="S735" s="349"/>
      <c r="T735" s="349"/>
      <c r="U735" s="349"/>
      <c r="V735" s="349"/>
      <c r="W735" s="349"/>
      <c r="X735" s="349"/>
      <c r="Y735" s="349"/>
      <c r="Z735" s="349"/>
    </row>
    <row r="736" spans="1:26" ht="15.75" customHeight="1" x14ac:dyDescent="0.2">
      <c r="A736" s="349"/>
      <c r="B736" s="351"/>
      <c r="C736" s="349"/>
      <c r="D736" s="352"/>
      <c r="E736" s="349"/>
      <c r="F736" s="349"/>
      <c r="G736" s="349"/>
      <c r="H736" s="349"/>
      <c r="I736" s="349"/>
      <c r="J736" s="349"/>
      <c r="K736" s="349"/>
      <c r="L736" s="349"/>
      <c r="M736" s="349"/>
      <c r="N736" s="349"/>
      <c r="O736" s="349"/>
      <c r="P736" s="349"/>
      <c r="Q736" s="349"/>
      <c r="R736" s="349"/>
      <c r="S736" s="349"/>
      <c r="T736" s="349"/>
      <c r="U736" s="349"/>
      <c r="V736" s="349"/>
      <c r="W736" s="349"/>
      <c r="X736" s="349"/>
      <c r="Y736" s="349"/>
      <c r="Z736" s="349"/>
    </row>
    <row r="737" spans="1:26" ht="15.75" customHeight="1" x14ac:dyDescent="0.2">
      <c r="A737" s="349"/>
      <c r="B737" s="351"/>
      <c r="C737" s="349"/>
      <c r="D737" s="352"/>
      <c r="E737" s="349"/>
      <c r="F737" s="349"/>
      <c r="G737" s="349"/>
      <c r="H737" s="349"/>
      <c r="I737" s="349"/>
      <c r="J737" s="349"/>
      <c r="K737" s="349"/>
      <c r="L737" s="349"/>
      <c r="M737" s="349"/>
      <c r="N737" s="349"/>
      <c r="O737" s="349"/>
      <c r="P737" s="349"/>
      <c r="Q737" s="349"/>
      <c r="R737" s="349"/>
      <c r="S737" s="349"/>
      <c r="T737" s="349"/>
      <c r="U737" s="349"/>
      <c r="V737" s="349"/>
      <c r="W737" s="349"/>
      <c r="X737" s="349"/>
      <c r="Y737" s="349"/>
      <c r="Z737" s="349"/>
    </row>
    <row r="738" spans="1:26" ht="15.75" customHeight="1" x14ac:dyDescent="0.2">
      <c r="A738" s="349"/>
      <c r="B738" s="351"/>
      <c r="C738" s="349"/>
      <c r="D738" s="352"/>
      <c r="E738" s="349"/>
      <c r="F738" s="349"/>
      <c r="G738" s="349"/>
      <c r="H738" s="349"/>
      <c r="I738" s="349"/>
      <c r="J738" s="349"/>
      <c r="K738" s="349"/>
      <c r="L738" s="349"/>
      <c r="M738" s="349"/>
      <c r="N738" s="349"/>
      <c r="O738" s="349"/>
      <c r="P738" s="349"/>
      <c r="Q738" s="349"/>
      <c r="R738" s="349"/>
      <c r="S738" s="349"/>
      <c r="T738" s="349"/>
      <c r="U738" s="349"/>
      <c r="V738" s="349"/>
      <c r="W738" s="349"/>
      <c r="X738" s="349"/>
      <c r="Y738" s="349"/>
      <c r="Z738" s="349"/>
    </row>
    <row r="739" spans="1:26" ht="15.75" customHeight="1" x14ac:dyDescent="0.2">
      <c r="A739" s="349"/>
      <c r="B739" s="351"/>
      <c r="C739" s="349"/>
      <c r="D739" s="352"/>
      <c r="E739" s="349"/>
      <c r="F739" s="349"/>
      <c r="G739" s="349"/>
      <c r="H739" s="349"/>
      <c r="I739" s="349"/>
      <c r="J739" s="349"/>
      <c r="K739" s="349"/>
      <c r="L739" s="349"/>
      <c r="M739" s="349"/>
      <c r="N739" s="349"/>
      <c r="O739" s="349"/>
      <c r="P739" s="349"/>
      <c r="Q739" s="349"/>
      <c r="R739" s="349"/>
      <c r="S739" s="349"/>
      <c r="T739" s="349"/>
      <c r="U739" s="349"/>
      <c r="V739" s="349"/>
      <c r="W739" s="349"/>
      <c r="X739" s="349"/>
      <c r="Y739" s="349"/>
      <c r="Z739" s="349"/>
    </row>
    <row r="740" spans="1:26" ht="15.75" customHeight="1" x14ac:dyDescent="0.2">
      <c r="A740" s="349"/>
      <c r="B740" s="351"/>
      <c r="C740" s="349"/>
      <c r="D740" s="352"/>
      <c r="E740" s="349"/>
      <c r="F740" s="349"/>
      <c r="G740" s="349"/>
      <c r="H740" s="349"/>
      <c r="I740" s="349"/>
      <c r="J740" s="349"/>
      <c r="K740" s="349"/>
      <c r="L740" s="349"/>
      <c r="M740" s="349"/>
      <c r="N740" s="349"/>
      <c r="O740" s="349"/>
      <c r="P740" s="349"/>
      <c r="Q740" s="349"/>
      <c r="R740" s="349"/>
      <c r="S740" s="349"/>
      <c r="T740" s="349"/>
      <c r="U740" s="349"/>
      <c r="V740" s="349"/>
      <c r="W740" s="349"/>
      <c r="X740" s="349"/>
      <c r="Y740" s="349"/>
      <c r="Z740" s="349"/>
    </row>
    <row r="741" spans="1:26" ht="15.75" customHeight="1" x14ac:dyDescent="0.2">
      <c r="A741" s="349"/>
      <c r="B741" s="351"/>
      <c r="C741" s="349"/>
      <c r="D741" s="352"/>
      <c r="E741" s="349"/>
      <c r="F741" s="349"/>
      <c r="G741" s="349"/>
      <c r="H741" s="349"/>
      <c r="I741" s="349"/>
      <c r="J741" s="349"/>
      <c r="K741" s="349"/>
      <c r="L741" s="349"/>
      <c r="M741" s="349"/>
      <c r="N741" s="349"/>
      <c r="O741" s="349"/>
      <c r="P741" s="349"/>
      <c r="Q741" s="349"/>
      <c r="R741" s="349"/>
      <c r="S741" s="349"/>
      <c r="T741" s="349"/>
      <c r="U741" s="349"/>
      <c r="V741" s="349"/>
      <c r="W741" s="349"/>
      <c r="X741" s="349"/>
      <c r="Y741" s="349"/>
      <c r="Z741" s="349"/>
    </row>
    <row r="742" spans="1:26" ht="15.75" customHeight="1" x14ac:dyDescent="0.2">
      <c r="A742" s="349"/>
      <c r="B742" s="351"/>
      <c r="C742" s="349"/>
      <c r="D742" s="352"/>
      <c r="E742" s="349"/>
      <c r="F742" s="349"/>
      <c r="G742" s="349"/>
      <c r="H742" s="349"/>
      <c r="I742" s="349"/>
      <c r="J742" s="349"/>
      <c r="K742" s="349"/>
      <c r="L742" s="349"/>
      <c r="M742" s="349"/>
      <c r="N742" s="349"/>
      <c r="O742" s="349"/>
      <c r="P742" s="349"/>
      <c r="Q742" s="349"/>
      <c r="R742" s="349"/>
      <c r="S742" s="349"/>
      <c r="T742" s="349"/>
      <c r="U742" s="349"/>
      <c r="V742" s="349"/>
      <c r="W742" s="349"/>
      <c r="X742" s="349"/>
      <c r="Y742" s="349"/>
      <c r="Z742" s="349"/>
    </row>
    <row r="743" spans="1:26" ht="15.75" customHeight="1" x14ac:dyDescent="0.2">
      <c r="A743" s="349"/>
      <c r="B743" s="351"/>
      <c r="C743" s="349"/>
      <c r="D743" s="352"/>
      <c r="E743" s="349"/>
      <c r="F743" s="349"/>
      <c r="G743" s="349"/>
      <c r="H743" s="349"/>
      <c r="I743" s="349"/>
      <c r="J743" s="349"/>
      <c r="K743" s="349"/>
      <c r="L743" s="349"/>
      <c r="M743" s="349"/>
      <c r="N743" s="349"/>
      <c r="O743" s="349"/>
      <c r="P743" s="349"/>
      <c r="Q743" s="349"/>
      <c r="R743" s="349"/>
      <c r="S743" s="349"/>
      <c r="T743" s="349"/>
      <c r="U743" s="349"/>
      <c r="V743" s="349"/>
      <c r="W743" s="349"/>
      <c r="X743" s="349"/>
      <c r="Y743" s="349"/>
      <c r="Z743" s="349"/>
    </row>
    <row r="744" spans="1:26" ht="15.75" customHeight="1" x14ac:dyDescent="0.2">
      <c r="A744" s="349"/>
      <c r="B744" s="351"/>
      <c r="C744" s="349"/>
      <c r="D744" s="352"/>
      <c r="E744" s="349"/>
      <c r="F744" s="349"/>
      <c r="G744" s="349"/>
      <c r="H744" s="349"/>
      <c r="I744" s="349"/>
      <c r="J744" s="349"/>
      <c r="K744" s="349"/>
      <c r="L744" s="349"/>
      <c r="M744" s="349"/>
      <c r="N744" s="349"/>
      <c r="O744" s="349"/>
      <c r="P744" s="349"/>
      <c r="Q744" s="349"/>
      <c r="R744" s="349"/>
      <c r="S744" s="349"/>
      <c r="T744" s="349"/>
      <c r="U744" s="349"/>
      <c r="V744" s="349"/>
      <c r="W744" s="349"/>
      <c r="X744" s="349"/>
      <c r="Y744" s="349"/>
      <c r="Z744" s="349"/>
    </row>
    <row r="745" spans="1:26" ht="15.75" customHeight="1" x14ac:dyDescent="0.2">
      <c r="A745" s="349"/>
      <c r="B745" s="351"/>
      <c r="C745" s="349"/>
      <c r="D745" s="352"/>
      <c r="E745" s="349"/>
      <c r="F745" s="349"/>
      <c r="G745" s="349"/>
      <c r="H745" s="349"/>
      <c r="I745" s="349"/>
      <c r="J745" s="349"/>
      <c r="K745" s="349"/>
      <c r="L745" s="349"/>
      <c r="M745" s="349"/>
      <c r="N745" s="349"/>
      <c r="O745" s="349"/>
      <c r="P745" s="349"/>
      <c r="Q745" s="349"/>
      <c r="R745" s="349"/>
      <c r="S745" s="349"/>
      <c r="T745" s="349"/>
      <c r="U745" s="349"/>
      <c r="V745" s="349"/>
      <c r="W745" s="349"/>
      <c r="X745" s="349"/>
      <c r="Y745" s="349"/>
      <c r="Z745" s="349"/>
    </row>
    <row r="746" spans="1:26" ht="15.75" customHeight="1" x14ac:dyDescent="0.2">
      <c r="A746" s="349"/>
      <c r="B746" s="351"/>
      <c r="C746" s="349"/>
      <c r="D746" s="352"/>
      <c r="E746" s="349"/>
      <c r="F746" s="349"/>
      <c r="G746" s="349"/>
      <c r="H746" s="349"/>
      <c r="I746" s="349"/>
      <c r="J746" s="349"/>
      <c r="K746" s="349"/>
      <c r="L746" s="349"/>
      <c r="M746" s="349"/>
      <c r="N746" s="349"/>
      <c r="O746" s="349"/>
      <c r="P746" s="349"/>
      <c r="Q746" s="349"/>
      <c r="R746" s="349"/>
      <c r="S746" s="349"/>
      <c r="T746" s="349"/>
      <c r="U746" s="349"/>
      <c r="V746" s="349"/>
      <c r="W746" s="349"/>
      <c r="X746" s="349"/>
      <c r="Y746" s="349"/>
      <c r="Z746" s="349"/>
    </row>
    <row r="747" spans="1:26" ht="15.75" customHeight="1" x14ac:dyDescent="0.2">
      <c r="A747" s="349"/>
      <c r="B747" s="351"/>
      <c r="C747" s="349"/>
      <c r="D747" s="352"/>
      <c r="E747" s="349"/>
      <c r="F747" s="349"/>
      <c r="G747" s="349"/>
      <c r="H747" s="349"/>
      <c r="I747" s="349"/>
      <c r="J747" s="349"/>
      <c r="K747" s="349"/>
      <c r="L747" s="349"/>
      <c r="M747" s="349"/>
      <c r="N747" s="349"/>
      <c r="O747" s="349"/>
      <c r="P747" s="349"/>
      <c r="Q747" s="349"/>
      <c r="R747" s="349"/>
      <c r="S747" s="349"/>
      <c r="T747" s="349"/>
      <c r="U747" s="349"/>
      <c r="V747" s="349"/>
      <c r="W747" s="349"/>
      <c r="X747" s="349"/>
      <c r="Y747" s="349"/>
      <c r="Z747" s="349"/>
    </row>
    <row r="748" spans="1:26" ht="15.75" customHeight="1" x14ac:dyDescent="0.2">
      <c r="A748" s="349"/>
      <c r="B748" s="351"/>
      <c r="C748" s="349"/>
      <c r="D748" s="352"/>
      <c r="E748" s="349"/>
      <c r="F748" s="349"/>
      <c r="G748" s="349"/>
      <c r="H748" s="349"/>
      <c r="I748" s="349"/>
      <c r="J748" s="349"/>
      <c r="K748" s="349"/>
      <c r="L748" s="349"/>
      <c r="M748" s="349"/>
      <c r="N748" s="349"/>
      <c r="O748" s="349"/>
      <c r="P748" s="349"/>
      <c r="Q748" s="349"/>
      <c r="R748" s="349"/>
      <c r="S748" s="349"/>
      <c r="T748" s="349"/>
      <c r="U748" s="349"/>
      <c r="V748" s="349"/>
      <c r="W748" s="349"/>
      <c r="X748" s="349"/>
      <c r="Y748" s="349"/>
      <c r="Z748" s="349"/>
    </row>
    <row r="749" spans="1:26" ht="15.75" customHeight="1" x14ac:dyDescent="0.2">
      <c r="A749" s="349"/>
      <c r="B749" s="351"/>
      <c r="C749" s="349"/>
      <c r="D749" s="352"/>
      <c r="E749" s="349"/>
      <c r="F749" s="349"/>
      <c r="G749" s="349"/>
      <c r="H749" s="349"/>
      <c r="I749" s="349"/>
      <c r="J749" s="349"/>
      <c r="K749" s="349"/>
      <c r="L749" s="349"/>
      <c r="M749" s="349"/>
      <c r="N749" s="349"/>
      <c r="O749" s="349"/>
      <c r="P749" s="349"/>
      <c r="Q749" s="349"/>
      <c r="R749" s="349"/>
      <c r="S749" s="349"/>
      <c r="T749" s="349"/>
      <c r="U749" s="349"/>
      <c r="V749" s="349"/>
      <c r="W749" s="349"/>
      <c r="X749" s="349"/>
      <c r="Y749" s="349"/>
      <c r="Z749" s="349"/>
    </row>
    <row r="750" spans="1:26" ht="15.75" customHeight="1" x14ac:dyDescent="0.2">
      <c r="A750" s="349"/>
      <c r="B750" s="351"/>
      <c r="C750" s="349"/>
      <c r="D750" s="352"/>
      <c r="E750" s="349"/>
      <c r="F750" s="349"/>
      <c r="G750" s="349"/>
      <c r="H750" s="349"/>
      <c r="I750" s="349"/>
      <c r="J750" s="349"/>
      <c r="K750" s="349"/>
      <c r="L750" s="349"/>
      <c r="M750" s="349"/>
      <c r="N750" s="349"/>
      <c r="O750" s="349"/>
      <c r="P750" s="349"/>
      <c r="Q750" s="349"/>
      <c r="R750" s="349"/>
      <c r="S750" s="349"/>
      <c r="T750" s="349"/>
      <c r="U750" s="349"/>
      <c r="V750" s="349"/>
      <c r="W750" s="349"/>
      <c r="X750" s="349"/>
      <c r="Y750" s="349"/>
      <c r="Z750" s="349"/>
    </row>
    <row r="751" spans="1:26" ht="15.75" customHeight="1" x14ac:dyDescent="0.2">
      <c r="A751" s="349"/>
      <c r="B751" s="351"/>
      <c r="C751" s="349"/>
      <c r="D751" s="352"/>
      <c r="E751" s="349"/>
      <c r="F751" s="349"/>
      <c r="G751" s="349"/>
      <c r="H751" s="349"/>
      <c r="I751" s="349"/>
      <c r="J751" s="349"/>
      <c r="K751" s="349"/>
      <c r="L751" s="349"/>
      <c r="M751" s="349"/>
      <c r="N751" s="349"/>
      <c r="O751" s="349"/>
      <c r="P751" s="349"/>
      <c r="Q751" s="349"/>
      <c r="R751" s="349"/>
      <c r="S751" s="349"/>
      <c r="T751" s="349"/>
      <c r="U751" s="349"/>
      <c r="V751" s="349"/>
      <c r="W751" s="349"/>
      <c r="X751" s="349"/>
      <c r="Y751" s="349"/>
      <c r="Z751" s="349"/>
    </row>
    <row r="752" spans="1:26" ht="15.75" customHeight="1" x14ac:dyDescent="0.2">
      <c r="A752" s="349"/>
      <c r="B752" s="351"/>
      <c r="C752" s="349"/>
      <c r="D752" s="352"/>
      <c r="E752" s="349"/>
      <c r="F752" s="349"/>
      <c r="G752" s="349"/>
      <c r="H752" s="349"/>
      <c r="I752" s="349"/>
      <c r="J752" s="349"/>
      <c r="K752" s="349"/>
      <c r="L752" s="349"/>
      <c r="M752" s="349"/>
      <c r="N752" s="349"/>
      <c r="O752" s="349"/>
      <c r="P752" s="349"/>
      <c r="Q752" s="349"/>
      <c r="R752" s="349"/>
      <c r="S752" s="349"/>
      <c r="T752" s="349"/>
      <c r="U752" s="349"/>
      <c r="V752" s="349"/>
      <c r="W752" s="349"/>
      <c r="X752" s="349"/>
      <c r="Y752" s="349"/>
      <c r="Z752" s="349"/>
    </row>
    <row r="753" spans="1:26" ht="15.75" customHeight="1" x14ac:dyDescent="0.2">
      <c r="A753" s="349"/>
      <c r="B753" s="351"/>
      <c r="C753" s="349"/>
      <c r="D753" s="352"/>
      <c r="E753" s="349"/>
      <c r="F753" s="349"/>
      <c r="G753" s="349"/>
      <c r="H753" s="349"/>
      <c r="I753" s="349"/>
      <c r="J753" s="349"/>
      <c r="K753" s="349"/>
      <c r="L753" s="349"/>
      <c r="M753" s="349"/>
      <c r="N753" s="349"/>
      <c r="O753" s="349"/>
      <c r="P753" s="349"/>
      <c r="Q753" s="349"/>
      <c r="R753" s="349"/>
      <c r="S753" s="349"/>
      <c r="T753" s="349"/>
      <c r="U753" s="349"/>
      <c r="V753" s="349"/>
      <c r="W753" s="349"/>
      <c r="X753" s="349"/>
      <c r="Y753" s="349"/>
      <c r="Z753" s="349"/>
    </row>
    <row r="754" spans="1:26" ht="15.75" customHeight="1" x14ac:dyDescent="0.2">
      <c r="A754" s="349"/>
      <c r="B754" s="351"/>
      <c r="C754" s="349"/>
      <c r="D754" s="352"/>
      <c r="E754" s="349"/>
      <c r="F754" s="349"/>
      <c r="G754" s="349"/>
      <c r="H754" s="349"/>
      <c r="I754" s="349"/>
      <c r="J754" s="349"/>
      <c r="K754" s="349"/>
      <c r="L754" s="349"/>
      <c r="M754" s="349"/>
      <c r="N754" s="349"/>
      <c r="O754" s="349"/>
      <c r="P754" s="349"/>
      <c r="Q754" s="349"/>
      <c r="R754" s="349"/>
      <c r="S754" s="349"/>
      <c r="T754" s="349"/>
      <c r="U754" s="349"/>
      <c r="V754" s="349"/>
      <c r="W754" s="349"/>
      <c r="X754" s="349"/>
      <c r="Y754" s="349"/>
      <c r="Z754" s="349"/>
    </row>
    <row r="755" spans="1:26" ht="15.75" customHeight="1" x14ac:dyDescent="0.2">
      <c r="A755" s="349"/>
      <c r="B755" s="351"/>
      <c r="C755" s="349"/>
      <c r="D755" s="352"/>
      <c r="E755" s="349"/>
      <c r="F755" s="349"/>
      <c r="G755" s="349"/>
      <c r="H755" s="349"/>
      <c r="I755" s="349"/>
      <c r="J755" s="349"/>
      <c r="K755" s="349"/>
      <c r="L755" s="349"/>
      <c r="M755" s="349"/>
      <c r="N755" s="349"/>
      <c r="O755" s="349"/>
      <c r="P755" s="349"/>
      <c r="Q755" s="349"/>
      <c r="R755" s="349"/>
      <c r="S755" s="349"/>
      <c r="T755" s="349"/>
      <c r="U755" s="349"/>
      <c r="V755" s="349"/>
      <c r="W755" s="349"/>
      <c r="X755" s="349"/>
      <c r="Y755" s="349"/>
      <c r="Z755" s="349"/>
    </row>
    <row r="756" spans="1:26" ht="15.75" customHeight="1" x14ac:dyDescent="0.2">
      <c r="A756" s="349"/>
      <c r="B756" s="351"/>
      <c r="C756" s="349"/>
      <c r="D756" s="352"/>
      <c r="E756" s="349"/>
      <c r="F756" s="349"/>
      <c r="G756" s="349"/>
      <c r="H756" s="349"/>
      <c r="I756" s="349"/>
      <c r="J756" s="349"/>
      <c r="K756" s="349"/>
      <c r="L756" s="349"/>
      <c r="M756" s="349"/>
      <c r="N756" s="349"/>
      <c r="O756" s="349"/>
      <c r="P756" s="349"/>
      <c r="Q756" s="349"/>
      <c r="R756" s="349"/>
      <c r="S756" s="349"/>
      <c r="T756" s="349"/>
      <c r="U756" s="349"/>
      <c r="V756" s="349"/>
      <c r="W756" s="349"/>
      <c r="X756" s="349"/>
      <c r="Y756" s="349"/>
      <c r="Z756" s="349"/>
    </row>
    <row r="757" spans="1:26" ht="15.75" customHeight="1" x14ac:dyDescent="0.2">
      <c r="A757" s="349"/>
      <c r="B757" s="351"/>
      <c r="C757" s="349"/>
      <c r="D757" s="352"/>
      <c r="E757" s="349"/>
      <c r="F757" s="349"/>
      <c r="G757" s="349"/>
      <c r="H757" s="349"/>
      <c r="I757" s="349"/>
      <c r="J757" s="349"/>
      <c r="K757" s="349"/>
      <c r="L757" s="349"/>
      <c r="M757" s="349"/>
      <c r="N757" s="349"/>
      <c r="O757" s="349"/>
      <c r="P757" s="349"/>
      <c r="Q757" s="349"/>
      <c r="R757" s="349"/>
      <c r="S757" s="349"/>
      <c r="T757" s="349"/>
      <c r="U757" s="349"/>
      <c r="V757" s="349"/>
      <c r="W757" s="349"/>
      <c r="X757" s="349"/>
      <c r="Y757" s="349"/>
      <c r="Z757" s="349"/>
    </row>
    <row r="758" spans="1:26" ht="15.75" customHeight="1" x14ac:dyDescent="0.2">
      <c r="A758" s="349"/>
      <c r="B758" s="351"/>
      <c r="C758" s="349"/>
      <c r="D758" s="352"/>
      <c r="E758" s="349"/>
      <c r="F758" s="349"/>
      <c r="G758" s="349"/>
      <c r="H758" s="349"/>
      <c r="I758" s="349"/>
      <c r="J758" s="349"/>
      <c r="K758" s="349"/>
      <c r="L758" s="349"/>
      <c r="M758" s="349"/>
      <c r="N758" s="349"/>
      <c r="O758" s="349"/>
      <c r="P758" s="349"/>
      <c r="Q758" s="349"/>
      <c r="R758" s="349"/>
      <c r="S758" s="349"/>
      <c r="T758" s="349"/>
      <c r="U758" s="349"/>
      <c r="V758" s="349"/>
      <c r="W758" s="349"/>
      <c r="X758" s="349"/>
      <c r="Y758" s="349"/>
      <c r="Z758" s="349"/>
    </row>
    <row r="759" spans="1:26" ht="15.75" customHeight="1" x14ac:dyDescent="0.2">
      <c r="A759" s="349"/>
      <c r="B759" s="351"/>
      <c r="C759" s="349"/>
      <c r="D759" s="352"/>
      <c r="E759" s="349"/>
      <c r="F759" s="349"/>
      <c r="G759" s="349"/>
      <c r="H759" s="349"/>
      <c r="I759" s="349"/>
      <c r="J759" s="349"/>
      <c r="K759" s="349"/>
      <c r="L759" s="349"/>
      <c r="M759" s="349"/>
      <c r="N759" s="349"/>
      <c r="O759" s="349"/>
      <c r="P759" s="349"/>
      <c r="Q759" s="349"/>
      <c r="R759" s="349"/>
      <c r="S759" s="349"/>
      <c r="T759" s="349"/>
      <c r="U759" s="349"/>
      <c r="V759" s="349"/>
      <c r="W759" s="349"/>
      <c r="X759" s="349"/>
      <c r="Y759" s="349"/>
      <c r="Z759" s="349"/>
    </row>
    <row r="760" spans="1:26" ht="15.75" customHeight="1" x14ac:dyDescent="0.2">
      <c r="A760" s="349"/>
      <c r="B760" s="351"/>
      <c r="C760" s="349"/>
      <c r="D760" s="352"/>
      <c r="E760" s="349"/>
      <c r="F760" s="349"/>
      <c r="G760" s="349"/>
      <c r="H760" s="349"/>
      <c r="I760" s="349"/>
      <c r="J760" s="349"/>
      <c r="K760" s="349"/>
      <c r="L760" s="349"/>
      <c r="M760" s="349"/>
      <c r="N760" s="349"/>
      <c r="O760" s="349"/>
      <c r="P760" s="349"/>
      <c r="Q760" s="349"/>
      <c r="R760" s="349"/>
      <c r="S760" s="349"/>
      <c r="T760" s="349"/>
      <c r="U760" s="349"/>
      <c r="V760" s="349"/>
      <c r="W760" s="349"/>
      <c r="X760" s="349"/>
      <c r="Y760" s="349"/>
      <c r="Z760" s="349"/>
    </row>
    <row r="761" spans="1:26" ht="15.75" customHeight="1" x14ac:dyDescent="0.2">
      <c r="A761" s="349"/>
      <c r="B761" s="351"/>
      <c r="C761" s="349"/>
      <c r="D761" s="352"/>
      <c r="E761" s="349"/>
      <c r="F761" s="349"/>
      <c r="G761" s="349"/>
      <c r="H761" s="349"/>
      <c r="I761" s="349"/>
      <c r="J761" s="349"/>
      <c r="K761" s="349"/>
      <c r="L761" s="349"/>
      <c r="M761" s="349"/>
      <c r="N761" s="349"/>
      <c r="O761" s="349"/>
      <c r="P761" s="349"/>
      <c r="Q761" s="349"/>
      <c r="R761" s="349"/>
      <c r="S761" s="349"/>
      <c r="T761" s="349"/>
      <c r="U761" s="349"/>
      <c r="V761" s="349"/>
      <c r="W761" s="349"/>
      <c r="X761" s="349"/>
      <c r="Y761" s="349"/>
      <c r="Z761" s="349"/>
    </row>
    <row r="762" spans="1:26" ht="15.75" customHeight="1" x14ac:dyDescent="0.2">
      <c r="A762" s="349"/>
      <c r="B762" s="351"/>
      <c r="C762" s="349"/>
      <c r="D762" s="352"/>
      <c r="E762" s="349"/>
      <c r="F762" s="349"/>
      <c r="G762" s="349"/>
      <c r="H762" s="349"/>
      <c r="I762" s="349"/>
      <c r="J762" s="349"/>
      <c r="K762" s="349"/>
      <c r="L762" s="349"/>
      <c r="M762" s="349"/>
      <c r="N762" s="349"/>
      <c r="O762" s="349"/>
      <c r="P762" s="349"/>
      <c r="Q762" s="349"/>
      <c r="R762" s="349"/>
      <c r="S762" s="349"/>
      <c r="T762" s="349"/>
      <c r="U762" s="349"/>
      <c r="V762" s="349"/>
      <c r="W762" s="349"/>
      <c r="X762" s="349"/>
      <c r="Y762" s="349"/>
      <c r="Z762" s="349"/>
    </row>
    <row r="763" spans="1:26" ht="15.75" customHeight="1" x14ac:dyDescent="0.2">
      <c r="A763" s="349"/>
      <c r="B763" s="351"/>
      <c r="C763" s="349"/>
      <c r="D763" s="352"/>
      <c r="E763" s="349"/>
      <c r="F763" s="349"/>
      <c r="G763" s="349"/>
      <c r="H763" s="349"/>
      <c r="I763" s="349"/>
      <c r="J763" s="349"/>
      <c r="K763" s="349"/>
      <c r="L763" s="349"/>
      <c r="M763" s="349"/>
      <c r="N763" s="349"/>
      <c r="O763" s="349"/>
      <c r="P763" s="349"/>
      <c r="Q763" s="349"/>
      <c r="R763" s="349"/>
      <c r="S763" s="349"/>
      <c r="T763" s="349"/>
      <c r="U763" s="349"/>
      <c r="V763" s="349"/>
      <c r="W763" s="349"/>
      <c r="X763" s="349"/>
      <c r="Y763" s="349"/>
      <c r="Z763" s="349"/>
    </row>
    <row r="764" spans="1:26" ht="15.75" customHeight="1" x14ac:dyDescent="0.2">
      <c r="A764" s="349"/>
      <c r="B764" s="351"/>
      <c r="C764" s="349"/>
      <c r="D764" s="352"/>
      <c r="E764" s="349"/>
      <c r="F764" s="349"/>
      <c r="G764" s="349"/>
      <c r="H764" s="349"/>
      <c r="I764" s="349"/>
      <c r="J764" s="349"/>
      <c r="K764" s="349"/>
      <c r="L764" s="349"/>
      <c r="M764" s="349"/>
      <c r="N764" s="349"/>
      <c r="O764" s="349"/>
      <c r="P764" s="349"/>
      <c r="Q764" s="349"/>
      <c r="R764" s="349"/>
      <c r="S764" s="349"/>
      <c r="T764" s="349"/>
      <c r="U764" s="349"/>
      <c r="V764" s="349"/>
      <c r="W764" s="349"/>
      <c r="X764" s="349"/>
      <c r="Y764" s="349"/>
      <c r="Z764" s="349"/>
    </row>
    <row r="765" spans="1:26" ht="15.75" customHeight="1" x14ac:dyDescent="0.2">
      <c r="A765" s="349"/>
      <c r="B765" s="351"/>
      <c r="C765" s="349"/>
      <c r="D765" s="352"/>
      <c r="E765" s="349"/>
      <c r="F765" s="349"/>
      <c r="G765" s="349"/>
      <c r="H765" s="349"/>
      <c r="I765" s="349"/>
      <c r="J765" s="349"/>
      <c r="K765" s="349"/>
      <c r="L765" s="349"/>
      <c r="M765" s="349"/>
      <c r="N765" s="349"/>
      <c r="O765" s="349"/>
      <c r="P765" s="349"/>
      <c r="Q765" s="349"/>
      <c r="R765" s="349"/>
      <c r="S765" s="349"/>
      <c r="T765" s="349"/>
      <c r="U765" s="349"/>
      <c r="V765" s="349"/>
      <c r="W765" s="349"/>
      <c r="X765" s="349"/>
      <c r="Y765" s="349"/>
      <c r="Z765" s="349"/>
    </row>
    <row r="766" spans="1:26" ht="15.75" customHeight="1" x14ac:dyDescent="0.2">
      <c r="A766" s="349"/>
      <c r="B766" s="351"/>
      <c r="C766" s="349"/>
      <c r="D766" s="352"/>
      <c r="E766" s="349"/>
      <c r="F766" s="349"/>
      <c r="G766" s="349"/>
      <c r="H766" s="349"/>
      <c r="I766" s="349"/>
      <c r="J766" s="349"/>
      <c r="K766" s="349"/>
      <c r="L766" s="349"/>
      <c r="M766" s="349"/>
      <c r="N766" s="349"/>
      <c r="O766" s="349"/>
      <c r="P766" s="349"/>
      <c r="Q766" s="349"/>
      <c r="R766" s="349"/>
      <c r="S766" s="349"/>
      <c r="T766" s="349"/>
      <c r="U766" s="349"/>
      <c r="V766" s="349"/>
      <c r="W766" s="349"/>
      <c r="X766" s="349"/>
      <c r="Y766" s="349"/>
      <c r="Z766" s="349"/>
    </row>
    <row r="767" spans="1:26" ht="15.75" customHeight="1" x14ac:dyDescent="0.2">
      <c r="A767" s="349"/>
      <c r="B767" s="351"/>
      <c r="C767" s="349"/>
      <c r="D767" s="352"/>
      <c r="E767" s="349"/>
      <c r="F767" s="349"/>
      <c r="G767" s="349"/>
      <c r="H767" s="349"/>
      <c r="I767" s="349"/>
      <c r="J767" s="349"/>
      <c r="K767" s="349"/>
      <c r="L767" s="349"/>
      <c r="M767" s="349"/>
      <c r="N767" s="349"/>
      <c r="O767" s="349"/>
      <c r="P767" s="349"/>
      <c r="Q767" s="349"/>
      <c r="R767" s="349"/>
      <c r="S767" s="349"/>
      <c r="T767" s="349"/>
      <c r="U767" s="349"/>
      <c r="V767" s="349"/>
      <c r="W767" s="349"/>
      <c r="X767" s="349"/>
      <c r="Y767" s="349"/>
      <c r="Z767" s="349"/>
    </row>
    <row r="768" spans="1:26" ht="15.75" customHeight="1" x14ac:dyDescent="0.2">
      <c r="A768" s="349"/>
      <c r="B768" s="351"/>
      <c r="C768" s="349"/>
      <c r="D768" s="352"/>
      <c r="E768" s="349"/>
      <c r="F768" s="349"/>
      <c r="G768" s="349"/>
      <c r="H768" s="349"/>
      <c r="I768" s="349"/>
      <c r="J768" s="349"/>
      <c r="K768" s="349"/>
      <c r="L768" s="349"/>
      <c r="M768" s="349"/>
      <c r="N768" s="349"/>
      <c r="O768" s="349"/>
      <c r="P768" s="349"/>
      <c r="Q768" s="349"/>
      <c r="R768" s="349"/>
      <c r="S768" s="349"/>
      <c r="T768" s="349"/>
      <c r="U768" s="349"/>
      <c r="V768" s="349"/>
      <c r="W768" s="349"/>
      <c r="X768" s="349"/>
      <c r="Y768" s="349"/>
      <c r="Z768" s="349"/>
    </row>
    <row r="769" spans="1:26" ht="15.75" customHeight="1" x14ac:dyDescent="0.2">
      <c r="A769" s="349"/>
      <c r="B769" s="351"/>
      <c r="C769" s="349"/>
      <c r="D769" s="352"/>
      <c r="E769" s="349"/>
      <c r="F769" s="349"/>
      <c r="G769" s="349"/>
      <c r="H769" s="349"/>
      <c r="I769" s="349"/>
      <c r="J769" s="349"/>
      <c r="K769" s="349"/>
      <c r="L769" s="349"/>
      <c r="M769" s="349"/>
      <c r="N769" s="349"/>
      <c r="O769" s="349"/>
      <c r="P769" s="349"/>
      <c r="Q769" s="349"/>
      <c r="R769" s="349"/>
      <c r="S769" s="349"/>
      <c r="T769" s="349"/>
      <c r="U769" s="349"/>
      <c r="V769" s="349"/>
      <c r="W769" s="349"/>
      <c r="X769" s="349"/>
      <c r="Y769" s="349"/>
      <c r="Z769" s="349"/>
    </row>
    <row r="770" spans="1:26" ht="15.75" customHeight="1" x14ac:dyDescent="0.2">
      <c r="A770" s="349"/>
      <c r="B770" s="351"/>
      <c r="C770" s="349"/>
      <c r="D770" s="352"/>
      <c r="E770" s="349"/>
      <c r="F770" s="349"/>
      <c r="G770" s="349"/>
      <c r="H770" s="349"/>
      <c r="I770" s="349"/>
      <c r="J770" s="349"/>
      <c r="K770" s="349"/>
      <c r="L770" s="349"/>
      <c r="M770" s="349"/>
      <c r="N770" s="349"/>
      <c r="O770" s="349"/>
      <c r="P770" s="349"/>
      <c r="Q770" s="349"/>
      <c r="R770" s="349"/>
      <c r="S770" s="349"/>
      <c r="T770" s="349"/>
      <c r="U770" s="349"/>
      <c r="V770" s="349"/>
      <c r="W770" s="349"/>
      <c r="X770" s="349"/>
      <c r="Y770" s="349"/>
      <c r="Z770" s="349"/>
    </row>
    <row r="771" spans="1:26" ht="15.75" customHeight="1" x14ac:dyDescent="0.2">
      <c r="A771" s="349"/>
      <c r="B771" s="351"/>
      <c r="C771" s="349"/>
      <c r="D771" s="352"/>
      <c r="E771" s="349"/>
      <c r="F771" s="349"/>
      <c r="G771" s="349"/>
      <c r="H771" s="349"/>
      <c r="I771" s="349"/>
      <c r="J771" s="349"/>
      <c r="K771" s="349"/>
      <c r="L771" s="349"/>
      <c r="M771" s="349"/>
      <c r="N771" s="349"/>
      <c r="O771" s="349"/>
      <c r="P771" s="349"/>
      <c r="Q771" s="349"/>
      <c r="R771" s="349"/>
      <c r="S771" s="349"/>
      <c r="T771" s="349"/>
      <c r="U771" s="349"/>
      <c r="V771" s="349"/>
      <c r="W771" s="349"/>
      <c r="X771" s="349"/>
      <c r="Y771" s="349"/>
      <c r="Z771" s="349"/>
    </row>
    <row r="772" spans="1:26" ht="15.75" customHeight="1" x14ac:dyDescent="0.2">
      <c r="A772" s="349"/>
      <c r="B772" s="351"/>
      <c r="C772" s="349"/>
      <c r="D772" s="352"/>
      <c r="E772" s="349"/>
      <c r="F772" s="349"/>
      <c r="G772" s="349"/>
      <c r="H772" s="349"/>
      <c r="I772" s="349"/>
      <c r="J772" s="349"/>
      <c r="K772" s="349"/>
      <c r="L772" s="349"/>
      <c r="M772" s="349"/>
      <c r="N772" s="349"/>
      <c r="O772" s="349"/>
      <c r="P772" s="349"/>
      <c r="Q772" s="349"/>
      <c r="R772" s="349"/>
      <c r="S772" s="349"/>
      <c r="T772" s="349"/>
      <c r="U772" s="349"/>
      <c r="V772" s="349"/>
      <c r="W772" s="349"/>
      <c r="X772" s="349"/>
      <c r="Y772" s="349"/>
      <c r="Z772" s="349"/>
    </row>
    <row r="773" spans="1:26" ht="15.75" customHeight="1" x14ac:dyDescent="0.2">
      <c r="A773" s="349"/>
      <c r="B773" s="351"/>
      <c r="C773" s="349"/>
      <c r="D773" s="352"/>
      <c r="E773" s="349"/>
      <c r="F773" s="349"/>
      <c r="G773" s="349"/>
      <c r="H773" s="349"/>
      <c r="I773" s="349"/>
      <c r="J773" s="349"/>
      <c r="K773" s="349"/>
      <c r="L773" s="349"/>
      <c r="M773" s="349"/>
      <c r="N773" s="349"/>
      <c r="O773" s="349"/>
      <c r="P773" s="349"/>
      <c r="Q773" s="349"/>
      <c r="R773" s="349"/>
      <c r="S773" s="349"/>
      <c r="T773" s="349"/>
      <c r="U773" s="349"/>
      <c r="V773" s="349"/>
      <c r="W773" s="349"/>
      <c r="X773" s="349"/>
      <c r="Y773" s="349"/>
      <c r="Z773" s="349"/>
    </row>
    <row r="774" spans="1:26" ht="15.75" customHeight="1" x14ac:dyDescent="0.2">
      <c r="A774" s="349"/>
      <c r="B774" s="351"/>
      <c r="C774" s="349"/>
      <c r="D774" s="352"/>
      <c r="E774" s="349"/>
      <c r="F774" s="349"/>
      <c r="G774" s="349"/>
      <c r="H774" s="349"/>
      <c r="I774" s="349"/>
      <c r="J774" s="349"/>
      <c r="K774" s="349"/>
      <c r="L774" s="349"/>
      <c r="M774" s="349"/>
      <c r="N774" s="349"/>
      <c r="O774" s="349"/>
      <c r="P774" s="349"/>
      <c r="Q774" s="349"/>
      <c r="R774" s="349"/>
      <c r="S774" s="349"/>
      <c r="T774" s="349"/>
      <c r="U774" s="349"/>
      <c r="V774" s="349"/>
      <c r="W774" s="349"/>
      <c r="X774" s="349"/>
      <c r="Y774" s="349"/>
      <c r="Z774" s="349"/>
    </row>
    <row r="775" spans="1:26" ht="15.75" customHeight="1" x14ac:dyDescent="0.2">
      <c r="A775" s="349"/>
      <c r="B775" s="351"/>
      <c r="C775" s="349"/>
      <c r="D775" s="352"/>
      <c r="E775" s="349"/>
      <c r="F775" s="349"/>
      <c r="G775" s="349"/>
      <c r="H775" s="349"/>
      <c r="I775" s="349"/>
      <c r="J775" s="349"/>
      <c r="K775" s="349"/>
      <c r="L775" s="349"/>
      <c r="M775" s="349"/>
      <c r="N775" s="349"/>
      <c r="O775" s="349"/>
      <c r="P775" s="349"/>
      <c r="Q775" s="349"/>
      <c r="R775" s="349"/>
      <c r="S775" s="349"/>
      <c r="T775" s="349"/>
      <c r="U775" s="349"/>
      <c r="V775" s="349"/>
      <c r="W775" s="349"/>
      <c r="X775" s="349"/>
      <c r="Y775" s="349"/>
      <c r="Z775" s="349"/>
    </row>
    <row r="776" spans="1:26" ht="15.75" customHeight="1" x14ac:dyDescent="0.2">
      <c r="A776" s="349"/>
      <c r="B776" s="351"/>
      <c r="C776" s="349"/>
      <c r="D776" s="352"/>
      <c r="E776" s="349"/>
      <c r="F776" s="349"/>
      <c r="G776" s="349"/>
      <c r="H776" s="349"/>
      <c r="I776" s="349"/>
      <c r="J776" s="349"/>
      <c r="K776" s="349"/>
      <c r="L776" s="349"/>
      <c r="M776" s="349"/>
      <c r="N776" s="349"/>
      <c r="O776" s="349"/>
      <c r="P776" s="349"/>
      <c r="Q776" s="349"/>
      <c r="R776" s="349"/>
      <c r="S776" s="349"/>
      <c r="T776" s="349"/>
      <c r="U776" s="349"/>
      <c r="V776" s="349"/>
      <c r="W776" s="349"/>
      <c r="X776" s="349"/>
      <c r="Y776" s="349"/>
      <c r="Z776" s="349"/>
    </row>
    <row r="777" spans="1:26" ht="15.75" customHeight="1" x14ac:dyDescent="0.2">
      <c r="A777" s="349"/>
      <c r="B777" s="351"/>
      <c r="C777" s="349"/>
      <c r="D777" s="352"/>
      <c r="E777" s="349"/>
      <c r="F777" s="349"/>
      <c r="G777" s="349"/>
      <c r="H777" s="349"/>
      <c r="I777" s="349"/>
      <c r="J777" s="349"/>
      <c r="K777" s="349"/>
      <c r="L777" s="349"/>
      <c r="M777" s="349"/>
      <c r="N777" s="349"/>
      <c r="O777" s="349"/>
      <c r="P777" s="349"/>
      <c r="Q777" s="349"/>
      <c r="R777" s="349"/>
      <c r="S777" s="349"/>
      <c r="T777" s="349"/>
      <c r="U777" s="349"/>
      <c r="V777" s="349"/>
      <c r="W777" s="349"/>
      <c r="X777" s="349"/>
      <c r="Y777" s="349"/>
      <c r="Z777" s="349"/>
    </row>
    <row r="778" spans="1:26" ht="15.75" customHeight="1" x14ac:dyDescent="0.2">
      <c r="A778" s="349"/>
      <c r="B778" s="351"/>
      <c r="C778" s="349"/>
      <c r="D778" s="352"/>
      <c r="E778" s="349"/>
      <c r="F778" s="349"/>
      <c r="G778" s="349"/>
      <c r="H778" s="349"/>
      <c r="I778" s="349"/>
      <c r="J778" s="349"/>
      <c r="K778" s="349"/>
      <c r="L778" s="349"/>
      <c r="M778" s="349"/>
      <c r="N778" s="349"/>
      <c r="O778" s="349"/>
      <c r="P778" s="349"/>
      <c r="Q778" s="349"/>
      <c r="R778" s="349"/>
      <c r="S778" s="349"/>
      <c r="T778" s="349"/>
      <c r="U778" s="349"/>
      <c r="V778" s="349"/>
      <c r="W778" s="349"/>
      <c r="X778" s="349"/>
      <c r="Y778" s="349"/>
      <c r="Z778" s="349"/>
    </row>
    <row r="779" spans="1:26" ht="15.75" customHeight="1" x14ac:dyDescent="0.2">
      <c r="A779" s="349"/>
      <c r="B779" s="351"/>
      <c r="C779" s="349"/>
      <c r="D779" s="352"/>
      <c r="E779" s="349"/>
      <c r="F779" s="349"/>
      <c r="G779" s="349"/>
      <c r="H779" s="349"/>
      <c r="I779" s="349"/>
      <c r="J779" s="349"/>
      <c r="K779" s="349"/>
      <c r="L779" s="349"/>
      <c r="M779" s="349"/>
      <c r="N779" s="349"/>
      <c r="O779" s="349"/>
      <c r="P779" s="349"/>
      <c r="Q779" s="349"/>
      <c r="R779" s="349"/>
      <c r="S779" s="349"/>
      <c r="T779" s="349"/>
      <c r="U779" s="349"/>
      <c r="V779" s="349"/>
      <c r="W779" s="349"/>
      <c r="X779" s="349"/>
      <c r="Y779" s="349"/>
      <c r="Z779" s="349"/>
    </row>
    <row r="780" spans="1:26" ht="15.75" customHeight="1" x14ac:dyDescent="0.2">
      <c r="A780" s="349"/>
      <c r="B780" s="351"/>
      <c r="C780" s="349"/>
      <c r="D780" s="352"/>
      <c r="E780" s="349"/>
      <c r="F780" s="349"/>
      <c r="G780" s="349"/>
      <c r="H780" s="349"/>
      <c r="I780" s="349"/>
      <c r="J780" s="349"/>
      <c r="K780" s="349"/>
      <c r="L780" s="349"/>
      <c r="M780" s="349"/>
      <c r="N780" s="349"/>
      <c r="O780" s="349"/>
      <c r="P780" s="349"/>
      <c r="Q780" s="349"/>
      <c r="R780" s="349"/>
      <c r="S780" s="349"/>
      <c r="T780" s="349"/>
      <c r="U780" s="349"/>
      <c r="V780" s="349"/>
      <c r="W780" s="349"/>
      <c r="X780" s="349"/>
      <c r="Y780" s="349"/>
      <c r="Z780" s="349"/>
    </row>
    <row r="781" spans="1:26" ht="15.75" customHeight="1" x14ac:dyDescent="0.2">
      <c r="A781" s="349"/>
      <c r="B781" s="351"/>
      <c r="C781" s="349"/>
      <c r="D781" s="352"/>
      <c r="E781" s="349"/>
      <c r="F781" s="349"/>
      <c r="G781" s="349"/>
      <c r="H781" s="349"/>
      <c r="I781" s="349"/>
      <c r="J781" s="349"/>
      <c r="K781" s="349"/>
      <c r="L781" s="349"/>
      <c r="M781" s="349"/>
      <c r="N781" s="349"/>
      <c r="O781" s="349"/>
      <c r="P781" s="349"/>
      <c r="Q781" s="349"/>
      <c r="R781" s="349"/>
      <c r="S781" s="349"/>
      <c r="T781" s="349"/>
      <c r="U781" s="349"/>
      <c r="V781" s="349"/>
      <c r="W781" s="349"/>
      <c r="X781" s="349"/>
      <c r="Y781" s="349"/>
      <c r="Z781" s="349"/>
    </row>
    <row r="782" spans="1:26" ht="15.75" customHeight="1" x14ac:dyDescent="0.2">
      <c r="A782" s="349"/>
      <c r="B782" s="351"/>
      <c r="C782" s="349"/>
      <c r="D782" s="352"/>
      <c r="E782" s="349"/>
      <c r="F782" s="349"/>
      <c r="G782" s="349"/>
      <c r="H782" s="349"/>
      <c r="I782" s="349"/>
      <c r="J782" s="349"/>
      <c r="K782" s="349"/>
      <c r="L782" s="349"/>
      <c r="M782" s="349"/>
      <c r="N782" s="349"/>
      <c r="O782" s="349"/>
      <c r="P782" s="349"/>
      <c r="Q782" s="349"/>
      <c r="R782" s="349"/>
      <c r="S782" s="349"/>
      <c r="T782" s="349"/>
      <c r="U782" s="349"/>
      <c r="V782" s="349"/>
      <c r="W782" s="349"/>
      <c r="X782" s="349"/>
      <c r="Y782" s="349"/>
      <c r="Z782" s="349"/>
    </row>
    <row r="783" spans="1:26" ht="15.75" customHeight="1" x14ac:dyDescent="0.2">
      <c r="A783" s="349"/>
      <c r="B783" s="351"/>
      <c r="C783" s="349"/>
      <c r="D783" s="352"/>
      <c r="E783" s="349"/>
      <c r="F783" s="349"/>
      <c r="G783" s="349"/>
      <c r="H783" s="349"/>
      <c r="I783" s="349"/>
      <c r="J783" s="349"/>
      <c r="K783" s="349"/>
      <c r="L783" s="349"/>
      <c r="M783" s="349"/>
      <c r="N783" s="349"/>
      <c r="O783" s="349"/>
      <c r="P783" s="349"/>
      <c r="Q783" s="349"/>
      <c r="R783" s="349"/>
      <c r="S783" s="349"/>
      <c r="T783" s="349"/>
      <c r="U783" s="349"/>
      <c r="V783" s="349"/>
      <c r="W783" s="349"/>
      <c r="X783" s="349"/>
      <c r="Y783" s="349"/>
      <c r="Z783" s="349"/>
    </row>
    <row r="784" spans="1:26" ht="15.75" customHeight="1" x14ac:dyDescent="0.2">
      <c r="A784" s="349"/>
      <c r="B784" s="351"/>
      <c r="C784" s="349"/>
      <c r="D784" s="352"/>
      <c r="E784" s="349"/>
      <c r="F784" s="349"/>
      <c r="G784" s="349"/>
      <c r="H784" s="349"/>
      <c r="I784" s="349"/>
      <c r="J784" s="349"/>
      <c r="K784" s="349"/>
      <c r="L784" s="349"/>
      <c r="M784" s="349"/>
      <c r="N784" s="349"/>
      <c r="O784" s="349"/>
      <c r="P784" s="349"/>
      <c r="Q784" s="349"/>
      <c r="R784" s="349"/>
      <c r="S784" s="349"/>
      <c r="T784" s="349"/>
      <c r="U784" s="349"/>
      <c r="V784" s="349"/>
      <c r="W784" s="349"/>
      <c r="X784" s="349"/>
      <c r="Y784" s="349"/>
      <c r="Z784" s="349"/>
    </row>
    <row r="785" spans="1:26" ht="15.75" customHeight="1" x14ac:dyDescent="0.2">
      <c r="A785" s="349"/>
      <c r="B785" s="351"/>
      <c r="C785" s="349"/>
      <c r="D785" s="352"/>
      <c r="E785" s="349"/>
      <c r="F785" s="349"/>
      <c r="G785" s="349"/>
      <c r="H785" s="349"/>
      <c r="I785" s="349"/>
      <c r="J785" s="349"/>
      <c r="K785" s="349"/>
      <c r="L785" s="349"/>
      <c r="M785" s="349"/>
      <c r="N785" s="349"/>
      <c r="O785" s="349"/>
      <c r="P785" s="349"/>
      <c r="Q785" s="349"/>
      <c r="R785" s="349"/>
      <c r="S785" s="349"/>
      <c r="T785" s="349"/>
      <c r="U785" s="349"/>
      <c r="V785" s="349"/>
      <c r="W785" s="349"/>
      <c r="X785" s="349"/>
      <c r="Y785" s="349"/>
      <c r="Z785" s="349"/>
    </row>
    <row r="786" spans="1:26" ht="15.75" customHeight="1" x14ac:dyDescent="0.2">
      <c r="A786" s="349"/>
      <c r="B786" s="351"/>
      <c r="C786" s="349"/>
      <c r="D786" s="352"/>
      <c r="E786" s="349"/>
      <c r="F786" s="349"/>
      <c r="G786" s="349"/>
      <c r="H786" s="349"/>
      <c r="I786" s="349"/>
      <c r="J786" s="349"/>
      <c r="K786" s="349"/>
      <c r="L786" s="349"/>
      <c r="M786" s="349"/>
      <c r="N786" s="349"/>
      <c r="O786" s="349"/>
      <c r="P786" s="349"/>
      <c r="Q786" s="349"/>
      <c r="R786" s="349"/>
      <c r="S786" s="349"/>
      <c r="T786" s="349"/>
      <c r="U786" s="349"/>
      <c r="V786" s="349"/>
      <c r="W786" s="349"/>
      <c r="X786" s="349"/>
      <c r="Y786" s="349"/>
      <c r="Z786" s="349"/>
    </row>
    <row r="787" spans="1:26" ht="15.75" customHeight="1" x14ac:dyDescent="0.2">
      <c r="A787" s="349"/>
      <c r="B787" s="351"/>
      <c r="C787" s="349"/>
      <c r="D787" s="352"/>
      <c r="E787" s="349"/>
      <c r="F787" s="349"/>
      <c r="G787" s="349"/>
      <c r="H787" s="349"/>
      <c r="I787" s="349"/>
      <c r="J787" s="349"/>
      <c r="K787" s="349"/>
      <c r="L787" s="349"/>
      <c r="M787" s="349"/>
      <c r="N787" s="349"/>
      <c r="O787" s="349"/>
      <c r="P787" s="349"/>
      <c r="Q787" s="349"/>
      <c r="R787" s="349"/>
      <c r="S787" s="349"/>
      <c r="T787" s="349"/>
      <c r="U787" s="349"/>
      <c r="V787" s="349"/>
      <c r="W787" s="349"/>
      <c r="X787" s="349"/>
      <c r="Y787" s="349"/>
      <c r="Z787" s="349"/>
    </row>
    <row r="788" spans="1:26" ht="15.75" customHeight="1" x14ac:dyDescent="0.2">
      <c r="A788" s="349"/>
      <c r="B788" s="351"/>
      <c r="C788" s="349"/>
      <c r="D788" s="352"/>
      <c r="E788" s="349"/>
      <c r="F788" s="349"/>
      <c r="G788" s="349"/>
      <c r="H788" s="349"/>
      <c r="I788" s="349"/>
      <c r="J788" s="349"/>
      <c r="K788" s="349"/>
      <c r="L788" s="349"/>
      <c r="M788" s="349"/>
      <c r="N788" s="349"/>
      <c r="O788" s="349"/>
      <c r="P788" s="349"/>
      <c r="Q788" s="349"/>
      <c r="R788" s="349"/>
      <c r="S788" s="349"/>
      <c r="T788" s="349"/>
      <c r="U788" s="349"/>
      <c r="V788" s="349"/>
      <c r="W788" s="349"/>
      <c r="X788" s="349"/>
      <c r="Y788" s="349"/>
      <c r="Z788" s="349"/>
    </row>
    <row r="789" spans="1:26" ht="15.75" customHeight="1" x14ac:dyDescent="0.2">
      <c r="A789" s="349"/>
      <c r="B789" s="351"/>
      <c r="C789" s="349"/>
      <c r="D789" s="352"/>
      <c r="E789" s="349"/>
      <c r="F789" s="349"/>
      <c r="G789" s="349"/>
      <c r="H789" s="349"/>
      <c r="I789" s="349"/>
      <c r="J789" s="349"/>
      <c r="K789" s="349"/>
      <c r="L789" s="349"/>
      <c r="M789" s="349"/>
      <c r="N789" s="349"/>
      <c r="O789" s="349"/>
      <c r="P789" s="349"/>
      <c r="Q789" s="349"/>
      <c r="R789" s="349"/>
      <c r="S789" s="349"/>
      <c r="T789" s="349"/>
      <c r="U789" s="349"/>
      <c r="V789" s="349"/>
      <c r="W789" s="349"/>
      <c r="X789" s="349"/>
      <c r="Y789" s="349"/>
      <c r="Z789" s="349"/>
    </row>
    <row r="790" spans="1:26" ht="15.75" customHeight="1" x14ac:dyDescent="0.2">
      <c r="A790" s="349"/>
      <c r="B790" s="351"/>
      <c r="C790" s="349"/>
      <c r="D790" s="352"/>
      <c r="E790" s="349"/>
      <c r="F790" s="349"/>
      <c r="G790" s="349"/>
      <c r="H790" s="349"/>
      <c r="I790" s="349"/>
      <c r="J790" s="349"/>
      <c r="K790" s="349"/>
      <c r="L790" s="349"/>
      <c r="M790" s="349"/>
      <c r="N790" s="349"/>
      <c r="O790" s="349"/>
      <c r="P790" s="349"/>
      <c r="Q790" s="349"/>
      <c r="R790" s="349"/>
      <c r="S790" s="349"/>
      <c r="T790" s="349"/>
      <c r="U790" s="349"/>
      <c r="V790" s="349"/>
      <c r="W790" s="349"/>
      <c r="X790" s="349"/>
      <c r="Y790" s="349"/>
      <c r="Z790" s="349"/>
    </row>
    <row r="791" spans="1:26" ht="15.75" customHeight="1" x14ac:dyDescent="0.2">
      <c r="A791" s="349"/>
      <c r="B791" s="351"/>
      <c r="C791" s="349"/>
      <c r="D791" s="352"/>
      <c r="E791" s="349"/>
      <c r="F791" s="349"/>
      <c r="G791" s="349"/>
      <c r="H791" s="349"/>
      <c r="I791" s="349"/>
      <c r="J791" s="349"/>
      <c r="K791" s="349"/>
      <c r="L791" s="349"/>
      <c r="M791" s="349"/>
      <c r="N791" s="349"/>
      <c r="O791" s="349"/>
      <c r="P791" s="349"/>
      <c r="Q791" s="349"/>
      <c r="R791" s="349"/>
      <c r="S791" s="349"/>
      <c r="T791" s="349"/>
      <c r="U791" s="349"/>
      <c r="V791" s="349"/>
      <c r="W791" s="349"/>
      <c r="X791" s="349"/>
      <c r="Y791" s="349"/>
      <c r="Z791" s="349"/>
    </row>
    <row r="792" spans="1:26" ht="15.75" customHeight="1" x14ac:dyDescent="0.2">
      <c r="A792" s="349"/>
      <c r="B792" s="351"/>
      <c r="C792" s="349"/>
      <c r="D792" s="352"/>
      <c r="E792" s="349"/>
      <c r="F792" s="349"/>
      <c r="G792" s="349"/>
      <c r="H792" s="349"/>
      <c r="I792" s="349"/>
      <c r="J792" s="349"/>
      <c r="K792" s="349"/>
      <c r="L792" s="349"/>
      <c r="M792" s="349"/>
      <c r="N792" s="349"/>
      <c r="O792" s="349"/>
      <c r="P792" s="349"/>
      <c r="Q792" s="349"/>
      <c r="R792" s="349"/>
      <c r="S792" s="349"/>
      <c r="T792" s="349"/>
      <c r="U792" s="349"/>
      <c r="V792" s="349"/>
      <c r="W792" s="349"/>
      <c r="X792" s="349"/>
      <c r="Y792" s="349"/>
      <c r="Z792" s="349"/>
    </row>
    <row r="793" spans="1:26" ht="15.75" customHeight="1" x14ac:dyDescent="0.2">
      <c r="A793" s="349"/>
      <c r="B793" s="351"/>
      <c r="C793" s="349"/>
      <c r="D793" s="352"/>
      <c r="E793" s="349"/>
      <c r="F793" s="349"/>
      <c r="G793" s="349"/>
      <c r="H793" s="349"/>
      <c r="I793" s="349"/>
      <c r="J793" s="349"/>
      <c r="K793" s="349"/>
      <c r="L793" s="349"/>
      <c r="M793" s="349"/>
      <c r="N793" s="349"/>
      <c r="O793" s="349"/>
      <c r="P793" s="349"/>
      <c r="Q793" s="349"/>
      <c r="R793" s="349"/>
      <c r="S793" s="349"/>
      <c r="T793" s="349"/>
      <c r="U793" s="349"/>
      <c r="V793" s="349"/>
      <c r="W793" s="349"/>
      <c r="X793" s="349"/>
      <c r="Y793" s="349"/>
      <c r="Z793" s="349"/>
    </row>
    <row r="794" spans="1:26" ht="15.75" customHeight="1" x14ac:dyDescent="0.2">
      <c r="A794" s="349"/>
      <c r="B794" s="351"/>
      <c r="C794" s="349"/>
      <c r="D794" s="352"/>
      <c r="E794" s="349"/>
      <c r="F794" s="349"/>
      <c r="G794" s="349"/>
      <c r="H794" s="349"/>
      <c r="I794" s="349"/>
      <c r="J794" s="349"/>
      <c r="K794" s="349"/>
      <c r="L794" s="349"/>
      <c r="M794" s="349"/>
      <c r="N794" s="349"/>
      <c r="O794" s="349"/>
      <c r="P794" s="349"/>
      <c r="Q794" s="349"/>
      <c r="R794" s="349"/>
      <c r="S794" s="349"/>
      <c r="T794" s="349"/>
      <c r="U794" s="349"/>
      <c r="V794" s="349"/>
      <c r="W794" s="349"/>
      <c r="X794" s="349"/>
      <c r="Y794" s="349"/>
      <c r="Z794" s="349"/>
    </row>
    <row r="795" spans="1:26" ht="15.75" customHeight="1" x14ac:dyDescent="0.2">
      <c r="A795" s="349"/>
      <c r="B795" s="351"/>
      <c r="C795" s="349"/>
      <c r="D795" s="352"/>
      <c r="E795" s="349"/>
      <c r="F795" s="349"/>
      <c r="G795" s="349"/>
      <c r="H795" s="349"/>
      <c r="I795" s="349"/>
      <c r="J795" s="349"/>
      <c r="K795" s="349"/>
      <c r="L795" s="349"/>
      <c r="M795" s="349"/>
      <c r="N795" s="349"/>
      <c r="O795" s="349"/>
      <c r="P795" s="349"/>
      <c r="Q795" s="349"/>
      <c r="R795" s="349"/>
      <c r="S795" s="349"/>
      <c r="T795" s="349"/>
      <c r="U795" s="349"/>
      <c r="V795" s="349"/>
      <c r="W795" s="349"/>
      <c r="X795" s="349"/>
      <c r="Y795" s="349"/>
      <c r="Z795" s="349"/>
    </row>
    <row r="796" spans="1:26" ht="15.75" customHeight="1" x14ac:dyDescent="0.2">
      <c r="A796" s="349"/>
      <c r="B796" s="351"/>
      <c r="C796" s="349"/>
      <c r="D796" s="352"/>
      <c r="E796" s="349"/>
      <c r="F796" s="349"/>
      <c r="G796" s="349"/>
      <c r="H796" s="349"/>
      <c r="I796" s="349"/>
      <c r="J796" s="349"/>
      <c r="K796" s="349"/>
      <c r="L796" s="349"/>
      <c r="M796" s="349"/>
      <c r="N796" s="349"/>
      <c r="O796" s="349"/>
      <c r="P796" s="349"/>
      <c r="Q796" s="349"/>
      <c r="R796" s="349"/>
      <c r="S796" s="349"/>
      <c r="T796" s="349"/>
      <c r="U796" s="349"/>
      <c r="V796" s="349"/>
      <c r="W796" s="349"/>
      <c r="X796" s="349"/>
      <c r="Y796" s="349"/>
      <c r="Z796" s="349"/>
    </row>
    <row r="797" spans="1:26" ht="15.75" customHeight="1" x14ac:dyDescent="0.2">
      <c r="A797" s="349"/>
      <c r="B797" s="351"/>
      <c r="C797" s="349"/>
      <c r="D797" s="352"/>
      <c r="E797" s="349"/>
      <c r="F797" s="349"/>
      <c r="G797" s="349"/>
      <c r="H797" s="349"/>
      <c r="I797" s="349"/>
      <c r="J797" s="349"/>
      <c r="K797" s="349"/>
      <c r="L797" s="349"/>
      <c r="M797" s="349"/>
      <c r="N797" s="349"/>
      <c r="O797" s="349"/>
      <c r="P797" s="349"/>
      <c r="Q797" s="349"/>
      <c r="R797" s="349"/>
      <c r="S797" s="349"/>
      <c r="T797" s="349"/>
      <c r="U797" s="349"/>
      <c r="V797" s="349"/>
      <c r="W797" s="349"/>
      <c r="X797" s="349"/>
      <c r="Y797" s="349"/>
      <c r="Z797" s="349"/>
    </row>
    <row r="798" spans="1:26" ht="15.75" customHeight="1" x14ac:dyDescent="0.2">
      <c r="A798" s="349"/>
      <c r="B798" s="351"/>
      <c r="C798" s="349"/>
      <c r="D798" s="352"/>
      <c r="E798" s="349"/>
      <c r="F798" s="349"/>
      <c r="G798" s="349"/>
      <c r="H798" s="349"/>
      <c r="I798" s="349"/>
      <c r="J798" s="349"/>
      <c r="K798" s="349"/>
      <c r="L798" s="349"/>
      <c r="M798" s="349"/>
      <c r="N798" s="349"/>
      <c r="O798" s="349"/>
      <c r="P798" s="349"/>
      <c r="Q798" s="349"/>
      <c r="R798" s="349"/>
      <c r="S798" s="349"/>
      <c r="T798" s="349"/>
      <c r="U798" s="349"/>
      <c r="V798" s="349"/>
      <c r="W798" s="349"/>
      <c r="X798" s="349"/>
      <c r="Y798" s="349"/>
      <c r="Z798" s="349"/>
    </row>
    <row r="799" spans="1:26" ht="15.75" customHeight="1" x14ac:dyDescent="0.2">
      <c r="A799" s="349"/>
      <c r="B799" s="351"/>
      <c r="C799" s="349"/>
      <c r="D799" s="352"/>
      <c r="E799" s="349"/>
      <c r="F799" s="349"/>
      <c r="G799" s="349"/>
      <c r="H799" s="349"/>
      <c r="I799" s="349"/>
      <c r="J799" s="349"/>
      <c r="K799" s="349"/>
      <c r="L799" s="349"/>
      <c r="M799" s="349"/>
      <c r="N799" s="349"/>
      <c r="O799" s="349"/>
      <c r="P799" s="349"/>
      <c r="Q799" s="349"/>
      <c r="R799" s="349"/>
      <c r="S799" s="349"/>
      <c r="T799" s="349"/>
      <c r="U799" s="349"/>
      <c r="V799" s="349"/>
      <c r="W799" s="349"/>
      <c r="X799" s="349"/>
      <c r="Y799" s="349"/>
      <c r="Z799" s="349"/>
    </row>
    <row r="800" spans="1:26" ht="15.75" customHeight="1" x14ac:dyDescent="0.2">
      <c r="A800" s="349"/>
      <c r="B800" s="351"/>
      <c r="C800" s="349"/>
      <c r="D800" s="352"/>
      <c r="E800" s="349"/>
      <c r="F800" s="349"/>
      <c r="G800" s="349"/>
      <c r="H800" s="349"/>
      <c r="I800" s="349"/>
      <c r="J800" s="349"/>
      <c r="K800" s="349"/>
      <c r="L800" s="349"/>
      <c r="M800" s="349"/>
      <c r="N800" s="349"/>
      <c r="O800" s="349"/>
      <c r="P800" s="349"/>
      <c r="Q800" s="349"/>
      <c r="R800" s="349"/>
      <c r="S800" s="349"/>
      <c r="T800" s="349"/>
      <c r="U800" s="349"/>
      <c r="V800" s="349"/>
      <c r="W800" s="349"/>
      <c r="X800" s="349"/>
      <c r="Y800" s="349"/>
      <c r="Z800" s="349"/>
    </row>
    <row r="801" spans="1:26" ht="15.75" customHeight="1" x14ac:dyDescent="0.2">
      <c r="A801" s="349"/>
      <c r="B801" s="351"/>
      <c r="C801" s="349"/>
      <c r="D801" s="352"/>
      <c r="E801" s="349"/>
      <c r="F801" s="349"/>
      <c r="G801" s="349"/>
      <c r="H801" s="349"/>
      <c r="I801" s="349"/>
      <c r="J801" s="349"/>
      <c r="K801" s="349"/>
      <c r="L801" s="349"/>
      <c r="M801" s="349"/>
      <c r="N801" s="349"/>
      <c r="O801" s="349"/>
      <c r="P801" s="349"/>
      <c r="Q801" s="349"/>
      <c r="R801" s="349"/>
      <c r="S801" s="349"/>
      <c r="T801" s="349"/>
      <c r="U801" s="349"/>
      <c r="V801" s="349"/>
      <c r="W801" s="349"/>
      <c r="X801" s="349"/>
      <c r="Y801" s="349"/>
      <c r="Z801" s="349"/>
    </row>
    <row r="802" spans="1:26" ht="15.75" customHeight="1" x14ac:dyDescent="0.2">
      <c r="A802" s="349"/>
      <c r="B802" s="351"/>
      <c r="C802" s="349"/>
      <c r="D802" s="352"/>
      <c r="E802" s="349"/>
      <c r="F802" s="349"/>
      <c r="G802" s="349"/>
      <c r="H802" s="349"/>
      <c r="I802" s="349"/>
      <c r="J802" s="349"/>
      <c r="K802" s="349"/>
      <c r="L802" s="349"/>
      <c r="M802" s="349"/>
      <c r="N802" s="349"/>
      <c r="O802" s="349"/>
      <c r="P802" s="349"/>
      <c r="Q802" s="349"/>
      <c r="R802" s="349"/>
      <c r="S802" s="349"/>
      <c r="T802" s="349"/>
      <c r="U802" s="349"/>
      <c r="V802" s="349"/>
      <c r="W802" s="349"/>
      <c r="X802" s="349"/>
      <c r="Y802" s="349"/>
      <c r="Z802" s="349"/>
    </row>
    <row r="803" spans="1:26" ht="15.75" customHeight="1" x14ac:dyDescent="0.2">
      <c r="A803" s="349"/>
      <c r="B803" s="351"/>
      <c r="C803" s="349"/>
      <c r="D803" s="352"/>
      <c r="E803" s="349"/>
      <c r="F803" s="349"/>
      <c r="G803" s="349"/>
      <c r="H803" s="349"/>
      <c r="I803" s="349"/>
      <c r="J803" s="349"/>
      <c r="K803" s="349"/>
      <c r="L803" s="349"/>
      <c r="M803" s="349"/>
      <c r="N803" s="349"/>
      <c r="O803" s="349"/>
      <c r="P803" s="349"/>
      <c r="Q803" s="349"/>
      <c r="R803" s="349"/>
      <c r="S803" s="349"/>
      <c r="T803" s="349"/>
      <c r="U803" s="349"/>
      <c r="V803" s="349"/>
      <c r="W803" s="349"/>
      <c r="X803" s="349"/>
      <c r="Y803" s="349"/>
      <c r="Z803" s="349"/>
    </row>
    <row r="804" spans="1:26" ht="15.75" customHeight="1" x14ac:dyDescent="0.2">
      <c r="A804" s="349"/>
      <c r="B804" s="351"/>
      <c r="C804" s="349"/>
      <c r="D804" s="352"/>
      <c r="E804" s="349"/>
      <c r="F804" s="349"/>
      <c r="G804" s="349"/>
      <c r="H804" s="349"/>
      <c r="I804" s="349"/>
      <c r="J804" s="349"/>
      <c r="K804" s="349"/>
      <c r="L804" s="349"/>
      <c r="M804" s="349"/>
      <c r="N804" s="349"/>
      <c r="O804" s="349"/>
      <c r="P804" s="349"/>
      <c r="Q804" s="349"/>
      <c r="R804" s="349"/>
      <c r="S804" s="349"/>
      <c r="T804" s="349"/>
      <c r="U804" s="349"/>
      <c r="V804" s="349"/>
      <c r="W804" s="349"/>
      <c r="X804" s="349"/>
      <c r="Y804" s="349"/>
      <c r="Z804" s="349"/>
    </row>
    <row r="805" spans="1:26" ht="15.75" customHeight="1" x14ac:dyDescent="0.2">
      <c r="A805" s="349"/>
      <c r="B805" s="351"/>
      <c r="C805" s="349"/>
      <c r="D805" s="352"/>
      <c r="E805" s="349"/>
      <c r="F805" s="349"/>
      <c r="G805" s="349"/>
      <c r="H805" s="349"/>
      <c r="I805" s="349"/>
      <c r="J805" s="349"/>
      <c r="K805" s="349"/>
      <c r="L805" s="349"/>
      <c r="M805" s="349"/>
      <c r="N805" s="349"/>
      <c r="O805" s="349"/>
      <c r="P805" s="349"/>
      <c r="Q805" s="349"/>
      <c r="R805" s="349"/>
      <c r="S805" s="349"/>
      <c r="T805" s="349"/>
      <c r="U805" s="349"/>
      <c r="V805" s="349"/>
      <c r="W805" s="349"/>
      <c r="X805" s="349"/>
      <c r="Y805" s="349"/>
      <c r="Z805" s="349"/>
    </row>
    <row r="806" spans="1:26" ht="15.75" customHeight="1" x14ac:dyDescent="0.2">
      <c r="A806" s="349"/>
      <c r="B806" s="351"/>
      <c r="C806" s="349"/>
      <c r="D806" s="352"/>
      <c r="E806" s="349"/>
      <c r="F806" s="349"/>
      <c r="G806" s="349"/>
      <c r="H806" s="349"/>
      <c r="I806" s="349"/>
      <c r="J806" s="349"/>
      <c r="K806" s="349"/>
      <c r="L806" s="349"/>
      <c r="M806" s="349"/>
      <c r="N806" s="349"/>
      <c r="O806" s="349"/>
      <c r="P806" s="349"/>
      <c r="Q806" s="349"/>
      <c r="R806" s="349"/>
      <c r="S806" s="349"/>
      <c r="T806" s="349"/>
      <c r="U806" s="349"/>
      <c r="V806" s="349"/>
      <c r="W806" s="349"/>
      <c r="X806" s="349"/>
      <c r="Y806" s="349"/>
      <c r="Z806" s="349"/>
    </row>
    <row r="807" spans="1:26" ht="15.75" customHeight="1" x14ac:dyDescent="0.2">
      <c r="A807" s="349"/>
      <c r="B807" s="351"/>
      <c r="C807" s="349"/>
      <c r="D807" s="352"/>
      <c r="E807" s="349"/>
      <c r="F807" s="349"/>
      <c r="G807" s="349"/>
      <c r="H807" s="349"/>
      <c r="I807" s="349"/>
      <c r="J807" s="349"/>
      <c r="K807" s="349"/>
      <c r="L807" s="349"/>
      <c r="M807" s="349"/>
      <c r="N807" s="349"/>
      <c r="O807" s="349"/>
      <c r="P807" s="349"/>
      <c r="Q807" s="349"/>
      <c r="R807" s="349"/>
      <c r="S807" s="349"/>
      <c r="T807" s="349"/>
      <c r="U807" s="349"/>
      <c r="V807" s="349"/>
      <c r="W807" s="349"/>
      <c r="X807" s="349"/>
      <c r="Y807" s="349"/>
      <c r="Z807" s="349"/>
    </row>
    <row r="808" spans="1:26" ht="15.75" customHeight="1" x14ac:dyDescent="0.2">
      <c r="A808" s="349"/>
      <c r="B808" s="351"/>
      <c r="C808" s="349"/>
      <c r="D808" s="352"/>
      <c r="E808" s="349"/>
      <c r="F808" s="349"/>
      <c r="G808" s="349"/>
      <c r="H808" s="349"/>
      <c r="I808" s="349"/>
      <c r="J808" s="349"/>
      <c r="K808" s="349"/>
      <c r="L808" s="349"/>
      <c r="M808" s="349"/>
      <c r="N808" s="349"/>
      <c r="O808" s="349"/>
      <c r="P808" s="349"/>
      <c r="Q808" s="349"/>
      <c r="R808" s="349"/>
      <c r="S808" s="349"/>
      <c r="T808" s="349"/>
      <c r="U808" s="349"/>
      <c r="V808" s="349"/>
      <c r="W808" s="349"/>
      <c r="X808" s="349"/>
      <c r="Y808" s="349"/>
      <c r="Z808" s="349"/>
    </row>
    <row r="809" spans="1:26" ht="15.75" customHeight="1" x14ac:dyDescent="0.2">
      <c r="A809" s="349"/>
      <c r="B809" s="351"/>
      <c r="C809" s="349"/>
      <c r="D809" s="352"/>
      <c r="E809" s="349"/>
      <c r="F809" s="349"/>
      <c r="G809" s="349"/>
      <c r="H809" s="349"/>
      <c r="I809" s="349"/>
      <c r="J809" s="349"/>
      <c r="K809" s="349"/>
      <c r="L809" s="349"/>
      <c r="M809" s="349"/>
      <c r="N809" s="349"/>
      <c r="O809" s="349"/>
      <c r="P809" s="349"/>
      <c r="Q809" s="349"/>
      <c r="R809" s="349"/>
      <c r="S809" s="349"/>
      <c r="T809" s="349"/>
      <c r="U809" s="349"/>
      <c r="V809" s="349"/>
      <c r="W809" s="349"/>
      <c r="X809" s="349"/>
      <c r="Y809" s="349"/>
      <c r="Z809" s="349"/>
    </row>
    <row r="810" spans="1:26" ht="15.75" customHeight="1" x14ac:dyDescent="0.2">
      <c r="A810" s="349"/>
      <c r="B810" s="351"/>
      <c r="C810" s="349"/>
      <c r="D810" s="352"/>
      <c r="E810" s="349"/>
      <c r="F810" s="349"/>
      <c r="G810" s="349"/>
      <c r="H810" s="349"/>
      <c r="I810" s="349"/>
      <c r="J810" s="349"/>
      <c r="K810" s="349"/>
      <c r="L810" s="349"/>
      <c r="M810" s="349"/>
      <c r="N810" s="349"/>
      <c r="O810" s="349"/>
      <c r="P810" s="349"/>
      <c r="Q810" s="349"/>
      <c r="R810" s="349"/>
      <c r="S810" s="349"/>
      <c r="T810" s="349"/>
      <c r="U810" s="349"/>
      <c r="V810" s="349"/>
      <c r="W810" s="349"/>
      <c r="X810" s="349"/>
      <c r="Y810" s="349"/>
      <c r="Z810" s="349"/>
    </row>
    <row r="811" spans="1:26" ht="15.75" customHeight="1" x14ac:dyDescent="0.2">
      <c r="A811" s="349"/>
      <c r="B811" s="351"/>
      <c r="C811" s="349"/>
      <c r="D811" s="352"/>
      <c r="E811" s="349"/>
      <c r="F811" s="349"/>
      <c r="G811" s="349"/>
      <c r="H811" s="349"/>
      <c r="I811" s="349"/>
      <c r="J811" s="349"/>
      <c r="K811" s="349"/>
      <c r="L811" s="349"/>
      <c r="M811" s="349"/>
      <c r="N811" s="349"/>
      <c r="O811" s="349"/>
      <c r="P811" s="349"/>
      <c r="Q811" s="349"/>
      <c r="R811" s="349"/>
      <c r="S811" s="349"/>
      <c r="T811" s="349"/>
      <c r="U811" s="349"/>
      <c r="V811" s="349"/>
      <c r="W811" s="349"/>
      <c r="X811" s="349"/>
      <c r="Y811" s="349"/>
      <c r="Z811" s="349"/>
    </row>
    <row r="812" spans="1:26" ht="15.75" customHeight="1" x14ac:dyDescent="0.2">
      <c r="A812" s="349"/>
      <c r="B812" s="351"/>
      <c r="C812" s="349"/>
      <c r="D812" s="352"/>
      <c r="E812" s="349"/>
      <c r="F812" s="349"/>
      <c r="G812" s="349"/>
      <c r="H812" s="349"/>
      <c r="I812" s="349"/>
      <c r="J812" s="349"/>
      <c r="K812" s="349"/>
      <c r="L812" s="349"/>
      <c r="M812" s="349"/>
      <c r="N812" s="349"/>
      <c r="O812" s="349"/>
      <c r="P812" s="349"/>
      <c r="Q812" s="349"/>
      <c r="R812" s="349"/>
      <c r="S812" s="349"/>
      <c r="T812" s="349"/>
      <c r="U812" s="349"/>
      <c r="V812" s="349"/>
      <c r="W812" s="349"/>
      <c r="X812" s="349"/>
      <c r="Y812" s="349"/>
      <c r="Z812" s="349"/>
    </row>
    <row r="813" spans="1:26" ht="15.75" customHeight="1" x14ac:dyDescent="0.2">
      <c r="A813" s="349"/>
      <c r="B813" s="351"/>
      <c r="C813" s="349"/>
      <c r="D813" s="352"/>
      <c r="E813" s="349"/>
      <c r="F813" s="349"/>
      <c r="G813" s="349"/>
      <c r="H813" s="349"/>
      <c r="I813" s="349"/>
      <c r="J813" s="349"/>
      <c r="K813" s="349"/>
      <c r="L813" s="349"/>
      <c r="M813" s="349"/>
      <c r="N813" s="349"/>
      <c r="O813" s="349"/>
      <c r="P813" s="349"/>
      <c r="Q813" s="349"/>
      <c r="R813" s="349"/>
      <c r="S813" s="349"/>
      <c r="T813" s="349"/>
      <c r="U813" s="349"/>
      <c r="V813" s="349"/>
      <c r="W813" s="349"/>
      <c r="X813" s="349"/>
      <c r="Y813" s="349"/>
      <c r="Z813" s="349"/>
    </row>
    <row r="814" spans="1:26" ht="15.75" customHeight="1" x14ac:dyDescent="0.2">
      <c r="A814" s="349"/>
      <c r="B814" s="351"/>
      <c r="C814" s="349"/>
      <c r="D814" s="352"/>
      <c r="E814" s="349"/>
      <c r="F814" s="349"/>
      <c r="G814" s="349"/>
      <c r="H814" s="349"/>
      <c r="I814" s="349"/>
      <c r="J814" s="349"/>
      <c r="K814" s="349"/>
      <c r="L814" s="349"/>
      <c r="M814" s="349"/>
      <c r="N814" s="349"/>
      <c r="O814" s="349"/>
      <c r="P814" s="349"/>
      <c r="Q814" s="349"/>
      <c r="R814" s="349"/>
      <c r="S814" s="349"/>
      <c r="T814" s="349"/>
      <c r="U814" s="349"/>
      <c r="V814" s="349"/>
      <c r="W814" s="349"/>
      <c r="X814" s="349"/>
      <c r="Y814" s="349"/>
      <c r="Z814" s="349"/>
    </row>
    <row r="815" spans="1:26" ht="15.75" customHeight="1" x14ac:dyDescent="0.2">
      <c r="A815" s="349"/>
      <c r="B815" s="351"/>
      <c r="C815" s="349"/>
      <c r="D815" s="352"/>
      <c r="E815" s="349"/>
      <c r="F815" s="349"/>
      <c r="G815" s="349"/>
      <c r="H815" s="349"/>
      <c r="I815" s="349"/>
      <c r="J815" s="349"/>
      <c r="K815" s="349"/>
      <c r="L815" s="349"/>
      <c r="M815" s="349"/>
      <c r="N815" s="349"/>
      <c r="O815" s="349"/>
      <c r="P815" s="349"/>
      <c r="Q815" s="349"/>
      <c r="R815" s="349"/>
      <c r="S815" s="349"/>
      <c r="T815" s="349"/>
      <c r="U815" s="349"/>
      <c r="V815" s="349"/>
      <c r="W815" s="349"/>
      <c r="X815" s="349"/>
      <c r="Y815" s="349"/>
      <c r="Z815" s="349"/>
    </row>
    <row r="816" spans="1:26" ht="15.75" customHeight="1" x14ac:dyDescent="0.2">
      <c r="A816" s="349"/>
      <c r="B816" s="351"/>
      <c r="C816" s="349"/>
      <c r="D816" s="352"/>
      <c r="E816" s="349"/>
      <c r="F816" s="349"/>
      <c r="G816" s="349"/>
      <c r="H816" s="349"/>
      <c r="I816" s="349"/>
      <c r="J816" s="349"/>
      <c r="K816" s="349"/>
      <c r="L816" s="349"/>
      <c r="M816" s="349"/>
      <c r="N816" s="349"/>
      <c r="O816" s="349"/>
      <c r="P816" s="349"/>
      <c r="Q816" s="349"/>
      <c r="R816" s="349"/>
      <c r="S816" s="349"/>
      <c r="T816" s="349"/>
      <c r="U816" s="349"/>
      <c r="V816" s="349"/>
      <c r="W816" s="349"/>
      <c r="X816" s="349"/>
      <c r="Y816" s="349"/>
      <c r="Z816" s="349"/>
    </row>
    <row r="817" spans="1:26" ht="15.75" customHeight="1" x14ac:dyDescent="0.2">
      <c r="A817" s="349"/>
      <c r="B817" s="351"/>
      <c r="C817" s="349"/>
      <c r="D817" s="352"/>
      <c r="E817" s="349"/>
      <c r="F817" s="349"/>
      <c r="G817" s="349"/>
      <c r="H817" s="349"/>
      <c r="I817" s="349"/>
      <c r="J817" s="349"/>
      <c r="K817" s="349"/>
      <c r="L817" s="349"/>
      <c r="M817" s="349"/>
      <c r="N817" s="349"/>
      <c r="O817" s="349"/>
      <c r="P817" s="349"/>
      <c r="Q817" s="349"/>
      <c r="R817" s="349"/>
      <c r="S817" s="349"/>
      <c r="T817" s="349"/>
      <c r="U817" s="349"/>
      <c r="V817" s="349"/>
      <c r="W817" s="349"/>
      <c r="X817" s="349"/>
      <c r="Y817" s="349"/>
      <c r="Z817" s="349"/>
    </row>
    <row r="818" spans="1:26" ht="15.75" customHeight="1" x14ac:dyDescent="0.2">
      <c r="A818" s="349"/>
      <c r="B818" s="351"/>
      <c r="C818" s="349"/>
      <c r="D818" s="352"/>
      <c r="E818" s="349"/>
      <c r="F818" s="349"/>
      <c r="G818" s="349"/>
      <c r="H818" s="349"/>
      <c r="I818" s="349"/>
      <c r="J818" s="349"/>
      <c r="K818" s="349"/>
      <c r="L818" s="349"/>
      <c r="M818" s="349"/>
      <c r="N818" s="349"/>
      <c r="O818" s="349"/>
      <c r="P818" s="349"/>
      <c r="Q818" s="349"/>
      <c r="R818" s="349"/>
      <c r="S818" s="349"/>
      <c r="T818" s="349"/>
      <c r="U818" s="349"/>
      <c r="V818" s="349"/>
      <c r="W818" s="349"/>
      <c r="X818" s="349"/>
      <c r="Y818" s="349"/>
      <c r="Z818" s="349"/>
    </row>
    <row r="819" spans="1:26" ht="15.75" customHeight="1" x14ac:dyDescent="0.2">
      <c r="A819" s="349"/>
      <c r="B819" s="351"/>
      <c r="C819" s="349"/>
      <c r="D819" s="352"/>
      <c r="E819" s="349"/>
      <c r="F819" s="349"/>
      <c r="G819" s="349"/>
      <c r="H819" s="349"/>
      <c r="I819" s="349"/>
      <c r="J819" s="349"/>
      <c r="K819" s="349"/>
      <c r="L819" s="349"/>
      <c r="M819" s="349"/>
      <c r="N819" s="349"/>
      <c r="O819" s="349"/>
      <c r="P819" s="349"/>
      <c r="Q819" s="349"/>
      <c r="R819" s="349"/>
      <c r="S819" s="349"/>
      <c r="T819" s="349"/>
      <c r="U819" s="349"/>
      <c r="V819" s="349"/>
      <c r="W819" s="349"/>
      <c r="X819" s="349"/>
      <c r="Y819" s="349"/>
      <c r="Z819" s="349"/>
    </row>
    <row r="820" spans="1:26" ht="15.75" customHeight="1" x14ac:dyDescent="0.2">
      <c r="A820" s="349"/>
      <c r="B820" s="351"/>
      <c r="C820" s="349"/>
      <c r="D820" s="352"/>
      <c r="E820" s="349"/>
      <c r="F820" s="349"/>
      <c r="G820" s="349"/>
      <c r="H820" s="349"/>
      <c r="I820" s="349"/>
      <c r="J820" s="349"/>
      <c r="K820" s="349"/>
      <c r="L820" s="349"/>
      <c r="M820" s="349"/>
      <c r="N820" s="349"/>
      <c r="O820" s="349"/>
      <c r="P820" s="349"/>
      <c r="Q820" s="349"/>
      <c r="R820" s="349"/>
      <c r="S820" s="349"/>
      <c r="T820" s="349"/>
      <c r="U820" s="349"/>
      <c r="V820" s="349"/>
      <c r="W820" s="349"/>
      <c r="X820" s="349"/>
      <c r="Y820" s="349"/>
      <c r="Z820" s="349"/>
    </row>
    <row r="821" spans="1:26" ht="15.75" customHeight="1" x14ac:dyDescent="0.2">
      <c r="A821" s="349"/>
      <c r="B821" s="351"/>
      <c r="C821" s="349"/>
      <c r="D821" s="352"/>
      <c r="E821" s="349"/>
      <c r="F821" s="349"/>
      <c r="G821" s="349"/>
      <c r="H821" s="349"/>
      <c r="I821" s="349"/>
      <c r="J821" s="349"/>
      <c r="K821" s="349"/>
      <c r="L821" s="349"/>
      <c r="M821" s="349"/>
      <c r="N821" s="349"/>
      <c r="O821" s="349"/>
      <c r="P821" s="349"/>
      <c r="Q821" s="349"/>
      <c r="R821" s="349"/>
      <c r="S821" s="349"/>
      <c r="T821" s="349"/>
      <c r="U821" s="349"/>
      <c r="V821" s="349"/>
      <c r="W821" s="349"/>
      <c r="X821" s="349"/>
      <c r="Y821" s="349"/>
      <c r="Z821" s="349"/>
    </row>
    <row r="822" spans="1:26" ht="15.75" customHeight="1" x14ac:dyDescent="0.2">
      <c r="A822" s="349"/>
      <c r="B822" s="351"/>
      <c r="C822" s="349"/>
      <c r="D822" s="352"/>
      <c r="E822" s="349"/>
      <c r="F822" s="349"/>
      <c r="G822" s="349"/>
      <c r="H822" s="349"/>
      <c r="I822" s="349"/>
      <c r="J822" s="349"/>
      <c r="K822" s="349"/>
      <c r="L822" s="349"/>
      <c r="M822" s="349"/>
      <c r="N822" s="349"/>
      <c r="O822" s="349"/>
      <c r="P822" s="349"/>
      <c r="Q822" s="349"/>
      <c r="R822" s="349"/>
      <c r="S822" s="349"/>
      <c r="T822" s="349"/>
      <c r="U822" s="349"/>
      <c r="V822" s="349"/>
      <c r="W822" s="349"/>
      <c r="X822" s="349"/>
      <c r="Y822" s="349"/>
      <c r="Z822" s="349"/>
    </row>
    <row r="823" spans="1:26" ht="15.75" customHeight="1" x14ac:dyDescent="0.2">
      <c r="A823" s="349"/>
      <c r="B823" s="351"/>
      <c r="C823" s="349"/>
      <c r="D823" s="352"/>
      <c r="E823" s="349"/>
      <c r="F823" s="349"/>
      <c r="G823" s="349"/>
      <c r="H823" s="349"/>
      <c r="I823" s="349"/>
      <c r="J823" s="349"/>
      <c r="K823" s="349"/>
      <c r="L823" s="349"/>
      <c r="M823" s="349"/>
      <c r="N823" s="349"/>
      <c r="O823" s="349"/>
      <c r="P823" s="349"/>
      <c r="Q823" s="349"/>
      <c r="R823" s="349"/>
      <c r="S823" s="349"/>
      <c r="T823" s="349"/>
      <c r="U823" s="349"/>
      <c r="V823" s="349"/>
      <c r="W823" s="349"/>
      <c r="X823" s="349"/>
      <c r="Y823" s="349"/>
      <c r="Z823" s="349"/>
    </row>
    <row r="824" spans="1:26" ht="15.75" customHeight="1" x14ac:dyDescent="0.2">
      <c r="A824" s="349"/>
      <c r="B824" s="351"/>
      <c r="C824" s="349"/>
      <c r="D824" s="352"/>
      <c r="E824" s="349"/>
      <c r="F824" s="349"/>
      <c r="G824" s="349"/>
      <c r="H824" s="349"/>
      <c r="I824" s="349"/>
      <c r="J824" s="349"/>
      <c r="K824" s="349"/>
      <c r="L824" s="349"/>
      <c r="M824" s="349"/>
      <c r="N824" s="349"/>
      <c r="O824" s="349"/>
      <c r="P824" s="349"/>
      <c r="Q824" s="349"/>
      <c r="R824" s="349"/>
      <c r="S824" s="349"/>
      <c r="T824" s="349"/>
      <c r="U824" s="349"/>
      <c r="V824" s="349"/>
      <c r="W824" s="349"/>
      <c r="X824" s="349"/>
      <c r="Y824" s="349"/>
      <c r="Z824" s="349"/>
    </row>
    <row r="825" spans="1:26" ht="15.75" customHeight="1" x14ac:dyDescent="0.2">
      <c r="A825" s="349"/>
      <c r="B825" s="351"/>
      <c r="C825" s="349"/>
      <c r="D825" s="352"/>
      <c r="E825" s="349"/>
      <c r="F825" s="349"/>
      <c r="G825" s="349"/>
      <c r="H825" s="349"/>
      <c r="I825" s="349"/>
      <c r="J825" s="349"/>
      <c r="K825" s="349"/>
      <c r="L825" s="349"/>
      <c r="M825" s="349"/>
      <c r="N825" s="349"/>
      <c r="O825" s="349"/>
      <c r="P825" s="349"/>
      <c r="Q825" s="349"/>
      <c r="R825" s="349"/>
      <c r="S825" s="349"/>
      <c r="T825" s="349"/>
      <c r="U825" s="349"/>
      <c r="V825" s="349"/>
      <c r="W825" s="349"/>
      <c r="X825" s="349"/>
      <c r="Y825" s="349"/>
      <c r="Z825" s="349"/>
    </row>
    <row r="826" spans="1:26" ht="15.75" customHeight="1" x14ac:dyDescent="0.2">
      <c r="A826" s="349"/>
      <c r="B826" s="351"/>
      <c r="C826" s="349"/>
      <c r="D826" s="352"/>
      <c r="E826" s="349"/>
      <c r="F826" s="349"/>
      <c r="G826" s="349"/>
      <c r="H826" s="349"/>
      <c r="I826" s="349"/>
      <c r="J826" s="349"/>
      <c r="K826" s="349"/>
      <c r="L826" s="349"/>
      <c r="M826" s="349"/>
      <c r="N826" s="349"/>
      <c r="O826" s="349"/>
      <c r="P826" s="349"/>
      <c r="Q826" s="349"/>
      <c r="R826" s="349"/>
      <c r="S826" s="349"/>
      <c r="T826" s="349"/>
      <c r="U826" s="349"/>
      <c r="V826" s="349"/>
      <c r="W826" s="349"/>
      <c r="X826" s="349"/>
      <c r="Y826" s="349"/>
      <c r="Z826" s="349"/>
    </row>
    <row r="827" spans="1:26" ht="15.75" customHeight="1" x14ac:dyDescent="0.2">
      <c r="A827" s="349"/>
      <c r="B827" s="351"/>
      <c r="C827" s="349"/>
      <c r="D827" s="352"/>
      <c r="E827" s="349"/>
      <c r="F827" s="349"/>
      <c r="G827" s="349"/>
      <c r="H827" s="349"/>
      <c r="I827" s="349"/>
      <c r="J827" s="349"/>
      <c r="K827" s="349"/>
      <c r="L827" s="349"/>
      <c r="M827" s="349"/>
      <c r="N827" s="349"/>
      <c r="O827" s="349"/>
      <c r="P827" s="349"/>
      <c r="Q827" s="349"/>
      <c r="R827" s="349"/>
      <c r="S827" s="349"/>
      <c r="T827" s="349"/>
      <c r="U827" s="349"/>
      <c r="V827" s="349"/>
      <c r="W827" s="349"/>
      <c r="X827" s="349"/>
      <c r="Y827" s="349"/>
      <c r="Z827" s="349"/>
    </row>
    <row r="828" spans="1:26" ht="15.75" customHeight="1" x14ac:dyDescent="0.2">
      <c r="A828" s="349"/>
      <c r="B828" s="351"/>
      <c r="C828" s="349"/>
      <c r="D828" s="352"/>
      <c r="E828" s="349"/>
      <c r="F828" s="349"/>
      <c r="G828" s="349"/>
      <c r="H828" s="349"/>
      <c r="I828" s="349"/>
      <c r="J828" s="349"/>
      <c r="K828" s="349"/>
      <c r="L828" s="349"/>
      <c r="M828" s="349"/>
      <c r="N828" s="349"/>
      <c r="O828" s="349"/>
      <c r="P828" s="349"/>
      <c r="Q828" s="349"/>
      <c r="R828" s="349"/>
      <c r="S828" s="349"/>
      <c r="T828" s="349"/>
      <c r="U828" s="349"/>
      <c r="V828" s="349"/>
      <c r="W828" s="349"/>
      <c r="X828" s="349"/>
      <c r="Y828" s="349"/>
      <c r="Z828" s="349"/>
    </row>
    <row r="829" spans="1:26" ht="15.75" customHeight="1" x14ac:dyDescent="0.2">
      <c r="A829" s="349"/>
      <c r="B829" s="351"/>
      <c r="C829" s="349"/>
      <c r="D829" s="352"/>
      <c r="E829" s="349"/>
      <c r="F829" s="349"/>
      <c r="G829" s="349"/>
      <c r="H829" s="349"/>
      <c r="I829" s="349"/>
      <c r="J829" s="349"/>
      <c r="K829" s="349"/>
      <c r="L829" s="349"/>
      <c r="M829" s="349"/>
      <c r="N829" s="349"/>
      <c r="O829" s="349"/>
      <c r="P829" s="349"/>
      <c r="Q829" s="349"/>
      <c r="R829" s="349"/>
      <c r="S829" s="349"/>
      <c r="T829" s="349"/>
      <c r="U829" s="349"/>
      <c r="V829" s="349"/>
      <c r="W829" s="349"/>
      <c r="X829" s="349"/>
      <c r="Y829" s="349"/>
      <c r="Z829" s="349"/>
    </row>
    <row r="830" spans="1:26" ht="15.75" customHeight="1" x14ac:dyDescent="0.2">
      <c r="A830" s="349"/>
      <c r="B830" s="351"/>
      <c r="C830" s="349"/>
      <c r="D830" s="352"/>
      <c r="E830" s="349"/>
      <c r="F830" s="349"/>
      <c r="G830" s="349"/>
      <c r="H830" s="349"/>
      <c r="I830" s="349"/>
      <c r="J830" s="349"/>
      <c r="K830" s="349"/>
      <c r="L830" s="349"/>
      <c r="M830" s="349"/>
      <c r="N830" s="349"/>
      <c r="O830" s="349"/>
      <c r="P830" s="349"/>
      <c r="Q830" s="349"/>
      <c r="R830" s="349"/>
      <c r="S830" s="349"/>
      <c r="T830" s="349"/>
      <c r="U830" s="349"/>
      <c r="V830" s="349"/>
      <c r="W830" s="349"/>
      <c r="X830" s="349"/>
      <c r="Y830" s="349"/>
      <c r="Z830" s="349"/>
    </row>
    <row r="831" spans="1:26" ht="15.75" customHeight="1" x14ac:dyDescent="0.2">
      <c r="A831" s="349"/>
      <c r="B831" s="351"/>
      <c r="C831" s="349"/>
      <c r="D831" s="352"/>
      <c r="E831" s="349"/>
      <c r="F831" s="349"/>
      <c r="G831" s="349"/>
      <c r="H831" s="349"/>
      <c r="I831" s="349"/>
      <c r="J831" s="349"/>
      <c r="K831" s="349"/>
      <c r="L831" s="349"/>
      <c r="M831" s="349"/>
      <c r="N831" s="349"/>
      <c r="O831" s="349"/>
      <c r="P831" s="349"/>
      <c r="Q831" s="349"/>
      <c r="R831" s="349"/>
      <c r="S831" s="349"/>
      <c r="T831" s="349"/>
      <c r="U831" s="349"/>
      <c r="V831" s="349"/>
      <c r="W831" s="349"/>
      <c r="X831" s="349"/>
      <c r="Y831" s="349"/>
      <c r="Z831" s="349"/>
    </row>
    <row r="832" spans="1:26" ht="15.75" customHeight="1" x14ac:dyDescent="0.2">
      <c r="A832" s="349"/>
      <c r="B832" s="351"/>
      <c r="C832" s="349"/>
      <c r="D832" s="352"/>
      <c r="E832" s="349"/>
      <c r="F832" s="349"/>
      <c r="G832" s="349"/>
      <c r="H832" s="349"/>
      <c r="I832" s="349"/>
      <c r="J832" s="349"/>
      <c r="K832" s="349"/>
      <c r="L832" s="349"/>
      <c r="M832" s="349"/>
      <c r="N832" s="349"/>
      <c r="O832" s="349"/>
      <c r="P832" s="349"/>
      <c r="Q832" s="349"/>
      <c r="R832" s="349"/>
      <c r="S832" s="349"/>
      <c r="T832" s="349"/>
      <c r="U832" s="349"/>
      <c r="V832" s="349"/>
      <c r="W832" s="349"/>
      <c r="X832" s="349"/>
      <c r="Y832" s="349"/>
      <c r="Z832" s="349"/>
    </row>
    <row r="833" spans="1:26" ht="15.75" customHeight="1" x14ac:dyDescent="0.2">
      <c r="A833" s="349"/>
      <c r="B833" s="351"/>
      <c r="C833" s="349"/>
      <c r="D833" s="352"/>
      <c r="E833" s="349"/>
      <c r="F833" s="349"/>
      <c r="G833" s="349"/>
      <c r="H833" s="349"/>
      <c r="I833" s="349"/>
      <c r="J833" s="349"/>
      <c r="K833" s="349"/>
      <c r="L833" s="349"/>
      <c r="M833" s="349"/>
      <c r="N833" s="349"/>
      <c r="O833" s="349"/>
      <c r="P833" s="349"/>
      <c r="Q833" s="349"/>
      <c r="R833" s="349"/>
      <c r="S833" s="349"/>
      <c r="T833" s="349"/>
      <c r="U833" s="349"/>
      <c r="V833" s="349"/>
      <c r="W833" s="349"/>
      <c r="X833" s="349"/>
      <c r="Y833" s="349"/>
      <c r="Z833" s="349"/>
    </row>
    <row r="834" spans="1:26" ht="15.75" customHeight="1" x14ac:dyDescent="0.2">
      <c r="A834" s="349"/>
      <c r="B834" s="351"/>
      <c r="C834" s="349"/>
      <c r="D834" s="352"/>
      <c r="E834" s="349"/>
      <c r="F834" s="349"/>
      <c r="G834" s="349"/>
      <c r="H834" s="349"/>
      <c r="I834" s="349"/>
      <c r="J834" s="349"/>
      <c r="K834" s="349"/>
      <c r="L834" s="349"/>
      <c r="M834" s="349"/>
      <c r="N834" s="349"/>
      <c r="O834" s="349"/>
      <c r="P834" s="349"/>
      <c r="Q834" s="349"/>
      <c r="R834" s="349"/>
      <c r="S834" s="349"/>
      <c r="T834" s="349"/>
      <c r="U834" s="349"/>
      <c r="V834" s="349"/>
      <c r="W834" s="349"/>
      <c r="X834" s="349"/>
      <c r="Y834" s="349"/>
      <c r="Z834" s="349"/>
    </row>
    <row r="835" spans="1:26" ht="15.75" customHeight="1" x14ac:dyDescent="0.2">
      <c r="A835" s="349"/>
      <c r="B835" s="351"/>
      <c r="C835" s="349"/>
      <c r="D835" s="352"/>
      <c r="E835" s="349"/>
      <c r="F835" s="349"/>
      <c r="G835" s="349"/>
      <c r="H835" s="349"/>
      <c r="I835" s="349"/>
      <c r="J835" s="349"/>
      <c r="K835" s="349"/>
      <c r="L835" s="349"/>
      <c r="M835" s="349"/>
      <c r="N835" s="349"/>
      <c r="O835" s="349"/>
      <c r="P835" s="349"/>
      <c r="Q835" s="349"/>
      <c r="R835" s="349"/>
      <c r="S835" s="349"/>
      <c r="T835" s="349"/>
      <c r="U835" s="349"/>
      <c r="V835" s="349"/>
      <c r="W835" s="349"/>
      <c r="X835" s="349"/>
      <c r="Y835" s="349"/>
      <c r="Z835" s="349"/>
    </row>
    <row r="836" spans="1:26" ht="15.75" customHeight="1" x14ac:dyDescent="0.2">
      <c r="A836" s="349"/>
      <c r="B836" s="351"/>
      <c r="C836" s="349"/>
      <c r="D836" s="352"/>
      <c r="E836" s="349"/>
      <c r="F836" s="349"/>
      <c r="G836" s="349"/>
      <c r="H836" s="349"/>
      <c r="I836" s="349"/>
      <c r="J836" s="349"/>
      <c r="K836" s="349"/>
      <c r="L836" s="349"/>
      <c r="M836" s="349"/>
      <c r="N836" s="349"/>
      <c r="O836" s="349"/>
      <c r="P836" s="349"/>
      <c r="Q836" s="349"/>
      <c r="R836" s="349"/>
      <c r="S836" s="349"/>
      <c r="T836" s="349"/>
      <c r="U836" s="349"/>
      <c r="V836" s="349"/>
      <c r="W836" s="349"/>
      <c r="X836" s="349"/>
      <c r="Y836" s="349"/>
      <c r="Z836" s="349"/>
    </row>
    <row r="837" spans="1:26" ht="15.75" customHeight="1" x14ac:dyDescent="0.2">
      <c r="A837" s="349"/>
      <c r="B837" s="351"/>
      <c r="C837" s="349"/>
      <c r="D837" s="352"/>
      <c r="E837" s="349"/>
      <c r="F837" s="349"/>
      <c r="G837" s="349"/>
      <c r="H837" s="349"/>
      <c r="I837" s="349"/>
      <c r="J837" s="349"/>
      <c r="K837" s="349"/>
      <c r="L837" s="349"/>
      <c r="M837" s="349"/>
      <c r="N837" s="349"/>
      <c r="O837" s="349"/>
      <c r="P837" s="349"/>
      <c r="Q837" s="349"/>
      <c r="R837" s="349"/>
      <c r="S837" s="349"/>
      <c r="T837" s="349"/>
      <c r="U837" s="349"/>
      <c r="V837" s="349"/>
      <c r="W837" s="349"/>
      <c r="X837" s="349"/>
      <c r="Y837" s="349"/>
      <c r="Z837" s="349"/>
    </row>
    <row r="838" spans="1:26" ht="15.75" customHeight="1" x14ac:dyDescent="0.2">
      <c r="A838" s="349"/>
      <c r="B838" s="351"/>
      <c r="C838" s="349"/>
      <c r="D838" s="352"/>
      <c r="E838" s="349"/>
      <c r="F838" s="349"/>
      <c r="G838" s="349"/>
      <c r="H838" s="349"/>
      <c r="I838" s="349"/>
      <c r="J838" s="349"/>
      <c r="K838" s="349"/>
      <c r="L838" s="349"/>
      <c r="M838" s="349"/>
      <c r="N838" s="349"/>
      <c r="O838" s="349"/>
      <c r="P838" s="349"/>
      <c r="Q838" s="349"/>
      <c r="R838" s="349"/>
      <c r="S838" s="349"/>
      <c r="T838" s="349"/>
      <c r="U838" s="349"/>
      <c r="V838" s="349"/>
      <c r="W838" s="349"/>
      <c r="X838" s="349"/>
      <c r="Y838" s="349"/>
      <c r="Z838" s="349"/>
    </row>
    <row r="839" spans="1:26" ht="15.75" customHeight="1" x14ac:dyDescent="0.2">
      <c r="A839" s="349"/>
      <c r="B839" s="351"/>
      <c r="C839" s="349"/>
      <c r="D839" s="352"/>
      <c r="E839" s="349"/>
      <c r="F839" s="349"/>
      <c r="G839" s="349"/>
      <c r="H839" s="349"/>
      <c r="I839" s="349"/>
      <c r="J839" s="349"/>
      <c r="K839" s="349"/>
      <c r="L839" s="349"/>
      <c r="M839" s="349"/>
      <c r="N839" s="349"/>
      <c r="O839" s="349"/>
      <c r="P839" s="349"/>
      <c r="Q839" s="349"/>
      <c r="R839" s="349"/>
      <c r="S839" s="349"/>
      <c r="T839" s="349"/>
      <c r="U839" s="349"/>
      <c r="V839" s="349"/>
      <c r="W839" s="349"/>
      <c r="X839" s="349"/>
      <c r="Y839" s="349"/>
      <c r="Z839" s="349"/>
    </row>
    <row r="840" spans="1:26" ht="15.75" customHeight="1" x14ac:dyDescent="0.2">
      <c r="A840" s="349"/>
      <c r="B840" s="351"/>
      <c r="C840" s="349"/>
      <c r="D840" s="352"/>
      <c r="E840" s="349"/>
      <c r="F840" s="349"/>
      <c r="G840" s="349"/>
      <c r="H840" s="349"/>
      <c r="I840" s="349"/>
      <c r="J840" s="349"/>
      <c r="K840" s="349"/>
      <c r="L840" s="349"/>
      <c r="M840" s="349"/>
      <c r="N840" s="349"/>
      <c r="O840" s="349"/>
      <c r="P840" s="349"/>
      <c r="Q840" s="349"/>
      <c r="R840" s="349"/>
      <c r="S840" s="349"/>
      <c r="T840" s="349"/>
      <c r="U840" s="349"/>
      <c r="V840" s="349"/>
      <c r="W840" s="349"/>
      <c r="X840" s="349"/>
      <c r="Y840" s="349"/>
      <c r="Z840" s="349"/>
    </row>
    <row r="841" spans="1:26" ht="15.75" customHeight="1" x14ac:dyDescent="0.2">
      <c r="A841" s="349"/>
      <c r="B841" s="351"/>
      <c r="C841" s="349"/>
      <c r="D841" s="352"/>
      <c r="E841" s="349"/>
      <c r="F841" s="349"/>
      <c r="G841" s="349"/>
      <c r="H841" s="349"/>
      <c r="I841" s="349"/>
      <c r="J841" s="349"/>
      <c r="K841" s="349"/>
      <c r="L841" s="349"/>
      <c r="M841" s="349"/>
      <c r="N841" s="349"/>
      <c r="O841" s="349"/>
      <c r="P841" s="349"/>
      <c r="Q841" s="349"/>
      <c r="R841" s="349"/>
      <c r="S841" s="349"/>
      <c r="T841" s="349"/>
      <c r="U841" s="349"/>
      <c r="V841" s="349"/>
      <c r="W841" s="349"/>
      <c r="X841" s="349"/>
      <c r="Y841" s="349"/>
      <c r="Z841" s="349"/>
    </row>
    <row r="842" spans="1:26" ht="15.75" customHeight="1" x14ac:dyDescent="0.2">
      <c r="A842" s="349"/>
      <c r="B842" s="351"/>
      <c r="C842" s="349"/>
      <c r="D842" s="352"/>
      <c r="E842" s="349"/>
      <c r="F842" s="349"/>
      <c r="G842" s="349"/>
      <c r="H842" s="349"/>
      <c r="I842" s="349"/>
      <c r="J842" s="349"/>
      <c r="K842" s="349"/>
      <c r="L842" s="349"/>
      <c r="M842" s="349"/>
      <c r="N842" s="349"/>
      <c r="O842" s="349"/>
      <c r="P842" s="349"/>
      <c r="Q842" s="349"/>
      <c r="R842" s="349"/>
      <c r="S842" s="349"/>
      <c r="T842" s="349"/>
      <c r="U842" s="349"/>
      <c r="V842" s="349"/>
      <c r="W842" s="349"/>
      <c r="X842" s="349"/>
      <c r="Y842" s="349"/>
      <c r="Z842" s="349"/>
    </row>
    <row r="843" spans="1:26" ht="15.75" customHeight="1" x14ac:dyDescent="0.2">
      <c r="A843" s="349"/>
      <c r="B843" s="351"/>
      <c r="C843" s="349"/>
      <c r="D843" s="352"/>
      <c r="E843" s="349"/>
      <c r="F843" s="349"/>
      <c r="G843" s="349"/>
      <c r="H843" s="349"/>
      <c r="I843" s="349"/>
      <c r="J843" s="349"/>
      <c r="K843" s="349"/>
      <c r="L843" s="349"/>
      <c r="M843" s="349"/>
      <c r="N843" s="349"/>
      <c r="O843" s="349"/>
      <c r="P843" s="349"/>
      <c r="Q843" s="349"/>
      <c r="R843" s="349"/>
      <c r="S843" s="349"/>
      <c r="T843" s="349"/>
      <c r="U843" s="349"/>
      <c r="V843" s="349"/>
      <c r="W843" s="349"/>
      <c r="X843" s="349"/>
      <c r="Y843" s="349"/>
      <c r="Z843" s="349"/>
    </row>
    <row r="844" spans="1:26" ht="15.75" customHeight="1" x14ac:dyDescent="0.2">
      <c r="A844" s="349"/>
      <c r="B844" s="351"/>
      <c r="C844" s="349"/>
      <c r="D844" s="352"/>
      <c r="E844" s="349"/>
      <c r="F844" s="349"/>
      <c r="G844" s="349"/>
      <c r="H844" s="349"/>
      <c r="I844" s="349"/>
      <c r="J844" s="349"/>
      <c r="K844" s="349"/>
      <c r="L844" s="349"/>
      <c r="M844" s="349"/>
      <c r="N844" s="349"/>
      <c r="O844" s="349"/>
      <c r="P844" s="349"/>
      <c r="Q844" s="349"/>
      <c r="R844" s="349"/>
      <c r="S844" s="349"/>
      <c r="T844" s="349"/>
      <c r="U844" s="349"/>
      <c r="V844" s="349"/>
      <c r="W844" s="349"/>
      <c r="X844" s="349"/>
      <c r="Y844" s="349"/>
      <c r="Z844" s="349"/>
    </row>
    <row r="845" spans="1:26" ht="15.75" customHeight="1" x14ac:dyDescent="0.2">
      <c r="A845" s="349"/>
      <c r="B845" s="351"/>
      <c r="C845" s="349"/>
      <c r="D845" s="352"/>
      <c r="E845" s="349"/>
      <c r="F845" s="349"/>
      <c r="G845" s="349"/>
      <c r="H845" s="349"/>
      <c r="I845" s="349"/>
      <c r="J845" s="349"/>
      <c r="K845" s="349"/>
      <c r="L845" s="349"/>
      <c r="M845" s="349"/>
      <c r="N845" s="349"/>
      <c r="O845" s="349"/>
      <c r="P845" s="349"/>
      <c r="Q845" s="349"/>
      <c r="R845" s="349"/>
      <c r="S845" s="349"/>
      <c r="T845" s="349"/>
      <c r="U845" s="349"/>
      <c r="V845" s="349"/>
      <c r="W845" s="349"/>
      <c r="X845" s="349"/>
      <c r="Y845" s="349"/>
      <c r="Z845" s="349"/>
    </row>
    <row r="846" spans="1:26" ht="15.75" customHeight="1" x14ac:dyDescent="0.2">
      <c r="A846" s="349"/>
      <c r="B846" s="351"/>
      <c r="C846" s="349"/>
      <c r="D846" s="352"/>
      <c r="E846" s="349"/>
      <c r="F846" s="349"/>
      <c r="G846" s="349"/>
      <c r="H846" s="349"/>
      <c r="I846" s="349"/>
      <c r="J846" s="349"/>
      <c r="K846" s="349"/>
      <c r="L846" s="349"/>
      <c r="M846" s="349"/>
      <c r="N846" s="349"/>
      <c r="O846" s="349"/>
      <c r="P846" s="349"/>
      <c r="Q846" s="349"/>
      <c r="R846" s="349"/>
      <c r="S846" s="349"/>
      <c r="T846" s="349"/>
      <c r="U846" s="349"/>
      <c r="V846" s="349"/>
      <c r="W846" s="349"/>
      <c r="X846" s="349"/>
      <c r="Y846" s="349"/>
      <c r="Z846" s="349"/>
    </row>
    <row r="847" spans="1:26" ht="15.75" customHeight="1" x14ac:dyDescent="0.2">
      <c r="A847" s="349"/>
      <c r="B847" s="351"/>
      <c r="C847" s="349"/>
      <c r="D847" s="352"/>
      <c r="E847" s="349"/>
      <c r="F847" s="349"/>
      <c r="G847" s="349"/>
      <c r="H847" s="349"/>
      <c r="I847" s="349"/>
      <c r="J847" s="349"/>
      <c r="K847" s="349"/>
      <c r="L847" s="349"/>
      <c r="M847" s="349"/>
      <c r="N847" s="349"/>
      <c r="O847" s="349"/>
      <c r="P847" s="349"/>
      <c r="Q847" s="349"/>
      <c r="R847" s="349"/>
      <c r="S847" s="349"/>
      <c r="T847" s="349"/>
      <c r="U847" s="349"/>
      <c r="V847" s="349"/>
      <c r="W847" s="349"/>
      <c r="X847" s="349"/>
      <c r="Y847" s="349"/>
      <c r="Z847" s="349"/>
    </row>
    <row r="848" spans="1:26" ht="15.75" customHeight="1" x14ac:dyDescent="0.2">
      <c r="A848" s="349"/>
      <c r="B848" s="351"/>
      <c r="C848" s="349"/>
      <c r="D848" s="352"/>
      <c r="E848" s="349"/>
      <c r="F848" s="349"/>
      <c r="G848" s="349"/>
      <c r="H848" s="349"/>
      <c r="I848" s="349"/>
      <c r="J848" s="349"/>
      <c r="K848" s="349"/>
      <c r="L848" s="349"/>
      <c r="M848" s="349"/>
      <c r="N848" s="349"/>
      <c r="O848" s="349"/>
      <c r="P848" s="349"/>
      <c r="Q848" s="349"/>
      <c r="R848" s="349"/>
      <c r="S848" s="349"/>
      <c r="T848" s="349"/>
      <c r="U848" s="349"/>
      <c r="V848" s="349"/>
      <c r="W848" s="349"/>
      <c r="X848" s="349"/>
      <c r="Y848" s="349"/>
      <c r="Z848" s="349"/>
    </row>
    <row r="849" spans="1:26" ht="15.75" customHeight="1" x14ac:dyDescent="0.2">
      <c r="A849" s="349"/>
      <c r="B849" s="351"/>
      <c r="C849" s="349"/>
      <c r="D849" s="352"/>
      <c r="E849" s="349"/>
      <c r="F849" s="349"/>
      <c r="G849" s="349"/>
      <c r="H849" s="349"/>
      <c r="I849" s="349"/>
      <c r="J849" s="349"/>
      <c r="K849" s="349"/>
      <c r="L849" s="349"/>
      <c r="M849" s="349"/>
      <c r="N849" s="349"/>
      <c r="O849" s="349"/>
      <c r="P849" s="349"/>
      <c r="Q849" s="349"/>
      <c r="R849" s="349"/>
      <c r="S849" s="349"/>
      <c r="T849" s="349"/>
      <c r="U849" s="349"/>
      <c r="V849" s="349"/>
      <c r="W849" s="349"/>
      <c r="X849" s="349"/>
      <c r="Y849" s="349"/>
      <c r="Z849" s="349"/>
    </row>
    <row r="850" spans="1:26" ht="15.75" customHeight="1" x14ac:dyDescent="0.2">
      <c r="A850" s="349"/>
      <c r="B850" s="351"/>
      <c r="C850" s="349"/>
      <c r="D850" s="352"/>
      <c r="E850" s="349"/>
      <c r="F850" s="349"/>
      <c r="G850" s="349"/>
      <c r="H850" s="349"/>
      <c r="I850" s="349"/>
      <c r="J850" s="349"/>
      <c r="K850" s="349"/>
      <c r="L850" s="349"/>
      <c r="M850" s="349"/>
      <c r="N850" s="349"/>
      <c r="O850" s="349"/>
      <c r="P850" s="349"/>
      <c r="Q850" s="349"/>
      <c r="R850" s="349"/>
      <c r="S850" s="349"/>
      <c r="T850" s="349"/>
      <c r="U850" s="349"/>
      <c r="V850" s="349"/>
      <c r="W850" s="349"/>
      <c r="X850" s="349"/>
      <c r="Y850" s="349"/>
      <c r="Z850" s="349"/>
    </row>
    <row r="851" spans="1:26" ht="15.75" customHeight="1" x14ac:dyDescent="0.2">
      <c r="A851" s="349"/>
      <c r="B851" s="351"/>
      <c r="C851" s="349"/>
      <c r="D851" s="352"/>
      <c r="E851" s="349"/>
      <c r="F851" s="349"/>
      <c r="G851" s="349"/>
      <c r="H851" s="349"/>
      <c r="I851" s="349"/>
      <c r="J851" s="349"/>
      <c r="K851" s="349"/>
      <c r="L851" s="349"/>
      <c r="M851" s="349"/>
      <c r="N851" s="349"/>
      <c r="O851" s="349"/>
      <c r="P851" s="349"/>
      <c r="Q851" s="349"/>
      <c r="R851" s="349"/>
      <c r="S851" s="349"/>
      <c r="T851" s="349"/>
      <c r="U851" s="349"/>
      <c r="V851" s="349"/>
      <c r="W851" s="349"/>
      <c r="X851" s="349"/>
      <c r="Y851" s="349"/>
      <c r="Z851" s="349"/>
    </row>
    <row r="852" spans="1:26" ht="15.75" customHeight="1" x14ac:dyDescent="0.2">
      <c r="A852" s="349"/>
      <c r="B852" s="351"/>
      <c r="C852" s="349"/>
      <c r="D852" s="352"/>
      <c r="E852" s="349"/>
      <c r="F852" s="349"/>
      <c r="G852" s="349"/>
      <c r="H852" s="349"/>
      <c r="I852" s="349"/>
      <c r="J852" s="349"/>
      <c r="K852" s="349"/>
      <c r="L852" s="349"/>
      <c r="M852" s="349"/>
      <c r="N852" s="349"/>
      <c r="O852" s="349"/>
      <c r="P852" s="349"/>
      <c r="Q852" s="349"/>
      <c r="R852" s="349"/>
      <c r="S852" s="349"/>
      <c r="T852" s="349"/>
      <c r="U852" s="349"/>
      <c r="V852" s="349"/>
      <c r="W852" s="349"/>
      <c r="X852" s="349"/>
      <c r="Y852" s="349"/>
      <c r="Z852" s="349"/>
    </row>
    <row r="853" spans="1:26" ht="15.75" customHeight="1" x14ac:dyDescent="0.2">
      <c r="A853" s="349"/>
      <c r="B853" s="351"/>
      <c r="C853" s="349"/>
      <c r="D853" s="352"/>
      <c r="E853" s="349"/>
      <c r="F853" s="349"/>
      <c r="G853" s="349"/>
      <c r="H853" s="349"/>
      <c r="I853" s="349"/>
      <c r="J853" s="349"/>
      <c r="K853" s="349"/>
      <c r="L853" s="349"/>
      <c r="M853" s="349"/>
      <c r="N853" s="349"/>
      <c r="O853" s="349"/>
      <c r="P853" s="349"/>
      <c r="Q853" s="349"/>
      <c r="R853" s="349"/>
      <c r="S853" s="349"/>
      <c r="T853" s="349"/>
      <c r="U853" s="349"/>
      <c r="V853" s="349"/>
      <c r="W853" s="349"/>
      <c r="X853" s="349"/>
      <c r="Y853" s="349"/>
      <c r="Z853" s="349"/>
    </row>
    <row r="854" spans="1:26" ht="15.75" customHeight="1" x14ac:dyDescent="0.2">
      <c r="A854" s="349"/>
      <c r="B854" s="351"/>
      <c r="C854" s="349"/>
      <c r="D854" s="352"/>
      <c r="E854" s="349"/>
      <c r="F854" s="349"/>
      <c r="G854" s="349"/>
      <c r="H854" s="349"/>
      <c r="I854" s="349"/>
      <c r="J854" s="349"/>
      <c r="K854" s="349"/>
      <c r="L854" s="349"/>
      <c r="M854" s="349"/>
      <c r="N854" s="349"/>
      <c r="O854" s="349"/>
      <c r="P854" s="349"/>
      <c r="Q854" s="349"/>
      <c r="R854" s="349"/>
      <c r="S854" s="349"/>
      <c r="T854" s="349"/>
      <c r="U854" s="349"/>
      <c r="V854" s="349"/>
      <c r="W854" s="349"/>
      <c r="X854" s="349"/>
      <c r="Y854" s="349"/>
      <c r="Z854" s="349"/>
    </row>
    <row r="855" spans="1:26" ht="15.75" customHeight="1" x14ac:dyDescent="0.2">
      <c r="A855" s="349"/>
      <c r="B855" s="351"/>
      <c r="C855" s="349"/>
      <c r="D855" s="352"/>
      <c r="E855" s="349"/>
      <c r="F855" s="349"/>
      <c r="G855" s="349"/>
      <c r="H855" s="349"/>
      <c r="I855" s="349"/>
      <c r="J855" s="349"/>
      <c r="K855" s="349"/>
      <c r="L855" s="349"/>
      <c r="M855" s="349"/>
      <c r="N855" s="349"/>
      <c r="O855" s="349"/>
      <c r="P855" s="349"/>
      <c r="Q855" s="349"/>
      <c r="R855" s="349"/>
      <c r="S855" s="349"/>
      <c r="T855" s="349"/>
      <c r="U855" s="349"/>
      <c r="V855" s="349"/>
      <c r="W855" s="349"/>
      <c r="X855" s="349"/>
      <c r="Y855" s="349"/>
      <c r="Z855" s="349"/>
    </row>
    <row r="856" spans="1:26" ht="15.75" customHeight="1" x14ac:dyDescent="0.2">
      <c r="A856" s="349"/>
      <c r="B856" s="351"/>
      <c r="C856" s="349"/>
      <c r="D856" s="352"/>
      <c r="E856" s="349"/>
      <c r="F856" s="349"/>
      <c r="G856" s="349"/>
      <c r="H856" s="349"/>
      <c r="I856" s="349"/>
      <c r="J856" s="349"/>
      <c r="K856" s="349"/>
      <c r="L856" s="349"/>
      <c r="M856" s="349"/>
      <c r="N856" s="349"/>
      <c r="O856" s="349"/>
      <c r="P856" s="349"/>
      <c r="Q856" s="349"/>
      <c r="R856" s="349"/>
      <c r="S856" s="349"/>
      <c r="T856" s="349"/>
      <c r="U856" s="349"/>
      <c r="V856" s="349"/>
      <c r="W856" s="349"/>
      <c r="X856" s="349"/>
      <c r="Y856" s="349"/>
      <c r="Z856" s="349"/>
    </row>
    <row r="857" spans="1:26" ht="15.75" customHeight="1" x14ac:dyDescent="0.2">
      <c r="A857" s="349"/>
      <c r="B857" s="351"/>
      <c r="C857" s="349"/>
      <c r="D857" s="352"/>
      <c r="E857" s="349"/>
      <c r="F857" s="349"/>
      <c r="G857" s="349"/>
      <c r="H857" s="349"/>
      <c r="I857" s="349"/>
      <c r="J857" s="349"/>
      <c r="K857" s="349"/>
      <c r="L857" s="349"/>
      <c r="M857" s="349"/>
      <c r="N857" s="349"/>
      <c r="O857" s="349"/>
      <c r="P857" s="349"/>
      <c r="Q857" s="349"/>
      <c r="R857" s="349"/>
      <c r="S857" s="349"/>
      <c r="T857" s="349"/>
      <c r="U857" s="349"/>
      <c r="V857" s="349"/>
      <c r="W857" s="349"/>
      <c r="X857" s="349"/>
      <c r="Y857" s="349"/>
      <c r="Z857" s="349"/>
    </row>
    <row r="858" spans="1:26" ht="15.75" customHeight="1" x14ac:dyDescent="0.2">
      <c r="A858" s="349"/>
      <c r="B858" s="351"/>
      <c r="C858" s="349"/>
      <c r="D858" s="352"/>
      <c r="E858" s="349"/>
      <c r="F858" s="349"/>
      <c r="G858" s="349"/>
      <c r="H858" s="349"/>
      <c r="I858" s="349"/>
      <c r="J858" s="349"/>
      <c r="K858" s="349"/>
      <c r="L858" s="349"/>
      <c r="M858" s="349"/>
      <c r="N858" s="349"/>
      <c r="O858" s="349"/>
      <c r="P858" s="349"/>
      <c r="Q858" s="349"/>
      <c r="R858" s="349"/>
      <c r="S858" s="349"/>
      <c r="T858" s="349"/>
      <c r="U858" s="349"/>
      <c r="V858" s="349"/>
      <c r="W858" s="349"/>
      <c r="X858" s="349"/>
      <c r="Y858" s="349"/>
      <c r="Z858" s="349"/>
    </row>
    <row r="859" spans="1:26" ht="15.75" customHeight="1" x14ac:dyDescent="0.2">
      <c r="A859" s="349"/>
      <c r="B859" s="351"/>
      <c r="C859" s="349"/>
      <c r="D859" s="352"/>
      <c r="E859" s="349"/>
      <c r="F859" s="349"/>
      <c r="G859" s="349"/>
      <c r="H859" s="349"/>
      <c r="I859" s="349"/>
      <c r="J859" s="349"/>
      <c r="K859" s="349"/>
      <c r="L859" s="349"/>
      <c r="M859" s="349"/>
      <c r="N859" s="349"/>
      <c r="O859" s="349"/>
      <c r="P859" s="349"/>
      <c r="Q859" s="349"/>
      <c r="R859" s="349"/>
      <c r="S859" s="349"/>
      <c r="T859" s="349"/>
      <c r="U859" s="349"/>
      <c r="V859" s="349"/>
      <c r="W859" s="349"/>
      <c r="X859" s="349"/>
      <c r="Y859" s="349"/>
      <c r="Z859" s="349"/>
    </row>
    <row r="860" spans="1:26" ht="15.75" customHeight="1" x14ac:dyDescent="0.2">
      <c r="A860" s="349"/>
      <c r="B860" s="351"/>
      <c r="C860" s="349"/>
      <c r="D860" s="352"/>
      <c r="E860" s="349"/>
      <c r="F860" s="349"/>
      <c r="G860" s="349"/>
      <c r="H860" s="349"/>
      <c r="I860" s="349"/>
      <c r="J860" s="349"/>
      <c r="K860" s="349"/>
      <c r="L860" s="349"/>
      <c r="M860" s="349"/>
      <c r="N860" s="349"/>
      <c r="O860" s="349"/>
      <c r="P860" s="349"/>
      <c r="Q860" s="349"/>
      <c r="R860" s="349"/>
      <c r="S860" s="349"/>
      <c r="T860" s="349"/>
      <c r="U860" s="349"/>
      <c r="V860" s="349"/>
      <c r="W860" s="349"/>
      <c r="X860" s="349"/>
      <c r="Y860" s="349"/>
      <c r="Z860" s="349"/>
    </row>
    <row r="861" spans="1:26" ht="15.75" customHeight="1" x14ac:dyDescent="0.2">
      <c r="A861" s="349"/>
      <c r="B861" s="351"/>
      <c r="C861" s="349"/>
      <c r="D861" s="352"/>
      <c r="E861" s="349"/>
      <c r="F861" s="349"/>
      <c r="G861" s="349"/>
      <c r="H861" s="349"/>
      <c r="I861" s="349"/>
      <c r="J861" s="349"/>
      <c r="K861" s="349"/>
      <c r="L861" s="349"/>
      <c r="M861" s="349"/>
      <c r="N861" s="349"/>
      <c r="O861" s="349"/>
      <c r="P861" s="349"/>
      <c r="Q861" s="349"/>
      <c r="R861" s="349"/>
      <c r="S861" s="349"/>
      <c r="T861" s="349"/>
      <c r="U861" s="349"/>
      <c r="V861" s="349"/>
      <c r="W861" s="349"/>
      <c r="X861" s="349"/>
      <c r="Y861" s="349"/>
      <c r="Z861" s="349"/>
    </row>
    <row r="862" spans="1:26" ht="15.75" customHeight="1" x14ac:dyDescent="0.2">
      <c r="A862" s="349"/>
      <c r="B862" s="351"/>
      <c r="C862" s="349"/>
      <c r="D862" s="352"/>
      <c r="E862" s="349"/>
      <c r="F862" s="349"/>
      <c r="G862" s="349"/>
      <c r="H862" s="349"/>
      <c r="I862" s="349"/>
      <c r="J862" s="349"/>
      <c r="K862" s="349"/>
      <c r="L862" s="349"/>
      <c r="M862" s="349"/>
      <c r="N862" s="349"/>
      <c r="O862" s="349"/>
      <c r="P862" s="349"/>
      <c r="Q862" s="349"/>
      <c r="R862" s="349"/>
      <c r="S862" s="349"/>
      <c r="T862" s="349"/>
      <c r="U862" s="349"/>
      <c r="V862" s="349"/>
      <c r="W862" s="349"/>
      <c r="X862" s="349"/>
      <c r="Y862" s="349"/>
      <c r="Z862" s="349"/>
    </row>
    <row r="863" spans="1:26" ht="15.75" customHeight="1" x14ac:dyDescent="0.2">
      <c r="A863" s="349"/>
      <c r="B863" s="351"/>
      <c r="C863" s="349"/>
      <c r="D863" s="352"/>
      <c r="E863" s="349"/>
      <c r="F863" s="349"/>
      <c r="G863" s="349"/>
      <c r="H863" s="349"/>
      <c r="I863" s="349"/>
      <c r="J863" s="349"/>
      <c r="K863" s="349"/>
      <c r="L863" s="349"/>
      <c r="M863" s="349"/>
      <c r="N863" s="349"/>
      <c r="O863" s="349"/>
      <c r="P863" s="349"/>
      <c r="Q863" s="349"/>
      <c r="R863" s="349"/>
      <c r="S863" s="349"/>
      <c r="T863" s="349"/>
      <c r="U863" s="349"/>
      <c r="V863" s="349"/>
      <c r="W863" s="349"/>
      <c r="X863" s="349"/>
      <c r="Y863" s="349"/>
      <c r="Z863" s="349"/>
    </row>
    <row r="864" spans="1:26" ht="15.75" customHeight="1" x14ac:dyDescent="0.2">
      <c r="A864" s="349"/>
      <c r="B864" s="351"/>
      <c r="C864" s="349"/>
      <c r="D864" s="352"/>
      <c r="E864" s="349"/>
      <c r="F864" s="349"/>
      <c r="G864" s="349"/>
      <c r="H864" s="349"/>
      <c r="I864" s="349"/>
      <c r="J864" s="349"/>
      <c r="K864" s="349"/>
      <c r="L864" s="349"/>
      <c r="M864" s="349"/>
      <c r="N864" s="349"/>
      <c r="O864" s="349"/>
      <c r="P864" s="349"/>
      <c r="Q864" s="349"/>
      <c r="R864" s="349"/>
      <c r="S864" s="349"/>
      <c r="T864" s="349"/>
      <c r="U864" s="349"/>
      <c r="V864" s="349"/>
      <c r="W864" s="349"/>
      <c r="X864" s="349"/>
      <c r="Y864" s="349"/>
      <c r="Z864" s="349"/>
    </row>
    <row r="865" spans="1:26" ht="15.75" customHeight="1" x14ac:dyDescent="0.2">
      <c r="A865" s="349"/>
      <c r="B865" s="351"/>
      <c r="C865" s="349"/>
      <c r="D865" s="352"/>
      <c r="E865" s="349"/>
      <c r="F865" s="349"/>
      <c r="G865" s="349"/>
      <c r="H865" s="349"/>
      <c r="I865" s="349"/>
      <c r="J865" s="349"/>
      <c r="K865" s="349"/>
      <c r="L865" s="349"/>
      <c r="M865" s="349"/>
      <c r="N865" s="349"/>
      <c r="O865" s="349"/>
      <c r="P865" s="349"/>
      <c r="Q865" s="349"/>
      <c r="R865" s="349"/>
      <c r="S865" s="349"/>
      <c r="T865" s="349"/>
      <c r="U865" s="349"/>
      <c r="V865" s="349"/>
      <c r="W865" s="349"/>
      <c r="X865" s="349"/>
      <c r="Y865" s="349"/>
      <c r="Z865" s="349"/>
    </row>
    <row r="866" spans="1:26" ht="15.75" customHeight="1" x14ac:dyDescent="0.2">
      <c r="A866" s="349"/>
      <c r="B866" s="351"/>
      <c r="C866" s="349"/>
      <c r="D866" s="352"/>
      <c r="E866" s="349"/>
      <c r="F866" s="349"/>
      <c r="G866" s="349"/>
      <c r="H866" s="349"/>
      <c r="I866" s="349"/>
      <c r="J866" s="349"/>
      <c r="K866" s="349"/>
      <c r="L866" s="349"/>
      <c r="M866" s="349"/>
      <c r="N866" s="349"/>
      <c r="O866" s="349"/>
      <c r="P866" s="349"/>
      <c r="Q866" s="349"/>
      <c r="R866" s="349"/>
      <c r="S866" s="349"/>
      <c r="T866" s="349"/>
      <c r="U866" s="349"/>
      <c r="V866" s="349"/>
      <c r="W866" s="349"/>
      <c r="X866" s="349"/>
      <c r="Y866" s="349"/>
      <c r="Z866" s="349"/>
    </row>
    <row r="867" spans="1:26" ht="15.75" customHeight="1" x14ac:dyDescent="0.2">
      <c r="A867" s="349"/>
      <c r="B867" s="351"/>
      <c r="C867" s="349"/>
      <c r="D867" s="352"/>
      <c r="E867" s="349"/>
      <c r="F867" s="349"/>
      <c r="G867" s="349"/>
      <c r="H867" s="349"/>
      <c r="I867" s="349"/>
      <c r="J867" s="349"/>
      <c r="K867" s="349"/>
      <c r="L867" s="349"/>
      <c r="M867" s="349"/>
      <c r="N867" s="349"/>
      <c r="O867" s="349"/>
      <c r="P867" s="349"/>
      <c r="Q867" s="349"/>
      <c r="R867" s="349"/>
      <c r="S867" s="349"/>
      <c r="T867" s="349"/>
      <c r="U867" s="349"/>
      <c r="V867" s="349"/>
      <c r="W867" s="349"/>
      <c r="X867" s="349"/>
      <c r="Y867" s="349"/>
      <c r="Z867" s="349"/>
    </row>
    <row r="868" spans="1:26" ht="15.75" customHeight="1" x14ac:dyDescent="0.2">
      <c r="A868" s="349"/>
      <c r="B868" s="351"/>
      <c r="C868" s="349"/>
      <c r="D868" s="352"/>
      <c r="E868" s="349"/>
      <c r="F868" s="349"/>
      <c r="G868" s="349"/>
      <c r="H868" s="349"/>
      <c r="I868" s="349"/>
      <c r="J868" s="349"/>
      <c r="K868" s="349"/>
      <c r="L868" s="349"/>
      <c r="M868" s="349"/>
      <c r="N868" s="349"/>
      <c r="O868" s="349"/>
      <c r="P868" s="349"/>
      <c r="Q868" s="349"/>
      <c r="R868" s="349"/>
      <c r="S868" s="349"/>
      <c r="T868" s="349"/>
      <c r="U868" s="349"/>
      <c r="V868" s="349"/>
      <c r="W868" s="349"/>
      <c r="X868" s="349"/>
      <c r="Y868" s="349"/>
      <c r="Z868" s="349"/>
    </row>
    <row r="869" spans="1:26" ht="15.75" customHeight="1" x14ac:dyDescent="0.2">
      <c r="A869" s="349"/>
      <c r="B869" s="351"/>
      <c r="C869" s="349"/>
      <c r="D869" s="352"/>
      <c r="E869" s="349"/>
      <c r="F869" s="349"/>
      <c r="G869" s="349"/>
      <c r="H869" s="349"/>
      <c r="I869" s="349"/>
      <c r="J869" s="349"/>
      <c r="K869" s="349"/>
      <c r="L869" s="349"/>
      <c r="M869" s="349"/>
      <c r="N869" s="349"/>
      <c r="O869" s="349"/>
      <c r="P869" s="349"/>
      <c r="Q869" s="349"/>
      <c r="R869" s="349"/>
      <c r="S869" s="349"/>
      <c r="T869" s="349"/>
      <c r="U869" s="349"/>
      <c r="V869" s="349"/>
      <c r="W869" s="349"/>
      <c r="X869" s="349"/>
      <c r="Y869" s="349"/>
      <c r="Z869" s="349"/>
    </row>
    <row r="870" spans="1:26" ht="15.75" customHeight="1" x14ac:dyDescent="0.2">
      <c r="A870" s="349"/>
      <c r="B870" s="351"/>
      <c r="C870" s="349"/>
      <c r="D870" s="352"/>
      <c r="E870" s="349"/>
      <c r="F870" s="349"/>
      <c r="G870" s="349"/>
      <c r="H870" s="349"/>
      <c r="I870" s="349"/>
      <c r="J870" s="349"/>
      <c r="K870" s="349"/>
      <c r="L870" s="349"/>
      <c r="M870" s="349"/>
      <c r="N870" s="349"/>
      <c r="O870" s="349"/>
      <c r="P870" s="349"/>
      <c r="Q870" s="349"/>
      <c r="R870" s="349"/>
      <c r="S870" s="349"/>
      <c r="T870" s="349"/>
      <c r="U870" s="349"/>
      <c r="V870" s="349"/>
      <c r="W870" s="349"/>
      <c r="X870" s="349"/>
      <c r="Y870" s="349"/>
      <c r="Z870" s="349"/>
    </row>
    <row r="871" spans="1:26" ht="15.75" customHeight="1" x14ac:dyDescent="0.2">
      <c r="A871" s="349"/>
      <c r="B871" s="351"/>
      <c r="C871" s="349"/>
      <c r="D871" s="352"/>
      <c r="E871" s="349"/>
      <c r="F871" s="349"/>
      <c r="G871" s="349"/>
      <c r="H871" s="349"/>
      <c r="I871" s="349"/>
      <c r="J871" s="349"/>
      <c r="K871" s="349"/>
      <c r="L871" s="349"/>
      <c r="M871" s="349"/>
      <c r="N871" s="349"/>
      <c r="O871" s="349"/>
      <c r="P871" s="349"/>
      <c r="Q871" s="349"/>
      <c r="R871" s="349"/>
      <c r="S871" s="349"/>
      <c r="T871" s="349"/>
      <c r="U871" s="349"/>
      <c r="V871" s="349"/>
      <c r="W871" s="349"/>
      <c r="X871" s="349"/>
      <c r="Y871" s="349"/>
      <c r="Z871" s="349"/>
    </row>
    <row r="872" spans="1:26" ht="15.75" customHeight="1" x14ac:dyDescent="0.2">
      <c r="A872" s="349"/>
      <c r="B872" s="351"/>
      <c r="C872" s="349"/>
      <c r="D872" s="352"/>
      <c r="E872" s="349"/>
      <c r="F872" s="349"/>
      <c r="G872" s="349"/>
      <c r="H872" s="349"/>
      <c r="I872" s="349"/>
      <c r="J872" s="349"/>
      <c r="K872" s="349"/>
      <c r="L872" s="349"/>
      <c r="M872" s="349"/>
      <c r="N872" s="349"/>
      <c r="O872" s="349"/>
      <c r="P872" s="349"/>
      <c r="Q872" s="349"/>
      <c r="R872" s="349"/>
      <c r="S872" s="349"/>
      <c r="T872" s="349"/>
      <c r="U872" s="349"/>
      <c r="V872" s="349"/>
      <c r="W872" s="349"/>
      <c r="X872" s="349"/>
      <c r="Y872" s="349"/>
      <c r="Z872" s="349"/>
    </row>
    <row r="873" spans="1:26" ht="15.75" customHeight="1" x14ac:dyDescent="0.2">
      <c r="A873" s="349"/>
      <c r="B873" s="351"/>
      <c r="C873" s="349"/>
      <c r="D873" s="352"/>
      <c r="E873" s="349"/>
      <c r="F873" s="349"/>
      <c r="G873" s="349"/>
      <c r="H873" s="349"/>
      <c r="I873" s="349"/>
      <c r="J873" s="349"/>
      <c r="K873" s="349"/>
      <c r="L873" s="349"/>
      <c r="M873" s="349"/>
      <c r="N873" s="349"/>
      <c r="O873" s="349"/>
      <c r="P873" s="349"/>
      <c r="Q873" s="349"/>
      <c r="R873" s="349"/>
      <c r="S873" s="349"/>
      <c r="T873" s="349"/>
      <c r="U873" s="349"/>
      <c r="V873" s="349"/>
      <c r="W873" s="349"/>
      <c r="X873" s="349"/>
      <c r="Y873" s="349"/>
      <c r="Z873" s="349"/>
    </row>
    <row r="874" spans="1:26" ht="15.75" customHeight="1" x14ac:dyDescent="0.2">
      <c r="A874" s="349"/>
      <c r="B874" s="351"/>
      <c r="C874" s="349"/>
      <c r="D874" s="352"/>
      <c r="E874" s="349"/>
      <c r="F874" s="349"/>
      <c r="G874" s="349"/>
      <c r="H874" s="349"/>
      <c r="I874" s="349"/>
      <c r="J874" s="349"/>
      <c r="K874" s="349"/>
      <c r="L874" s="349"/>
      <c r="M874" s="349"/>
      <c r="N874" s="349"/>
      <c r="O874" s="349"/>
      <c r="P874" s="349"/>
      <c r="Q874" s="349"/>
      <c r="R874" s="349"/>
      <c r="S874" s="349"/>
      <c r="T874" s="349"/>
      <c r="U874" s="349"/>
      <c r="V874" s="349"/>
      <c r="W874" s="349"/>
      <c r="X874" s="349"/>
      <c r="Y874" s="349"/>
      <c r="Z874" s="349"/>
    </row>
    <row r="875" spans="1:26" ht="15.75" customHeight="1" x14ac:dyDescent="0.2">
      <c r="A875" s="349"/>
      <c r="B875" s="351"/>
      <c r="C875" s="349"/>
      <c r="D875" s="352"/>
      <c r="E875" s="349"/>
      <c r="F875" s="349"/>
      <c r="G875" s="349"/>
      <c r="H875" s="349"/>
      <c r="I875" s="349"/>
      <c r="J875" s="349"/>
      <c r="K875" s="349"/>
      <c r="L875" s="349"/>
      <c r="M875" s="349"/>
      <c r="N875" s="349"/>
      <c r="O875" s="349"/>
      <c r="P875" s="349"/>
      <c r="Q875" s="349"/>
      <c r="R875" s="349"/>
      <c r="S875" s="349"/>
      <c r="T875" s="349"/>
      <c r="U875" s="349"/>
      <c r="V875" s="349"/>
      <c r="W875" s="349"/>
      <c r="X875" s="349"/>
      <c r="Y875" s="349"/>
      <c r="Z875" s="349"/>
    </row>
    <row r="876" spans="1:26" ht="15.75" customHeight="1" x14ac:dyDescent="0.2">
      <c r="A876" s="349"/>
      <c r="B876" s="351"/>
      <c r="C876" s="349"/>
      <c r="D876" s="352"/>
      <c r="E876" s="349"/>
      <c r="F876" s="349"/>
      <c r="G876" s="349"/>
      <c r="H876" s="349"/>
      <c r="I876" s="349"/>
      <c r="J876" s="349"/>
      <c r="K876" s="349"/>
      <c r="L876" s="349"/>
      <c r="M876" s="349"/>
      <c r="N876" s="349"/>
      <c r="O876" s="349"/>
      <c r="P876" s="349"/>
      <c r="Q876" s="349"/>
      <c r="R876" s="349"/>
      <c r="S876" s="349"/>
      <c r="T876" s="349"/>
      <c r="U876" s="349"/>
      <c r="V876" s="349"/>
      <c r="W876" s="349"/>
      <c r="X876" s="349"/>
      <c r="Y876" s="349"/>
      <c r="Z876" s="349"/>
    </row>
    <row r="877" spans="1:26" ht="15.75" customHeight="1" x14ac:dyDescent="0.2">
      <c r="A877" s="349"/>
      <c r="B877" s="351"/>
      <c r="C877" s="349"/>
      <c r="D877" s="352"/>
      <c r="E877" s="349"/>
      <c r="F877" s="349"/>
      <c r="G877" s="349"/>
      <c r="H877" s="349"/>
      <c r="I877" s="349"/>
      <c r="J877" s="349"/>
      <c r="K877" s="349"/>
      <c r="L877" s="349"/>
      <c r="M877" s="349"/>
      <c r="N877" s="349"/>
      <c r="O877" s="349"/>
      <c r="P877" s="349"/>
      <c r="Q877" s="349"/>
      <c r="R877" s="349"/>
      <c r="S877" s="349"/>
      <c r="T877" s="349"/>
      <c r="U877" s="349"/>
      <c r="V877" s="349"/>
      <c r="W877" s="349"/>
      <c r="X877" s="349"/>
      <c r="Y877" s="349"/>
      <c r="Z877" s="349"/>
    </row>
    <row r="878" spans="1:26" ht="15.75" customHeight="1" x14ac:dyDescent="0.2">
      <c r="A878" s="349"/>
      <c r="B878" s="351"/>
      <c r="C878" s="349"/>
      <c r="D878" s="352"/>
      <c r="E878" s="349"/>
      <c r="F878" s="349"/>
      <c r="G878" s="349"/>
      <c r="H878" s="349"/>
      <c r="I878" s="349"/>
      <c r="J878" s="349"/>
      <c r="K878" s="349"/>
      <c r="L878" s="349"/>
      <c r="M878" s="349"/>
      <c r="N878" s="349"/>
      <c r="O878" s="349"/>
      <c r="P878" s="349"/>
      <c r="Q878" s="349"/>
      <c r="R878" s="349"/>
      <c r="S878" s="349"/>
      <c r="T878" s="349"/>
      <c r="U878" s="349"/>
      <c r="V878" s="349"/>
      <c r="W878" s="349"/>
      <c r="X878" s="349"/>
      <c r="Y878" s="349"/>
      <c r="Z878" s="349"/>
    </row>
    <row r="879" spans="1:26" ht="15.75" customHeight="1" x14ac:dyDescent="0.2">
      <c r="A879" s="349"/>
      <c r="B879" s="351"/>
      <c r="C879" s="349"/>
      <c r="D879" s="352"/>
      <c r="E879" s="349"/>
      <c r="F879" s="349"/>
      <c r="G879" s="349"/>
      <c r="H879" s="349"/>
      <c r="I879" s="349"/>
      <c r="J879" s="349"/>
      <c r="K879" s="349"/>
      <c r="L879" s="349"/>
      <c r="M879" s="349"/>
      <c r="N879" s="349"/>
      <c r="O879" s="349"/>
      <c r="P879" s="349"/>
      <c r="Q879" s="349"/>
      <c r="R879" s="349"/>
      <c r="S879" s="349"/>
      <c r="T879" s="349"/>
      <c r="U879" s="349"/>
      <c r="V879" s="349"/>
      <c r="W879" s="349"/>
      <c r="X879" s="349"/>
      <c r="Y879" s="349"/>
      <c r="Z879" s="349"/>
    </row>
    <row r="880" spans="1:26" ht="15.75" customHeight="1" x14ac:dyDescent="0.2">
      <c r="A880" s="349"/>
      <c r="B880" s="351"/>
      <c r="C880" s="349"/>
      <c r="D880" s="352"/>
      <c r="E880" s="349"/>
      <c r="F880" s="349"/>
      <c r="G880" s="349"/>
      <c r="H880" s="349"/>
      <c r="I880" s="349"/>
      <c r="J880" s="349"/>
      <c r="K880" s="349"/>
      <c r="L880" s="349"/>
      <c r="M880" s="349"/>
      <c r="N880" s="349"/>
      <c r="O880" s="349"/>
      <c r="P880" s="349"/>
      <c r="Q880" s="349"/>
      <c r="R880" s="349"/>
      <c r="S880" s="349"/>
      <c r="T880" s="349"/>
      <c r="U880" s="349"/>
      <c r="V880" s="349"/>
      <c r="W880" s="349"/>
      <c r="X880" s="349"/>
      <c r="Y880" s="349"/>
      <c r="Z880" s="349"/>
    </row>
    <row r="881" spans="1:26" ht="15.75" customHeight="1" x14ac:dyDescent="0.2">
      <c r="A881" s="349"/>
      <c r="B881" s="351"/>
      <c r="C881" s="349"/>
      <c r="D881" s="352"/>
      <c r="E881" s="349"/>
      <c r="F881" s="349"/>
      <c r="G881" s="349"/>
      <c r="H881" s="349"/>
      <c r="I881" s="349"/>
      <c r="J881" s="349"/>
      <c r="K881" s="349"/>
      <c r="L881" s="349"/>
      <c r="M881" s="349"/>
      <c r="N881" s="349"/>
      <c r="O881" s="349"/>
      <c r="P881" s="349"/>
      <c r="Q881" s="349"/>
      <c r="R881" s="349"/>
      <c r="S881" s="349"/>
      <c r="T881" s="349"/>
      <c r="U881" s="349"/>
      <c r="V881" s="349"/>
      <c r="W881" s="349"/>
      <c r="X881" s="349"/>
      <c r="Y881" s="349"/>
      <c r="Z881" s="349"/>
    </row>
    <row r="882" spans="1:26" ht="15.75" customHeight="1" x14ac:dyDescent="0.2">
      <c r="A882" s="349"/>
      <c r="B882" s="351"/>
      <c r="C882" s="349"/>
      <c r="D882" s="352"/>
      <c r="E882" s="349"/>
      <c r="F882" s="349"/>
      <c r="G882" s="349"/>
      <c r="H882" s="349"/>
      <c r="I882" s="349"/>
      <c r="J882" s="349"/>
      <c r="K882" s="349"/>
      <c r="L882" s="349"/>
      <c r="M882" s="349"/>
      <c r="N882" s="349"/>
      <c r="O882" s="349"/>
      <c r="P882" s="349"/>
      <c r="Q882" s="349"/>
      <c r="R882" s="349"/>
      <c r="S882" s="349"/>
      <c r="T882" s="349"/>
      <c r="U882" s="349"/>
      <c r="V882" s="349"/>
      <c r="W882" s="349"/>
      <c r="X882" s="349"/>
      <c r="Y882" s="349"/>
      <c r="Z882" s="349"/>
    </row>
    <row r="883" spans="1:26" ht="15.75" customHeight="1" x14ac:dyDescent="0.2">
      <c r="A883" s="349"/>
      <c r="B883" s="351"/>
      <c r="C883" s="349"/>
      <c r="D883" s="352"/>
      <c r="E883" s="349"/>
      <c r="F883" s="349"/>
      <c r="G883" s="349"/>
      <c r="H883" s="349"/>
      <c r="I883" s="349"/>
      <c r="J883" s="349"/>
      <c r="K883" s="349"/>
      <c r="L883" s="349"/>
      <c r="M883" s="349"/>
      <c r="N883" s="349"/>
      <c r="O883" s="349"/>
      <c r="P883" s="349"/>
      <c r="Q883" s="349"/>
      <c r="R883" s="349"/>
      <c r="S883" s="349"/>
      <c r="T883" s="349"/>
      <c r="U883" s="349"/>
      <c r="V883" s="349"/>
      <c r="W883" s="349"/>
      <c r="X883" s="349"/>
      <c r="Y883" s="349"/>
      <c r="Z883" s="349"/>
    </row>
    <row r="884" spans="1:26" ht="15.75" customHeight="1" x14ac:dyDescent="0.2">
      <c r="A884" s="349"/>
      <c r="B884" s="351"/>
      <c r="C884" s="349"/>
      <c r="D884" s="352"/>
      <c r="E884" s="349"/>
      <c r="F884" s="349"/>
      <c r="G884" s="349"/>
      <c r="H884" s="349"/>
      <c r="I884" s="349"/>
      <c r="J884" s="349"/>
      <c r="K884" s="349"/>
      <c r="L884" s="349"/>
      <c r="M884" s="349"/>
      <c r="N884" s="349"/>
      <c r="O884" s="349"/>
      <c r="P884" s="349"/>
      <c r="Q884" s="349"/>
      <c r="R884" s="349"/>
      <c r="S884" s="349"/>
      <c r="T884" s="349"/>
      <c r="U884" s="349"/>
      <c r="V884" s="349"/>
      <c r="W884" s="349"/>
      <c r="X884" s="349"/>
      <c r="Y884" s="349"/>
      <c r="Z884" s="349"/>
    </row>
    <row r="885" spans="1:26" ht="15.75" customHeight="1" x14ac:dyDescent="0.2">
      <c r="A885" s="349"/>
      <c r="B885" s="351"/>
      <c r="C885" s="349"/>
      <c r="D885" s="352"/>
      <c r="E885" s="349"/>
      <c r="F885" s="349"/>
      <c r="G885" s="349"/>
      <c r="H885" s="349"/>
      <c r="I885" s="349"/>
      <c r="J885" s="349"/>
      <c r="K885" s="349"/>
      <c r="L885" s="349"/>
      <c r="M885" s="349"/>
      <c r="N885" s="349"/>
      <c r="O885" s="349"/>
      <c r="P885" s="349"/>
      <c r="Q885" s="349"/>
      <c r="R885" s="349"/>
      <c r="S885" s="349"/>
      <c r="T885" s="349"/>
      <c r="U885" s="349"/>
      <c r="V885" s="349"/>
      <c r="W885" s="349"/>
      <c r="X885" s="349"/>
      <c r="Y885" s="349"/>
      <c r="Z885" s="349"/>
    </row>
    <row r="886" spans="1:26" ht="15.75" customHeight="1" x14ac:dyDescent="0.2">
      <c r="A886" s="349"/>
      <c r="B886" s="351"/>
      <c r="C886" s="349"/>
      <c r="D886" s="352"/>
      <c r="E886" s="349"/>
      <c r="F886" s="349"/>
      <c r="G886" s="349"/>
      <c r="H886" s="349"/>
      <c r="I886" s="349"/>
      <c r="J886" s="349"/>
      <c r="K886" s="349"/>
      <c r="L886" s="349"/>
      <c r="M886" s="349"/>
      <c r="N886" s="349"/>
      <c r="O886" s="349"/>
      <c r="P886" s="349"/>
      <c r="Q886" s="349"/>
      <c r="R886" s="349"/>
      <c r="S886" s="349"/>
      <c r="T886" s="349"/>
      <c r="U886" s="349"/>
      <c r="V886" s="349"/>
      <c r="W886" s="349"/>
      <c r="X886" s="349"/>
      <c r="Y886" s="349"/>
      <c r="Z886" s="349"/>
    </row>
    <row r="887" spans="1:26" ht="15.75" customHeight="1" x14ac:dyDescent="0.2">
      <c r="A887" s="349"/>
      <c r="B887" s="351"/>
      <c r="C887" s="349"/>
      <c r="D887" s="352"/>
      <c r="E887" s="349"/>
      <c r="F887" s="349"/>
      <c r="G887" s="349"/>
      <c r="H887" s="349"/>
      <c r="I887" s="349"/>
      <c r="J887" s="349"/>
      <c r="K887" s="349"/>
      <c r="L887" s="349"/>
      <c r="M887" s="349"/>
      <c r="N887" s="349"/>
      <c r="O887" s="349"/>
      <c r="P887" s="349"/>
      <c r="Q887" s="349"/>
      <c r="R887" s="349"/>
      <c r="S887" s="349"/>
      <c r="T887" s="349"/>
      <c r="U887" s="349"/>
      <c r="V887" s="349"/>
      <c r="W887" s="349"/>
      <c r="X887" s="349"/>
      <c r="Y887" s="349"/>
      <c r="Z887" s="349"/>
    </row>
    <row r="888" spans="1:26" ht="15.75" customHeight="1" x14ac:dyDescent="0.2">
      <c r="A888" s="349"/>
      <c r="B888" s="351"/>
      <c r="C888" s="349"/>
      <c r="D888" s="352"/>
      <c r="E888" s="349"/>
      <c r="F888" s="349"/>
      <c r="G888" s="349"/>
      <c r="H888" s="349"/>
      <c r="I888" s="349"/>
      <c r="J888" s="349"/>
      <c r="K888" s="349"/>
      <c r="L888" s="349"/>
      <c r="M888" s="349"/>
      <c r="N888" s="349"/>
      <c r="O888" s="349"/>
      <c r="P888" s="349"/>
      <c r="Q888" s="349"/>
      <c r="R888" s="349"/>
      <c r="S888" s="349"/>
      <c r="T888" s="349"/>
      <c r="U888" s="349"/>
      <c r="V888" s="349"/>
      <c r="W888" s="349"/>
      <c r="X888" s="349"/>
      <c r="Y888" s="349"/>
      <c r="Z888" s="349"/>
    </row>
    <row r="889" spans="1:26" ht="15.75" customHeight="1" x14ac:dyDescent="0.2">
      <c r="A889" s="349"/>
      <c r="B889" s="351"/>
      <c r="C889" s="349"/>
      <c r="D889" s="352"/>
      <c r="E889" s="349"/>
      <c r="F889" s="349"/>
      <c r="G889" s="349"/>
      <c r="H889" s="349"/>
      <c r="I889" s="349"/>
      <c r="J889" s="349"/>
      <c r="K889" s="349"/>
      <c r="L889" s="349"/>
      <c r="M889" s="349"/>
      <c r="N889" s="349"/>
      <c r="O889" s="349"/>
      <c r="P889" s="349"/>
      <c r="Q889" s="349"/>
      <c r="R889" s="349"/>
      <c r="S889" s="349"/>
      <c r="T889" s="349"/>
      <c r="U889" s="349"/>
      <c r="V889" s="349"/>
      <c r="W889" s="349"/>
      <c r="X889" s="349"/>
      <c r="Y889" s="349"/>
      <c r="Z889" s="349"/>
    </row>
    <row r="890" spans="1:26" ht="15.75" customHeight="1" x14ac:dyDescent="0.2">
      <c r="A890" s="349"/>
      <c r="B890" s="351"/>
      <c r="C890" s="349"/>
      <c r="D890" s="352"/>
      <c r="E890" s="349"/>
      <c r="F890" s="349"/>
      <c r="G890" s="349"/>
      <c r="H890" s="349"/>
      <c r="I890" s="349"/>
      <c r="J890" s="349"/>
      <c r="K890" s="349"/>
      <c r="L890" s="349"/>
      <c r="M890" s="349"/>
      <c r="N890" s="349"/>
      <c r="O890" s="349"/>
      <c r="P890" s="349"/>
      <c r="Q890" s="349"/>
      <c r="R890" s="349"/>
      <c r="S890" s="349"/>
      <c r="T890" s="349"/>
      <c r="U890" s="349"/>
      <c r="V890" s="349"/>
      <c r="W890" s="349"/>
      <c r="X890" s="349"/>
      <c r="Y890" s="349"/>
      <c r="Z890" s="349"/>
    </row>
    <row r="891" spans="1:26" ht="15.75" customHeight="1" x14ac:dyDescent="0.2">
      <c r="A891" s="349"/>
      <c r="B891" s="351"/>
      <c r="C891" s="349"/>
      <c r="D891" s="352"/>
      <c r="E891" s="349"/>
      <c r="F891" s="349"/>
      <c r="G891" s="349"/>
      <c r="H891" s="349"/>
      <c r="I891" s="349"/>
      <c r="J891" s="349"/>
      <c r="K891" s="349"/>
      <c r="L891" s="349"/>
      <c r="M891" s="349"/>
      <c r="N891" s="349"/>
      <c r="O891" s="349"/>
      <c r="P891" s="349"/>
      <c r="Q891" s="349"/>
      <c r="R891" s="349"/>
      <c r="S891" s="349"/>
      <c r="T891" s="349"/>
      <c r="U891" s="349"/>
      <c r="V891" s="349"/>
      <c r="W891" s="349"/>
      <c r="X891" s="349"/>
      <c r="Y891" s="349"/>
      <c r="Z891" s="349"/>
    </row>
    <row r="892" spans="1:26" ht="15.75" customHeight="1" x14ac:dyDescent="0.2">
      <c r="A892" s="349"/>
      <c r="B892" s="351"/>
      <c r="C892" s="349"/>
      <c r="D892" s="352"/>
      <c r="E892" s="349"/>
      <c r="F892" s="349"/>
      <c r="G892" s="349"/>
      <c r="H892" s="349"/>
      <c r="I892" s="349"/>
      <c r="J892" s="349"/>
      <c r="K892" s="349"/>
      <c r="L892" s="349"/>
      <c r="M892" s="349"/>
      <c r="N892" s="349"/>
      <c r="O892" s="349"/>
      <c r="P892" s="349"/>
      <c r="Q892" s="349"/>
      <c r="R892" s="349"/>
      <c r="S892" s="349"/>
      <c r="T892" s="349"/>
      <c r="U892" s="349"/>
      <c r="V892" s="349"/>
      <c r="W892" s="349"/>
      <c r="X892" s="349"/>
      <c r="Y892" s="349"/>
      <c r="Z892" s="349"/>
    </row>
    <row r="893" spans="1:26" ht="15.75" customHeight="1" x14ac:dyDescent="0.2">
      <c r="A893" s="349"/>
      <c r="B893" s="351"/>
      <c r="C893" s="349"/>
      <c r="D893" s="352"/>
      <c r="E893" s="349"/>
      <c r="F893" s="349"/>
      <c r="G893" s="349"/>
      <c r="H893" s="349"/>
      <c r="I893" s="349"/>
      <c r="J893" s="349"/>
      <c r="K893" s="349"/>
      <c r="L893" s="349"/>
      <c r="M893" s="349"/>
      <c r="N893" s="349"/>
      <c r="O893" s="349"/>
      <c r="P893" s="349"/>
      <c r="Q893" s="349"/>
      <c r="R893" s="349"/>
      <c r="S893" s="349"/>
      <c r="T893" s="349"/>
      <c r="U893" s="349"/>
      <c r="V893" s="349"/>
      <c r="W893" s="349"/>
      <c r="X893" s="349"/>
      <c r="Y893" s="349"/>
      <c r="Z893" s="349"/>
    </row>
    <row r="894" spans="1:26" ht="15.75" customHeight="1" x14ac:dyDescent="0.2">
      <c r="A894" s="349"/>
      <c r="B894" s="351"/>
      <c r="C894" s="349"/>
      <c r="D894" s="352"/>
      <c r="E894" s="349"/>
      <c r="F894" s="349"/>
      <c r="G894" s="349"/>
      <c r="H894" s="349"/>
      <c r="I894" s="349"/>
      <c r="J894" s="349"/>
      <c r="K894" s="349"/>
      <c r="L894" s="349"/>
      <c r="M894" s="349"/>
      <c r="N894" s="349"/>
      <c r="O894" s="349"/>
      <c r="P894" s="349"/>
      <c r="Q894" s="349"/>
      <c r="R894" s="349"/>
      <c r="S894" s="349"/>
      <c r="T894" s="349"/>
      <c r="U894" s="349"/>
      <c r="V894" s="349"/>
      <c r="W894" s="349"/>
      <c r="X894" s="349"/>
      <c r="Y894" s="349"/>
      <c r="Z894" s="349"/>
    </row>
    <row r="895" spans="1:26" ht="15.75" customHeight="1" x14ac:dyDescent="0.2">
      <c r="A895" s="349"/>
      <c r="B895" s="351"/>
      <c r="C895" s="349"/>
      <c r="D895" s="352"/>
      <c r="E895" s="349"/>
      <c r="F895" s="349"/>
      <c r="G895" s="349"/>
      <c r="H895" s="349"/>
      <c r="I895" s="349"/>
      <c r="J895" s="349"/>
      <c r="K895" s="349"/>
      <c r="L895" s="349"/>
      <c r="M895" s="349"/>
      <c r="N895" s="349"/>
      <c r="O895" s="349"/>
      <c r="P895" s="349"/>
      <c r="Q895" s="349"/>
      <c r="R895" s="349"/>
      <c r="S895" s="349"/>
      <c r="T895" s="349"/>
      <c r="U895" s="349"/>
      <c r="V895" s="349"/>
      <c r="W895" s="349"/>
      <c r="X895" s="349"/>
      <c r="Y895" s="349"/>
      <c r="Z895" s="349"/>
    </row>
    <row r="896" spans="1:26" ht="15.75" customHeight="1" x14ac:dyDescent="0.2">
      <c r="A896" s="349"/>
      <c r="B896" s="351"/>
      <c r="C896" s="349"/>
      <c r="D896" s="352"/>
      <c r="E896" s="349"/>
      <c r="F896" s="349"/>
      <c r="G896" s="349"/>
      <c r="H896" s="349"/>
      <c r="I896" s="349"/>
      <c r="J896" s="349"/>
      <c r="K896" s="349"/>
      <c r="L896" s="349"/>
      <c r="M896" s="349"/>
      <c r="N896" s="349"/>
      <c r="O896" s="349"/>
      <c r="P896" s="349"/>
      <c r="Q896" s="349"/>
      <c r="R896" s="349"/>
      <c r="S896" s="349"/>
      <c r="T896" s="349"/>
      <c r="U896" s="349"/>
      <c r="V896" s="349"/>
      <c r="W896" s="349"/>
      <c r="X896" s="349"/>
      <c r="Y896" s="349"/>
      <c r="Z896" s="349"/>
    </row>
    <row r="897" spans="1:26" ht="15.75" customHeight="1" x14ac:dyDescent="0.2">
      <c r="A897" s="349"/>
      <c r="B897" s="351"/>
      <c r="C897" s="349"/>
      <c r="D897" s="352"/>
      <c r="E897" s="349"/>
      <c r="F897" s="349"/>
      <c r="G897" s="349"/>
      <c r="H897" s="349"/>
      <c r="I897" s="349"/>
      <c r="J897" s="349"/>
      <c r="K897" s="349"/>
      <c r="L897" s="349"/>
      <c r="M897" s="349"/>
      <c r="N897" s="349"/>
      <c r="O897" s="349"/>
      <c r="P897" s="349"/>
      <c r="Q897" s="349"/>
      <c r="R897" s="349"/>
      <c r="S897" s="349"/>
      <c r="T897" s="349"/>
      <c r="U897" s="349"/>
      <c r="V897" s="349"/>
      <c r="W897" s="349"/>
      <c r="X897" s="349"/>
      <c r="Y897" s="349"/>
      <c r="Z897" s="349"/>
    </row>
    <row r="898" spans="1:26" ht="15.75" customHeight="1" x14ac:dyDescent="0.2">
      <c r="A898" s="349"/>
      <c r="B898" s="351"/>
      <c r="C898" s="349"/>
      <c r="D898" s="352"/>
      <c r="E898" s="349"/>
      <c r="F898" s="349"/>
      <c r="G898" s="349"/>
      <c r="H898" s="349"/>
      <c r="I898" s="349"/>
      <c r="J898" s="349"/>
      <c r="K898" s="349"/>
      <c r="L898" s="349"/>
      <c r="M898" s="349"/>
      <c r="N898" s="349"/>
      <c r="O898" s="349"/>
      <c r="P898" s="349"/>
      <c r="Q898" s="349"/>
      <c r="R898" s="349"/>
      <c r="S898" s="349"/>
      <c r="T898" s="349"/>
      <c r="U898" s="349"/>
      <c r="V898" s="349"/>
      <c r="W898" s="349"/>
      <c r="X898" s="349"/>
      <c r="Y898" s="349"/>
      <c r="Z898" s="349"/>
    </row>
    <row r="899" spans="1:26" ht="15.75" customHeight="1" x14ac:dyDescent="0.2">
      <c r="A899" s="349"/>
      <c r="B899" s="351"/>
      <c r="C899" s="349"/>
      <c r="D899" s="352"/>
      <c r="E899" s="349"/>
      <c r="F899" s="349"/>
      <c r="G899" s="349"/>
      <c r="H899" s="349"/>
      <c r="I899" s="349"/>
      <c r="J899" s="349"/>
      <c r="K899" s="349"/>
      <c r="L899" s="349"/>
      <c r="M899" s="349"/>
      <c r="N899" s="349"/>
      <c r="O899" s="349"/>
      <c r="P899" s="349"/>
      <c r="Q899" s="349"/>
      <c r="R899" s="349"/>
      <c r="S899" s="349"/>
      <c r="T899" s="349"/>
      <c r="U899" s="349"/>
      <c r="V899" s="349"/>
      <c r="W899" s="349"/>
      <c r="X899" s="349"/>
      <c r="Y899" s="349"/>
      <c r="Z899" s="349"/>
    </row>
    <row r="900" spans="1:26" ht="15.75" customHeight="1" x14ac:dyDescent="0.2">
      <c r="A900" s="349"/>
      <c r="B900" s="351"/>
      <c r="C900" s="349"/>
      <c r="D900" s="352"/>
      <c r="E900" s="349"/>
      <c r="F900" s="349"/>
      <c r="G900" s="349"/>
      <c r="H900" s="349"/>
      <c r="I900" s="349"/>
      <c r="J900" s="349"/>
      <c r="K900" s="349"/>
      <c r="L900" s="349"/>
      <c r="M900" s="349"/>
      <c r="N900" s="349"/>
      <c r="O900" s="349"/>
      <c r="P900" s="349"/>
      <c r="Q900" s="349"/>
      <c r="R900" s="349"/>
      <c r="S900" s="349"/>
      <c r="T900" s="349"/>
      <c r="U900" s="349"/>
      <c r="V900" s="349"/>
      <c r="W900" s="349"/>
      <c r="X900" s="349"/>
      <c r="Y900" s="349"/>
      <c r="Z900" s="349"/>
    </row>
    <row r="901" spans="1:26" ht="15.75" customHeight="1" x14ac:dyDescent="0.2">
      <c r="A901" s="349"/>
      <c r="B901" s="351"/>
      <c r="C901" s="349"/>
      <c r="D901" s="352"/>
      <c r="E901" s="349"/>
      <c r="F901" s="349"/>
      <c r="G901" s="349"/>
      <c r="H901" s="349"/>
      <c r="I901" s="349"/>
      <c r="J901" s="349"/>
      <c r="K901" s="349"/>
      <c r="L901" s="349"/>
      <c r="M901" s="349"/>
      <c r="N901" s="349"/>
      <c r="O901" s="349"/>
      <c r="P901" s="349"/>
      <c r="Q901" s="349"/>
      <c r="R901" s="349"/>
      <c r="S901" s="349"/>
      <c r="T901" s="349"/>
      <c r="U901" s="349"/>
      <c r="V901" s="349"/>
      <c r="W901" s="349"/>
      <c r="X901" s="349"/>
      <c r="Y901" s="349"/>
      <c r="Z901" s="349"/>
    </row>
    <row r="902" spans="1:26" ht="15.75" customHeight="1" x14ac:dyDescent="0.2">
      <c r="A902" s="349"/>
      <c r="B902" s="351"/>
      <c r="C902" s="349"/>
      <c r="D902" s="352"/>
      <c r="E902" s="349"/>
      <c r="F902" s="349"/>
      <c r="G902" s="349"/>
      <c r="H902" s="349"/>
      <c r="I902" s="349"/>
      <c r="J902" s="349"/>
      <c r="K902" s="349"/>
      <c r="L902" s="349"/>
      <c r="M902" s="349"/>
      <c r="N902" s="349"/>
      <c r="O902" s="349"/>
      <c r="P902" s="349"/>
      <c r="Q902" s="349"/>
      <c r="R902" s="349"/>
      <c r="S902" s="349"/>
      <c r="T902" s="349"/>
      <c r="U902" s="349"/>
      <c r="V902" s="349"/>
      <c r="W902" s="349"/>
      <c r="X902" s="349"/>
      <c r="Y902" s="349"/>
      <c r="Z902" s="349"/>
    </row>
    <row r="903" spans="1:26" ht="15.75" customHeight="1" x14ac:dyDescent="0.2">
      <c r="A903" s="349"/>
      <c r="B903" s="351"/>
      <c r="C903" s="349"/>
      <c r="D903" s="352"/>
      <c r="E903" s="349"/>
      <c r="F903" s="349"/>
      <c r="G903" s="349"/>
      <c r="H903" s="349"/>
      <c r="I903" s="349"/>
      <c r="J903" s="349"/>
      <c r="K903" s="349"/>
      <c r="L903" s="349"/>
      <c r="M903" s="349"/>
      <c r="N903" s="349"/>
      <c r="O903" s="349"/>
      <c r="P903" s="349"/>
      <c r="Q903" s="349"/>
      <c r="R903" s="349"/>
      <c r="S903" s="349"/>
      <c r="T903" s="349"/>
      <c r="U903" s="349"/>
      <c r="V903" s="349"/>
      <c r="W903" s="349"/>
      <c r="X903" s="349"/>
      <c r="Y903" s="349"/>
      <c r="Z903" s="349"/>
    </row>
    <row r="904" spans="1:26" ht="15.75" customHeight="1" x14ac:dyDescent="0.2">
      <c r="A904" s="349"/>
      <c r="B904" s="351"/>
      <c r="C904" s="349"/>
      <c r="D904" s="352"/>
      <c r="E904" s="349"/>
      <c r="F904" s="349"/>
      <c r="G904" s="349"/>
      <c r="H904" s="349"/>
      <c r="I904" s="349"/>
      <c r="J904" s="349"/>
      <c r="K904" s="349"/>
      <c r="L904" s="349"/>
      <c r="M904" s="349"/>
      <c r="N904" s="349"/>
      <c r="O904" s="349"/>
      <c r="P904" s="349"/>
      <c r="Q904" s="349"/>
      <c r="R904" s="349"/>
      <c r="S904" s="349"/>
      <c r="T904" s="349"/>
      <c r="U904" s="349"/>
      <c r="V904" s="349"/>
      <c r="W904" s="349"/>
      <c r="X904" s="349"/>
      <c r="Y904" s="349"/>
      <c r="Z904" s="349"/>
    </row>
    <row r="905" spans="1:26" ht="15.75" customHeight="1" x14ac:dyDescent="0.2">
      <c r="A905" s="349"/>
      <c r="B905" s="351"/>
      <c r="C905" s="349"/>
      <c r="D905" s="352"/>
      <c r="E905" s="349"/>
      <c r="F905" s="349"/>
      <c r="G905" s="349"/>
      <c r="H905" s="349"/>
      <c r="I905" s="349"/>
      <c r="J905" s="349"/>
      <c r="K905" s="349"/>
      <c r="L905" s="349"/>
      <c r="M905" s="349"/>
      <c r="N905" s="349"/>
      <c r="O905" s="349"/>
      <c r="P905" s="349"/>
      <c r="Q905" s="349"/>
      <c r="R905" s="349"/>
      <c r="S905" s="349"/>
      <c r="T905" s="349"/>
      <c r="U905" s="349"/>
      <c r="V905" s="349"/>
      <c r="W905" s="349"/>
      <c r="X905" s="349"/>
      <c r="Y905" s="349"/>
      <c r="Z905" s="349"/>
    </row>
    <row r="906" spans="1:26" ht="15.75" customHeight="1" x14ac:dyDescent="0.2">
      <c r="A906" s="349"/>
      <c r="B906" s="351"/>
      <c r="C906" s="349"/>
      <c r="D906" s="352"/>
      <c r="E906" s="349"/>
      <c r="F906" s="349"/>
      <c r="G906" s="349"/>
      <c r="H906" s="349"/>
      <c r="I906" s="349"/>
      <c r="J906" s="349"/>
      <c r="K906" s="349"/>
      <c r="L906" s="349"/>
      <c r="M906" s="349"/>
      <c r="N906" s="349"/>
      <c r="O906" s="349"/>
      <c r="P906" s="349"/>
      <c r="Q906" s="349"/>
      <c r="R906" s="349"/>
      <c r="S906" s="349"/>
      <c r="T906" s="349"/>
      <c r="U906" s="349"/>
      <c r="V906" s="349"/>
      <c r="W906" s="349"/>
      <c r="X906" s="349"/>
      <c r="Y906" s="349"/>
      <c r="Z906" s="349"/>
    </row>
    <row r="907" spans="1:26" ht="15.75" customHeight="1" x14ac:dyDescent="0.2">
      <c r="A907" s="349"/>
      <c r="B907" s="351"/>
      <c r="C907" s="349"/>
      <c r="D907" s="352"/>
      <c r="E907" s="349"/>
      <c r="F907" s="349"/>
      <c r="G907" s="349"/>
      <c r="H907" s="349"/>
      <c r="I907" s="349"/>
      <c r="J907" s="349"/>
      <c r="K907" s="349"/>
      <c r="L907" s="349"/>
      <c r="M907" s="349"/>
      <c r="N907" s="349"/>
      <c r="O907" s="349"/>
      <c r="P907" s="349"/>
      <c r="Q907" s="349"/>
      <c r="R907" s="349"/>
      <c r="S907" s="349"/>
      <c r="T907" s="349"/>
      <c r="U907" s="349"/>
      <c r="V907" s="349"/>
      <c r="W907" s="349"/>
      <c r="X907" s="349"/>
      <c r="Y907" s="349"/>
      <c r="Z907" s="349"/>
    </row>
    <row r="908" spans="1:26" ht="15.75" customHeight="1" x14ac:dyDescent="0.2">
      <c r="A908" s="349"/>
      <c r="B908" s="351"/>
      <c r="C908" s="349"/>
      <c r="D908" s="352"/>
      <c r="E908" s="349"/>
      <c r="F908" s="349"/>
      <c r="G908" s="349"/>
      <c r="H908" s="349"/>
      <c r="I908" s="349"/>
      <c r="J908" s="349"/>
      <c r="K908" s="349"/>
      <c r="L908" s="349"/>
      <c r="M908" s="349"/>
      <c r="N908" s="349"/>
      <c r="O908" s="349"/>
      <c r="P908" s="349"/>
      <c r="Q908" s="349"/>
      <c r="R908" s="349"/>
      <c r="S908" s="349"/>
      <c r="T908" s="349"/>
      <c r="U908" s="349"/>
      <c r="V908" s="349"/>
      <c r="W908" s="349"/>
      <c r="X908" s="349"/>
      <c r="Y908" s="349"/>
      <c r="Z908" s="349"/>
    </row>
    <row r="909" spans="1:26" ht="15.75" customHeight="1" x14ac:dyDescent="0.2">
      <c r="A909" s="349"/>
      <c r="B909" s="351"/>
      <c r="C909" s="349"/>
      <c r="D909" s="352"/>
      <c r="E909" s="349"/>
      <c r="F909" s="349"/>
      <c r="G909" s="349"/>
      <c r="H909" s="349"/>
      <c r="I909" s="349"/>
      <c r="J909" s="349"/>
      <c r="K909" s="349"/>
      <c r="L909" s="349"/>
      <c r="M909" s="349"/>
      <c r="N909" s="349"/>
      <c r="O909" s="349"/>
      <c r="P909" s="349"/>
      <c r="Q909" s="349"/>
      <c r="R909" s="349"/>
      <c r="S909" s="349"/>
      <c r="T909" s="349"/>
      <c r="U909" s="349"/>
      <c r="V909" s="349"/>
      <c r="W909" s="349"/>
      <c r="X909" s="349"/>
      <c r="Y909" s="349"/>
      <c r="Z909" s="349"/>
    </row>
    <row r="910" spans="1:26" ht="15.75" customHeight="1" x14ac:dyDescent="0.2">
      <c r="A910" s="349"/>
      <c r="B910" s="351"/>
      <c r="C910" s="349"/>
      <c r="D910" s="352"/>
      <c r="E910" s="349"/>
      <c r="F910" s="349"/>
      <c r="G910" s="349"/>
      <c r="H910" s="349"/>
      <c r="I910" s="349"/>
      <c r="J910" s="349"/>
      <c r="K910" s="349"/>
      <c r="L910" s="349"/>
      <c r="M910" s="349"/>
      <c r="N910" s="349"/>
      <c r="O910" s="349"/>
      <c r="P910" s="349"/>
      <c r="Q910" s="349"/>
      <c r="R910" s="349"/>
      <c r="S910" s="349"/>
      <c r="T910" s="349"/>
      <c r="U910" s="349"/>
      <c r="V910" s="349"/>
      <c r="W910" s="349"/>
      <c r="X910" s="349"/>
      <c r="Y910" s="349"/>
      <c r="Z910" s="349"/>
    </row>
    <row r="911" spans="1:26" ht="15.75" customHeight="1" x14ac:dyDescent="0.2">
      <c r="A911" s="349"/>
      <c r="B911" s="351"/>
      <c r="C911" s="349"/>
      <c r="D911" s="352"/>
      <c r="E911" s="349"/>
      <c r="F911" s="349"/>
      <c r="G911" s="349"/>
      <c r="H911" s="349"/>
      <c r="I911" s="349"/>
      <c r="J911" s="349"/>
      <c r="K911" s="349"/>
      <c r="L911" s="349"/>
      <c r="M911" s="349"/>
      <c r="N911" s="349"/>
      <c r="O911" s="349"/>
      <c r="P911" s="349"/>
      <c r="Q911" s="349"/>
      <c r="R911" s="349"/>
      <c r="S911" s="349"/>
      <c r="T911" s="349"/>
      <c r="U911" s="349"/>
      <c r="V911" s="349"/>
      <c r="W911" s="349"/>
      <c r="X911" s="349"/>
      <c r="Y911" s="349"/>
      <c r="Z911" s="349"/>
    </row>
    <row r="912" spans="1:26" ht="15.75" customHeight="1" x14ac:dyDescent="0.2">
      <c r="A912" s="349"/>
      <c r="B912" s="351"/>
      <c r="C912" s="349"/>
      <c r="D912" s="352"/>
      <c r="E912" s="349"/>
      <c r="F912" s="349"/>
      <c r="G912" s="349"/>
      <c r="H912" s="349"/>
      <c r="I912" s="349"/>
      <c r="J912" s="349"/>
      <c r="K912" s="349"/>
      <c r="L912" s="349"/>
      <c r="M912" s="349"/>
      <c r="N912" s="349"/>
      <c r="O912" s="349"/>
      <c r="P912" s="349"/>
      <c r="Q912" s="349"/>
      <c r="R912" s="349"/>
      <c r="S912" s="349"/>
      <c r="T912" s="349"/>
      <c r="U912" s="349"/>
      <c r="V912" s="349"/>
      <c r="W912" s="349"/>
      <c r="X912" s="349"/>
      <c r="Y912" s="349"/>
      <c r="Z912" s="349"/>
    </row>
    <row r="913" spans="1:26" ht="15.75" customHeight="1" x14ac:dyDescent="0.2">
      <c r="A913" s="349"/>
      <c r="B913" s="351"/>
      <c r="C913" s="349"/>
      <c r="D913" s="352"/>
      <c r="E913" s="349"/>
      <c r="F913" s="349"/>
      <c r="G913" s="349"/>
      <c r="H913" s="349"/>
      <c r="I913" s="349"/>
      <c r="J913" s="349"/>
      <c r="K913" s="349"/>
      <c r="L913" s="349"/>
      <c r="M913" s="349"/>
      <c r="N913" s="349"/>
      <c r="O913" s="349"/>
      <c r="P913" s="349"/>
      <c r="Q913" s="349"/>
      <c r="R913" s="349"/>
      <c r="S913" s="349"/>
      <c r="T913" s="349"/>
      <c r="U913" s="349"/>
      <c r="V913" s="349"/>
      <c r="W913" s="349"/>
      <c r="X913" s="349"/>
      <c r="Y913" s="349"/>
      <c r="Z913" s="349"/>
    </row>
    <row r="914" spans="1:26" ht="15.75" customHeight="1" x14ac:dyDescent="0.2">
      <c r="A914" s="349"/>
      <c r="B914" s="351"/>
      <c r="C914" s="349"/>
      <c r="D914" s="352"/>
      <c r="E914" s="349"/>
      <c r="F914" s="349"/>
      <c r="G914" s="349"/>
      <c r="H914" s="349"/>
      <c r="I914" s="349"/>
      <c r="J914" s="349"/>
      <c r="K914" s="349"/>
      <c r="L914" s="349"/>
      <c r="M914" s="349"/>
      <c r="N914" s="349"/>
      <c r="O914" s="349"/>
      <c r="P914" s="349"/>
      <c r="Q914" s="349"/>
      <c r="R914" s="349"/>
      <c r="S914" s="349"/>
      <c r="T914" s="349"/>
      <c r="U914" s="349"/>
      <c r="V914" s="349"/>
      <c r="W914" s="349"/>
      <c r="X914" s="349"/>
      <c r="Y914" s="349"/>
      <c r="Z914" s="349"/>
    </row>
    <row r="915" spans="1:26" ht="15.75" customHeight="1" x14ac:dyDescent="0.2">
      <c r="A915" s="349"/>
      <c r="B915" s="351"/>
      <c r="C915" s="349"/>
      <c r="D915" s="352"/>
      <c r="E915" s="349"/>
      <c r="F915" s="349"/>
      <c r="G915" s="349"/>
      <c r="H915" s="349"/>
      <c r="I915" s="349"/>
      <c r="J915" s="349"/>
      <c r="K915" s="349"/>
      <c r="L915" s="349"/>
      <c r="M915" s="349"/>
      <c r="N915" s="349"/>
      <c r="O915" s="349"/>
      <c r="P915" s="349"/>
      <c r="Q915" s="349"/>
      <c r="R915" s="349"/>
      <c r="S915" s="349"/>
      <c r="T915" s="349"/>
      <c r="U915" s="349"/>
      <c r="V915" s="349"/>
      <c r="W915" s="349"/>
      <c r="X915" s="349"/>
      <c r="Y915" s="349"/>
      <c r="Z915" s="349"/>
    </row>
    <row r="916" spans="1:26" ht="15.75" customHeight="1" x14ac:dyDescent="0.2">
      <c r="A916" s="349"/>
      <c r="B916" s="351"/>
      <c r="C916" s="349"/>
      <c r="D916" s="352"/>
      <c r="E916" s="349"/>
      <c r="F916" s="349"/>
      <c r="G916" s="349"/>
      <c r="H916" s="349"/>
      <c r="I916" s="349"/>
      <c r="J916" s="349"/>
      <c r="K916" s="349"/>
      <c r="L916" s="349"/>
      <c r="M916" s="349"/>
      <c r="N916" s="349"/>
      <c r="O916" s="349"/>
      <c r="P916" s="349"/>
      <c r="Q916" s="349"/>
      <c r="R916" s="349"/>
      <c r="S916" s="349"/>
      <c r="T916" s="349"/>
      <c r="U916" s="349"/>
      <c r="V916" s="349"/>
      <c r="W916" s="349"/>
      <c r="X916" s="349"/>
      <c r="Y916" s="349"/>
      <c r="Z916" s="349"/>
    </row>
    <row r="917" spans="1:26" ht="15.75" customHeight="1" x14ac:dyDescent="0.2">
      <c r="A917" s="349"/>
      <c r="B917" s="351"/>
      <c r="C917" s="349"/>
      <c r="D917" s="352"/>
      <c r="E917" s="349"/>
      <c r="F917" s="349"/>
      <c r="G917" s="349"/>
      <c r="H917" s="349"/>
      <c r="I917" s="349"/>
      <c r="J917" s="349"/>
      <c r="K917" s="349"/>
      <c r="L917" s="349"/>
      <c r="M917" s="349"/>
      <c r="N917" s="349"/>
      <c r="O917" s="349"/>
      <c r="P917" s="349"/>
      <c r="Q917" s="349"/>
      <c r="R917" s="349"/>
      <c r="S917" s="349"/>
      <c r="T917" s="349"/>
      <c r="U917" s="349"/>
      <c r="V917" s="349"/>
      <c r="W917" s="349"/>
      <c r="X917" s="349"/>
      <c r="Y917" s="349"/>
      <c r="Z917" s="349"/>
    </row>
    <row r="918" spans="1:26" ht="15.75" customHeight="1" x14ac:dyDescent="0.2">
      <c r="A918" s="349"/>
      <c r="B918" s="351"/>
      <c r="C918" s="349"/>
      <c r="D918" s="352"/>
      <c r="E918" s="349"/>
      <c r="F918" s="349"/>
      <c r="G918" s="349"/>
      <c r="H918" s="349"/>
      <c r="I918" s="349"/>
      <c r="J918" s="349"/>
      <c r="K918" s="349"/>
      <c r="L918" s="349"/>
      <c r="M918" s="349"/>
      <c r="N918" s="349"/>
      <c r="O918" s="349"/>
      <c r="P918" s="349"/>
      <c r="Q918" s="349"/>
      <c r="R918" s="349"/>
      <c r="S918" s="349"/>
      <c r="T918" s="349"/>
      <c r="U918" s="349"/>
      <c r="V918" s="349"/>
      <c r="W918" s="349"/>
      <c r="X918" s="349"/>
      <c r="Y918" s="349"/>
      <c r="Z918" s="349"/>
    </row>
    <row r="919" spans="1:26" ht="15.75" customHeight="1" x14ac:dyDescent="0.2">
      <c r="A919" s="349"/>
      <c r="B919" s="351"/>
      <c r="C919" s="349"/>
      <c r="D919" s="352"/>
      <c r="E919" s="349"/>
      <c r="F919" s="349"/>
      <c r="G919" s="349"/>
      <c r="H919" s="349"/>
      <c r="I919" s="349"/>
      <c r="J919" s="349"/>
      <c r="K919" s="349"/>
      <c r="L919" s="349"/>
      <c r="M919" s="349"/>
      <c r="N919" s="349"/>
      <c r="O919" s="349"/>
      <c r="P919" s="349"/>
      <c r="Q919" s="349"/>
      <c r="R919" s="349"/>
      <c r="S919" s="349"/>
      <c r="T919" s="349"/>
      <c r="U919" s="349"/>
      <c r="V919" s="349"/>
      <c r="W919" s="349"/>
      <c r="X919" s="349"/>
      <c r="Y919" s="349"/>
      <c r="Z919" s="349"/>
    </row>
    <row r="920" spans="1:26" ht="15.75" customHeight="1" x14ac:dyDescent="0.2">
      <c r="A920" s="349"/>
      <c r="B920" s="351"/>
      <c r="C920" s="349"/>
      <c r="D920" s="352"/>
      <c r="E920" s="349"/>
      <c r="F920" s="349"/>
      <c r="G920" s="349"/>
      <c r="H920" s="349"/>
      <c r="I920" s="349"/>
      <c r="J920" s="349"/>
      <c r="K920" s="349"/>
      <c r="L920" s="349"/>
      <c r="M920" s="349"/>
      <c r="N920" s="349"/>
      <c r="O920" s="349"/>
      <c r="P920" s="349"/>
      <c r="Q920" s="349"/>
      <c r="R920" s="349"/>
      <c r="S920" s="349"/>
      <c r="T920" s="349"/>
      <c r="U920" s="349"/>
      <c r="V920" s="349"/>
      <c r="W920" s="349"/>
      <c r="X920" s="349"/>
      <c r="Y920" s="349"/>
      <c r="Z920" s="349"/>
    </row>
    <row r="921" spans="1:26" ht="15.75" customHeight="1" x14ac:dyDescent="0.2">
      <c r="A921" s="349"/>
      <c r="B921" s="351"/>
      <c r="C921" s="349"/>
      <c r="D921" s="352"/>
      <c r="E921" s="349"/>
      <c r="F921" s="349"/>
      <c r="G921" s="349"/>
      <c r="H921" s="349"/>
      <c r="I921" s="349"/>
      <c r="J921" s="349"/>
      <c r="K921" s="349"/>
      <c r="L921" s="349"/>
      <c r="M921" s="349"/>
      <c r="N921" s="349"/>
      <c r="O921" s="349"/>
      <c r="P921" s="349"/>
      <c r="Q921" s="349"/>
      <c r="R921" s="349"/>
      <c r="S921" s="349"/>
      <c r="T921" s="349"/>
      <c r="U921" s="349"/>
      <c r="V921" s="349"/>
      <c r="W921" s="349"/>
      <c r="X921" s="349"/>
      <c r="Y921" s="349"/>
      <c r="Z921" s="349"/>
    </row>
    <row r="922" spans="1:26" ht="15.75" customHeight="1" x14ac:dyDescent="0.2">
      <c r="A922" s="349"/>
      <c r="B922" s="351"/>
      <c r="C922" s="349"/>
      <c r="D922" s="352"/>
      <c r="E922" s="349"/>
      <c r="F922" s="349"/>
      <c r="G922" s="349"/>
      <c r="H922" s="349"/>
      <c r="I922" s="349"/>
      <c r="J922" s="349"/>
      <c r="K922" s="349"/>
      <c r="L922" s="349"/>
      <c r="M922" s="349"/>
      <c r="N922" s="349"/>
      <c r="O922" s="349"/>
      <c r="P922" s="349"/>
      <c r="Q922" s="349"/>
      <c r="R922" s="349"/>
      <c r="S922" s="349"/>
      <c r="T922" s="349"/>
      <c r="U922" s="349"/>
      <c r="V922" s="349"/>
      <c r="W922" s="349"/>
      <c r="X922" s="349"/>
      <c r="Y922" s="349"/>
      <c r="Z922" s="349"/>
    </row>
    <row r="923" spans="1:26" ht="15.75" customHeight="1" x14ac:dyDescent="0.2">
      <c r="A923" s="349"/>
      <c r="B923" s="351"/>
      <c r="C923" s="349"/>
      <c r="D923" s="352"/>
      <c r="E923" s="349"/>
      <c r="F923" s="349"/>
      <c r="G923" s="349"/>
      <c r="H923" s="349"/>
      <c r="I923" s="349"/>
      <c r="J923" s="349"/>
      <c r="K923" s="349"/>
      <c r="L923" s="349"/>
      <c r="M923" s="349"/>
      <c r="N923" s="349"/>
      <c r="O923" s="349"/>
      <c r="P923" s="349"/>
      <c r="Q923" s="349"/>
      <c r="R923" s="349"/>
      <c r="S923" s="349"/>
      <c r="T923" s="349"/>
      <c r="U923" s="349"/>
      <c r="V923" s="349"/>
      <c r="W923" s="349"/>
      <c r="X923" s="349"/>
      <c r="Y923" s="349"/>
      <c r="Z923" s="349"/>
    </row>
    <row r="924" spans="1:26" ht="15.75" customHeight="1" x14ac:dyDescent="0.2">
      <c r="A924" s="349"/>
      <c r="B924" s="351"/>
      <c r="C924" s="349"/>
      <c r="D924" s="352"/>
      <c r="E924" s="349"/>
      <c r="F924" s="349"/>
      <c r="G924" s="349"/>
      <c r="H924" s="349"/>
      <c r="I924" s="349"/>
      <c r="J924" s="349"/>
      <c r="K924" s="349"/>
      <c r="L924" s="349"/>
      <c r="M924" s="349"/>
      <c r="N924" s="349"/>
      <c r="O924" s="349"/>
      <c r="P924" s="349"/>
      <c r="Q924" s="349"/>
      <c r="R924" s="349"/>
      <c r="S924" s="349"/>
      <c r="T924" s="349"/>
      <c r="U924" s="349"/>
      <c r="V924" s="349"/>
      <c r="W924" s="349"/>
      <c r="X924" s="349"/>
      <c r="Y924" s="349"/>
      <c r="Z924" s="349"/>
    </row>
    <row r="925" spans="1:26" ht="15.75" customHeight="1" x14ac:dyDescent="0.2">
      <c r="A925" s="349"/>
      <c r="B925" s="351"/>
      <c r="C925" s="349"/>
      <c r="D925" s="352"/>
      <c r="E925" s="349"/>
      <c r="F925" s="349"/>
      <c r="G925" s="349"/>
      <c r="H925" s="349"/>
      <c r="I925" s="349"/>
      <c r="J925" s="349"/>
      <c r="K925" s="349"/>
      <c r="L925" s="349"/>
      <c r="M925" s="349"/>
      <c r="N925" s="349"/>
      <c r="O925" s="349"/>
      <c r="P925" s="349"/>
      <c r="Q925" s="349"/>
      <c r="R925" s="349"/>
      <c r="S925" s="349"/>
      <c r="T925" s="349"/>
      <c r="U925" s="349"/>
      <c r="V925" s="349"/>
      <c r="W925" s="349"/>
      <c r="X925" s="349"/>
      <c r="Y925" s="349"/>
      <c r="Z925" s="349"/>
    </row>
    <row r="926" spans="1:26" ht="15.75" customHeight="1" x14ac:dyDescent="0.2">
      <c r="A926" s="349"/>
      <c r="B926" s="351"/>
      <c r="C926" s="349"/>
      <c r="D926" s="352"/>
      <c r="E926" s="349"/>
      <c r="F926" s="349"/>
      <c r="G926" s="349"/>
      <c r="H926" s="349"/>
      <c r="I926" s="349"/>
      <c r="J926" s="349"/>
      <c r="K926" s="349"/>
      <c r="L926" s="349"/>
      <c r="M926" s="349"/>
      <c r="N926" s="349"/>
      <c r="O926" s="349"/>
      <c r="P926" s="349"/>
      <c r="Q926" s="349"/>
      <c r="R926" s="349"/>
      <c r="S926" s="349"/>
      <c r="T926" s="349"/>
      <c r="U926" s="349"/>
      <c r="V926" s="349"/>
      <c r="W926" s="349"/>
      <c r="X926" s="349"/>
      <c r="Y926" s="349"/>
      <c r="Z926" s="349"/>
    </row>
    <row r="927" spans="1:26" ht="15.75" customHeight="1" x14ac:dyDescent="0.2">
      <c r="A927" s="349"/>
      <c r="B927" s="351"/>
      <c r="C927" s="349"/>
      <c r="D927" s="352"/>
      <c r="E927" s="349"/>
      <c r="F927" s="349"/>
      <c r="G927" s="349"/>
      <c r="H927" s="349"/>
      <c r="I927" s="349"/>
      <c r="J927" s="349"/>
      <c r="K927" s="349"/>
      <c r="L927" s="349"/>
      <c r="M927" s="349"/>
      <c r="N927" s="349"/>
      <c r="O927" s="349"/>
      <c r="P927" s="349"/>
      <c r="Q927" s="349"/>
      <c r="R927" s="349"/>
      <c r="S927" s="349"/>
      <c r="T927" s="349"/>
      <c r="U927" s="349"/>
      <c r="V927" s="349"/>
      <c r="W927" s="349"/>
      <c r="X927" s="349"/>
      <c r="Y927" s="349"/>
      <c r="Z927" s="349"/>
    </row>
    <row r="928" spans="1:26" ht="15.75" customHeight="1" x14ac:dyDescent="0.2">
      <c r="A928" s="349"/>
      <c r="B928" s="351"/>
      <c r="C928" s="349"/>
      <c r="D928" s="352"/>
      <c r="E928" s="349"/>
      <c r="F928" s="349"/>
      <c r="G928" s="349"/>
      <c r="H928" s="349"/>
      <c r="I928" s="349"/>
      <c r="J928" s="349"/>
      <c r="K928" s="349"/>
      <c r="L928" s="349"/>
      <c r="M928" s="349"/>
      <c r="N928" s="349"/>
      <c r="O928" s="349"/>
      <c r="P928" s="349"/>
      <c r="Q928" s="349"/>
      <c r="R928" s="349"/>
      <c r="S928" s="349"/>
      <c r="T928" s="349"/>
      <c r="U928" s="349"/>
      <c r="V928" s="349"/>
      <c r="W928" s="349"/>
      <c r="X928" s="349"/>
      <c r="Y928" s="349"/>
      <c r="Z928" s="349"/>
    </row>
    <row r="929" spans="1:26" ht="15.75" customHeight="1" x14ac:dyDescent="0.2">
      <c r="A929" s="349"/>
      <c r="B929" s="351"/>
      <c r="C929" s="349"/>
      <c r="D929" s="352"/>
      <c r="E929" s="349"/>
      <c r="F929" s="349"/>
      <c r="G929" s="349"/>
      <c r="H929" s="349"/>
      <c r="I929" s="349"/>
      <c r="J929" s="349"/>
      <c r="K929" s="349"/>
      <c r="L929" s="349"/>
      <c r="M929" s="349"/>
      <c r="N929" s="349"/>
      <c r="O929" s="349"/>
      <c r="P929" s="349"/>
      <c r="Q929" s="349"/>
      <c r="R929" s="349"/>
      <c r="S929" s="349"/>
      <c r="T929" s="349"/>
      <c r="U929" s="349"/>
      <c r="V929" s="349"/>
      <c r="W929" s="349"/>
      <c r="X929" s="349"/>
      <c r="Y929" s="349"/>
      <c r="Z929" s="349"/>
    </row>
    <row r="930" spans="1:26" ht="15.75" customHeight="1" x14ac:dyDescent="0.2">
      <c r="A930" s="349"/>
      <c r="B930" s="351"/>
      <c r="C930" s="349"/>
      <c r="D930" s="352"/>
      <c r="E930" s="349"/>
      <c r="F930" s="349"/>
      <c r="G930" s="349"/>
      <c r="H930" s="349"/>
      <c r="I930" s="349"/>
      <c r="J930" s="349"/>
      <c r="K930" s="349"/>
      <c r="L930" s="349"/>
      <c r="M930" s="349"/>
      <c r="N930" s="349"/>
      <c r="O930" s="349"/>
      <c r="P930" s="349"/>
      <c r="Q930" s="349"/>
      <c r="R930" s="349"/>
      <c r="S930" s="349"/>
      <c r="T930" s="349"/>
      <c r="U930" s="349"/>
      <c r="V930" s="349"/>
      <c r="W930" s="349"/>
      <c r="X930" s="349"/>
      <c r="Y930" s="349"/>
      <c r="Z930" s="349"/>
    </row>
    <row r="931" spans="1:26" ht="15.75" customHeight="1" x14ac:dyDescent="0.2">
      <c r="A931" s="349"/>
      <c r="B931" s="351"/>
      <c r="C931" s="349"/>
      <c r="D931" s="352"/>
      <c r="E931" s="349"/>
      <c r="F931" s="349"/>
      <c r="G931" s="349"/>
      <c r="H931" s="349"/>
      <c r="I931" s="349"/>
      <c r="J931" s="349"/>
      <c r="K931" s="349"/>
      <c r="L931" s="349"/>
      <c r="M931" s="349"/>
      <c r="N931" s="349"/>
      <c r="O931" s="349"/>
      <c r="P931" s="349"/>
      <c r="Q931" s="349"/>
      <c r="R931" s="349"/>
      <c r="S931" s="349"/>
      <c r="T931" s="349"/>
      <c r="U931" s="349"/>
      <c r="V931" s="349"/>
      <c r="W931" s="349"/>
      <c r="X931" s="349"/>
      <c r="Y931" s="349"/>
      <c r="Z931" s="349"/>
    </row>
    <row r="932" spans="1:26" ht="15.75" customHeight="1" x14ac:dyDescent="0.2">
      <c r="A932" s="349"/>
      <c r="B932" s="351"/>
      <c r="C932" s="349"/>
      <c r="D932" s="352"/>
      <c r="E932" s="349"/>
      <c r="F932" s="349"/>
      <c r="G932" s="349"/>
      <c r="H932" s="349"/>
      <c r="I932" s="349"/>
      <c r="J932" s="349"/>
      <c r="K932" s="349"/>
      <c r="L932" s="349"/>
      <c r="M932" s="349"/>
      <c r="N932" s="349"/>
      <c r="O932" s="349"/>
      <c r="P932" s="349"/>
      <c r="Q932" s="349"/>
      <c r="R932" s="349"/>
      <c r="S932" s="349"/>
      <c r="T932" s="349"/>
      <c r="U932" s="349"/>
      <c r="V932" s="349"/>
      <c r="W932" s="349"/>
      <c r="X932" s="349"/>
      <c r="Y932" s="349"/>
      <c r="Z932" s="349"/>
    </row>
    <row r="933" spans="1:26" ht="15.75" customHeight="1" x14ac:dyDescent="0.2">
      <c r="A933" s="349"/>
      <c r="B933" s="351"/>
      <c r="C933" s="349"/>
      <c r="D933" s="352"/>
      <c r="E933" s="349"/>
      <c r="F933" s="349"/>
      <c r="G933" s="349"/>
      <c r="H933" s="349"/>
      <c r="I933" s="349"/>
      <c r="J933" s="349"/>
      <c r="K933" s="349"/>
      <c r="L933" s="349"/>
      <c r="M933" s="349"/>
      <c r="N933" s="349"/>
      <c r="O933" s="349"/>
      <c r="P933" s="349"/>
      <c r="Q933" s="349"/>
      <c r="R933" s="349"/>
      <c r="S933" s="349"/>
      <c r="T933" s="349"/>
      <c r="U933" s="349"/>
      <c r="V933" s="349"/>
      <c r="W933" s="349"/>
      <c r="X933" s="349"/>
      <c r="Y933" s="349"/>
      <c r="Z933" s="349"/>
    </row>
    <row r="934" spans="1:26" ht="15.75" customHeight="1" x14ac:dyDescent="0.2">
      <c r="A934" s="349"/>
      <c r="B934" s="351"/>
      <c r="C934" s="349"/>
      <c r="D934" s="352"/>
      <c r="E934" s="349"/>
      <c r="F934" s="349"/>
      <c r="G934" s="349"/>
      <c r="H934" s="349"/>
      <c r="I934" s="349"/>
      <c r="J934" s="349"/>
      <c r="K934" s="349"/>
      <c r="L934" s="349"/>
      <c r="M934" s="349"/>
      <c r="N934" s="349"/>
      <c r="O934" s="349"/>
      <c r="P934" s="349"/>
      <c r="Q934" s="349"/>
      <c r="R934" s="349"/>
      <c r="S934" s="349"/>
      <c r="T934" s="349"/>
      <c r="U934" s="349"/>
      <c r="V934" s="349"/>
      <c r="W934" s="349"/>
      <c r="X934" s="349"/>
      <c r="Y934" s="349"/>
      <c r="Z934" s="349"/>
    </row>
    <row r="935" spans="1:26" ht="15.75" customHeight="1" x14ac:dyDescent="0.2">
      <c r="A935" s="349"/>
      <c r="B935" s="351"/>
      <c r="C935" s="349"/>
      <c r="D935" s="352"/>
      <c r="E935" s="349"/>
      <c r="F935" s="349"/>
      <c r="G935" s="349"/>
      <c r="H935" s="349"/>
      <c r="I935" s="349"/>
      <c r="J935" s="349"/>
      <c r="K935" s="349"/>
      <c r="L935" s="349"/>
      <c r="M935" s="349"/>
      <c r="N935" s="349"/>
      <c r="O935" s="349"/>
      <c r="P935" s="349"/>
      <c r="Q935" s="349"/>
      <c r="R935" s="349"/>
      <c r="S935" s="349"/>
      <c r="T935" s="349"/>
      <c r="U935" s="349"/>
      <c r="V935" s="349"/>
      <c r="W935" s="349"/>
      <c r="X935" s="349"/>
      <c r="Y935" s="349"/>
      <c r="Z935" s="349"/>
    </row>
    <row r="936" spans="1:26" ht="15.75" customHeight="1" x14ac:dyDescent="0.2">
      <c r="A936" s="349"/>
      <c r="B936" s="351"/>
      <c r="C936" s="349"/>
      <c r="D936" s="352"/>
      <c r="E936" s="349"/>
      <c r="F936" s="349"/>
      <c r="G936" s="349"/>
      <c r="H936" s="349"/>
      <c r="I936" s="349"/>
      <c r="J936" s="349"/>
      <c r="K936" s="349"/>
      <c r="L936" s="349"/>
      <c r="M936" s="349"/>
      <c r="N936" s="349"/>
      <c r="O936" s="349"/>
      <c r="P936" s="349"/>
      <c r="Q936" s="349"/>
      <c r="R936" s="349"/>
      <c r="S936" s="349"/>
      <c r="T936" s="349"/>
      <c r="U936" s="349"/>
      <c r="V936" s="349"/>
      <c r="W936" s="349"/>
      <c r="X936" s="349"/>
      <c r="Y936" s="349"/>
      <c r="Z936" s="349"/>
    </row>
    <row r="937" spans="1:26" ht="15.75" customHeight="1" x14ac:dyDescent="0.2">
      <c r="A937" s="349"/>
      <c r="B937" s="351"/>
      <c r="C937" s="349"/>
      <c r="D937" s="352"/>
      <c r="E937" s="349"/>
      <c r="F937" s="349"/>
      <c r="G937" s="349"/>
      <c r="H937" s="349"/>
      <c r="I937" s="349"/>
      <c r="J937" s="349"/>
      <c r="K937" s="349"/>
      <c r="L937" s="349"/>
      <c r="M937" s="349"/>
      <c r="N937" s="349"/>
      <c r="O937" s="349"/>
      <c r="P937" s="349"/>
      <c r="Q937" s="349"/>
      <c r="R937" s="349"/>
      <c r="S937" s="349"/>
      <c r="T937" s="349"/>
      <c r="U937" s="349"/>
      <c r="V937" s="349"/>
      <c r="W937" s="349"/>
      <c r="X937" s="349"/>
      <c r="Y937" s="349"/>
      <c r="Z937" s="349"/>
    </row>
    <row r="938" spans="1:26" ht="15.75" customHeight="1" x14ac:dyDescent="0.2">
      <c r="A938" s="349"/>
      <c r="B938" s="351"/>
      <c r="C938" s="349"/>
      <c r="D938" s="352"/>
      <c r="E938" s="349"/>
      <c r="F938" s="349"/>
      <c r="G938" s="349"/>
      <c r="H938" s="349"/>
      <c r="I938" s="349"/>
      <c r="J938" s="349"/>
      <c r="K938" s="349"/>
      <c r="L938" s="349"/>
      <c r="M938" s="349"/>
      <c r="N938" s="349"/>
      <c r="O938" s="349"/>
      <c r="P938" s="349"/>
      <c r="Q938" s="349"/>
      <c r="R938" s="349"/>
      <c r="S938" s="349"/>
      <c r="T938" s="349"/>
      <c r="U938" s="349"/>
      <c r="V938" s="349"/>
      <c r="W938" s="349"/>
      <c r="X938" s="349"/>
      <c r="Y938" s="349"/>
      <c r="Z938" s="349"/>
    </row>
    <row r="939" spans="1:26" ht="15.75" customHeight="1" x14ac:dyDescent="0.2">
      <c r="A939" s="349"/>
      <c r="B939" s="351"/>
      <c r="C939" s="349"/>
      <c r="D939" s="352"/>
      <c r="E939" s="349"/>
      <c r="F939" s="349"/>
      <c r="G939" s="349"/>
      <c r="H939" s="349"/>
      <c r="I939" s="349"/>
      <c r="J939" s="349"/>
      <c r="K939" s="349"/>
      <c r="L939" s="349"/>
      <c r="M939" s="349"/>
      <c r="N939" s="349"/>
      <c r="O939" s="349"/>
      <c r="P939" s="349"/>
      <c r="Q939" s="349"/>
      <c r="R939" s="349"/>
      <c r="S939" s="349"/>
      <c r="T939" s="349"/>
      <c r="U939" s="349"/>
      <c r="V939" s="349"/>
      <c r="W939" s="349"/>
      <c r="X939" s="349"/>
      <c r="Y939" s="349"/>
      <c r="Z939" s="349"/>
    </row>
    <row r="940" spans="1:26" ht="15.75" customHeight="1" x14ac:dyDescent="0.2">
      <c r="A940" s="349"/>
      <c r="B940" s="351"/>
      <c r="C940" s="349"/>
      <c r="D940" s="352"/>
      <c r="E940" s="349"/>
      <c r="F940" s="349"/>
      <c r="G940" s="349"/>
      <c r="H940" s="349"/>
      <c r="I940" s="349"/>
      <c r="J940" s="349"/>
      <c r="K940" s="349"/>
      <c r="L940" s="349"/>
      <c r="M940" s="349"/>
      <c r="N940" s="349"/>
      <c r="O940" s="349"/>
      <c r="P940" s="349"/>
      <c r="Q940" s="349"/>
      <c r="R940" s="349"/>
      <c r="S940" s="349"/>
      <c r="T940" s="349"/>
      <c r="U940" s="349"/>
      <c r="V940" s="349"/>
      <c r="W940" s="349"/>
      <c r="X940" s="349"/>
      <c r="Y940" s="349"/>
      <c r="Z940" s="349"/>
    </row>
    <row r="941" spans="1:26" ht="15.75" customHeight="1" x14ac:dyDescent="0.2">
      <c r="A941" s="349"/>
      <c r="B941" s="351"/>
      <c r="C941" s="349"/>
      <c r="D941" s="352"/>
      <c r="E941" s="349"/>
      <c r="F941" s="349"/>
      <c r="G941" s="349"/>
      <c r="H941" s="349"/>
      <c r="I941" s="349"/>
      <c r="J941" s="349"/>
      <c r="K941" s="349"/>
      <c r="L941" s="349"/>
      <c r="M941" s="349"/>
      <c r="N941" s="349"/>
      <c r="O941" s="349"/>
      <c r="P941" s="349"/>
      <c r="Q941" s="349"/>
      <c r="R941" s="349"/>
      <c r="S941" s="349"/>
      <c r="T941" s="349"/>
      <c r="U941" s="349"/>
      <c r="V941" s="349"/>
      <c r="W941" s="349"/>
      <c r="X941" s="349"/>
      <c r="Y941" s="349"/>
      <c r="Z941" s="349"/>
    </row>
    <row r="942" spans="1:26" ht="15.75" customHeight="1" x14ac:dyDescent="0.2">
      <c r="A942" s="349"/>
      <c r="B942" s="351"/>
      <c r="C942" s="349"/>
      <c r="D942" s="352"/>
      <c r="E942" s="349"/>
      <c r="F942" s="349"/>
      <c r="G942" s="349"/>
      <c r="H942" s="349"/>
      <c r="I942" s="349"/>
      <c r="J942" s="349"/>
      <c r="K942" s="349"/>
      <c r="L942" s="349"/>
      <c r="M942" s="349"/>
      <c r="N942" s="349"/>
      <c r="O942" s="349"/>
      <c r="P942" s="349"/>
      <c r="Q942" s="349"/>
      <c r="R942" s="349"/>
      <c r="S942" s="349"/>
      <c r="T942" s="349"/>
      <c r="U942" s="349"/>
      <c r="V942" s="349"/>
      <c r="W942" s="349"/>
      <c r="X942" s="349"/>
      <c r="Y942" s="349"/>
      <c r="Z942" s="349"/>
    </row>
    <row r="943" spans="1:26" ht="15.75" customHeight="1" x14ac:dyDescent="0.2">
      <c r="A943" s="349"/>
      <c r="B943" s="351"/>
      <c r="C943" s="349"/>
      <c r="D943" s="352"/>
      <c r="E943" s="349"/>
      <c r="F943" s="349"/>
      <c r="G943" s="349"/>
      <c r="H943" s="349"/>
      <c r="I943" s="349"/>
      <c r="J943" s="349"/>
      <c r="K943" s="349"/>
      <c r="L943" s="349"/>
      <c r="M943" s="349"/>
      <c r="N943" s="349"/>
      <c r="O943" s="349"/>
      <c r="P943" s="349"/>
      <c r="Q943" s="349"/>
      <c r="R943" s="349"/>
      <c r="S943" s="349"/>
      <c r="T943" s="349"/>
      <c r="U943" s="349"/>
      <c r="V943" s="349"/>
      <c r="W943" s="349"/>
      <c r="X943" s="349"/>
      <c r="Y943" s="349"/>
      <c r="Z943" s="349"/>
    </row>
    <row r="944" spans="1:26" ht="15.75" customHeight="1" x14ac:dyDescent="0.2">
      <c r="A944" s="349"/>
      <c r="B944" s="351"/>
      <c r="C944" s="349"/>
      <c r="D944" s="352"/>
      <c r="E944" s="349"/>
      <c r="F944" s="349"/>
      <c r="G944" s="349"/>
      <c r="H944" s="349"/>
      <c r="I944" s="349"/>
      <c r="J944" s="349"/>
      <c r="K944" s="349"/>
      <c r="L944" s="349"/>
      <c r="M944" s="349"/>
      <c r="N944" s="349"/>
      <c r="O944" s="349"/>
      <c r="P944" s="349"/>
      <c r="Q944" s="349"/>
      <c r="R944" s="349"/>
      <c r="S944" s="349"/>
      <c r="T944" s="349"/>
      <c r="U944" s="349"/>
      <c r="V944" s="349"/>
      <c r="W944" s="349"/>
      <c r="X944" s="349"/>
      <c r="Y944" s="349"/>
      <c r="Z944" s="349"/>
    </row>
    <row r="945" spans="1:26" ht="15.75" customHeight="1" x14ac:dyDescent="0.2">
      <c r="A945" s="349"/>
      <c r="B945" s="351"/>
      <c r="C945" s="349"/>
      <c r="D945" s="352"/>
      <c r="E945" s="349"/>
      <c r="F945" s="349"/>
      <c r="G945" s="349"/>
      <c r="H945" s="349"/>
      <c r="I945" s="349"/>
      <c r="J945" s="349"/>
      <c r="K945" s="349"/>
      <c r="L945" s="349"/>
      <c r="M945" s="349"/>
      <c r="N945" s="349"/>
      <c r="O945" s="349"/>
      <c r="P945" s="349"/>
      <c r="Q945" s="349"/>
      <c r="R945" s="349"/>
      <c r="S945" s="349"/>
      <c r="T945" s="349"/>
      <c r="U945" s="349"/>
      <c r="V945" s="349"/>
      <c r="W945" s="349"/>
      <c r="X945" s="349"/>
      <c r="Y945" s="349"/>
      <c r="Z945" s="349"/>
    </row>
    <row r="946" spans="1:26" ht="15.75" customHeight="1" x14ac:dyDescent="0.2">
      <c r="A946" s="349"/>
      <c r="B946" s="351"/>
      <c r="C946" s="349"/>
      <c r="D946" s="352"/>
      <c r="E946" s="349"/>
      <c r="F946" s="349"/>
      <c r="G946" s="349"/>
      <c r="H946" s="349"/>
      <c r="I946" s="349"/>
      <c r="J946" s="349"/>
      <c r="K946" s="349"/>
      <c r="L946" s="349"/>
      <c r="M946" s="349"/>
      <c r="N946" s="349"/>
      <c r="O946" s="349"/>
      <c r="P946" s="349"/>
      <c r="Q946" s="349"/>
      <c r="R946" s="349"/>
      <c r="S946" s="349"/>
      <c r="T946" s="349"/>
      <c r="U946" s="349"/>
      <c r="V946" s="349"/>
      <c r="W946" s="349"/>
      <c r="X946" s="349"/>
      <c r="Y946" s="349"/>
      <c r="Z946" s="349"/>
    </row>
    <row r="947" spans="1:26" ht="15.75" customHeight="1" x14ac:dyDescent="0.2">
      <c r="A947" s="349"/>
      <c r="B947" s="351"/>
      <c r="C947" s="349"/>
      <c r="D947" s="352"/>
      <c r="E947" s="349"/>
      <c r="F947" s="349"/>
      <c r="G947" s="349"/>
      <c r="H947" s="349"/>
      <c r="I947" s="349"/>
      <c r="J947" s="349"/>
      <c r="K947" s="349"/>
      <c r="L947" s="349"/>
      <c r="M947" s="349"/>
      <c r="N947" s="349"/>
      <c r="O947" s="349"/>
      <c r="P947" s="349"/>
      <c r="Q947" s="349"/>
      <c r="R947" s="349"/>
      <c r="S947" s="349"/>
      <c r="T947" s="349"/>
      <c r="U947" s="349"/>
      <c r="V947" s="349"/>
      <c r="W947" s="349"/>
      <c r="X947" s="349"/>
      <c r="Y947" s="349"/>
      <c r="Z947" s="349"/>
    </row>
    <row r="948" spans="1:26" ht="15.75" customHeight="1" x14ac:dyDescent="0.2">
      <c r="A948" s="349"/>
      <c r="B948" s="351"/>
      <c r="C948" s="349"/>
      <c r="D948" s="352"/>
      <c r="E948" s="349"/>
      <c r="F948" s="349"/>
      <c r="G948" s="349"/>
      <c r="H948" s="349"/>
      <c r="I948" s="349"/>
      <c r="J948" s="349"/>
      <c r="K948" s="349"/>
      <c r="L948" s="349"/>
      <c r="M948" s="349"/>
      <c r="N948" s="349"/>
      <c r="O948" s="349"/>
      <c r="P948" s="349"/>
      <c r="Q948" s="349"/>
      <c r="R948" s="349"/>
      <c r="S948" s="349"/>
      <c r="T948" s="349"/>
      <c r="U948" s="349"/>
      <c r="V948" s="349"/>
      <c r="W948" s="349"/>
      <c r="X948" s="349"/>
      <c r="Y948" s="349"/>
      <c r="Z948" s="349"/>
    </row>
    <row r="949" spans="1:26" ht="15.75" customHeight="1" x14ac:dyDescent="0.2">
      <c r="A949" s="349"/>
      <c r="B949" s="351"/>
      <c r="C949" s="349"/>
      <c r="D949" s="352"/>
      <c r="E949" s="349"/>
      <c r="F949" s="349"/>
      <c r="G949" s="349"/>
      <c r="H949" s="349"/>
      <c r="I949" s="349"/>
      <c r="J949" s="349"/>
      <c r="K949" s="349"/>
      <c r="L949" s="349"/>
      <c r="M949" s="349"/>
      <c r="N949" s="349"/>
      <c r="O949" s="349"/>
      <c r="P949" s="349"/>
      <c r="Q949" s="349"/>
      <c r="R949" s="349"/>
      <c r="S949" s="349"/>
      <c r="T949" s="349"/>
      <c r="U949" s="349"/>
      <c r="V949" s="349"/>
      <c r="W949" s="349"/>
      <c r="X949" s="349"/>
      <c r="Y949" s="349"/>
      <c r="Z949" s="349"/>
    </row>
    <row r="950" spans="1:26" ht="15.75" customHeight="1" x14ac:dyDescent="0.2">
      <c r="A950" s="349"/>
      <c r="B950" s="351"/>
      <c r="C950" s="349"/>
      <c r="D950" s="352"/>
      <c r="E950" s="349"/>
      <c r="F950" s="349"/>
      <c r="G950" s="349"/>
      <c r="H950" s="349"/>
      <c r="I950" s="349"/>
      <c r="J950" s="349"/>
      <c r="K950" s="349"/>
      <c r="L950" s="349"/>
      <c r="M950" s="349"/>
      <c r="N950" s="349"/>
      <c r="O950" s="349"/>
      <c r="P950" s="349"/>
      <c r="Q950" s="349"/>
      <c r="R950" s="349"/>
      <c r="S950" s="349"/>
      <c r="T950" s="349"/>
      <c r="U950" s="349"/>
      <c r="V950" s="349"/>
      <c r="W950" s="349"/>
      <c r="X950" s="349"/>
      <c r="Y950" s="349"/>
      <c r="Z950" s="349"/>
    </row>
    <row r="951" spans="1:26" ht="15.75" customHeight="1" x14ac:dyDescent="0.2">
      <c r="A951" s="349"/>
      <c r="B951" s="351"/>
      <c r="C951" s="349"/>
      <c r="D951" s="352"/>
      <c r="E951" s="349"/>
      <c r="F951" s="349"/>
      <c r="G951" s="349"/>
      <c r="H951" s="349"/>
      <c r="I951" s="349"/>
      <c r="J951" s="349"/>
      <c r="K951" s="349"/>
      <c r="L951" s="349"/>
      <c r="M951" s="349"/>
      <c r="N951" s="349"/>
      <c r="O951" s="349"/>
      <c r="P951" s="349"/>
      <c r="Q951" s="349"/>
      <c r="R951" s="349"/>
      <c r="S951" s="349"/>
      <c r="T951" s="349"/>
      <c r="U951" s="349"/>
      <c r="V951" s="349"/>
      <c r="W951" s="349"/>
      <c r="X951" s="349"/>
      <c r="Y951" s="349"/>
      <c r="Z951" s="349"/>
    </row>
    <row r="952" spans="1:26" ht="15.75" customHeight="1" x14ac:dyDescent="0.2">
      <c r="A952" s="349"/>
      <c r="B952" s="351"/>
      <c r="C952" s="349"/>
      <c r="D952" s="352"/>
      <c r="E952" s="349"/>
      <c r="F952" s="349"/>
      <c r="G952" s="349"/>
      <c r="H952" s="349"/>
      <c r="I952" s="349"/>
      <c r="J952" s="349"/>
      <c r="K952" s="349"/>
      <c r="L952" s="349"/>
      <c r="M952" s="349"/>
      <c r="N952" s="349"/>
      <c r="O952" s="349"/>
      <c r="P952" s="349"/>
      <c r="Q952" s="349"/>
      <c r="R952" s="349"/>
      <c r="S952" s="349"/>
      <c r="T952" s="349"/>
      <c r="U952" s="349"/>
      <c r="V952" s="349"/>
      <c r="W952" s="349"/>
      <c r="X952" s="349"/>
      <c r="Y952" s="349"/>
      <c r="Z952" s="349"/>
    </row>
    <row r="953" spans="1:26" ht="15.75" customHeight="1" x14ac:dyDescent="0.2">
      <c r="A953" s="349"/>
      <c r="B953" s="351"/>
      <c r="C953" s="349"/>
      <c r="D953" s="352"/>
      <c r="E953" s="349"/>
      <c r="F953" s="349"/>
      <c r="G953" s="349"/>
      <c r="H953" s="349"/>
      <c r="I953" s="349"/>
      <c r="J953" s="349"/>
      <c r="K953" s="349"/>
      <c r="L953" s="349"/>
      <c r="M953" s="349"/>
      <c r="N953" s="349"/>
      <c r="O953" s="349"/>
      <c r="P953" s="349"/>
      <c r="Q953" s="349"/>
      <c r="R953" s="349"/>
      <c r="S953" s="349"/>
      <c r="T953" s="349"/>
      <c r="U953" s="349"/>
      <c r="V953" s="349"/>
      <c r="W953" s="349"/>
      <c r="X953" s="349"/>
      <c r="Y953" s="349"/>
      <c r="Z953" s="349"/>
    </row>
    <row r="954" spans="1:26" ht="15.75" customHeight="1" x14ac:dyDescent="0.2">
      <c r="A954" s="349"/>
      <c r="B954" s="351"/>
      <c r="C954" s="349"/>
      <c r="D954" s="352"/>
      <c r="E954" s="349"/>
      <c r="F954" s="349"/>
      <c r="G954" s="349"/>
      <c r="H954" s="349"/>
      <c r="I954" s="349"/>
      <c r="J954" s="349"/>
      <c r="K954" s="349"/>
      <c r="L954" s="349"/>
      <c r="M954" s="349"/>
      <c r="N954" s="349"/>
      <c r="O954" s="349"/>
      <c r="P954" s="349"/>
      <c r="Q954" s="349"/>
      <c r="R954" s="349"/>
      <c r="S954" s="349"/>
      <c r="T954" s="349"/>
      <c r="U954" s="349"/>
      <c r="V954" s="349"/>
      <c r="W954" s="349"/>
      <c r="X954" s="349"/>
      <c r="Y954" s="349"/>
      <c r="Z954" s="349"/>
    </row>
    <row r="955" spans="1:26" ht="15.75" customHeight="1" x14ac:dyDescent="0.2">
      <c r="A955" s="349"/>
      <c r="B955" s="351"/>
      <c r="C955" s="349"/>
      <c r="D955" s="352"/>
      <c r="E955" s="349"/>
      <c r="F955" s="349"/>
      <c r="G955" s="349"/>
      <c r="H955" s="349"/>
      <c r="I955" s="349"/>
      <c r="J955" s="349"/>
      <c r="K955" s="349"/>
      <c r="L955" s="349"/>
      <c r="M955" s="349"/>
      <c r="N955" s="349"/>
      <c r="O955" s="349"/>
      <c r="P955" s="349"/>
      <c r="Q955" s="349"/>
      <c r="R955" s="349"/>
      <c r="S955" s="349"/>
      <c r="T955" s="349"/>
      <c r="U955" s="349"/>
      <c r="V955" s="349"/>
      <c r="W955" s="349"/>
      <c r="X955" s="349"/>
      <c r="Y955" s="349"/>
      <c r="Z955" s="349"/>
    </row>
    <row r="956" spans="1:26" ht="15.75" customHeight="1" x14ac:dyDescent="0.2">
      <c r="A956" s="349"/>
      <c r="B956" s="351"/>
      <c r="C956" s="349"/>
      <c r="D956" s="352"/>
      <c r="E956" s="349"/>
      <c r="F956" s="349"/>
      <c r="G956" s="349"/>
      <c r="H956" s="349"/>
      <c r="I956" s="349"/>
      <c r="J956" s="349"/>
      <c r="K956" s="349"/>
      <c r="L956" s="349"/>
      <c r="M956" s="349"/>
      <c r="N956" s="349"/>
      <c r="O956" s="349"/>
      <c r="P956" s="349"/>
      <c r="Q956" s="349"/>
      <c r="R956" s="349"/>
      <c r="S956" s="349"/>
      <c r="T956" s="349"/>
      <c r="U956" s="349"/>
      <c r="V956" s="349"/>
      <c r="W956" s="349"/>
      <c r="X956" s="349"/>
      <c r="Y956" s="349"/>
      <c r="Z956" s="349"/>
    </row>
    <row r="957" spans="1:26" ht="15.75" customHeight="1" x14ac:dyDescent="0.2">
      <c r="A957" s="349"/>
      <c r="B957" s="351"/>
      <c r="C957" s="349"/>
      <c r="D957" s="352"/>
      <c r="E957" s="349"/>
      <c r="F957" s="349"/>
      <c r="G957" s="349"/>
      <c r="H957" s="349"/>
      <c r="I957" s="349"/>
      <c r="J957" s="349"/>
      <c r="K957" s="349"/>
      <c r="L957" s="349"/>
      <c r="M957" s="349"/>
      <c r="N957" s="349"/>
      <c r="O957" s="349"/>
      <c r="P957" s="349"/>
      <c r="Q957" s="349"/>
      <c r="R957" s="349"/>
      <c r="S957" s="349"/>
      <c r="T957" s="349"/>
      <c r="U957" s="349"/>
      <c r="V957" s="349"/>
      <c r="W957" s="349"/>
      <c r="X957" s="349"/>
      <c r="Y957" s="349"/>
      <c r="Z957" s="349"/>
    </row>
    <row r="958" spans="1:26" ht="15.75" customHeight="1" x14ac:dyDescent="0.2">
      <c r="A958" s="349"/>
      <c r="B958" s="351"/>
      <c r="C958" s="349"/>
      <c r="D958" s="352"/>
      <c r="E958" s="349"/>
      <c r="F958" s="349"/>
      <c r="G958" s="349"/>
      <c r="H958" s="349"/>
      <c r="I958" s="349"/>
      <c r="J958" s="349"/>
      <c r="K958" s="349"/>
      <c r="L958" s="349"/>
      <c r="M958" s="349"/>
      <c r="N958" s="349"/>
      <c r="O958" s="349"/>
      <c r="P958" s="349"/>
      <c r="Q958" s="349"/>
      <c r="R958" s="349"/>
      <c r="S958" s="349"/>
      <c r="T958" s="349"/>
      <c r="U958" s="349"/>
      <c r="V958" s="349"/>
      <c r="W958" s="349"/>
      <c r="X958" s="349"/>
      <c r="Y958" s="349"/>
      <c r="Z958" s="349"/>
    </row>
    <row r="959" spans="1:26" ht="15.75" customHeight="1" x14ac:dyDescent="0.2">
      <c r="A959" s="349"/>
      <c r="B959" s="351"/>
      <c r="C959" s="349"/>
      <c r="D959" s="352"/>
      <c r="E959" s="349"/>
      <c r="F959" s="349"/>
      <c r="G959" s="349"/>
      <c r="H959" s="349"/>
      <c r="I959" s="349"/>
      <c r="J959" s="349"/>
      <c r="K959" s="349"/>
      <c r="L959" s="349"/>
      <c r="M959" s="349"/>
      <c r="N959" s="349"/>
      <c r="O959" s="349"/>
      <c r="P959" s="349"/>
      <c r="Q959" s="349"/>
      <c r="R959" s="349"/>
      <c r="S959" s="349"/>
      <c r="T959" s="349"/>
      <c r="U959" s="349"/>
      <c r="V959" s="349"/>
      <c r="W959" s="349"/>
      <c r="X959" s="349"/>
      <c r="Y959" s="349"/>
      <c r="Z959" s="349"/>
    </row>
    <row r="960" spans="1:26" ht="15.75" customHeight="1" x14ac:dyDescent="0.2">
      <c r="A960" s="349"/>
      <c r="B960" s="351"/>
      <c r="C960" s="349"/>
      <c r="D960" s="352"/>
      <c r="E960" s="349"/>
      <c r="F960" s="349"/>
      <c r="G960" s="349"/>
      <c r="H960" s="349"/>
      <c r="I960" s="349"/>
      <c r="J960" s="349"/>
      <c r="K960" s="349"/>
      <c r="L960" s="349"/>
      <c r="M960" s="349"/>
      <c r="N960" s="349"/>
      <c r="O960" s="349"/>
      <c r="P960" s="349"/>
      <c r="Q960" s="349"/>
      <c r="R960" s="349"/>
      <c r="S960" s="349"/>
      <c r="T960" s="349"/>
      <c r="U960" s="349"/>
      <c r="V960" s="349"/>
      <c r="W960" s="349"/>
      <c r="X960" s="349"/>
      <c r="Y960" s="349"/>
      <c r="Z960" s="349"/>
    </row>
    <row r="961" spans="1:26" ht="15.75" customHeight="1" x14ac:dyDescent="0.2">
      <c r="A961" s="349"/>
      <c r="B961" s="351"/>
      <c r="C961" s="349"/>
      <c r="D961" s="352"/>
      <c r="E961" s="349"/>
      <c r="F961" s="349"/>
      <c r="G961" s="349"/>
      <c r="H961" s="349"/>
      <c r="I961" s="349"/>
      <c r="J961" s="349"/>
      <c r="K961" s="349"/>
      <c r="L961" s="349"/>
      <c r="M961" s="349"/>
      <c r="N961" s="349"/>
      <c r="O961" s="349"/>
      <c r="P961" s="349"/>
      <c r="Q961" s="349"/>
      <c r="R961" s="349"/>
      <c r="S961" s="349"/>
      <c r="T961" s="349"/>
      <c r="U961" s="349"/>
      <c r="V961" s="349"/>
      <c r="W961" s="349"/>
      <c r="X961" s="349"/>
      <c r="Y961" s="349"/>
      <c r="Z961" s="349"/>
    </row>
    <row r="962" spans="1:26" ht="15.75" customHeight="1" x14ac:dyDescent="0.2">
      <c r="A962" s="349"/>
      <c r="B962" s="351"/>
      <c r="C962" s="349"/>
      <c r="D962" s="352"/>
      <c r="E962" s="349"/>
      <c r="F962" s="349"/>
      <c r="G962" s="349"/>
      <c r="H962" s="349"/>
      <c r="I962" s="349"/>
      <c r="J962" s="349"/>
      <c r="K962" s="349"/>
      <c r="L962" s="349"/>
      <c r="M962" s="349"/>
      <c r="N962" s="349"/>
      <c r="O962" s="349"/>
      <c r="P962" s="349"/>
      <c r="Q962" s="349"/>
      <c r="R962" s="349"/>
      <c r="S962" s="349"/>
      <c r="T962" s="349"/>
      <c r="U962" s="349"/>
      <c r="V962" s="349"/>
      <c r="W962" s="349"/>
      <c r="X962" s="349"/>
      <c r="Y962" s="349"/>
      <c r="Z962" s="349"/>
    </row>
    <row r="963" spans="1:26" ht="15.75" customHeight="1" x14ac:dyDescent="0.2">
      <c r="A963" s="349"/>
      <c r="B963" s="351"/>
      <c r="C963" s="349"/>
      <c r="D963" s="352"/>
      <c r="E963" s="349"/>
      <c r="F963" s="349"/>
      <c r="G963" s="349"/>
      <c r="H963" s="349"/>
      <c r="I963" s="349"/>
      <c r="J963" s="349"/>
      <c r="K963" s="349"/>
      <c r="L963" s="349"/>
      <c r="M963" s="349"/>
      <c r="N963" s="349"/>
      <c r="O963" s="349"/>
      <c r="P963" s="349"/>
      <c r="Q963" s="349"/>
      <c r="R963" s="349"/>
      <c r="S963" s="349"/>
      <c r="T963" s="349"/>
      <c r="U963" s="349"/>
      <c r="V963" s="349"/>
      <c r="W963" s="349"/>
      <c r="X963" s="349"/>
      <c r="Y963" s="349"/>
      <c r="Z963" s="349"/>
    </row>
    <row r="964" spans="1:26" ht="15.75" customHeight="1" x14ac:dyDescent="0.2">
      <c r="A964" s="349"/>
      <c r="B964" s="351"/>
      <c r="C964" s="349"/>
      <c r="D964" s="352"/>
      <c r="E964" s="349"/>
      <c r="F964" s="349"/>
      <c r="G964" s="349"/>
      <c r="H964" s="349"/>
      <c r="I964" s="349"/>
      <c r="J964" s="349"/>
      <c r="K964" s="349"/>
      <c r="L964" s="349"/>
      <c r="M964" s="349"/>
      <c r="N964" s="349"/>
      <c r="O964" s="349"/>
      <c r="P964" s="349"/>
      <c r="Q964" s="349"/>
      <c r="R964" s="349"/>
      <c r="S964" s="349"/>
      <c r="T964" s="349"/>
      <c r="U964" s="349"/>
      <c r="V964" s="349"/>
      <c r="W964" s="349"/>
      <c r="X964" s="349"/>
      <c r="Y964" s="349"/>
      <c r="Z964" s="349"/>
    </row>
    <row r="965" spans="1:26" ht="15.75" customHeight="1" x14ac:dyDescent="0.2">
      <c r="A965" s="349"/>
      <c r="B965" s="351"/>
      <c r="C965" s="349"/>
      <c r="D965" s="352"/>
      <c r="E965" s="349"/>
      <c r="F965" s="349"/>
      <c r="G965" s="349"/>
      <c r="H965" s="349"/>
      <c r="I965" s="349"/>
      <c r="J965" s="349"/>
      <c r="K965" s="349"/>
      <c r="L965" s="349"/>
      <c r="M965" s="349"/>
      <c r="N965" s="349"/>
      <c r="O965" s="349"/>
      <c r="P965" s="349"/>
      <c r="Q965" s="349"/>
      <c r="R965" s="349"/>
      <c r="S965" s="349"/>
      <c r="T965" s="349"/>
      <c r="U965" s="349"/>
      <c r="V965" s="349"/>
      <c r="W965" s="349"/>
      <c r="X965" s="349"/>
      <c r="Y965" s="349"/>
      <c r="Z965" s="349"/>
    </row>
    <row r="966" spans="1:26" ht="15.75" customHeight="1" x14ac:dyDescent="0.2">
      <c r="A966" s="349"/>
      <c r="B966" s="351"/>
      <c r="C966" s="349"/>
      <c r="D966" s="352"/>
      <c r="E966" s="349"/>
      <c r="F966" s="349"/>
      <c r="G966" s="349"/>
      <c r="H966" s="349"/>
      <c r="I966" s="349"/>
      <c r="J966" s="349"/>
      <c r="K966" s="349"/>
      <c r="L966" s="349"/>
      <c r="M966" s="349"/>
      <c r="N966" s="349"/>
      <c r="O966" s="349"/>
      <c r="P966" s="349"/>
      <c r="Q966" s="349"/>
      <c r="R966" s="349"/>
      <c r="S966" s="349"/>
      <c r="T966" s="349"/>
      <c r="U966" s="349"/>
      <c r="V966" s="349"/>
      <c r="W966" s="349"/>
      <c r="X966" s="349"/>
      <c r="Y966" s="349"/>
      <c r="Z966" s="349"/>
    </row>
    <row r="967" spans="1:26" ht="15.75" customHeight="1" x14ac:dyDescent="0.2">
      <c r="A967" s="349"/>
      <c r="B967" s="351"/>
      <c r="C967" s="349"/>
      <c r="D967" s="352"/>
      <c r="E967" s="349"/>
      <c r="F967" s="349"/>
      <c r="G967" s="349"/>
      <c r="H967" s="349"/>
      <c r="I967" s="349"/>
      <c r="J967" s="349"/>
      <c r="K967" s="349"/>
      <c r="L967" s="349"/>
      <c r="M967" s="349"/>
      <c r="N967" s="349"/>
      <c r="O967" s="349"/>
      <c r="P967" s="349"/>
      <c r="Q967" s="349"/>
      <c r="R967" s="349"/>
      <c r="S967" s="349"/>
      <c r="T967" s="349"/>
      <c r="U967" s="349"/>
      <c r="V967" s="349"/>
      <c r="W967" s="349"/>
      <c r="X967" s="349"/>
      <c r="Y967" s="349"/>
      <c r="Z967" s="349"/>
    </row>
    <row r="968" spans="1:26" ht="15.75" customHeight="1" x14ac:dyDescent="0.2">
      <c r="A968" s="349"/>
      <c r="B968" s="351"/>
      <c r="C968" s="349"/>
      <c r="D968" s="352"/>
      <c r="E968" s="349"/>
      <c r="F968" s="349"/>
      <c r="G968" s="349"/>
      <c r="H968" s="349"/>
      <c r="I968" s="349"/>
      <c r="J968" s="349"/>
      <c r="K968" s="349"/>
      <c r="L968" s="349"/>
      <c r="M968" s="349"/>
      <c r="N968" s="349"/>
      <c r="O968" s="349"/>
      <c r="P968" s="349"/>
      <c r="Q968" s="349"/>
      <c r="R968" s="349"/>
      <c r="S968" s="349"/>
      <c r="T968" s="349"/>
      <c r="U968" s="349"/>
      <c r="V968" s="349"/>
      <c r="W968" s="349"/>
      <c r="X968" s="349"/>
      <c r="Y968" s="349"/>
      <c r="Z968" s="349"/>
    </row>
    <row r="969" spans="1:26" ht="15.75" customHeight="1" x14ac:dyDescent="0.2">
      <c r="A969" s="349"/>
      <c r="B969" s="351"/>
      <c r="C969" s="349"/>
      <c r="D969" s="352"/>
      <c r="E969" s="349"/>
      <c r="F969" s="349"/>
      <c r="G969" s="349"/>
      <c r="H969" s="349"/>
      <c r="I969" s="349"/>
      <c r="J969" s="349"/>
      <c r="K969" s="349"/>
      <c r="L969" s="349"/>
      <c r="M969" s="349"/>
      <c r="N969" s="349"/>
      <c r="O969" s="349"/>
      <c r="P969" s="349"/>
      <c r="Q969" s="349"/>
      <c r="R969" s="349"/>
      <c r="S969" s="349"/>
      <c r="T969" s="349"/>
      <c r="U969" s="349"/>
      <c r="V969" s="349"/>
      <c r="W969" s="349"/>
      <c r="X969" s="349"/>
      <c r="Y969" s="349"/>
      <c r="Z969" s="349"/>
    </row>
    <row r="970" spans="1:26" ht="15.75" customHeight="1" x14ac:dyDescent="0.2">
      <c r="A970" s="349"/>
      <c r="B970" s="351"/>
      <c r="C970" s="349"/>
      <c r="D970" s="352"/>
      <c r="E970" s="349"/>
      <c r="F970" s="349"/>
      <c r="G970" s="349"/>
      <c r="H970" s="349"/>
      <c r="I970" s="349"/>
      <c r="J970" s="349"/>
      <c r="K970" s="349"/>
      <c r="L970" s="349"/>
      <c r="M970" s="349"/>
      <c r="N970" s="349"/>
      <c r="O970" s="349"/>
      <c r="P970" s="349"/>
      <c r="Q970" s="349"/>
      <c r="R970" s="349"/>
      <c r="S970" s="349"/>
      <c r="T970" s="349"/>
      <c r="U970" s="349"/>
      <c r="V970" s="349"/>
      <c r="W970" s="349"/>
      <c r="X970" s="349"/>
      <c r="Y970" s="349"/>
      <c r="Z970" s="349"/>
    </row>
    <row r="971" spans="1:26" ht="15.75" customHeight="1" x14ac:dyDescent="0.2">
      <c r="A971" s="349"/>
      <c r="B971" s="351"/>
      <c r="C971" s="349"/>
      <c r="D971" s="352"/>
      <c r="E971" s="349"/>
      <c r="F971" s="349"/>
      <c r="G971" s="349"/>
      <c r="H971" s="349"/>
      <c r="I971" s="349"/>
      <c r="J971" s="349"/>
      <c r="K971" s="349"/>
      <c r="L971" s="349"/>
      <c r="M971" s="349"/>
      <c r="N971" s="349"/>
      <c r="O971" s="349"/>
      <c r="P971" s="349"/>
      <c r="Q971" s="349"/>
      <c r="R971" s="349"/>
      <c r="S971" s="349"/>
      <c r="T971" s="349"/>
      <c r="U971" s="349"/>
      <c r="V971" s="349"/>
      <c r="W971" s="349"/>
      <c r="X971" s="349"/>
      <c r="Y971" s="349"/>
      <c r="Z971" s="349"/>
    </row>
    <row r="972" spans="1:26" ht="15.75" customHeight="1" x14ac:dyDescent="0.2">
      <c r="A972" s="349"/>
      <c r="B972" s="351"/>
      <c r="C972" s="349"/>
      <c r="D972" s="352"/>
      <c r="E972" s="349"/>
      <c r="F972" s="349"/>
      <c r="G972" s="349"/>
      <c r="H972" s="349"/>
      <c r="I972" s="349"/>
      <c r="J972" s="349"/>
      <c r="K972" s="349"/>
      <c r="L972" s="349"/>
      <c r="M972" s="349"/>
      <c r="N972" s="349"/>
      <c r="O972" s="349"/>
      <c r="P972" s="349"/>
      <c r="Q972" s="349"/>
      <c r="R972" s="349"/>
      <c r="S972" s="349"/>
      <c r="T972" s="349"/>
      <c r="U972" s="349"/>
      <c r="V972" s="349"/>
      <c r="W972" s="349"/>
      <c r="X972" s="349"/>
      <c r="Y972" s="349"/>
      <c r="Z972" s="349"/>
    </row>
    <row r="973" spans="1:26" ht="15.75" customHeight="1" x14ac:dyDescent="0.2">
      <c r="A973" s="349"/>
      <c r="B973" s="351"/>
      <c r="C973" s="349"/>
      <c r="D973" s="352"/>
      <c r="E973" s="349"/>
      <c r="F973" s="349"/>
      <c r="G973" s="349"/>
      <c r="H973" s="349"/>
      <c r="I973" s="349"/>
      <c r="J973" s="349"/>
      <c r="K973" s="349"/>
      <c r="L973" s="349"/>
      <c r="M973" s="349"/>
      <c r="N973" s="349"/>
      <c r="O973" s="349"/>
      <c r="P973" s="349"/>
      <c r="Q973" s="349"/>
      <c r="R973" s="349"/>
      <c r="S973" s="349"/>
      <c r="T973" s="349"/>
      <c r="U973" s="349"/>
      <c r="V973" s="349"/>
      <c r="W973" s="349"/>
      <c r="X973" s="349"/>
      <c r="Y973" s="349"/>
      <c r="Z973" s="349"/>
    </row>
    <row r="974" spans="1:26" ht="15.75" customHeight="1" x14ac:dyDescent="0.2">
      <c r="A974" s="349"/>
      <c r="B974" s="351"/>
      <c r="C974" s="349"/>
      <c r="D974" s="352"/>
      <c r="E974" s="349"/>
      <c r="F974" s="349"/>
      <c r="G974" s="349"/>
      <c r="H974" s="349"/>
      <c r="I974" s="349"/>
      <c r="J974" s="349"/>
      <c r="K974" s="349"/>
      <c r="L974" s="349"/>
      <c r="M974" s="349"/>
      <c r="N974" s="349"/>
      <c r="O974" s="349"/>
      <c r="P974" s="349"/>
      <c r="Q974" s="349"/>
      <c r="R974" s="349"/>
      <c r="S974" s="349"/>
      <c r="T974" s="349"/>
      <c r="U974" s="349"/>
      <c r="V974" s="349"/>
      <c r="W974" s="349"/>
      <c r="X974" s="349"/>
      <c r="Y974" s="349"/>
      <c r="Z974" s="349"/>
    </row>
    <row r="975" spans="1:26" ht="15.75" customHeight="1" x14ac:dyDescent="0.2">
      <c r="A975" s="349"/>
      <c r="B975" s="351"/>
      <c r="C975" s="349"/>
      <c r="D975" s="352"/>
      <c r="E975" s="349"/>
      <c r="F975" s="349"/>
      <c r="G975" s="349"/>
      <c r="H975" s="349"/>
      <c r="I975" s="349"/>
      <c r="J975" s="349"/>
      <c r="K975" s="349"/>
      <c r="L975" s="349"/>
      <c r="M975" s="349"/>
      <c r="N975" s="349"/>
      <c r="O975" s="349"/>
      <c r="P975" s="349"/>
      <c r="Q975" s="349"/>
      <c r="R975" s="349"/>
      <c r="S975" s="349"/>
      <c r="T975" s="349"/>
      <c r="U975" s="349"/>
      <c r="V975" s="349"/>
      <c r="W975" s="349"/>
      <c r="X975" s="349"/>
      <c r="Y975" s="349"/>
      <c r="Z975" s="349"/>
    </row>
    <row r="976" spans="1:26" ht="15.75" customHeight="1" x14ac:dyDescent="0.2">
      <c r="A976" s="349"/>
      <c r="B976" s="351"/>
      <c r="C976" s="349"/>
      <c r="D976" s="352"/>
      <c r="E976" s="349"/>
      <c r="F976" s="349"/>
      <c r="G976" s="349"/>
      <c r="H976" s="349"/>
      <c r="I976" s="349"/>
      <c r="J976" s="349"/>
      <c r="K976" s="349"/>
      <c r="L976" s="349"/>
      <c r="M976" s="349"/>
      <c r="N976" s="349"/>
      <c r="O976" s="349"/>
      <c r="P976" s="349"/>
      <c r="Q976" s="349"/>
      <c r="R976" s="349"/>
      <c r="S976" s="349"/>
      <c r="T976" s="349"/>
      <c r="U976" s="349"/>
      <c r="V976" s="349"/>
      <c r="W976" s="349"/>
      <c r="X976" s="349"/>
      <c r="Y976" s="349"/>
      <c r="Z976" s="349"/>
    </row>
    <row r="977" spans="1:26" ht="15.75" customHeight="1" x14ac:dyDescent="0.2">
      <c r="A977" s="349"/>
      <c r="B977" s="351"/>
      <c r="C977" s="349"/>
      <c r="D977" s="352"/>
      <c r="E977" s="349"/>
      <c r="F977" s="349"/>
      <c r="G977" s="349"/>
      <c r="H977" s="349"/>
      <c r="I977" s="349"/>
      <c r="J977" s="349"/>
      <c r="K977" s="349"/>
      <c r="L977" s="349"/>
      <c r="M977" s="349"/>
      <c r="N977" s="349"/>
      <c r="O977" s="349"/>
      <c r="P977" s="349"/>
      <c r="Q977" s="349"/>
      <c r="R977" s="349"/>
      <c r="S977" s="349"/>
      <c r="T977" s="349"/>
      <c r="U977" s="349"/>
      <c r="V977" s="349"/>
      <c r="W977" s="349"/>
      <c r="X977" s="349"/>
      <c r="Y977" s="349"/>
      <c r="Z977" s="349"/>
    </row>
    <row r="978" spans="1:26" ht="15.75" customHeight="1" x14ac:dyDescent="0.2">
      <c r="A978" s="349"/>
      <c r="B978" s="351"/>
      <c r="C978" s="349"/>
      <c r="D978" s="352"/>
      <c r="E978" s="349"/>
      <c r="F978" s="349"/>
      <c r="G978" s="349"/>
      <c r="H978" s="349"/>
      <c r="I978" s="349"/>
      <c r="J978" s="349"/>
      <c r="K978" s="349"/>
      <c r="L978" s="349"/>
      <c r="M978" s="349"/>
      <c r="N978" s="349"/>
      <c r="O978" s="349"/>
      <c r="P978" s="349"/>
      <c r="Q978" s="349"/>
      <c r="R978" s="349"/>
      <c r="S978" s="349"/>
      <c r="T978" s="349"/>
      <c r="U978" s="349"/>
      <c r="V978" s="349"/>
      <c r="W978" s="349"/>
      <c r="X978" s="349"/>
      <c r="Y978" s="349"/>
      <c r="Z978" s="349"/>
    </row>
    <row r="979" spans="1:26" ht="15.75" customHeight="1" x14ac:dyDescent="0.2">
      <c r="A979" s="349"/>
      <c r="B979" s="351"/>
      <c r="C979" s="349"/>
      <c r="D979" s="352"/>
      <c r="E979" s="349"/>
      <c r="F979" s="349"/>
      <c r="G979" s="349"/>
      <c r="H979" s="349"/>
      <c r="I979" s="349"/>
      <c r="J979" s="349"/>
      <c r="K979" s="349"/>
      <c r="L979" s="349"/>
      <c r="M979" s="349"/>
      <c r="N979" s="349"/>
      <c r="O979" s="349"/>
      <c r="P979" s="349"/>
      <c r="Q979" s="349"/>
      <c r="R979" s="349"/>
      <c r="S979" s="349"/>
      <c r="T979" s="349"/>
      <c r="U979" s="349"/>
      <c r="V979" s="349"/>
      <c r="W979" s="349"/>
      <c r="X979" s="349"/>
      <c r="Y979" s="349"/>
      <c r="Z979" s="349"/>
    </row>
    <row r="980" spans="1:26" ht="15.75" customHeight="1" x14ac:dyDescent="0.2">
      <c r="A980" s="349"/>
      <c r="B980" s="351"/>
      <c r="C980" s="349"/>
      <c r="D980" s="352"/>
      <c r="E980" s="349"/>
      <c r="F980" s="349"/>
      <c r="G980" s="349"/>
      <c r="H980" s="349"/>
      <c r="I980" s="349"/>
      <c r="J980" s="349"/>
      <c r="K980" s="349"/>
      <c r="L980" s="349"/>
      <c r="M980" s="349"/>
      <c r="N980" s="349"/>
      <c r="O980" s="349"/>
      <c r="P980" s="349"/>
      <c r="Q980" s="349"/>
      <c r="R980" s="349"/>
      <c r="S980" s="349"/>
      <c r="T980" s="349"/>
      <c r="U980" s="349"/>
      <c r="V980" s="349"/>
      <c r="W980" s="349"/>
      <c r="X980" s="349"/>
      <c r="Y980" s="349"/>
      <c r="Z980" s="349"/>
    </row>
    <row r="981" spans="1:26" ht="15.75" customHeight="1" x14ac:dyDescent="0.2">
      <c r="A981" s="349"/>
      <c r="B981" s="351"/>
      <c r="C981" s="349"/>
      <c r="D981" s="352"/>
      <c r="E981" s="349"/>
      <c r="F981" s="349"/>
      <c r="G981" s="349"/>
      <c r="H981" s="349"/>
      <c r="I981" s="349"/>
      <c r="J981" s="349"/>
      <c r="K981" s="349"/>
      <c r="L981" s="349"/>
      <c r="M981" s="349"/>
      <c r="N981" s="349"/>
      <c r="O981" s="349"/>
      <c r="P981" s="349"/>
      <c r="Q981" s="349"/>
      <c r="R981" s="349"/>
      <c r="S981" s="349"/>
      <c r="T981" s="349"/>
      <c r="U981" s="349"/>
      <c r="V981" s="349"/>
      <c r="W981" s="349"/>
      <c r="X981" s="349"/>
      <c r="Y981" s="349"/>
      <c r="Z981" s="349"/>
    </row>
    <row r="982" spans="1:26" ht="15.75" customHeight="1" x14ac:dyDescent="0.2">
      <c r="A982" s="349"/>
      <c r="B982" s="351"/>
      <c r="C982" s="349"/>
      <c r="D982" s="352"/>
      <c r="E982" s="349"/>
      <c r="F982" s="349"/>
      <c r="G982" s="349"/>
      <c r="H982" s="349"/>
      <c r="I982" s="349"/>
      <c r="J982" s="349"/>
      <c r="K982" s="349"/>
      <c r="L982" s="349"/>
      <c r="M982" s="349"/>
      <c r="N982" s="349"/>
      <c r="O982" s="349"/>
      <c r="P982" s="349"/>
      <c r="Q982" s="349"/>
      <c r="R982" s="349"/>
      <c r="S982" s="349"/>
      <c r="T982" s="349"/>
      <c r="U982" s="349"/>
      <c r="V982" s="349"/>
      <c r="W982" s="349"/>
      <c r="X982" s="349"/>
      <c r="Y982" s="349"/>
      <c r="Z982" s="349"/>
    </row>
    <row r="983" spans="1:26" ht="15.75" customHeight="1" x14ac:dyDescent="0.2">
      <c r="A983" s="349"/>
      <c r="B983" s="351"/>
      <c r="C983" s="349"/>
      <c r="D983" s="352"/>
      <c r="E983" s="349"/>
      <c r="F983" s="349"/>
      <c r="G983" s="349"/>
      <c r="H983" s="349"/>
      <c r="I983" s="349"/>
      <c r="J983" s="349"/>
      <c r="K983" s="349"/>
      <c r="L983" s="349"/>
      <c r="M983" s="349"/>
      <c r="N983" s="349"/>
      <c r="O983" s="349"/>
      <c r="P983" s="349"/>
      <c r="Q983" s="349"/>
      <c r="R983" s="349"/>
      <c r="S983" s="349"/>
      <c r="T983" s="349"/>
      <c r="U983" s="349"/>
      <c r="V983" s="349"/>
      <c r="W983" s="349"/>
      <c r="X983" s="349"/>
      <c r="Y983" s="349"/>
      <c r="Z983" s="349"/>
    </row>
    <row r="984" spans="1:26" ht="15.75" customHeight="1" x14ac:dyDescent="0.2">
      <c r="A984" s="349"/>
      <c r="B984" s="351"/>
      <c r="C984" s="349"/>
      <c r="D984" s="352"/>
      <c r="E984" s="349"/>
      <c r="F984" s="349"/>
      <c r="G984" s="349"/>
      <c r="H984" s="349"/>
      <c r="I984" s="349"/>
      <c r="J984" s="349"/>
      <c r="K984" s="349"/>
      <c r="L984" s="349"/>
      <c r="M984" s="349"/>
      <c r="N984" s="349"/>
      <c r="O984" s="349"/>
      <c r="P984" s="349"/>
      <c r="Q984" s="349"/>
      <c r="R984" s="349"/>
      <c r="S984" s="349"/>
      <c r="T984" s="349"/>
      <c r="U984" s="349"/>
      <c r="V984" s="349"/>
      <c r="W984" s="349"/>
      <c r="X984" s="349"/>
      <c r="Y984" s="349"/>
      <c r="Z984" s="349"/>
    </row>
    <row r="985" spans="1:26" ht="15.75" customHeight="1" x14ac:dyDescent="0.2">
      <c r="A985" s="349"/>
      <c r="B985" s="351"/>
      <c r="C985" s="349"/>
      <c r="D985" s="352"/>
      <c r="E985" s="349"/>
      <c r="F985" s="349"/>
      <c r="G985" s="349"/>
      <c r="H985" s="349"/>
      <c r="I985" s="349"/>
      <c r="J985" s="349"/>
      <c r="K985" s="349"/>
      <c r="L985" s="349"/>
      <c r="M985" s="349"/>
      <c r="N985" s="349"/>
      <c r="O985" s="349"/>
      <c r="P985" s="349"/>
      <c r="Q985" s="349"/>
      <c r="R985" s="349"/>
      <c r="S985" s="349"/>
      <c r="T985" s="349"/>
      <c r="U985" s="349"/>
      <c r="V985" s="349"/>
      <c r="W985" s="349"/>
      <c r="X985" s="349"/>
      <c r="Y985" s="349"/>
      <c r="Z985" s="349"/>
    </row>
    <row r="986" spans="1:26" ht="15.75" customHeight="1" x14ac:dyDescent="0.2">
      <c r="A986" s="349"/>
      <c r="B986" s="351"/>
      <c r="C986" s="349"/>
      <c r="D986" s="352"/>
      <c r="E986" s="349"/>
      <c r="F986" s="349"/>
      <c r="G986" s="349"/>
      <c r="H986" s="349"/>
      <c r="I986" s="349"/>
      <c r="J986" s="349"/>
      <c r="K986" s="349"/>
      <c r="L986" s="349"/>
      <c r="M986" s="349"/>
      <c r="N986" s="349"/>
      <c r="O986" s="349"/>
      <c r="P986" s="349"/>
      <c r="Q986" s="349"/>
      <c r="R986" s="349"/>
      <c r="S986" s="349"/>
      <c r="T986" s="349"/>
      <c r="U986" s="349"/>
      <c r="V986" s="349"/>
      <c r="W986" s="349"/>
      <c r="X986" s="349"/>
      <c r="Y986" s="349"/>
      <c r="Z986" s="349"/>
    </row>
    <row r="987" spans="1:26" ht="15.75" customHeight="1" x14ac:dyDescent="0.2">
      <c r="A987" s="349"/>
      <c r="B987" s="351"/>
      <c r="C987" s="349"/>
      <c r="D987" s="352"/>
      <c r="E987" s="349"/>
      <c r="F987" s="349"/>
      <c r="G987" s="349"/>
      <c r="H987" s="349"/>
      <c r="I987" s="349"/>
      <c r="J987" s="349"/>
      <c r="K987" s="349"/>
      <c r="L987" s="349"/>
      <c r="M987" s="349"/>
      <c r="N987" s="349"/>
      <c r="O987" s="349"/>
      <c r="P987" s="349"/>
      <c r="Q987" s="349"/>
      <c r="R987" s="349"/>
      <c r="S987" s="349"/>
      <c r="T987" s="349"/>
      <c r="U987" s="349"/>
      <c r="V987" s="349"/>
      <c r="W987" s="349"/>
      <c r="X987" s="349"/>
      <c r="Y987" s="349"/>
      <c r="Z987" s="349"/>
    </row>
    <row r="988" spans="1:26" ht="15.75" customHeight="1" x14ac:dyDescent="0.2">
      <c r="A988" s="349"/>
      <c r="B988" s="351"/>
      <c r="C988" s="349"/>
      <c r="D988" s="352"/>
      <c r="E988" s="349"/>
      <c r="F988" s="349"/>
      <c r="G988" s="349"/>
      <c r="H988" s="349"/>
      <c r="I988" s="349"/>
      <c r="J988" s="349"/>
      <c r="K988" s="349"/>
      <c r="L988" s="349"/>
      <c r="M988" s="349"/>
      <c r="N988" s="349"/>
      <c r="O988" s="349"/>
      <c r="P988" s="349"/>
      <c r="Q988" s="349"/>
      <c r="R988" s="349"/>
      <c r="S988" s="349"/>
      <c r="T988" s="349"/>
      <c r="U988" s="349"/>
      <c r="V988" s="349"/>
      <c r="W988" s="349"/>
      <c r="X988" s="349"/>
      <c r="Y988" s="349"/>
      <c r="Z988" s="349"/>
    </row>
    <row r="989" spans="1:26" ht="15.75" customHeight="1" x14ac:dyDescent="0.2">
      <c r="A989" s="349"/>
      <c r="B989" s="351"/>
      <c r="C989" s="349"/>
      <c r="D989" s="352"/>
      <c r="E989" s="349"/>
      <c r="F989" s="349"/>
      <c r="G989" s="349"/>
      <c r="H989" s="349"/>
      <c r="I989" s="349"/>
      <c r="J989" s="349"/>
      <c r="K989" s="349"/>
      <c r="L989" s="349"/>
      <c r="M989" s="349"/>
      <c r="N989" s="349"/>
      <c r="O989" s="349"/>
      <c r="P989" s="349"/>
      <c r="Q989" s="349"/>
      <c r="R989" s="349"/>
      <c r="S989" s="349"/>
      <c r="T989" s="349"/>
      <c r="U989" s="349"/>
      <c r="V989" s="349"/>
      <c r="W989" s="349"/>
      <c r="X989" s="349"/>
      <c r="Y989" s="349"/>
      <c r="Z989" s="349"/>
    </row>
    <row r="990" spans="1:26" ht="15.75" customHeight="1" x14ac:dyDescent="0.2">
      <c r="A990" s="349"/>
      <c r="B990" s="351"/>
      <c r="C990" s="349"/>
      <c r="D990" s="352"/>
      <c r="E990" s="349"/>
      <c r="F990" s="349"/>
      <c r="G990" s="349"/>
      <c r="H990" s="349"/>
      <c r="I990" s="349"/>
      <c r="J990" s="349"/>
      <c r="K990" s="349"/>
      <c r="L990" s="349"/>
      <c r="M990" s="349"/>
      <c r="N990" s="349"/>
      <c r="O990" s="349"/>
      <c r="P990" s="349"/>
      <c r="Q990" s="349"/>
      <c r="R990" s="349"/>
      <c r="S990" s="349"/>
      <c r="T990" s="349"/>
      <c r="U990" s="349"/>
      <c r="V990" s="349"/>
      <c r="W990" s="349"/>
      <c r="X990" s="349"/>
      <c r="Y990" s="349"/>
      <c r="Z990" s="349"/>
    </row>
    <row r="991" spans="1:26" ht="15.75" customHeight="1" x14ac:dyDescent="0.2">
      <c r="A991" s="349"/>
      <c r="B991" s="351"/>
      <c r="C991" s="349"/>
      <c r="D991" s="352"/>
      <c r="E991" s="349"/>
      <c r="F991" s="349"/>
      <c r="G991" s="349"/>
      <c r="H991" s="349"/>
      <c r="I991" s="349"/>
      <c r="J991" s="349"/>
      <c r="K991" s="349"/>
      <c r="L991" s="349"/>
      <c r="M991" s="349"/>
      <c r="N991" s="349"/>
      <c r="O991" s="349"/>
      <c r="P991" s="349"/>
      <c r="Q991" s="349"/>
      <c r="R991" s="349"/>
      <c r="S991" s="349"/>
      <c r="T991" s="349"/>
      <c r="U991" s="349"/>
      <c r="V991" s="349"/>
      <c r="W991" s="349"/>
      <c r="X991" s="349"/>
      <c r="Y991" s="349"/>
      <c r="Z991" s="349"/>
    </row>
    <row r="992" spans="1:26" ht="15.75" customHeight="1" x14ac:dyDescent="0.2">
      <c r="A992" s="349"/>
      <c r="B992" s="351"/>
      <c r="C992" s="349"/>
      <c r="D992" s="352"/>
      <c r="E992" s="349"/>
      <c r="F992" s="349"/>
      <c r="G992" s="349"/>
      <c r="H992" s="349"/>
      <c r="I992" s="349"/>
      <c r="J992" s="349"/>
      <c r="K992" s="349"/>
      <c r="L992" s="349"/>
      <c r="M992" s="349"/>
      <c r="N992" s="349"/>
      <c r="O992" s="349"/>
      <c r="P992" s="349"/>
      <c r="Q992" s="349"/>
      <c r="R992" s="349"/>
      <c r="S992" s="349"/>
      <c r="T992" s="349"/>
      <c r="U992" s="349"/>
      <c r="V992" s="349"/>
      <c r="W992" s="349"/>
      <c r="X992" s="349"/>
      <c r="Y992" s="349"/>
      <c r="Z992" s="349"/>
    </row>
    <row r="993" spans="1:26" ht="15.75" customHeight="1" x14ac:dyDescent="0.2">
      <c r="A993" s="349"/>
      <c r="B993" s="351"/>
      <c r="C993" s="349"/>
      <c r="D993" s="352"/>
      <c r="E993" s="349"/>
      <c r="F993" s="349"/>
      <c r="G993" s="349"/>
      <c r="H993" s="349"/>
      <c r="I993" s="349"/>
      <c r="J993" s="349"/>
      <c r="K993" s="349"/>
      <c r="L993" s="349"/>
      <c r="M993" s="349"/>
      <c r="N993" s="349"/>
      <c r="O993" s="349"/>
      <c r="P993" s="349"/>
      <c r="Q993" s="349"/>
      <c r="R993" s="349"/>
      <c r="S993" s="349"/>
      <c r="T993" s="349"/>
      <c r="U993" s="349"/>
      <c r="V993" s="349"/>
      <c r="W993" s="349"/>
      <c r="X993" s="349"/>
      <c r="Y993" s="349"/>
      <c r="Z993" s="349"/>
    </row>
    <row r="994" spans="1:26" ht="15.75" customHeight="1" x14ac:dyDescent="0.2">
      <c r="A994" s="349"/>
      <c r="B994" s="351"/>
      <c r="C994" s="349"/>
      <c r="D994" s="352"/>
      <c r="E994" s="349"/>
      <c r="F994" s="349"/>
      <c r="G994" s="349"/>
      <c r="H994" s="349"/>
      <c r="I994" s="349"/>
      <c r="J994" s="349"/>
      <c r="K994" s="349"/>
      <c r="L994" s="349"/>
      <c r="M994" s="349"/>
      <c r="N994" s="349"/>
      <c r="O994" s="349"/>
      <c r="P994" s="349"/>
      <c r="Q994" s="349"/>
      <c r="R994" s="349"/>
      <c r="S994" s="349"/>
      <c r="T994" s="349"/>
      <c r="U994" s="349"/>
      <c r="V994" s="349"/>
      <c r="W994" s="349"/>
      <c r="X994" s="349"/>
      <c r="Y994" s="349"/>
      <c r="Z994" s="349"/>
    </row>
    <row r="995" spans="1:26" ht="15.75" customHeight="1" x14ac:dyDescent="0.2">
      <c r="A995" s="349"/>
      <c r="B995" s="351"/>
      <c r="C995" s="349"/>
      <c r="D995" s="352"/>
      <c r="E995" s="349"/>
      <c r="F995" s="349"/>
      <c r="G995" s="349"/>
      <c r="H995" s="349"/>
      <c r="I995" s="349"/>
      <c r="J995" s="349"/>
      <c r="K995" s="349"/>
      <c r="L995" s="349"/>
      <c r="M995" s="349"/>
      <c r="N995" s="349"/>
      <c r="O995" s="349"/>
      <c r="P995" s="349"/>
      <c r="Q995" s="349"/>
      <c r="R995" s="349"/>
      <c r="S995" s="349"/>
      <c r="T995" s="349"/>
      <c r="U995" s="349"/>
      <c r="V995" s="349"/>
      <c r="W995" s="349"/>
      <c r="X995" s="349"/>
      <c r="Y995" s="349"/>
      <c r="Z995" s="349"/>
    </row>
    <row r="996" spans="1:26" ht="15.75" customHeight="1" x14ac:dyDescent="0.2">
      <c r="A996" s="349"/>
      <c r="B996" s="351"/>
      <c r="C996" s="349"/>
      <c r="D996" s="352"/>
      <c r="E996" s="349"/>
      <c r="F996" s="349"/>
      <c r="G996" s="349"/>
      <c r="H996" s="349"/>
      <c r="I996" s="349"/>
      <c r="J996" s="349"/>
      <c r="K996" s="349"/>
      <c r="L996" s="349"/>
      <c r="M996" s="349"/>
      <c r="N996" s="349"/>
      <c r="O996" s="349"/>
      <c r="P996" s="349"/>
      <c r="Q996" s="349"/>
      <c r="R996" s="349"/>
      <c r="S996" s="349"/>
      <c r="T996" s="349"/>
      <c r="U996" s="349"/>
      <c r="V996" s="349"/>
      <c r="W996" s="349"/>
      <c r="X996" s="349"/>
      <c r="Y996" s="349"/>
      <c r="Z996" s="349"/>
    </row>
    <row r="997" spans="1:26" ht="15.75" customHeight="1" x14ac:dyDescent="0.2">
      <c r="A997" s="349"/>
      <c r="B997" s="351"/>
      <c r="C997" s="349"/>
      <c r="D997" s="352"/>
      <c r="E997" s="349"/>
      <c r="F997" s="349"/>
      <c r="G997" s="349"/>
      <c r="H997" s="349"/>
      <c r="I997" s="349"/>
      <c r="J997" s="349"/>
      <c r="K997" s="349"/>
      <c r="L997" s="349"/>
      <c r="M997" s="349"/>
      <c r="N997" s="349"/>
      <c r="O997" s="349"/>
      <c r="P997" s="349"/>
      <c r="Q997" s="349"/>
      <c r="R997" s="349"/>
      <c r="S997" s="349"/>
      <c r="T997" s="349"/>
      <c r="U997" s="349"/>
      <c r="V997" s="349"/>
      <c r="W997" s="349"/>
      <c r="X997" s="349"/>
      <c r="Y997" s="349"/>
      <c r="Z997" s="349"/>
    </row>
    <row r="998" spans="1:26" ht="15.75" customHeight="1" x14ac:dyDescent="0.2">
      <c r="A998" s="349"/>
      <c r="B998" s="351"/>
      <c r="C998" s="349"/>
      <c r="D998" s="352"/>
      <c r="E998" s="349"/>
      <c r="F998" s="349"/>
      <c r="G998" s="349"/>
      <c r="H998" s="349"/>
      <c r="I998" s="349"/>
      <c r="J998" s="349"/>
      <c r="K998" s="349"/>
      <c r="L998" s="349"/>
      <c r="M998" s="349"/>
      <c r="N998" s="349"/>
      <c r="O998" s="349"/>
      <c r="P998" s="349"/>
      <c r="Q998" s="349"/>
      <c r="R998" s="349"/>
      <c r="S998" s="349"/>
      <c r="T998" s="349"/>
      <c r="U998" s="349"/>
      <c r="V998" s="349"/>
      <c r="W998" s="349"/>
      <c r="X998" s="349"/>
      <c r="Y998" s="349"/>
      <c r="Z998" s="349"/>
    </row>
    <row r="999" spans="1:26" ht="15.75" customHeight="1" x14ac:dyDescent="0.2">
      <c r="A999" s="349"/>
      <c r="B999" s="351"/>
      <c r="C999" s="349"/>
      <c r="D999" s="352"/>
      <c r="E999" s="349"/>
      <c r="F999" s="349"/>
      <c r="G999" s="349"/>
      <c r="H999" s="349"/>
      <c r="I999" s="349"/>
      <c r="J999" s="349"/>
      <c r="K999" s="349"/>
      <c r="L999" s="349"/>
      <c r="M999" s="349"/>
      <c r="N999" s="349"/>
      <c r="O999" s="349"/>
      <c r="P999" s="349"/>
      <c r="Q999" s="349"/>
      <c r="R999" s="349"/>
      <c r="S999" s="349"/>
      <c r="T999" s="349"/>
      <c r="U999" s="349"/>
      <c r="V999" s="349"/>
      <c r="W999" s="349"/>
      <c r="X999" s="349"/>
      <c r="Y999" s="349"/>
      <c r="Z999" s="349"/>
    </row>
    <row r="1000" spans="1:26" ht="15.75" customHeight="1" x14ac:dyDescent="0.2">
      <c r="A1000" s="349"/>
      <c r="B1000" s="351"/>
      <c r="C1000" s="349"/>
      <c r="D1000" s="352"/>
      <c r="E1000" s="349"/>
      <c r="F1000" s="349"/>
      <c r="G1000" s="349"/>
      <c r="H1000" s="349"/>
      <c r="I1000" s="349"/>
      <c r="J1000" s="349"/>
      <c r="K1000" s="349"/>
      <c r="L1000" s="349"/>
      <c r="M1000" s="349"/>
      <c r="N1000" s="349"/>
      <c r="O1000" s="349"/>
      <c r="P1000" s="349"/>
      <c r="Q1000" s="349"/>
      <c r="R1000" s="349"/>
      <c r="S1000" s="349"/>
      <c r="T1000" s="349"/>
      <c r="U1000" s="349"/>
      <c r="V1000" s="349"/>
      <c r="W1000" s="349"/>
      <c r="X1000" s="349"/>
      <c r="Y1000" s="349"/>
      <c r="Z1000" s="349"/>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1000"/>
  <sheetViews>
    <sheetView workbookViewId="0"/>
  </sheetViews>
  <sheetFormatPr baseColWidth="10" defaultColWidth="11.1640625" defaultRowHeight="15" customHeight="1" x14ac:dyDescent="0.2"/>
  <cols>
    <col min="1" max="1" width="34.83203125" customWidth="1"/>
    <col min="2" max="5" width="11.33203125" customWidth="1"/>
    <col min="6" max="7" width="6.1640625" customWidth="1"/>
    <col min="8" max="8" width="34.83203125" customWidth="1"/>
    <col min="9" max="12" width="11.33203125" customWidth="1"/>
    <col min="13" max="14" width="6.1640625" customWidth="1"/>
    <col min="15" max="15" width="34.83203125" customWidth="1"/>
    <col min="16" max="19" width="11.33203125" customWidth="1"/>
    <col min="20" max="21" width="6.1640625" customWidth="1"/>
    <col min="22" max="22" width="34.83203125" customWidth="1"/>
    <col min="23" max="26" width="11.33203125" customWidth="1"/>
    <col min="27" max="29" width="4.33203125" customWidth="1"/>
    <col min="30" max="30" width="34.83203125" customWidth="1"/>
    <col min="31" max="35" width="11.33203125" customWidth="1"/>
    <col min="36" max="36" width="34.83203125" customWidth="1"/>
    <col min="37" max="41" width="11.33203125" customWidth="1"/>
  </cols>
  <sheetData>
    <row r="1" spans="1:41" ht="51" customHeight="1" x14ac:dyDescent="0.2">
      <c r="A1" s="353" t="s">
        <v>26</v>
      </c>
      <c r="B1" s="94" t="s">
        <v>11355</v>
      </c>
      <c r="C1" s="92" t="s">
        <v>4</v>
      </c>
      <c r="D1" s="354" t="s">
        <v>5</v>
      </c>
      <c r="E1" s="355" t="s">
        <v>6</v>
      </c>
      <c r="F1" s="532" t="s">
        <v>7</v>
      </c>
      <c r="G1" s="479"/>
      <c r="H1" s="353" t="s">
        <v>33</v>
      </c>
      <c r="I1" s="94" t="s">
        <v>11355</v>
      </c>
      <c r="J1" s="92" t="s">
        <v>4</v>
      </c>
      <c r="K1" s="354" t="s">
        <v>5</v>
      </c>
      <c r="L1" s="355" t="s">
        <v>6</v>
      </c>
      <c r="M1" s="532" t="s">
        <v>7</v>
      </c>
      <c r="N1" s="479"/>
      <c r="O1" s="353" t="s">
        <v>37</v>
      </c>
      <c r="P1" s="94" t="s">
        <v>11355</v>
      </c>
      <c r="Q1" s="92" t="s">
        <v>4</v>
      </c>
      <c r="R1" s="354" t="s">
        <v>5</v>
      </c>
      <c r="S1" s="355" t="s">
        <v>6</v>
      </c>
      <c r="T1" s="532" t="s">
        <v>7</v>
      </c>
      <c r="U1" s="479"/>
      <c r="V1" s="353" t="s">
        <v>38</v>
      </c>
      <c r="W1" s="94" t="s">
        <v>11355</v>
      </c>
      <c r="X1" s="92" t="s">
        <v>4</v>
      </c>
      <c r="Y1" s="354" t="s">
        <v>5</v>
      </c>
      <c r="Z1" s="355" t="s">
        <v>6</v>
      </c>
      <c r="AA1" s="532" t="s">
        <v>7</v>
      </c>
      <c r="AB1" s="478"/>
      <c r="AC1" s="479"/>
      <c r="AD1" s="353" t="s">
        <v>40</v>
      </c>
      <c r="AE1" s="94" t="s">
        <v>11355</v>
      </c>
      <c r="AF1" s="92" t="s">
        <v>4</v>
      </c>
      <c r="AG1" s="354" t="s">
        <v>5</v>
      </c>
      <c r="AH1" s="355" t="s">
        <v>6</v>
      </c>
      <c r="AI1" s="355" t="s">
        <v>7</v>
      </c>
      <c r="AJ1" s="353" t="s">
        <v>42</v>
      </c>
      <c r="AK1" s="94" t="s">
        <v>11355</v>
      </c>
      <c r="AL1" s="92" t="s">
        <v>4</v>
      </c>
      <c r="AM1" s="354" t="s">
        <v>5</v>
      </c>
      <c r="AN1" s="355" t="s">
        <v>6</v>
      </c>
      <c r="AO1" s="355" t="s">
        <v>7</v>
      </c>
    </row>
    <row r="2" spans="1:41" ht="21.75" customHeight="1" x14ac:dyDescent="0.2">
      <c r="A2" s="295" t="s">
        <v>1799</v>
      </c>
      <c r="B2" s="100">
        <f t="shared" ref="B2:B9" si="0">C2+D2+E2+F2+G2</f>
        <v>9</v>
      </c>
      <c r="C2" s="102">
        <v>9</v>
      </c>
      <c r="D2" s="102">
        <v>0</v>
      </c>
      <c r="E2" s="102">
        <v>0</v>
      </c>
      <c r="F2" s="102"/>
      <c r="G2" s="102">
        <v>0</v>
      </c>
      <c r="H2" s="295" t="s">
        <v>11356</v>
      </c>
      <c r="I2" s="119">
        <f t="shared" ref="I2:I9" si="1">J2+K2+L2+M2+N2</f>
        <v>12</v>
      </c>
      <c r="J2" s="102">
        <v>0</v>
      </c>
      <c r="K2" s="102">
        <v>9</v>
      </c>
      <c r="L2" s="102">
        <v>2</v>
      </c>
      <c r="M2" s="356">
        <v>1</v>
      </c>
      <c r="N2" s="41"/>
      <c r="O2" s="295" t="s">
        <v>4996</v>
      </c>
      <c r="P2" s="346">
        <f t="shared" ref="P2:P9" si="2">Q2+R2+S2+T2+U2</f>
        <v>8</v>
      </c>
      <c r="Q2" s="102">
        <v>0</v>
      </c>
      <c r="R2" s="102">
        <v>5</v>
      </c>
      <c r="S2" s="102">
        <v>1</v>
      </c>
      <c r="T2" s="102"/>
      <c r="U2" s="102">
        <v>2</v>
      </c>
      <c r="V2" s="295" t="s">
        <v>987</v>
      </c>
      <c r="W2" s="346">
        <f t="shared" ref="W2:W9" si="3">X2+Y2+Z2+AA2+AB2+AC2</f>
        <v>19</v>
      </c>
      <c r="X2" s="102">
        <v>0</v>
      </c>
      <c r="Y2" s="102">
        <v>9</v>
      </c>
      <c r="Z2" s="102">
        <v>3</v>
      </c>
      <c r="AA2" s="102"/>
      <c r="AB2" s="102"/>
      <c r="AC2" s="102">
        <v>7</v>
      </c>
      <c r="AD2" s="295" t="s">
        <v>987</v>
      </c>
      <c r="AE2" s="346">
        <f t="shared" ref="AE2:AE9" si="4">AI2+AH2+AG2+AF2</f>
        <v>22</v>
      </c>
      <c r="AF2" s="102">
        <v>3</v>
      </c>
      <c r="AG2" s="102">
        <v>6</v>
      </c>
      <c r="AH2" s="102">
        <v>4</v>
      </c>
      <c r="AI2" s="357">
        <v>9</v>
      </c>
      <c r="AJ2" s="295" t="s">
        <v>10258</v>
      </c>
      <c r="AK2" s="119">
        <f t="shared" ref="AK2:AK9" si="5">AL2+AM2+AN2+AO2</f>
        <v>6</v>
      </c>
      <c r="AL2" s="102">
        <v>2</v>
      </c>
      <c r="AM2" s="102">
        <v>4</v>
      </c>
      <c r="AN2" s="102">
        <v>0</v>
      </c>
      <c r="AO2" s="102">
        <v>0</v>
      </c>
    </row>
    <row r="3" spans="1:41" ht="21.75" customHeight="1" x14ac:dyDescent="0.2">
      <c r="A3" s="295" t="s">
        <v>1885</v>
      </c>
      <c r="B3" s="100">
        <f t="shared" si="0"/>
        <v>19</v>
      </c>
      <c r="C3" s="102">
        <v>19</v>
      </c>
      <c r="D3" s="102">
        <v>0</v>
      </c>
      <c r="E3" s="102">
        <v>0</v>
      </c>
      <c r="F3" s="102"/>
      <c r="G3" s="102">
        <v>0</v>
      </c>
      <c r="H3" s="295" t="s">
        <v>3565</v>
      </c>
      <c r="I3" s="119">
        <f t="shared" si="1"/>
        <v>17</v>
      </c>
      <c r="J3" s="102">
        <v>0</v>
      </c>
      <c r="K3" s="102">
        <v>13</v>
      </c>
      <c r="L3" s="102">
        <v>3</v>
      </c>
      <c r="M3" s="356">
        <v>1</v>
      </c>
      <c r="N3" s="41"/>
      <c r="O3" s="295" t="s">
        <v>5067</v>
      </c>
      <c r="P3" s="346">
        <f t="shared" si="2"/>
        <v>21</v>
      </c>
      <c r="Q3" s="102">
        <v>0</v>
      </c>
      <c r="R3" s="102">
        <v>18</v>
      </c>
      <c r="S3" s="102">
        <v>2</v>
      </c>
      <c r="T3" s="102"/>
      <c r="U3" s="102">
        <v>1</v>
      </c>
      <c r="V3" s="295" t="s">
        <v>6856</v>
      </c>
      <c r="W3" s="346">
        <f t="shared" si="3"/>
        <v>4</v>
      </c>
      <c r="X3" s="102">
        <v>0</v>
      </c>
      <c r="Y3" s="102">
        <v>0</v>
      </c>
      <c r="Z3" s="102">
        <v>0</v>
      </c>
      <c r="AA3" s="102"/>
      <c r="AB3" s="102"/>
      <c r="AC3" s="102">
        <v>4</v>
      </c>
      <c r="AD3" s="295" t="s">
        <v>1057</v>
      </c>
      <c r="AE3" s="346">
        <f t="shared" si="4"/>
        <v>21</v>
      </c>
      <c r="AF3" s="102">
        <v>18</v>
      </c>
      <c r="AG3" s="102">
        <v>0</v>
      </c>
      <c r="AH3" s="102">
        <v>2</v>
      </c>
      <c r="AI3" s="357">
        <v>1</v>
      </c>
      <c r="AJ3" s="295" t="s">
        <v>1036</v>
      </c>
      <c r="AK3" s="119">
        <f t="shared" si="5"/>
        <v>6</v>
      </c>
      <c r="AL3" s="102">
        <v>6</v>
      </c>
      <c r="AM3" s="102">
        <v>0</v>
      </c>
      <c r="AN3" s="102">
        <v>0</v>
      </c>
      <c r="AO3" s="102">
        <v>0</v>
      </c>
    </row>
    <row r="4" spans="1:41" ht="21.75" customHeight="1" x14ac:dyDescent="0.2">
      <c r="A4" s="295" t="s">
        <v>2011</v>
      </c>
      <c r="B4" s="100">
        <f t="shared" si="0"/>
        <v>12</v>
      </c>
      <c r="C4" s="102">
        <v>12</v>
      </c>
      <c r="D4" s="102">
        <v>0</v>
      </c>
      <c r="E4" s="102">
        <v>0</v>
      </c>
      <c r="F4" s="102"/>
      <c r="G4" s="102">
        <v>0</v>
      </c>
      <c r="H4" s="295" t="s">
        <v>3692</v>
      </c>
      <c r="I4" s="119">
        <f t="shared" si="1"/>
        <v>13</v>
      </c>
      <c r="J4" s="102">
        <v>0</v>
      </c>
      <c r="K4" s="102">
        <v>12</v>
      </c>
      <c r="L4" s="102">
        <v>1</v>
      </c>
      <c r="M4" s="102"/>
      <c r="N4" s="41"/>
      <c r="O4" s="295" t="s">
        <v>5248</v>
      </c>
      <c r="P4" s="346">
        <f t="shared" si="2"/>
        <v>22</v>
      </c>
      <c r="Q4" s="102">
        <v>0</v>
      </c>
      <c r="R4" s="102">
        <v>20</v>
      </c>
      <c r="S4" s="102">
        <v>0</v>
      </c>
      <c r="T4" s="102"/>
      <c r="U4" s="102">
        <v>2</v>
      </c>
      <c r="V4" s="295" t="s">
        <v>6891</v>
      </c>
      <c r="W4" s="346">
        <f t="shared" si="3"/>
        <v>16</v>
      </c>
      <c r="X4" s="102">
        <v>0</v>
      </c>
      <c r="Y4" s="102">
        <v>6</v>
      </c>
      <c r="Z4" s="102">
        <v>4</v>
      </c>
      <c r="AA4" s="102"/>
      <c r="AB4" s="102"/>
      <c r="AC4" s="102">
        <v>6</v>
      </c>
      <c r="AD4" s="295" t="s">
        <v>1110</v>
      </c>
      <c r="AE4" s="346">
        <f t="shared" si="4"/>
        <v>25</v>
      </c>
      <c r="AF4" s="102">
        <v>20</v>
      </c>
      <c r="AG4" s="102">
        <v>0</v>
      </c>
      <c r="AH4" s="102">
        <v>0</v>
      </c>
      <c r="AI4" s="102">
        <v>5</v>
      </c>
      <c r="AJ4" s="295" t="s">
        <v>1110</v>
      </c>
      <c r="AK4" s="119">
        <f t="shared" si="5"/>
        <v>5</v>
      </c>
      <c r="AL4" s="102">
        <v>2</v>
      </c>
      <c r="AM4" s="102">
        <v>0</v>
      </c>
      <c r="AN4" s="102">
        <v>3</v>
      </c>
      <c r="AO4" s="102">
        <v>0</v>
      </c>
    </row>
    <row r="5" spans="1:41" ht="21.75" customHeight="1" x14ac:dyDescent="0.2">
      <c r="A5" s="295" t="s">
        <v>2111</v>
      </c>
      <c r="B5" s="100">
        <f t="shared" si="0"/>
        <v>11</v>
      </c>
      <c r="C5" s="102">
        <v>11</v>
      </c>
      <c r="D5" s="102">
        <v>0</v>
      </c>
      <c r="E5" s="102">
        <v>0</v>
      </c>
      <c r="F5" s="102"/>
      <c r="G5" s="102">
        <v>0</v>
      </c>
      <c r="H5" s="295" t="s">
        <v>3811</v>
      </c>
      <c r="I5" s="119">
        <f t="shared" si="1"/>
        <v>2</v>
      </c>
      <c r="J5" s="102">
        <v>0</v>
      </c>
      <c r="K5" s="102">
        <v>0</v>
      </c>
      <c r="L5" s="102">
        <v>1</v>
      </c>
      <c r="M5" s="356">
        <v>1</v>
      </c>
      <c r="N5" s="41"/>
      <c r="O5" s="295" t="s">
        <v>5464</v>
      </c>
      <c r="P5" s="346">
        <f t="shared" si="2"/>
        <v>18</v>
      </c>
      <c r="Q5" s="102">
        <v>16</v>
      </c>
      <c r="R5" s="102">
        <v>0</v>
      </c>
      <c r="S5" s="102">
        <v>2</v>
      </c>
      <c r="T5" s="102"/>
      <c r="U5" s="102"/>
      <c r="V5" s="295" t="s">
        <v>7052</v>
      </c>
      <c r="W5" s="346">
        <f t="shared" si="3"/>
        <v>25</v>
      </c>
      <c r="X5" s="102">
        <v>15</v>
      </c>
      <c r="Y5" s="102">
        <v>2</v>
      </c>
      <c r="Z5" s="102">
        <v>0</v>
      </c>
      <c r="AA5" s="102"/>
      <c r="AB5" s="102"/>
      <c r="AC5" s="102">
        <v>8</v>
      </c>
      <c r="AD5" s="295" t="s">
        <v>9002</v>
      </c>
      <c r="AE5" s="346">
        <f t="shared" si="4"/>
        <v>4</v>
      </c>
      <c r="AF5" s="102">
        <v>4</v>
      </c>
      <c r="AG5" s="102">
        <v>0</v>
      </c>
      <c r="AH5" s="102">
        <v>0</v>
      </c>
      <c r="AI5" s="102">
        <v>0</v>
      </c>
      <c r="AJ5" s="295" t="s">
        <v>1218</v>
      </c>
      <c r="AK5" s="119">
        <f t="shared" si="5"/>
        <v>18</v>
      </c>
      <c r="AL5" s="102">
        <v>4</v>
      </c>
      <c r="AM5" s="102">
        <v>0</v>
      </c>
      <c r="AN5" s="102">
        <v>2</v>
      </c>
      <c r="AO5" s="357">
        <v>12</v>
      </c>
    </row>
    <row r="6" spans="1:41" ht="21.75" customHeight="1" x14ac:dyDescent="0.2">
      <c r="A6" s="295" t="s">
        <v>11357</v>
      </c>
      <c r="B6" s="100">
        <f t="shared" si="0"/>
        <v>4</v>
      </c>
      <c r="C6" s="102">
        <v>4</v>
      </c>
      <c r="D6" s="102">
        <v>0</v>
      </c>
      <c r="E6" s="102">
        <v>0</v>
      </c>
      <c r="F6" s="102"/>
      <c r="G6" s="102">
        <v>0</v>
      </c>
      <c r="H6" s="295" t="s">
        <v>3837</v>
      </c>
      <c r="I6" s="119">
        <f t="shared" si="1"/>
        <v>8</v>
      </c>
      <c r="J6" s="102">
        <v>6</v>
      </c>
      <c r="K6" s="102">
        <v>0</v>
      </c>
      <c r="L6" s="102">
        <v>2</v>
      </c>
      <c r="M6" s="102"/>
      <c r="N6" s="41"/>
      <c r="O6" s="295" t="s">
        <v>5636</v>
      </c>
      <c r="P6" s="346">
        <f t="shared" si="2"/>
        <v>2</v>
      </c>
      <c r="Q6" s="102">
        <v>0</v>
      </c>
      <c r="R6" s="102">
        <v>1</v>
      </c>
      <c r="S6" s="102">
        <v>0</v>
      </c>
      <c r="T6" s="102"/>
      <c r="U6" s="102">
        <v>1</v>
      </c>
      <c r="V6" s="295" t="s">
        <v>7237</v>
      </c>
      <c r="W6" s="346">
        <f t="shared" si="3"/>
        <v>16</v>
      </c>
      <c r="X6" s="102">
        <v>2</v>
      </c>
      <c r="Y6" s="102">
        <v>1</v>
      </c>
      <c r="Z6" s="102">
        <v>0</v>
      </c>
      <c r="AA6" s="102"/>
      <c r="AB6" s="102"/>
      <c r="AC6" s="102">
        <v>13</v>
      </c>
      <c r="AD6" s="295" t="s">
        <v>9041</v>
      </c>
      <c r="AE6" s="346">
        <f t="shared" si="4"/>
        <v>23</v>
      </c>
      <c r="AF6" s="102">
        <v>0</v>
      </c>
      <c r="AG6" s="102">
        <v>5</v>
      </c>
      <c r="AH6" s="102">
        <v>3</v>
      </c>
      <c r="AI6" s="102">
        <v>15</v>
      </c>
      <c r="AJ6" s="295" t="s">
        <v>1429</v>
      </c>
      <c r="AK6" s="119">
        <f t="shared" si="5"/>
        <v>18</v>
      </c>
      <c r="AL6" s="102">
        <v>0</v>
      </c>
      <c r="AM6" s="102">
        <v>10</v>
      </c>
      <c r="AN6" s="102">
        <v>3</v>
      </c>
      <c r="AO6" s="357">
        <v>5</v>
      </c>
    </row>
    <row r="7" spans="1:41" ht="21.75" customHeight="1" x14ac:dyDescent="0.2">
      <c r="A7" s="295" t="s">
        <v>11358</v>
      </c>
      <c r="B7" s="100">
        <f t="shared" si="0"/>
        <v>6</v>
      </c>
      <c r="C7" s="102">
        <v>6</v>
      </c>
      <c r="D7" s="102">
        <v>0</v>
      </c>
      <c r="E7" s="102">
        <v>0</v>
      </c>
      <c r="F7" s="102"/>
      <c r="G7" s="102">
        <v>0</v>
      </c>
      <c r="H7" s="295" t="s">
        <v>3935</v>
      </c>
      <c r="I7" s="119">
        <f t="shared" si="1"/>
        <v>7</v>
      </c>
      <c r="J7" s="102">
        <v>7</v>
      </c>
      <c r="K7" s="102">
        <v>0</v>
      </c>
      <c r="L7" s="102">
        <v>0</v>
      </c>
      <c r="M7" s="102"/>
      <c r="N7" s="41"/>
      <c r="O7" s="295" t="s">
        <v>5661</v>
      </c>
      <c r="P7" s="346">
        <f t="shared" si="2"/>
        <v>16</v>
      </c>
      <c r="Q7" s="102">
        <v>0</v>
      </c>
      <c r="R7" s="102">
        <v>14</v>
      </c>
      <c r="S7" s="102">
        <v>0</v>
      </c>
      <c r="T7" s="102"/>
      <c r="U7" s="102">
        <v>2</v>
      </c>
      <c r="V7" s="295" t="s">
        <v>7362</v>
      </c>
      <c r="W7" s="346">
        <f t="shared" si="3"/>
        <v>8</v>
      </c>
      <c r="X7" s="102">
        <v>7</v>
      </c>
      <c r="Y7" s="102">
        <v>0</v>
      </c>
      <c r="Z7" s="102">
        <v>0</v>
      </c>
      <c r="AA7" s="102"/>
      <c r="AB7" s="102"/>
      <c r="AC7" s="102">
        <v>1</v>
      </c>
      <c r="AD7" s="41" t="s">
        <v>9188</v>
      </c>
      <c r="AE7" s="346">
        <f t="shared" si="4"/>
        <v>9</v>
      </c>
      <c r="AF7" s="102">
        <v>0</v>
      </c>
      <c r="AG7" s="102">
        <v>9</v>
      </c>
      <c r="AH7" s="102">
        <v>0</v>
      </c>
      <c r="AI7" s="102">
        <v>0</v>
      </c>
      <c r="AJ7" s="295" t="s">
        <v>9188</v>
      </c>
      <c r="AK7" s="119">
        <f t="shared" si="5"/>
        <v>8</v>
      </c>
      <c r="AL7" s="102">
        <v>8</v>
      </c>
      <c r="AM7" s="102">
        <v>0</v>
      </c>
      <c r="AN7" s="102">
        <v>0</v>
      </c>
      <c r="AO7" s="102">
        <v>0</v>
      </c>
    </row>
    <row r="8" spans="1:41" ht="21.75" customHeight="1" x14ac:dyDescent="0.2">
      <c r="A8" s="295" t="s">
        <v>2322</v>
      </c>
      <c r="B8" s="100">
        <f t="shared" si="0"/>
        <v>20</v>
      </c>
      <c r="C8" s="102">
        <v>20</v>
      </c>
      <c r="D8" s="102">
        <v>0</v>
      </c>
      <c r="E8" s="102">
        <v>0</v>
      </c>
      <c r="F8" s="102"/>
      <c r="G8" s="102">
        <v>0</v>
      </c>
      <c r="H8" s="295" t="s">
        <v>4006</v>
      </c>
      <c r="I8" s="119">
        <f t="shared" si="1"/>
        <v>14</v>
      </c>
      <c r="J8" s="102">
        <v>12</v>
      </c>
      <c r="K8" s="102">
        <v>2</v>
      </c>
      <c r="L8" s="102">
        <v>0</v>
      </c>
      <c r="M8" s="102"/>
      <c r="N8" s="41"/>
      <c r="O8" s="295" t="s">
        <v>5781</v>
      </c>
      <c r="P8" s="346">
        <f t="shared" si="2"/>
        <v>10</v>
      </c>
      <c r="Q8" s="102">
        <v>0</v>
      </c>
      <c r="R8" s="102">
        <v>6</v>
      </c>
      <c r="S8" s="102">
        <v>0</v>
      </c>
      <c r="T8" s="102"/>
      <c r="U8" s="102">
        <v>4</v>
      </c>
      <c r="V8" s="295" t="s">
        <v>7422</v>
      </c>
      <c r="W8" s="346">
        <f t="shared" si="3"/>
        <v>3</v>
      </c>
      <c r="X8" s="102">
        <v>0</v>
      </c>
      <c r="Y8" s="102">
        <v>0</v>
      </c>
      <c r="Z8" s="102">
        <v>0</v>
      </c>
      <c r="AA8" s="102"/>
      <c r="AB8" s="102"/>
      <c r="AC8" s="102">
        <v>3</v>
      </c>
      <c r="AD8" s="295" t="s">
        <v>9284</v>
      </c>
      <c r="AE8" s="346">
        <f t="shared" si="4"/>
        <v>5</v>
      </c>
      <c r="AF8" s="102">
        <v>3</v>
      </c>
      <c r="AG8" s="102">
        <v>0</v>
      </c>
      <c r="AH8" s="102">
        <v>0</v>
      </c>
      <c r="AI8" s="357">
        <v>2</v>
      </c>
      <c r="AJ8" s="295" t="s">
        <v>10728</v>
      </c>
      <c r="AK8" s="119">
        <f t="shared" si="5"/>
        <v>1</v>
      </c>
      <c r="AL8" s="102">
        <v>0</v>
      </c>
      <c r="AM8" s="102">
        <v>0</v>
      </c>
      <c r="AN8" s="102">
        <v>0</v>
      </c>
      <c r="AO8" s="357">
        <v>1</v>
      </c>
    </row>
    <row r="9" spans="1:41" ht="21.75" customHeight="1" x14ac:dyDescent="0.2">
      <c r="A9" s="358"/>
      <c r="B9" s="359">
        <f t="shared" si="0"/>
        <v>81</v>
      </c>
      <c r="C9" s="359">
        <f t="shared" ref="C9:G9" si="6">SUM(C2:C8)</f>
        <v>81</v>
      </c>
      <c r="D9" s="359">
        <f t="shared" si="6"/>
        <v>0</v>
      </c>
      <c r="E9" s="359">
        <f t="shared" si="6"/>
        <v>0</v>
      </c>
      <c r="F9" s="359">
        <f t="shared" si="6"/>
        <v>0</v>
      </c>
      <c r="G9" s="359">
        <f t="shared" si="6"/>
        <v>0</v>
      </c>
      <c r="H9" s="360"/>
      <c r="I9" s="359">
        <f t="shared" si="1"/>
        <v>73</v>
      </c>
      <c r="J9" s="359">
        <f t="shared" ref="J9:N9" si="7">SUM(J2:J8)</f>
        <v>25</v>
      </c>
      <c r="K9" s="359">
        <f t="shared" si="7"/>
        <v>36</v>
      </c>
      <c r="L9" s="359">
        <f t="shared" si="7"/>
        <v>9</v>
      </c>
      <c r="M9" s="361">
        <f t="shared" si="7"/>
        <v>3</v>
      </c>
      <c r="N9" s="359">
        <f t="shared" si="7"/>
        <v>0</v>
      </c>
      <c r="O9" s="360"/>
      <c r="P9" s="359">
        <f t="shared" si="2"/>
        <v>97</v>
      </c>
      <c r="Q9" s="359">
        <f t="shared" ref="Q9:U9" si="8">SUM(Q2:Q8)</f>
        <v>16</v>
      </c>
      <c r="R9" s="359">
        <f t="shared" si="8"/>
        <v>64</v>
      </c>
      <c r="S9" s="359">
        <f t="shared" si="8"/>
        <v>5</v>
      </c>
      <c r="T9" s="359">
        <f t="shared" si="8"/>
        <v>0</v>
      </c>
      <c r="U9" s="359">
        <f t="shared" si="8"/>
        <v>12</v>
      </c>
      <c r="V9" s="360"/>
      <c r="W9" s="359">
        <f t="shared" si="3"/>
        <v>91</v>
      </c>
      <c r="X9" s="359">
        <f t="shared" ref="X9:AC9" si="9">SUM(X2:X8)</f>
        <v>24</v>
      </c>
      <c r="Y9" s="359">
        <f t="shared" si="9"/>
        <v>18</v>
      </c>
      <c r="Z9" s="359">
        <f t="shared" si="9"/>
        <v>7</v>
      </c>
      <c r="AA9" s="361">
        <f t="shared" si="9"/>
        <v>0</v>
      </c>
      <c r="AB9" s="359">
        <f t="shared" si="9"/>
        <v>0</v>
      </c>
      <c r="AC9" s="359">
        <f t="shared" si="9"/>
        <v>42</v>
      </c>
      <c r="AD9" s="360"/>
      <c r="AE9" s="359">
        <f t="shared" si="4"/>
        <v>109</v>
      </c>
      <c r="AF9" s="359">
        <f t="shared" ref="AF9:AI9" si="10">SUM(AF2:AF8)</f>
        <v>48</v>
      </c>
      <c r="AG9" s="359">
        <f t="shared" si="10"/>
        <v>20</v>
      </c>
      <c r="AH9" s="359">
        <f t="shared" si="10"/>
        <v>9</v>
      </c>
      <c r="AI9" s="359">
        <f t="shared" si="10"/>
        <v>32</v>
      </c>
      <c r="AJ9" s="360"/>
      <c r="AK9" s="359">
        <f t="shared" si="5"/>
        <v>62</v>
      </c>
      <c r="AL9" s="359">
        <f t="shared" ref="AL9:AO9" si="11">SUM(AL2:AL8)</f>
        <v>22</v>
      </c>
      <c r="AM9" s="359">
        <f t="shared" si="11"/>
        <v>14</v>
      </c>
      <c r="AN9" s="359">
        <f t="shared" si="11"/>
        <v>8</v>
      </c>
      <c r="AO9" s="359">
        <f t="shared" si="11"/>
        <v>18</v>
      </c>
    </row>
    <row r="10" spans="1:41" ht="21.75" customHeight="1" x14ac:dyDescent="0.2">
      <c r="A10" s="42"/>
      <c r="B10" s="151"/>
      <c r="C10" s="151"/>
      <c r="D10" s="151"/>
      <c r="E10" s="151"/>
      <c r="F10" s="151"/>
      <c r="G10" s="151"/>
      <c r="H10" s="42"/>
      <c r="I10" s="362"/>
      <c r="J10" s="151"/>
      <c r="K10" s="151"/>
      <c r="L10" s="151"/>
      <c r="M10" s="363"/>
      <c r="N10" s="363"/>
      <c r="O10" s="42"/>
      <c r="P10" s="364"/>
      <c r="Q10" s="151"/>
      <c r="R10" s="151"/>
      <c r="S10" s="151"/>
      <c r="T10" s="151"/>
      <c r="U10" s="363"/>
      <c r="V10" s="43"/>
      <c r="W10" s="151"/>
      <c r="X10" s="151"/>
      <c r="Y10" s="151"/>
      <c r="Z10" s="151"/>
      <c r="AA10" s="363"/>
      <c r="AB10" s="363"/>
      <c r="AC10" s="363"/>
      <c r="AD10" s="42"/>
      <c r="AE10" s="151"/>
      <c r="AF10" s="151"/>
      <c r="AG10" s="151"/>
      <c r="AH10" s="151"/>
      <c r="AI10" s="151"/>
      <c r="AJ10" s="42"/>
      <c r="AK10" s="198"/>
      <c r="AL10" s="151"/>
      <c r="AM10" s="151"/>
      <c r="AN10" s="151"/>
      <c r="AO10" s="151"/>
    </row>
    <row r="11" spans="1:41" ht="21.75" customHeight="1" x14ac:dyDescent="0.2">
      <c r="A11" s="41" t="s">
        <v>2468</v>
      </c>
      <c r="B11" s="100">
        <f t="shared" ref="B11:B26" si="12">C11+D11+E11+F11+G11</f>
        <v>7</v>
      </c>
      <c r="C11" s="100">
        <v>6</v>
      </c>
      <c r="D11" s="100">
        <v>0</v>
      </c>
      <c r="E11" s="100">
        <v>0</v>
      </c>
      <c r="F11" s="100"/>
      <c r="G11" s="100">
        <v>1</v>
      </c>
      <c r="H11" s="41" t="s">
        <v>4124</v>
      </c>
      <c r="I11" s="119">
        <f t="shared" ref="I11:I22" si="13">J11+K11+L11+M11+N11</f>
        <v>10</v>
      </c>
      <c r="J11" s="100">
        <v>9</v>
      </c>
      <c r="K11" s="100">
        <v>1</v>
      </c>
      <c r="L11" s="100">
        <v>0</v>
      </c>
      <c r="M11" s="100"/>
      <c r="N11" s="100"/>
      <c r="O11" s="41" t="s">
        <v>5858</v>
      </c>
      <c r="P11" s="346">
        <f t="shared" ref="P11:P21" si="14">Q11+R11+S11+T11+U11</f>
        <v>5</v>
      </c>
      <c r="Q11" s="100">
        <v>3</v>
      </c>
      <c r="R11" s="100">
        <v>0</v>
      </c>
      <c r="S11" s="100">
        <v>0</v>
      </c>
      <c r="T11" s="365">
        <v>1</v>
      </c>
      <c r="U11" s="100">
        <v>1</v>
      </c>
      <c r="V11" s="61" t="s">
        <v>7456</v>
      </c>
      <c r="W11" s="346">
        <f t="shared" ref="W11:W19" si="15">X11+Y11+Z11+AA11+AB11+AC11</f>
        <v>3</v>
      </c>
      <c r="X11" s="100">
        <v>3</v>
      </c>
      <c r="Y11" s="100">
        <v>0</v>
      </c>
      <c r="Z11" s="100">
        <v>0</v>
      </c>
      <c r="AA11" s="100"/>
      <c r="AB11" s="100"/>
      <c r="AC11" s="100"/>
      <c r="AD11" s="41" t="s">
        <v>9330</v>
      </c>
      <c r="AE11" s="346">
        <f t="shared" ref="AE11:AE21" si="16">AI11+AH11+AG11+AF11</f>
        <v>33</v>
      </c>
      <c r="AF11" s="100">
        <v>8</v>
      </c>
      <c r="AG11" s="100">
        <v>12</v>
      </c>
      <c r="AH11" s="100">
        <v>9</v>
      </c>
      <c r="AI11" s="100">
        <v>4</v>
      </c>
      <c r="AJ11" s="41" t="s">
        <v>10742</v>
      </c>
      <c r="AK11" s="119">
        <f t="shared" ref="AK11:AK19" si="17">AL11+AM11+AN11+AO11</f>
        <v>10</v>
      </c>
      <c r="AL11" s="100">
        <v>6</v>
      </c>
      <c r="AM11" s="100">
        <v>0</v>
      </c>
      <c r="AN11" s="100">
        <v>0</v>
      </c>
      <c r="AO11" s="100">
        <v>4</v>
      </c>
    </row>
    <row r="12" spans="1:41" ht="21.75" customHeight="1" x14ac:dyDescent="0.2">
      <c r="A12" s="41" t="s">
        <v>2538</v>
      </c>
      <c r="B12" s="100">
        <f t="shared" si="12"/>
        <v>6</v>
      </c>
      <c r="C12" s="100">
        <v>6</v>
      </c>
      <c r="D12" s="100">
        <v>0</v>
      </c>
      <c r="E12" s="100">
        <v>0</v>
      </c>
      <c r="F12" s="100"/>
      <c r="G12" s="100"/>
      <c r="H12" s="41" t="s">
        <v>4196</v>
      </c>
      <c r="I12" s="119">
        <f t="shared" si="13"/>
        <v>19</v>
      </c>
      <c r="J12" s="100">
        <v>18</v>
      </c>
      <c r="K12" s="100">
        <v>0</v>
      </c>
      <c r="L12" s="100">
        <v>0</v>
      </c>
      <c r="M12" s="100"/>
      <c r="N12" s="100">
        <v>1</v>
      </c>
      <c r="O12" s="41" t="s">
        <v>5913</v>
      </c>
      <c r="P12" s="346">
        <f t="shared" si="14"/>
        <v>16</v>
      </c>
      <c r="Q12" s="100">
        <v>1</v>
      </c>
      <c r="R12" s="100">
        <v>3</v>
      </c>
      <c r="S12" s="100">
        <v>12</v>
      </c>
      <c r="T12" s="100"/>
      <c r="U12" s="100"/>
      <c r="V12" s="41" t="s">
        <v>7492</v>
      </c>
      <c r="W12" s="346">
        <f t="shared" si="15"/>
        <v>17</v>
      </c>
      <c r="X12" s="100">
        <v>0</v>
      </c>
      <c r="Y12" s="100">
        <v>7</v>
      </c>
      <c r="Z12" s="100">
        <v>1</v>
      </c>
      <c r="AA12" s="366">
        <v>9</v>
      </c>
      <c r="AB12" s="100"/>
      <c r="AC12" s="100"/>
      <c r="AD12" s="41" t="s">
        <v>11359</v>
      </c>
      <c r="AE12" s="346">
        <f t="shared" si="16"/>
        <v>21</v>
      </c>
      <c r="AF12" s="100">
        <v>15</v>
      </c>
      <c r="AG12" s="100">
        <v>1</v>
      </c>
      <c r="AH12" s="100">
        <v>0</v>
      </c>
      <c r="AI12" s="100">
        <v>5</v>
      </c>
      <c r="AJ12" s="41" t="s">
        <v>11359</v>
      </c>
      <c r="AK12" s="119">
        <f t="shared" si="17"/>
        <v>11</v>
      </c>
      <c r="AL12" s="100">
        <v>8</v>
      </c>
      <c r="AM12" s="100">
        <v>0</v>
      </c>
      <c r="AN12" s="100">
        <v>0</v>
      </c>
      <c r="AO12" s="100">
        <v>3</v>
      </c>
    </row>
    <row r="13" spans="1:41" ht="21.75" customHeight="1" x14ac:dyDescent="0.2">
      <c r="A13" s="41" t="s">
        <v>2587</v>
      </c>
      <c r="B13" s="100">
        <f t="shared" si="12"/>
        <v>6</v>
      </c>
      <c r="C13" s="100">
        <v>4</v>
      </c>
      <c r="D13" s="100">
        <v>0</v>
      </c>
      <c r="E13" s="100">
        <v>0</v>
      </c>
      <c r="F13" s="100"/>
      <c r="G13" s="100">
        <v>2</v>
      </c>
      <c r="H13" s="41" t="s">
        <v>4346</v>
      </c>
      <c r="I13" s="119">
        <f t="shared" si="13"/>
        <v>15</v>
      </c>
      <c r="J13" s="100">
        <v>0</v>
      </c>
      <c r="K13" s="100">
        <v>10</v>
      </c>
      <c r="L13" s="100">
        <v>3</v>
      </c>
      <c r="M13" s="366">
        <v>2</v>
      </c>
      <c r="N13" s="100"/>
      <c r="O13" s="41" t="s">
        <v>6024</v>
      </c>
      <c r="P13" s="346">
        <f t="shared" si="14"/>
        <v>6</v>
      </c>
      <c r="Q13" s="100">
        <v>2</v>
      </c>
      <c r="R13" s="100">
        <v>0</v>
      </c>
      <c r="S13" s="100">
        <v>4</v>
      </c>
      <c r="T13" s="100"/>
      <c r="U13" s="100"/>
      <c r="V13" s="61" t="s">
        <v>7642</v>
      </c>
      <c r="W13" s="346">
        <f t="shared" si="15"/>
        <v>6</v>
      </c>
      <c r="X13" s="100">
        <v>0</v>
      </c>
      <c r="Y13" s="100">
        <v>2</v>
      </c>
      <c r="Z13" s="100">
        <v>0</v>
      </c>
      <c r="AA13" s="100"/>
      <c r="AB13" s="100"/>
      <c r="AC13" s="100">
        <v>4</v>
      </c>
      <c r="AD13" s="41" t="s">
        <v>9751</v>
      </c>
      <c r="AE13" s="346">
        <f t="shared" si="16"/>
        <v>7</v>
      </c>
      <c r="AF13" s="100">
        <v>0</v>
      </c>
      <c r="AG13" s="100">
        <v>0</v>
      </c>
      <c r="AH13" s="100">
        <v>0</v>
      </c>
      <c r="AI13" s="100">
        <v>7</v>
      </c>
      <c r="AJ13" s="41" t="s">
        <v>10904</v>
      </c>
      <c r="AK13" s="119">
        <f t="shared" si="17"/>
        <v>10</v>
      </c>
      <c r="AL13" s="100">
        <v>10</v>
      </c>
      <c r="AM13" s="100">
        <v>0</v>
      </c>
      <c r="AN13" s="100">
        <v>0</v>
      </c>
      <c r="AO13" s="100">
        <v>0</v>
      </c>
    </row>
    <row r="14" spans="1:41" ht="21.75" customHeight="1" x14ac:dyDescent="0.2">
      <c r="A14" s="41" t="s">
        <v>2642</v>
      </c>
      <c r="B14" s="100">
        <f t="shared" si="12"/>
        <v>6</v>
      </c>
      <c r="C14" s="100">
        <v>6</v>
      </c>
      <c r="D14" s="100">
        <v>0</v>
      </c>
      <c r="E14" s="100">
        <v>0</v>
      </c>
      <c r="F14" s="100"/>
      <c r="G14" s="100"/>
      <c r="H14" s="41" t="s">
        <v>4472</v>
      </c>
      <c r="I14" s="119">
        <f t="shared" si="13"/>
        <v>15</v>
      </c>
      <c r="J14" s="100">
        <v>14</v>
      </c>
      <c r="K14" s="100">
        <v>0</v>
      </c>
      <c r="L14" s="100">
        <v>0</v>
      </c>
      <c r="M14" s="100"/>
      <c r="N14" s="100">
        <v>1</v>
      </c>
      <c r="O14" s="61" t="s">
        <v>6062</v>
      </c>
      <c r="P14" s="346">
        <f t="shared" si="14"/>
        <v>13</v>
      </c>
      <c r="Q14" s="100">
        <v>5</v>
      </c>
      <c r="R14" s="100">
        <v>0</v>
      </c>
      <c r="S14" s="100">
        <v>2</v>
      </c>
      <c r="T14" s="100"/>
      <c r="U14" s="100">
        <v>6</v>
      </c>
      <c r="V14" s="61" t="s">
        <v>7685</v>
      </c>
      <c r="W14" s="346">
        <f t="shared" si="15"/>
        <v>33</v>
      </c>
      <c r="X14" s="100">
        <v>24</v>
      </c>
      <c r="Y14" s="100">
        <v>0</v>
      </c>
      <c r="Z14" s="100">
        <v>0</v>
      </c>
      <c r="AA14" s="366">
        <v>3</v>
      </c>
      <c r="AB14" s="365">
        <v>5</v>
      </c>
      <c r="AC14" s="100">
        <v>1</v>
      </c>
      <c r="AD14" s="41" t="s">
        <v>9796</v>
      </c>
      <c r="AE14" s="346">
        <f t="shared" si="16"/>
        <v>7</v>
      </c>
      <c r="AF14" s="100">
        <v>7</v>
      </c>
      <c r="AG14" s="100">
        <v>0</v>
      </c>
      <c r="AH14" s="100">
        <v>0</v>
      </c>
      <c r="AI14" s="100"/>
      <c r="AJ14" s="41" t="s">
        <v>10971</v>
      </c>
      <c r="AK14" s="119">
        <f t="shared" si="17"/>
        <v>22</v>
      </c>
      <c r="AL14" s="100">
        <v>2</v>
      </c>
      <c r="AM14" s="100">
        <v>1</v>
      </c>
      <c r="AN14" s="100">
        <v>0</v>
      </c>
      <c r="AO14" s="100">
        <v>19</v>
      </c>
    </row>
    <row r="15" spans="1:41" ht="21.75" customHeight="1" x14ac:dyDescent="0.2">
      <c r="A15" s="41" t="s">
        <v>2690</v>
      </c>
      <c r="B15" s="100">
        <f t="shared" si="12"/>
        <v>3</v>
      </c>
      <c r="C15" s="100">
        <v>3</v>
      </c>
      <c r="D15" s="100">
        <v>0</v>
      </c>
      <c r="E15" s="100">
        <v>0</v>
      </c>
      <c r="F15" s="100"/>
      <c r="G15" s="100"/>
      <c r="H15" s="41" t="s">
        <v>4586</v>
      </c>
      <c r="I15" s="119">
        <f t="shared" si="13"/>
        <v>7</v>
      </c>
      <c r="J15" s="100">
        <v>0</v>
      </c>
      <c r="K15" s="100">
        <v>7</v>
      </c>
      <c r="L15" s="100">
        <v>0</v>
      </c>
      <c r="M15" s="100"/>
      <c r="N15" s="100"/>
      <c r="O15" s="61" t="s">
        <v>6149</v>
      </c>
      <c r="P15" s="346">
        <f t="shared" si="14"/>
        <v>12</v>
      </c>
      <c r="Q15" s="100">
        <v>12</v>
      </c>
      <c r="R15" s="100">
        <v>0</v>
      </c>
      <c r="S15" s="100">
        <v>0</v>
      </c>
      <c r="T15" s="100"/>
      <c r="U15" s="100"/>
      <c r="V15" s="61" t="s">
        <v>7927</v>
      </c>
      <c r="W15" s="346">
        <f t="shared" si="15"/>
        <v>43</v>
      </c>
      <c r="X15" s="100">
        <v>24</v>
      </c>
      <c r="Y15" s="100">
        <v>0</v>
      </c>
      <c r="Z15" s="100">
        <v>19</v>
      </c>
      <c r="AA15" s="100"/>
      <c r="AB15" s="100"/>
      <c r="AC15" s="100"/>
      <c r="AD15" s="41" t="s">
        <v>9844</v>
      </c>
      <c r="AE15" s="346">
        <f t="shared" si="16"/>
        <v>3</v>
      </c>
      <c r="AF15" s="100">
        <v>0</v>
      </c>
      <c r="AG15" s="100">
        <v>2</v>
      </c>
      <c r="AH15" s="100">
        <v>0</v>
      </c>
      <c r="AI15" s="100">
        <v>1</v>
      </c>
      <c r="AJ15" s="41" t="s">
        <v>11125</v>
      </c>
      <c r="AK15" s="119">
        <f t="shared" si="17"/>
        <v>7</v>
      </c>
      <c r="AL15" s="100">
        <v>7</v>
      </c>
      <c r="AM15" s="100">
        <v>0</v>
      </c>
      <c r="AN15" s="100">
        <v>0</v>
      </c>
      <c r="AO15" s="100">
        <v>0</v>
      </c>
    </row>
    <row r="16" spans="1:41" ht="21.75" customHeight="1" x14ac:dyDescent="0.2">
      <c r="A16" s="41" t="s">
        <v>2721</v>
      </c>
      <c r="B16" s="100">
        <f t="shared" si="12"/>
        <v>7</v>
      </c>
      <c r="C16" s="100">
        <v>4</v>
      </c>
      <c r="D16" s="100">
        <v>3</v>
      </c>
      <c r="E16" s="100">
        <v>0</v>
      </c>
      <c r="F16" s="100"/>
      <c r="G16" s="100"/>
      <c r="H16" s="41" t="s">
        <v>4653</v>
      </c>
      <c r="I16" s="119">
        <f t="shared" si="13"/>
        <v>5</v>
      </c>
      <c r="J16" s="100">
        <v>0</v>
      </c>
      <c r="K16" s="100">
        <v>4</v>
      </c>
      <c r="L16" s="100">
        <v>1</v>
      </c>
      <c r="M16" s="100"/>
      <c r="N16" s="100"/>
      <c r="O16" s="41" t="s">
        <v>6260</v>
      </c>
      <c r="P16" s="346">
        <f t="shared" si="14"/>
        <v>20</v>
      </c>
      <c r="Q16" s="100">
        <v>12</v>
      </c>
      <c r="R16" s="100">
        <v>0</v>
      </c>
      <c r="S16" s="100">
        <v>2</v>
      </c>
      <c r="T16" s="100"/>
      <c r="U16" s="100">
        <v>6</v>
      </c>
      <c r="V16" s="41" t="s">
        <v>8204</v>
      </c>
      <c r="W16" s="346">
        <f t="shared" si="15"/>
        <v>4</v>
      </c>
      <c r="X16" s="100">
        <v>0</v>
      </c>
      <c r="Y16" s="100">
        <v>0</v>
      </c>
      <c r="Z16" s="100">
        <v>0</v>
      </c>
      <c r="AA16" s="100"/>
      <c r="AB16" s="100"/>
      <c r="AC16" s="100">
        <v>4</v>
      </c>
      <c r="AD16" s="41" t="s">
        <v>9879</v>
      </c>
      <c r="AE16" s="346">
        <f t="shared" si="16"/>
        <v>10</v>
      </c>
      <c r="AF16" s="100">
        <v>10</v>
      </c>
      <c r="AG16" s="100">
        <v>0</v>
      </c>
      <c r="AH16" s="100">
        <v>0</v>
      </c>
      <c r="AI16" s="100"/>
      <c r="AJ16" s="41" t="s">
        <v>1454</v>
      </c>
      <c r="AK16" s="119">
        <f t="shared" si="17"/>
        <v>4</v>
      </c>
      <c r="AL16" s="100">
        <v>0</v>
      </c>
      <c r="AM16" s="100">
        <v>0</v>
      </c>
      <c r="AN16" s="100">
        <v>0</v>
      </c>
      <c r="AO16" s="100">
        <v>4</v>
      </c>
    </row>
    <row r="17" spans="1:41" ht="21.75" customHeight="1" x14ac:dyDescent="0.2">
      <c r="A17" s="41" t="s">
        <v>2774</v>
      </c>
      <c r="B17" s="100">
        <f t="shared" si="12"/>
        <v>6</v>
      </c>
      <c r="C17" s="100">
        <v>3</v>
      </c>
      <c r="D17" s="100">
        <v>2</v>
      </c>
      <c r="E17" s="100">
        <v>0</v>
      </c>
      <c r="F17" s="100"/>
      <c r="G17" s="100">
        <v>1</v>
      </c>
      <c r="H17" s="41" t="s">
        <v>4713</v>
      </c>
      <c r="I17" s="119">
        <f t="shared" si="13"/>
        <v>13</v>
      </c>
      <c r="J17" s="100">
        <v>10</v>
      </c>
      <c r="K17" s="100">
        <v>0</v>
      </c>
      <c r="L17" s="100">
        <v>0</v>
      </c>
      <c r="M17" s="366">
        <v>1</v>
      </c>
      <c r="N17" s="100">
        <v>2</v>
      </c>
      <c r="O17" s="41" t="s">
        <v>6386</v>
      </c>
      <c r="P17" s="346">
        <f t="shared" si="14"/>
        <v>9</v>
      </c>
      <c r="Q17" s="100">
        <v>6</v>
      </c>
      <c r="R17" s="100">
        <v>2</v>
      </c>
      <c r="S17" s="100">
        <v>0</v>
      </c>
      <c r="T17" s="100"/>
      <c r="U17" s="100">
        <v>1</v>
      </c>
      <c r="V17" s="41" t="s">
        <v>8241</v>
      </c>
      <c r="W17" s="346">
        <f t="shared" si="15"/>
        <v>5</v>
      </c>
      <c r="X17" s="100">
        <v>4</v>
      </c>
      <c r="Y17" s="100">
        <v>0</v>
      </c>
      <c r="Z17" s="100">
        <v>1</v>
      </c>
      <c r="AA17" s="100"/>
      <c r="AB17" s="100"/>
      <c r="AC17" s="100"/>
      <c r="AD17" s="41" t="s">
        <v>9943</v>
      </c>
      <c r="AE17" s="346">
        <f t="shared" si="16"/>
        <v>6</v>
      </c>
      <c r="AF17" s="100">
        <v>6</v>
      </c>
      <c r="AG17" s="100">
        <v>0</v>
      </c>
      <c r="AH17" s="100">
        <v>0</v>
      </c>
      <c r="AI17" s="100"/>
      <c r="AJ17" s="41" t="s">
        <v>11223</v>
      </c>
      <c r="AK17" s="119">
        <f t="shared" si="17"/>
        <v>4</v>
      </c>
      <c r="AL17" s="100">
        <v>0</v>
      </c>
      <c r="AM17" s="100">
        <v>0</v>
      </c>
      <c r="AN17" s="100">
        <v>0</v>
      </c>
      <c r="AO17" s="100">
        <v>4</v>
      </c>
    </row>
    <row r="18" spans="1:41" ht="21.75" customHeight="1" x14ac:dyDescent="0.2">
      <c r="A18" s="41" t="s">
        <v>11360</v>
      </c>
      <c r="B18" s="100">
        <f t="shared" si="12"/>
        <v>10</v>
      </c>
      <c r="C18" s="100">
        <v>3</v>
      </c>
      <c r="D18" s="100">
        <v>7</v>
      </c>
      <c r="E18" s="100">
        <v>0</v>
      </c>
      <c r="F18" s="100"/>
      <c r="G18" s="100"/>
      <c r="H18" s="41" t="s">
        <v>4811</v>
      </c>
      <c r="I18" s="119">
        <f t="shared" si="13"/>
        <v>4</v>
      </c>
      <c r="J18" s="100">
        <v>2</v>
      </c>
      <c r="K18" s="100">
        <v>2</v>
      </c>
      <c r="L18" s="100">
        <v>0</v>
      </c>
      <c r="M18" s="100"/>
      <c r="N18" s="100"/>
      <c r="O18" s="41" t="s">
        <v>11361</v>
      </c>
      <c r="P18" s="346">
        <f t="shared" si="14"/>
        <v>9</v>
      </c>
      <c r="Q18" s="100">
        <v>2</v>
      </c>
      <c r="R18" s="100">
        <v>0</v>
      </c>
      <c r="S18" s="100">
        <v>0</v>
      </c>
      <c r="T18" s="365">
        <v>5</v>
      </c>
      <c r="U18" s="100">
        <v>2</v>
      </c>
      <c r="V18" s="61" t="s">
        <v>4811</v>
      </c>
      <c r="W18" s="346">
        <f t="shared" si="15"/>
        <v>8</v>
      </c>
      <c r="X18" s="100">
        <v>2</v>
      </c>
      <c r="Y18" s="100">
        <v>0</v>
      </c>
      <c r="Z18" s="100">
        <v>0</v>
      </c>
      <c r="AA18" s="100"/>
      <c r="AB18" s="100"/>
      <c r="AC18" s="100">
        <v>6</v>
      </c>
      <c r="AD18" s="41" t="s">
        <v>9986</v>
      </c>
      <c r="AE18" s="346">
        <f t="shared" si="16"/>
        <v>4</v>
      </c>
      <c r="AF18" s="100">
        <v>3</v>
      </c>
      <c r="AG18" s="100">
        <v>0</v>
      </c>
      <c r="AH18" s="100">
        <v>0</v>
      </c>
      <c r="AI18" s="100">
        <v>1</v>
      </c>
      <c r="AJ18" s="41" t="s">
        <v>1482</v>
      </c>
      <c r="AK18" s="119">
        <f t="shared" si="17"/>
        <v>5</v>
      </c>
      <c r="AL18" s="100">
        <v>2</v>
      </c>
      <c r="AM18" s="100">
        <v>0</v>
      </c>
      <c r="AN18" s="100">
        <v>0</v>
      </c>
      <c r="AO18" s="100">
        <v>3</v>
      </c>
    </row>
    <row r="19" spans="1:41" ht="21.75" customHeight="1" x14ac:dyDescent="0.2">
      <c r="A19" s="41" t="s">
        <v>2904</v>
      </c>
      <c r="B19" s="100">
        <f t="shared" si="12"/>
        <v>15</v>
      </c>
      <c r="C19" s="100">
        <v>13</v>
      </c>
      <c r="D19" s="100">
        <v>0</v>
      </c>
      <c r="E19" s="100">
        <v>0</v>
      </c>
      <c r="F19" s="365">
        <v>1</v>
      </c>
      <c r="G19" s="100">
        <v>1</v>
      </c>
      <c r="H19" s="41" t="s">
        <v>4855</v>
      </c>
      <c r="I19" s="119">
        <f t="shared" si="13"/>
        <v>6</v>
      </c>
      <c r="J19" s="100">
        <v>5</v>
      </c>
      <c r="K19" s="100">
        <v>0</v>
      </c>
      <c r="L19" s="100">
        <v>0</v>
      </c>
      <c r="M19" s="366">
        <v>1</v>
      </c>
      <c r="N19" s="100"/>
      <c r="O19" s="41" t="s">
        <v>6526</v>
      </c>
      <c r="P19" s="346">
        <f t="shared" si="14"/>
        <v>11</v>
      </c>
      <c r="Q19" s="100">
        <v>8</v>
      </c>
      <c r="R19" s="100">
        <v>0</v>
      </c>
      <c r="S19" s="100">
        <v>0</v>
      </c>
      <c r="T19" s="365">
        <v>3</v>
      </c>
      <c r="U19" s="100"/>
      <c r="V19" s="61" t="s">
        <v>8340</v>
      </c>
      <c r="W19" s="346">
        <f t="shared" si="15"/>
        <v>17</v>
      </c>
      <c r="X19" s="100">
        <v>8</v>
      </c>
      <c r="Y19" s="100">
        <v>0</v>
      </c>
      <c r="Z19" s="100">
        <v>0</v>
      </c>
      <c r="AA19" s="100"/>
      <c r="AB19" s="100"/>
      <c r="AC19" s="100">
        <v>9</v>
      </c>
      <c r="AD19" s="41" t="s">
        <v>10015</v>
      </c>
      <c r="AE19" s="346">
        <f t="shared" si="16"/>
        <v>17</v>
      </c>
      <c r="AF19" s="100">
        <v>3</v>
      </c>
      <c r="AG19" s="100">
        <v>3</v>
      </c>
      <c r="AH19" s="100">
        <v>0</v>
      </c>
      <c r="AI19" s="100">
        <v>11</v>
      </c>
      <c r="AJ19" s="61" t="s">
        <v>11362</v>
      </c>
      <c r="AK19" s="119">
        <f t="shared" si="17"/>
        <v>7</v>
      </c>
      <c r="AL19" s="100">
        <v>5</v>
      </c>
      <c r="AM19" s="100">
        <v>0</v>
      </c>
      <c r="AN19" s="100">
        <v>1</v>
      </c>
      <c r="AO19" s="100">
        <v>1</v>
      </c>
    </row>
    <row r="20" spans="1:41" ht="21.75" customHeight="1" x14ac:dyDescent="0.2">
      <c r="A20" s="41" t="s">
        <v>3033</v>
      </c>
      <c r="B20" s="100">
        <f t="shared" si="12"/>
        <v>2</v>
      </c>
      <c r="C20" s="100">
        <v>2</v>
      </c>
      <c r="D20" s="100">
        <v>0</v>
      </c>
      <c r="E20" s="100">
        <v>0</v>
      </c>
      <c r="F20" s="100"/>
      <c r="G20" s="100"/>
      <c r="H20" s="41" t="s">
        <v>4921</v>
      </c>
      <c r="I20" s="119">
        <f t="shared" si="13"/>
        <v>4</v>
      </c>
      <c r="J20" s="100">
        <v>2</v>
      </c>
      <c r="K20" s="100">
        <v>0</v>
      </c>
      <c r="L20" s="100">
        <v>0</v>
      </c>
      <c r="M20" s="366">
        <v>2</v>
      </c>
      <c r="N20" s="100"/>
      <c r="O20" s="41" t="s">
        <v>6608</v>
      </c>
      <c r="P20" s="346">
        <f t="shared" si="14"/>
        <v>1</v>
      </c>
      <c r="Q20" s="100">
        <v>0</v>
      </c>
      <c r="R20" s="100">
        <v>0</v>
      </c>
      <c r="S20" s="100">
        <v>0</v>
      </c>
      <c r="T20" s="365">
        <v>1</v>
      </c>
      <c r="U20" s="100"/>
      <c r="V20" s="61"/>
      <c r="W20" s="100"/>
      <c r="X20" s="100"/>
      <c r="Y20" s="100"/>
      <c r="Z20" s="100"/>
      <c r="AA20" s="367"/>
      <c r="AB20" s="367"/>
      <c r="AC20" s="100"/>
      <c r="AD20" s="41" t="s">
        <v>10134</v>
      </c>
      <c r="AE20" s="346">
        <f t="shared" si="16"/>
        <v>13</v>
      </c>
      <c r="AF20" s="100">
        <v>11</v>
      </c>
      <c r="AG20" s="100">
        <v>0</v>
      </c>
      <c r="AH20" s="100">
        <v>0</v>
      </c>
      <c r="AI20" s="100">
        <v>2</v>
      </c>
      <c r="AJ20" s="61"/>
      <c r="AK20" s="102"/>
      <c r="AL20" s="100"/>
      <c r="AM20" s="100"/>
      <c r="AN20" s="100"/>
      <c r="AO20" s="100"/>
    </row>
    <row r="21" spans="1:41" ht="21.75" customHeight="1" x14ac:dyDescent="0.2">
      <c r="A21" s="41" t="s">
        <v>3055</v>
      </c>
      <c r="B21" s="100">
        <f t="shared" si="12"/>
        <v>10</v>
      </c>
      <c r="C21" s="100">
        <v>8</v>
      </c>
      <c r="D21" s="100">
        <v>0</v>
      </c>
      <c r="E21" s="100">
        <v>0</v>
      </c>
      <c r="F21" s="100"/>
      <c r="G21" s="100">
        <v>2</v>
      </c>
      <c r="H21" s="61" t="s">
        <v>4957</v>
      </c>
      <c r="I21" s="119">
        <f t="shared" si="13"/>
        <v>1</v>
      </c>
      <c r="J21" s="100">
        <v>1</v>
      </c>
      <c r="K21" s="100">
        <v>0</v>
      </c>
      <c r="L21" s="100">
        <v>0</v>
      </c>
      <c r="M21" s="100"/>
      <c r="N21" s="100"/>
      <c r="O21" s="41" t="s">
        <v>6620</v>
      </c>
      <c r="P21" s="346">
        <f t="shared" si="14"/>
        <v>2</v>
      </c>
      <c r="Q21" s="100">
        <v>1</v>
      </c>
      <c r="R21" s="100">
        <v>1</v>
      </c>
      <c r="S21" s="100">
        <v>0</v>
      </c>
      <c r="T21" s="100"/>
      <c r="U21" s="100"/>
      <c r="V21" s="61"/>
      <c r="W21" s="100"/>
      <c r="X21" s="100"/>
      <c r="Y21" s="100"/>
      <c r="Z21" s="100"/>
      <c r="AA21" s="367"/>
      <c r="AB21" s="367"/>
      <c r="AC21" s="100"/>
      <c r="AD21" s="41" t="s">
        <v>10220</v>
      </c>
      <c r="AE21" s="346">
        <f t="shared" si="16"/>
        <v>4</v>
      </c>
      <c r="AF21" s="100">
        <v>0</v>
      </c>
      <c r="AG21" s="100">
        <v>1</v>
      </c>
      <c r="AH21" s="100">
        <v>0</v>
      </c>
      <c r="AI21" s="100">
        <v>3</v>
      </c>
      <c r="AJ21" s="61"/>
      <c r="AK21" s="102"/>
      <c r="AL21" s="100"/>
      <c r="AM21" s="100"/>
      <c r="AN21" s="100"/>
      <c r="AO21" s="100"/>
    </row>
    <row r="22" spans="1:41" ht="21.75" customHeight="1" x14ac:dyDescent="0.2">
      <c r="A22" s="41" t="s">
        <v>11363</v>
      </c>
      <c r="B22" s="100">
        <f t="shared" si="12"/>
        <v>9</v>
      </c>
      <c r="C22" s="100">
        <v>5</v>
      </c>
      <c r="D22" s="100">
        <v>2</v>
      </c>
      <c r="E22" s="100">
        <v>0</v>
      </c>
      <c r="F22" s="100"/>
      <c r="G22" s="100">
        <v>2</v>
      </c>
      <c r="H22" s="110" t="s">
        <v>4970</v>
      </c>
      <c r="I22" s="119">
        <f t="shared" si="13"/>
        <v>2</v>
      </c>
      <c r="J22" s="100">
        <v>0</v>
      </c>
      <c r="K22" s="100">
        <v>0</v>
      </c>
      <c r="L22" s="100">
        <v>0</v>
      </c>
      <c r="M22" s="366">
        <v>2</v>
      </c>
      <c r="N22" s="100"/>
      <c r="O22" s="110"/>
      <c r="P22" s="11"/>
      <c r="Q22" s="100"/>
      <c r="R22" s="100"/>
      <c r="S22" s="100"/>
      <c r="T22" s="100"/>
      <c r="U22" s="100"/>
      <c r="V22" s="61"/>
      <c r="W22" s="100"/>
      <c r="X22" s="367"/>
      <c r="Y22" s="367"/>
      <c r="Z22" s="367"/>
      <c r="AA22" s="367"/>
      <c r="AB22" s="367"/>
      <c r="AC22" s="367"/>
      <c r="AD22" s="61"/>
      <c r="AE22" s="100"/>
      <c r="AF22" s="100"/>
      <c r="AG22" s="100"/>
      <c r="AH22" s="100"/>
      <c r="AI22" s="100"/>
      <c r="AJ22" s="61"/>
      <c r="AK22" s="102"/>
      <c r="AL22" s="100"/>
      <c r="AM22" s="100"/>
      <c r="AN22" s="100"/>
      <c r="AO22" s="100"/>
    </row>
    <row r="23" spans="1:41" ht="21.75" customHeight="1" x14ac:dyDescent="0.2">
      <c r="A23" s="41" t="s">
        <v>11364</v>
      </c>
      <c r="B23" s="100">
        <f t="shared" si="12"/>
        <v>11</v>
      </c>
      <c r="C23" s="100">
        <v>11</v>
      </c>
      <c r="D23" s="100">
        <v>0</v>
      </c>
      <c r="E23" s="100">
        <v>0</v>
      </c>
      <c r="F23" s="100"/>
      <c r="G23" s="100"/>
      <c r="H23" s="110"/>
      <c r="I23" s="119"/>
      <c r="J23" s="100"/>
      <c r="K23" s="100"/>
      <c r="L23" s="100"/>
      <c r="M23" s="100"/>
      <c r="N23" s="100"/>
      <c r="O23" s="110"/>
      <c r="P23" s="11"/>
      <c r="Q23" s="100"/>
      <c r="R23" s="100"/>
      <c r="S23" s="100"/>
      <c r="T23" s="100"/>
      <c r="U23" s="100"/>
      <c r="V23" s="61"/>
      <c r="W23" s="100"/>
      <c r="X23" s="100"/>
      <c r="Y23" s="100"/>
      <c r="Z23" s="100"/>
      <c r="AA23" s="367"/>
      <c r="AB23" s="367"/>
      <c r="AC23" s="100"/>
      <c r="AD23" s="61"/>
      <c r="AE23" s="100"/>
      <c r="AF23" s="100"/>
      <c r="AG23" s="100"/>
      <c r="AH23" s="100"/>
      <c r="AI23" s="100"/>
      <c r="AJ23" s="61"/>
      <c r="AK23" s="102"/>
      <c r="AL23" s="100"/>
      <c r="AM23" s="100"/>
      <c r="AN23" s="100"/>
      <c r="AO23" s="100"/>
    </row>
    <row r="24" spans="1:41" ht="21.75" customHeight="1" x14ac:dyDescent="0.2">
      <c r="A24" s="41" t="s">
        <v>3264</v>
      </c>
      <c r="B24" s="100">
        <f t="shared" si="12"/>
        <v>2</v>
      </c>
      <c r="C24" s="100">
        <v>0</v>
      </c>
      <c r="D24" s="100">
        <v>0</v>
      </c>
      <c r="E24" s="100">
        <v>0</v>
      </c>
      <c r="F24" s="365">
        <v>2</v>
      </c>
      <c r="G24" s="100"/>
      <c r="H24" s="110"/>
      <c r="I24" s="119"/>
      <c r="J24" s="100"/>
      <c r="K24" s="100"/>
      <c r="L24" s="100"/>
      <c r="M24" s="100"/>
      <c r="N24" s="100"/>
      <c r="O24" s="110"/>
      <c r="P24" s="11"/>
      <c r="Q24" s="100"/>
      <c r="R24" s="100"/>
      <c r="S24" s="100"/>
      <c r="T24" s="100"/>
      <c r="U24" s="100"/>
      <c r="V24" s="61"/>
      <c r="W24" s="100"/>
      <c r="X24" s="100"/>
      <c r="Y24" s="100"/>
      <c r="Z24" s="100"/>
      <c r="AA24" s="367"/>
      <c r="AB24" s="367"/>
      <c r="AC24" s="100"/>
      <c r="AD24" s="61"/>
      <c r="AE24" s="100"/>
      <c r="AF24" s="100"/>
      <c r="AG24" s="100"/>
      <c r="AH24" s="100"/>
      <c r="AI24" s="100"/>
      <c r="AJ24" s="61"/>
      <c r="AK24" s="102"/>
      <c r="AL24" s="100"/>
      <c r="AM24" s="100"/>
      <c r="AN24" s="100"/>
      <c r="AO24" s="100"/>
    </row>
    <row r="25" spans="1:41" ht="21.75" customHeight="1" x14ac:dyDescent="0.2">
      <c r="A25" s="41" t="s">
        <v>3287</v>
      </c>
      <c r="B25" s="100">
        <f t="shared" si="12"/>
        <v>15</v>
      </c>
      <c r="C25" s="100">
        <v>0</v>
      </c>
      <c r="D25" s="100">
        <v>0</v>
      </c>
      <c r="E25" s="100">
        <v>15</v>
      </c>
      <c r="F25" s="100"/>
      <c r="G25" s="100"/>
      <c r="H25" s="110"/>
      <c r="I25" s="119"/>
      <c r="J25" s="100"/>
      <c r="K25" s="100"/>
      <c r="L25" s="100"/>
      <c r="M25" s="100"/>
      <c r="N25" s="100"/>
      <c r="O25" s="110"/>
      <c r="P25" s="11"/>
      <c r="Q25" s="100"/>
      <c r="R25" s="100"/>
      <c r="S25" s="100"/>
      <c r="T25" s="100"/>
      <c r="U25" s="100"/>
      <c r="V25" s="61"/>
      <c r="W25" s="100"/>
      <c r="X25" s="100"/>
      <c r="Y25" s="100"/>
      <c r="Z25" s="100"/>
      <c r="AA25" s="367"/>
      <c r="AB25" s="367"/>
      <c r="AC25" s="100"/>
      <c r="AD25" s="61"/>
      <c r="AE25" s="100"/>
      <c r="AF25" s="100"/>
      <c r="AG25" s="100"/>
      <c r="AH25" s="100"/>
      <c r="AI25" s="100"/>
      <c r="AJ25" s="61"/>
      <c r="AK25" s="102"/>
      <c r="AL25" s="100"/>
      <c r="AM25" s="100"/>
      <c r="AN25" s="100"/>
      <c r="AO25" s="100"/>
    </row>
    <row r="26" spans="1:41" ht="21.75" customHeight="1" x14ac:dyDescent="0.2">
      <c r="A26" s="41" t="s">
        <v>3386</v>
      </c>
      <c r="B26" s="100">
        <f t="shared" si="12"/>
        <v>2</v>
      </c>
      <c r="C26" s="100">
        <v>0</v>
      </c>
      <c r="D26" s="100">
        <v>0</v>
      </c>
      <c r="E26" s="100">
        <v>0</v>
      </c>
      <c r="F26" s="365">
        <v>2</v>
      </c>
      <c r="G26" s="100"/>
      <c r="H26" s="110"/>
      <c r="I26" s="119"/>
      <c r="J26" s="100"/>
      <c r="K26" s="100"/>
      <c r="L26" s="100"/>
      <c r="M26" s="100"/>
      <c r="N26" s="100"/>
      <c r="O26" s="110"/>
      <c r="P26" s="11"/>
      <c r="Q26" s="100"/>
      <c r="R26" s="100"/>
      <c r="S26" s="100"/>
      <c r="T26" s="100"/>
      <c r="U26" s="100"/>
      <c r="V26" s="61"/>
      <c r="W26" s="100"/>
      <c r="X26" s="100"/>
      <c r="Y26" s="100"/>
      <c r="Z26" s="100"/>
      <c r="AA26" s="367"/>
      <c r="AB26" s="367"/>
      <c r="AC26" s="100"/>
      <c r="AD26" s="61"/>
      <c r="AE26" s="100"/>
      <c r="AF26" s="100"/>
      <c r="AG26" s="100"/>
      <c r="AH26" s="100"/>
      <c r="AI26" s="100"/>
      <c r="AJ26" s="61"/>
      <c r="AK26" s="102"/>
      <c r="AL26" s="100"/>
      <c r="AM26" s="100"/>
      <c r="AN26" s="100"/>
      <c r="AO26" s="100"/>
    </row>
    <row r="27" spans="1:41" ht="15.75" customHeight="1" x14ac:dyDescent="0.2">
      <c r="A27" s="368"/>
      <c r="B27" s="359">
        <f t="shared" ref="B27:G27" si="18">SUM(B11:B26)</f>
        <v>117</v>
      </c>
      <c r="C27" s="359">
        <f t="shared" si="18"/>
        <v>74</v>
      </c>
      <c r="D27" s="359">
        <f t="shared" si="18"/>
        <v>14</v>
      </c>
      <c r="E27" s="359">
        <f t="shared" si="18"/>
        <v>15</v>
      </c>
      <c r="F27" s="369">
        <f t="shared" si="18"/>
        <v>5</v>
      </c>
      <c r="G27" s="359">
        <f t="shared" si="18"/>
        <v>9</v>
      </c>
      <c r="H27" s="360"/>
      <c r="I27" s="359">
        <f>J27+K27+L27+M27+N27</f>
        <v>101</v>
      </c>
      <c r="J27" s="359">
        <f t="shared" ref="J27:N27" si="19">SUM(J11:J26)</f>
        <v>61</v>
      </c>
      <c r="K27" s="359">
        <f t="shared" si="19"/>
        <v>24</v>
      </c>
      <c r="L27" s="359">
        <f t="shared" si="19"/>
        <v>4</v>
      </c>
      <c r="M27" s="361">
        <f t="shared" si="19"/>
        <v>8</v>
      </c>
      <c r="N27" s="359">
        <f t="shared" si="19"/>
        <v>4</v>
      </c>
      <c r="O27" s="360"/>
      <c r="P27" s="359">
        <f>Q27+R27+S27+T27+U27</f>
        <v>104</v>
      </c>
      <c r="Q27" s="359">
        <f t="shared" ref="Q27:U27" si="20">SUM(Q11:Q26)</f>
        <v>52</v>
      </c>
      <c r="R27" s="359">
        <f t="shared" si="20"/>
        <v>6</v>
      </c>
      <c r="S27" s="359">
        <f t="shared" si="20"/>
        <v>20</v>
      </c>
      <c r="T27" s="369">
        <f t="shared" si="20"/>
        <v>10</v>
      </c>
      <c r="U27" s="359">
        <f t="shared" si="20"/>
        <v>16</v>
      </c>
      <c r="V27" s="360"/>
      <c r="W27" s="359">
        <f>X27+Y27+Z27+AA27+AB27+AC27</f>
        <v>136</v>
      </c>
      <c r="X27" s="359">
        <f t="shared" ref="X27:AC27" si="21">SUM(X11:X26)</f>
        <v>65</v>
      </c>
      <c r="Y27" s="359">
        <f t="shared" si="21"/>
        <v>9</v>
      </c>
      <c r="Z27" s="359">
        <f t="shared" si="21"/>
        <v>21</v>
      </c>
      <c r="AA27" s="361">
        <f t="shared" si="21"/>
        <v>12</v>
      </c>
      <c r="AB27" s="369">
        <f t="shared" si="21"/>
        <v>5</v>
      </c>
      <c r="AC27" s="359">
        <f t="shared" si="21"/>
        <v>24</v>
      </c>
      <c r="AD27" s="360"/>
      <c r="AE27" s="359">
        <f>AI27+AH27+AG27+AF27</f>
        <v>125</v>
      </c>
      <c r="AF27" s="359">
        <f t="shared" ref="AF27:AH27" si="22">SUM(AF11:AF26)</f>
        <v>63</v>
      </c>
      <c r="AG27" s="359">
        <f t="shared" si="22"/>
        <v>19</v>
      </c>
      <c r="AH27" s="359">
        <f t="shared" si="22"/>
        <v>9</v>
      </c>
      <c r="AI27" s="359">
        <f>SUM(AI11:AI21)</f>
        <v>34</v>
      </c>
      <c r="AJ27" s="360"/>
      <c r="AK27" s="359">
        <f>AL27+AM27+AN27+AO27</f>
        <v>80</v>
      </c>
      <c r="AL27" s="359">
        <f t="shared" ref="AL27:AO27" si="23">SUM(AL11:AL26)</f>
        <v>40</v>
      </c>
      <c r="AM27" s="359">
        <f t="shared" si="23"/>
        <v>1</v>
      </c>
      <c r="AN27" s="359">
        <f t="shared" si="23"/>
        <v>1</v>
      </c>
      <c r="AO27" s="359">
        <f t="shared" si="23"/>
        <v>38</v>
      </c>
    </row>
    <row r="28" spans="1:41" ht="15.75" customHeight="1" x14ac:dyDescent="0.2">
      <c r="A28" s="43"/>
      <c r="B28" s="151"/>
      <c r="C28" s="151"/>
      <c r="D28" s="151"/>
      <c r="E28" s="151"/>
      <c r="F28" s="151"/>
      <c r="G28" s="151"/>
      <c r="H28" s="64"/>
      <c r="I28" s="202"/>
      <c r="J28" s="151"/>
      <c r="K28" s="151"/>
      <c r="L28" s="151"/>
      <c r="M28" s="151"/>
      <c r="N28" s="151"/>
      <c r="O28" s="64"/>
      <c r="P28" s="8"/>
      <c r="Q28" s="151"/>
      <c r="R28" s="151"/>
      <c r="S28" s="151"/>
      <c r="T28" s="151"/>
      <c r="U28" s="151"/>
      <c r="V28" s="43"/>
      <c r="W28" s="151"/>
      <c r="X28" s="151"/>
      <c r="Y28" s="151"/>
      <c r="Z28" s="151"/>
      <c r="AA28" s="370"/>
      <c r="AB28" s="370"/>
      <c r="AC28" s="151"/>
      <c r="AD28" s="43"/>
      <c r="AE28" s="151"/>
      <c r="AF28" s="151"/>
      <c r="AG28" s="151"/>
      <c r="AH28" s="151"/>
      <c r="AI28" s="151"/>
      <c r="AJ28" s="43"/>
      <c r="AK28" s="198"/>
      <c r="AL28" s="151"/>
      <c r="AM28" s="151"/>
      <c r="AN28" s="151"/>
      <c r="AO28" s="151"/>
    </row>
    <row r="29" spans="1:41" ht="27.75" customHeight="1" x14ac:dyDescent="0.2">
      <c r="A29" s="371" t="s">
        <v>11365</v>
      </c>
      <c r="B29" s="372">
        <f t="shared" ref="B29:G29" si="24">B9+B27</f>
        <v>198</v>
      </c>
      <c r="C29" s="372">
        <f t="shared" si="24"/>
        <v>155</v>
      </c>
      <c r="D29" s="372">
        <f t="shared" si="24"/>
        <v>14</v>
      </c>
      <c r="E29" s="372">
        <f t="shared" si="24"/>
        <v>15</v>
      </c>
      <c r="F29" s="373">
        <f t="shared" si="24"/>
        <v>5</v>
      </c>
      <c r="G29" s="372">
        <f t="shared" si="24"/>
        <v>9</v>
      </c>
      <c r="H29" s="374"/>
      <c r="I29" s="372">
        <f>J29+K29+L29+M29+N29+O29</f>
        <v>174</v>
      </c>
      <c r="J29" s="372">
        <f t="shared" ref="J29:N29" si="25">J9+J27</f>
        <v>86</v>
      </c>
      <c r="K29" s="372">
        <f t="shared" si="25"/>
        <v>60</v>
      </c>
      <c r="L29" s="372">
        <f t="shared" si="25"/>
        <v>13</v>
      </c>
      <c r="M29" s="375">
        <f t="shared" si="25"/>
        <v>11</v>
      </c>
      <c r="N29" s="372">
        <f t="shared" si="25"/>
        <v>4</v>
      </c>
      <c r="O29" s="374"/>
      <c r="P29" s="372">
        <f>Q29+R29+S29+T29+U29+V29</f>
        <v>201</v>
      </c>
      <c r="Q29" s="372">
        <f t="shared" ref="Q29:U29" si="26">Q9+Q27</f>
        <v>68</v>
      </c>
      <c r="R29" s="372">
        <f t="shared" si="26"/>
        <v>70</v>
      </c>
      <c r="S29" s="372">
        <f t="shared" si="26"/>
        <v>25</v>
      </c>
      <c r="T29" s="373">
        <f t="shared" si="26"/>
        <v>10</v>
      </c>
      <c r="U29" s="372">
        <f t="shared" si="26"/>
        <v>28</v>
      </c>
      <c r="V29" s="374"/>
      <c r="W29" s="372">
        <f>X29+Y29+Z29+AA29+AB29+AC29</f>
        <v>227</v>
      </c>
      <c r="X29" s="372">
        <f t="shared" ref="X29:AC29" si="27">X9+X27</f>
        <v>89</v>
      </c>
      <c r="Y29" s="372">
        <f t="shared" si="27"/>
        <v>27</v>
      </c>
      <c r="Z29" s="372">
        <f t="shared" si="27"/>
        <v>28</v>
      </c>
      <c r="AA29" s="375">
        <f t="shared" si="27"/>
        <v>12</v>
      </c>
      <c r="AB29" s="373">
        <f t="shared" si="27"/>
        <v>5</v>
      </c>
      <c r="AC29" s="372">
        <f t="shared" si="27"/>
        <v>66</v>
      </c>
      <c r="AD29" s="374"/>
      <c r="AE29" s="372">
        <f>AI29+AH29+AG29+AF29</f>
        <v>234</v>
      </c>
      <c r="AF29" s="372">
        <f t="shared" ref="AF29:AI29" si="28">AF9+AF27</f>
        <v>111</v>
      </c>
      <c r="AG29" s="372">
        <f t="shared" si="28"/>
        <v>39</v>
      </c>
      <c r="AH29" s="372">
        <f t="shared" si="28"/>
        <v>18</v>
      </c>
      <c r="AI29" s="372">
        <f t="shared" si="28"/>
        <v>66</v>
      </c>
      <c r="AJ29" s="374"/>
      <c r="AK29" s="372">
        <f>AL29+AM29+AN29+AO29</f>
        <v>142</v>
      </c>
      <c r="AL29" s="372">
        <f t="shared" ref="AL29:AO29" si="29">AL9+AL27</f>
        <v>62</v>
      </c>
      <c r="AM29" s="372">
        <f t="shared" si="29"/>
        <v>15</v>
      </c>
      <c r="AN29" s="372">
        <f t="shared" si="29"/>
        <v>9</v>
      </c>
      <c r="AO29" s="372">
        <f t="shared" si="29"/>
        <v>56</v>
      </c>
    </row>
    <row r="30" spans="1:41" ht="15.75" customHeight="1" x14ac:dyDescent="0.2">
      <c r="A30" s="43"/>
      <c r="B30" s="151"/>
      <c r="C30" s="151"/>
      <c r="D30" s="151"/>
      <c r="E30" s="151"/>
      <c r="F30" s="151"/>
      <c r="G30" s="151"/>
      <c r="H30" s="64"/>
      <c r="I30" s="202"/>
      <c r="J30" s="151"/>
      <c r="K30" s="151"/>
      <c r="L30" s="151"/>
      <c r="M30" s="363"/>
      <c r="N30" s="363"/>
      <c r="O30" s="64"/>
      <c r="P30" s="8"/>
      <c r="Q30" s="151"/>
      <c r="R30" s="151"/>
      <c r="S30" s="151"/>
      <c r="T30" s="151"/>
      <c r="U30" s="151"/>
      <c r="V30" s="43"/>
      <c r="W30" s="151"/>
      <c r="X30" s="151"/>
      <c r="Y30" s="151"/>
      <c r="Z30" s="151"/>
      <c r="AA30" s="363"/>
      <c r="AB30" s="363"/>
      <c r="AC30" s="151"/>
      <c r="AD30" s="43"/>
      <c r="AE30" s="151"/>
      <c r="AF30" s="151"/>
      <c r="AG30" s="151"/>
      <c r="AH30" s="151"/>
      <c r="AI30" s="151"/>
      <c r="AJ30" s="43"/>
      <c r="AK30" s="198"/>
      <c r="AL30" s="151"/>
      <c r="AM30" s="151"/>
      <c r="AN30" s="151"/>
      <c r="AO30" s="151"/>
    </row>
    <row r="31" spans="1:41" ht="15.75" customHeight="1" x14ac:dyDescent="0.2">
      <c r="A31" s="43"/>
      <c r="B31" s="151"/>
      <c r="C31" s="151"/>
      <c r="D31" s="151"/>
      <c r="E31" s="151"/>
      <c r="F31" s="151"/>
      <c r="G31" s="151"/>
      <c r="H31" s="64"/>
      <c r="I31" s="202"/>
      <c r="J31" s="151"/>
      <c r="K31" s="151"/>
      <c r="L31" s="151"/>
      <c r="M31" s="151"/>
      <c r="N31" s="151"/>
      <c r="O31" s="64"/>
      <c r="P31" s="8"/>
      <c r="Q31" s="151"/>
      <c r="R31" s="151"/>
      <c r="S31" s="151"/>
      <c r="T31" s="151"/>
      <c r="U31" s="151"/>
      <c r="V31" s="43"/>
      <c r="W31" s="151"/>
      <c r="X31" s="151"/>
      <c r="Y31" s="151"/>
      <c r="Z31" s="151"/>
      <c r="AA31" s="151"/>
      <c r="AB31" s="151"/>
      <c r="AC31" s="151"/>
      <c r="AD31" s="43"/>
      <c r="AE31" s="151"/>
      <c r="AF31" s="151"/>
      <c r="AG31" s="151"/>
      <c r="AH31" s="151"/>
      <c r="AI31" s="151"/>
      <c r="AJ31" s="43"/>
      <c r="AK31" s="198"/>
      <c r="AL31" s="151"/>
      <c r="AM31" s="151"/>
      <c r="AN31" s="151"/>
      <c r="AO31" s="151"/>
    </row>
    <row r="32" spans="1:41" ht="15.75" customHeight="1" x14ac:dyDescent="0.2">
      <c r="A32" s="43"/>
      <c r="B32" s="151"/>
      <c r="C32" s="151"/>
      <c r="D32" s="151"/>
      <c r="E32" s="151"/>
      <c r="F32" s="151"/>
      <c r="G32" s="151"/>
      <c r="H32" s="64"/>
      <c r="I32" s="202"/>
      <c r="J32" s="151"/>
      <c r="K32" s="151"/>
      <c r="L32" s="151"/>
      <c r="M32" s="151"/>
      <c r="N32" s="151"/>
      <c r="O32" s="64"/>
      <c r="P32" s="8"/>
      <c r="Q32" s="151"/>
      <c r="R32" s="151"/>
      <c r="S32" s="151"/>
      <c r="T32" s="151"/>
      <c r="U32" s="151"/>
      <c r="V32" s="43"/>
      <c r="W32" s="151"/>
      <c r="X32" s="151"/>
      <c r="Y32" s="151"/>
      <c r="Z32" s="151"/>
      <c r="AA32" s="151"/>
      <c r="AB32" s="151"/>
      <c r="AC32" s="151"/>
      <c r="AD32" s="43"/>
      <c r="AE32" s="151"/>
      <c r="AF32" s="151"/>
      <c r="AG32" s="151"/>
      <c r="AH32" s="151"/>
      <c r="AI32" s="151"/>
      <c r="AJ32" s="43"/>
      <c r="AK32" s="198"/>
      <c r="AL32" s="151"/>
      <c r="AM32" s="151"/>
      <c r="AN32" s="151"/>
      <c r="AO32" s="151"/>
    </row>
    <row r="33" spans="1:41" ht="15.75" customHeight="1" x14ac:dyDescent="0.2">
      <c r="A33" s="43"/>
      <c r="B33" s="151"/>
      <c r="C33" s="151"/>
      <c r="D33" s="151"/>
      <c r="E33" s="151"/>
      <c r="F33" s="151"/>
      <c r="G33" s="151"/>
      <c r="H33" s="64"/>
      <c r="I33" s="202"/>
      <c r="J33" s="151"/>
      <c r="K33" s="151"/>
      <c r="L33" s="151"/>
      <c r="M33" s="151"/>
      <c r="N33" s="151"/>
      <c r="O33" s="64"/>
      <c r="P33" s="8"/>
      <c r="Q33" s="151"/>
      <c r="R33" s="151"/>
      <c r="S33" s="151"/>
      <c r="T33" s="151"/>
      <c r="U33" s="151"/>
      <c r="V33" s="43"/>
      <c r="W33" s="151"/>
      <c r="X33" s="151"/>
      <c r="Y33" s="151"/>
      <c r="Z33" s="151"/>
      <c r="AA33" s="151"/>
      <c r="AB33" s="151"/>
      <c r="AC33" s="151"/>
      <c r="AD33" s="43"/>
      <c r="AE33" s="151"/>
      <c r="AF33" s="151"/>
      <c r="AG33" s="151"/>
      <c r="AH33" s="151"/>
      <c r="AI33" s="151"/>
      <c r="AJ33" s="43"/>
      <c r="AK33" s="198"/>
      <c r="AL33" s="151"/>
      <c r="AM33" s="151"/>
      <c r="AN33" s="151"/>
      <c r="AO33" s="151"/>
    </row>
    <row r="34" spans="1:41" ht="24" customHeight="1" x14ac:dyDescent="0.2">
      <c r="A34" s="376" t="s">
        <v>11366</v>
      </c>
      <c r="B34" s="377"/>
      <c r="C34" s="151"/>
      <c r="D34" s="151"/>
      <c r="E34" s="151"/>
      <c r="F34" s="151"/>
      <c r="G34" s="151"/>
      <c r="H34" s="64"/>
      <c r="I34" s="202"/>
      <c r="J34" s="151"/>
      <c r="K34" s="151"/>
      <c r="L34" s="151"/>
      <c r="M34" s="151"/>
      <c r="N34" s="151"/>
      <c r="O34" s="376" t="s">
        <v>11367</v>
      </c>
      <c r="P34" s="377"/>
      <c r="Q34" s="151"/>
      <c r="R34" s="151"/>
      <c r="S34" s="151"/>
      <c r="T34" s="151"/>
      <c r="U34" s="151"/>
      <c r="V34" s="43"/>
      <c r="W34" s="151"/>
      <c r="X34" s="151"/>
      <c r="Y34" s="151"/>
      <c r="Z34" s="151"/>
      <c r="AA34" s="151"/>
      <c r="AB34" s="151"/>
      <c r="AC34" s="151"/>
      <c r="AD34" s="43"/>
      <c r="AE34" s="151"/>
      <c r="AF34" s="151"/>
      <c r="AG34" s="151"/>
      <c r="AH34" s="151"/>
      <c r="AI34" s="151"/>
      <c r="AJ34" s="43"/>
      <c r="AK34" s="198"/>
      <c r="AL34" s="151"/>
      <c r="AM34" s="151"/>
      <c r="AN34" s="151"/>
      <c r="AO34" s="151"/>
    </row>
    <row r="35" spans="1:41" ht="68.25" customHeight="1" x14ac:dyDescent="0.2">
      <c r="A35" s="378" t="s">
        <v>11368</v>
      </c>
      <c r="B35" s="379" t="s">
        <v>4</v>
      </c>
      <c r="C35" s="380" t="s">
        <v>5</v>
      </c>
      <c r="D35" s="381" t="s">
        <v>6</v>
      </c>
      <c r="E35" s="533" t="s">
        <v>7</v>
      </c>
      <c r="F35" s="534"/>
      <c r="G35" s="535"/>
      <c r="H35" s="64"/>
      <c r="I35" s="202"/>
      <c r="J35" s="151"/>
      <c r="K35" s="151"/>
      <c r="L35" s="151"/>
      <c r="M35" s="151"/>
      <c r="N35" s="151"/>
      <c r="O35" s="208" t="s">
        <v>11369</v>
      </c>
      <c r="P35" s="92"/>
      <c r="Q35" s="100" t="s">
        <v>11370</v>
      </c>
      <c r="R35" s="100" t="s">
        <v>11371</v>
      </c>
      <c r="S35" s="100" t="s">
        <v>11372</v>
      </c>
      <c r="T35" s="536" t="s">
        <v>13</v>
      </c>
      <c r="U35" s="479"/>
      <c r="V35" s="43"/>
      <c r="W35" s="151"/>
      <c r="X35" s="151"/>
      <c r="Y35" s="151"/>
      <c r="Z35" s="151"/>
      <c r="AA35" s="151"/>
      <c r="AB35" s="151"/>
      <c r="AC35" s="151"/>
      <c r="AD35" s="43"/>
      <c r="AE35" s="151"/>
      <c r="AF35" s="151"/>
      <c r="AG35" s="151"/>
      <c r="AH35" s="151"/>
      <c r="AI35" s="151"/>
      <c r="AJ35" s="43"/>
      <c r="AK35" s="198"/>
      <c r="AL35" s="151"/>
      <c r="AM35" s="151"/>
      <c r="AN35" s="151"/>
      <c r="AO35" s="151"/>
    </row>
    <row r="36" spans="1:41" ht="15.75" customHeight="1" x14ac:dyDescent="0.2">
      <c r="A36" s="383" t="s">
        <v>11373</v>
      </c>
      <c r="B36" s="100">
        <f t="shared" ref="B36:D36" si="30">C9+J9+Q9+X9+AF9+AL9</f>
        <v>216</v>
      </c>
      <c r="C36" s="100">
        <f t="shared" si="30"/>
        <v>152</v>
      </c>
      <c r="D36" s="100">
        <f t="shared" si="30"/>
        <v>38</v>
      </c>
      <c r="E36" s="536">
        <f>G9+M9+U9+AC9+AI9+AO9</f>
        <v>107</v>
      </c>
      <c r="F36" s="478"/>
      <c r="G36" s="537"/>
      <c r="H36" s="307" t="s">
        <v>11374</v>
      </c>
      <c r="I36" s="384"/>
      <c r="J36" s="151"/>
      <c r="K36" s="151"/>
      <c r="L36" s="151"/>
      <c r="M36" s="151"/>
      <c r="N36" s="151"/>
      <c r="O36" s="61" t="s">
        <v>11373</v>
      </c>
      <c r="P36" s="100"/>
      <c r="Q36" s="100">
        <f>7*6</f>
        <v>42</v>
      </c>
      <c r="R36" s="100">
        <f>2*6</f>
        <v>12</v>
      </c>
      <c r="S36" s="100">
        <v>6</v>
      </c>
      <c r="T36" s="536">
        <v>0</v>
      </c>
      <c r="U36" s="479"/>
      <c r="V36" s="345"/>
      <c r="W36" s="151"/>
      <c r="X36" s="151"/>
      <c r="Y36" s="151"/>
      <c r="Z36" s="151"/>
      <c r="AA36" s="151"/>
      <c r="AB36" s="151"/>
      <c r="AC36" s="151"/>
      <c r="AD36" s="43"/>
      <c r="AE36" s="151"/>
      <c r="AF36" s="151"/>
      <c r="AG36" s="151"/>
      <c r="AH36" s="151"/>
      <c r="AI36" s="151"/>
      <c r="AJ36" s="43"/>
      <c r="AK36" s="198"/>
      <c r="AL36" s="151"/>
      <c r="AM36" s="151"/>
      <c r="AN36" s="151"/>
      <c r="AO36" s="151"/>
    </row>
    <row r="37" spans="1:41" ht="33" customHeight="1" x14ac:dyDescent="0.2">
      <c r="A37" s="385" t="s">
        <v>11375</v>
      </c>
      <c r="B37" s="386"/>
      <c r="C37" s="386" t="s">
        <v>11376</v>
      </c>
      <c r="D37" s="387">
        <f t="shared" ref="D37:E37" si="31">((C36)/2*3)/8</f>
        <v>28.5</v>
      </c>
      <c r="E37" s="387">
        <f t="shared" si="31"/>
        <v>7.125</v>
      </c>
      <c r="F37" s="538">
        <f>E36/2</f>
        <v>53.5</v>
      </c>
      <c r="G37" s="539"/>
      <c r="H37" s="388"/>
      <c r="I37" s="260"/>
      <c r="J37" s="151"/>
      <c r="K37" s="151"/>
      <c r="L37" s="151"/>
      <c r="M37" s="151"/>
      <c r="N37" s="151"/>
      <c r="O37" s="61" t="s">
        <v>11377</v>
      </c>
      <c r="P37" s="382"/>
      <c r="Q37" s="536" t="s">
        <v>11378</v>
      </c>
      <c r="R37" s="478"/>
      <c r="S37" s="478"/>
      <c r="T37" s="478"/>
      <c r="U37" s="479"/>
      <c r="V37" s="43"/>
      <c r="W37" s="151"/>
      <c r="X37" s="151"/>
      <c r="Y37" s="151"/>
      <c r="Z37" s="151"/>
      <c r="AA37" s="151"/>
      <c r="AB37" s="151"/>
      <c r="AC37" s="151"/>
      <c r="AD37" s="43"/>
      <c r="AE37" s="151"/>
      <c r="AF37" s="151"/>
      <c r="AG37" s="151"/>
      <c r="AH37" s="151"/>
      <c r="AI37" s="151"/>
      <c r="AJ37" s="43"/>
      <c r="AK37" s="198"/>
      <c r="AL37" s="151"/>
      <c r="AM37" s="151"/>
      <c r="AN37" s="151"/>
      <c r="AO37" s="151"/>
    </row>
    <row r="38" spans="1:41" ht="15.75" customHeight="1" x14ac:dyDescent="0.2">
      <c r="A38" s="43"/>
      <c r="B38" s="151"/>
      <c r="C38" s="151" t="s">
        <v>11379</v>
      </c>
      <c r="D38" s="151" t="s">
        <v>11380</v>
      </c>
      <c r="E38" s="151" t="s">
        <v>11381</v>
      </c>
      <c r="F38" s="540" t="s">
        <v>24</v>
      </c>
      <c r="G38" s="482"/>
      <c r="H38" s="64"/>
      <c r="I38" s="202"/>
      <c r="J38" s="151"/>
      <c r="K38" s="151"/>
      <c r="L38" s="151"/>
      <c r="M38" s="151"/>
      <c r="N38" s="151"/>
      <c r="O38" s="64" t="s">
        <v>11382</v>
      </c>
      <c r="P38" s="8"/>
      <c r="Q38" s="151"/>
      <c r="R38" s="151"/>
      <c r="S38" s="151"/>
      <c r="T38" s="151"/>
      <c r="U38" s="151"/>
      <c r="V38" s="43"/>
      <c r="W38" s="151"/>
      <c r="X38" s="151"/>
      <c r="Y38" s="151"/>
      <c r="Z38" s="151"/>
      <c r="AA38" s="151"/>
      <c r="AB38" s="151"/>
      <c r="AC38" s="151"/>
      <c r="AD38" s="43"/>
      <c r="AE38" s="151"/>
      <c r="AF38" s="151"/>
      <c r="AG38" s="151"/>
      <c r="AH38" s="151"/>
      <c r="AI38" s="151"/>
      <c r="AJ38" s="43"/>
      <c r="AK38" s="198"/>
      <c r="AL38" s="151"/>
      <c r="AM38" s="151"/>
      <c r="AN38" s="151"/>
      <c r="AO38" s="151"/>
    </row>
    <row r="39" spans="1:41" ht="15.75" customHeight="1" x14ac:dyDescent="0.2">
      <c r="A39" s="43"/>
      <c r="B39" s="151"/>
      <c r="C39" s="151"/>
      <c r="D39" s="151" t="s">
        <v>11383</v>
      </c>
      <c r="E39" s="151"/>
      <c r="F39" s="151"/>
      <c r="G39" s="151"/>
      <c r="H39" s="64"/>
      <c r="I39" s="202"/>
      <c r="J39" s="151"/>
      <c r="K39" s="151"/>
      <c r="L39" s="151"/>
      <c r="M39" s="151"/>
      <c r="N39" s="151"/>
      <c r="O39" s="64"/>
      <c r="P39" s="8"/>
      <c r="Q39" s="151"/>
      <c r="R39" s="151"/>
      <c r="S39" s="151"/>
      <c r="T39" s="151"/>
      <c r="U39" s="151"/>
      <c r="V39" s="43"/>
      <c r="W39" s="151"/>
      <c r="X39" s="151"/>
      <c r="Y39" s="151"/>
      <c r="Z39" s="151"/>
      <c r="AA39" s="151"/>
      <c r="AB39" s="151"/>
      <c r="AC39" s="151"/>
      <c r="AD39" s="43"/>
      <c r="AE39" s="151"/>
      <c r="AF39" s="151"/>
      <c r="AG39" s="151"/>
      <c r="AH39" s="151"/>
      <c r="AI39" s="151"/>
      <c r="AJ39" s="43"/>
      <c r="AK39" s="198"/>
      <c r="AL39" s="151"/>
      <c r="AM39" s="151"/>
      <c r="AN39" s="151"/>
      <c r="AO39" s="151"/>
    </row>
    <row r="40" spans="1:41" ht="15.75" customHeight="1" x14ac:dyDescent="0.2">
      <c r="A40" s="43"/>
      <c r="B40" s="151"/>
      <c r="C40" s="151"/>
      <c r="D40" s="151"/>
      <c r="E40" s="151"/>
      <c r="F40" s="151"/>
      <c r="G40" s="151"/>
      <c r="H40" s="64"/>
      <c r="I40" s="202"/>
      <c r="J40" s="151"/>
      <c r="K40" s="151"/>
      <c r="L40" s="151"/>
      <c r="M40" s="151"/>
      <c r="N40" s="151"/>
      <c r="O40" s="64"/>
      <c r="P40" s="8"/>
      <c r="Q40" s="151"/>
      <c r="R40" s="151"/>
      <c r="S40" s="151"/>
      <c r="T40" s="151"/>
      <c r="U40" s="151"/>
      <c r="V40" s="43"/>
      <c r="W40" s="151"/>
      <c r="X40" s="151"/>
      <c r="Y40" s="151"/>
      <c r="Z40" s="151"/>
      <c r="AA40" s="151"/>
      <c r="AB40" s="151"/>
      <c r="AC40" s="151"/>
      <c r="AD40" s="43"/>
      <c r="AE40" s="151"/>
      <c r="AF40" s="151"/>
      <c r="AG40" s="151"/>
      <c r="AH40" s="151"/>
      <c r="AI40" s="151"/>
      <c r="AJ40" s="43"/>
      <c r="AK40" s="198"/>
      <c r="AL40" s="151"/>
      <c r="AM40" s="151"/>
      <c r="AN40" s="151"/>
      <c r="AO40" s="151"/>
    </row>
    <row r="41" spans="1:41" ht="15.75" customHeight="1" x14ac:dyDescent="0.2">
      <c r="A41" s="376" t="s">
        <v>11366</v>
      </c>
      <c r="B41" s="377"/>
      <c r="C41" s="151"/>
      <c r="D41" s="151"/>
      <c r="E41" s="151"/>
      <c r="F41" s="151"/>
      <c r="G41" s="151"/>
      <c r="H41" s="64"/>
      <c r="I41" s="202"/>
      <c r="J41" s="151"/>
      <c r="K41" s="151"/>
      <c r="L41" s="151"/>
      <c r="M41" s="151"/>
      <c r="N41" s="151"/>
      <c r="O41" s="376" t="s">
        <v>11367</v>
      </c>
      <c r="P41" s="377"/>
      <c r="Q41" s="151"/>
      <c r="R41" s="151"/>
      <c r="S41" s="151"/>
      <c r="T41" s="151"/>
      <c r="U41" s="151"/>
      <c r="V41" s="43"/>
      <c r="W41" s="151"/>
      <c r="X41" s="151"/>
      <c r="Y41" s="151"/>
      <c r="Z41" s="151"/>
      <c r="AA41" s="151"/>
      <c r="AB41" s="151"/>
      <c r="AC41" s="151"/>
      <c r="AD41" s="43"/>
      <c r="AE41" s="151"/>
      <c r="AF41" s="151"/>
      <c r="AG41" s="151"/>
      <c r="AH41" s="151"/>
      <c r="AI41" s="151"/>
      <c r="AJ41" s="43"/>
      <c r="AK41" s="198"/>
      <c r="AL41" s="151"/>
      <c r="AM41" s="151"/>
      <c r="AN41" s="151"/>
      <c r="AO41" s="151"/>
    </row>
    <row r="42" spans="1:41" ht="15.75" customHeight="1" x14ac:dyDescent="0.2">
      <c r="A42" s="378" t="s">
        <v>11384</v>
      </c>
      <c r="B42" s="379" t="s">
        <v>4</v>
      </c>
      <c r="C42" s="380" t="s">
        <v>5</v>
      </c>
      <c r="D42" s="381" t="s">
        <v>6</v>
      </c>
      <c r="E42" s="533" t="s">
        <v>7</v>
      </c>
      <c r="F42" s="534"/>
      <c r="G42" s="535"/>
      <c r="H42" s="64"/>
      <c r="I42" s="202"/>
      <c r="J42" s="151"/>
      <c r="K42" s="151"/>
      <c r="L42" s="151"/>
      <c r="M42" s="151"/>
      <c r="N42" s="151"/>
      <c r="O42" s="208" t="s">
        <v>11384</v>
      </c>
      <c r="P42" s="92"/>
      <c r="Q42" s="100" t="s">
        <v>11370</v>
      </c>
      <c r="R42" s="100" t="s">
        <v>11371</v>
      </c>
      <c r="S42" s="100" t="s">
        <v>11372</v>
      </c>
      <c r="T42" s="536" t="s">
        <v>13</v>
      </c>
      <c r="U42" s="479"/>
      <c r="V42" s="43"/>
      <c r="W42" s="151"/>
      <c r="X42" s="151"/>
      <c r="Y42" s="151"/>
      <c r="Z42" s="151"/>
      <c r="AA42" s="151"/>
      <c r="AB42" s="151"/>
      <c r="AC42" s="151"/>
      <c r="AD42" s="43"/>
      <c r="AE42" s="151"/>
      <c r="AF42" s="151"/>
      <c r="AG42" s="151"/>
      <c r="AH42" s="151"/>
      <c r="AI42" s="151"/>
      <c r="AJ42" s="43"/>
      <c r="AK42" s="198"/>
      <c r="AL42" s="151"/>
      <c r="AM42" s="151"/>
      <c r="AN42" s="151"/>
      <c r="AO42" s="151"/>
    </row>
    <row r="43" spans="1:41" ht="15.75" customHeight="1" x14ac:dyDescent="0.2">
      <c r="A43" s="383" t="s">
        <v>11373</v>
      </c>
      <c r="B43" s="100">
        <f t="shared" ref="B43:D43" si="32">C27+J27+Q27+X27+AF27+AL27</f>
        <v>355</v>
      </c>
      <c r="C43" s="100">
        <f t="shared" si="32"/>
        <v>73</v>
      </c>
      <c r="D43" s="100">
        <f t="shared" si="32"/>
        <v>70</v>
      </c>
      <c r="E43" s="100">
        <f>F27+M27+T27+AA27+AB27</f>
        <v>40</v>
      </c>
      <c r="F43" s="536">
        <f>G27+N27+U27+AC27+AI27+AO27</f>
        <v>125</v>
      </c>
      <c r="G43" s="537"/>
      <c r="H43" s="43" t="s">
        <v>11385</v>
      </c>
      <c r="I43" s="198"/>
      <c r="J43" s="151"/>
      <c r="K43" s="151"/>
      <c r="L43" s="151"/>
      <c r="M43" s="151"/>
      <c r="N43" s="151"/>
      <c r="O43" s="61" t="s">
        <v>11373</v>
      </c>
      <c r="P43" s="100"/>
      <c r="Q43" s="100">
        <v>67</v>
      </c>
      <c r="R43" s="100">
        <f>2*6</f>
        <v>12</v>
      </c>
      <c r="S43" s="100">
        <v>0</v>
      </c>
      <c r="T43" s="536">
        <v>6</v>
      </c>
      <c r="U43" s="479"/>
      <c r="V43" s="43"/>
      <c r="W43" s="151"/>
      <c r="X43" s="151"/>
      <c r="Y43" s="151"/>
      <c r="Z43" s="151"/>
      <c r="AA43" s="151"/>
      <c r="AB43" s="151"/>
      <c r="AC43" s="151"/>
      <c r="AD43" s="43"/>
      <c r="AE43" s="151"/>
      <c r="AF43" s="151"/>
      <c r="AG43" s="151"/>
      <c r="AH43" s="151"/>
      <c r="AI43" s="151"/>
      <c r="AJ43" s="43"/>
      <c r="AK43" s="198"/>
      <c r="AL43" s="151"/>
      <c r="AM43" s="151"/>
      <c r="AN43" s="151"/>
      <c r="AO43" s="151"/>
    </row>
    <row r="44" spans="1:41" ht="15.75" customHeight="1" x14ac:dyDescent="0.2">
      <c r="A44" s="385" t="s">
        <v>11375</v>
      </c>
      <c r="B44" s="386" t="s">
        <v>11376</v>
      </c>
      <c r="C44" s="387">
        <f t="shared" ref="C44:D44" si="33">((C43)/2*3)/8</f>
        <v>13.6875</v>
      </c>
      <c r="D44" s="387">
        <f t="shared" si="33"/>
        <v>13.125</v>
      </c>
      <c r="E44" s="387">
        <f t="shared" ref="E44:F44" si="34">E43/2</f>
        <v>20</v>
      </c>
      <c r="F44" s="538">
        <f t="shared" si="34"/>
        <v>62.5</v>
      </c>
      <c r="G44" s="539"/>
      <c r="H44" s="388" t="s">
        <v>11386</v>
      </c>
      <c r="I44" s="260"/>
      <c r="J44" s="151"/>
      <c r="K44" s="151"/>
      <c r="L44" s="151"/>
      <c r="M44" s="151"/>
      <c r="N44" s="151"/>
      <c r="O44" s="61" t="s">
        <v>11377</v>
      </c>
      <c r="P44" s="382"/>
      <c r="Q44" s="536" t="s">
        <v>11387</v>
      </c>
      <c r="R44" s="478"/>
      <c r="S44" s="478"/>
      <c r="T44" s="478"/>
      <c r="U44" s="479"/>
      <c r="V44" s="43"/>
      <c r="W44" s="151"/>
      <c r="X44" s="151"/>
      <c r="Y44" s="151"/>
      <c r="Z44" s="151"/>
      <c r="AA44" s="151"/>
      <c r="AB44" s="151"/>
      <c r="AC44" s="151"/>
      <c r="AD44" s="43"/>
      <c r="AE44" s="151"/>
      <c r="AF44" s="151"/>
      <c r="AG44" s="151"/>
      <c r="AH44" s="151"/>
      <c r="AI44" s="151"/>
      <c r="AJ44" s="43"/>
      <c r="AK44" s="198"/>
      <c r="AL44" s="151"/>
      <c r="AM44" s="151"/>
      <c r="AN44" s="151"/>
      <c r="AO44" s="151"/>
    </row>
    <row r="45" spans="1:41" ht="15.75" customHeight="1" x14ac:dyDescent="0.2">
      <c r="A45" s="43"/>
      <c r="B45" s="151"/>
      <c r="C45" s="151" t="s">
        <v>11379</v>
      </c>
      <c r="D45" s="151"/>
      <c r="E45" s="151"/>
      <c r="F45" s="151"/>
      <c r="G45" s="151"/>
      <c r="H45" s="64"/>
      <c r="I45" s="202"/>
      <c r="J45" s="151"/>
      <c r="K45" s="151"/>
      <c r="L45" s="151"/>
      <c r="M45" s="151"/>
      <c r="N45" s="151"/>
      <c r="O45" s="64"/>
      <c r="P45" s="8"/>
      <c r="Q45" s="151"/>
      <c r="R45" s="151"/>
      <c r="S45" s="151"/>
      <c r="T45" s="151"/>
      <c r="U45" s="151"/>
      <c r="V45" s="43"/>
      <c r="W45" s="151"/>
      <c r="X45" s="151"/>
      <c r="Y45" s="151"/>
      <c r="Z45" s="151"/>
      <c r="AA45" s="151"/>
      <c r="AB45" s="151"/>
      <c r="AC45" s="151"/>
      <c r="AD45" s="43"/>
      <c r="AE45" s="151"/>
      <c r="AF45" s="151"/>
      <c r="AG45" s="151"/>
      <c r="AH45" s="151"/>
      <c r="AI45" s="151"/>
      <c r="AJ45" s="43"/>
      <c r="AK45" s="198"/>
      <c r="AL45" s="151"/>
      <c r="AM45" s="151"/>
      <c r="AN45" s="151"/>
      <c r="AO45" s="151"/>
    </row>
    <row r="46" spans="1:41" ht="15.75" customHeight="1" x14ac:dyDescent="0.2">
      <c r="A46" s="43"/>
      <c r="B46" s="151"/>
      <c r="C46" s="151"/>
      <c r="D46" s="151"/>
      <c r="E46" s="151"/>
      <c r="F46" s="151"/>
      <c r="G46" s="64"/>
      <c r="H46" s="151"/>
      <c r="I46" s="151"/>
      <c r="J46" s="151"/>
      <c r="K46" s="151"/>
      <c r="L46" s="151"/>
      <c r="M46" s="64"/>
      <c r="N46" s="151"/>
      <c r="O46" s="151"/>
      <c r="P46" s="151"/>
      <c r="Q46" s="151"/>
      <c r="R46" s="151"/>
      <c r="S46" s="43"/>
      <c r="T46" s="151"/>
      <c r="U46" s="151"/>
      <c r="V46" s="151"/>
      <c r="W46" s="151"/>
      <c r="X46" s="151"/>
      <c r="Y46" s="151"/>
      <c r="Z46" s="43"/>
      <c r="AA46" s="151"/>
      <c r="AB46" s="151"/>
      <c r="AC46" s="151"/>
      <c r="AD46" s="151"/>
      <c r="AE46" s="43"/>
      <c r="AF46" s="151"/>
      <c r="AG46" s="151"/>
      <c r="AH46" s="151"/>
      <c r="AI46" s="151"/>
      <c r="AJ46" s="22"/>
      <c r="AK46" s="22"/>
      <c r="AL46" s="22"/>
      <c r="AM46" s="22"/>
      <c r="AN46" s="22"/>
      <c r="AO46" s="22"/>
    </row>
    <row r="47" spans="1:41" ht="15.75" hidden="1" customHeight="1" x14ac:dyDescent="0.2">
      <c r="A47" s="43"/>
      <c r="B47" s="151"/>
      <c r="C47" s="151"/>
      <c r="D47" s="151"/>
      <c r="E47" s="151"/>
      <c r="F47" s="151"/>
      <c r="G47" s="64"/>
      <c r="H47" s="151"/>
      <c r="I47" s="151"/>
      <c r="J47" s="151"/>
      <c r="K47" s="151"/>
      <c r="L47" s="151"/>
      <c r="M47" s="64"/>
      <c r="N47" s="151"/>
      <c r="O47" s="151"/>
      <c r="P47" s="151"/>
      <c r="Q47" s="151"/>
      <c r="R47" s="151"/>
      <c r="S47" s="43"/>
      <c r="T47" s="151"/>
      <c r="U47" s="151"/>
      <c r="V47" s="151"/>
      <c r="W47" s="151"/>
      <c r="X47" s="151"/>
      <c r="Y47" s="151"/>
      <c r="Z47" s="43"/>
      <c r="AA47" s="151"/>
      <c r="AB47" s="151"/>
      <c r="AC47" s="151"/>
      <c r="AD47" s="151"/>
      <c r="AE47" s="43"/>
      <c r="AF47" s="151"/>
      <c r="AG47" s="151"/>
      <c r="AH47" s="151"/>
      <c r="AI47" s="151"/>
      <c r="AJ47" s="22"/>
      <c r="AK47" s="22"/>
      <c r="AL47" s="22"/>
      <c r="AM47" s="22"/>
      <c r="AN47" s="22"/>
      <c r="AO47" s="22"/>
    </row>
    <row r="48" spans="1:41" ht="15.75" hidden="1" customHeight="1" x14ac:dyDescent="0.2">
      <c r="A48" s="389" t="s">
        <v>11388</v>
      </c>
      <c r="B48" s="151"/>
      <c r="C48" s="151"/>
      <c r="D48" s="151"/>
      <c r="E48" s="151"/>
      <c r="F48" s="151"/>
      <c r="G48" s="64"/>
      <c r="H48" s="151"/>
      <c r="I48" s="151"/>
      <c r="J48" s="151"/>
      <c r="K48" s="151"/>
      <c r="L48" s="151"/>
      <c r="M48" s="64"/>
      <c r="N48" s="151"/>
      <c r="O48" s="151"/>
      <c r="P48" s="151"/>
      <c r="Q48" s="151"/>
      <c r="R48" s="151"/>
      <c r="S48" s="43"/>
      <c r="T48" s="151"/>
      <c r="U48" s="151"/>
      <c r="V48" s="151"/>
      <c r="W48" s="151"/>
      <c r="X48" s="151"/>
      <c r="Y48" s="151"/>
      <c r="Z48" s="43"/>
      <c r="AA48" s="151"/>
      <c r="AB48" s="151"/>
      <c r="AC48" s="151"/>
      <c r="AD48" s="151"/>
      <c r="AE48" s="43"/>
      <c r="AF48" s="151"/>
      <c r="AG48" s="151"/>
      <c r="AH48" s="151"/>
      <c r="AI48" s="151"/>
      <c r="AJ48" s="22"/>
      <c r="AK48" s="22"/>
      <c r="AL48" s="22"/>
      <c r="AM48" s="22"/>
      <c r="AN48" s="22"/>
      <c r="AO48" s="22"/>
    </row>
    <row r="49" spans="1:41" ht="15.75" hidden="1" customHeight="1" x14ac:dyDescent="0.2">
      <c r="A49" s="390" t="s">
        <v>11366</v>
      </c>
      <c r="B49" s="92" t="s">
        <v>4</v>
      </c>
      <c r="C49" s="354" t="s">
        <v>5</v>
      </c>
      <c r="D49" s="355" t="s">
        <v>6</v>
      </c>
      <c r="E49" s="532" t="s">
        <v>7</v>
      </c>
      <c r="F49" s="479"/>
      <c r="G49" s="344" t="s">
        <v>11389</v>
      </c>
      <c r="H49" s="92" t="s">
        <v>11390</v>
      </c>
      <c r="I49" s="92" t="s">
        <v>11391</v>
      </c>
      <c r="J49" s="92" t="s">
        <v>11371</v>
      </c>
      <c r="K49" s="515" t="s">
        <v>13</v>
      </c>
      <c r="L49" s="479"/>
      <c r="M49" s="64"/>
      <c r="N49" s="151"/>
      <c r="O49" s="151"/>
      <c r="P49" s="151"/>
      <c r="Q49" s="151"/>
      <c r="R49" s="151"/>
      <c r="S49" s="43"/>
      <c r="T49" s="151"/>
      <c r="U49" s="151"/>
      <c r="V49" s="151"/>
      <c r="W49" s="151"/>
      <c r="X49" s="151"/>
      <c r="Y49" s="151"/>
      <c r="Z49" s="43"/>
      <c r="AA49" s="151"/>
      <c r="AB49" s="151"/>
      <c r="AC49" s="151"/>
      <c r="AD49" s="151"/>
      <c r="AE49" s="43"/>
      <c r="AF49" s="151"/>
      <c r="AG49" s="151"/>
      <c r="AH49" s="151"/>
      <c r="AI49" s="151"/>
      <c r="AJ49" s="22"/>
      <c r="AK49" s="22"/>
      <c r="AL49" s="22"/>
      <c r="AM49" s="22"/>
      <c r="AN49" s="22"/>
      <c r="AO49" s="22"/>
    </row>
    <row r="50" spans="1:41" ht="15.75" hidden="1" customHeight="1" x14ac:dyDescent="0.2">
      <c r="A50" s="304" t="s">
        <v>11392</v>
      </c>
      <c r="B50" s="100" t="e">
        <f t="shared" ref="B50:D50" si="35">B11+B12+B13+H11+H12+H13+N11+N12+N13+T11+T12+T13+AA11+AA12+AA13+AF11+AF12+AF13</f>
        <v>#VALUE!</v>
      </c>
      <c r="C50" s="100" t="e">
        <f t="shared" si="35"/>
        <v>#VALUE!</v>
      </c>
      <c r="D50" s="100" t="e">
        <f t="shared" si="35"/>
        <v>#VALUE!</v>
      </c>
      <c r="E50" s="536" t="e">
        <f>F11+F12+F13+K13+Q11+R11+W12+Y13+AD11+AD12+AD13+AI11+AI12+AI13</f>
        <v>#VALUE!</v>
      </c>
      <c r="F50" s="479"/>
      <c r="G50" s="304" t="s">
        <v>11392</v>
      </c>
      <c r="H50" s="100">
        <f t="shared" ref="H50:I50" si="36">3*6</f>
        <v>18</v>
      </c>
      <c r="I50" s="100">
        <f t="shared" si="36"/>
        <v>18</v>
      </c>
      <c r="J50" s="100">
        <v>0</v>
      </c>
      <c r="K50" s="536">
        <v>0</v>
      </c>
      <c r="L50" s="479"/>
      <c r="M50" s="64"/>
      <c r="N50" s="151"/>
      <c r="O50" s="151"/>
      <c r="P50" s="151"/>
      <c r="Q50" s="151"/>
      <c r="R50" s="151"/>
      <c r="S50" s="43"/>
      <c r="T50" s="151"/>
      <c r="U50" s="151"/>
      <c r="V50" s="151"/>
      <c r="W50" s="151"/>
      <c r="X50" s="151"/>
      <c r="Y50" s="151"/>
      <c r="Z50" s="43"/>
      <c r="AA50" s="151"/>
      <c r="AB50" s="151"/>
      <c r="AC50" s="151"/>
      <c r="AD50" s="151"/>
      <c r="AE50" s="43"/>
      <c r="AF50" s="151"/>
      <c r="AG50" s="151"/>
      <c r="AH50" s="151"/>
      <c r="AI50" s="151"/>
      <c r="AJ50" s="22"/>
      <c r="AK50" s="22"/>
      <c r="AL50" s="22"/>
      <c r="AM50" s="22"/>
      <c r="AN50" s="22"/>
      <c r="AO50" s="22"/>
    </row>
    <row r="51" spans="1:41" ht="15.75" hidden="1" customHeight="1" x14ac:dyDescent="0.2">
      <c r="A51" s="304" t="s">
        <v>11393</v>
      </c>
      <c r="B51" s="100" t="e">
        <f t="shared" ref="B51:D51" si="37">B14+B15+H14+H15+N14+N15+T14+T15+AA14+AA15+AF14+AF15</f>
        <v>#VALUE!</v>
      </c>
      <c r="C51" s="100" t="e">
        <f t="shared" si="37"/>
        <v>#VALUE!</v>
      </c>
      <c r="D51" s="100" t="e">
        <f t="shared" si="37"/>
        <v>#VALUE!</v>
      </c>
      <c r="E51" s="536" t="e">
        <f>R14+R15+W14+X14+Y14+AD15+AI14</f>
        <v>#VALUE!</v>
      </c>
      <c r="F51" s="479"/>
      <c r="G51" s="304" t="s">
        <v>11393</v>
      </c>
      <c r="H51" s="100">
        <f t="shared" ref="H51:I51" si="38">2*6</f>
        <v>12</v>
      </c>
      <c r="I51" s="100">
        <f t="shared" si="38"/>
        <v>12</v>
      </c>
      <c r="J51" s="100">
        <v>0</v>
      </c>
      <c r="K51" s="536">
        <v>0</v>
      </c>
      <c r="L51" s="479"/>
      <c r="M51" s="151"/>
      <c r="N51" s="151"/>
      <c r="O51" s="151"/>
      <c r="P51" s="151"/>
      <c r="Q51" s="151"/>
      <c r="R51" s="151"/>
      <c r="S51" s="43"/>
      <c r="T51" s="151"/>
      <c r="U51" s="151"/>
      <c r="V51" s="151"/>
      <c r="W51" s="151"/>
      <c r="X51" s="151"/>
      <c r="Y51" s="151"/>
      <c r="Z51" s="43"/>
      <c r="AA51" s="151"/>
      <c r="AB51" s="151"/>
      <c r="AC51" s="151"/>
      <c r="AD51" s="151"/>
      <c r="AE51" s="43"/>
      <c r="AF51" s="151"/>
      <c r="AG51" s="151"/>
      <c r="AH51" s="151"/>
      <c r="AI51" s="151"/>
      <c r="AJ51" s="22"/>
      <c r="AK51" s="22"/>
      <c r="AL51" s="22"/>
      <c r="AM51" s="22"/>
      <c r="AN51" s="22"/>
      <c r="AO51" s="22"/>
    </row>
    <row r="52" spans="1:41" ht="15.75" hidden="1" customHeight="1" x14ac:dyDescent="0.2">
      <c r="A52" s="304" t="s">
        <v>11394</v>
      </c>
      <c r="B52" s="100" t="e">
        <f t="shared" ref="B52:D52" si="39">B16+B17+B18+H16+H17+H18+N16+N17+N18+T16+T17+T18+AA16+AA17+AA18+AF16+AF17+AF18</f>
        <v>#VALUE!</v>
      </c>
      <c r="C52" s="100" t="e">
        <f t="shared" si="39"/>
        <v>#VALUE!</v>
      </c>
      <c r="D52" s="100" t="e">
        <f t="shared" si="39"/>
        <v>#VALUE!</v>
      </c>
      <c r="E52" s="536" t="e">
        <f>E17+F17+K17+R16+R17+Q18+R18+Y16+Y17+Y18+AD15+AI16+AI17+AI18</f>
        <v>#VALUE!</v>
      </c>
      <c r="F52" s="479"/>
      <c r="G52" s="304" t="s">
        <v>11394</v>
      </c>
      <c r="H52" s="100">
        <f t="shared" ref="H52:I52" si="40">3*6</f>
        <v>18</v>
      </c>
      <c r="I52" s="100">
        <f t="shared" si="40"/>
        <v>18</v>
      </c>
      <c r="J52" s="100">
        <v>0</v>
      </c>
      <c r="K52" s="536">
        <v>0</v>
      </c>
      <c r="L52" s="479"/>
      <c r="M52" s="64"/>
      <c r="N52" s="151"/>
      <c r="O52" s="151"/>
      <c r="P52" s="151"/>
      <c r="Q52" s="151"/>
      <c r="R52" s="151"/>
      <c r="S52" s="43"/>
      <c r="T52" s="151"/>
      <c r="U52" s="151"/>
      <c r="V52" s="151"/>
      <c r="W52" s="151"/>
      <c r="X52" s="151"/>
      <c r="Y52" s="151"/>
      <c r="Z52" s="43"/>
      <c r="AA52" s="151"/>
      <c r="AB52" s="151"/>
      <c r="AC52" s="151"/>
      <c r="AD52" s="151"/>
      <c r="AE52" s="43"/>
      <c r="AF52" s="151"/>
      <c r="AG52" s="151"/>
      <c r="AH52" s="151"/>
      <c r="AI52" s="151"/>
      <c r="AJ52" s="22"/>
      <c r="AK52" s="22"/>
      <c r="AL52" s="22"/>
      <c r="AM52" s="22"/>
      <c r="AN52" s="22"/>
      <c r="AO52" s="22"/>
    </row>
    <row r="53" spans="1:41" ht="15.75" hidden="1" customHeight="1" x14ac:dyDescent="0.2">
      <c r="A53" s="304" t="s">
        <v>11395</v>
      </c>
      <c r="B53" s="100" t="e">
        <f t="shared" ref="B53:D53" si="41">B19+B20+B21+B22+B23+B24+B25+B26+H19+H20+H22+H21+N19+N20+N21+T19+AA19+AA20+AA21</f>
        <v>#VALUE!</v>
      </c>
      <c r="C53" s="100" t="e">
        <f t="shared" si="41"/>
        <v>#VALUE!</v>
      </c>
      <c r="D53" s="100" t="e">
        <f t="shared" si="41"/>
        <v>#VALUE!</v>
      </c>
      <c r="E53" s="536" t="e">
        <f>E19+F21+F22+E24+E26+K19+K20+K22+Q19+Q20+Y19+AD19+AD20+AD21</f>
        <v>#VALUE!</v>
      </c>
      <c r="F53" s="479"/>
      <c r="G53" s="304" t="s">
        <v>11395</v>
      </c>
      <c r="H53" s="100">
        <f t="shared" ref="H53:I53" si="42">19</f>
        <v>19</v>
      </c>
      <c r="I53" s="100">
        <f t="shared" si="42"/>
        <v>19</v>
      </c>
      <c r="J53" s="100">
        <v>0</v>
      </c>
      <c r="K53" s="536">
        <v>0</v>
      </c>
      <c r="L53" s="479"/>
      <c r="M53" s="64"/>
      <c r="N53" s="151"/>
      <c r="O53" s="151"/>
      <c r="P53" s="151"/>
      <c r="Q53" s="151"/>
      <c r="R53" s="151"/>
      <c r="S53" s="43"/>
      <c r="T53" s="151"/>
      <c r="U53" s="151"/>
      <c r="V53" s="151"/>
      <c r="W53" s="151"/>
      <c r="X53" s="151"/>
      <c r="Y53" s="151"/>
      <c r="Z53" s="43"/>
      <c r="AA53" s="151"/>
      <c r="AB53" s="151"/>
      <c r="AC53" s="151"/>
      <c r="AD53" s="151"/>
      <c r="AE53" s="43"/>
      <c r="AF53" s="151"/>
      <c r="AG53" s="151"/>
      <c r="AH53" s="151"/>
      <c r="AI53" s="151"/>
      <c r="AJ53" s="22"/>
      <c r="AK53" s="22"/>
      <c r="AL53" s="22"/>
      <c r="AM53" s="22"/>
      <c r="AN53" s="22"/>
      <c r="AO53" s="22"/>
    </row>
    <row r="54" spans="1:41" ht="15.75" hidden="1" customHeight="1" x14ac:dyDescent="0.2">
      <c r="A54" s="61" t="s">
        <v>11396</v>
      </c>
      <c r="B54" s="100" t="s">
        <v>11376</v>
      </c>
      <c r="C54" s="100" t="s">
        <v>11376</v>
      </c>
      <c r="D54" s="100" t="s">
        <v>11376</v>
      </c>
      <c r="E54" s="536" t="s">
        <v>11376</v>
      </c>
      <c r="F54" s="479"/>
      <c r="G54" s="61" t="s">
        <v>11396</v>
      </c>
      <c r="H54" s="100" t="s">
        <v>11376</v>
      </c>
      <c r="I54" s="100" t="s">
        <v>11376</v>
      </c>
      <c r="J54" s="100">
        <v>12</v>
      </c>
      <c r="K54" s="536">
        <v>6</v>
      </c>
      <c r="L54" s="479"/>
      <c r="M54" s="64"/>
      <c r="N54" s="151"/>
      <c r="O54" s="151"/>
      <c r="P54" s="151"/>
      <c r="Q54" s="151"/>
      <c r="R54" s="151"/>
      <c r="S54" s="43"/>
      <c r="T54" s="151"/>
      <c r="U54" s="151"/>
      <c r="V54" s="151"/>
      <c r="W54" s="151"/>
      <c r="X54" s="151"/>
      <c r="Y54" s="151"/>
      <c r="Z54" s="43"/>
      <c r="AA54" s="151"/>
      <c r="AB54" s="151"/>
      <c r="AC54" s="151"/>
      <c r="AD54" s="151"/>
      <c r="AE54" s="43"/>
      <c r="AF54" s="151"/>
      <c r="AG54" s="151"/>
      <c r="AH54" s="151"/>
      <c r="AI54" s="151"/>
      <c r="AJ54" s="22"/>
      <c r="AK54" s="22"/>
      <c r="AL54" s="22"/>
      <c r="AM54" s="22"/>
      <c r="AN54" s="22"/>
      <c r="AO54" s="22"/>
    </row>
    <row r="55" spans="1:41" ht="15.75" hidden="1" customHeight="1" x14ac:dyDescent="0.2">
      <c r="A55" s="43"/>
      <c r="B55" s="151" t="s">
        <v>11379</v>
      </c>
      <c r="C55" s="151" t="s">
        <v>11397</v>
      </c>
      <c r="D55" s="151" t="s">
        <v>11380</v>
      </c>
      <c r="E55" s="540" t="s">
        <v>11381</v>
      </c>
      <c r="F55" s="482"/>
      <c r="G55" s="64"/>
      <c r="H55" s="151" t="s">
        <v>11379</v>
      </c>
      <c r="I55" s="151" t="s">
        <v>11380</v>
      </c>
      <c r="J55" s="151" t="s">
        <v>11380</v>
      </c>
      <c r="K55" s="541" t="s">
        <v>11381</v>
      </c>
      <c r="L55" s="542"/>
      <c r="M55" s="64"/>
      <c r="N55" s="151"/>
      <c r="O55" s="151"/>
      <c r="P55" s="151"/>
      <c r="Q55" s="151"/>
      <c r="R55" s="151"/>
      <c r="S55" s="43"/>
      <c r="T55" s="151"/>
      <c r="U55" s="151"/>
      <c r="V55" s="151"/>
      <c r="W55" s="151"/>
      <c r="X55" s="151"/>
      <c r="Y55" s="151"/>
      <c r="Z55" s="43"/>
      <c r="AA55" s="151"/>
      <c r="AB55" s="151"/>
      <c r="AC55" s="151"/>
      <c r="AD55" s="151"/>
      <c r="AE55" s="43"/>
      <c r="AF55" s="151"/>
      <c r="AG55" s="151"/>
      <c r="AH55" s="151"/>
      <c r="AI55" s="151"/>
      <c r="AJ55" s="22"/>
      <c r="AK55" s="22"/>
      <c r="AL55" s="22"/>
      <c r="AM55" s="22"/>
      <c r="AN55" s="22"/>
      <c r="AO55" s="22"/>
    </row>
    <row r="56" spans="1:41" ht="15.75" hidden="1" customHeight="1" x14ac:dyDescent="0.2">
      <c r="A56" s="43"/>
      <c r="B56" s="151"/>
      <c r="C56" s="151"/>
      <c r="D56" s="151"/>
      <c r="E56" s="151"/>
      <c r="F56" s="151"/>
      <c r="G56" s="64"/>
      <c r="H56" s="151"/>
      <c r="I56" s="151"/>
      <c r="J56" s="151"/>
      <c r="K56" s="151"/>
      <c r="L56" s="151"/>
      <c r="M56" s="64"/>
      <c r="N56" s="151"/>
      <c r="O56" s="151"/>
      <c r="P56" s="151"/>
      <c r="Q56" s="151"/>
      <c r="R56" s="151"/>
      <c r="S56" s="43"/>
      <c r="T56" s="151"/>
      <c r="U56" s="151"/>
      <c r="V56" s="151"/>
      <c r="W56" s="151"/>
      <c r="X56" s="151"/>
      <c r="Y56" s="151"/>
      <c r="Z56" s="43"/>
      <c r="AA56" s="151"/>
      <c r="AB56" s="151"/>
      <c r="AC56" s="151"/>
      <c r="AD56" s="151"/>
      <c r="AE56" s="43"/>
      <c r="AF56" s="151"/>
      <c r="AG56" s="151"/>
      <c r="AH56" s="151"/>
      <c r="AI56" s="151"/>
      <c r="AJ56" s="22"/>
      <c r="AK56" s="22"/>
      <c r="AL56" s="22"/>
      <c r="AM56" s="22"/>
      <c r="AN56" s="22"/>
      <c r="AO56" s="22"/>
    </row>
    <row r="57" spans="1:41" ht="15.75" hidden="1" customHeight="1" x14ac:dyDescent="0.2">
      <c r="A57" s="43"/>
      <c r="B57" s="151"/>
      <c r="C57" s="151"/>
      <c r="D57" s="151"/>
      <c r="E57" s="151"/>
      <c r="F57" s="151"/>
      <c r="G57" s="64"/>
      <c r="H57" s="151"/>
      <c r="I57" s="151"/>
      <c r="J57" s="151"/>
      <c r="K57" s="151"/>
      <c r="L57" s="151"/>
      <c r="M57" s="64"/>
      <c r="N57" s="151"/>
      <c r="O57" s="151"/>
      <c r="P57" s="151"/>
      <c r="Q57" s="151"/>
      <c r="R57" s="151"/>
      <c r="S57" s="43"/>
      <c r="T57" s="151"/>
      <c r="U57" s="151"/>
      <c r="V57" s="151"/>
      <c r="W57" s="151"/>
      <c r="X57" s="151"/>
      <c r="Y57" s="151"/>
      <c r="Z57" s="43"/>
      <c r="AA57" s="151"/>
      <c r="AB57" s="151"/>
      <c r="AC57" s="151"/>
      <c r="AD57" s="151"/>
      <c r="AE57" s="43"/>
      <c r="AF57" s="151"/>
      <c r="AG57" s="151"/>
      <c r="AH57" s="151"/>
      <c r="AI57" s="151"/>
      <c r="AJ57" s="22"/>
      <c r="AK57" s="22"/>
      <c r="AL57" s="22"/>
      <c r="AM57" s="22"/>
      <c r="AN57" s="22"/>
      <c r="AO57" s="22"/>
    </row>
    <row r="58" spans="1:41" ht="15.75" hidden="1" customHeight="1" x14ac:dyDescent="0.2">
      <c r="A58" s="389" t="s">
        <v>11388</v>
      </c>
      <c r="B58" s="151"/>
      <c r="C58" s="151"/>
      <c r="D58" s="151"/>
      <c r="E58" s="151"/>
      <c r="F58" s="151"/>
      <c r="G58" s="64"/>
      <c r="H58" s="151"/>
      <c r="I58" s="151"/>
      <c r="J58" s="151"/>
      <c r="K58" s="151"/>
      <c r="L58" s="151"/>
      <c r="M58" s="64"/>
      <c r="N58" s="151"/>
      <c r="O58" s="151"/>
      <c r="P58" s="151"/>
      <c r="Q58" s="151"/>
      <c r="R58" s="151"/>
      <c r="S58" s="43"/>
      <c r="T58" s="151"/>
      <c r="U58" s="151"/>
      <c r="V58" s="151"/>
      <c r="W58" s="151"/>
      <c r="X58" s="151"/>
      <c r="Y58" s="151"/>
      <c r="Z58" s="43"/>
      <c r="AA58" s="151"/>
      <c r="AB58" s="151"/>
      <c r="AC58" s="151"/>
      <c r="AD58" s="151"/>
      <c r="AE58" s="43"/>
      <c r="AF58" s="151"/>
      <c r="AG58" s="151"/>
      <c r="AH58" s="151"/>
      <c r="AI58" s="151"/>
      <c r="AJ58" s="22"/>
      <c r="AK58" s="22"/>
      <c r="AL58" s="22"/>
      <c r="AM58" s="22"/>
      <c r="AN58" s="22"/>
      <c r="AO58" s="22"/>
    </row>
    <row r="59" spans="1:41" ht="15.75" hidden="1" customHeight="1" x14ac:dyDescent="0.2">
      <c r="A59" s="390" t="s">
        <v>11366</v>
      </c>
      <c r="B59" s="92" t="s">
        <v>4</v>
      </c>
      <c r="C59" s="354" t="s">
        <v>5</v>
      </c>
      <c r="D59" s="355" t="s">
        <v>6</v>
      </c>
      <c r="E59" s="532" t="s">
        <v>7</v>
      </c>
      <c r="F59" s="479"/>
      <c r="G59" s="344" t="s">
        <v>11389</v>
      </c>
      <c r="H59" s="92" t="s">
        <v>11390</v>
      </c>
      <c r="I59" s="92" t="s">
        <v>11391</v>
      </c>
      <c r="J59" s="92" t="s">
        <v>11371</v>
      </c>
      <c r="K59" s="515" t="s">
        <v>13</v>
      </c>
      <c r="L59" s="479"/>
      <c r="M59" s="64"/>
      <c r="N59" s="2"/>
      <c r="O59" s="391"/>
      <c r="P59" s="151"/>
      <c r="Q59" s="151"/>
      <c r="R59" s="151"/>
      <c r="S59" s="43"/>
      <c r="T59" s="151"/>
      <c r="U59" s="151"/>
      <c r="V59" s="151"/>
      <c r="W59" s="151"/>
      <c r="X59" s="151"/>
      <c r="Y59" s="151"/>
      <c r="Z59" s="43"/>
      <c r="AA59" s="151"/>
      <c r="AB59" s="151"/>
      <c r="AC59" s="151"/>
      <c r="AD59" s="151"/>
      <c r="AE59" s="43"/>
      <c r="AF59" s="151"/>
      <c r="AG59" s="151"/>
      <c r="AH59" s="151"/>
      <c r="AI59" s="151"/>
      <c r="AJ59" s="22"/>
      <c r="AK59" s="22"/>
      <c r="AL59" s="22"/>
      <c r="AM59" s="22"/>
      <c r="AN59" s="22"/>
      <c r="AO59" s="22"/>
    </row>
    <row r="60" spans="1:41" ht="15.75" hidden="1" customHeight="1" x14ac:dyDescent="0.2">
      <c r="A60" s="304" t="s">
        <v>11398</v>
      </c>
      <c r="B60" s="100" t="e">
        <f t="shared" ref="B60:D60" si="43">B11+B12+H11+H12+N11+N12+T11+T12+AA11+AA12+AF11+AF12</f>
        <v>#VALUE!</v>
      </c>
      <c r="C60" s="100" t="e">
        <f t="shared" si="43"/>
        <v>#VALUE!</v>
      </c>
      <c r="D60" s="100" t="e">
        <f t="shared" si="43"/>
        <v>#VALUE!</v>
      </c>
      <c r="E60" s="536" t="e">
        <f>F11+Q11+R11+AD11+AD12+AI11+AI12+W12</f>
        <v>#VALUE!</v>
      </c>
      <c r="F60" s="479"/>
      <c r="G60" s="304" t="s">
        <v>11398</v>
      </c>
      <c r="H60" s="100">
        <v>12</v>
      </c>
      <c r="I60" s="100">
        <v>0</v>
      </c>
      <c r="J60" s="100">
        <v>0</v>
      </c>
      <c r="K60" s="536">
        <v>0</v>
      </c>
      <c r="L60" s="479"/>
      <c r="M60" s="64"/>
      <c r="N60" s="151"/>
      <c r="O60" s="151"/>
      <c r="P60" s="151"/>
      <c r="Q60" s="151"/>
      <c r="R60" s="151"/>
      <c r="S60" s="43"/>
      <c r="T60" s="151"/>
      <c r="U60" s="151"/>
      <c r="V60" s="151"/>
      <c r="W60" s="151"/>
      <c r="X60" s="151"/>
      <c r="Y60" s="151"/>
      <c r="Z60" s="43"/>
      <c r="AA60" s="151"/>
      <c r="AB60" s="151"/>
      <c r="AC60" s="151"/>
      <c r="AD60" s="151"/>
      <c r="AE60" s="43"/>
      <c r="AF60" s="151"/>
      <c r="AG60" s="151"/>
      <c r="AH60" s="151"/>
      <c r="AI60" s="151"/>
      <c r="AJ60" s="22"/>
      <c r="AK60" s="22"/>
      <c r="AL60" s="22"/>
      <c r="AM60" s="22"/>
      <c r="AN60" s="22"/>
      <c r="AO60" s="22"/>
    </row>
    <row r="61" spans="1:41" ht="15.75" hidden="1" customHeight="1" x14ac:dyDescent="0.2">
      <c r="A61" s="304" t="s">
        <v>11399</v>
      </c>
      <c r="B61" s="100" t="e">
        <f t="shared" ref="B61:D61" si="44">B13+B14+H13+H14+N13+N14+T13+T14+AA13+AA14+AF13+AF14</f>
        <v>#VALUE!</v>
      </c>
      <c r="C61" s="100" t="e">
        <f t="shared" si="44"/>
        <v>#VALUE!</v>
      </c>
      <c r="D61" s="100" t="e">
        <f t="shared" si="44"/>
        <v>#VALUE!</v>
      </c>
      <c r="E61" s="536" t="e">
        <f>K13+R14+Y13+W14+X14+Y14+AD13+AI14</f>
        <v>#VALUE!</v>
      </c>
      <c r="F61" s="479"/>
      <c r="G61" s="304" t="s">
        <v>11399</v>
      </c>
      <c r="H61" s="100">
        <v>12</v>
      </c>
      <c r="I61" s="100">
        <v>24</v>
      </c>
      <c r="J61" s="100">
        <v>0</v>
      </c>
      <c r="K61" s="536">
        <v>0</v>
      </c>
      <c r="L61" s="479"/>
      <c r="M61" s="64"/>
      <c r="N61" s="151"/>
      <c r="O61" s="370"/>
      <c r="P61" s="151"/>
      <c r="Q61" s="151"/>
      <c r="R61" s="151"/>
      <c r="S61" s="43"/>
      <c r="T61" s="151"/>
      <c r="U61" s="151"/>
      <c r="V61" s="151"/>
      <c r="W61" s="151"/>
      <c r="X61" s="151"/>
      <c r="Y61" s="151"/>
      <c r="Z61" s="43"/>
      <c r="AA61" s="151"/>
      <c r="AB61" s="151"/>
      <c r="AC61" s="151"/>
      <c r="AD61" s="151"/>
      <c r="AE61" s="43"/>
      <c r="AF61" s="151"/>
      <c r="AG61" s="151"/>
      <c r="AH61" s="151"/>
      <c r="AI61" s="151"/>
      <c r="AJ61" s="22"/>
      <c r="AK61" s="22"/>
      <c r="AL61" s="22"/>
      <c r="AM61" s="22"/>
      <c r="AN61" s="22"/>
      <c r="AO61" s="22"/>
    </row>
    <row r="62" spans="1:41" ht="15.75" hidden="1" customHeight="1" x14ac:dyDescent="0.2">
      <c r="A62" s="304" t="s">
        <v>11400</v>
      </c>
      <c r="B62" s="100" t="e">
        <f t="shared" ref="B62:D62" si="45">B15+B16+B17+H15+H16+H17+N15+N16+N17+T15+T16+T17+AA15+AA16+AA17+AF15+AF16+AF17</f>
        <v>#VALUE!</v>
      </c>
      <c r="C62" s="100" t="e">
        <f t="shared" si="45"/>
        <v>#VALUE!</v>
      </c>
      <c r="D62" s="100" t="e">
        <f t="shared" si="45"/>
        <v>#VALUE!</v>
      </c>
      <c r="E62" s="536" t="e">
        <f>E17+F17+K17+R15+R16+R17+Y16+Y17+AD15+AI16+AI17</f>
        <v>#VALUE!</v>
      </c>
      <c r="F62" s="479"/>
      <c r="G62" s="304" t="s">
        <v>11400</v>
      </c>
      <c r="H62" s="100">
        <v>18</v>
      </c>
      <c r="I62" s="100">
        <v>0</v>
      </c>
      <c r="J62" s="100">
        <v>0</v>
      </c>
      <c r="K62" s="536">
        <v>0</v>
      </c>
      <c r="L62" s="479"/>
      <c r="M62" s="64"/>
      <c r="N62" s="151"/>
      <c r="O62" s="151"/>
      <c r="P62" s="151"/>
      <c r="Q62" s="151"/>
      <c r="R62" s="151"/>
      <c r="S62" s="43"/>
      <c r="T62" s="151"/>
      <c r="U62" s="151"/>
      <c r="V62" s="151"/>
      <c r="W62" s="151"/>
      <c r="X62" s="151"/>
      <c r="Y62" s="151"/>
      <c r="Z62" s="43"/>
      <c r="AA62" s="151"/>
      <c r="AB62" s="151"/>
      <c r="AC62" s="151"/>
      <c r="AD62" s="151"/>
      <c r="AE62" s="43"/>
      <c r="AF62" s="151"/>
      <c r="AG62" s="151"/>
      <c r="AH62" s="151"/>
      <c r="AI62" s="151"/>
      <c r="AJ62" s="22"/>
      <c r="AK62" s="22"/>
      <c r="AL62" s="22"/>
      <c r="AM62" s="22"/>
      <c r="AN62" s="22"/>
      <c r="AO62" s="22"/>
    </row>
    <row r="63" spans="1:41" ht="15.75" hidden="1" customHeight="1" x14ac:dyDescent="0.2">
      <c r="A63" s="304" t="s">
        <v>11401</v>
      </c>
      <c r="B63" s="100" t="e">
        <f t="shared" ref="B63:D63" si="46">B18+B19+H18+H19+N18+N19+T18+T19+AA18+AA19+AF18</f>
        <v>#VALUE!</v>
      </c>
      <c r="C63" s="100" t="e">
        <f t="shared" si="46"/>
        <v>#VALUE!</v>
      </c>
      <c r="D63" s="100" t="e">
        <f t="shared" si="46"/>
        <v>#VALUE!</v>
      </c>
      <c r="E63" s="536" t="e">
        <f>E19+K19+Q18+R18+Q19+Y18+Y19+AD18+AD19+AI18</f>
        <v>#VALUE!</v>
      </c>
      <c r="F63" s="479"/>
      <c r="G63" s="304" t="s">
        <v>11401</v>
      </c>
      <c r="H63" s="100">
        <v>11</v>
      </c>
      <c r="I63" s="100">
        <v>29</v>
      </c>
      <c r="J63" s="100">
        <v>6</v>
      </c>
      <c r="K63" s="536">
        <v>0</v>
      </c>
      <c r="L63" s="479"/>
      <c r="M63" s="64"/>
      <c r="N63" s="151"/>
      <c r="O63" s="370"/>
      <c r="P63" s="151"/>
      <c r="Q63" s="151"/>
      <c r="R63" s="151"/>
      <c r="S63" s="43"/>
      <c r="T63" s="151"/>
      <c r="U63" s="151"/>
      <c r="V63" s="151"/>
      <c r="W63" s="151"/>
      <c r="X63" s="151"/>
      <c r="Y63" s="151"/>
      <c r="Z63" s="43"/>
      <c r="AA63" s="151"/>
      <c r="AB63" s="151"/>
      <c r="AC63" s="151"/>
      <c r="AD63" s="151"/>
      <c r="AE63" s="43"/>
      <c r="AF63" s="151"/>
      <c r="AG63" s="151"/>
      <c r="AH63" s="151"/>
      <c r="AI63" s="151"/>
      <c r="AJ63" s="22"/>
      <c r="AK63" s="22"/>
      <c r="AL63" s="22"/>
      <c r="AM63" s="22"/>
      <c r="AN63" s="22"/>
      <c r="AO63" s="22"/>
    </row>
    <row r="64" spans="1:41" ht="15.75" hidden="1" customHeight="1" x14ac:dyDescent="0.2">
      <c r="A64" s="61" t="s">
        <v>11402</v>
      </c>
      <c r="B64" s="100" t="e">
        <f t="shared" ref="B64:D64" si="47">B20+B21+B22+B23+B24+B25+B26+H20+H21+H22+N20+N21+AA20+AA21</f>
        <v>#VALUE!</v>
      </c>
      <c r="C64" s="100" t="e">
        <f t="shared" si="47"/>
        <v>#VALUE!</v>
      </c>
      <c r="D64" s="100">
        <f t="shared" si="47"/>
        <v>8</v>
      </c>
      <c r="E64" s="536" t="e">
        <f>F21+F22+E24+E26+K20+K22+Q20+AD20+AD21</f>
        <v>#VALUE!</v>
      </c>
      <c r="F64" s="479"/>
      <c r="G64" s="61" t="s">
        <v>11402</v>
      </c>
      <c r="H64" s="100">
        <v>14</v>
      </c>
      <c r="I64" s="100">
        <v>14</v>
      </c>
      <c r="J64" s="100">
        <v>6</v>
      </c>
      <c r="K64" s="536">
        <v>6</v>
      </c>
      <c r="L64" s="479"/>
      <c r="M64" s="64"/>
      <c r="N64" s="151"/>
      <c r="O64" s="151"/>
      <c r="P64" s="151"/>
      <c r="Q64" s="151"/>
      <c r="R64" s="151"/>
      <c r="S64" s="43"/>
      <c r="T64" s="151"/>
      <c r="U64" s="151"/>
      <c r="V64" s="151"/>
      <c r="W64" s="151"/>
      <c r="X64" s="151"/>
      <c r="Y64" s="151"/>
      <c r="Z64" s="43"/>
      <c r="AA64" s="151"/>
      <c r="AB64" s="151"/>
      <c r="AC64" s="151"/>
      <c r="AD64" s="151"/>
      <c r="AE64" s="43"/>
      <c r="AF64" s="151"/>
      <c r="AG64" s="151"/>
      <c r="AH64" s="151"/>
      <c r="AI64" s="151"/>
      <c r="AJ64" s="22"/>
      <c r="AK64" s="22"/>
      <c r="AL64" s="22"/>
      <c r="AM64" s="22"/>
      <c r="AN64" s="22"/>
      <c r="AO64" s="22"/>
    </row>
    <row r="65" spans="1:41" ht="15.75" customHeight="1" x14ac:dyDescent="0.2">
      <c r="A65" s="43"/>
      <c r="B65" s="151"/>
      <c r="C65" s="151"/>
      <c r="D65" s="151"/>
      <c r="E65" s="151"/>
      <c r="F65" s="151"/>
      <c r="G65" s="64"/>
      <c r="H65" s="151"/>
      <c r="I65" s="151"/>
      <c r="J65" s="151"/>
      <c r="K65" s="151"/>
      <c r="L65" s="151"/>
      <c r="M65" s="64"/>
      <c r="N65" s="151"/>
      <c r="O65" s="151"/>
      <c r="P65" s="151"/>
      <c r="Q65" s="151"/>
      <c r="R65" s="151"/>
      <c r="S65" s="43"/>
      <c r="T65" s="151"/>
      <c r="U65" s="151"/>
      <c r="V65" s="151"/>
      <c r="W65" s="151"/>
      <c r="X65" s="151"/>
      <c r="Y65" s="151"/>
      <c r="Z65" s="43"/>
      <c r="AA65" s="151"/>
      <c r="AB65" s="151"/>
      <c r="AC65" s="151"/>
      <c r="AD65" s="151"/>
      <c r="AE65" s="43"/>
      <c r="AF65" s="151"/>
      <c r="AG65" s="151"/>
      <c r="AH65" s="151"/>
      <c r="AI65" s="151"/>
      <c r="AJ65" s="22"/>
      <c r="AK65" s="22"/>
      <c r="AL65" s="22"/>
      <c r="AM65" s="22"/>
      <c r="AN65" s="22"/>
      <c r="AO65" s="22"/>
    </row>
    <row r="66" spans="1:41" ht="16.5" customHeight="1" x14ac:dyDescent="0.2">
      <c r="A66" s="392"/>
      <c r="B66" s="151"/>
      <c r="C66" s="151"/>
      <c r="D66" s="26"/>
      <c r="E66" s="151"/>
      <c r="F66" s="151"/>
      <c r="G66" s="64"/>
      <c r="H66" s="151"/>
      <c r="I66" s="151"/>
      <c r="J66" s="151"/>
      <c r="K66" s="151"/>
      <c r="L66" s="151"/>
      <c r="M66" s="64"/>
      <c r="N66" s="151"/>
      <c r="O66" s="151"/>
      <c r="P66" s="151"/>
      <c r="Q66" s="151"/>
      <c r="R66" s="151"/>
      <c r="S66" s="43"/>
      <c r="T66" s="151"/>
      <c r="U66" s="151"/>
      <c r="V66" s="151"/>
      <c r="W66" s="151"/>
      <c r="X66" s="151"/>
      <c r="Y66" s="151"/>
      <c r="Z66" s="43"/>
      <c r="AA66" s="151"/>
      <c r="AB66" s="151"/>
      <c r="AC66" s="151"/>
      <c r="AD66" s="151"/>
      <c r="AE66" s="43"/>
      <c r="AF66" s="151"/>
      <c r="AG66" s="151"/>
      <c r="AH66" s="151"/>
      <c r="AI66" s="151"/>
      <c r="AJ66" s="22"/>
      <c r="AK66" s="22"/>
      <c r="AL66" s="22"/>
      <c r="AM66" s="22"/>
      <c r="AN66" s="22"/>
      <c r="AO66" s="22"/>
    </row>
    <row r="67" spans="1:41" ht="15.75" customHeight="1" x14ac:dyDescent="0.2">
      <c r="A67" s="43"/>
      <c r="B67" s="151"/>
      <c r="C67" s="151"/>
      <c r="D67" s="151"/>
      <c r="E67" s="151"/>
      <c r="F67" s="151"/>
      <c r="G67" s="64"/>
      <c r="H67" s="151"/>
      <c r="I67" s="151"/>
      <c r="J67" s="151"/>
      <c r="K67" s="151"/>
      <c r="L67" s="151"/>
      <c r="M67" s="64"/>
      <c r="N67" s="151"/>
      <c r="O67" s="151"/>
      <c r="P67" s="151"/>
      <c r="Q67" s="151"/>
      <c r="R67" s="151"/>
      <c r="S67" s="43"/>
      <c r="T67" s="151"/>
      <c r="U67" s="151"/>
      <c r="V67" s="151"/>
      <c r="W67" s="151"/>
      <c r="X67" s="151"/>
      <c r="Y67" s="151"/>
      <c r="Z67" s="43"/>
      <c r="AA67" s="151"/>
      <c r="AB67" s="151"/>
      <c r="AC67" s="151"/>
      <c r="AD67" s="151"/>
      <c r="AE67" s="43"/>
      <c r="AF67" s="151"/>
      <c r="AG67" s="151"/>
      <c r="AH67" s="151"/>
      <c r="AI67" s="151"/>
      <c r="AJ67" s="22"/>
      <c r="AK67" s="22"/>
      <c r="AL67" s="22"/>
      <c r="AM67" s="22"/>
      <c r="AN67" s="22"/>
      <c r="AO67" s="22"/>
    </row>
    <row r="68" spans="1:41" ht="15.75" customHeight="1" x14ac:dyDescent="0.2">
      <c r="A68" s="43"/>
      <c r="B68" s="151"/>
      <c r="C68" s="151"/>
      <c r="D68" s="151"/>
      <c r="E68" s="151"/>
      <c r="F68" s="151"/>
      <c r="G68" s="64"/>
      <c r="H68" s="151"/>
      <c r="I68" s="151"/>
      <c r="J68" s="151"/>
      <c r="K68" s="151"/>
      <c r="L68" s="151"/>
      <c r="M68" s="64"/>
      <c r="N68" s="151"/>
      <c r="O68" s="151"/>
      <c r="P68" s="151"/>
      <c r="Q68" s="151"/>
      <c r="R68" s="151"/>
      <c r="S68" s="43"/>
      <c r="T68" s="151"/>
      <c r="U68" s="151"/>
      <c r="V68" s="151"/>
      <c r="W68" s="151"/>
      <c r="X68" s="151"/>
      <c r="Y68" s="151"/>
      <c r="Z68" s="43"/>
      <c r="AA68" s="151"/>
      <c r="AB68" s="151"/>
      <c r="AC68" s="151"/>
      <c r="AD68" s="151"/>
      <c r="AE68" s="43"/>
      <c r="AF68" s="151"/>
      <c r="AG68" s="151"/>
      <c r="AH68" s="151"/>
      <c r="AI68" s="151"/>
      <c r="AJ68" s="22"/>
      <c r="AK68" s="22"/>
      <c r="AL68" s="22"/>
      <c r="AM68" s="22"/>
      <c r="AN68" s="22"/>
      <c r="AO68" s="22"/>
    </row>
    <row r="69" spans="1:41" ht="15.75" customHeight="1" x14ac:dyDescent="0.2">
      <c r="A69" s="43"/>
      <c r="B69" s="151"/>
      <c r="C69" s="151"/>
      <c r="D69" s="151"/>
      <c r="E69" s="151"/>
      <c r="F69" s="151"/>
      <c r="G69" s="64"/>
      <c r="H69" s="151"/>
      <c r="I69" s="151"/>
      <c r="J69" s="151"/>
      <c r="K69" s="151"/>
      <c r="L69" s="151"/>
      <c r="M69" s="64"/>
      <c r="N69" s="151"/>
      <c r="O69" s="151"/>
      <c r="P69" s="151"/>
      <c r="Q69" s="151"/>
      <c r="R69" s="151"/>
      <c r="S69" s="43"/>
      <c r="T69" s="151"/>
      <c r="U69" s="151"/>
      <c r="V69" s="151"/>
      <c r="W69" s="151"/>
      <c r="X69" s="151"/>
      <c r="Y69" s="151"/>
      <c r="Z69" s="43"/>
      <c r="AA69" s="151"/>
      <c r="AB69" s="151"/>
      <c r="AC69" s="151"/>
      <c r="AD69" s="151"/>
      <c r="AE69" s="43"/>
      <c r="AF69" s="151"/>
      <c r="AG69" s="151"/>
      <c r="AH69" s="151"/>
      <c r="AI69" s="151"/>
      <c r="AJ69" s="22"/>
      <c r="AK69" s="22"/>
      <c r="AL69" s="22"/>
      <c r="AM69" s="22"/>
      <c r="AN69" s="22"/>
      <c r="AO69" s="22"/>
    </row>
    <row r="70" spans="1:41" ht="15.75" customHeight="1" x14ac:dyDescent="0.2">
      <c r="A70" s="43"/>
      <c r="B70" s="151"/>
      <c r="C70" s="151"/>
      <c r="D70" s="151"/>
      <c r="E70" s="151"/>
      <c r="F70" s="151"/>
      <c r="G70" s="64"/>
      <c r="H70" s="151"/>
      <c r="I70" s="151"/>
      <c r="J70" s="151"/>
      <c r="K70" s="151"/>
      <c r="L70" s="151"/>
      <c r="M70" s="64"/>
      <c r="N70" s="151"/>
      <c r="O70" s="151"/>
      <c r="P70" s="151"/>
      <c r="Q70" s="151"/>
      <c r="R70" s="151"/>
      <c r="S70" s="43"/>
      <c r="T70" s="151"/>
      <c r="U70" s="151"/>
      <c r="V70" s="151"/>
      <c r="W70" s="151"/>
      <c r="X70" s="151"/>
      <c r="Y70" s="151"/>
      <c r="Z70" s="43"/>
      <c r="AA70" s="151"/>
      <c r="AB70" s="151"/>
      <c r="AC70" s="151"/>
      <c r="AD70" s="151"/>
      <c r="AE70" s="43"/>
      <c r="AF70" s="151"/>
      <c r="AG70" s="151"/>
      <c r="AH70" s="151"/>
      <c r="AI70" s="151"/>
      <c r="AJ70" s="22"/>
      <c r="AK70" s="22"/>
      <c r="AL70" s="22"/>
      <c r="AM70" s="22"/>
      <c r="AN70" s="22"/>
      <c r="AO70" s="22"/>
    </row>
    <row r="71" spans="1:41" ht="15.75" customHeight="1" x14ac:dyDescent="0.2">
      <c r="A71" s="43"/>
      <c r="B71" s="151"/>
      <c r="C71" s="151"/>
      <c r="D71" s="151"/>
      <c r="E71" s="151"/>
      <c r="F71" s="151"/>
      <c r="G71" s="64"/>
      <c r="H71" s="151"/>
      <c r="I71" s="151"/>
      <c r="J71" s="151"/>
      <c r="K71" s="151"/>
      <c r="L71" s="151"/>
      <c r="M71" s="64"/>
      <c r="N71" s="151"/>
      <c r="O71" s="151"/>
      <c r="P71" s="151"/>
      <c r="Q71" s="151"/>
      <c r="R71" s="151"/>
      <c r="S71" s="43"/>
      <c r="T71" s="151"/>
      <c r="U71" s="151"/>
      <c r="V71" s="151"/>
      <c r="W71" s="151"/>
      <c r="X71" s="151"/>
      <c r="Y71" s="151"/>
      <c r="Z71" s="43"/>
      <c r="AA71" s="151"/>
      <c r="AB71" s="151"/>
      <c r="AC71" s="151"/>
      <c r="AD71" s="151"/>
      <c r="AE71" s="43"/>
      <c r="AF71" s="151"/>
      <c r="AG71" s="151"/>
      <c r="AH71" s="151"/>
      <c r="AI71" s="151"/>
      <c r="AJ71" s="22"/>
      <c r="AK71" s="22"/>
      <c r="AL71" s="22"/>
      <c r="AM71" s="22"/>
      <c r="AN71" s="22"/>
      <c r="AO71" s="22"/>
    </row>
    <row r="72" spans="1:41" ht="15.75" customHeight="1" x14ac:dyDescent="0.2">
      <c r="A72" s="43"/>
      <c r="B72" s="151"/>
      <c r="C72" s="151"/>
      <c r="D72" s="151"/>
      <c r="E72" s="151"/>
      <c r="F72" s="151"/>
      <c r="G72" s="64"/>
      <c r="H72" s="151"/>
      <c r="I72" s="151"/>
      <c r="J72" s="151"/>
      <c r="K72" s="151"/>
      <c r="L72" s="151"/>
      <c r="M72" s="64"/>
      <c r="N72" s="151"/>
      <c r="O72" s="151"/>
      <c r="P72" s="151"/>
      <c r="Q72" s="151"/>
      <c r="R72" s="151"/>
      <c r="S72" s="43"/>
      <c r="T72" s="151"/>
      <c r="U72" s="151"/>
      <c r="V72" s="151"/>
      <c r="W72" s="151"/>
      <c r="X72" s="151"/>
      <c r="Y72" s="151"/>
      <c r="Z72" s="43"/>
      <c r="AA72" s="151"/>
      <c r="AB72" s="151"/>
      <c r="AC72" s="151"/>
      <c r="AD72" s="151"/>
      <c r="AE72" s="43"/>
      <c r="AF72" s="151"/>
      <c r="AG72" s="151"/>
      <c r="AH72" s="151"/>
      <c r="AI72" s="151"/>
      <c r="AJ72" s="22"/>
      <c r="AK72" s="22"/>
      <c r="AL72" s="22"/>
      <c r="AM72" s="22"/>
      <c r="AN72" s="22"/>
      <c r="AO72" s="22"/>
    </row>
    <row r="73" spans="1:41" ht="15.75" customHeight="1" x14ac:dyDescent="0.2">
      <c r="A73" s="43"/>
      <c r="B73" s="151"/>
      <c r="C73" s="151"/>
      <c r="D73" s="151"/>
      <c r="E73" s="151"/>
      <c r="F73" s="151"/>
      <c r="G73" s="64"/>
      <c r="H73" s="151"/>
      <c r="I73" s="151"/>
      <c r="J73" s="151"/>
      <c r="K73" s="151"/>
      <c r="L73" s="151"/>
      <c r="M73" s="64"/>
      <c r="N73" s="151"/>
      <c r="O73" s="151"/>
      <c r="P73" s="151"/>
      <c r="Q73" s="151"/>
      <c r="R73" s="151"/>
      <c r="S73" s="43"/>
      <c r="T73" s="151"/>
      <c r="U73" s="151"/>
      <c r="V73" s="151"/>
      <c r="W73" s="151"/>
      <c r="X73" s="151"/>
      <c r="Y73" s="151"/>
      <c r="Z73" s="43"/>
      <c r="AA73" s="151"/>
      <c r="AB73" s="151"/>
      <c r="AC73" s="151"/>
      <c r="AD73" s="151"/>
      <c r="AE73" s="43"/>
      <c r="AF73" s="151"/>
      <c r="AG73" s="151"/>
      <c r="AH73" s="151"/>
      <c r="AI73" s="151"/>
      <c r="AJ73" s="22"/>
      <c r="AK73" s="22"/>
      <c r="AL73" s="22"/>
      <c r="AM73" s="22"/>
      <c r="AN73" s="22"/>
      <c r="AO73" s="22"/>
    </row>
    <row r="74" spans="1:41" ht="15.75" customHeight="1" x14ac:dyDescent="0.2">
      <c r="A74" s="43"/>
      <c r="B74" s="151"/>
      <c r="C74" s="151"/>
      <c r="D74" s="151"/>
      <c r="E74" s="151"/>
      <c r="F74" s="151"/>
      <c r="G74" s="64"/>
      <c r="H74" s="151"/>
      <c r="I74" s="151"/>
      <c r="J74" s="151"/>
      <c r="K74" s="151"/>
      <c r="L74" s="151"/>
      <c r="M74" s="64"/>
      <c r="N74" s="151"/>
      <c r="O74" s="151"/>
      <c r="P74" s="151"/>
      <c r="Q74" s="151"/>
      <c r="R74" s="151"/>
      <c r="S74" s="43"/>
      <c r="T74" s="151"/>
      <c r="U74" s="151"/>
      <c r="V74" s="151"/>
      <c r="W74" s="151"/>
      <c r="X74" s="151"/>
      <c r="Y74" s="151"/>
      <c r="Z74" s="43"/>
      <c r="AA74" s="151"/>
      <c r="AB74" s="151"/>
      <c r="AC74" s="151"/>
      <c r="AD74" s="151"/>
      <c r="AE74" s="43"/>
      <c r="AF74" s="151"/>
      <c r="AG74" s="151"/>
      <c r="AH74" s="151"/>
      <c r="AI74" s="151"/>
      <c r="AJ74" s="22"/>
      <c r="AK74" s="22"/>
      <c r="AL74" s="22"/>
      <c r="AM74" s="22"/>
      <c r="AN74" s="22"/>
      <c r="AO74" s="22"/>
    </row>
    <row r="75" spans="1:41" ht="15.75" customHeight="1" x14ac:dyDescent="0.2">
      <c r="A75" s="43"/>
      <c r="B75" s="151"/>
      <c r="C75" s="151"/>
      <c r="D75" s="151"/>
      <c r="E75" s="151"/>
      <c r="F75" s="151"/>
      <c r="G75" s="64"/>
      <c r="H75" s="151"/>
      <c r="I75" s="151"/>
      <c r="J75" s="151"/>
      <c r="K75" s="151"/>
      <c r="L75" s="151"/>
      <c r="M75" s="64"/>
      <c r="N75" s="151"/>
      <c r="O75" s="151"/>
      <c r="P75" s="151"/>
      <c r="Q75" s="151"/>
      <c r="R75" s="151"/>
      <c r="S75" s="43"/>
      <c r="T75" s="151"/>
      <c r="U75" s="151"/>
      <c r="V75" s="151"/>
      <c r="W75" s="151"/>
      <c r="X75" s="151"/>
      <c r="Y75" s="151"/>
      <c r="Z75" s="43"/>
      <c r="AA75" s="151"/>
      <c r="AB75" s="151"/>
      <c r="AC75" s="151"/>
      <c r="AD75" s="151"/>
      <c r="AE75" s="43"/>
      <c r="AF75" s="151"/>
      <c r="AG75" s="151"/>
      <c r="AH75" s="151"/>
      <c r="AI75" s="151"/>
      <c r="AJ75" s="22"/>
      <c r="AK75" s="22"/>
      <c r="AL75" s="22"/>
      <c r="AM75" s="22"/>
      <c r="AN75" s="22"/>
      <c r="AO75" s="22"/>
    </row>
    <row r="76" spans="1:41" ht="15.75" customHeight="1" x14ac:dyDescent="0.2">
      <c r="A76" s="43"/>
      <c r="B76" s="151"/>
      <c r="C76" s="151"/>
      <c r="D76" s="151"/>
      <c r="E76" s="151"/>
      <c r="F76" s="151"/>
      <c r="G76" s="64"/>
      <c r="H76" s="151"/>
      <c r="I76" s="151"/>
      <c r="J76" s="151"/>
      <c r="K76" s="151"/>
      <c r="L76" s="151"/>
      <c r="M76" s="64"/>
      <c r="N76" s="151"/>
      <c r="O76" s="151"/>
      <c r="P76" s="151"/>
      <c r="Q76" s="151"/>
      <c r="R76" s="151"/>
      <c r="S76" s="43"/>
      <c r="T76" s="151"/>
      <c r="U76" s="151"/>
      <c r="V76" s="151"/>
      <c r="W76" s="151"/>
      <c r="X76" s="151"/>
      <c r="Y76" s="151"/>
      <c r="Z76" s="43"/>
      <c r="AA76" s="151"/>
      <c r="AB76" s="151"/>
      <c r="AC76" s="151"/>
      <c r="AD76" s="151"/>
      <c r="AE76" s="43"/>
      <c r="AF76" s="151"/>
      <c r="AG76" s="151"/>
      <c r="AH76" s="151"/>
      <c r="AI76" s="151"/>
      <c r="AJ76" s="22"/>
      <c r="AK76" s="22"/>
      <c r="AL76" s="22"/>
      <c r="AM76" s="22"/>
      <c r="AN76" s="22"/>
      <c r="AO76" s="22"/>
    </row>
    <row r="77" spans="1:41" ht="15.75" customHeight="1" x14ac:dyDescent="0.2">
      <c r="A77" s="43"/>
      <c r="B77" s="151"/>
      <c r="C77" s="151"/>
      <c r="D77" s="151"/>
      <c r="E77" s="151"/>
      <c r="F77" s="151"/>
      <c r="G77" s="64"/>
      <c r="H77" s="151"/>
      <c r="I77" s="151"/>
      <c r="J77" s="151"/>
      <c r="K77" s="151"/>
      <c r="L77" s="151"/>
      <c r="M77" s="64"/>
      <c r="N77" s="151"/>
      <c r="O77" s="151"/>
      <c r="P77" s="151"/>
      <c r="Q77" s="151"/>
      <c r="R77" s="151"/>
      <c r="S77" s="43"/>
      <c r="T77" s="151"/>
      <c r="U77" s="151"/>
      <c r="V77" s="151"/>
      <c r="W77" s="151"/>
      <c r="X77" s="151"/>
      <c r="Y77" s="151"/>
      <c r="Z77" s="43"/>
      <c r="AA77" s="151"/>
      <c r="AB77" s="151"/>
      <c r="AC77" s="151"/>
      <c r="AD77" s="151"/>
      <c r="AE77" s="43"/>
      <c r="AF77" s="151"/>
      <c r="AG77" s="151"/>
      <c r="AH77" s="151"/>
      <c r="AI77" s="151"/>
      <c r="AJ77" s="22"/>
      <c r="AK77" s="22"/>
      <c r="AL77" s="22"/>
      <c r="AM77" s="22"/>
      <c r="AN77" s="22"/>
      <c r="AO77" s="22"/>
    </row>
    <row r="78" spans="1:41" ht="15.75" customHeight="1" x14ac:dyDescent="0.2">
      <c r="A78" s="43"/>
      <c r="B78" s="151"/>
      <c r="C78" s="151"/>
      <c r="D78" s="151"/>
      <c r="E78" s="151"/>
      <c r="F78" s="151"/>
      <c r="G78" s="64"/>
      <c r="H78" s="151"/>
      <c r="I78" s="151"/>
      <c r="J78" s="151"/>
      <c r="K78" s="151"/>
      <c r="L78" s="151"/>
      <c r="M78" s="64"/>
      <c r="N78" s="151"/>
      <c r="O78" s="151"/>
      <c r="P78" s="151"/>
      <c r="Q78" s="151"/>
      <c r="R78" s="151"/>
      <c r="S78" s="43"/>
      <c r="T78" s="151"/>
      <c r="U78" s="151"/>
      <c r="V78" s="151"/>
      <c r="W78" s="151"/>
      <c r="X78" s="151"/>
      <c r="Y78" s="151"/>
      <c r="Z78" s="43"/>
      <c r="AA78" s="151"/>
      <c r="AB78" s="151"/>
      <c r="AC78" s="151"/>
      <c r="AD78" s="151"/>
      <c r="AE78" s="43"/>
      <c r="AF78" s="151"/>
      <c r="AG78" s="151"/>
      <c r="AH78" s="151"/>
      <c r="AI78" s="151"/>
      <c r="AJ78" s="22"/>
      <c r="AK78" s="22"/>
      <c r="AL78" s="22"/>
      <c r="AM78" s="22"/>
      <c r="AN78" s="22"/>
      <c r="AO78" s="22"/>
    </row>
    <row r="79" spans="1:41" ht="15.75" customHeight="1" x14ac:dyDescent="0.2">
      <c r="A79" s="43"/>
      <c r="B79" s="151"/>
      <c r="C79" s="151"/>
      <c r="D79" s="151"/>
      <c r="E79" s="151"/>
      <c r="F79" s="151"/>
      <c r="G79" s="64"/>
      <c r="H79" s="151"/>
      <c r="I79" s="151"/>
      <c r="J79" s="151"/>
      <c r="K79" s="151"/>
      <c r="L79" s="151"/>
      <c r="M79" s="64"/>
      <c r="N79" s="151"/>
      <c r="O79" s="151"/>
      <c r="P79" s="151"/>
      <c r="Q79" s="151"/>
      <c r="R79" s="151"/>
      <c r="S79" s="43"/>
      <c r="T79" s="151"/>
      <c r="U79" s="151"/>
      <c r="V79" s="151"/>
      <c r="W79" s="151"/>
      <c r="X79" s="151"/>
      <c r="Y79" s="151"/>
      <c r="Z79" s="43"/>
      <c r="AA79" s="151"/>
      <c r="AB79" s="151"/>
      <c r="AC79" s="151"/>
      <c r="AD79" s="151"/>
      <c r="AE79" s="43"/>
      <c r="AF79" s="151"/>
      <c r="AG79" s="151"/>
      <c r="AH79" s="151"/>
      <c r="AI79" s="151"/>
      <c r="AJ79" s="22"/>
      <c r="AK79" s="22"/>
      <c r="AL79" s="22"/>
      <c r="AM79" s="22"/>
      <c r="AN79" s="22"/>
      <c r="AO79" s="22"/>
    </row>
    <row r="80" spans="1:41" ht="15.75" customHeight="1" x14ac:dyDescent="0.2">
      <c r="A80" s="43"/>
      <c r="B80" s="151"/>
      <c r="C80" s="151"/>
      <c r="D80" s="151"/>
      <c r="E80" s="151"/>
      <c r="F80" s="151"/>
      <c r="G80" s="64"/>
      <c r="H80" s="151"/>
      <c r="I80" s="151"/>
      <c r="J80" s="151"/>
      <c r="K80" s="151"/>
      <c r="L80" s="151"/>
      <c r="M80" s="64"/>
      <c r="N80" s="151"/>
      <c r="O80" s="151"/>
      <c r="P80" s="151"/>
      <c r="Q80" s="151"/>
      <c r="R80" s="151"/>
      <c r="S80" s="43"/>
      <c r="T80" s="151"/>
      <c r="U80" s="151"/>
      <c r="V80" s="151"/>
      <c r="W80" s="151"/>
      <c r="X80" s="151"/>
      <c r="Y80" s="151"/>
      <c r="Z80" s="43"/>
      <c r="AA80" s="151"/>
      <c r="AB80" s="151"/>
      <c r="AC80" s="151"/>
      <c r="AD80" s="151"/>
      <c r="AE80" s="43"/>
      <c r="AF80" s="151"/>
      <c r="AG80" s="151"/>
      <c r="AH80" s="151"/>
      <c r="AI80" s="151"/>
      <c r="AJ80" s="22"/>
      <c r="AK80" s="22"/>
      <c r="AL80" s="22"/>
      <c r="AM80" s="22"/>
      <c r="AN80" s="22"/>
      <c r="AO80" s="22"/>
    </row>
    <row r="81" spans="1:41" ht="15.75" customHeight="1" x14ac:dyDescent="0.2">
      <c r="A81" s="43"/>
      <c r="B81" s="151"/>
      <c r="C81" s="151"/>
      <c r="D81" s="151"/>
      <c r="E81" s="151"/>
      <c r="F81" s="151"/>
      <c r="G81" s="64"/>
      <c r="H81" s="151"/>
      <c r="I81" s="151"/>
      <c r="J81" s="151"/>
      <c r="K81" s="151"/>
      <c r="L81" s="151"/>
      <c r="M81" s="64"/>
      <c r="N81" s="151"/>
      <c r="O81" s="151"/>
      <c r="P81" s="151"/>
      <c r="Q81" s="151"/>
      <c r="R81" s="151"/>
      <c r="S81" s="43"/>
      <c r="T81" s="151"/>
      <c r="U81" s="151"/>
      <c r="V81" s="151"/>
      <c r="W81" s="151"/>
      <c r="X81" s="151"/>
      <c r="Y81" s="151"/>
      <c r="Z81" s="43"/>
      <c r="AA81" s="151"/>
      <c r="AB81" s="151"/>
      <c r="AC81" s="151"/>
      <c r="AD81" s="151"/>
      <c r="AE81" s="43"/>
      <c r="AF81" s="151"/>
      <c r="AG81" s="151"/>
      <c r="AH81" s="151"/>
      <c r="AI81" s="151"/>
      <c r="AJ81" s="22"/>
      <c r="AK81" s="22"/>
      <c r="AL81" s="22"/>
      <c r="AM81" s="22"/>
      <c r="AN81" s="22"/>
      <c r="AO81" s="22"/>
    </row>
    <row r="82" spans="1:41" ht="15.75" customHeight="1" x14ac:dyDescent="0.2">
      <c r="A82" s="43"/>
      <c r="B82" s="151"/>
      <c r="C82" s="151"/>
      <c r="D82" s="151"/>
      <c r="E82" s="151"/>
      <c r="F82" s="151"/>
      <c r="G82" s="64"/>
      <c r="H82" s="151"/>
      <c r="I82" s="151"/>
      <c r="J82" s="151"/>
      <c r="K82" s="151"/>
      <c r="L82" s="151"/>
      <c r="M82" s="64"/>
      <c r="N82" s="151"/>
      <c r="O82" s="151"/>
      <c r="P82" s="151"/>
      <c r="Q82" s="151"/>
      <c r="R82" s="151"/>
      <c r="S82" s="43"/>
      <c r="T82" s="151"/>
      <c r="U82" s="151"/>
      <c r="V82" s="151"/>
      <c r="W82" s="151"/>
      <c r="X82" s="151"/>
      <c r="Y82" s="151"/>
      <c r="Z82" s="43"/>
      <c r="AA82" s="151"/>
      <c r="AB82" s="151"/>
      <c r="AC82" s="151"/>
      <c r="AD82" s="151"/>
      <c r="AE82" s="43"/>
      <c r="AF82" s="151"/>
      <c r="AG82" s="151"/>
      <c r="AH82" s="151"/>
      <c r="AI82" s="151"/>
      <c r="AJ82" s="22"/>
      <c r="AK82" s="22"/>
      <c r="AL82" s="22"/>
      <c r="AM82" s="22"/>
      <c r="AN82" s="22"/>
      <c r="AO82" s="22"/>
    </row>
    <row r="83" spans="1:41" ht="15.75" customHeight="1" x14ac:dyDescent="0.2">
      <c r="A83" s="43"/>
      <c r="B83" s="151"/>
      <c r="C83" s="151"/>
      <c r="D83" s="151"/>
      <c r="E83" s="151"/>
      <c r="F83" s="151"/>
      <c r="G83" s="64"/>
      <c r="H83" s="151"/>
      <c r="I83" s="151"/>
      <c r="J83" s="151"/>
      <c r="K83" s="151"/>
      <c r="L83" s="151"/>
      <c r="M83" s="64"/>
      <c r="N83" s="151"/>
      <c r="O83" s="151"/>
      <c r="P83" s="151"/>
      <c r="Q83" s="151"/>
      <c r="R83" s="151"/>
      <c r="S83" s="43"/>
      <c r="T83" s="151"/>
      <c r="U83" s="151"/>
      <c r="V83" s="151"/>
      <c r="W83" s="151"/>
      <c r="X83" s="151"/>
      <c r="Y83" s="151"/>
      <c r="Z83" s="43"/>
      <c r="AA83" s="151"/>
      <c r="AB83" s="151"/>
      <c r="AC83" s="151"/>
      <c r="AD83" s="151"/>
      <c r="AE83" s="43"/>
      <c r="AF83" s="151"/>
      <c r="AG83" s="151"/>
      <c r="AH83" s="151"/>
      <c r="AI83" s="151"/>
      <c r="AJ83" s="22"/>
      <c r="AK83" s="22"/>
      <c r="AL83" s="22"/>
      <c r="AM83" s="22"/>
      <c r="AN83" s="22"/>
      <c r="AO83" s="22"/>
    </row>
    <row r="84" spans="1:41" ht="15.75" customHeight="1" x14ac:dyDescent="0.2">
      <c r="A84" s="43"/>
      <c r="B84" s="151"/>
      <c r="C84" s="151"/>
      <c r="D84" s="151"/>
      <c r="E84" s="151"/>
      <c r="F84" s="151"/>
      <c r="G84" s="64"/>
      <c r="H84" s="151"/>
      <c r="I84" s="151"/>
      <c r="J84" s="151"/>
      <c r="K84" s="151"/>
      <c r="L84" s="151"/>
      <c r="M84" s="64"/>
      <c r="N84" s="151"/>
      <c r="O84" s="151"/>
      <c r="P84" s="151"/>
      <c r="Q84" s="151"/>
      <c r="R84" s="151"/>
      <c r="S84" s="43"/>
      <c r="T84" s="151"/>
      <c r="U84" s="151"/>
      <c r="V84" s="151"/>
      <c r="W84" s="151"/>
      <c r="X84" s="151"/>
      <c r="Y84" s="151"/>
      <c r="Z84" s="43"/>
      <c r="AA84" s="151"/>
      <c r="AB84" s="151"/>
      <c r="AC84" s="151"/>
      <c r="AD84" s="151"/>
      <c r="AE84" s="43"/>
      <c r="AF84" s="151"/>
      <c r="AG84" s="151"/>
      <c r="AH84" s="151"/>
      <c r="AI84" s="151"/>
      <c r="AJ84" s="22"/>
      <c r="AK84" s="22"/>
      <c r="AL84" s="22"/>
      <c r="AM84" s="22"/>
      <c r="AN84" s="22"/>
      <c r="AO84" s="22"/>
    </row>
    <row r="85" spans="1:41" ht="15.75" customHeight="1" x14ac:dyDescent="0.2">
      <c r="A85" s="43"/>
      <c r="B85" s="151"/>
      <c r="C85" s="151"/>
      <c r="D85" s="151"/>
      <c r="E85" s="151"/>
      <c r="F85" s="151"/>
      <c r="G85" s="64"/>
      <c r="H85" s="151"/>
      <c r="I85" s="151"/>
      <c r="J85" s="151"/>
      <c r="K85" s="151"/>
      <c r="L85" s="151"/>
      <c r="M85" s="64"/>
      <c r="N85" s="151"/>
      <c r="O85" s="151"/>
      <c r="P85" s="151"/>
      <c r="Q85" s="151"/>
      <c r="R85" s="151"/>
      <c r="S85" s="43"/>
      <c r="T85" s="151"/>
      <c r="U85" s="151"/>
      <c r="V85" s="151"/>
      <c r="W85" s="151"/>
      <c r="X85" s="151"/>
      <c r="Y85" s="151"/>
      <c r="Z85" s="43"/>
      <c r="AA85" s="151"/>
      <c r="AB85" s="151"/>
      <c r="AC85" s="151"/>
      <c r="AD85" s="151"/>
      <c r="AE85" s="43"/>
      <c r="AF85" s="151"/>
      <c r="AG85" s="151"/>
      <c r="AH85" s="151"/>
      <c r="AI85" s="151"/>
      <c r="AJ85" s="22"/>
      <c r="AK85" s="22"/>
      <c r="AL85" s="22"/>
      <c r="AM85" s="22"/>
      <c r="AN85" s="22"/>
      <c r="AO85" s="22"/>
    </row>
    <row r="86" spans="1:41" ht="15.75" customHeight="1" x14ac:dyDescent="0.2">
      <c r="A86" s="43"/>
      <c r="B86" s="151"/>
      <c r="C86" s="151"/>
      <c r="D86" s="151"/>
      <c r="E86" s="151"/>
      <c r="F86" s="151"/>
      <c r="G86" s="64"/>
      <c r="H86" s="151"/>
      <c r="I86" s="151"/>
      <c r="J86" s="151"/>
      <c r="K86" s="151"/>
      <c r="L86" s="151"/>
      <c r="M86" s="64"/>
      <c r="N86" s="151"/>
      <c r="O86" s="151"/>
      <c r="P86" s="151"/>
      <c r="Q86" s="151"/>
      <c r="R86" s="151"/>
      <c r="S86" s="43"/>
      <c r="T86" s="151"/>
      <c r="U86" s="151"/>
      <c r="V86" s="151"/>
      <c r="W86" s="151"/>
      <c r="X86" s="151"/>
      <c r="Y86" s="151"/>
      <c r="Z86" s="43"/>
      <c r="AA86" s="151"/>
      <c r="AB86" s="151"/>
      <c r="AC86" s="151"/>
      <c r="AD86" s="151"/>
      <c r="AE86" s="43"/>
      <c r="AF86" s="151"/>
      <c r="AG86" s="151"/>
      <c r="AH86" s="151"/>
      <c r="AI86" s="151"/>
      <c r="AJ86" s="22"/>
      <c r="AK86" s="22"/>
      <c r="AL86" s="22"/>
      <c r="AM86" s="22"/>
      <c r="AN86" s="22"/>
      <c r="AO86" s="22"/>
    </row>
    <row r="87" spans="1:41" ht="15.75" customHeight="1" x14ac:dyDescent="0.2">
      <c r="A87" s="43"/>
      <c r="B87" s="151"/>
      <c r="C87" s="151"/>
      <c r="D87" s="151"/>
      <c r="E87" s="151"/>
      <c r="F87" s="151"/>
      <c r="G87" s="64"/>
      <c r="H87" s="151"/>
      <c r="I87" s="151"/>
      <c r="J87" s="151"/>
      <c r="K87" s="151"/>
      <c r="L87" s="151"/>
      <c r="M87" s="64"/>
      <c r="N87" s="151"/>
      <c r="O87" s="151"/>
      <c r="P87" s="151"/>
      <c r="Q87" s="151"/>
      <c r="R87" s="151"/>
      <c r="S87" s="43"/>
      <c r="T87" s="151"/>
      <c r="U87" s="151"/>
      <c r="V87" s="151"/>
      <c r="W87" s="151"/>
      <c r="X87" s="151"/>
      <c r="Y87" s="151"/>
      <c r="Z87" s="43"/>
      <c r="AA87" s="151"/>
      <c r="AB87" s="151"/>
      <c r="AC87" s="151"/>
      <c r="AD87" s="151"/>
      <c r="AE87" s="43"/>
      <c r="AF87" s="151"/>
      <c r="AG87" s="151"/>
      <c r="AH87" s="151"/>
      <c r="AI87" s="151"/>
      <c r="AJ87" s="22"/>
      <c r="AK87" s="22"/>
      <c r="AL87" s="22"/>
      <c r="AM87" s="22"/>
      <c r="AN87" s="22"/>
      <c r="AO87" s="22"/>
    </row>
    <row r="88" spans="1:41" ht="15.75" customHeight="1" x14ac:dyDescent="0.2">
      <c r="A88" s="43"/>
      <c r="B88" s="151"/>
      <c r="C88" s="151"/>
      <c r="D88" s="151"/>
      <c r="E88" s="151"/>
      <c r="F88" s="151"/>
      <c r="G88" s="64"/>
      <c r="H88" s="151"/>
      <c r="I88" s="151"/>
      <c r="J88" s="151"/>
      <c r="K88" s="151"/>
      <c r="L88" s="151"/>
      <c r="M88" s="64"/>
      <c r="N88" s="151"/>
      <c r="O88" s="151"/>
      <c r="P88" s="151"/>
      <c r="Q88" s="151"/>
      <c r="R88" s="151"/>
      <c r="S88" s="43"/>
      <c r="T88" s="151"/>
      <c r="U88" s="151"/>
      <c r="V88" s="151"/>
      <c r="W88" s="151"/>
      <c r="X88" s="151"/>
      <c r="Y88" s="151"/>
      <c r="Z88" s="43"/>
      <c r="AA88" s="151"/>
      <c r="AB88" s="151"/>
      <c r="AC88" s="151"/>
      <c r="AD88" s="151"/>
      <c r="AE88" s="43"/>
      <c r="AF88" s="151"/>
      <c r="AG88" s="151"/>
      <c r="AH88" s="151"/>
      <c r="AI88" s="151"/>
      <c r="AJ88" s="22"/>
      <c r="AK88" s="22"/>
      <c r="AL88" s="22"/>
      <c r="AM88" s="22"/>
      <c r="AN88" s="22"/>
      <c r="AO88" s="22"/>
    </row>
    <row r="89" spans="1:41" ht="15.75" customHeight="1" x14ac:dyDescent="0.2">
      <c r="A89" s="43"/>
      <c r="B89" s="151"/>
      <c r="C89" s="151"/>
      <c r="D89" s="151"/>
      <c r="E89" s="151"/>
      <c r="F89" s="151"/>
      <c r="G89" s="64"/>
      <c r="H89" s="151"/>
      <c r="I89" s="151"/>
      <c r="J89" s="151"/>
      <c r="K89" s="151"/>
      <c r="L89" s="151"/>
      <c r="M89" s="64"/>
      <c r="N89" s="151"/>
      <c r="O89" s="151"/>
      <c r="P89" s="151"/>
      <c r="Q89" s="151"/>
      <c r="R89" s="151"/>
      <c r="S89" s="43"/>
      <c r="T89" s="151"/>
      <c r="U89" s="151"/>
      <c r="V89" s="151"/>
      <c r="W89" s="151"/>
      <c r="X89" s="151"/>
      <c r="Y89" s="151"/>
      <c r="Z89" s="43"/>
      <c r="AA89" s="151"/>
      <c r="AB89" s="151"/>
      <c r="AC89" s="151"/>
      <c r="AD89" s="151"/>
      <c r="AE89" s="43"/>
      <c r="AF89" s="151"/>
      <c r="AG89" s="151"/>
      <c r="AH89" s="151"/>
      <c r="AI89" s="151"/>
      <c r="AJ89" s="22"/>
      <c r="AK89" s="22"/>
      <c r="AL89" s="22"/>
      <c r="AM89" s="22"/>
      <c r="AN89" s="22"/>
      <c r="AO89" s="22"/>
    </row>
    <row r="90" spans="1:41" ht="15.75" customHeight="1" x14ac:dyDescent="0.2">
      <c r="A90" s="43"/>
      <c r="B90" s="151"/>
      <c r="C90" s="151"/>
      <c r="D90" s="151"/>
      <c r="E90" s="151"/>
      <c r="F90" s="151"/>
      <c r="G90" s="64"/>
      <c r="H90" s="151"/>
      <c r="I90" s="151"/>
      <c r="J90" s="151"/>
      <c r="K90" s="151"/>
      <c r="L90" s="151"/>
      <c r="M90" s="64"/>
      <c r="N90" s="151"/>
      <c r="O90" s="151"/>
      <c r="P90" s="151"/>
      <c r="Q90" s="151"/>
      <c r="R90" s="151"/>
      <c r="S90" s="43"/>
      <c r="T90" s="151"/>
      <c r="U90" s="151"/>
      <c r="V90" s="151"/>
      <c r="W90" s="151"/>
      <c r="X90" s="151"/>
      <c r="Y90" s="151"/>
      <c r="Z90" s="43"/>
      <c r="AA90" s="151"/>
      <c r="AB90" s="151"/>
      <c r="AC90" s="151"/>
      <c r="AD90" s="151"/>
      <c r="AE90" s="43"/>
      <c r="AF90" s="151"/>
      <c r="AG90" s="151"/>
      <c r="AH90" s="151"/>
      <c r="AI90" s="151"/>
      <c r="AJ90" s="22"/>
      <c r="AK90" s="22"/>
      <c r="AL90" s="22"/>
      <c r="AM90" s="22"/>
      <c r="AN90" s="22"/>
      <c r="AO90" s="22"/>
    </row>
    <row r="91" spans="1:41" ht="15.75" customHeight="1" x14ac:dyDescent="0.2">
      <c r="A91" s="43"/>
      <c r="B91" s="151"/>
      <c r="C91" s="151"/>
      <c r="D91" s="151"/>
      <c r="E91" s="151"/>
      <c r="F91" s="151"/>
      <c r="G91" s="64"/>
      <c r="H91" s="151"/>
      <c r="I91" s="151"/>
      <c r="J91" s="151"/>
      <c r="K91" s="151"/>
      <c r="L91" s="151"/>
      <c r="M91" s="64"/>
      <c r="N91" s="151"/>
      <c r="O91" s="151"/>
      <c r="P91" s="151"/>
      <c r="Q91" s="151"/>
      <c r="R91" s="151"/>
      <c r="S91" s="43"/>
      <c r="T91" s="151"/>
      <c r="U91" s="151"/>
      <c r="V91" s="151"/>
      <c r="W91" s="151"/>
      <c r="X91" s="151"/>
      <c r="Y91" s="151"/>
      <c r="Z91" s="43"/>
      <c r="AA91" s="151"/>
      <c r="AB91" s="151"/>
      <c r="AC91" s="151"/>
      <c r="AD91" s="151"/>
      <c r="AE91" s="43"/>
      <c r="AF91" s="151"/>
      <c r="AG91" s="151"/>
      <c r="AH91" s="151"/>
      <c r="AI91" s="151"/>
      <c r="AJ91" s="22"/>
      <c r="AK91" s="22"/>
      <c r="AL91" s="22"/>
      <c r="AM91" s="22"/>
      <c r="AN91" s="22"/>
      <c r="AO91" s="22"/>
    </row>
    <row r="92" spans="1:41" ht="15.75" customHeight="1" x14ac:dyDescent="0.2">
      <c r="A92" s="43"/>
      <c r="B92" s="151"/>
      <c r="C92" s="151"/>
      <c r="D92" s="151"/>
      <c r="E92" s="151"/>
      <c r="F92" s="151"/>
      <c r="G92" s="64"/>
      <c r="H92" s="151"/>
      <c r="I92" s="151"/>
      <c r="J92" s="151"/>
      <c r="K92" s="151"/>
      <c r="L92" s="151"/>
      <c r="M92" s="64"/>
      <c r="N92" s="151"/>
      <c r="O92" s="151"/>
      <c r="P92" s="151"/>
      <c r="Q92" s="151"/>
      <c r="R92" s="151"/>
      <c r="S92" s="43"/>
      <c r="T92" s="151"/>
      <c r="U92" s="151"/>
      <c r="V92" s="151"/>
      <c r="W92" s="151"/>
      <c r="X92" s="151"/>
      <c r="Y92" s="151"/>
      <c r="Z92" s="43"/>
      <c r="AA92" s="151"/>
      <c r="AB92" s="151"/>
      <c r="AC92" s="151"/>
      <c r="AD92" s="151"/>
      <c r="AE92" s="43"/>
      <c r="AF92" s="151"/>
      <c r="AG92" s="151"/>
      <c r="AH92" s="151"/>
      <c r="AI92" s="151"/>
      <c r="AJ92" s="22"/>
      <c r="AK92" s="22"/>
      <c r="AL92" s="22"/>
      <c r="AM92" s="22"/>
      <c r="AN92" s="22"/>
      <c r="AO92" s="22"/>
    </row>
    <row r="93" spans="1:41" ht="15.75" customHeight="1" x14ac:dyDescent="0.2">
      <c r="A93" s="43"/>
      <c r="B93" s="151"/>
      <c r="C93" s="151"/>
      <c r="D93" s="151"/>
      <c r="E93" s="151"/>
      <c r="F93" s="151"/>
      <c r="G93" s="64"/>
      <c r="H93" s="151"/>
      <c r="I93" s="151"/>
      <c r="J93" s="151"/>
      <c r="K93" s="151"/>
      <c r="L93" s="151"/>
      <c r="M93" s="64"/>
      <c r="N93" s="151"/>
      <c r="O93" s="151"/>
      <c r="P93" s="151"/>
      <c r="Q93" s="151"/>
      <c r="R93" s="151"/>
      <c r="S93" s="43"/>
      <c r="T93" s="151"/>
      <c r="U93" s="151"/>
      <c r="V93" s="151"/>
      <c r="W93" s="151"/>
      <c r="X93" s="151"/>
      <c r="Y93" s="151"/>
      <c r="Z93" s="43"/>
      <c r="AA93" s="151"/>
      <c r="AB93" s="151"/>
      <c r="AC93" s="151"/>
      <c r="AD93" s="151"/>
      <c r="AE93" s="43"/>
      <c r="AF93" s="151"/>
      <c r="AG93" s="151"/>
      <c r="AH93" s="151"/>
      <c r="AI93" s="151"/>
      <c r="AJ93" s="22"/>
      <c r="AK93" s="22"/>
      <c r="AL93" s="22"/>
      <c r="AM93" s="22"/>
      <c r="AN93" s="22"/>
      <c r="AO93" s="22"/>
    </row>
    <row r="94" spans="1:41" ht="15.75" customHeight="1" x14ac:dyDescent="0.2">
      <c r="A94" s="43"/>
      <c r="B94" s="151"/>
      <c r="C94" s="151"/>
      <c r="D94" s="151"/>
      <c r="E94" s="151"/>
      <c r="F94" s="151"/>
      <c r="G94" s="64"/>
      <c r="H94" s="151"/>
      <c r="I94" s="151"/>
      <c r="J94" s="151"/>
      <c r="K94" s="151"/>
      <c r="L94" s="151"/>
      <c r="M94" s="64"/>
      <c r="N94" s="151"/>
      <c r="O94" s="151"/>
      <c r="P94" s="151"/>
      <c r="Q94" s="151"/>
      <c r="R94" s="151"/>
      <c r="S94" s="43"/>
      <c r="T94" s="151"/>
      <c r="U94" s="151"/>
      <c r="V94" s="151"/>
      <c r="W94" s="151"/>
      <c r="X94" s="151"/>
      <c r="Y94" s="151"/>
      <c r="Z94" s="43"/>
      <c r="AA94" s="151"/>
      <c r="AB94" s="151"/>
      <c r="AC94" s="151"/>
      <c r="AD94" s="151"/>
      <c r="AE94" s="43"/>
      <c r="AF94" s="151"/>
      <c r="AG94" s="151"/>
      <c r="AH94" s="151"/>
      <c r="AI94" s="151"/>
      <c r="AJ94" s="22"/>
      <c r="AK94" s="22"/>
      <c r="AL94" s="22"/>
      <c r="AM94" s="22"/>
      <c r="AN94" s="22"/>
      <c r="AO94" s="22"/>
    </row>
    <row r="95" spans="1:41" ht="15.75" customHeight="1" x14ac:dyDescent="0.2">
      <c r="A95" s="43"/>
      <c r="B95" s="151"/>
      <c r="C95" s="151"/>
      <c r="D95" s="151"/>
      <c r="E95" s="151"/>
      <c r="F95" s="151"/>
      <c r="G95" s="64"/>
      <c r="H95" s="151"/>
      <c r="I95" s="151"/>
      <c r="J95" s="151"/>
      <c r="K95" s="151"/>
      <c r="L95" s="151"/>
      <c r="M95" s="64"/>
      <c r="N95" s="151"/>
      <c r="O95" s="151"/>
      <c r="P95" s="151"/>
      <c r="Q95" s="151"/>
      <c r="R95" s="151"/>
      <c r="S95" s="43"/>
      <c r="T95" s="151"/>
      <c r="U95" s="151"/>
      <c r="V95" s="151"/>
      <c r="W95" s="151"/>
      <c r="X95" s="151"/>
      <c r="Y95" s="151"/>
      <c r="Z95" s="43"/>
      <c r="AA95" s="151"/>
      <c r="AB95" s="151"/>
      <c r="AC95" s="151"/>
      <c r="AD95" s="151"/>
      <c r="AE95" s="43"/>
      <c r="AF95" s="151"/>
      <c r="AG95" s="151"/>
      <c r="AH95" s="151"/>
      <c r="AI95" s="151"/>
      <c r="AJ95" s="22"/>
      <c r="AK95" s="22"/>
      <c r="AL95" s="22"/>
      <c r="AM95" s="22"/>
      <c r="AN95" s="22"/>
      <c r="AO95" s="22"/>
    </row>
    <row r="96" spans="1:41" ht="15.75" customHeight="1" x14ac:dyDescent="0.2">
      <c r="A96" s="43"/>
      <c r="B96" s="151"/>
      <c r="C96" s="151"/>
      <c r="D96" s="151"/>
      <c r="E96" s="151"/>
      <c r="F96" s="151"/>
      <c r="G96" s="64"/>
      <c r="H96" s="151"/>
      <c r="I96" s="151"/>
      <c r="J96" s="151"/>
      <c r="K96" s="151"/>
      <c r="L96" s="151"/>
      <c r="M96" s="64"/>
      <c r="N96" s="151"/>
      <c r="O96" s="151"/>
      <c r="P96" s="151"/>
      <c r="Q96" s="151"/>
      <c r="R96" s="151"/>
      <c r="S96" s="43"/>
      <c r="T96" s="151"/>
      <c r="U96" s="151"/>
      <c r="V96" s="151"/>
      <c r="W96" s="151"/>
      <c r="X96" s="151"/>
      <c r="Y96" s="151"/>
      <c r="Z96" s="43"/>
      <c r="AA96" s="151"/>
      <c r="AB96" s="151"/>
      <c r="AC96" s="151"/>
      <c r="AD96" s="151"/>
      <c r="AE96" s="43"/>
      <c r="AF96" s="151"/>
      <c r="AG96" s="151"/>
      <c r="AH96" s="151"/>
      <c r="AI96" s="151"/>
      <c r="AJ96" s="22"/>
      <c r="AK96" s="22"/>
      <c r="AL96" s="22"/>
      <c r="AM96" s="22"/>
      <c r="AN96" s="22"/>
      <c r="AO96" s="22"/>
    </row>
    <row r="97" spans="1:41" ht="15.75" customHeight="1" x14ac:dyDescent="0.2">
      <c r="A97" s="43"/>
      <c r="B97" s="151"/>
      <c r="C97" s="151"/>
      <c r="D97" s="151"/>
      <c r="E97" s="151"/>
      <c r="F97" s="151"/>
      <c r="G97" s="64"/>
      <c r="H97" s="151"/>
      <c r="I97" s="151"/>
      <c r="J97" s="151"/>
      <c r="K97" s="151"/>
      <c r="L97" s="151"/>
      <c r="M97" s="64"/>
      <c r="N97" s="151"/>
      <c r="O97" s="151"/>
      <c r="P97" s="151"/>
      <c r="Q97" s="151"/>
      <c r="R97" s="151"/>
      <c r="S97" s="43"/>
      <c r="T97" s="151"/>
      <c r="U97" s="151"/>
      <c r="V97" s="151"/>
      <c r="W97" s="151"/>
      <c r="X97" s="151"/>
      <c r="Y97" s="151"/>
      <c r="Z97" s="43"/>
      <c r="AA97" s="151"/>
      <c r="AB97" s="151"/>
      <c r="AC97" s="151"/>
      <c r="AD97" s="151"/>
      <c r="AE97" s="43"/>
      <c r="AF97" s="151"/>
      <c r="AG97" s="151"/>
      <c r="AH97" s="151"/>
      <c r="AI97" s="151"/>
      <c r="AJ97" s="22"/>
      <c r="AK97" s="22"/>
      <c r="AL97" s="22"/>
      <c r="AM97" s="22"/>
      <c r="AN97" s="22"/>
      <c r="AO97" s="22"/>
    </row>
    <row r="98" spans="1:41" ht="15.75" customHeight="1" x14ac:dyDescent="0.2">
      <c r="A98" s="43"/>
      <c r="B98" s="151"/>
      <c r="C98" s="151"/>
      <c r="D98" s="151"/>
      <c r="E98" s="151"/>
      <c r="F98" s="151"/>
      <c r="G98" s="64"/>
      <c r="H98" s="151"/>
      <c r="I98" s="151"/>
      <c r="J98" s="151"/>
      <c r="K98" s="151"/>
      <c r="L98" s="151"/>
      <c r="M98" s="64"/>
      <c r="N98" s="151"/>
      <c r="O98" s="151"/>
      <c r="P98" s="151"/>
      <c r="Q98" s="151"/>
      <c r="R98" s="151"/>
      <c r="S98" s="43"/>
      <c r="T98" s="151"/>
      <c r="U98" s="151"/>
      <c r="V98" s="151"/>
      <c r="W98" s="151"/>
      <c r="X98" s="151"/>
      <c r="Y98" s="151"/>
      <c r="Z98" s="43"/>
      <c r="AA98" s="151"/>
      <c r="AB98" s="151"/>
      <c r="AC98" s="151"/>
      <c r="AD98" s="151"/>
      <c r="AE98" s="43"/>
      <c r="AF98" s="151"/>
      <c r="AG98" s="151"/>
      <c r="AH98" s="151"/>
      <c r="AI98" s="151"/>
      <c r="AJ98" s="22"/>
      <c r="AK98" s="22"/>
      <c r="AL98" s="22"/>
      <c r="AM98" s="22"/>
      <c r="AN98" s="22"/>
      <c r="AO98" s="22"/>
    </row>
    <row r="99" spans="1:41" ht="15.75" customHeight="1" x14ac:dyDescent="0.2">
      <c r="A99" s="43"/>
      <c r="B99" s="151"/>
      <c r="C99" s="151"/>
      <c r="D99" s="151"/>
      <c r="E99" s="151"/>
      <c r="F99" s="151"/>
      <c r="G99" s="64"/>
      <c r="H99" s="151"/>
      <c r="I99" s="151"/>
      <c r="J99" s="151"/>
      <c r="K99" s="151"/>
      <c r="L99" s="151"/>
      <c r="M99" s="64"/>
      <c r="N99" s="151"/>
      <c r="O99" s="151"/>
      <c r="P99" s="151"/>
      <c r="Q99" s="151"/>
      <c r="R99" s="151"/>
      <c r="S99" s="43"/>
      <c r="T99" s="151"/>
      <c r="U99" s="151"/>
      <c r="V99" s="151"/>
      <c r="W99" s="151"/>
      <c r="X99" s="151"/>
      <c r="Y99" s="151"/>
      <c r="Z99" s="43"/>
      <c r="AA99" s="151"/>
      <c r="AB99" s="151"/>
      <c r="AC99" s="151"/>
      <c r="AD99" s="151"/>
      <c r="AE99" s="43"/>
      <c r="AF99" s="151"/>
      <c r="AG99" s="151"/>
      <c r="AH99" s="151"/>
      <c r="AI99" s="151"/>
      <c r="AJ99" s="22"/>
      <c r="AK99" s="22"/>
      <c r="AL99" s="22"/>
      <c r="AM99" s="22"/>
      <c r="AN99" s="22"/>
      <c r="AO99" s="22"/>
    </row>
    <row r="100" spans="1:41" ht="15.75" customHeight="1" x14ac:dyDescent="0.2">
      <c r="A100" s="43"/>
      <c r="B100" s="151"/>
      <c r="C100" s="151"/>
      <c r="D100" s="151"/>
      <c r="E100" s="151"/>
      <c r="F100" s="151"/>
      <c r="G100" s="64"/>
      <c r="H100" s="151"/>
      <c r="I100" s="151"/>
      <c r="J100" s="151"/>
      <c r="K100" s="151"/>
      <c r="L100" s="151"/>
      <c r="M100" s="64"/>
      <c r="N100" s="151"/>
      <c r="O100" s="151"/>
      <c r="P100" s="151"/>
      <c r="Q100" s="151"/>
      <c r="R100" s="151"/>
      <c r="S100" s="43"/>
      <c r="T100" s="151"/>
      <c r="U100" s="151"/>
      <c r="V100" s="151"/>
      <c r="W100" s="151"/>
      <c r="X100" s="151"/>
      <c r="Y100" s="151"/>
      <c r="Z100" s="43"/>
      <c r="AA100" s="151"/>
      <c r="AB100" s="151"/>
      <c r="AC100" s="151"/>
      <c r="AD100" s="151"/>
      <c r="AE100" s="43"/>
      <c r="AF100" s="151"/>
      <c r="AG100" s="151"/>
      <c r="AH100" s="151"/>
      <c r="AI100" s="151"/>
      <c r="AJ100" s="22"/>
      <c r="AK100" s="22"/>
      <c r="AL100" s="22"/>
      <c r="AM100" s="22"/>
      <c r="AN100" s="22"/>
      <c r="AO100" s="22"/>
    </row>
    <row r="101" spans="1:41" ht="15.75" customHeight="1" x14ac:dyDescent="0.2">
      <c r="A101" s="43"/>
      <c r="B101" s="151"/>
      <c r="C101" s="151"/>
      <c r="D101" s="151"/>
      <c r="E101" s="151"/>
      <c r="F101" s="151"/>
      <c r="G101" s="64"/>
      <c r="H101" s="151"/>
      <c r="I101" s="151"/>
      <c r="J101" s="151"/>
      <c r="K101" s="151"/>
      <c r="L101" s="151"/>
      <c r="M101" s="64"/>
      <c r="N101" s="151"/>
      <c r="O101" s="151"/>
      <c r="P101" s="151"/>
      <c r="Q101" s="151"/>
      <c r="R101" s="151"/>
      <c r="S101" s="43"/>
      <c r="T101" s="151"/>
      <c r="U101" s="151"/>
      <c r="V101" s="151"/>
      <c r="W101" s="151"/>
      <c r="X101" s="151"/>
      <c r="Y101" s="151"/>
      <c r="Z101" s="43"/>
      <c r="AA101" s="151"/>
      <c r="AB101" s="151"/>
      <c r="AC101" s="151"/>
      <c r="AD101" s="151"/>
      <c r="AE101" s="43"/>
      <c r="AF101" s="151"/>
      <c r="AG101" s="151"/>
      <c r="AH101" s="151"/>
      <c r="AI101" s="151"/>
      <c r="AJ101" s="22"/>
      <c r="AK101" s="22"/>
      <c r="AL101" s="22"/>
      <c r="AM101" s="22"/>
      <c r="AN101" s="22"/>
      <c r="AO101" s="22"/>
    </row>
    <row r="102" spans="1:41" ht="15.75" customHeight="1" x14ac:dyDescent="0.2">
      <c r="A102" s="43"/>
      <c r="B102" s="151"/>
      <c r="C102" s="151"/>
      <c r="D102" s="151"/>
      <c r="E102" s="151"/>
      <c r="F102" s="151"/>
      <c r="G102" s="64"/>
      <c r="H102" s="151"/>
      <c r="I102" s="151"/>
      <c r="J102" s="151"/>
      <c r="K102" s="151"/>
      <c r="L102" s="151"/>
      <c r="M102" s="64"/>
      <c r="N102" s="151"/>
      <c r="O102" s="151"/>
      <c r="P102" s="151"/>
      <c r="Q102" s="151"/>
      <c r="R102" s="151"/>
      <c r="S102" s="43"/>
      <c r="T102" s="151"/>
      <c r="U102" s="151"/>
      <c r="V102" s="151"/>
      <c r="W102" s="151"/>
      <c r="X102" s="151"/>
      <c r="Y102" s="151"/>
      <c r="Z102" s="43"/>
      <c r="AA102" s="151"/>
      <c r="AB102" s="151"/>
      <c r="AC102" s="151"/>
      <c r="AD102" s="151"/>
      <c r="AE102" s="43"/>
      <c r="AF102" s="151"/>
      <c r="AG102" s="151"/>
      <c r="AH102" s="151"/>
      <c r="AI102" s="151"/>
      <c r="AJ102" s="22"/>
      <c r="AK102" s="22"/>
      <c r="AL102" s="22"/>
      <c r="AM102" s="22"/>
      <c r="AN102" s="22"/>
      <c r="AO102" s="22"/>
    </row>
    <row r="103" spans="1:41" ht="15.75" customHeight="1" x14ac:dyDescent="0.2">
      <c r="A103" s="43"/>
      <c r="B103" s="151"/>
      <c r="C103" s="151"/>
      <c r="D103" s="151"/>
      <c r="E103" s="151"/>
      <c r="F103" s="151"/>
      <c r="G103" s="64"/>
      <c r="H103" s="151"/>
      <c r="I103" s="151"/>
      <c r="J103" s="151"/>
      <c r="K103" s="151"/>
      <c r="L103" s="151"/>
      <c r="M103" s="64"/>
      <c r="N103" s="151"/>
      <c r="O103" s="151"/>
      <c r="P103" s="151"/>
      <c r="Q103" s="151"/>
      <c r="R103" s="151"/>
      <c r="S103" s="43"/>
      <c r="T103" s="151"/>
      <c r="U103" s="151"/>
      <c r="V103" s="151"/>
      <c r="W103" s="151"/>
      <c r="X103" s="151"/>
      <c r="Y103" s="151"/>
      <c r="Z103" s="43"/>
      <c r="AA103" s="151"/>
      <c r="AB103" s="151"/>
      <c r="AC103" s="151"/>
      <c r="AD103" s="151"/>
      <c r="AE103" s="43"/>
      <c r="AF103" s="151"/>
      <c r="AG103" s="151"/>
      <c r="AH103" s="151"/>
      <c r="AI103" s="151"/>
      <c r="AJ103" s="22"/>
      <c r="AK103" s="22"/>
      <c r="AL103" s="22"/>
      <c r="AM103" s="22"/>
      <c r="AN103" s="22"/>
      <c r="AO103" s="22"/>
    </row>
    <row r="104" spans="1:41" ht="15.75" customHeight="1" x14ac:dyDescent="0.2">
      <c r="A104" s="43"/>
      <c r="B104" s="151"/>
      <c r="C104" s="151"/>
      <c r="D104" s="151"/>
      <c r="E104" s="151"/>
      <c r="F104" s="151"/>
      <c r="G104" s="64"/>
      <c r="H104" s="151"/>
      <c r="I104" s="151"/>
      <c r="J104" s="151"/>
      <c r="K104" s="151"/>
      <c r="L104" s="151"/>
      <c r="M104" s="64"/>
      <c r="N104" s="151"/>
      <c r="O104" s="151"/>
      <c r="P104" s="151"/>
      <c r="Q104" s="151"/>
      <c r="R104" s="151"/>
      <c r="S104" s="43"/>
      <c r="T104" s="151"/>
      <c r="U104" s="151"/>
      <c r="V104" s="151"/>
      <c r="W104" s="151"/>
      <c r="X104" s="151"/>
      <c r="Y104" s="151"/>
      <c r="Z104" s="43"/>
      <c r="AA104" s="151"/>
      <c r="AB104" s="151"/>
      <c r="AC104" s="151"/>
      <c r="AD104" s="151"/>
      <c r="AE104" s="43"/>
      <c r="AF104" s="151"/>
      <c r="AG104" s="151"/>
      <c r="AH104" s="151"/>
      <c r="AI104" s="151"/>
      <c r="AJ104" s="22"/>
      <c r="AK104" s="22"/>
      <c r="AL104" s="22"/>
      <c r="AM104" s="22"/>
      <c r="AN104" s="22"/>
      <c r="AO104" s="22"/>
    </row>
    <row r="105" spans="1:41" ht="15.75" customHeight="1" x14ac:dyDescent="0.2">
      <c r="A105" s="43"/>
      <c r="B105" s="151"/>
      <c r="C105" s="151"/>
      <c r="D105" s="151"/>
      <c r="E105" s="151"/>
      <c r="F105" s="151"/>
      <c r="G105" s="64"/>
      <c r="H105" s="151"/>
      <c r="I105" s="151"/>
      <c r="J105" s="151"/>
      <c r="K105" s="151"/>
      <c r="L105" s="151"/>
      <c r="M105" s="64"/>
      <c r="N105" s="151"/>
      <c r="O105" s="151"/>
      <c r="P105" s="151"/>
      <c r="Q105" s="151"/>
      <c r="R105" s="151"/>
      <c r="S105" s="43"/>
      <c r="T105" s="151"/>
      <c r="U105" s="151"/>
      <c r="V105" s="151"/>
      <c r="W105" s="151"/>
      <c r="X105" s="151"/>
      <c r="Y105" s="151"/>
      <c r="Z105" s="43"/>
      <c r="AA105" s="151"/>
      <c r="AB105" s="151"/>
      <c r="AC105" s="151"/>
      <c r="AD105" s="151"/>
      <c r="AE105" s="43"/>
      <c r="AF105" s="151"/>
      <c r="AG105" s="151"/>
      <c r="AH105" s="151"/>
      <c r="AI105" s="151"/>
      <c r="AJ105" s="22"/>
      <c r="AK105" s="22"/>
      <c r="AL105" s="22"/>
      <c r="AM105" s="22"/>
      <c r="AN105" s="22"/>
      <c r="AO105" s="22"/>
    </row>
    <row r="106" spans="1:41" ht="15.75" customHeight="1" x14ac:dyDescent="0.2">
      <c r="A106" s="43"/>
      <c r="B106" s="151"/>
      <c r="C106" s="151"/>
      <c r="D106" s="151"/>
      <c r="E106" s="151"/>
      <c r="F106" s="151"/>
      <c r="G106" s="64"/>
      <c r="H106" s="151"/>
      <c r="I106" s="151"/>
      <c r="J106" s="151"/>
      <c r="K106" s="151"/>
      <c r="L106" s="151"/>
      <c r="M106" s="64"/>
      <c r="N106" s="151"/>
      <c r="O106" s="151"/>
      <c r="P106" s="151"/>
      <c r="Q106" s="151"/>
      <c r="R106" s="151"/>
      <c r="S106" s="43"/>
      <c r="T106" s="151"/>
      <c r="U106" s="151"/>
      <c r="V106" s="151"/>
      <c r="W106" s="151"/>
      <c r="X106" s="151"/>
      <c r="Y106" s="151"/>
      <c r="Z106" s="43"/>
      <c r="AA106" s="151"/>
      <c r="AB106" s="151"/>
      <c r="AC106" s="151"/>
      <c r="AD106" s="151"/>
      <c r="AE106" s="43"/>
      <c r="AF106" s="151"/>
      <c r="AG106" s="151"/>
      <c r="AH106" s="151"/>
      <c r="AI106" s="151"/>
      <c r="AJ106" s="22"/>
      <c r="AK106" s="22"/>
      <c r="AL106" s="22"/>
      <c r="AM106" s="22"/>
      <c r="AN106" s="22"/>
      <c r="AO106" s="22"/>
    </row>
    <row r="107" spans="1:41" ht="15.75" customHeight="1" x14ac:dyDescent="0.2">
      <c r="A107" s="43"/>
      <c r="B107" s="151"/>
      <c r="C107" s="151"/>
      <c r="D107" s="151"/>
      <c r="E107" s="151"/>
      <c r="F107" s="151"/>
      <c r="G107" s="64"/>
      <c r="H107" s="151"/>
      <c r="I107" s="151"/>
      <c r="J107" s="151"/>
      <c r="K107" s="151"/>
      <c r="L107" s="151"/>
      <c r="M107" s="64"/>
      <c r="N107" s="151"/>
      <c r="O107" s="151"/>
      <c r="P107" s="151"/>
      <c r="Q107" s="151"/>
      <c r="R107" s="151"/>
      <c r="S107" s="43"/>
      <c r="T107" s="151"/>
      <c r="U107" s="151"/>
      <c r="V107" s="151"/>
      <c r="W107" s="151"/>
      <c r="X107" s="151"/>
      <c r="Y107" s="151"/>
      <c r="Z107" s="43"/>
      <c r="AA107" s="151"/>
      <c r="AB107" s="151"/>
      <c r="AC107" s="151"/>
      <c r="AD107" s="151"/>
      <c r="AE107" s="43"/>
      <c r="AF107" s="151"/>
      <c r="AG107" s="151"/>
      <c r="AH107" s="151"/>
      <c r="AI107" s="151"/>
      <c r="AJ107" s="22"/>
      <c r="AK107" s="22"/>
      <c r="AL107" s="22"/>
      <c r="AM107" s="22"/>
      <c r="AN107" s="22"/>
      <c r="AO107" s="22"/>
    </row>
    <row r="108" spans="1:41" ht="15.75" customHeight="1" x14ac:dyDescent="0.2">
      <c r="A108" s="43"/>
      <c r="B108" s="151"/>
      <c r="C108" s="151"/>
      <c r="D108" s="151"/>
      <c r="E108" s="151"/>
      <c r="F108" s="151"/>
      <c r="G108" s="64"/>
      <c r="H108" s="151"/>
      <c r="I108" s="151"/>
      <c r="J108" s="151"/>
      <c r="K108" s="151"/>
      <c r="L108" s="151"/>
      <c r="M108" s="64"/>
      <c r="N108" s="151"/>
      <c r="O108" s="151"/>
      <c r="P108" s="151"/>
      <c r="Q108" s="151"/>
      <c r="R108" s="151"/>
      <c r="S108" s="43"/>
      <c r="T108" s="151"/>
      <c r="U108" s="151"/>
      <c r="V108" s="151"/>
      <c r="W108" s="151"/>
      <c r="X108" s="151"/>
      <c r="Y108" s="151"/>
      <c r="Z108" s="43"/>
      <c r="AA108" s="151"/>
      <c r="AB108" s="151"/>
      <c r="AC108" s="151"/>
      <c r="AD108" s="151"/>
      <c r="AE108" s="43"/>
      <c r="AF108" s="151"/>
      <c r="AG108" s="151"/>
      <c r="AH108" s="151"/>
      <c r="AI108" s="151"/>
      <c r="AJ108" s="22"/>
      <c r="AK108" s="22"/>
      <c r="AL108" s="22"/>
      <c r="AM108" s="22"/>
      <c r="AN108" s="22"/>
      <c r="AO108" s="22"/>
    </row>
    <row r="109" spans="1:41" ht="15.75" customHeight="1" x14ac:dyDescent="0.2">
      <c r="A109" s="43"/>
      <c r="B109" s="151"/>
      <c r="C109" s="151"/>
      <c r="D109" s="151"/>
      <c r="E109" s="151"/>
      <c r="F109" s="151"/>
      <c r="G109" s="64"/>
      <c r="H109" s="151"/>
      <c r="I109" s="151"/>
      <c r="J109" s="151"/>
      <c r="K109" s="151"/>
      <c r="L109" s="151"/>
      <c r="M109" s="64"/>
      <c r="N109" s="151"/>
      <c r="O109" s="151"/>
      <c r="P109" s="151"/>
      <c r="Q109" s="151"/>
      <c r="R109" s="151"/>
      <c r="S109" s="43"/>
      <c r="T109" s="151"/>
      <c r="U109" s="151"/>
      <c r="V109" s="151"/>
      <c r="W109" s="151"/>
      <c r="X109" s="151"/>
      <c r="Y109" s="151"/>
      <c r="Z109" s="43"/>
      <c r="AA109" s="151"/>
      <c r="AB109" s="151"/>
      <c r="AC109" s="151"/>
      <c r="AD109" s="151"/>
      <c r="AE109" s="43"/>
      <c r="AF109" s="151"/>
      <c r="AG109" s="151"/>
      <c r="AH109" s="151"/>
      <c r="AI109" s="151"/>
      <c r="AJ109" s="22"/>
      <c r="AK109" s="22"/>
      <c r="AL109" s="22"/>
      <c r="AM109" s="22"/>
      <c r="AN109" s="22"/>
      <c r="AO109" s="22"/>
    </row>
    <row r="110" spans="1:41" ht="15.75" customHeight="1" x14ac:dyDescent="0.2">
      <c r="A110" s="43"/>
      <c r="B110" s="151"/>
      <c r="C110" s="151"/>
      <c r="D110" s="151"/>
      <c r="E110" s="151"/>
      <c r="F110" s="151"/>
      <c r="G110" s="64"/>
      <c r="H110" s="151"/>
      <c r="I110" s="151"/>
      <c r="J110" s="151"/>
      <c r="K110" s="151"/>
      <c r="L110" s="151"/>
      <c r="M110" s="64"/>
      <c r="N110" s="151"/>
      <c r="O110" s="151"/>
      <c r="P110" s="151"/>
      <c r="Q110" s="151"/>
      <c r="R110" s="151"/>
      <c r="S110" s="43"/>
      <c r="T110" s="151"/>
      <c r="U110" s="151"/>
      <c r="V110" s="151"/>
      <c r="W110" s="151"/>
      <c r="X110" s="151"/>
      <c r="Y110" s="151"/>
      <c r="Z110" s="43"/>
      <c r="AA110" s="151"/>
      <c r="AB110" s="151"/>
      <c r="AC110" s="151"/>
      <c r="AD110" s="151"/>
      <c r="AE110" s="43"/>
      <c r="AF110" s="151"/>
      <c r="AG110" s="151"/>
      <c r="AH110" s="151"/>
      <c r="AI110" s="151"/>
      <c r="AJ110" s="22"/>
      <c r="AK110" s="22"/>
      <c r="AL110" s="22"/>
      <c r="AM110" s="22"/>
      <c r="AN110" s="22"/>
      <c r="AO110" s="22"/>
    </row>
    <row r="111" spans="1:41" ht="15.75" customHeight="1" x14ac:dyDescent="0.2">
      <c r="A111" s="43"/>
      <c r="B111" s="151"/>
      <c r="C111" s="151"/>
      <c r="D111" s="151"/>
      <c r="E111" s="151"/>
      <c r="F111" s="151"/>
      <c r="G111" s="64"/>
      <c r="H111" s="151"/>
      <c r="I111" s="151"/>
      <c r="J111" s="151"/>
      <c r="K111" s="151"/>
      <c r="L111" s="151"/>
      <c r="M111" s="64"/>
      <c r="N111" s="151"/>
      <c r="O111" s="151"/>
      <c r="P111" s="151"/>
      <c r="Q111" s="151"/>
      <c r="R111" s="151"/>
      <c r="S111" s="43"/>
      <c r="T111" s="151"/>
      <c r="U111" s="151"/>
      <c r="V111" s="151"/>
      <c r="W111" s="151"/>
      <c r="X111" s="151"/>
      <c r="Y111" s="151"/>
      <c r="Z111" s="43"/>
      <c r="AA111" s="151"/>
      <c r="AB111" s="151"/>
      <c r="AC111" s="151"/>
      <c r="AD111" s="151"/>
      <c r="AE111" s="43"/>
      <c r="AF111" s="151"/>
      <c r="AG111" s="151"/>
      <c r="AH111" s="151"/>
      <c r="AI111" s="151"/>
      <c r="AJ111" s="22"/>
      <c r="AK111" s="22"/>
      <c r="AL111" s="22"/>
      <c r="AM111" s="22"/>
      <c r="AN111" s="22"/>
      <c r="AO111" s="22"/>
    </row>
    <row r="112" spans="1:41" ht="15.75" customHeight="1" x14ac:dyDescent="0.2">
      <c r="A112" s="43"/>
      <c r="B112" s="151"/>
      <c r="C112" s="151"/>
      <c r="D112" s="151"/>
      <c r="E112" s="151"/>
      <c r="F112" s="151"/>
      <c r="G112" s="64"/>
      <c r="H112" s="151"/>
      <c r="I112" s="151"/>
      <c r="J112" s="151"/>
      <c r="K112" s="151"/>
      <c r="L112" s="151"/>
      <c r="M112" s="64"/>
      <c r="N112" s="151"/>
      <c r="O112" s="151"/>
      <c r="P112" s="151"/>
      <c r="Q112" s="151"/>
      <c r="R112" s="151"/>
      <c r="S112" s="43"/>
      <c r="T112" s="151"/>
      <c r="U112" s="151"/>
      <c r="V112" s="151"/>
      <c r="W112" s="151"/>
      <c r="X112" s="151"/>
      <c r="Y112" s="151"/>
      <c r="Z112" s="43"/>
      <c r="AA112" s="151"/>
      <c r="AB112" s="151"/>
      <c r="AC112" s="151"/>
      <c r="AD112" s="151"/>
      <c r="AE112" s="43"/>
      <c r="AF112" s="151"/>
      <c r="AG112" s="151"/>
      <c r="AH112" s="151"/>
      <c r="AI112" s="151"/>
      <c r="AJ112" s="22"/>
      <c r="AK112" s="22"/>
      <c r="AL112" s="22"/>
      <c r="AM112" s="22"/>
      <c r="AN112" s="22"/>
      <c r="AO112" s="22"/>
    </row>
    <row r="113" spans="1:41" ht="15.75" customHeight="1" x14ac:dyDescent="0.2">
      <c r="A113" s="43"/>
      <c r="B113" s="151"/>
      <c r="C113" s="151"/>
      <c r="D113" s="151"/>
      <c r="E113" s="151"/>
      <c r="F113" s="151"/>
      <c r="G113" s="64"/>
      <c r="H113" s="151"/>
      <c r="I113" s="151"/>
      <c r="J113" s="151"/>
      <c r="K113" s="151"/>
      <c r="L113" s="151"/>
      <c r="M113" s="64"/>
      <c r="N113" s="151"/>
      <c r="O113" s="151"/>
      <c r="P113" s="151"/>
      <c r="Q113" s="151"/>
      <c r="R113" s="151"/>
      <c r="S113" s="43"/>
      <c r="T113" s="151"/>
      <c r="U113" s="151"/>
      <c r="V113" s="151"/>
      <c r="W113" s="151"/>
      <c r="X113" s="151"/>
      <c r="Y113" s="151"/>
      <c r="Z113" s="43"/>
      <c r="AA113" s="151"/>
      <c r="AB113" s="151"/>
      <c r="AC113" s="151"/>
      <c r="AD113" s="151"/>
      <c r="AE113" s="43"/>
      <c r="AF113" s="151"/>
      <c r="AG113" s="151"/>
      <c r="AH113" s="151"/>
      <c r="AI113" s="151"/>
      <c r="AJ113" s="22"/>
      <c r="AK113" s="22"/>
      <c r="AL113" s="22"/>
      <c r="AM113" s="22"/>
      <c r="AN113" s="22"/>
      <c r="AO113" s="22"/>
    </row>
    <row r="114" spans="1:41" ht="15.75" customHeight="1" x14ac:dyDescent="0.2">
      <c r="A114" s="43"/>
      <c r="B114" s="151"/>
      <c r="C114" s="151"/>
      <c r="D114" s="151"/>
      <c r="E114" s="151"/>
      <c r="F114" s="151"/>
      <c r="G114" s="64"/>
      <c r="H114" s="151"/>
      <c r="I114" s="151"/>
      <c r="J114" s="151"/>
      <c r="K114" s="151"/>
      <c r="L114" s="151"/>
      <c r="M114" s="64"/>
      <c r="N114" s="151"/>
      <c r="O114" s="151"/>
      <c r="P114" s="151"/>
      <c r="Q114" s="151"/>
      <c r="R114" s="151"/>
      <c r="S114" s="43"/>
      <c r="T114" s="151"/>
      <c r="U114" s="151"/>
      <c r="V114" s="151"/>
      <c r="W114" s="151"/>
      <c r="X114" s="151"/>
      <c r="Y114" s="151"/>
      <c r="Z114" s="43"/>
      <c r="AA114" s="151"/>
      <c r="AB114" s="151"/>
      <c r="AC114" s="151"/>
      <c r="AD114" s="151"/>
      <c r="AE114" s="43"/>
      <c r="AF114" s="151"/>
      <c r="AG114" s="151"/>
      <c r="AH114" s="151"/>
      <c r="AI114" s="151"/>
      <c r="AJ114" s="22"/>
      <c r="AK114" s="22"/>
      <c r="AL114" s="22"/>
      <c r="AM114" s="22"/>
      <c r="AN114" s="22"/>
      <c r="AO114" s="22"/>
    </row>
    <row r="115" spans="1:41" ht="15.75" customHeight="1" x14ac:dyDescent="0.2">
      <c r="A115" s="43"/>
      <c r="B115" s="151"/>
      <c r="C115" s="151"/>
      <c r="D115" s="151"/>
      <c r="E115" s="151"/>
      <c r="F115" s="151"/>
      <c r="G115" s="64"/>
      <c r="H115" s="151"/>
      <c r="I115" s="151"/>
      <c r="J115" s="151"/>
      <c r="K115" s="151"/>
      <c r="L115" s="151"/>
      <c r="M115" s="64"/>
      <c r="N115" s="151"/>
      <c r="O115" s="151"/>
      <c r="P115" s="151"/>
      <c r="Q115" s="151"/>
      <c r="R115" s="151"/>
      <c r="S115" s="43"/>
      <c r="T115" s="151"/>
      <c r="U115" s="151"/>
      <c r="V115" s="151"/>
      <c r="W115" s="151"/>
      <c r="X115" s="151"/>
      <c r="Y115" s="151"/>
      <c r="Z115" s="43"/>
      <c r="AA115" s="151"/>
      <c r="AB115" s="151"/>
      <c r="AC115" s="151"/>
      <c r="AD115" s="151"/>
      <c r="AE115" s="43"/>
      <c r="AF115" s="151"/>
      <c r="AG115" s="151"/>
      <c r="AH115" s="151"/>
      <c r="AI115" s="151"/>
      <c r="AJ115" s="22"/>
      <c r="AK115" s="22"/>
      <c r="AL115" s="22"/>
      <c r="AM115" s="22"/>
      <c r="AN115" s="22"/>
      <c r="AO115" s="22"/>
    </row>
    <row r="116" spans="1:41" ht="15.75" customHeight="1" x14ac:dyDescent="0.2">
      <c r="A116" s="43"/>
      <c r="B116" s="151"/>
      <c r="C116" s="151"/>
      <c r="D116" s="151"/>
      <c r="E116" s="151"/>
      <c r="F116" s="151"/>
      <c r="G116" s="64"/>
      <c r="H116" s="151"/>
      <c r="I116" s="151"/>
      <c r="J116" s="151"/>
      <c r="K116" s="151"/>
      <c r="L116" s="151"/>
      <c r="M116" s="64"/>
      <c r="N116" s="151"/>
      <c r="O116" s="151"/>
      <c r="P116" s="151"/>
      <c r="Q116" s="151"/>
      <c r="R116" s="151"/>
      <c r="S116" s="43"/>
      <c r="T116" s="151"/>
      <c r="U116" s="151"/>
      <c r="V116" s="151"/>
      <c r="W116" s="151"/>
      <c r="X116" s="151"/>
      <c r="Y116" s="151"/>
      <c r="Z116" s="43"/>
      <c r="AA116" s="151"/>
      <c r="AB116" s="151"/>
      <c r="AC116" s="151"/>
      <c r="AD116" s="151"/>
      <c r="AE116" s="43"/>
      <c r="AF116" s="151"/>
      <c r="AG116" s="151"/>
      <c r="AH116" s="151"/>
      <c r="AI116" s="151"/>
      <c r="AJ116" s="22"/>
      <c r="AK116" s="22"/>
      <c r="AL116" s="22"/>
      <c r="AM116" s="22"/>
      <c r="AN116" s="22"/>
      <c r="AO116" s="22"/>
    </row>
    <row r="117" spans="1:41" ht="15.75" customHeight="1" x14ac:dyDescent="0.2">
      <c r="A117" s="43"/>
      <c r="B117" s="151"/>
      <c r="C117" s="151"/>
      <c r="D117" s="151"/>
      <c r="E117" s="151"/>
      <c r="F117" s="151"/>
      <c r="G117" s="64"/>
      <c r="H117" s="151"/>
      <c r="I117" s="151"/>
      <c r="J117" s="151"/>
      <c r="K117" s="151"/>
      <c r="L117" s="151"/>
      <c r="M117" s="64"/>
      <c r="N117" s="151"/>
      <c r="O117" s="151"/>
      <c r="P117" s="151"/>
      <c r="Q117" s="151"/>
      <c r="R117" s="151"/>
      <c r="S117" s="43"/>
      <c r="T117" s="151"/>
      <c r="U117" s="151"/>
      <c r="V117" s="151"/>
      <c r="W117" s="151"/>
      <c r="X117" s="151"/>
      <c r="Y117" s="151"/>
      <c r="Z117" s="43"/>
      <c r="AA117" s="151"/>
      <c r="AB117" s="151"/>
      <c r="AC117" s="151"/>
      <c r="AD117" s="151"/>
      <c r="AE117" s="43"/>
      <c r="AF117" s="151"/>
      <c r="AG117" s="151"/>
      <c r="AH117" s="151"/>
      <c r="AI117" s="151"/>
      <c r="AJ117" s="22"/>
      <c r="AK117" s="22"/>
      <c r="AL117" s="22"/>
      <c r="AM117" s="22"/>
      <c r="AN117" s="22"/>
      <c r="AO117" s="22"/>
    </row>
    <row r="118" spans="1:41" ht="15.75" customHeight="1" x14ac:dyDescent="0.2">
      <c r="A118" s="43"/>
      <c r="B118" s="151"/>
      <c r="C118" s="151"/>
      <c r="D118" s="151"/>
      <c r="E118" s="151"/>
      <c r="F118" s="151"/>
      <c r="G118" s="64"/>
      <c r="H118" s="151"/>
      <c r="I118" s="151"/>
      <c r="J118" s="151"/>
      <c r="K118" s="151"/>
      <c r="L118" s="151"/>
      <c r="M118" s="64"/>
      <c r="N118" s="151"/>
      <c r="O118" s="151"/>
      <c r="P118" s="151"/>
      <c r="Q118" s="151"/>
      <c r="R118" s="151"/>
      <c r="S118" s="43"/>
      <c r="T118" s="151"/>
      <c r="U118" s="151"/>
      <c r="V118" s="151"/>
      <c r="W118" s="151"/>
      <c r="X118" s="151"/>
      <c r="Y118" s="151"/>
      <c r="Z118" s="43"/>
      <c r="AA118" s="151"/>
      <c r="AB118" s="151"/>
      <c r="AC118" s="151"/>
      <c r="AD118" s="151"/>
      <c r="AE118" s="43"/>
      <c r="AF118" s="151"/>
      <c r="AG118" s="151"/>
      <c r="AH118" s="151"/>
      <c r="AI118" s="151"/>
      <c r="AJ118" s="22"/>
      <c r="AK118" s="22"/>
      <c r="AL118" s="22"/>
      <c r="AM118" s="22"/>
      <c r="AN118" s="22"/>
      <c r="AO118" s="22"/>
    </row>
    <row r="119" spans="1:41" ht="15.75" customHeight="1" x14ac:dyDescent="0.2">
      <c r="A119" s="43"/>
      <c r="B119" s="151"/>
      <c r="C119" s="151"/>
      <c r="D119" s="151"/>
      <c r="E119" s="151"/>
      <c r="F119" s="151"/>
      <c r="G119" s="64"/>
      <c r="H119" s="151"/>
      <c r="I119" s="151"/>
      <c r="J119" s="151"/>
      <c r="K119" s="151"/>
      <c r="L119" s="151"/>
      <c r="M119" s="64"/>
      <c r="N119" s="151"/>
      <c r="O119" s="151"/>
      <c r="P119" s="151"/>
      <c r="Q119" s="151"/>
      <c r="R119" s="151"/>
      <c r="S119" s="43"/>
      <c r="T119" s="151"/>
      <c r="U119" s="151"/>
      <c r="V119" s="151"/>
      <c r="W119" s="151"/>
      <c r="X119" s="151"/>
      <c r="Y119" s="151"/>
      <c r="Z119" s="43"/>
      <c r="AA119" s="151"/>
      <c r="AB119" s="151"/>
      <c r="AC119" s="151"/>
      <c r="AD119" s="151"/>
      <c r="AE119" s="43"/>
      <c r="AF119" s="151"/>
      <c r="AG119" s="151"/>
      <c r="AH119" s="151"/>
      <c r="AI119" s="151"/>
      <c r="AJ119" s="22"/>
      <c r="AK119" s="22"/>
      <c r="AL119" s="22"/>
      <c r="AM119" s="22"/>
      <c r="AN119" s="22"/>
      <c r="AO119" s="22"/>
    </row>
    <row r="120" spans="1:41" ht="15.75" customHeight="1" x14ac:dyDescent="0.2">
      <c r="A120" s="43"/>
      <c r="B120" s="151"/>
      <c r="C120" s="151"/>
      <c r="D120" s="151"/>
      <c r="E120" s="151"/>
      <c r="F120" s="151"/>
      <c r="G120" s="64"/>
      <c r="H120" s="151"/>
      <c r="I120" s="151"/>
      <c r="J120" s="151"/>
      <c r="K120" s="151"/>
      <c r="L120" s="151"/>
      <c r="M120" s="64"/>
      <c r="N120" s="151"/>
      <c r="O120" s="151"/>
      <c r="P120" s="151"/>
      <c r="Q120" s="151"/>
      <c r="R120" s="151"/>
      <c r="S120" s="43"/>
      <c r="T120" s="151"/>
      <c r="U120" s="151"/>
      <c r="V120" s="151"/>
      <c r="W120" s="151"/>
      <c r="X120" s="151"/>
      <c r="Y120" s="151"/>
      <c r="Z120" s="43"/>
      <c r="AA120" s="151"/>
      <c r="AB120" s="151"/>
      <c r="AC120" s="151"/>
      <c r="AD120" s="151"/>
      <c r="AE120" s="43"/>
      <c r="AF120" s="151"/>
      <c r="AG120" s="151"/>
      <c r="AH120" s="151"/>
      <c r="AI120" s="151"/>
      <c r="AJ120" s="22"/>
      <c r="AK120" s="22"/>
      <c r="AL120" s="22"/>
      <c r="AM120" s="22"/>
      <c r="AN120" s="22"/>
      <c r="AO120" s="22"/>
    </row>
    <row r="121" spans="1:41" ht="15.75" customHeight="1" x14ac:dyDescent="0.2">
      <c r="A121" s="43"/>
      <c r="B121" s="151"/>
      <c r="C121" s="151"/>
      <c r="D121" s="151"/>
      <c r="E121" s="151"/>
      <c r="F121" s="151"/>
      <c r="G121" s="64"/>
      <c r="H121" s="151"/>
      <c r="I121" s="151"/>
      <c r="J121" s="151"/>
      <c r="K121" s="151"/>
      <c r="L121" s="151"/>
      <c r="M121" s="64"/>
      <c r="N121" s="151"/>
      <c r="O121" s="151"/>
      <c r="P121" s="151"/>
      <c r="Q121" s="151"/>
      <c r="R121" s="151"/>
      <c r="S121" s="43"/>
      <c r="T121" s="151"/>
      <c r="U121" s="151"/>
      <c r="V121" s="151"/>
      <c r="W121" s="151"/>
      <c r="X121" s="151"/>
      <c r="Y121" s="151"/>
      <c r="Z121" s="43"/>
      <c r="AA121" s="151"/>
      <c r="AB121" s="151"/>
      <c r="AC121" s="151"/>
      <c r="AD121" s="151"/>
      <c r="AE121" s="43"/>
      <c r="AF121" s="151"/>
      <c r="AG121" s="151"/>
      <c r="AH121" s="151"/>
      <c r="AI121" s="151"/>
      <c r="AJ121" s="22"/>
      <c r="AK121" s="22"/>
      <c r="AL121" s="22"/>
      <c r="AM121" s="22"/>
      <c r="AN121" s="22"/>
      <c r="AO121" s="22"/>
    </row>
    <row r="122" spans="1:41" ht="15.75" customHeight="1" x14ac:dyDescent="0.2">
      <c r="A122" s="43"/>
      <c r="B122" s="151"/>
      <c r="C122" s="151"/>
      <c r="D122" s="151"/>
      <c r="E122" s="151"/>
      <c r="F122" s="151"/>
      <c r="G122" s="64"/>
      <c r="H122" s="151"/>
      <c r="I122" s="151"/>
      <c r="J122" s="151"/>
      <c r="K122" s="151"/>
      <c r="L122" s="151"/>
      <c r="M122" s="64"/>
      <c r="N122" s="151"/>
      <c r="O122" s="151"/>
      <c r="P122" s="151"/>
      <c r="Q122" s="151"/>
      <c r="R122" s="151"/>
      <c r="S122" s="43"/>
      <c r="T122" s="151"/>
      <c r="U122" s="151"/>
      <c r="V122" s="151"/>
      <c r="W122" s="151"/>
      <c r="X122" s="151"/>
      <c r="Y122" s="151"/>
      <c r="Z122" s="43"/>
      <c r="AA122" s="151"/>
      <c r="AB122" s="151"/>
      <c r="AC122" s="151"/>
      <c r="AD122" s="151"/>
      <c r="AE122" s="43"/>
      <c r="AF122" s="151"/>
      <c r="AG122" s="151"/>
      <c r="AH122" s="151"/>
      <c r="AI122" s="151"/>
      <c r="AJ122" s="22"/>
      <c r="AK122" s="22"/>
      <c r="AL122" s="22"/>
      <c r="AM122" s="22"/>
      <c r="AN122" s="22"/>
      <c r="AO122" s="22"/>
    </row>
    <row r="123" spans="1:41" ht="15.75" customHeight="1" x14ac:dyDescent="0.2">
      <c r="A123" s="43"/>
      <c r="B123" s="151"/>
      <c r="C123" s="151"/>
      <c r="D123" s="151"/>
      <c r="E123" s="151"/>
      <c r="F123" s="151"/>
      <c r="G123" s="64"/>
      <c r="H123" s="151"/>
      <c r="I123" s="151"/>
      <c r="J123" s="151"/>
      <c r="K123" s="151"/>
      <c r="L123" s="151"/>
      <c r="M123" s="64"/>
      <c r="N123" s="151"/>
      <c r="O123" s="151"/>
      <c r="P123" s="151"/>
      <c r="Q123" s="151"/>
      <c r="R123" s="151"/>
      <c r="S123" s="43"/>
      <c r="T123" s="151"/>
      <c r="U123" s="151"/>
      <c r="V123" s="151"/>
      <c r="W123" s="151"/>
      <c r="X123" s="151"/>
      <c r="Y123" s="151"/>
      <c r="Z123" s="43"/>
      <c r="AA123" s="151"/>
      <c r="AB123" s="151"/>
      <c r="AC123" s="151"/>
      <c r="AD123" s="151"/>
      <c r="AE123" s="43"/>
      <c r="AF123" s="151"/>
      <c r="AG123" s="151"/>
      <c r="AH123" s="151"/>
      <c r="AI123" s="151"/>
      <c r="AJ123" s="22"/>
      <c r="AK123" s="22"/>
      <c r="AL123" s="22"/>
      <c r="AM123" s="22"/>
      <c r="AN123" s="22"/>
      <c r="AO123" s="22"/>
    </row>
    <row r="124" spans="1:41" ht="15.75" customHeight="1" x14ac:dyDescent="0.2">
      <c r="A124" s="43"/>
      <c r="B124" s="151"/>
      <c r="C124" s="151"/>
      <c r="D124" s="151"/>
      <c r="E124" s="151"/>
      <c r="F124" s="151"/>
      <c r="G124" s="64"/>
      <c r="H124" s="151"/>
      <c r="I124" s="151"/>
      <c r="J124" s="151"/>
      <c r="K124" s="151"/>
      <c r="L124" s="151"/>
      <c r="M124" s="64"/>
      <c r="N124" s="151"/>
      <c r="O124" s="151"/>
      <c r="P124" s="151"/>
      <c r="Q124" s="151"/>
      <c r="R124" s="151"/>
      <c r="S124" s="43"/>
      <c r="T124" s="151"/>
      <c r="U124" s="151"/>
      <c r="V124" s="151"/>
      <c r="W124" s="151"/>
      <c r="X124" s="151"/>
      <c r="Y124" s="151"/>
      <c r="Z124" s="43"/>
      <c r="AA124" s="151"/>
      <c r="AB124" s="151"/>
      <c r="AC124" s="151"/>
      <c r="AD124" s="151"/>
      <c r="AE124" s="43"/>
      <c r="AF124" s="151"/>
      <c r="AG124" s="151"/>
      <c r="AH124" s="151"/>
      <c r="AI124" s="151"/>
      <c r="AJ124" s="22"/>
      <c r="AK124" s="22"/>
      <c r="AL124" s="22"/>
      <c r="AM124" s="22"/>
      <c r="AN124" s="22"/>
      <c r="AO124" s="22"/>
    </row>
    <row r="125" spans="1:41" ht="15.75" customHeight="1" x14ac:dyDescent="0.2">
      <c r="A125" s="43"/>
      <c r="B125" s="151"/>
      <c r="C125" s="151"/>
      <c r="D125" s="151"/>
      <c r="E125" s="151"/>
      <c r="F125" s="151"/>
      <c r="G125" s="64"/>
      <c r="H125" s="151"/>
      <c r="I125" s="151"/>
      <c r="J125" s="151"/>
      <c r="K125" s="151"/>
      <c r="L125" s="151"/>
      <c r="M125" s="64"/>
      <c r="N125" s="151"/>
      <c r="O125" s="151"/>
      <c r="P125" s="151"/>
      <c r="Q125" s="151"/>
      <c r="R125" s="151"/>
      <c r="S125" s="43"/>
      <c r="T125" s="151"/>
      <c r="U125" s="151"/>
      <c r="V125" s="151"/>
      <c r="W125" s="151"/>
      <c r="X125" s="151"/>
      <c r="Y125" s="151"/>
      <c r="Z125" s="43"/>
      <c r="AA125" s="151"/>
      <c r="AB125" s="151"/>
      <c r="AC125" s="151"/>
      <c r="AD125" s="151"/>
      <c r="AE125" s="43"/>
      <c r="AF125" s="151"/>
      <c r="AG125" s="151"/>
      <c r="AH125" s="151"/>
      <c r="AI125" s="151"/>
      <c r="AJ125" s="22"/>
      <c r="AK125" s="22"/>
      <c r="AL125" s="22"/>
      <c r="AM125" s="22"/>
      <c r="AN125" s="22"/>
      <c r="AO125" s="22"/>
    </row>
    <row r="126" spans="1:41" ht="15.75" customHeight="1" x14ac:dyDescent="0.2">
      <c r="A126" s="43"/>
      <c r="B126" s="151"/>
      <c r="C126" s="151"/>
      <c r="D126" s="151"/>
      <c r="E126" s="151"/>
      <c r="F126" s="151"/>
      <c r="G126" s="64"/>
      <c r="H126" s="151"/>
      <c r="I126" s="151"/>
      <c r="J126" s="151"/>
      <c r="K126" s="151"/>
      <c r="L126" s="151"/>
      <c r="M126" s="64"/>
      <c r="N126" s="151"/>
      <c r="O126" s="151"/>
      <c r="P126" s="151"/>
      <c r="Q126" s="151"/>
      <c r="R126" s="151"/>
      <c r="S126" s="43"/>
      <c r="T126" s="151"/>
      <c r="U126" s="151"/>
      <c r="V126" s="151"/>
      <c r="W126" s="151"/>
      <c r="X126" s="151"/>
      <c r="Y126" s="151"/>
      <c r="Z126" s="43"/>
      <c r="AA126" s="151"/>
      <c r="AB126" s="151"/>
      <c r="AC126" s="151"/>
      <c r="AD126" s="151"/>
      <c r="AE126" s="43"/>
      <c r="AF126" s="151"/>
      <c r="AG126" s="151"/>
      <c r="AH126" s="151"/>
      <c r="AI126" s="151"/>
      <c r="AJ126" s="22"/>
      <c r="AK126" s="22"/>
      <c r="AL126" s="22"/>
      <c r="AM126" s="22"/>
      <c r="AN126" s="22"/>
      <c r="AO126" s="22"/>
    </row>
    <row r="127" spans="1:41" ht="15.75" customHeight="1" x14ac:dyDescent="0.2">
      <c r="A127" s="43"/>
      <c r="B127" s="151"/>
      <c r="C127" s="151"/>
      <c r="D127" s="151"/>
      <c r="E127" s="151"/>
      <c r="F127" s="151"/>
      <c r="G127" s="64"/>
      <c r="H127" s="151"/>
      <c r="I127" s="151"/>
      <c r="J127" s="151"/>
      <c r="K127" s="151"/>
      <c r="L127" s="151"/>
      <c r="M127" s="64"/>
      <c r="N127" s="151"/>
      <c r="O127" s="151"/>
      <c r="P127" s="151"/>
      <c r="Q127" s="151"/>
      <c r="R127" s="151"/>
      <c r="S127" s="43"/>
      <c r="T127" s="151"/>
      <c r="U127" s="151"/>
      <c r="V127" s="151"/>
      <c r="W127" s="151"/>
      <c r="X127" s="151"/>
      <c r="Y127" s="151"/>
      <c r="Z127" s="43"/>
      <c r="AA127" s="151"/>
      <c r="AB127" s="151"/>
      <c r="AC127" s="151"/>
      <c r="AD127" s="151"/>
      <c r="AE127" s="43"/>
      <c r="AF127" s="151"/>
      <c r="AG127" s="151"/>
      <c r="AH127" s="151"/>
      <c r="AI127" s="151"/>
      <c r="AJ127" s="22"/>
      <c r="AK127" s="22"/>
      <c r="AL127" s="22"/>
      <c r="AM127" s="22"/>
      <c r="AN127" s="22"/>
      <c r="AO127" s="22"/>
    </row>
    <row r="128" spans="1:41" ht="15.75" customHeight="1" x14ac:dyDescent="0.2">
      <c r="A128" s="43"/>
      <c r="B128" s="151"/>
      <c r="C128" s="151"/>
      <c r="D128" s="151"/>
      <c r="E128" s="151"/>
      <c r="F128" s="151"/>
      <c r="G128" s="64"/>
      <c r="H128" s="151"/>
      <c r="I128" s="151"/>
      <c r="J128" s="151"/>
      <c r="K128" s="151"/>
      <c r="L128" s="151"/>
      <c r="M128" s="64"/>
      <c r="N128" s="151"/>
      <c r="O128" s="151"/>
      <c r="P128" s="151"/>
      <c r="Q128" s="151"/>
      <c r="R128" s="151"/>
      <c r="S128" s="43"/>
      <c r="T128" s="151"/>
      <c r="U128" s="151"/>
      <c r="V128" s="151"/>
      <c r="W128" s="151"/>
      <c r="X128" s="151"/>
      <c r="Y128" s="151"/>
      <c r="Z128" s="43"/>
      <c r="AA128" s="151"/>
      <c r="AB128" s="151"/>
      <c r="AC128" s="151"/>
      <c r="AD128" s="151"/>
      <c r="AE128" s="43"/>
      <c r="AF128" s="151"/>
      <c r="AG128" s="151"/>
      <c r="AH128" s="151"/>
      <c r="AI128" s="151"/>
      <c r="AJ128" s="22"/>
      <c r="AK128" s="22"/>
      <c r="AL128" s="22"/>
      <c r="AM128" s="22"/>
      <c r="AN128" s="22"/>
      <c r="AO128" s="22"/>
    </row>
    <row r="129" spans="1:41" ht="15.75" customHeight="1" x14ac:dyDescent="0.2">
      <c r="A129" s="43"/>
      <c r="B129" s="151"/>
      <c r="C129" s="151"/>
      <c r="D129" s="151"/>
      <c r="E129" s="151"/>
      <c r="F129" s="151"/>
      <c r="G129" s="64"/>
      <c r="H129" s="151"/>
      <c r="I129" s="151"/>
      <c r="J129" s="151"/>
      <c r="K129" s="151"/>
      <c r="L129" s="151"/>
      <c r="M129" s="64"/>
      <c r="N129" s="151"/>
      <c r="O129" s="151"/>
      <c r="P129" s="151"/>
      <c r="Q129" s="151"/>
      <c r="R129" s="151"/>
      <c r="S129" s="43"/>
      <c r="T129" s="151"/>
      <c r="U129" s="151"/>
      <c r="V129" s="151"/>
      <c r="W129" s="151"/>
      <c r="X129" s="151"/>
      <c r="Y129" s="151"/>
      <c r="Z129" s="43"/>
      <c r="AA129" s="151"/>
      <c r="AB129" s="151"/>
      <c r="AC129" s="151"/>
      <c r="AD129" s="151"/>
      <c r="AE129" s="43"/>
      <c r="AF129" s="151"/>
      <c r="AG129" s="151"/>
      <c r="AH129" s="151"/>
      <c r="AI129" s="151"/>
      <c r="AJ129" s="22"/>
      <c r="AK129" s="22"/>
      <c r="AL129" s="22"/>
      <c r="AM129" s="22"/>
      <c r="AN129" s="22"/>
      <c r="AO129" s="22"/>
    </row>
    <row r="130" spans="1:41" ht="15.75" customHeight="1" x14ac:dyDescent="0.2">
      <c r="A130" s="43"/>
      <c r="B130" s="151"/>
      <c r="C130" s="151"/>
      <c r="D130" s="151"/>
      <c r="E130" s="151"/>
      <c r="F130" s="151"/>
      <c r="G130" s="64"/>
      <c r="H130" s="151"/>
      <c r="I130" s="151"/>
      <c r="J130" s="151"/>
      <c r="K130" s="151"/>
      <c r="L130" s="151"/>
      <c r="M130" s="64"/>
      <c r="N130" s="151"/>
      <c r="O130" s="151"/>
      <c r="P130" s="151"/>
      <c r="Q130" s="151"/>
      <c r="R130" s="151"/>
      <c r="S130" s="43"/>
      <c r="T130" s="151"/>
      <c r="U130" s="151"/>
      <c r="V130" s="151"/>
      <c r="W130" s="151"/>
      <c r="X130" s="151"/>
      <c r="Y130" s="151"/>
      <c r="Z130" s="43"/>
      <c r="AA130" s="151"/>
      <c r="AB130" s="151"/>
      <c r="AC130" s="151"/>
      <c r="AD130" s="151"/>
      <c r="AE130" s="43"/>
      <c r="AF130" s="151"/>
      <c r="AG130" s="151"/>
      <c r="AH130" s="151"/>
      <c r="AI130" s="151"/>
      <c r="AJ130" s="22"/>
      <c r="AK130" s="22"/>
      <c r="AL130" s="22"/>
      <c r="AM130" s="22"/>
      <c r="AN130" s="22"/>
      <c r="AO130" s="22"/>
    </row>
    <row r="131" spans="1:41" ht="15.75" customHeight="1" x14ac:dyDescent="0.2">
      <c r="A131" s="43"/>
      <c r="B131" s="151"/>
      <c r="C131" s="151"/>
      <c r="D131" s="151"/>
      <c r="E131" s="151"/>
      <c r="F131" s="151"/>
      <c r="G131" s="64"/>
      <c r="H131" s="151"/>
      <c r="I131" s="151"/>
      <c r="J131" s="151"/>
      <c r="K131" s="151"/>
      <c r="L131" s="151"/>
      <c r="M131" s="64"/>
      <c r="N131" s="151"/>
      <c r="O131" s="151"/>
      <c r="P131" s="151"/>
      <c r="Q131" s="151"/>
      <c r="R131" s="151"/>
      <c r="S131" s="43"/>
      <c r="T131" s="151"/>
      <c r="U131" s="151"/>
      <c r="V131" s="151"/>
      <c r="W131" s="151"/>
      <c r="X131" s="151"/>
      <c r="Y131" s="151"/>
      <c r="Z131" s="43"/>
      <c r="AA131" s="151"/>
      <c r="AB131" s="151"/>
      <c r="AC131" s="151"/>
      <c r="AD131" s="151"/>
      <c r="AE131" s="43"/>
      <c r="AF131" s="151"/>
      <c r="AG131" s="151"/>
      <c r="AH131" s="151"/>
      <c r="AI131" s="151"/>
      <c r="AJ131" s="22"/>
      <c r="AK131" s="22"/>
      <c r="AL131" s="22"/>
      <c r="AM131" s="22"/>
      <c r="AN131" s="22"/>
      <c r="AO131" s="22"/>
    </row>
    <row r="132" spans="1:41" ht="15.75" customHeight="1" x14ac:dyDescent="0.2">
      <c r="A132" s="43"/>
      <c r="B132" s="151"/>
      <c r="C132" s="151"/>
      <c r="D132" s="151"/>
      <c r="E132" s="151"/>
      <c r="F132" s="151"/>
      <c r="G132" s="64"/>
      <c r="H132" s="151"/>
      <c r="I132" s="151"/>
      <c r="J132" s="151"/>
      <c r="K132" s="151"/>
      <c r="L132" s="151"/>
      <c r="M132" s="64"/>
      <c r="N132" s="151"/>
      <c r="O132" s="151"/>
      <c r="P132" s="151"/>
      <c r="Q132" s="151"/>
      <c r="R132" s="151"/>
      <c r="S132" s="43"/>
      <c r="T132" s="151"/>
      <c r="U132" s="151"/>
      <c r="V132" s="151"/>
      <c r="W132" s="151"/>
      <c r="X132" s="151"/>
      <c r="Y132" s="151"/>
      <c r="Z132" s="43"/>
      <c r="AA132" s="151"/>
      <c r="AB132" s="151"/>
      <c r="AC132" s="151"/>
      <c r="AD132" s="151"/>
      <c r="AE132" s="43"/>
      <c r="AF132" s="151"/>
      <c r="AG132" s="151"/>
      <c r="AH132" s="151"/>
      <c r="AI132" s="151"/>
      <c r="AJ132" s="22"/>
      <c r="AK132" s="22"/>
      <c r="AL132" s="22"/>
      <c r="AM132" s="22"/>
      <c r="AN132" s="22"/>
      <c r="AO132" s="22"/>
    </row>
    <row r="133" spans="1:41" ht="15.75" customHeight="1" x14ac:dyDescent="0.2">
      <c r="A133" s="43"/>
      <c r="B133" s="151"/>
      <c r="C133" s="151"/>
      <c r="D133" s="151"/>
      <c r="E133" s="151"/>
      <c r="F133" s="151"/>
      <c r="G133" s="64"/>
      <c r="H133" s="151"/>
      <c r="I133" s="151"/>
      <c r="J133" s="151"/>
      <c r="K133" s="151"/>
      <c r="L133" s="151"/>
      <c r="M133" s="64"/>
      <c r="N133" s="151"/>
      <c r="O133" s="151"/>
      <c r="P133" s="151"/>
      <c r="Q133" s="151"/>
      <c r="R133" s="151"/>
      <c r="S133" s="43"/>
      <c r="T133" s="151"/>
      <c r="U133" s="151"/>
      <c r="V133" s="151"/>
      <c r="W133" s="151"/>
      <c r="X133" s="151"/>
      <c r="Y133" s="151"/>
      <c r="Z133" s="43"/>
      <c r="AA133" s="151"/>
      <c r="AB133" s="151"/>
      <c r="AC133" s="151"/>
      <c r="AD133" s="151"/>
      <c r="AE133" s="43"/>
      <c r="AF133" s="151"/>
      <c r="AG133" s="151"/>
      <c r="AH133" s="151"/>
      <c r="AI133" s="151"/>
      <c r="AJ133" s="22"/>
      <c r="AK133" s="22"/>
      <c r="AL133" s="22"/>
      <c r="AM133" s="22"/>
      <c r="AN133" s="22"/>
      <c r="AO133" s="22"/>
    </row>
    <row r="134" spans="1:41" ht="15.75" customHeight="1" x14ac:dyDescent="0.2">
      <c r="A134" s="43"/>
      <c r="B134" s="151"/>
      <c r="C134" s="151"/>
      <c r="D134" s="151"/>
      <c r="E134" s="151"/>
      <c r="F134" s="151"/>
      <c r="G134" s="64"/>
      <c r="H134" s="151"/>
      <c r="I134" s="151"/>
      <c r="J134" s="151"/>
      <c r="K134" s="151"/>
      <c r="L134" s="151"/>
      <c r="M134" s="64"/>
      <c r="N134" s="151"/>
      <c r="O134" s="151"/>
      <c r="P134" s="151"/>
      <c r="Q134" s="151"/>
      <c r="R134" s="151"/>
      <c r="S134" s="43"/>
      <c r="T134" s="151"/>
      <c r="U134" s="151"/>
      <c r="V134" s="151"/>
      <c r="W134" s="151"/>
      <c r="X134" s="151"/>
      <c r="Y134" s="151"/>
      <c r="Z134" s="43"/>
      <c r="AA134" s="151"/>
      <c r="AB134" s="151"/>
      <c r="AC134" s="151"/>
      <c r="AD134" s="151"/>
      <c r="AE134" s="43"/>
      <c r="AF134" s="151"/>
      <c r="AG134" s="151"/>
      <c r="AH134" s="151"/>
      <c r="AI134" s="151"/>
      <c r="AJ134" s="22"/>
      <c r="AK134" s="22"/>
      <c r="AL134" s="22"/>
      <c r="AM134" s="22"/>
      <c r="AN134" s="22"/>
      <c r="AO134" s="22"/>
    </row>
    <row r="135" spans="1:41" ht="15.75" customHeight="1" x14ac:dyDescent="0.2">
      <c r="A135" s="43"/>
      <c r="B135" s="151"/>
      <c r="C135" s="151"/>
      <c r="D135" s="151"/>
      <c r="E135" s="151"/>
      <c r="F135" s="151"/>
      <c r="G135" s="64"/>
      <c r="H135" s="151"/>
      <c r="I135" s="151"/>
      <c r="J135" s="151"/>
      <c r="K135" s="151"/>
      <c r="L135" s="151"/>
      <c r="M135" s="64"/>
      <c r="N135" s="151"/>
      <c r="O135" s="151"/>
      <c r="P135" s="151"/>
      <c r="Q135" s="151"/>
      <c r="R135" s="151"/>
      <c r="S135" s="43"/>
      <c r="T135" s="151"/>
      <c r="U135" s="151"/>
      <c r="V135" s="151"/>
      <c r="W135" s="151"/>
      <c r="X135" s="151"/>
      <c r="Y135" s="151"/>
      <c r="Z135" s="43"/>
      <c r="AA135" s="151"/>
      <c r="AB135" s="151"/>
      <c r="AC135" s="151"/>
      <c r="AD135" s="151"/>
      <c r="AE135" s="43"/>
      <c r="AF135" s="151"/>
      <c r="AG135" s="151"/>
      <c r="AH135" s="151"/>
      <c r="AI135" s="151"/>
      <c r="AJ135" s="22"/>
      <c r="AK135" s="22"/>
      <c r="AL135" s="22"/>
      <c r="AM135" s="22"/>
      <c r="AN135" s="22"/>
      <c r="AO135" s="22"/>
    </row>
    <row r="136" spans="1:41" ht="15.75" customHeight="1" x14ac:dyDescent="0.2">
      <c r="A136" s="43"/>
      <c r="B136" s="151"/>
      <c r="C136" s="151"/>
      <c r="D136" s="151"/>
      <c r="E136" s="151"/>
      <c r="F136" s="151"/>
      <c r="G136" s="64"/>
      <c r="H136" s="151"/>
      <c r="I136" s="151"/>
      <c r="J136" s="151"/>
      <c r="K136" s="151"/>
      <c r="L136" s="151"/>
      <c r="M136" s="64"/>
      <c r="N136" s="151"/>
      <c r="O136" s="151"/>
      <c r="P136" s="151"/>
      <c r="Q136" s="151"/>
      <c r="R136" s="151"/>
      <c r="S136" s="43"/>
      <c r="T136" s="151"/>
      <c r="U136" s="151"/>
      <c r="V136" s="151"/>
      <c r="W136" s="151"/>
      <c r="X136" s="151"/>
      <c r="Y136" s="151"/>
      <c r="Z136" s="43"/>
      <c r="AA136" s="151"/>
      <c r="AB136" s="151"/>
      <c r="AC136" s="151"/>
      <c r="AD136" s="151"/>
      <c r="AE136" s="43"/>
      <c r="AF136" s="151"/>
      <c r="AG136" s="151"/>
      <c r="AH136" s="151"/>
      <c r="AI136" s="151"/>
      <c r="AJ136" s="22"/>
      <c r="AK136" s="22"/>
      <c r="AL136" s="22"/>
      <c r="AM136" s="22"/>
      <c r="AN136" s="22"/>
      <c r="AO136" s="22"/>
    </row>
    <row r="137" spans="1:41" ht="15.75" customHeight="1" x14ac:dyDescent="0.2">
      <c r="A137" s="43"/>
      <c r="B137" s="151"/>
      <c r="C137" s="151"/>
      <c r="D137" s="151"/>
      <c r="E137" s="151"/>
      <c r="F137" s="151"/>
      <c r="G137" s="64"/>
      <c r="H137" s="151"/>
      <c r="I137" s="151"/>
      <c r="J137" s="151"/>
      <c r="K137" s="151"/>
      <c r="L137" s="151"/>
      <c r="M137" s="64"/>
      <c r="N137" s="151"/>
      <c r="O137" s="151"/>
      <c r="P137" s="151"/>
      <c r="Q137" s="151"/>
      <c r="R137" s="151"/>
      <c r="S137" s="43"/>
      <c r="T137" s="151"/>
      <c r="U137" s="151"/>
      <c r="V137" s="151"/>
      <c r="W137" s="151"/>
      <c r="X137" s="151"/>
      <c r="Y137" s="151"/>
      <c r="Z137" s="43"/>
      <c r="AA137" s="151"/>
      <c r="AB137" s="151"/>
      <c r="AC137" s="151"/>
      <c r="AD137" s="151"/>
      <c r="AE137" s="43"/>
      <c r="AF137" s="151"/>
      <c r="AG137" s="151"/>
      <c r="AH137" s="151"/>
      <c r="AI137" s="151"/>
      <c r="AJ137" s="22"/>
      <c r="AK137" s="22"/>
      <c r="AL137" s="22"/>
      <c r="AM137" s="22"/>
      <c r="AN137" s="22"/>
      <c r="AO137" s="22"/>
    </row>
    <row r="138" spans="1:41" ht="15.75" customHeight="1" x14ac:dyDescent="0.2">
      <c r="A138" s="43"/>
      <c r="B138" s="151"/>
      <c r="C138" s="151"/>
      <c r="D138" s="151"/>
      <c r="E138" s="151"/>
      <c r="F138" s="151"/>
      <c r="G138" s="64"/>
      <c r="H138" s="151"/>
      <c r="I138" s="151"/>
      <c r="J138" s="151"/>
      <c r="K138" s="151"/>
      <c r="L138" s="151"/>
      <c r="M138" s="64"/>
      <c r="N138" s="151"/>
      <c r="O138" s="151"/>
      <c r="P138" s="151"/>
      <c r="Q138" s="151"/>
      <c r="R138" s="151"/>
      <c r="S138" s="43"/>
      <c r="T138" s="151"/>
      <c r="U138" s="151"/>
      <c r="V138" s="151"/>
      <c r="W138" s="151"/>
      <c r="X138" s="151"/>
      <c r="Y138" s="151"/>
      <c r="Z138" s="43"/>
      <c r="AA138" s="151"/>
      <c r="AB138" s="151"/>
      <c r="AC138" s="151"/>
      <c r="AD138" s="151"/>
      <c r="AE138" s="43"/>
      <c r="AF138" s="151"/>
      <c r="AG138" s="151"/>
      <c r="AH138" s="151"/>
      <c r="AI138" s="151"/>
      <c r="AJ138" s="22"/>
      <c r="AK138" s="22"/>
      <c r="AL138" s="22"/>
      <c r="AM138" s="22"/>
      <c r="AN138" s="22"/>
      <c r="AO138" s="22"/>
    </row>
    <row r="139" spans="1:41" ht="15.75" customHeight="1" x14ac:dyDescent="0.2">
      <c r="A139" s="43"/>
      <c r="B139" s="151"/>
      <c r="C139" s="151"/>
      <c r="D139" s="151"/>
      <c r="E139" s="151"/>
      <c r="F139" s="151"/>
      <c r="G139" s="64"/>
      <c r="H139" s="151"/>
      <c r="I139" s="151"/>
      <c r="J139" s="151"/>
      <c r="K139" s="151"/>
      <c r="L139" s="151"/>
      <c r="M139" s="64"/>
      <c r="N139" s="151"/>
      <c r="O139" s="151"/>
      <c r="P139" s="151"/>
      <c r="Q139" s="151"/>
      <c r="R139" s="151"/>
      <c r="S139" s="43"/>
      <c r="T139" s="151"/>
      <c r="U139" s="151"/>
      <c r="V139" s="151"/>
      <c r="W139" s="151"/>
      <c r="X139" s="151"/>
      <c r="Y139" s="151"/>
      <c r="Z139" s="43"/>
      <c r="AA139" s="151"/>
      <c r="AB139" s="151"/>
      <c r="AC139" s="151"/>
      <c r="AD139" s="151"/>
      <c r="AE139" s="43"/>
      <c r="AF139" s="151"/>
      <c r="AG139" s="151"/>
      <c r="AH139" s="151"/>
      <c r="AI139" s="151"/>
      <c r="AJ139" s="22"/>
      <c r="AK139" s="22"/>
      <c r="AL139" s="22"/>
      <c r="AM139" s="22"/>
      <c r="AN139" s="22"/>
      <c r="AO139" s="22"/>
    </row>
    <row r="140" spans="1:41" ht="15.75" customHeight="1" x14ac:dyDescent="0.2">
      <c r="A140" s="43"/>
      <c r="B140" s="151"/>
      <c r="C140" s="151"/>
      <c r="D140" s="151"/>
      <c r="E140" s="151"/>
      <c r="F140" s="151"/>
      <c r="G140" s="64"/>
      <c r="H140" s="151"/>
      <c r="I140" s="151"/>
      <c r="J140" s="151"/>
      <c r="K140" s="151"/>
      <c r="L140" s="151"/>
      <c r="M140" s="64"/>
      <c r="N140" s="151"/>
      <c r="O140" s="151"/>
      <c r="P140" s="151"/>
      <c r="Q140" s="151"/>
      <c r="R140" s="151"/>
      <c r="S140" s="43"/>
      <c r="T140" s="151"/>
      <c r="U140" s="151"/>
      <c r="V140" s="151"/>
      <c r="W140" s="151"/>
      <c r="X140" s="151"/>
      <c r="Y140" s="151"/>
      <c r="Z140" s="43"/>
      <c r="AA140" s="151"/>
      <c r="AB140" s="151"/>
      <c r="AC140" s="151"/>
      <c r="AD140" s="151"/>
      <c r="AE140" s="43"/>
      <c r="AF140" s="151"/>
      <c r="AG140" s="151"/>
      <c r="AH140" s="151"/>
      <c r="AI140" s="151"/>
      <c r="AJ140" s="22"/>
      <c r="AK140" s="22"/>
      <c r="AL140" s="22"/>
      <c r="AM140" s="22"/>
      <c r="AN140" s="22"/>
      <c r="AO140" s="22"/>
    </row>
    <row r="141" spans="1:41" ht="15.75" customHeight="1" x14ac:dyDescent="0.2">
      <c r="A141" s="43"/>
      <c r="B141" s="151"/>
      <c r="C141" s="151"/>
      <c r="D141" s="151"/>
      <c r="E141" s="151"/>
      <c r="F141" s="151"/>
      <c r="G141" s="64"/>
      <c r="H141" s="151"/>
      <c r="I141" s="151"/>
      <c r="J141" s="151"/>
      <c r="K141" s="151"/>
      <c r="L141" s="151"/>
      <c r="M141" s="64"/>
      <c r="N141" s="151"/>
      <c r="O141" s="151"/>
      <c r="P141" s="151"/>
      <c r="Q141" s="151"/>
      <c r="R141" s="151"/>
      <c r="S141" s="43"/>
      <c r="T141" s="151"/>
      <c r="U141" s="151"/>
      <c r="V141" s="151"/>
      <c r="W141" s="151"/>
      <c r="X141" s="151"/>
      <c r="Y141" s="151"/>
      <c r="Z141" s="43"/>
      <c r="AA141" s="151"/>
      <c r="AB141" s="151"/>
      <c r="AC141" s="151"/>
      <c r="AD141" s="151"/>
      <c r="AE141" s="43"/>
      <c r="AF141" s="151"/>
      <c r="AG141" s="151"/>
      <c r="AH141" s="151"/>
      <c r="AI141" s="151"/>
      <c r="AJ141" s="22"/>
      <c r="AK141" s="22"/>
      <c r="AL141" s="22"/>
      <c r="AM141" s="22"/>
      <c r="AN141" s="22"/>
      <c r="AO141" s="22"/>
    </row>
    <row r="142" spans="1:41" ht="15.75" customHeight="1" x14ac:dyDescent="0.2">
      <c r="A142" s="43"/>
      <c r="B142" s="151"/>
      <c r="C142" s="151"/>
      <c r="D142" s="151"/>
      <c r="E142" s="151"/>
      <c r="F142" s="151"/>
      <c r="G142" s="64"/>
      <c r="H142" s="151"/>
      <c r="I142" s="151"/>
      <c r="J142" s="151"/>
      <c r="K142" s="151"/>
      <c r="L142" s="151"/>
      <c r="M142" s="64"/>
      <c r="N142" s="151"/>
      <c r="O142" s="151"/>
      <c r="P142" s="151"/>
      <c r="Q142" s="151"/>
      <c r="R142" s="151"/>
      <c r="S142" s="43"/>
      <c r="T142" s="151"/>
      <c r="U142" s="151"/>
      <c r="V142" s="151"/>
      <c r="W142" s="151"/>
      <c r="X142" s="151"/>
      <c r="Y142" s="151"/>
      <c r="Z142" s="43"/>
      <c r="AA142" s="151"/>
      <c r="AB142" s="151"/>
      <c r="AC142" s="151"/>
      <c r="AD142" s="151"/>
      <c r="AE142" s="43"/>
      <c r="AF142" s="151"/>
      <c r="AG142" s="151"/>
      <c r="AH142" s="151"/>
      <c r="AI142" s="151"/>
      <c r="AJ142" s="22"/>
      <c r="AK142" s="22"/>
      <c r="AL142" s="22"/>
      <c r="AM142" s="22"/>
      <c r="AN142" s="22"/>
      <c r="AO142" s="22"/>
    </row>
    <row r="143" spans="1:41" ht="15.75" customHeight="1" x14ac:dyDescent="0.2">
      <c r="A143" s="43"/>
      <c r="B143" s="151"/>
      <c r="C143" s="151"/>
      <c r="D143" s="151"/>
      <c r="E143" s="151"/>
      <c r="F143" s="151"/>
      <c r="G143" s="64"/>
      <c r="H143" s="151"/>
      <c r="I143" s="151"/>
      <c r="J143" s="151"/>
      <c r="K143" s="151"/>
      <c r="L143" s="151"/>
      <c r="M143" s="64"/>
      <c r="N143" s="151"/>
      <c r="O143" s="151"/>
      <c r="P143" s="151"/>
      <c r="Q143" s="151"/>
      <c r="R143" s="151"/>
      <c r="S143" s="43"/>
      <c r="T143" s="151"/>
      <c r="U143" s="151"/>
      <c r="V143" s="151"/>
      <c r="W143" s="151"/>
      <c r="X143" s="151"/>
      <c r="Y143" s="151"/>
      <c r="Z143" s="43"/>
      <c r="AA143" s="151"/>
      <c r="AB143" s="151"/>
      <c r="AC143" s="151"/>
      <c r="AD143" s="151"/>
      <c r="AE143" s="43"/>
      <c r="AF143" s="151"/>
      <c r="AG143" s="151"/>
      <c r="AH143" s="151"/>
      <c r="AI143" s="151"/>
      <c r="AJ143" s="22"/>
      <c r="AK143" s="22"/>
      <c r="AL143" s="22"/>
      <c r="AM143" s="22"/>
      <c r="AN143" s="22"/>
      <c r="AO143" s="22"/>
    </row>
    <row r="144" spans="1:41" ht="15.75" customHeight="1" x14ac:dyDescent="0.2">
      <c r="A144" s="43"/>
      <c r="B144" s="151"/>
      <c r="C144" s="151"/>
      <c r="D144" s="151"/>
      <c r="E144" s="151"/>
      <c r="F144" s="151"/>
      <c r="G144" s="64"/>
      <c r="H144" s="151"/>
      <c r="I144" s="151"/>
      <c r="J144" s="151"/>
      <c r="K144" s="151"/>
      <c r="L144" s="151"/>
      <c r="M144" s="64"/>
      <c r="N144" s="151"/>
      <c r="O144" s="151"/>
      <c r="P144" s="151"/>
      <c r="Q144" s="151"/>
      <c r="R144" s="151"/>
      <c r="S144" s="43"/>
      <c r="T144" s="151"/>
      <c r="U144" s="151"/>
      <c r="V144" s="151"/>
      <c r="W144" s="151"/>
      <c r="X144" s="151"/>
      <c r="Y144" s="151"/>
      <c r="Z144" s="43"/>
      <c r="AA144" s="151"/>
      <c r="AB144" s="151"/>
      <c r="AC144" s="151"/>
      <c r="AD144" s="151"/>
      <c r="AE144" s="43"/>
      <c r="AF144" s="151"/>
      <c r="AG144" s="151"/>
      <c r="AH144" s="151"/>
      <c r="AI144" s="151"/>
      <c r="AJ144" s="22"/>
      <c r="AK144" s="22"/>
      <c r="AL144" s="22"/>
      <c r="AM144" s="22"/>
      <c r="AN144" s="22"/>
      <c r="AO144" s="22"/>
    </row>
    <row r="145" spans="1:41" ht="15.75" customHeight="1" x14ac:dyDescent="0.2">
      <c r="A145" s="43"/>
      <c r="B145" s="151"/>
      <c r="C145" s="151"/>
      <c r="D145" s="151"/>
      <c r="E145" s="151"/>
      <c r="F145" s="151"/>
      <c r="G145" s="64"/>
      <c r="H145" s="151"/>
      <c r="I145" s="151"/>
      <c r="J145" s="151"/>
      <c r="K145" s="151"/>
      <c r="L145" s="151"/>
      <c r="M145" s="64"/>
      <c r="N145" s="151"/>
      <c r="O145" s="151"/>
      <c r="P145" s="151"/>
      <c r="Q145" s="151"/>
      <c r="R145" s="151"/>
      <c r="S145" s="43"/>
      <c r="T145" s="151"/>
      <c r="U145" s="151"/>
      <c r="V145" s="151"/>
      <c r="W145" s="151"/>
      <c r="X145" s="151"/>
      <c r="Y145" s="151"/>
      <c r="Z145" s="43"/>
      <c r="AA145" s="151"/>
      <c r="AB145" s="151"/>
      <c r="AC145" s="151"/>
      <c r="AD145" s="151"/>
      <c r="AE145" s="43"/>
      <c r="AF145" s="151"/>
      <c r="AG145" s="151"/>
      <c r="AH145" s="151"/>
      <c r="AI145" s="151"/>
      <c r="AJ145" s="22"/>
      <c r="AK145" s="22"/>
      <c r="AL145" s="22"/>
      <c r="AM145" s="22"/>
      <c r="AN145" s="22"/>
      <c r="AO145" s="22"/>
    </row>
    <row r="146" spans="1:41" ht="15.75" customHeight="1" x14ac:dyDescent="0.2">
      <c r="A146" s="43"/>
      <c r="B146" s="151"/>
      <c r="C146" s="151"/>
      <c r="D146" s="151"/>
      <c r="E146" s="151"/>
      <c r="F146" s="151"/>
      <c r="G146" s="64"/>
      <c r="H146" s="151"/>
      <c r="I146" s="151"/>
      <c r="J146" s="151"/>
      <c r="K146" s="151"/>
      <c r="L146" s="151"/>
      <c r="M146" s="64"/>
      <c r="N146" s="151"/>
      <c r="O146" s="151"/>
      <c r="P146" s="151"/>
      <c r="Q146" s="151"/>
      <c r="R146" s="151"/>
      <c r="S146" s="43"/>
      <c r="T146" s="151"/>
      <c r="U146" s="151"/>
      <c r="V146" s="151"/>
      <c r="W146" s="151"/>
      <c r="X146" s="151"/>
      <c r="Y146" s="151"/>
      <c r="Z146" s="43"/>
      <c r="AA146" s="151"/>
      <c r="AB146" s="151"/>
      <c r="AC146" s="151"/>
      <c r="AD146" s="151"/>
      <c r="AE146" s="43"/>
      <c r="AF146" s="151"/>
      <c r="AG146" s="151"/>
      <c r="AH146" s="151"/>
      <c r="AI146" s="151"/>
      <c r="AJ146" s="22"/>
      <c r="AK146" s="22"/>
      <c r="AL146" s="22"/>
      <c r="AM146" s="22"/>
      <c r="AN146" s="22"/>
      <c r="AO146" s="22"/>
    </row>
    <row r="147" spans="1:41" ht="15.75" customHeight="1" x14ac:dyDescent="0.2">
      <c r="A147" s="43"/>
      <c r="B147" s="151"/>
      <c r="C147" s="151"/>
      <c r="D147" s="151"/>
      <c r="E147" s="151"/>
      <c r="F147" s="151"/>
      <c r="G147" s="64"/>
      <c r="H147" s="151"/>
      <c r="I147" s="151"/>
      <c r="J147" s="151"/>
      <c r="K147" s="151"/>
      <c r="L147" s="151"/>
      <c r="M147" s="64"/>
      <c r="N147" s="151"/>
      <c r="O147" s="151"/>
      <c r="P147" s="151"/>
      <c r="Q147" s="151"/>
      <c r="R147" s="151"/>
      <c r="S147" s="43"/>
      <c r="T147" s="151"/>
      <c r="U147" s="151"/>
      <c r="V147" s="151"/>
      <c r="W147" s="151"/>
      <c r="X147" s="151"/>
      <c r="Y147" s="151"/>
      <c r="Z147" s="43"/>
      <c r="AA147" s="151"/>
      <c r="AB147" s="151"/>
      <c r="AC147" s="151"/>
      <c r="AD147" s="151"/>
      <c r="AE147" s="43"/>
      <c r="AF147" s="151"/>
      <c r="AG147" s="151"/>
      <c r="AH147" s="151"/>
      <c r="AI147" s="151"/>
      <c r="AJ147" s="22"/>
      <c r="AK147" s="22"/>
      <c r="AL147" s="22"/>
      <c r="AM147" s="22"/>
      <c r="AN147" s="22"/>
      <c r="AO147" s="22"/>
    </row>
    <row r="148" spans="1:41" ht="15.75" customHeight="1" x14ac:dyDescent="0.2">
      <c r="A148" s="43"/>
      <c r="B148" s="151"/>
      <c r="C148" s="151"/>
      <c r="D148" s="151"/>
      <c r="E148" s="151"/>
      <c r="F148" s="151"/>
      <c r="G148" s="64"/>
      <c r="H148" s="151"/>
      <c r="I148" s="151"/>
      <c r="J148" s="151"/>
      <c r="K148" s="151"/>
      <c r="L148" s="151"/>
      <c r="M148" s="64"/>
      <c r="N148" s="151"/>
      <c r="O148" s="151"/>
      <c r="P148" s="151"/>
      <c r="Q148" s="151"/>
      <c r="R148" s="151"/>
      <c r="S148" s="43"/>
      <c r="T148" s="151"/>
      <c r="U148" s="151"/>
      <c r="V148" s="151"/>
      <c r="W148" s="151"/>
      <c r="X148" s="151"/>
      <c r="Y148" s="151"/>
      <c r="Z148" s="43"/>
      <c r="AA148" s="151"/>
      <c r="AB148" s="151"/>
      <c r="AC148" s="151"/>
      <c r="AD148" s="151"/>
      <c r="AE148" s="43"/>
      <c r="AF148" s="151"/>
      <c r="AG148" s="151"/>
      <c r="AH148" s="151"/>
      <c r="AI148" s="151"/>
      <c r="AJ148" s="22"/>
      <c r="AK148" s="22"/>
      <c r="AL148" s="22"/>
      <c r="AM148" s="22"/>
      <c r="AN148" s="22"/>
      <c r="AO148" s="22"/>
    </row>
    <row r="149" spans="1:41" ht="15.75" customHeight="1" x14ac:dyDescent="0.2">
      <c r="A149" s="43"/>
      <c r="B149" s="151"/>
      <c r="C149" s="151"/>
      <c r="D149" s="151"/>
      <c r="E149" s="151"/>
      <c r="F149" s="151"/>
      <c r="G149" s="64"/>
      <c r="H149" s="151"/>
      <c r="I149" s="151"/>
      <c r="J149" s="151"/>
      <c r="K149" s="151"/>
      <c r="L149" s="151"/>
      <c r="M149" s="64"/>
      <c r="N149" s="151"/>
      <c r="O149" s="151"/>
      <c r="P149" s="151"/>
      <c r="Q149" s="151"/>
      <c r="R149" s="151"/>
      <c r="S149" s="43"/>
      <c r="T149" s="151"/>
      <c r="U149" s="151"/>
      <c r="V149" s="151"/>
      <c r="W149" s="151"/>
      <c r="X149" s="151"/>
      <c r="Y149" s="151"/>
      <c r="Z149" s="43"/>
      <c r="AA149" s="151"/>
      <c r="AB149" s="151"/>
      <c r="AC149" s="151"/>
      <c r="AD149" s="151"/>
      <c r="AE149" s="43"/>
      <c r="AF149" s="151"/>
      <c r="AG149" s="151"/>
      <c r="AH149" s="151"/>
      <c r="AI149" s="151"/>
      <c r="AJ149" s="22"/>
      <c r="AK149" s="22"/>
      <c r="AL149" s="22"/>
      <c r="AM149" s="22"/>
      <c r="AN149" s="22"/>
      <c r="AO149" s="22"/>
    </row>
    <row r="150" spans="1:41" ht="15.75" customHeight="1" x14ac:dyDescent="0.2">
      <c r="A150" s="43"/>
      <c r="B150" s="151"/>
      <c r="C150" s="151"/>
      <c r="D150" s="151"/>
      <c r="E150" s="151"/>
      <c r="F150" s="151"/>
      <c r="G150" s="64"/>
      <c r="H150" s="151"/>
      <c r="I150" s="151"/>
      <c r="J150" s="151"/>
      <c r="K150" s="151"/>
      <c r="L150" s="151"/>
      <c r="M150" s="64"/>
      <c r="N150" s="151"/>
      <c r="O150" s="151"/>
      <c r="P150" s="151"/>
      <c r="Q150" s="151"/>
      <c r="R150" s="151"/>
      <c r="S150" s="43"/>
      <c r="T150" s="151"/>
      <c r="U150" s="151"/>
      <c r="V150" s="151"/>
      <c r="W150" s="151"/>
      <c r="X150" s="151"/>
      <c r="Y150" s="151"/>
      <c r="Z150" s="43"/>
      <c r="AA150" s="151"/>
      <c r="AB150" s="151"/>
      <c r="AC150" s="151"/>
      <c r="AD150" s="151"/>
      <c r="AE150" s="43"/>
      <c r="AF150" s="151"/>
      <c r="AG150" s="151"/>
      <c r="AH150" s="151"/>
      <c r="AI150" s="151"/>
      <c r="AJ150" s="22"/>
      <c r="AK150" s="22"/>
      <c r="AL150" s="22"/>
      <c r="AM150" s="22"/>
      <c r="AN150" s="22"/>
      <c r="AO150" s="22"/>
    </row>
    <row r="151" spans="1:41" ht="15.75" customHeight="1" x14ac:dyDescent="0.2">
      <c r="A151" s="43"/>
      <c r="B151" s="151"/>
      <c r="C151" s="151"/>
      <c r="D151" s="151"/>
      <c r="E151" s="151"/>
      <c r="F151" s="151"/>
      <c r="G151" s="64"/>
      <c r="H151" s="151"/>
      <c r="I151" s="151"/>
      <c r="J151" s="151"/>
      <c r="K151" s="151"/>
      <c r="L151" s="151"/>
      <c r="M151" s="64"/>
      <c r="N151" s="151"/>
      <c r="O151" s="151"/>
      <c r="P151" s="151"/>
      <c r="Q151" s="151"/>
      <c r="R151" s="151"/>
      <c r="S151" s="43"/>
      <c r="T151" s="151"/>
      <c r="U151" s="151"/>
      <c r="V151" s="151"/>
      <c r="W151" s="151"/>
      <c r="X151" s="151"/>
      <c r="Y151" s="151"/>
      <c r="Z151" s="43"/>
      <c r="AA151" s="151"/>
      <c r="AB151" s="151"/>
      <c r="AC151" s="151"/>
      <c r="AD151" s="151"/>
      <c r="AE151" s="43"/>
      <c r="AF151" s="151"/>
      <c r="AG151" s="151"/>
      <c r="AH151" s="151"/>
      <c r="AI151" s="151"/>
      <c r="AJ151" s="22"/>
      <c r="AK151" s="22"/>
      <c r="AL151" s="22"/>
      <c r="AM151" s="22"/>
      <c r="AN151" s="22"/>
      <c r="AO151" s="22"/>
    </row>
    <row r="152" spans="1:41" ht="15.75" customHeight="1" x14ac:dyDescent="0.2">
      <c r="A152" s="43"/>
      <c r="B152" s="151"/>
      <c r="C152" s="151"/>
      <c r="D152" s="151"/>
      <c r="E152" s="151"/>
      <c r="F152" s="151"/>
      <c r="G152" s="64"/>
      <c r="H152" s="151"/>
      <c r="I152" s="151"/>
      <c r="J152" s="151"/>
      <c r="K152" s="151"/>
      <c r="L152" s="151"/>
      <c r="M152" s="64"/>
      <c r="N152" s="151"/>
      <c r="O152" s="151"/>
      <c r="P152" s="151"/>
      <c r="Q152" s="151"/>
      <c r="R152" s="151"/>
      <c r="S152" s="43"/>
      <c r="T152" s="151"/>
      <c r="U152" s="151"/>
      <c r="V152" s="151"/>
      <c r="W152" s="151"/>
      <c r="X152" s="151"/>
      <c r="Y152" s="151"/>
      <c r="Z152" s="43"/>
      <c r="AA152" s="151"/>
      <c r="AB152" s="151"/>
      <c r="AC152" s="151"/>
      <c r="AD152" s="151"/>
      <c r="AE152" s="43"/>
      <c r="AF152" s="151"/>
      <c r="AG152" s="151"/>
      <c r="AH152" s="151"/>
      <c r="AI152" s="151"/>
      <c r="AJ152" s="22"/>
      <c r="AK152" s="22"/>
      <c r="AL152" s="22"/>
      <c r="AM152" s="22"/>
      <c r="AN152" s="22"/>
      <c r="AO152" s="22"/>
    </row>
    <row r="153" spans="1:41" ht="15.75" customHeight="1" x14ac:dyDescent="0.2">
      <c r="A153" s="43"/>
      <c r="B153" s="151"/>
      <c r="C153" s="151"/>
      <c r="D153" s="151"/>
      <c r="E153" s="151"/>
      <c r="F153" s="151"/>
      <c r="G153" s="64"/>
      <c r="H153" s="151"/>
      <c r="I153" s="151"/>
      <c r="J153" s="151"/>
      <c r="K153" s="151"/>
      <c r="L153" s="151"/>
      <c r="M153" s="64"/>
      <c r="N153" s="151"/>
      <c r="O153" s="151"/>
      <c r="P153" s="151"/>
      <c r="Q153" s="151"/>
      <c r="R153" s="151"/>
      <c r="S153" s="43"/>
      <c r="T153" s="151"/>
      <c r="U153" s="151"/>
      <c r="V153" s="151"/>
      <c r="W153" s="151"/>
      <c r="X153" s="151"/>
      <c r="Y153" s="151"/>
      <c r="Z153" s="43"/>
      <c r="AA153" s="151"/>
      <c r="AB153" s="151"/>
      <c r="AC153" s="151"/>
      <c r="AD153" s="151"/>
      <c r="AE153" s="43"/>
      <c r="AF153" s="151"/>
      <c r="AG153" s="151"/>
      <c r="AH153" s="151"/>
      <c r="AI153" s="151"/>
      <c r="AJ153" s="22"/>
      <c r="AK153" s="22"/>
      <c r="AL153" s="22"/>
      <c r="AM153" s="22"/>
      <c r="AN153" s="22"/>
      <c r="AO153" s="22"/>
    </row>
    <row r="154" spans="1:41" ht="15.75" customHeight="1" x14ac:dyDescent="0.2">
      <c r="A154" s="43"/>
      <c r="B154" s="151"/>
      <c r="C154" s="151"/>
      <c r="D154" s="151"/>
      <c r="E154" s="151"/>
      <c r="F154" s="151"/>
      <c r="G154" s="64"/>
      <c r="H154" s="151"/>
      <c r="I154" s="151"/>
      <c r="J154" s="151"/>
      <c r="K154" s="151"/>
      <c r="L154" s="151"/>
      <c r="M154" s="64"/>
      <c r="N154" s="151"/>
      <c r="O154" s="151"/>
      <c r="P154" s="151"/>
      <c r="Q154" s="151"/>
      <c r="R154" s="151"/>
      <c r="S154" s="43"/>
      <c r="T154" s="151"/>
      <c r="U154" s="151"/>
      <c r="V154" s="151"/>
      <c r="W154" s="151"/>
      <c r="X154" s="151"/>
      <c r="Y154" s="151"/>
      <c r="Z154" s="43"/>
      <c r="AA154" s="151"/>
      <c r="AB154" s="151"/>
      <c r="AC154" s="151"/>
      <c r="AD154" s="151"/>
      <c r="AE154" s="43"/>
      <c r="AF154" s="151"/>
      <c r="AG154" s="151"/>
      <c r="AH154" s="151"/>
      <c r="AI154" s="151"/>
      <c r="AJ154" s="22"/>
      <c r="AK154" s="22"/>
      <c r="AL154" s="22"/>
      <c r="AM154" s="22"/>
      <c r="AN154" s="22"/>
      <c r="AO154" s="22"/>
    </row>
    <row r="155" spans="1:41" ht="15.75" customHeight="1" x14ac:dyDescent="0.2">
      <c r="A155" s="43"/>
      <c r="B155" s="151"/>
      <c r="C155" s="151"/>
      <c r="D155" s="151"/>
      <c r="E155" s="151"/>
      <c r="F155" s="151"/>
      <c r="G155" s="64"/>
      <c r="H155" s="151"/>
      <c r="I155" s="151"/>
      <c r="J155" s="151"/>
      <c r="K155" s="151"/>
      <c r="L155" s="151"/>
      <c r="M155" s="64"/>
      <c r="N155" s="151"/>
      <c r="O155" s="151"/>
      <c r="P155" s="151"/>
      <c r="Q155" s="151"/>
      <c r="R155" s="151"/>
      <c r="S155" s="43"/>
      <c r="T155" s="151"/>
      <c r="U155" s="151"/>
      <c r="V155" s="151"/>
      <c r="W155" s="151"/>
      <c r="X155" s="151"/>
      <c r="Y155" s="151"/>
      <c r="Z155" s="43"/>
      <c r="AA155" s="151"/>
      <c r="AB155" s="151"/>
      <c r="AC155" s="151"/>
      <c r="AD155" s="151"/>
      <c r="AE155" s="43"/>
      <c r="AF155" s="151"/>
      <c r="AG155" s="151"/>
      <c r="AH155" s="151"/>
      <c r="AI155" s="151"/>
      <c r="AJ155" s="22"/>
      <c r="AK155" s="22"/>
      <c r="AL155" s="22"/>
      <c r="AM155" s="22"/>
      <c r="AN155" s="22"/>
      <c r="AO155" s="22"/>
    </row>
    <row r="156" spans="1:41" ht="15.75" customHeight="1" x14ac:dyDescent="0.2">
      <c r="A156" s="43"/>
      <c r="B156" s="151"/>
      <c r="C156" s="151"/>
      <c r="D156" s="151"/>
      <c r="E156" s="151"/>
      <c r="F156" s="151"/>
      <c r="G156" s="64"/>
      <c r="H156" s="151"/>
      <c r="I156" s="151"/>
      <c r="J156" s="151"/>
      <c r="K156" s="151"/>
      <c r="L156" s="151"/>
      <c r="M156" s="64"/>
      <c r="N156" s="151"/>
      <c r="O156" s="151"/>
      <c r="P156" s="151"/>
      <c r="Q156" s="151"/>
      <c r="R156" s="151"/>
      <c r="S156" s="43"/>
      <c r="T156" s="151"/>
      <c r="U156" s="151"/>
      <c r="V156" s="151"/>
      <c r="W156" s="151"/>
      <c r="X156" s="151"/>
      <c r="Y156" s="151"/>
      <c r="Z156" s="43"/>
      <c r="AA156" s="151"/>
      <c r="AB156" s="151"/>
      <c r="AC156" s="151"/>
      <c r="AD156" s="151"/>
      <c r="AE156" s="43"/>
      <c r="AF156" s="151"/>
      <c r="AG156" s="151"/>
      <c r="AH156" s="151"/>
      <c r="AI156" s="151"/>
      <c r="AJ156" s="22"/>
      <c r="AK156" s="22"/>
      <c r="AL156" s="22"/>
      <c r="AM156" s="22"/>
      <c r="AN156" s="22"/>
      <c r="AO156" s="22"/>
    </row>
    <row r="157" spans="1:41" ht="15.75" customHeight="1" x14ac:dyDescent="0.2">
      <c r="A157" s="43"/>
      <c r="B157" s="151"/>
      <c r="C157" s="151"/>
      <c r="D157" s="151"/>
      <c r="E157" s="151"/>
      <c r="F157" s="151"/>
      <c r="G157" s="64"/>
      <c r="H157" s="151"/>
      <c r="I157" s="151"/>
      <c r="J157" s="151"/>
      <c r="K157" s="151"/>
      <c r="L157" s="151"/>
      <c r="M157" s="64"/>
      <c r="N157" s="151"/>
      <c r="O157" s="151"/>
      <c r="P157" s="151"/>
      <c r="Q157" s="151"/>
      <c r="R157" s="151"/>
      <c r="S157" s="43"/>
      <c r="T157" s="151"/>
      <c r="U157" s="151"/>
      <c r="V157" s="151"/>
      <c r="W157" s="151"/>
      <c r="X157" s="151"/>
      <c r="Y157" s="151"/>
      <c r="Z157" s="43"/>
      <c r="AA157" s="151"/>
      <c r="AB157" s="151"/>
      <c r="AC157" s="151"/>
      <c r="AD157" s="151"/>
      <c r="AE157" s="43"/>
      <c r="AF157" s="151"/>
      <c r="AG157" s="151"/>
      <c r="AH157" s="151"/>
      <c r="AI157" s="151"/>
      <c r="AJ157" s="22"/>
      <c r="AK157" s="22"/>
      <c r="AL157" s="22"/>
      <c r="AM157" s="22"/>
      <c r="AN157" s="22"/>
      <c r="AO157" s="22"/>
    </row>
    <row r="158" spans="1:41" ht="15.75" customHeight="1" x14ac:dyDescent="0.2">
      <c r="A158" s="43"/>
      <c r="B158" s="151"/>
      <c r="C158" s="151"/>
      <c r="D158" s="151"/>
      <c r="E158" s="151"/>
      <c r="F158" s="151"/>
      <c r="G158" s="64"/>
      <c r="H158" s="151"/>
      <c r="I158" s="151"/>
      <c r="J158" s="151"/>
      <c r="K158" s="151"/>
      <c r="L158" s="151"/>
      <c r="M158" s="64"/>
      <c r="N158" s="151"/>
      <c r="O158" s="151"/>
      <c r="P158" s="151"/>
      <c r="Q158" s="151"/>
      <c r="R158" s="151"/>
      <c r="S158" s="43"/>
      <c r="T158" s="151"/>
      <c r="U158" s="151"/>
      <c r="V158" s="151"/>
      <c r="W158" s="151"/>
      <c r="X158" s="151"/>
      <c r="Y158" s="151"/>
      <c r="Z158" s="43"/>
      <c r="AA158" s="151"/>
      <c r="AB158" s="151"/>
      <c r="AC158" s="151"/>
      <c r="AD158" s="151"/>
      <c r="AE158" s="43"/>
      <c r="AF158" s="151"/>
      <c r="AG158" s="151"/>
      <c r="AH158" s="151"/>
      <c r="AI158" s="151"/>
      <c r="AJ158" s="22"/>
      <c r="AK158" s="22"/>
      <c r="AL158" s="22"/>
      <c r="AM158" s="22"/>
      <c r="AN158" s="22"/>
      <c r="AO158" s="22"/>
    </row>
    <row r="159" spans="1:41" ht="15.75" customHeight="1" x14ac:dyDescent="0.2">
      <c r="A159" s="43"/>
      <c r="B159" s="151"/>
      <c r="C159" s="151"/>
      <c r="D159" s="151"/>
      <c r="E159" s="151"/>
      <c r="F159" s="151"/>
      <c r="G159" s="64"/>
      <c r="H159" s="151"/>
      <c r="I159" s="151"/>
      <c r="J159" s="151"/>
      <c r="K159" s="151"/>
      <c r="L159" s="151"/>
      <c r="M159" s="64"/>
      <c r="N159" s="151"/>
      <c r="O159" s="151"/>
      <c r="P159" s="151"/>
      <c r="Q159" s="151"/>
      <c r="R159" s="151"/>
      <c r="S159" s="43"/>
      <c r="T159" s="151"/>
      <c r="U159" s="151"/>
      <c r="V159" s="151"/>
      <c r="W159" s="151"/>
      <c r="X159" s="151"/>
      <c r="Y159" s="151"/>
      <c r="Z159" s="43"/>
      <c r="AA159" s="151"/>
      <c r="AB159" s="151"/>
      <c r="AC159" s="151"/>
      <c r="AD159" s="151"/>
      <c r="AE159" s="43"/>
      <c r="AF159" s="151"/>
      <c r="AG159" s="151"/>
      <c r="AH159" s="151"/>
      <c r="AI159" s="151"/>
      <c r="AJ159" s="22"/>
      <c r="AK159" s="22"/>
      <c r="AL159" s="22"/>
      <c r="AM159" s="22"/>
      <c r="AN159" s="22"/>
      <c r="AO159" s="22"/>
    </row>
    <row r="160" spans="1:41" ht="15.75" customHeight="1" x14ac:dyDescent="0.2">
      <c r="A160" s="43"/>
      <c r="B160" s="151"/>
      <c r="C160" s="151"/>
      <c r="D160" s="151"/>
      <c r="E160" s="151"/>
      <c r="F160" s="151"/>
      <c r="G160" s="64"/>
      <c r="H160" s="151"/>
      <c r="I160" s="151"/>
      <c r="J160" s="151"/>
      <c r="K160" s="151"/>
      <c r="L160" s="151"/>
      <c r="M160" s="64"/>
      <c r="N160" s="151"/>
      <c r="O160" s="151"/>
      <c r="P160" s="151"/>
      <c r="Q160" s="151"/>
      <c r="R160" s="151"/>
      <c r="S160" s="43"/>
      <c r="T160" s="151"/>
      <c r="U160" s="151"/>
      <c r="V160" s="151"/>
      <c r="W160" s="151"/>
      <c r="X160" s="151"/>
      <c r="Y160" s="151"/>
      <c r="Z160" s="43"/>
      <c r="AA160" s="151"/>
      <c r="AB160" s="151"/>
      <c r="AC160" s="151"/>
      <c r="AD160" s="151"/>
      <c r="AE160" s="43"/>
      <c r="AF160" s="151"/>
      <c r="AG160" s="151"/>
      <c r="AH160" s="151"/>
      <c r="AI160" s="151"/>
      <c r="AJ160" s="22"/>
      <c r="AK160" s="22"/>
      <c r="AL160" s="22"/>
      <c r="AM160" s="22"/>
      <c r="AN160" s="22"/>
      <c r="AO160" s="22"/>
    </row>
    <row r="161" spans="1:41" ht="15.75" customHeight="1" x14ac:dyDescent="0.2">
      <c r="A161" s="43"/>
      <c r="B161" s="151"/>
      <c r="C161" s="151"/>
      <c r="D161" s="151"/>
      <c r="E161" s="151"/>
      <c r="F161" s="151"/>
      <c r="G161" s="64"/>
      <c r="H161" s="151"/>
      <c r="I161" s="151"/>
      <c r="J161" s="151"/>
      <c r="K161" s="151"/>
      <c r="L161" s="151"/>
      <c r="M161" s="64"/>
      <c r="N161" s="151"/>
      <c r="O161" s="151"/>
      <c r="P161" s="151"/>
      <c r="Q161" s="151"/>
      <c r="R161" s="151"/>
      <c r="S161" s="43"/>
      <c r="T161" s="151"/>
      <c r="U161" s="151"/>
      <c r="V161" s="151"/>
      <c r="W161" s="151"/>
      <c r="X161" s="151"/>
      <c r="Y161" s="151"/>
      <c r="Z161" s="43"/>
      <c r="AA161" s="151"/>
      <c r="AB161" s="151"/>
      <c r="AC161" s="151"/>
      <c r="AD161" s="151"/>
      <c r="AE161" s="43"/>
      <c r="AF161" s="151"/>
      <c r="AG161" s="151"/>
      <c r="AH161" s="151"/>
      <c r="AI161" s="151"/>
      <c r="AJ161" s="22"/>
      <c r="AK161" s="22"/>
      <c r="AL161" s="22"/>
      <c r="AM161" s="22"/>
      <c r="AN161" s="22"/>
      <c r="AO161" s="22"/>
    </row>
    <row r="162" spans="1:41" ht="15.75" customHeight="1" x14ac:dyDescent="0.2">
      <c r="A162" s="43"/>
      <c r="B162" s="151"/>
      <c r="C162" s="151"/>
      <c r="D162" s="151"/>
      <c r="E162" s="151"/>
      <c r="F162" s="151"/>
      <c r="G162" s="64"/>
      <c r="H162" s="151"/>
      <c r="I162" s="151"/>
      <c r="J162" s="151"/>
      <c r="K162" s="151"/>
      <c r="L162" s="151"/>
      <c r="M162" s="64"/>
      <c r="N162" s="151"/>
      <c r="O162" s="151"/>
      <c r="P162" s="151"/>
      <c r="Q162" s="151"/>
      <c r="R162" s="151"/>
      <c r="S162" s="43"/>
      <c r="T162" s="151"/>
      <c r="U162" s="151"/>
      <c r="V162" s="151"/>
      <c r="W162" s="151"/>
      <c r="X162" s="151"/>
      <c r="Y162" s="151"/>
      <c r="Z162" s="43"/>
      <c r="AA162" s="151"/>
      <c r="AB162" s="151"/>
      <c r="AC162" s="151"/>
      <c r="AD162" s="151"/>
      <c r="AE162" s="43"/>
      <c r="AF162" s="151"/>
      <c r="AG162" s="151"/>
      <c r="AH162" s="151"/>
      <c r="AI162" s="151"/>
      <c r="AJ162" s="22"/>
      <c r="AK162" s="22"/>
      <c r="AL162" s="22"/>
      <c r="AM162" s="22"/>
      <c r="AN162" s="22"/>
      <c r="AO162" s="22"/>
    </row>
    <row r="163" spans="1:41" ht="15.75" customHeight="1" x14ac:dyDescent="0.2">
      <c r="A163" s="43"/>
      <c r="B163" s="151"/>
      <c r="C163" s="151"/>
      <c r="D163" s="151"/>
      <c r="E163" s="151"/>
      <c r="F163" s="151"/>
      <c r="G163" s="64"/>
      <c r="H163" s="151"/>
      <c r="I163" s="151"/>
      <c r="J163" s="151"/>
      <c r="K163" s="151"/>
      <c r="L163" s="151"/>
      <c r="M163" s="64"/>
      <c r="N163" s="151"/>
      <c r="O163" s="151"/>
      <c r="P163" s="151"/>
      <c r="Q163" s="151"/>
      <c r="R163" s="151"/>
      <c r="S163" s="43"/>
      <c r="T163" s="151"/>
      <c r="U163" s="151"/>
      <c r="V163" s="151"/>
      <c r="W163" s="151"/>
      <c r="X163" s="151"/>
      <c r="Y163" s="151"/>
      <c r="Z163" s="43"/>
      <c r="AA163" s="151"/>
      <c r="AB163" s="151"/>
      <c r="AC163" s="151"/>
      <c r="AD163" s="151"/>
      <c r="AE163" s="43"/>
      <c r="AF163" s="151"/>
      <c r="AG163" s="151"/>
      <c r="AH163" s="151"/>
      <c r="AI163" s="151"/>
      <c r="AJ163" s="22"/>
      <c r="AK163" s="22"/>
      <c r="AL163" s="22"/>
      <c r="AM163" s="22"/>
      <c r="AN163" s="22"/>
      <c r="AO163" s="22"/>
    </row>
    <row r="164" spans="1:41" ht="15.75" customHeight="1" x14ac:dyDescent="0.2">
      <c r="A164" s="43"/>
      <c r="B164" s="151"/>
      <c r="C164" s="151"/>
      <c r="D164" s="151"/>
      <c r="E164" s="151"/>
      <c r="F164" s="151"/>
      <c r="G164" s="64"/>
      <c r="H164" s="151"/>
      <c r="I164" s="151"/>
      <c r="J164" s="151"/>
      <c r="K164" s="151"/>
      <c r="L164" s="151"/>
      <c r="M164" s="64"/>
      <c r="N164" s="151"/>
      <c r="O164" s="151"/>
      <c r="P164" s="151"/>
      <c r="Q164" s="151"/>
      <c r="R164" s="151"/>
      <c r="S164" s="43"/>
      <c r="T164" s="151"/>
      <c r="U164" s="151"/>
      <c r="V164" s="151"/>
      <c r="W164" s="151"/>
      <c r="X164" s="151"/>
      <c r="Y164" s="151"/>
      <c r="Z164" s="43"/>
      <c r="AA164" s="151"/>
      <c r="AB164" s="151"/>
      <c r="AC164" s="151"/>
      <c r="AD164" s="151"/>
      <c r="AE164" s="43"/>
      <c r="AF164" s="151"/>
      <c r="AG164" s="151"/>
      <c r="AH164" s="151"/>
      <c r="AI164" s="151"/>
      <c r="AJ164" s="22"/>
      <c r="AK164" s="22"/>
      <c r="AL164" s="22"/>
      <c r="AM164" s="22"/>
      <c r="AN164" s="22"/>
      <c r="AO164" s="22"/>
    </row>
    <row r="165" spans="1:41" ht="15.75" customHeight="1" x14ac:dyDescent="0.2">
      <c r="A165" s="43"/>
      <c r="B165" s="151"/>
      <c r="C165" s="151"/>
      <c r="D165" s="151"/>
      <c r="E165" s="151"/>
      <c r="F165" s="151"/>
      <c r="G165" s="64"/>
      <c r="H165" s="151"/>
      <c r="I165" s="151"/>
      <c r="J165" s="151"/>
      <c r="K165" s="151"/>
      <c r="L165" s="151"/>
      <c r="M165" s="64"/>
      <c r="N165" s="151"/>
      <c r="O165" s="151"/>
      <c r="P165" s="151"/>
      <c r="Q165" s="151"/>
      <c r="R165" s="151"/>
      <c r="S165" s="43"/>
      <c r="T165" s="151"/>
      <c r="U165" s="151"/>
      <c r="V165" s="151"/>
      <c r="W165" s="151"/>
      <c r="X165" s="151"/>
      <c r="Y165" s="151"/>
      <c r="Z165" s="43"/>
      <c r="AA165" s="151"/>
      <c r="AB165" s="151"/>
      <c r="AC165" s="151"/>
      <c r="AD165" s="151"/>
      <c r="AE165" s="43"/>
      <c r="AF165" s="151"/>
      <c r="AG165" s="151"/>
      <c r="AH165" s="151"/>
      <c r="AI165" s="151"/>
      <c r="AJ165" s="22"/>
      <c r="AK165" s="22"/>
      <c r="AL165" s="22"/>
      <c r="AM165" s="22"/>
      <c r="AN165" s="22"/>
      <c r="AO165" s="22"/>
    </row>
    <row r="166" spans="1:41" ht="15.75" customHeight="1" x14ac:dyDescent="0.2">
      <c r="A166" s="43"/>
      <c r="B166" s="151"/>
      <c r="C166" s="151"/>
      <c r="D166" s="151"/>
      <c r="E166" s="151"/>
      <c r="F166" s="151"/>
      <c r="G166" s="64"/>
      <c r="H166" s="151"/>
      <c r="I166" s="151"/>
      <c r="J166" s="151"/>
      <c r="K166" s="151"/>
      <c r="L166" s="151"/>
      <c r="M166" s="64"/>
      <c r="N166" s="151"/>
      <c r="O166" s="151"/>
      <c r="P166" s="151"/>
      <c r="Q166" s="151"/>
      <c r="R166" s="151"/>
      <c r="S166" s="43"/>
      <c r="T166" s="151"/>
      <c r="U166" s="151"/>
      <c r="V166" s="151"/>
      <c r="W166" s="151"/>
      <c r="X166" s="151"/>
      <c r="Y166" s="151"/>
      <c r="Z166" s="43"/>
      <c r="AA166" s="151"/>
      <c r="AB166" s="151"/>
      <c r="AC166" s="151"/>
      <c r="AD166" s="151"/>
      <c r="AE166" s="43"/>
      <c r="AF166" s="151"/>
      <c r="AG166" s="151"/>
      <c r="AH166" s="151"/>
      <c r="AI166" s="151"/>
      <c r="AJ166" s="22"/>
      <c r="AK166" s="22"/>
      <c r="AL166" s="22"/>
      <c r="AM166" s="22"/>
      <c r="AN166" s="22"/>
      <c r="AO166" s="22"/>
    </row>
    <row r="167" spans="1:41" ht="15.75" customHeight="1" x14ac:dyDescent="0.2">
      <c r="A167" s="43"/>
      <c r="B167" s="151"/>
      <c r="C167" s="151"/>
      <c r="D167" s="151"/>
      <c r="E167" s="151"/>
      <c r="F167" s="151"/>
      <c r="G167" s="64"/>
      <c r="H167" s="151"/>
      <c r="I167" s="151"/>
      <c r="J167" s="151"/>
      <c r="K167" s="151"/>
      <c r="L167" s="151"/>
      <c r="M167" s="64"/>
      <c r="N167" s="151"/>
      <c r="O167" s="151"/>
      <c r="P167" s="151"/>
      <c r="Q167" s="151"/>
      <c r="R167" s="151"/>
      <c r="S167" s="43"/>
      <c r="T167" s="151"/>
      <c r="U167" s="151"/>
      <c r="V167" s="151"/>
      <c r="W167" s="151"/>
      <c r="X167" s="151"/>
      <c r="Y167" s="151"/>
      <c r="Z167" s="43"/>
      <c r="AA167" s="151"/>
      <c r="AB167" s="151"/>
      <c r="AC167" s="151"/>
      <c r="AD167" s="151"/>
      <c r="AE167" s="43"/>
      <c r="AF167" s="151"/>
      <c r="AG167" s="151"/>
      <c r="AH167" s="151"/>
      <c r="AI167" s="151"/>
      <c r="AJ167" s="22"/>
      <c r="AK167" s="22"/>
      <c r="AL167" s="22"/>
      <c r="AM167" s="22"/>
      <c r="AN167" s="22"/>
      <c r="AO167" s="22"/>
    </row>
    <row r="168" spans="1:41" ht="15.75" customHeight="1" x14ac:dyDescent="0.2">
      <c r="A168" s="43"/>
      <c r="B168" s="151"/>
      <c r="C168" s="151"/>
      <c r="D168" s="151"/>
      <c r="E168" s="151"/>
      <c r="F168" s="151"/>
      <c r="G168" s="64"/>
      <c r="H168" s="151"/>
      <c r="I168" s="151"/>
      <c r="J168" s="151"/>
      <c r="K168" s="151"/>
      <c r="L168" s="151"/>
      <c r="M168" s="64"/>
      <c r="N168" s="151"/>
      <c r="O168" s="151"/>
      <c r="P168" s="151"/>
      <c r="Q168" s="151"/>
      <c r="R168" s="151"/>
      <c r="S168" s="43"/>
      <c r="T168" s="151"/>
      <c r="U168" s="151"/>
      <c r="V168" s="151"/>
      <c r="W168" s="151"/>
      <c r="X168" s="151"/>
      <c r="Y168" s="151"/>
      <c r="Z168" s="43"/>
      <c r="AA168" s="151"/>
      <c r="AB168" s="151"/>
      <c r="AC168" s="151"/>
      <c r="AD168" s="151"/>
      <c r="AE168" s="43"/>
      <c r="AF168" s="151"/>
      <c r="AG168" s="151"/>
      <c r="AH168" s="151"/>
      <c r="AI168" s="151"/>
      <c r="AJ168" s="22"/>
      <c r="AK168" s="22"/>
      <c r="AL168" s="22"/>
      <c r="AM168" s="22"/>
      <c r="AN168" s="22"/>
      <c r="AO168" s="22"/>
    </row>
    <row r="169" spans="1:41" ht="15.75" customHeight="1" x14ac:dyDescent="0.2">
      <c r="A169" s="43"/>
      <c r="B169" s="151"/>
      <c r="C169" s="151"/>
      <c r="D169" s="151"/>
      <c r="E169" s="151"/>
      <c r="F169" s="151"/>
      <c r="G169" s="64"/>
      <c r="H169" s="151"/>
      <c r="I169" s="151"/>
      <c r="J169" s="151"/>
      <c r="K169" s="151"/>
      <c r="L169" s="151"/>
      <c r="M169" s="64"/>
      <c r="N169" s="151"/>
      <c r="O169" s="151"/>
      <c r="P169" s="151"/>
      <c r="Q169" s="151"/>
      <c r="R169" s="151"/>
      <c r="S169" s="43"/>
      <c r="T169" s="151"/>
      <c r="U169" s="151"/>
      <c r="V169" s="151"/>
      <c r="W169" s="151"/>
      <c r="X169" s="151"/>
      <c r="Y169" s="151"/>
      <c r="Z169" s="43"/>
      <c r="AA169" s="151"/>
      <c r="AB169" s="151"/>
      <c r="AC169" s="151"/>
      <c r="AD169" s="151"/>
      <c r="AE169" s="43"/>
      <c r="AF169" s="151"/>
      <c r="AG169" s="151"/>
      <c r="AH169" s="151"/>
      <c r="AI169" s="151"/>
      <c r="AJ169" s="22"/>
      <c r="AK169" s="22"/>
      <c r="AL169" s="22"/>
      <c r="AM169" s="22"/>
      <c r="AN169" s="22"/>
      <c r="AO169" s="22"/>
    </row>
    <row r="170" spans="1:41" ht="15.75" customHeight="1" x14ac:dyDescent="0.2">
      <c r="A170" s="43"/>
      <c r="B170" s="151"/>
      <c r="C170" s="151"/>
      <c r="D170" s="151"/>
      <c r="E170" s="151"/>
      <c r="F170" s="151"/>
      <c r="G170" s="64"/>
      <c r="H170" s="151"/>
      <c r="I170" s="151"/>
      <c r="J170" s="151"/>
      <c r="K170" s="151"/>
      <c r="L170" s="151"/>
      <c r="M170" s="64"/>
      <c r="N170" s="151"/>
      <c r="O170" s="151"/>
      <c r="P170" s="151"/>
      <c r="Q170" s="151"/>
      <c r="R170" s="151"/>
      <c r="S170" s="43"/>
      <c r="T170" s="151"/>
      <c r="U170" s="151"/>
      <c r="V170" s="151"/>
      <c r="W170" s="151"/>
      <c r="X170" s="151"/>
      <c r="Y170" s="151"/>
      <c r="Z170" s="43"/>
      <c r="AA170" s="151"/>
      <c r="AB170" s="151"/>
      <c r="AC170" s="151"/>
      <c r="AD170" s="151"/>
      <c r="AE170" s="43"/>
      <c r="AF170" s="151"/>
      <c r="AG170" s="151"/>
      <c r="AH170" s="151"/>
      <c r="AI170" s="151"/>
      <c r="AJ170" s="22"/>
      <c r="AK170" s="22"/>
      <c r="AL170" s="22"/>
      <c r="AM170" s="22"/>
      <c r="AN170" s="22"/>
      <c r="AO170" s="22"/>
    </row>
    <row r="171" spans="1:41" ht="15.75" customHeight="1" x14ac:dyDescent="0.2">
      <c r="A171" s="43"/>
      <c r="B171" s="151"/>
      <c r="C171" s="151"/>
      <c r="D171" s="151"/>
      <c r="E171" s="151"/>
      <c r="F171" s="151"/>
      <c r="G171" s="64"/>
      <c r="H171" s="151"/>
      <c r="I171" s="151"/>
      <c r="J171" s="151"/>
      <c r="K171" s="151"/>
      <c r="L171" s="151"/>
      <c r="M171" s="64"/>
      <c r="N171" s="151"/>
      <c r="O171" s="151"/>
      <c r="P171" s="151"/>
      <c r="Q171" s="151"/>
      <c r="R171" s="151"/>
      <c r="S171" s="43"/>
      <c r="T171" s="151"/>
      <c r="U171" s="151"/>
      <c r="V171" s="151"/>
      <c r="W171" s="151"/>
      <c r="X171" s="151"/>
      <c r="Y171" s="151"/>
      <c r="Z171" s="43"/>
      <c r="AA171" s="151"/>
      <c r="AB171" s="151"/>
      <c r="AC171" s="151"/>
      <c r="AD171" s="151"/>
      <c r="AE171" s="43"/>
      <c r="AF171" s="151"/>
      <c r="AG171" s="151"/>
      <c r="AH171" s="151"/>
      <c r="AI171" s="151"/>
      <c r="AJ171" s="22"/>
      <c r="AK171" s="22"/>
      <c r="AL171" s="22"/>
      <c r="AM171" s="22"/>
      <c r="AN171" s="22"/>
      <c r="AO171" s="22"/>
    </row>
    <row r="172" spans="1:41" ht="15.75" customHeight="1" x14ac:dyDescent="0.2">
      <c r="A172" s="43"/>
      <c r="B172" s="151"/>
      <c r="C172" s="151"/>
      <c r="D172" s="151"/>
      <c r="E172" s="151"/>
      <c r="F172" s="151"/>
      <c r="G172" s="64"/>
      <c r="H172" s="151"/>
      <c r="I172" s="151"/>
      <c r="J172" s="151"/>
      <c r="K172" s="151"/>
      <c r="L172" s="151"/>
      <c r="M172" s="64"/>
      <c r="N172" s="151"/>
      <c r="O172" s="151"/>
      <c r="P172" s="151"/>
      <c r="Q172" s="151"/>
      <c r="R172" s="151"/>
      <c r="S172" s="43"/>
      <c r="T172" s="151"/>
      <c r="U172" s="151"/>
      <c r="V172" s="151"/>
      <c r="W172" s="151"/>
      <c r="X172" s="151"/>
      <c r="Y172" s="151"/>
      <c r="Z172" s="43"/>
      <c r="AA172" s="151"/>
      <c r="AB172" s="151"/>
      <c r="AC172" s="151"/>
      <c r="AD172" s="151"/>
      <c r="AE172" s="43"/>
      <c r="AF172" s="151"/>
      <c r="AG172" s="151"/>
      <c r="AH172" s="151"/>
      <c r="AI172" s="151"/>
      <c r="AJ172" s="22"/>
      <c r="AK172" s="22"/>
      <c r="AL172" s="22"/>
      <c r="AM172" s="22"/>
      <c r="AN172" s="22"/>
      <c r="AO172" s="22"/>
    </row>
    <row r="173" spans="1:41" ht="15.75" customHeight="1" x14ac:dyDescent="0.2">
      <c r="A173" s="43"/>
      <c r="B173" s="151"/>
      <c r="C173" s="151"/>
      <c r="D173" s="151"/>
      <c r="E173" s="151"/>
      <c r="F173" s="151"/>
      <c r="G173" s="64"/>
      <c r="H173" s="151"/>
      <c r="I173" s="151"/>
      <c r="J173" s="151"/>
      <c r="K173" s="151"/>
      <c r="L173" s="151"/>
      <c r="M173" s="64"/>
      <c r="N173" s="151"/>
      <c r="O173" s="151"/>
      <c r="P173" s="151"/>
      <c r="Q173" s="151"/>
      <c r="R173" s="151"/>
      <c r="S173" s="43"/>
      <c r="T173" s="151"/>
      <c r="U173" s="151"/>
      <c r="V173" s="151"/>
      <c r="W173" s="151"/>
      <c r="X173" s="151"/>
      <c r="Y173" s="151"/>
      <c r="Z173" s="43"/>
      <c r="AA173" s="151"/>
      <c r="AB173" s="151"/>
      <c r="AC173" s="151"/>
      <c r="AD173" s="151"/>
      <c r="AE173" s="43"/>
      <c r="AF173" s="151"/>
      <c r="AG173" s="151"/>
      <c r="AH173" s="151"/>
      <c r="AI173" s="151"/>
      <c r="AJ173" s="22"/>
      <c r="AK173" s="22"/>
      <c r="AL173" s="22"/>
      <c r="AM173" s="22"/>
      <c r="AN173" s="22"/>
      <c r="AO173" s="22"/>
    </row>
    <row r="174" spans="1:41" ht="15.75" customHeight="1" x14ac:dyDescent="0.2">
      <c r="A174" s="43"/>
      <c r="B174" s="151"/>
      <c r="C174" s="151"/>
      <c r="D174" s="151"/>
      <c r="E174" s="151"/>
      <c r="F174" s="151"/>
      <c r="G174" s="64"/>
      <c r="H174" s="151"/>
      <c r="I174" s="151"/>
      <c r="J174" s="151"/>
      <c r="K174" s="151"/>
      <c r="L174" s="151"/>
      <c r="M174" s="64"/>
      <c r="N174" s="151"/>
      <c r="O174" s="151"/>
      <c r="P174" s="151"/>
      <c r="Q174" s="151"/>
      <c r="R174" s="151"/>
      <c r="S174" s="43"/>
      <c r="T174" s="151"/>
      <c r="U174" s="151"/>
      <c r="V174" s="151"/>
      <c r="W174" s="151"/>
      <c r="X174" s="151"/>
      <c r="Y174" s="151"/>
      <c r="Z174" s="43"/>
      <c r="AA174" s="151"/>
      <c r="AB174" s="151"/>
      <c r="AC174" s="151"/>
      <c r="AD174" s="151"/>
      <c r="AE174" s="43"/>
      <c r="AF174" s="151"/>
      <c r="AG174" s="151"/>
      <c r="AH174" s="151"/>
      <c r="AI174" s="151"/>
      <c r="AJ174" s="22"/>
      <c r="AK174" s="22"/>
      <c r="AL174" s="22"/>
      <c r="AM174" s="22"/>
      <c r="AN174" s="22"/>
      <c r="AO174" s="22"/>
    </row>
    <row r="175" spans="1:41" ht="15.75" customHeight="1" x14ac:dyDescent="0.2">
      <c r="A175" s="43"/>
      <c r="B175" s="151"/>
      <c r="C175" s="151"/>
      <c r="D175" s="151"/>
      <c r="E175" s="151"/>
      <c r="F175" s="151"/>
      <c r="G175" s="64"/>
      <c r="H175" s="151"/>
      <c r="I175" s="151"/>
      <c r="J175" s="151"/>
      <c r="K175" s="151"/>
      <c r="L175" s="151"/>
      <c r="M175" s="64"/>
      <c r="N175" s="151"/>
      <c r="O175" s="151"/>
      <c r="P175" s="151"/>
      <c r="Q175" s="151"/>
      <c r="R175" s="151"/>
      <c r="S175" s="43"/>
      <c r="T175" s="151"/>
      <c r="U175" s="151"/>
      <c r="V175" s="151"/>
      <c r="W175" s="151"/>
      <c r="X175" s="151"/>
      <c r="Y175" s="151"/>
      <c r="Z175" s="43"/>
      <c r="AA175" s="151"/>
      <c r="AB175" s="151"/>
      <c r="AC175" s="151"/>
      <c r="AD175" s="151"/>
      <c r="AE175" s="43"/>
      <c r="AF175" s="151"/>
      <c r="AG175" s="151"/>
      <c r="AH175" s="151"/>
      <c r="AI175" s="151"/>
      <c r="AJ175" s="22"/>
      <c r="AK175" s="22"/>
      <c r="AL175" s="22"/>
      <c r="AM175" s="22"/>
      <c r="AN175" s="22"/>
      <c r="AO175" s="22"/>
    </row>
    <row r="176" spans="1:41" ht="15.75" customHeight="1" x14ac:dyDescent="0.2">
      <c r="A176" s="43"/>
      <c r="B176" s="151"/>
      <c r="C176" s="151"/>
      <c r="D176" s="151"/>
      <c r="E176" s="151"/>
      <c r="F176" s="151"/>
      <c r="G176" s="64"/>
      <c r="H176" s="151"/>
      <c r="I176" s="151"/>
      <c r="J176" s="151"/>
      <c r="K176" s="151"/>
      <c r="L176" s="151"/>
      <c r="M176" s="64"/>
      <c r="N176" s="151"/>
      <c r="O176" s="151"/>
      <c r="P176" s="151"/>
      <c r="Q176" s="151"/>
      <c r="R176" s="151"/>
      <c r="S176" s="43"/>
      <c r="T176" s="151"/>
      <c r="U176" s="151"/>
      <c r="V176" s="151"/>
      <c r="W176" s="151"/>
      <c r="X176" s="151"/>
      <c r="Y176" s="151"/>
      <c r="Z176" s="43"/>
      <c r="AA176" s="151"/>
      <c r="AB176" s="151"/>
      <c r="AC176" s="151"/>
      <c r="AD176" s="151"/>
      <c r="AE176" s="43"/>
      <c r="AF176" s="151"/>
      <c r="AG176" s="151"/>
      <c r="AH176" s="151"/>
      <c r="AI176" s="151"/>
      <c r="AJ176" s="22"/>
      <c r="AK176" s="22"/>
      <c r="AL176" s="22"/>
      <c r="AM176" s="22"/>
      <c r="AN176" s="22"/>
      <c r="AO176" s="22"/>
    </row>
    <row r="177" spans="1:41" ht="15.75" customHeight="1" x14ac:dyDescent="0.2">
      <c r="A177" s="43"/>
      <c r="B177" s="151"/>
      <c r="C177" s="151"/>
      <c r="D177" s="151"/>
      <c r="E177" s="151"/>
      <c r="F177" s="151"/>
      <c r="G177" s="64"/>
      <c r="H177" s="151"/>
      <c r="I177" s="151"/>
      <c r="J177" s="151"/>
      <c r="K177" s="151"/>
      <c r="L177" s="151"/>
      <c r="M177" s="64"/>
      <c r="N177" s="151"/>
      <c r="O177" s="151"/>
      <c r="P177" s="151"/>
      <c r="Q177" s="151"/>
      <c r="R177" s="151"/>
      <c r="S177" s="43"/>
      <c r="T177" s="151"/>
      <c r="U177" s="151"/>
      <c r="V177" s="151"/>
      <c r="W177" s="151"/>
      <c r="X177" s="151"/>
      <c r="Y177" s="151"/>
      <c r="Z177" s="43"/>
      <c r="AA177" s="151"/>
      <c r="AB177" s="151"/>
      <c r="AC177" s="151"/>
      <c r="AD177" s="151"/>
      <c r="AE177" s="43"/>
      <c r="AF177" s="151"/>
      <c r="AG177" s="151"/>
      <c r="AH177" s="151"/>
      <c r="AI177" s="151"/>
      <c r="AJ177" s="22"/>
      <c r="AK177" s="22"/>
      <c r="AL177" s="22"/>
      <c r="AM177" s="22"/>
      <c r="AN177" s="22"/>
      <c r="AO177" s="22"/>
    </row>
    <row r="178" spans="1:41" ht="15.75" customHeight="1" x14ac:dyDescent="0.2">
      <c r="A178" s="43"/>
      <c r="B178" s="151"/>
      <c r="C178" s="151"/>
      <c r="D178" s="151"/>
      <c r="E178" s="151"/>
      <c r="F178" s="151"/>
      <c r="G178" s="64"/>
      <c r="H178" s="151"/>
      <c r="I178" s="151"/>
      <c r="J178" s="151"/>
      <c r="K178" s="151"/>
      <c r="L178" s="151"/>
      <c r="M178" s="64"/>
      <c r="N178" s="151"/>
      <c r="O178" s="151"/>
      <c r="P178" s="151"/>
      <c r="Q178" s="151"/>
      <c r="R178" s="151"/>
      <c r="S178" s="43"/>
      <c r="T178" s="151"/>
      <c r="U178" s="151"/>
      <c r="V178" s="151"/>
      <c r="W178" s="151"/>
      <c r="X178" s="151"/>
      <c r="Y178" s="151"/>
      <c r="Z178" s="43"/>
      <c r="AA178" s="151"/>
      <c r="AB178" s="151"/>
      <c r="AC178" s="151"/>
      <c r="AD178" s="151"/>
      <c r="AE178" s="43"/>
      <c r="AF178" s="151"/>
      <c r="AG178" s="151"/>
      <c r="AH178" s="151"/>
      <c r="AI178" s="151"/>
      <c r="AJ178" s="22"/>
      <c r="AK178" s="22"/>
      <c r="AL178" s="22"/>
      <c r="AM178" s="22"/>
      <c r="AN178" s="22"/>
      <c r="AO178" s="22"/>
    </row>
    <row r="179" spans="1:41" ht="15.75" customHeight="1" x14ac:dyDescent="0.2">
      <c r="A179" s="43"/>
      <c r="B179" s="151"/>
      <c r="C179" s="151"/>
      <c r="D179" s="151"/>
      <c r="E179" s="151"/>
      <c r="F179" s="151"/>
      <c r="G179" s="64"/>
      <c r="H179" s="151"/>
      <c r="I179" s="151"/>
      <c r="J179" s="151"/>
      <c r="K179" s="151"/>
      <c r="L179" s="151"/>
      <c r="M179" s="64"/>
      <c r="N179" s="151"/>
      <c r="O179" s="151"/>
      <c r="P179" s="151"/>
      <c r="Q179" s="151"/>
      <c r="R179" s="151"/>
      <c r="S179" s="43"/>
      <c r="T179" s="151"/>
      <c r="U179" s="151"/>
      <c r="V179" s="151"/>
      <c r="W179" s="151"/>
      <c r="X179" s="151"/>
      <c r="Y179" s="151"/>
      <c r="Z179" s="43"/>
      <c r="AA179" s="151"/>
      <c r="AB179" s="151"/>
      <c r="AC179" s="151"/>
      <c r="AD179" s="151"/>
      <c r="AE179" s="43"/>
      <c r="AF179" s="151"/>
      <c r="AG179" s="151"/>
      <c r="AH179" s="151"/>
      <c r="AI179" s="151"/>
      <c r="AJ179" s="22"/>
      <c r="AK179" s="22"/>
      <c r="AL179" s="22"/>
      <c r="AM179" s="22"/>
      <c r="AN179" s="22"/>
      <c r="AO179" s="22"/>
    </row>
    <row r="180" spans="1:41" ht="15.75" customHeight="1" x14ac:dyDescent="0.2">
      <c r="A180" s="43"/>
      <c r="B180" s="151"/>
      <c r="C180" s="151"/>
      <c r="D180" s="151"/>
      <c r="E180" s="151"/>
      <c r="F180" s="151"/>
      <c r="G180" s="64"/>
      <c r="H180" s="151"/>
      <c r="I180" s="151"/>
      <c r="J180" s="151"/>
      <c r="K180" s="151"/>
      <c r="L180" s="151"/>
      <c r="M180" s="64"/>
      <c r="N180" s="151"/>
      <c r="O180" s="151"/>
      <c r="P180" s="151"/>
      <c r="Q180" s="151"/>
      <c r="R180" s="151"/>
      <c r="S180" s="43"/>
      <c r="T180" s="151"/>
      <c r="U180" s="151"/>
      <c r="V180" s="151"/>
      <c r="W180" s="151"/>
      <c r="X180" s="151"/>
      <c r="Y180" s="151"/>
      <c r="Z180" s="43"/>
      <c r="AA180" s="151"/>
      <c r="AB180" s="151"/>
      <c r="AC180" s="151"/>
      <c r="AD180" s="151"/>
      <c r="AE180" s="43"/>
      <c r="AF180" s="151"/>
      <c r="AG180" s="151"/>
      <c r="AH180" s="151"/>
      <c r="AI180" s="151"/>
      <c r="AJ180" s="22"/>
      <c r="AK180" s="22"/>
      <c r="AL180" s="22"/>
      <c r="AM180" s="22"/>
      <c r="AN180" s="22"/>
      <c r="AO180" s="22"/>
    </row>
    <row r="181" spans="1:41" ht="15.75" customHeight="1" x14ac:dyDescent="0.2">
      <c r="A181" s="43"/>
      <c r="B181" s="151"/>
      <c r="C181" s="151"/>
      <c r="D181" s="151"/>
      <c r="E181" s="151"/>
      <c r="F181" s="151"/>
      <c r="G181" s="64"/>
      <c r="H181" s="151"/>
      <c r="I181" s="151"/>
      <c r="J181" s="151"/>
      <c r="K181" s="151"/>
      <c r="L181" s="151"/>
      <c r="M181" s="64"/>
      <c r="N181" s="151"/>
      <c r="O181" s="151"/>
      <c r="P181" s="151"/>
      <c r="Q181" s="151"/>
      <c r="R181" s="151"/>
      <c r="S181" s="43"/>
      <c r="T181" s="151"/>
      <c r="U181" s="151"/>
      <c r="V181" s="151"/>
      <c r="W181" s="151"/>
      <c r="X181" s="151"/>
      <c r="Y181" s="151"/>
      <c r="Z181" s="43"/>
      <c r="AA181" s="151"/>
      <c r="AB181" s="151"/>
      <c r="AC181" s="151"/>
      <c r="AD181" s="151"/>
      <c r="AE181" s="43"/>
      <c r="AF181" s="151"/>
      <c r="AG181" s="151"/>
      <c r="AH181" s="151"/>
      <c r="AI181" s="151"/>
      <c r="AJ181" s="22"/>
      <c r="AK181" s="22"/>
      <c r="AL181" s="22"/>
      <c r="AM181" s="22"/>
      <c r="AN181" s="22"/>
      <c r="AO181" s="22"/>
    </row>
    <row r="182" spans="1:41" ht="15.75" customHeight="1" x14ac:dyDescent="0.2">
      <c r="A182" s="43"/>
      <c r="B182" s="151"/>
      <c r="C182" s="151"/>
      <c r="D182" s="151"/>
      <c r="E182" s="151"/>
      <c r="F182" s="151"/>
      <c r="G182" s="64"/>
      <c r="H182" s="151"/>
      <c r="I182" s="151"/>
      <c r="J182" s="151"/>
      <c r="K182" s="151"/>
      <c r="L182" s="151"/>
      <c r="M182" s="64"/>
      <c r="N182" s="151"/>
      <c r="O182" s="151"/>
      <c r="P182" s="151"/>
      <c r="Q182" s="151"/>
      <c r="R182" s="151"/>
      <c r="S182" s="43"/>
      <c r="T182" s="151"/>
      <c r="U182" s="151"/>
      <c r="V182" s="151"/>
      <c r="W182" s="151"/>
      <c r="X182" s="151"/>
      <c r="Y182" s="151"/>
      <c r="Z182" s="43"/>
      <c r="AA182" s="151"/>
      <c r="AB182" s="151"/>
      <c r="AC182" s="151"/>
      <c r="AD182" s="151"/>
      <c r="AE182" s="43"/>
      <c r="AF182" s="151"/>
      <c r="AG182" s="151"/>
      <c r="AH182" s="151"/>
      <c r="AI182" s="151"/>
      <c r="AJ182" s="22"/>
      <c r="AK182" s="22"/>
      <c r="AL182" s="22"/>
      <c r="AM182" s="22"/>
      <c r="AN182" s="22"/>
      <c r="AO182" s="22"/>
    </row>
    <row r="183" spans="1:41" ht="15.75" customHeight="1" x14ac:dyDescent="0.2">
      <c r="A183" s="43"/>
      <c r="B183" s="151"/>
      <c r="C183" s="151"/>
      <c r="D183" s="151"/>
      <c r="E183" s="151"/>
      <c r="F183" s="151"/>
      <c r="G183" s="64"/>
      <c r="H183" s="151"/>
      <c r="I183" s="151"/>
      <c r="J183" s="151"/>
      <c r="K183" s="151"/>
      <c r="L183" s="151"/>
      <c r="M183" s="64"/>
      <c r="N183" s="151"/>
      <c r="O183" s="151"/>
      <c r="P183" s="151"/>
      <c r="Q183" s="151"/>
      <c r="R183" s="151"/>
      <c r="S183" s="43"/>
      <c r="T183" s="151"/>
      <c r="U183" s="151"/>
      <c r="V183" s="151"/>
      <c r="W183" s="151"/>
      <c r="X183" s="151"/>
      <c r="Y183" s="151"/>
      <c r="Z183" s="43"/>
      <c r="AA183" s="151"/>
      <c r="AB183" s="151"/>
      <c r="AC183" s="151"/>
      <c r="AD183" s="151"/>
      <c r="AE183" s="43"/>
      <c r="AF183" s="151"/>
      <c r="AG183" s="151"/>
      <c r="AH183" s="151"/>
      <c r="AI183" s="151"/>
      <c r="AJ183" s="22"/>
      <c r="AK183" s="22"/>
      <c r="AL183" s="22"/>
      <c r="AM183" s="22"/>
      <c r="AN183" s="22"/>
      <c r="AO183" s="22"/>
    </row>
    <row r="184" spans="1:41" ht="15.75" customHeight="1" x14ac:dyDescent="0.2">
      <c r="A184" s="43"/>
      <c r="B184" s="151"/>
      <c r="C184" s="151"/>
      <c r="D184" s="151"/>
      <c r="E184" s="151"/>
      <c r="F184" s="151"/>
      <c r="G184" s="64"/>
      <c r="H184" s="151"/>
      <c r="I184" s="151"/>
      <c r="J184" s="151"/>
      <c r="K184" s="151"/>
      <c r="L184" s="151"/>
      <c r="M184" s="64"/>
      <c r="N184" s="151"/>
      <c r="O184" s="151"/>
      <c r="P184" s="151"/>
      <c r="Q184" s="151"/>
      <c r="R184" s="151"/>
      <c r="S184" s="43"/>
      <c r="T184" s="151"/>
      <c r="U184" s="151"/>
      <c r="V184" s="151"/>
      <c r="W184" s="151"/>
      <c r="X184" s="151"/>
      <c r="Y184" s="151"/>
      <c r="Z184" s="43"/>
      <c r="AA184" s="151"/>
      <c r="AB184" s="151"/>
      <c r="AC184" s="151"/>
      <c r="AD184" s="151"/>
      <c r="AE184" s="43"/>
      <c r="AF184" s="151"/>
      <c r="AG184" s="151"/>
      <c r="AH184" s="151"/>
      <c r="AI184" s="151"/>
      <c r="AJ184" s="22"/>
      <c r="AK184" s="22"/>
      <c r="AL184" s="22"/>
      <c r="AM184" s="22"/>
      <c r="AN184" s="22"/>
      <c r="AO184" s="22"/>
    </row>
    <row r="185" spans="1:41" ht="15.75" customHeight="1" x14ac:dyDescent="0.2">
      <c r="A185" s="43"/>
      <c r="B185" s="151"/>
      <c r="C185" s="151"/>
      <c r="D185" s="151"/>
      <c r="E185" s="151"/>
      <c r="F185" s="151"/>
      <c r="G185" s="64"/>
      <c r="H185" s="151"/>
      <c r="I185" s="151"/>
      <c r="J185" s="151"/>
      <c r="K185" s="151"/>
      <c r="L185" s="151"/>
      <c r="M185" s="64"/>
      <c r="N185" s="151"/>
      <c r="O185" s="151"/>
      <c r="P185" s="151"/>
      <c r="Q185" s="151"/>
      <c r="R185" s="151"/>
      <c r="S185" s="43"/>
      <c r="T185" s="151"/>
      <c r="U185" s="151"/>
      <c r="V185" s="151"/>
      <c r="W185" s="151"/>
      <c r="X185" s="151"/>
      <c r="Y185" s="151"/>
      <c r="Z185" s="43"/>
      <c r="AA185" s="151"/>
      <c r="AB185" s="151"/>
      <c r="AC185" s="151"/>
      <c r="AD185" s="151"/>
      <c r="AE185" s="43"/>
      <c r="AF185" s="151"/>
      <c r="AG185" s="151"/>
      <c r="AH185" s="151"/>
      <c r="AI185" s="151"/>
      <c r="AJ185" s="22"/>
      <c r="AK185" s="22"/>
      <c r="AL185" s="22"/>
      <c r="AM185" s="22"/>
      <c r="AN185" s="22"/>
      <c r="AO185" s="22"/>
    </row>
    <row r="186" spans="1:41" ht="15.75" customHeight="1" x14ac:dyDescent="0.2">
      <c r="A186" s="43"/>
      <c r="B186" s="151"/>
      <c r="C186" s="151"/>
      <c r="D186" s="151"/>
      <c r="E186" s="151"/>
      <c r="F186" s="151"/>
      <c r="G186" s="64"/>
      <c r="H186" s="151"/>
      <c r="I186" s="151"/>
      <c r="J186" s="151"/>
      <c r="K186" s="151"/>
      <c r="L186" s="151"/>
      <c r="M186" s="64"/>
      <c r="N186" s="151"/>
      <c r="O186" s="151"/>
      <c r="P186" s="151"/>
      <c r="Q186" s="151"/>
      <c r="R186" s="151"/>
      <c r="S186" s="43"/>
      <c r="T186" s="151"/>
      <c r="U186" s="151"/>
      <c r="V186" s="151"/>
      <c r="W186" s="151"/>
      <c r="X186" s="151"/>
      <c r="Y186" s="151"/>
      <c r="Z186" s="43"/>
      <c r="AA186" s="151"/>
      <c r="AB186" s="151"/>
      <c r="AC186" s="151"/>
      <c r="AD186" s="151"/>
      <c r="AE186" s="43"/>
      <c r="AF186" s="151"/>
      <c r="AG186" s="151"/>
      <c r="AH186" s="151"/>
      <c r="AI186" s="151"/>
      <c r="AJ186" s="22"/>
      <c r="AK186" s="22"/>
      <c r="AL186" s="22"/>
      <c r="AM186" s="22"/>
      <c r="AN186" s="22"/>
      <c r="AO186" s="22"/>
    </row>
    <row r="187" spans="1:41" ht="15.75" customHeight="1" x14ac:dyDescent="0.2">
      <c r="A187" s="43"/>
      <c r="B187" s="151"/>
      <c r="C187" s="151"/>
      <c r="D187" s="151"/>
      <c r="E187" s="151"/>
      <c r="F187" s="151"/>
      <c r="G187" s="64"/>
      <c r="H187" s="151"/>
      <c r="I187" s="151"/>
      <c r="J187" s="151"/>
      <c r="K187" s="151"/>
      <c r="L187" s="151"/>
      <c r="M187" s="64"/>
      <c r="N187" s="151"/>
      <c r="O187" s="151"/>
      <c r="P187" s="151"/>
      <c r="Q187" s="151"/>
      <c r="R187" s="151"/>
      <c r="S187" s="43"/>
      <c r="T187" s="151"/>
      <c r="U187" s="151"/>
      <c r="V187" s="151"/>
      <c r="W187" s="151"/>
      <c r="X187" s="151"/>
      <c r="Y187" s="151"/>
      <c r="Z187" s="43"/>
      <c r="AA187" s="151"/>
      <c r="AB187" s="151"/>
      <c r="AC187" s="151"/>
      <c r="AD187" s="151"/>
      <c r="AE187" s="43"/>
      <c r="AF187" s="151"/>
      <c r="AG187" s="151"/>
      <c r="AH187" s="151"/>
      <c r="AI187" s="151"/>
      <c r="AJ187" s="22"/>
      <c r="AK187" s="22"/>
      <c r="AL187" s="22"/>
      <c r="AM187" s="22"/>
      <c r="AN187" s="22"/>
      <c r="AO187" s="22"/>
    </row>
    <row r="188" spans="1:41" ht="15.75" customHeight="1" x14ac:dyDescent="0.2">
      <c r="A188" s="43"/>
      <c r="B188" s="151"/>
      <c r="C188" s="151"/>
      <c r="D188" s="151"/>
      <c r="E188" s="151"/>
      <c r="F188" s="151"/>
      <c r="G188" s="64"/>
      <c r="H188" s="151"/>
      <c r="I188" s="151"/>
      <c r="J188" s="151"/>
      <c r="K188" s="151"/>
      <c r="L188" s="151"/>
      <c r="M188" s="64"/>
      <c r="N188" s="151"/>
      <c r="O188" s="151"/>
      <c r="P188" s="151"/>
      <c r="Q188" s="151"/>
      <c r="R188" s="151"/>
      <c r="S188" s="43"/>
      <c r="T188" s="151"/>
      <c r="U188" s="151"/>
      <c r="V188" s="151"/>
      <c r="W188" s="151"/>
      <c r="X188" s="151"/>
      <c r="Y188" s="151"/>
      <c r="Z188" s="43"/>
      <c r="AA188" s="151"/>
      <c r="AB188" s="151"/>
      <c r="AC188" s="151"/>
      <c r="AD188" s="151"/>
      <c r="AE188" s="43"/>
      <c r="AF188" s="151"/>
      <c r="AG188" s="151"/>
      <c r="AH188" s="151"/>
      <c r="AI188" s="151"/>
      <c r="AJ188" s="22"/>
      <c r="AK188" s="22"/>
      <c r="AL188" s="22"/>
      <c r="AM188" s="22"/>
      <c r="AN188" s="22"/>
      <c r="AO188" s="22"/>
    </row>
    <row r="189" spans="1:41" ht="15.75" customHeight="1" x14ac:dyDescent="0.2">
      <c r="A189" s="43"/>
      <c r="B189" s="151"/>
      <c r="C189" s="151"/>
      <c r="D189" s="151"/>
      <c r="E189" s="151"/>
      <c r="F189" s="151"/>
      <c r="G189" s="64"/>
      <c r="H189" s="151"/>
      <c r="I189" s="151"/>
      <c r="J189" s="151"/>
      <c r="K189" s="151"/>
      <c r="L189" s="151"/>
      <c r="M189" s="64"/>
      <c r="N189" s="151"/>
      <c r="O189" s="151"/>
      <c r="P189" s="151"/>
      <c r="Q189" s="151"/>
      <c r="R189" s="151"/>
      <c r="S189" s="43"/>
      <c r="T189" s="151"/>
      <c r="U189" s="151"/>
      <c r="V189" s="151"/>
      <c r="W189" s="151"/>
      <c r="X189" s="151"/>
      <c r="Y189" s="151"/>
      <c r="Z189" s="43"/>
      <c r="AA189" s="151"/>
      <c r="AB189" s="151"/>
      <c r="AC189" s="151"/>
      <c r="AD189" s="151"/>
      <c r="AE189" s="43"/>
      <c r="AF189" s="151"/>
      <c r="AG189" s="151"/>
      <c r="AH189" s="151"/>
      <c r="AI189" s="151"/>
      <c r="AJ189" s="22"/>
      <c r="AK189" s="22"/>
      <c r="AL189" s="22"/>
      <c r="AM189" s="22"/>
      <c r="AN189" s="22"/>
      <c r="AO189" s="22"/>
    </row>
    <row r="190" spans="1:41" ht="15.75" customHeight="1" x14ac:dyDescent="0.2">
      <c r="A190" s="43"/>
      <c r="B190" s="151"/>
      <c r="C190" s="151"/>
      <c r="D190" s="151"/>
      <c r="E190" s="151"/>
      <c r="F190" s="151"/>
      <c r="G190" s="64"/>
      <c r="H190" s="151"/>
      <c r="I190" s="151"/>
      <c r="J190" s="151"/>
      <c r="K190" s="151"/>
      <c r="L190" s="151"/>
      <c r="M190" s="64"/>
      <c r="N190" s="151"/>
      <c r="O190" s="151"/>
      <c r="P190" s="151"/>
      <c r="Q190" s="151"/>
      <c r="R190" s="151"/>
      <c r="S190" s="43"/>
      <c r="T190" s="151"/>
      <c r="U190" s="151"/>
      <c r="V190" s="151"/>
      <c r="W190" s="151"/>
      <c r="X190" s="151"/>
      <c r="Y190" s="151"/>
      <c r="Z190" s="43"/>
      <c r="AA190" s="151"/>
      <c r="AB190" s="151"/>
      <c r="AC190" s="151"/>
      <c r="AD190" s="151"/>
      <c r="AE190" s="43"/>
      <c r="AF190" s="151"/>
      <c r="AG190" s="151"/>
      <c r="AH190" s="151"/>
      <c r="AI190" s="151"/>
      <c r="AJ190" s="22"/>
      <c r="AK190" s="22"/>
      <c r="AL190" s="22"/>
      <c r="AM190" s="22"/>
      <c r="AN190" s="22"/>
      <c r="AO190" s="22"/>
    </row>
    <row r="191" spans="1:41" ht="15.75" customHeight="1" x14ac:dyDescent="0.2">
      <c r="A191" s="43"/>
      <c r="B191" s="151"/>
      <c r="C191" s="151"/>
      <c r="D191" s="151"/>
      <c r="E191" s="151"/>
      <c r="F191" s="151"/>
      <c r="G191" s="64"/>
      <c r="H191" s="151"/>
      <c r="I191" s="151"/>
      <c r="J191" s="151"/>
      <c r="K191" s="151"/>
      <c r="L191" s="151"/>
      <c r="M191" s="64"/>
      <c r="N191" s="151"/>
      <c r="O191" s="151"/>
      <c r="P191" s="151"/>
      <c r="Q191" s="151"/>
      <c r="R191" s="151"/>
      <c r="S191" s="43"/>
      <c r="T191" s="151"/>
      <c r="U191" s="151"/>
      <c r="V191" s="151"/>
      <c r="W191" s="151"/>
      <c r="X191" s="151"/>
      <c r="Y191" s="151"/>
      <c r="Z191" s="43"/>
      <c r="AA191" s="151"/>
      <c r="AB191" s="151"/>
      <c r="AC191" s="151"/>
      <c r="AD191" s="151"/>
      <c r="AE191" s="43"/>
      <c r="AF191" s="151"/>
      <c r="AG191" s="151"/>
      <c r="AH191" s="151"/>
      <c r="AI191" s="151"/>
      <c r="AJ191" s="22"/>
      <c r="AK191" s="22"/>
      <c r="AL191" s="22"/>
      <c r="AM191" s="22"/>
      <c r="AN191" s="22"/>
      <c r="AO191" s="22"/>
    </row>
    <row r="192" spans="1:41" ht="15.75" customHeight="1" x14ac:dyDescent="0.2">
      <c r="A192" s="43"/>
      <c r="B192" s="151"/>
      <c r="C192" s="151"/>
      <c r="D192" s="151"/>
      <c r="E192" s="151"/>
      <c r="F192" s="151"/>
      <c r="G192" s="64"/>
      <c r="H192" s="151"/>
      <c r="I192" s="151"/>
      <c r="J192" s="151"/>
      <c r="K192" s="151"/>
      <c r="L192" s="151"/>
      <c r="M192" s="64"/>
      <c r="N192" s="151"/>
      <c r="O192" s="151"/>
      <c r="P192" s="151"/>
      <c r="Q192" s="151"/>
      <c r="R192" s="151"/>
      <c r="S192" s="43"/>
      <c r="T192" s="151"/>
      <c r="U192" s="151"/>
      <c r="V192" s="151"/>
      <c r="W192" s="151"/>
      <c r="X192" s="151"/>
      <c r="Y192" s="151"/>
      <c r="Z192" s="43"/>
      <c r="AA192" s="151"/>
      <c r="AB192" s="151"/>
      <c r="AC192" s="151"/>
      <c r="AD192" s="151"/>
      <c r="AE192" s="43"/>
      <c r="AF192" s="151"/>
      <c r="AG192" s="151"/>
      <c r="AH192" s="151"/>
      <c r="AI192" s="151"/>
      <c r="AJ192" s="22"/>
      <c r="AK192" s="22"/>
      <c r="AL192" s="22"/>
      <c r="AM192" s="22"/>
      <c r="AN192" s="22"/>
      <c r="AO192" s="22"/>
    </row>
    <row r="193" spans="1:41" ht="15.75" customHeight="1" x14ac:dyDescent="0.2">
      <c r="A193" s="43"/>
      <c r="B193" s="151"/>
      <c r="C193" s="151"/>
      <c r="D193" s="151"/>
      <c r="E193" s="151"/>
      <c r="F193" s="151"/>
      <c r="G193" s="64"/>
      <c r="H193" s="151"/>
      <c r="I193" s="151"/>
      <c r="J193" s="151"/>
      <c r="K193" s="151"/>
      <c r="L193" s="151"/>
      <c r="M193" s="64"/>
      <c r="N193" s="151"/>
      <c r="O193" s="151"/>
      <c r="P193" s="151"/>
      <c r="Q193" s="151"/>
      <c r="R193" s="151"/>
      <c r="S193" s="43"/>
      <c r="T193" s="151"/>
      <c r="U193" s="151"/>
      <c r="V193" s="151"/>
      <c r="W193" s="151"/>
      <c r="X193" s="151"/>
      <c r="Y193" s="151"/>
      <c r="Z193" s="43"/>
      <c r="AA193" s="151"/>
      <c r="AB193" s="151"/>
      <c r="AC193" s="151"/>
      <c r="AD193" s="151"/>
      <c r="AE193" s="43"/>
      <c r="AF193" s="151"/>
      <c r="AG193" s="151"/>
      <c r="AH193" s="151"/>
      <c r="AI193" s="151"/>
      <c r="AJ193" s="22"/>
      <c r="AK193" s="22"/>
      <c r="AL193" s="22"/>
      <c r="AM193" s="22"/>
      <c r="AN193" s="22"/>
      <c r="AO193" s="22"/>
    </row>
    <row r="194" spans="1:41" ht="15.75" customHeight="1" x14ac:dyDescent="0.2">
      <c r="A194" s="43"/>
      <c r="B194" s="151"/>
      <c r="C194" s="151"/>
      <c r="D194" s="151"/>
      <c r="E194" s="151"/>
      <c r="F194" s="151"/>
      <c r="G194" s="64"/>
      <c r="H194" s="151"/>
      <c r="I194" s="151"/>
      <c r="J194" s="151"/>
      <c r="K194" s="151"/>
      <c r="L194" s="151"/>
      <c r="M194" s="64"/>
      <c r="N194" s="151"/>
      <c r="O194" s="151"/>
      <c r="P194" s="151"/>
      <c r="Q194" s="151"/>
      <c r="R194" s="151"/>
      <c r="S194" s="43"/>
      <c r="T194" s="151"/>
      <c r="U194" s="151"/>
      <c r="V194" s="151"/>
      <c r="W194" s="151"/>
      <c r="X194" s="151"/>
      <c r="Y194" s="151"/>
      <c r="Z194" s="43"/>
      <c r="AA194" s="151"/>
      <c r="AB194" s="151"/>
      <c r="AC194" s="151"/>
      <c r="AD194" s="151"/>
      <c r="AE194" s="43"/>
      <c r="AF194" s="151"/>
      <c r="AG194" s="151"/>
      <c r="AH194" s="151"/>
      <c r="AI194" s="151"/>
      <c r="AJ194" s="22"/>
      <c r="AK194" s="22"/>
      <c r="AL194" s="22"/>
      <c r="AM194" s="22"/>
      <c r="AN194" s="22"/>
      <c r="AO194" s="22"/>
    </row>
    <row r="195" spans="1:41" ht="15.75" customHeight="1" x14ac:dyDescent="0.2">
      <c r="A195" s="43"/>
      <c r="B195" s="151"/>
      <c r="C195" s="151"/>
      <c r="D195" s="151"/>
      <c r="E195" s="151"/>
      <c r="F195" s="151"/>
      <c r="G195" s="64"/>
      <c r="H195" s="151"/>
      <c r="I195" s="151"/>
      <c r="J195" s="151"/>
      <c r="K195" s="151"/>
      <c r="L195" s="151"/>
      <c r="M195" s="64"/>
      <c r="N195" s="151"/>
      <c r="O195" s="151"/>
      <c r="P195" s="151"/>
      <c r="Q195" s="151"/>
      <c r="R195" s="151"/>
      <c r="S195" s="43"/>
      <c r="T195" s="151"/>
      <c r="U195" s="151"/>
      <c r="V195" s="151"/>
      <c r="W195" s="151"/>
      <c r="X195" s="151"/>
      <c r="Y195" s="151"/>
      <c r="Z195" s="43"/>
      <c r="AA195" s="151"/>
      <c r="AB195" s="151"/>
      <c r="AC195" s="151"/>
      <c r="AD195" s="151"/>
      <c r="AE195" s="43"/>
      <c r="AF195" s="151"/>
      <c r="AG195" s="151"/>
      <c r="AH195" s="151"/>
      <c r="AI195" s="151"/>
      <c r="AJ195" s="22"/>
      <c r="AK195" s="22"/>
      <c r="AL195" s="22"/>
      <c r="AM195" s="22"/>
      <c r="AN195" s="22"/>
      <c r="AO195" s="22"/>
    </row>
    <row r="196" spans="1:41" ht="15.75" customHeight="1" x14ac:dyDescent="0.2">
      <c r="A196" s="43"/>
      <c r="B196" s="151"/>
      <c r="C196" s="151"/>
      <c r="D196" s="151"/>
      <c r="E196" s="151"/>
      <c r="F196" s="151"/>
      <c r="G196" s="64"/>
      <c r="H196" s="151"/>
      <c r="I196" s="151"/>
      <c r="J196" s="151"/>
      <c r="K196" s="151"/>
      <c r="L196" s="151"/>
      <c r="M196" s="64"/>
      <c r="N196" s="151"/>
      <c r="O196" s="151"/>
      <c r="P196" s="151"/>
      <c r="Q196" s="151"/>
      <c r="R196" s="151"/>
      <c r="S196" s="43"/>
      <c r="T196" s="151"/>
      <c r="U196" s="151"/>
      <c r="V196" s="151"/>
      <c r="W196" s="151"/>
      <c r="X196" s="151"/>
      <c r="Y196" s="151"/>
      <c r="Z196" s="43"/>
      <c r="AA196" s="151"/>
      <c r="AB196" s="151"/>
      <c r="AC196" s="151"/>
      <c r="AD196" s="151"/>
      <c r="AE196" s="43"/>
      <c r="AF196" s="151"/>
      <c r="AG196" s="151"/>
      <c r="AH196" s="151"/>
      <c r="AI196" s="151"/>
      <c r="AJ196" s="22"/>
      <c r="AK196" s="22"/>
      <c r="AL196" s="22"/>
      <c r="AM196" s="22"/>
      <c r="AN196" s="22"/>
      <c r="AO196" s="22"/>
    </row>
    <row r="197" spans="1:41" ht="15.75" customHeight="1" x14ac:dyDescent="0.2">
      <c r="A197" s="43"/>
      <c r="B197" s="151"/>
      <c r="C197" s="151"/>
      <c r="D197" s="151"/>
      <c r="E197" s="151"/>
      <c r="F197" s="151"/>
      <c r="G197" s="64"/>
      <c r="H197" s="151"/>
      <c r="I197" s="151"/>
      <c r="J197" s="151"/>
      <c r="K197" s="151"/>
      <c r="L197" s="151"/>
      <c r="M197" s="64"/>
      <c r="N197" s="151"/>
      <c r="O197" s="151"/>
      <c r="P197" s="151"/>
      <c r="Q197" s="151"/>
      <c r="R197" s="151"/>
      <c r="S197" s="43"/>
      <c r="T197" s="151"/>
      <c r="U197" s="151"/>
      <c r="V197" s="151"/>
      <c r="W197" s="151"/>
      <c r="X197" s="151"/>
      <c r="Y197" s="151"/>
      <c r="Z197" s="43"/>
      <c r="AA197" s="151"/>
      <c r="AB197" s="151"/>
      <c r="AC197" s="151"/>
      <c r="AD197" s="151"/>
      <c r="AE197" s="43"/>
      <c r="AF197" s="151"/>
      <c r="AG197" s="151"/>
      <c r="AH197" s="151"/>
      <c r="AI197" s="151"/>
      <c r="AJ197" s="22"/>
      <c r="AK197" s="22"/>
      <c r="AL197" s="22"/>
      <c r="AM197" s="22"/>
      <c r="AN197" s="22"/>
      <c r="AO197" s="22"/>
    </row>
    <row r="198" spans="1:41" ht="15.75" customHeight="1" x14ac:dyDescent="0.2">
      <c r="A198" s="43"/>
      <c r="B198" s="151"/>
      <c r="C198" s="151"/>
      <c r="D198" s="151"/>
      <c r="E198" s="151"/>
      <c r="F198" s="151"/>
      <c r="G198" s="64"/>
      <c r="H198" s="151"/>
      <c r="I198" s="151"/>
      <c r="J198" s="151"/>
      <c r="K198" s="151"/>
      <c r="L198" s="151"/>
      <c r="M198" s="64"/>
      <c r="N198" s="151"/>
      <c r="O198" s="151"/>
      <c r="P198" s="151"/>
      <c r="Q198" s="151"/>
      <c r="R198" s="151"/>
      <c r="S198" s="43"/>
      <c r="T198" s="151"/>
      <c r="U198" s="151"/>
      <c r="V198" s="151"/>
      <c r="W198" s="151"/>
      <c r="X198" s="151"/>
      <c r="Y198" s="151"/>
      <c r="Z198" s="43"/>
      <c r="AA198" s="151"/>
      <c r="AB198" s="151"/>
      <c r="AC198" s="151"/>
      <c r="AD198" s="151"/>
      <c r="AE198" s="43"/>
      <c r="AF198" s="151"/>
      <c r="AG198" s="151"/>
      <c r="AH198" s="151"/>
      <c r="AI198" s="151"/>
      <c r="AJ198" s="22"/>
      <c r="AK198" s="22"/>
      <c r="AL198" s="22"/>
      <c r="AM198" s="22"/>
      <c r="AN198" s="22"/>
      <c r="AO198" s="22"/>
    </row>
    <row r="199" spans="1:41" ht="15.75" customHeight="1" x14ac:dyDescent="0.2">
      <c r="A199" s="43"/>
      <c r="B199" s="151"/>
      <c r="C199" s="151"/>
      <c r="D199" s="151"/>
      <c r="E199" s="151"/>
      <c r="F199" s="151"/>
      <c r="G199" s="64"/>
      <c r="H199" s="151"/>
      <c r="I199" s="151"/>
      <c r="J199" s="151"/>
      <c r="K199" s="151"/>
      <c r="L199" s="151"/>
      <c r="M199" s="64"/>
      <c r="N199" s="151"/>
      <c r="O199" s="151"/>
      <c r="P199" s="151"/>
      <c r="Q199" s="151"/>
      <c r="R199" s="151"/>
      <c r="S199" s="43"/>
      <c r="T199" s="151"/>
      <c r="U199" s="151"/>
      <c r="V199" s="151"/>
      <c r="W199" s="151"/>
      <c r="X199" s="151"/>
      <c r="Y199" s="151"/>
      <c r="Z199" s="43"/>
      <c r="AA199" s="151"/>
      <c r="AB199" s="151"/>
      <c r="AC199" s="151"/>
      <c r="AD199" s="151"/>
      <c r="AE199" s="43"/>
      <c r="AF199" s="151"/>
      <c r="AG199" s="151"/>
      <c r="AH199" s="151"/>
      <c r="AI199" s="151"/>
      <c r="AJ199" s="22"/>
      <c r="AK199" s="22"/>
      <c r="AL199" s="22"/>
      <c r="AM199" s="22"/>
      <c r="AN199" s="22"/>
      <c r="AO199" s="22"/>
    </row>
    <row r="200" spans="1:41" ht="15.75" customHeight="1" x14ac:dyDescent="0.2">
      <c r="A200" s="43"/>
      <c r="B200" s="151"/>
      <c r="C200" s="151"/>
      <c r="D200" s="151"/>
      <c r="E200" s="151"/>
      <c r="F200" s="151"/>
      <c r="G200" s="64"/>
      <c r="H200" s="151"/>
      <c r="I200" s="151"/>
      <c r="J200" s="151"/>
      <c r="K200" s="151"/>
      <c r="L200" s="151"/>
      <c r="M200" s="64"/>
      <c r="N200" s="151"/>
      <c r="O200" s="151"/>
      <c r="P200" s="151"/>
      <c r="Q200" s="151"/>
      <c r="R200" s="151"/>
      <c r="S200" s="43"/>
      <c r="T200" s="151"/>
      <c r="U200" s="151"/>
      <c r="V200" s="151"/>
      <c r="W200" s="151"/>
      <c r="X200" s="151"/>
      <c r="Y200" s="151"/>
      <c r="Z200" s="43"/>
      <c r="AA200" s="151"/>
      <c r="AB200" s="151"/>
      <c r="AC200" s="151"/>
      <c r="AD200" s="151"/>
      <c r="AE200" s="43"/>
      <c r="AF200" s="151"/>
      <c r="AG200" s="151"/>
      <c r="AH200" s="151"/>
      <c r="AI200" s="151"/>
      <c r="AJ200" s="22"/>
      <c r="AK200" s="22"/>
      <c r="AL200" s="22"/>
      <c r="AM200" s="22"/>
      <c r="AN200" s="22"/>
      <c r="AO200" s="22"/>
    </row>
    <row r="201" spans="1:41" ht="15.75" customHeight="1" x14ac:dyDescent="0.2">
      <c r="A201" s="43"/>
      <c r="B201" s="151"/>
      <c r="C201" s="151"/>
      <c r="D201" s="151"/>
      <c r="E201" s="151"/>
      <c r="F201" s="151"/>
      <c r="G201" s="64"/>
      <c r="H201" s="151"/>
      <c r="I201" s="151"/>
      <c r="J201" s="151"/>
      <c r="K201" s="151"/>
      <c r="L201" s="151"/>
      <c r="M201" s="64"/>
      <c r="N201" s="151"/>
      <c r="O201" s="151"/>
      <c r="P201" s="151"/>
      <c r="Q201" s="151"/>
      <c r="R201" s="151"/>
      <c r="S201" s="43"/>
      <c r="T201" s="151"/>
      <c r="U201" s="151"/>
      <c r="V201" s="151"/>
      <c r="W201" s="151"/>
      <c r="X201" s="151"/>
      <c r="Y201" s="151"/>
      <c r="Z201" s="43"/>
      <c r="AA201" s="151"/>
      <c r="AB201" s="151"/>
      <c r="AC201" s="151"/>
      <c r="AD201" s="151"/>
      <c r="AE201" s="43"/>
      <c r="AF201" s="151"/>
      <c r="AG201" s="151"/>
      <c r="AH201" s="151"/>
      <c r="AI201" s="151"/>
      <c r="AJ201" s="22"/>
      <c r="AK201" s="22"/>
      <c r="AL201" s="22"/>
      <c r="AM201" s="22"/>
      <c r="AN201" s="22"/>
      <c r="AO201" s="22"/>
    </row>
    <row r="202" spans="1:41" ht="15.75" customHeight="1" x14ac:dyDescent="0.2">
      <c r="A202" s="43"/>
      <c r="B202" s="151"/>
      <c r="C202" s="151"/>
      <c r="D202" s="151"/>
      <c r="E202" s="151"/>
      <c r="F202" s="151"/>
      <c r="G202" s="64"/>
      <c r="H202" s="151"/>
      <c r="I202" s="151"/>
      <c r="J202" s="151"/>
      <c r="K202" s="151"/>
      <c r="L202" s="151"/>
      <c r="M202" s="64"/>
      <c r="N202" s="151"/>
      <c r="O202" s="151"/>
      <c r="P202" s="151"/>
      <c r="Q202" s="151"/>
      <c r="R202" s="151"/>
      <c r="S202" s="43"/>
      <c r="T202" s="151"/>
      <c r="U202" s="151"/>
      <c r="V202" s="151"/>
      <c r="W202" s="151"/>
      <c r="X202" s="151"/>
      <c r="Y202" s="151"/>
      <c r="Z202" s="43"/>
      <c r="AA202" s="151"/>
      <c r="AB202" s="151"/>
      <c r="AC202" s="151"/>
      <c r="AD202" s="151"/>
      <c r="AE202" s="43"/>
      <c r="AF202" s="151"/>
      <c r="AG202" s="151"/>
      <c r="AH202" s="151"/>
      <c r="AI202" s="151"/>
      <c r="AJ202" s="22"/>
      <c r="AK202" s="22"/>
      <c r="AL202" s="22"/>
      <c r="AM202" s="22"/>
      <c r="AN202" s="22"/>
      <c r="AO202" s="22"/>
    </row>
    <row r="203" spans="1:41" ht="15.75" customHeight="1" x14ac:dyDescent="0.2">
      <c r="A203" s="43"/>
      <c r="B203" s="151"/>
      <c r="C203" s="151"/>
      <c r="D203" s="151"/>
      <c r="E203" s="151"/>
      <c r="F203" s="151"/>
      <c r="G203" s="64"/>
      <c r="H203" s="151"/>
      <c r="I203" s="151"/>
      <c r="J203" s="151"/>
      <c r="K203" s="151"/>
      <c r="L203" s="151"/>
      <c r="M203" s="64"/>
      <c r="N203" s="151"/>
      <c r="O203" s="151"/>
      <c r="P203" s="151"/>
      <c r="Q203" s="151"/>
      <c r="R203" s="151"/>
      <c r="S203" s="43"/>
      <c r="T203" s="151"/>
      <c r="U203" s="151"/>
      <c r="V203" s="151"/>
      <c r="W203" s="151"/>
      <c r="X203" s="151"/>
      <c r="Y203" s="151"/>
      <c r="Z203" s="43"/>
      <c r="AA203" s="151"/>
      <c r="AB203" s="151"/>
      <c r="AC203" s="151"/>
      <c r="AD203" s="151"/>
      <c r="AE203" s="43"/>
      <c r="AF203" s="151"/>
      <c r="AG203" s="151"/>
      <c r="AH203" s="151"/>
      <c r="AI203" s="151"/>
      <c r="AJ203" s="22"/>
      <c r="AK203" s="22"/>
      <c r="AL203" s="22"/>
      <c r="AM203" s="22"/>
      <c r="AN203" s="22"/>
      <c r="AO203" s="22"/>
    </row>
    <row r="204" spans="1:41" ht="15.75" customHeight="1" x14ac:dyDescent="0.2">
      <c r="A204" s="43"/>
      <c r="B204" s="151"/>
      <c r="C204" s="151"/>
      <c r="D204" s="151"/>
      <c r="E204" s="151"/>
      <c r="F204" s="151"/>
      <c r="G204" s="64"/>
      <c r="H204" s="151"/>
      <c r="I204" s="151"/>
      <c r="J204" s="151"/>
      <c r="K204" s="151"/>
      <c r="L204" s="151"/>
      <c r="M204" s="64"/>
      <c r="N204" s="151"/>
      <c r="O204" s="151"/>
      <c r="P204" s="151"/>
      <c r="Q204" s="151"/>
      <c r="R204" s="151"/>
      <c r="S204" s="43"/>
      <c r="T204" s="151"/>
      <c r="U204" s="151"/>
      <c r="V204" s="151"/>
      <c r="W204" s="151"/>
      <c r="X204" s="151"/>
      <c r="Y204" s="151"/>
      <c r="Z204" s="43"/>
      <c r="AA204" s="151"/>
      <c r="AB204" s="151"/>
      <c r="AC204" s="151"/>
      <c r="AD204" s="151"/>
      <c r="AE204" s="43"/>
      <c r="AF204" s="151"/>
      <c r="AG204" s="151"/>
      <c r="AH204" s="151"/>
      <c r="AI204" s="151"/>
      <c r="AJ204" s="22"/>
      <c r="AK204" s="22"/>
      <c r="AL204" s="22"/>
      <c r="AM204" s="22"/>
      <c r="AN204" s="22"/>
      <c r="AO204" s="22"/>
    </row>
    <row r="205" spans="1:41" ht="15.75" customHeight="1" x14ac:dyDescent="0.2">
      <c r="A205" s="43"/>
      <c r="B205" s="151"/>
      <c r="C205" s="151"/>
      <c r="D205" s="151"/>
      <c r="E205" s="151"/>
      <c r="F205" s="151"/>
      <c r="G205" s="64"/>
      <c r="H205" s="151"/>
      <c r="I205" s="151"/>
      <c r="J205" s="151"/>
      <c r="K205" s="151"/>
      <c r="L205" s="151"/>
      <c r="M205" s="64"/>
      <c r="N205" s="151"/>
      <c r="O205" s="151"/>
      <c r="P205" s="151"/>
      <c r="Q205" s="151"/>
      <c r="R205" s="151"/>
      <c r="S205" s="43"/>
      <c r="T205" s="151"/>
      <c r="U205" s="151"/>
      <c r="V205" s="151"/>
      <c r="W205" s="151"/>
      <c r="X205" s="151"/>
      <c r="Y205" s="151"/>
      <c r="Z205" s="43"/>
      <c r="AA205" s="151"/>
      <c r="AB205" s="151"/>
      <c r="AC205" s="151"/>
      <c r="AD205" s="151"/>
      <c r="AE205" s="43"/>
      <c r="AF205" s="151"/>
      <c r="AG205" s="151"/>
      <c r="AH205" s="151"/>
      <c r="AI205" s="151"/>
      <c r="AJ205" s="22"/>
      <c r="AK205" s="22"/>
      <c r="AL205" s="22"/>
      <c r="AM205" s="22"/>
      <c r="AN205" s="22"/>
      <c r="AO205" s="22"/>
    </row>
    <row r="206" spans="1:41" ht="15.75" customHeight="1" x14ac:dyDescent="0.2">
      <c r="A206" s="43"/>
      <c r="B206" s="151"/>
      <c r="C206" s="151"/>
      <c r="D206" s="151"/>
      <c r="E206" s="151"/>
      <c r="F206" s="151"/>
      <c r="G206" s="64"/>
      <c r="H206" s="151"/>
      <c r="I206" s="151"/>
      <c r="J206" s="151"/>
      <c r="K206" s="151"/>
      <c r="L206" s="151"/>
      <c r="M206" s="64"/>
      <c r="N206" s="151"/>
      <c r="O206" s="151"/>
      <c r="P206" s="151"/>
      <c r="Q206" s="151"/>
      <c r="R206" s="151"/>
      <c r="S206" s="43"/>
      <c r="T206" s="151"/>
      <c r="U206" s="151"/>
      <c r="V206" s="151"/>
      <c r="W206" s="151"/>
      <c r="X206" s="151"/>
      <c r="Y206" s="151"/>
      <c r="Z206" s="43"/>
      <c r="AA206" s="151"/>
      <c r="AB206" s="151"/>
      <c r="AC206" s="151"/>
      <c r="AD206" s="151"/>
      <c r="AE206" s="43"/>
      <c r="AF206" s="151"/>
      <c r="AG206" s="151"/>
      <c r="AH206" s="151"/>
      <c r="AI206" s="151"/>
      <c r="AJ206" s="22"/>
      <c r="AK206" s="22"/>
      <c r="AL206" s="22"/>
      <c r="AM206" s="22"/>
      <c r="AN206" s="22"/>
      <c r="AO206" s="22"/>
    </row>
    <row r="207" spans="1:41" ht="15.75" customHeight="1" x14ac:dyDescent="0.2">
      <c r="A207" s="43"/>
      <c r="B207" s="151"/>
      <c r="C207" s="151"/>
      <c r="D207" s="151"/>
      <c r="E207" s="151"/>
      <c r="F207" s="151"/>
      <c r="G207" s="64"/>
      <c r="H207" s="151"/>
      <c r="I207" s="151"/>
      <c r="J207" s="151"/>
      <c r="K207" s="151"/>
      <c r="L207" s="151"/>
      <c r="M207" s="64"/>
      <c r="N207" s="151"/>
      <c r="O207" s="151"/>
      <c r="P207" s="151"/>
      <c r="Q207" s="151"/>
      <c r="R207" s="151"/>
      <c r="S207" s="43"/>
      <c r="T207" s="151"/>
      <c r="U207" s="151"/>
      <c r="V207" s="151"/>
      <c r="W207" s="151"/>
      <c r="X207" s="151"/>
      <c r="Y207" s="151"/>
      <c r="Z207" s="43"/>
      <c r="AA207" s="151"/>
      <c r="AB207" s="151"/>
      <c r="AC207" s="151"/>
      <c r="AD207" s="151"/>
      <c r="AE207" s="43"/>
      <c r="AF207" s="151"/>
      <c r="AG207" s="151"/>
      <c r="AH207" s="151"/>
      <c r="AI207" s="151"/>
      <c r="AJ207" s="22"/>
      <c r="AK207" s="22"/>
      <c r="AL207" s="22"/>
      <c r="AM207" s="22"/>
      <c r="AN207" s="22"/>
      <c r="AO207" s="22"/>
    </row>
    <row r="208" spans="1:41" ht="15.75" customHeight="1" x14ac:dyDescent="0.2">
      <c r="A208" s="43"/>
      <c r="B208" s="151"/>
      <c r="C208" s="151"/>
      <c r="D208" s="151"/>
      <c r="E208" s="151"/>
      <c r="F208" s="151"/>
      <c r="G208" s="64"/>
      <c r="H208" s="151"/>
      <c r="I208" s="151"/>
      <c r="J208" s="151"/>
      <c r="K208" s="151"/>
      <c r="L208" s="151"/>
      <c r="M208" s="64"/>
      <c r="N208" s="151"/>
      <c r="O208" s="151"/>
      <c r="P208" s="151"/>
      <c r="Q208" s="151"/>
      <c r="R208" s="151"/>
      <c r="S208" s="43"/>
      <c r="T208" s="151"/>
      <c r="U208" s="151"/>
      <c r="V208" s="151"/>
      <c r="W208" s="151"/>
      <c r="X208" s="151"/>
      <c r="Y208" s="151"/>
      <c r="Z208" s="43"/>
      <c r="AA208" s="151"/>
      <c r="AB208" s="151"/>
      <c r="AC208" s="151"/>
      <c r="AD208" s="151"/>
      <c r="AE208" s="43"/>
      <c r="AF208" s="151"/>
      <c r="AG208" s="151"/>
      <c r="AH208" s="151"/>
      <c r="AI208" s="151"/>
      <c r="AJ208" s="22"/>
      <c r="AK208" s="22"/>
      <c r="AL208" s="22"/>
      <c r="AM208" s="22"/>
      <c r="AN208" s="22"/>
      <c r="AO208" s="22"/>
    </row>
    <row r="209" spans="1:41" ht="15.75" customHeight="1" x14ac:dyDescent="0.2">
      <c r="A209" s="43"/>
      <c r="B209" s="151"/>
      <c r="C209" s="151"/>
      <c r="D209" s="151"/>
      <c r="E209" s="151"/>
      <c r="F209" s="151"/>
      <c r="G209" s="64"/>
      <c r="H209" s="151"/>
      <c r="I209" s="151"/>
      <c r="J209" s="151"/>
      <c r="K209" s="151"/>
      <c r="L209" s="151"/>
      <c r="M209" s="64"/>
      <c r="N209" s="151"/>
      <c r="O209" s="151"/>
      <c r="P209" s="151"/>
      <c r="Q209" s="151"/>
      <c r="R209" s="151"/>
      <c r="S209" s="43"/>
      <c r="T209" s="151"/>
      <c r="U209" s="151"/>
      <c r="V209" s="151"/>
      <c r="W209" s="151"/>
      <c r="X209" s="151"/>
      <c r="Y209" s="151"/>
      <c r="Z209" s="43"/>
      <c r="AA209" s="151"/>
      <c r="AB209" s="151"/>
      <c r="AC209" s="151"/>
      <c r="AD209" s="151"/>
      <c r="AE209" s="43"/>
      <c r="AF209" s="151"/>
      <c r="AG209" s="151"/>
      <c r="AH209" s="151"/>
      <c r="AI209" s="151"/>
      <c r="AJ209" s="22"/>
      <c r="AK209" s="22"/>
      <c r="AL209" s="22"/>
      <c r="AM209" s="22"/>
      <c r="AN209" s="22"/>
      <c r="AO209" s="22"/>
    </row>
    <row r="210" spans="1:41" ht="15.75" customHeight="1" x14ac:dyDescent="0.2">
      <c r="A210" s="43"/>
      <c r="B210" s="151"/>
      <c r="C210" s="151"/>
      <c r="D210" s="151"/>
      <c r="E210" s="151"/>
      <c r="F210" s="151"/>
      <c r="G210" s="64"/>
      <c r="H210" s="151"/>
      <c r="I210" s="151"/>
      <c r="J210" s="151"/>
      <c r="K210" s="151"/>
      <c r="L210" s="151"/>
      <c r="M210" s="64"/>
      <c r="N210" s="151"/>
      <c r="O210" s="151"/>
      <c r="P210" s="151"/>
      <c r="Q210" s="151"/>
      <c r="R210" s="151"/>
      <c r="S210" s="43"/>
      <c r="T210" s="151"/>
      <c r="U210" s="151"/>
      <c r="V210" s="151"/>
      <c r="W210" s="151"/>
      <c r="X210" s="151"/>
      <c r="Y210" s="151"/>
      <c r="Z210" s="43"/>
      <c r="AA210" s="151"/>
      <c r="AB210" s="151"/>
      <c r="AC210" s="151"/>
      <c r="AD210" s="151"/>
      <c r="AE210" s="43"/>
      <c r="AF210" s="151"/>
      <c r="AG210" s="151"/>
      <c r="AH210" s="151"/>
      <c r="AI210" s="151"/>
      <c r="AJ210" s="22"/>
      <c r="AK210" s="22"/>
      <c r="AL210" s="22"/>
      <c r="AM210" s="22"/>
      <c r="AN210" s="22"/>
      <c r="AO210" s="22"/>
    </row>
    <row r="211" spans="1:41" ht="15.75" customHeight="1" x14ac:dyDescent="0.2">
      <c r="A211" s="43"/>
      <c r="B211" s="151"/>
      <c r="C211" s="151"/>
      <c r="D211" s="151"/>
      <c r="E211" s="151"/>
      <c r="F211" s="151"/>
      <c r="G211" s="64"/>
      <c r="H211" s="151"/>
      <c r="I211" s="151"/>
      <c r="J211" s="151"/>
      <c r="K211" s="151"/>
      <c r="L211" s="151"/>
      <c r="M211" s="64"/>
      <c r="N211" s="151"/>
      <c r="O211" s="151"/>
      <c r="P211" s="151"/>
      <c r="Q211" s="151"/>
      <c r="R211" s="151"/>
      <c r="S211" s="43"/>
      <c r="T211" s="151"/>
      <c r="U211" s="151"/>
      <c r="V211" s="151"/>
      <c r="W211" s="151"/>
      <c r="X211" s="151"/>
      <c r="Y211" s="151"/>
      <c r="Z211" s="43"/>
      <c r="AA211" s="151"/>
      <c r="AB211" s="151"/>
      <c r="AC211" s="151"/>
      <c r="AD211" s="151"/>
      <c r="AE211" s="43"/>
      <c r="AF211" s="151"/>
      <c r="AG211" s="151"/>
      <c r="AH211" s="151"/>
      <c r="AI211" s="151"/>
      <c r="AJ211" s="22"/>
      <c r="AK211" s="22"/>
      <c r="AL211" s="22"/>
      <c r="AM211" s="22"/>
      <c r="AN211" s="22"/>
      <c r="AO211" s="22"/>
    </row>
    <row r="212" spans="1:41" ht="15.75" customHeight="1" x14ac:dyDescent="0.2">
      <c r="A212" s="43"/>
      <c r="B212" s="151"/>
      <c r="C212" s="151"/>
      <c r="D212" s="151"/>
      <c r="E212" s="151"/>
      <c r="F212" s="151"/>
      <c r="G212" s="64"/>
      <c r="H212" s="151"/>
      <c r="I212" s="151"/>
      <c r="J212" s="151"/>
      <c r="K212" s="151"/>
      <c r="L212" s="151"/>
      <c r="M212" s="64"/>
      <c r="N212" s="151"/>
      <c r="O212" s="151"/>
      <c r="P212" s="151"/>
      <c r="Q212" s="151"/>
      <c r="R212" s="151"/>
      <c r="S212" s="43"/>
      <c r="T212" s="151"/>
      <c r="U212" s="151"/>
      <c r="V212" s="151"/>
      <c r="W212" s="151"/>
      <c r="X212" s="151"/>
      <c r="Y212" s="151"/>
      <c r="Z212" s="43"/>
      <c r="AA212" s="151"/>
      <c r="AB212" s="151"/>
      <c r="AC212" s="151"/>
      <c r="AD212" s="151"/>
      <c r="AE212" s="43"/>
      <c r="AF212" s="151"/>
      <c r="AG212" s="151"/>
      <c r="AH212" s="151"/>
      <c r="AI212" s="151"/>
      <c r="AJ212" s="22"/>
      <c r="AK212" s="22"/>
      <c r="AL212" s="22"/>
      <c r="AM212" s="22"/>
      <c r="AN212" s="22"/>
      <c r="AO212" s="22"/>
    </row>
    <row r="213" spans="1:41" ht="15.75" customHeight="1" x14ac:dyDescent="0.2">
      <c r="A213" s="43"/>
      <c r="B213" s="151"/>
      <c r="C213" s="151"/>
      <c r="D213" s="151"/>
      <c r="E213" s="151"/>
      <c r="F213" s="151"/>
      <c r="G213" s="64"/>
      <c r="H213" s="151"/>
      <c r="I213" s="151"/>
      <c r="J213" s="151"/>
      <c r="K213" s="151"/>
      <c r="L213" s="151"/>
      <c r="M213" s="64"/>
      <c r="N213" s="151"/>
      <c r="O213" s="151"/>
      <c r="P213" s="151"/>
      <c r="Q213" s="151"/>
      <c r="R213" s="151"/>
      <c r="S213" s="43"/>
      <c r="T213" s="151"/>
      <c r="U213" s="151"/>
      <c r="V213" s="151"/>
      <c r="W213" s="151"/>
      <c r="X213" s="151"/>
      <c r="Y213" s="151"/>
      <c r="Z213" s="43"/>
      <c r="AA213" s="151"/>
      <c r="AB213" s="151"/>
      <c r="AC213" s="151"/>
      <c r="AD213" s="151"/>
      <c r="AE213" s="43"/>
      <c r="AF213" s="151"/>
      <c r="AG213" s="151"/>
      <c r="AH213" s="151"/>
      <c r="AI213" s="151"/>
      <c r="AJ213" s="22"/>
      <c r="AK213" s="22"/>
      <c r="AL213" s="22"/>
      <c r="AM213" s="22"/>
      <c r="AN213" s="22"/>
      <c r="AO213" s="22"/>
    </row>
    <row r="214" spans="1:41" ht="15.75" customHeight="1" x14ac:dyDescent="0.2">
      <c r="A214" s="43"/>
      <c r="B214" s="151"/>
      <c r="C214" s="151"/>
      <c r="D214" s="151"/>
      <c r="E214" s="151"/>
      <c r="F214" s="151"/>
      <c r="G214" s="64"/>
      <c r="H214" s="151"/>
      <c r="I214" s="151"/>
      <c r="J214" s="151"/>
      <c r="K214" s="151"/>
      <c r="L214" s="151"/>
      <c r="M214" s="64"/>
      <c r="N214" s="151"/>
      <c r="O214" s="151"/>
      <c r="P214" s="151"/>
      <c r="Q214" s="151"/>
      <c r="R214" s="151"/>
      <c r="S214" s="43"/>
      <c r="T214" s="151"/>
      <c r="U214" s="151"/>
      <c r="V214" s="151"/>
      <c r="W214" s="151"/>
      <c r="X214" s="151"/>
      <c r="Y214" s="151"/>
      <c r="Z214" s="43"/>
      <c r="AA214" s="151"/>
      <c r="AB214" s="151"/>
      <c r="AC214" s="151"/>
      <c r="AD214" s="151"/>
      <c r="AE214" s="43"/>
      <c r="AF214" s="151"/>
      <c r="AG214" s="151"/>
      <c r="AH214" s="151"/>
      <c r="AI214" s="151"/>
      <c r="AJ214" s="22"/>
      <c r="AK214" s="22"/>
      <c r="AL214" s="22"/>
      <c r="AM214" s="22"/>
      <c r="AN214" s="22"/>
      <c r="AO214" s="22"/>
    </row>
    <row r="215" spans="1:41" ht="15.75" customHeight="1" x14ac:dyDescent="0.2">
      <c r="A215" s="43"/>
      <c r="B215" s="151"/>
      <c r="C215" s="151"/>
      <c r="D215" s="151"/>
      <c r="E215" s="151"/>
      <c r="F215" s="151"/>
      <c r="G215" s="64"/>
      <c r="H215" s="151"/>
      <c r="I215" s="151"/>
      <c r="J215" s="151"/>
      <c r="K215" s="151"/>
      <c r="L215" s="151"/>
      <c r="M215" s="64"/>
      <c r="N215" s="151"/>
      <c r="O215" s="151"/>
      <c r="P215" s="151"/>
      <c r="Q215" s="151"/>
      <c r="R215" s="151"/>
      <c r="S215" s="43"/>
      <c r="T215" s="151"/>
      <c r="U215" s="151"/>
      <c r="V215" s="151"/>
      <c r="W215" s="151"/>
      <c r="X215" s="151"/>
      <c r="Y215" s="151"/>
      <c r="Z215" s="43"/>
      <c r="AA215" s="151"/>
      <c r="AB215" s="151"/>
      <c r="AC215" s="151"/>
      <c r="AD215" s="151"/>
      <c r="AE215" s="43"/>
      <c r="AF215" s="151"/>
      <c r="AG215" s="151"/>
      <c r="AH215" s="151"/>
      <c r="AI215" s="151"/>
      <c r="AJ215" s="22"/>
      <c r="AK215" s="22"/>
      <c r="AL215" s="22"/>
      <c r="AM215" s="22"/>
      <c r="AN215" s="22"/>
      <c r="AO215" s="22"/>
    </row>
    <row r="216" spans="1:41" ht="15.75" customHeight="1" x14ac:dyDescent="0.2">
      <c r="A216" s="43"/>
      <c r="B216" s="151"/>
      <c r="C216" s="151"/>
      <c r="D216" s="151"/>
      <c r="E216" s="151"/>
      <c r="F216" s="151"/>
      <c r="G216" s="64"/>
      <c r="H216" s="151"/>
      <c r="I216" s="151"/>
      <c r="J216" s="151"/>
      <c r="K216" s="151"/>
      <c r="L216" s="151"/>
      <c r="M216" s="64"/>
      <c r="N216" s="151"/>
      <c r="O216" s="151"/>
      <c r="P216" s="151"/>
      <c r="Q216" s="151"/>
      <c r="R216" s="151"/>
      <c r="S216" s="43"/>
      <c r="T216" s="151"/>
      <c r="U216" s="151"/>
      <c r="V216" s="151"/>
      <c r="W216" s="151"/>
      <c r="X216" s="151"/>
      <c r="Y216" s="151"/>
      <c r="Z216" s="43"/>
      <c r="AA216" s="151"/>
      <c r="AB216" s="151"/>
      <c r="AC216" s="151"/>
      <c r="AD216" s="151"/>
      <c r="AE216" s="43"/>
      <c r="AF216" s="151"/>
      <c r="AG216" s="151"/>
      <c r="AH216" s="151"/>
      <c r="AI216" s="151"/>
      <c r="AJ216" s="22"/>
      <c r="AK216" s="22"/>
      <c r="AL216" s="22"/>
      <c r="AM216" s="22"/>
      <c r="AN216" s="22"/>
      <c r="AO216" s="22"/>
    </row>
    <row r="217" spans="1:41" ht="15.75" customHeight="1" x14ac:dyDescent="0.2">
      <c r="A217" s="43"/>
      <c r="B217" s="151"/>
      <c r="C217" s="151"/>
      <c r="D217" s="151"/>
      <c r="E217" s="151"/>
      <c r="F217" s="151"/>
      <c r="G217" s="64"/>
      <c r="H217" s="151"/>
      <c r="I217" s="151"/>
      <c r="J217" s="151"/>
      <c r="K217" s="151"/>
      <c r="L217" s="151"/>
      <c r="M217" s="64"/>
      <c r="N217" s="151"/>
      <c r="O217" s="151"/>
      <c r="P217" s="151"/>
      <c r="Q217" s="151"/>
      <c r="R217" s="151"/>
      <c r="S217" s="43"/>
      <c r="T217" s="151"/>
      <c r="U217" s="151"/>
      <c r="V217" s="151"/>
      <c r="W217" s="151"/>
      <c r="X217" s="151"/>
      <c r="Y217" s="151"/>
      <c r="Z217" s="43"/>
      <c r="AA217" s="151"/>
      <c r="AB217" s="151"/>
      <c r="AC217" s="151"/>
      <c r="AD217" s="151"/>
      <c r="AE217" s="43"/>
      <c r="AF217" s="151"/>
      <c r="AG217" s="151"/>
      <c r="AH217" s="151"/>
      <c r="AI217" s="151"/>
      <c r="AJ217" s="22"/>
      <c r="AK217" s="22"/>
      <c r="AL217" s="22"/>
      <c r="AM217" s="22"/>
      <c r="AN217" s="22"/>
      <c r="AO217" s="22"/>
    </row>
    <row r="218" spans="1:41" ht="15.75" customHeight="1" x14ac:dyDescent="0.2">
      <c r="A218" s="43"/>
      <c r="B218" s="151"/>
      <c r="C218" s="151"/>
      <c r="D218" s="151"/>
      <c r="E218" s="151"/>
      <c r="F218" s="151"/>
      <c r="G218" s="64"/>
      <c r="H218" s="151"/>
      <c r="I218" s="151"/>
      <c r="J218" s="151"/>
      <c r="K218" s="151"/>
      <c r="L218" s="151"/>
      <c r="M218" s="64"/>
      <c r="N218" s="151"/>
      <c r="O218" s="151"/>
      <c r="P218" s="151"/>
      <c r="Q218" s="151"/>
      <c r="R218" s="151"/>
      <c r="S218" s="43"/>
      <c r="T218" s="151"/>
      <c r="U218" s="151"/>
      <c r="V218" s="151"/>
      <c r="W218" s="151"/>
      <c r="X218" s="151"/>
      <c r="Y218" s="151"/>
      <c r="Z218" s="43"/>
      <c r="AA218" s="151"/>
      <c r="AB218" s="151"/>
      <c r="AC218" s="151"/>
      <c r="AD218" s="151"/>
      <c r="AE218" s="43"/>
      <c r="AF218" s="151"/>
      <c r="AG218" s="151"/>
      <c r="AH218" s="151"/>
      <c r="AI218" s="151"/>
      <c r="AJ218" s="22"/>
      <c r="AK218" s="22"/>
      <c r="AL218" s="22"/>
      <c r="AM218" s="22"/>
      <c r="AN218" s="22"/>
      <c r="AO218" s="22"/>
    </row>
    <row r="219" spans="1:41" ht="15.75" customHeight="1" x14ac:dyDescent="0.2">
      <c r="A219" s="43"/>
      <c r="B219" s="151"/>
      <c r="C219" s="151"/>
      <c r="D219" s="151"/>
      <c r="E219" s="151"/>
      <c r="F219" s="151"/>
      <c r="G219" s="64"/>
      <c r="H219" s="151"/>
      <c r="I219" s="151"/>
      <c r="J219" s="151"/>
      <c r="K219" s="151"/>
      <c r="L219" s="151"/>
      <c r="M219" s="64"/>
      <c r="N219" s="151"/>
      <c r="O219" s="151"/>
      <c r="P219" s="151"/>
      <c r="Q219" s="151"/>
      <c r="R219" s="151"/>
      <c r="S219" s="43"/>
      <c r="T219" s="151"/>
      <c r="U219" s="151"/>
      <c r="V219" s="151"/>
      <c r="W219" s="151"/>
      <c r="X219" s="151"/>
      <c r="Y219" s="151"/>
      <c r="Z219" s="43"/>
      <c r="AA219" s="151"/>
      <c r="AB219" s="151"/>
      <c r="AC219" s="151"/>
      <c r="AD219" s="151"/>
      <c r="AE219" s="43"/>
      <c r="AF219" s="151"/>
      <c r="AG219" s="151"/>
      <c r="AH219" s="151"/>
      <c r="AI219" s="151"/>
      <c r="AJ219" s="22"/>
      <c r="AK219" s="22"/>
      <c r="AL219" s="22"/>
      <c r="AM219" s="22"/>
      <c r="AN219" s="22"/>
      <c r="AO219" s="22"/>
    </row>
    <row r="220" spans="1:41" ht="15.75" customHeight="1" x14ac:dyDescent="0.2">
      <c r="A220" s="43"/>
      <c r="B220" s="151"/>
      <c r="C220" s="151"/>
      <c r="D220" s="151"/>
      <c r="E220" s="151"/>
      <c r="F220" s="151"/>
      <c r="G220" s="64"/>
      <c r="H220" s="151"/>
      <c r="I220" s="151"/>
      <c r="J220" s="151"/>
      <c r="K220" s="151"/>
      <c r="L220" s="151"/>
      <c r="M220" s="64"/>
      <c r="N220" s="151"/>
      <c r="O220" s="151"/>
      <c r="P220" s="151"/>
      <c r="Q220" s="151"/>
      <c r="R220" s="151"/>
      <c r="S220" s="43"/>
      <c r="T220" s="151"/>
      <c r="U220" s="151"/>
      <c r="V220" s="151"/>
      <c r="W220" s="151"/>
      <c r="X220" s="151"/>
      <c r="Y220" s="151"/>
      <c r="Z220" s="43"/>
      <c r="AA220" s="151"/>
      <c r="AB220" s="151"/>
      <c r="AC220" s="151"/>
      <c r="AD220" s="151"/>
      <c r="AE220" s="43"/>
      <c r="AF220" s="151"/>
      <c r="AG220" s="151"/>
      <c r="AH220" s="151"/>
      <c r="AI220" s="151"/>
      <c r="AJ220" s="22"/>
      <c r="AK220" s="22"/>
      <c r="AL220" s="22"/>
      <c r="AM220" s="22"/>
      <c r="AN220" s="22"/>
      <c r="AO220" s="22"/>
    </row>
    <row r="221" spans="1:41" ht="15.75" customHeight="1" x14ac:dyDescent="0.2">
      <c r="A221" s="43"/>
      <c r="B221" s="151"/>
      <c r="C221" s="151"/>
      <c r="D221" s="151"/>
      <c r="E221" s="151"/>
      <c r="F221" s="151"/>
      <c r="G221" s="64"/>
      <c r="H221" s="151"/>
      <c r="I221" s="151"/>
      <c r="J221" s="151"/>
      <c r="K221" s="151"/>
      <c r="L221" s="151"/>
      <c r="M221" s="64"/>
      <c r="N221" s="151"/>
      <c r="O221" s="151"/>
      <c r="P221" s="151"/>
      <c r="Q221" s="151"/>
      <c r="R221" s="151"/>
      <c r="S221" s="43"/>
      <c r="T221" s="151"/>
      <c r="U221" s="151"/>
      <c r="V221" s="151"/>
      <c r="W221" s="151"/>
      <c r="X221" s="151"/>
      <c r="Y221" s="151"/>
      <c r="Z221" s="43"/>
      <c r="AA221" s="151"/>
      <c r="AB221" s="151"/>
      <c r="AC221" s="151"/>
      <c r="AD221" s="151"/>
      <c r="AE221" s="43"/>
      <c r="AF221" s="151"/>
      <c r="AG221" s="151"/>
      <c r="AH221" s="151"/>
      <c r="AI221" s="151"/>
      <c r="AJ221" s="22"/>
      <c r="AK221" s="22"/>
      <c r="AL221" s="22"/>
      <c r="AM221" s="22"/>
      <c r="AN221" s="22"/>
      <c r="AO221" s="22"/>
    </row>
    <row r="222" spans="1:41" ht="15.75" customHeight="1" x14ac:dyDescent="0.2">
      <c r="A222" s="43"/>
      <c r="B222" s="151"/>
      <c r="C222" s="151"/>
      <c r="D222" s="151"/>
      <c r="E222" s="151"/>
      <c r="F222" s="151"/>
      <c r="G222" s="64"/>
      <c r="H222" s="151"/>
      <c r="I222" s="151"/>
      <c r="J222" s="151"/>
      <c r="K222" s="151"/>
      <c r="L222" s="151"/>
      <c r="M222" s="64"/>
      <c r="N222" s="151"/>
      <c r="O222" s="151"/>
      <c r="P222" s="151"/>
      <c r="Q222" s="151"/>
      <c r="R222" s="151"/>
      <c r="S222" s="43"/>
      <c r="T222" s="151"/>
      <c r="U222" s="151"/>
      <c r="V222" s="151"/>
      <c r="W222" s="151"/>
      <c r="X222" s="151"/>
      <c r="Y222" s="151"/>
      <c r="Z222" s="43"/>
      <c r="AA222" s="151"/>
      <c r="AB222" s="151"/>
      <c r="AC222" s="151"/>
      <c r="AD222" s="151"/>
      <c r="AE222" s="43"/>
      <c r="AF222" s="151"/>
      <c r="AG222" s="151"/>
      <c r="AH222" s="151"/>
      <c r="AI222" s="151"/>
      <c r="AJ222" s="22"/>
      <c r="AK222" s="22"/>
      <c r="AL222" s="22"/>
      <c r="AM222" s="22"/>
      <c r="AN222" s="22"/>
      <c r="AO222" s="22"/>
    </row>
    <row r="223" spans="1:41" ht="15.75" customHeight="1" x14ac:dyDescent="0.2">
      <c r="A223" s="43"/>
      <c r="B223" s="151"/>
      <c r="C223" s="151"/>
      <c r="D223" s="151"/>
      <c r="E223" s="151"/>
      <c r="F223" s="151"/>
      <c r="G223" s="64"/>
      <c r="H223" s="151"/>
      <c r="I223" s="151"/>
      <c r="J223" s="151"/>
      <c r="K223" s="151"/>
      <c r="L223" s="151"/>
      <c r="M223" s="64"/>
      <c r="N223" s="151"/>
      <c r="O223" s="151"/>
      <c r="P223" s="151"/>
      <c r="Q223" s="151"/>
      <c r="R223" s="151"/>
      <c r="S223" s="43"/>
      <c r="T223" s="151"/>
      <c r="U223" s="151"/>
      <c r="V223" s="151"/>
      <c r="W223" s="151"/>
      <c r="X223" s="151"/>
      <c r="Y223" s="151"/>
      <c r="Z223" s="43"/>
      <c r="AA223" s="151"/>
      <c r="AB223" s="151"/>
      <c r="AC223" s="151"/>
      <c r="AD223" s="151"/>
      <c r="AE223" s="43"/>
      <c r="AF223" s="151"/>
      <c r="AG223" s="151"/>
      <c r="AH223" s="151"/>
      <c r="AI223" s="151"/>
      <c r="AJ223" s="22"/>
      <c r="AK223" s="22"/>
      <c r="AL223" s="22"/>
      <c r="AM223" s="22"/>
      <c r="AN223" s="22"/>
      <c r="AO223" s="22"/>
    </row>
    <row r="224" spans="1:41" ht="15.75" customHeight="1" x14ac:dyDescent="0.2">
      <c r="A224" s="43"/>
      <c r="B224" s="151"/>
      <c r="C224" s="151"/>
      <c r="D224" s="151"/>
      <c r="E224" s="151"/>
      <c r="F224" s="151"/>
      <c r="G224" s="64"/>
      <c r="H224" s="151"/>
      <c r="I224" s="151"/>
      <c r="J224" s="151"/>
      <c r="K224" s="151"/>
      <c r="L224" s="151"/>
      <c r="M224" s="64"/>
      <c r="N224" s="151"/>
      <c r="O224" s="151"/>
      <c r="P224" s="151"/>
      <c r="Q224" s="151"/>
      <c r="R224" s="151"/>
      <c r="S224" s="43"/>
      <c r="T224" s="151"/>
      <c r="U224" s="151"/>
      <c r="V224" s="151"/>
      <c r="W224" s="151"/>
      <c r="X224" s="151"/>
      <c r="Y224" s="151"/>
      <c r="Z224" s="43"/>
      <c r="AA224" s="151"/>
      <c r="AB224" s="151"/>
      <c r="AC224" s="151"/>
      <c r="AD224" s="151"/>
      <c r="AE224" s="43"/>
      <c r="AF224" s="151"/>
      <c r="AG224" s="151"/>
      <c r="AH224" s="151"/>
      <c r="AI224" s="151"/>
      <c r="AJ224" s="22"/>
      <c r="AK224" s="22"/>
      <c r="AL224" s="22"/>
      <c r="AM224" s="22"/>
      <c r="AN224" s="22"/>
      <c r="AO224" s="22"/>
    </row>
    <row r="225" spans="1:41" ht="15.75" customHeight="1" x14ac:dyDescent="0.2">
      <c r="A225" s="43"/>
      <c r="B225" s="151"/>
      <c r="C225" s="151"/>
      <c r="D225" s="151"/>
      <c r="E225" s="151"/>
      <c r="F225" s="151"/>
      <c r="G225" s="64"/>
      <c r="H225" s="151"/>
      <c r="I225" s="151"/>
      <c r="J225" s="151"/>
      <c r="K225" s="151"/>
      <c r="L225" s="151"/>
      <c r="M225" s="64"/>
      <c r="N225" s="151"/>
      <c r="O225" s="151"/>
      <c r="P225" s="151"/>
      <c r="Q225" s="151"/>
      <c r="R225" s="151"/>
      <c r="S225" s="43"/>
      <c r="T225" s="151"/>
      <c r="U225" s="151"/>
      <c r="V225" s="151"/>
      <c r="W225" s="151"/>
      <c r="X225" s="151"/>
      <c r="Y225" s="151"/>
      <c r="Z225" s="43"/>
      <c r="AA225" s="151"/>
      <c r="AB225" s="151"/>
      <c r="AC225" s="151"/>
      <c r="AD225" s="151"/>
      <c r="AE225" s="43"/>
      <c r="AF225" s="151"/>
      <c r="AG225" s="151"/>
      <c r="AH225" s="151"/>
      <c r="AI225" s="151"/>
      <c r="AJ225" s="22"/>
      <c r="AK225" s="22"/>
      <c r="AL225" s="22"/>
      <c r="AM225" s="22"/>
      <c r="AN225" s="22"/>
      <c r="AO225" s="22"/>
    </row>
    <row r="226" spans="1:41" ht="15.75" customHeight="1" x14ac:dyDescent="0.2">
      <c r="A226" s="43"/>
      <c r="B226" s="151"/>
      <c r="C226" s="151"/>
      <c r="D226" s="151"/>
      <c r="E226" s="151"/>
      <c r="F226" s="151"/>
      <c r="G226" s="64"/>
      <c r="H226" s="151"/>
      <c r="I226" s="151"/>
      <c r="J226" s="151"/>
      <c r="K226" s="151"/>
      <c r="L226" s="151"/>
      <c r="M226" s="64"/>
      <c r="N226" s="151"/>
      <c r="O226" s="151"/>
      <c r="P226" s="151"/>
      <c r="Q226" s="151"/>
      <c r="R226" s="151"/>
      <c r="S226" s="43"/>
      <c r="T226" s="151"/>
      <c r="U226" s="151"/>
      <c r="V226" s="151"/>
      <c r="W226" s="151"/>
      <c r="X226" s="151"/>
      <c r="Y226" s="151"/>
      <c r="Z226" s="43"/>
      <c r="AA226" s="151"/>
      <c r="AB226" s="151"/>
      <c r="AC226" s="151"/>
      <c r="AD226" s="151"/>
      <c r="AE226" s="43"/>
      <c r="AF226" s="151"/>
      <c r="AG226" s="151"/>
      <c r="AH226" s="151"/>
      <c r="AI226" s="151"/>
      <c r="AJ226" s="22"/>
      <c r="AK226" s="22"/>
      <c r="AL226" s="22"/>
      <c r="AM226" s="22"/>
      <c r="AN226" s="22"/>
      <c r="AO226" s="22"/>
    </row>
    <row r="227" spans="1:41" ht="15.75" customHeight="1" x14ac:dyDescent="0.2">
      <c r="A227" s="43"/>
      <c r="B227" s="151"/>
      <c r="C227" s="151"/>
      <c r="D227" s="151"/>
      <c r="E227" s="151"/>
      <c r="F227" s="151"/>
      <c r="G227" s="64"/>
      <c r="H227" s="151"/>
      <c r="I227" s="151"/>
      <c r="J227" s="151"/>
      <c r="K227" s="151"/>
      <c r="L227" s="151"/>
      <c r="M227" s="64"/>
      <c r="N227" s="151"/>
      <c r="O227" s="151"/>
      <c r="P227" s="151"/>
      <c r="Q227" s="151"/>
      <c r="R227" s="151"/>
      <c r="S227" s="43"/>
      <c r="T227" s="151"/>
      <c r="U227" s="151"/>
      <c r="V227" s="151"/>
      <c r="W227" s="151"/>
      <c r="X227" s="151"/>
      <c r="Y227" s="151"/>
      <c r="Z227" s="43"/>
      <c r="AA227" s="151"/>
      <c r="AB227" s="151"/>
      <c r="AC227" s="151"/>
      <c r="AD227" s="151"/>
      <c r="AE227" s="43"/>
      <c r="AF227" s="151"/>
      <c r="AG227" s="151"/>
      <c r="AH227" s="151"/>
      <c r="AI227" s="151"/>
      <c r="AJ227" s="22"/>
      <c r="AK227" s="22"/>
      <c r="AL227" s="22"/>
      <c r="AM227" s="22"/>
      <c r="AN227" s="22"/>
      <c r="AO227" s="22"/>
    </row>
    <row r="228" spans="1:41" ht="15.75" customHeight="1" x14ac:dyDescent="0.2">
      <c r="A228" s="43"/>
      <c r="B228" s="151"/>
      <c r="C228" s="151"/>
      <c r="D228" s="151"/>
      <c r="E228" s="151"/>
      <c r="F228" s="151"/>
      <c r="G228" s="64"/>
      <c r="H228" s="151"/>
      <c r="I228" s="151"/>
      <c r="J228" s="151"/>
      <c r="K228" s="151"/>
      <c r="L228" s="151"/>
      <c r="M228" s="64"/>
      <c r="N228" s="151"/>
      <c r="O228" s="151"/>
      <c r="P228" s="151"/>
      <c r="Q228" s="151"/>
      <c r="R228" s="151"/>
      <c r="S228" s="43"/>
      <c r="T228" s="151"/>
      <c r="U228" s="151"/>
      <c r="V228" s="151"/>
      <c r="W228" s="151"/>
      <c r="X228" s="151"/>
      <c r="Y228" s="151"/>
      <c r="Z228" s="43"/>
      <c r="AA228" s="151"/>
      <c r="AB228" s="151"/>
      <c r="AC228" s="151"/>
      <c r="AD228" s="151"/>
      <c r="AE228" s="43"/>
      <c r="AF228" s="151"/>
      <c r="AG228" s="151"/>
      <c r="AH228" s="151"/>
      <c r="AI228" s="151"/>
      <c r="AJ228" s="22"/>
      <c r="AK228" s="22"/>
      <c r="AL228" s="22"/>
      <c r="AM228" s="22"/>
      <c r="AN228" s="22"/>
      <c r="AO228" s="22"/>
    </row>
    <row r="229" spans="1:41" ht="15.75" customHeight="1" x14ac:dyDescent="0.2">
      <c r="A229" s="43"/>
      <c r="B229" s="151"/>
      <c r="C229" s="151"/>
      <c r="D229" s="151"/>
      <c r="E229" s="151"/>
      <c r="F229" s="151"/>
      <c r="G229" s="64"/>
      <c r="H229" s="151"/>
      <c r="I229" s="151"/>
      <c r="J229" s="151"/>
      <c r="K229" s="151"/>
      <c r="L229" s="151"/>
      <c r="M229" s="64"/>
      <c r="N229" s="151"/>
      <c r="O229" s="151"/>
      <c r="P229" s="151"/>
      <c r="Q229" s="151"/>
      <c r="R229" s="151"/>
      <c r="S229" s="43"/>
      <c r="T229" s="151"/>
      <c r="U229" s="151"/>
      <c r="V229" s="151"/>
      <c r="W229" s="151"/>
      <c r="X229" s="151"/>
      <c r="Y229" s="151"/>
      <c r="Z229" s="43"/>
      <c r="AA229" s="151"/>
      <c r="AB229" s="151"/>
      <c r="AC229" s="151"/>
      <c r="AD229" s="151"/>
      <c r="AE229" s="43"/>
      <c r="AF229" s="151"/>
      <c r="AG229" s="151"/>
      <c r="AH229" s="151"/>
      <c r="AI229" s="151"/>
      <c r="AJ229" s="22"/>
      <c r="AK229" s="22"/>
      <c r="AL229" s="22"/>
      <c r="AM229" s="22"/>
      <c r="AN229" s="22"/>
      <c r="AO229" s="22"/>
    </row>
    <row r="230" spans="1:41" ht="15.75" customHeight="1" x14ac:dyDescent="0.2">
      <c r="A230" s="43"/>
      <c r="B230" s="151"/>
      <c r="C230" s="151"/>
      <c r="D230" s="151"/>
      <c r="E230" s="151"/>
      <c r="F230" s="151"/>
      <c r="G230" s="64"/>
      <c r="H230" s="151"/>
      <c r="I230" s="151"/>
      <c r="J230" s="151"/>
      <c r="K230" s="151"/>
      <c r="L230" s="151"/>
      <c r="M230" s="64"/>
      <c r="N230" s="151"/>
      <c r="O230" s="151"/>
      <c r="P230" s="151"/>
      <c r="Q230" s="151"/>
      <c r="R230" s="151"/>
      <c r="S230" s="43"/>
      <c r="T230" s="151"/>
      <c r="U230" s="151"/>
      <c r="V230" s="151"/>
      <c r="W230" s="151"/>
      <c r="X230" s="151"/>
      <c r="Y230" s="151"/>
      <c r="Z230" s="43"/>
      <c r="AA230" s="151"/>
      <c r="AB230" s="151"/>
      <c r="AC230" s="151"/>
      <c r="AD230" s="151"/>
      <c r="AE230" s="43"/>
      <c r="AF230" s="151"/>
      <c r="AG230" s="151"/>
      <c r="AH230" s="151"/>
      <c r="AI230" s="151"/>
      <c r="AJ230" s="22"/>
      <c r="AK230" s="22"/>
      <c r="AL230" s="22"/>
      <c r="AM230" s="22"/>
      <c r="AN230" s="22"/>
      <c r="AO230" s="22"/>
    </row>
    <row r="231" spans="1:41" ht="15.75" customHeight="1" x14ac:dyDescent="0.2">
      <c r="A231" s="43"/>
      <c r="B231" s="151"/>
      <c r="C231" s="151"/>
      <c r="D231" s="151"/>
      <c r="E231" s="151"/>
      <c r="F231" s="151"/>
      <c r="G231" s="64"/>
      <c r="H231" s="151"/>
      <c r="I231" s="151"/>
      <c r="J231" s="151"/>
      <c r="K231" s="151"/>
      <c r="L231" s="151"/>
      <c r="M231" s="64"/>
      <c r="N231" s="151"/>
      <c r="O231" s="151"/>
      <c r="P231" s="151"/>
      <c r="Q231" s="151"/>
      <c r="R231" s="151"/>
      <c r="S231" s="43"/>
      <c r="T231" s="151"/>
      <c r="U231" s="151"/>
      <c r="V231" s="151"/>
      <c r="W231" s="151"/>
      <c r="X231" s="151"/>
      <c r="Y231" s="151"/>
      <c r="Z231" s="43"/>
      <c r="AA231" s="151"/>
      <c r="AB231" s="151"/>
      <c r="AC231" s="151"/>
      <c r="AD231" s="151"/>
      <c r="AE231" s="43"/>
      <c r="AF231" s="151"/>
      <c r="AG231" s="151"/>
      <c r="AH231" s="151"/>
      <c r="AI231" s="151"/>
      <c r="AJ231" s="22"/>
      <c r="AK231" s="22"/>
      <c r="AL231" s="22"/>
      <c r="AM231" s="22"/>
      <c r="AN231" s="22"/>
      <c r="AO231" s="22"/>
    </row>
    <row r="232" spans="1:41" ht="15.75" customHeight="1" x14ac:dyDescent="0.2">
      <c r="A232" s="43"/>
      <c r="B232" s="151"/>
      <c r="C232" s="151"/>
      <c r="D232" s="151"/>
      <c r="E232" s="151"/>
      <c r="F232" s="151"/>
      <c r="G232" s="64"/>
      <c r="H232" s="151"/>
      <c r="I232" s="151"/>
      <c r="J232" s="151"/>
      <c r="K232" s="151"/>
      <c r="L232" s="151"/>
      <c r="M232" s="64"/>
      <c r="N232" s="151"/>
      <c r="O232" s="151"/>
      <c r="P232" s="151"/>
      <c r="Q232" s="151"/>
      <c r="R232" s="151"/>
      <c r="S232" s="43"/>
      <c r="T232" s="151"/>
      <c r="U232" s="151"/>
      <c r="V232" s="151"/>
      <c r="W232" s="151"/>
      <c r="X232" s="151"/>
      <c r="Y232" s="151"/>
      <c r="Z232" s="43"/>
      <c r="AA232" s="151"/>
      <c r="AB232" s="151"/>
      <c r="AC232" s="151"/>
      <c r="AD232" s="151"/>
      <c r="AE232" s="43"/>
      <c r="AF232" s="151"/>
      <c r="AG232" s="151"/>
      <c r="AH232" s="151"/>
      <c r="AI232" s="151"/>
      <c r="AJ232" s="22"/>
      <c r="AK232" s="22"/>
      <c r="AL232" s="22"/>
      <c r="AM232" s="22"/>
      <c r="AN232" s="22"/>
      <c r="AO232" s="22"/>
    </row>
    <row r="233" spans="1:41" ht="15.75" customHeight="1" x14ac:dyDescent="0.2">
      <c r="A233" s="43"/>
      <c r="B233" s="151"/>
      <c r="C233" s="151"/>
      <c r="D233" s="151"/>
      <c r="E233" s="151"/>
      <c r="F233" s="151"/>
      <c r="G233" s="64"/>
      <c r="H233" s="151"/>
      <c r="I233" s="151"/>
      <c r="J233" s="151"/>
      <c r="K233" s="151"/>
      <c r="L233" s="151"/>
      <c r="M233" s="64"/>
      <c r="N233" s="151"/>
      <c r="O233" s="151"/>
      <c r="P233" s="151"/>
      <c r="Q233" s="151"/>
      <c r="R233" s="151"/>
      <c r="S233" s="43"/>
      <c r="T233" s="151"/>
      <c r="U233" s="151"/>
      <c r="V233" s="151"/>
      <c r="W233" s="151"/>
      <c r="X233" s="151"/>
      <c r="Y233" s="151"/>
      <c r="Z233" s="43"/>
      <c r="AA233" s="151"/>
      <c r="AB233" s="151"/>
      <c r="AC233" s="151"/>
      <c r="AD233" s="151"/>
      <c r="AE233" s="43"/>
      <c r="AF233" s="151"/>
      <c r="AG233" s="151"/>
      <c r="AH233" s="151"/>
      <c r="AI233" s="151"/>
      <c r="AJ233" s="22"/>
      <c r="AK233" s="22"/>
      <c r="AL233" s="22"/>
      <c r="AM233" s="22"/>
      <c r="AN233" s="22"/>
      <c r="AO233" s="22"/>
    </row>
    <row r="234" spans="1:41" ht="15.75" customHeight="1" x14ac:dyDescent="0.2">
      <c r="A234" s="43"/>
      <c r="B234" s="151"/>
      <c r="C234" s="151"/>
      <c r="D234" s="151"/>
      <c r="E234" s="151"/>
      <c r="F234" s="151"/>
      <c r="G234" s="64"/>
      <c r="H234" s="151"/>
      <c r="I234" s="151"/>
      <c r="J234" s="151"/>
      <c r="K234" s="151"/>
      <c r="L234" s="151"/>
      <c r="M234" s="64"/>
      <c r="N234" s="151"/>
      <c r="O234" s="151"/>
      <c r="P234" s="151"/>
      <c r="Q234" s="151"/>
      <c r="R234" s="151"/>
      <c r="S234" s="43"/>
      <c r="T234" s="151"/>
      <c r="U234" s="151"/>
      <c r="V234" s="151"/>
      <c r="W234" s="151"/>
      <c r="X234" s="151"/>
      <c r="Y234" s="151"/>
      <c r="Z234" s="43"/>
      <c r="AA234" s="151"/>
      <c r="AB234" s="151"/>
      <c r="AC234" s="151"/>
      <c r="AD234" s="151"/>
      <c r="AE234" s="43"/>
      <c r="AF234" s="151"/>
      <c r="AG234" s="151"/>
      <c r="AH234" s="151"/>
      <c r="AI234" s="151"/>
      <c r="AJ234" s="22"/>
      <c r="AK234" s="22"/>
      <c r="AL234" s="22"/>
      <c r="AM234" s="22"/>
      <c r="AN234" s="22"/>
      <c r="AO234" s="22"/>
    </row>
    <row r="235" spans="1:41" ht="15.75" customHeight="1" x14ac:dyDescent="0.2">
      <c r="A235" s="43"/>
      <c r="B235" s="151"/>
      <c r="C235" s="151"/>
      <c r="D235" s="151"/>
      <c r="E235" s="151"/>
      <c r="F235" s="151"/>
      <c r="G235" s="64"/>
      <c r="H235" s="151"/>
      <c r="I235" s="151"/>
      <c r="J235" s="151"/>
      <c r="K235" s="151"/>
      <c r="L235" s="151"/>
      <c r="M235" s="64"/>
      <c r="N235" s="151"/>
      <c r="O235" s="151"/>
      <c r="P235" s="151"/>
      <c r="Q235" s="151"/>
      <c r="R235" s="151"/>
      <c r="S235" s="43"/>
      <c r="T235" s="151"/>
      <c r="U235" s="151"/>
      <c r="V235" s="151"/>
      <c r="W235" s="151"/>
      <c r="X235" s="151"/>
      <c r="Y235" s="151"/>
      <c r="Z235" s="43"/>
      <c r="AA235" s="151"/>
      <c r="AB235" s="151"/>
      <c r="AC235" s="151"/>
      <c r="AD235" s="151"/>
      <c r="AE235" s="43"/>
      <c r="AF235" s="151"/>
      <c r="AG235" s="151"/>
      <c r="AH235" s="151"/>
      <c r="AI235" s="151"/>
      <c r="AJ235" s="22"/>
      <c r="AK235" s="22"/>
      <c r="AL235" s="22"/>
      <c r="AM235" s="22"/>
      <c r="AN235" s="22"/>
      <c r="AO235" s="22"/>
    </row>
    <row r="236" spans="1:41" ht="15.75" customHeight="1" x14ac:dyDescent="0.2">
      <c r="A236" s="43"/>
      <c r="B236" s="151"/>
      <c r="C236" s="151"/>
      <c r="D236" s="151"/>
      <c r="E236" s="151"/>
      <c r="F236" s="151"/>
      <c r="G236" s="64"/>
      <c r="H236" s="151"/>
      <c r="I236" s="151"/>
      <c r="J236" s="151"/>
      <c r="K236" s="151"/>
      <c r="L236" s="151"/>
      <c r="M236" s="64"/>
      <c r="N236" s="151"/>
      <c r="O236" s="151"/>
      <c r="P236" s="151"/>
      <c r="Q236" s="151"/>
      <c r="R236" s="151"/>
      <c r="S236" s="43"/>
      <c r="T236" s="151"/>
      <c r="U236" s="151"/>
      <c r="V236" s="151"/>
      <c r="W236" s="151"/>
      <c r="X236" s="151"/>
      <c r="Y236" s="151"/>
      <c r="Z236" s="43"/>
      <c r="AA236" s="151"/>
      <c r="AB236" s="151"/>
      <c r="AC236" s="151"/>
      <c r="AD236" s="151"/>
      <c r="AE236" s="43"/>
      <c r="AF236" s="151"/>
      <c r="AG236" s="151"/>
      <c r="AH236" s="151"/>
      <c r="AI236" s="151"/>
      <c r="AJ236" s="22"/>
      <c r="AK236" s="22"/>
      <c r="AL236" s="22"/>
      <c r="AM236" s="22"/>
      <c r="AN236" s="22"/>
      <c r="AO236" s="22"/>
    </row>
    <row r="237" spans="1:41" ht="15.75" customHeight="1" x14ac:dyDescent="0.2">
      <c r="A237" s="43"/>
      <c r="B237" s="151"/>
      <c r="C237" s="151"/>
      <c r="D237" s="151"/>
      <c r="E237" s="151"/>
      <c r="F237" s="151"/>
      <c r="G237" s="64"/>
      <c r="H237" s="151"/>
      <c r="I237" s="151"/>
      <c r="J237" s="151"/>
      <c r="K237" s="151"/>
      <c r="L237" s="151"/>
      <c r="M237" s="64"/>
      <c r="N237" s="151"/>
      <c r="O237" s="151"/>
      <c r="P237" s="151"/>
      <c r="Q237" s="151"/>
      <c r="R237" s="151"/>
      <c r="S237" s="43"/>
      <c r="T237" s="151"/>
      <c r="U237" s="151"/>
      <c r="V237" s="151"/>
      <c r="W237" s="151"/>
      <c r="X237" s="151"/>
      <c r="Y237" s="151"/>
      <c r="Z237" s="43"/>
      <c r="AA237" s="151"/>
      <c r="AB237" s="151"/>
      <c r="AC237" s="151"/>
      <c r="AD237" s="151"/>
      <c r="AE237" s="43"/>
      <c r="AF237" s="151"/>
      <c r="AG237" s="151"/>
      <c r="AH237" s="151"/>
      <c r="AI237" s="151"/>
      <c r="AJ237" s="22"/>
      <c r="AK237" s="22"/>
      <c r="AL237" s="22"/>
      <c r="AM237" s="22"/>
      <c r="AN237" s="22"/>
      <c r="AO237" s="22"/>
    </row>
    <row r="238" spans="1:41" ht="15.75" customHeight="1" x14ac:dyDescent="0.2">
      <c r="A238" s="43"/>
      <c r="B238" s="151"/>
      <c r="C238" s="151"/>
      <c r="D238" s="151"/>
      <c r="E238" s="151"/>
      <c r="F238" s="151"/>
      <c r="G238" s="64"/>
      <c r="H238" s="151"/>
      <c r="I238" s="151"/>
      <c r="J238" s="151"/>
      <c r="K238" s="151"/>
      <c r="L238" s="151"/>
      <c r="M238" s="64"/>
      <c r="N238" s="151"/>
      <c r="O238" s="151"/>
      <c r="P238" s="151"/>
      <c r="Q238" s="151"/>
      <c r="R238" s="151"/>
      <c r="S238" s="43"/>
      <c r="T238" s="151"/>
      <c r="U238" s="151"/>
      <c r="V238" s="151"/>
      <c r="W238" s="151"/>
      <c r="X238" s="151"/>
      <c r="Y238" s="151"/>
      <c r="Z238" s="43"/>
      <c r="AA238" s="151"/>
      <c r="AB238" s="151"/>
      <c r="AC238" s="151"/>
      <c r="AD238" s="151"/>
      <c r="AE238" s="43"/>
      <c r="AF238" s="151"/>
      <c r="AG238" s="151"/>
      <c r="AH238" s="151"/>
      <c r="AI238" s="151"/>
      <c r="AJ238" s="22"/>
      <c r="AK238" s="22"/>
      <c r="AL238" s="22"/>
      <c r="AM238" s="22"/>
      <c r="AN238" s="22"/>
      <c r="AO238" s="22"/>
    </row>
    <row r="239" spans="1:41" ht="15.75" customHeight="1" x14ac:dyDescent="0.2">
      <c r="A239" s="43"/>
      <c r="B239" s="151"/>
      <c r="C239" s="151"/>
      <c r="D239" s="151"/>
      <c r="E239" s="151"/>
      <c r="F239" s="151"/>
      <c r="G239" s="64"/>
      <c r="H239" s="151"/>
      <c r="I239" s="151"/>
      <c r="J239" s="151"/>
      <c r="K239" s="151"/>
      <c r="L239" s="151"/>
      <c r="M239" s="64"/>
      <c r="N239" s="151"/>
      <c r="O239" s="151"/>
      <c r="P239" s="151"/>
      <c r="Q239" s="151"/>
      <c r="R239" s="151"/>
      <c r="S239" s="43"/>
      <c r="T239" s="151"/>
      <c r="U239" s="151"/>
      <c r="V239" s="151"/>
      <c r="W239" s="151"/>
      <c r="X239" s="151"/>
      <c r="Y239" s="151"/>
      <c r="Z239" s="43"/>
      <c r="AA239" s="151"/>
      <c r="AB239" s="151"/>
      <c r="AC239" s="151"/>
      <c r="AD239" s="151"/>
      <c r="AE239" s="43"/>
      <c r="AF239" s="151"/>
      <c r="AG239" s="151"/>
      <c r="AH239" s="151"/>
      <c r="AI239" s="151"/>
      <c r="AJ239" s="22"/>
      <c r="AK239" s="22"/>
      <c r="AL239" s="22"/>
      <c r="AM239" s="22"/>
      <c r="AN239" s="22"/>
      <c r="AO239" s="22"/>
    </row>
    <row r="240" spans="1:41" ht="15.75" customHeight="1" x14ac:dyDescent="0.2">
      <c r="A240" s="43"/>
      <c r="B240" s="151"/>
      <c r="C240" s="151"/>
      <c r="D240" s="151"/>
      <c r="E240" s="151"/>
      <c r="F240" s="151"/>
      <c r="G240" s="64"/>
      <c r="H240" s="151"/>
      <c r="I240" s="151"/>
      <c r="J240" s="151"/>
      <c r="K240" s="151"/>
      <c r="L240" s="151"/>
      <c r="M240" s="64"/>
      <c r="N240" s="151"/>
      <c r="O240" s="151"/>
      <c r="P240" s="151"/>
      <c r="Q240" s="151"/>
      <c r="R240" s="151"/>
      <c r="S240" s="43"/>
      <c r="T240" s="151"/>
      <c r="U240" s="151"/>
      <c r="V240" s="151"/>
      <c r="W240" s="151"/>
      <c r="X240" s="151"/>
      <c r="Y240" s="151"/>
      <c r="Z240" s="43"/>
      <c r="AA240" s="151"/>
      <c r="AB240" s="151"/>
      <c r="AC240" s="151"/>
      <c r="AD240" s="151"/>
      <c r="AE240" s="43"/>
      <c r="AF240" s="151"/>
      <c r="AG240" s="151"/>
      <c r="AH240" s="151"/>
      <c r="AI240" s="151"/>
      <c r="AJ240" s="22"/>
      <c r="AK240" s="22"/>
      <c r="AL240" s="22"/>
      <c r="AM240" s="22"/>
      <c r="AN240" s="22"/>
      <c r="AO240" s="22"/>
    </row>
    <row r="241" spans="1:41" ht="15.75" customHeight="1" x14ac:dyDescent="0.2">
      <c r="A241" s="43"/>
      <c r="B241" s="151"/>
      <c r="C241" s="151"/>
      <c r="D241" s="151"/>
      <c r="E241" s="151"/>
      <c r="F241" s="151"/>
      <c r="G241" s="64"/>
      <c r="H241" s="151"/>
      <c r="I241" s="151"/>
      <c r="J241" s="151"/>
      <c r="K241" s="151"/>
      <c r="L241" s="151"/>
      <c r="M241" s="64"/>
      <c r="N241" s="151"/>
      <c r="O241" s="151"/>
      <c r="P241" s="151"/>
      <c r="Q241" s="151"/>
      <c r="R241" s="151"/>
      <c r="S241" s="43"/>
      <c r="T241" s="151"/>
      <c r="U241" s="151"/>
      <c r="V241" s="151"/>
      <c r="W241" s="151"/>
      <c r="X241" s="151"/>
      <c r="Y241" s="151"/>
      <c r="Z241" s="43"/>
      <c r="AA241" s="151"/>
      <c r="AB241" s="151"/>
      <c r="AC241" s="151"/>
      <c r="AD241" s="151"/>
      <c r="AE241" s="43"/>
      <c r="AF241" s="151"/>
      <c r="AG241" s="151"/>
      <c r="AH241" s="151"/>
      <c r="AI241" s="151"/>
      <c r="AJ241" s="22"/>
      <c r="AK241" s="22"/>
      <c r="AL241" s="22"/>
      <c r="AM241" s="22"/>
      <c r="AN241" s="22"/>
      <c r="AO241" s="22"/>
    </row>
    <row r="242" spans="1:41" ht="15.75" customHeight="1" x14ac:dyDescent="0.2">
      <c r="A242" s="43"/>
      <c r="B242" s="151"/>
      <c r="C242" s="151"/>
      <c r="D242" s="151"/>
      <c r="E242" s="151"/>
      <c r="F242" s="151"/>
      <c r="G242" s="64"/>
      <c r="H242" s="151"/>
      <c r="I242" s="151"/>
      <c r="J242" s="151"/>
      <c r="K242" s="151"/>
      <c r="L242" s="151"/>
      <c r="M242" s="64"/>
      <c r="N242" s="151"/>
      <c r="O242" s="151"/>
      <c r="P242" s="151"/>
      <c r="Q242" s="151"/>
      <c r="R242" s="151"/>
      <c r="S242" s="43"/>
      <c r="T242" s="151"/>
      <c r="U242" s="151"/>
      <c r="V242" s="151"/>
      <c r="W242" s="151"/>
      <c r="X242" s="151"/>
      <c r="Y242" s="151"/>
      <c r="Z242" s="43"/>
      <c r="AA242" s="151"/>
      <c r="AB242" s="151"/>
      <c r="AC242" s="151"/>
      <c r="AD242" s="151"/>
      <c r="AE242" s="43"/>
      <c r="AF242" s="151"/>
      <c r="AG242" s="151"/>
      <c r="AH242" s="151"/>
      <c r="AI242" s="151"/>
      <c r="AJ242" s="22"/>
      <c r="AK242" s="22"/>
      <c r="AL242" s="22"/>
      <c r="AM242" s="22"/>
      <c r="AN242" s="22"/>
      <c r="AO242" s="22"/>
    </row>
    <row r="243" spans="1:41" ht="15.75" customHeight="1" x14ac:dyDescent="0.2">
      <c r="A243" s="43"/>
      <c r="B243" s="151"/>
      <c r="C243" s="151"/>
      <c r="D243" s="151"/>
      <c r="E243" s="151"/>
      <c r="F243" s="151"/>
      <c r="G243" s="64"/>
      <c r="H243" s="151"/>
      <c r="I243" s="151"/>
      <c r="J243" s="151"/>
      <c r="K243" s="151"/>
      <c r="L243" s="151"/>
      <c r="M243" s="64"/>
      <c r="N243" s="151"/>
      <c r="O243" s="151"/>
      <c r="P243" s="151"/>
      <c r="Q243" s="151"/>
      <c r="R243" s="151"/>
      <c r="S243" s="43"/>
      <c r="T243" s="151"/>
      <c r="U243" s="151"/>
      <c r="V243" s="151"/>
      <c r="W243" s="151"/>
      <c r="X243" s="151"/>
      <c r="Y243" s="151"/>
      <c r="Z243" s="43"/>
      <c r="AA243" s="151"/>
      <c r="AB243" s="151"/>
      <c r="AC243" s="151"/>
      <c r="AD243" s="151"/>
      <c r="AE243" s="43"/>
      <c r="AF243" s="151"/>
      <c r="AG243" s="151"/>
      <c r="AH243" s="151"/>
      <c r="AI243" s="151"/>
      <c r="AJ243" s="22"/>
      <c r="AK243" s="22"/>
      <c r="AL243" s="22"/>
      <c r="AM243" s="22"/>
      <c r="AN243" s="22"/>
      <c r="AO243" s="22"/>
    </row>
    <row r="244" spans="1:41" ht="15.75" customHeight="1" x14ac:dyDescent="0.2">
      <c r="A244" s="43"/>
      <c r="B244" s="151"/>
      <c r="C244" s="151"/>
      <c r="D244" s="151"/>
      <c r="E244" s="151"/>
      <c r="F244" s="151"/>
      <c r="G244" s="64"/>
      <c r="H244" s="151"/>
      <c r="I244" s="151"/>
      <c r="J244" s="151"/>
      <c r="K244" s="151"/>
      <c r="L244" s="151"/>
      <c r="M244" s="64"/>
      <c r="N244" s="151"/>
      <c r="O244" s="151"/>
      <c r="P244" s="151"/>
      <c r="Q244" s="151"/>
      <c r="R244" s="151"/>
      <c r="S244" s="43"/>
      <c r="T244" s="151"/>
      <c r="U244" s="151"/>
      <c r="V244" s="151"/>
      <c r="W244" s="151"/>
      <c r="X244" s="151"/>
      <c r="Y244" s="151"/>
      <c r="Z244" s="43"/>
      <c r="AA244" s="151"/>
      <c r="AB244" s="151"/>
      <c r="AC244" s="151"/>
      <c r="AD244" s="151"/>
      <c r="AE244" s="43"/>
      <c r="AF244" s="151"/>
      <c r="AG244" s="151"/>
      <c r="AH244" s="151"/>
      <c r="AI244" s="151"/>
      <c r="AJ244" s="22"/>
      <c r="AK244" s="22"/>
      <c r="AL244" s="22"/>
      <c r="AM244" s="22"/>
      <c r="AN244" s="22"/>
      <c r="AO244" s="22"/>
    </row>
    <row r="245" spans="1:41" ht="15.75" customHeight="1" x14ac:dyDescent="0.2">
      <c r="A245" s="43"/>
      <c r="B245" s="151"/>
      <c r="C245" s="151"/>
      <c r="D245" s="151"/>
      <c r="E245" s="151"/>
      <c r="F245" s="151"/>
      <c r="G245" s="64"/>
      <c r="H245" s="151"/>
      <c r="I245" s="151"/>
      <c r="J245" s="151"/>
      <c r="K245" s="151"/>
      <c r="L245" s="151"/>
      <c r="M245" s="64"/>
      <c r="N245" s="151"/>
      <c r="O245" s="151"/>
      <c r="P245" s="151"/>
      <c r="Q245" s="151"/>
      <c r="R245" s="151"/>
      <c r="S245" s="43"/>
      <c r="T245" s="151"/>
      <c r="U245" s="151"/>
      <c r="V245" s="151"/>
      <c r="W245" s="151"/>
      <c r="X245" s="151"/>
      <c r="Y245" s="151"/>
      <c r="Z245" s="43"/>
      <c r="AA245" s="151"/>
      <c r="AB245" s="151"/>
      <c r="AC245" s="151"/>
      <c r="AD245" s="151"/>
      <c r="AE245" s="43"/>
      <c r="AF245" s="151"/>
      <c r="AG245" s="151"/>
      <c r="AH245" s="151"/>
      <c r="AI245" s="151"/>
      <c r="AJ245" s="22"/>
      <c r="AK245" s="22"/>
      <c r="AL245" s="22"/>
      <c r="AM245" s="22"/>
      <c r="AN245" s="22"/>
      <c r="AO245" s="22"/>
    </row>
    <row r="246" spans="1:41" ht="15.75" customHeight="1" x14ac:dyDescent="0.2">
      <c r="A246" s="43"/>
      <c r="B246" s="151"/>
      <c r="C246" s="151"/>
      <c r="D246" s="151"/>
      <c r="E246" s="151"/>
      <c r="F246" s="151"/>
      <c r="G246" s="64"/>
      <c r="H246" s="151"/>
      <c r="I246" s="151"/>
      <c r="J246" s="151"/>
      <c r="K246" s="151"/>
      <c r="L246" s="151"/>
      <c r="M246" s="64"/>
      <c r="N246" s="151"/>
      <c r="O246" s="151"/>
      <c r="P246" s="151"/>
      <c r="Q246" s="151"/>
      <c r="R246" s="151"/>
      <c r="S246" s="43"/>
      <c r="T246" s="151"/>
      <c r="U246" s="151"/>
      <c r="V246" s="151"/>
      <c r="W246" s="151"/>
      <c r="X246" s="151"/>
      <c r="Y246" s="151"/>
      <c r="Z246" s="43"/>
      <c r="AA246" s="151"/>
      <c r="AB246" s="151"/>
      <c r="AC246" s="151"/>
      <c r="AD246" s="151"/>
      <c r="AE246" s="43"/>
      <c r="AF246" s="151"/>
      <c r="AG246" s="151"/>
      <c r="AH246" s="151"/>
      <c r="AI246" s="151"/>
      <c r="AJ246" s="22"/>
      <c r="AK246" s="22"/>
      <c r="AL246" s="22"/>
      <c r="AM246" s="22"/>
      <c r="AN246" s="22"/>
      <c r="AO246" s="22"/>
    </row>
    <row r="247" spans="1:41" ht="15.75" customHeight="1" x14ac:dyDescent="0.2">
      <c r="A247" s="43"/>
      <c r="B247" s="151"/>
      <c r="C247" s="151"/>
      <c r="D247" s="151"/>
      <c r="E247" s="151"/>
      <c r="F247" s="151"/>
      <c r="G247" s="64"/>
      <c r="H247" s="151"/>
      <c r="I247" s="151"/>
      <c r="J247" s="151"/>
      <c r="K247" s="151"/>
      <c r="L247" s="151"/>
      <c r="M247" s="64"/>
      <c r="N247" s="151"/>
      <c r="O247" s="151"/>
      <c r="P247" s="151"/>
      <c r="Q247" s="151"/>
      <c r="R247" s="151"/>
      <c r="S247" s="43"/>
      <c r="T247" s="151"/>
      <c r="U247" s="151"/>
      <c r="V247" s="151"/>
      <c r="W247" s="151"/>
      <c r="X247" s="151"/>
      <c r="Y247" s="151"/>
      <c r="Z247" s="43"/>
      <c r="AA247" s="151"/>
      <c r="AB247" s="151"/>
      <c r="AC247" s="151"/>
      <c r="AD247" s="151"/>
      <c r="AE247" s="43"/>
      <c r="AF247" s="151"/>
      <c r="AG247" s="151"/>
      <c r="AH247" s="151"/>
      <c r="AI247" s="151"/>
      <c r="AJ247" s="22"/>
      <c r="AK247" s="22"/>
      <c r="AL247" s="22"/>
      <c r="AM247" s="22"/>
      <c r="AN247" s="22"/>
      <c r="AO247" s="22"/>
    </row>
    <row r="248" spans="1:41" ht="15.75" customHeight="1" x14ac:dyDescent="0.2">
      <c r="A248" s="43"/>
      <c r="B248" s="151"/>
      <c r="C248" s="151"/>
      <c r="D248" s="151"/>
      <c r="E248" s="151"/>
      <c r="F248" s="151"/>
      <c r="G248" s="64"/>
      <c r="H248" s="151"/>
      <c r="I248" s="151"/>
      <c r="J248" s="151"/>
      <c r="K248" s="151"/>
      <c r="L248" s="151"/>
      <c r="M248" s="64"/>
      <c r="N248" s="151"/>
      <c r="O248" s="151"/>
      <c r="P248" s="151"/>
      <c r="Q248" s="151"/>
      <c r="R248" s="151"/>
      <c r="S248" s="43"/>
      <c r="T248" s="151"/>
      <c r="U248" s="151"/>
      <c r="V248" s="151"/>
      <c r="W248" s="151"/>
      <c r="X248" s="151"/>
      <c r="Y248" s="151"/>
      <c r="Z248" s="43"/>
      <c r="AA248" s="151"/>
      <c r="AB248" s="151"/>
      <c r="AC248" s="151"/>
      <c r="AD248" s="151"/>
      <c r="AE248" s="43"/>
      <c r="AF248" s="151"/>
      <c r="AG248" s="151"/>
      <c r="AH248" s="151"/>
      <c r="AI248" s="151"/>
      <c r="AJ248" s="22"/>
      <c r="AK248" s="22"/>
      <c r="AL248" s="22"/>
      <c r="AM248" s="22"/>
      <c r="AN248" s="22"/>
      <c r="AO248" s="22"/>
    </row>
    <row r="249" spans="1:41" ht="15.75" customHeight="1" x14ac:dyDescent="0.2">
      <c r="A249" s="43"/>
      <c r="B249" s="151"/>
      <c r="C249" s="151"/>
      <c r="D249" s="151"/>
      <c r="E249" s="151"/>
      <c r="F249" s="151"/>
      <c r="G249" s="64"/>
      <c r="H249" s="151"/>
      <c r="I249" s="151"/>
      <c r="J249" s="151"/>
      <c r="K249" s="151"/>
      <c r="L249" s="151"/>
      <c r="M249" s="64"/>
      <c r="N249" s="151"/>
      <c r="O249" s="151"/>
      <c r="P249" s="151"/>
      <c r="Q249" s="151"/>
      <c r="R249" s="151"/>
      <c r="S249" s="43"/>
      <c r="T249" s="151"/>
      <c r="U249" s="151"/>
      <c r="V249" s="151"/>
      <c r="W249" s="151"/>
      <c r="X249" s="151"/>
      <c r="Y249" s="151"/>
      <c r="Z249" s="43"/>
      <c r="AA249" s="151"/>
      <c r="AB249" s="151"/>
      <c r="AC249" s="151"/>
      <c r="AD249" s="151"/>
      <c r="AE249" s="43"/>
      <c r="AF249" s="151"/>
      <c r="AG249" s="151"/>
      <c r="AH249" s="151"/>
      <c r="AI249" s="151"/>
      <c r="AJ249" s="22"/>
      <c r="AK249" s="22"/>
      <c r="AL249" s="22"/>
      <c r="AM249" s="22"/>
      <c r="AN249" s="22"/>
      <c r="AO249" s="22"/>
    </row>
    <row r="250" spans="1:41" ht="15.75" customHeight="1" x14ac:dyDescent="0.2">
      <c r="A250" s="43"/>
      <c r="B250" s="151"/>
      <c r="C250" s="151"/>
      <c r="D250" s="151"/>
      <c r="E250" s="151"/>
      <c r="F250" s="151"/>
      <c r="G250" s="64"/>
      <c r="H250" s="151"/>
      <c r="I250" s="151"/>
      <c r="J250" s="151"/>
      <c r="K250" s="151"/>
      <c r="L250" s="151"/>
      <c r="M250" s="64"/>
      <c r="N250" s="151"/>
      <c r="O250" s="151"/>
      <c r="P250" s="151"/>
      <c r="Q250" s="151"/>
      <c r="R250" s="151"/>
      <c r="S250" s="43"/>
      <c r="T250" s="151"/>
      <c r="U250" s="151"/>
      <c r="V250" s="151"/>
      <c r="W250" s="151"/>
      <c r="X250" s="151"/>
      <c r="Y250" s="151"/>
      <c r="Z250" s="43"/>
      <c r="AA250" s="151"/>
      <c r="AB250" s="151"/>
      <c r="AC250" s="151"/>
      <c r="AD250" s="151"/>
      <c r="AE250" s="43"/>
      <c r="AF250" s="151"/>
      <c r="AG250" s="151"/>
      <c r="AH250" s="151"/>
      <c r="AI250" s="151"/>
      <c r="AJ250" s="22"/>
      <c r="AK250" s="22"/>
      <c r="AL250" s="22"/>
      <c r="AM250" s="22"/>
      <c r="AN250" s="22"/>
      <c r="AO250" s="22"/>
    </row>
    <row r="251" spans="1:41" ht="15.75" customHeight="1" x14ac:dyDescent="0.2">
      <c r="A251" s="43"/>
      <c r="B251" s="151"/>
      <c r="C251" s="151"/>
      <c r="D251" s="151"/>
      <c r="E251" s="151"/>
      <c r="F251" s="151"/>
      <c r="G251" s="64"/>
      <c r="H251" s="151"/>
      <c r="I251" s="151"/>
      <c r="J251" s="151"/>
      <c r="K251" s="151"/>
      <c r="L251" s="151"/>
      <c r="M251" s="64"/>
      <c r="N251" s="151"/>
      <c r="O251" s="151"/>
      <c r="P251" s="151"/>
      <c r="Q251" s="151"/>
      <c r="R251" s="151"/>
      <c r="S251" s="43"/>
      <c r="T251" s="151"/>
      <c r="U251" s="151"/>
      <c r="V251" s="151"/>
      <c r="W251" s="151"/>
      <c r="X251" s="151"/>
      <c r="Y251" s="151"/>
      <c r="Z251" s="43"/>
      <c r="AA251" s="151"/>
      <c r="AB251" s="151"/>
      <c r="AC251" s="151"/>
      <c r="AD251" s="151"/>
      <c r="AE251" s="43"/>
      <c r="AF251" s="151"/>
      <c r="AG251" s="151"/>
      <c r="AH251" s="151"/>
      <c r="AI251" s="151"/>
      <c r="AJ251" s="22"/>
      <c r="AK251" s="22"/>
      <c r="AL251" s="22"/>
      <c r="AM251" s="22"/>
      <c r="AN251" s="22"/>
      <c r="AO251" s="22"/>
    </row>
    <row r="252" spans="1:41" ht="15.75" customHeight="1" x14ac:dyDescent="0.2">
      <c r="A252" s="43"/>
      <c r="B252" s="151"/>
      <c r="C252" s="151"/>
      <c r="D252" s="151"/>
      <c r="E252" s="151"/>
      <c r="F252" s="151"/>
      <c r="G252" s="64"/>
      <c r="H252" s="151"/>
      <c r="I252" s="151"/>
      <c r="J252" s="151"/>
      <c r="K252" s="151"/>
      <c r="L252" s="151"/>
      <c r="M252" s="64"/>
      <c r="N252" s="151"/>
      <c r="O252" s="151"/>
      <c r="P252" s="151"/>
      <c r="Q252" s="151"/>
      <c r="R252" s="151"/>
      <c r="S252" s="43"/>
      <c r="T252" s="151"/>
      <c r="U252" s="151"/>
      <c r="V252" s="151"/>
      <c r="W252" s="151"/>
      <c r="X252" s="151"/>
      <c r="Y252" s="151"/>
      <c r="Z252" s="43"/>
      <c r="AA252" s="151"/>
      <c r="AB252" s="151"/>
      <c r="AC252" s="151"/>
      <c r="AD252" s="151"/>
      <c r="AE252" s="43"/>
      <c r="AF252" s="151"/>
      <c r="AG252" s="151"/>
      <c r="AH252" s="151"/>
      <c r="AI252" s="151"/>
      <c r="AJ252" s="22"/>
      <c r="AK252" s="22"/>
      <c r="AL252" s="22"/>
      <c r="AM252" s="22"/>
      <c r="AN252" s="22"/>
      <c r="AO252" s="22"/>
    </row>
    <row r="253" spans="1:41" ht="15.75" customHeight="1" x14ac:dyDescent="0.2">
      <c r="A253" s="43"/>
      <c r="B253" s="151"/>
      <c r="C253" s="151"/>
      <c r="D253" s="151"/>
      <c r="E253" s="151"/>
      <c r="F253" s="151"/>
      <c r="G253" s="64"/>
      <c r="H253" s="151"/>
      <c r="I253" s="151"/>
      <c r="J253" s="151"/>
      <c r="K253" s="151"/>
      <c r="L253" s="151"/>
      <c r="M253" s="64"/>
      <c r="N253" s="151"/>
      <c r="O253" s="151"/>
      <c r="P253" s="151"/>
      <c r="Q253" s="151"/>
      <c r="R253" s="151"/>
      <c r="S253" s="43"/>
      <c r="T253" s="151"/>
      <c r="U253" s="151"/>
      <c r="V253" s="151"/>
      <c r="W253" s="151"/>
      <c r="X253" s="151"/>
      <c r="Y253" s="151"/>
      <c r="Z253" s="43"/>
      <c r="AA253" s="151"/>
      <c r="AB253" s="151"/>
      <c r="AC253" s="151"/>
      <c r="AD253" s="151"/>
      <c r="AE253" s="43"/>
      <c r="AF253" s="151"/>
      <c r="AG253" s="151"/>
      <c r="AH253" s="151"/>
      <c r="AI253" s="151"/>
      <c r="AJ253" s="22"/>
      <c r="AK253" s="22"/>
      <c r="AL253" s="22"/>
      <c r="AM253" s="22"/>
      <c r="AN253" s="22"/>
      <c r="AO253" s="22"/>
    </row>
    <row r="254" spans="1:41" ht="15.75" customHeight="1" x14ac:dyDescent="0.2">
      <c r="A254" s="43"/>
      <c r="B254" s="151"/>
      <c r="C254" s="151"/>
      <c r="D254" s="151"/>
      <c r="E254" s="151"/>
      <c r="F254" s="151"/>
      <c r="G254" s="64"/>
      <c r="H254" s="151"/>
      <c r="I254" s="151"/>
      <c r="J254" s="151"/>
      <c r="K254" s="151"/>
      <c r="L254" s="151"/>
      <c r="M254" s="64"/>
      <c r="N254" s="151"/>
      <c r="O254" s="151"/>
      <c r="P254" s="151"/>
      <c r="Q254" s="151"/>
      <c r="R254" s="151"/>
      <c r="S254" s="43"/>
      <c r="T254" s="151"/>
      <c r="U254" s="151"/>
      <c r="V254" s="151"/>
      <c r="W254" s="151"/>
      <c r="X254" s="151"/>
      <c r="Y254" s="151"/>
      <c r="Z254" s="43"/>
      <c r="AA254" s="151"/>
      <c r="AB254" s="151"/>
      <c r="AC254" s="151"/>
      <c r="AD254" s="151"/>
      <c r="AE254" s="43"/>
      <c r="AF254" s="151"/>
      <c r="AG254" s="151"/>
      <c r="AH254" s="151"/>
      <c r="AI254" s="151"/>
      <c r="AJ254" s="22"/>
      <c r="AK254" s="22"/>
      <c r="AL254" s="22"/>
      <c r="AM254" s="22"/>
      <c r="AN254" s="22"/>
      <c r="AO254" s="22"/>
    </row>
    <row r="255" spans="1:41" ht="15.75" customHeight="1" x14ac:dyDescent="0.2">
      <c r="A255" s="43"/>
      <c r="B255" s="151"/>
      <c r="C255" s="151"/>
      <c r="D255" s="151"/>
      <c r="E255" s="151"/>
      <c r="F255" s="151"/>
      <c r="G255" s="64"/>
      <c r="H255" s="151"/>
      <c r="I255" s="151"/>
      <c r="J255" s="151"/>
      <c r="K255" s="151"/>
      <c r="L255" s="151"/>
      <c r="M255" s="64"/>
      <c r="N255" s="151"/>
      <c r="O255" s="151"/>
      <c r="P255" s="151"/>
      <c r="Q255" s="151"/>
      <c r="R255" s="151"/>
      <c r="S255" s="43"/>
      <c r="T255" s="151"/>
      <c r="U255" s="151"/>
      <c r="V255" s="151"/>
      <c r="W255" s="151"/>
      <c r="X255" s="151"/>
      <c r="Y255" s="151"/>
      <c r="Z255" s="43"/>
      <c r="AA255" s="151"/>
      <c r="AB255" s="151"/>
      <c r="AC255" s="151"/>
      <c r="AD255" s="151"/>
      <c r="AE255" s="43"/>
      <c r="AF255" s="151"/>
      <c r="AG255" s="151"/>
      <c r="AH255" s="151"/>
      <c r="AI255" s="151"/>
      <c r="AJ255" s="22"/>
      <c r="AK255" s="22"/>
      <c r="AL255" s="22"/>
      <c r="AM255" s="22"/>
      <c r="AN255" s="22"/>
      <c r="AO255" s="22"/>
    </row>
    <row r="256" spans="1:41" ht="15.75" customHeight="1" x14ac:dyDescent="0.2">
      <c r="A256" s="43"/>
      <c r="B256" s="151"/>
      <c r="C256" s="151"/>
      <c r="D256" s="151"/>
      <c r="E256" s="151"/>
      <c r="F256" s="151"/>
      <c r="G256" s="64"/>
      <c r="H256" s="151"/>
      <c r="I256" s="151"/>
      <c r="J256" s="151"/>
      <c r="K256" s="151"/>
      <c r="L256" s="151"/>
      <c r="M256" s="64"/>
      <c r="N256" s="151"/>
      <c r="O256" s="151"/>
      <c r="P256" s="151"/>
      <c r="Q256" s="151"/>
      <c r="R256" s="151"/>
      <c r="S256" s="43"/>
      <c r="T256" s="151"/>
      <c r="U256" s="151"/>
      <c r="V256" s="151"/>
      <c r="W256" s="151"/>
      <c r="X256" s="151"/>
      <c r="Y256" s="151"/>
      <c r="Z256" s="43"/>
      <c r="AA256" s="151"/>
      <c r="AB256" s="151"/>
      <c r="AC256" s="151"/>
      <c r="AD256" s="151"/>
      <c r="AE256" s="43"/>
      <c r="AF256" s="151"/>
      <c r="AG256" s="151"/>
      <c r="AH256" s="151"/>
      <c r="AI256" s="151"/>
      <c r="AJ256" s="22"/>
      <c r="AK256" s="22"/>
      <c r="AL256" s="22"/>
      <c r="AM256" s="22"/>
      <c r="AN256" s="22"/>
      <c r="AO256" s="22"/>
    </row>
    <row r="257" spans="1:41" ht="15.75" customHeight="1" x14ac:dyDescent="0.2">
      <c r="A257" s="43"/>
      <c r="B257" s="151"/>
      <c r="C257" s="151"/>
      <c r="D257" s="151"/>
      <c r="E257" s="151"/>
      <c r="F257" s="151"/>
      <c r="G257" s="64"/>
      <c r="H257" s="151"/>
      <c r="I257" s="151"/>
      <c r="J257" s="151"/>
      <c r="K257" s="151"/>
      <c r="L257" s="151"/>
      <c r="M257" s="64"/>
      <c r="N257" s="151"/>
      <c r="O257" s="151"/>
      <c r="P257" s="151"/>
      <c r="Q257" s="151"/>
      <c r="R257" s="151"/>
      <c r="S257" s="43"/>
      <c r="T257" s="151"/>
      <c r="U257" s="151"/>
      <c r="V257" s="151"/>
      <c r="W257" s="151"/>
      <c r="X257" s="151"/>
      <c r="Y257" s="151"/>
      <c r="Z257" s="43"/>
      <c r="AA257" s="151"/>
      <c r="AB257" s="151"/>
      <c r="AC257" s="151"/>
      <c r="AD257" s="151"/>
      <c r="AE257" s="43"/>
      <c r="AF257" s="151"/>
      <c r="AG257" s="151"/>
      <c r="AH257" s="151"/>
      <c r="AI257" s="151"/>
      <c r="AJ257" s="22"/>
      <c r="AK257" s="22"/>
      <c r="AL257" s="22"/>
      <c r="AM257" s="22"/>
      <c r="AN257" s="22"/>
      <c r="AO257" s="22"/>
    </row>
    <row r="258" spans="1:41" ht="15.75" customHeight="1" x14ac:dyDescent="0.2">
      <c r="A258" s="43"/>
      <c r="B258" s="151"/>
      <c r="C258" s="151"/>
      <c r="D258" s="151"/>
      <c r="E258" s="151"/>
      <c r="F258" s="151"/>
      <c r="G258" s="64"/>
      <c r="H258" s="151"/>
      <c r="I258" s="151"/>
      <c r="J258" s="151"/>
      <c r="K258" s="151"/>
      <c r="L258" s="151"/>
      <c r="M258" s="64"/>
      <c r="N258" s="151"/>
      <c r="O258" s="151"/>
      <c r="P258" s="151"/>
      <c r="Q258" s="151"/>
      <c r="R258" s="151"/>
      <c r="S258" s="43"/>
      <c r="T258" s="151"/>
      <c r="U258" s="151"/>
      <c r="V258" s="151"/>
      <c r="W258" s="151"/>
      <c r="X258" s="151"/>
      <c r="Y258" s="151"/>
      <c r="Z258" s="43"/>
      <c r="AA258" s="151"/>
      <c r="AB258" s="151"/>
      <c r="AC258" s="151"/>
      <c r="AD258" s="151"/>
      <c r="AE258" s="43"/>
      <c r="AF258" s="151"/>
      <c r="AG258" s="151"/>
      <c r="AH258" s="151"/>
      <c r="AI258" s="151"/>
      <c r="AJ258" s="22"/>
      <c r="AK258" s="22"/>
      <c r="AL258" s="22"/>
      <c r="AM258" s="22"/>
      <c r="AN258" s="22"/>
      <c r="AO258" s="22"/>
    </row>
    <row r="259" spans="1:41" ht="15.75" customHeight="1" x14ac:dyDescent="0.2">
      <c r="A259" s="43"/>
      <c r="B259" s="151"/>
      <c r="C259" s="151"/>
      <c r="D259" s="151"/>
      <c r="E259" s="151"/>
      <c r="F259" s="151"/>
      <c r="G259" s="64"/>
      <c r="H259" s="151"/>
      <c r="I259" s="151"/>
      <c r="J259" s="151"/>
      <c r="K259" s="151"/>
      <c r="L259" s="151"/>
      <c r="M259" s="64"/>
      <c r="N259" s="151"/>
      <c r="O259" s="151"/>
      <c r="P259" s="151"/>
      <c r="Q259" s="151"/>
      <c r="R259" s="151"/>
      <c r="S259" s="43"/>
      <c r="T259" s="151"/>
      <c r="U259" s="151"/>
      <c r="V259" s="151"/>
      <c r="W259" s="151"/>
      <c r="X259" s="151"/>
      <c r="Y259" s="151"/>
      <c r="Z259" s="43"/>
      <c r="AA259" s="151"/>
      <c r="AB259" s="151"/>
      <c r="AC259" s="151"/>
      <c r="AD259" s="151"/>
      <c r="AE259" s="43"/>
      <c r="AF259" s="151"/>
      <c r="AG259" s="151"/>
      <c r="AH259" s="151"/>
      <c r="AI259" s="151"/>
      <c r="AJ259" s="22"/>
      <c r="AK259" s="22"/>
      <c r="AL259" s="22"/>
      <c r="AM259" s="22"/>
      <c r="AN259" s="22"/>
      <c r="AO259" s="22"/>
    </row>
    <row r="260" spans="1:41" ht="15.75" customHeight="1" x14ac:dyDescent="0.2">
      <c r="A260" s="43"/>
      <c r="B260" s="151"/>
      <c r="C260" s="151"/>
      <c r="D260" s="151"/>
      <c r="E260" s="151"/>
      <c r="F260" s="151"/>
      <c r="G260" s="64"/>
      <c r="H260" s="151"/>
      <c r="I260" s="151"/>
      <c r="J260" s="151"/>
      <c r="K260" s="151"/>
      <c r="L260" s="151"/>
      <c r="M260" s="64"/>
      <c r="N260" s="151"/>
      <c r="O260" s="151"/>
      <c r="P260" s="151"/>
      <c r="Q260" s="151"/>
      <c r="R260" s="151"/>
      <c r="S260" s="43"/>
      <c r="T260" s="151"/>
      <c r="U260" s="151"/>
      <c r="V260" s="151"/>
      <c r="W260" s="151"/>
      <c r="X260" s="151"/>
      <c r="Y260" s="151"/>
      <c r="Z260" s="43"/>
      <c r="AA260" s="151"/>
      <c r="AB260" s="151"/>
      <c r="AC260" s="151"/>
      <c r="AD260" s="151"/>
      <c r="AE260" s="43"/>
      <c r="AF260" s="151"/>
      <c r="AG260" s="151"/>
      <c r="AH260" s="151"/>
      <c r="AI260" s="151"/>
      <c r="AJ260" s="22"/>
      <c r="AK260" s="22"/>
      <c r="AL260" s="22"/>
      <c r="AM260" s="22"/>
      <c r="AN260" s="22"/>
      <c r="AO260" s="22"/>
    </row>
    <row r="261" spans="1:41" ht="15.75" customHeight="1" x14ac:dyDescent="0.2">
      <c r="A261" s="43"/>
      <c r="B261" s="151"/>
      <c r="C261" s="151"/>
      <c r="D261" s="151"/>
      <c r="E261" s="151"/>
      <c r="F261" s="151"/>
      <c r="G261" s="64"/>
      <c r="H261" s="151"/>
      <c r="I261" s="151"/>
      <c r="J261" s="151"/>
      <c r="K261" s="151"/>
      <c r="L261" s="151"/>
      <c r="M261" s="64"/>
      <c r="N261" s="151"/>
      <c r="O261" s="151"/>
      <c r="P261" s="151"/>
      <c r="Q261" s="151"/>
      <c r="R261" s="151"/>
      <c r="S261" s="43"/>
      <c r="T261" s="151"/>
      <c r="U261" s="151"/>
      <c r="V261" s="151"/>
      <c r="W261" s="151"/>
      <c r="X261" s="151"/>
      <c r="Y261" s="151"/>
      <c r="Z261" s="43"/>
      <c r="AA261" s="151"/>
      <c r="AB261" s="151"/>
      <c r="AC261" s="151"/>
      <c r="AD261" s="151"/>
      <c r="AE261" s="43"/>
      <c r="AF261" s="151"/>
      <c r="AG261" s="151"/>
      <c r="AH261" s="151"/>
      <c r="AI261" s="151"/>
      <c r="AJ261" s="22"/>
      <c r="AK261" s="22"/>
      <c r="AL261" s="22"/>
      <c r="AM261" s="22"/>
      <c r="AN261" s="22"/>
      <c r="AO261" s="22"/>
    </row>
    <row r="262" spans="1:41" ht="15.75" customHeight="1" x14ac:dyDescent="0.2">
      <c r="A262" s="43"/>
      <c r="B262" s="151"/>
      <c r="C262" s="151"/>
      <c r="D262" s="151"/>
      <c r="E262" s="151"/>
      <c r="F262" s="151"/>
      <c r="G262" s="64"/>
      <c r="H262" s="151"/>
      <c r="I262" s="151"/>
      <c r="J262" s="151"/>
      <c r="K262" s="151"/>
      <c r="L262" s="151"/>
      <c r="M262" s="64"/>
      <c r="N262" s="151"/>
      <c r="O262" s="151"/>
      <c r="P262" s="151"/>
      <c r="Q262" s="151"/>
      <c r="R262" s="151"/>
      <c r="S262" s="43"/>
      <c r="T262" s="151"/>
      <c r="U262" s="151"/>
      <c r="V262" s="151"/>
      <c r="W262" s="151"/>
      <c r="X262" s="151"/>
      <c r="Y262" s="151"/>
      <c r="Z262" s="43"/>
      <c r="AA262" s="151"/>
      <c r="AB262" s="151"/>
      <c r="AC262" s="151"/>
      <c r="AD262" s="151"/>
      <c r="AE262" s="43"/>
      <c r="AF262" s="151"/>
      <c r="AG262" s="151"/>
      <c r="AH262" s="151"/>
      <c r="AI262" s="151"/>
      <c r="AJ262" s="22"/>
      <c r="AK262" s="22"/>
      <c r="AL262" s="22"/>
      <c r="AM262" s="22"/>
      <c r="AN262" s="22"/>
      <c r="AO262" s="22"/>
    </row>
    <row r="263" spans="1:41" ht="15.75" customHeight="1" x14ac:dyDescent="0.2">
      <c r="A263" s="43"/>
      <c r="B263" s="151"/>
      <c r="C263" s="151"/>
      <c r="D263" s="151"/>
      <c r="E263" s="151"/>
      <c r="F263" s="151"/>
      <c r="G263" s="64"/>
      <c r="H263" s="151"/>
      <c r="I263" s="151"/>
      <c r="J263" s="151"/>
      <c r="K263" s="151"/>
      <c r="L263" s="151"/>
      <c r="M263" s="64"/>
      <c r="N263" s="151"/>
      <c r="O263" s="151"/>
      <c r="P263" s="151"/>
      <c r="Q263" s="151"/>
      <c r="R263" s="151"/>
      <c r="S263" s="43"/>
      <c r="T263" s="151"/>
      <c r="U263" s="151"/>
      <c r="V263" s="151"/>
      <c r="W263" s="151"/>
      <c r="X263" s="151"/>
      <c r="Y263" s="151"/>
      <c r="Z263" s="43"/>
      <c r="AA263" s="151"/>
      <c r="AB263" s="151"/>
      <c r="AC263" s="151"/>
      <c r="AD263" s="151"/>
      <c r="AE263" s="43"/>
      <c r="AF263" s="151"/>
      <c r="AG263" s="151"/>
      <c r="AH263" s="151"/>
      <c r="AI263" s="151"/>
      <c r="AJ263" s="22"/>
      <c r="AK263" s="22"/>
      <c r="AL263" s="22"/>
      <c r="AM263" s="22"/>
      <c r="AN263" s="22"/>
      <c r="AO263" s="22"/>
    </row>
    <row r="264" spans="1:41" ht="15.75" customHeight="1" x14ac:dyDescent="0.2">
      <c r="A264" s="43"/>
      <c r="B264" s="151"/>
      <c r="C264" s="151"/>
      <c r="D264" s="151"/>
      <c r="E264" s="151"/>
      <c r="F264" s="151"/>
      <c r="G264" s="64"/>
      <c r="H264" s="151"/>
      <c r="I264" s="151"/>
      <c r="J264" s="151"/>
      <c r="K264" s="151"/>
      <c r="L264" s="151"/>
      <c r="M264" s="64"/>
      <c r="N264" s="151"/>
      <c r="O264" s="151"/>
      <c r="P264" s="151"/>
      <c r="Q264" s="151"/>
      <c r="R264" s="151"/>
      <c r="S264" s="43"/>
      <c r="T264" s="151"/>
      <c r="U264" s="151"/>
      <c r="V264" s="151"/>
      <c r="W264" s="151"/>
      <c r="X264" s="151"/>
      <c r="Y264" s="151"/>
      <c r="Z264" s="43"/>
      <c r="AA264" s="151"/>
      <c r="AB264" s="151"/>
      <c r="AC264" s="151"/>
      <c r="AD264" s="151"/>
      <c r="AE264" s="43"/>
      <c r="AF264" s="151"/>
      <c r="AG264" s="151"/>
      <c r="AH264" s="151"/>
      <c r="AI264" s="151"/>
      <c r="AJ264" s="22"/>
      <c r="AK264" s="22"/>
      <c r="AL264" s="22"/>
      <c r="AM264" s="22"/>
      <c r="AN264" s="22"/>
      <c r="AO264" s="22"/>
    </row>
    <row r="265" spans="1:41" ht="15.75" customHeight="1" x14ac:dyDescent="0.2">
      <c r="A265" s="43"/>
      <c r="B265" s="151"/>
      <c r="C265" s="151"/>
      <c r="D265" s="151"/>
      <c r="E265" s="151"/>
      <c r="F265" s="151"/>
      <c r="G265" s="64"/>
      <c r="H265" s="151"/>
      <c r="I265" s="151"/>
      <c r="J265" s="151"/>
      <c r="K265" s="151"/>
      <c r="L265" s="151"/>
      <c r="M265" s="64"/>
      <c r="N265" s="151"/>
      <c r="O265" s="151"/>
      <c r="P265" s="151"/>
      <c r="Q265" s="151"/>
      <c r="R265" s="151"/>
      <c r="S265" s="43"/>
      <c r="T265" s="151"/>
      <c r="U265" s="151"/>
      <c r="V265" s="151"/>
      <c r="W265" s="151"/>
      <c r="X265" s="151"/>
      <c r="Y265" s="151"/>
      <c r="Z265" s="43"/>
      <c r="AA265" s="151"/>
      <c r="AB265" s="151"/>
      <c r="AC265" s="151"/>
      <c r="AD265" s="151"/>
      <c r="AE265" s="43"/>
      <c r="AF265" s="151"/>
      <c r="AG265" s="151"/>
      <c r="AH265" s="151"/>
      <c r="AI265" s="151"/>
      <c r="AJ265" s="22"/>
      <c r="AK265" s="22"/>
      <c r="AL265" s="22"/>
      <c r="AM265" s="22"/>
      <c r="AN265" s="22"/>
      <c r="AO265" s="22"/>
    </row>
    <row r="266" spans="1:41" ht="15.75" customHeight="1" x14ac:dyDescent="0.2">
      <c r="A266" s="43"/>
      <c r="B266" s="151"/>
      <c r="C266" s="151"/>
      <c r="D266" s="151"/>
      <c r="E266" s="151"/>
      <c r="F266" s="151"/>
      <c r="G266" s="64"/>
      <c r="H266" s="151"/>
      <c r="I266" s="151"/>
      <c r="J266" s="151"/>
      <c r="K266" s="151"/>
      <c r="L266" s="151"/>
      <c r="M266" s="64"/>
      <c r="N266" s="151"/>
      <c r="O266" s="151"/>
      <c r="P266" s="151"/>
      <c r="Q266" s="151"/>
      <c r="R266" s="151"/>
      <c r="S266" s="43"/>
      <c r="T266" s="151"/>
      <c r="U266" s="151"/>
      <c r="V266" s="151"/>
      <c r="W266" s="151"/>
      <c r="X266" s="151"/>
      <c r="Y266" s="151"/>
      <c r="Z266" s="43"/>
      <c r="AA266" s="151"/>
      <c r="AB266" s="151"/>
      <c r="AC266" s="151"/>
      <c r="AD266" s="151"/>
      <c r="AE266" s="43"/>
      <c r="AF266" s="151"/>
      <c r="AG266" s="151"/>
      <c r="AH266" s="151"/>
      <c r="AI266" s="151"/>
      <c r="AJ266" s="22"/>
      <c r="AK266" s="22"/>
      <c r="AL266" s="22"/>
      <c r="AM266" s="22"/>
      <c r="AN266" s="22"/>
      <c r="AO266" s="22"/>
    </row>
    <row r="267" spans="1:41" ht="15.75" customHeight="1" x14ac:dyDescent="0.2">
      <c r="A267" s="43"/>
      <c r="B267" s="151"/>
      <c r="C267" s="151"/>
      <c r="D267" s="151"/>
      <c r="E267" s="151"/>
      <c r="F267" s="151"/>
      <c r="G267" s="64"/>
      <c r="H267" s="151"/>
      <c r="I267" s="151"/>
      <c r="J267" s="151"/>
      <c r="K267" s="151"/>
      <c r="L267" s="151"/>
      <c r="M267" s="64"/>
      <c r="N267" s="151"/>
      <c r="O267" s="151"/>
      <c r="P267" s="151"/>
      <c r="Q267" s="151"/>
      <c r="R267" s="151"/>
      <c r="S267" s="43"/>
      <c r="T267" s="151"/>
      <c r="U267" s="151"/>
      <c r="V267" s="151"/>
      <c r="W267" s="151"/>
      <c r="X267" s="151"/>
      <c r="Y267" s="151"/>
      <c r="Z267" s="43"/>
      <c r="AA267" s="151"/>
      <c r="AB267" s="151"/>
      <c r="AC267" s="151"/>
      <c r="AD267" s="151"/>
      <c r="AE267" s="43"/>
      <c r="AF267" s="151"/>
      <c r="AG267" s="151"/>
      <c r="AH267" s="151"/>
      <c r="AI267" s="151"/>
      <c r="AJ267" s="22"/>
      <c r="AK267" s="22"/>
      <c r="AL267" s="22"/>
      <c r="AM267" s="22"/>
      <c r="AN267" s="22"/>
      <c r="AO267" s="22"/>
    </row>
    <row r="268" spans="1:41" ht="15.75" customHeight="1" x14ac:dyDescent="0.2">
      <c r="A268" s="43"/>
      <c r="B268" s="151"/>
      <c r="C268" s="151"/>
      <c r="D268" s="151"/>
      <c r="E268" s="151"/>
      <c r="F268" s="151"/>
      <c r="G268" s="64"/>
      <c r="H268" s="151"/>
      <c r="I268" s="151"/>
      <c r="J268" s="151"/>
      <c r="K268" s="151"/>
      <c r="L268" s="151"/>
      <c r="M268" s="64"/>
      <c r="N268" s="151"/>
      <c r="O268" s="151"/>
      <c r="P268" s="151"/>
      <c r="Q268" s="151"/>
      <c r="R268" s="151"/>
      <c r="S268" s="43"/>
      <c r="T268" s="151"/>
      <c r="U268" s="151"/>
      <c r="V268" s="151"/>
      <c r="W268" s="151"/>
      <c r="X268" s="151"/>
      <c r="Y268" s="151"/>
      <c r="Z268" s="43"/>
      <c r="AA268" s="151"/>
      <c r="AB268" s="151"/>
      <c r="AC268" s="151"/>
      <c r="AD268" s="151"/>
      <c r="AE268" s="43"/>
      <c r="AF268" s="151"/>
      <c r="AG268" s="151"/>
      <c r="AH268" s="151"/>
      <c r="AI268" s="151"/>
      <c r="AJ268" s="22"/>
      <c r="AK268" s="22"/>
      <c r="AL268" s="22"/>
      <c r="AM268" s="22"/>
      <c r="AN268" s="22"/>
      <c r="AO268" s="22"/>
    </row>
    <row r="269" spans="1:41" ht="15.75" customHeight="1" x14ac:dyDescent="0.2">
      <c r="A269" s="43"/>
      <c r="B269" s="151"/>
      <c r="C269" s="151"/>
      <c r="D269" s="151"/>
      <c r="E269" s="151"/>
      <c r="F269" s="151"/>
      <c r="G269" s="64"/>
      <c r="H269" s="151"/>
      <c r="I269" s="151"/>
      <c r="J269" s="151"/>
      <c r="K269" s="151"/>
      <c r="L269" s="151"/>
      <c r="M269" s="64"/>
      <c r="N269" s="151"/>
      <c r="O269" s="151"/>
      <c r="P269" s="151"/>
      <c r="Q269" s="151"/>
      <c r="R269" s="151"/>
      <c r="S269" s="43"/>
      <c r="T269" s="151"/>
      <c r="U269" s="151"/>
      <c r="V269" s="151"/>
      <c r="W269" s="151"/>
      <c r="X269" s="151"/>
      <c r="Y269" s="151"/>
      <c r="Z269" s="43"/>
      <c r="AA269" s="151"/>
      <c r="AB269" s="151"/>
      <c r="AC269" s="151"/>
      <c r="AD269" s="151"/>
      <c r="AE269" s="43"/>
      <c r="AF269" s="151"/>
      <c r="AG269" s="151"/>
      <c r="AH269" s="151"/>
      <c r="AI269" s="151"/>
      <c r="AJ269" s="22"/>
      <c r="AK269" s="22"/>
      <c r="AL269" s="22"/>
      <c r="AM269" s="22"/>
      <c r="AN269" s="22"/>
      <c r="AO269" s="22"/>
    </row>
    <row r="270" spans="1:41" ht="15.75" customHeight="1" x14ac:dyDescent="0.2">
      <c r="A270" s="43"/>
      <c r="B270" s="151"/>
      <c r="C270" s="151"/>
      <c r="D270" s="151"/>
      <c r="E270" s="151"/>
      <c r="F270" s="151"/>
      <c r="G270" s="64"/>
      <c r="H270" s="151"/>
      <c r="I270" s="151"/>
      <c r="J270" s="151"/>
      <c r="K270" s="151"/>
      <c r="L270" s="151"/>
      <c r="M270" s="64"/>
      <c r="N270" s="151"/>
      <c r="O270" s="151"/>
      <c r="P270" s="151"/>
      <c r="Q270" s="151"/>
      <c r="R270" s="151"/>
      <c r="S270" s="43"/>
      <c r="T270" s="151"/>
      <c r="U270" s="151"/>
      <c r="V270" s="151"/>
      <c r="W270" s="151"/>
      <c r="X270" s="151"/>
      <c r="Y270" s="151"/>
      <c r="Z270" s="43"/>
      <c r="AA270" s="151"/>
      <c r="AB270" s="151"/>
      <c r="AC270" s="151"/>
      <c r="AD270" s="151"/>
      <c r="AE270" s="43"/>
      <c r="AF270" s="151"/>
      <c r="AG270" s="151"/>
      <c r="AH270" s="151"/>
      <c r="AI270" s="151"/>
      <c r="AJ270" s="22"/>
      <c r="AK270" s="22"/>
      <c r="AL270" s="22"/>
      <c r="AM270" s="22"/>
      <c r="AN270" s="22"/>
      <c r="AO270" s="22"/>
    </row>
    <row r="271" spans="1:41" ht="15.75" customHeight="1" x14ac:dyDescent="0.2">
      <c r="A271" s="43"/>
      <c r="B271" s="151"/>
      <c r="C271" s="151"/>
      <c r="D271" s="151"/>
      <c r="E271" s="151"/>
      <c r="F271" s="151"/>
      <c r="G271" s="64"/>
      <c r="H271" s="151"/>
      <c r="I271" s="151"/>
      <c r="J271" s="151"/>
      <c r="K271" s="151"/>
      <c r="L271" s="151"/>
      <c r="M271" s="64"/>
      <c r="N271" s="151"/>
      <c r="O271" s="151"/>
      <c r="P271" s="151"/>
      <c r="Q271" s="151"/>
      <c r="R271" s="151"/>
      <c r="S271" s="43"/>
      <c r="T271" s="151"/>
      <c r="U271" s="151"/>
      <c r="V271" s="151"/>
      <c r="W271" s="151"/>
      <c r="X271" s="151"/>
      <c r="Y271" s="151"/>
      <c r="Z271" s="43"/>
      <c r="AA271" s="151"/>
      <c r="AB271" s="151"/>
      <c r="AC271" s="151"/>
      <c r="AD271" s="151"/>
      <c r="AE271" s="43"/>
      <c r="AF271" s="151"/>
      <c r="AG271" s="151"/>
      <c r="AH271" s="151"/>
      <c r="AI271" s="151"/>
      <c r="AJ271" s="22"/>
      <c r="AK271" s="22"/>
      <c r="AL271" s="22"/>
      <c r="AM271" s="22"/>
      <c r="AN271" s="22"/>
      <c r="AO271" s="22"/>
    </row>
    <row r="272" spans="1:41" ht="15.75" customHeight="1" x14ac:dyDescent="0.2">
      <c r="A272" s="43"/>
      <c r="B272" s="151"/>
      <c r="C272" s="151"/>
      <c r="D272" s="151"/>
      <c r="E272" s="151"/>
      <c r="F272" s="151"/>
      <c r="G272" s="64"/>
      <c r="H272" s="151"/>
      <c r="I272" s="151"/>
      <c r="J272" s="151"/>
      <c r="K272" s="151"/>
      <c r="L272" s="151"/>
      <c r="M272" s="64"/>
      <c r="N272" s="151"/>
      <c r="O272" s="151"/>
      <c r="P272" s="151"/>
      <c r="Q272" s="151"/>
      <c r="R272" s="151"/>
      <c r="S272" s="43"/>
      <c r="T272" s="151"/>
      <c r="U272" s="151"/>
      <c r="V272" s="151"/>
      <c r="W272" s="151"/>
      <c r="X272" s="151"/>
      <c r="Y272" s="151"/>
      <c r="Z272" s="43"/>
      <c r="AA272" s="151"/>
      <c r="AB272" s="151"/>
      <c r="AC272" s="151"/>
      <c r="AD272" s="151"/>
      <c r="AE272" s="43"/>
      <c r="AF272" s="151"/>
      <c r="AG272" s="151"/>
      <c r="AH272" s="151"/>
      <c r="AI272" s="151"/>
      <c r="AJ272" s="22"/>
      <c r="AK272" s="22"/>
      <c r="AL272" s="22"/>
      <c r="AM272" s="22"/>
      <c r="AN272" s="22"/>
      <c r="AO272" s="22"/>
    </row>
    <row r="273" spans="1:41" ht="15.75" customHeight="1" x14ac:dyDescent="0.2">
      <c r="A273" s="43"/>
      <c r="B273" s="151"/>
      <c r="C273" s="151"/>
      <c r="D273" s="151"/>
      <c r="E273" s="151"/>
      <c r="F273" s="151"/>
      <c r="G273" s="64"/>
      <c r="H273" s="151"/>
      <c r="I273" s="151"/>
      <c r="J273" s="151"/>
      <c r="K273" s="151"/>
      <c r="L273" s="151"/>
      <c r="M273" s="64"/>
      <c r="N273" s="151"/>
      <c r="O273" s="151"/>
      <c r="P273" s="151"/>
      <c r="Q273" s="151"/>
      <c r="R273" s="151"/>
      <c r="S273" s="43"/>
      <c r="T273" s="151"/>
      <c r="U273" s="151"/>
      <c r="V273" s="151"/>
      <c r="W273" s="151"/>
      <c r="X273" s="151"/>
      <c r="Y273" s="151"/>
      <c r="Z273" s="43"/>
      <c r="AA273" s="151"/>
      <c r="AB273" s="151"/>
      <c r="AC273" s="151"/>
      <c r="AD273" s="151"/>
      <c r="AE273" s="43"/>
      <c r="AF273" s="151"/>
      <c r="AG273" s="151"/>
      <c r="AH273" s="151"/>
      <c r="AI273" s="151"/>
      <c r="AJ273" s="22"/>
      <c r="AK273" s="22"/>
      <c r="AL273" s="22"/>
      <c r="AM273" s="22"/>
      <c r="AN273" s="22"/>
      <c r="AO273" s="22"/>
    </row>
    <row r="274" spans="1:41" ht="15.75" customHeight="1" x14ac:dyDescent="0.2">
      <c r="A274" s="43"/>
      <c r="B274" s="151"/>
      <c r="C274" s="151"/>
      <c r="D274" s="151"/>
      <c r="E274" s="151"/>
      <c r="F274" s="151"/>
      <c r="G274" s="64"/>
      <c r="H274" s="151"/>
      <c r="I274" s="151"/>
      <c r="J274" s="151"/>
      <c r="K274" s="151"/>
      <c r="L274" s="151"/>
      <c r="M274" s="64"/>
      <c r="N274" s="151"/>
      <c r="O274" s="151"/>
      <c r="P274" s="151"/>
      <c r="Q274" s="151"/>
      <c r="R274" s="151"/>
      <c r="S274" s="43"/>
      <c r="T274" s="151"/>
      <c r="U274" s="151"/>
      <c r="V274" s="151"/>
      <c r="W274" s="151"/>
      <c r="X274" s="151"/>
      <c r="Y274" s="151"/>
      <c r="Z274" s="43"/>
      <c r="AA274" s="151"/>
      <c r="AB274" s="151"/>
      <c r="AC274" s="151"/>
      <c r="AD274" s="151"/>
      <c r="AE274" s="43"/>
      <c r="AF274" s="151"/>
      <c r="AG274" s="151"/>
      <c r="AH274" s="151"/>
      <c r="AI274" s="151"/>
      <c r="AJ274" s="22"/>
      <c r="AK274" s="22"/>
      <c r="AL274" s="22"/>
      <c r="AM274" s="22"/>
      <c r="AN274" s="22"/>
      <c r="AO274" s="22"/>
    </row>
    <row r="275" spans="1:41" ht="15.75" customHeight="1" x14ac:dyDescent="0.2">
      <c r="A275" s="43"/>
      <c r="B275" s="151"/>
      <c r="C275" s="151"/>
      <c r="D275" s="151"/>
      <c r="E275" s="151"/>
      <c r="F275" s="151"/>
      <c r="G275" s="64"/>
      <c r="H275" s="151"/>
      <c r="I275" s="151"/>
      <c r="J275" s="151"/>
      <c r="K275" s="151"/>
      <c r="L275" s="151"/>
      <c r="M275" s="64"/>
      <c r="N275" s="151"/>
      <c r="O275" s="151"/>
      <c r="P275" s="151"/>
      <c r="Q275" s="151"/>
      <c r="R275" s="151"/>
      <c r="S275" s="43"/>
      <c r="T275" s="151"/>
      <c r="U275" s="151"/>
      <c r="V275" s="151"/>
      <c r="W275" s="151"/>
      <c r="X275" s="151"/>
      <c r="Y275" s="151"/>
      <c r="Z275" s="43"/>
      <c r="AA275" s="151"/>
      <c r="AB275" s="151"/>
      <c r="AC275" s="151"/>
      <c r="AD275" s="151"/>
      <c r="AE275" s="43"/>
      <c r="AF275" s="151"/>
      <c r="AG275" s="151"/>
      <c r="AH275" s="151"/>
      <c r="AI275" s="151"/>
      <c r="AJ275" s="22"/>
      <c r="AK275" s="22"/>
      <c r="AL275" s="22"/>
      <c r="AM275" s="22"/>
      <c r="AN275" s="22"/>
      <c r="AO275" s="22"/>
    </row>
    <row r="276" spans="1:41" ht="15.75" customHeight="1" x14ac:dyDescent="0.2">
      <c r="A276" s="43"/>
      <c r="B276" s="151"/>
      <c r="C276" s="151"/>
      <c r="D276" s="151"/>
      <c r="E276" s="151"/>
      <c r="F276" s="151"/>
      <c r="G276" s="64"/>
      <c r="H276" s="151"/>
      <c r="I276" s="151"/>
      <c r="J276" s="151"/>
      <c r="K276" s="151"/>
      <c r="L276" s="151"/>
      <c r="M276" s="64"/>
      <c r="N276" s="151"/>
      <c r="O276" s="151"/>
      <c r="P276" s="151"/>
      <c r="Q276" s="151"/>
      <c r="R276" s="151"/>
      <c r="S276" s="43"/>
      <c r="T276" s="151"/>
      <c r="U276" s="151"/>
      <c r="V276" s="151"/>
      <c r="W276" s="151"/>
      <c r="X276" s="151"/>
      <c r="Y276" s="151"/>
      <c r="Z276" s="43"/>
      <c r="AA276" s="151"/>
      <c r="AB276" s="151"/>
      <c r="AC276" s="151"/>
      <c r="AD276" s="151"/>
      <c r="AE276" s="43"/>
      <c r="AF276" s="151"/>
      <c r="AG276" s="151"/>
      <c r="AH276" s="151"/>
      <c r="AI276" s="151"/>
      <c r="AJ276" s="22"/>
      <c r="AK276" s="22"/>
      <c r="AL276" s="22"/>
      <c r="AM276" s="22"/>
      <c r="AN276" s="22"/>
      <c r="AO276" s="22"/>
    </row>
    <row r="277" spans="1:41" ht="15.75" customHeight="1" x14ac:dyDescent="0.2">
      <c r="A277" s="43"/>
      <c r="B277" s="151"/>
      <c r="C277" s="151"/>
      <c r="D277" s="151"/>
      <c r="E277" s="151"/>
      <c r="F277" s="151"/>
      <c r="G277" s="64"/>
      <c r="H277" s="151"/>
      <c r="I277" s="151"/>
      <c r="J277" s="151"/>
      <c r="K277" s="151"/>
      <c r="L277" s="151"/>
      <c r="M277" s="64"/>
      <c r="N277" s="151"/>
      <c r="O277" s="151"/>
      <c r="P277" s="151"/>
      <c r="Q277" s="151"/>
      <c r="R277" s="151"/>
      <c r="S277" s="43"/>
      <c r="T277" s="151"/>
      <c r="U277" s="151"/>
      <c r="V277" s="151"/>
      <c r="W277" s="151"/>
      <c r="X277" s="151"/>
      <c r="Y277" s="151"/>
      <c r="Z277" s="43"/>
      <c r="AA277" s="151"/>
      <c r="AB277" s="151"/>
      <c r="AC277" s="151"/>
      <c r="AD277" s="151"/>
      <c r="AE277" s="43"/>
      <c r="AF277" s="151"/>
      <c r="AG277" s="151"/>
      <c r="AH277" s="151"/>
      <c r="AI277" s="151"/>
      <c r="AJ277" s="22"/>
      <c r="AK277" s="22"/>
      <c r="AL277" s="22"/>
      <c r="AM277" s="22"/>
      <c r="AN277" s="22"/>
      <c r="AO277" s="22"/>
    </row>
    <row r="278" spans="1:41" ht="15.75" customHeight="1" x14ac:dyDescent="0.2">
      <c r="A278" s="43"/>
      <c r="B278" s="151"/>
      <c r="C278" s="151"/>
      <c r="D278" s="151"/>
      <c r="E278" s="151"/>
      <c r="F278" s="151"/>
      <c r="G278" s="64"/>
      <c r="H278" s="151"/>
      <c r="I278" s="151"/>
      <c r="J278" s="151"/>
      <c r="K278" s="151"/>
      <c r="L278" s="151"/>
      <c r="M278" s="64"/>
      <c r="N278" s="151"/>
      <c r="O278" s="151"/>
      <c r="P278" s="151"/>
      <c r="Q278" s="151"/>
      <c r="R278" s="151"/>
      <c r="S278" s="43"/>
      <c r="T278" s="151"/>
      <c r="U278" s="151"/>
      <c r="V278" s="151"/>
      <c r="W278" s="151"/>
      <c r="X278" s="151"/>
      <c r="Y278" s="151"/>
      <c r="Z278" s="43"/>
      <c r="AA278" s="151"/>
      <c r="AB278" s="151"/>
      <c r="AC278" s="151"/>
      <c r="AD278" s="151"/>
      <c r="AE278" s="43"/>
      <c r="AF278" s="151"/>
      <c r="AG278" s="151"/>
      <c r="AH278" s="151"/>
      <c r="AI278" s="151"/>
      <c r="AJ278" s="22"/>
      <c r="AK278" s="22"/>
      <c r="AL278" s="22"/>
      <c r="AM278" s="22"/>
      <c r="AN278" s="22"/>
      <c r="AO278" s="22"/>
    </row>
    <row r="279" spans="1:41" ht="15.75" customHeight="1" x14ac:dyDescent="0.2">
      <c r="A279" s="43"/>
      <c r="B279" s="151"/>
      <c r="C279" s="151"/>
      <c r="D279" s="151"/>
      <c r="E279" s="151"/>
      <c r="F279" s="151"/>
      <c r="G279" s="64"/>
      <c r="H279" s="151"/>
      <c r="I279" s="151"/>
      <c r="J279" s="151"/>
      <c r="K279" s="151"/>
      <c r="L279" s="151"/>
      <c r="M279" s="64"/>
      <c r="N279" s="151"/>
      <c r="O279" s="151"/>
      <c r="P279" s="151"/>
      <c r="Q279" s="151"/>
      <c r="R279" s="151"/>
      <c r="S279" s="43"/>
      <c r="T279" s="151"/>
      <c r="U279" s="151"/>
      <c r="V279" s="151"/>
      <c r="W279" s="151"/>
      <c r="X279" s="151"/>
      <c r="Y279" s="151"/>
      <c r="Z279" s="43"/>
      <c r="AA279" s="151"/>
      <c r="AB279" s="151"/>
      <c r="AC279" s="151"/>
      <c r="AD279" s="151"/>
      <c r="AE279" s="43"/>
      <c r="AF279" s="151"/>
      <c r="AG279" s="151"/>
      <c r="AH279" s="151"/>
      <c r="AI279" s="151"/>
      <c r="AJ279" s="22"/>
      <c r="AK279" s="22"/>
      <c r="AL279" s="22"/>
      <c r="AM279" s="22"/>
      <c r="AN279" s="22"/>
      <c r="AO279" s="22"/>
    </row>
    <row r="280" spans="1:41" ht="15.75" customHeight="1" x14ac:dyDescent="0.2">
      <c r="A280" s="43"/>
      <c r="B280" s="151"/>
      <c r="C280" s="151"/>
      <c r="D280" s="151"/>
      <c r="E280" s="151"/>
      <c r="F280" s="151"/>
      <c r="G280" s="64"/>
      <c r="H280" s="151"/>
      <c r="I280" s="151"/>
      <c r="J280" s="151"/>
      <c r="K280" s="151"/>
      <c r="L280" s="151"/>
      <c r="M280" s="64"/>
      <c r="N280" s="151"/>
      <c r="O280" s="151"/>
      <c r="P280" s="151"/>
      <c r="Q280" s="151"/>
      <c r="R280" s="151"/>
      <c r="S280" s="43"/>
      <c r="T280" s="151"/>
      <c r="U280" s="151"/>
      <c r="V280" s="151"/>
      <c r="W280" s="151"/>
      <c r="X280" s="151"/>
      <c r="Y280" s="151"/>
      <c r="Z280" s="43"/>
      <c r="AA280" s="151"/>
      <c r="AB280" s="151"/>
      <c r="AC280" s="151"/>
      <c r="AD280" s="151"/>
      <c r="AE280" s="43"/>
      <c r="AF280" s="151"/>
      <c r="AG280" s="151"/>
      <c r="AH280" s="151"/>
      <c r="AI280" s="151"/>
      <c r="AJ280" s="22"/>
      <c r="AK280" s="22"/>
      <c r="AL280" s="22"/>
      <c r="AM280" s="22"/>
      <c r="AN280" s="22"/>
      <c r="AO280" s="22"/>
    </row>
    <row r="281" spans="1:41" ht="15.75" customHeight="1" x14ac:dyDescent="0.2">
      <c r="A281" s="43"/>
      <c r="B281" s="151"/>
      <c r="C281" s="151"/>
      <c r="D281" s="151"/>
      <c r="E281" s="151"/>
      <c r="F281" s="151"/>
      <c r="G281" s="64"/>
      <c r="H281" s="151"/>
      <c r="I281" s="151"/>
      <c r="J281" s="151"/>
      <c r="K281" s="151"/>
      <c r="L281" s="151"/>
      <c r="M281" s="64"/>
      <c r="N281" s="151"/>
      <c r="O281" s="151"/>
      <c r="P281" s="151"/>
      <c r="Q281" s="151"/>
      <c r="R281" s="151"/>
      <c r="S281" s="43"/>
      <c r="T281" s="151"/>
      <c r="U281" s="151"/>
      <c r="V281" s="151"/>
      <c r="W281" s="151"/>
      <c r="X281" s="151"/>
      <c r="Y281" s="151"/>
      <c r="Z281" s="43"/>
      <c r="AA281" s="151"/>
      <c r="AB281" s="151"/>
      <c r="AC281" s="151"/>
      <c r="AD281" s="151"/>
      <c r="AE281" s="43"/>
      <c r="AF281" s="151"/>
      <c r="AG281" s="151"/>
      <c r="AH281" s="151"/>
      <c r="AI281" s="151"/>
      <c r="AJ281" s="22"/>
      <c r="AK281" s="22"/>
      <c r="AL281" s="22"/>
      <c r="AM281" s="22"/>
      <c r="AN281" s="22"/>
      <c r="AO281" s="22"/>
    </row>
    <row r="282" spans="1:41" ht="15.75" customHeight="1" x14ac:dyDescent="0.2">
      <c r="A282" s="43"/>
      <c r="B282" s="151"/>
      <c r="C282" s="151"/>
      <c r="D282" s="151"/>
      <c r="E282" s="151"/>
      <c r="F282" s="151"/>
      <c r="G282" s="64"/>
      <c r="H282" s="151"/>
      <c r="I282" s="151"/>
      <c r="J282" s="151"/>
      <c r="K282" s="151"/>
      <c r="L282" s="151"/>
      <c r="M282" s="64"/>
      <c r="N282" s="151"/>
      <c r="O282" s="151"/>
      <c r="P282" s="151"/>
      <c r="Q282" s="151"/>
      <c r="R282" s="151"/>
      <c r="S282" s="43"/>
      <c r="T282" s="151"/>
      <c r="U282" s="151"/>
      <c r="V282" s="151"/>
      <c r="W282" s="151"/>
      <c r="X282" s="151"/>
      <c r="Y282" s="151"/>
      <c r="Z282" s="43"/>
      <c r="AA282" s="151"/>
      <c r="AB282" s="151"/>
      <c r="AC282" s="151"/>
      <c r="AD282" s="151"/>
      <c r="AE282" s="43"/>
      <c r="AF282" s="151"/>
      <c r="AG282" s="151"/>
      <c r="AH282" s="151"/>
      <c r="AI282" s="151"/>
      <c r="AJ282" s="22"/>
      <c r="AK282" s="22"/>
      <c r="AL282" s="22"/>
      <c r="AM282" s="22"/>
      <c r="AN282" s="22"/>
      <c r="AO282" s="22"/>
    </row>
    <row r="283" spans="1:41" ht="15.75" customHeight="1" x14ac:dyDescent="0.2">
      <c r="A283" s="43"/>
      <c r="B283" s="151"/>
      <c r="C283" s="151"/>
      <c r="D283" s="151"/>
      <c r="E283" s="151"/>
      <c r="F283" s="151"/>
      <c r="G283" s="64"/>
      <c r="H283" s="151"/>
      <c r="I283" s="151"/>
      <c r="J283" s="151"/>
      <c r="K283" s="151"/>
      <c r="L283" s="151"/>
      <c r="M283" s="64"/>
      <c r="N283" s="151"/>
      <c r="O283" s="151"/>
      <c r="P283" s="151"/>
      <c r="Q283" s="151"/>
      <c r="R283" s="151"/>
      <c r="S283" s="43"/>
      <c r="T283" s="151"/>
      <c r="U283" s="151"/>
      <c r="V283" s="151"/>
      <c r="W283" s="151"/>
      <c r="X283" s="151"/>
      <c r="Y283" s="151"/>
      <c r="Z283" s="43"/>
      <c r="AA283" s="151"/>
      <c r="AB283" s="151"/>
      <c r="AC283" s="151"/>
      <c r="AD283" s="151"/>
      <c r="AE283" s="43"/>
      <c r="AF283" s="151"/>
      <c r="AG283" s="151"/>
      <c r="AH283" s="151"/>
      <c r="AI283" s="151"/>
      <c r="AJ283" s="22"/>
      <c r="AK283" s="22"/>
      <c r="AL283" s="22"/>
      <c r="AM283" s="22"/>
      <c r="AN283" s="22"/>
      <c r="AO283" s="22"/>
    </row>
    <row r="284" spans="1:41" ht="15.75" customHeight="1" x14ac:dyDescent="0.2">
      <c r="A284" s="43"/>
      <c r="B284" s="151"/>
      <c r="C284" s="151"/>
      <c r="D284" s="151"/>
      <c r="E284" s="151"/>
      <c r="F284" s="151"/>
      <c r="G284" s="64"/>
      <c r="H284" s="151"/>
      <c r="I284" s="151"/>
      <c r="J284" s="151"/>
      <c r="K284" s="151"/>
      <c r="L284" s="151"/>
      <c r="M284" s="64"/>
      <c r="N284" s="151"/>
      <c r="O284" s="151"/>
      <c r="P284" s="151"/>
      <c r="Q284" s="151"/>
      <c r="R284" s="151"/>
      <c r="S284" s="43"/>
      <c r="T284" s="151"/>
      <c r="U284" s="151"/>
      <c r="V284" s="151"/>
      <c r="W284" s="151"/>
      <c r="X284" s="151"/>
      <c r="Y284" s="151"/>
      <c r="Z284" s="43"/>
      <c r="AA284" s="151"/>
      <c r="AB284" s="151"/>
      <c r="AC284" s="151"/>
      <c r="AD284" s="151"/>
      <c r="AE284" s="43"/>
      <c r="AF284" s="151"/>
      <c r="AG284" s="151"/>
      <c r="AH284" s="151"/>
      <c r="AI284" s="151"/>
      <c r="AJ284" s="22"/>
      <c r="AK284" s="22"/>
      <c r="AL284" s="22"/>
      <c r="AM284" s="22"/>
      <c r="AN284" s="22"/>
      <c r="AO284" s="22"/>
    </row>
    <row r="285" spans="1:41" ht="15.75" customHeight="1" x14ac:dyDescent="0.2">
      <c r="A285" s="43"/>
      <c r="B285" s="151"/>
      <c r="C285" s="151"/>
      <c r="D285" s="151"/>
      <c r="E285" s="151"/>
      <c r="F285" s="151"/>
      <c r="G285" s="64"/>
      <c r="H285" s="151"/>
      <c r="I285" s="151"/>
      <c r="J285" s="151"/>
      <c r="K285" s="151"/>
      <c r="L285" s="151"/>
      <c r="M285" s="64"/>
      <c r="N285" s="151"/>
      <c r="O285" s="151"/>
      <c r="P285" s="151"/>
      <c r="Q285" s="151"/>
      <c r="R285" s="151"/>
      <c r="S285" s="43"/>
      <c r="T285" s="151"/>
      <c r="U285" s="151"/>
      <c r="V285" s="151"/>
      <c r="W285" s="151"/>
      <c r="X285" s="151"/>
      <c r="Y285" s="151"/>
      <c r="Z285" s="43"/>
      <c r="AA285" s="151"/>
      <c r="AB285" s="151"/>
      <c r="AC285" s="151"/>
      <c r="AD285" s="151"/>
      <c r="AE285" s="43"/>
      <c r="AF285" s="151"/>
      <c r="AG285" s="151"/>
      <c r="AH285" s="151"/>
      <c r="AI285" s="151"/>
      <c r="AJ285" s="22"/>
      <c r="AK285" s="22"/>
      <c r="AL285" s="22"/>
      <c r="AM285" s="22"/>
      <c r="AN285" s="22"/>
      <c r="AO285" s="22"/>
    </row>
    <row r="286" spans="1:41" ht="15.75" customHeight="1" x14ac:dyDescent="0.2">
      <c r="A286" s="43"/>
      <c r="B286" s="151"/>
      <c r="C286" s="151"/>
      <c r="D286" s="151"/>
      <c r="E286" s="151"/>
      <c r="F286" s="151"/>
      <c r="G286" s="64"/>
      <c r="H286" s="151"/>
      <c r="I286" s="151"/>
      <c r="J286" s="151"/>
      <c r="K286" s="151"/>
      <c r="L286" s="151"/>
      <c r="M286" s="64"/>
      <c r="N286" s="151"/>
      <c r="O286" s="151"/>
      <c r="P286" s="151"/>
      <c r="Q286" s="151"/>
      <c r="R286" s="151"/>
      <c r="S286" s="43"/>
      <c r="T286" s="151"/>
      <c r="U286" s="151"/>
      <c r="V286" s="151"/>
      <c r="W286" s="151"/>
      <c r="X286" s="151"/>
      <c r="Y286" s="151"/>
      <c r="Z286" s="43"/>
      <c r="AA286" s="151"/>
      <c r="AB286" s="151"/>
      <c r="AC286" s="151"/>
      <c r="AD286" s="151"/>
      <c r="AE286" s="43"/>
      <c r="AF286" s="151"/>
      <c r="AG286" s="151"/>
      <c r="AH286" s="151"/>
      <c r="AI286" s="151"/>
      <c r="AJ286" s="22"/>
      <c r="AK286" s="22"/>
      <c r="AL286" s="22"/>
      <c r="AM286" s="22"/>
      <c r="AN286" s="22"/>
      <c r="AO286" s="22"/>
    </row>
    <row r="287" spans="1:41" ht="15.75" customHeight="1" x14ac:dyDescent="0.2">
      <c r="A287" s="43"/>
      <c r="B287" s="151"/>
      <c r="C287" s="151"/>
      <c r="D287" s="151"/>
      <c r="E287" s="151"/>
      <c r="F287" s="151"/>
      <c r="G287" s="64"/>
      <c r="H287" s="151"/>
      <c r="I287" s="151"/>
      <c r="J287" s="151"/>
      <c r="K287" s="151"/>
      <c r="L287" s="151"/>
      <c r="M287" s="64"/>
      <c r="N287" s="151"/>
      <c r="O287" s="151"/>
      <c r="P287" s="151"/>
      <c r="Q287" s="151"/>
      <c r="R287" s="151"/>
      <c r="S287" s="43"/>
      <c r="T287" s="151"/>
      <c r="U287" s="151"/>
      <c r="V287" s="151"/>
      <c r="W287" s="151"/>
      <c r="X287" s="151"/>
      <c r="Y287" s="151"/>
      <c r="Z287" s="43"/>
      <c r="AA287" s="151"/>
      <c r="AB287" s="151"/>
      <c r="AC287" s="151"/>
      <c r="AD287" s="151"/>
      <c r="AE287" s="43"/>
      <c r="AF287" s="151"/>
      <c r="AG287" s="151"/>
      <c r="AH287" s="151"/>
      <c r="AI287" s="151"/>
      <c r="AJ287" s="22"/>
      <c r="AK287" s="22"/>
      <c r="AL287" s="22"/>
      <c r="AM287" s="22"/>
      <c r="AN287" s="22"/>
      <c r="AO287" s="22"/>
    </row>
    <row r="288" spans="1:41" ht="15.75" customHeight="1" x14ac:dyDescent="0.2">
      <c r="A288" s="43"/>
      <c r="B288" s="151"/>
      <c r="C288" s="151"/>
      <c r="D288" s="151"/>
      <c r="E288" s="151"/>
      <c r="F288" s="151"/>
      <c r="G288" s="64"/>
      <c r="H288" s="151"/>
      <c r="I288" s="151"/>
      <c r="J288" s="151"/>
      <c r="K288" s="151"/>
      <c r="L288" s="151"/>
      <c r="M288" s="64"/>
      <c r="N288" s="151"/>
      <c r="O288" s="151"/>
      <c r="P288" s="151"/>
      <c r="Q288" s="151"/>
      <c r="R288" s="151"/>
      <c r="S288" s="43"/>
      <c r="T288" s="151"/>
      <c r="U288" s="151"/>
      <c r="V288" s="151"/>
      <c r="W288" s="151"/>
      <c r="X288" s="151"/>
      <c r="Y288" s="151"/>
      <c r="Z288" s="43"/>
      <c r="AA288" s="151"/>
      <c r="AB288" s="151"/>
      <c r="AC288" s="151"/>
      <c r="AD288" s="151"/>
      <c r="AE288" s="43"/>
      <c r="AF288" s="151"/>
      <c r="AG288" s="151"/>
      <c r="AH288" s="151"/>
      <c r="AI288" s="151"/>
      <c r="AJ288" s="22"/>
      <c r="AK288" s="22"/>
      <c r="AL288" s="22"/>
      <c r="AM288" s="22"/>
      <c r="AN288" s="22"/>
      <c r="AO288" s="22"/>
    </row>
    <row r="289" spans="1:41" ht="15.75" customHeight="1" x14ac:dyDescent="0.2">
      <c r="A289" s="43"/>
      <c r="B289" s="151"/>
      <c r="C289" s="151"/>
      <c r="D289" s="151"/>
      <c r="E289" s="151"/>
      <c r="F289" s="151"/>
      <c r="G289" s="64"/>
      <c r="H289" s="151"/>
      <c r="I289" s="151"/>
      <c r="J289" s="151"/>
      <c r="K289" s="151"/>
      <c r="L289" s="151"/>
      <c r="M289" s="64"/>
      <c r="N289" s="151"/>
      <c r="O289" s="151"/>
      <c r="P289" s="151"/>
      <c r="Q289" s="151"/>
      <c r="R289" s="151"/>
      <c r="S289" s="43"/>
      <c r="T289" s="151"/>
      <c r="U289" s="151"/>
      <c r="V289" s="151"/>
      <c r="W289" s="151"/>
      <c r="X289" s="151"/>
      <c r="Y289" s="151"/>
      <c r="Z289" s="43"/>
      <c r="AA289" s="151"/>
      <c r="AB289" s="151"/>
      <c r="AC289" s="151"/>
      <c r="AD289" s="151"/>
      <c r="AE289" s="43"/>
      <c r="AF289" s="151"/>
      <c r="AG289" s="151"/>
      <c r="AH289" s="151"/>
      <c r="AI289" s="151"/>
      <c r="AJ289" s="22"/>
      <c r="AK289" s="22"/>
      <c r="AL289" s="22"/>
      <c r="AM289" s="22"/>
      <c r="AN289" s="22"/>
      <c r="AO289" s="22"/>
    </row>
    <row r="290" spans="1:41" ht="15.75" customHeight="1" x14ac:dyDescent="0.2">
      <c r="A290" s="43"/>
      <c r="B290" s="151"/>
      <c r="C290" s="151"/>
      <c r="D290" s="151"/>
      <c r="E290" s="151"/>
      <c r="F290" s="151"/>
      <c r="G290" s="64"/>
      <c r="H290" s="151"/>
      <c r="I290" s="151"/>
      <c r="J290" s="151"/>
      <c r="K290" s="151"/>
      <c r="L290" s="151"/>
      <c r="M290" s="64"/>
      <c r="N290" s="151"/>
      <c r="O290" s="151"/>
      <c r="P290" s="151"/>
      <c r="Q290" s="151"/>
      <c r="R290" s="151"/>
      <c r="S290" s="43"/>
      <c r="T290" s="151"/>
      <c r="U290" s="151"/>
      <c r="V290" s="151"/>
      <c r="W290" s="151"/>
      <c r="X290" s="151"/>
      <c r="Y290" s="151"/>
      <c r="Z290" s="43"/>
      <c r="AA290" s="151"/>
      <c r="AB290" s="151"/>
      <c r="AC290" s="151"/>
      <c r="AD290" s="151"/>
      <c r="AE290" s="43"/>
      <c r="AF290" s="151"/>
      <c r="AG290" s="151"/>
      <c r="AH290" s="151"/>
      <c r="AI290" s="151"/>
      <c r="AJ290" s="22"/>
      <c r="AK290" s="22"/>
      <c r="AL290" s="22"/>
      <c r="AM290" s="22"/>
      <c r="AN290" s="22"/>
      <c r="AO290" s="22"/>
    </row>
    <row r="291" spans="1:41" ht="15.75" customHeight="1" x14ac:dyDescent="0.2">
      <c r="A291" s="43"/>
      <c r="B291" s="151"/>
      <c r="C291" s="151"/>
      <c r="D291" s="151"/>
      <c r="E291" s="151"/>
      <c r="F291" s="151"/>
      <c r="G291" s="64"/>
      <c r="H291" s="151"/>
      <c r="I291" s="151"/>
      <c r="J291" s="151"/>
      <c r="K291" s="151"/>
      <c r="L291" s="151"/>
      <c r="M291" s="64"/>
      <c r="N291" s="151"/>
      <c r="O291" s="151"/>
      <c r="P291" s="151"/>
      <c r="Q291" s="151"/>
      <c r="R291" s="151"/>
      <c r="S291" s="43"/>
      <c r="T291" s="151"/>
      <c r="U291" s="151"/>
      <c r="V291" s="151"/>
      <c r="W291" s="151"/>
      <c r="X291" s="151"/>
      <c r="Y291" s="151"/>
      <c r="Z291" s="43"/>
      <c r="AA291" s="151"/>
      <c r="AB291" s="151"/>
      <c r="AC291" s="151"/>
      <c r="AD291" s="151"/>
      <c r="AE291" s="43"/>
      <c r="AF291" s="151"/>
      <c r="AG291" s="151"/>
      <c r="AH291" s="151"/>
      <c r="AI291" s="151"/>
      <c r="AJ291" s="22"/>
      <c r="AK291" s="22"/>
      <c r="AL291" s="22"/>
      <c r="AM291" s="22"/>
      <c r="AN291" s="22"/>
      <c r="AO291" s="22"/>
    </row>
    <row r="292" spans="1:41" ht="15.75" customHeight="1" x14ac:dyDescent="0.2">
      <c r="A292" s="43"/>
      <c r="B292" s="151"/>
      <c r="C292" s="151"/>
      <c r="D292" s="151"/>
      <c r="E292" s="151"/>
      <c r="F292" s="151"/>
      <c r="G292" s="64"/>
      <c r="H292" s="151"/>
      <c r="I292" s="151"/>
      <c r="J292" s="151"/>
      <c r="K292" s="151"/>
      <c r="L292" s="151"/>
      <c r="M292" s="64"/>
      <c r="N292" s="151"/>
      <c r="O292" s="151"/>
      <c r="P292" s="151"/>
      <c r="Q292" s="151"/>
      <c r="R292" s="151"/>
      <c r="S292" s="43"/>
      <c r="T292" s="151"/>
      <c r="U292" s="151"/>
      <c r="V292" s="151"/>
      <c r="W292" s="151"/>
      <c r="X292" s="151"/>
      <c r="Y292" s="151"/>
      <c r="Z292" s="43"/>
      <c r="AA292" s="151"/>
      <c r="AB292" s="151"/>
      <c r="AC292" s="151"/>
      <c r="AD292" s="151"/>
      <c r="AE292" s="43"/>
      <c r="AF292" s="151"/>
      <c r="AG292" s="151"/>
      <c r="AH292" s="151"/>
      <c r="AI292" s="151"/>
      <c r="AJ292" s="22"/>
      <c r="AK292" s="22"/>
      <c r="AL292" s="22"/>
      <c r="AM292" s="22"/>
      <c r="AN292" s="22"/>
      <c r="AO292" s="22"/>
    </row>
    <row r="293" spans="1:41" ht="15.75" customHeight="1" x14ac:dyDescent="0.2">
      <c r="A293" s="43"/>
      <c r="B293" s="151"/>
      <c r="C293" s="151"/>
      <c r="D293" s="151"/>
      <c r="E293" s="151"/>
      <c r="F293" s="151"/>
      <c r="G293" s="64"/>
      <c r="H293" s="151"/>
      <c r="I293" s="151"/>
      <c r="J293" s="151"/>
      <c r="K293" s="151"/>
      <c r="L293" s="151"/>
      <c r="M293" s="64"/>
      <c r="N293" s="151"/>
      <c r="O293" s="151"/>
      <c r="P293" s="151"/>
      <c r="Q293" s="151"/>
      <c r="R293" s="151"/>
      <c r="S293" s="43"/>
      <c r="T293" s="151"/>
      <c r="U293" s="151"/>
      <c r="V293" s="151"/>
      <c r="W293" s="151"/>
      <c r="X293" s="151"/>
      <c r="Y293" s="151"/>
      <c r="Z293" s="43"/>
      <c r="AA293" s="151"/>
      <c r="AB293" s="151"/>
      <c r="AC293" s="151"/>
      <c r="AD293" s="151"/>
      <c r="AE293" s="43"/>
      <c r="AF293" s="151"/>
      <c r="AG293" s="151"/>
      <c r="AH293" s="151"/>
      <c r="AI293" s="151"/>
      <c r="AJ293" s="22"/>
      <c r="AK293" s="22"/>
      <c r="AL293" s="22"/>
      <c r="AM293" s="22"/>
      <c r="AN293" s="22"/>
      <c r="AO293" s="22"/>
    </row>
    <row r="294" spans="1:41" ht="15.75" customHeight="1" x14ac:dyDescent="0.2">
      <c r="A294" s="43"/>
      <c r="B294" s="151"/>
      <c r="C294" s="151"/>
      <c r="D294" s="151"/>
      <c r="E294" s="151"/>
      <c r="F294" s="151"/>
      <c r="G294" s="64"/>
      <c r="H294" s="151"/>
      <c r="I294" s="151"/>
      <c r="J294" s="151"/>
      <c r="K294" s="151"/>
      <c r="L294" s="151"/>
      <c r="M294" s="64"/>
      <c r="N294" s="151"/>
      <c r="O294" s="151"/>
      <c r="P294" s="151"/>
      <c r="Q294" s="151"/>
      <c r="R294" s="151"/>
      <c r="S294" s="43"/>
      <c r="T294" s="151"/>
      <c r="U294" s="151"/>
      <c r="V294" s="151"/>
      <c r="W294" s="151"/>
      <c r="X294" s="151"/>
      <c r="Y294" s="151"/>
      <c r="Z294" s="43"/>
      <c r="AA294" s="151"/>
      <c r="AB294" s="151"/>
      <c r="AC294" s="151"/>
      <c r="AD294" s="151"/>
      <c r="AE294" s="43"/>
      <c r="AF294" s="151"/>
      <c r="AG294" s="151"/>
      <c r="AH294" s="151"/>
      <c r="AI294" s="151"/>
      <c r="AJ294" s="22"/>
      <c r="AK294" s="22"/>
      <c r="AL294" s="22"/>
      <c r="AM294" s="22"/>
      <c r="AN294" s="22"/>
      <c r="AO294" s="22"/>
    </row>
    <row r="295" spans="1:41" ht="15.75" customHeight="1" x14ac:dyDescent="0.2">
      <c r="A295" s="43"/>
      <c r="B295" s="151"/>
      <c r="C295" s="151"/>
      <c r="D295" s="151"/>
      <c r="E295" s="151"/>
      <c r="F295" s="151"/>
      <c r="G295" s="64"/>
      <c r="H295" s="151"/>
      <c r="I295" s="151"/>
      <c r="J295" s="151"/>
      <c r="K295" s="151"/>
      <c r="L295" s="151"/>
      <c r="M295" s="64"/>
      <c r="N295" s="151"/>
      <c r="O295" s="151"/>
      <c r="P295" s="151"/>
      <c r="Q295" s="151"/>
      <c r="R295" s="151"/>
      <c r="S295" s="43"/>
      <c r="T295" s="151"/>
      <c r="U295" s="151"/>
      <c r="V295" s="151"/>
      <c r="W295" s="151"/>
      <c r="X295" s="151"/>
      <c r="Y295" s="151"/>
      <c r="Z295" s="43"/>
      <c r="AA295" s="151"/>
      <c r="AB295" s="151"/>
      <c r="AC295" s="151"/>
      <c r="AD295" s="151"/>
      <c r="AE295" s="43"/>
      <c r="AF295" s="151"/>
      <c r="AG295" s="151"/>
      <c r="AH295" s="151"/>
      <c r="AI295" s="151"/>
      <c r="AJ295" s="22"/>
      <c r="AK295" s="22"/>
      <c r="AL295" s="22"/>
      <c r="AM295" s="22"/>
      <c r="AN295" s="22"/>
      <c r="AO295" s="22"/>
    </row>
    <row r="296" spans="1:41" ht="15.75" customHeight="1" x14ac:dyDescent="0.2">
      <c r="A296" s="43"/>
      <c r="B296" s="151"/>
      <c r="C296" s="151"/>
      <c r="D296" s="151"/>
      <c r="E296" s="151"/>
      <c r="F296" s="151"/>
      <c r="G296" s="64"/>
      <c r="H296" s="151"/>
      <c r="I296" s="151"/>
      <c r="J296" s="151"/>
      <c r="K296" s="151"/>
      <c r="L296" s="151"/>
      <c r="M296" s="64"/>
      <c r="N296" s="151"/>
      <c r="O296" s="151"/>
      <c r="P296" s="151"/>
      <c r="Q296" s="151"/>
      <c r="R296" s="151"/>
      <c r="S296" s="43"/>
      <c r="T296" s="151"/>
      <c r="U296" s="151"/>
      <c r="V296" s="151"/>
      <c r="W296" s="151"/>
      <c r="X296" s="151"/>
      <c r="Y296" s="151"/>
      <c r="Z296" s="43"/>
      <c r="AA296" s="151"/>
      <c r="AB296" s="151"/>
      <c r="AC296" s="151"/>
      <c r="AD296" s="151"/>
      <c r="AE296" s="43"/>
      <c r="AF296" s="151"/>
      <c r="AG296" s="151"/>
      <c r="AH296" s="151"/>
      <c r="AI296" s="151"/>
      <c r="AJ296" s="22"/>
      <c r="AK296" s="22"/>
      <c r="AL296" s="22"/>
      <c r="AM296" s="22"/>
      <c r="AN296" s="22"/>
      <c r="AO296" s="22"/>
    </row>
    <row r="297" spans="1:41" ht="15.75" customHeight="1" x14ac:dyDescent="0.2">
      <c r="A297" s="43"/>
      <c r="B297" s="151"/>
      <c r="C297" s="151"/>
      <c r="D297" s="151"/>
      <c r="E297" s="151"/>
      <c r="F297" s="151"/>
      <c r="G297" s="64"/>
      <c r="H297" s="151"/>
      <c r="I297" s="151"/>
      <c r="J297" s="151"/>
      <c r="K297" s="151"/>
      <c r="L297" s="151"/>
      <c r="M297" s="64"/>
      <c r="N297" s="151"/>
      <c r="O297" s="151"/>
      <c r="P297" s="151"/>
      <c r="Q297" s="151"/>
      <c r="R297" s="151"/>
      <c r="S297" s="43"/>
      <c r="T297" s="151"/>
      <c r="U297" s="151"/>
      <c r="V297" s="151"/>
      <c r="W297" s="151"/>
      <c r="X297" s="151"/>
      <c r="Y297" s="151"/>
      <c r="Z297" s="43"/>
      <c r="AA297" s="151"/>
      <c r="AB297" s="151"/>
      <c r="AC297" s="151"/>
      <c r="AD297" s="151"/>
      <c r="AE297" s="43"/>
      <c r="AF297" s="151"/>
      <c r="AG297" s="151"/>
      <c r="AH297" s="151"/>
      <c r="AI297" s="151"/>
      <c r="AJ297" s="22"/>
      <c r="AK297" s="22"/>
      <c r="AL297" s="22"/>
      <c r="AM297" s="22"/>
      <c r="AN297" s="22"/>
      <c r="AO297" s="22"/>
    </row>
    <row r="298" spans="1:41" ht="15.75" customHeight="1" x14ac:dyDescent="0.2">
      <c r="A298" s="43"/>
      <c r="B298" s="151"/>
      <c r="C298" s="151"/>
      <c r="D298" s="151"/>
      <c r="E298" s="151"/>
      <c r="F298" s="151"/>
      <c r="G298" s="64"/>
      <c r="H298" s="151"/>
      <c r="I298" s="151"/>
      <c r="J298" s="151"/>
      <c r="K298" s="151"/>
      <c r="L298" s="151"/>
      <c r="M298" s="64"/>
      <c r="N298" s="151"/>
      <c r="O298" s="151"/>
      <c r="P298" s="151"/>
      <c r="Q298" s="151"/>
      <c r="R298" s="151"/>
      <c r="S298" s="43"/>
      <c r="T298" s="151"/>
      <c r="U298" s="151"/>
      <c r="V298" s="151"/>
      <c r="W298" s="151"/>
      <c r="X298" s="151"/>
      <c r="Y298" s="151"/>
      <c r="Z298" s="43"/>
      <c r="AA298" s="151"/>
      <c r="AB298" s="151"/>
      <c r="AC298" s="151"/>
      <c r="AD298" s="151"/>
      <c r="AE298" s="43"/>
      <c r="AF298" s="151"/>
      <c r="AG298" s="151"/>
      <c r="AH298" s="151"/>
      <c r="AI298" s="151"/>
      <c r="AJ298" s="22"/>
      <c r="AK298" s="22"/>
      <c r="AL298" s="22"/>
      <c r="AM298" s="22"/>
      <c r="AN298" s="22"/>
      <c r="AO298" s="22"/>
    </row>
    <row r="299" spans="1:41" ht="15.75" customHeight="1" x14ac:dyDescent="0.2">
      <c r="A299" s="43"/>
      <c r="B299" s="151"/>
      <c r="C299" s="151"/>
      <c r="D299" s="151"/>
      <c r="E299" s="151"/>
      <c r="F299" s="151"/>
      <c r="G299" s="64"/>
      <c r="H299" s="151"/>
      <c r="I299" s="151"/>
      <c r="J299" s="151"/>
      <c r="K299" s="151"/>
      <c r="L299" s="151"/>
      <c r="M299" s="64"/>
      <c r="N299" s="151"/>
      <c r="O299" s="151"/>
      <c r="P299" s="151"/>
      <c r="Q299" s="151"/>
      <c r="R299" s="151"/>
      <c r="S299" s="43"/>
      <c r="T299" s="151"/>
      <c r="U299" s="151"/>
      <c r="V299" s="151"/>
      <c r="W299" s="151"/>
      <c r="X299" s="151"/>
      <c r="Y299" s="151"/>
      <c r="Z299" s="43"/>
      <c r="AA299" s="151"/>
      <c r="AB299" s="151"/>
      <c r="AC299" s="151"/>
      <c r="AD299" s="151"/>
      <c r="AE299" s="43"/>
      <c r="AF299" s="151"/>
      <c r="AG299" s="151"/>
      <c r="AH299" s="151"/>
      <c r="AI299" s="151"/>
      <c r="AJ299" s="22"/>
      <c r="AK299" s="22"/>
      <c r="AL299" s="22"/>
      <c r="AM299" s="22"/>
      <c r="AN299" s="22"/>
      <c r="AO299" s="22"/>
    </row>
    <row r="300" spans="1:41" ht="15.75" customHeight="1" x14ac:dyDescent="0.2">
      <c r="A300" s="43"/>
      <c r="B300" s="151"/>
      <c r="C300" s="151"/>
      <c r="D300" s="151"/>
      <c r="E300" s="151"/>
      <c r="F300" s="151"/>
      <c r="G300" s="64"/>
      <c r="H300" s="151"/>
      <c r="I300" s="151"/>
      <c r="J300" s="151"/>
      <c r="K300" s="151"/>
      <c r="L300" s="151"/>
      <c r="M300" s="64"/>
      <c r="N300" s="151"/>
      <c r="O300" s="151"/>
      <c r="P300" s="151"/>
      <c r="Q300" s="151"/>
      <c r="R300" s="151"/>
      <c r="S300" s="43"/>
      <c r="T300" s="151"/>
      <c r="U300" s="151"/>
      <c r="V300" s="151"/>
      <c r="W300" s="151"/>
      <c r="X300" s="151"/>
      <c r="Y300" s="151"/>
      <c r="Z300" s="43"/>
      <c r="AA300" s="151"/>
      <c r="AB300" s="151"/>
      <c r="AC300" s="151"/>
      <c r="AD300" s="151"/>
      <c r="AE300" s="43"/>
      <c r="AF300" s="151"/>
      <c r="AG300" s="151"/>
      <c r="AH300" s="151"/>
      <c r="AI300" s="151"/>
      <c r="AJ300" s="22"/>
      <c r="AK300" s="22"/>
      <c r="AL300" s="22"/>
      <c r="AM300" s="22"/>
      <c r="AN300" s="22"/>
      <c r="AO300" s="22"/>
    </row>
    <row r="301" spans="1:41" ht="15.75" customHeight="1" x14ac:dyDescent="0.2">
      <c r="A301" s="43"/>
      <c r="B301" s="151"/>
      <c r="C301" s="151"/>
      <c r="D301" s="151"/>
      <c r="E301" s="151"/>
      <c r="F301" s="151"/>
      <c r="G301" s="64"/>
      <c r="H301" s="151"/>
      <c r="I301" s="151"/>
      <c r="J301" s="151"/>
      <c r="K301" s="151"/>
      <c r="L301" s="151"/>
      <c r="M301" s="64"/>
      <c r="N301" s="151"/>
      <c r="O301" s="151"/>
      <c r="P301" s="151"/>
      <c r="Q301" s="151"/>
      <c r="R301" s="151"/>
      <c r="S301" s="43"/>
      <c r="T301" s="151"/>
      <c r="U301" s="151"/>
      <c r="V301" s="151"/>
      <c r="W301" s="151"/>
      <c r="X301" s="151"/>
      <c r="Y301" s="151"/>
      <c r="Z301" s="43"/>
      <c r="AA301" s="151"/>
      <c r="AB301" s="151"/>
      <c r="AC301" s="151"/>
      <c r="AD301" s="151"/>
      <c r="AE301" s="43"/>
      <c r="AF301" s="151"/>
      <c r="AG301" s="151"/>
      <c r="AH301" s="151"/>
      <c r="AI301" s="151"/>
      <c r="AJ301" s="22"/>
      <c r="AK301" s="22"/>
      <c r="AL301" s="22"/>
      <c r="AM301" s="22"/>
      <c r="AN301" s="22"/>
      <c r="AO301" s="22"/>
    </row>
    <row r="302" spans="1:41" ht="15.75" customHeight="1" x14ac:dyDescent="0.2">
      <c r="A302" s="43"/>
      <c r="B302" s="151"/>
      <c r="C302" s="151"/>
      <c r="D302" s="151"/>
      <c r="E302" s="151"/>
      <c r="F302" s="151"/>
      <c r="G302" s="64"/>
      <c r="H302" s="151"/>
      <c r="I302" s="151"/>
      <c r="J302" s="151"/>
      <c r="K302" s="151"/>
      <c r="L302" s="151"/>
      <c r="M302" s="64"/>
      <c r="N302" s="151"/>
      <c r="O302" s="151"/>
      <c r="P302" s="151"/>
      <c r="Q302" s="151"/>
      <c r="R302" s="151"/>
      <c r="S302" s="43"/>
      <c r="T302" s="151"/>
      <c r="U302" s="151"/>
      <c r="V302" s="151"/>
      <c r="W302" s="151"/>
      <c r="X302" s="151"/>
      <c r="Y302" s="151"/>
      <c r="Z302" s="43"/>
      <c r="AA302" s="151"/>
      <c r="AB302" s="151"/>
      <c r="AC302" s="151"/>
      <c r="AD302" s="151"/>
      <c r="AE302" s="43"/>
      <c r="AF302" s="151"/>
      <c r="AG302" s="151"/>
      <c r="AH302" s="151"/>
      <c r="AI302" s="151"/>
      <c r="AJ302" s="22"/>
      <c r="AK302" s="22"/>
      <c r="AL302" s="22"/>
      <c r="AM302" s="22"/>
      <c r="AN302" s="22"/>
      <c r="AO302" s="22"/>
    </row>
    <row r="303" spans="1:41" ht="15.75" customHeight="1" x14ac:dyDescent="0.2">
      <c r="A303" s="43"/>
      <c r="B303" s="151"/>
      <c r="C303" s="151"/>
      <c r="D303" s="151"/>
      <c r="E303" s="151"/>
      <c r="F303" s="151"/>
      <c r="G303" s="64"/>
      <c r="H303" s="151"/>
      <c r="I303" s="151"/>
      <c r="J303" s="151"/>
      <c r="K303" s="151"/>
      <c r="L303" s="151"/>
      <c r="M303" s="64"/>
      <c r="N303" s="151"/>
      <c r="O303" s="151"/>
      <c r="P303" s="151"/>
      <c r="Q303" s="151"/>
      <c r="R303" s="151"/>
      <c r="S303" s="43"/>
      <c r="T303" s="151"/>
      <c r="U303" s="151"/>
      <c r="V303" s="151"/>
      <c r="W303" s="151"/>
      <c r="X303" s="151"/>
      <c r="Y303" s="151"/>
      <c r="Z303" s="43"/>
      <c r="AA303" s="151"/>
      <c r="AB303" s="151"/>
      <c r="AC303" s="151"/>
      <c r="AD303" s="151"/>
      <c r="AE303" s="43"/>
      <c r="AF303" s="151"/>
      <c r="AG303" s="151"/>
      <c r="AH303" s="151"/>
      <c r="AI303" s="151"/>
      <c r="AJ303" s="22"/>
      <c r="AK303" s="22"/>
      <c r="AL303" s="22"/>
      <c r="AM303" s="22"/>
      <c r="AN303" s="22"/>
      <c r="AO303" s="22"/>
    </row>
    <row r="304" spans="1:41" ht="15.75" customHeight="1" x14ac:dyDescent="0.2">
      <c r="A304" s="43"/>
      <c r="B304" s="151"/>
      <c r="C304" s="151"/>
      <c r="D304" s="151"/>
      <c r="E304" s="151"/>
      <c r="F304" s="151"/>
      <c r="G304" s="64"/>
      <c r="H304" s="151"/>
      <c r="I304" s="151"/>
      <c r="J304" s="151"/>
      <c r="K304" s="151"/>
      <c r="L304" s="151"/>
      <c r="M304" s="64"/>
      <c r="N304" s="151"/>
      <c r="O304" s="151"/>
      <c r="P304" s="151"/>
      <c r="Q304" s="151"/>
      <c r="R304" s="151"/>
      <c r="S304" s="43"/>
      <c r="T304" s="151"/>
      <c r="U304" s="151"/>
      <c r="V304" s="151"/>
      <c r="W304" s="151"/>
      <c r="X304" s="151"/>
      <c r="Y304" s="151"/>
      <c r="Z304" s="43"/>
      <c r="AA304" s="151"/>
      <c r="AB304" s="151"/>
      <c r="AC304" s="151"/>
      <c r="AD304" s="151"/>
      <c r="AE304" s="43"/>
      <c r="AF304" s="151"/>
      <c r="AG304" s="151"/>
      <c r="AH304" s="151"/>
      <c r="AI304" s="151"/>
      <c r="AJ304" s="22"/>
      <c r="AK304" s="22"/>
      <c r="AL304" s="22"/>
      <c r="AM304" s="22"/>
      <c r="AN304" s="22"/>
      <c r="AO304" s="22"/>
    </row>
    <row r="305" spans="1:41" ht="15.75" customHeight="1" x14ac:dyDescent="0.2">
      <c r="A305" s="43"/>
      <c r="B305" s="151"/>
      <c r="C305" s="151"/>
      <c r="D305" s="151"/>
      <c r="E305" s="151"/>
      <c r="F305" s="151"/>
      <c r="G305" s="64"/>
      <c r="H305" s="151"/>
      <c r="I305" s="151"/>
      <c r="J305" s="151"/>
      <c r="K305" s="151"/>
      <c r="L305" s="151"/>
      <c r="M305" s="64"/>
      <c r="N305" s="151"/>
      <c r="O305" s="151"/>
      <c r="P305" s="151"/>
      <c r="Q305" s="151"/>
      <c r="R305" s="151"/>
      <c r="S305" s="43"/>
      <c r="T305" s="151"/>
      <c r="U305" s="151"/>
      <c r="V305" s="151"/>
      <c r="W305" s="151"/>
      <c r="X305" s="151"/>
      <c r="Y305" s="151"/>
      <c r="Z305" s="43"/>
      <c r="AA305" s="151"/>
      <c r="AB305" s="151"/>
      <c r="AC305" s="151"/>
      <c r="AD305" s="151"/>
      <c r="AE305" s="43"/>
      <c r="AF305" s="151"/>
      <c r="AG305" s="151"/>
      <c r="AH305" s="151"/>
      <c r="AI305" s="151"/>
      <c r="AJ305" s="22"/>
      <c r="AK305" s="22"/>
      <c r="AL305" s="22"/>
      <c r="AM305" s="22"/>
      <c r="AN305" s="22"/>
      <c r="AO305" s="22"/>
    </row>
    <row r="306" spans="1:41" ht="15.75" customHeight="1" x14ac:dyDescent="0.2">
      <c r="A306" s="43"/>
      <c r="B306" s="151"/>
      <c r="C306" s="151"/>
      <c r="D306" s="151"/>
      <c r="E306" s="151"/>
      <c r="F306" s="151"/>
      <c r="G306" s="64"/>
      <c r="H306" s="151"/>
      <c r="I306" s="151"/>
      <c r="J306" s="151"/>
      <c r="K306" s="151"/>
      <c r="L306" s="151"/>
      <c r="M306" s="64"/>
      <c r="N306" s="151"/>
      <c r="O306" s="151"/>
      <c r="P306" s="151"/>
      <c r="Q306" s="151"/>
      <c r="R306" s="151"/>
      <c r="S306" s="43"/>
      <c r="T306" s="151"/>
      <c r="U306" s="151"/>
      <c r="V306" s="151"/>
      <c r="W306" s="151"/>
      <c r="X306" s="151"/>
      <c r="Y306" s="151"/>
      <c r="Z306" s="43"/>
      <c r="AA306" s="151"/>
      <c r="AB306" s="151"/>
      <c r="AC306" s="151"/>
      <c r="AD306" s="151"/>
      <c r="AE306" s="43"/>
      <c r="AF306" s="151"/>
      <c r="AG306" s="151"/>
      <c r="AH306" s="151"/>
      <c r="AI306" s="151"/>
      <c r="AJ306" s="22"/>
      <c r="AK306" s="22"/>
      <c r="AL306" s="22"/>
      <c r="AM306" s="22"/>
      <c r="AN306" s="22"/>
      <c r="AO306" s="22"/>
    </row>
    <row r="307" spans="1:41" ht="15.75" customHeight="1" x14ac:dyDescent="0.2">
      <c r="A307" s="43"/>
      <c r="B307" s="151"/>
      <c r="C307" s="151"/>
      <c r="D307" s="151"/>
      <c r="E307" s="151"/>
      <c r="F307" s="151"/>
      <c r="G307" s="64"/>
      <c r="H307" s="151"/>
      <c r="I307" s="151"/>
      <c r="J307" s="151"/>
      <c r="K307" s="151"/>
      <c r="L307" s="151"/>
      <c r="M307" s="64"/>
      <c r="N307" s="151"/>
      <c r="O307" s="151"/>
      <c r="P307" s="151"/>
      <c r="Q307" s="151"/>
      <c r="R307" s="151"/>
      <c r="S307" s="43"/>
      <c r="T307" s="151"/>
      <c r="U307" s="151"/>
      <c r="V307" s="151"/>
      <c r="W307" s="151"/>
      <c r="X307" s="151"/>
      <c r="Y307" s="151"/>
      <c r="Z307" s="43"/>
      <c r="AA307" s="151"/>
      <c r="AB307" s="151"/>
      <c r="AC307" s="151"/>
      <c r="AD307" s="151"/>
      <c r="AE307" s="43"/>
      <c r="AF307" s="151"/>
      <c r="AG307" s="151"/>
      <c r="AH307" s="151"/>
      <c r="AI307" s="151"/>
      <c r="AJ307" s="22"/>
      <c r="AK307" s="22"/>
      <c r="AL307" s="22"/>
      <c r="AM307" s="22"/>
      <c r="AN307" s="22"/>
      <c r="AO307" s="22"/>
    </row>
    <row r="308" spans="1:41" ht="15.75" customHeight="1" x14ac:dyDescent="0.2">
      <c r="A308" s="43"/>
      <c r="B308" s="151"/>
      <c r="C308" s="151"/>
      <c r="D308" s="151"/>
      <c r="E308" s="151"/>
      <c r="F308" s="151"/>
      <c r="G308" s="64"/>
      <c r="H308" s="151"/>
      <c r="I308" s="151"/>
      <c r="J308" s="151"/>
      <c r="K308" s="151"/>
      <c r="L308" s="151"/>
      <c r="M308" s="64"/>
      <c r="N308" s="151"/>
      <c r="O308" s="151"/>
      <c r="P308" s="151"/>
      <c r="Q308" s="151"/>
      <c r="R308" s="151"/>
      <c r="S308" s="43"/>
      <c r="T308" s="151"/>
      <c r="U308" s="151"/>
      <c r="V308" s="151"/>
      <c r="W308" s="151"/>
      <c r="X308" s="151"/>
      <c r="Y308" s="151"/>
      <c r="Z308" s="43"/>
      <c r="AA308" s="151"/>
      <c r="AB308" s="151"/>
      <c r="AC308" s="151"/>
      <c r="AD308" s="151"/>
      <c r="AE308" s="43"/>
      <c r="AF308" s="151"/>
      <c r="AG308" s="151"/>
      <c r="AH308" s="151"/>
      <c r="AI308" s="151"/>
      <c r="AJ308" s="22"/>
      <c r="AK308" s="22"/>
      <c r="AL308" s="22"/>
      <c r="AM308" s="22"/>
      <c r="AN308" s="22"/>
      <c r="AO308" s="22"/>
    </row>
    <row r="309" spans="1:41" ht="15.75" customHeight="1" x14ac:dyDescent="0.2">
      <c r="A309" s="43"/>
      <c r="B309" s="151"/>
      <c r="C309" s="151"/>
      <c r="D309" s="151"/>
      <c r="E309" s="151"/>
      <c r="F309" s="151"/>
      <c r="G309" s="64"/>
      <c r="H309" s="151"/>
      <c r="I309" s="151"/>
      <c r="J309" s="151"/>
      <c r="K309" s="151"/>
      <c r="L309" s="151"/>
      <c r="M309" s="64"/>
      <c r="N309" s="151"/>
      <c r="O309" s="151"/>
      <c r="P309" s="151"/>
      <c r="Q309" s="151"/>
      <c r="R309" s="151"/>
      <c r="S309" s="43"/>
      <c r="T309" s="151"/>
      <c r="U309" s="151"/>
      <c r="V309" s="151"/>
      <c r="W309" s="151"/>
      <c r="X309" s="151"/>
      <c r="Y309" s="151"/>
      <c r="Z309" s="43"/>
      <c r="AA309" s="151"/>
      <c r="AB309" s="151"/>
      <c r="AC309" s="151"/>
      <c r="AD309" s="151"/>
      <c r="AE309" s="43"/>
      <c r="AF309" s="151"/>
      <c r="AG309" s="151"/>
      <c r="AH309" s="151"/>
      <c r="AI309" s="151"/>
      <c r="AJ309" s="22"/>
      <c r="AK309" s="22"/>
      <c r="AL309" s="22"/>
      <c r="AM309" s="22"/>
      <c r="AN309" s="22"/>
      <c r="AO309" s="22"/>
    </row>
    <row r="310" spans="1:41" ht="15.75" customHeight="1" x14ac:dyDescent="0.2">
      <c r="A310" s="43"/>
      <c r="B310" s="151"/>
      <c r="C310" s="151"/>
      <c r="D310" s="151"/>
      <c r="E310" s="151"/>
      <c r="F310" s="151"/>
      <c r="G310" s="64"/>
      <c r="H310" s="151"/>
      <c r="I310" s="151"/>
      <c r="J310" s="151"/>
      <c r="K310" s="151"/>
      <c r="L310" s="151"/>
      <c r="M310" s="64"/>
      <c r="N310" s="151"/>
      <c r="O310" s="151"/>
      <c r="P310" s="151"/>
      <c r="Q310" s="151"/>
      <c r="R310" s="151"/>
      <c r="S310" s="43"/>
      <c r="T310" s="151"/>
      <c r="U310" s="151"/>
      <c r="V310" s="151"/>
      <c r="W310" s="151"/>
      <c r="X310" s="151"/>
      <c r="Y310" s="151"/>
      <c r="Z310" s="43"/>
      <c r="AA310" s="151"/>
      <c r="AB310" s="151"/>
      <c r="AC310" s="151"/>
      <c r="AD310" s="151"/>
      <c r="AE310" s="43"/>
      <c r="AF310" s="151"/>
      <c r="AG310" s="151"/>
      <c r="AH310" s="151"/>
      <c r="AI310" s="151"/>
      <c r="AJ310" s="22"/>
      <c r="AK310" s="22"/>
      <c r="AL310" s="22"/>
      <c r="AM310" s="22"/>
      <c r="AN310" s="22"/>
      <c r="AO310" s="22"/>
    </row>
    <row r="311" spans="1:41" ht="15.75" customHeight="1" x14ac:dyDescent="0.2">
      <c r="A311" s="43"/>
      <c r="B311" s="151"/>
      <c r="C311" s="151"/>
      <c r="D311" s="151"/>
      <c r="E311" s="151"/>
      <c r="F311" s="151"/>
      <c r="G311" s="64"/>
      <c r="H311" s="151"/>
      <c r="I311" s="151"/>
      <c r="J311" s="151"/>
      <c r="K311" s="151"/>
      <c r="L311" s="151"/>
      <c r="M311" s="64"/>
      <c r="N311" s="151"/>
      <c r="O311" s="151"/>
      <c r="P311" s="151"/>
      <c r="Q311" s="151"/>
      <c r="R311" s="151"/>
      <c r="S311" s="43"/>
      <c r="T311" s="151"/>
      <c r="U311" s="151"/>
      <c r="V311" s="151"/>
      <c r="W311" s="151"/>
      <c r="X311" s="151"/>
      <c r="Y311" s="151"/>
      <c r="Z311" s="43"/>
      <c r="AA311" s="151"/>
      <c r="AB311" s="151"/>
      <c r="AC311" s="151"/>
      <c r="AD311" s="151"/>
      <c r="AE311" s="43"/>
      <c r="AF311" s="151"/>
      <c r="AG311" s="151"/>
      <c r="AH311" s="151"/>
      <c r="AI311" s="151"/>
      <c r="AJ311" s="22"/>
      <c r="AK311" s="22"/>
      <c r="AL311" s="22"/>
      <c r="AM311" s="22"/>
      <c r="AN311" s="22"/>
      <c r="AO311" s="22"/>
    </row>
    <row r="312" spans="1:41" ht="15.75" customHeight="1" x14ac:dyDescent="0.2">
      <c r="A312" s="43"/>
      <c r="B312" s="151"/>
      <c r="C312" s="151"/>
      <c r="D312" s="151"/>
      <c r="E312" s="151"/>
      <c r="F312" s="151"/>
      <c r="G312" s="64"/>
      <c r="H312" s="151"/>
      <c r="I312" s="151"/>
      <c r="J312" s="151"/>
      <c r="K312" s="151"/>
      <c r="L312" s="151"/>
      <c r="M312" s="64"/>
      <c r="N312" s="151"/>
      <c r="O312" s="151"/>
      <c r="P312" s="151"/>
      <c r="Q312" s="151"/>
      <c r="R312" s="151"/>
      <c r="S312" s="43"/>
      <c r="T312" s="151"/>
      <c r="U312" s="151"/>
      <c r="V312" s="151"/>
      <c r="W312" s="151"/>
      <c r="X312" s="151"/>
      <c r="Y312" s="151"/>
      <c r="Z312" s="43"/>
      <c r="AA312" s="151"/>
      <c r="AB312" s="151"/>
      <c r="AC312" s="151"/>
      <c r="AD312" s="151"/>
      <c r="AE312" s="43"/>
      <c r="AF312" s="151"/>
      <c r="AG312" s="151"/>
      <c r="AH312" s="151"/>
      <c r="AI312" s="151"/>
      <c r="AJ312" s="22"/>
      <c r="AK312" s="22"/>
      <c r="AL312" s="22"/>
      <c r="AM312" s="22"/>
      <c r="AN312" s="22"/>
      <c r="AO312" s="22"/>
    </row>
    <row r="313" spans="1:41" ht="15.75" customHeight="1" x14ac:dyDescent="0.2">
      <c r="A313" s="43"/>
      <c r="B313" s="151"/>
      <c r="C313" s="151"/>
      <c r="D313" s="151"/>
      <c r="E313" s="151"/>
      <c r="F313" s="151"/>
      <c r="G313" s="64"/>
      <c r="H313" s="151"/>
      <c r="I313" s="151"/>
      <c r="J313" s="151"/>
      <c r="K313" s="151"/>
      <c r="L313" s="151"/>
      <c r="M313" s="64"/>
      <c r="N313" s="151"/>
      <c r="O313" s="151"/>
      <c r="P313" s="151"/>
      <c r="Q313" s="151"/>
      <c r="R313" s="151"/>
      <c r="S313" s="43"/>
      <c r="T313" s="151"/>
      <c r="U313" s="151"/>
      <c r="V313" s="151"/>
      <c r="W313" s="151"/>
      <c r="X313" s="151"/>
      <c r="Y313" s="151"/>
      <c r="Z313" s="43"/>
      <c r="AA313" s="151"/>
      <c r="AB313" s="151"/>
      <c r="AC313" s="151"/>
      <c r="AD313" s="151"/>
      <c r="AE313" s="43"/>
      <c r="AF313" s="151"/>
      <c r="AG313" s="151"/>
      <c r="AH313" s="151"/>
      <c r="AI313" s="151"/>
      <c r="AJ313" s="22"/>
      <c r="AK313" s="22"/>
      <c r="AL313" s="22"/>
      <c r="AM313" s="22"/>
      <c r="AN313" s="22"/>
      <c r="AO313" s="22"/>
    </row>
    <row r="314" spans="1:41" ht="15.75" customHeight="1" x14ac:dyDescent="0.2">
      <c r="A314" s="43"/>
      <c r="B314" s="151"/>
      <c r="C314" s="151"/>
      <c r="D314" s="151"/>
      <c r="E314" s="151"/>
      <c r="F314" s="151"/>
      <c r="G314" s="64"/>
      <c r="H314" s="151"/>
      <c r="I314" s="151"/>
      <c r="J314" s="151"/>
      <c r="K314" s="151"/>
      <c r="L314" s="151"/>
      <c r="M314" s="64"/>
      <c r="N314" s="151"/>
      <c r="O314" s="151"/>
      <c r="P314" s="151"/>
      <c r="Q314" s="151"/>
      <c r="R314" s="151"/>
      <c r="S314" s="43"/>
      <c r="T314" s="151"/>
      <c r="U314" s="151"/>
      <c r="V314" s="151"/>
      <c r="W314" s="151"/>
      <c r="X314" s="151"/>
      <c r="Y314" s="151"/>
      <c r="Z314" s="43"/>
      <c r="AA314" s="151"/>
      <c r="AB314" s="151"/>
      <c r="AC314" s="151"/>
      <c r="AD314" s="151"/>
      <c r="AE314" s="43"/>
      <c r="AF314" s="151"/>
      <c r="AG314" s="151"/>
      <c r="AH314" s="151"/>
      <c r="AI314" s="151"/>
      <c r="AJ314" s="22"/>
      <c r="AK314" s="22"/>
      <c r="AL314" s="22"/>
      <c r="AM314" s="22"/>
      <c r="AN314" s="22"/>
      <c r="AO314" s="22"/>
    </row>
    <row r="315" spans="1:41" ht="15.75" customHeight="1" x14ac:dyDescent="0.2">
      <c r="A315" s="43"/>
      <c r="B315" s="151"/>
      <c r="C315" s="151"/>
      <c r="D315" s="151"/>
      <c r="E315" s="151"/>
      <c r="F315" s="151"/>
      <c r="G315" s="64"/>
      <c r="H315" s="151"/>
      <c r="I315" s="151"/>
      <c r="J315" s="151"/>
      <c r="K315" s="151"/>
      <c r="L315" s="151"/>
      <c r="M315" s="64"/>
      <c r="N315" s="151"/>
      <c r="O315" s="151"/>
      <c r="P315" s="151"/>
      <c r="Q315" s="151"/>
      <c r="R315" s="151"/>
      <c r="S315" s="43"/>
      <c r="T315" s="151"/>
      <c r="U315" s="151"/>
      <c r="V315" s="151"/>
      <c r="W315" s="151"/>
      <c r="X315" s="151"/>
      <c r="Y315" s="151"/>
      <c r="Z315" s="43"/>
      <c r="AA315" s="151"/>
      <c r="AB315" s="151"/>
      <c r="AC315" s="151"/>
      <c r="AD315" s="151"/>
      <c r="AE315" s="43"/>
      <c r="AF315" s="151"/>
      <c r="AG315" s="151"/>
      <c r="AH315" s="151"/>
      <c r="AI315" s="151"/>
      <c r="AJ315" s="22"/>
      <c r="AK315" s="22"/>
      <c r="AL315" s="22"/>
      <c r="AM315" s="22"/>
      <c r="AN315" s="22"/>
      <c r="AO315" s="22"/>
    </row>
    <row r="316" spans="1:41" ht="15.75" customHeight="1" x14ac:dyDescent="0.2">
      <c r="A316" s="43"/>
      <c r="B316" s="151"/>
      <c r="C316" s="151"/>
      <c r="D316" s="151"/>
      <c r="E316" s="151"/>
      <c r="F316" s="151"/>
      <c r="G316" s="64"/>
      <c r="H316" s="151"/>
      <c r="I316" s="151"/>
      <c r="J316" s="151"/>
      <c r="K316" s="151"/>
      <c r="L316" s="151"/>
      <c r="M316" s="64"/>
      <c r="N316" s="151"/>
      <c r="O316" s="151"/>
      <c r="P316" s="151"/>
      <c r="Q316" s="151"/>
      <c r="R316" s="151"/>
      <c r="S316" s="43"/>
      <c r="T316" s="151"/>
      <c r="U316" s="151"/>
      <c r="V316" s="151"/>
      <c r="W316" s="151"/>
      <c r="X316" s="151"/>
      <c r="Y316" s="151"/>
      <c r="Z316" s="43"/>
      <c r="AA316" s="151"/>
      <c r="AB316" s="151"/>
      <c r="AC316" s="151"/>
      <c r="AD316" s="151"/>
      <c r="AE316" s="43"/>
      <c r="AF316" s="151"/>
      <c r="AG316" s="151"/>
      <c r="AH316" s="151"/>
      <c r="AI316" s="151"/>
      <c r="AJ316" s="22"/>
      <c r="AK316" s="22"/>
      <c r="AL316" s="22"/>
      <c r="AM316" s="22"/>
      <c r="AN316" s="22"/>
      <c r="AO316" s="22"/>
    </row>
    <row r="317" spans="1:41" ht="15.75" customHeight="1" x14ac:dyDescent="0.2">
      <c r="A317" s="43"/>
      <c r="B317" s="151"/>
      <c r="C317" s="151"/>
      <c r="D317" s="151"/>
      <c r="E317" s="151"/>
      <c r="F317" s="151"/>
      <c r="G317" s="64"/>
      <c r="H317" s="151"/>
      <c r="I317" s="151"/>
      <c r="J317" s="151"/>
      <c r="K317" s="151"/>
      <c r="L317" s="151"/>
      <c r="M317" s="64"/>
      <c r="N317" s="151"/>
      <c r="O317" s="151"/>
      <c r="P317" s="151"/>
      <c r="Q317" s="151"/>
      <c r="R317" s="151"/>
      <c r="S317" s="43"/>
      <c r="T317" s="151"/>
      <c r="U317" s="151"/>
      <c r="V317" s="151"/>
      <c r="W317" s="151"/>
      <c r="X317" s="151"/>
      <c r="Y317" s="151"/>
      <c r="Z317" s="43"/>
      <c r="AA317" s="151"/>
      <c r="AB317" s="151"/>
      <c r="AC317" s="151"/>
      <c r="AD317" s="151"/>
      <c r="AE317" s="43"/>
      <c r="AF317" s="151"/>
      <c r="AG317" s="151"/>
      <c r="AH317" s="151"/>
      <c r="AI317" s="151"/>
      <c r="AJ317" s="22"/>
      <c r="AK317" s="22"/>
      <c r="AL317" s="22"/>
      <c r="AM317" s="22"/>
      <c r="AN317" s="22"/>
      <c r="AO317" s="22"/>
    </row>
    <row r="318" spans="1:41" ht="15.75" customHeight="1" x14ac:dyDescent="0.2">
      <c r="A318" s="43"/>
      <c r="B318" s="151"/>
      <c r="C318" s="151"/>
      <c r="D318" s="151"/>
      <c r="E318" s="151"/>
      <c r="F318" s="151"/>
      <c r="G318" s="64"/>
      <c r="H318" s="151"/>
      <c r="I318" s="151"/>
      <c r="J318" s="151"/>
      <c r="K318" s="151"/>
      <c r="L318" s="151"/>
      <c r="M318" s="64"/>
      <c r="N318" s="151"/>
      <c r="O318" s="151"/>
      <c r="P318" s="151"/>
      <c r="Q318" s="151"/>
      <c r="R318" s="151"/>
      <c r="S318" s="43"/>
      <c r="T318" s="151"/>
      <c r="U318" s="151"/>
      <c r="V318" s="151"/>
      <c r="W318" s="151"/>
      <c r="X318" s="151"/>
      <c r="Y318" s="151"/>
      <c r="Z318" s="43"/>
      <c r="AA318" s="151"/>
      <c r="AB318" s="151"/>
      <c r="AC318" s="151"/>
      <c r="AD318" s="151"/>
      <c r="AE318" s="43"/>
      <c r="AF318" s="151"/>
      <c r="AG318" s="151"/>
      <c r="AH318" s="151"/>
      <c r="AI318" s="151"/>
      <c r="AJ318" s="22"/>
      <c r="AK318" s="22"/>
      <c r="AL318" s="22"/>
      <c r="AM318" s="22"/>
      <c r="AN318" s="22"/>
      <c r="AO318" s="22"/>
    </row>
    <row r="319" spans="1:41" ht="15.75" customHeight="1" x14ac:dyDescent="0.2">
      <c r="A319" s="43"/>
      <c r="B319" s="151"/>
      <c r="C319" s="151"/>
      <c r="D319" s="151"/>
      <c r="E319" s="151"/>
      <c r="F319" s="151"/>
      <c r="G319" s="64"/>
      <c r="H319" s="151"/>
      <c r="I319" s="151"/>
      <c r="J319" s="151"/>
      <c r="K319" s="151"/>
      <c r="L319" s="151"/>
      <c r="M319" s="64"/>
      <c r="N319" s="151"/>
      <c r="O319" s="151"/>
      <c r="P319" s="151"/>
      <c r="Q319" s="151"/>
      <c r="R319" s="151"/>
      <c r="S319" s="43"/>
      <c r="T319" s="151"/>
      <c r="U319" s="151"/>
      <c r="V319" s="151"/>
      <c r="W319" s="151"/>
      <c r="X319" s="151"/>
      <c r="Y319" s="151"/>
      <c r="Z319" s="43"/>
      <c r="AA319" s="151"/>
      <c r="AB319" s="151"/>
      <c r="AC319" s="151"/>
      <c r="AD319" s="151"/>
      <c r="AE319" s="43"/>
      <c r="AF319" s="151"/>
      <c r="AG319" s="151"/>
      <c r="AH319" s="151"/>
      <c r="AI319" s="151"/>
      <c r="AJ319" s="22"/>
      <c r="AK319" s="22"/>
      <c r="AL319" s="22"/>
      <c r="AM319" s="22"/>
      <c r="AN319" s="22"/>
      <c r="AO319" s="22"/>
    </row>
    <row r="320" spans="1:41" ht="15.75" customHeight="1" x14ac:dyDescent="0.2">
      <c r="A320" s="43"/>
      <c r="B320" s="151"/>
      <c r="C320" s="151"/>
      <c r="D320" s="151"/>
      <c r="E320" s="151"/>
      <c r="F320" s="151"/>
      <c r="G320" s="64"/>
      <c r="H320" s="151"/>
      <c r="I320" s="151"/>
      <c r="J320" s="151"/>
      <c r="K320" s="151"/>
      <c r="L320" s="151"/>
      <c r="M320" s="64"/>
      <c r="N320" s="151"/>
      <c r="O320" s="151"/>
      <c r="P320" s="151"/>
      <c r="Q320" s="151"/>
      <c r="R320" s="151"/>
      <c r="S320" s="43"/>
      <c r="T320" s="151"/>
      <c r="U320" s="151"/>
      <c r="V320" s="151"/>
      <c r="W320" s="151"/>
      <c r="X320" s="151"/>
      <c r="Y320" s="151"/>
      <c r="Z320" s="43"/>
      <c r="AA320" s="151"/>
      <c r="AB320" s="151"/>
      <c r="AC320" s="151"/>
      <c r="AD320" s="151"/>
      <c r="AE320" s="43"/>
      <c r="AF320" s="151"/>
      <c r="AG320" s="151"/>
      <c r="AH320" s="151"/>
      <c r="AI320" s="151"/>
      <c r="AJ320" s="22"/>
      <c r="AK320" s="22"/>
      <c r="AL320" s="22"/>
      <c r="AM320" s="22"/>
      <c r="AN320" s="22"/>
      <c r="AO320" s="22"/>
    </row>
    <row r="321" spans="1:41" ht="15.75" customHeight="1" x14ac:dyDescent="0.2">
      <c r="A321" s="43"/>
      <c r="B321" s="151"/>
      <c r="C321" s="151"/>
      <c r="D321" s="151"/>
      <c r="E321" s="151"/>
      <c r="F321" s="151"/>
      <c r="G321" s="64"/>
      <c r="H321" s="151"/>
      <c r="I321" s="151"/>
      <c r="J321" s="151"/>
      <c r="K321" s="151"/>
      <c r="L321" s="151"/>
      <c r="M321" s="64"/>
      <c r="N321" s="151"/>
      <c r="O321" s="151"/>
      <c r="P321" s="151"/>
      <c r="Q321" s="151"/>
      <c r="R321" s="151"/>
      <c r="S321" s="43"/>
      <c r="T321" s="151"/>
      <c r="U321" s="151"/>
      <c r="V321" s="151"/>
      <c r="W321" s="151"/>
      <c r="X321" s="151"/>
      <c r="Y321" s="151"/>
      <c r="Z321" s="43"/>
      <c r="AA321" s="151"/>
      <c r="AB321" s="151"/>
      <c r="AC321" s="151"/>
      <c r="AD321" s="151"/>
      <c r="AE321" s="43"/>
      <c r="AF321" s="151"/>
      <c r="AG321" s="151"/>
      <c r="AH321" s="151"/>
      <c r="AI321" s="151"/>
      <c r="AJ321" s="22"/>
      <c r="AK321" s="22"/>
      <c r="AL321" s="22"/>
      <c r="AM321" s="22"/>
      <c r="AN321" s="22"/>
      <c r="AO321" s="22"/>
    </row>
    <row r="322" spans="1:41" ht="15.75" customHeight="1" x14ac:dyDescent="0.2">
      <c r="A322" s="43"/>
      <c r="B322" s="151"/>
      <c r="C322" s="151"/>
      <c r="D322" s="151"/>
      <c r="E322" s="151"/>
      <c r="F322" s="151"/>
      <c r="G322" s="64"/>
      <c r="H322" s="151"/>
      <c r="I322" s="151"/>
      <c r="J322" s="151"/>
      <c r="K322" s="151"/>
      <c r="L322" s="151"/>
      <c r="M322" s="64"/>
      <c r="N322" s="151"/>
      <c r="O322" s="151"/>
      <c r="P322" s="151"/>
      <c r="Q322" s="151"/>
      <c r="R322" s="151"/>
      <c r="S322" s="43"/>
      <c r="T322" s="151"/>
      <c r="U322" s="151"/>
      <c r="V322" s="151"/>
      <c r="W322" s="151"/>
      <c r="X322" s="151"/>
      <c r="Y322" s="151"/>
      <c r="Z322" s="43"/>
      <c r="AA322" s="151"/>
      <c r="AB322" s="151"/>
      <c r="AC322" s="151"/>
      <c r="AD322" s="151"/>
      <c r="AE322" s="43"/>
      <c r="AF322" s="151"/>
      <c r="AG322" s="151"/>
      <c r="AH322" s="151"/>
      <c r="AI322" s="151"/>
      <c r="AJ322" s="22"/>
      <c r="AK322" s="22"/>
      <c r="AL322" s="22"/>
      <c r="AM322" s="22"/>
      <c r="AN322" s="22"/>
      <c r="AO322" s="22"/>
    </row>
    <row r="323" spans="1:41" ht="15.75" customHeight="1" x14ac:dyDescent="0.2">
      <c r="A323" s="43"/>
      <c r="B323" s="151"/>
      <c r="C323" s="151"/>
      <c r="D323" s="151"/>
      <c r="E323" s="151"/>
      <c r="F323" s="151"/>
      <c r="G323" s="64"/>
      <c r="H323" s="151"/>
      <c r="I323" s="151"/>
      <c r="J323" s="151"/>
      <c r="K323" s="151"/>
      <c r="L323" s="151"/>
      <c r="M323" s="64"/>
      <c r="N323" s="151"/>
      <c r="O323" s="151"/>
      <c r="P323" s="151"/>
      <c r="Q323" s="151"/>
      <c r="R323" s="151"/>
      <c r="S323" s="43"/>
      <c r="T323" s="151"/>
      <c r="U323" s="151"/>
      <c r="V323" s="151"/>
      <c r="W323" s="151"/>
      <c r="X323" s="151"/>
      <c r="Y323" s="151"/>
      <c r="Z323" s="43"/>
      <c r="AA323" s="151"/>
      <c r="AB323" s="151"/>
      <c r="AC323" s="151"/>
      <c r="AD323" s="151"/>
      <c r="AE323" s="43"/>
      <c r="AF323" s="151"/>
      <c r="AG323" s="151"/>
      <c r="AH323" s="151"/>
      <c r="AI323" s="151"/>
      <c r="AJ323" s="22"/>
      <c r="AK323" s="22"/>
      <c r="AL323" s="22"/>
      <c r="AM323" s="22"/>
      <c r="AN323" s="22"/>
      <c r="AO323" s="22"/>
    </row>
    <row r="324" spans="1:41" ht="15.75" customHeight="1" x14ac:dyDescent="0.2">
      <c r="A324" s="43"/>
      <c r="B324" s="151"/>
      <c r="C324" s="151"/>
      <c r="D324" s="151"/>
      <c r="E324" s="151"/>
      <c r="F324" s="151"/>
      <c r="G324" s="64"/>
      <c r="H324" s="151"/>
      <c r="I324" s="151"/>
      <c r="J324" s="151"/>
      <c r="K324" s="151"/>
      <c r="L324" s="151"/>
      <c r="M324" s="64"/>
      <c r="N324" s="151"/>
      <c r="O324" s="151"/>
      <c r="P324" s="151"/>
      <c r="Q324" s="151"/>
      <c r="R324" s="151"/>
      <c r="S324" s="43"/>
      <c r="T324" s="151"/>
      <c r="U324" s="151"/>
      <c r="V324" s="151"/>
      <c r="W324" s="151"/>
      <c r="X324" s="151"/>
      <c r="Y324" s="151"/>
      <c r="Z324" s="43"/>
      <c r="AA324" s="151"/>
      <c r="AB324" s="151"/>
      <c r="AC324" s="151"/>
      <c r="AD324" s="151"/>
      <c r="AE324" s="43"/>
      <c r="AF324" s="151"/>
      <c r="AG324" s="151"/>
      <c r="AH324" s="151"/>
      <c r="AI324" s="151"/>
      <c r="AJ324" s="22"/>
      <c r="AK324" s="22"/>
      <c r="AL324" s="22"/>
      <c r="AM324" s="22"/>
      <c r="AN324" s="22"/>
      <c r="AO324" s="22"/>
    </row>
    <row r="325" spans="1:41" ht="15.75" customHeight="1" x14ac:dyDescent="0.2">
      <c r="A325" s="43"/>
      <c r="B325" s="151"/>
      <c r="C325" s="151"/>
      <c r="D325" s="151"/>
      <c r="E325" s="151"/>
      <c r="F325" s="151"/>
      <c r="G325" s="64"/>
      <c r="H325" s="151"/>
      <c r="I325" s="151"/>
      <c r="J325" s="151"/>
      <c r="K325" s="151"/>
      <c r="L325" s="151"/>
      <c r="M325" s="64"/>
      <c r="N325" s="151"/>
      <c r="O325" s="151"/>
      <c r="P325" s="151"/>
      <c r="Q325" s="151"/>
      <c r="R325" s="151"/>
      <c r="S325" s="43"/>
      <c r="T325" s="151"/>
      <c r="U325" s="151"/>
      <c r="V325" s="151"/>
      <c r="W325" s="151"/>
      <c r="X325" s="151"/>
      <c r="Y325" s="151"/>
      <c r="Z325" s="43"/>
      <c r="AA325" s="151"/>
      <c r="AB325" s="151"/>
      <c r="AC325" s="151"/>
      <c r="AD325" s="151"/>
      <c r="AE325" s="43"/>
      <c r="AF325" s="151"/>
      <c r="AG325" s="151"/>
      <c r="AH325" s="151"/>
      <c r="AI325" s="151"/>
      <c r="AJ325" s="22"/>
      <c r="AK325" s="22"/>
      <c r="AL325" s="22"/>
      <c r="AM325" s="22"/>
      <c r="AN325" s="22"/>
      <c r="AO325" s="22"/>
    </row>
    <row r="326" spans="1:41" ht="15.75" customHeight="1" x14ac:dyDescent="0.2">
      <c r="A326" s="43"/>
      <c r="B326" s="151"/>
      <c r="C326" s="151"/>
      <c r="D326" s="151"/>
      <c r="E326" s="151"/>
      <c r="F326" s="151"/>
      <c r="G326" s="64"/>
      <c r="H326" s="151"/>
      <c r="I326" s="151"/>
      <c r="J326" s="151"/>
      <c r="K326" s="151"/>
      <c r="L326" s="151"/>
      <c r="M326" s="64"/>
      <c r="N326" s="151"/>
      <c r="O326" s="151"/>
      <c r="P326" s="151"/>
      <c r="Q326" s="151"/>
      <c r="R326" s="151"/>
      <c r="S326" s="43"/>
      <c r="T326" s="151"/>
      <c r="U326" s="151"/>
      <c r="V326" s="151"/>
      <c r="W326" s="151"/>
      <c r="X326" s="151"/>
      <c r="Y326" s="151"/>
      <c r="Z326" s="43"/>
      <c r="AA326" s="151"/>
      <c r="AB326" s="151"/>
      <c r="AC326" s="151"/>
      <c r="AD326" s="151"/>
      <c r="AE326" s="43"/>
      <c r="AF326" s="151"/>
      <c r="AG326" s="151"/>
      <c r="AH326" s="151"/>
      <c r="AI326" s="151"/>
      <c r="AJ326" s="22"/>
      <c r="AK326" s="22"/>
      <c r="AL326" s="22"/>
      <c r="AM326" s="22"/>
      <c r="AN326" s="22"/>
      <c r="AO326" s="22"/>
    </row>
    <row r="327" spans="1:41" ht="15.75" customHeight="1" x14ac:dyDescent="0.2">
      <c r="A327" s="43"/>
      <c r="B327" s="151"/>
      <c r="C327" s="151"/>
      <c r="D327" s="151"/>
      <c r="E327" s="151"/>
      <c r="F327" s="151"/>
      <c r="G327" s="64"/>
      <c r="H327" s="151"/>
      <c r="I327" s="151"/>
      <c r="J327" s="151"/>
      <c r="K327" s="151"/>
      <c r="L327" s="151"/>
      <c r="M327" s="64"/>
      <c r="N327" s="151"/>
      <c r="O327" s="151"/>
      <c r="P327" s="151"/>
      <c r="Q327" s="151"/>
      <c r="R327" s="151"/>
      <c r="S327" s="43"/>
      <c r="T327" s="151"/>
      <c r="U327" s="151"/>
      <c r="V327" s="151"/>
      <c r="W327" s="151"/>
      <c r="X327" s="151"/>
      <c r="Y327" s="151"/>
      <c r="Z327" s="43"/>
      <c r="AA327" s="151"/>
      <c r="AB327" s="151"/>
      <c r="AC327" s="151"/>
      <c r="AD327" s="151"/>
      <c r="AE327" s="43"/>
      <c r="AF327" s="151"/>
      <c r="AG327" s="151"/>
      <c r="AH327" s="151"/>
      <c r="AI327" s="151"/>
      <c r="AJ327" s="22"/>
      <c r="AK327" s="22"/>
      <c r="AL327" s="22"/>
      <c r="AM327" s="22"/>
      <c r="AN327" s="22"/>
      <c r="AO327" s="22"/>
    </row>
    <row r="328" spans="1:41" ht="15.75" customHeight="1" x14ac:dyDescent="0.2">
      <c r="A328" s="43"/>
      <c r="B328" s="151"/>
      <c r="C328" s="151"/>
      <c r="D328" s="151"/>
      <c r="E328" s="151"/>
      <c r="F328" s="151"/>
      <c r="G328" s="64"/>
      <c r="H328" s="151"/>
      <c r="I328" s="151"/>
      <c r="J328" s="151"/>
      <c r="K328" s="151"/>
      <c r="L328" s="151"/>
      <c r="M328" s="64"/>
      <c r="N328" s="151"/>
      <c r="O328" s="151"/>
      <c r="P328" s="151"/>
      <c r="Q328" s="151"/>
      <c r="R328" s="151"/>
      <c r="S328" s="43"/>
      <c r="T328" s="151"/>
      <c r="U328" s="151"/>
      <c r="V328" s="151"/>
      <c r="W328" s="151"/>
      <c r="X328" s="151"/>
      <c r="Y328" s="151"/>
      <c r="Z328" s="43"/>
      <c r="AA328" s="151"/>
      <c r="AB328" s="151"/>
      <c r="AC328" s="151"/>
      <c r="AD328" s="151"/>
      <c r="AE328" s="43"/>
      <c r="AF328" s="151"/>
      <c r="AG328" s="151"/>
      <c r="AH328" s="151"/>
      <c r="AI328" s="151"/>
      <c r="AJ328" s="22"/>
      <c r="AK328" s="22"/>
      <c r="AL328" s="22"/>
      <c r="AM328" s="22"/>
      <c r="AN328" s="22"/>
      <c r="AO328" s="22"/>
    </row>
    <row r="329" spans="1:41" ht="15.75" customHeight="1" x14ac:dyDescent="0.2">
      <c r="A329" s="43"/>
      <c r="B329" s="151"/>
      <c r="C329" s="151"/>
      <c r="D329" s="151"/>
      <c r="E329" s="151"/>
      <c r="F329" s="151"/>
      <c r="G329" s="64"/>
      <c r="H329" s="151"/>
      <c r="I329" s="151"/>
      <c r="J329" s="151"/>
      <c r="K329" s="151"/>
      <c r="L329" s="151"/>
      <c r="M329" s="64"/>
      <c r="N329" s="151"/>
      <c r="O329" s="151"/>
      <c r="P329" s="151"/>
      <c r="Q329" s="151"/>
      <c r="R329" s="151"/>
      <c r="S329" s="43"/>
      <c r="T329" s="151"/>
      <c r="U329" s="151"/>
      <c r="V329" s="151"/>
      <c r="W329" s="151"/>
      <c r="X329" s="151"/>
      <c r="Y329" s="151"/>
      <c r="Z329" s="43"/>
      <c r="AA329" s="151"/>
      <c r="AB329" s="151"/>
      <c r="AC329" s="151"/>
      <c r="AD329" s="151"/>
      <c r="AE329" s="43"/>
      <c r="AF329" s="151"/>
      <c r="AG329" s="151"/>
      <c r="AH329" s="151"/>
      <c r="AI329" s="151"/>
      <c r="AJ329" s="22"/>
      <c r="AK329" s="22"/>
      <c r="AL329" s="22"/>
      <c r="AM329" s="22"/>
      <c r="AN329" s="22"/>
      <c r="AO329" s="22"/>
    </row>
    <row r="330" spans="1:41" ht="15.75" customHeight="1" x14ac:dyDescent="0.2">
      <c r="A330" s="43"/>
      <c r="B330" s="151"/>
      <c r="C330" s="151"/>
      <c r="D330" s="151"/>
      <c r="E330" s="151"/>
      <c r="F330" s="151"/>
      <c r="G330" s="64"/>
      <c r="H330" s="151"/>
      <c r="I330" s="151"/>
      <c r="J330" s="151"/>
      <c r="K330" s="151"/>
      <c r="L330" s="151"/>
      <c r="M330" s="64"/>
      <c r="N330" s="151"/>
      <c r="O330" s="151"/>
      <c r="P330" s="151"/>
      <c r="Q330" s="151"/>
      <c r="R330" s="151"/>
      <c r="S330" s="43"/>
      <c r="T330" s="151"/>
      <c r="U330" s="151"/>
      <c r="V330" s="151"/>
      <c r="W330" s="151"/>
      <c r="X330" s="151"/>
      <c r="Y330" s="151"/>
      <c r="Z330" s="43"/>
      <c r="AA330" s="151"/>
      <c r="AB330" s="151"/>
      <c r="AC330" s="151"/>
      <c r="AD330" s="151"/>
      <c r="AE330" s="43"/>
      <c r="AF330" s="151"/>
      <c r="AG330" s="151"/>
      <c r="AH330" s="151"/>
      <c r="AI330" s="151"/>
      <c r="AJ330" s="22"/>
      <c r="AK330" s="22"/>
      <c r="AL330" s="22"/>
      <c r="AM330" s="22"/>
      <c r="AN330" s="22"/>
      <c r="AO330" s="22"/>
    </row>
    <row r="331" spans="1:41" ht="15.75" customHeight="1" x14ac:dyDescent="0.2">
      <c r="A331" s="43"/>
      <c r="B331" s="151"/>
      <c r="C331" s="151"/>
      <c r="D331" s="151"/>
      <c r="E331" s="151"/>
      <c r="F331" s="151"/>
      <c r="G331" s="64"/>
      <c r="H331" s="151"/>
      <c r="I331" s="151"/>
      <c r="J331" s="151"/>
      <c r="K331" s="151"/>
      <c r="L331" s="151"/>
      <c r="M331" s="64"/>
      <c r="N331" s="151"/>
      <c r="O331" s="151"/>
      <c r="P331" s="151"/>
      <c r="Q331" s="151"/>
      <c r="R331" s="151"/>
      <c r="S331" s="43"/>
      <c r="T331" s="151"/>
      <c r="U331" s="151"/>
      <c r="V331" s="151"/>
      <c r="W331" s="151"/>
      <c r="X331" s="151"/>
      <c r="Y331" s="151"/>
      <c r="Z331" s="43"/>
      <c r="AA331" s="151"/>
      <c r="AB331" s="151"/>
      <c r="AC331" s="151"/>
      <c r="AD331" s="151"/>
      <c r="AE331" s="43"/>
      <c r="AF331" s="151"/>
      <c r="AG331" s="151"/>
      <c r="AH331" s="151"/>
      <c r="AI331" s="151"/>
      <c r="AJ331" s="22"/>
      <c r="AK331" s="22"/>
      <c r="AL331" s="22"/>
      <c r="AM331" s="22"/>
      <c r="AN331" s="22"/>
      <c r="AO331" s="22"/>
    </row>
    <row r="332" spans="1:41" ht="15.75" customHeight="1" x14ac:dyDescent="0.2">
      <c r="A332" s="43"/>
      <c r="B332" s="151"/>
      <c r="C332" s="151"/>
      <c r="D332" s="151"/>
      <c r="E332" s="151"/>
      <c r="F332" s="151"/>
      <c r="G332" s="64"/>
      <c r="H332" s="151"/>
      <c r="I332" s="151"/>
      <c r="J332" s="151"/>
      <c r="K332" s="151"/>
      <c r="L332" s="151"/>
      <c r="M332" s="64"/>
      <c r="N332" s="151"/>
      <c r="O332" s="151"/>
      <c r="P332" s="151"/>
      <c r="Q332" s="151"/>
      <c r="R332" s="151"/>
      <c r="S332" s="43"/>
      <c r="T332" s="151"/>
      <c r="U332" s="151"/>
      <c r="V332" s="151"/>
      <c r="W332" s="151"/>
      <c r="X332" s="151"/>
      <c r="Y332" s="151"/>
      <c r="Z332" s="43"/>
      <c r="AA332" s="151"/>
      <c r="AB332" s="151"/>
      <c r="AC332" s="151"/>
      <c r="AD332" s="151"/>
      <c r="AE332" s="43"/>
      <c r="AF332" s="151"/>
      <c r="AG332" s="151"/>
      <c r="AH332" s="151"/>
      <c r="AI332" s="151"/>
      <c r="AJ332" s="22"/>
      <c r="AK332" s="22"/>
      <c r="AL332" s="22"/>
      <c r="AM332" s="22"/>
      <c r="AN332" s="22"/>
      <c r="AO332" s="22"/>
    </row>
    <row r="333" spans="1:41" ht="15.75" customHeight="1" x14ac:dyDescent="0.2">
      <c r="A333" s="43"/>
      <c r="B333" s="151"/>
      <c r="C333" s="151"/>
      <c r="D333" s="151"/>
      <c r="E333" s="151"/>
      <c r="F333" s="151"/>
      <c r="G333" s="64"/>
      <c r="H333" s="151"/>
      <c r="I333" s="151"/>
      <c r="J333" s="151"/>
      <c r="K333" s="151"/>
      <c r="L333" s="151"/>
      <c r="M333" s="64"/>
      <c r="N333" s="151"/>
      <c r="O333" s="151"/>
      <c r="P333" s="151"/>
      <c r="Q333" s="151"/>
      <c r="R333" s="151"/>
      <c r="S333" s="43"/>
      <c r="T333" s="151"/>
      <c r="U333" s="151"/>
      <c r="V333" s="151"/>
      <c r="W333" s="151"/>
      <c r="X333" s="151"/>
      <c r="Y333" s="151"/>
      <c r="Z333" s="43"/>
      <c r="AA333" s="151"/>
      <c r="AB333" s="151"/>
      <c r="AC333" s="151"/>
      <c r="AD333" s="151"/>
      <c r="AE333" s="43"/>
      <c r="AF333" s="151"/>
      <c r="AG333" s="151"/>
      <c r="AH333" s="151"/>
      <c r="AI333" s="151"/>
      <c r="AJ333" s="22"/>
      <c r="AK333" s="22"/>
      <c r="AL333" s="22"/>
      <c r="AM333" s="22"/>
      <c r="AN333" s="22"/>
      <c r="AO333" s="22"/>
    </row>
    <row r="334" spans="1:41" ht="15.75" customHeight="1" x14ac:dyDescent="0.2">
      <c r="A334" s="43"/>
      <c r="B334" s="151"/>
      <c r="C334" s="151"/>
      <c r="D334" s="151"/>
      <c r="E334" s="151"/>
      <c r="F334" s="151"/>
      <c r="G334" s="64"/>
      <c r="H334" s="151"/>
      <c r="I334" s="151"/>
      <c r="J334" s="151"/>
      <c r="K334" s="151"/>
      <c r="L334" s="151"/>
      <c r="M334" s="64"/>
      <c r="N334" s="151"/>
      <c r="O334" s="151"/>
      <c r="P334" s="151"/>
      <c r="Q334" s="151"/>
      <c r="R334" s="151"/>
      <c r="S334" s="43"/>
      <c r="T334" s="151"/>
      <c r="U334" s="151"/>
      <c r="V334" s="151"/>
      <c r="W334" s="151"/>
      <c r="X334" s="151"/>
      <c r="Y334" s="151"/>
      <c r="Z334" s="43"/>
      <c r="AA334" s="151"/>
      <c r="AB334" s="151"/>
      <c r="AC334" s="151"/>
      <c r="AD334" s="151"/>
      <c r="AE334" s="43"/>
      <c r="AF334" s="151"/>
      <c r="AG334" s="151"/>
      <c r="AH334" s="151"/>
      <c r="AI334" s="151"/>
      <c r="AJ334" s="22"/>
      <c r="AK334" s="22"/>
      <c r="AL334" s="22"/>
      <c r="AM334" s="22"/>
      <c r="AN334" s="22"/>
      <c r="AO334" s="22"/>
    </row>
    <row r="335" spans="1:41" ht="15.75" customHeight="1" x14ac:dyDescent="0.2">
      <c r="A335" s="43"/>
      <c r="B335" s="151"/>
      <c r="C335" s="151"/>
      <c r="D335" s="151"/>
      <c r="E335" s="151"/>
      <c r="F335" s="151"/>
      <c r="G335" s="64"/>
      <c r="H335" s="151"/>
      <c r="I335" s="151"/>
      <c r="J335" s="151"/>
      <c r="K335" s="151"/>
      <c r="L335" s="151"/>
      <c r="M335" s="64"/>
      <c r="N335" s="151"/>
      <c r="O335" s="151"/>
      <c r="P335" s="151"/>
      <c r="Q335" s="151"/>
      <c r="R335" s="151"/>
      <c r="S335" s="43"/>
      <c r="T335" s="151"/>
      <c r="U335" s="151"/>
      <c r="V335" s="151"/>
      <c r="W335" s="151"/>
      <c r="X335" s="151"/>
      <c r="Y335" s="151"/>
      <c r="Z335" s="43"/>
      <c r="AA335" s="151"/>
      <c r="AB335" s="151"/>
      <c r="AC335" s="151"/>
      <c r="AD335" s="151"/>
      <c r="AE335" s="43"/>
      <c r="AF335" s="151"/>
      <c r="AG335" s="151"/>
      <c r="AH335" s="151"/>
      <c r="AI335" s="151"/>
      <c r="AJ335" s="22"/>
      <c r="AK335" s="22"/>
      <c r="AL335" s="22"/>
      <c r="AM335" s="22"/>
      <c r="AN335" s="22"/>
      <c r="AO335" s="22"/>
    </row>
    <row r="336" spans="1:41" ht="15.75" customHeight="1" x14ac:dyDescent="0.2">
      <c r="A336" s="43"/>
      <c r="B336" s="151"/>
      <c r="C336" s="151"/>
      <c r="D336" s="151"/>
      <c r="E336" s="151"/>
      <c r="F336" s="151"/>
      <c r="G336" s="64"/>
      <c r="H336" s="151"/>
      <c r="I336" s="151"/>
      <c r="J336" s="151"/>
      <c r="K336" s="151"/>
      <c r="L336" s="151"/>
      <c r="M336" s="64"/>
      <c r="N336" s="151"/>
      <c r="O336" s="151"/>
      <c r="P336" s="151"/>
      <c r="Q336" s="151"/>
      <c r="R336" s="151"/>
      <c r="S336" s="43"/>
      <c r="T336" s="151"/>
      <c r="U336" s="151"/>
      <c r="V336" s="151"/>
      <c r="W336" s="151"/>
      <c r="X336" s="151"/>
      <c r="Y336" s="151"/>
      <c r="Z336" s="43"/>
      <c r="AA336" s="151"/>
      <c r="AB336" s="151"/>
      <c r="AC336" s="151"/>
      <c r="AD336" s="151"/>
      <c r="AE336" s="43"/>
      <c r="AF336" s="151"/>
      <c r="AG336" s="151"/>
      <c r="AH336" s="151"/>
      <c r="AI336" s="151"/>
      <c r="AJ336" s="22"/>
      <c r="AK336" s="22"/>
      <c r="AL336" s="22"/>
      <c r="AM336" s="22"/>
      <c r="AN336" s="22"/>
      <c r="AO336" s="22"/>
    </row>
    <row r="337" spans="1:41" ht="15.75" customHeight="1" x14ac:dyDescent="0.2">
      <c r="A337" s="43"/>
      <c r="B337" s="151"/>
      <c r="C337" s="151"/>
      <c r="D337" s="151"/>
      <c r="E337" s="151"/>
      <c r="F337" s="151"/>
      <c r="G337" s="64"/>
      <c r="H337" s="151"/>
      <c r="I337" s="151"/>
      <c r="J337" s="151"/>
      <c r="K337" s="151"/>
      <c r="L337" s="151"/>
      <c r="M337" s="64"/>
      <c r="N337" s="151"/>
      <c r="O337" s="151"/>
      <c r="P337" s="151"/>
      <c r="Q337" s="151"/>
      <c r="R337" s="151"/>
      <c r="S337" s="43"/>
      <c r="T337" s="151"/>
      <c r="U337" s="151"/>
      <c r="V337" s="151"/>
      <c r="W337" s="151"/>
      <c r="X337" s="151"/>
      <c r="Y337" s="151"/>
      <c r="Z337" s="43"/>
      <c r="AA337" s="151"/>
      <c r="AB337" s="151"/>
      <c r="AC337" s="151"/>
      <c r="AD337" s="151"/>
      <c r="AE337" s="43"/>
      <c r="AF337" s="151"/>
      <c r="AG337" s="151"/>
      <c r="AH337" s="151"/>
      <c r="AI337" s="151"/>
      <c r="AJ337" s="22"/>
      <c r="AK337" s="22"/>
      <c r="AL337" s="22"/>
      <c r="AM337" s="22"/>
      <c r="AN337" s="22"/>
      <c r="AO337" s="22"/>
    </row>
    <row r="338" spans="1:41" ht="15.75" customHeight="1" x14ac:dyDescent="0.2">
      <c r="A338" s="43"/>
      <c r="B338" s="151"/>
      <c r="C338" s="151"/>
      <c r="D338" s="151"/>
      <c r="E338" s="151"/>
      <c r="F338" s="151"/>
      <c r="G338" s="64"/>
      <c r="H338" s="151"/>
      <c r="I338" s="151"/>
      <c r="J338" s="151"/>
      <c r="K338" s="151"/>
      <c r="L338" s="151"/>
      <c r="M338" s="64"/>
      <c r="N338" s="151"/>
      <c r="O338" s="151"/>
      <c r="P338" s="151"/>
      <c r="Q338" s="151"/>
      <c r="R338" s="151"/>
      <c r="S338" s="43"/>
      <c r="T338" s="151"/>
      <c r="U338" s="151"/>
      <c r="V338" s="151"/>
      <c r="W338" s="151"/>
      <c r="X338" s="151"/>
      <c r="Y338" s="151"/>
      <c r="Z338" s="43"/>
      <c r="AA338" s="151"/>
      <c r="AB338" s="151"/>
      <c r="AC338" s="151"/>
      <c r="AD338" s="151"/>
      <c r="AE338" s="43"/>
      <c r="AF338" s="151"/>
      <c r="AG338" s="151"/>
      <c r="AH338" s="151"/>
      <c r="AI338" s="151"/>
      <c r="AJ338" s="22"/>
      <c r="AK338" s="22"/>
      <c r="AL338" s="22"/>
      <c r="AM338" s="22"/>
      <c r="AN338" s="22"/>
      <c r="AO338" s="22"/>
    </row>
    <row r="339" spans="1:41" ht="15.75" customHeight="1" x14ac:dyDescent="0.2">
      <c r="A339" s="43"/>
      <c r="B339" s="151"/>
      <c r="C339" s="151"/>
      <c r="D339" s="151"/>
      <c r="E339" s="151"/>
      <c r="F339" s="151"/>
      <c r="G339" s="64"/>
      <c r="H339" s="151"/>
      <c r="I339" s="151"/>
      <c r="J339" s="151"/>
      <c r="K339" s="151"/>
      <c r="L339" s="151"/>
      <c r="M339" s="64"/>
      <c r="N339" s="151"/>
      <c r="O339" s="151"/>
      <c r="P339" s="151"/>
      <c r="Q339" s="151"/>
      <c r="R339" s="151"/>
      <c r="S339" s="43"/>
      <c r="T339" s="151"/>
      <c r="U339" s="151"/>
      <c r="V339" s="151"/>
      <c r="W339" s="151"/>
      <c r="X339" s="151"/>
      <c r="Y339" s="151"/>
      <c r="Z339" s="43"/>
      <c r="AA339" s="151"/>
      <c r="AB339" s="151"/>
      <c r="AC339" s="151"/>
      <c r="AD339" s="151"/>
      <c r="AE339" s="43"/>
      <c r="AF339" s="151"/>
      <c r="AG339" s="151"/>
      <c r="AH339" s="151"/>
      <c r="AI339" s="151"/>
      <c r="AJ339" s="22"/>
      <c r="AK339" s="22"/>
      <c r="AL339" s="22"/>
      <c r="AM339" s="22"/>
      <c r="AN339" s="22"/>
      <c r="AO339" s="22"/>
    </row>
    <row r="340" spans="1:41" ht="15.75" customHeight="1" x14ac:dyDescent="0.2">
      <c r="A340" s="43"/>
      <c r="B340" s="151"/>
      <c r="C340" s="151"/>
      <c r="D340" s="151"/>
      <c r="E340" s="151"/>
      <c r="F340" s="151"/>
      <c r="G340" s="64"/>
      <c r="H340" s="151"/>
      <c r="I340" s="151"/>
      <c r="J340" s="151"/>
      <c r="K340" s="151"/>
      <c r="L340" s="151"/>
      <c r="M340" s="64"/>
      <c r="N340" s="151"/>
      <c r="O340" s="151"/>
      <c r="P340" s="151"/>
      <c r="Q340" s="151"/>
      <c r="R340" s="151"/>
      <c r="S340" s="43"/>
      <c r="T340" s="151"/>
      <c r="U340" s="151"/>
      <c r="V340" s="151"/>
      <c r="W340" s="151"/>
      <c r="X340" s="151"/>
      <c r="Y340" s="151"/>
      <c r="Z340" s="43"/>
      <c r="AA340" s="151"/>
      <c r="AB340" s="151"/>
      <c r="AC340" s="151"/>
      <c r="AD340" s="151"/>
      <c r="AE340" s="43"/>
      <c r="AF340" s="151"/>
      <c r="AG340" s="151"/>
      <c r="AH340" s="151"/>
      <c r="AI340" s="151"/>
      <c r="AJ340" s="22"/>
      <c r="AK340" s="22"/>
      <c r="AL340" s="22"/>
      <c r="AM340" s="22"/>
      <c r="AN340" s="22"/>
      <c r="AO340" s="22"/>
    </row>
    <row r="341" spans="1:41" ht="15.75" customHeight="1" x14ac:dyDescent="0.2">
      <c r="A341" s="43"/>
      <c r="B341" s="151"/>
      <c r="C341" s="151"/>
      <c r="D341" s="151"/>
      <c r="E341" s="151"/>
      <c r="F341" s="151"/>
      <c r="G341" s="64"/>
      <c r="H341" s="151"/>
      <c r="I341" s="151"/>
      <c r="J341" s="151"/>
      <c r="K341" s="151"/>
      <c r="L341" s="151"/>
      <c r="M341" s="64"/>
      <c r="N341" s="151"/>
      <c r="O341" s="151"/>
      <c r="P341" s="151"/>
      <c r="Q341" s="151"/>
      <c r="R341" s="151"/>
      <c r="S341" s="43"/>
      <c r="T341" s="151"/>
      <c r="U341" s="151"/>
      <c r="V341" s="151"/>
      <c r="W341" s="151"/>
      <c r="X341" s="151"/>
      <c r="Y341" s="151"/>
      <c r="Z341" s="43"/>
      <c r="AA341" s="151"/>
      <c r="AB341" s="151"/>
      <c r="AC341" s="151"/>
      <c r="AD341" s="151"/>
      <c r="AE341" s="43"/>
      <c r="AF341" s="151"/>
      <c r="AG341" s="151"/>
      <c r="AH341" s="151"/>
      <c r="AI341" s="151"/>
      <c r="AJ341" s="22"/>
      <c r="AK341" s="22"/>
      <c r="AL341" s="22"/>
      <c r="AM341" s="22"/>
      <c r="AN341" s="22"/>
      <c r="AO341" s="22"/>
    </row>
    <row r="342" spans="1:41" ht="15.75" customHeight="1" x14ac:dyDescent="0.2">
      <c r="A342" s="43"/>
      <c r="B342" s="151"/>
      <c r="C342" s="151"/>
      <c r="D342" s="151"/>
      <c r="E342" s="151"/>
      <c r="F342" s="151"/>
      <c r="G342" s="64"/>
      <c r="H342" s="151"/>
      <c r="I342" s="151"/>
      <c r="J342" s="151"/>
      <c r="K342" s="151"/>
      <c r="L342" s="151"/>
      <c r="M342" s="64"/>
      <c r="N342" s="151"/>
      <c r="O342" s="151"/>
      <c r="P342" s="151"/>
      <c r="Q342" s="151"/>
      <c r="R342" s="151"/>
      <c r="S342" s="43"/>
      <c r="T342" s="151"/>
      <c r="U342" s="151"/>
      <c r="V342" s="151"/>
      <c r="W342" s="151"/>
      <c r="X342" s="151"/>
      <c r="Y342" s="151"/>
      <c r="Z342" s="43"/>
      <c r="AA342" s="151"/>
      <c r="AB342" s="151"/>
      <c r="AC342" s="151"/>
      <c r="AD342" s="151"/>
      <c r="AE342" s="43"/>
      <c r="AF342" s="151"/>
      <c r="AG342" s="151"/>
      <c r="AH342" s="151"/>
      <c r="AI342" s="151"/>
      <c r="AJ342" s="22"/>
      <c r="AK342" s="22"/>
      <c r="AL342" s="22"/>
      <c r="AM342" s="22"/>
      <c r="AN342" s="22"/>
      <c r="AO342" s="22"/>
    </row>
    <row r="343" spans="1:41" ht="15.75" customHeight="1" x14ac:dyDescent="0.2">
      <c r="A343" s="43"/>
      <c r="B343" s="151"/>
      <c r="C343" s="151"/>
      <c r="D343" s="151"/>
      <c r="E343" s="151"/>
      <c r="F343" s="151"/>
      <c r="G343" s="64"/>
      <c r="H343" s="151"/>
      <c r="I343" s="151"/>
      <c r="J343" s="151"/>
      <c r="K343" s="151"/>
      <c r="L343" s="151"/>
      <c r="M343" s="64"/>
      <c r="N343" s="151"/>
      <c r="O343" s="151"/>
      <c r="P343" s="151"/>
      <c r="Q343" s="151"/>
      <c r="R343" s="151"/>
      <c r="S343" s="43"/>
      <c r="T343" s="151"/>
      <c r="U343" s="151"/>
      <c r="V343" s="151"/>
      <c r="W343" s="151"/>
      <c r="X343" s="151"/>
      <c r="Y343" s="151"/>
      <c r="Z343" s="43"/>
      <c r="AA343" s="151"/>
      <c r="AB343" s="151"/>
      <c r="AC343" s="151"/>
      <c r="AD343" s="151"/>
      <c r="AE343" s="43"/>
      <c r="AF343" s="151"/>
      <c r="AG343" s="151"/>
      <c r="AH343" s="151"/>
      <c r="AI343" s="151"/>
      <c r="AJ343" s="22"/>
      <c r="AK343" s="22"/>
      <c r="AL343" s="22"/>
      <c r="AM343" s="22"/>
      <c r="AN343" s="22"/>
      <c r="AO343" s="22"/>
    </row>
    <row r="344" spans="1:41" ht="15.75" customHeight="1" x14ac:dyDescent="0.2">
      <c r="A344" s="43"/>
      <c r="B344" s="151"/>
      <c r="C344" s="151"/>
      <c r="D344" s="151"/>
      <c r="E344" s="151"/>
      <c r="F344" s="151"/>
      <c r="G344" s="64"/>
      <c r="H344" s="151"/>
      <c r="I344" s="151"/>
      <c r="J344" s="151"/>
      <c r="K344" s="151"/>
      <c r="L344" s="151"/>
      <c r="M344" s="64"/>
      <c r="N344" s="151"/>
      <c r="O344" s="151"/>
      <c r="P344" s="151"/>
      <c r="Q344" s="151"/>
      <c r="R344" s="151"/>
      <c r="S344" s="43"/>
      <c r="T344" s="151"/>
      <c r="U344" s="151"/>
      <c r="V344" s="151"/>
      <c r="W344" s="151"/>
      <c r="X344" s="151"/>
      <c r="Y344" s="151"/>
      <c r="Z344" s="43"/>
      <c r="AA344" s="151"/>
      <c r="AB344" s="151"/>
      <c r="AC344" s="151"/>
      <c r="AD344" s="151"/>
      <c r="AE344" s="43"/>
      <c r="AF344" s="151"/>
      <c r="AG344" s="151"/>
      <c r="AH344" s="151"/>
      <c r="AI344" s="151"/>
      <c r="AJ344" s="22"/>
      <c r="AK344" s="22"/>
      <c r="AL344" s="22"/>
      <c r="AM344" s="22"/>
      <c r="AN344" s="22"/>
      <c r="AO344" s="22"/>
    </row>
    <row r="345" spans="1:41" ht="15.75" customHeight="1" x14ac:dyDescent="0.2">
      <c r="A345" s="43"/>
      <c r="B345" s="151"/>
      <c r="C345" s="151"/>
      <c r="D345" s="151"/>
      <c r="E345" s="151"/>
      <c r="F345" s="151"/>
      <c r="G345" s="64"/>
      <c r="H345" s="151"/>
      <c r="I345" s="151"/>
      <c r="J345" s="151"/>
      <c r="K345" s="151"/>
      <c r="L345" s="151"/>
      <c r="M345" s="64"/>
      <c r="N345" s="151"/>
      <c r="O345" s="151"/>
      <c r="P345" s="151"/>
      <c r="Q345" s="151"/>
      <c r="R345" s="151"/>
      <c r="S345" s="43"/>
      <c r="T345" s="151"/>
      <c r="U345" s="151"/>
      <c r="V345" s="151"/>
      <c r="W345" s="151"/>
      <c r="X345" s="151"/>
      <c r="Y345" s="151"/>
      <c r="Z345" s="43"/>
      <c r="AA345" s="151"/>
      <c r="AB345" s="151"/>
      <c r="AC345" s="151"/>
      <c r="AD345" s="151"/>
      <c r="AE345" s="43"/>
      <c r="AF345" s="151"/>
      <c r="AG345" s="151"/>
      <c r="AH345" s="151"/>
      <c r="AI345" s="151"/>
      <c r="AJ345" s="22"/>
      <c r="AK345" s="22"/>
      <c r="AL345" s="22"/>
      <c r="AM345" s="22"/>
      <c r="AN345" s="22"/>
      <c r="AO345" s="22"/>
    </row>
    <row r="346" spans="1:41" ht="15.75" customHeight="1" x14ac:dyDescent="0.2">
      <c r="A346" s="43"/>
      <c r="B346" s="151"/>
      <c r="C346" s="151"/>
      <c r="D346" s="151"/>
      <c r="E346" s="151"/>
      <c r="F346" s="151"/>
      <c r="G346" s="64"/>
      <c r="H346" s="151"/>
      <c r="I346" s="151"/>
      <c r="J346" s="151"/>
      <c r="K346" s="151"/>
      <c r="L346" s="151"/>
      <c r="M346" s="64"/>
      <c r="N346" s="151"/>
      <c r="O346" s="151"/>
      <c r="P346" s="151"/>
      <c r="Q346" s="151"/>
      <c r="R346" s="151"/>
      <c r="S346" s="43"/>
      <c r="T346" s="151"/>
      <c r="U346" s="151"/>
      <c r="V346" s="151"/>
      <c r="W346" s="151"/>
      <c r="X346" s="151"/>
      <c r="Y346" s="151"/>
      <c r="Z346" s="43"/>
      <c r="AA346" s="151"/>
      <c r="AB346" s="151"/>
      <c r="AC346" s="151"/>
      <c r="AD346" s="151"/>
      <c r="AE346" s="43"/>
      <c r="AF346" s="151"/>
      <c r="AG346" s="151"/>
      <c r="AH346" s="151"/>
      <c r="AI346" s="151"/>
      <c r="AJ346" s="22"/>
      <c r="AK346" s="22"/>
      <c r="AL346" s="22"/>
      <c r="AM346" s="22"/>
      <c r="AN346" s="22"/>
      <c r="AO346" s="22"/>
    </row>
    <row r="347" spans="1:41" ht="15.75" customHeight="1" x14ac:dyDescent="0.2">
      <c r="A347" s="43"/>
      <c r="B347" s="151"/>
      <c r="C347" s="151"/>
      <c r="D347" s="151"/>
      <c r="E347" s="151"/>
      <c r="F347" s="151"/>
      <c r="G347" s="64"/>
      <c r="H347" s="151"/>
      <c r="I347" s="151"/>
      <c r="J347" s="151"/>
      <c r="K347" s="151"/>
      <c r="L347" s="151"/>
      <c r="M347" s="64"/>
      <c r="N347" s="151"/>
      <c r="O347" s="151"/>
      <c r="P347" s="151"/>
      <c r="Q347" s="151"/>
      <c r="R347" s="151"/>
      <c r="S347" s="43"/>
      <c r="T347" s="151"/>
      <c r="U347" s="151"/>
      <c r="V347" s="151"/>
      <c r="W347" s="151"/>
      <c r="X347" s="151"/>
      <c r="Y347" s="151"/>
      <c r="Z347" s="43"/>
      <c r="AA347" s="151"/>
      <c r="AB347" s="151"/>
      <c r="AC347" s="151"/>
      <c r="AD347" s="151"/>
      <c r="AE347" s="43"/>
      <c r="AF347" s="151"/>
      <c r="AG347" s="151"/>
      <c r="AH347" s="151"/>
      <c r="AI347" s="151"/>
      <c r="AJ347" s="22"/>
      <c r="AK347" s="22"/>
      <c r="AL347" s="22"/>
      <c r="AM347" s="22"/>
      <c r="AN347" s="22"/>
      <c r="AO347" s="22"/>
    </row>
    <row r="348" spans="1:41" ht="15.75" customHeight="1" x14ac:dyDescent="0.2">
      <c r="A348" s="43"/>
      <c r="B348" s="151"/>
      <c r="C348" s="151"/>
      <c r="D348" s="151"/>
      <c r="E348" s="151"/>
      <c r="F348" s="151"/>
      <c r="G348" s="64"/>
      <c r="H348" s="151"/>
      <c r="I348" s="151"/>
      <c r="J348" s="151"/>
      <c r="K348" s="151"/>
      <c r="L348" s="151"/>
      <c r="M348" s="64"/>
      <c r="N348" s="151"/>
      <c r="O348" s="151"/>
      <c r="P348" s="151"/>
      <c r="Q348" s="151"/>
      <c r="R348" s="151"/>
      <c r="S348" s="43"/>
      <c r="T348" s="151"/>
      <c r="U348" s="151"/>
      <c r="V348" s="151"/>
      <c r="W348" s="151"/>
      <c r="X348" s="151"/>
      <c r="Y348" s="151"/>
      <c r="Z348" s="43"/>
      <c r="AA348" s="151"/>
      <c r="AB348" s="151"/>
      <c r="AC348" s="151"/>
      <c r="AD348" s="151"/>
      <c r="AE348" s="43"/>
      <c r="AF348" s="151"/>
      <c r="AG348" s="151"/>
      <c r="AH348" s="151"/>
      <c r="AI348" s="151"/>
      <c r="AJ348" s="22"/>
      <c r="AK348" s="22"/>
      <c r="AL348" s="22"/>
      <c r="AM348" s="22"/>
      <c r="AN348" s="22"/>
      <c r="AO348" s="22"/>
    </row>
    <row r="349" spans="1:41" ht="15.75" customHeight="1" x14ac:dyDescent="0.2">
      <c r="A349" s="43"/>
      <c r="B349" s="151"/>
      <c r="C349" s="151"/>
      <c r="D349" s="151"/>
      <c r="E349" s="151"/>
      <c r="F349" s="151"/>
      <c r="G349" s="64"/>
      <c r="H349" s="151"/>
      <c r="I349" s="151"/>
      <c r="J349" s="151"/>
      <c r="K349" s="151"/>
      <c r="L349" s="151"/>
      <c r="M349" s="64"/>
      <c r="N349" s="151"/>
      <c r="O349" s="151"/>
      <c r="P349" s="151"/>
      <c r="Q349" s="151"/>
      <c r="R349" s="151"/>
      <c r="S349" s="43"/>
      <c r="T349" s="151"/>
      <c r="U349" s="151"/>
      <c r="V349" s="151"/>
      <c r="W349" s="151"/>
      <c r="X349" s="151"/>
      <c r="Y349" s="151"/>
      <c r="Z349" s="43"/>
      <c r="AA349" s="151"/>
      <c r="AB349" s="151"/>
      <c r="AC349" s="151"/>
      <c r="AD349" s="151"/>
      <c r="AE349" s="43"/>
      <c r="AF349" s="151"/>
      <c r="AG349" s="151"/>
      <c r="AH349" s="151"/>
      <c r="AI349" s="151"/>
      <c r="AJ349" s="22"/>
      <c r="AK349" s="22"/>
      <c r="AL349" s="22"/>
      <c r="AM349" s="22"/>
      <c r="AN349" s="22"/>
      <c r="AO349" s="22"/>
    </row>
    <row r="350" spans="1:41" ht="15.75" customHeight="1" x14ac:dyDescent="0.2">
      <c r="A350" s="43"/>
      <c r="B350" s="151"/>
      <c r="C350" s="151"/>
      <c r="D350" s="151"/>
      <c r="E350" s="151"/>
      <c r="F350" s="151"/>
      <c r="G350" s="64"/>
      <c r="H350" s="151"/>
      <c r="I350" s="151"/>
      <c r="J350" s="151"/>
      <c r="K350" s="151"/>
      <c r="L350" s="151"/>
      <c r="M350" s="64"/>
      <c r="N350" s="151"/>
      <c r="O350" s="151"/>
      <c r="P350" s="151"/>
      <c r="Q350" s="151"/>
      <c r="R350" s="151"/>
      <c r="S350" s="43"/>
      <c r="T350" s="151"/>
      <c r="U350" s="151"/>
      <c r="V350" s="151"/>
      <c r="W350" s="151"/>
      <c r="X350" s="151"/>
      <c r="Y350" s="151"/>
      <c r="Z350" s="43"/>
      <c r="AA350" s="151"/>
      <c r="AB350" s="151"/>
      <c r="AC350" s="151"/>
      <c r="AD350" s="151"/>
      <c r="AE350" s="43"/>
      <c r="AF350" s="151"/>
      <c r="AG350" s="151"/>
      <c r="AH350" s="151"/>
      <c r="AI350" s="151"/>
      <c r="AJ350" s="22"/>
      <c r="AK350" s="22"/>
      <c r="AL350" s="22"/>
      <c r="AM350" s="22"/>
      <c r="AN350" s="22"/>
      <c r="AO350" s="22"/>
    </row>
    <row r="351" spans="1:41" ht="15.75" customHeight="1" x14ac:dyDescent="0.2">
      <c r="A351" s="43"/>
      <c r="B351" s="151"/>
      <c r="C351" s="151"/>
      <c r="D351" s="151"/>
      <c r="E351" s="151"/>
      <c r="F351" s="151"/>
      <c r="G351" s="64"/>
      <c r="H351" s="151"/>
      <c r="I351" s="151"/>
      <c r="J351" s="151"/>
      <c r="K351" s="151"/>
      <c r="L351" s="151"/>
      <c r="M351" s="64"/>
      <c r="N351" s="151"/>
      <c r="O351" s="151"/>
      <c r="P351" s="151"/>
      <c r="Q351" s="151"/>
      <c r="R351" s="151"/>
      <c r="S351" s="43"/>
      <c r="T351" s="151"/>
      <c r="U351" s="151"/>
      <c r="V351" s="151"/>
      <c r="W351" s="151"/>
      <c r="X351" s="151"/>
      <c r="Y351" s="151"/>
      <c r="Z351" s="43"/>
      <c r="AA351" s="151"/>
      <c r="AB351" s="151"/>
      <c r="AC351" s="151"/>
      <c r="AD351" s="151"/>
      <c r="AE351" s="43"/>
      <c r="AF351" s="151"/>
      <c r="AG351" s="151"/>
      <c r="AH351" s="151"/>
      <c r="AI351" s="151"/>
      <c r="AJ351" s="22"/>
      <c r="AK351" s="22"/>
      <c r="AL351" s="22"/>
      <c r="AM351" s="22"/>
      <c r="AN351" s="22"/>
      <c r="AO351" s="22"/>
    </row>
    <row r="352" spans="1:41" ht="15.75" customHeight="1" x14ac:dyDescent="0.2">
      <c r="A352" s="43"/>
      <c r="B352" s="151"/>
      <c r="C352" s="151"/>
      <c r="D352" s="151"/>
      <c r="E352" s="151"/>
      <c r="F352" s="151"/>
      <c r="G352" s="64"/>
      <c r="H352" s="151"/>
      <c r="I352" s="151"/>
      <c r="J352" s="151"/>
      <c r="K352" s="151"/>
      <c r="L352" s="151"/>
      <c r="M352" s="64"/>
      <c r="N352" s="151"/>
      <c r="O352" s="151"/>
      <c r="P352" s="151"/>
      <c r="Q352" s="151"/>
      <c r="R352" s="151"/>
      <c r="S352" s="43"/>
      <c r="T352" s="151"/>
      <c r="U352" s="151"/>
      <c r="V352" s="151"/>
      <c r="W352" s="151"/>
      <c r="X352" s="151"/>
      <c r="Y352" s="151"/>
      <c r="Z352" s="43"/>
      <c r="AA352" s="151"/>
      <c r="AB352" s="151"/>
      <c r="AC352" s="151"/>
      <c r="AD352" s="151"/>
      <c r="AE352" s="43"/>
      <c r="AF352" s="151"/>
      <c r="AG352" s="151"/>
      <c r="AH352" s="151"/>
      <c r="AI352" s="151"/>
      <c r="AJ352" s="22"/>
      <c r="AK352" s="22"/>
      <c r="AL352" s="22"/>
      <c r="AM352" s="22"/>
      <c r="AN352" s="22"/>
      <c r="AO352" s="22"/>
    </row>
    <row r="353" spans="1:41" ht="15.75" customHeight="1" x14ac:dyDescent="0.2">
      <c r="A353" s="43"/>
      <c r="B353" s="151"/>
      <c r="C353" s="151"/>
      <c r="D353" s="151"/>
      <c r="E353" s="151"/>
      <c r="F353" s="151"/>
      <c r="G353" s="64"/>
      <c r="H353" s="151"/>
      <c r="I353" s="151"/>
      <c r="J353" s="151"/>
      <c r="K353" s="151"/>
      <c r="L353" s="151"/>
      <c r="M353" s="64"/>
      <c r="N353" s="151"/>
      <c r="O353" s="151"/>
      <c r="P353" s="151"/>
      <c r="Q353" s="151"/>
      <c r="R353" s="151"/>
      <c r="S353" s="43"/>
      <c r="T353" s="151"/>
      <c r="U353" s="151"/>
      <c r="V353" s="151"/>
      <c r="W353" s="151"/>
      <c r="X353" s="151"/>
      <c r="Y353" s="151"/>
      <c r="Z353" s="43"/>
      <c r="AA353" s="151"/>
      <c r="AB353" s="151"/>
      <c r="AC353" s="151"/>
      <c r="AD353" s="151"/>
      <c r="AE353" s="43"/>
      <c r="AF353" s="151"/>
      <c r="AG353" s="151"/>
      <c r="AH353" s="151"/>
      <c r="AI353" s="151"/>
      <c r="AJ353" s="22"/>
      <c r="AK353" s="22"/>
      <c r="AL353" s="22"/>
      <c r="AM353" s="22"/>
      <c r="AN353" s="22"/>
      <c r="AO353" s="22"/>
    </row>
    <row r="354" spans="1:41" ht="15.75" customHeight="1" x14ac:dyDescent="0.2">
      <c r="A354" s="43"/>
      <c r="B354" s="151"/>
      <c r="C354" s="151"/>
      <c r="D354" s="151"/>
      <c r="E354" s="151"/>
      <c r="F354" s="151"/>
      <c r="G354" s="64"/>
      <c r="H354" s="151"/>
      <c r="I354" s="151"/>
      <c r="J354" s="151"/>
      <c r="K354" s="151"/>
      <c r="L354" s="151"/>
      <c r="M354" s="64"/>
      <c r="N354" s="151"/>
      <c r="O354" s="151"/>
      <c r="P354" s="151"/>
      <c r="Q354" s="151"/>
      <c r="R354" s="151"/>
      <c r="S354" s="43"/>
      <c r="T354" s="151"/>
      <c r="U354" s="151"/>
      <c r="V354" s="151"/>
      <c r="W354" s="151"/>
      <c r="X354" s="151"/>
      <c r="Y354" s="151"/>
      <c r="Z354" s="43"/>
      <c r="AA354" s="151"/>
      <c r="AB354" s="151"/>
      <c r="AC354" s="151"/>
      <c r="AD354" s="151"/>
      <c r="AE354" s="43"/>
      <c r="AF354" s="151"/>
      <c r="AG354" s="151"/>
      <c r="AH354" s="151"/>
      <c r="AI354" s="151"/>
      <c r="AJ354" s="22"/>
      <c r="AK354" s="22"/>
      <c r="AL354" s="22"/>
      <c r="AM354" s="22"/>
      <c r="AN354" s="22"/>
      <c r="AO354" s="22"/>
    </row>
    <row r="355" spans="1:41" ht="15.75" customHeight="1" x14ac:dyDescent="0.2">
      <c r="A355" s="43"/>
      <c r="B355" s="151"/>
      <c r="C355" s="151"/>
      <c r="D355" s="151"/>
      <c r="E355" s="151"/>
      <c r="F355" s="151"/>
      <c r="G355" s="64"/>
      <c r="H355" s="151"/>
      <c r="I355" s="151"/>
      <c r="J355" s="151"/>
      <c r="K355" s="151"/>
      <c r="L355" s="151"/>
      <c r="M355" s="64"/>
      <c r="N355" s="151"/>
      <c r="O355" s="151"/>
      <c r="P355" s="151"/>
      <c r="Q355" s="151"/>
      <c r="R355" s="151"/>
      <c r="S355" s="43"/>
      <c r="T355" s="151"/>
      <c r="U355" s="151"/>
      <c r="V355" s="151"/>
      <c r="W355" s="151"/>
      <c r="X355" s="151"/>
      <c r="Y355" s="151"/>
      <c r="Z355" s="43"/>
      <c r="AA355" s="151"/>
      <c r="AB355" s="151"/>
      <c r="AC355" s="151"/>
      <c r="AD355" s="151"/>
      <c r="AE355" s="43"/>
      <c r="AF355" s="151"/>
      <c r="AG355" s="151"/>
      <c r="AH355" s="151"/>
      <c r="AI355" s="151"/>
      <c r="AJ355" s="22"/>
      <c r="AK355" s="22"/>
      <c r="AL355" s="22"/>
      <c r="AM355" s="22"/>
      <c r="AN355" s="22"/>
      <c r="AO355" s="22"/>
    </row>
    <row r="356" spans="1:41" ht="15.75" customHeight="1" x14ac:dyDescent="0.2">
      <c r="A356" s="43"/>
      <c r="B356" s="151"/>
      <c r="C356" s="151"/>
      <c r="D356" s="151"/>
      <c r="E356" s="151"/>
      <c r="F356" s="151"/>
      <c r="G356" s="64"/>
      <c r="H356" s="151"/>
      <c r="I356" s="151"/>
      <c r="J356" s="151"/>
      <c r="K356" s="151"/>
      <c r="L356" s="151"/>
      <c r="M356" s="64"/>
      <c r="N356" s="151"/>
      <c r="O356" s="151"/>
      <c r="P356" s="151"/>
      <c r="Q356" s="151"/>
      <c r="R356" s="151"/>
      <c r="S356" s="43"/>
      <c r="T356" s="151"/>
      <c r="U356" s="151"/>
      <c r="V356" s="151"/>
      <c r="W356" s="151"/>
      <c r="X356" s="151"/>
      <c r="Y356" s="151"/>
      <c r="Z356" s="43"/>
      <c r="AA356" s="151"/>
      <c r="AB356" s="151"/>
      <c r="AC356" s="151"/>
      <c r="AD356" s="151"/>
      <c r="AE356" s="43"/>
      <c r="AF356" s="151"/>
      <c r="AG356" s="151"/>
      <c r="AH356" s="151"/>
      <c r="AI356" s="151"/>
      <c r="AJ356" s="22"/>
      <c r="AK356" s="22"/>
      <c r="AL356" s="22"/>
      <c r="AM356" s="22"/>
      <c r="AN356" s="22"/>
      <c r="AO356" s="22"/>
    </row>
    <row r="357" spans="1:41" ht="15.75" customHeight="1" x14ac:dyDescent="0.2">
      <c r="A357" s="43"/>
      <c r="B357" s="151"/>
      <c r="C357" s="151"/>
      <c r="D357" s="151"/>
      <c r="E357" s="151"/>
      <c r="F357" s="151"/>
      <c r="G357" s="64"/>
      <c r="H357" s="151"/>
      <c r="I357" s="151"/>
      <c r="J357" s="151"/>
      <c r="K357" s="151"/>
      <c r="L357" s="151"/>
      <c r="M357" s="64"/>
      <c r="N357" s="151"/>
      <c r="O357" s="151"/>
      <c r="P357" s="151"/>
      <c r="Q357" s="151"/>
      <c r="R357" s="151"/>
      <c r="S357" s="43"/>
      <c r="T357" s="151"/>
      <c r="U357" s="151"/>
      <c r="V357" s="151"/>
      <c r="W357" s="151"/>
      <c r="X357" s="151"/>
      <c r="Y357" s="151"/>
      <c r="Z357" s="43"/>
      <c r="AA357" s="151"/>
      <c r="AB357" s="151"/>
      <c r="AC357" s="151"/>
      <c r="AD357" s="151"/>
      <c r="AE357" s="43"/>
      <c r="AF357" s="151"/>
      <c r="AG357" s="151"/>
      <c r="AH357" s="151"/>
      <c r="AI357" s="151"/>
      <c r="AJ357" s="22"/>
      <c r="AK357" s="22"/>
      <c r="AL357" s="22"/>
      <c r="AM357" s="22"/>
      <c r="AN357" s="22"/>
      <c r="AO357" s="22"/>
    </row>
    <row r="358" spans="1:41" ht="15.75" customHeight="1" x14ac:dyDescent="0.2">
      <c r="A358" s="43"/>
      <c r="B358" s="151"/>
      <c r="C358" s="151"/>
      <c r="D358" s="151"/>
      <c r="E358" s="151"/>
      <c r="F358" s="151"/>
      <c r="G358" s="64"/>
      <c r="H358" s="151"/>
      <c r="I358" s="151"/>
      <c r="J358" s="151"/>
      <c r="K358" s="151"/>
      <c r="L358" s="151"/>
      <c r="M358" s="64"/>
      <c r="N358" s="151"/>
      <c r="O358" s="151"/>
      <c r="P358" s="151"/>
      <c r="Q358" s="151"/>
      <c r="R358" s="151"/>
      <c r="S358" s="43"/>
      <c r="T358" s="151"/>
      <c r="U358" s="151"/>
      <c r="V358" s="151"/>
      <c r="W358" s="151"/>
      <c r="X358" s="151"/>
      <c r="Y358" s="151"/>
      <c r="Z358" s="43"/>
      <c r="AA358" s="151"/>
      <c r="AB358" s="151"/>
      <c r="AC358" s="151"/>
      <c r="AD358" s="151"/>
      <c r="AE358" s="43"/>
      <c r="AF358" s="151"/>
      <c r="AG358" s="151"/>
      <c r="AH358" s="151"/>
      <c r="AI358" s="151"/>
      <c r="AJ358" s="22"/>
      <c r="AK358" s="22"/>
      <c r="AL358" s="22"/>
      <c r="AM358" s="22"/>
      <c r="AN358" s="22"/>
      <c r="AO358" s="22"/>
    </row>
    <row r="359" spans="1:41" ht="15.75" customHeight="1" x14ac:dyDescent="0.2">
      <c r="A359" s="43"/>
      <c r="B359" s="151"/>
      <c r="C359" s="151"/>
      <c r="D359" s="151"/>
      <c r="E359" s="151"/>
      <c r="F359" s="151"/>
      <c r="G359" s="64"/>
      <c r="H359" s="151"/>
      <c r="I359" s="151"/>
      <c r="J359" s="151"/>
      <c r="K359" s="151"/>
      <c r="L359" s="151"/>
      <c r="M359" s="64"/>
      <c r="N359" s="151"/>
      <c r="O359" s="151"/>
      <c r="P359" s="151"/>
      <c r="Q359" s="151"/>
      <c r="R359" s="151"/>
      <c r="S359" s="43"/>
      <c r="T359" s="151"/>
      <c r="U359" s="151"/>
      <c r="V359" s="151"/>
      <c r="W359" s="151"/>
      <c r="X359" s="151"/>
      <c r="Y359" s="151"/>
      <c r="Z359" s="43"/>
      <c r="AA359" s="151"/>
      <c r="AB359" s="151"/>
      <c r="AC359" s="151"/>
      <c r="AD359" s="151"/>
      <c r="AE359" s="43"/>
      <c r="AF359" s="151"/>
      <c r="AG359" s="151"/>
      <c r="AH359" s="151"/>
      <c r="AI359" s="151"/>
      <c r="AJ359" s="22"/>
      <c r="AK359" s="22"/>
      <c r="AL359" s="22"/>
      <c r="AM359" s="22"/>
      <c r="AN359" s="22"/>
      <c r="AO359" s="22"/>
    </row>
    <row r="360" spans="1:41" ht="15.75" customHeight="1" x14ac:dyDescent="0.2">
      <c r="A360" s="43"/>
      <c r="B360" s="151"/>
      <c r="C360" s="151"/>
      <c r="D360" s="151"/>
      <c r="E360" s="151"/>
      <c r="F360" s="151"/>
      <c r="G360" s="64"/>
      <c r="H360" s="151"/>
      <c r="I360" s="151"/>
      <c r="J360" s="151"/>
      <c r="K360" s="151"/>
      <c r="L360" s="151"/>
      <c r="M360" s="64"/>
      <c r="N360" s="151"/>
      <c r="O360" s="151"/>
      <c r="P360" s="151"/>
      <c r="Q360" s="151"/>
      <c r="R360" s="151"/>
      <c r="S360" s="43"/>
      <c r="T360" s="151"/>
      <c r="U360" s="151"/>
      <c r="V360" s="151"/>
      <c r="W360" s="151"/>
      <c r="X360" s="151"/>
      <c r="Y360" s="151"/>
      <c r="Z360" s="43"/>
      <c r="AA360" s="151"/>
      <c r="AB360" s="151"/>
      <c r="AC360" s="151"/>
      <c r="AD360" s="151"/>
      <c r="AE360" s="43"/>
      <c r="AF360" s="151"/>
      <c r="AG360" s="151"/>
      <c r="AH360" s="151"/>
      <c r="AI360" s="151"/>
      <c r="AJ360" s="22"/>
      <c r="AK360" s="22"/>
      <c r="AL360" s="22"/>
      <c r="AM360" s="22"/>
      <c r="AN360" s="22"/>
      <c r="AO360" s="22"/>
    </row>
    <row r="361" spans="1:41" ht="15.75" customHeight="1" x14ac:dyDescent="0.2">
      <c r="A361" s="43"/>
      <c r="B361" s="151"/>
      <c r="C361" s="151"/>
      <c r="D361" s="151"/>
      <c r="E361" s="151"/>
      <c r="F361" s="151"/>
      <c r="G361" s="64"/>
      <c r="H361" s="151"/>
      <c r="I361" s="151"/>
      <c r="J361" s="151"/>
      <c r="K361" s="151"/>
      <c r="L361" s="151"/>
      <c r="M361" s="64"/>
      <c r="N361" s="151"/>
      <c r="O361" s="151"/>
      <c r="P361" s="151"/>
      <c r="Q361" s="151"/>
      <c r="R361" s="151"/>
      <c r="S361" s="43"/>
      <c r="T361" s="151"/>
      <c r="U361" s="151"/>
      <c r="V361" s="151"/>
      <c r="W361" s="151"/>
      <c r="X361" s="151"/>
      <c r="Y361" s="151"/>
      <c r="Z361" s="43"/>
      <c r="AA361" s="151"/>
      <c r="AB361" s="151"/>
      <c r="AC361" s="151"/>
      <c r="AD361" s="151"/>
      <c r="AE361" s="43"/>
      <c r="AF361" s="151"/>
      <c r="AG361" s="151"/>
      <c r="AH361" s="151"/>
      <c r="AI361" s="151"/>
      <c r="AJ361" s="22"/>
      <c r="AK361" s="22"/>
      <c r="AL361" s="22"/>
      <c r="AM361" s="22"/>
      <c r="AN361" s="22"/>
      <c r="AO361" s="22"/>
    </row>
    <row r="362" spans="1:41" ht="15.75" customHeight="1" x14ac:dyDescent="0.2">
      <c r="A362" s="43"/>
      <c r="B362" s="151"/>
      <c r="C362" s="151"/>
      <c r="D362" s="151"/>
      <c r="E362" s="151"/>
      <c r="F362" s="151"/>
      <c r="G362" s="64"/>
      <c r="H362" s="151"/>
      <c r="I362" s="151"/>
      <c r="J362" s="151"/>
      <c r="K362" s="151"/>
      <c r="L362" s="151"/>
      <c r="M362" s="64"/>
      <c r="N362" s="151"/>
      <c r="O362" s="151"/>
      <c r="P362" s="151"/>
      <c r="Q362" s="151"/>
      <c r="R362" s="151"/>
      <c r="S362" s="43"/>
      <c r="T362" s="151"/>
      <c r="U362" s="151"/>
      <c r="V362" s="151"/>
      <c r="W362" s="151"/>
      <c r="X362" s="151"/>
      <c r="Y362" s="151"/>
      <c r="Z362" s="43"/>
      <c r="AA362" s="151"/>
      <c r="AB362" s="151"/>
      <c r="AC362" s="151"/>
      <c r="AD362" s="151"/>
      <c r="AE362" s="43"/>
      <c r="AF362" s="151"/>
      <c r="AG362" s="151"/>
      <c r="AH362" s="151"/>
      <c r="AI362" s="151"/>
      <c r="AJ362" s="22"/>
      <c r="AK362" s="22"/>
      <c r="AL362" s="22"/>
      <c r="AM362" s="22"/>
      <c r="AN362" s="22"/>
      <c r="AO362" s="22"/>
    </row>
    <row r="363" spans="1:41" ht="15.75" customHeight="1" x14ac:dyDescent="0.2">
      <c r="A363" s="43"/>
      <c r="B363" s="151"/>
      <c r="C363" s="151"/>
      <c r="D363" s="151"/>
      <c r="E363" s="151"/>
      <c r="F363" s="151"/>
      <c r="G363" s="64"/>
      <c r="H363" s="151"/>
      <c r="I363" s="151"/>
      <c r="J363" s="151"/>
      <c r="K363" s="151"/>
      <c r="L363" s="151"/>
      <c r="M363" s="64"/>
      <c r="N363" s="151"/>
      <c r="O363" s="151"/>
      <c r="P363" s="151"/>
      <c r="Q363" s="151"/>
      <c r="R363" s="151"/>
      <c r="S363" s="43"/>
      <c r="T363" s="151"/>
      <c r="U363" s="151"/>
      <c r="V363" s="151"/>
      <c r="W363" s="151"/>
      <c r="X363" s="151"/>
      <c r="Y363" s="151"/>
      <c r="Z363" s="43"/>
      <c r="AA363" s="151"/>
      <c r="AB363" s="151"/>
      <c r="AC363" s="151"/>
      <c r="AD363" s="151"/>
      <c r="AE363" s="43"/>
      <c r="AF363" s="151"/>
      <c r="AG363" s="151"/>
      <c r="AH363" s="151"/>
      <c r="AI363" s="151"/>
      <c r="AJ363" s="22"/>
      <c r="AK363" s="22"/>
      <c r="AL363" s="22"/>
      <c r="AM363" s="22"/>
      <c r="AN363" s="22"/>
      <c r="AO363" s="22"/>
    </row>
    <row r="364" spans="1:41" ht="15.75" customHeight="1" x14ac:dyDescent="0.2">
      <c r="A364" s="43"/>
      <c r="B364" s="151"/>
      <c r="C364" s="151"/>
      <c r="D364" s="151"/>
      <c r="E364" s="151"/>
      <c r="F364" s="151"/>
      <c r="G364" s="64"/>
      <c r="H364" s="151"/>
      <c r="I364" s="151"/>
      <c r="J364" s="151"/>
      <c r="K364" s="151"/>
      <c r="L364" s="151"/>
      <c r="M364" s="64"/>
      <c r="N364" s="151"/>
      <c r="O364" s="151"/>
      <c r="P364" s="151"/>
      <c r="Q364" s="151"/>
      <c r="R364" s="151"/>
      <c r="S364" s="43"/>
      <c r="T364" s="151"/>
      <c r="U364" s="151"/>
      <c r="V364" s="151"/>
      <c r="W364" s="151"/>
      <c r="X364" s="151"/>
      <c r="Y364" s="151"/>
      <c r="Z364" s="43"/>
      <c r="AA364" s="151"/>
      <c r="AB364" s="151"/>
      <c r="AC364" s="151"/>
      <c r="AD364" s="151"/>
      <c r="AE364" s="43"/>
      <c r="AF364" s="151"/>
      <c r="AG364" s="151"/>
      <c r="AH364" s="151"/>
      <c r="AI364" s="151"/>
      <c r="AJ364" s="22"/>
      <c r="AK364" s="22"/>
      <c r="AL364" s="22"/>
      <c r="AM364" s="22"/>
      <c r="AN364" s="22"/>
      <c r="AO364" s="22"/>
    </row>
    <row r="365" spans="1:41" ht="15.75" customHeight="1" x14ac:dyDescent="0.2">
      <c r="A365" s="43"/>
      <c r="B365" s="151"/>
      <c r="C365" s="151"/>
      <c r="D365" s="151"/>
      <c r="E365" s="151"/>
      <c r="F365" s="151"/>
      <c r="G365" s="64"/>
      <c r="H365" s="151"/>
      <c r="I365" s="151"/>
      <c r="J365" s="151"/>
      <c r="K365" s="151"/>
      <c r="L365" s="151"/>
      <c r="M365" s="64"/>
      <c r="N365" s="151"/>
      <c r="O365" s="151"/>
      <c r="P365" s="151"/>
      <c r="Q365" s="151"/>
      <c r="R365" s="151"/>
      <c r="S365" s="43"/>
      <c r="T365" s="151"/>
      <c r="U365" s="151"/>
      <c r="V365" s="151"/>
      <c r="W365" s="151"/>
      <c r="X365" s="151"/>
      <c r="Y365" s="151"/>
      <c r="Z365" s="43"/>
      <c r="AA365" s="151"/>
      <c r="AB365" s="151"/>
      <c r="AC365" s="151"/>
      <c r="AD365" s="151"/>
      <c r="AE365" s="43"/>
      <c r="AF365" s="151"/>
      <c r="AG365" s="151"/>
      <c r="AH365" s="151"/>
      <c r="AI365" s="151"/>
      <c r="AJ365" s="22"/>
      <c r="AK365" s="22"/>
      <c r="AL365" s="22"/>
      <c r="AM365" s="22"/>
      <c r="AN365" s="22"/>
      <c r="AO365" s="22"/>
    </row>
    <row r="366" spans="1:41" ht="15.75" customHeight="1" x14ac:dyDescent="0.2">
      <c r="A366" s="43"/>
      <c r="B366" s="151"/>
      <c r="C366" s="151"/>
      <c r="D366" s="151"/>
      <c r="E366" s="151"/>
      <c r="F366" s="151"/>
      <c r="G366" s="64"/>
      <c r="H366" s="151"/>
      <c r="I366" s="151"/>
      <c r="J366" s="151"/>
      <c r="K366" s="151"/>
      <c r="L366" s="151"/>
      <c r="M366" s="64"/>
      <c r="N366" s="151"/>
      <c r="O366" s="151"/>
      <c r="P366" s="151"/>
      <c r="Q366" s="151"/>
      <c r="R366" s="151"/>
      <c r="S366" s="43"/>
      <c r="T366" s="151"/>
      <c r="U366" s="151"/>
      <c r="V366" s="151"/>
      <c r="W366" s="151"/>
      <c r="X366" s="151"/>
      <c r="Y366" s="151"/>
      <c r="Z366" s="43"/>
      <c r="AA366" s="151"/>
      <c r="AB366" s="151"/>
      <c r="AC366" s="151"/>
      <c r="AD366" s="151"/>
      <c r="AE366" s="43"/>
      <c r="AF366" s="151"/>
      <c r="AG366" s="151"/>
      <c r="AH366" s="151"/>
      <c r="AI366" s="151"/>
      <c r="AJ366" s="22"/>
      <c r="AK366" s="22"/>
      <c r="AL366" s="22"/>
      <c r="AM366" s="22"/>
      <c r="AN366" s="22"/>
      <c r="AO366" s="22"/>
    </row>
    <row r="367" spans="1:41" ht="15.75" customHeight="1" x14ac:dyDescent="0.2">
      <c r="A367" s="43"/>
      <c r="B367" s="151"/>
      <c r="C367" s="151"/>
      <c r="D367" s="151"/>
      <c r="E367" s="151"/>
      <c r="F367" s="151"/>
      <c r="G367" s="64"/>
      <c r="H367" s="151"/>
      <c r="I367" s="151"/>
      <c r="J367" s="151"/>
      <c r="K367" s="151"/>
      <c r="L367" s="151"/>
      <c r="M367" s="64"/>
      <c r="N367" s="151"/>
      <c r="O367" s="151"/>
      <c r="P367" s="151"/>
      <c r="Q367" s="151"/>
      <c r="R367" s="151"/>
      <c r="S367" s="43"/>
      <c r="T367" s="151"/>
      <c r="U367" s="151"/>
      <c r="V367" s="151"/>
      <c r="W367" s="151"/>
      <c r="X367" s="151"/>
      <c r="Y367" s="151"/>
      <c r="Z367" s="43"/>
      <c r="AA367" s="151"/>
      <c r="AB367" s="151"/>
      <c r="AC367" s="151"/>
      <c r="AD367" s="151"/>
      <c r="AE367" s="43"/>
      <c r="AF367" s="151"/>
      <c r="AG367" s="151"/>
      <c r="AH367" s="151"/>
      <c r="AI367" s="151"/>
      <c r="AJ367" s="22"/>
      <c r="AK367" s="22"/>
      <c r="AL367" s="22"/>
      <c r="AM367" s="22"/>
      <c r="AN367" s="22"/>
      <c r="AO367" s="22"/>
    </row>
    <row r="368" spans="1:41" ht="15.75" customHeight="1" x14ac:dyDescent="0.2">
      <c r="A368" s="43"/>
      <c r="B368" s="151"/>
      <c r="C368" s="151"/>
      <c r="D368" s="151"/>
      <c r="E368" s="151"/>
      <c r="F368" s="151"/>
      <c r="G368" s="64"/>
      <c r="H368" s="151"/>
      <c r="I368" s="151"/>
      <c r="J368" s="151"/>
      <c r="K368" s="151"/>
      <c r="L368" s="151"/>
      <c r="M368" s="64"/>
      <c r="N368" s="151"/>
      <c r="O368" s="151"/>
      <c r="P368" s="151"/>
      <c r="Q368" s="151"/>
      <c r="R368" s="151"/>
      <c r="S368" s="43"/>
      <c r="T368" s="151"/>
      <c r="U368" s="151"/>
      <c r="V368" s="151"/>
      <c r="W368" s="151"/>
      <c r="X368" s="151"/>
      <c r="Y368" s="151"/>
      <c r="Z368" s="43"/>
      <c r="AA368" s="151"/>
      <c r="AB368" s="151"/>
      <c r="AC368" s="151"/>
      <c r="AD368" s="151"/>
      <c r="AE368" s="43"/>
      <c r="AF368" s="151"/>
      <c r="AG368" s="151"/>
      <c r="AH368" s="151"/>
      <c r="AI368" s="151"/>
      <c r="AJ368" s="22"/>
      <c r="AK368" s="22"/>
      <c r="AL368" s="22"/>
      <c r="AM368" s="22"/>
      <c r="AN368" s="22"/>
      <c r="AO368" s="22"/>
    </row>
    <row r="369" spans="1:41" ht="15.75" customHeight="1" x14ac:dyDescent="0.2">
      <c r="A369" s="43"/>
      <c r="B369" s="151"/>
      <c r="C369" s="151"/>
      <c r="D369" s="151"/>
      <c r="E369" s="151"/>
      <c r="F369" s="151"/>
      <c r="G369" s="64"/>
      <c r="H369" s="151"/>
      <c r="I369" s="151"/>
      <c r="J369" s="151"/>
      <c r="K369" s="151"/>
      <c r="L369" s="151"/>
      <c r="M369" s="64"/>
      <c r="N369" s="151"/>
      <c r="O369" s="151"/>
      <c r="P369" s="151"/>
      <c r="Q369" s="151"/>
      <c r="R369" s="151"/>
      <c r="S369" s="43"/>
      <c r="T369" s="151"/>
      <c r="U369" s="151"/>
      <c r="V369" s="151"/>
      <c r="W369" s="151"/>
      <c r="X369" s="151"/>
      <c r="Y369" s="151"/>
      <c r="Z369" s="43"/>
      <c r="AA369" s="151"/>
      <c r="AB369" s="151"/>
      <c r="AC369" s="151"/>
      <c r="AD369" s="151"/>
      <c r="AE369" s="43"/>
      <c r="AF369" s="151"/>
      <c r="AG369" s="151"/>
      <c r="AH369" s="151"/>
      <c r="AI369" s="151"/>
      <c r="AJ369" s="22"/>
      <c r="AK369" s="22"/>
      <c r="AL369" s="22"/>
      <c r="AM369" s="22"/>
      <c r="AN369" s="22"/>
      <c r="AO369" s="22"/>
    </row>
    <row r="370" spans="1:41" ht="15.75" customHeight="1" x14ac:dyDescent="0.2">
      <c r="A370" s="43"/>
      <c r="B370" s="151"/>
      <c r="C370" s="151"/>
      <c r="D370" s="151"/>
      <c r="E370" s="151"/>
      <c r="F370" s="151"/>
      <c r="G370" s="64"/>
      <c r="H370" s="151"/>
      <c r="I370" s="151"/>
      <c r="J370" s="151"/>
      <c r="K370" s="151"/>
      <c r="L370" s="151"/>
      <c r="M370" s="64"/>
      <c r="N370" s="151"/>
      <c r="O370" s="151"/>
      <c r="P370" s="151"/>
      <c r="Q370" s="151"/>
      <c r="R370" s="151"/>
      <c r="S370" s="43"/>
      <c r="T370" s="151"/>
      <c r="U370" s="151"/>
      <c r="V370" s="151"/>
      <c r="W370" s="151"/>
      <c r="X370" s="151"/>
      <c r="Y370" s="151"/>
      <c r="Z370" s="43"/>
      <c r="AA370" s="151"/>
      <c r="AB370" s="151"/>
      <c r="AC370" s="151"/>
      <c r="AD370" s="151"/>
      <c r="AE370" s="43"/>
      <c r="AF370" s="151"/>
      <c r="AG370" s="151"/>
      <c r="AH370" s="151"/>
      <c r="AI370" s="151"/>
      <c r="AJ370" s="22"/>
      <c r="AK370" s="22"/>
      <c r="AL370" s="22"/>
      <c r="AM370" s="22"/>
      <c r="AN370" s="22"/>
      <c r="AO370" s="22"/>
    </row>
    <row r="371" spans="1:41" ht="15.75" customHeight="1" x14ac:dyDescent="0.2">
      <c r="A371" s="43"/>
      <c r="B371" s="151"/>
      <c r="C371" s="151"/>
      <c r="D371" s="151"/>
      <c r="E371" s="151"/>
      <c r="F371" s="151"/>
      <c r="G371" s="64"/>
      <c r="H371" s="151"/>
      <c r="I371" s="151"/>
      <c r="J371" s="151"/>
      <c r="K371" s="151"/>
      <c r="L371" s="151"/>
      <c r="M371" s="64"/>
      <c r="N371" s="151"/>
      <c r="O371" s="151"/>
      <c r="P371" s="151"/>
      <c r="Q371" s="151"/>
      <c r="R371" s="151"/>
      <c r="S371" s="43"/>
      <c r="T371" s="151"/>
      <c r="U371" s="151"/>
      <c r="V371" s="151"/>
      <c r="W371" s="151"/>
      <c r="X371" s="151"/>
      <c r="Y371" s="151"/>
      <c r="Z371" s="43"/>
      <c r="AA371" s="151"/>
      <c r="AB371" s="151"/>
      <c r="AC371" s="151"/>
      <c r="AD371" s="151"/>
      <c r="AE371" s="43"/>
      <c r="AF371" s="151"/>
      <c r="AG371" s="151"/>
      <c r="AH371" s="151"/>
      <c r="AI371" s="151"/>
      <c r="AJ371" s="22"/>
      <c r="AK371" s="22"/>
      <c r="AL371" s="22"/>
      <c r="AM371" s="22"/>
      <c r="AN371" s="22"/>
      <c r="AO371" s="22"/>
    </row>
    <row r="372" spans="1:41" ht="15.75" customHeight="1" x14ac:dyDescent="0.2">
      <c r="A372" s="43"/>
      <c r="B372" s="151"/>
      <c r="C372" s="151"/>
      <c r="D372" s="151"/>
      <c r="E372" s="151"/>
      <c r="F372" s="151"/>
      <c r="G372" s="64"/>
      <c r="H372" s="151"/>
      <c r="I372" s="151"/>
      <c r="J372" s="151"/>
      <c r="K372" s="151"/>
      <c r="L372" s="151"/>
      <c r="M372" s="64"/>
      <c r="N372" s="151"/>
      <c r="O372" s="151"/>
      <c r="P372" s="151"/>
      <c r="Q372" s="151"/>
      <c r="R372" s="151"/>
      <c r="S372" s="43"/>
      <c r="T372" s="151"/>
      <c r="U372" s="151"/>
      <c r="V372" s="151"/>
      <c r="W372" s="151"/>
      <c r="X372" s="151"/>
      <c r="Y372" s="151"/>
      <c r="Z372" s="43"/>
      <c r="AA372" s="151"/>
      <c r="AB372" s="151"/>
      <c r="AC372" s="151"/>
      <c r="AD372" s="151"/>
      <c r="AE372" s="43"/>
      <c r="AF372" s="151"/>
      <c r="AG372" s="151"/>
      <c r="AH372" s="151"/>
      <c r="AI372" s="151"/>
      <c r="AJ372" s="22"/>
      <c r="AK372" s="22"/>
      <c r="AL372" s="22"/>
      <c r="AM372" s="22"/>
      <c r="AN372" s="22"/>
      <c r="AO372" s="22"/>
    </row>
    <row r="373" spans="1:41" ht="15.75" customHeight="1" x14ac:dyDescent="0.2">
      <c r="A373" s="43"/>
      <c r="B373" s="151"/>
      <c r="C373" s="151"/>
      <c r="D373" s="151"/>
      <c r="E373" s="151"/>
      <c r="F373" s="151"/>
      <c r="G373" s="64"/>
      <c r="H373" s="151"/>
      <c r="I373" s="151"/>
      <c r="J373" s="151"/>
      <c r="K373" s="151"/>
      <c r="L373" s="151"/>
      <c r="M373" s="64"/>
      <c r="N373" s="151"/>
      <c r="O373" s="151"/>
      <c r="P373" s="151"/>
      <c r="Q373" s="151"/>
      <c r="R373" s="151"/>
      <c r="S373" s="43"/>
      <c r="T373" s="151"/>
      <c r="U373" s="151"/>
      <c r="V373" s="151"/>
      <c r="W373" s="151"/>
      <c r="X373" s="151"/>
      <c r="Y373" s="151"/>
      <c r="Z373" s="43"/>
      <c r="AA373" s="151"/>
      <c r="AB373" s="151"/>
      <c r="AC373" s="151"/>
      <c r="AD373" s="151"/>
      <c r="AE373" s="43"/>
      <c r="AF373" s="151"/>
      <c r="AG373" s="151"/>
      <c r="AH373" s="151"/>
      <c r="AI373" s="151"/>
      <c r="AJ373" s="22"/>
      <c r="AK373" s="22"/>
      <c r="AL373" s="22"/>
      <c r="AM373" s="22"/>
      <c r="AN373" s="22"/>
      <c r="AO373" s="22"/>
    </row>
    <row r="374" spans="1:41" ht="15.75" customHeight="1" x14ac:dyDescent="0.2">
      <c r="A374" s="43"/>
      <c r="B374" s="151"/>
      <c r="C374" s="151"/>
      <c r="D374" s="151"/>
      <c r="E374" s="151"/>
      <c r="F374" s="151"/>
      <c r="G374" s="64"/>
      <c r="H374" s="151"/>
      <c r="I374" s="151"/>
      <c r="J374" s="151"/>
      <c r="K374" s="151"/>
      <c r="L374" s="151"/>
      <c r="M374" s="64"/>
      <c r="N374" s="151"/>
      <c r="O374" s="151"/>
      <c r="P374" s="151"/>
      <c r="Q374" s="151"/>
      <c r="R374" s="151"/>
      <c r="S374" s="43"/>
      <c r="T374" s="151"/>
      <c r="U374" s="151"/>
      <c r="V374" s="151"/>
      <c r="W374" s="151"/>
      <c r="X374" s="151"/>
      <c r="Y374" s="151"/>
      <c r="Z374" s="43"/>
      <c r="AA374" s="151"/>
      <c r="AB374" s="151"/>
      <c r="AC374" s="151"/>
      <c r="AD374" s="151"/>
      <c r="AE374" s="43"/>
      <c r="AF374" s="151"/>
      <c r="AG374" s="151"/>
      <c r="AH374" s="151"/>
      <c r="AI374" s="151"/>
      <c r="AJ374" s="22"/>
      <c r="AK374" s="22"/>
      <c r="AL374" s="22"/>
      <c r="AM374" s="22"/>
      <c r="AN374" s="22"/>
      <c r="AO374" s="22"/>
    </row>
    <row r="375" spans="1:41" ht="15.75" customHeight="1" x14ac:dyDescent="0.2">
      <c r="A375" s="43"/>
      <c r="B375" s="151"/>
      <c r="C375" s="151"/>
      <c r="D375" s="151"/>
      <c r="E375" s="151"/>
      <c r="F375" s="151"/>
      <c r="G375" s="64"/>
      <c r="H375" s="151"/>
      <c r="I375" s="151"/>
      <c r="J375" s="151"/>
      <c r="K375" s="151"/>
      <c r="L375" s="151"/>
      <c r="M375" s="64"/>
      <c r="N375" s="151"/>
      <c r="O375" s="151"/>
      <c r="P375" s="151"/>
      <c r="Q375" s="151"/>
      <c r="R375" s="151"/>
      <c r="S375" s="43"/>
      <c r="T375" s="151"/>
      <c r="U375" s="151"/>
      <c r="V375" s="151"/>
      <c r="W375" s="151"/>
      <c r="X375" s="151"/>
      <c r="Y375" s="151"/>
      <c r="Z375" s="43"/>
      <c r="AA375" s="151"/>
      <c r="AB375" s="151"/>
      <c r="AC375" s="151"/>
      <c r="AD375" s="151"/>
      <c r="AE375" s="43"/>
      <c r="AF375" s="151"/>
      <c r="AG375" s="151"/>
      <c r="AH375" s="151"/>
      <c r="AI375" s="151"/>
      <c r="AJ375" s="22"/>
      <c r="AK375" s="22"/>
      <c r="AL375" s="22"/>
      <c r="AM375" s="22"/>
      <c r="AN375" s="22"/>
      <c r="AO375" s="22"/>
    </row>
    <row r="376" spans="1:41" ht="15.75" customHeight="1" x14ac:dyDescent="0.2">
      <c r="A376" s="43"/>
      <c r="B376" s="151"/>
      <c r="C376" s="151"/>
      <c r="D376" s="151"/>
      <c r="E376" s="151"/>
      <c r="F376" s="151"/>
      <c r="G376" s="64"/>
      <c r="H376" s="151"/>
      <c r="I376" s="151"/>
      <c r="J376" s="151"/>
      <c r="K376" s="151"/>
      <c r="L376" s="151"/>
      <c r="M376" s="64"/>
      <c r="N376" s="151"/>
      <c r="O376" s="151"/>
      <c r="P376" s="151"/>
      <c r="Q376" s="151"/>
      <c r="R376" s="151"/>
      <c r="S376" s="43"/>
      <c r="T376" s="151"/>
      <c r="U376" s="151"/>
      <c r="V376" s="151"/>
      <c r="W376" s="151"/>
      <c r="X376" s="151"/>
      <c r="Y376" s="151"/>
      <c r="Z376" s="43"/>
      <c r="AA376" s="151"/>
      <c r="AB376" s="151"/>
      <c r="AC376" s="151"/>
      <c r="AD376" s="151"/>
      <c r="AE376" s="43"/>
      <c r="AF376" s="151"/>
      <c r="AG376" s="151"/>
      <c r="AH376" s="151"/>
      <c r="AI376" s="151"/>
      <c r="AJ376" s="22"/>
      <c r="AK376" s="22"/>
      <c r="AL376" s="22"/>
      <c r="AM376" s="22"/>
      <c r="AN376" s="22"/>
      <c r="AO376" s="22"/>
    </row>
    <row r="377" spans="1:41" ht="15.75" customHeight="1" x14ac:dyDescent="0.2">
      <c r="A377" s="43"/>
      <c r="B377" s="151"/>
      <c r="C377" s="151"/>
      <c r="D377" s="151"/>
      <c r="E377" s="151"/>
      <c r="F377" s="151"/>
      <c r="G377" s="64"/>
      <c r="H377" s="151"/>
      <c r="I377" s="151"/>
      <c r="J377" s="151"/>
      <c r="K377" s="151"/>
      <c r="L377" s="151"/>
      <c r="M377" s="64"/>
      <c r="N377" s="151"/>
      <c r="O377" s="151"/>
      <c r="P377" s="151"/>
      <c r="Q377" s="151"/>
      <c r="R377" s="151"/>
      <c r="S377" s="43"/>
      <c r="T377" s="151"/>
      <c r="U377" s="151"/>
      <c r="V377" s="151"/>
      <c r="W377" s="151"/>
      <c r="X377" s="151"/>
      <c r="Y377" s="151"/>
      <c r="Z377" s="43"/>
      <c r="AA377" s="151"/>
      <c r="AB377" s="151"/>
      <c r="AC377" s="151"/>
      <c r="AD377" s="151"/>
      <c r="AE377" s="43"/>
      <c r="AF377" s="151"/>
      <c r="AG377" s="151"/>
      <c r="AH377" s="151"/>
      <c r="AI377" s="151"/>
      <c r="AJ377" s="22"/>
      <c r="AK377" s="22"/>
      <c r="AL377" s="22"/>
      <c r="AM377" s="22"/>
      <c r="AN377" s="22"/>
      <c r="AO377" s="22"/>
    </row>
    <row r="378" spans="1:41" ht="15.75" customHeight="1" x14ac:dyDescent="0.2">
      <c r="A378" s="43"/>
      <c r="B378" s="151"/>
      <c r="C378" s="151"/>
      <c r="D378" s="151"/>
      <c r="E378" s="151"/>
      <c r="F378" s="151"/>
      <c r="G378" s="64"/>
      <c r="H378" s="151"/>
      <c r="I378" s="151"/>
      <c r="J378" s="151"/>
      <c r="K378" s="151"/>
      <c r="L378" s="151"/>
      <c r="M378" s="64"/>
      <c r="N378" s="151"/>
      <c r="O378" s="151"/>
      <c r="P378" s="151"/>
      <c r="Q378" s="151"/>
      <c r="R378" s="151"/>
      <c r="S378" s="43"/>
      <c r="T378" s="151"/>
      <c r="U378" s="151"/>
      <c r="V378" s="151"/>
      <c r="W378" s="151"/>
      <c r="X378" s="151"/>
      <c r="Y378" s="151"/>
      <c r="Z378" s="43"/>
      <c r="AA378" s="151"/>
      <c r="AB378" s="151"/>
      <c r="AC378" s="151"/>
      <c r="AD378" s="151"/>
      <c r="AE378" s="43"/>
      <c r="AF378" s="151"/>
      <c r="AG378" s="151"/>
      <c r="AH378" s="151"/>
      <c r="AI378" s="151"/>
      <c r="AJ378" s="22"/>
      <c r="AK378" s="22"/>
      <c r="AL378" s="22"/>
      <c r="AM378" s="22"/>
      <c r="AN378" s="22"/>
      <c r="AO378" s="22"/>
    </row>
    <row r="379" spans="1:41" ht="15.75" customHeight="1" x14ac:dyDescent="0.2">
      <c r="A379" s="43"/>
      <c r="B379" s="151"/>
      <c r="C379" s="151"/>
      <c r="D379" s="151"/>
      <c r="E379" s="151"/>
      <c r="F379" s="151"/>
      <c r="G379" s="64"/>
      <c r="H379" s="151"/>
      <c r="I379" s="151"/>
      <c r="J379" s="151"/>
      <c r="K379" s="151"/>
      <c r="L379" s="151"/>
      <c r="M379" s="64"/>
      <c r="N379" s="151"/>
      <c r="O379" s="151"/>
      <c r="P379" s="151"/>
      <c r="Q379" s="151"/>
      <c r="R379" s="151"/>
      <c r="S379" s="43"/>
      <c r="T379" s="151"/>
      <c r="U379" s="151"/>
      <c r="V379" s="151"/>
      <c r="W379" s="151"/>
      <c r="X379" s="151"/>
      <c r="Y379" s="151"/>
      <c r="Z379" s="43"/>
      <c r="AA379" s="151"/>
      <c r="AB379" s="151"/>
      <c r="AC379" s="151"/>
      <c r="AD379" s="151"/>
      <c r="AE379" s="43"/>
      <c r="AF379" s="151"/>
      <c r="AG379" s="151"/>
      <c r="AH379" s="151"/>
      <c r="AI379" s="151"/>
      <c r="AJ379" s="22"/>
      <c r="AK379" s="22"/>
      <c r="AL379" s="22"/>
      <c r="AM379" s="22"/>
      <c r="AN379" s="22"/>
      <c r="AO379" s="22"/>
    </row>
    <row r="380" spans="1:41" ht="15.75" customHeight="1" x14ac:dyDescent="0.2">
      <c r="A380" s="43"/>
      <c r="B380" s="151"/>
      <c r="C380" s="151"/>
      <c r="D380" s="151"/>
      <c r="E380" s="151"/>
      <c r="F380" s="151"/>
      <c r="G380" s="64"/>
      <c r="H380" s="151"/>
      <c r="I380" s="151"/>
      <c r="J380" s="151"/>
      <c r="K380" s="151"/>
      <c r="L380" s="151"/>
      <c r="M380" s="64"/>
      <c r="N380" s="151"/>
      <c r="O380" s="151"/>
      <c r="P380" s="151"/>
      <c r="Q380" s="151"/>
      <c r="R380" s="151"/>
      <c r="S380" s="43"/>
      <c r="T380" s="151"/>
      <c r="U380" s="151"/>
      <c r="V380" s="151"/>
      <c r="W380" s="151"/>
      <c r="X380" s="151"/>
      <c r="Y380" s="151"/>
      <c r="Z380" s="43"/>
      <c r="AA380" s="151"/>
      <c r="AB380" s="151"/>
      <c r="AC380" s="151"/>
      <c r="AD380" s="151"/>
      <c r="AE380" s="43"/>
      <c r="AF380" s="151"/>
      <c r="AG380" s="151"/>
      <c r="AH380" s="151"/>
      <c r="AI380" s="151"/>
      <c r="AJ380" s="22"/>
      <c r="AK380" s="22"/>
      <c r="AL380" s="22"/>
      <c r="AM380" s="22"/>
      <c r="AN380" s="22"/>
      <c r="AO380" s="22"/>
    </row>
    <row r="381" spans="1:41" ht="15.75" customHeight="1" x14ac:dyDescent="0.2">
      <c r="A381" s="43"/>
      <c r="B381" s="151"/>
      <c r="C381" s="151"/>
      <c r="D381" s="151"/>
      <c r="E381" s="151"/>
      <c r="F381" s="151"/>
      <c r="G381" s="64"/>
      <c r="H381" s="151"/>
      <c r="I381" s="151"/>
      <c r="J381" s="151"/>
      <c r="K381" s="151"/>
      <c r="L381" s="151"/>
      <c r="M381" s="64"/>
      <c r="N381" s="151"/>
      <c r="O381" s="151"/>
      <c r="P381" s="151"/>
      <c r="Q381" s="151"/>
      <c r="R381" s="151"/>
      <c r="S381" s="43"/>
      <c r="T381" s="151"/>
      <c r="U381" s="151"/>
      <c r="V381" s="151"/>
      <c r="W381" s="151"/>
      <c r="X381" s="151"/>
      <c r="Y381" s="151"/>
      <c r="Z381" s="43"/>
      <c r="AA381" s="151"/>
      <c r="AB381" s="151"/>
      <c r="AC381" s="151"/>
      <c r="AD381" s="151"/>
      <c r="AE381" s="43"/>
      <c r="AF381" s="151"/>
      <c r="AG381" s="151"/>
      <c r="AH381" s="151"/>
      <c r="AI381" s="151"/>
      <c r="AJ381" s="22"/>
      <c r="AK381" s="22"/>
      <c r="AL381" s="22"/>
      <c r="AM381" s="22"/>
      <c r="AN381" s="22"/>
      <c r="AO381" s="22"/>
    </row>
    <row r="382" spans="1:41" ht="15.75" customHeight="1" x14ac:dyDescent="0.2">
      <c r="A382" s="43"/>
      <c r="B382" s="151"/>
      <c r="C382" s="151"/>
      <c r="D382" s="151"/>
      <c r="E382" s="151"/>
      <c r="F382" s="151"/>
      <c r="G382" s="64"/>
      <c r="H382" s="151"/>
      <c r="I382" s="151"/>
      <c r="J382" s="151"/>
      <c r="K382" s="151"/>
      <c r="L382" s="151"/>
      <c r="M382" s="64"/>
      <c r="N382" s="151"/>
      <c r="O382" s="151"/>
      <c r="P382" s="151"/>
      <c r="Q382" s="151"/>
      <c r="R382" s="151"/>
      <c r="S382" s="43"/>
      <c r="T382" s="151"/>
      <c r="U382" s="151"/>
      <c r="V382" s="151"/>
      <c r="W382" s="151"/>
      <c r="X382" s="151"/>
      <c r="Y382" s="151"/>
      <c r="Z382" s="43"/>
      <c r="AA382" s="151"/>
      <c r="AB382" s="151"/>
      <c r="AC382" s="151"/>
      <c r="AD382" s="151"/>
      <c r="AE382" s="43"/>
      <c r="AF382" s="151"/>
      <c r="AG382" s="151"/>
      <c r="AH382" s="151"/>
      <c r="AI382" s="151"/>
      <c r="AJ382" s="22"/>
      <c r="AK382" s="22"/>
      <c r="AL382" s="22"/>
      <c r="AM382" s="22"/>
      <c r="AN382" s="22"/>
      <c r="AO382" s="22"/>
    </row>
    <row r="383" spans="1:41" ht="15.75" customHeight="1" x14ac:dyDescent="0.2">
      <c r="A383" s="43"/>
      <c r="B383" s="151"/>
      <c r="C383" s="151"/>
      <c r="D383" s="151"/>
      <c r="E383" s="151"/>
      <c r="F383" s="151"/>
      <c r="G383" s="64"/>
      <c r="H383" s="151"/>
      <c r="I383" s="151"/>
      <c r="J383" s="151"/>
      <c r="K383" s="151"/>
      <c r="L383" s="151"/>
      <c r="M383" s="64"/>
      <c r="N383" s="151"/>
      <c r="O383" s="151"/>
      <c r="P383" s="151"/>
      <c r="Q383" s="151"/>
      <c r="R383" s="151"/>
      <c r="S383" s="43"/>
      <c r="T383" s="151"/>
      <c r="U383" s="151"/>
      <c r="V383" s="151"/>
      <c r="W383" s="151"/>
      <c r="X383" s="151"/>
      <c r="Y383" s="151"/>
      <c r="Z383" s="43"/>
      <c r="AA383" s="151"/>
      <c r="AB383" s="151"/>
      <c r="AC383" s="151"/>
      <c r="AD383" s="151"/>
      <c r="AE383" s="43"/>
      <c r="AF383" s="151"/>
      <c r="AG383" s="151"/>
      <c r="AH383" s="151"/>
      <c r="AI383" s="151"/>
      <c r="AJ383" s="22"/>
      <c r="AK383" s="22"/>
      <c r="AL383" s="22"/>
      <c r="AM383" s="22"/>
      <c r="AN383" s="22"/>
      <c r="AO383" s="22"/>
    </row>
    <row r="384" spans="1:41" ht="15.75" customHeight="1" x14ac:dyDescent="0.2">
      <c r="A384" s="43"/>
      <c r="B384" s="151"/>
      <c r="C384" s="151"/>
      <c r="D384" s="151"/>
      <c r="E384" s="151"/>
      <c r="F384" s="151"/>
      <c r="G384" s="64"/>
      <c r="H384" s="151"/>
      <c r="I384" s="151"/>
      <c r="J384" s="151"/>
      <c r="K384" s="151"/>
      <c r="L384" s="151"/>
      <c r="M384" s="64"/>
      <c r="N384" s="151"/>
      <c r="O384" s="151"/>
      <c r="P384" s="151"/>
      <c r="Q384" s="151"/>
      <c r="R384" s="151"/>
      <c r="S384" s="43"/>
      <c r="T384" s="151"/>
      <c r="U384" s="151"/>
      <c r="V384" s="151"/>
      <c r="W384" s="151"/>
      <c r="X384" s="151"/>
      <c r="Y384" s="151"/>
      <c r="Z384" s="43"/>
      <c r="AA384" s="151"/>
      <c r="AB384" s="151"/>
      <c r="AC384" s="151"/>
      <c r="AD384" s="151"/>
      <c r="AE384" s="43"/>
      <c r="AF384" s="151"/>
      <c r="AG384" s="151"/>
      <c r="AH384" s="151"/>
      <c r="AI384" s="151"/>
      <c r="AJ384" s="22"/>
      <c r="AK384" s="22"/>
      <c r="AL384" s="22"/>
      <c r="AM384" s="22"/>
      <c r="AN384" s="22"/>
      <c r="AO384" s="22"/>
    </row>
    <row r="385" spans="1:41" ht="15.75" customHeight="1" x14ac:dyDescent="0.2">
      <c r="A385" s="43"/>
      <c r="B385" s="151"/>
      <c r="C385" s="151"/>
      <c r="D385" s="151"/>
      <c r="E385" s="151"/>
      <c r="F385" s="151"/>
      <c r="G385" s="64"/>
      <c r="H385" s="151"/>
      <c r="I385" s="151"/>
      <c r="J385" s="151"/>
      <c r="K385" s="151"/>
      <c r="L385" s="151"/>
      <c r="M385" s="64"/>
      <c r="N385" s="151"/>
      <c r="O385" s="151"/>
      <c r="P385" s="151"/>
      <c r="Q385" s="151"/>
      <c r="R385" s="151"/>
      <c r="S385" s="43"/>
      <c r="T385" s="151"/>
      <c r="U385" s="151"/>
      <c r="V385" s="151"/>
      <c r="W385" s="151"/>
      <c r="X385" s="151"/>
      <c r="Y385" s="151"/>
      <c r="Z385" s="43"/>
      <c r="AA385" s="151"/>
      <c r="AB385" s="151"/>
      <c r="AC385" s="151"/>
      <c r="AD385" s="151"/>
      <c r="AE385" s="43"/>
      <c r="AF385" s="151"/>
      <c r="AG385" s="151"/>
      <c r="AH385" s="151"/>
      <c r="AI385" s="151"/>
      <c r="AJ385" s="22"/>
      <c r="AK385" s="22"/>
      <c r="AL385" s="22"/>
      <c r="AM385" s="22"/>
      <c r="AN385" s="22"/>
      <c r="AO385" s="22"/>
    </row>
    <row r="386" spans="1:41" ht="15.75" customHeight="1" x14ac:dyDescent="0.2">
      <c r="A386" s="43"/>
      <c r="B386" s="151"/>
      <c r="C386" s="151"/>
      <c r="D386" s="151"/>
      <c r="E386" s="151"/>
      <c r="F386" s="151"/>
      <c r="G386" s="64"/>
      <c r="H386" s="151"/>
      <c r="I386" s="151"/>
      <c r="J386" s="151"/>
      <c r="K386" s="151"/>
      <c r="L386" s="151"/>
      <c r="M386" s="64"/>
      <c r="N386" s="151"/>
      <c r="O386" s="151"/>
      <c r="P386" s="151"/>
      <c r="Q386" s="151"/>
      <c r="R386" s="151"/>
      <c r="S386" s="43"/>
      <c r="T386" s="151"/>
      <c r="U386" s="151"/>
      <c r="V386" s="151"/>
      <c r="W386" s="151"/>
      <c r="X386" s="151"/>
      <c r="Y386" s="151"/>
      <c r="Z386" s="43"/>
      <c r="AA386" s="151"/>
      <c r="AB386" s="151"/>
      <c r="AC386" s="151"/>
      <c r="AD386" s="151"/>
      <c r="AE386" s="43"/>
      <c r="AF386" s="151"/>
      <c r="AG386" s="151"/>
      <c r="AH386" s="151"/>
      <c r="AI386" s="151"/>
      <c r="AJ386" s="22"/>
      <c r="AK386" s="22"/>
      <c r="AL386" s="22"/>
      <c r="AM386" s="22"/>
      <c r="AN386" s="22"/>
      <c r="AO386" s="22"/>
    </row>
    <row r="387" spans="1:41" ht="15.75" customHeight="1" x14ac:dyDescent="0.2">
      <c r="A387" s="43"/>
      <c r="B387" s="151"/>
      <c r="C387" s="151"/>
      <c r="D387" s="151"/>
      <c r="E387" s="151"/>
      <c r="F387" s="151"/>
      <c r="G387" s="64"/>
      <c r="H387" s="151"/>
      <c r="I387" s="151"/>
      <c r="J387" s="151"/>
      <c r="K387" s="151"/>
      <c r="L387" s="151"/>
      <c r="M387" s="64"/>
      <c r="N387" s="151"/>
      <c r="O387" s="151"/>
      <c r="P387" s="151"/>
      <c r="Q387" s="151"/>
      <c r="R387" s="151"/>
      <c r="S387" s="43"/>
      <c r="T387" s="151"/>
      <c r="U387" s="151"/>
      <c r="V387" s="151"/>
      <c r="W387" s="151"/>
      <c r="X387" s="151"/>
      <c r="Y387" s="151"/>
      <c r="Z387" s="43"/>
      <c r="AA387" s="151"/>
      <c r="AB387" s="151"/>
      <c r="AC387" s="151"/>
      <c r="AD387" s="151"/>
      <c r="AE387" s="43"/>
      <c r="AF387" s="151"/>
      <c r="AG387" s="151"/>
      <c r="AH387" s="151"/>
      <c r="AI387" s="151"/>
      <c r="AJ387" s="22"/>
      <c r="AK387" s="22"/>
      <c r="AL387" s="22"/>
      <c r="AM387" s="22"/>
      <c r="AN387" s="22"/>
      <c r="AO387" s="22"/>
    </row>
    <row r="388" spans="1:41" ht="15.75" customHeight="1" x14ac:dyDescent="0.2">
      <c r="A388" s="43"/>
      <c r="B388" s="151"/>
      <c r="C388" s="151"/>
      <c r="D388" s="151"/>
      <c r="E388" s="151"/>
      <c r="F388" s="151"/>
      <c r="G388" s="64"/>
      <c r="H388" s="151"/>
      <c r="I388" s="151"/>
      <c r="J388" s="151"/>
      <c r="K388" s="151"/>
      <c r="L388" s="151"/>
      <c r="M388" s="64"/>
      <c r="N388" s="151"/>
      <c r="O388" s="151"/>
      <c r="P388" s="151"/>
      <c r="Q388" s="151"/>
      <c r="R388" s="151"/>
      <c r="S388" s="43"/>
      <c r="T388" s="151"/>
      <c r="U388" s="151"/>
      <c r="V388" s="151"/>
      <c r="W388" s="151"/>
      <c r="X388" s="151"/>
      <c r="Y388" s="151"/>
      <c r="Z388" s="43"/>
      <c r="AA388" s="151"/>
      <c r="AB388" s="151"/>
      <c r="AC388" s="151"/>
      <c r="AD388" s="151"/>
      <c r="AE388" s="43"/>
      <c r="AF388" s="151"/>
      <c r="AG388" s="151"/>
      <c r="AH388" s="151"/>
      <c r="AI388" s="151"/>
      <c r="AJ388" s="22"/>
      <c r="AK388" s="22"/>
      <c r="AL388" s="22"/>
      <c r="AM388" s="22"/>
      <c r="AN388" s="22"/>
      <c r="AO388" s="22"/>
    </row>
    <row r="389" spans="1:41" ht="15.75" customHeight="1" x14ac:dyDescent="0.2">
      <c r="A389" s="43"/>
      <c r="B389" s="151"/>
      <c r="C389" s="151"/>
      <c r="D389" s="151"/>
      <c r="E389" s="151"/>
      <c r="F389" s="151"/>
      <c r="G389" s="64"/>
      <c r="H389" s="151"/>
      <c r="I389" s="151"/>
      <c r="J389" s="151"/>
      <c r="K389" s="151"/>
      <c r="L389" s="151"/>
      <c r="M389" s="64"/>
      <c r="N389" s="151"/>
      <c r="O389" s="151"/>
      <c r="P389" s="151"/>
      <c r="Q389" s="151"/>
      <c r="R389" s="151"/>
      <c r="S389" s="43"/>
      <c r="T389" s="151"/>
      <c r="U389" s="151"/>
      <c r="V389" s="151"/>
      <c r="W389" s="151"/>
      <c r="X389" s="151"/>
      <c r="Y389" s="151"/>
      <c r="Z389" s="43"/>
      <c r="AA389" s="151"/>
      <c r="AB389" s="151"/>
      <c r="AC389" s="151"/>
      <c r="AD389" s="151"/>
      <c r="AE389" s="43"/>
      <c r="AF389" s="151"/>
      <c r="AG389" s="151"/>
      <c r="AH389" s="151"/>
      <c r="AI389" s="151"/>
      <c r="AJ389" s="22"/>
      <c r="AK389" s="22"/>
      <c r="AL389" s="22"/>
      <c r="AM389" s="22"/>
      <c r="AN389" s="22"/>
      <c r="AO389" s="22"/>
    </row>
    <row r="390" spans="1:41" ht="15.75" customHeight="1" x14ac:dyDescent="0.2">
      <c r="A390" s="43"/>
      <c r="B390" s="151"/>
      <c r="C390" s="151"/>
      <c r="D390" s="151"/>
      <c r="E390" s="151"/>
      <c r="F390" s="151"/>
      <c r="G390" s="64"/>
      <c r="H390" s="151"/>
      <c r="I390" s="151"/>
      <c r="J390" s="151"/>
      <c r="K390" s="151"/>
      <c r="L390" s="151"/>
      <c r="M390" s="64"/>
      <c r="N390" s="151"/>
      <c r="O390" s="151"/>
      <c r="P390" s="151"/>
      <c r="Q390" s="151"/>
      <c r="R390" s="151"/>
      <c r="S390" s="43"/>
      <c r="T390" s="151"/>
      <c r="U390" s="151"/>
      <c r="V390" s="151"/>
      <c r="W390" s="151"/>
      <c r="X390" s="151"/>
      <c r="Y390" s="151"/>
      <c r="Z390" s="43"/>
      <c r="AA390" s="151"/>
      <c r="AB390" s="151"/>
      <c r="AC390" s="151"/>
      <c r="AD390" s="151"/>
      <c r="AE390" s="43"/>
      <c r="AF390" s="151"/>
      <c r="AG390" s="151"/>
      <c r="AH390" s="151"/>
      <c r="AI390" s="151"/>
      <c r="AJ390" s="22"/>
      <c r="AK390" s="22"/>
      <c r="AL390" s="22"/>
      <c r="AM390" s="22"/>
      <c r="AN390" s="22"/>
      <c r="AO390" s="22"/>
    </row>
    <row r="391" spans="1:41" ht="15.75" customHeight="1" x14ac:dyDescent="0.2">
      <c r="A391" s="43"/>
      <c r="B391" s="151"/>
      <c r="C391" s="151"/>
      <c r="D391" s="151"/>
      <c r="E391" s="151"/>
      <c r="F391" s="151"/>
      <c r="G391" s="64"/>
      <c r="H391" s="151"/>
      <c r="I391" s="151"/>
      <c r="J391" s="151"/>
      <c r="K391" s="151"/>
      <c r="L391" s="151"/>
      <c r="M391" s="64"/>
      <c r="N391" s="151"/>
      <c r="O391" s="151"/>
      <c r="P391" s="151"/>
      <c r="Q391" s="151"/>
      <c r="R391" s="151"/>
      <c r="S391" s="43"/>
      <c r="T391" s="151"/>
      <c r="U391" s="151"/>
      <c r="V391" s="151"/>
      <c r="W391" s="151"/>
      <c r="X391" s="151"/>
      <c r="Y391" s="151"/>
      <c r="Z391" s="43"/>
      <c r="AA391" s="151"/>
      <c r="AB391" s="151"/>
      <c r="AC391" s="151"/>
      <c r="AD391" s="151"/>
      <c r="AE391" s="43"/>
      <c r="AF391" s="151"/>
      <c r="AG391" s="151"/>
      <c r="AH391" s="151"/>
      <c r="AI391" s="151"/>
      <c r="AJ391" s="22"/>
      <c r="AK391" s="22"/>
      <c r="AL391" s="22"/>
      <c r="AM391" s="22"/>
      <c r="AN391" s="22"/>
      <c r="AO391" s="22"/>
    </row>
    <row r="392" spans="1:41" ht="15.75" customHeight="1" x14ac:dyDescent="0.2">
      <c r="A392" s="43"/>
      <c r="B392" s="151"/>
      <c r="C392" s="151"/>
      <c r="D392" s="151"/>
      <c r="E392" s="151"/>
      <c r="F392" s="151"/>
      <c r="G392" s="64"/>
      <c r="H392" s="151"/>
      <c r="I392" s="151"/>
      <c r="J392" s="151"/>
      <c r="K392" s="151"/>
      <c r="L392" s="151"/>
      <c r="M392" s="64"/>
      <c r="N392" s="151"/>
      <c r="O392" s="151"/>
      <c r="P392" s="151"/>
      <c r="Q392" s="151"/>
      <c r="R392" s="151"/>
      <c r="S392" s="43"/>
      <c r="T392" s="151"/>
      <c r="U392" s="151"/>
      <c r="V392" s="151"/>
      <c r="W392" s="151"/>
      <c r="X392" s="151"/>
      <c r="Y392" s="151"/>
      <c r="Z392" s="43"/>
      <c r="AA392" s="151"/>
      <c r="AB392" s="151"/>
      <c r="AC392" s="151"/>
      <c r="AD392" s="151"/>
      <c r="AE392" s="43"/>
      <c r="AF392" s="151"/>
      <c r="AG392" s="151"/>
      <c r="AH392" s="151"/>
      <c r="AI392" s="151"/>
      <c r="AJ392" s="22"/>
      <c r="AK392" s="22"/>
      <c r="AL392" s="22"/>
      <c r="AM392" s="22"/>
      <c r="AN392" s="22"/>
      <c r="AO392" s="22"/>
    </row>
    <row r="393" spans="1:41" ht="15.75" customHeight="1" x14ac:dyDescent="0.2">
      <c r="A393" s="43"/>
      <c r="B393" s="151"/>
      <c r="C393" s="151"/>
      <c r="D393" s="151"/>
      <c r="E393" s="151"/>
      <c r="F393" s="151"/>
      <c r="G393" s="64"/>
      <c r="H393" s="151"/>
      <c r="I393" s="151"/>
      <c r="J393" s="151"/>
      <c r="K393" s="151"/>
      <c r="L393" s="151"/>
      <c r="M393" s="64"/>
      <c r="N393" s="151"/>
      <c r="O393" s="151"/>
      <c r="P393" s="151"/>
      <c r="Q393" s="151"/>
      <c r="R393" s="151"/>
      <c r="S393" s="43"/>
      <c r="T393" s="151"/>
      <c r="U393" s="151"/>
      <c r="V393" s="151"/>
      <c r="W393" s="151"/>
      <c r="X393" s="151"/>
      <c r="Y393" s="151"/>
      <c r="Z393" s="43"/>
      <c r="AA393" s="151"/>
      <c r="AB393" s="151"/>
      <c r="AC393" s="151"/>
      <c r="AD393" s="151"/>
      <c r="AE393" s="43"/>
      <c r="AF393" s="151"/>
      <c r="AG393" s="151"/>
      <c r="AH393" s="151"/>
      <c r="AI393" s="151"/>
      <c r="AJ393" s="22"/>
      <c r="AK393" s="22"/>
      <c r="AL393" s="22"/>
      <c r="AM393" s="22"/>
      <c r="AN393" s="22"/>
      <c r="AO393" s="22"/>
    </row>
    <row r="394" spans="1:41" ht="15.75" customHeight="1" x14ac:dyDescent="0.2">
      <c r="A394" s="43"/>
      <c r="B394" s="151"/>
      <c r="C394" s="151"/>
      <c r="D394" s="151"/>
      <c r="E394" s="151"/>
      <c r="F394" s="151"/>
      <c r="G394" s="64"/>
      <c r="H394" s="151"/>
      <c r="I394" s="151"/>
      <c r="J394" s="151"/>
      <c r="K394" s="151"/>
      <c r="L394" s="151"/>
      <c r="M394" s="64"/>
      <c r="N394" s="151"/>
      <c r="O394" s="151"/>
      <c r="P394" s="151"/>
      <c r="Q394" s="151"/>
      <c r="R394" s="151"/>
      <c r="S394" s="43"/>
      <c r="T394" s="151"/>
      <c r="U394" s="151"/>
      <c r="V394" s="151"/>
      <c r="W394" s="151"/>
      <c r="X394" s="151"/>
      <c r="Y394" s="151"/>
      <c r="Z394" s="43"/>
      <c r="AA394" s="151"/>
      <c r="AB394" s="151"/>
      <c r="AC394" s="151"/>
      <c r="AD394" s="151"/>
      <c r="AE394" s="43"/>
      <c r="AF394" s="151"/>
      <c r="AG394" s="151"/>
      <c r="AH394" s="151"/>
      <c r="AI394" s="151"/>
      <c r="AJ394" s="22"/>
      <c r="AK394" s="22"/>
      <c r="AL394" s="22"/>
      <c r="AM394" s="22"/>
      <c r="AN394" s="22"/>
      <c r="AO394" s="22"/>
    </row>
    <row r="395" spans="1:41" ht="15.75" customHeight="1" x14ac:dyDescent="0.2">
      <c r="A395" s="43"/>
      <c r="B395" s="151"/>
      <c r="C395" s="151"/>
      <c r="D395" s="151"/>
      <c r="E395" s="151"/>
      <c r="F395" s="151"/>
      <c r="G395" s="64"/>
      <c r="H395" s="151"/>
      <c r="I395" s="151"/>
      <c r="J395" s="151"/>
      <c r="K395" s="151"/>
      <c r="L395" s="151"/>
      <c r="M395" s="64"/>
      <c r="N395" s="151"/>
      <c r="O395" s="151"/>
      <c r="P395" s="151"/>
      <c r="Q395" s="151"/>
      <c r="R395" s="151"/>
      <c r="S395" s="43"/>
      <c r="T395" s="151"/>
      <c r="U395" s="151"/>
      <c r="V395" s="151"/>
      <c r="W395" s="151"/>
      <c r="X395" s="151"/>
      <c r="Y395" s="151"/>
      <c r="Z395" s="43"/>
      <c r="AA395" s="151"/>
      <c r="AB395" s="151"/>
      <c r="AC395" s="151"/>
      <c r="AD395" s="151"/>
      <c r="AE395" s="43"/>
      <c r="AF395" s="151"/>
      <c r="AG395" s="151"/>
      <c r="AH395" s="151"/>
      <c r="AI395" s="151"/>
      <c r="AJ395" s="22"/>
      <c r="AK395" s="22"/>
      <c r="AL395" s="22"/>
      <c r="AM395" s="22"/>
      <c r="AN395" s="22"/>
      <c r="AO395" s="22"/>
    </row>
    <row r="396" spans="1:41" ht="15.75" customHeight="1" x14ac:dyDescent="0.2">
      <c r="A396" s="43"/>
      <c r="B396" s="151"/>
      <c r="C396" s="151"/>
      <c r="D396" s="151"/>
      <c r="E396" s="151"/>
      <c r="F396" s="151"/>
      <c r="G396" s="64"/>
      <c r="H396" s="151"/>
      <c r="I396" s="151"/>
      <c r="J396" s="151"/>
      <c r="K396" s="151"/>
      <c r="L396" s="151"/>
      <c r="M396" s="64"/>
      <c r="N396" s="151"/>
      <c r="O396" s="151"/>
      <c r="P396" s="151"/>
      <c r="Q396" s="151"/>
      <c r="R396" s="151"/>
      <c r="S396" s="43"/>
      <c r="T396" s="151"/>
      <c r="U396" s="151"/>
      <c r="V396" s="151"/>
      <c r="W396" s="151"/>
      <c r="X396" s="151"/>
      <c r="Y396" s="151"/>
      <c r="Z396" s="43"/>
      <c r="AA396" s="151"/>
      <c r="AB396" s="151"/>
      <c r="AC396" s="151"/>
      <c r="AD396" s="151"/>
      <c r="AE396" s="43"/>
      <c r="AF396" s="151"/>
      <c r="AG396" s="151"/>
      <c r="AH396" s="151"/>
      <c r="AI396" s="151"/>
      <c r="AJ396" s="22"/>
      <c r="AK396" s="22"/>
      <c r="AL396" s="22"/>
      <c r="AM396" s="22"/>
      <c r="AN396" s="22"/>
      <c r="AO396" s="22"/>
    </row>
    <row r="397" spans="1:41" ht="15.75" customHeight="1" x14ac:dyDescent="0.2">
      <c r="A397" s="43"/>
      <c r="B397" s="151"/>
      <c r="C397" s="151"/>
      <c r="D397" s="151"/>
      <c r="E397" s="151"/>
      <c r="F397" s="151"/>
      <c r="G397" s="64"/>
      <c r="H397" s="151"/>
      <c r="I397" s="151"/>
      <c r="J397" s="151"/>
      <c r="K397" s="151"/>
      <c r="L397" s="151"/>
      <c r="M397" s="64"/>
      <c r="N397" s="151"/>
      <c r="O397" s="151"/>
      <c r="P397" s="151"/>
      <c r="Q397" s="151"/>
      <c r="R397" s="151"/>
      <c r="S397" s="43"/>
      <c r="T397" s="151"/>
      <c r="U397" s="151"/>
      <c r="V397" s="151"/>
      <c r="W397" s="151"/>
      <c r="X397" s="151"/>
      <c r="Y397" s="151"/>
      <c r="Z397" s="43"/>
      <c r="AA397" s="151"/>
      <c r="AB397" s="151"/>
      <c r="AC397" s="151"/>
      <c r="AD397" s="151"/>
      <c r="AE397" s="43"/>
      <c r="AF397" s="151"/>
      <c r="AG397" s="151"/>
      <c r="AH397" s="151"/>
      <c r="AI397" s="151"/>
      <c r="AJ397" s="22"/>
      <c r="AK397" s="22"/>
      <c r="AL397" s="22"/>
      <c r="AM397" s="22"/>
      <c r="AN397" s="22"/>
      <c r="AO397" s="22"/>
    </row>
    <row r="398" spans="1:41" ht="15.75" customHeight="1" x14ac:dyDescent="0.2">
      <c r="A398" s="43"/>
      <c r="B398" s="151"/>
      <c r="C398" s="151"/>
      <c r="D398" s="151"/>
      <c r="E398" s="151"/>
      <c r="F398" s="151"/>
      <c r="G398" s="64"/>
      <c r="H398" s="151"/>
      <c r="I398" s="151"/>
      <c r="J398" s="151"/>
      <c r="K398" s="151"/>
      <c r="L398" s="151"/>
      <c r="M398" s="64"/>
      <c r="N398" s="151"/>
      <c r="O398" s="151"/>
      <c r="P398" s="151"/>
      <c r="Q398" s="151"/>
      <c r="R398" s="151"/>
      <c r="S398" s="43"/>
      <c r="T398" s="151"/>
      <c r="U398" s="151"/>
      <c r="V398" s="151"/>
      <c r="W398" s="151"/>
      <c r="X398" s="151"/>
      <c r="Y398" s="151"/>
      <c r="Z398" s="43"/>
      <c r="AA398" s="151"/>
      <c r="AB398" s="151"/>
      <c r="AC398" s="151"/>
      <c r="AD398" s="151"/>
      <c r="AE398" s="43"/>
      <c r="AF398" s="151"/>
      <c r="AG398" s="151"/>
      <c r="AH398" s="151"/>
      <c r="AI398" s="151"/>
      <c r="AJ398" s="22"/>
      <c r="AK398" s="22"/>
      <c r="AL398" s="22"/>
      <c r="AM398" s="22"/>
      <c r="AN398" s="22"/>
      <c r="AO398" s="22"/>
    </row>
    <row r="399" spans="1:41" ht="15.75" customHeight="1" x14ac:dyDescent="0.2">
      <c r="A399" s="43"/>
      <c r="B399" s="151"/>
      <c r="C399" s="151"/>
      <c r="D399" s="151"/>
      <c r="E399" s="151"/>
      <c r="F399" s="151"/>
      <c r="G399" s="64"/>
      <c r="H399" s="151"/>
      <c r="I399" s="151"/>
      <c r="J399" s="151"/>
      <c r="K399" s="151"/>
      <c r="L399" s="151"/>
      <c r="M399" s="64"/>
      <c r="N399" s="151"/>
      <c r="O399" s="151"/>
      <c r="P399" s="151"/>
      <c r="Q399" s="151"/>
      <c r="R399" s="151"/>
      <c r="S399" s="43"/>
      <c r="T399" s="151"/>
      <c r="U399" s="151"/>
      <c r="V399" s="151"/>
      <c r="W399" s="151"/>
      <c r="X399" s="151"/>
      <c r="Y399" s="151"/>
      <c r="Z399" s="43"/>
      <c r="AA399" s="151"/>
      <c r="AB399" s="151"/>
      <c r="AC399" s="151"/>
      <c r="AD399" s="151"/>
      <c r="AE399" s="43"/>
      <c r="AF399" s="151"/>
      <c r="AG399" s="151"/>
      <c r="AH399" s="151"/>
      <c r="AI399" s="151"/>
      <c r="AJ399" s="22"/>
      <c r="AK399" s="22"/>
      <c r="AL399" s="22"/>
      <c r="AM399" s="22"/>
      <c r="AN399" s="22"/>
      <c r="AO399" s="22"/>
    </row>
    <row r="400" spans="1:41" ht="15.75" customHeight="1" x14ac:dyDescent="0.2">
      <c r="A400" s="43"/>
      <c r="B400" s="151"/>
      <c r="C400" s="151"/>
      <c r="D400" s="151"/>
      <c r="E400" s="151"/>
      <c r="F400" s="151"/>
      <c r="G400" s="64"/>
      <c r="H400" s="151"/>
      <c r="I400" s="151"/>
      <c r="J400" s="151"/>
      <c r="K400" s="151"/>
      <c r="L400" s="151"/>
      <c r="M400" s="64"/>
      <c r="N400" s="151"/>
      <c r="O400" s="151"/>
      <c r="P400" s="151"/>
      <c r="Q400" s="151"/>
      <c r="R400" s="151"/>
      <c r="S400" s="43"/>
      <c r="T400" s="151"/>
      <c r="U400" s="151"/>
      <c r="V400" s="151"/>
      <c r="W400" s="151"/>
      <c r="X400" s="151"/>
      <c r="Y400" s="151"/>
      <c r="Z400" s="43"/>
      <c r="AA400" s="151"/>
      <c r="AB400" s="151"/>
      <c r="AC400" s="151"/>
      <c r="AD400" s="151"/>
      <c r="AE400" s="43"/>
      <c r="AF400" s="151"/>
      <c r="AG400" s="151"/>
      <c r="AH400" s="151"/>
      <c r="AI400" s="151"/>
      <c r="AJ400" s="22"/>
      <c r="AK400" s="22"/>
      <c r="AL400" s="22"/>
      <c r="AM400" s="22"/>
      <c r="AN400" s="22"/>
      <c r="AO400" s="22"/>
    </row>
    <row r="401" spans="1:41" ht="15.75" customHeight="1" x14ac:dyDescent="0.2">
      <c r="A401" s="43"/>
      <c r="B401" s="151"/>
      <c r="C401" s="151"/>
      <c r="D401" s="151"/>
      <c r="E401" s="151"/>
      <c r="F401" s="151"/>
      <c r="G401" s="64"/>
      <c r="H401" s="151"/>
      <c r="I401" s="151"/>
      <c r="J401" s="151"/>
      <c r="K401" s="151"/>
      <c r="L401" s="151"/>
      <c r="M401" s="64"/>
      <c r="N401" s="151"/>
      <c r="O401" s="151"/>
      <c r="P401" s="151"/>
      <c r="Q401" s="151"/>
      <c r="R401" s="151"/>
      <c r="S401" s="43"/>
      <c r="T401" s="151"/>
      <c r="U401" s="151"/>
      <c r="V401" s="151"/>
      <c r="W401" s="151"/>
      <c r="X401" s="151"/>
      <c r="Y401" s="151"/>
      <c r="Z401" s="43"/>
      <c r="AA401" s="151"/>
      <c r="AB401" s="151"/>
      <c r="AC401" s="151"/>
      <c r="AD401" s="151"/>
      <c r="AE401" s="43"/>
      <c r="AF401" s="151"/>
      <c r="AG401" s="151"/>
      <c r="AH401" s="151"/>
      <c r="AI401" s="151"/>
      <c r="AJ401" s="22"/>
      <c r="AK401" s="22"/>
      <c r="AL401" s="22"/>
      <c r="AM401" s="22"/>
      <c r="AN401" s="22"/>
      <c r="AO401" s="22"/>
    </row>
    <row r="402" spans="1:41" ht="15.75" customHeight="1" x14ac:dyDescent="0.2">
      <c r="A402" s="43"/>
      <c r="B402" s="151"/>
      <c r="C402" s="151"/>
      <c r="D402" s="151"/>
      <c r="E402" s="151"/>
      <c r="F402" s="151"/>
      <c r="G402" s="64"/>
      <c r="H402" s="151"/>
      <c r="I402" s="151"/>
      <c r="J402" s="151"/>
      <c r="K402" s="151"/>
      <c r="L402" s="151"/>
      <c r="M402" s="64"/>
      <c r="N402" s="151"/>
      <c r="O402" s="151"/>
      <c r="P402" s="151"/>
      <c r="Q402" s="151"/>
      <c r="R402" s="151"/>
      <c r="S402" s="43"/>
      <c r="T402" s="151"/>
      <c r="U402" s="151"/>
      <c r="V402" s="151"/>
      <c r="W402" s="151"/>
      <c r="X402" s="151"/>
      <c r="Y402" s="151"/>
      <c r="Z402" s="43"/>
      <c r="AA402" s="151"/>
      <c r="AB402" s="151"/>
      <c r="AC402" s="151"/>
      <c r="AD402" s="151"/>
      <c r="AE402" s="43"/>
      <c r="AF402" s="151"/>
      <c r="AG402" s="151"/>
      <c r="AH402" s="151"/>
      <c r="AI402" s="151"/>
      <c r="AJ402" s="22"/>
      <c r="AK402" s="22"/>
      <c r="AL402" s="22"/>
      <c r="AM402" s="22"/>
      <c r="AN402" s="22"/>
      <c r="AO402" s="22"/>
    </row>
    <row r="403" spans="1:41" ht="15.75" customHeight="1" x14ac:dyDescent="0.2">
      <c r="A403" s="43"/>
      <c r="B403" s="151"/>
      <c r="C403" s="151"/>
      <c r="D403" s="151"/>
      <c r="E403" s="151"/>
      <c r="F403" s="151"/>
      <c r="G403" s="64"/>
      <c r="H403" s="151"/>
      <c r="I403" s="151"/>
      <c r="J403" s="151"/>
      <c r="K403" s="151"/>
      <c r="L403" s="151"/>
      <c r="M403" s="64"/>
      <c r="N403" s="151"/>
      <c r="O403" s="151"/>
      <c r="P403" s="151"/>
      <c r="Q403" s="151"/>
      <c r="R403" s="151"/>
      <c r="S403" s="43"/>
      <c r="T403" s="151"/>
      <c r="U403" s="151"/>
      <c r="V403" s="151"/>
      <c r="W403" s="151"/>
      <c r="X403" s="151"/>
      <c r="Y403" s="151"/>
      <c r="Z403" s="43"/>
      <c r="AA403" s="151"/>
      <c r="AB403" s="151"/>
      <c r="AC403" s="151"/>
      <c r="AD403" s="151"/>
      <c r="AE403" s="43"/>
      <c r="AF403" s="151"/>
      <c r="AG403" s="151"/>
      <c r="AH403" s="151"/>
      <c r="AI403" s="151"/>
      <c r="AJ403" s="22"/>
      <c r="AK403" s="22"/>
      <c r="AL403" s="22"/>
      <c r="AM403" s="22"/>
      <c r="AN403" s="22"/>
      <c r="AO403" s="22"/>
    </row>
    <row r="404" spans="1:41" ht="15.75" customHeight="1" x14ac:dyDescent="0.2">
      <c r="A404" s="43"/>
      <c r="B404" s="151"/>
      <c r="C404" s="151"/>
      <c r="D404" s="151"/>
      <c r="E404" s="151"/>
      <c r="F404" s="151"/>
      <c r="G404" s="64"/>
      <c r="H404" s="151"/>
      <c r="I404" s="151"/>
      <c r="J404" s="151"/>
      <c r="K404" s="151"/>
      <c r="L404" s="151"/>
      <c r="M404" s="64"/>
      <c r="N404" s="151"/>
      <c r="O404" s="151"/>
      <c r="P404" s="151"/>
      <c r="Q404" s="151"/>
      <c r="R404" s="151"/>
      <c r="S404" s="43"/>
      <c r="T404" s="151"/>
      <c r="U404" s="151"/>
      <c r="V404" s="151"/>
      <c r="W404" s="151"/>
      <c r="X404" s="151"/>
      <c r="Y404" s="151"/>
      <c r="Z404" s="43"/>
      <c r="AA404" s="151"/>
      <c r="AB404" s="151"/>
      <c r="AC404" s="151"/>
      <c r="AD404" s="151"/>
      <c r="AE404" s="43"/>
      <c r="AF404" s="151"/>
      <c r="AG404" s="151"/>
      <c r="AH404" s="151"/>
      <c r="AI404" s="151"/>
      <c r="AJ404" s="22"/>
      <c r="AK404" s="22"/>
      <c r="AL404" s="22"/>
      <c r="AM404" s="22"/>
      <c r="AN404" s="22"/>
      <c r="AO404" s="22"/>
    </row>
    <row r="405" spans="1:41" ht="15.75" customHeight="1" x14ac:dyDescent="0.2">
      <c r="A405" s="43"/>
      <c r="B405" s="151"/>
      <c r="C405" s="151"/>
      <c r="D405" s="151"/>
      <c r="E405" s="151"/>
      <c r="F405" s="151"/>
      <c r="G405" s="64"/>
      <c r="H405" s="151"/>
      <c r="I405" s="151"/>
      <c r="J405" s="151"/>
      <c r="K405" s="151"/>
      <c r="L405" s="151"/>
      <c r="M405" s="64"/>
      <c r="N405" s="151"/>
      <c r="O405" s="151"/>
      <c r="P405" s="151"/>
      <c r="Q405" s="151"/>
      <c r="R405" s="151"/>
      <c r="S405" s="43"/>
      <c r="T405" s="151"/>
      <c r="U405" s="151"/>
      <c r="V405" s="151"/>
      <c r="W405" s="151"/>
      <c r="X405" s="151"/>
      <c r="Y405" s="151"/>
      <c r="Z405" s="43"/>
      <c r="AA405" s="151"/>
      <c r="AB405" s="151"/>
      <c r="AC405" s="151"/>
      <c r="AD405" s="151"/>
      <c r="AE405" s="43"/>
      <c r="AF405" s="151"/>
      <c r="AG405" s="151"/>
      <c r="AH405" s="151"/>
      <c r="AI405" s="151"/>
      <c r="AJ405" s="22"/>
      <c r="AK405" s="22"/>
      <c r="AL405" s="22"/>
      <c r="AM405" s="22"/>
      <c r="AN405" s="22"/>
      <c r="AO405" s="22"/>
    </row>
    <row r="406" spans="1:41" ht="15.75" customHeight="1" x14ac:dyDescent="0.2">
      <c r="A406" s="43"/>
      <c r="B406" s="151"/>
      <c r="C406" s="151"/>
      <c r="D406" s="151"/>
      <c r="E406" s="151"/>
      <c r="F406" s="151"/>
      <c r="G406" s="64"/>
      <c r="H406" s="151"/>
      <c r="I406" s="151"/>
      <c r="J406" s="151"/>
      <c r="K406" s="151"/>
      <c r="L406" s="151"/>
      <c r="M406" s="64"/>
      <c r="N406" s="151"/>
      <c r="O406" s="151"/>
      <c r="P406" s="151"/>
      <c r="Q406" s="151"/>
      <c r="R406" s="151"/>
      <c r="S406" s="43"/>
      <c r="T406" s="151"/>
      <c r="U406" s="151"/>
      <c r="V406" s="151"/>
      <c r="W406" s="151"/>
      <c r="X406" s="151"/>
      <c r="Y406" s="151"/>
      <c r="Z406" s="43"/>
      <c r="AA406" s="151"/>
      <c r="AB406" s="151"/>
      <c r="AC406" s="151"/>
      <c r="AD406" s="151"/>
      <c r="AE406" s="43"/>
      <c r="AF406" s="151"/>
      <c r="AG406" s="151"/>
      <c r="AH406" s="151"/>
      <c r="AI406" s="151"/>
      <c r="AJ406" s="22"/>
      <c r="AK406" s="22"/>
      <c r="AL406" s="22"/>
      <c r="AM406" s="22"/>
      <c r="AN406" s="22"/>
      <c r="AO406" s="22"/>
    </row>
    <row r="407" spans="1:41" ht="15.75" customHeight="1" x14ac:dyDescent="0.2">
      <c r="A407" s="43"/>
      <c r="B407" s="151"/>
      <c r="C407" s="151"/>
      <c r="D407" s="151"/>
      <c r="E407" s="151"/>
      <c r="F407" s="151"/>
      <c r="G407" s="64"/>
      <c r="H407" s="151"/>
      <c r="I407" s="151"/>
      <c r="J407" s="151"/>
      <c r="K407" s="151"/>
      <c r="L407" s="151"/>
      <c r="M407" s="64"/>
      <c r="N407" s="151"/>
      <c r="O407" s="151"/>
      <c r="P407" s="151"/>
      <c r="Q407" s="151"/>
      <c r="R407" s="151"/>
      <c r="S407" s="43"/>
      <c r="T407" s="151"/>
      <c r="U407" s="151"/>
      <c r="V407" s="151"/>
      <c r="W407" s="151"/>
      <c r="X407" s="151"/>
      <c r="Y407" s="151"/>
      <c r="Z407" s="43"/>
      <c r="AA407" s="151"/>
      <c r="AB407" s="151"/>
      <c r="AC407" s="151"/>
      <c r="AD407" s="151"/>
      <c r="AE407" s="43"/>
      <c r="AF407" s="151"/>
      <c r="AG407" s="151"/>
      <c r="AH407" s="151"/>
      <c r="AI407" s="151"/>
      <c r="AJ407" s="22"/>
      <c r="AK407" s="22"/>
      <c r="AL407" s="22"/>
      <c r="AM407" s="22"/>
      <c r="AN407" s="22"/>
      <c r="AO407" s="22"/>
    </row>
    <row r="408" spans="1:41" ht="15.75" customHeight="1" x14ac:dyDescent="0.2">
      <c r="A408" s="43"/>
      <c r="B408" s="151"/>
      <c r="C408" s="151"/>
      <c r="D408" s="151"/>
      <c r="E408" s="151"/>
      <c r="F408" s="151"/>
      <c r="G408" s="64"/>
      <c r="H408" s="151"/>
      <c r="I408" s="151"/>
      <c r="J408" s="151"/>
      <c r="K408" s="151"/>
      <c r="L408" s="151"/>
      <c r="M408" s="64"/>
      <c r="N408" s="151"/>
      <c r="O408" s="151"/>
      <c r="P408" s="151"/>
      <c r="Q408" s="151"/>
      <c r="R408" s="151"/>
      <c r="S408" s="43"/>
      <c r="T408" s="151"/>
      <c r="U408" s="151"/>
      <c r="V408" s="151"/>
      <c r="W408" s="151"/>
      <c r="X408" s="151"/>
      <c r="Y408" s="151"/>
      <c r="Z408" s="43"/>
      <c r="AA408" s="151"/>
      <c r="AB408" s="151"/>
      <c r="AC408" s="151"/>
      <c r="AD408" s="151"/>
      <c r="AE408" s="43"/>
      <c r="AF408" s="151"/>
      <c r="AG408" s="151"/>
      <c r="AH408" s="151"/>
      <c r="AI408" s="151"/>
      <c r="AJ408" s="22"/>
      <c r="AK408" s="22"/>
      <c r="AL408" s="22"/>
      <c r="AM408" s="22"/>
      <c r="AN408" s="22"/>
      <c r="AO408" s="22"/>
    </row>
    <row r="409" spans="1:41" ht="15.75" customHeight="1" x14ac:dyDescent="0.2">
      <c r="A409" s="43"/>
      <c r="B409" s="151"/>
      <c r="C409" s="151"/>
      <c r="D409" s="151"/>
      <c r="E409" s="151"/>
      <c r="F409" s="151"/>
      <c r="G409" s="64"/>
      <c r="H409" s="151"/>
      <c r="I409" s="151"/>
      <c r="J409" s="151"/>
      <c r="K409" s="151"/>
      <c r="L409" s="151"/>
      <c r="M409" s="64"/>
      <c r="N409" s="151"/>
      <c r="O409" s="151"/>
      <c r="P409" s="151"/>
      <c r="Q409" s="151"/>
      <c r="R409" s="151"/>
      <c r="S409" s="43"/>
      <c r="T409" s="151"/>
      <c r="U409" s="151"/>
      <c r="V409" s="151"/>
      <c r="W409" s="151"/>
      <c r="X409" s="151"/>
      <c r="Y409" s="151"/>
      <c r="Z409" s="43"/>
      <c r="AA409" s="151"/>
      <c r="AB409" s="151"/>
      <c r="AC409" s="151"/>
      <c r="AD409" s="151"/>
      <c r="AE409" s="43"/>
      <c r="AF409" s="151"/>
      <c r="AG409" s="151"/>
      <c r="AH409" s="151"/>
      <c r="AI409" s="151"/>
      <c r="AJ409" s="22"/>
      <c r="AK409" s="22"/>
      <c r="AL409" s="22"/>
      <c r="AM409" s="22"/>
      <c r="AN409" s="22"/>
      <c r="AO409" s="22"/>
    </row>
    <row r="410" spans="1:41" ht="15.75" customHeight="1" x14ac:dyDescent="0.2">
      <c r="A410" s="43"/>
      <c r="B410" s="151"/>
      <c r="C410" s="151"/>
      <c r="D410" s="151"/>
      <c r="E410" s="151"/>
      <c r="F410" s="151"/>
      <c r="G410" s="64"/>
      <c r="H410" s="151"/>
      <c r="I410" s="151"/>
      <c r="J410" s="151"/>
      <c r="K410" s="151"/>
      <c r="L410" s="151"/>
      <c r="M410" s="64"/>
      <c r="N410" s="151"/>
      <c r="O410" s="151"/>
      <c r="P410" s="151"/>
      <c r="Q410" s="151"/>
      <c r="R410" s="151"/>
      <c r="S410" s="43"/>
      <c r="T410" s="151"/>
      <c r="U410" s="151"/>
      <c r="V410" s="151"/>
      <c r="W410" s="151"/>
      <c r="X410" s="151"/>
      <c r="Y410" s="151"/>
      <c r="Z410" s="43"/>
      <c r="AA410" s="151"/>
      <c r="AB410" s="151"/>
      <c r="AC410" s="151"/>
      <c r="AD410" s="151"/>
      <c r="AE410" s="43"/>
      <c r="AF410" s="151"/>
      <c r="AG410" s="151"/>
      <c r="AH410" s="151"/>
      <c r="AI410" s="151"/>
      <c r="AJ410" s="22"/>
      <c r="AK410" s="22"/>
      <c r="AL410" s="22"/>
      <c r="AM410" s="22"/>
      <c r="AN410" s="22"/>
      <c r="AO410" s="22"/>
    </row>
    <row r="411" spans="1:41" ht="15.75" customHeight="1" x14ac:dyDescent="0.2">
      <c r="A411" s="43"/>
      <c r="B411" s="151"/>
      <c r="C411" s="151"/>
      <c r="D411" s="151"/>
      <c r="E411" s="151"/>
      <c r="F411" s="151"/>
      <c r="G411" s="64"/>
      <c r="H411" s="151"/>
      <c r="I411" s="151"/>
      <c r="J411" s="151"/>
      <c r="K411" s="151"/>
      <c r="L411" s="151"/>
      <c r="M411" s="64"/>
      <c r="N411" s="151"/>
      <c r="O411" s="151"/>
      <c r="P411" s="151"/>
      <c r="Q411" s="151"/>
      <c r="R411" s="151"/>
      <c r="S411" s="43"/>
      <c r="T411" s="151"/>
      <c r="U411" s="151"/>
      <c r="V411" s="151"/>
      <c r="W411" s="151"/>
      <c r="X411" s="151"/>
      <c r="Y411" s="151"/>
      <c r="Z411" s="43"/>
      <c r="AA411" s="151"/>
      <c r="AB411" s="151"/>
      <c r="AC411" s="151"/>
      <c r="AD411" s="151"/>
      <c r="AE411" s="43"/>
      <c r="AF411" s="151"/>
      <c r="AG411" s="151"/>
      <c r="AH411" s="151"/>
      <c r="AI411" s="151"/>
      <c r="AJ411" s="22"/>
      <c r="AK411" s="22"/>
      <c r="AL411" s="22"/>
      <c r="AM411" s="22"/>
      <c r="AN411" s="22"/>
      <c r="AO411" s="22"/>
    </row>
    <row r="412" spans="1:41" ht="15.75" customHeight="1" x14ac:dyDescent="0.2">
      <c r="A412" s="43"/>
      <c r="B412" s="151"/>
      <c r="C412" s="151"/>
      <c r="D412" s="151"/>
      <c r="E412" s="151"/>
      <c r="F412" s="151"/>
      <c r="G412" s="64"/>
      <c r="H412" s="151"/>
      <c r="I412" s="151"/>
      <c r="J412" s="151"/>
      <c r="K412" s="151"/>
      <c r="L412" s="151"/>
      <c r="M412" s="64"/>
      <c r="N412" s="151"/>
      <c r="O412" s="151"/>
      <c r="P412" s="151"/>
      <c r="Q412" s="151"/>
      <c r="R412" s="151"/>
      <c r="S412" s="43"/>
      <c r="T412" s="151"/>
      <c r="U412" s="151"/>
      <c r="V412" s="151"/>
      <c r="W412" s="151"/>
      <c r="X412" s="151"/>
      <c r="Y412" s="151"/>
      <c r="Z412" s="43"/>
      <c r="AA412" s="151"/>
      <c r="AB412" s="151"/>
      <c r="AC412" s="151"/>
      <c r="AD412" s="151"/>
      <c r="AE412" s="43"/>
      <c r="AF412" s="151"/>
      <c r="AG412" s="151"/>
      <c r="AH412" s="151"/>
      <c r="AI412" s="151"/>
      <c r="AJ412" s="22"/>
      <c r="AK412" s="22"/>
      <c r="AL412" s="22"/>
      <c r="AM412" s="22"/>
      <c r="AN412" s="22"/>
      <c r="AO412" s="22"/>
    </row>
    <row r="413" spans="1:41" ht="15.75" customHeight="1" x14ac:dyDescent="0.2">
      <c r="A413" s="43"/>
      <c r="B413" s="151"/>
      <c r="C413" s="151"/>
      <c r="D413" s="151"/>
      <c r="E413" s="151"/>
      <c r="F413" s="151"/>
      <c r="G413" s="64"/>
      <c r="H413" s="151"/>
      <c r="I413" s="151"/>
      <c r="J413" s="151"/>
      <c r="K413" s="151"/>
      <c r="L413" s="151"/>
      <c r="M413" s="64"/>
      <c r="N413" s="151"/>
      <c r="O413" s="151"/>
      <c r="P413" s="151"/>
      <c r="Q413" s="151"/>
      <c r="R413" s="151"/>
      <c r="S413" s="43"/>
      <c r="T413" s="151"/>
      <c r="U413" s="151"/>
      <c r="V413" s="151"/>
      <c r="W413" s="151"/>
      <c r="X413" s="151"/>
      <c r="Y413" s="151"/>
      <c r="Z413" s="43"/>
      <c r="AA413" s="151"/>
      <c r="AB413" s="151"/>
      <c r="AC413" s="151"/>
      <c r="AD413" s="151"/>
      <c r="AE413" s="43"/>
      <c r="AF413" s="151"/>
      <c r="AG413" s="151"/>
      <c r="AH413" s="151"/>
      <c r="AI413" s="151"/>
      <c r="AJ413" s="22"/>
      <c r="AK413" s="22"/>
      <c r="AL413" s="22"/>
      <c r="AM413" s="22"/>
      <c r="AN413" s="22"/>
      <c r="AO413" s="22"/>
    </row>
    <row r="414" spans="1:41" ht="15.75" customHeight="1" x14ac:dyDescent="0.2">
      <c r="A414" s="43"/>
      <c r="B414" s="151"/>
      <c r="C414" s="151"/>
      <c r="D414" s="151"/>
      <c r="E414" s="151"/>
      <c r="F414" s="151"/>
      <c r="G414" s="64"/>
      <c r="H414" s="151"/>
      <c r="I414" s="151"/>
      <c r="J414" s="151"/>
      <c r="K414" s="151"/>
      <c r="L414" s="151"/>
      <c r="M414" s="64"/>
      <c r="N414" s="151"/>
      <c r="O414" s="151"/>
      <c r="P414" s="151"/>
      <c r="Q414" s="151"/>
      <c r="R414" s="151"/>
      <c r="S414" s="43"/>
      <c r="T414" s="151"/>
      <c r="U414" s="151"/>
      <c r="V414" s="151"/>
      <c r="W414" s="151"/>
      <c r="X414" s="151"/>
      <c r="Y414" s="151"/>
      <c r="Z414" s="43"/>
      <c r="AA414" s="151"/>
      <c r="AB414" s="151"/>
      <c r="AC414" s="151"/>
      <c r="AD414" s="151"/>
      <c r="AE414" s="43"/>
      <c r="AF414" s="151"/>
      <c r="AG414" s="151"/>
      <c r="AH414" s="151"/>
      <c r="AI414" s="151"/>
      <c r="AJ414" s="22"/>
      <c r="AK414" s="22"/>
      <c r="AL414" s="22"/>
      <c r="AM414" s="22"/>
      <c r="AN414" s="22"/>
      <c r="AO414" s="22"/>
    </row>
    <row r="415" spans="1:41" ht="15.75" customHeight="1" x14ac:dyDescent="0.2">
      <c r="A415" s="43"/>
      <c r="B415" s="151"/>
      <c r="C415" s="151"/>
      <c r="D415" s="151"/>
      <c r="E415" s="151"/>
      <c r="F415" s="151"/>
      <c r="G415" s="64"/>
      <c r="H415" s="151"/>
      <c r="I415" s="151"/>
      <c r="J415" s="151"/>
      <c r="K415" s="151"/>
      <c r="L415" s="151"/>
      <c r="M415" s="64"/>
      <c r="N415" s="151"/>
      <c r="O415" s="151"/>
      <c r="P415" s="151"/>
      <c r="Q415" s="151"/>
      <c r="R415" s="151"/>
      <c r="S415" s="43"/>
      <c r="T415" s="151"/>
      <c r="U415" s="151"/>
      <c r="V415" s="151"/>
      <c r="W415" s="151"/>
      <c r="X415" s="151"/>
      <c r="Y415" s="151"/>
      <c r="Z415" s="43"/>
      <c r="AA415" s="151"/>
      <c r="AB415" s="151"/>
      <c r="AC415" s="151"/>
      <c r="AD415" s="151"/>
      <c r="AE415" s="43"/>
      <c r="AF415" s="151"/>
      <c r="AG415" s="151"/>
      <c r="AH415" s="151"/>
      <c r="AI415" s="151"/>
      <c r="AJ415" s="22"/>
      <c r="AK415" s="22"/>
      <c r="AL415" s="22"/>
      <c r="AM415" s="22"/>
      <c r="AN415" s="22"/>
      <c r="AO415" s="22"/>
    </row>
    <row r="416" spans="1:41" ht="15.75" customHeight="1" x14ac:dyDescent="0.2">
      <c r="A416" s="43"/>
      <c r="B416" s="151"/>
      <c r="C416" s="151"/>
      <c r="D416" s="151"/>
      <c r="E416" s="151"/>
      <c r="F416" s="151"/>
      <c r="G416" s="64"/>
      <c r="H416" s="151"/>
      <c r="I416" s="151"/>
      <c r="J416" s="151"/>
      <c r="K416" s="151"/>
      <c r="L416" s="151"/>
      <c r="M416" s="64"/>
      <c r="N416" s="151"/>
      <c r="O416" s="151"/>
      <c r="P416" s="151"/>
      <c r="Q416" s="151"/>
      <c r="R416" s="151"/>
      <c r="S416" s="43"/>
      <c r="T416" s="151"/>
      <c r="U416" s="151"/>
      <c r="V416" s="151"/>
      <c r="W416" s="151"/>
      <c r="X416" s="151"/>
      <c r="Y416" s="151"/>
      <c r="Z416" s="43"/>
      <c r="AA416" s="151"/>
      <c r="AB416" s="151"/>
      <c r="AC416" s="151"/>
      <c r="AD416" s="151"/>
      <c r="AE416" s="43"/>
      <c r="AF416" s="151"/>
      <c r="AG416" s="151"/>
      <c r="AH416" s="151"/>
      <c r="AI416" s="151"/>
      <c r="AJ416" s="22"/>
      <c r="AK416" s="22"/>
      <c r="AL416" s="22"/>
      <c r="AM416" s="22"/>
      <c r="AN416" s="22"/>
      <c r="AO416" s="22"/>
    </row>
    <row r="417" spans="1:41" ht="15.75" customHeight="1" x14ac:dyDescent="0.2">
      <c r="A417" s="43"/>
      <c r="B417" s="151"/>
      <c r="C417" s="151"/>
      <c r="D417" s="151"/>
      <c r="E417" s="151"/>
      <c r="F417" s="151"/>
      <c r="G417" s="64"/>
      <c r="H417" s="151"/>
      <c r="I417" s="151"/>
      <c r="J417" s="151"/>
      <c r="K417" s="151"/>
      <c r="L417" s="151"/>
      <c r="M417" s="64"/>
      <c r="N417" s="151"/>
      <c r="O417" s="151"/>
      <c r="P417" s="151"/>
      <c r="Q417" s="151"/>
      <c r="R417" s="151"/>
      <c r="S417" s="43"/>
      <c r="T417" s="151"/>
      <c r="U417" s="151"/>
      <c r="V417" s="151"/>
      <c r="W417" s="151"/>
      <c r="X417" s="151"/>
      <c r="Y417" s="151"/>
      <c r="Z417" s="43"/>
      <c r="AA417" s="151"/>
      <c r="AB417" s="151"/>
      <c r="AC417" s="151"/>
      <c r="AD417" s="151"/>
      <c r="AE417" s="43"/>
      <c r="AF417" s="151"/>
      <c r="AG417" s="151"/>
      <c r="AH417" s="151"/>
      <c r="AI417" s="151"/>
      <c r="AJ417" s="22"/>
      <c r="AK417" s="22"/>
      <c r="AL417" s="22"/>
      <c r="AM417" s="22"/>
      <c r="AN417" s="22"/>
      <c r="AO417" s="22"/>
    </row>
    <row r="418" spans="1:41" ht="15.75" customHeight="1" x14ac:dyDescent="0.2">
      <c r="A418" s="43"/>
      <c r="B418" s="151"/>
      <c r="C418" s="151"/>
      <c r="D418" s="151"/>
      <c r="E418" s="151"/>
      <c r="F418" s="151"/>
      <c r="G418" s="64"/>
      <c r="H418" s="151"/>
      <c r="I418" s="151"/>
      <c r="J418" s="151"/>
      <c r="K418" s="151"/>
      <c r="L418" s="151"/>
      <c r="M418" s="64"/>
      <c r="N418" s="151"/>
      <c r="O418" s="151"/>
      <c r="P418" s="151"/>
      <c r="Q418" s="151"/>
      <c r="R418" s="151"/>
      <c r="S418" s="43"/>
      <c r="T418" s="151"/>
      <c r="U418" s="151"/>
      <c r="V418" s="151"/>
      <c r="W418" s="151"/>
      <c r="X418" s="151"/>
      <c r="Y418" s="151"/>
      <c r="Z418" s="43"/>
      <c r="AA418" s="151"/>
      <c r="AB418" s="151"/>
      <c r="AC418" s="151"/>
      <c r="AD418" s="151"/>
      <c r="AE418" s="43"/>
      <c r="AF418" s="151"/>
      <c r="AG418" s="151"/>
      <c r="AH418" s="151"/>
      <c r="AI418" s="151"/>
      <c r="AJ418" s="22"/>
      <c r="AK418" s="22"/>
      <c r="AL418" s="22"/>
      <c r="AM418" s="22"/>
      <c r="AN418" s="22"/>
      <c r="AO418" s="22"/>
    </row>
    <row r="419" spans="1:41" ht="15.75" customHeight="1" x14ac:dyDescent="0.2">
      <c r="A419" s="43"/>
      <c r="B419" s="151"/>
      <c r="C419" s="151"/>
      <c r="D419" s="151"/>
      <c r="E419" s="151"/>
      <c r="F419" s="151"/>
      <c r="G419" s="64"/>
      <c r="H419" s="151"/>
      <c r="I419" s="151"/>
      <c r="J419" s="151"/>
      <c r="K419" s="151"/>
      <c r="L419" s="151"/>
      <c r="M419" s="64"/>
      <c r="N419" s="151"/>
      <c r="O419" s="151"/>
      <c r="P419" s="151"/>
      <c r="Q419" s="151"/>
      <c r="R419" s="151"/>
      <c r="S419" s="43"/>
      <c r="T419" s="151"/>
      <c r="U419" s="151"/>
      <c r="V419" s="151"/>
      <c r="W419" s="151"/>
      <c r="X419" s="151"/>
      <c r="Y419" s="151"/>
      <c r="Z419" s="43"/>
      <c r="AA419" s="151"/>
      <c r="AB419" s="151"/>
      <c r="AC419" s="151"/>
      <c r="AD419" s="151"/>
      <c r="AE419" s="43"/>
      <c r="AF419" s="151"/>
      <c r="AG419" s="151"/>
      <c r="AH419" s="151"/>
      <c r="AI419" s="151"/>
      <c r="AJ419" s="22"/>
      <c r="AK419" s="22"/>
      <c r="AL419" s="22"/>
      <c r="AM419" s="22"/>
      <c r="AN419" s="22"/>
      <c r="AO419" s="22"/>
    </row>
    <row r="420" spans="1:41" ht="15.75" customHeight="1" x14ac:dyDescent="0.2">
      <c r="A420" s="43"/>
      <c r="B420" s="151"/>
      <c r="C420" s="151"/>
      <c r="D420" s="151"/>
      <c r="E420" s="151"/>
      <c r="F420" s="151"/>
      <c r="G420" s="64"/>
      <c r="H420" s="151"/>
      <c r="I420" s="151"/>
      <c r="J420" s="151"/>
      <c r="K420" s="151"/>
      <c r="L420" s="151"/>
      <c r="M420" s="64"/>
      <c r="N420" s="151"/>
      <c r="O420" s="151"/>
      <c r="P420" s="151"/>
      <c r="Q420" s="151"/>
      <c r="R420" s="151"/>
      <c r="S420" s="43"/>
      <c r="T420" s="151"/>
      <c r="U420" s="151"/>
      <c r="V420" s="151"/>
      <c r="W420" s="151"/>
      <c r="X420" s="151"/>
      <c r="Y420" s="151"/>
      <c r="Z420" s="43"/>
      <c r="AA420" s="151"/>
      <c r="AB420" s="151"/>
      <c r="AC420" s="151"/>
      <c r="AD420" s="151"/>
      <c r="AE420" s="43"/>
      <c r="AF420" s="151"/>
      <c r="AG420" s="151"/>
      <c r="AH420" s="151"/>
      <c r="AI420" s="151"/>
      <c r="AJ420" s="22"/>
      <c r="AK420" s="22"/>
      <c r="AL420" s="22"/>
      <c r="AM420" s="22"/>
      <c r="AN420" s="22"/>
      <c r="AO420" s="22"/>
    </row>
    <row r="421" spans="1:41" ht="15.75" customHeight="1" x14ac:dyDescent="0.2">
      <c r="A421" s="43"/>
      <c r="B421" s="151"/>
      <c r="C421" s="151"/>
      <c r="D421" s="151"/>
      <c r="E421" s="151"/>
      <c r="F421" s="151"/>
      <c r="G421" s="64"/>
      <c r="H421" s="151"/>
      <c r="I421" s="151"/>
      <c r="J421" s="151"/>
      <c r="K421" s="151"/>
      <c r="L421" s="151"/>
      <c r="M421" s="64"/>
      <c r="N421" s="151"/>
      <c r="O421" s="151"/>
      <c r="P421" s="151"/>
      <c r="Q421" s="151"/>
      <c r="R421" s="151"/>
      <c r="S421" s="43"/>
      <c r="T421" s="151"/>
      <c r="U421" s="151"/>
      <c r="V421" s="151"/>
      <c r="W421" s="151"/>
      <c r="X421" s="151"/>
      <c r="Y421" s="151"/>
      <c r="Z421" s="43"/>
      <c r="AA421" s="151"/>
      <c r="AB421" s="151"/>
      <c r="AC421" s="151"/>
      <c r="AD421" s="151"/>
      <c r="AE421" s="43"/>
      <c r="AF421" s="151"/>
      <c r="AG421" s="151"/>
      <c r="AH421" s="151"/>
      <c r="AI421" s="151"/>
      <c r="AJ421" s="22"/>
      <c r="AK421" s="22"/>
      <c r="AL421" s="22"/>
      <c r="AM421" s="22"/>
      <c r="AN421" s="22"/>
      <c r="AO421" s="22"/>
    </row>
    <row r="422" spans="1:41" ht="15.75" customHeight="1" x14ac:dyDescent="0.2">
      <c r="A422" s="43"/>
      <c r="B422" s="151"/>
      <c r="C422" s="151"/>
      <c r="D422" s="151"/>
      <c r="E422" s="151"/>
      <c r="F422" s="151"/>
      <c r="G422" s="64"/>
      <c r="H422" s="151"/>
      <c r="I422" s="151"/>
      <c r="J422" s="151"/>
      <c r="K422" s="151"/>
      <c r="L422" s="151"/>
      <c r="M422" s="64"/>
      <c r="N422" s="151"/>
      <c r="O422" s="151"/>
      <c r="P422" s="151"/>
      <c r="Q422" s="151"/>
      <c r="R422" s="151"/>
      <c r="S422" s="43"/>
      <c r="T422" s="151"/>
      <c r="U422" s="151"/>
      <c r="V422" s="151"/>
      <c r="W422" s="151"/>
      <c r="X422" s="151"/>
      <c r="Y422" s="151"/>
      <c r="Z422" s="43"/>
      <c r="AA422" s="151"/>
      <c r="AB422" s="151"/>
      <c r="AC422" s="151"/>
      <c r="AD422" s="151"/>
      <c r="AE422" s="43"/>
      <c r="AF422" s="151"/>
      <c r="AG422" s="151"/>
      <c r="AH422" s="151"/>
      <c r="AI422" s="151"/>
      <c r="AJ422" s="22"/>
      <c r="AK422" s="22"/>
      <c r="AL422" s="22"/>
      <c r="AM422" s="22"/>
      <c r="AN422" s="22"/>
      <c r="AO422" s="22"/>
    </row>
    <row r="423" spans="1:41" ht="15.75" customHeight="1" x14ac:dyDescent="0.2">
      <c r="A423" s="43"/>
      <c r="B423" s="151"/>
      <c r="C423" s="151"/>
      <c r="D423" s="151"/>
      <c r="E423" s="151"/>
      <c r="F423" s="151"/>
      <c r="G423" s="64"/>
      <c r="H423" s="151"/>
      <c r="I423" s="151"/>
      <c r="J423" s="151"/>
      <c r="K423" s="151"/>
      <c r="L423" s="151"/>
      <c r="M423" s="64"/>
      <c r="N423" s="151"/>
      <c r="O423" s="151"/>
      <c r="P423" s="151"/>
      <c r="Q423" s="151"/>
      <c r="R423" s="151"/>
      <c r="S423" s="43"/>
      <c r="T423" s="151"/>
      <c r="U423" s="151"/>
      <c r="V423" s="151"/>
      <c r="W423" s="151"/>
      <c r="X423" s="151"/>
      <c r="Y423" s="151"/>
      <c r="Z423" s="43"/>
      <c r="AA423" s="151"/>
      <c r="AB423" s="151"/>
      <c r="AC423" s="151"/>
      <c r="AD423" s="151"/>
      <c r="AE423" s="43"/>
      <c r="AF423" s="151"/>
      <c r="AG423" s="151"/>
      <c r="AH423" s="151"/>
      <c r="AI423" s="151"/>
      <c r="AJ423" s="22"/>
      <c r="AK423" s="22"/>
      <c r="AL423" s="22"/>
      <c r="AM423" s="22"/>
      <c r="AN423" s="22"/>
      <c r="AO423" s="22"/>
    </row>
    <row r="424" spans="1:41" ht="15.75" customHeight="1" x14ac:dyDescent="0.2">
      <c r="A424" s="43"/>
      <c r="B424" s="151"/>
      <c r="C424" s="151"/>
      <c r="D424" s="151"/>
      <c r="E424" s="151"/>
      <c r="F424" s="151"/>
      <c r="G424" s="64"/>
      <c r="H424" s="151"/>
      <c r="I424" s="151"/>
      <c r="J424" s="151"/>
      <c r="K424" s="151"/>
      <c r="L424" s="151"/>
      <c r="M424" s="64"/>
      <c r="N424" s="151"/>
      <c r="O424" s="151"/>
      <c r="P424" s="151"/>
      <c r="Q424" s="151"/>
      <c r="R424" s="151"/>
      <c r="S424" s="43"/>
      <c r="T424" s="151"/>
      <c r="U424" s="151"/>
      <c r="V424" s="151"/>
      <c r="W424" s="151"/>
      <c r="X424" s="151"/>
      <c r="Y424" s="151"/>
      <c r="Z424" s="43"/>
      <c r="AA424" s="151"/>
      <c r="AB424" s="151"/>
      <c r="AC424" s="151"/>
      <c r="AD424" s="151"/>
      <c r="AE424" s="43"/>
      <c r="AF424" s="151"/>
      <c r="AG424" s="151"/>
      <c r="AH424" s="151"/>
      <c r="AI424" s="151"/>
      <c r="AJ424" s="22"/>
      <c r="AK424" s="22"/>
      <c r="AL424" s="22"/>
      <c r="AM424" s="22"/>
      <c r="AN424" s="22"/>
      <c r="AO424" s="22"/>
    </row>
    <row r="425" spans="1:41" ht="15.75" customHeight="1" x14ac:dyDescent="0.2">
      <c r="A425" s="43"/>
      <c r="B425" s="151"/>
      <c r="C425" s="151"/>
      <c r="D425" s="151"/>
      <c r="E425" s="151"/>
      <c r="F425" s="151"/>
      <c r="G425" s="64"/>
      <c r="H425" s="151"/>
      <c r="I425" s="151"/>
      <c r="J425" s="151"/>
      <c r="K425" s="151"/>
      <c r="L425" s="151"/>
      <c r="M425" s="64"/>
      <c r="N425" s="151"/>
      <c r="O425" s="151"/>
      <c r="P425" s="151"/>
      <c r="Q425" s="151"/>
      <c r="R425" s="151"/>
      <c r="S425" s="43"/>
      <c r="T425" s="151"/>
      <c r="U425" s="151"/>
      <c r="V425" s="151"/>
      <c r="W425" s="151"/>
      <c r="X425" s="151"/>
      <c r="Y425" s="151"/>
      <c r="Z425" s="43"/>
      <c r="AA425" s="151"/>
      <c r="AB425" s="151"/>
      <c r="AC425" s="151"/>
      <c r="AD425" s="151"/>
      <c r="AE425" s="43"/>
      <c r="AF425" s="151"/>
      <c r="AG425" s="151"/>
      <c r="AH425" s="151"/>
      <c r="AI425" s="151"/>
      <c r="AJ425" s="22"/>
      <c r="AK425" s="22"/>
      <c r="AL425" s="22"/>
      <c r="AM425" s="22"/>
      <c r="AN425" s="22"/>
      <c r="AO425" s="22"/>
    </row>
    <row r="426" spans="1:41" ht="15.75" customHeight="1" x14ac:dyDescent="0.2">
      <c r="A426" s="43"/>
      <c r="B426" s="151"/>
      <c r="C426" s="151"/>
      <c r="D426" s="151"/>
      <c r="E426" s="151"/>
      <c r="F426" s="151"/>
      <c r="G426" s="64"/>
      <c r="H426" s="151"/>
      <c r="I426" s="151"/>
      <c r="J426" s="151"/>
      <c r="K426" s="151"/>
      <c r="L426" s="151"/>
      <c r="M426" s="64"/>
      <c r="N426" s="151"/>
      <c r="O426" s="151"/>
      <c r="P426" s="151"/>
      <c r="Q426" s="151"/>
      <c r="R426" s="151"/>
      <c r="S426" s="43"/>
      <c r="T426" s="151"/>
      <c r="U426" s="151"/>
      <c r="V426" s="151"/>
      <c r="W426" s="151"/>
      <c r="X426" s="151"/>
      <c r="Y426" s="151"/>
      <c r="Z426" s="43"/>
      <c r="AA426" s="151"/>
      <c r="AB426" s="151"/>
      <c r="AC426" s="151"/>
      <c r="AD426" s="151"/>
      <c r="AE426" s="43"/>
      <c r="AF426" s="151"/>
      <c r="AG426" s="151"/>
      <c r="AH426" s="151"/>
      <c r="AI426" s="151"/>
      <c r="AJ426" s="22"/>
      <c r="AK426" s="22"/>
      <c r="AL426" s="22"/>
      <c r="AM426" s="22"/>
      <c r="AN426" s="22"/>
      <c r="AO426" s="22"/>
    </row>
    <row r="427" spans="1:41" ht="15.75" customHeight="1" x14ac:dyDescent="0.2">
      <c r="A427" s="43"/>
      <c r="B427" s="151"/>
      <c r="C427" s="151"/>
      <c r="D427" s="151"/>
      <c r="E427" s="151"/>
      <c r="F427" s="151"/>
      <c r="G427" s="64"/>
      <c r="H427" s="151"/>
      <c r="I427" s="151"/>
      <c r="J427" s="151"/>
      <c r="K427" s="151"/>
      <c r="L427" s="151"/>
      <c r="M427" s="64"/>
      <c r="N427" s="151"/>
      <c r="O427" s="151"/>
      <c r="P427" s="151"/>
      <c r="Q427" s="151"/>
      <c r="R427" s="151"/>
      <c r="S427" s="43"/>
      <c r="T427" s="151"/>
      <c r="U427" s="151"/>
      <c r="V427" s="151"/>
      <c r="W427" s="151"/>
      <c r="X427" s="151"/>
      <c r="Y427" s="151"/>
      <c r="Z427" s="43"/>
      <c r="AA427" s="151"/>
      <c r="AB427" s="151"/>
      <c r="AC427" s="151"/>
      <c r="AD427" s="151"/>
      <c r="AE427" s="43"/>
      <c r="AF427" s="151"/>
      <c r="AG427" s="151"/>
      <c r="AH427" s="151"/>
      <c r="AI427" s="151"/>
      <c r="AJ427" s="22"/>
      <c r="AK427" s="22"/>
      <c r="AL427" s="22"/>
      <c r="AM427" s="22"/>
      <c r="AN427" s="22"/>
      <c r="AO427" s="22"/>
    </row>
    <row r="428" spans="1:41" ht="15.75" customHeight="1" x14ac:dyDescent="0.2">
      <c r="A428" s="43"/>
      <c r="B428" s="151"/>
      <c r="C428" s="151"/>
      <c r="D428" s="151"/>
      <c r="E428" s="151"/>
      <c r="F428" s="151"/>
      <c r="G428" s="64"/>
      <c r="H428" s="151"/>
      <c r="I428" s="151"/>
      <c r="J428" s="151"/>
      <c r="K428" s="151"/>
      <c r="L428" s="151"/>
      <c r="M428" s="64"/>
      <c r="N428" s="151"/>
      <c r="O428" s="151"/>
      <c r="P428" s="151"/>
      <c r="Q428" s="151"/>
      <c r="R428" s="151"/>
      <c r="S428" s="43"/>
      <c r="T428" s="151"/>
      <c r="U428" s="151"/>
      <c r="V428" s="151"/>
      <c r="W428" s="151"/>
      <c r="X428" s="151"/>
      <c r="Y428" s="151"/>
      <c r="Z428" s="43"/>
      <c r="AA428" s="151"/>
      <c r="AB428" s="151"/>
      <c r="AC428" s="151"/>
      <c r="AD428" s="151"/>
      <c r="AE428" s="43"/>
      <c r="AF428" s="151"/>
      <c r="AG428" s="151"/>
      <c r="AH428" s="151"/>
      <c r="AI428" s="151"/>
      <c r="AJ428" s="22"/>
      <c r="AK428" s="22"/>
      <c r="AL428" s="22"/>
      <c r="AM428" s="22"/>
      <c r="AN428" s="22"/>
      <c r="AO428" s="22"/>
    </row>
    <row r="429" spans="1:41" ht="15.75" customHeight="1" x14ac:dyDescent="0.2">
      <c r="A429" s="43"/>
      <c r="B429" s="151"/>
      <c r="C429" s="151"/>
      <c r="D429" s="151"/>
      <c r="E429" s="151"/>
      <c r="F429" s="151"/>
      <c r="G429" s="64"/>
      <c r="H429" s="151"/>
      <c r="I429" s="151"/>
      <c r="J429" s="151"/>
      <c r="K429" s="151"/>
      <c r="L429" s="151"/>
      <c r="M429" s="64"/>
      <c r="N429" s="151"/>
      <c r="O429" s="151"/>
      <c r="P429" s="151"/>
      <c r="Q429" s="151"/>
      <c r="R429" s="151"/>
      <c r="S429" s="43"/>
      <c r="T429" s="151"/>
      <c r="U429" s="151"/>
      <c r="V429" s="151"/>
      <c r="W429" s="151"/>
      <c r="X429" s="151"/>
      <c r="Y429" s="151"/>
      <c r="Z429" s="43"/>
      <c r="AA429" s="151"/>
      <c r="AB429" s="151"/>
      <c r="AC429" s="151"/>
      <c r="AD429" s="151"/>
      <c r="AE429" s="43"/>
      <c r="AF429" s="151"/>
      <c r="AG429" s="151"/>
      <c r="AH429" s="151"/>
      <c r="AI429" s="151"/>
      <c r="AJ429" s="22"/>
      <c r="AK429" s="22"/>
      <c r="AL429" s="22"/>
      <c r="AM429" s="22"/>
      <c r="AN429" s="22"/>
      <c r="AO429" s="22"/>
    </row>
    <row r="430" spans="1:41" ht="15.75" customHeight="1" x14ac:dyDescent="0.2">
      <c r="A430" s="43"/>
      <c r="B430" s="151"/>
      <c r="C430" s="151"/>
      <c r="D430" s="151"/>
      <c r="E430" s="151"/>
      <c r="F430" s="151"/>
      <c r="G430" s="64"/>
      <c r="H430" s="151"/>
      <c r="I430" s="151"/>
      <c r="J430" s="151"/>
      <c r="K430" s="151"/>
      <c r="L430" s="151"/>
      <c r="M430" s="64"/>
      <c r="N430" s="151"/>
      <c r="O430" s="151"/>
      <c r="P430" s="151"/>
      <c r="Q430" s="151"/>
      <c r="R430" s="151"/>
      <c r="S430" s="43"/>
      <c r="T430" s="151"/>
      <c r="U430" s="151"/>
      <c r="V430" s="151"/>
      <c r="W430" s="151"/>
      <c r="X430" s="151"/>
      <c r="Y430" s="151"/>
      <c r="Z430" s="43"/>
      <c r="AA430" s="151"/>
      <c r="AB430" s="151"/>
      <c r="AC430" s="151"/>
      <c r="AD430" s="151"/>
      <c r="AE430" s="43"/>
      <c r="AF430" s="151"/>
      <c r="AG430" s="151"/>
      <c r="AH430" s="151"/>
      <c r="AI430" s="151"/>
      <c r="AJ430" s="22"/>
      <c r="AK430" s="22"/>
      <c r="AL430" s="22"/>
      <c r="AM430" s="22"/>
      <c r="AN430" s="22"/>
      <c r="AO430" s="22"/>
    </row>
    <row r="431" spans="1:41" ht="15.75" customHeight="1" x14ac:dyDescent="0.2">
      <c r="A431" s="43"/>
      <c r="B431" s="151"/>
      <c r="C431" s="151"/>
      <c r="D431" s="151"/>
      <c r="E431" s="151"/>
      <c r="F431" s="151"/>
      <c r="G431" s="64"/>
      <c r="H431" s="151"/>
      <c r="I431" s="151"/>
      <c r="J431" s="151"/>
      <c r="K431" s="151"/>
      <c r="L431" s="151"/>
      <c r="M431" s="64"/>
      <c r="N431" s="151"/>
      <c r="O431" s="151"/>
      <c r="P431" s="151"/>
      <c r="Q431" s="151"/>
      <c r="R431" s="151"/>
      <c r="S431" s="43"/>
      <c r="T431" s="151"/>
      <c r="U431" s="151"/>
      <c r="V431" s="151"/>
      <c r="W431" s="151"/>
      <c r="X431" s="151"/>
      <c r="Y431" s="151"/>
      <c r="Z431" s="43"/>
      <c r="AA431" s="151"/>
      <c r="AB431" s="151"/>
      <c r="AC431" s="151"/>
      <c r="AD431" s="151"/>
      <c r="AE431" s="43"/>
      <c r="AF431" s="151"/>
      <c r="AG431" s="151"/>
      <c r="AH431" s="151"/>
      <c r="AI431" s="151"/>
      <c r="AJ431" s="22"/>
      <c r="AK431" s="22"/>
      <c r="AL431" s="22"/>
      <c r="AM431" s="22"/>
      <c r="AN431" s="22"/>
      <c r="AO431" s="22"/>
    </row>
    <row r="432" spans="1:41" ht="15.75" customHeight="1" x14ac:dyDescent="0.2">
      <c r="A432" s="43"/>
      <c r="B432" s="151"/>
      <c r="C432" s="151"/>
      <c r="D432" s="151"/>
      <c r="E432" s="151"/>
      <c r="F432" s="151"/>
      <c r="G432" s="64"/>
      <c r="H432" s="151"/>
      <c r="I432" s="151"/>
      <c r="J432" s="151"/>
      <c r="K432" s="151"/>
      <c r="L432" s="151"/>
      <c r="M432" s="64"/>
      <c r="N432" s="151"/>
      <c r="O432" s="151"/>
      <c r="P432" s="151"/>
      <c r="Q432" s="151"/>
      <c r="R432" s="151"/>
      <c r="S432" s="43"/>
      <c r="T432" s="151"/>
      <c r="U432" s="151"/>
      <c r="V432" s="151"/>
      <c r="W432" s="151"/>
      <c r="X432" s="151"/>
      <c r="Y432" s="151"/>
      <c r="Z432" s="43"/>
      <c r="AA432" s="151"/>
      <c r="AB432" s="151"/>
      <c r="AC432" s="151"/>
      <c r="AD432" s="151"/>
      <c r="AE432" s="43"/>
      <c r="AF432" s="151"/>
      <c r="AG432" s="151"/>
      <c r="AH432" s="151"/>
      <c r="AI432" s="151"/>
      <c r="AJ432" s="22"/>
      <c r="AK432" s="22"/>
      <c r="AL432" s="22"/>
      <c r="AM432" s="22"/>
      <c r="AN432" s="22"/>
      <c r="AO432" s="22"/>
    </row>
    <row r="433" spans="1:41" ht="15.75" customHeight="1" x14ac:dyDescent="0.2">
      <c r="A433" s="43"/>
      <c r="B433" s="151"/>
      <c r="C433" s="151"/>
      <c r="D433" s="151"/>
      <c r="E433" s="151"/>
      <c r="F433" s="151"/>
      <c r="G433" s="64"/>
      <c r="H433" s="151"/>
      <c r="I433" s="151"/>
      <c r="J433" s="151"/>
      <c r="K433" s="151"/>
      <c r="L433" s="151"/>
      <c r="M433" s="64"/>
      <c r="N433" s="151"/>
      <c r="O433" s="151"/>
      <c r="P433" s="151"/>
      <c r="Q433" s="151"/>
      <c r="R433" s="151"/>
      <c r="S433" s="43"/>
      <c r="T433" s="151"/>
      <c r="U433" s="151"/>
      <c r="V433" s="151"/>
      <c r="W433" s="151"/>
      <c r="X433" s="151"/>
      <c r="Y433" s="151"/>
      <c r="Z433" s="43"/>
      <c r="AA433" s="151"/>
      <c r="AB433" s="151"/>
      <c r="AC433" s="151"/>
      <c r="AD433" s="151"/>
      <c r="AE433" s="43"/>
      <c r="AF433" s="151"/>
      <c r="AG433" s="151"/>
      <c r="AH433" s="151"/>
      <c r="AI433" s="151"/>
      <c r="AJ433" s="22"/>
      <c r="AK433" s="22"/>
      <c r="AL433" s="22"/>
      <c r="AM433" s="22"/>
      <c r="AN433" s="22"/>
      <c r="AO433" s="22"/>
    </row>
    <row r="434" spans="1:41" ht="15.75" customHeight="1" x14ac:dyDescent="0.2">
      <c r="A434" s="43"/>
      <c r="B434" s="151"/>
      <c r="C434" s="151"/>
      <c r="D434" s="151"/>
      <c r="E434" s="151"/>
      <c r="F434" s="151"/>
      <c r="G434" s="64"/>
      <c r="H434" s="151"/>
      <c r="I434" s="151"/>
      <c r="J434" s="151"/>
      <c r="K434" s="151"/>
      <c r="L434" s="151"/>
      <c r="M434" s="64"/>
      <c r="N434" s="151"/>
      <c r="O434" s="151"/>
      <c r="P434" s="151"/>
      <c r="Q434" s="151"/>
      <c r="R434" s="151"/>
      <c r="S434" s="43"/>
      <c r="T434" s="151"/>
      <c r="U434" s="151"/>
      <c r="V434" s="151"/>
      <c r="W434" s="151"/>
      <c r="X434" s="151"/>
      <c r="Y434" s="151"/>
      <c r="Z434" s="43"/>
      <c r="AA434" s="151"/>
      <c r="AB434" s="151"/>
      <c r="AC434" s="151"/>
      <c r="AD434" s="151"/>
      <c r="AE434" s="43"/>
      <c r="AF434" s="151"/>
      <c r="AG434" s="151"/>
      <c r="AH434" s="151"/>
      <c r="AI434" s="151"/>
      <c r="AJ434" s="22"/>
      <c r="AK434" s="22"/>
      <c r="AL434" s="22"/>
      <c r="AM434" s="22"/>
      <c r="AN434" s="22"/>
      <c r="AO434" s="22"/>
    </row>
    <row r="435" spans="1:41" ht="15.75" customHeight="1" x14ac:dyDescent="0.2">
      <c r="A435" s="43"/>
      <c r="B435" s="151"/>
      <c r="C435" s="151"/>
      <c r="D435" s="151"/>
      <c r="E435" s="151"/>
      <c r="F435" s="151"/>
      <c r="G435" s="64"/>
      <c r="H435" s="151"/>
      <c r="I435" s="151"/>
      <c r="J435" s="151"/>
      <c r="K435" s="151"/>
      <c r="L435" s="151"/>
      <c r="M435" s="64"/>
      <c r="N435" s="151"/>
      <c r="O435" s="151"/>
      <c r="P435" s="151"/>
      <c r="Q435" s="151"/>
      <c r="R435" s="151"/>
      <c r="S435" s="43"/>
      <c r="T435" s="151"/>
      <c r="U435" s="151"/>
      <c r="V435" s="151"/>
      <c r="W435" s="151"/>
      <c r="X435" s="151"/>
      <c r="Y435" s="151"/>
      <c r="Z435" s="43"/>
      <c r="AA435" s="151"/>
      <c r="AB435" s="151"/>
      <c r="AC435" s="151"/>
      <c r="AD435" s="151"/>
      <c r="AE435" s="43"/>
      <c r="AF435" s="151"/>
      <c r="AG435" s="151"/>
      <c r="AH435" s="151"/>
      <c r="AI435" s="151"/>
      <c r="AJ435" s="22"/>
      <c r="AK435" s="22"/>
      <c r="AL435" s="22"/>
      <c r="AM435" s="22"/>
      <c r="AN435" s="22"/>
      <c r="AO435" s="22"/>
    </row>
    <row r="436" spans="1:41" ht="15.75" customHeight="1" x14ac:dyDescent="0.2">
      <c r="A436" s="43"/>
      <c r="B436" s="151"/>
      <c r="C436" s="151"/>
      <c r="D436" s="151"/>
      <c r="E436" s="151"/>
      <c r="F436" s="151"/>
      <c r="G436" s="64"/>
      <c r="H436" s="151"/>
      <c r="I436" s="151"/>
      <c r="J436" s="151"/>
      <c r="K436" s="151"/>
      <c r="L436" s="151"/>
      <c r="M436" s="64"/>
      <c r="N436" s="151"/>
      <c r="O436" s="151"/>
      <c r="P436" s="151"/>
      <c r="Q436" s="151"/>
      <c r="R436" s="151"/>
      <c r="S436" s="43"/>
      <c r="T436" s="151"/>
      <c r="U436" s="151"/>
      <c r="V436" s="151"/>
      <c r="W436" s="151"/>
      <c r="X436" s="151"/>
      <c r="Y436" s="151"/>
      <c r="Z436" s="43"/>
      <c r="AA436" s="151"/>
      <c r="AB436" s="151"/>
      <c r="AC436" s="151"/>
      <c r="AD436" s="151"/>
      <c r="AE436" s="43"/>
      <c r="AF436" s="151"/>
      <c r="AG436" s="151"/>
      <c r="AH436" s="151"/>
      <c r="AI436" s="151"/>
      <c r="AJ436" s="22"/>
      <c r="AK436" s="22"/>
      <c r="AL436" s="22"/>
      <c r="AM436" s="22"/>
      <c r="AN436" s="22"/>
      <c r="AO436" s="22"/>
    </row>
    <row r="437" spans="1:41" ht="15.75" customHeight="1" x14ac:dyDescent="0.2">
      <c r="A437" s="43"/>
      <c r="B437" s="151"/>
      <c r="C437" s="151"/>
      <c r="D437" s="151"/>
      <c r="E437" s="151"/>
      <c r="F437" s="151"/>
      <c r="G437" s="64"/>
      <c r="H437" s="151"/>
      <c r="I437" s="151"/>
      <c r="J437" s="151"/>
      <c r="K437" s="151"/>
      <c r="L437" s="151"/>
      <c r="M437" s="64"/>
      <c r="N437" s="151"/>
      <c r="O437" s="151"/>
      <c r="P437" s="151"/>
      <c r="Q437" s="151"/>
      <c r="R437" s="151"/>
      <c r="S437" s="43"/>
      <c r="T437" s="151"/>
      <c r="U437" s="151"/>
      <c r="V437" s="151"/>
      <c r="W437" s="151"/>
      <c r="X437" s="151"/>
      <c r="Y437" s="151"/>
      <c r="Z437" s="43"/>
      <c r="AA437" s="151"/>
      <c r="AB437" s="151"/>
      <c r="AC437" s="151"/>
      <c r="AD437" s="151"/>
      <c r="AE437" s="43"/>
      <c r="AF437" s="151"/>
      <c r="AG437" s="151"/>
      <c r="AH437" s="151"/>
      <c r="AI437" s="151"/>
      <c r="AJ437" s="22"/>
      <c r="AK437" s="22"/>
      <c r="AL437" s="22"/>
      <c r="AM437" s="22"/>
      <c r="AN437" s="22"/>
      <c r="AO437" s="22"/>
    </row>
    <row r="438" spans="1:41" ht="15.75" customHeight="1" x14ac:dyDescent="0.2">
      <c r="A438" s="43"/>
      <c r="B438" s="151"/>
      <c r="C438" s="151"/>
      <c r="D438" s="151"/>
      <c r="E438" s="151"/>
      <c r="F438" s="151"/>
      <c r="G438" s="64"/>
      <c r="H438" s="151"/>
      <c r="I438" s="151"/>
      <c r="J438" s="151"/>
      <c r="K438" s="151"/>
      <c r="L438" s="151"/>
      <c r="M438" s="64"/>
      <c r="N438" s="151"/>
      <c r="O438" s="151"/>
      <c r="P438" s="151"/>
      <c r="Q438" s="151"/>
      <c r="R438" s="151"/>
      <c r="S438" s="43"/>
      <c r="T438" s="151"/>
      <c r="U438" s="151"/>
      <c r="V438" s="151"/>
      <c r="W438" s="151"/>
      <c r="X438" s="151"/>
      <c r="Y438" s="151"/>
      <c r="Z438" s="43"/>
      <c r="AA438" s="151"/>
      <c r="AB438" s="151"/>
      <c r="AC438" s="151"/>
      <c r="AD438" s="151"/>
      <c r="AE438" s="43"/>
      <c r="AF438" s="151"/>
      <c r="AG438" s="151"/>
      <c r="AH438" s="151"/>
      <c r="AI438" s="151"/>
      <c r="AJ438" s="22"/>
      <c r="AK438" s="22"/>
      <c r="AL438" s="22"/>
      <c r="AM438" s="22"/>
      <c r="AN438" s="22"/>
      <c r="AO438" s="22"/>
    </row>
    <row r="439" spans="1:41" ht="15.75" customHeight="1" x14ac:dyDescent="0.2">
      <c r="A439" s="43"/>
      <c r="B439" s="151"/>
      <c r="C439" s="151"/>
      <c r="D439" s="151"/>
      <c r="E439" s="151"/>
      <c r="F439" s="151"/>
      <c r="G439" s="64"/>
      <c r="H439" s="151"/>
      <c r="I439" s="151"/>
      <c r="J439" s="151"/>
      <c r="K439" s="151"/>
      <c r="L439" s="151"/>
      <c r="M439" s="64"/>
      <c r="N439" s="151"/>
      <c r="O439" s="151"/>
      <c r="P439" s="151"/>
      <c r="Q439" s="151"/>
      <c r="R439" s="151"/>
      <c r="S439" s="43"/>
      <c r="T439" s="151"/>
      <c r="U439" s="151"/>
      <c r="V439" s="151"/>
      <c r="W439" s="151"/>
      <c r="X439" s="151"/>
      <c r="Y439" s="151"/>
      <c r="Z439" s="43"/>
      <c r="AA439" s="151"/>
      <c r="AB439" s="151"/>
      <c r="AC439" s="151"/>
      <c r="AD439" s="151"/>
      <c r="AE439" s="43"/>
      <c r="AF439" s="151"/>
      <c r="AG439" s="151"/>
      <c r="AH439" s="151"/>
      <c r="AI439" s="151"/>
      <c r="AJ439" s="22"/>
      <c r="AK439" s="22"/>
      <c r="AL439" s="22"/>
      <c r="AM439" s="22"/>
      <c r="AN439" s="22"/>
      <c r="AO439" s="22"/>
    </row>
    <row r="440" spans="1:41" ht="15.75" customHeight="1" x14ac:dyDescent="0.2">
      <c r="A440" s="43"/>
      <c r="B440" s="151"/>
      <c r="C440" s="151"/>
      <c r="D440" s="151"/>
      <c r="E440" s="151"/>
      <c r="F440" s="151"/>
      <c r="G440" s="64"/>
      <c r="H440" s="151"/>
      <c r="I440" s="151"/>
      <c r="J440" s="151"/>
      <c r="K440" s="151"/>
      <c r="L440" s="151"/>
      <c r="M440" s="64"/>
      <c r="N440" s="151"/>
      <c r="O440" s="151"/>
      <c r="P440" s="151"/>
      <c r="Q440" s="151"/>
      <c r="R440" s="151"/>
      <c r="S440" s="43"/>
      <c r="T440" s="151"/>
      <c r="U440" s="151"/>
      <c r="V440" s="151"/>
      <c r="W440" s="151"/>
      <c r="X440" s="151"/>
      <c r="Y440" s="151"/>
      <c r="Z440" s="43"/>
      <c r="AA440" s="151"/>
      <c r="AB440" s="151"/>
      <c r="AC440" s="151"/>
      <c r="AD440" s="151"/>
      <c r="AE440" s="43"/>
      <c r="AF440" s="151"/>
      <c r="AG440" s="151"/>
      <c r="AH440" s="151"/>
      <c r="AI440" s="151"/>
      <c r="AJ440" s="22"/>
      <c r="AK440" s="22"/>
      <c r="AL440" s="22"/>
      <c r="AM440" s="22"/>
      <c r="AN440" s="22"/>
      <c r="AO440" s="22"/>
    </row>
    <row r="441" spans="1:41" ht="15.75" customHeight="1" x14ac:dyDescent="0.2">
      <c r="A441" s="43"/>
      <c r="B441" s="151"/>
      <c r="C441" s="151"/>
      <c r="D441" s="151"/>
      <c r="E441" s="151"/>
      <c r="F441" s="151"/>
      <c r="G441" s="64"/>
      <c r="H441" s="151"/>
      <c r="I441" s="151"/>
      <c r="J441" s="151"/>
      <c r="K441" s="151"/>
      <c r="L441" s="151"/>
      <c r="M441" s="64"/>
      <c r="N441" s="151"/>
      <c r="O441" s="151"/>
      <c r="P441" s="151"/>
      <c r="Q441" s="151"/>
      <c r="R441" s="151"/>
      <c r="S441" s="43"/>
      <c r="T441" s="151"/>
      <c r="U441" s="151"/>
      <c r="V441" s="151"/>
      <c r="W441" s="151"/>
      <c r="X441" s="151"/>
      <c r="Y441" s="151"/>
      <c r="Z441" s="43"/>
      <c r="AA441" s="151"/>
      <c r="AB441" s="151"/>
      <c r="AC441" s="151"/>
      <c r="AD441" s="151"/>
      <c r="AE441" s="43"/>
      <c r="AF441" s="151"/>
      <c r="AG441" s="151"/>
      <c r="AH441" s="151"/>
      <c r="AI441" s="151"/>
      <c r="AJ441" s="22"/>
      <c r="AK441" s="22"/>
      <c r="AL441" s="22"/>
      <c r="AM441" s="22"/>
      <c r="AN441" s="22"/>
      <c r="AO441" s="22"/>
    </row>
    <row r="442" spans="1:41" ht="15.75" customHeight="1" x14ac:dyDescent="0.2">
      <c r="A442" s="43"/>
      <c r="B442" s="151"/>
      <c r="C442" s="151"/>
      <c r="D442" s="151"/>
      <c r="E442" s="151"/>
      <c r="F442" s="151"/>
      <c r="G442" s="64"/>
      <c r="H442" s="151"/>
      <c r="I442" s="151"/>
      <c r="J442" s="151"/>
      <c r="K442" s="151"/>
      <c r="L442" s="151"/>
      <c r="M442" s="64"/>
      <c r="N442" s="151"/>
      <c r="O442" s="151"/>
      <c r="P442" s="151"/>
      <c r="Q442" s="151"/>
      <c r="R442" s="151"/>
      <c r="S442" s="43"/>
      <c r="T442" s="151"/>
      <c r="U442" s="151"/>
      <c r="V442" s="151"/>
      <c r="W442" s="151"/>
      <c r="X442" s="151"/>
      <c r="Y442" s="151"/>
      <c r="Z442" s="43"/>
      <c r="AA442" s="151"/>
      <c r="AB442" s="151"/>
      <c r="AC442" s="151"/>
      <c r="AD442" s="151"/>
      <c r="AE442" s="43"/>
      <c r="AF442" s="151"/>
      <c r="AG442" s="151"/>
      <c r="AH442" s="151"/>
      <c r="AI442" s="151"/>
      <c r="AJ442" s="22"/>
      <c r="AK442" s="22"/>
      <c r="AL442" s="22"/>
      <c r="AM442" s="22"/>
      <c r="AN442" s="22"/>
      <c r="AO442" s="22"/>
    </row>
    <row r="443" spans="1:41" ht="15.75" customHeight="1" x14ac:dyDescent="0.2">
      <c r="A443" s="43"/>
      <c r="B443" s="151"/>
      <c r="C443" s="151"/>
      <c r="D443" s="151"/>
      <c r="E443" s="151"/>
      <c r="F443" s="151"/>
      <c r="G443" s="64"/>
      <c r="H443" s="151"/>
      <c r="I443" s="151"/>
      <c r="J443" s="151"/>
      <c r="K443" s="151"/>
      <c r="L443" s="151"/>
      <c r="M443" s="64"/>
      <c r="N443" s="151"/>
      <c r="O443" s="151"/>
      <c r="P443" s="151"/>
      <c r="Q443" s="151"/>
      <c r="R443" s="151"/>
      <c r="S443" s="43"/>
      <c r="T443" s="151"/>
      <c r="U443" s="151"/>
      <c r="V443" s="151"/>
      <c r="W443" s="151"/>
      <c r="X443" s="151"/>
      <c r="Y443" s="151"/>
      <c r="Z443" s="43"/>
      <c r="AA443" s="151"/>
      <c r="AB443" s="151"/>
      <c r="AC443" s="151"/>
      <c r="AD443" s="151"/>
      <c r="AE443" s="43"/>
      <c r="AF443" s="151"/>
      <c r="AG443" s="151"/>
      <c r="AH443" s="151"/>
      <c r="AI443" s="151"/>
      <c r="AJ443" s="22"/>
      <c r="AK443" s="22"/>
      <c r="AL443" s="22"/>
      <c r="AM443" s="22"/>
      <c r="AN443" s="22"/>
      <c r="AO443" s="22"/>
    </row>
    <row r="444" spans="1:41" ht="15.75" customHeight="1" x14ac:dyDescent="0.2">
      <c r="A444" s="43"/>
      <c r="B444" s="151"/>
      <c r="C444" s="151"/>
      <c r="D444" s="151"/>
      <c r="E444" s="151"/>
      <c r="F444" s="151"/>
      <c r="G444" s="64"/>
      <c r="H444" s="151"/>
      <c r="I444" s="151"/>
      <c r="J444" s="151"/>
      <c r="K444" s="151"/>
      <c r="L444" s="151"/>
      <c r="M444" s="64"/>
      <c r="N444" s="151"/>
      <c r="O444" s="151"/>
      <c r="P444" s="151"/>
      <c r="Q444" s="151"/>
      <c r="R444" s="151"/>
      <c r="S444" s="43"/>
      <c r="T444" s="151"/>
      <c r="U444" s="151"/>
      <c r="V444" s="151"/>
      <c r="W444" s="151"/>
      <c r="X444" s="151"/>
      <c r="Y444" s="151"/>
      <c r="Z444" s="43"/>
      <c r="AA444" s="151"/>
      <c r="AB444" s="151"/>
      <c r="AC444" s="151"/>
      <c r="AD444" s="151"/>
      <c r="AE444" s="43"/>
      <c r="AF444" s="151"/>
      <c r="AG444" s="151"/>
      <c r="AH444" s="151"/>
      <c r="AI444" s="151"/>
      <c r="AJ444" s="22"/>
      <c r="AK444" s="22"/>
      <c r="AL444" s="22"/>
      <c r="AM444" s="22"/>
      <c r="AN444" s="22"/>
      <c r="AO444" s="22"/>
    </row>
    <row r="445" spans="1:41" ht="15.75" customHeight="1" x14ac:dyDescent="0.2">
      <c r="A445" s="43"/>
      <c r="B445" s="151"/>
      <c r="C445" s="151"/>
      <c r="D445" s="151"/>
      <c r="E445" s="151"/>
      <c r="F445" s="151"/>
      <c r="G445" s="64"/>
      <c r="H445" s="151"/>
      <c r="I445" s="151"/>
      <c r="J445" s="151"/>
      <c r="K445" s="151"/>
      <c r="L445" s="151"/>
      <c r="M445" s="64"/>
      <c r="N445" s="151"/>
      <c r="O445" s="151"/>
      <c r="P445" s="151"/>
      <c r="Q445" s="151"/>
      <c r="R445" s="151"/>
      <c r="S445" s="43"/>
      <c r="T445" s="151"/>
      <c r="U445" s="151"/>
      <c r="V445" s="151"/>
      <c r="W445" s="151"/>
      <c r="X445" s="151"/>
      <c r="Y445" s="151"/>
      <c r="Z445" s="43"/>
      <c r="AA445" s="151"/>
      <c r="AB445" s="151"/>
      <c r="AC445" s="151"/>
      <c r="AD445" s="151"/>
      <c r="AE445" s="43"/>
      <c r="AF445" s="151"/>
      <c r="AG445" s="151"/>
      <c r="AH445" s="151"/>
      <c r="AI445" s="151"/>
      <c r="AJ445" s="22"/>
      <c r="AK445" s="22"/>
      <c r="AL445" s="22"/>
      <c r="AM445" s="22"/>
      <c r="AN445" s="22"/>
      <c r="AO445" s="22"/>
    </row>
    <row r="446" spans="1:41" ht="15.75" customHeight="1" x14ac:dyDescent="0.2">
      <c r="A446" s="43"/>
      <c r="B446" s="151"/>
      <c r="C446" s="151"/>
      <c r="D446" s="151"/>
      <c r="E446" s="151"/>
      <c r="F446" s="151"/>
      <c r="G446" s="64"/>
      <c r="H446" s="151"/>
      <c r="I446" s="151"/>
      <c r="J446" s="151"/>
      <c r="K446" s="151"/>
      <c r="L446" s="151"/>
      <c r="M446" s="64"/>
      <c r="N446" s="151"/>
      <c r="O446" s="151"/>
      <c r="P446" s="151"/>
      <c r="Q446" s="151"/>
      <c r="R446" s="151"/>
      <c r="S446" s="43"/>
      <c r="T446" s="151"/>
      <c r="U446" s="151"/>
      <c r="V446" s="151"/>
      <c r="W446" s="151"/>
      <c r="X446" s="151"/>
      <c r="Y446" s="151"/>
      <c r="Z446" s="43"/>
      <c r="AA446" s="151"/>
      <c r="AB446" s="151"/>
      <c r="AC446" s="151"/>
      <c r="AD446" s="151"/>
      <c r="AE446" s="43"/>
      <c r="AF446" s="151"/>
      <c r="AG446" s="151"/>
      <c r="AH446" s="151"/>
      <c r="AI446" s="151"/>
      <c r="AJ446" s="22"/>
      <c r="AK446" s="22"/>
      <c r="AL446" s="22"/>
      <c r="AM446" s="22"/>
      <c r="AN446" s="22"/>
      <c r="AO446" s="22"/>
    </row>
    <row r="447" spans="1:41" ht="15.75" customHeight="1" x14ac:dyDescent="0.2">
      <c r="A447" s="43"/>
      <c r="B447" s="151"/>
      <c r="C447" s="151"/>
      <c r="D447" s="151"/>
      <c r="E447" s="151"/>
      <c r="F447" s="151"/>
      <c r="G447" s="64"/>
      <c r="H447" s="151"/>
      <c r="I447" s="151"/>
      <c r="J447" s="151"/>
      <c r="K447" s="151"/>
      <c r="L447" s="151"/>
      <c r="M447" s="64"/>
      <c r="N447" s="151"/>
      <c r="O447" s="151"/>
      <c r="P447" s="151"/>
      <c r="Q447" s="151"/>
      <c r="R447" s="151"/>
      <c r="S447" s="43"/>
      <c r="T447" s="151"/>
      <c r="U447" s="151"/>
      <c r="V447" s="151"/>
      <c r="W447" s="151"/>
      <c r="X447" s="151"/>
      <c r="Y447" s="151"/>
      <c r="Z447" s="43"/>
      <c r="AA447" s="151"/>
      <c r="AB447" s="151"/>
      <c r="AC447" s="151"/>
      <c r="AD447" s="151"/>
      <c r="AE447" s="43"/>
      <c r="AF447" s="151"/>
      <c r="AG447" s="151"/>
      <c r="AH447" s="151"/>
      <c r="AI447" s="151"/>
      <c r="AJ447" s="22"/>
      <c r="AK447" s="22"/>
      <c r="AL447" s="22"/>
      <c r="AM447" s="22"/>
      <c r="AN447" s="22"/>
      <c r="AO447" s="22"/>
    </row>
    <row r="448" spans="1:41" ht="15.75" customHeight="1" x14ac:dyDescent="0.2">
      <c r="A448" s="43"/>
      <c r="B448" s="151"/>
      <c r="C448" s="151"/>
      <c r="D448" s="151"/>
      <c r="E448" s="151"/>
      <c r="F448" s="151"/>
      <c r="G448" s="64"/>
      <c r="H448" s="151"/>
      <c r="I448" s="151"/>
      <c r="J448" s="151"/>
      <c r="K448" s="151"/>
      <c r="L448" s="151"/>
      <c r="M448" s="64"/>
      <c r="N448" s="151"/>
      <c r="O448" s="151"/>
      <c r="P448" s="151"/>
      <c r="Q448" s="151"/>
      <c r="R448" s="151"/>
      <c r="S448" s="43"/>
      <c r="T448" s="151"/>
      <c r="U448" s="151"/>
      <c r="V448" s="151"/>
      <c r="W448" s="151"/>
      <c r="X448" s="151"/>
      <c r="Y448" s="151"/>
      <c r="Z448" s="43"/>
      <c r="AA448" s="151"/>
      <c r="AB448" s="151"/>
      <c r="AC448" s="151"/>
      <c r="AD448" s="151"/>
      <c r="AE448" s="43"/>
      <c r="AF448" s="151"/>
      <c r="AG448" s="151"/>
      <c r="AH448" s="151"/>
      <c r="AI448" s="151"/>
      <c r="AJ448" s="22"/>
      <c r="AK448" s="22"/>
      <c r="AL448" s="22"/>
      <c r="AM448" s="22"/>
      <c r="AN448" s="22"/>
      <c r="AO448" s="22"/>
    </row>
    <row r="449" spans="1:41" ht="15.75" customHeight="1" x14ac:dyDescent="0.2">
      <c r="A449" s="43"/>
      <c r="B449" s="151"/>
      <c r="C449" s="151"/>
      <c r="D449" s="151"/>
      <c r="E449" s="151"/>
      <c r="F449" s="151"/>
      <c r="G449" s="64"/>
      <c r="H449" s="151"/>
      <c r="I449" s="151"/>
      <c r="J449" s="151"/>
      <c r="K449" s="151"/>
      <c r="L449" s="151"/>
      <c r="M449" s="64"/>
      <c r="N449" s="151"/>
      <c r="O449" s="151"/>
      <c r="P449" s="151"/>
      <c r="Q449" s="151"/>
      <c r="R449" s="151"/>
      <c r="S449" s="43"/>
      <c r="T449" s="151"/>
      <c r="U449" s="151"/>
      <c r="V449" s="151"/>
      <c r="W449" s="151"/>
      <c r="X449" s="151"/>
      <c r="Y449" s="151"/>
      <c r="Z449" s="43"/>
      <c r="AA449" s="151"/>
      <c r="AB449" s="151"/>
      <c r="AC449" s="151"/>
      <c r="AD449" s="151"/>
      <c r="AE449" s="43"/>
      <c r="AF449" s="151"/>
      <c r="AG449" s="151"/>
      <c r="AH449" s="151"/>
      <c r="AI449" s="151"/>
      <c r="AJ449" s="22"/>
      <c r="AK449" s="22"/>
      <c r="AL449" s="22"/>
      <c r="AM449" s="22"/>
      <c r="AN449" s="22"/>
      <c r="AO449" s="22"/>
    </row>
    <row r="450" spans="1:41" ht="15.75" customHeight="1" x14ac:dyDescent="0.2">
      <c r="A450" s="43"/>
      <c r="B450" s="151"/>
      <c r="C450" s="151"/>
      <c r="D450" s="151"/>
      <c r="E450" s="151"/>
      <c r="F450" s="151"/>
      <c r="G450" s="64"/>
      <c r="H450" s="151"/>
      <c r="I450" s="151"/>
      <c r="J450" s="151"/>
      <c r="K450" s="151"/>
      <c r="L450" s="151"/>
      <c r="M450" s="64"/>
      <c r="N450" s="151"/>
      <c r="O450" s="151"/>
      <c r="P450" s="151"/>
      <c r="Q450" s="151"/>
      <c r="R450" s="151"/>
      <c r="S450" s="43"/>
      <c r="T450" s="151"/>
      <c r="U450" s="151"/>
      <c r="V450" s="151"/>
      <c r="W450" s="151"/>
      <c r="X450" s="151"/>
      <c r="Y450" s="151"/>
      <c r="Z450" s="43"/>
      <c r="AA450" s="151"/>
      <c r="AB450" s="151"/>
      <c r="AC450" s="151"/>
      <c r="AD450" s="151"/>
      <c r="AE450" s="43"/>
      <c r="AF450" s="151"/>
      <c r="AG450" s="151"/>
      <c r="AH450" s="151"/>
      <c r="AI450" s="151"/>
      <c r="AJ450" s="22"/>
      <c r="AK450" s="22"/>
      <c r="AL450" s="22"/>
      <c r="AM450" s="22"/>
      <c r="AN450" s="22"/>
      <c r="AO450" s="22"/>
    </row>
    <row r="451" spans="1:41" ht="15.75" customHeight="1" x14ac:dyDescent="0.2">
      <c r="A451" s="43"/>
      <c r="B451" s="151"/>
      <c r="C451" s="151"/>
      <c r="D451" s="151"/>
      <c r="E451" s="151"/>
      <c r="F451" s="151"/>
      <c r="G451" s="64"/>
      <c r="H451" s="151"/>
      <c r="I451" s="151"/>
      <c r="J451" s="151"/>
      <c r="K451" s="151"/>
      <c r="L451" s="151"/>
      <c r="M451" s="64"/>
      <c r="N451" s="151"/>
      <c r="O451" s="151"/>
      <c r="P451" s="151"/>
      <c r="Q451" s="151"/>
      <c r="R451" s="151"/>
      <c r="S451" s="43"/>
      <c r="T451" s="151"/>
      <c r="U451" s="151"/>
      <c r="V451" s="151"/>
      <c r="W451" s="151"/>
      <c r="X451" s="151"/>
      <c r="Y451" s="151"/>
      <c r="Z451" s="43"/>
      <c r="AA451" s="151"/>
      <c r="AB451" s="151"/>
      <c r="AC451" s="151"/>
      <c r="AD451" s="151"/>
      <c r="AE451" s="43"/>
      <c r="AF451" s="151"/>
      <c r="AG451" s="151"/>
      <c r="AH451" s="151"/>
      <c r="AI451" s="151"/>
      <c r="AJ451" s="22"/>
      <c r="AK451" s="22"/>
      <c r="AL451" s="22"/>
      <c r="AM451" s="22"/>
      <c r="AN451" s="22"/>
      <c r="AO451" s="22"/>
    </row>
    <row r="452" spans="1:41" ht="15.75" customHeight="1" x14ac:dyDescent="0.2">
      <c r="A452" s="43"/>
      <c r="B452" s="151"/>
      <c r="C452" s="151"/>
      <c r="D452" s="151"/>
      <c r="E452" s="151"/>
      <c r="F452" s="151"/>
      <c r="G452" s="64"/>
      <c r="H452" s="151"/>
      <c r="I452" s="151"/>
      <c r="J452" s="151"/>
      <c r="K452" s="151"/>
      <c r="L452" s="151"/>
      <c r="M452" s="64"/>
      <c r="N452" s="151"/>
      <c r="O452" s="151"/>
      <c r="P452" s="151"/>
      <c r="Q452" s="151"/>
      <c r="R452" s="151"/>
      <c r="S452" s="43"/>
      <c r="T452" s="151"/>
      <c r="U452" s="151"/>
      <c r="V452" s="151"/>
      <c r="W452" s="151"/>
      <c r="X452" s="151"/>
      <c r="Y452" s="151"/>
      <c r="Z452" s="43"/>
      <c r="AA452" s="151"/>
      <c r="AB452" s="151"/>
      <c r="AC452" s="151"/>
      <c r="AD452" s="151"/>
      <c r="AE452" s="43"/>
      <c r="AF452" s="151"/>
      <c r="AG452" s="151"/>
      <c r="AH452" s="151"/>
      <c r="AI452" s="151"/>
      <c r="AJ452" s="22"/>
      <c r="AK452" s="22"/>
      <c r="AL452" s="22"/>
      <c r="AM452" s="22"/>
      <c r="AN452" s="22"/>
      <c r="AO452" s="22"/>
    </row>
    <row r="453" spans="1:41" ht="15.75" customHeight="1" x14ac:dyDescent="0.2">
      <c r="A453" s="43"/>
      <c r="B453" s="151"/>
      <c r="C453" s="151"/>
      <c r="D453" s="151"/>
      <c r="E453" s="151"/>
      <c r="F453" s="151"/>
      <c r="G453" s="64"/>
      <c r="H453" s="151"/>
      <c r="I453" s="151"/>
      <c r="J453" s="151"/>
      <c r="K453" s="151"/>
      <c r="L453" s="151"/>
      <c r="M453" s="64"/>
      <c r="N453" s="151"/>
      <c r="O453" s="151"/>
      <c r="P453" s="151"/>
      <c r="Q453" s="151"/>
      <c r="R453" s="151"/>
      <c r="S453" s="43"/>
      <c r="T453" s="151"/>
      <c r="U453" s="151"/>
      <c r="V453" s="151"/>
      <c r="W453" s="151"/>
      <c r="X453" s="151"/>
      <c r="Y453" s="151"/>
      <c r="Z453" s="43"/>
      <c r="AA453" s="151"/>
      <c r="AB453" s="151"/>
      <c r="AC453" s="151"/>
      <c r="AD453" s="151"/>
      <c r="AE453" s="43"/>
      <c r="AF453" s="151"/>
      <c r="AG453" s="151"/>
      <c r="AH453" s="151"/>
      <c r="AI453" s="151"/>
      <c r="AJ453" s="22"/>
      <c r="AK453" s="22"/>
      <c r="AL453" s="22"/>
      <c r="AM453" s="22"/>
      <c r="AN453" s="22"/>
      <c r="AO453" s="22"/>
    </row>
    <row r="454" spans="1:41" ht="15.75" customHeight="1" x14ac:dyDescent="0.2">
      <c r="A454" s="43"/>
      <c r="B454" s="151"/>
      <c r="C454" s="151"/>
      <c r="D454" s="151"/>
      <c r="E454" s="151"/>
      <c r="F454" s="151"/>
      <c r="G454" s="64"/>
      <c r="H454" s="151"/>
      <c r="I454" s="151"/>
      <c r="J454" s="151"/>
      <c r="K454" s="151"/>
      <c r="L454" s="151"/>
      <c r="M454" s="64"/>
      <c r="N454" s="151"/>
      <c r="O454" s="151"/>
      <c r="P454" s="151"/>
      <c r="Q454" s="151"/>
      <c r="R454" s="151"/>
      <c r="S454" s="43"/>
      <c r="T454" s="151"/>
      <c r="U454" s="151"/>
      <c r="V454" s="151"/>
      <c r="W454" s="151"/>
      <c r="X454" s="151"/>
      <c r="Y454" s="151"/>
      <c r="Z454" s="43"/>
      <c r="AA454" s="151"/>
      <c r="AB454" s="151"/>
      <c r="AC454" s="151"/>
      <c r="AD454" s="151"/>
      <c r="AE454" s="43"/>
      <c r="AF454" s="151"/>
      <c r="AG454" s="151"/>
      <c r="AH454" s="151"/>
      <c r="AI454" s="151"/>
      <c r="AJ454" s="22"/>
      <c r="AK454" s="22"/>
      <c r="AL454" s="22"/>
      <c r="AM454" s="22"/>
      <c r="AN454" s="22"/>
      <c r="AO454" s="22"/>
    </row>
    <row r="455" spans="1:41" ht="15.75" customHeight="1" x14ac:dyDescent="0.2">
      <c r="A455" s="43"/>
      <c r="B455" s="151"/>
      <c r="C455" s="151"/>
      <c r="D455" s="151"/>
      <c r="E455" s="151"/>
      <c r="F455" s="151"/>
      <c r="G455" s="64"/>
      <c r="H455" s="151"/>
      <c r="I455" s="151"/>
      <c r="J455" s="151"/>
      <c r="K455" s="151"/>
      <c r="L455" s="151"/>
      <c r="M455" s="64"/>
      <c r="N455" s="151"/>
      <c r="O455" s="151"/>
      <c r="P455" s="151"/>
      <c r="Q455" s="151"/>
      <c r="R455" s="151"/>
      <c r="S455" s="43"/>
      <c r="T455" s="151"/>
      <c r="U455" s="151"/>
      <c r="V455" s="151"/>
      <c r="W455" s="151"/>
      <c r="X455" s="151"/>
      <c r="Y455" s="151"/>
      <c r="Z455" s="43"/>
      <c r="AA455" s="151"/>
      <c r="AB455" s="151"/>
      <c r="AC455" s="151"/>
      <c r="AD455" s="151"/>
      <c r="AE455" s="43"/>
      <c r="AF455" s="151"/>
      <c r="AG455" s="151"/>
      <c r="AH455" s="151"/>
      <c r="AI455" s="151"/>
      <c r="AJ455" s="22"/>
      <c r="AK455" s="22"/>
      <c r="AL455" s="22"/>
      <c r="AM455" s="22"/>
      <c r="AN455" s="22"/>
      <c r="AO455" s="22"/>
    </row>
    <row r="456" spans="1:41" ht="15.75" customHeight="1" x14ac:dyDescent="0.2">
      <c r="A456" s="43"/>
      <c r="B456" s="151"/>
      <c r="C456" s="151"/>
      <c r="D456" s="151"/>
      <c r="E456" s="151"/>
      <c r="F456" s="151"/>
      <c r="G456" s="64"/>
      <c r="H456" s="151"/>
      <c r="I456" s="151"/>
      <c r="J456" s="151"/>
      <c r="K456" s="151"/>
      <c r="L456" s="151"/>
      <c r="M456" s="64"/>
      <c r="N456" s="151"/>
      <c r="O456" s="151"/>
      <c r="P456" s="151"/>
      <c r="Q456" s="151"/>
      <c r="R456" s="151"/>
      <c r="S456" s="43"/>
      <c r="T456" s="151"/>
      <c r="U456" s="151"/>
      <c r="V456" s="151"/>
      <c r="W456" s="151"/>
      <c r="X456" s="151"/>
      <c r="Y456" s="151"/>
      <c r="Z456" s="43"/>
      <c r="AA456" s="151"/>
      <c r="AB456" s="151"/>
      <c r="AC456" s="151"/>
      <c r="AD456" s="151"/>
      <c r="AE456" s="43"/>
      <c r="AF456" s="151"/>
      <c r="AG456" s="151"/>
      <c r="AH456" s="151"/>
      <c r="AI456" s="151"/>
      <c r="AJ456" s="22"/>
      <c r="AK456" s="22"/>
      <c r="AL456" s="22"/>
      <c r="AM456" s="22"/>
      <c r="AN456" s="22"/>
      <c r="AO456" s="22"/>
    </row>
    <row r="457" spans="1:41" ht="15.75" customHeight="1" x14ac:dyDescent="0.2">
      <c r="A457" s="43"/>
      <c r="B457" s="151"/>
      <c r="C457" s="151"/>
      <c r="D457" s="151"/>
      <c r="E457" s="151"/>
      <c r="F457" s="151"/>
      <c r="G457" s="64"/>
      <c r="H457" s="151"/>
      <c r="I457" s="151"/>
      <c r="J457" s="151"/>
      <c r="K457" s="151"/>
      <c r="L457" s="151"/>
      <c r="M457" s="64"/>
      <c r="N457" s="151"/>
      <c r="O457" s="151"/>
      <c r="P457" s="151"/>
      <c r="Q457" s="151"/>
      <c r="R457" s="151"/>
      <c r="S457" s="43"/>
      <c r="T457" s="151"/>
      <c r="U457" s="151"/>
      <c r="V457" s="151"/>
      <c r="W457" s="151"/>
      <c r="X457" s="151"/>
      <c r="Y457" s="151"/>
      <c r="Z457" s="43"/>
      <c r="AA457" s="151"/>
      <c r="AB457" s="151"/>
      <c r="AC457" s="151"/>
      <c r="AD457" s="151"/>
      <c r="AE457" s="43"/>
      <c r="AF457" s="151"/>
      <c r="AG457" s="151"/>
      <c r="AH457" s="151"/>
      <c r="AI457" s="151"/>
      <c r="AJ457" s="22"/>
      <c r="AK457" s="22"/>
      <c r="AL457" s="22"/>
      <c r="AM457" s="22"/>
      <c r="AN457" s="22"/>
      <c r="AO457" s="22"/>
    </row>
    <row r="458" spans="1:41" ht="15.75" customHeight="1" x14ac:dyDescent="0.2">
      <c r="A458" s="43"/>
      <c r="B458" s="151"/>
      <c r="C458" s="151"/>
      <c r="D458" s="151"/>
      <c r="E458" s="151"/>
      <c r="F458" s="151"/>
      <c r="G458" s="64"/>
      <c r="H458" s="151"/>
      <c r="I458" s="151"/>
      <c r="J458" s="151"/>
      <c r="K458" s="151"/>
      <c r="L458" s="151"/>
      <c r="M458" s="64"/>
      <c r="N458" s="151"/>
      <c r="O458" s="151"/>
      <c r="P458" s="151"/>
      <c r="Q458" s="151"/>
      <c r="R458" s="151"/>
      <c r="S458" s="43"/>
      <c r="T458" s="151"/>
      <c r="U458" s="151"/>
      <c r="V458" s="151"/>
      <c r="W458" s="151"/>
      <c r="X458" s="151"/>
      <c r="Y458" s="151"/>
      <c r="Z458" s="43"/>
      <c r="AA458" s="151"/>
      <c r="AB458" s="151"/>
      <c r="AC458" s="151"/>
      <c r="AD458" s="151"/>
      <c r="AE458" s="43"/>
      <c r="AF458" s="151"/>
      <c r="AG458" s="151"/>
      <c r="AH458" s="151"/>
      <c r="AI458" s="151"/>
      <c r="AJ458" s="22"/>
      <c r="AK458" s="22"/>
      <c r="AL458" s="22"/>
      <c r="AM458" s="22"/>
      <c r="AN458" s="22"/>
      <c r="AO458" s="22"/>
    </row>
    <row r="459" spans="1:41" ht="15.75" customHeight="1" x14ac:dyDescent="0.2">
      <c r="A459" s="43"/>
      <c r="B459" s="151"/>
      <c r="C459" s="151"/>
      <c r="D459" s="151"/>
      <c r="E459" s="151"/>
      <c r="F459" s="151"/>
      <c r="G459" s="64"/>
      <c r="H459" s="151"/>
      <c r="I459" s="151"/>
      <c r="J459" s="151"/>
      <c r="K459" s="151"/>
      <c r="L459" s="151"/>
      <c r="M459" s="64"/>
      <c r="N459" s="151"/>
      <c r="O459" s="151"/>
      <c r="P459" s="151"/>
      <c r="Q459" s="151"/>
      <c r="R459" s="151"/>
      <c r="S459" s="43"/>
      <c r="T459" s="151"/>
      <c r="U459" s="151"/>
      <c r="V459" s="151"/>
      <c r="W459" s="151"/>
      <c r="X459" s="151"/>
      <c r="Y459" s="151"/>
      <c r="Z459" s="43"/>
      <c r="AA459" s="151"/>
      <c r="AB459" s="151"/>
      <c r="AC459" s="151"/>
      <c r="AD459" s="151"/>
      <c r="AE459" s="43"/>
      <c r="AF459" s="151"/>
      <c r="AG459" s="151"/>
      <c r="AH459" s="151"/>
      <c r="AI459" s="151"/>
      <c r="AJ459" s="22"/>
      <c r="AK459" s="22"/>
      <c r="AL459" s="22"/>
      <c r="AM459" s="22"/>
      <c r="AN459" s="22"/>
      <c r="AO459" s="22"/>
    </row>
    <row r="460" spans="1:41" ht="15.75" customHeight="1" x14ac:dyDescent="0.2">
      <c r="A460" s="43"/>
      <c r="B460" s="151"/>
      <c r="C460" s="151"/>
      <c r="D460" s="151"/>
      <c r="E460" s="151"/>
      <c r="F460" s="151"/>
      <c r="G460" s="64"/>
      <c r="H460" s="151"/>
      <c r="I460" s="151"/>
      <c r="J460" s="151"/>
      <c r="K460" s="151"/>
      <c r="L460" s="151"/>
      <c r="M460" s="64"/>
      <c r="N460" s="151"/>
      <c r="O460" s="151"/>
      <c r="P460" s="151"/>
      <c r="Q460" s="151"/>
      <c r="R460" s="151"/>
      <c r="S460" s="43"/>
      <c r="T460" s="151"/>
      <c r="U460" s="151"/>
      <c r="V460" s="151"/>
      <c r="W460" s="151"/>
      <c r="X460" s="151"/>
      <c r="Y460" s="151"/>
      <c r="Z460" s="43"/>
      <c r="AA460" s="151"/>
      <c r="AB460" s="151"/>
      <c r="AC460" s="151"/>
      <c r="AD460" s="151"/>
      <c r="AE460" s="43"/>
      <c r="AF460" s="151"/>
      <c r="AG460" s="151"/>
      <c r="AH460" s="151"/>
      <c r="AI460" s="151"/>
      <c r="AJ460" s="22"/>
      <c r="AK460" s="22"/>
      <c r="AL460" s="22"/>
      <c r="AM460" s="22"/>
      <c r="AN460" s="22"/>
      <c r="AO460" s="22"/>
    </row>
    <row r="461" spans="1:41" ht="15.75" customHeight="1" x14ac:dyDescent="0.2">
      <c r="A461" s="43"/>
      <c r="B461" s="151"/>
      <c r="C461" s="151"/>
      <c r="D461" s="151"/>
      <c r="E461" s="151"/>
      <c r="F461" s="151"/>
      <c r="G461" s="64"/>
      <c r="H461" s="151"/>
      <c r="I461" s="151"/>
      <c r="J461" s="151"/>
      <c r="K461" s="151"/>
      <c r="L461" s="151"/>
      <c r="M461" s="64"/>
      <c r="N461" s="151"/>
      <c r="O461" s="151"/>
      <c r="P461" s="151"/>
      <c r="Q461" s="151"/>
      <c r="R461" s="151"/>
      <c r="S461" s="43"/>
      <c r="T461" s="151"/>
      <c r="U461" s="151"/>
      <c r="V461" s="151"/>
      <c r="W461" s="151"/>
      <c r="X461" s="151"/>
      <c r="Y461" s="151"/>
      <c r="Z461" s="43"/>
      <c r="AA461" s="151"/>
      <c r="AB461" s="151"/>
      <c r="AC461" s="151"/>
      <c r="AD461" s="151"/>
      <c r="AE461" s="43"/>
      <c r="AF461" s="151"/>
      <c r="AG461" s="151"/>
      <c r="AH461" s="151"/>
      <c r="AI461" s="151"/>
      <c r="AJ461" s="22"/>
      <c r="AK461" s="22"/>
      <c r="AL461" s="22"/>
      <c r="AM461" s="22"/>
      <c r="AN461" s="22"/>
      <c r="AO461" s="22"/>
    </row>
    <row r="462" spans="1:41" ht="15.75" customHeight="1" x14ac:dyDescent="0.2">
      <c r="A462" s="43"/>
      <c r="B462" s="151"/>
      <c r="C462" s="151"/>
      <c r="D462" s="151"/>
      <c r="E462" s="151"/>
      <c r="F462" s="151"/>
      <c r="G462" s="64"/>
      <c r="H462" s="151"/>
      <c r="I462" s="151"/>
      <c r="J462" s="151"/>
      <c r="K462" s="151"/>
      <c r="L462" s="151"/>
      <c r="M462" s="64"/>
      <c r="N462" s="151"/>
      <c r="O462" s="151"/>
      <c r="P462" s="151"/>
      <c r="Q462" s="151"/>
      <c r="R462" s="151"/>
      <c r="S462" s="43"/>
      <c r="T462" s="151"/>
      <c r="U462" s="151"/>
      <c r="V462" s="151"/>
      <c r="W462" s="151"/>
      <c r="X462" s="151"/>
      <c r="Y462" s="151"/>
      <c r="Z462" s="43"/>
      <c r="AA462" s="151"/>
      <c r="AB462" s="151"/>
      <c r="AC462" s="151"/>
      <c r="AD462" s="151"/>
      <c r="AE462" s="43"/>
      <c r="AF462" s="151"/>
      <c r="AG462" s="151"/>
      <c r="AH462" s="151"/>
      <c r="AI462" s="151"/>
      <c r="AJ462" s="22"/>
      <c r="AK462" s="22"/>
      <c r="AL462" s="22"/>
      <c r="AM462" s="22"/>
      <c r="AN462" s="22"/>
      <c r="AO462" s="22"/>
    </row>
    <row r="463" spans="1:41" ht="15.75" customHeight="1" x14ac:dyDescent="0.2">
      <c r="A463" s="43"/>
      <c r="B463" s="151"/>
      <c r="C463" s="151"/>
      <c r="D463" s="151"/>
      <c r="E463" s="151"/>
      <c r="F463" s="151"/>
      <c r="G463" s="64"/>
      <c r="H463" s="151"/>
      <c r="I463" s="151"/>
      <c r="J463" s="151"/>
      <c r="K463" s="151"/>
      <c r="L463" s="151"/>
      <c r="M463" s="64"/>
      <c r="N463" s="151"/>
      <c r="O463" s="151"/>
      <c r="P463" s="151"/>
      <c r="Q463" s="151"/>
      <c r="R463" s="151"/>
      <c r="S463" s="43"/>
      <c r="T463" s="151"/>
      <c r="U463" s="151"/>
      <c r="V463" s="151"/>
      <c r="W463" s="151"/>
      <c r="X463" s="151"/>
      <c r="Y463" s="151"/>
      <c r="Z463" s="43"/>
      <c r="AA463" s="151"/>
      <c r="AB463" s="151"/>
      <c r="AC463" s="151"/>
      <c r="AD463" s="151"/>
      <c r="AE463" s="43"/>
      <c r="AF463" s="151"/>
      <c r="AG463" s="151"/>
      <c r="AH463" s="151"/>
      <c r="AI463" s="151"/>
      <c r="AJ463" s="22"/>
      <c r="AK463" s="22"/>
      <c r="AL463" s="22"/>
      <c r="AM463" s="22"/>
      <c r="AN463" s="22"/>
      <c r="AO463" s="22"/>
    </row>
    <row r="464" spans="1:41" ht="15.75" customHeight="1" x14ac:dyDescent="0.2">
      <c r="A464" s="43"/>
      <c r="B464" s="151"/>
      <c r="C464" s="151"/>
      <c r="D464" s="151"/>
      <c r="E464" s="151"/>
      <c r="F464" s="151"/>
      <c r="G464" s="64"/>
      <c r="H464" s="151"/>
      <c r="I464" s="151"/>
      <c r="J464" s="151"/>
      <c r="K464" s="151"/>
      <c r="L464" s="151"/>
      <c r="M464" s="64"/>
      <c r="N464" s="151"/>
      <c r="O464" s="151"/>
      <c r="P464" s="151"/>
      <c r="Q464" s="151"/>
      <c r="R464" s="151"/>
      <c r="S464" s="43"/>
      <c r="T464" s="151"/>
      <c r="U464" s="151"/>
      <c r="V464" s="151"/>
      <c r="W464" s="151"/>
      <c r="X464" s="151"/>
      <c r="Y464" s="151"/>
      <c r="Z464" s="43"/>
      <c r="AA464" s="151"/>
      <c r="AB464" s="151"/>
      <c r="AC464" s="151"/>
      <c r="AD464" s="151"/>
      <c r="AE464" s="43"/>
      <c r="AF464" s="151"/>
      <c r="AG464" s="151"/>
      <c r="AH464" s="151"/>
      <c r="AI464" s="151"/>
      <c r="AJ464" s="22"/>
      <c r="AK464" s="22"/>
      <c r="AL464" s="22"/>
      <c r="AM464" s="22"/>
      <c r="AN464" s="22"/>
      <c r="AO464" s="22"/>
    </row>
    <row r="465" spans="1:41" ht="15.75" customHeight="1" x14ac:dyDescent="0.2">
      <c r="A465" s="43"/>
      <c r="B465" s="151"/>
      <c r="C465" s="151"/>
      <c r="D465" s="151"/>
      <c r="E465" s="151"/>
      <c r="F465" s="151"/>
      <c r="G465" s="64"/>
      <c r="H465" s="151"/>
      <c r="I465" s="151"/>
      <c r="J465" s="151"/>
      <c r="K465" s="151"/>
      <c r="L465" s="151"/>
      <c r="M465" s="64"/>
      <c r="N465" s="151"/>
      <c r="O465" s="151"/>
      <c r="P465" s="151"/>
      <c r="Q465" s="151"/>
      <c r="R465" s="151"/>
      <c r="S465" s="43"/>
      <c r="T465" s="151"/>
      <c r="U465" s="151"/>
      <c r="V465" s="151"/>
      <c r="W465" s="151"/>
      <c r="X465" s="151"/>
      <c r="Y465" s="151"/>
      <c r="Z465" s="43"/>
      <c r="AA465" s="151"/>
      <c r="AB465" s="151"/>
      <c r="AC465" s="151"/>
      <c r="AD465" s="151"/>
      <c r="AE465" s="43"/>
      <c r="AF465" s="151"/>
      <c r="AG465" s="151"/>
      <c r="AH465" s="151"/>
      <c r="AI465" s="151"/>
      <c r="AJ465" s="22"/>
      <c r="AK465" s="22"/>
      <c r="AL465" s="22"/>
      <c r="AM465" s="22"/>
      <c r="AN465" s="22"/>
      <c r="AO465" s="22"/>
    </row>
    <row r="466" spans="1:41" ht="15.75" customHeight="1" x14ac:dyDescent="0.2">
      <c r="A466" s="43"/>
      <c r="B466" s="151"/>
      <c r="C466" s="151"/>
      <c r="D466" s="151"/>
      <c r="E466" s="151"/>
      <c r="F466" s="151"/>
      <c r="G466" s="64"/>
      <c r="H466" s="151"/>
      <c r="I466" s="151"/>
      <c r="J466" s="151"/>
      <c r="K466" s="151"/>
      <c r="L466" s="151"/>
      <c r="M466" s="64"/>
      <c r="N466" s="151"/>
      <c r="O466" s="151"/>
      <c r="P466" s="151"/>
      <c r="Q466" s="151"/>
      <c r="R466" s="151"/>
      <c r="S466" s="43"/>
      <c r="T466" s="151"/>
      <c r="U466" s="151"/>
      <c r="V466" s="151"/>
      <c r="W466" s="151"/>
      <c r="X466" s="151"/>
      <c r="Y466" s="151"/>
      <c r="Z466" s="43"/>
      <c r="AA466" s="151"/>
      <c r="AB466" s="151"/>
      <c r="AC466" s="151"/>
      <c r="AD466" s="151"/>
      <c r="AE466" s="43"/>
      <c r="AF466" s="151"/>
      <c r="AG466" s="151"/>
      <c r="AH466" s="151"/>
      <c r="AI466" s="151"/>
      <c r="AJ466" s="22"/>
      <c r="AK466" s="22"/>
      <c r="AL466" s="22"/>
      <c r="AM466" s="22"/>
      <c r="AN466" s="22"/>
      <c r="AO466" s="22"/>
    </row>
    <row r="467" spans="1:41" ht="15.75" customHeight="1" x14ac:dyDescent="0.2">
      <c r="A467" s="43"/>
      <c r="B467" s="151"/>
      <c r="C467" s="151"/>
      <c r="D467" s="151"/>
      <c r="E467" s="151"/>
      <c r="F467" s="151"/>
      <c r="G467" s="64"/>
      <c r="H467" s="151"/>
      <c r="I467" s="151"/>
      <c r="J467" s="151"/>
      <c r="K467" s="151"/>
      <c r="L467" s="151"/>
      <c r="M467" s="64"/>
      <c r="N467" s="151"/>
      <c r="O467" s="151"/>
      <c r="P467" s="151"/>
      <c r="Q467" s="151"/>
      <c r="R467" s="151"/>
      <c r="S467" s="43"/>
      <c r="T467" s="151"/>
      <c r="U467" s="151"/>
      <c r="V467" s="151"/>
      <c r="W467" s="151"/>
      <c r="X467" s="151"/>
      <c r="Y467" s="151"/>
      <c r="Z467" s="43"/>
      <c r="AA467" s="151"/>
      <c r="AB467" s="151"/>
      <c r="AC467" s="151"/>
      <c r="AD467" s="151"/>
      <c r="AE467" s="43"/>
      <c r="AF467" s="151"/>
      <c r="AG467" s="151"/>
      <c r="AH467" s="151"/>
      <c r="AI467" s="151"/>
      <c r="AJ467" s="22"/>
      <c r="AK467" s="22"/>
      <c r="AL467" s="22"/>
      <c r="AM467" s="22"/>
      <c r="AN467" s="22"/>
      <c r="AO467" s="22"/>
    </row>
    <row r="468" spans="1:41" ht="15.75" customHeight="1" x14ac:dyDescent="0.2">
      <c r="A468" s="43"/>
      <c r="B468" s="151"/>
      <c r="C468" s="151"/>
      <c r="D468" s="151"/>
      <c r="E468" s="151"/>
      <c r="F468" s="151"/>
      <c r="G468" s="64"/>
      <c r="H468" s="151"/>
      <c r="I468" s="151"/>
      <c r="J468" s="151"/>
      <c r="K468" s="151"/>
      <c r="L468" s="151"/>
      <c r="M468" s="64"/>
      <c r="N468" s="151"/>
      <c r="O468" s="151"/>
      <c r="P468" s="151"/>
      <c r="Q468" s="151"/>
      <c r="R468" s="151"/>
      <c r="S468" s="43"/>
      <c r="T468" s="151"/>
      <c r="U468" s="151"/>
      <c r="V468" s="151"/>
      <c r="W468" s="151"/>
      <c r="X468" s="151"/>
      <c r="Y468" s="151"/>
      <c r="Z468" s="43"/>
      <c r="AA468" s="151"/>
      <c r="AB468" s="151"/>
      <c r="AC468" s="151"/>
      <c r="AD468" s="151"/>
      <c r="AE468" s="43"/>
      <c r="AF468" s="151"/>
      <c r="AG468" s="151"/>
      <c r="AH468" s="151"/>
      <c r="AI468" s="151"/>
      <c r="AJ468" s="22"/>
      <c r="AK468" s="22"/>
      <c r="AL468" s="22"/>
      <c r="AM468" s="22"/>
      <c r="AN468" s="22"/>
      <c r="AO468" s="22"/>
    </row>
    <row r="469" spans="1:41" ht="15.75" customHeight="1" x14ac:dyDescent="0.2">
      <c r="A469" s="43"/>
      <c r="B469" s="151"/>
      <c r="C469" s="151"/>
      <c r="D469" s="151"/>
      <c r="E469" s="151"/>
      <c r="F469" s="151"/>
      <c r="G469" s="64"/>
      <c r="H469" s="151"/>
      <c r="I469" s="151"/>
      <c r="J469" s="151"/>
      <c r="K469" s="151"/>
      <c r="L469" s="151"/>
      <c r="M469" s="64"/>
      <c r="N469" s="151"/>
      <c r="O469" s="151"/>
      <c r="P469" s="151"/>
      <c r="Q469" s="151"/>
      <c r="R469" s="151"/>
      <c r="S469" s="43"/>
      <c r="T469" s="151"/>
      <c r="U469" s="151"/>
      <c r="V469" s="151"/>
      <c r="W469" s="151"/>
      <c r="X469" s="151"/>
      <c r="Y469" s="151"/>
      <c r="Z469" s="43"/>
      <c r="AA469" s="151"/>
      <c r="AB469" s="151"/>
      <c r="AC469" s="151"/>
      <c r="AD469" s="151"/>
      <c r="AE469" s="43"/>
      <c r="AF469" s="151"/>
      <c r="AG469" s="151"/>
      <c r="AH469" s="151"/>
      <c r="AI469" s="151"/>
      <c r="AJ469" s="22"/>
      <c r="AK469" s="22"/>
      <c r="AL469" s="22"/>
      <c r="AM469" s="22"/>
      <c r="AN469" s="22"/>
      <c r="AO469" s="22"/>
    </row>
    <row r="470" spans="1:41" ht="15.75" customHeight="1" x14ac:dyDescent="0.2">
      <c r="A470" s="43"/>
      <c r="B470" s="151"/>
      <c r="C470" s="151"/>
      <c r="D470" s="151"/>
      <c r="E470" s="151"/>
      <c r="F470" s="151"/>
      <c r="G470" s="64"/>
      <c r="H470" s="151"/>
      <c r="I470" s="151"/>
      <c r="J470" s="151"/>
      <c r="K470" s="151"/>
      <c r="L470" s="151"/>
      <c r="M470" s="64"/>
      <c r="N470" s="151"/>
      <c r="O470" s="151"/>
      <c r="P470" s="151"/>
      <c r="Q470" s="151"/>
      <c r="R470" s="151"/>
      <c r="S470" s="43"/>
      <c r="T470" s="151"/>
      <c r="U470" s="151"/>
      <c r="V470" s="151"/>
      <c r="W470" s="151"/>
      <c r="X470" s="151"/>
      <c r="Y470" s="151"/>
      <c r="Z470" s="43"/>
      <c r="AA470" s="151"/>
      <c r="AB470" s="151"/>
      <c r="AC470" s="151"/>
      <c r="AD470" s="151"/>
      <c r="AE470" s="43"/>
      <c r="AF470" s="151"/>
      <c r="AG470" s="151"/>
      <c r="AH470" s="151"/>
      <c r="AI470" s="151"/>
      <c r="AJ470" s="22"/>
      <c r="AK470" s="22"/>
      <c r="AL470" s="22"/>
      <c r="AM470" s="22"/>
      <c r="AN470" s="22"/>
      <c r="AO470" s="22"/>
    </row>
    <row r="471" spans="1:41" ht="15.75" customHeight="1" x14ac:dyDescent="0.2">
      <c r="A471" s="43"/>
      <c r="B471" s="151"/>
      <c r="C471" s="151"/>
      <c r="D471" s="151"/>
      <c r="E471" s="151"/>
      <c r="F471" s="151"/>
      <c r="G471" s="64"/>
      <c r="H471" s="151"/>
      <c r="I471" s="151"/>
      <c r="J471" s="151"/>
      <c r="K471" s="151"/>
      <c r="L471" s="151"/>
      <c r="M471" s="64"/>
      <c r="N471" s="151"/>
      <c r="O471" s="151"/>
      <c r="P471" s="151"/>
      <c r="Q471" s="151"/>
      <c r="R471" s="151"/>
      <c r="S471" s="43"/>
      <c r="T471" s="151"/>
      <c r="U471" s="151"/>
      <c r="V471" s="151"/>
      <c r="W471" s="151"/>
      <c r="X471" s="151"/>
      <c r="Y471" s="151"/>
      <c r="Z471" s="43"/>
      <c r="AA471" s="151"/>
      <c r="AB471" s="151"/>
      <c r="AC471" s="151"/>
      <c r="AD471" s="151"/>
      <c r="AE471" s="43"/>
      <c r="AF471" s="151"/>
      <c r="AG471" s="151"/>
      <c r="AH471" s="151"/>
      <c r="AI471" s="151"/>
      <c r="AJ471" s="22"/>
      <c r="AK471" s="22"/>
      <c r="AL471" s="22"/>
      <c r="AM471" s="22"/>
      <c r="AN471" s="22"/>
      <c r="AO471" s="22"/>
    </row>
    <row r="472" spans="1:41" ht="15.75" customHeight="1" x14ac:dyDescent="0.2">
      <c r="A472" s="43"/>
      <c r="B472" s="151"/>
      <c r="C472" s="151"/>
      <c r="D472" s="151"/>
      <c r="E472" s="151"/>
      <c r="F472" s="151"/>
      <c r="G472" s="64"/>
      <c r="H472" s="151"/>
      <c r="I472" s="151"/>
      <c r="J472" s="151"/>
      <c r="K472" s="151"/>
      <c r="L472" s="151"/>
      <c r="M472" s="64"/>
      <c r="N472" s="151"/>
      <c r="O472" s="151"/>
      <c r="P472" s="151"/>
      <c r="Q472" s="151"/>
      <c r="R472" s="151"/>
      <c r="S472" s="43"/>
      <c r="T472" s="151"/>
      <c r="U472" s="151"/>
      <c r="V472" s="151"/>
      <c r="W472" s="151"/>
      <c r="X472" s="151"/>
      <c r="Y472" s="151"/>
      <c r="Z472" s="43"/>
      <c r="AA472" s="151"/>
      <c r="AB472" s="151"/>
      <c r="AC472" s="151"/>
      <c r="AD472" s="151"/>
      <c r="AE472" s="43"/>
      <c r="AF472" s="151"/>
      <c r="AG472" s="151"/>
      <c r="AH472" s="151"/>
      <c r="AI472" s="151"/>
      <c r="AJ472" s="22"/>
      <c r="AK472" s="22"/>
      <c r="AL472" s="22"/>
      <c r="AM472" s="22"/>
      <c r="AN472" s="22"/>
      <c r="AO472" s="22"/>
    </row>
    <row r="473" spans="1:41" ht="15.75" customHeight="1" x14ac:dyDescent="0.2">
      <c r="A473" s="43"/>
      <c r="B473" s="151"/>
      <c r="C473" s="151"/>
      <c r="D473" s="151"/>
      <c r="E473" s="151"/>
      <c r="F473" s="151"/>
      <c r="G473" s="64"/>
      <c r="H473" s="151"/>
      <c r="I473" s="151"/>
      <c r="J473" s="151"/>
      <c r="K473" s="151"/>
      <c r="L473" s="151"/>
      <c r="M473" s="64"/>
      <c r="N473" s="151"/>
      <c r="O473" s="151"/>
      <c r="P473" s="151"/>
      <c r="Q473" s="151"/>
      <c r="R473" s="151"/>
      <c r="S473" s="43"/>
      <c r="T473" s="151"/>
      <c r="U473" s="151"/>
      <c r="V473" s="151"/>
      <c r="W473" s="151"/>
      <c r="X473" s="151"/>
      <c r="Y473" s="151"/>
      <c r="Z473" s="43"/>
      <c r="AA473" s="151"/>
      <c r="AB473" s="151"/>
      <c r="AC473" s="151"/>
      <c r="AD473" s="151"/>
      <c r="AE473" s="43"/>
      <c r="AF473" s="151"/>
      <c r="AG473" s="151"/>
      <c r="AH473" s="151"/>
      <c r="AI473" s="151"/>
      <c r="AJ473" s="22"/>
      <c r="AK473" s="22"/>
      <c r="AL473" s="22"/>
      <c r="AM473" s="22"/>
      <c r="AN473" s="22"/>
      <c r="AO473" s="22"/>
    </row>
    <row r="474" spans="1:41" ht="15.75" customHeight="1" x14ac:dyDescent="0.2">
      <c r="A474" s="43"/>
      <c r="B474" s="151"/>
      <c r="C474" s="151"/>
      <c r="D474" s="151"/>
      <c r="E474" s="151"/>
      <c r="F474" s="151"/>
      <c r="G474" s="64"/>
      <c r="H474" s="151"/>
      <c r="I474" s="151"/>
      <c r="J474" s="151"/>
      <c r="K474" s="151"/>
      <c r="L474" s="151"/>
      <c r="M474" s="64"/>
      <c r="N474" s="151"/>
      <c r="O474" s="151"/>
      <c r="P474" s="151"/>
      <c r="Q474" s="151"/>
      <c r="R474" s="151"/>
      <c r="S474" s="43"/>
      <c r="T474" s="151"/>
      <c r="U474" s="151"/>
      <c r="V474" s="151"/>
      <c r="W474" s="151"/>
      <c r="X474" s="151"/>
      <c r="Y474" s="151"/>
      <c r="Z474" s="43"/>
      <c r="AA474" s="151"/>
      <c r="AB474" s="151"/>
      <c r="AC474" s="151"/>
      <c r="AD474" s="151"/>
      <c r="AE474" s="43"/>
      <c r="AF474" s="151"/>
      <c r="AG474" s="151"/>
      <c r="AH474" s="151"/>
      <c r="AI474" s="151"/>
      <c r="AJ474" s="22"/>
      <c r="AK474" s="22"/>
      <c r="AL474" s="22"/>
      <c r="AM474" s="22"/>
      <c r="AN474" s="22"/>
      <c r="AO474" s="22"/>
    </row>
    <row r="475" spans="1:41" ht="15.75" customHeight="1" x14ac:dyDescent="0.2">
      <c r="A475" s="43"/>
      <c r="B475" s="151"/>
      <c r="C475" s="151"/>
      <c r="D475" s="151"/>
      <c r="E475" s="151"/>
      <c r="F475" s="151"/>
      <c r="G475" s="64"/>
      <c r="H475" s="151"/>
      <c r="I475" s="151"/>
      <c r="J475" s="151"/>
      <c r="K475" s="151"/>
      <c r="L475" s="151"/>
      <c r="M475" s="64"/>
      <c r="N475" s="151"/>
      <c r="O475" s="151"/>
      <c r="P475" s="151"/>
      <c r="Q475" s="151"/>
      <c r="R475" s="151"/>
      <c r="S475" s="43"/>
      <c r="T475" s="151"/>
      <c r="U475" s="151"/>
      <c r="V475" s="151"/>
      <c r="W475" s="151"/>
      <c r="X475" s="151"/>
      <c r="Y475" s="151"/>
      <c r="Z475" s="43"/>
      <c r="AA475" s="151"/>
      <c r="AB475" s="151"/>
      <c r="AC475" s="151"/>
      <c r="AD475" s="151"/>
      <c r="AE475" s="43"/>
      <c r="AF475" s="151"/>
      <c r="AG475" s="151"/>
      <c r="AH475" s="151"/>
      <c r="AI475" s="151"/>
      <c r="AJ475" s="22"/>
      <c r="AK475" s="22"/>
      <c r="AL475" s="22"/>
      <c r="AM475" s="22"/>
      <c r="AN475" s="22"/>
      <c r="AO475" s="22"/>
    </row>
    <row r="476" spans="1:41" ht="15.75" customHeight="1" x14ac:dyDescent="0.2">
      <c r="A476" s="43"/>
      <c r="B476" s="151"/>
      <c r="C476" s="151"/>
      <c r="D476" s="151"/>
      <c r="E476" s="151"/>
      <c r="F476" s="151"/>
      <c r="G476" s="64"/>
      <c r="H476" s="151"/>
      <c r="I476" s="151"/>
      <c r="J476" s="151"/>
      <c r="K476" s="151"/>
      <c r="L476" s="151"/>
      <c r="M476" s="64"/>
      <c r="N476" s="151"/>
      <c r="O476" s="151"/>
      <c r="P476" s="151"/>
      <c r="Q476" s="151"/>
      <c r="R476" s="151"/>
      <c r="S476" s="43"/>
      <c r="T476" s="151"/>
      <c r="U476" s="151"/>
      <c r="V476" s="151"/>
      <c r="W476" s="151"/>
      <c r="X476" s="151"/>
      <c r="Y476" s="151"/>
      <c r="Z476" s="43"/>
      <c r="AA476" s="151"/>
      <c r="AB476" s="151"/>
      <c r="AC476" s="151"/>
      <c r="AD476" s="151"/>
      <c r="AE476" s="43"/>
      <c r="AF476" s="151"/>
      <c r="AG476" s="151"/>
      <c r="AH476" s="151"/>
      <c r="AI476" s="151"/>
      <c r="AJ476" s="22"/>
      <c r="AK476" s="22"/>
      <c r="AL476" s="22"/>
      <c r="AM476" s="22"/>
      <c r="AN476" s="22"/>
      <c r="AO476" s="22"/>
    </row>
    <row r="477" spans="1:41" ht="15.75" customHeight="1" x14ac:dyDescent="0.2">
      <c r="A477" s="43"/>
      <c r="B477" s="151"/>
      <c r="C477" s="151"/>
      <c r="D477" s="151"/>
      <c r="E477" s="151"/>
      <c r="F477" s="151"/>
      <c r="G477" s="64"/>
      <c r="H477" s="151"/>
      <c r="I477" s="151"/>
      <c r="J477" s="151"/>
      <c r="K477" s="151"/>
      <c r="L477" s="151"/>
      <c r="M477" s="64"/>
      <c r="N477" s="151"/>
      <c r="O477" s="151"/>
      <c r="P477" s="151"/>
      <c r="Q477" s="151"/>
      <c r="R477" s="151"/>
      <c r="S477" s="43"/>
      <c r="T477" s="151"/>
      <c r="U477" s="151"/>
      <c r="V477" s="151"/>
      <c r="W477" s="151"/>
      <c r="X477" s="151"/>
      <c r="Y477" s="151"/>
      <c r="Z477" s="43"/>
      <c r="AA477" s="151"/>
      <c r="AB477" s="151"/>
      <c r="AC477" s="151"/>
      <c r="AD477" s="151"/>
      <c r="AE477" s="43"/>
      <c r="AF477" s="151"/>
      <c r="AG477" s="151"/>
      <c r="AH477" s="151"/>
      <c r="AI477" s="151"/>
      <c r="AJ477" s="22"/>
      <c r="AK477" s="22"/>
      <c r="AL477" s="22"/>
      <c r="AM477" s="22"/>
      <c r="AN477" s="22"/>
      <c r="AO477" s="22"/>
    </row>
    <row r="478" spans="1:41" ht="15.75" customHeight="1" x14ac:dyDescent="0.2">
      <c r="A478" s="43"/>
      <c r="B478" s="151"/>
      <c r="C478" s="151"/>
      <c r="D478" s="151"/>
      <c r="E478" s="151"/>
      <c r="F478" s="151"/>
      <c r="G478" s="64"/>
      <c r="H478" s="151"/>
      <c r="I478" s="151"/>
      <c r="J478" s="151"/>
      <c r="K478" s="151"/>
      <c r="L478" s="151"/>
      <c r="M478" s="64"/>
      <c r="N478" s="151"/>
      <c r="O478" s="151"/>
      <c r="P478" s="151"/>
      <c r="Q478" s="151"/>
      <c r="R478" s="151"/>
      <c r="S478" s="43"/>
      <c r="T478" s="151"/>
      <c r="U478" s="151"/>
      <c r="V478" s="151"/>
      <c r="W478" s="151"/>
      <c r="X478" s="151"/>
      <c r="Y478" s="151"/>
      <c r="Z478" s="43"/>
      <c r="AA478" s="151"/>
      <c r="AB478" s="151"/>
      <c r="AC478" s="151"/>
      <c r="AD478" s="151"/>
      <c r="AE478" s="43"/>
      <c r="AF478" s="151"/>
      <c r="AG478" s="151"/>
      <c r="AH478" s="151"/>
      <c r="AI478" s="151"/>
      <c r="AJ478" s="22"/>
      <c r="AK478" s="22"/>
      <c r="AL478" s="22"/>
      <c r="AM478" s="22"/>
      <c r="AN478" s="22"/>
      <c r="AO478" s="22"/>
    </row>
    <row r="479" spans="1:41" ht="15.75" customHeight="1" x14ac:dyDescent="0.2">
      <c r="A479" s="43"/>
      <c r="B479" s="151"/>
      <c r="C479" s="151"/>
      <c r="D479" s="151"/>
      <c r="E479" s="151"/>
      <c r="F479" s="151"/>
      <c r="G479" s="64"/>
      <c r="H479" s="151"/>
      <c r="I479" s="151"/>
      <c r="J479" s="151"/>
      <c r="K479" s="151"/>
      <c r="L479" s="151"/>
      <c r="M479" s="64"/>
      <c r="N479" s="151"/>
      <c r="O479" s="151"/>
      <c r="P479" s="151"/>
      <c r="Q479" s="151"/>
      <c r="R479" s="151"/>
      <c r="S479" s="43"/>
      <c r="T479" s="151"/>
      <c r="U479" s="151"/>
      <c r="V479" s="151"/>
      <c r="W479" s="151"/>
      <c r="X479" s="151"/>
      <c r="Y479" s="151"/>
      <c r="Z479" s="43"/>
      <c r="AA479" s="151"/>
      <c r="AB479" s="151"/>
      <c r="AC479" s="151"/>
      <c r="AD479" s="151"/>
      <c r="AE479" s="43"/>
      <c r="AF479" s="151"/>
      <c r="AG479" s="151"/>
      <c r="AH479" s="151"/>
      <c r="AI479" s="151"/>
      <c r="AJ479" s="22"/>
      <c r="AK479" s="22"/>
      <c r="AL479" s="22"/>
      <c r="AM479" s="22"/>
      <c r="AN479" s="22"/>
      <c r="AO479" s="22"/>
    </row>
    <row r="480" spans="1:41" ht="15.75" customHeight="1" x14ac:dyDescent="0.2">
      <c r="A480" s="43"/>
      <c r="B480" s="151"/>
      <c r="C480" s="151"/>
      <c r="D480" s="151"/>
      <c r="E480" s="151"/>
      <c r="F480" s="151"/>
      <c r="G480" s="64"/>
      <c r="H480" s="151"/>
      <c r="I480" s="151"/>
      <c r="J480" s="151"/>
      <c r="K480" s="151"/>
      <c r="L480" s="151"/>
      <c r="M480" s="64"/>
      <c r="N480" s="151"/>
      <c r="O480" s="151"/>
      <c r="P480" s="151"/>
      <c r="Q480" s="151"/>
      <c r="R480" s="151"/>
      <c r="S480" s="43"/>
      <c r="T480" s="151"/>
      <c r="U480" s="151"/>
      <c r="V480" s="151"/>
      <c r="W480" s="151"/>
      <c r="X480" s="151"/>
      <c r="Y480" s="151"/>
      <c r="Z480" s="43"/>
      <c r="AA480" s="151"/>
      <c r="AB480" s="151"/>
      <c r="AC480" s="151"/>
      <c r="AD480" s="151"/>
      <c r="AE480" s="43"/>
      <c r="AF480" s="151"/>
      <c r="AG480" s="151"/>
      <c r="AH480" s="151"/>
      <c r="AI480" s="151"/>
      <c r="AJ480" s="22"/>
      <c r="AK480" s="22"/>
      <c r="AL480" s="22"/>
      <c r="AM480" s="22"/>
      <c r="AN480" s="22"/>
      <c r="AO480" s="22"/>
    </row>
    <row r="481" spans="1:41" ht="15.75" customHeight="1" x14ac:dyDescent="0.2">
      <c r="A481" s="43"/>
      <c r="B481" s="151"/>
      <c r="C481" s="151"/>
      <c r="D481" s="151"/>
      <c r="E481" s="151"/>
      <c r="F481" s="151"/>
      <c r="G481" s="64"/>
      <c r="H481" s="151"/>
      <c r="I481" s="151"/>
      <c r="J481" s="151"/>
      <c r="K481" s="151"/>
      <c r="L481" s="151"/>
      <c r="M481" s="64"/>
      <c r="N481" s="151"/>
      <c r="O481" s="151"/>
      <c r="P481" s="151"/>
      <c r="Q481" s="151"/>
      <c r="R481" s="151"/>
      <c r="S481" s="43"/>
      <c r="T481" s="151"/>
      <c r="U481" s="151"/>
      <c r="V481" s="151"/>
      <c r="W481" s="151"/>
      <c r="X481" s="151"/>
      <c r="Y481" s="151"/>
      <c r="Z481" s="43"/>
      <c r="AA481" s="151"/>
      <c r="AB481" s="151"/>
      <c r="AC481" s="151"/>
      <c r="AD481" s="151"/>
      <c r="AE481" s="43"/>
      <c r="AF481" s="151"/>
      <c r="AG481" s="151"/>
      <c r="AH481" s="151"/>
      <c r="AI481" s="151"/>
      <c r="AJ481" s="22"/>
      <c r="AK481" s="22"/>
      <c r="AL481" s="22"/>
      <c r="AM481" s="22"/>
      <c r="AN481" s="22"/>
      <c r="AO481" s="22"/>
    </row>
    <row r="482" spans="1:41" ht="15.75" customHeight="1" x14ac:dyDescent="0.2">
      <c r="A482" s="43"/>
      <c r="B482" s="151"/>
      <c r="C482" s="151"/>
      <c r="D482" s="151"/>
      <c r="E482" s="151"/>
      <c r="F482" s="151"/>
      <c r="G482" s="64"/>
      <c r="H482" s="151"/>
      <c r="I482" s="151"/>
      <c r="J482" s="151"/>
      <c r="K482" s="151"/>
      <c r="L482" s="151"/>
      <c r="M482" s="64"/>
      <c r="N482" s="151"/>
      <c r="O482" s="151"/>
      <c r="P482" s="151"/>
      <c r="Q482" s="151"/>
      <c r="R482" s="151"/>
      <c r="S482" s="43"/>
      <c r="T482" s="151"/>
      <c r="U482" s="151"/>
      <c r="V482" s="151"/>
      <c r="W482" s="151"/>
      <c r="X482" s="151"/>
      <c r="Y482" s="151"/>
      <c r="Z482" s="43"/>
      <c r="AA482" s="151"/>
      <c r="AB482" s="151"/>
      <c r="AC482" s="151"/>
      <c r="AD482" s="151"/>
      <c r="AE482" s="43"/>
      <c r="AF482" s="151"/>
      <c r="AG482" s="151"/>
      <c r="AH482" s="151"/>
      <c r="AI482" s="151"/>
      <c r="AJ482" s="22"/>
      <c r="AK482" s="22"/>
      <c r="AL482" s="22"/>
      <c r="AM482" s="22"/>
      <c r="AN482" s="22"/>
      <c r="AO482" s="22"/>
    </row>
    <row r="483" spans="1:41" ht="15.75" customHeight="1" x14ac:dyDescent="0.2">
      <c r="A483" s="43"/>
      <c r="B483" s="151"/>
      <c r="C483" s="151"/>
      <c r="D483" s="151"/>
      <c r="E483" s="151"/>
      <c r="F483" s="151"/>
      <c r="G483" s="64"/>
      <c r="H483" s="151"/>
      <c r="I483" s="151"/>
      <c r="J483" s="151"/>
      <c r="K483" s="151"/>
      <c r="L483" s="151"/>
      <c r="M483" s="64"/>
      <c r="N483" s="151"/>
      <c r="O483" s="151"/>
      <c r="P483" s="151"/>
      <c r="Q483" s="151"/>
      <c r="R483" s="151"/>
      <c r="S483" s="43"/>
      <c r="T483" s="151"/>
      <c r="U483" s="151"/>
      <c r="V483" s="151"/>
      <c r="W483" s="151"/>
      <c r="X483" s="151"/>
      <c r="Y483" s="151"/>
      <c r="Z483" s="43"/>
      <c r="AA483" s="151"/>
      <c r="AB483" s="151"/>
      <c r="AC483" s="151"/>
      <c r="AD483" s="151"/>
      <c r="AE483" s="43"/>
      <c r="AF483" s="151"/>
      <c r="AG483" s="151"/>
      <c r="AH483" s="151"/>
      <c r="AI483" s="151"/>
      <c r="AJ483" s="22"/>
      <c r="AK483" s="22"/>
      <c r="AL483" s="22"/>
      <c r="AM483" s="22"/>
      <c r="AN483" s="22"/>
      <c r="AO483" s="22"/>
    </row>
    <row r="484" spans="1:41" ht="15.75" customHeight="1" x14ac:dyDescent="0.2">
      <c r="A484" s="43"/>
      <c r="B484" s="151"/>
      <c r="C484" s="151"/>
      <c r="D484" s="151"/>
      <c r="E484" s="151"/>
      <c r="F484" s="151"/>
      <c r="G484" s="64"/>
      <c r="H484" s="151"/>
      <c r="I484" s="151"/>
      <c r="J484" s="151"/>
      <c r="K484" s="151"/>
      <c r="L484" s="151"/>
      <c r="M484" s="64"/>
      <c r="N484" s="151"/>
      <c r="O484" s="151"/>
      <c r="P484" s="151"/>
      <c r="Q484" s="151"/>
      <c r="R484" s="151"/>
      <c r="S484" s="43"/>
      <c r="T484" s="151"/>
      <c r="U484" s="151"/>
      <c r="V484" s="151"/>
      <c r="W484" s="151"/>
      <c r="X484" s="151"/>
      <c r="Y484" s="151"/>
      <c r="Z484" s="43"/>
      <c r="AA484" s="151"/>
      <c r="AB484" s="151"/>
      <c r="AC484" s="151"/>
      <c r="AD484" s="151"/>
      <c r="AE484" s="43"/>
      <c r="AF484" s="151"/>
      <c r="AG484" s="151"/>
      <c r="AH484" s="151"/>
      <c r="AI484" s="151"/>
      <c r="AJ484" s="22"/>
      <c r="AK484" s="22"/>
      <c r="AL484" s="22"/>
      <c r="AM484" s="22"/>
      <c r="AN484" s="22"/>
      <c r="AO484" s="22"/>
    </row>
    <row r="485" spans="1:41" ht="15.75" customHeight="1" x14ac:dyDescent="0.2">
      <c r="A485" s="43"/>
      <c r="B485" s="151"/>
      <c r="C485" s="151"/>
      <c r="D485" s="151"/>
      <c r="E485" s="151"/>
      <c r="F485" s="151"/>
      <c r="G485" s="64"/>
      <c r="H485" s="151"/>
      <c r="I485" s="151"/>
      <c r="J485" s="151"/>
      <c r="K485" s="151"/>
      <c r="L485" s="151"/>
      <c r="M485" s="64"/>
      <c r="N485" s="151"/>
      <c r="O485" s="151"/>
      <c r="P485" s="151"/>
      <c r="Q485" s="151"/>
      <c r="R485" s="151"/>
      <c r="S485" s="43"/>
      <c r="T485" s="151"/>
      <c r="U485" s="151"/>
      <c r="V485" s="151"/>
      <c r="W485" s="151"/>
      <c r="X485" s="151"/>
      <c r="Y485" s="151"/>
      <c r="Z485" s="43"/>
      <c r="AA485" s="151"/>
      <c r="AB485" s="151"/>
      <c r="AC485" s="151"/>
      <c r="AD485" s="151"/>
      <c r="AE485" s="43"/>
      <c r="AF485" s="151"/>
      <c r="AG485" s="151"/>
      <c r="AH485" s="151"/>
      <c r="AI485" s="151"/>
      <c r="AJ485" s="22"/>
      <c r="AK485" s="22"/>
      <c r="AL485" s="22"/>
      <c r="AM485" s="22"/>
      <c r="AN485" s="22"/>
      <c r="AO485" s="22"/>
    </row>
    <row r="486" spans="1:41" ht="15.75" customHeight="1" x14ac:dyDescent="0.2">
      <c r="A486" s="43"/>
      <c r="B486" s="151"/>
      <c r="C486" s="151"/>
      <c r="D486" s="151"/>
      <c r="E486" s="151"/>
      <c r="F486" s="151"/>
      <c r="G486" s="64"/>
      <c r="H486" s="151"/>
      <c r="I486" s="151"/>
      <c r="J486" s="151"/>
      <c r="K486" s="151"/>
      <c r="L486" s="151"/>
      <c r="M486" s="64"/>
      <c r="N486" s="151"/>
      <c r="O486" s="151"/>
      <c r="P486" s="151"/>
      <c r="Q486" s="151"/>
      <c r="R486" s="151"/>
      <c r="S486" s="43"/>
      <c r="T486" s="151"/>
      <c r="U486" s="151"/>
      <c r="V486" s="151"/>
      <c r="W486" s="151"/>
      <c r="X486" s="151"/>
      <c r="Y486" s="151"/>
      <c r="Z486" s="43"/>
      <c r="AA486" s="151"/>
      <c r="AB486" s="151"/>
      <c r="AC486" s="151"/>
      <c r="AD486" s="151"/>
      <c r="AE486" s="43"/>
      <c r="AF486" s="151"/>
      <c r="AG486" s="151"/>
      <c r="AH486" s="151"/>
      <c r="AI486" s="151"/>
      <c r="AJ486" s="22"/>
      <c r="AK486" s="22"/>
      <c r="AL486" s="22"/>
      <c r="AM486" s="22"/>
      <c r="AN486" s="22"/>
      <c r="AO486" s="22"/>
    </row>
    <row r="487" spans="1:41" ht="15.75" customHeight="1" x14ac:dyDescent="0.2">
      <c r="A487" s="43"/>
      <c r="B487" s="151"/>
      <c r="C487" s="151"/>
      <c r="D487" s="151"/>
      <c r="E487" s="151"/>
      <c r="F487" s="151"/>
      <c r="G487" s="64"/>
      <c r="H487" s="151"/>
      <c r="I487" s="151"/>
      <c r="J487" s="151"/>
      <c r="K487" s="151"/>
      <c r="L487" s="151"/>
      <c r="M487" s="64"/>
      <c r="N487" s="151"/>
      <c r="O487" s="151"/>
      <c r="P487" s="151"/>
      <c r="Q487" s="151"/>
      <c r="R487" s="151"/>
      <c r="S487" s="43"/>
      <c r="T487" s="151"/>
      <c r="U487" s="151"/>
      <c r="V487" s="151"/>
      <c r="W487" s="151"/>
      <c r="X487" s="151"/>
      <c r="Y487" s="151"/>
      <c r="Z487" s="43"/>
      <c r="AA487" s="151"/>
      <c r="AB487" s="151"/>
      <c r="AC487" s="151"/>
      <c r="AD487" s="151"/>
      <c r="AE487" s="43"/>
      <c r="AF487" s="151"/>
      <c r="AG487" s="151"/>
      <c r="AH487" s="151"/>
      <c r="AI487" s="151"/>
      <c r="AJ487" s="22"/>
      <c r="AK487" s="22"/>
      <c r="AL487" s="22"/>
      <c r="AM487" s="22"/>
      <c r="AN487" s="22"/>
      <c r="AO487" s="22"/>
    </row>
    <row r="488" spans="1:41" ht="15.75" customHeight="1" x14ac:dyDescent="0.2">
      <c r="A488" s="43"/>
      <c r="B488" s="151"/>
      <c r="C488" s="151"/>
      <c r="D488" s="151"/>
      <c r="E488" s="151"/>
      <c r="F488" s="151"/>
      <c r="G488" s="64"/>
      <c r="H488" s="151"/>
      <c r="I488" s="151"/>
      <c r="J488" s="151"/>
      <c r="K488" s="151"/>
      <c r="L488" s="151"/>
      <c r="M488" s="64"/>
      <c r="N488" s="151"/>
      <c r="O488" s="151"/>
      <c r="P488" s="151"/>
      <c r="Q488" s="151"/>
      <c r="R488" s="151"/>
      <c r="S488" s="43"/>
      <c r="T488" s="151"/>
      <c r="U488" s="151"/>
      <c r="V488" s="151"/>
      <c r="W488" s="151"/>
      <c r="X488" s="151"/>
      <c r="Y488" s="151"/>
      <c r="Z488" s="43"/>
      <c r="AA488" s="151"/>
      <c r="AB488" s="151"/>
      <c r="AC488" s="151"/>
      <c r="AD488" s="151"/>
      <c r="AE488" s="43"/>
      <c r="AF488" s="151"/>
      <c r="AG488" s="151"/>
      <c r="AH488" s="151"/>
      <c r="AI488" s="151"/>
      <c r="AJ488" s="22"/>
      <c r="AK488" s="22"/>
      <c r="AL488" s="22"/>
      <c r="AM488" s="22"/>
      <c r="AN488" s="22"/>
      <c r="AO488" s="22"/>
    </row>
    <row r="489" spans="1:41" ht="15.75" customHeight="1" x14ac:dyDescent="0.2">
      <c r="A489" s="43"/>
      <c r="B489" s="151"/>
      <c r="C489" s="151"/>
      <c r="D489" s="151"/>
      <c r="E489" s="151"/>
      <c r="F489" s="151"/>
      <c r="G489" s="64"/>
      <c r="H489" s="151"/>
      <c r="I489" s="151"/>
      <c r="J489" s="151"/>
      <c r="K489" s="151"/>
      <c r="L489" s="151"/>
      <c r="M489" s="64"/>
      <c r="N489" s="151"/>
      <c r="O489" s="151"/>
      <c r="P489" s="151"/>
      <c r="Q489" s="151"/>
      <c r="R489" s="151"/>
      <c r="S489" s="43"/>
      <c r="T489" s="151"/>
      <c r="U489" s="151"/>
      <c r="V489" s="151"/>
      <c r="W489" s="151"/>
      <c r="X489" s="151"/>
      <c r="Y489" s="151"/>
      <c r="Z489" s="43"/>
      <c r="AA489" s="151"/>
      <c r="AB489" s="151"/>
      <c r="AC489" s="151"/>
      <c r="AD489" s="151"/>
      <c r="AE489" s="43"/>
      <c r="AF489" s="151"/>
      <c r="AG489" s="151"/>
      <c r="AH489" s="151"/>
      <c r="AI489" s="151"/>
      <c r="AJ489" s="22"/>
      <c r="AK489" s="22"/>
      <c r="AL489" s="22"/>
      <c r="AM489" s="22"/>
      <c r="AN489" s="22"/>
      <c r="AO489" s="22"/>
    </row>
    <row r="490" spans="1:41" ht="15.75" customHeight="1" x14ac:dyDescent="0.2">
      <c r="A490" s="43"/>
      <c r="B490" s="151"/>
      <c r="C490" s="151"/>
      <c r="D490" s="151"/>
      <c r="E490" s="151"/>
      <c r="F490" s="151"/>
      <c r="G490" s="64"/>
      <c r="H490" s="151"/>
      <c r="I490" s="151"/>
      <c r="J490" s="151"/>
      <c r="K490" s="151"/>
      <c r="L490" s="151"/>
      <c r="M490" s="64"/>
      <c r="N490" s="151"/>
      <c r="O490" s="151"/>
      <c r="P490" s="151"/>
      <c r="Q490" s="151"/>
      <c r="R490" s="151"/>
      <c r="S490" s="43"/>
      <c r="T490" s="151"/>
      <c r="U490" s="151"/>
      <c r="V490" s="151"/>
      <c r="W490" s="151"/>
      <c r="X490" s="151"/>
      <c r="Y490" s="151"/>
      <c r="Z490" s="43"/>
      <c r="AA490" s="151"/>
      <c r="AB490" s="151"/>
      <c r="AC490" s="151"/>
      <c r="AD490" s="151"/>
      <c r="AE490" s="43"/>
      <c r="AF490" s="151"/>
      <c r="AG490" s="151"/>
      <c r="AH490" s="151"/>
      <c r="AI490" s="151"/>
      <c r="AJ490" s="22"/>
      <c r="AK490" s="22"/>
      <c r="AL490" s="22"/>
      <c r="AM490" s="22"/>
      <c r="AN490" s="22"/>
      <c r="AO490" s="22"/>
    </row>
    <row r="491" spans="1:41" ht="15.75" customHeight="1" x14ac:dyDescent="0.2">
      <c r="A491" s="43"/>
      <c r="B491" s="151"/>
      <c r="C491" s="151"/>
      <c r="D491" s="151"/>
      <c r="E491" s="151"/>
      <c r="F491" s="151"/>
      <c r="G491" s="64"/>
      <c r="H491" s="151"/>
      <c r="I491" s="151"/>
      <c r="J491" s="151"/>
      <c r="K491" s="151"/>
      <c r="L491" s="151"/>
      <c r="M491" s="64"/>
      <c r="N491" s="151"/>
      <c r="O491" s="151"/>
      <c r="P491" s="151"/>
      <c r="Q491" s="151"/>
      <c r="R491" s="151"/>
      <c r="S491" s="43"/>
      <c r="T491" s="151"/>
      <c r="U491" s="151"/>
      <c r="V491" s="151"/>
      <c r="W491" s="151"/>
      <c r="X491" s="151"/>
      <c r="Y491" s="151"/>
      <c r="Z491" s="43"/>
      <c r="AA491" s="151"/>
      <c r="AB491" s="151"/>
      <c r="AC491" s="151"/>
      <c r="AD491" s="151"/>
      <c r="AE491" s="43"/>
      <c r="AF491" s="151"/>
      <c r="AG491" s="151"/>
      <c r="AH491" s="151"/>
      <c r="AI491" s="151"/>
      <c r="AJ491" s="22"/>
      <c r="AK491" s="22"/>
      <c r="AL491" s="22"/>
      <c r="AM491" s="22"/>
      <c r="AN491" s="22"/>
      <c r="AO491" s="22"/>
    </row>
    <row r="492" spans="1:41" ht="15.75" customHeight="1" x14ac:dyDescent="0.2">
      <c r="A492" s="43"/>
      <c r="B492" s="151"/>
      <c r="C492" s="151"/>
      <c r="D492" s="151"/>
      <c r="E492" s="151"/>
      <c r="F492" s="151"/>
      <c r="G492" s="64"/>
      <c r="H492" s="151"/>
      <c r="I492" s="151"/>
      <c r="J492" s="151"/>
      <c r="K492" s="151"/>
      <c r="L492" s="151"/>
      <c r="M492" s="64"/>
      <c r="N492" s="151"/>
      <c r="O492" s="151"/>
      <c r="P492" s="151"/>
      <c r="Q492" s="151"/>
      <c r="R492" s="151"/>
      <c r="S492" s="43"/>
      <c r="T492" s="151"/>
      <c r="U492" s="151"/>
      <c r="V492" s="151"/>
      <c r="W492" s="151"/>
      <c r="X492" s="151"/>
      <c r="Y492" s="151"/>
      <c r="Z492" s="43"/>
      <c r="AA492" s="151"/>
      <c r="AB492" s="151"/>
      <c r="AC492" s="151"/>
      <c r="AD492" s="151"/>
      <c r="AE492" s="43"/>
      <c r="AF492" s="151"/>
      <c r="AG492" s="151"/>
      <c r="AH492" s="151"/>
      <c r="AI492" s="151"/>
      <c r="AJ492" s="22"/>
      <c r="AK492" s="22"/>
      <c r="AL492" s="22"/>
      <c r="AM492" s="22"/>
      <c r="AN492" s="22"/>
      <c r="AO492" s="22"/>
    </row>
    <row r="493" spans="1:41" ht="15.75" customHeight="1" x14ac:dyDescent="0.2">
      <c r="A493" s="43"/>
      <c r="B493" s="151"/>
      <c r="C493" s="151"/>
      <c r="D493" s="151"/>
      <c r="E493" s="151"/>
      <c r="F493" s="151"/>
      <c r="G493" s="64"/>
      <c r="H493" s="151"/>
      <c r="I493" s="151"/>
      <c r="J493" s="151"/>
      <c r="K493" s="151"/>
      <c r="L493" s="151"/>
      <c r="M493" s="64"/>
      <c r="N493" s="151"/>
      <c r="O493" s="151"/>
      <c r="P493" s="151"/>
      <c r="Q493" s="151"/>
      <c r="R493" s="151"/>
      <c r="S493" s="43"/>
      <c r="T493" s="151"/>
      <c r="U493" s="151"/>
      <c r="V493" s="151"/>
      <c r="W493" s="151"/>
      <c r="X493" s="151"/>
      <c r="Y493" s="151"/>
      <c r="Z493" s="43"/>
      <c r="AA493" s="151"/>
      <c r="AB493" s="151"/>
      <c r="AC493" s="151"/>
      <c r="AD493" s="151"/>
      <c r="AE493" s="43"/>
      <c r="AF493" s="151"/>
      <c r="AG493" s="151"/>
      <c r="AH493" s="151"/>
      <c r="AI493" s="151"/>
      <c r="AJ493" s="22"/>
      <c r="AK493" s="22"/>
      <c r="AL493" s="22"/>
      <c r="AM493" s="22"/>
      <c r="AN493" s="22"/>
      <c r="AO493" s="22"/>
    </row>
    <row r="494" spans="1:41" ht="15.75" customHeight="1" x14ac:dyDescent="0.2">
      <c r="A494" s="43"/>
      <c r="B494" s="151"/>
      <c r="C494" s="151"/>
      <c r="D494" s="151"/>
      <c r="E494" s="151"/>
      <c r="F494" s="151"/>
      <c r="G494" s="64"/>
      <c r="H494" s="151"/>
      <c r="I494" s="151"/>
      <c r="J494" s="151"/>
      <c r="K494" s="151"/>
      <c r="L494" s="151"/>
      <c r="M494" s="64"/>
      <c r="N494" s="151"/>
      <c r="O494" s="151"/>
      <c r="P494" s="151"/>
      <c r="Q494" s="151"/>
      <c r="R494" s="151"/>
      <c r="S494" s="43"/>
      <c r="T494" s="151"/>
      <c r="U494" s="151"/>
      <c r="V494" s="151"/>
      <c r="W494" s="151"/>
      <c r="X494" s="151"/>
      <c r="Y494" s="151"/>
      <c r="Z494" s="43"/>
      <c r="AA494" s="151"/>
      <c r="AB494" s="151"/>
      <c r="AC494" s="151"/>
      <c r="AD494" s="151"/>
      <c r="AE494" s="43"/>
      <c r="AF494" s="151"/>
      <c r="AG494" s="151"/>
      <c r="AH494" s="151"/>
      <c r="AI494" s="151"/>
      <c r="AJ494" s="22"/>
      <c r="AK494" s="22"/>
      <c r="AL494" s="22"/>
      <c r="AM494" s="22"/>
      <c r="AN494" s="22"/>
      <c r="AO494" s="22"/>
    </row>
    <row r="495" spans="1:41" ht="15.75" customHeight="1" x14ac:dyDescent="0.2">
      <c r="A495" s="43"/>
      <c r="B495" s="151"/>
      <c r="C495" s="151"/>
      <c r="D495" s="151"/>
      <c r="E495" s="151"/>
      <c r="F495" s="151"/>
      <c r="G495" s="64"/>
      <c r="H495" s="151"/>
      <c r="I495" s="151"/>
      <c r="J495" s="151"/>
      <c r="K495" s="151"/>
      <c r="L495" s="151"/>
      <c r="M495" s="64"/>
      <c r="N495" s="151"/>
      <c r="O495" s="151"/>
      <c r="P495" s="151"/>
      <c r="Q495" s="151"/>
      <c r="R495" s="151"/>
      <c r="S495" s="43"/>
      <c r="T495" s="151"/>
      <c r="U495" s="151"/>
      <c r="V495" s="151"/>
      <c r="W495" s="151"/>
      <c r="X495" s="151"/>
      <c r="Y495" s="151"/>
      <c r="Z495" s="43"/>
      <c r="AA495" s="151"/>
      <c r="AB495" s="151"/>
      <c r="AC495" s="151"/>
      <c r="AD495" s="151"/>
      <c r="AE495" s="43"/>
      <c r="AF495" s="151"/>
      <c r="AG495" s="151"/>
      <c r="AH495" s="151"/>
      <c r="AI495" s="151"/>
      <c r="AJ495" s="22"/>
      <c r="AK495" s="22"/>
      <c r="AL495" s="22"/>
      <c r="AM495" s="22"/>
      <c r="AN495" s="22"/>
      <c r="AO495" s="22"/>
    </row>
    <row r="496" spans="1:41" ht="15.75" customHeight="1" x14ac:dyDescent="0.2">
      <c r="A496" s="43"/>
      <c r="B496" s="151"/>
      <c r="C496" s="151"/>
      <c r="D496" s="151"/>
      <c r="E496" s="151"/>
      <c r="F496" s="151"/>
      <c r="G496" s="64"/>
      <c r="H496" s="151"/>
      <c r="I496" s="151"/>
      <c r="J496" s="151"/>
      <c r="K496" s="151"/>
      <c r="L496" s="151"/>
      <c r="M496" s="64"/>
      <c r="N496" s="151"/>
      <c r="O496" s="151"/>
      <c r="P496" s="151"/>
      <c r="Q496" s="151"/>
      <c r="R496" s="151"/>
      <c r="S496" s="43"/>
      <c r="T496" s="151"/>
      <c r="U496" s="151"/>
      <c r="V496" s="151"/>
      <c r="W496" s="151"/>
      <c r="X496" s="151"/>
      <c r="Y496" s="151"/>
      <c r="Z496" s="43"/>
      <c r="AA496" s="151"/>
      <c r="AB496" s="151"/>
      <c r="AC496" s="151"/>
      <c r="AD496" s="151"/>
      <c r="AE496" s="43"/>
      <c r="AF496" s="151"/>
      <c r="AG496" s="151"/>
      <c r="AH496" s="151"/>
      <c r="AI496" s="151"/>
      <c r="AJ496" s="22"/>
      <c r="AK496" s="22"/>
      <c r="AL496" s="22"/>
      <c r="AM496" s="22"/>
      <c r="AN496" s="22"/>
      <c r="AO496" s="22"/>
    </row>
    <row r="497" spans="1:41" ht="15.75" customHeight="1" x14ac:dyDescent="0.2">
      <c r="A497" s="43"/>
      <c r="B497" s="151"/>
      <c r="C497" s="151"/>
      <c r="D497" s="151"/>
      <c r="E497" s="151"/>
      <c r="F497" s="151"/>
      <c r="G497" s="64"/>
      <c r="H497" s="151"/>
      <c r="I497" s="151"/>
      <c r="J497" s="151"/>
      <c r="K497" s="151"/>
      <c r="L497" s="151"/>
      <c r="M497" s="64"/>
      <c r="N497" s="151"/>
      <c r="O497" s="151"/>
      <c r="P497" s="151"/>
      <c r="Q497" s="151"/>
      <c r="R497" s="151"/>
      <c r="S497" s="43"/>
      <c r="T497" s="151"/>
      <c r="U497" s="151"/>
      <c r="V497" s="151"/>
      <c r="W497" s="151"/>
      <c r="X497" s="151"/>
      <c r="Y497" s="151"/>
      <c r="Z497" s="43"/>
      <c r="AA497" s="151"/>
      <c r="AB497" s="151"/>
      <c r="AC497" s="151"/>
      <c r="AD497" s="151"/>
      <c r="AE497" s="43"/>
      <c r="AF497" s="151"/>
      <c r="AG497" s="151"/>
      <c r="AH497" s="151"/>
      <c r="AI497" s="151"/>
      <c r="AJ497" s="22"/>
      <c r="AK497" s="22"/>
      <c r="AL497" s="22"/>
      <c r="AM497" s="22"/>
      <c r="AN497" s="22"/>
      <c r="AO497" s="22"/>
    </row>
    <row r="498" spans="1:41" ht="15.75" customHeight="1" x14ac:dyDescent="0.2">
      <c r="A498" s="43"/>
      <c r="B498" s="151"/>
      <c r="C498" s="151"/>
      <c r="D498" s="151"/>
      <c r="E498" s="151"/>
      <c r="F498" s="151"/>
      <c r="G498" s="64"/>
      <c r="H498" s="151"/>
      <c r="I498" s="151"/>
      <c r="J498" s="151"/>
      <c r="K498" s="151"/>
      <c r="L498" s="151"/>
      <c r="M498" s="64"/>
      <c r="N498" s="151"/>
      <c r="O498" s="151"/>
      <c r="P498" s="151"/>
      <c r="Q498" s="151"/>
      <c r="R498" s="151"/>
      <c r="S498" s="43"/>
      <c r="T498" s="151"/>
      <c r="U498" s="151"/>
      <c r="V498" s="151"/>
      <c r="W498" s="151"/>
      <c r="X498" s="151"/>
      <c r="Y498" s="151"/>
      <c r="Z498" s="43"/>
      <c r="AA498" s="151"/>
      <c r="AB498" s="151"/>
      <c r="AC498" s="151"/>
      <c r="AD498" s="151"/>
      <c r="AE498" s="43"/>
      <c r="AF498" s="151"/>
      <c r="AG498" s="151"/>
      <c r="AH498" s="151"/>
      <c r="AI498" s="151"/>
      <c r="AJ498" s="22"/>
      <c r="AK498" s="22"/>
      <c r="AL498" s="22"/>
      <c r="AM498" s="22"/>
      <c r="AN498" s="22"/>
      <c r="AO498" s="22"/>
    </row>
    <row r="499" spans="1:41" ht="15.75" customHeight="1" x14ac:dyDescent="0.2">
      <c r="A499" s="43"/>
      <c r="B499" s="151"/>
      <c r="C499" s="151"/>
      <c r="D499" s="151"/>
      <c r="E499" s="151"/>
      <c r="F499" s="151"/>
      <c r="G499" s="64"/>
      <c r="H499" s="151"/>
      <c r="I499" s="151"/>
      <c r="J499" s="151"/>
      <c r="K499" s="151"/>
      <c r="L499" s="151"/>
      <c r="M499" s="64"/>
      <c r="N499" s="151"/>
      <c r="O499" s="151"/>
      <c r="P499" s="151"/>
      <c r="Q499" s="151"/>
      <c r="R499" s="151"/>
      <c r="S499" s="43"/>
      <c r="T499" s="151"/>
      <c r="U499" s="151"/>
      <c r="V499" s="151"/>
      <c r="W499" s="151"/>
      <c r="X499" s="151"/>
      <c r="Y499" s="151"/>
      <c r="Z499" s="43"/>
      <c r="AA499" s="151"/>
      <c r="AB499" s="151"/>
      <c r="AC499" s="151"/>
      <c r="AD499" s="151"/>
      <c r="AE499" s="43"/>
      <c r="AF499" s="151"/>
      <c r="AG499" s="151"/>
      <c r="AH499" s="151"/>
      <c r="AI499" s="151"/>
      <c r="AJ499" s="22"/>
      <c r="AK499" s="22"/>
      <c r="AL499" s="22"/>
      <c r="AM499" s="22"/>
      <c r="AN499" s="22"/>
      <c r="AO499" s="22"/>
    </row>
    <row r="500" spans="1:41" ht="15.75" customHeight="1" x14ac:dyDescent="0.2">
      <c r="A500" s="43"/>
      <c r="B500" s="151"/>
      <c r="C500" s="151"/>
      <c r="D500" s="151"/>
      <c r="E500" s="151"/>
      <c r="F500" s="151"/>
      <c r="G500" s="64"/>
      <c r="H500" s="151"/>
      <c r="I500" s="151"/>
      <c r="J500" s="151"/>
      <c r="K500" s="151"/>
      <c r="L500" s="151"/>
      <c r="M500" s="64"/>
      <c r="N500" s="151"/>
      <c r="O500" s="151"/>
      <c r="P500" s="151"/>
      <c r="Q500" s="151"/>
      <c r="R500" s="151"/>
      <c r="S500" s="43"/>
      <c r="T500" s="151"/>
      <c r="U500" s="151"/>
      <c r="V500" s="151"/>
      <c r="W500" s="151"/>
      <c r="X500" s="151"/>
      <c r="Y500" s="151"/>
      <c r="Z500" s="43"/>
      <c r="AA500" s="151"/>
      <c r="AB500" s="151"/>
      <c r="AC500" s="151"/>
      <c r="AD500" s="151"/>
      <c r="AE500" s="43"/>
      <c r="AF500" s="151"/>
      <c r="AG500" s="151"/>
      <c r="AH500" s="151"/>
      <c r="AI500" s="151"/>
      <c r="AJ500" s="22"/>
      <c r="AK500" s="22"/>
      <c r="AL500" s="22"/>
      <c r="AM500" s="22"/>
      <c r="AN500" s="22"/>
      <c r="AO500" s="22"/>
    </row>
    <row r="501" spans="1:41" ht="15.75" customHeight="1" x14ac:dyDescent="0.2">
      <c r="A501" s="43"/>
      <c r="B501" s="151"/>
      <c r="C501" s="151"/>
      <c r="D501" s="151"/>
      <c r="E501" s="151"/>
      <c r="F501" s="151"/>
      <c r="G501" s="64"/>
      <c r="H501" s="151"/>
      <c r="I501" s="151"/>
      <c r="J501" s="151"/>
      <c r="K501" s="151"/>
      <c r="L501" s="151"/>
      <c r="M501" s="64"/>
      <c r="N501" s="151"/>
      <c r="O501" s="151"/>
      <c r="P501" s="151"/>
      <c r="Q501" s="151"/>
      <c r="R501" s="151"/>
      <c r="S501" s="43"/>
      <c r="T501" s="151"/>
      <c r="U501" s="151"/>
      <c r="V501" s="151"/>
      <c r="W501" s="151"/>
      <c r="X501" s="151"/>
      <c r="Y501" s="151"/>
      <c r="Z501" s="43"/>
      <c r="AA501" s="151"/>
      <c r="AB501" s="151"/>
      <c r="AC501" s="151"/>
      <c r="AD501" s="151"/>
      <c r="AE501" s="43"/>
      <c r="AF501" s="151"/>
      <c r="AG501" s="151"/>
      <c r="AH501" s="151"/>
      <c r="AI501" s="151"/>
      <c r="AJ501" s="22"/>
      <c r="AK501" s="22"/>
      <c r="AL501" s="22"/>
      <c r="AM501" s="22"/>
      <c r="AN501" s="22"/>
      <c r="AO501" s="22"/>
    </row>
    <row r="502" spans="1:41" ht="15.75" customHeight="1" x14ac:dyDescent="0.2">
      <c r="A502" s="43"/>
      <c r="B502" s="151"/>
      <c r="C502" s="151"/>
      <c r="D502" s="151"/>
      <c r="E502" s="151"/>
      <c r="F502" s="151"/>
      <c r="G502" s="64"/>
      <c r="H502" s="151"/>
      <c r="I502" s="151"/>
      <c r="J502" s="151"/>
      <c r="K502" s="151"/>
      <c r="L502" s="151"/>
      <c r="M502" s="64"/>
      <c r="N502" s="151"/>
      <c r="O502" s="151"/>
      <c r="P502" s="151"/>
      <c r="Q502" s="151"/>
      <c r="R502" s="151"/>
      <c r="S502" s="43"/>
      <c r="T502" s="151"/>
      <c r="U502" s="151"/>
      <c r="V502" s="151"/>
      <c r="W502" s="151"/>
      <c r="X502" s="151"/>
      <c r="Y502" s="151"/>
      <c r="Z502" s="43"/>
      <c r="AA502" s="151"/>
      <c r="AB502" s="151"/>
      <c r="AC502" s="151"/>
      <c r="AD502" s="151"/>
      <c r="AE502" s="43"/>
      <c r="AF502" s="151"/>
      <c r="AG502" s="151"/>
      <c r="AH502" s="151"/>
      <c r="AI502" s="151"/>
      <c r="AJ502" s="22"/>
      <c r="AK502" s="22"/>
      <c r="AL502" s="22"/>
      <c r="AM502" s="22"/>
      <c r="AN502" s="22"/>
      <c r="AO502" s="22"/>
    </row>
    <row r="503" spans="1:41" ht="15.75" customHeight="1" x14ac:dyDescent="0.2">
      <c r="A503" s="43"/>
      <c r="B503" s="151"/>
      <c r="C503" s="151"/>
      <c r="D503" s="151"/>
      <c r="E503" s="151"/>
      <c r="F503" s="151"/>
      <c r="G503" s="64"/>
      <c r="H503" s="151"/>
      <c r="I503" s="151"/>
      <c r="J503" s="151"/>
      <c r="K503" s="151"/>
      <c r="L503" s="151"/>
      <c r="M503" s="64"/>
      <c r="N503" s="151"/>
      <c r="O503" s="151"/>
      <c r="P503" s="151"/>
      <c r="Q503" s="151"/>
      <c r="R503" s="151"/>
      <c r="S503" s="43"/>
      <c r="T503" s="151"/>
      <c r="U503" s="151"/>
      <c r="V503" s="151"/>
      <c r="W503" s="151"/>
      <c r="X503" s="151"/>
      <c r="Y503" s="151"/>
      <c r="Z503" s="43"/>
      <c r="AA503" s="151"/>
      <c r="AB503" s="151"/>
      <c r="AC503" s="151"/>
      <c r="AD503" s="151"/>
      <c r="AE503" s="43"/>
      <c r="AF503" s="151"/>
      <c r="AG503" s="151"/>
      <c r="AH503" s="151"/>
      <c r="AI503" s="151"/>
      <c r="AJ503" s="22"/>
      <c r="AK503" s="22"/>
      <c r="AL503" s="22"/>
      <c r="AM503" s="22"/>
      <c r="AN503" s="22"/>
      <c r="AO503" s="22"/>
    </row>
    <row r="504" spans="1:41" ht="15.75" customHeight="1" x14ac:dyDescent="0.2">
      <c r="A504" s="43"/>
      <c r="B504" s="151"/>
      <c r="C504" s="151"/>
      <c r="D504" s="151"/>
      <c r="E504" s="151"/>
      <c r="F504" s="151"/>
      <c r="G504" s="64"/>
      <c r="H504" s="151"/>
      <c r="I504" s="151"/>
      <c r="J504" s="151"/>
      <c r="K504" s="151"/>
      <c r="L504" s="151"/>
      <c r="M504" s="64"/>
      <c r="N504" s="151"/>
      <c r="O504" s="151"/>
      <c r="P504" s="151"/>
      <c r="Q504" s="151"/>
      <c r="R504" s="151"/>
      <c r="S504" s="43"/>
      <c r="T504" s="151"/>
      <c r="U504" s="151"/>
      <c r="V504" s="151"/>
      <c r="W504" s="151"/>
      <c r="X504" s="151"/>
      <c r="Y504" s="151"/>
      <c r="Z504" s="43"/>
      <c r="AA504" s="151"/>
      <c r="AB504" s="151"/>
      <c r="AC504" s="151"/>
      <c r="AD504" s="151"/>
      <c r="AE504" s="43"/>
      <c r="AF504" s="151"/>
      <c r="AG504" s="151"/>
      <c r="AH504" s="151"/>
      <c r="AI504" s="151"/>
      <c r="AJ504" s="22"/>
      <c r="AK504" s="22"/>
      <c r="AL504" s="22"/>
      <c r="AM504" s="22"/>
      <c r="AN504" s="22"/>
      <c r="AO504" s="22"/>
    </row>
    <row r="505" spans="1:41" ht="15.75" customHeight="1" x14ac:dyDescent="0.2">
      <c r="A505" s="43"/>
      <c r="B505" s="151"/>
      <c r="C505" s="151"/>
      <c r="D505" s="151"/>
      <c r="E505" s="151"/>
      <c r="F505" s="151"/>
      <c r="G505" s="64"/>
      <c r="H505" s="151"/>
      <c r="I505" s="151"/>
      <c r="J505" s="151"/>
      <c r="K505" s="151"/>
      <c r="L505" s="151"/>
      <c r="M505" s="64"/>
      <c r="N505" s="151"/>
      <c r="O505" s="151"/>
      <c r="P505" s="151"/>
      <c r="Q505" s="151"/>
      <c r="R505" s="151"/>
      <c r="S505" s="43"/>
      <c r="T505" s="151"/>
      <c r="U505" s="151"/>
      <c r="V505" s="151"/>
      <c r="W505" s="151"/>
      <c r="X505" s="151"/>
      <c r="Y505" s="151"/>
      <c r="Z505" s="43"/>
      <c r="AA505" s="151"/>
      <c r="AB505" s="151"/>
      <c r="AC505" s="151"/>
      <c r="AD505" s="151"/>
      <c r="AE505" s="43"/>
      <c r="AF505" s="151"/>
      <c r="AG505" s="151"/>
      <c r="AH505" s="151"/>
      <c r="AI505" s="151"/>
      <c r="AJ505" s="22"/>
      <c r="AK505" s="22"/>
      <c r="AL505" s="22"/>
      <c r="AM505" s="22"/>
      <c r="AN505" s="22"/>
      <c r="AO505" s="22"/>
    </row>
    <row r="506" spans="1:41" ht="15.75" customHeight="1" x14ac:dyDescent="0.2">
      <c r="A506" s="43"/>
      <c r="B506" s="151"/>
      <c r="C506" s="151"/>
      <c r="D506" s="151"/>
      <c r="E506" s="151"/>
      <c r="F506" s="151"/>
      <c r="G506" s="64"/>
      <c r="H506" s="151"/>
      <c r="I506" s="151"/>
      <c r="J506" s="151"/>
      <c r="K506" s="151"/>
      <c r="L506" s="151"/>
      <c r="M506" s="64"/>
      <c r="N506" s="151"/>
      <c r="O506" s="151"/>
      <c r="P506" s="151"/>
      <c r="Q506" s="151"/>
      <c r="R506" s="151"/>
      <c r="S506" s="43"/>
      <c r="T506" s="151"/>
      <c r="U506" s="151"/>
      <c r="V506" s="151"/>
      <c r="W506" s="151"/>
      <c r="X506" s="151"/>
      <c r="Y506" s="151"/>
      <c r="Z506" s="43"/>
      <c r="AA506" s="151"/>
      <c r="AB506" s="151"/>
      <c r="AC506" s="151"/>
      <c r="AD506" s="151"/>
      <c r="AE506" s="43"/>
      <c r="AF506" s="151"/>
      <c r="AG506" s="151"/>
      <c r="AH506" s="151"/>
      <c r="AI506" s="151"/>
      <c r="AJ506" s="22"/>
      <c r="AK506" s="22"/>
      <c r="AL506" s="22"/>
      <c r="AM506" s="22"/>
      <c r="AN506" s="22"/>
      <c r="AO506" s="22"/>
    </row>
    <row r="507" spans="1:41" ht="15.75" customHeight="1" x14ac:dyDescent="0.2">
      <c r="A507" s="43"/>
      <c r="B507" s="151"/>
      <c r="C507" s="151"/>
      <c r="D507" s="151"/>
      <c r="E507" s="151"/>
      <c r="F507" s="151"/>
      <c r="G507" s="64"/>
      <c r="H507" s="151"/>
      <c r="I507" s="151"/>
      <c r="J507" s="151"/>
      <c r="K507" s="151"/>
      <c r="L507" s="151"/>
      <c r="M507" s="64"/>
      <c r="N507" s="151"/>
      <c r="O507" s="151"/>
      <c r="P507" s="151"/>
      <c r="Q507" s="151"/>
      <c r="R507" s="151"/>
      <c r="S507" s="43"/>
      <c r="T507" s="151"/>
      <c r="U507" s="151"/>
      <c r="V507" s="151"/>
      <c r="W507" s="151"/>
      <c r="X507" s="151"/>
      <c r="Y507" s="151"/>
      <c r="Z507" s="43"/>
      <c r="AA507" s="151"/>
      <c r="AB507" s="151"/>
      <c r="AC507" s="151"/>
      <c r="AD507" s="151"/>
      <c r="AE507" s="43"/>
      <c r="AF507" s="151"/>
      <c r="AG507" s="151"/>
      <c r="AH507" s="151"/>
      <c r="AI507" s="151"/>
      <c r="AJ507" s="22"/>
      <c r="AK507" s="22"/>
      <c r="AL507" s="22"/>
      <c r="AM507" s="22"/>
      <c r="AN507" s="22"/>
      <c r="AO507" s="22"/>
    </row>
    <row r="508" spans="1:41" ht="15.75" customHeight="1" x14ac:dyDescent="0.2">
      <c r="A508" s="43"/>
      <c r="B508" s="151"/>
      <c r="C508" s="151"/>
      <c r="D508" s="151"/>
      <c r="E508" s="151"/>
      <c r="F508" s="151"/>
      <c r="G508" s="64"/>
      <c r="H508" s="151"/>
      <c r="I508" s="151"/>
      <c r="J508" s="151"/>
      <c r="K508" s="151"/>
      <c r="L508" s="151"/>
      <c r="M508" s="64"/>
      <c r="N508" s="151"/>
      <c r="O508" s="151"/>
      <c r="P508" s="151"/>
      <c r="Q508" s="151"/>
      <c r="R508" s="151"/>
      <c r="S508" s="43"/>
      <c r="T508" s="151"/>
      <c r="U508" s="151"/>
      <c r="V508" s="151"/>
      <c r="W508" s="151"/>
      <c r="X508" s="151"/>
      <c r="Y508" s="151"/>
      <c r="Z508" s="43"/>
      <c r="AA508" s="151"/>
      <c r="AB508" s="151"/>
      <c r="AC508" s="151"/>
      <c r="AD508" s="151"/>
      <c r="AE508" s="43"/>
      <c r="AF508" s="151"/>
      <c r="AG508" s="151"/>
      <c r="AH508" s="151"/>
      <c r="AI508" s="151"/>
      <c r="AJ508" s="22"/>
      <c r="AK508" s="22"/>
      <c r="AL508" s="22"/>
      <c r="AM508" s="22"/>
      <c r="AN508" s="22"/>
      <c r="AO508" s="22"/>
    </row>
    <row r="509" spans="1:41" ht="15.75" customHeight="1" x14ac:dyDescent="0.2">
      <c r="A509" s="43"/>
      <c r="B509" s="151"/>
      <c r="C509" s="151"/>
      <c r="D509" s="151"/>
      <c r="E509" s="151"/>
      <c r="F509" s="151"/>
      <c r="G509" s="64"/>
      <c r="H509" s="151"/>
      <c r="I509" s="151"/>
      <c r="J509" s="151"/>
      <c r="K509" s="151"/>
      <c r="L509" s="151"/>
      <c r="M509" s="64"/>
      <c r="N509" s="151"/>
      <c r="O509" s="151"/>
      <c r="P509" s="151"/>
      <c r="Q509" s="151"/>
      <c r="R509" s="151"/>
      <c r="S509" s="43"/>
      <c r="T509" s="151"/>
      <c r="U509" s="151"/>
      <c r="V509" s="151"/>
      <c r="W509" s="151"/>
      <c r="X509" s="151"/>
      <c r="Y509" s="151"/>
      <c r="Z509" s="43"/>
      <c r="AA509" s="151"/>
      <c r="AB509" s="151"/>
      <c r="AC509" s="151"/>
      <c r="AD509" s="151"/>
      <c r="AE509" s="43"/>
      <c r="AF509" s="151"/>
      <c r="AG509" s="151"/>
      <c r="AH509" s="151"/>
      <c r="AI509" s="151"/>
      <c r="AJ509" s="22"/>
      <c r="AK509" s="22"/>
      <c r="AL509" s="22"/>
      <c r="AM509" s="22"/>
      <c r="AN509" s="22"/>
      <c r="AO509" s="22"/>
    </row>
    <row r="510" spans="1:41" ht="15.75" customHeight="1" x14ac:dyDescent="0.2">
      <c r="A510" s="43"/>
      <c r="B510" s="151"/>
      <c r="C510" s="151"/>
      <c r="D510" s="151"/>
      <c r="E510" s="151"/>
      <c r="F510" s="151"/>
      <c r="G510" s="64"/>
      <c r="H510" s="151"/>
      <c r="I510" s="151"/>
      <c r="J510" s="151"/>
      <c r="K510" s="151"/>
      <c r="L510" s="151"/>
      <c r="M510" s="64"/>
      <c r="N510" s="151"/>
      <c r="O510" s="151"/>
      <c r="P510" s="151"/>
      <c r="Q510" s="151"/>
      <c r="R510" s="151"/>
      <c r="S510" s="43"/>
      <c r="T510" s="151"/>
      <c r="U510" s="151"/>
      <c r="V510" s="151"/>
      <c r="W510" s="151"/>
      <c r="X510" s="151"/>
      <c r="Y510" s="151"/>
      <c r="Z510" s="43"/>
      <c r="AA510" s="151"/>
      <c r="AB510" s="151"/>
      <c r="AC510" s="151"/>
      <c r="AD510" s="151"/>
      <c r="AE510" s="43"/>
      <c r="AF510" s="151"/>
      <c r="AG510" s="151"/>
      <c r="AH510" s="151"/>
      <c r="AI510" s="151"/>
      <c r="AJ510" s="22"/>
      <c r="AK510" s="22"/>
      <c r="AL510" s="22"/>
      <c r="AM510" s="22"/>
      <c r="AN510" s="22"/>
      <c r="AO510" s="22"/>
    </row>
    <row r="511" spans="1:41" ht="15.75" customHeight="1" x14ac:dyDescent="0.2">
      <c r="A511" s="43"/>
      <c r="B511" s="151"/>
      <c r="C511" s="151"/>
      <c r="D511" s="151"/>
      <c r="E511" s="151"/>
      <c r="F511" s="151"/>
      <c r="G511" s="64"/>
      <c r="H511" s="151"/>
      <c r="I511" s="151"/>
      <c r="J511" s="151"/>
      <c r="K511" s="151"/>
      <c r="L511" s="151"/>
      <c r="M511" s="64"/>
      <c r="N511" s="151"/>
      <c r="O511" s="151"/>
      <c r="P511" s="151"/>
      <c r="Q511" s="151"/>
      <c r="R511" s="151"/>
      <c r="S511" s="43"/>
      <c r="T511" s="151"/>
      <c r="U511" s="151"/>
      <c r="V511" s="151"/>
      <c r="W511" s="151"/>
      <c r="X511" s="151"/>
      <c r="Y511" s="151"/>
      <c r="Z511" s="43"/>
      <c r="AA511" s="151"/>
      <c r="AB511" s="151"/>
      <c r="AC511" s="151"/>
      <c r="AD511" s="151"/>
      <c r="AE511" s="43"/>
      <c r="AF511" s="151"/>
      <c r="AG511" s="151"/>
      <c r="AH511" s="151"/>
      <c r="AI511" s="151"/>
      <c r="AJ511" s="22"/>
      <c r="AK511" s="22"/>
      <c r="AL511" s="22"/>
      <c r="AM511" s="22"/>
      <c r="AN511" s="22"/>
      <c r="AO511" s="22"/>
    </row>
    <row r="512" spans="1:41" ht="15.75" customHeight="1" x14ac:dyDescent="0.2">
      <c r="A512" s="43"/>
      <c r="B512" s="151"/>
      <c r="C512" s="151"/>
      <c r="D512" s="151"/>
      <c r="E512" s="151"/>
      <c r="F512" s="151"/>
      <c r="G512" s="64"/>
      <c r="H512" s="151"/>
      <c r="I512" s="151"/>
      <c r="J512" s="151"/>
      <c r="K512" s="151"/>
      <c r="L512" s="151"/>
      <c r="M512" s="64"/>
      <c r="N512" s="151"/>
      <c r="O512" s="151"/>
      <c r="P512" s="151"/>
      <c r="Q512" s="151"/>
      <c r="R512" s="151"/>
      <c r="S512" s="43"/>
      <c r="T512" s="151"/>
      <c r="U512" s="151"/>
      <c r="V512" s="151"/>
      <c r="W512" s="151"/>
      <c r="X512" s="151"/>
      <c r="Y512" s="151"/>
      <c r="Z512" s="43"/>
      <c r="AA512" s="151"/>
      <c r="AB512" s="151"/>
      <c r="AC512" s="151"/>
      <c r="AD512" s="151"/>
      <c r="AE512" s="43"/>
      <c r="AF512" s="151"/>
      <c r="AG512" s="151"/>
      <c r="AH512" s="151"/>
      <c r="AI512" s="151"/>
      <c r="AJ512" s="22"/>
      <c r="AK512" s="22"/>
      <c r="AL512" s="22"/>
      <c r="AM512" s="22"/>
      <c r="AN512" s="22"/>
      <c r="AO512" s="22"/>
    </row>
    <row r="513" spans="1:41" ht="15.75" customHeight="1" x14ac:dyDescent="0.2">
      <c r="A513" s="43"/>
      <c r="B513" s="151"/>
      <c r="C513" s="151"/>
      <c r="D513" s="151"/>
      <c r="E513" s="151"/>
      <c r="F513" s="151"/>
      <c r="G513" s="64"/>
      <c r="H513" s="151"/>
      <c r="I513" s="151"/>
      <c r="J513" s="151"/>
      <c r="K513" s="151"/>
      <c r="L513" s="151"/>
      <c r="M513" s="64"/>
      <c r="N513" s="151"/>
      <c r="O513" s="151"/>
      <c r="P513" s="151"/>
      <c r="Q513" s="151"/>
      <c r="R513" s="151"/>
      <c r="S513" s="43"/>
      <c r="T513" s="151"/>
      <c r="U513" s="151"/>
      <c r="V513" s="151"/>
      <c r="W513" s="151"/>
      <c r="X513" s="151"/>
      <c r="Y513" s="151"/>
      <c r="Z513" s="43"/>
      <c r="AA513" s="151"/>
      <c r="AB513" s="151"/>
      <c r="AC513" s="151"/>
      <c r="AD513" s="151"/>
      <c r="AE513" s="43"/>
      <c r="AF513" s="151"/>
      <c r="AG513" s="151"/>
      <c r="AH513" s="151"/>
      <c r="AI513" s="151"/>
      <c r="AJ513" s="22"/>
      <c r="AK513" s="22"/>
      <c r="AL513" s="22"/>
      <c r="AM513" s="22"/>
      <c r="AN513" s="22"/>
      <c r="AO513" s="22"/>
    </row>
    <row r="514" spans="1:41" ht="15.75" customHeight="1" x14ac:dyDescent="0.2">
      <c r="A514" s="43"/>
      <c r="B514" s="151"/>
      <c r="C514" s="151"/>
      <c r="D514" s="151"/>
      <c r="E514" s="151"/>
      <c r="F514" s="151"/>
      <c r="G514" s="64"/>
      <c r="H514" s="151"/>
      <c r="I514" s="151"/>
      <c r="J514" s="151"/>
      <c r="K514" s="151"/>
      <c r="L514" s="151"/>
      <c r="M514" s="64"/>
      <c r="N514" s="151"/>
      <c r="O514" s="151"/>
      <c r="P514" s="151"/>
      <c r="Q514" s="151"/>
      <c r="R514" s="151"/>
      <c r="S514" s="43"/>
      <c r="T514" s="151"/>
      <c r="U514" s="151"/>
      <c r="V514" s="151"/>
      <c r="W514" s="151"/>
      <c r="X514" s="151"/>
      <c r="Y514" s="151"/>
      <c r="Z514" s="43"/>
      <c r="AA514" s="151"/>
      <c r="AB514" s="151"/>
      <c r="AC514" s="151"/>
      <c r="AD514" s="151"/>
      <c r="AE514" s="43"/>
      <c r="AF514" s="151"/>
      <c r="AG514" s="151"/>
      <c r="AH514" s="151"/>
      <c r="AI514" s="151"/>
      <c r="AJ514" s="22"/>
      <c r="AK514" s="22"/>
      <c r="AL514" s="22"/>
      <c r="AM514" s="22"/>
      <c r="AN514" s="22"/>
      <c r="AO514" s="22"/>
    </row>
    <row r="515" spans="1:41" ht="15.75" customHeight="1" x14ac:dyDescent="0.2">
      <c r="A515" s="43"/>
      <c r="B515" s="151"/>
      <c r="C515" s="151"/>
      <c r="D515" s="151"/>
      <c r="E515" s="151"/>
      <c r="F515" s="151"/>
      <c r="G515" s="64"/>
      <c r="H515" s="151"/>
      <c r="I515" s="151"/>
      <c r="J515" s="151"/>
      <c r="K515" s="151"/>
      <c r="L515" s="151"/>
      <c r="M515" s="64"/>
      <c r="N515" s="151"/>
      <c r="O515" s="151"/>
      <c r="P515" s="151"/>
      <c r="Q515" s="151"/>
      <c r="R515" s="151"/>
      <c r="S515" s="43"/>
      <c r="T515" s="151"/>
      <c r="U515" s="151"/>
      <c r="V515" s="151"/>
      <c r="W515" s="151"/>
      <c r="X515" s="151"/>
      <c r="Y515" s="151"/>
      <c r="Z515" s="43"/>
      <c r="AA515" s="151"/>
      <c r="AB515" s="151"/>
      <c r="AC515" s="151"/>
      <c r="AD515" s="151"/>
      <c r="AE515" s="43"/>
      <c r="AF515" s="151"/>
      <c r="AG515" s="151"/>
      <c r="AH515" s="151"/>
      <c r="AI515" s="151"/>
      <c r="AJ515" s="22"/>
      <c r="AK515" s="22"/>
      <c r="AL515" s="22"/>
      <c r="AM515" s="22"/>
      <c r="AN515" s="22"/>
      <c r="AO515" s="22"/>
    </row>
    <row r="516" spans="1:41" ht="15.75" customHeight="1" x14ac:dyDescent="0.2">
      <c r="A516" s="43"/>
      <c r="B516" s="151"/>
      <c r="C516" s="151"/>
      <c r="D516" s="151"/>
      <c r="E516" s="151"/>
      <c r="F516" s="151"/>
      <c r="G516" s="64"/>
      <c r="H516" s="151"/>
      <c r="I516" s="151"/>
      <c r="J516" s="151"/>
      <c r="K516" s="151"/>
      <c r="L516" s="151"/>
      <c r="M516" s="64"/>
      <c r="N516" s="151"/>
      <c r="O516" s="151"/>
      <c r="P516" s="151"/>
      <c r="Q516" s="151"/>
      <c r="R516" s="151"/>
      <c r="S516" s="43"/>
      <c r="T516" s="151"/>
      <c r="U516" s="151"/>
      <c r="V516" s="151"/>
      <c r="W516" s="151"/>
      <c r="X516" s="151"/>
      <c r="Y516" s="151"/>
      <c r="Z516" s="43"/>
      <c r="AA516" s="151"/>
      <c r="AB516" s="151"/>
      <c r="AC516" s="151"/>
      <c r="AD516" s="151"/>
      <c r="AE516" s="43"/>
      <c r="AF516" s="151"/>
      <c r="AG516" s="151"/>
      <c r="AH516" s="151"/>
      <c r="AI516" s="151"/>
      <c r="AJ516" s="22"/>
      <c r="AK516" s="22"/>
      <c r="AL516" s="22"/>
      <c r="AM516" s="22"/>
      <c r="AN516" s="22"/>
      <c r="AO516" s="22"/>
    </row>
    <row r="517" spans="1:41" ht="15.75" customHeight="1" x14ac:dyDescent="0.2">
      <c r="A517" s="43"/>
      <c r="B517" s="151"/>
      <c r="C517" s="151"/>
      <c r="D517" s="151"/>
      <c r="E517" s="151"/>
      <c r="F517" s="151"/>
      <c r="G517" s="64"/>
      <c r="H517" s="151"/>
      <c r="I517" s="151"/>
      <c r="J517" s="151"/>
      <c r="K517" s="151"/>
      <c r="L517" s="151"/>
      <c r="M517" s="64"/>
      <c r="N517" s="151"/>
      <c r="O517" s="151"/>
      <c r="P517" s="151"/>
      <c r="Q517" s="151"/>
      <c r="R517" s="151"/>
      <c r="S517" s="43"/>
      <c r="T517" s="151"/>
      <c r="U517" s="151"/>
      <c r="V517" s="151"/>
      <c r="W517" s="151"/>
      <c r="X517" s="151"/>
      <c r="Y517" s="151"/>
      <c r="Z517" s="43"/>
      <c r="AA517" s="151"/>
      <c r="AB517" s="151"/>
      <c r="AC517" s="151"/>
      <c r="AD517" s="151"/>
      <c r="AE517" s="43"/>
      <c r="AF517" s="151"/>
      <c r="AG517" s="151"/>
      <c r="AH517" s="151"/>
      <c r="AI517" s="151"/>
      <c r="AJ517" s="22"/>
      <c r="AK517" s="22"/>
      <c r="AL517" s="22"/>
      <c r="AM517" s="22"/>
      <c r="AN517" s="22"/>
      <c r="AO517" s="22"/>
    </row>
    <row r="518" spans="1:41" ht="15.75" customHeight="1" x14ac:dyDescent="0.2">
      <c r="A518" s="43"/>
      <c r="B518" s="151"/>
      <c r="C518" s="151"/>
      <c r="D518" s="151"/>
      <c r="E518" s="151"/>
      <c r="F518" s="151"/>
      <c r="G518" s="64"/>
      <c r="H518" s="151"/>
      <c r="I518" s="151"/>
      <c r="J518" s="151"/>
      <c r="K518" s="151"/>
      <c r="L518" s="151"/>
      <c r="M518" s="64"/>
      <c r="N518" s="151"/>
      <c r="O518" s="151"/>
      <c r="P518" s="151"/>
      <c r="Q518" s="151"/>
      <c r="R518" s="151"/>
      <c r="S518" s="43"/>
      <c r="T518" s="151"/>
      <c r="U518" s="151"/>
      <c r="V518" s="151"/>
      <c r="W518" s="151"/>
      <c r="X518" s="151"/>
      <c r="Y518" s="151"/>
      <c r="Z518" s="43"/>
      <c r="AA518" s="151"/>
      <c r="AB518" s="151"/>
      <c r="AC518" s="151"/>
      <c r="AD518" s="151"/>
      <c r="AE518" s="43"/>
      <c r="AF518" s="151"/>
      <c r="AG518" s="151"/>
      <c r="AH518" s="151"/>
      <c r="AI518" s="151"/>
      <c r="AJ518" s="22"/>
      <c r="AK518" s="22"/>
      <c r="AL518" s="22"/>
      <c r="AM518" s="22"/>
      <c r="AN518" s="22"/>
      <c r="AO518" s="22"/>
    </row>
    <row r="519" spans="1:41" ht="15.75" customHeight="1" x14ac:dyDescent="0.2">
      <c r="A519" s="43"/>
      <c r="B519" s="151"/>
      <c r="C519" s="151"/>
      <c r="D519" s="151"/>
      <c r="E519" s="151"/>
      <c r="F519" s="151"/>
      <c r="G519" s="64"/>
      <c r="H519" s="151"/>
      <c r="I519" s="151"/>
      <c r="J519" s="151"/>
      <c r="K519" s="151"/>
      <c r="L519" s="151"/>
      <c r="M519" s="64"/>
      <c r="N519" s="151"/>
      <c r="O519" s="151"/>
      <c r="P519" s="151"/>
      <c r="Q519" s="151"/>
      <c r="R519" s="151"/>
      <c r="S519" s="43"/>
      <c r="T519" s="151"/>
      <c r="U519" s="151"/>
      <c r="V519" s="151"/>
      <c r="W519" s="151"/>
      <c r="X519" s="151"/>
      <c r="Y519" s="151"/>
      <c r="Z519" s="43"/>
      <c r="AA519" s="151"/>
      <c r="AB519" s="151"/>
      <c r="AC519" s="151"/>
      <c r="AD519" s="151"/>
      <c r="AE519" s="43"/>
      <c r="AF519" s="151"/>
      <c r="AG519" s="151"/>
      <c r="AH519" s="151"/>
      <c r="AI519" s="151"/>
      <c r="AJ519" s="22"/>
      <c r="AK519" s="22"/>
      <c r="AL519" s="22"/>
      <c r="AM519" s="22"/>
      <c r="AN519" s="22"/>
      <c r="AO519" s="22"/>
    </row>
    <row r="520" spans="1:41" ht="15.75" customHeight="1" x14ac:dyDescent="0.2">
      <c r="A520" s="43"/>
      <c r="B520" s="151"/>
      <c r="C520" s="151"/>
      <c r="D520" s="151"/>
      <c r="E520" s="151"/>
      <c r="F520" s="151"/>
      <c r="G520" s="64"/>
      <c r="H520" s="151"/>
      <c r="I520" s="151"/>
      <c r="J520" s="151"/>
      <c r="K520" s="151"/>
      <c r="L520" s="151"/>
      <c r="M520" s="64"/>
      <c r="N520" s="151"/>
      <c r="O520" s="151"/>
      <c r="P520" s="151"/>
      <c r="Q520" s="151"/>
      <c r="R520" s="151"/>
      <c r="S520" s="43"/>
      <c r="T520" s="151"/>
      <c r="U520" s="151"/>
      <c r="V520" s="151"/>
      <c r="W520" s="151"/>
      <c r="X520" s="151"/>
      <c r="Y520" s="151"/>
      <c r="Z520" s="43"/>
      <c r="AA520" s="151"/>
      <c r="AB520" s="151"/>
      <c r="AC520" s="151"/>
      <c r="AD520" s="151"/>
      <c r="AE520" s="43"/>
      <c r="AF520" s="151"/>
      <c r="AG520" s="151"/>
      <c r="AH520" s="151"/>
      <c r="AI520" s="151"/>
      <c r="AJ520" s="22"/>
      <c r="AK520" s="22"/>
      <c r="AL520" s="22"/>
      <c r="AM520" s="22"/>
      <c r="AN520" s="22"/>
      <c r="AO520" s="22"/>
    </row>
    <row r="521" spans="1:41" ht="15.75" customHeight="1" x14ac:dyDescent="0.2">
      <c r="A521" s="43"/>
      <c r="B521" s="151"/>
      <c r="C521" s="151"/>
      <c r="D521" s="151"/>
      <c r="E521" s="151"/>
      <c r="F521" s="151"/>
      <c r="G521" s="64"/>
      <c r="H521" s="151"/>
      <c r="I521" s="151"/>
      <c r="J521" s="151"/>
      <c r="K521" s="151"/>
      <c r="L521" s="151"/>
      <c r="M521" s="64"/>
      <c r="N521" s="151"/>
      <c r="O521" s="151"/>
      <c r="P521" s="151"/>
      <c r="Q521" s="151"/>
      <c r="R521" s="151"/>
      <c r="S521" s="43"/>
      <c r="T521" s="151"/>
      <c r="U521" s="151"/>
      <c r="V521" s="151"/>
      <c r="W521" s="151"/>
      <c r="X521" s="151"/>
      <c r="Y521" s="151"/>
      <c r="Z521" s="43"/>
      <c r="AA521" s="151"/>
      <c r="AB521" s="151"/>
      <c r="AC521" s="151"/>
      <c r="AD521" s="151"/>
      <c r="AE521" s="43"/>
      <c r="AF521" s="151"/>
      <c r="AG521" s="151"/>
      <c r="AH521" s="151"/>
      <c r="AI521" s="151"/>
      <c r="AJ521" s="22"/>
      <c r="AK521" s="22"/>
      <c r="AL521" s="22"/>
      <c r="AM521" s="22"/>
      <c r="AN521" s="22"/>
      <c r="AO521" s="22"/>
    </row>
    <row r="522" spans="1:41" ht="15.75" customHeight="1" x14ac:dyDescent="0.2">
      <c r="A522" s="43"/>
      <c r="B522" s="151"/>
      <c r="C522" s="151"/>
      <c r="D522" s="151"/>
      <c r="E522" s="151"/>
      <c r="F522" s="151"/>
      <c r="G522" s="64"/>
      <c r="H522" s="151"/>
      <c r="I522" s="151"/>
      <c r="J522" s="151"/>
      <c r="K522" s="151"/>
      <c r="L522" s="151"/>
      <c r="M522" s="64"/>
      <c r="N522" s="151"/>
      <c r="O522" s="151"/>
      <c r="P522" s="151"/>
      <c r="Q522" s="151"/>
      <c r="R522" s="151"/>
      <c r="S522" s="43"/>
      <c r="T522" s="151"/>
      <c r="U522" s="151"/>
      <c r="V522" s="151"/>
      <c r="W522" s="151"/>
      <c r="X522" s="151"/>
      <c r="Y522" s="151"/>
      <c r="Z522" s="43"/>
      <c r="AA522" s="151"/>
      <c r="AB522" s="151"/>
      <c r="AC522" s="151"/>
      <c r="AD522" s="151"/>
      <c r="AE522" s="43"/>
      <c r="AF522" s="151"/>
      <c r="AG522" s="151"/>
      <c r="AH522" s="151"/>
      <c r="AI522" s="151"/>
      <c r="AJ522" s="22"/>
      <c r="AK522" s="22"/>
      <c r="AL522" s="22"/>
      <c r="AM522" s="22"/>
      <c r="AN522" s="22"/>
      <c r="AO522" s="22"/>
    </row>
    <row r="523" spans="1:41" ht="15.75" customHeight="1" x14ac:dyDescent="0.2">
      <c r="A523" s="43"/>
      <c r="B523" s="151"/>
      <c r="C523" s="151"/>
      <c r="D523" s="151"/>
      <c r="E523" s="151"/>
      <c r="F523" s="151"/>
      <c r="G523" s="64"/>
      <c r="H523" s="151"/>
      <c r="I523" s="151"/>
      <c r="J523" s="151"/>
      <c r="K523" s="151"/>
      <c r="L523" s="151"/>
      <c r="M523" s="64"/>
      <c r="N523" s="151"/>
      <c r="O523" s="151"/>
      <c r="P523" s="151"/>
      <c r="Q523" s="151"/>
      <c r="R523" s="151"/>
      <c r="S523" s="43"/>
      <c r="T523" s="151"/>
      <c r="U523" s="151"/>
      <c r="V523" s="151"/>
      <c r="W523" s="151"/>
      <c r="X523" s="151"/>
      <c r="Y523" s="151"/>
      <c r="Z523" s="43"/>
      <c r="AA523" s="151"/>
      <c r="AB523" s="151"/>
      <c r="AC523" s="151"/>
      <c r="AD523" s="151"/>
      <c r="AE523" s="43"/>
      <c r="AF523" s="151"/>
      <c r="AG523" s="151"/>
      <c r="AH523" s="151"/>
      <c r="AI523" s="151"/>
      <c r="AJ523" s="22"/>
      <c r="AK523" s="22"/>
      <c r="AL523" s="22"/>
      <c r="AM523" s="22"/>
      <c r="AN523" s="22"/>
      <c r="AO523" s="22"/>
    </row>
    <row r="524" spans="1:41" ht="15.75" customHeight="1" x14ac:dyDescent="0.2">
      <c r="A524" s="43"/>
      <c r="B524" s="151"/>
      <c r="C524" s="151"/>
      <c r="D524" s="151"/>
      <c r="E524" s="151"/>
      <c r="F524" s="151"/>
      <c r="G524" s="64"/>
      <c r="H524" s="151"/>
      <c r="I524" s="151"/>
      <c r="J524" s="151"/>
      <c r="K524" s="151"/>
      <c r="L524" s="151"/>
      <c r="M524" s="64"/>
      <c r="N524" s="151"/>
      <c r="O524" s="151"/>
      <c r="P524" s="151"/>
      <c r="Q524" s="151"/>
      <c r="R524" s="151"/>
      <c r="S524" s="43"/>
      <c r="T524" s="151"/>
      <c r="U524" s="151"/>
      <c r="V524" s="151"/>
      <c r="W524" s="151"/>
      <c r="X524" s="151"/>
      <c r="Y524" s="151"/>
      <c r="Z524" s="43"/>
      <c r="AA524" s="151"/>
      <c r="AB524" s="151"/>
      <c r="AC524" s="151"/>
      <c r="AD524" s="151"/>
      <c r="AE524" s="43"/>
      <c r="AF524" s="151"/>
      <c r="AG524" s="151"/>
      <c r="AH524" s="151"/>
      <c r="AI524" s="151"/>
      <c r="AJ524" s="22"/>
      <c r="AK524" s="22"/>
      <c r="AL524" s="22"/>
      <c r="AM524" s="22"/>
      <c r="AN524" s="22"/>
      <c r="AO524" s="22"/>
    </row>
    <row r="525" spans="1:41" ht="15.75" customHeight="1" x14ac:dyDescent="0.2">
      <c r="A525" s="43"/>
      <c r="B525" s="151"/>
      <c r="C525" s="151"/>
      <c r="D525" s="151"/>
      <c r="E525" s="151"/>
      <c r="F525" s="151"/>
      <c r="G525" s="64"/>
      <c r="H525" s="151"/>
      <c r="I525" s="151"/>
      <c r="J525" s="151"/>
      <c r="K525" s="151"/>
      <c r="L525" s="151"/>
      <c r="M525" s="64"/>
      <c r="N525" s="151"/>
      <c r="O525" s="151"/>
      <c r="P525" s="151"/>
      <c r="Q525" s="151"/>
      <c r="R525" s="151"/>
      <c r="S525" s="43"/>
      <c r="T525" s="151"/>
      <c r="U525" s="151"/>
      <c r="V525" s="151"/>
      <c r="W525" s="151"/>
      <c r="X525" s="151"/>
      <c r="Y525" s="151"/>
      <c r="Z525" s="43"/>
      <c r="AA525" s="151"/>
      <c r="AB525" s="151"/>
      <c r="AC525" s="151"/>
      <c r="AD525" s="151"/>
      <c r="AE525" s="43"/>
      <c r="AF525" s="151"/>
      <c r="AG525" s="151"/>
      <c r="AH525" s="151"/>
      <c r="AI525" s="151"/>
      <c r="AJ525" s="22"/>
      <c r="AK525" s="22"/>
      <c r="AL525" s="22"/>
      <c r="AM525" s="22"/>
      <c r="AN525" s="22"/>
      <c r="AO525" s="22"/>
    </row>
    <row r="526" spans="1:41" ht="15.75" customHeight="1" x14ac:dyDescent="0.2">
      <c r="A526" s="43"/>
      <c r="B526" s="151"/>
      <c r="C526" s="151"/>
      <c r="D526" s="151"/>
      <c r="E526" s="151"/>
      <c r="F526" s="151"/>
      <c r="G526" s="64"/>
      <c r="H526" s="151"/>
      <c r="I526" s="151"/>
      <c r="J526" s="151"/>
      <c r="K526" s="151"/>
      <c r="L526" s="151"/>
      <c r="M526" s="64"/>
      <c r="N526" s="151"/>
      <c r="O526" s="151"/>
      <c r="P526" s="151"/>
      <c r="Q526" s="151"/>
      <c r="R526" s="151"/>
      <c r="S526" s="43"/>
      <c r="T526" s="151"/>
      <c r="U526" s="151"/>
      <c r="V526" s="151"/>
      <c r="W526" s="151"/>
      <c r="X526" s="151"/>
      <c r="Y526" s="151"/>
      <c r="Z526" s="43"/>
      <c r="AA526" s="151"/>
      <c r="AB526" s="151"/>
      <c r="AC526" s="151"/>
      <c r="AD526" s="151"/>
      <c r="AE526" s="43"/>
      <c r="AF526" s="151"/>
      <c r="AG526" s="151"/>
      <c r="AH526" s="151"/>
      <c r="AI526" s="151"/>
      <c r="AJ526" s="22"/>
      <c r="AK526" s="22"/>
      <c r="AL526" s="22"/>
      <c r="AM526" s="22"/>
      <c r="AN526" s="22"/>
      <c r="AO526" s="22"/>
    </row>
    <row r="527" spans="1:41" ht="15.75" customHeight="1" x14ac:dyDescent="0.2">
      <c r="A527" s="43"/>
      <c r="B527" s="151"/>
      <c r="C527" s="151"/>
      <c r="D527" s="151"/>
      <c r="E527" s="151"/>
      <c r="F527" s="151"/>
      <c r="G527" s="64"/>
      <c r="H527" s="151"/>
      <c r="I527" s="151"/>
      <c r="J527" s="151"/>
      <c r="K527" s="151"/>
      <c r="L527" s="151"/>
      <c r="M527" s="64"/>
      <c r="N527" s="151"/>
      <c r="O527" s="151"/>
      <c r="P527" s="151"/>
      <c r="Q527" s="151"/>
      <c r="R527" s="151"/>
      <c r="S527" s="43"/>
      <c r="T527" s="151"/>
      <c r="U527" s="151"/>
      <c r="V527" s="151"/>
      <c r="W527" s="151"/>
      <c r="X527" s="151"/>
      <c r="Y527" s="151"/>
      <c r="Z527" s="43"/>
      <c r="AA527" s="151"/>
      <c r="AB527" s="151"/>
      <c r="AC527" s="151"/>
      <c r="AD527" s="151"/>
      <c r="AE527" s="43"/>
      <c r="AF527" s="151"/>
      <c r="AG527" s="151"/>
      <c r="AH527" s="151"/>
      <c r="AI527" s="151"/>
      <c r="AJ527" s="22"/>
      <c r="AK527" s="22"/>
      <c r="AL527" s="22"/>
      <c r="AM527" s="22"/>
      <c r="AN527" s="22"/>
      <c r="AO527" s="22"/>
    </row>
    <row r="528" spans="1:41" ht="15.75" customHeight="1" x14ac:dyDescent="0.2">
      <c r="A528" s="43"/>
      <c r="B528" s="151"/>
      <c r="C528" s="151"/>
      <c r="D528" s="151"/>
      <c r="E528" s="151"/>
      <c r="F528" s="151"/>
      <c r="G528" s="64"/>
      <c r="H528" s="151"/>
      <c r="I528" s="151"/>
      <c r="J528" s="151"/>
      <c r="K528" s="151"/>
      <c r="L528" s="151"/>
      <c r="M528" s="64"/>
      <c r="N528" s="151"/>
      <c r="O528" s="151"/>
      <c r="P528" s="151"/>
      <c r="Q528" s="151"/>
      <c r="R528" s="151"/>
      <c r="S528" s="43"/>
      <c r="T528" s="151"/>
      <c r="U528" s="151"/>
      <c r="V528" s="151"/>
      <c r="W528" s="151"/>
      <c r="X528" s="151"/>
      <c r="Y528" s="151"/>
      <c r="Z528" s="43"/>
      <c r="AA528" s="151"/>
      <c r="AB528" s="151"/>
      <c r="AC528" s="151"/>
      <c r="AD528" s="151"/>
      <c r="AE528" s="43"/>
      <c r="AF528" s="151"/>
      <c r="AG528" s="151"/>
      <c r="AH528" s="151"/>
      <c r="AI528" s="151"/>
      <c r="AJ528" s="22"/>
      <c r="AK528" s="22"/>
      <c r="AL528" s="22"/>
      <c r="AM528" s="22"/>
      <c r="AN528" s="22"/>
      <c r="AO528" s="22"/>
    </row>
    <row r="529" spans="1:41" ht="15.75" customHeight="1" x14ac:dyDescent="0.2">
      <c r="A529" s="43"/>
      <c r="B529" s="151"/>
      <c r="C529" s="151"/>
      <c r="D529" s="151"/>
      <c r="E529" s="151"/>
      <c r="F529" s="151"/>
      <c r="G529" s="64"/>
      <c r="H529" s="151"/>
      <c r="I529" s="151"/>
      <c r="J529" s="151"/>
      <c r="K529" s="151"/>
      <c r="L529" s="151"/>
      <c r="M529" s="64"/>
      <c r="N529" s="151"/>
      <c r="O529" s="151"/>
      <c r="P529" s="151"/>
      <c r="Q529" s="151"/>
      <c r="R529" s="151"/>
      <c r="S529" s="43"/>
      <c r="T529" s="151"/>
      <c r="U529" s="151"/>
      <c r="V529" s="151"/>
      <c r="W529" s="151"/>
      <c r="X529" s="151"/>
      <c r="Y529" s="151"/>
      <c r="Z529" s="43"/>
      <c r="AA529" s="151"/>
      <c r="AB529" s="151"/>
      <c r="AC529" s="151"/>
      <c r="AD529" s="151"/>
      <c r="AE529" s="43"/>
      <c r="AF529" s="151"/>
      <c r="AG529" s="151"/>
      <c r="AH529" s="151"/>
      <c r="AI529" s="151"/>
      <c r="AJ529" s="22"/>
      <c r="AK529" s="22"/>
      <c r="AL529" s="22"/>
      <c r="AM529" s="22"/>
      <c r="AN529" s="22"/>
      <c r="AO529" s="22"/>
    </row>
    <row r="530" spans="1:41" ht="15.75" customHeight="1" x14ac:dyDescent="0.2">
      <c r="A530" s="43"/>
      <c r="B530" s="151"/>
      <c r="C530" s="151"/>
      <c r="D530" s="151"/>
      <c r="E530" s="151"/>
      <c r="F530" s="151"/>
      <c r="G530" s="64"/>
      <c r="H530" s="151"/>
      <c r="I530" s="151"/>
      <c r="J530" s="151"/>
      <c r="K530" s="151"/>
      <c r="L530" s="151"/>
      <c r="M530" s="64"/>
      <c r="N530" s="151"/>
      <c r="O530" s="151"/>
      <c r="P530" s="151"/>
      <c r="Q530" s="151"/>
      <c r="R530" s="151"/>
      <c r="S530" s="43"/>
      <c r="T530" s="151"/>
      <c r="U530" s="151"/>
      <c r="V530" s="151"/>
      <c r="W530" s="151"/>
      <c r="X530" s="151"/>
      <c r="Y530" s="151"/>
      <c r="Z530" s="43"/>
      <c r="AA530" s="151"/>
      <c r="AB530" s="151"/>
      <c r="AC530" s="151"/>
      <c r="AD530" s="151"/>
      <c r="AE530" s="43"/>
      <c r="AF530" s="151"/>
      <c r="AG530" s="151"/>
      <c r="AH530" s="151"/>
      <c r="AI530" s="151"/>
      <c r="AJ530" s="22"/>
      <c r="AK530" s="22"/>
      <c r="AL530" s="22"/>
      <c r="AM530" s="22"/>
      <c r="AN530" s="22"/>
      <c r="AO530" s="22"/>
    </row>
    <row r="531" spans="1:41" ht="15.75" customHeight="1" x14ac:dyDescent="0.2">
      <c r="A531" s="43"/>
      <c r="B531" s="151"/>
      <c r="C531" s="151"/>
      <c r="D531" s="151"/>
      <c r="E531" s="151"/>
      <c r="F531" s="151"/>
      <c r="G531" s="64"/>
      <c r="H531" s="151"/>
      <c r="I531" s="151"/>
      <c r="J531" s="151"/>
      <c r="K531" s="151"/>
      <c r="L531" s="151"/>
      <c r="M531" s="64"/>
      <c r="N531" s="151"/>
      <c r="O531" s="151"/>
      <c r="P531" s="151"/>
      <c r="Q531" s="151"/>
      <c r="R531" s="151"/>
      <c r="S531" s="43"/>
      <c r="T531" s="151"/>
      <c r="U531" s="151"/>
      <c r="V531" s="151"/>
      <c r="W531" s="151"/>
      <c r="X531" s="151"/>
      <c r="Y531" s="151"/>
      <c r="Z531" s="43"/>
      <c r="AA531" s="151"/>
      <c r="AB531" s="151"/>
      <c r="AC531" s="151"/>
      <c r="AD531" s="151"/>
      <c r="AE531" s="43"/>
      <c r="AF531" s="151"/>
      <c r="AG531" s="151"/>
      <c r="AH531" s="151"/>
      <c r="AI531" s="151"/>
      <c r="AJ531" s="22"/>
      <c r="AK531" s="22"/>
      <c r="AL531" s="22"/>
      <c r="AM531" s="22"/>
      <c r="AN531" s="22"/>
      <c r="AO531" s="22"/>
    </row>
    <row r="532" spans="1:41" ht="15.75" customHeight="1" x14ac:dyDescent="0.2">
      <c r="A532" s="43"/>
      <c r="B532" s="151"/>
      <c r="C532" s="151"/>
      <c r="D532" s="151"/>
      <c r="E532" s="151"/>
      <c r="F532" s="151"/>
      <c r="G532" s="64"/>
      <c r="H532" s="151"/>
      <c r="I532" s="151"/>
      <c r="J532" s="151"/>
      <c r="K532" s="151"/>
      <c r="L532" s="151"/>
      <c r="M532" s="64"/>
      <c r="N532" s="151"/>
      <c r="O532" s="151"/>
      <c r="P532" s="151"/>
      <c r="Q532" s="151"/>
      <c r="R532" s="151"/>
      <c r="S532" s="43"/>
      <c r="T532" s="151"/>
      <c r="U532" s="151"/>
      <c r="V532" s="151"/>
      <c r="W532" s="151"/>
      <c r="X532" s="151"/>
      <c r="Y532" s="151"/>
      <c r="Z532" s="43"/>
      <c r="AA532" s="151"/>
      <c r="AB532" s="151"/>
      <c r="AC532" s="151"/>
      <c r="AD532" s="151"/>
      <c r="AE532" s="43"/>
      <c r="AF532" s="151"/>
      <c r="AG532" s="151"/>
      <c r="AH532" s="151"/>
      <c r="AI532" s="151"/>
      <c r="AJ532" s="22"/>
      <c r="AK532" s="22"/>
      <c r="AL532" s="22"/>
      <c r="AM532" s="22"/>
      <c r="AN532" s="22"/>
      <c r="AO532" s="22"/>
    </row>
    <row r="533" spans="1:41" ht="15.75" customHeight="1" x14ac:dyDescent="0.2">
      <c r="A533" s="43"/>
      <c r="B533" s="151"/>
      <c r="C533" s="151"/>
      <c r="D533" s="151"/>
      <c r="E533" s="151"/>
      <c r="F533" s="151"/>
      <c r="G533" s="64"/>
      <c r="H533" s="151"/>
      <c r="I533" s="151"/>
      <c r="J533" s="151"/>
      <c r="K533" s="151"/>
      <c r="L533" s="151"/>
      <c r="M533" s="64"/>
      <c r="N533" s="151"/>
      <c r="O533" s="151"/>
      <c r="P533" s="151"/>
      <c r="Q533" s="151"/>
      <c r="R533" s="151"/>
      <c r="S533" s="43"/>
      <c r="T533" s="151"/>
      <c r="U533" s="151"/>
      <c r="V533" s="151"/>
      <c r="W533" s="151"/>
      <c r="X533" s="151"/>
      <c r="Y533" s="151"/>
      <c r="Z533" s="43"/>
      <c r="AA533" s="151"/>
      <c r="AB533" s="151"/>
      <c r="AC533" s="151"/>
      <c r="AD533" s="151"/>
      <c r="AE533" s="43"/>
      <c r="AF533" s="151"/>
      <c r="AG533" s="151"/>
      <c r="AH533" s="151"/>
      <c r="AI533" s="151"/>
      <c r="AJ533" s="22"/>
      <c r="AK533" s="22"/>
      <c r="AL533" s="22"/>
      <c r="AM533" s="22"/>
      <c r="AN533" s="22"/>
      <c r="AO533" s="22"/>
    </row>
    <row r="534" spans="1:41" ht="15.75" customHeight="1" x14ac:dyDescent="0.2">
      <c r="A534" s="43"/>
      <c r="B534" s="151"/>
      <c r="C534" s="151"/>
      <c r="D534" s="151"/>
      <c r="E534" s="151"/>
      <c r="F534" s="151"/>
      <c r="G534" s="64"/>
      <c r="H534" s="151"/>
      <c r="I534" s="151"/>
      <c r="J534" s="151"/>
      <c r="K534" s="151"/>
      <c r="L534" s="151"/>
      <c r="M534" s="64"/>
      <c r="N534" s="151"/>
      <c r="O534" s="151"/>
      <c r="P534" s="151"/>
      <c r="Q534" s="151"/>
      <c r="R534" s="151"/>
      <c r="S534" s="43"/>
      <c r="T534" s="151"/>
      <c r="U534" s="151"/>
      <c r="V534" s="151"/>
      <c r="W534" s="151"/>
      <c r="X534" s="151"/>
      <c r="Y534" s="151"/>
      <c r="Z534" s="43"/>
      <c r="AA534" s="151"/>
      <c r="AB534" s="151"/>
      <c r="AC534" s="151"/>
      <c r="AD534" s="151"/>
      <c r="AE534" s="43"/>
      <c r="AF534" s="151"/>
      <c r="AG534" s="151"/>
      <c r="AH534" s="151"/>
      <c r="AI534" s="151"/>
      <c r="AJ534" s="22"/>
      <c r="AK534" s="22"/>
      <c r="AL534" s="22"/>
      <c r="AM534" s="22"/>
      <c r="AN534" s="22"/>
      <c r="AO534" s="22"/>
    </row>
    <row r="535" spans="1:41" ht="15.75" customHeight="1" x14ac:dyDescent="0.2">
      <c r="A535" s="43"/>
      <c r="B535" s="151"/>
      <c r="C535" s="151"/>
      <c r="D535" s="151"/>
      <c r="E535" s="151"/>
      <c r="F535" s="151"/>
      <c r="G535" s="64"/>
      <c r="H535" s="151"/>
      <c r="I535" s="151"/>
      <c r="J535" s="151"/>
      <c r="K535" s="151"/>
      <c r="L535" s="151"/>
      <c r="M535" s="64"/>
      <c r="N535" s="151"/>
      <c r="O535" s="151"/>
      <c r="P535" s="151"/>
      <c r="Q535" s="151"/>
      <c r="R535" s="151"/>
      <c r="S535" s="43"/>
      <c r="T535" s="151"/>
      <c r="U535" s="151"/>
      <c r="V535" s="151"/>
      <c r="W535" s="151"/>
      <c r="X535" s="151"/>
      <c r="Y535" s="151"/>
      <c r="Z535" s="43"/>
      <c r="AA535" s="151"/>
      <c r="AB535" s="151"/>
      <c r="AC535" s="151"/>
      <c r="AD535" s="151"/>
      <c r="AE535" s="43"/>
      <c r="AF535" s="151"/>
      <c r="AG535" s="151"/>
      <c r="AH535" s="151"/>
      <c r="AI535" s="151"/>
      <c r="AJ535" s="22"/>
      <c r="AK535" s="22"/>
      <c r="AL535" s="22"/>
      <c r="AM535" s="22"/>
      <c r="AN535" s="22"/>
      <c r="AO535" s="22"/>
    </row>
    <row r="536" spans="1:41" ht="15.75" customHeight="1" x14ac:dyDescent="0.2">
      <c r="A536" s="43"/>
      <c r="B536" s="151"/>
      <c r="C536" s="151"/>
      <c r="D536" s="151"/>
      <c r="E536" s="151"/>
      <c r="F536" s="151"/>
      <c r="G536" s="64"/>
      <c r="H536" s="151"/>
      <c r="I536" s="151"/>
      <c r="J536" s="151"/>
      <c r="K536" s="151"/>
      <c r="L536" s="151"/>
      <c r="M536" s="64"/>
      <c r="N536" s="151"/>
      <c r="O536" s="151"/>
      <c r="P536" s="151"/>
      <c r="Q536" s="151"/>
      <c r="R536" s="151"/>
      <c r="S536" s="43"/>
      <c r="T536" s="151"/>
      <c r="U536" s="151"/>
      <c r="V536" s="151"/>
      <c r="W536" s="151"/>
      <c r="X536" s="151"/>
      <c r="Y536" s="151"/>
      <c r="Z536" s="43"/>
      <c r="AA536" s="151"/>
      <c r="AB536" s="151"/>
      <c r="AC536" s="151"/>
      <c r="AD536" s="151"/>
      <c r="AE536" s="43"/>
      <c r="AF536" s="151"/>
      <c r="AG536" s="151"/>
      <c r="AH536" s="151"/>
      <c r="AI536" s="151"/>
      <c r="AJ536" s="22"/>
      <c r="AK536" s="22"/>
      <c r="AL536" s="22"/>
      <c r="AM536" s="22"/>
      <c r="AN536" s="22"/>
      <c r="AO536" s="22"/>
    </row>
    <row r="537" spans="1:41" ht="15.75" customHeight="1" x14ac:dyDescent="0.2">
      <c r="A537" s="43"/>
      <c r="B537" s="151"/>
      <c r="C537" s="151"/>
      <c r="D537" s="151"/>
      <c r="E537" s="151"/>
      <c r="F537" s="151"/>
      <c r="G537" s="64"/>
      <c r="H537" s="151"/>
      <c r="I537" s="151"/>
      <c r="J537" s="151"/>
      <c r="K537" s="151"/>
      <c r="L537" s="151"/>
      <c r="M537" s="64"/>
      <c r="N537" s="151"/>
      <c r="O537" s="151"/>
      <c r="P537" s="151"/>
      <c r="Q537" s="151"/>
      <c r="R537" s="151"/>
      <c r="S537" s="43"/>
      <c r="T537" s="151"/>
      <c r="U537" s="151"/>
      <c r="V537" s="151"/>
      <c r="W537" s="151"/>
      <c r="X537" s="151"/>
      <c r="Y537" s="151"/>
      <c r="Z537" s="43"/>
      <c r="AA537" s="151"/>
      <c r="AB537" s="151"/>
      <c r="AC537" s="151"/>
      <c r="AD537" s="151"/>
      <c r="AE537" s="43"/>
      <c r="AF537" s="151"/>
      <c r="AG537" s="151"/>
      <c r="AH537" s="151"/>
      <c r="AI537" s="151"/>
      <c r="AJ537" s="22"/>
      <c r="AK537" s="22"/>
      <c r="AL537" s="22"/>
      <c r="AM537" s="22"/>
      <c r="AN537" s="22"/>
      <c r="AO537" s="22"/>
    </row>
    <row r="538" spans="1:41" ht="15.75" customHeight="1" x14ac:dyDescent="0.2">
      <c r="A538" s="43"/>
      <c r="B538" s="151"/>
      <c r="C538" s="151"/>
      <c r="D538" s="151"/>
      <c r="E538" s="151"/>
      <c r="F538" s="151"/>
      <c r="G538" s="64"/>
      <c r="H538" s="151"/>
      <c r="I538" s="151"/>
      <c r="J538" s="151"/>
      <c r="K538" s="151"/>
      <c r="L538" s="151"/>
      <c r="M538" s="64"/>
      <c r="N538" s="151"/>
      <c r="O538" s="151"/>
      <c r="P538" s="151"/>
      <c r="Q538" s="151"/>
      <c r="R538" s="151"/>
      <c r="S538" s="43"/>
      <c r="T538" s="151"/>
      <c r="U538" s="151"/>
      <c r="V538" s="151"/>
      <c r="W538" s="151"/>
      <c r="X538" s="151"/>
      <c r="Y538" s="151"/>
      <c r="Z538" s="43"/>
      <c r="AA538" s="151"/>
      <c r="AB538" s="151"/>
      <c r="AC538" s="151"/>
      <c r="AD538" s="151"/>
      <c r="AE538" s="43"/>
      <c r="AF538" s="151"/>
      <c r="AG538" s="151"/>
      <c r="AH538" s="151"/>
      <c r="AI538" s="151"/>
      <c r="AJ538" s="22"/>
      <c r="AK538" s="22"/>
      <c r="AL538" s="22"/>
      <c r="AM538" s="22"/>
      <c r="AN538" s="22"/>
      <c r="AO538" s="22"/>
    </row>
    <row r="539" spans="1:41" ht="15.75" customHeight="1" x14ac:dyDescent="0.2">
      <c r="A539" s="43"/>
      <c r="B539" s="151"/>
      <c r="C539" s="151"/>
      <c r="D539" s="151"/>
      <c r="E539" s="151"/>
      <c r="F539" s="151"/>
      <c r="G539" s="64"/>
      <c r="H539" s="151"/>
      <c r="I539" s="151"/>
      <c r="J539" s="151"/>
      <c r="K539" s="151"/>
      <c r="L539" s="151"/>
      <c r="M539" s="64"/>
      <c r="N539" s="151"/>
      <c r="O539" s="151"/>
      <c r="P539" s="151"/>
      <c r="Q539" s="151"/>
      <c r="R539" s="151"/>
      <c r="S539" s="43"/>
      <c r="T539" s="151"/>
      <c r="U539" s="151"/>
      <c r="V539" s="151"/>
      <c r="W539" s="151"/>
      <c r="X539" s="151"/>
      <c r="Y539" s="151"/>
      <c r="Z539" s="43"/>
      <c r="AA539" s="151"/>
      <c r="AB539" s="151"/>
      <c r="AC539" s="151"/>
      <c r="AD539" s="151"/>
      <c r="AE539" s="43"/>
      <c r="AF539" s="151"/>
      <c r="AG539" s="151"/>
      <c r="AH539" s="151"/>
      <c r="AI539" s="151"/>
      <c r="AJ539" s="22"/>
      <c r="AK539" s="22"/>
      <c r="AL539" s="22"/>
      <c r="AM539" s="22"/>
      <c r="AN539" s="22"/>
      <c r="AO539" s="22"/>
    </row>
    <row r="540" spans="1:41" ht="15.75" customHeight="1" x14ac:dyDescent="0.2">
      <c r="A540" s="43"/>
      <c r="B540" s="151"/>
      <c r="C540" s="151"/>
      <c r="D540" s="151"/>
      <c r="E540" s="151"/>
      <c r="F540" s="151"/>
      <c r="G540" s="64"/>
      <c r="H540" s="151"/>
      <c r="I540" s="151"/>
      <c r="J540" s="151"/>
      <c r="K540" s="151"/>
      <c r="L540" s="151"/>
      <c r="M540" s="64"/>
      <c r="N540" s="151"/>
      <c r="O540" s="151"/>
      <c r="P540" s="151"/>
      <c r="Q540" s="151"/>
      <c r="R540" s="151"/>
      <c r="S540" s="43"/>
      <c r="T540" s="151"/>
      <c r="U540" s="151"/>
      <c r="V540" s="151"/>
      <c r="W540" s="151"/>
      <c r="X540" s="151"/>
      <c r="Y540" s="151"/>
      <c r="Z540" s="43"/>
      <c r="AA540" s="151"/>
      <c r="AB540" s="151"/>
      <c r="AC540" s="151"/>
      <c r="AD540" s="151"/>
      <c r="AE540" s="43"/>
      <c r="AF540" s="151"/>
      <c r="AG540" s="151"/>
      <c r="AH540" s="151"/>
      <c r="AI540" s="151"/>
      <c r="AJ540" s="22"/>
      <c r="AK540" s="22"/>
      <c r="AL540" s="22"/>
      <c r="AM540" s="22"/>
      <c r="AN540" s="22"/>
      <c r="AO540" s="22"/>
    </row>
    <row r="541" spans="1:41" ht="15.75" customHeight="1" x14ac:dyDescent="0.2">
      <c r="A541" s="43"/>
      <c r="B541" s="151"/>
      <c r="C541" s="151"/>
      <c r="D541" s="151"/>
      <c r="E541" s="151"/>
      <c r="F541" s="151"/>
      <c r="G541" s="64"/>
      <c r="H541" s="151"/>
      <c r="I541" s="151"/>
      <c r="J541" s="151"/>
      <c r="K541" s="151"/>
      <c r="L541" s="151"/>
      <c r="M541" s="64"/>
      <c r="N541" s="151"/>
      <c r="O541" s="151"/>
      <c r="P541" s="151"/>
      <c r="Q541" s="151"/>
      <c r="R541" s="151"/>
      <c r="S541" s="43"/>
      <c r="T541" s="151"/>
      <c r="U541" s="151"/>
      <c r="V541" s="151"/>
      <c r="W541" s="151"/>
      <c r="X541" s="151"/>
      <c r="Y541" s="151"/>
      <c r="Z541" s="43"/>
      <c r="AA541" s="151"/>
      <c r="AB541" s="151"/>
      <c r="AC541" s="151"/>
      <c r="AD541" s="151"/>
      <c r="AE541" s="43"/>
      <c r="AF541" s="151"/>
      <c r="AG541" s="151"/>
      <c r="AH541" s="151"/>
      <c r="AI541" s="151"/>
      <c r="AJ541" s="22"/>
      <c r="AK541" s="22"/>
      <c r="AL541" s="22"/>
      <c r="AM541" s="22"/>
      <c r="AN541" s="22"/>
      <c r="AO541" s="22"/>
    </row>
    <row r="542" spans="1:41" ht="15.75" customHeight="1" x14ac:dyDescent="0.2">
      <c r="A542" s="43"/>
      <c r="B542" s="151"/>
      <c r="C542" s="151"/>
      <c r="D542" s="151"/>
      <c r="E542" s="151"/>
      <c r="F542" s="151"/>
      <c r="G542" s="64"/>
      <c r="H542" s="151"/>
      <c r="I542" s="151"/>
      <c r="J542" s="151"/>
      <c r="K542" s="151"/>
      <c r="L542" s="151"/>
      <c r="M542" s="64"/>
      <c r="N542" s="151"/>
      <c r="O542" s="151"/>
      <c r="P542" s="151"/>
      <c r="Q542" s="151"/>
      <c r="R542" s="151"/>
      <c r="S542" s="43"/>
      <c r="T542" s="151"/>
      <c r="U542" s="151"/>
      <c r="V542" s="151"/>
      <c r="W542" s="151"/>
      <c r="X542" s="151"/>
      <c r="Y542" s="151"/>
      <c r="Z542" s="43"/>
      <c r="AA542" s="151"/>
      <c r="AB542" s="151"/>
      <c r="AC542" s="151"/>
      <c r="AD542" s="151"/>
      <c r="AE542" s="43"/>
      <c r="AF542" s="151"/>
      <c r="AG542" s="151"/>
      <c r="AH542" s="151"/>
      <c r="AI542" s="151"/>
      <c r="AJ542" s="22"/>
      <c r="AK542" s="22"/>
      <c r="AL542" s="22"/>
      <c r="AM542" s="22"/>
      <c r="AN542" s="22"/>
      <c r="AO542" s="22"/>
    </row>
    <row r="543" spans="1:41" ht="15.75" customHeight="1" x14ac:dyDescent="0.2">
      <c r="A543" s="43"/>
      <c r="B543" s="151"/>
      <c r="C543" s="151"/>
      <c r="D543" s="151"/>
      <c r="E543" s="151"/>
      <c r="F543" s="151"/>
      <c r="G543" s="64"/>
      <c r="H543" s="151"/>
      <c r="I543" s="151"/>
      <c r="J543" s="151"/>
      <c r="K543" s="151"/>
      <c r="L543" s="151"/>
      <c r="M543" s="64"/>
      <c r="N543" s="151"/>
      <c r="O543" s="151"/>
      <c r="P543" s="151"/>
      <c r="Q543" s="151"/>
      <c r="R543" s="151"/>
      <c r="S543" s="43"/>
      <c r="T543" s="151"/>
      <c r="U543" s="151"/>
      <c r="V543" s="151"/>
      <c r="W543" s="151"/>
      <c r="X543" s="151"/>
      <c r="Y543" s="151"/>
      <c r="Z543" s="43"/>
      <c r="AA543" s="151"/>
      <c r="AB543" s="151"/>
      <c r="AC543" s="151"/>
      <c r="AD543" s="151"/>
      <c r="AE543" s="43"/>
      <c r="AF543" s="151"/>
      <c r="AG543" s="151"/>
      <c r="AH543" s="151"/>
      <c r="AI543" s="151"/>
      <c r="AJ543" s="22"/>
      <c r="AK543" s="22"/>
      <c r="AL543" s="22"/>
      <c r="AM543" s="22"/>
      <c r="AN543" s="22"/>
      <c r="AO543" s="22"/>
    </row>
    <row r="544" spans="1:41" ht="15.75" customHeight="1" x14ac:dyDescent="0.2">
      <c r="A544" s="43"/>
      <c r="B544" s="151"/>
      <c r="C544" s="151"/>
      <c r="D544" s="151"/>
      <c r="E544" s="151"/>
      <c r="F544" s="151"/>
      <c r="G544" s="64"/>
      <c r="H544" s="151"/>
      <c r="I544" s="151"/>
      <c r="J544" s="151"/>
      <c r="K544" s="151"/>
      <c r="L544" s="151"/>
      <c r="M544" s="64"/>
      <c r="N544" s="151"/>
      <c r="O544" s="151"/>
      <c r="P544" s="151"/>
      <c r="Q544" s="151"/>
      <c r="R544" s="151"/>
      <c r="S544" s="43"/>
      <c r="T544" s="151"/>
      <c r="U544" s="151"/>
      <c r="V544" s="151"/>
      <c r="W544" s="151"/>
      <c r="X544" s="151"/>
      <c r="Y544" s="151"/>
      <c r="Z544" s="43"/>
      <c r="AA544" s="151"/>
      <c r="AB544" s="151"/>
      <c r="AC544" s="151"/>
      <c r="AD544" s="151"/>
      <c r="AE544" s="43"/>
      <c r="AF544" s="151"/>
      <c r="AG544" s="151"/>
      <c r="AH544" s="151"/>
      <c r="AI544" s="151"/>
      <c r="AJ544" s="22"/>
      <c r="AK544" s="22"/>
      <c r="AL544" s="22"/>
      <c r="AM544" s="22"/>
      <c r="AN544" s="22"/>
      <c r="AO544" s="22"/>
    </row>
    <row r="545" spans="1:41" ht="15.75" customHeight="1" x14ac:dyDescent="0.2">
      <c r="A545" s="43"/>
      <c r="B545" s="151"/>
      <c r="C545" s="151"/>
      <c r="D545" s="151"/>
      <c r="E545" s="151"/>
      <c r="F545" s="151"/>
      <c r="G545" s="64"/>
      <c r="H545" s="151"/>
      <c r="I545" s="151"/>
      <c r="J545" s="151"/>
      <c r="K545" s="151"/>
      <c r="L545" s="151"/>
      <c r="M545" s="64"/>
      <c r="N545" s="151"/>
      <c r="O545" s="151"/>
      <c r="P545" s="151"/>
      <c r="Q545" s="151"/>
      <c r="R545" s="151"/>
      <c r="S545" s="43"/>
      <c r="T545" s="151"/>
      <c r="U545" s="151"/>
      <c r="V545" s="151"/>
      <c r="W545" s="151"/>
      <c r="X545" s="151"/>
      <c r="Y545" s="151"/>
      <c r="Z545" s="43"/>
      <c r="AA545" s="151"/>
      <c r="AB545" s="151"/>
      <c r="AC545" s="151"/>
      <c r="AD545" s="151"/>
      <c r="AE545" s="43"/>
      <c r="AF545" s="151"/>
      <c r="AG545" s="151"/>
      <c r="AH545" s="151"/>
      <c r="AI545" s="151"/>
      <c r="AJ545" s="22"/>
      <c r="AK545" s="22"/>
      <c r="AL545" s="22"/>
      <c r="AM545" s="22"/>
      <c r="AN545" s="22"/>
      <c r="AO545" s="22"/>
    </row>
    <row r="546" spans="1:41" ht="15.75" customHeight="1" x14ac:dyDescent="0.2">
      <c r="A546" s="43"/>
      <c r="B546" s="151"/>
      <c r="C546" s="151"/>
      <c r="D546" s="151"/>
      <c r="E546" s="151"/>
      <c r="F546" s="151"/>
      <c r="G546" s="64"/>
      <c r="H546" s="151"/>
      <c r="I546" s="151"/>
      <c r="J546" s="151"/>
      <c r="K546" s="151"/>
      <c r="L546" s="151"/>
      <c r="M546" s="64"/>
      <c r="N546" s="151"/>
      <c r="O546" s="151"/>
      <c r="P546" s="151"/>
      <c r="Q546" s="151"/>
      <c r="R546" s="151"/>
      <c r="S546" s="43"/>
      <c r="T546" s="151"/>
      <c r="U546" s="151"/>
      <c r="V546" s="151"/>
      <c r="W546" s="151"/>
      <c r="X546" s="151"/>
      <c r="Y546" s="151"/>
      <c r="Z546" s="43"/>
      <c r="AA546" s="151"/>
      <c r="AB546" s="151"/>
      <c r="AC546" s="151"/>
      <c r="AD546" s="151"/>
      <c r="AE546" s="43"/>
      <c r="AF546" s="151"/>
      <c r="AG546" s="151"/>
      <c r="AH546" s="151"/>
      <c r="AI546" s="151"/>
      <c r="AJ546" s="22"/>
      <c r="AK546" s="22"/>
      <c r="AL546" s="22"/>
      <c r="AM546" s="22"/>
      <c r="AN546" s="22"/>
      <c r="AO546" s="22"/>
    </row>
    <row r="547" spans="1:41" ht="15.75" customHeight="1" x14ac:dyDescent="0.2">
      <c r="A547" s="43"/>
      <c r="B547" s="151"/>
      <c r="C547" s="151"/>
      <c r="D547" s="151"/>
      <c r="E547" s="151"/>
      <c r="F547" s="151"/>
      <c r="G547" s="64"/>
      <c r="H547" s="151"/>
      <c r="I547" s="151"/>
      <c r="J547" s="151"/>
      <c r="K547" s="151"/>
      <c r="L547" s="151"/>
      <c r="M547" s="64"/>
      <c r="N547" s="151"/>
      <c r="O547" s="151"/>
      <c r="P547" s="151"/>
      <c r="Q547" s="151"/>
      <c r="R547" s="151"/>
      <c r="S547" s="43"/>
      <c r="T547" s="151"/>
      <c r="U547" s="151"/>
      <c r="V547" s="151"/>
      <c r="W547" s="151"/>
      <c r="X547" s="151"/>
      <c r="Y547" s="151"/>
      <c r="Z547" s="43"/>
      <c r="AA547" s="151"/>
      <c r="AB547" s="151"/>
      <c r="AC547" s="151"/>
      <c r="AD547" s="151"/>
      <c r="AE547" s="43"/>
      <c r="AF547" s="151"/>
      <c r="AG547" s="151"/>
      <c r="AH547" s="151"/>
      <c r="AI547" s="151"/>
      <c r="AJ547" s="22"/>
      <c r="AK547" s="22"/>
      <c r="AL547" s="22"/>
      <c r="AM547" s="22"/>
      <c r="AN547" s="22"/>
      <c r="AO547" s="22"/>
    </row>
    <row r="548" spans="1:41" ht="15.75" customHeight="1" x14ac:dyDescent="0.2">
      <c r="A548" s="43"/>
      <c r="B548" s="151"/>
      <c r="C548" s="151"/>
      <c r="D548" s="151"/>
      <c r="E548" s="151"/>
      <c r="F548" s="151"/>
      <c r="G548" s="64"/>
      <c r="H548" s="151"/>
      <c r="I548" s="151"/>
      <c r="J548" s="151"/>
      <c r="K548" s="151"/>
      <c r="L548" s="151"/>
      <c r="M548" s="64"/>
      <c r="N548" s="151"/>
      <c r="O548" s="151"/>
      <c r="P548" s="151"/>
      <c r="Q548" s="151"/>
      <c r="R548" s="151"/>
      <c r="S548" s="43"/>
      <c r="T548" s="151"/>
      <c r="U548" s="151"/>
      <c r="V548" s="151"/>
      <c r="W548" s="151"/>
      <c r="X548" s="151"/>
      <c r="Y548" s="151"/>
      <c r="Z548" s="43"/>
      <c r="AA548" s="151"/>
      <c r="AB548" s="151"/>
      <c r="AC548" s="151"/>
      <c r="AD548" s="151"/>
      <c r="AE548" s="43"/>
      <c r="AF548" s="151"/>
      <c r="AG548" s="151"/>
      <c r="AH548" s="151"/>
      <c r="AI548" s="151"/>
      <c r="AJ548" s="22"/>
      <c r="AK548" s="22"/>
      <c r="AL548" s="22"/>
      <c r="AM548" s="22"/>
      <c r="AN548" s="22"/>
      <c r="AO548" s="22"/>
    </row>
    <row r="549" spans="1:41" ht="15.75" customHeight="1" x14ac:dyDescent="0.2">
      <c r="A549" s="43"/>
      <c r="B549" s="151"/>
      <c r="C549" s="151"/>
      <c r="D549" s="151"/>
      <c r="E549" s="151"/>
      <c r="F549" s="151"/>
      <c r="G549" s="64"/>
      <c r="H549" s="151"/>
      <c r="I549" s="151"/>
      <c r="J549" s="151"/>
      <c r="K549" s="151"/>
      <c r="L549" s="151"/>
      <c r="M549" s="64"/>
      <c r="N549" s="151"/>
      <c r="O549" s="151"/>
      <c r="P549" s="151"/>
      <c r="Q549" s="151"/>
      <c r="R549" s="151"/>
      <c r="S549" s="43"/>
      <c r="T549" s="151"/>
      <c r="U549" s="151"/>
      <c r="V549" s="151"/>
      <c r="W549" s="151"/>
      <c r="X549" s="151"/>
      <c r="Y549" s="151"/>
      <c r="Z549" s="43"/>
      <c r="AA549" s="151"/>
      <c r="AB549" s="151"/>
      <c r="AC549" s="151"/>
      <c r="AD549" s="151"/>
      <c r="AE549" s="43"/>
      <c r="AF549" s="151"/>
      <c r="AG549" s="151"/>
      <c r="AH549" s="151"/>
      <c r="AI549" s="151"/>
      <c r="AJ549" s="22"/>
      <c r="AK549" s="22"/>
      <c r="AL549" s="22"/>
      <c r="AM549" s="22"/>
      <c r="AN549" s="22"/>
      <c r="AO549" s="22"/>
    </row>
    <row r="550" spans="1:41" ht="15.75" customHeight="1" x14ac:dyDescent="0.2">
      <c r="A550" s="43"/>
      <c r="B550" s="151"/>
      <c r="C550" s="151"/>
      <c r="D550" s="151"/>
      <c r="E550" s="151"/>
      <c r="F550" s="151"/>
      <c r="G550" s="64"/>
      <c r="H550" s="151"/>
      <c r="I550" s="151"/>
      <c r="J550" s="151"/>
      <c r="K550" s="151"/>
      <c r="L550" s="151"/>
      <c r="M550" s="64"/>
      <c r="N550" s="151"/>
      <c r="O550" s="151"/>
      <c r="P550" s="151"/>
      <c r="Q550" s="151"/>
      <c r="R550" s="151"/>
      <c r="S550" s="43"/>
      <c r="T550" s="151"/>
      <c r="U550" s="151"/>
      <c r="V550" s="151"/>
      <c r="W550" s="151"/>
      <c r="X550" s="151"/>
      <c r="Y550" s="151"/>
      <c r="Z550" s="43"/>
      <c r="AA550" s="151"/>
      <c r="AB550" s="151"/>
      <c r="AC550" s="151"/>
      <c r="AD550" s="151"/>
      <c r="AE550" s="43"/>
      <c r="AF550" s="151"/>
      <c r="AG550" s="151"/>
      <c r="AH550" s="151"/>
      <c r="AI550" s="151"/>
      <c r="AJ550" s="22"/>
      <c r="AK550" s="22"/>
      <c r="AL550" s="22"/>
      <c r="AM550" s="22"/>
      <c r="AN550" s="22"/>
      <c r="AO550" s="22"/>
    </row>
    <row r="551" spans="1:41" ht="15.75" customHeight="1" x14ac:dyDescent="0.2">
      <c r="A551" s="43"/>
      <c r="B551" s="151"/>
      <c r="C551" s="151"/>
      <c r="D551" s="151"/>
      <c r="E551" s="151"/>
      <c r="F551" s="151"/>
      <c r="G551" s="64"/>
      <c r="H551" s="151"/>
      <c r="I551" s="151"/>
      <c r="J551" s="151"/>
      <c r="K551" s="151"/>
      <c r="L551" s="151"/>
      <c r="M551" s="64"/>
      <c r="N551" s="151"/>
      <c r="O551" s="151"/>
      <c r="P551" s="151"/>
      <c r="Q551" s="151"/>
      <c r="R551" s="151"/>
      <c r="S551" s="43"/>
      <c r="T551" s="151"/>
      <c r="U551" s="151"/>
      <c r="V551" s="151"/>
      <c r="W551" s="151"/>
      <c r="X551" s="151"/>
      <c r="Y551" s="151"/>
      <c r="Z551" s="43"/>
      <c r="AA551" s="151"/>
      <c r="AB551" s="151"/>
      <c r="AC551" s="151"/>
      <c r="AD551" s="151"/>
      <c r="AE551" s="43"/>
      <c r="AF551" s="151"/>
      <c r="AG551" s="151"/>
      <c r="AH551" s="151"/>
      <c r="AI551" s="151"/>
      <c r="AJ551" s="22"/>
      <c r="AK551" s="22"/>
      <c r="AL551" s="22"/>
      <c r="AM551" s="22"/>
      <c r="AN551" s="22"/>
      <c r="AO551" s="22"/>
    </row>
    <row r="552" spans="1:41" ht="15.75" customHeight="1" x14ac:dyDescent="0.2">
      <c r="A552" s="43"/>
      <c r="B552" s="151"/>
      <c r="C552" s="151"/>
      <c r="D552" s="151"/>
      <c r="E552" s="151"/>
      <c r="F552" s="151"/>
      <c r="G552" s="64"/>
      <c r="H552" s="151"/>
      <c r="I552" s="151"/>
      <c r="J552" s="151"/>
      <c r="K552" s="151"/>
      <c r="L552" s="151"/>
      <c r="M552" s="64"/>
      <c r="N552" s="151"/>
      <c r="O552" s="151"/>
      <c r="P552" s="151"/>
      <c r="Q552" s="151"/>
      <c r="R552" s="151"/>
      <c r="S552" s="43"/>
      <c r="T552" s="151"/>
      <c r="U552" s="151"/>
      <c r="V552" s="151"/>
      <c r="W552" s="151"/>
      <c r="X552" s="151"/>
      <c r="Y552" s="151"/>
      <c r="Z552" s="43"/>
      <c r="AA552" s="151"/>
      <c r="AB552" s="151"/>
      <c r="AC552" s="151"/>
      <c r="AD552" s="151"/>
      <c r="AE552" s="43"/>
      <c r="AF552" s="151"/>
      <c r="AG552" s="151"/>
      <c r="AH552" s="151"/>
      <c r="AI552" s="151"/>
      <c r="AJ552" s="22"/>
      <c r="AK552" s="22"/>
      <c r="AL552" s="22"/>
      <c r="AM552" s="22"/>
      <c r="AN552" s="22"/>
      <c r="AO552" s="22"/>
    </row>
    <row r="553" spans="1:41" ht="15.75" customHeight="1" x14ac:dyDescent="0.2">
      <c r="A553" s="43"/>
      <c r="B553" s="151"/>
      <c r="C553" s="151"/>
      <c r="D553" s="151"/>
      <c r="E553" s="151"/>
      <c r="F553" s="151"/>
      <c r="G553" s="64"/>
      <c r="H553" s="151"/>
      <c r="I553" s="151"/>
      <c r="J553" s="151"/>
      <c r="K553" s="151"/>
      <c r="L553" s="151"/>
      <c r="M553" s="64"/>
      <c r="N553" s="151"/>
      <c r="O553" s="151"/>
      <c r="P553" s="151"/>
      <c r="Q553" s="151"/>
      <c r="R553" s="151"/>
      <c r="S553" s="43"/>
      <c r="T553" s="151"/>
      <c r="U553" s="151"/>
      <c r="V553" s="151"/>
      <c r="W553" s="151"/>
      <c r="X553" s="151"/>
      <c r="Y553" s="151"/>
      <c r="Z553" s="43"/>
      <c r="AA553" s="151"/>
      <c r="AB553" s="151"/>
      <c r="AC553" s="151"/>
      <c r="AD553" s="151"/>
      <c r="AE553" s="43"/>
      <c r="AF553" s="151"/>
      <c r="AG553" s="151"/>
      <c r="AH553" s="151"/>
      <c r="AI553" s="151"/>
      <c r="AJ553" s="22"/>
      <c r="AK553" s="22"/>
      <c r="AL553" s="22"/>
      <c r="AM553" s="22"/>
      <c r="AN553" s="22"/>
      <c r="AO553" s="22"/>
    </row>
    <row r="554" spans="1:41" ht="15.75" customHeight="1" x14ac:dyDescent="0.2">
      <c r="A554" s="43"/>
      <c r="B554" s="151"/>
      <c r="C554" s="151"/>
      <c r="D554" s="151"/>
      <c r="E554" s="151"/>
      <c r="F554" s="151"/>
      <c r="G554" s="64"/>
      <c r="H554" s="151"/>
      <c r="I554" s="151"/>
      <c r="J554" s="151"/>
      <c r="K554" s="151"/>
      <c r="L554" s="151"/>
      <c r="M554" s="64"/>
      <c r="N554" s="151"/>
      <c r="O554" s="151"/>
      <c r="P554" s="151"/>
      <c r="Q554" s="151"/>
      <c r="R554" s="151"/>
      <c r="S554" s="43"/>
      <c r="T554" s="151"/>
      <c r="U554" s="151"/>
      <c r="V554" s="151"/>
      <c r="W554" s="151"/>
      <c r="X554" s="151"/>
      <c r="Y554" s="151"/>
      <c r="Z554" s="43"/>
      <c r="AA554" s="151"/>
      <c r="AB554" s="151"/>
      <c r="AC554" s="151"/>
      <c r="AD554" s="151"/>
      <c r="AE554" s="43"/>
      <c r="AF554" s="151"/>
      <c r="AG554" s="151"/>
      <c r="AH554" s="151"/>
      <c r="AI554" s="151"/>
      <c r="AJ554" s="22"/>
      <c r="AK554" s="22"/>
      <c r="AL554" s="22"/>
      <c r="AM554" s="22"/>
      <c r="AN554" s="22"/>
      <c r="AO554" s="22"/>
    </row>
    <row r="555" spans="1:41" ht="15.75" customHeight="1" x14ac:dyDescent="0.2">
      <c r="A555" s="43"/>
      <c r="B555" s="151"/>
      <c r="C555" s="151"/>
      <c r="D555" s="151"/>
      <c r="E555" s="151"/>
      <c r="F555" s="151"/>
      <c r="G555" s="64"/>
      <c r="H555" s="151"/>
      <c r="I555" s="151"/>
      <c r="J555" s="151"/>
      <c r="K555" s="151"/>
      <c r="L555" s="151"/>
      <c r="M555" s="64"/>
      <c r="N555" s="151"/>
      <c r="O555" s="151"/>
      <c r="P555" s="151"/>
      <c r="Q555" s="151"/>
      <c r="R555" s="151"/>
      <c r="S555" s="43"/>
      <c r="T555" s="151"/>
      <c r="U555" s="151"/>
      <c r="V555" s="151"/>
      <c r="W555" s="151"/>
      <c r="X555" s="151"/>
      <c r="Y555" s="151"/>
      <c r="Z555" s="43"/>
      <c r="AA555" s="151"/>
      <c r="AB555" s="151"/>
      <c r="AC555" s="151"/>
      <c r="AD555" s="151"/>
      <c r="AE555" s="43"/>
      <c r="AF555" s="151"/>
      <c r="AG555" s="151"/>
      <c r="AH555" s="151"/>
      <c r="AI555" s="151"/>
      <c r="AJ555" s="22"/>
      <c r="AK555" s="22"/>
      <c r="AL555" s="22"/>
      <c r="AM555" s="22"/>
      <c r="AN555" s="22"/>
      <c r="AO555" s="22"/>
    </row>
    <row r="556" spans="1:41" ht="15.75" customHeight="1" x14ac:dyDescent="0.2">
      <c r="A556" s="43"/>
      <c r="B556" s="151"/>
      <c r="C556" s="151"/>
      <c r="D556" s="151"/>
      <c r="E556" s="151"/>
      <c r="F556" s="151"/>
      <c r="G556" s="64"/>
      <c r="H556" s="151"/>
      <c r="I556" s="151"/>
      <c r="J556" s="151"/>
      <c r="K556" s="151"/>
      <c r="L556" s="151"/>
      <c r="M556" s="64"/>
      <c r="N556" s="151"/>
      <c r="O556" s="151"/>
      <c r="P556" s="151"/>
      <c r="Q556" s="151"/>
      <c r="R556" s="151"/>
      <c r="S556" s="43"/>
      <c r="T556" s="151"/>
      <c r="U556" s="151"/>
      <c r="V556" s="151"/>
      <c r="W556" s="151"/>
      <c r="X556" s="151"/>
      <c r="Y556" s="151"/>
      <c r="Z556" s="43"/>
      <c r="AA556" s="151"/>
      <c r="AB556" s="151"/>
      <c r="AC556" s="151"/>
      <c r="AD556" s="151"/>
      <c r="AE556" s="43"/>
      <c r="AF556" s="151"/>
      <c r="AG556" s="151"/>
      <c r="AH556" s="151"/>
      <c r="AI556" s="151"/>
      <c r="AJ556" s="22"/>
      <c r="AK556" s="22"/>
      <c r="AL556" s="22"/>
      <c r="AM556" s="22"/>
      <c r="AN556" s="22"/>
      <c r="AO556" s="22"/>
    </row>
    <row r="557" spans="1:41" ht="15.75" customHeight="1" x14ac:dyDescent="0.2">
      <c r="A557" s="43"/>
      <c r="B557" s="151"/>
      <c r="C557" s="151"/>
      <c r="D557" s="151"/>
      <c r="E557" s="151"/>
      <c r="F557" s="151"/>
      <c r="G557" s="64"/>
      <c r="H557" s="151"/>
      <c r="I557" s="151"/>
      <c r="J557" s="151"/>
      <c r="K557" s="151"/>
      <c r="L557" s="151"/>
      <c r="M557" s="64"/>
      <c r="N557" s="151"/>
      <c r="O557" s="151"/>
      <c r="P557" s="151"/>
      <c r="Q557" s="151"/>
      <c r="R557" s="151"/>
      <c r="S557" s="43"/>
      <c r="T557" s="151"/>
      <c r="U557" s="151"/>
      <c r="V557" s="151"/>
      <c r="W557" s="151"/>
      <c r="X557" s="151"/>
      <c r="Y557" s="151"/>
      <c r="Z557" s="43"/>
      <c r="AA557" s="151"/>
      <c r="AB557" s="151"/>
      <c r="AC557" s="151"/>
      <c r="AD557" s="151"/>
      <c r="AE557" s="43"/>
      <c r="AF557" s="151"/>
      <c r="AG557" s="151"/>
      <c r="AH557" s="151"/>
      <c r="AI557" s="151"/>
      <c r="AJ557" s="22"/>
      <c r="AK557" s="22"/>
      <c r="AL557" s="22"/>
      <c r="AM557" s="22"/>
      <c r="AN557" s="22"/>
      <c r="AO557" s="22"/>
    </row>
    <row r="558" spans="1:41" ht="15.75" customHeight="1" x14ac:dyDescent="0.2">
      <c r="A558" s="43"/>
      <c r="B558" s="151"/>
      <c r="C558" s="151"/>
      <c r="D558" s="151"/>
      <c r="E558" s="151"/>
      <c r="F558" s="151"/>
      <c r="G558" s="64"/>
      <c r="H558" s="151"/>
      <c r="I558" s="151"/>
      <c r="J558" s="151"/>
      <c r="K558" s="151"/>
      <c r="L558" s="151"/>
      <c r="M558" s="64"/>
      <c r="N558" s="151"/>
      <c r="O558" s="151"/>
      <c r="P558" s="151"/>
      <c r="Q558" s="151"/>
      <c r="R558" s="151"/>
      <c r="S558" s="43"/>
      <c r="T558" s="151"/>
      <c r="U558" s="151"/>
      <c r="V558" s="151"/>
      <c r="W558" s="151"/>
      <c r="X558" s="151"/>
      <c r="Y558" s="151"/>
      <c r="Z558" s="43"/>
      <c r="AA558" s="151"/>
      <c r="AB558" s="151"/>
      <c r="AC558" s="151"/>
      <c r="AD558" s="151"/>
      <c r="AE558" s="43"/>
      <c r="AF558" s="151"/>
      <c r="AG558" s="151"/>
      <c r="AH558" s="151"/>
      <c r="AI558" s="151"/>
      <c r="AJ558" s="22"/>
      <c r="AK558" s="22"/>
      <c r="AL558" s="22"/>
      <c r="AM558" s="22"/>
      <c r="AN558" s="22"/>
      <c r="AO558" s="22"/>
    </row>
    <row r="559" spans="1:41" ht="15.75" customHeight="1" x14ac:dyDescent="0.2">
      <c r="A559" s="43"/>
      <c r="B559" s="151"/>
      <c r="C559" s="151"/>
      <c r="D559" s="151"/>
      <c r="E559" s="151"/>
      <c r="F559" s="151"/>
      <c r="G559" s="64"/>
      <c r="H559" s="151"/>
      <c r="I559" s="151"/>
      <c r="J559" s="151"/>
      <c r="K559" s="151"/>
      <c r="L559" s="151"/>
      <c r="M559" s="64"/>
      <c r="N559" s="151"/>
      <c r="O559" s="151"/>
      <c r="P559" s="151"/>
      <c r="Q559" s="151"/>
      <c r="R559" s="151"/>
      <c r="S559" s="43"/>
      <c r="T559" s="151"/>
      <c r="U559" s="151"/>
      <c r="V559" s="151"/>
      <c r="W559" s="151"/>
      <c r="X559" s="151"/>
      <c r="Y559" s="151"/>
      <c r="Z559" s="43"/>
      <c r="AA559" s="151"/>
      <c r="AB559" s="151"/>
      <c r="AC559" s="151"/>
      <c r="AD559" s="151"/>
      <c r="AE559" s="43"/>
      <c r="AF559" s="151"/>
      <c r="AG559" s="151"/>
      <c r="AH559" s="151"/>
      <c r="AI559" s="151"/>
      <c r="AJ559" s="22"/>
      <c r="AK559" s="22"/>
      <c r="AL559" s="22"/>
      <c r="AM559" s="22"/>
      <c r="AN559" s="22"/>
      <c r="AO559" s="22"/>
    </row>
    <row r="560" spans="1:41" ht="15.75" customHeight="1" x14ac:dyDescent="0.2">
      <c r="A560" s="43"/>
      <c r="B560" s="151"/>
      <c r="C560" s="151"/>
      <c r="D560" s="151"/>
      <c r="E560" s="151"/>
      <c r="F560" s="151"/>
      <c r="G560" s="64"/>
      <c r="H560" s="151"/>
      <c r="I560" s="151"/>
      <c r="J560" s="151"/>
      <c r="K560" s="151"/>
      <c r="L560" s="151"/>
      <c r="M560" s="64"/>
      <c r="N560" s="151"/>
      <c r="O560" s="151"/>
      <c r="P560" s="151"/>
      <c r="Q560" s="151"/>
      <c r="R560" s="151"/>
      <c r="S560" s="43"/>
      <c r="T560" s="151"/>
      <c r="U560" s="151"/>
      <c r="V560" s="151"/>
      <c r="W560" s="151"/>
      <c r="X560" s="151"/>
      <c r="Y560" s="151"/>
      <c r="Z560" s="43"/>
      <c r="AA560" s="151"/>
      <c r="AB560" s="151"/>
      <c r="AC560" s="151"/>
      <c r="AD560" s="151"/>
      <c r="AE560" s="43"/>
      <c r="AF560" s="151"/>
      <c r="AG560" s="151"/>
      <c r="AH560" s="151"/>
      <c r="AI560" s="151"/>
      <c r="AJ560" s="22"/>
      <c r="AK560" s="22"/>
      <c r="AL560" s="22"/>
      <c r="AM560" s="22"/>
      <c r="AN560" s="22"/>
      <c r="AO560" s="22"/>
    </row>
    <row r="561" spans="1:41" ht="15.75" customHeight="1" x14ac:dyDescent="0.2">
      <c r="A561" s="43"/>
      <c r="B561" s="151"/>
      <c r="C561" s="151"/>
      <c r="D561" s="151"/>
      <c r="E561" s="151"/>
      <c r="F561" s="151"/>
      <c r="G561" s="64"/>
      <c r="H561" s="151"/>
      <c r="I561" s="151"/>
      <c r="J561" s="151"/>
      <c r="K561" s="151"/>
      <c r="L561" s="151"/>
      <c r="M561" s="64"/>
      <c r="N561" s="151"/>
      <c r="O561" s="151"/>
      <c r="P561" s="151"/>
      <c r="Q561" s="151"/>
      <c r="R561" s="151"/>
      <c r="S561" s="43"/>
      <c r="T561" s="151"/>
      <c r="U561" s="151"/>
      <c r="V561" s="151"/>
      <c r="W561" s="151"/>
      <c r="X561" s="151"/>
      <c r="Y561" s="151"/>
      <c r="Z561" s="43"/>
      <c r="AA561" s="151"/>
      <c r="AB561" s="151"/>
      <c r="AC561" s="151"/>
      <c r="AD561" s="151"/>
      <c r="AE561" s="43"/>
      <c r="AF561" s="151"/>
      <c r="AG561" s="151"/>
      <c r="AH561" s="151"/>
      <c r="AI561" s="151"/>
      <c r="AJ561" s="22"/>
      <c r="AK561" s="22"/>
      <c r="AL561" s="22"/>
      <c r="AM561" s="22"/>
      <c r="AN561" s="22"/>
      <c r="AO561" s="22"/>
    </row>
    <row r="562" spans="1:41" ht="15.75" customHeight="1" x14ac:dyDescent="0.2">
      <c r="A562" s="43"/>
      <c r="B562" s="151"/>
      <c r="C562" s="151"/>
      <c r="D562" s="151"/>
      <c r="E562" s="151"/>
      <c r="F562" s="151"/>
      <c r="G562" s="64"/>
      <c r="H562" s="151"/>
      <c r="I562" s="151"/>
      <c r="J562" s="151"/>
      <c r="K562" s="151"/>
      <c r="L562" s="151"/>
      <c r="M562" s="64"/>
      <c r="N562" s="151"/>
      <c r="O562" s="151"/>
      <c r="P562" s="151"/>
      <c r="Q562" s="151"/>
      <c r="R562" s="151"/>
      <c r="S562" s="43"/>
      <c r="T562" s="151"/>
      <c r="U562" s="151"/>
      <c r="V562" s="151"/>
      <c r="W562" s="151"/>
      <c r="X562" s="151"/>
      <c r="Y562" s="151"/>
      <c r="Z562" s="43"/>
      <c r="AA562" s="151"/>
      <c r="AB562" s="151"/>
      <c r="AC562" s="151"/>
      <c r="AD562" s="151"/>
      <c r="AE562" s="43"/>
      <c r="AF562" s="151"/>
      <c r="AG562" s="151"/>
      <c r="AH562" s="151"/>
      <c r="AI562" s="151"/>
      <c r="AJ562" s="22"/>
      <c r="AK562" s="22"/>
      <c r="AL562" s="22"/>
      <c r="AM562" s="22"/>
      <c r="AN562" s="22"/>
      <c r="AO562" s="22"/>
    </row>
    <row r="563" spans="1:41" ht="15.75" customHeight="1" x14ac:dyDescent="0.2">
      <c r="A563" s="43"/>
      <c r="B563" s="151"/>
      <c r="C563" s="151"/>
      <c r="D563" s="151"/>
      <c r="E563" s="151"/>
      <c r="F563" s="151"/>
      <c r="G563" s="64"/>
      <c r="H563" s="151"/>
      <c r="I563" s="151"/>
      <c r="J563" s="151"/>
      <c r="K563" s="151"/>
      <c r="L563" s="151"/>
      <c r="M563" s="64"/>
      <c r="N563" s="151"/>
      <c r="O563" s="151"/>
      <c r="P563" s="151"/>
      <c r="Q563" s="151"/>
      <c r="R563" s="151"/>
      <c r="S563" s="43"/>
      <c r="T563" s="151"/>
      <c r="U563" s="151"/>
      <c r="V563" s="151"/>
      <c r="W563" s="151"/>
      <c r="X563" s="151"/>
      <c r="Y563" s="151"/>
      <c r="Z563" s="43"/>
      <c r="AA563" s="151"/>
      <c r="AB563" s="151"/>
      <c r="AC563" s="151"/>
      <c r="AD563" s="151"/>
      <c r="AE563" s="43"/>
      <c r="AF563" s="151"/>
      <c r="AG563" s="151"/>
      <c r="AH563" s="151"/>
      <c r="AI563" s="151"/>
      <c r="AJ563" s="22"/>
      <c r="AK563" s="22"/>
      <c r="AL563" s="22"/>
      <c r="AM563" s="22"/>
      <c r="AN563" s="22"/>
      <c r="AO563" s="22"/>
    </row>
    <row r="564" spans="1:41" ht="15.75" customHeight="1" x14ac:dyDescent="0.2">
      <c r="A564" s="43"/>
      <c r="B564" s="151"/>
      <c r="C564" s="151"/>
      <c r="D564" s="151"/>
      <c r="E564" s="151"/>
      <c r="F564" s="151"/>
      <c r="G564" s="64"/>
      <c r="H564" s="151"/>
      <c r="I564" s="151"/>
      <c r="J564" s="151"/>
      <c r="K564" s="151"/>
      <c r="L564" s="151"/>
      <c r="M564" s="64"/>
      <c r="N564" s="151"/>
      <c r="O564" s="151"/>
      <c r="P564" s="151"/>
      <c r="Q564" s="151"/>
      <c r="R564" s="151"/>
      <c r="S564" s="43"/>
      <c r="T564" s="151"/>
      <c r="U564" s="151"/>
      <c r="V564" s="151"/>
      <c r="W564" s="151"/>
      <c r="X564" s="151"/>
      <c r="Y564" s="151"/>
      <c r="Z564" s="43"/>
      <c r="AA564" s="151"/>
      <c r="AB564" s="151"/>
      <c r="AC564" s="151"/>
      <c r="AD564" s="151"/>
      <c r="AE564" s="43"/>
      <c r="AF564" s="151"/>
      <c r="AG564" s="151"/>
      <c r="AH564" s="151"/>
      <c r="AI564" s="151"/>
      <c r="AJ564" s="22"/>
      <c r="AK564" s="22"/>
      <c r="AL564" s="22"/>
      <c r="AM564" s="22"/>
      <c r="AN564" s="22"/>
      <c r="AO564" s="22"/>
    </row>
    <row r="565" spans="1:41" ht="15.75" customHeight="1" x14ac:dyDescent="0.2">
      <c r="A565" s="43"/>
      <c r="B565" s="151"/>
      <c r="C565" s="151"/>
      <c r="D565" s="151"/>
      <c r="E565" s="151"/>
      <c r="F565" s="151"/>
      <c r="G565" s="64"/>
      <c r="H565" s="151"/>
      <c r="I565" s="151"/>
      <c r="J565" s="151"/>
      <c r="K565" s="151"/>
      <c r="L565" s="151"/>
      <c r="M565" s="64"/>
      <c r="N565" s="151"/>
      <c r="O565" s="151"/>
      <c r="P565" s="151"/>
      <c r="Q565" s="151"/>
      <c r="R565" s="151"/>
      <c r="S565" s="43"/>
      <c r="T565" s="151"/>
      <c r="U565" s="151"/>
      <c r="V565" s="151"/>
      <c r="W565" s="151"/>
      <c r="X565" s="151"/>
      <c r="Y565" s="151"/>
      <c r="Z565" s="43"/>
      <c r="AA565" s="151"/>
      <c r="AB565" s="151"/>
      <c r="AC565" s="151"/>
      <c r="AD565" s="151"/>
      <c r="AE565" s="43"/>
      <c r="AF565" s="151"/>
      <c r="AG565" s="151"/>
      <c r="AH565" s="151"/>
      <c r="AI565" s="151"/>
      <c r="AJ565" s="22"/>
      <c r="AK565" s="22"/>
      <c r="AL565" s="22"/>
      <c r="AM565" s="22"/>
      <c r="AN565" s="22"/>
      <c r="AO565" s="22"/>
    </row>
    <row r="566" spans="1:41" ht="15.75" customHeight="1" x14ac:dyDescent="0.2">
      <c r="A566" s="43"/>
      <c r="B566" s="151"/>
      <c r="C566" s="151"/>
      <c r="D566" s="151"/>
      <c r="E566" s="151"/>
      <c r="F566" s="151"/>
      <c r="G566" s="64"/>
      <c r="H566" s="151"/>
      <c r="I566" s="151"/>
      <c r="J566" s="151"/>
      <c r="K566" s="151"/>
      <c r="L566" s="151"/>
      <c r="M566" s="64"/>
      <c r="N566" s="151"/>
      <c r="O566" s="151"/>
      <c r="P566" s="151"/>
      <c r="Q566" s="151"/>
      <c r="R566" s="151"/>
      <c r="S566" s="43"/>
      <c r="T566" s="151"/>
      <c r="U566" s="151"/>
      <c r="V566" s="151"/>
      <c r="W566" s="151"/>
      <c r="X566" s="151"/>
      <c r="Y566" s="151"/>
      <c r="Z566" s="43"/>
      <c r="AA566" s="151"/>
      <c r="AB566" s="151"/>
      <c r="AC566" s="151"/>
      <c r="AD566" s="151"/>
      <c r="AE566" s="43"/>
      <c r="AF566" s="151"/>
      <c r="AG566" s="151"/>
      <c r="AH566" s="151"/>
      <c r="AI566" s="151"/>
      <c r="AJ566" s="22"/>
      <c r="AK566" s="22"/>
      <c r="AL566" s="22"/>
      <c r="AM566" s="22"/>
      <c r="AN566" s="22"/>
      <c r="AO566" s="22"/>
    </row>
    <row r="567" spans="1:41" ht="15.75" customHeight="1" x14ac:dyDescent="0.2">
      <c r="A567" s="43"/>
      <c r="B567" s="151"/>
      <c r="C567" s="151"/>
      <c r="D567" s="151"/>
      <c r="E567" s="151"/>
      <c r="F567" s="151"/>
      <c r="G567" s="64"/>
      <c r="H567" s="151"/>
      <c r="I567" s="151"/>
      <c r="J567" s="151"/>
      <c r="K567" s="151"/>
      <c r="L567" s="151"/>
      <c r="M567" s="64"/>
      <c r="N567" s="151"/>
      <c r="O567" s="151"/>
      <c r="P567" s="151"/>
      <c r="Q567" s="151"/>
      <c r="R567" s="151"/>
      <c r="S567" s="43"/>
      <c r="T567" s="151"/>
      <c r="U567" s="151"/>
      <c r="V567" s="151"/>
      <c r="W567" s="151"/>
      <c r="X567" s="151"/>
      <c r="Y567" s="151"/>
      <c r="Z567" s="43"/>
      <c r="AA567" s="151"/>
      <c r="AB567" s="151"/>
      <c r="AC567" s="151"/>
      <c r="AD567" s="151"/>
      <c r="AE567" s="43"/>
      <c r="AF567" s="151"/>
      <c r="AG567" s="151"/>
      <c r="AH567" s="151"/>
      <c r="AI567" s="151"/>
      <c r="AJ567" s="22"/>
      <c r="AK567" s="22"/>
      <c r="AL567" s="22"/>
      <c r="AM567" s="22"/>
      <c r="AN567" s="22"/>
      <c r="AO567" s="22"/>
    </row>
    <row r="568" spans="1:41" ht="15.75" customHeight="1" x14ac:dyDescent="0.2">
      <c r="A568" s="43"/>
      <c r="B568" s="151"/>
      <c r="C568" s="151"/>
      <c r="D568" s="151"/>
      <c r="E568" s="151"/>
      <c r="F568" s="151"/>
      <c r="G568" s="64"/>
      <c r="H568" s="151"/>
      <c r="I568" s="151"/>
      <c r="J568" s="151"/>
      <c r="K568" s="151"/>
      <c r="L568" s="151"/>
      <c r="M568" s="64"/>
      <c r="N568" s="151"/>
      <c r="O568" s="151"/>
      <c r="P568" s="151"/>
      <c r="Q568" s="151"/>
      <c r="R568" s="151"/>
      <c r="S568" s="43"/>
      <c r="T568" s="151"/>
      <c r="U568" s="151"/>
      <c r="V568" s="151"/>
      <c r="W568" s="151"/>
      <c r="X568" s="151"/>
      <c r="Y568" s="151"/>
      <c r="Z568" s="43"/>
      <c r="AA568" s="151"/>
      <c r="AB568" s="151"/>
      <c r="AC568" s="151"/>
      <c r="AD568" s="151"/>
      <c r="AE568" s="43"/>
      <c r="AF568" s="151"/>
      <c r="AG568" s="151"/>
      <c r="AH568" s="151"/>
      <c r="AI568" s="151"/>
      <c r="AJ568" s="22"/>
      <c r="AK568" s="22"/>
      <c r="AL568" s="22"/>
      <c r="AM568" s="22"/>
      <c r="AN568" s="22"/>
      <c r="AO568" s="22"/>
    </row>
    <row r="569" spans="1:41" ht="15.75" customHeight="1" x14ac:dyDescent="0.2">
      <c r="A569" s="43"/>
      <c r="B569" s="151"/>
      <c r="C569" s="151"/>
      <c r="D569" s="151"/>
      <c r="E569" s="151"/>
      <c r="F569" s="151"/>
      <c r="G569" s="64"/>
      <c r="H569" s="151"/>
      <c r="I569" s="151"/>
      <c r="J569" s="151"/>
      <c r="K569" s="151"/>
      <c r="L569" s="151"/>
      <c r="M569" s="64"/>
      <c r="N569" s="151"/>
      <c r="O569" s="151"/>
      <c r="P569" s="151"/>
      <c r="Q569" s="151"/>
      <c r="R569" s="151"/>
      <c r="S569" s="43"/>
      <c r="T569" s="151"/>
      <c r="U569" s="151"/>
      <c r="V569" s="151"/>
      <c r="W569" s="151"/>
      <c r="X569" s="151"/>
      <c r="Y569" s="151"/>
      <c r="Z569" s="43"/>
      <c r="AA569" s="151"/>
      <c r="AB569" s="151"/>
      <c r="AC569" s="151"/>
      <c r="AD569" s="151"/>
      <c r="AE569" s="43"/>
      <c r="AF569" s="151"/>
      <c r="AG569" s="151"/>
      <c r="AH569" s="151"/>
      <c r="AI569" s="151"/>
      <c r="AJ569" s="22"/>
      <c r="AK569" s="22"/>
      <c r="AL569" s="22"/>
      <c r="AM569" s="22"/>
      <c r="AN569" s="22"/>
      <c r="AO569" s="22"/>
    </row>
    <row r="570" spans="1:41" ht="15.75" customHeight="1" x14ac:dyDescent="0.2">
      <c r="A570" s="43"/>
      <c r="B570" s="151"/>
      <c r="C570" s="151"/>
      <c r="D570" s="151"/>
      <c r="E570" s="151"/>
      <c r="F570" s="151"/>
      <c r="G570" s="64"/>
      <c r="H570" s="151"/>
      <c r="I570" s="151"/>
      <c r="J570" s="151"/>
      <c r="K570" s="151"/>
      <c r="L570" s="151"/>
      <c r="M570" s="64"/>
      <c r="N570" s="151"/>
      <c r="O570" s="151"/>
      <c r="P570" s="151"/>
      <c r="Q570" s="151"/>
      <c r="R570" s="151"/>
      <c r="S570" s="43"/>
      <c r="T570" s="151"/>
      <c r="U570" s="151"/>
      <c r="V570" s="151"/>
      <c r="W570" s="151"/>
      <c r="X570" s="151"/>
      <c r="Y570" s="151"/>
      <c r="Z570" s="43"/>
      <c r="AA570" s="151"/>
      <c r="AB570" s="151"/>
      <c r="AC570" s="151"/>
      <c r="AD570" s="151"/>
      <c r="AE570" s="43"/>
      <c r="AF570" s="151"/>
      <c r="AG570" s="151"/>
      <c r="AH570" s="151"/>
      <c r="AI570" s="151"/>
      <c r="AJ570" s="22"/>
      <c r="AK570" s="22"/>
      <c r="AL570" s="22"/>
      <c r="AM570" s="22"/>
      <c r="AN570" s="22"/>
      <c r="AO570" s="22"/>
    </row>
    <row r="571" spans="1:41" ht="15.75" customHeight="1" x14ac:dyDescent="0.2">
      <c r="A571" s="43"/>
      <c r="B571" s="151"/>
      <c r="C571" s="151"/>
      <c r="D571" s="151"/>
      <c r="E571" s="151"/>
      <c r="F571" s="151"/>
      <c r="G571" s="64"/>
      <c r="H571" s="151"/>
      <c r="I571" s="151"/>
      <c r="J571" s="151"/>
      <c r="K571" s="151"/>
      <c r="L571" s="151"/>
      <c r="M571" s="64"/>
      <c r="N571" s="151"/>
      <c r="O571" s="151"/>
      <c r="P571" s="151"/>
      <c r="Q571" s="151"/>
      <c r="R571" s="151"/>
      <c r="S571" s="43"/>
      <c r="T571" s="151"/>
      <c r="U571" s="151"/>
      <c r="V571" s="151"/>
      <c r="W571" s="151"/>
      <c r="X571" s="151"/>
      <c r="Y571" s="151"/>
      <c r="Z571" s="43"/>
      <c r="AA571" s="151"/>
      <c r="AB571" s="151"/>
      <c r="AC571" s="151"/>
      <c r="AD571" s="151"/>
      <c r="AE571" s="43"/>
      <c r="AF571" s="151"/>
      <c r="AG571" s="151"/>
      <c r="AH571" s="151"/>
      <c r="AI571" s="151"/>
      <c r="AJ571" s="22"/>
      <c r="AK571" s="22"/>
      <c r="AL571" s="22"/>
      <c r="AM571" s="22"/>
      <c r="AN571" s="22"/>
      <c r="AO571" s="22"/>
    </row>
    <row r="572" spans="1:41" ht="15.75" customHeight="1" x14ac:dyDescent="0.2">
      <c r="A572" s="43"/>
      <c r="B572" s="151"/>
      <c r="C572" s="151"/>
      <c r="D572" s="151"/>
      <c r="E572" s="151"/>
      <c r="F572" s="151"/>
      <c r="G572" s="64"/>
      <c r="H572" s="151"/>
      <c r="I572" s="151"/>
      <c r="J572" s="151"/>
      <c r="K572" s="151"/>
      <c r="L572" s="151"/>
      <c r="M572" s="64"/>
      <c r="N572" s="151"/>
      <c r="O572" s="151"/>
      <c r="P572" s="151"/>
      <c r="Q572" s="151"/>
      <c r="R572" s="151"/>
      <c r="S572" s="43"/>
      <c r="T572" s="151"/>
      <c r="U572" s="151"/>
      <c r="V572" s="151"/>
      <c r="W572" s="151"/>
      <c r="X572" s="151"/>
      <c r="Y572" s="151"/>
      <c r="Z572" s="43"/>
      <c r="AA572" s="151"/>
      <c r="AB572" s="151"/>
      <c r="AC572" s="151"/>
      <c r="AD572" s="151"/>
      <c r="AE572" s="43"/>
      <c r="AF572" s="151"/>
      <c r="AG572" s="151"/>
      <c r="AH572" s="151"/>
      <c r="AI572" s="151"/>
      <c r="AJ572" s="22"/>
      <c r="AK572" s="22"/>
      <c r="AL572" s="22"/>
      <c r="AM572" s="22"/>
      <c r="AN572" s="22"/>
      <c r="AO572" s="22"/>
    </row>
    <row r="573" spans="1:41" ht="15.75" customHeight="1" x14ac:dyDescent="0.2">
      <c r="A573" s="43"/>
      <c r="B573" s="151"/>
      <c r="C573" s="151"/>
      <c r="D573" s="151"/>
      <c r="E573" s="151"/>
      <c r="F573" s="151"/>
      <c r="G573" s="64"/>
      <c r="H573" s="151"/>
      <c r="I573" s="151"/>
      <c r="J573" s="151"/>
      <c r="K573" s="151"/>
      <c r="L573" s="151"/>
      <c r="M573" s="64"/>
      <c r="N573" s="151"/>
      <c r="O573" s="151"/>
      <c r="P573" s="151"/>
      <c r="Q573" s="151"/>
      <c r="R573" s="151"/>
      <c r="S573" s="43"/>
      <c r="T573" s="151"/>
      <c r="U573" s="151"/>
      <c r="V573" s="151"/>
      <c r="W573" s="151"/>
      <c r="X573" s="151"/>
      <c r="Y573" s="151"/>
      <c r="Z573" s="43"/>
      <c r="AA573" s="151"/>
      <c r="AB573" s="151"/>
      <c r="AC573" s="151"/>
      <c r="AD573" s="151"/>
      <c r="AE573" s="43"/>
      <c r="AF573" s="151"/>
      <c r="AG573" s="151"/>
      <c r="AH573" s="151"/>
      <c r="AI573" s="151"/>
      <c r="AJ573" s="22"/>
      <c r="AK573" s="22"/>
      <c r="AL573" s="22"/>
      <c r="AM573" s="22"/>
      <c r="AN573" s="22"/>
      <c r="AO573" s="22"/>
    </row>
    <row r="574" spans="1:41" ht="15.75" customHeight="1" x14ac:dyDescent="0.2">
      <c r="A574" s="43"/>
      <c r="B574" s="151"/>
      <c r="C574" s="151"/>
      <c r="D574" s="151"/>
      <c r="E574" s="151"/>
      <c r="F574" s="151"/>
      <c r="G574" s="64"/>
      <c r="H574" s="151"/>
      <c r="I574" s="151"/>
      <c r="J574" s="151"/>
      <c r="K574" s="151"/>
      <c r="L574" s="151"/>
      <c r="M574" s="64"/>
      <c r="N574" s="151"/>
      <c r="O574" s="151"/>
      <c r="P574" s="151"/>
      <c r="Q574" s="151"/>
      <c r="R574" s="151"/>
      <c r="S574" s="43"/>
      <c r="T574" s="151"/>
      <c r="U574" s="151"/>
      <c r="V574" s="151"/>
      <c r="W574" s="151"/>
      <c r="X574" s="151"/>
      <c r="Y574" s="151"/>
      <c r="Z574" s="43"/>
      <c r="AA574" s="151"/>
      <c r="AB574" s="151"/>
      <c r="AC574" s="151"/>
      <c r="AD574" s="151"/>
      <c r="AE574" s="43"/>
      <c r="AF574" s="151"/>
      <c r="AG574" s="151"/>
      <c r="AH574" s="151"/>
      <c r="AI574" s="151"/>
      <c r="AJ574" s="22"/>
      <c r="AK574" s="22"/>
      <c r="AL574" s="22"/>
      <c r="AM574" s="22"/>
      <c r="AN574" s="22"/>
      <c r="AO574" s="22"/>
    </row>
    <row r="575" spans="1:41" ht="15.75" customHeight="1" x14ac:dyDescent="0.2">
      <c r="A575" s="43"/>
      <c r="B575" s="151"/>
      <c r="C575" s="151"/>
      <c r="D575" s="151"/>
      <c r="E575" s="151"/>
      <c r="F575" s="151"/>
      <c r="G575" s="64"/>
      <c r="H575" s="151"/>
      <c r="I575" s="151"/>
      <c r="J575" s="151"/>
      <c r="K575" s="151"/>
      <c r="L575" s="151"/>
      <c r="M575" s="64"/>
      <c r="N575" s="151"/>
      <c r="O575" s="151"/>
      <c r="P575" s="151"/>
      <c r="Q575" s="151"/>
      <c r="R575" s="151"/>
      <c r="S575" s="43"/>
      <c r="T575" s="151"/>
      <c r="U575" s="151"/>
      <c r="V575" s="151"/>
      <c r="W575" s="151"/>
      <c r="X575" s="151"/>
      <c r="Y575" s="151"/>
      <c r="Z575" s="43"/>
      <c r="AA575" s="151"/>
      <c r="AB575" s="151"/>
      <c r="AC575" s="151"/>
      <c r="AD575" s="151"/>
      <c r="AE575" s="43"/>
      <c r="AF575" s="151"/>
      <c r="AG575" s="151"/>
      <c r="AH575" s="151"/>
      <c r="AI575" s="151"/>
      <c r="AJ575" s="22"/>
      <c r="AK575" s="22"/>
      <c r="AL575" s="22"/>
      <c r="AM575" s="22"/>
      <c r="AN575" s="22"/>
      <c r="AO575" s="22"/>
    </row>
    <row r="576" spans="1:41" ht="15.75" customHeight="1" x14ac:dyDescent="0.2">
      <c r="A576" s="43"/>
      <c r="B576" s="151"/>
      <c r="C576" s="151"/>
      <c r="D576" s="151"/>
      <c r="E576" s="151"/>
      <c r="F576" s="151"/>
      <c r="G576" s="64"/>
      <c r="H576" s="151"/>
      <c r="I576" s="151"/>
      <c r="J576" s="151"/>
      <c r="K576" s="151"/>
      <c r="L576" s="151"/>
      <c r="M576" s="64"/>
      <c r="N576" s="151"/>
      <c r="O576" s="151"/>
      <c r="P576" s="151"/>
      <c r="Q576" s="151"/>
      <c r="R576" s="151"/>
      <c r="S576" s="43"/>
      <c r="T576" s="151"/>
      <c r="U576" s="151"/>
      <c r="V576" s="151"/>
      <c r="W576" s="151"/>
      <c r="X576" s="151"/>
      <c r="Y576" s="151"/>
      <c r="Z576" s="43"/>
      <c r="AA576" s="151"/>
      <c r="AB576" s="151"/>
      <c r="AC576" s="151"/>
      <c r="AD576" s="151"/>
      <c r="AE576" s="43"/>
      <c r="AF576" s="151"/>
      <c r="AG576" s="151"/>
      <c r="AH576" s="151"/>
      <c r="AI576" s="151"/>
      <c r="AJ576" s="22"/>
      <c r="AK576" s="22"/>
      <c r="AL576" s="22"/>
      <c r="AM576" s="22"/>
      <c r="AN576" s="22"/>
      <c r="AO576" s="22"/>
    </row>
    <row r="577" spans="1:41" ht="15.75" customHeight="1" x14ac:dyDescent="0.2">
      <c r="A577" s="43"/>
      <c r="B577" s="151"/>
      <c r="C577" s="151"/>
      <c r="D577" s="151"/>
      <c r="E577" s="151"/>
      <c r="F577" s="151"/>
      <c r="G577" s="64"/>
      <c r="H577" s="151"/>
      <c r="I577" s="151"/>
      <c r="J577" s="151"/>
      <c r="K577" s="151"/>
      <c r="L577" s="151"/>
      <c r="M577" s="64"/>
      <c r="N577" s="151"/>
      <c r="O577" s="151"/>
      <c r="P577" s="151"/>
      <c r="Q577" s="151"/>
      <c r="R577" s="151"/>
      <c r="S577" s="43"/>
      <c r="T577" s="151"/>
      <c r="U577" s="151"/>
      <c r="V577" s="151"/>
      <c r="W577" s="151"/>
      <c r="X577" s="151"/>
      <c r="Y577" s="151"/>
      <c r="Z577" s="43"/>
      <c r="AA577" s="151"/>
      <c r="AB577" s="151"/>
      <c r="AC577" s="151"/>
      <c r="AD577" s="151"/>
      <c r="AE577" s="43"/>
      <c r="AF577" s="151"/>
      <c r="AG577" s="151"/>
      <c r="AH577" s="151"/>
      <c r="AI577" s="151"/>
      <c r="AJ577" s="22"/>
      <c r="AK577" s="22"/>
      <c r="AL577" s="22"/>
      <c r="AM577" s="22"/>
      <c r="AN577" s="22"/>
      <c r="AO577" s="22"/>
    </row>
    <row r="578" spans="1:41" ht="15.75" customHeight="1" x14ac:dyDescent="0.2">
      <c r="A578" s="43"/>
      <c r="B578" s="151"/>
      <c r="C578" s="151"/>
      <c r="D578" s="151"/>
      <c r="E578" s="151"/>
      <c r="F578" s="151"/>
      <c r="G578" s="64"/>
      <c r="H578" s="151"/>
      <c r="I578" s="151"/>
      <c r="J578" s="151"/>
      <c r="K578" s="151"/>
      <c r="L578" s="151"/>
      <c r="M578" s="64"/>
      <c r="N578" s="151"/>
      <c r="O578" s="151"/>
      <c r="P578" s="151"/>
      <c r="Q578" s="151"/>
      <c r="R578" s="151"/>
      <c r="S578" s="43"/>
      <c r="T578" s="151"/>
      <c r="U578" s="151"/>
      <c r="V578" s="151"/>
      <c r="W578" s="151"/>
      <c r="X578" s="151"/>
      <c r="Y578" s="151"/>
      <c r="Z578" s="43"/>
      <c r="AA578" s="151"/>
      <c r="AB578" s="151"/>
      <c r="AC578" s="151"/>
      <c r="AD578" s="151"/>
      <c r="AE578" s="43"/>
      <c r="AF578" s="151"/>
      <c r="AG578" s="151"/>
      <c r="AH578" s="151"/>
      <c r="AI578" s="151"/>
      <c r="AJ578" s="22"/>
      <c r="AK578" s="22"/>
      <c r="AL578" s="22"/>
      <c r="AM578" s="22"/>
      <c r="AN578" s="22"/>
      <c r="AO578" s="22"/>
    </row>
    <row r="579" spans="1:41" ht="15.75" customHeight="1" x14ac:dyDescent="0.2">
      <c r="A579" s="43"/>
      <c r="B579" s="151"/>
      <c r="C579" s="151"/>
      <c r="D579" s="151"/>
      <c r="E579" s="151"/>
      <c r="F579" s="151"/>
      <c r="G579" s="64"/>
      <c r="H579" s="151"/>
      <c r="I579" s="151"/>
      <c r="J579" s="151"/>
      <c r="K579" s="151"/>
      <c r="L579" s="151"/>
      <c r="M579" s="64"/>
      <c r="N579" s="151"/>
      <c r="O579" s="151"/>
      <c r="P579" s="151"/>
      <c r="Q579" s="151"/>
      <c r="R579" s="151"/>
      <c r="S579" s="43"/>
      <c r="T579" s="151"/>
      <c r="U579" s="151"/>
      <c r="V579" s="151"/>
      <c r="W579" s="151"/>
      <c r="X579" s="151"/>
      <c r="Y579" s="151"/>
      <c r="Z579" s="43"/>
      <c r="AA579" s="151"/>
      <c r="AB579" s="151"/>
      <c r="AC579" s="151"/>
      <c r="AD579" s="151"/>
      <c r="AE579" s="43"/>
      <c r="AF579" s="151"/>
      <c r="AG579" s="151"/>
      <c r="AH579" s="151"/>
      <c r="AI579" s="151"/>
      <c r="AJ579" s="22"/>
      <c r="AK579" s="22"/>
      <c r="AL579" s="22"/>
      <c r="AM579" s="22"/>
      <c r="AN579" s="22"/>
      <c r="AO579" s="22"/>
    </row>
    <row r="580" spans="1:41" ht="15.75" customHeight="1" x14ac:dyDescent="0.2">
      <c r="A580" s="43"/>
      <c r="B580" s="151"/>
      <c r="C580" s="151"/>
      <c r="D580" s="151"/>
      <c r="E580" s="151"/>
      <c r="F580" s="151"/>
      <c r="G580" s="64"/>
      <c r="H580" s="151"/>
      <c r="I580" s="151"/>
      <c r="J580" s="151"/>
      <c r="K580" s="151"/>
      <c r="L580" s="151"/>
      <c r="M580" s="64"/>
      <c r="N580" s="151"/>
      <c r="O580" s="151"/>
      <c r="P580" s="151"/>
      <c r="Q580" s="151"/>
      <c r="R580" s="151"/>
      <c r="S580" s="43"/>
      <c r="T580" s="151"/>
      <c r="U580" s="151"/>
      <c r="V580" s="151"/>
      <c r="W580" s="151"/>
      <c r="X580" s="151"/>
      <c r="Y580" s="151"/>
      <c r="Z580" s="43"/>
      <c r="AA580" s="151"/>
      <c r="AB580" s="151"/>
      <c r="AC580" s="151"/>
      <c r="AD580" s="151"/>
      <c r="AE580" s="43"/>
      <c r="AF580" s="151"/>
      <c r="AG580" s="151"/>
      <c r="AH580" s="151"/>
      <c r="AI580" s="151"/>
      <c r="AJ580" s="22"/>
      <c r="AK580" s="22"/>
      <c r="AL580" s="22"/>
      <c r="AM580" s="22"/>
      <c r="AN580" s="22"/>
      <c r="AO580" s="22"/>
    </row>
    <row r="581" spans="1:41" ht="15.75" customHeight="1" x14ac:dyDescent="0.2">
      <c r="A581" s="43"/>
      <c r="B581" s="151"/>
      <c r="C581" s="151"/>
      <c r="D581" s="151"/>
      <c r="E581" s="151"/>
      <c r="F581" s="151"/>
      <c r="G581" s="64"/>
      <c r="H581" s="151"/>
      <c r="I581" s="151"/>
      <c r="J581" s="151"/>
      <c r="K581" s="151"/>
      <c r="L581" s="151"/>
      <c r="M581" s="64"/>
      <c r="N581" s="151"/>
      <c r="O581" s="151"/>
      <c r="P581" s="151"/>
      <c r="Q581" s="151"/>
      <c r="R581" s="151"/>
      <c r="S581" s="43"/>
      <c r="T581" s="151"/>
      <c r="U581" s="151"/>
      <c r="V581" s="151"/>
      <c r="W581" s="151"/>
      <c r="X581" s="151"/>
      <c r="Y581" s="151"/>
      <c r="Z581" s="43"/>
      <c r="AA581" s="151"/>
      <c r="AB581" s="151"/>
      <c r="AC581" s="151"/>
      <c r="AD581" s="151"/>
      <c r="AE581" s="43"/>
      <c r="AF581" s="151"/>
      <c r="AG581" s="151"/>
      <c r="AH581" s="151"/>
      <c r="AI581" s="151"/>
      <c r="AJ581" s="22"/>
      <c r="AK581" s="22"/>
      <c r="AL581" s="22"/>
      <c r="AM581" s="22"/>
      <c r="AN581" s="22"/>
      <c r="AO581" s="22"/>
    </row>
    <row r="582" spans="1:41" ht="15.75" customHeight="1" x14ac:dyDescent="0.2">
      <c r="A582" s="43"/>
      <c r="B582" s="151"/>
      <c r="C582" s="151"/>
      <c r="D582" s="151"/>
      <c r="E582" s="151"/>
      <c r="F582" s="151"/>
      <c r="G582" s="64"/>
      <c r="H582" s="151"/>
      <c r="I582" s="151"/>
      <c r="J582" s="151"/>
      <c r="K582" s="151"/>
      <c r="L582" s="151"/>
      <c r="M582" s="64"/>
      <c r="N582" s="151"/>
      <c r="O582" s="151"/>
      <c r="P582" s="151"/>
      <c r="Q582" s="151"/>
      <c r="R582" s="151"/>
      <c r="S582" s="43"/>
      <c r="T582" s="151"/>
      <c r="U582" s="151"/>
      <c r="V582" s="151"/>
      <c r="W582" s="151"/>
      <c r="X582" s="151"/>
      <c r="Y582" s="151"/>
      <c r="Z582" s="43"/>
      <c r="AA582" s="151"/>
      <c r="AB582" s="151"/>
      <c r="AC582" s="151"/>
      <c r="AD582" s="151"/>
      <c r="AE582" s="43"/>
      <c r="AF582" s="151"/>
      <c r="AG582" s="151"/>
      <c r="AH582" s="151"/>
      <c r="AI582" s="151"/>
      <c r="AJ582" s="22"/>
      <c r="AK582" s="22"/>
      <c r="AL582" s="22"/>
      <c r="AM582" s="22"/>
      <c r="AN582" s="22"/>
      <c r="AO582" s="22"/>
    </row>
    <row r="583" spans="1:41" ht="15.75" customHeight="1" x14ac:dyDescent="0.2">
      <c r="A583" s="43"/>
      <c r="B583" s="151"/>
      <c r="C583" s="151"/>
      <c r="D583" s="151"/>
      <c r="E583" s="151"/>
      <c r="F583" s="151"/>
      <c r="G583" s="64"/>
      <c r="H583" s="151"/>
      <c r="I583" s="151"/>
      <c r="J583" s="151"/>
      <c r="K583" s="151"/>
      <c r="L583" s="151"/>
      <c r="M583" s="64"/>
      <c r="N583" s="151"/>
      <c r="O583" s="151"/>
      <c r="P583" s="151"/>
      <c r="Q583" s="151"/>
      <c r="R583" s="151"/>
      <c r="S583" s="43"/>
      <c r="T583" s="151"/>
      <c r="U583" s="151"/>
      <c r="V583" s="151"/>
      <c r="W583" s="151"/>
      <c r="X583" s="151"/>
      <c r="Y583" s="151"/>
      <c r="Z583" s="43"/>
      <c r="AA583" s="151"/>
      <c r="AB583" s="151"/>
      <c r="AC583" s="151"/>
      <c r="AD583" s="151"/>
      <c r="AE583" s="43"/>
      <c r="AF583" s="151"/>
      <c r="AG583" s="151"/>
      <c r="AH583" s="151"/>
      <c r="AI583" s="151"/>
      <c r="AJ583" s="22"/>
      <c r="AK583" s="22"/>
      <c r="AL583" s="22"/>
      <c r="AM583" s="22"/>
      <c r="AN583" s="22"/>
      <c r="AO583" s="22"/>
    </row>
    <row r="584" spans="1:41" ht="15.75" customHeight="1" x14ac:dyDescent="0.2">
      <c r="A584" s="43"/>
      <c r="B584" s="151"/>
      <c r="C584" s="151"/>
      <c r="D584" s="151"/>
      <c r="E584" s="151"/>
      <c r="F584" s="151"/>
      <c r="G584" s="64"/>
      <c r="H584" s="151"/>
      <c r="I584" s="151"/>
      <c r="J584" s="151"/>
      <c r="K584" s="151"/>
      <c r="L584" s="151"/>
      <c r="M584" s="64"/>
      <c r="N584" s="151"/>
      <c r="O584" s="151"/>
      <c r="P584" s="151"/>
      <c r="Q584" s="151"/>
      <c r="R584" s="151"/>
      <c r="S584" s="43"/>
      <c r="T584" s="151"/>
      <c r="U584" s="151"/>
      <c r="V584" s="151"/>
      <c r="W584" s="151"/>
      <c r="X584" s="151"/>
      <c r="Y584" s="151"/>
      <c r="Z584" s="43"/>
      <c r="AA584" s="151"/>
      <c r="AB584" s="151"/>
      <c r="AC584" s="151"/>
      <c r="AD584" s="151"/>
      <c r="AE584" s="43"/>
      <c r="AF584" s="151"/>
      <c r="AG584" s="151"/>
      <c r="AH584" s="151"/>
      <c r="AI584" s="151"/>
      <c r="AJ584" s="22"/>
      <c r="AK584" s="22"/>
      <c r="AL584" s="22"/>
      <c r="AM584" s="22"/>
      <c r="AN584" s="22"/>
      <c r="AO584" s="22"/>
    </row>
    <row r="585" spans="1:41" ht="15.75" customHeight="1" x14ac:dyDescent="0.2">
      <c r="A585" s="43"/>
      <c r="B585" s="151"/>
      <c r="C585" s="151"/>
      <c r="D585" s="151"/>
      <c r="E585" s="151"/>
      <c r="F585" s="151"/>
      <c r="G585" s="64"/>
      <c r="H585" s="151"/>
      <c r="I585" s="151"/>
      <c r="J585" s="151"/>
      <c r="K585" s="151"/>
      <c r="L585" s="151"/>
      <c r="M585" s="64"/>
      <c r="N585" s="151"/>
      <c r="O585" s="151"/>
      <c r="P585" s="151"/>
      <c r="Q585" s="151"/>
      <c r="R585" s="151"/>
      <c r="S585" s="43"/>
      <c r="T585" s="151"/>
      <c r="U585" s="151"/>
      <c r="V585" s="151"/>
      <c r="W585" s="151"/>
      <c r="X585" s="151"/>
      <c r="Y585" s="151"/>
      <c r="Z585" s="43"/>
      <c r="AA585" s="151"/>
      <c r="AB585" s="151"/>
      <c r="AC585" s="151"/>
      <c r="AD585" s="151"/>
      <c r="AE585" s="43"/>
      <c r="AF585" s="151"/>
      <c r="AG585" s="151"/>
      <c r="AH585" s="151"/>
      <c r="AI585" s="151"/>
      <c r="AJ585" s="22"/>
      <c r="AK585" s="22"/>
      <c r="AL585" s="22"/>
      <c r="AM585" s="22"/>
      <c r="AN585" s="22"/>
      <c r="AO585" s="22"/>
    </row>
    <row r="586" spans="1:41" ht="15.75" customHeight="1" x14ac:dyDescent="0.2">
      <c r="A586" s="43"/>
      <c r="B586" s="151"/>
      <c r="C586" s="151"/>
      <c r="D586" s="151"/>
      <c r="E586" s="151"/>
      <c r="F586" s="151"/>
      <c r="G586" s="64"/>
      <c r="H586" s="151"/>
      <c r="I586" s="151"/>
      <c r="J586" s="151"/>
      <c r="K586" s="151"/>
      <c r="L586" s="151"/>
      <c r="M586" s="64"/>
      <c r="N586" s="151"/>
      <c r="O586" s="151"/>
      <c r="P586" s="151"/>
      <c r="Q586" s="151"/>
      <c r="R586" s="151"/>
      <c r="S586" s="43"/>
      <c r="T586" s="151"/>
      <c r="U586" s="151"/>
      <c r="V586" s="151"/>
      <c r="W586" s="151"/>
      <c r="X586" s="151"/>
      <c r="Y586" s="151"/>
      <c r="Z586" s="43"/>
      <c r="AA586" s="151"/>
      <c r="AB586" s="151"/>
      <c r="AC586" s="151"/>
      <c r="AD586" s="151"/>
      <c r="AE586" s="43"/>
      <c r="AF586" s="151"/>
      <c r="AG586" s="151"/>
      <c r="AH586" s="151"/>
      <c r="AI586" s="151"/>
      <c r="AJ586" s="22"/>
      <c r="AK586" s="22"/>
      <c r="AL586" s="22"/>
      <c r="AM586" s="22"/>
      <c r="AN586" s="22"/>
      <c r="AO586" s="22"/>
    </row>
    <row r="587" spans="1:41" ht="15.75" customHeight="1" x14ac:dyDescent="0.2">
      <c r="A587" s="43"/>
      <c r="B587" s="151"/>
      <c r="C587" s="151"/>
      <c r="D587" s="151"/>
      <c r="E587" s="151"/>
      <c r="F587" s="151"/>
      <c r="G587" s="64"/>
      <c r="H587" s="151"/>
      <c r="I587" s="151"/>
      <c r="J587" s="151"/>
      <c r="K587" s="151"/>
      <c r="L587" s="151"/>
      <c r="M587" s="64"/>
      <c r="N587" s="151"/>
      <c r="O587" s="151"/>
      <c r="P587" s="151"/>
      <c r="Q587" s="151"/>
      <c r="R587" s="151"/>
      <c r="S587" s="43"/>
      <c r="T587" s="151"/>
      <c r="U587" s="151"/>
      <c r="V587" s="151"/>
      <c r="W587" s="151"/>
      <c r="X587" s="151"/>
      <c r="Y587" s="151"/>
      <c r="Z587" s="43"/>
      <c r="AA587" s="151"/>
      <c r="AB587" s="151"/>
      <c r="AC587" s="151"/>
      <c r="AD587" s="151"/>
      <c r="AE587" s="43"/>
      <c r="AF587" s="151"/>
      <c r="AG587" s="151"/>
      <c r="AH587" s="151"/>
      <c r="AI587" s="151"/>
      <c r="AJ587" s="22"/>
      <c r="AK587" s="22"/>
      <c r="AL587" s="22"/>
      <c r="AM587" s="22"/>
      <c r="AN587" s="22"/>
      <c r="AO587" s="22"/>
    </row>
    <row r="588" spans="1:41" ht="15.75" customHeight="1" x14ac:dyDescent="0.2">
      <c r="A588" s="43"/>
      <c r="B588" s="151"/>
      <c r="C588" s="151"/>
      <c r="D588" s="151"/>
      <c r="E588" s="151"/>
      <c r="F588" s="151"/>
      <c r="G588" s="64"/>
      <c r="H588" s="151"/>
      <c r="I588" s="151"/>
      <c r="J588" s="151"/>
      <c r="K588" s="151"/>
      <c r="L588" s="151"/>
      <c r="M588" s="64"/>
      <c r="N588" s="151"/>
      <c r="O588" s="151"/>
      <c r="P588" s="151"/>
      <c r="Q588" s="151"/>
      <c r="R588" s="151"/>
      <c r="S588" s="43"/>
      <c r="T588" s="151"/>
      <c r="U588" s="151"/>
      <c r="V588" s="151"/>
      <c r="W588" s="151"/>
      <c r="X588" s="151"/>
      <c r="Y588" s="151"/>
      <c r="Z588" s="43"/>
      <c r="AA588" s="151"/>
      <c r="AB588" s="151"/>
      <c r="AC588" s="151"/>
      <c r="AD588" s="151"/>
      <c r="AE588" s="43"/>
      <c r="AF588" s="151"/>
      <c r="AG588" s="151"/>
      <c r="AH588" s="151"/>
      <c r="AI588" s="151"/>
      <c r="AJ588" s="22"/>
      <c r="AK588" s="22"/>
      <c r="AL588" s="22"/>
      <c r="AM588" s="22"/>
      <c r="AN588" s="22"/>
      <c r="AO588" s="22"/>
    </row>
    <row r="589" spans="1:41" ht="15.75" customHeight="1" x14ac:dyDescent="0.2">
      <c r="A589" s="43"/>
      <c r="B589" s="151"/>
      <c r="C589" s="151"/>
      <c r="D589" s="151"/>
      <c r="E589" s="151"/>
      <c r="F589" s="151"/>
      <c r="G589" s="64"/>
      <c r="H589" s="151"/>
      <c r="I589" s="151"/>
      <c r="J589" s="151"/>
      <c r="K589" s="151"/>
      <c r="L589" s="151"/>
      <c r="M589" s="64"/>
      <c r="N589" s="151"/>
      <c r="O589" s="151"/>
      <c r="P589" s="151"/>
      <c r="Q589" s="151"/>
      <c r="R589" s="151"/>
      <c r="S589" s="43"/>
      <c r="T589" s="151"/>
      <c r="U589" s="151"/>
      <c r="V589" s="151"/>
      <c r="W589" s="151"/>
      <c r="X589" s="151"/>
      <c r="Y589" s="151"/>
      <c r="Z589" s="43"/>
      <c r="AA589" s="151"/>
      <c r="AB589" s="151"/>
      <c r="AC589" s="151"/>
      <c r="AD589" s="151"/>
      <c r="AE589" s="43"/>
      <c r="AF589" s="151"/>
      <c r="AG589" s="151"/>
      <c r="AH589" s="151"/>
      <c r="AI589" s="151"/>
      <c r="AJ589" s="22"/>
      <c r="AK589" s="22"/>
      <c r="AL589" s="22"/>
      <c r="AM589" s="22"/>
      <c r="AN589" s="22"/>
      <c r="AO589" s="22"/>
    </row>
    <row r="590" spans="1:41" ht="15.75" customHeight="1" x14ac:dyDescent="0.2">
      <c r="A590" s="43"/>
      <c r="B590" s="151"/>
      <c r="C590" s="151"/>
      <c r="D590" s="151"/>
      <c r="E590" s="151"/>
      <c r="F590" s="151"/>
      <c r="G590" s="64"/>
      <c r="H590" s="151"/>
      <c r="I590" s="151"/>
      <c r="J590" s="151"/>
      <c r="K590" s="151"/>
      <c r="L590" s="151"/>
      <c r="M590" s="64"/>
      <c r="N590" s="151"/>
      <c r="O590" s="151"/>
      <c r="P590" s="151"/>
      <c r="Q590" s="151"/>
      <c r="R590" s="151"/>
      <c r="S590" s="43"/>
      <c r="T590" s="151"/>
      <c r="U590" s="151"/>
      <c r="V590" s="151"/>
      <c r="W590" s="151"/>
      <c r="X590" s="151"/>
      <c r="Y590" s="151"/>
      <c r="Z590" s="43"/>
      <c r="AA590" s="151"/>
      <c r="AB590" s="151"/>
      <c r="AC590" s="151"/>
      <c r="AD590" s="151"/>
      <c r="AE590" s="43"/>
      <c r="AF590" s="151"/>
      <c r="AG590" s="151"/>
      <c r="AH590" s="151"/>
      <c r="AI590" s="151"/>
      <c r="AJ590" s="22"/>
      <c r="AK590" s="22"/>
      <c r="AL590" s="22"/>
      <c r="AM590" s="22"/>
      <c r="AN590" s="22"/>
      <c r="AO590" s="22"/>
    </row>
    <row r="591" spans="1:41" ht="15.75" customHeight="1" x14ac:dyDescent="0.2">
      <c r="A591" s="43"/>
      <c r="B591" s="151"/>
      <c r="C591" s="151"/>
      <c r="D591" s="151"/>
      <c r="E591" s="151"/>
      <c r="F591" s="151"/>
      <c r="G591" s="64"/>
      <c r="H591" s="151"/>
      <c r="I591" s="151"/>
      <c r="J591" s="151"/>
      <c r="K591" s="151"/>
      <c r="L591" s="151"/>
      <c r="M591" s="64"/>
      <c r="N591" s="151"/>
      <c r="O591" s="151"/>
      <c r="P591" s="151"/>
      <c r="Q591" s="151"/>
      <c r="R591" s="151"/>
      <c r="S591" s="43"/>
      <c r="T591" s="151"/>
      <c r="U591" s="151"/>
      <c r="V591" s="151"/>
      <c r="W591" s="151"/>
      <c r="X591" s="151"/>
      <c r="Y591" s="151"/>
      <c r="Z591" s="43"/>
      <c r="AA591" s="151"/>
      <c r="AB591" s="151"/>
      <c r="AC591" s="151"/>
      <c r="AD591" s="151"/>
      <c r="AE591" s="43"/>
      <c r="AF591" s="151"/>
      <c r="AG591" s="151"/>
      <c r="AH591" s="151"/>
      <c r="AI591" s="151"/>
      <c r="AJ591" s="22"/>
      <c r="AK591" s="22"/>
      <c r="AL591" s="22"/>
      <c r="AM591" s="22"/>
      <c r="AN591" s="22"/>
      <c r="AO591" s="22"/>
    </row>
    <row r="592" spans="1:41" ht="15.75" customHeight="1" x14ac:dyDescent="0.2">
      <c r="A592" s="43"/>
      <c r="B592" s="151"/>
      <c r="C592" s="151"/>
      <c r="D592" s="151"/>
      <c r="E592" s="151"/>
      <c r="F592" s="151"/>
      <c r="G592" s="64"/>
      <c r="H592" s="151"/>
      <c r="I592" s="151"/>
      <c r="J592" s="151"/>
      <c r="K592" s="151"/>
      <c r="L592" s="151"/>
      <c r="M592" s="64"/>
      <c r="N592" s="151"/>
      <c r="O592" s="151"/>
      <c r="P592" s="151"/>
      <c r="Q592" s="151"/>
      <c r="R592" s="151"/>
      <c r="S592" s="43"/>
      <c r="T592" s="151"/>
      <c r="U592" s="151"/>
      <c r="V592" s="151"/>
      <c r="W592" s="151"/>
      <c r="X592" s="151"/>
      <c r="Y592" s="151"/>
      <c r="Z592" s="43"/>
      <c r="AA592" s="151"/>
      <c r="AB592" s="151"/>
      <c r="AC592" s="151"/>
      <c r="AD592" s="151"/>
      <c r="AE592" s="43"/>
      <c r="AF592" s="151"/>
      <c r="AG592" s="151"/>
      <c r="AH592" s="151"/>
      <c r="AI592" s="151"/>
      <c r="AJ592" s="22"/>
      <c r="AK592" s="22"/>
      <c r="AL592" s="22"/>
      <c r="AM592" s="22"/>
      <c r="AN592" s="22"/>
      <c r="AO592" s="22"/>
    </row>
    <row r="593" spans="1:41" ht="15.75" customHeight="1" x14ac:dyDescent="0.2">
      <c r="A593" s="43"/>
      <c r="B593" s="151"/>
      <c r="C593" s="151"/>
      <c r="D593" s="151"/>
      <c r="E593" s="151"/>
      <c r="F593" s="151"/>
      <c r="G593" s="64"/>
      <c r="H593" s="151"/>
      <c r="I593" s="151"/>
      <c r="J593" s="151"/>
      <c r="K593" s="151"/>
      <c r="L593" s="151"/>
      <c r="M593" s="64"/>
      <c r="N593" s="151"/>
      <c r="O593" s="151"/>
      <c r="P593" s="151"/>
      <c r="Q593" s="151"/>
      <c r="R593" s="151"/>
      <c r="S593" s="43"/>
      <c r="T593" s="151"/>
      <c r="U593" s="151"/>
      <c r="V593" s="151"/>
      <c r="W593" s="151"/>
      <c r="X593" s="151"/>
      <c r="Y593" s="151"/>
      <c r="Z593" s="43"/>
      <c r="AA593" s="151"/>
      <c r="AB593" s="151"/>
      <c r="AC593" s="151"/>
      <c r="AD593" s="151"/>
      <c r="AE593" s="43"/>
      <c r="AF593" s="151"/>
      <c r="AG593" s="151"/>
      <c r="AH593" s="151"/>
      <c r="AI593" s="151"/>
      <c r="AJ593" s="22"/>
      <c r="AK593" s="22"/>
      <c r="AL593" s="22"/>
      <c r="AM593" s="22"/>
      <c r="AN593" s="22"/>
      <c r="AO593" s="22"/>
    </row>
    <row r="594" spans="1:41" ht="15.75" customHeight="1" x14ac:dyDescent="0.2">
      <c r="A594" s="43"/>
      <c r="B594" s="151"/>
      <c r="C594" s="151"/>
      <c r="D594" s="151"/>
      <c r="E594" s="151"/>
      <c r="F594" s="151"/>
      <c r="G594" s="64"/>
      <c r="H594" s="151"/>
      <c r="I594" s="151"/>
      <c r="J594" s="151"/>
      <c r="K594" s="151"/>
      <c r="L594" s="151"/>
      <c r="M594" s="64"/>
      <c r="N594" s="151"/>
      <c r="O594" s="151"/>
      <c r="P594" s="151"/>
      <c r="Q594" s="151"/>
      <c r="R594" s="151"/>
      <c r="S594" s="43"/>
      <c r="T594" s="151"/>
      <c r="U594" s="151"/>
      <c r="V594" s="151"/>
      <c r="W594" s="151"/>
      <c r="X594" s="151"/>
      <c r="Y594" s="151"/>
      <c r="Z594" s="43"/>
      <c r="AA594" s="151"/>
      <c r="AB594" s="151"/>
      <c r="AC594" s="151"/>
      <c r="AD594" s="151"/>
      <c r="AE594" s="43"/>
      <c r="AF594" s="151"/>
      <c r="AG594" s="151"/>
      <c r="AH594" s="151"/>
      <c r="AI594" s="151"/>
      <c r="AJ594" s="22"/>
      <c r="AK594" s="22"/>
      <c r="AL594" s="22"/>
      <c r="AM594" s="22"/>
      <c r="AN594" s="22"/>
      <c r="AO594" s="22"/>
    </row>
    <row r="595" spans="1:41" ht="15.75" customHeight="1" x14ac:dyDescent="0.2">
      <c r="A595" s="43"/>
      <c r="B595" s="151"/>
      <c r="C595" s="151"/>
      <c r="D595" s="151"/>
      <c r="E595" s="151"/>
      <c r="F595" s="151"/>
      <c r="G595" s="64"/>
      <c r="H595" s="151"/>
      <c r="I595" s="151"/>
      <c r="J595" s="151"/>
      <c r="K595" s="151"/>
      <c r="L595" s="151"/>
      <c r="M595" s="64"/>
      <c r="N595" s="151"/>
      <c r="O595" s="151"/>
      <c r="P595" s="151"/>
      <c r="Q595" s="151"/>
      <c r="R595" s="151"/>
      <c r="S595" s="43"/>
      <c r="T595" s="151"/>
      <c r="U595" s="151"/>
      <c r="V595" s="151"/>
      <c r="W595" s="151"/>
      <c r="X595" s="151"/>
      <c r="Y595" s="151"/>
      <c r="Z595" s="43"/>
      <c r="AA595" s="151"/>
      <c r="AB595" s="151"/>
      <c r="AC595" s="151"/>
      <c r="AD595" s="151"/>
      <c r="AE595" s="43"/>
      <c r="AF595" s="151"/>
      <c r="AG595" s="151"/>
      <c r="AH595" s="151"/>
      <c r="AI595" s="151"/>
      <c r="AJ595" s="22"/>
      <c r="AK595" s="22"/>
      <c r="AL595" s="22"/>
      <c r="AM595" s="22"/>
      <c r="AN595" s="22"/>
      <c r="AO595" s="22"/>
    </row>
    <row r="596" spans="1:41" ht="15.75" customHeight="1" x14ac:dyDescent="0.2">
      <c r="A596" s="43"/>
      <c r="B596" s="151"/>
      <c r="C596" s="151"/>
      <c r="D596" s="151"/>
      <c r="E596" s="151"/>
      <c r="F596" s="151"/>
      <c r="G596" s="64"/>
      <c r="H596" s="151"/>
      <c r="I596" s="151"/>
      <c r="J596" s="151"/>
      <c r="K596" s="151"/>
      <c r="L596" s="151"/>
      <c r="M596" s="64"/>
      <c r="N596" s="151"/>
      <c r="O596" s="151"/>
      <c r="P596" s="151"/>
      <c r="Q596" s="151"/>
      <c r="R596" s="151"/>
      <c r="S596" s="43"/>
      <c r="T596" s="151"/>
      <c r="U596" s="151"/>
      <c r="V596" s="151"/>
      <c r="W596" s="151"/>
      <c r="X596" s="151"/>
      <c r="Y596" s="151"/>
      <c r="Z596" s="43"/>
      <c r="AA596" s="151"/>
      <c r="AB596" s="151"/>
      <c r="AC596" s="151"/>
      <c r="AD596" s="151"/>
      <c r="AE596" s="43"/>
      <c r="AF596" s="151"/>
      <c r="AG596" s="151"/>
      <c r="AH596" s="151"/>
      <c r="AI596" s="151"/>
      <c r="AJ596" s="22"/>
      <c r="AK596" s="22"/>
      <c r="AL596" s="22"/>
      <c r="AM596" s="22"/>
      <c r="AN596" s="22"/>
      <c r="AO596" s="22"/>
    </row>
    <row r="597" spans="1:41" ht="15.75" customHeight="1" x14ac:dyDescent="0.2">
      <c r="A597" s="43"/>
      <c r="B597" s="151"/>
      <c r="C597" s="151"/>
      <c r="D597" s="151"/>
      <c r="E597" s="151"/>
      <c r="F597" s="151"/>
      <c r="G597" s="64"/>
      <c r="H597" s="151"/>
      <c r="I597" s="151"/>
      <c r="J597" s="151"/>
      <c r="K597" s="151"/>
      <c r="L597" s="151"/>
      <c r="M597" s="64"/>
      <c r="N597" s="151"/>
      <c r="O597" s="151"/>
      <c r="P597" s="151"/>
      <c r="Q597" s="151"/>
      <c r="R597" s="151"/>
      <c r="S597" s="43"/>
      <c r="T597" s="151"/>
      <c r="U597" s="151"/>
      <c r="V597" s="151"/>
      <c r="W597" s="151"/>
      <c r="X597" s="151"/>
      <c r="Y597" s="151"/>
      <c r="Z597" s="43"/>
      <c r="AA597" s="151"/>
      <c r="AB597" s="151"/>
      <c r="AC597" s="151"/>
      <c r="AD597" s="151"/>
      <c r="AE597" s="43"/>
      <c r="AF597" s="151"/>
      <c r="AG597" s="151"/>
      <c r="AH597" s="151"/>
      <c r="AI597" s="151"/>
      <c r="AJ597" s="22"/>
      <c r="AK597" s="22"/>
      <c r="AL597" s="22"/>
      <c r="AM597" s="22"/>
      <c r="AN597" s="22"/>
      <c r="AO597" s="22"/>
    </row>
    <row r="598" spans="1:41" ht="15.75" customHeight="1" x14ac:dyDescent="0.2">
      <c r="A598" s="43"/>
      <c r="B598" s="151"/>
      <c r="C598" s="151"/>
      <c r="D598" s="151"/>
      <c r="E598" s="151"/>
      <c r="F598" s="151"/>
      <c r="G598" s="64"/>
      <c r="H598" s="151"/>
      <c r="I598" s="151"/>
      <c r="J598" s="151"/>
      <c r="K598" s="151"/>
      <c r="L598" s="151"/>
      <c r="M598" s="64"/>
      <c r="N598" s="151"/>
      <c r="O598" s="151"/>
      <c r="P598" s="151"/>
      <c r="Q598" s="151"/>
      <c r="R598" s="151"/>
      <c r="S598" s="43"/>
      <c r="T598" s="151"/>
      <c r="U598" s="151"/>
      <c r="V598" s="151"/>
      <c r="W598" s="151"/>
      <c r="X598" s="151"/>
      <c r="Y598" s="151"/>
      <c r="Z598" s="43"/>
      <c r="AA598" s="151"/>
      <c r="AB598" s="151"/>
      <c r="AC598" s="151"/>
      <c r="AD598" s="151"/>
      <c r="AE598" s="43"/>
      <c r="AF598" s="151"/>
      <c r="AG598" s="151"/>
      <c r="AH598" s="151"/>
      <c r="AI598" s="151"/>
      <c r="AJ598" s="22"/>
      <c r="AK598" s="22"/>
      <c r="AL598" s="22"/>
      <c r="AM598" s="22"/>
      <c r="AN598" s="22"/>
      <c r="AO598" s="22"/>
    </row>
    <row r="599" spans="1:41" ht="15.75" customHeight="1" x14ac:dyDescent="0.2">
      <c r="A599" s="43"/>
      <c r="B599" s="151"/>
      <c r="C599" s="151"/>
      <c r="D599" s="151"/>
      <c r="E599" s="151"/>
      <c r="F599" s="151"/>
      <c r="G599" s="64"/>
      <c r="H599" s="151"/>
      <c r="I599" s="151"/>
      <c r="J599" s="151"/>
      <c r="K599" s="151"/>
      <c r="L599" s="151"/>
      <c r="M599" s="64"/>
      <c r="N599" s="151"/>
      <c r="O599" s="151"/>
      <c r="P599" s="151"/>
      <c r="Q599" s="151"/>
      <c r="R599" s="151"/>
      <c r="S599" s="43"/>
      <c r="T599" s="151"/>
      <c r="U599" s="151"/>
      <c r="V599" s="151"/>
      <c r="W599" s="151"/>
      <c r="X599" s="151"/>
      <c r="Y599" s="151"/>
      <c r="Z599" s="43"/>
      <c r="AA599" s="151"/>
      <c r="AB599" s="151"/>
      <c r="AC599" s="151"/>
      <c r="AD599" s="151"/>
      <c r="AE599" s="43"/>
      <c r="AF599" s="151"/>
      <c r="AG599" s="151"/>
      <c r="AH599" s="151"/>
      <c r="AI599" s="151"/>
      <c r="AJ599" s="22"/>
      <c r="AK599" s="22"/>
      <c r="AL599" s="22"/>
      <c r="AM599" s="22"/>
      <c r="AN599" s="22"/>
      <c r="AO599" s="22"/>
    </row>
    <row r="600" spans="1:41" ht="15.75" customHeight="1" x14ac:dyDescent="0.2">
      <c r="A600" s="43"/>
      <c r="B600" s="151"/>
      <c r="C600" s="151"/>
      <c r="D600" s="151"/>
      <c r="E600" s="151"/>
      <c r="F600" s="151"/>
      <c r="G600" s="64"/>
      <c r="H600" s="151"/>
      <c r="I600" s="151"/>
      <c r="J600" s="151"/>
      <c r="K600" s="151"/>
      <c r="L600" s="151"/>
      <c r="M600" s="64"/>
      <c r="N600" s="151"/>
      <c r="O600" s="151"/>
      <c r="P600" s="151"/>
      <c r="Q600" s="151"/>
      <c r="R600" s="151"/>
      <c r="S600" s="43"/>
      <c r="T600" s="151"/>
      <c r="U600" s="151"/>
      <c r="V600" s="151"/>
      <c r="W600" s="151"/>
      <c r="X600" s="151"/>
      <c r="Y600" s="151"/>
      <c r="Z600" s="43"/>
      <c r="AA600" s="151"/>
      <c r="AB600" s="151"/>
      <c r="AC600" s="151"/>
      <c r="AD600" s="151"/>
      <c r="AE600" s="43"/>
      <c r="AF600" s="151"/>
      <c r="AG600" s="151"/>
      <c r="AH600" s="151"/>
      <c r="AI600" s="151"/>
      <c r="AJ600" s="22"/>
      <c r="AK600" s="22"/>
      <c r="AL600" s="22"/>
      <c r="AM600" s="22"/>
      <c r="AN600" s="22"/>
      <c r="AO600" s="22"/>
    </row>
    <row r="601" spans="1:41" ht="15.75" customHeight="1" x14ac:dyDescent="0.2">
      <c r="A601" s="43"/>
      <c r="B601" s="151"/>
      <c r="C601" s="151"/>
      <c r="D601" s="151"/>
      <c r="E601" s="151"/>
      <c r="F601" s="151"/>
      <c r="G601" s="64"/>
      <c r="H601" s="151"/>
      <c r="I601" s="151"/>
      <c r="J601" s="151"/>
      <c r="K601" s="151"/>
      <c r="L601" s="151"/>
      <c r="M601" s="64"/>
      <c r="N601" s="151"/>
      <c r="O601" s="151"/>
      <c r="P601" s="151"/>
      <c r="Q601" s="151"/>
      <c r="R601" s="151"/>
      <c r="S601" s="43"/>
      <c r="T601" s="151"/>
      <c r="U601" s="151"/>
      <c r="V601" s="151"/>
      <c r="W601" s="151"/>
      <c r="X601" s="151"/>
      <c r="Y601" s="151"/>
      <c r="Z601" s="43"/>
      <c r="AA601" s="151"/>
      <c r="AB601" s="151"/>
      <c r="AC601" s="151"/>
      <c r="AD601" s="151"/>
      <c r="AE601" s="43"/>
      <c r="AF601" s="151"/>
      <c r="AG601" s="151"/>
      <c r="AH601" s="151"/>
      <c r="AI601" s="151"/>
      <c r="AJ601" s="22"/>
      <c r="AK601" s="22"/>
      <c r="AL601" s="22"/>
      <c r="AM601" s="22"/>
      <c r="AN601" s="22"/>
      <c r="AO601" s="22"/>
    </row>
    <row r="602" spans="1:41" ht="15.75" customHeight="1" x14ac:dyDescent="0.2">
      <c r="A602" s="43"/>
      <c r="B602" s="151"/>
      <c r="C602" s="151"/>
      <c r="D602" s="151"/>
      <c r="E602" s="151"/>
      <c r="F602" s="151"/>
      <c r="G602" s="64"/>
      <c r="H602" s="151"/>
      <c r="I602" s="151"/>
      <c r="J602" s="151"/>
      <c r="K602" s="151"/>
      <c r="L602" s="151"/>
      <c r="M602" s="64"/>
      <c r="N602" s="151"/>
      <c r="O602" s="151"/>
      <c r="P602" s="151"/>
      <c r="Q602" s="151"/>
      <c r="R602" s="151"/>
      <c r="S602" s="43"/>
      <c r="T602" s="151"/>
      <c r="U602" s="151"/>
      <c r="V602" s="151"/>
      <c r="W602" s="151"/>
      <c r="X602" s="151"/>
      <c r="Y602" s="151"/>
      <c r="Z602" s="43"/>
      <c r="AA602" s="151"/>
      <c r="AB602" s="151"/>
      <c r="AC602" s="151"/>
      <c r="AD602" s="151"/>
      <c r="AE602" s="43"/>
      <c r="AF602" s="151"/>
      <c r="AG602" s="151"/>
      <c r="AH602" s="151"/>
      <c r="AI602" s="151"/>
      <c r="AJ602" s="22"/>
      <c r="AK602" s="22"/>
      <c r="AL602" s="22"/>
      <c r="AM602" s="22"/>
      <c r="AN602" s="22"/>
      <c r="AO602" s="22"/>
    </row>
    <row r="603" spans="1:41" ht="15.75" customHeight="1" x14ac:dyDescent="0.2">
      <c r="A603" s="43"/>
      <c r="B603" s="151"/>
      <c r="C603" s="151"/>
      <c r="D603" s="151"/>
      <c r="E603" s="151"/>
      <c r="F603" s="151"/>
      <c r="G603" s="64"/>
      <c r="H603" s="151"/>
      <c r="I603" s="151"/>
      <c r="J603" s="151"/>
      <c r="K603" s="151"/>
      <c r="L603" s="151"/>
      <c r="M603" s="64"/>
      <c r="N603" s="151"/>
      <c r="O603" s="151"/>
      <c r="P603" s="151"/>
      <c r="Q603" s="151"/>
      <c r="R603" s="151"/>
      <c r="S603" s="43"/>
      <c r="T603" s="151"/>
      <c r="U603" s="151"/>
      <c r="V603" s="151"/>
      <c r="W603" s="151"/>
      <c r="X603" s="151"/>
      <c r="Y603" s="151"/>
      <c r="Z603" s="43"/>
      <c r="AA603" s="151"/>
      <c r="AB603" s="151"/>
      <c r="AC603" s="151"/>
      <c r="AD603" s="151"/>
      <c r="AE603" s="43"/>
      <c r="AF603" s="151"/>
      <c r="AG603" s="151"/>
      <c r="AH603" s="151"/>
      <c r="AI603" s="151"/>
      <c r="AJ603" s="22"/>
      <c r="AK603" s="22"/>
      <c r="AL603" s="22"/>
      <c r="AM603" s="22"/>
      <c r="AN603" s="22"/>
      <c r="AO603" s="22"/>
    </row>
    <row r="604" spans="1:41" ht="15.75" customHeight="1" x14ac:dyDescent="0.2">
      <c r="A604" s="43"/>
      <c r="B604" s="151"/>
      <c r="C604" s="151"/>
      <c r="D604" s="151"/>
      <c r="E604" s="151"/>
      <c r="F604" s="151"/>
      <c r="G604" s="64"/>
      <c r="H604" s="151"/>
      <c r="I604" s="151"/>
      <c r="J604" s="151"/>
      <c r="K604" s="151"/>
      <c r="L604" s="151"/>
      <c r="M604" s="64"/>
      <c r="N604" s="151"/>
      <c r="O604" s="151"/>
      <c r="P604" s="151"/>
      <c r="Q604" s="151"/>
      <c r="R604" s="151"/>
      <c r="S604" s="43"/>
      <c r="T604" s="151"/>
      <c r="U604" s="151"/>
      <c r="V604" s="151"/>
      <c r="W604" s="151"/>
      <c r="X604" s="151"/>
      <c r="Y604" s="151"/>
      <c r="Z604" s="43"/>
      <c r="AA604" s="151"/>
      <c r="AB604" s="151"/>
      <c r="AC604" s="151"/>
      <c r="AD604" s="151"/>
      <c r="AE604" s="43"/>
      <c r="AF604" s="151"/>
      <c r="AG604" s="151"/>
      <c r="AH604" s="151"/>
      <c r="AI604" s="151"/>
      <c r="AJ604" s="22"/>
      <c r="AK604" s="22"/>
      <c r="AL604" s="22"/>
      <c r="AM604" s="22"/>
      <c r="AN604" s="22"/>
      <c r="AO604" s="22"/>
    </row>
    <row r="605" spans="1:41" ht="15.75" customHeight="1" x14ac:dyDescent="0.2">
      <c r="A605" s="43"/>
      <c r="B605" s="151"/>
      <c r="C605" s="151"/>
      <c r="D605" s="151"/>
      <c r="E605" s="151"/>
      <c r="F605" s="151"/>
      <c r="G605" s="64"/>
      <c r="H605" s="151"/>
      <c r="I605" s="151"/>
      <c r="J605" s="151"/>
      <c r="K605" s="151"/>
      <c r="L605" s="151"/>
      <c r="M605" s="64"/>
      <c r="N605" s="151"/>
      <c r="O605" s="151"/>
      <c r="P605" s="151"/>
      <c r="Q605" s="151"/>
      <c r="R605" s="151"/>
      <c r="S605" s="43"/>
      <c r="T605" s="151"/>
      <c r="U605" s="151"/>
      <c r="V605" s="151"/>
      <c r="W605" s="151"/>
      <c r="X605" s="151"/>
      <c r="Y605" s="151"/>
      <c r="Z605" s="43"/>
      <c r="AA605" s="151"/>
      <c r="AB605" s="151"/>
      <c r="AC605" s="151"/>
      <c r="AD605" s="151"/>
      <c r="AE605" s="43"/>
      <c r="AF605" s="151"/>
      <c r="AG605" s="151"/>
      <c r="AH605" s="151"/>
      <c r="AI605" s="151"/>
      <c r="AJ605" s="22"/>
      <c r="AK605" s="22"/>
      <c r="AL605" s="22"/>
      <c r="AM605" s="22"/>
      <c r="AN605" s="22"/>
      <c r="AO605" s="22"/>
    </row>
    <row r="606" spans="1:41" ht="15.75" customHeight="1" x14ac:dyDescent="0.2">
      <c r="A606" s="43"/>
      <c r="B606" s="151"/>
      <c r="C606" s="151"/>
      <c r="D606" s="151"/>
      <c r="E606" s="151"/>
      <c r="F606" s="151"/>
      <c r="G606" s="64"/>
      <c r="H606" s="151"/>
      <c r="I606" s="151"/>
      <c r="J606" s="151"/>
      <c r="K606" s="151"/>
      <c r="L606" s="151"/>
      <c r="M606" s="64"/>
      <c r="N606" s="151"/>
      <c r="O606" s="151"/>
      <c r="P606" s="151"/>
      <c r="Q606" s="151"/>
      <c r="R606" s="151"/>
      <c r="S606" s="43"/>
      <c r="T606" s="151"/>
      <c r="U606" s="151"/>
      <c r="V606" s="151"/>
      <c r="W606" s="151"/>
      <c r="X606" s="151"/>
      <c r="Y606" s="151"/>
      <c r="Z606" s="43"/>
      <c r="AA606" s="151"/>
      <c r="AB606" s="151"/>
      <c r="AC606" s="151"/>
      <c r="AD606" s="151"/>
      <c r="AE606" s="43"/>
      <c r="AF606" s="151"/>
      <c r="AG606" s="151"/>
      <c r="AH606" s="151"/>
      <c r="AI606" s="151"/>
      <c r="AJ606" s="22"/>
      <c r="AK606" s="22"/>
      <c r="AL606" s="22"/>
      <c r="AM606" s="22"/>
      <c r="AN606" s="22"/>
      <c r="AO606" s="22"/>
    </row>
    <row r="607" spans="1:41" ht="15.75" customHeight="1" x14ac:dyDescent="0.2">
      <c r="A607" s="43"/>
      <c r="B607" s="151"/>
      <c r="C607" s="151"/>
      <c r="D607" s="151"/>
      <c r="E607" s="151"/>
      <c r="F607" s="151"/>
      <c r="G607" s="64"/>
      <c r="H607" s="151"/>
      <c r="I607" s="151"/>
      <c r="J607" s="151"/>
      <c r="K607" s="151"/>
      <c r="L607" s="151"/>
      <c r="M607" s="64"/>
      <c r="N607" s="151"/>
      <c r="O607" s="151"/>
      <c r="P607" s="151"/>
      <c r="Q607" s="151"/>
      <c r="R607" s="151"/>
      <c r="S607" s="43"/>
      <c r="T607" s="151"/>
      <c r="U607" s="151"/>
      <c r="V607" s="151"/>
      <c r="W607" s="151"/>
      <c r="X607" s="151"/>
      <c r="Y607" s="151"/>
      <c r="Z607" s="43"/>
      <c r="AA607" s="151"/>
      <c r="AB607" s="151"/>
      <c r="AC607" s="151"/>
      <c r="AD607" s="151"/>
      <c r="AE607" s="43"/>
      <c r="AF607" s="151"/>
      <c r="AG607" s="151"/>
      <c r="AH607" s="151"/>
      <c r="AI607" s="151"/>
      <c r="AJ607" s="22"/>
      <c r="AK607" s="22"/>
      <c r="AL607" s="22"/>
      <c r="AM607" s="22"/>
      <c r="AN607" s="22"/>
      <c r="AO607" s="22"/>
    </row>
    <row r="608" spans="1:41" ht="15.75" customHeight="1" x14ac:dyDescent="0.2">
      <c r="A608" s="43"/>
      <c r="B608" s="151"/>
      <c r="C608" s="151"/>
      <c r="D608" s="151"/>
      <c r="E608" s="151"/>
      <c r="F608" s="151"/>
      <c r="G608" s="64"/>
      <c r="H608" s="151"/>
      <c r="I608" s="151"/>
      <c r="J608" s="151"/>
      <c r="K608" s="151"/>
      <c r="L608" s="151"/>
      <c r="M608" s="64"/>
      <c r="N608" s="151"/>
      <c r="O608" s="151"/>
      <c r="P608" s="151"/>
      <c r="Q608" s="151"/>
      <c r="R608" s="151"/>
      <c r="S608" s="43"/>
      <c r="T608" s="151"/>
      <c r="U608" s="151"/>
      <c r="V608" s="151"/>
      <c r="W608" s="151"/>
      <c r="X608" s="151"/>
      <c r="Y608" s="151"/>
      <c r="Z608" s="43"/>
      <c r="AA608" s="151"/>
      <c r="AB608" s="151"/>
      <c r="AC608" s="151"/>
      <c r="AD608" s="151"/>
      <c r="AE608" s="43"/>
      <c r="AF608" s="151"/>
      <c r="AG608" s="151"/>
      <c r="AH608" s="151"/>
      <c r="AI608" s="151"/>
      <c r="AJ608" s="22"/>
      <c r="AK608" s="22"/>
      <c r="AL608" s="22"/>
      <c r="AM608" s="22"/>
      <c r="AN608" s="22"/>
      <c r="AO608" s="22"/>
    </row>
    <row r="609" spans="1:41" ht="15.75" customHeight="1" x14ac:dyDescent="0.2">
      <c r="A609" s="43"/>
      <c r="B609" s="151"/>
      <c r="C609" s="151"/>
      <c r="D609" s="151"/>
      <c r="E609" s="151"/>
      <c r="F609" s="151"/>
      <c r="G609" s="64"/>
      <c r="H609" s="151"/>
      <c r="I609" s="151"/>
      <c r="J609" s="151"/>
      <c r="K609" s="151"/>
      <c r="L609" s="151"/>
      <c r="M609" s="64"/>
      <c r="N609" s="151"/>
      <c r="O609" s="151"/>
      <c r="P609" s="151"/>
      <c r="Q609" s="151"/>
      <c r="R609" s="151"/>
      <c r="S609" s="43"/>
      <c r="T609" s="151"/>
      <c r="U609" s="151"/>
      <c r="V609" s="151"/>
      <c r="W609" s="151"/>
      <c r="X609" s="151"/>
      <c r="Y609" s="151"/>
      <c r="Z609" s="43"/>
      <c r="AA609" s="151"/>
      <c r="AB609" s="151"/>
      <c r="AC609" s="151"/>
      <c r="AD609" s="151"/>
      <c r="AE609" s="43"/>
      <c r="AF609" s="151"/>
      <c r="AG609" s="151"/>
      <c r="AH609" s="151"/>
      <c r="AI609" s="151"/>
      <c r="AJ609" s="22"/>
      <c r="AK609" s="22"/>
      <c r="AL609" s="22"/>
      <c r="AM609" s="22"/>
      <c r="AN609" s="22"/>
      <c r="AO609" s="22"/>
    </row>
    <row r="610" spans="1:41" ht="15.75" customHeight="1" x14ac:dyDescent="0.2">
      <c r="A610" s="43"/>
      <c r="B610" s="151"/>
      <c r="C610" s="151"/>
      <c r="D610" s="151"/>
      <c r="E610" s="151"/>
      <c r="F610" s="151"/>
      <c r="G610" s="64"/>
      <c r="H610" s="151"/>
      <c r="I610" s="151"/>
      <c r="J610" s="151"/>
      <c r="K610" s="151"/>
      <c r="L610" s="151"/>
      <c r="M610" s="64"/>
      <c r="N610" s="151"/>
      <c r="O610" s="151"/>
      <c r="P610" s="151"/>
      <c r="Q610" s="151"/>
      <c r="R610" s="151"/>
      <c r="S610" s="43"/>
      <c r="T610" s="151"/>
      <c r="U610" s="151"/>
      <c r="V610" s="151"/>
      <c r="W610" s="151"/>
      <c r="X610" s="151"/>
      <c r="Y610" s="151"/>
      <c r="Z610" s="43"/>
      <c r="AA610" s="151"/>
      <c r="AB610" s="151"/>
      <c r="AC610" s="151"/>
      <c r="AD610" s="151"/>
      <c r="AE610" s="43"/>
      <c r="AF610" s="151"/>
      <c r="AG610" s="151"/>
      <c r="AH610" s="151"/>
      <c r="AI610" s="151"/>
      <c r="AJ610" s="22"/>
      <c r="AK610" s="22"/>
      <c r="AL610" s="22"/>
      <c r="AM610" s="22"/>
      <c r="AN610" s="22"/>
      <c r="AO610" s="22"/>
    </row>
    <row r="611" spans="1:41" ht="15.75" customHeight="1" x14ac:dyDescent="0.2">
      <c r="A611" s="43"/>
      <c r="B611" s="151"/>
      <c r="C611" s="151"/>
      <c r="D611" s="151"/>
      <c r="E611" s="151"/>
      <c r="F611" s="151"/>
      <c r="G611" s="64"/>
      <c r="H611" s="151"/>
      <c r="I611" s="151"/>
      <c r="J611" s="151"/>
      <c r="K611" s="151"/>
      <c r="L611" s="151"/>
      <c r="M611" s="64"/>
      <c r="N611" s="151"/>
      <c r="O611" s="151"/>
      <c r="P611" s="151"/>
      <c r="Q611" s="151"/>
      <c r="R611" s="151"/>
      <c r="S611" s="43"/>
      <c r="T611" s="151"/>
      <c r="U611" s="151"/>
      <c r="V611" s="151"/>
      <c r="W611" s="151"/>
      <c r="X611" s="151"/>
      <c r="Y611" s="151"/>
      <c r="Z611" s="43"/>
      <c r="AA611" s="151"/>
      <c r="AB611" s="151"/>
      <c r="AC611" s="151"/>
      <c r="AD611" s="151"/>
      <c r="AE611" s="43"/>
      <c r="AF611" s="151"/>
      <c r="AG611" s="151"/>
      <c r="AH611" s="151"/>
      <c r="AI611" s="151"/>
      <c r="AJ611" s="22"/>
      <c r="AK611" s="22"/>
      <c r="AL611" s="22"/>
      <c r="AM611" s="22"/>
      <c r="AN611" s="22"/>
      <c r="AO611" s="22"/>
    </row>
    <row r="612" spans="1:41" ht="15.75" customHeight="1" x14ac:dyDescent="0.2">
      <c r="A612" s="43"/>
      <c r="B612" s="151"/>
      <c r="C612" s="151"/>
      <c r="D612" s="151"/>
      <c r="E612" s="151"/>
      <c r="F612" s="151"/>
      <c r="G612" s="64"/>
      <c r="H612" s="151"/>
      <c r="I612" s="151"/>
      <c r="J612" s="151"/>
      <c r="K612" s="151"/>
      <c r="L612" s="151"/>
      <c r="M612" s="64"/>
      <c r="N612" s="151"/>
      <c r="O612" s="151"/>
      <c r="P612" s="151"/>
      <c r="Q612" s="151"/>
      <c r="R612" s="151"/>
      <c r="S612" s="43"/>
      <c r="T612" s="151"/>
      <c r="U612" s="151"/>
      <c r="V612" s="151"/>
      <c r="W612" s="151"/>
      <c r="X612" s="151"/>
      <c r="Y612" s="151"/>
      <c r="Z612" s="43"/>
      <c r="AA612" s="151"/>
      <c r="AB612" s="151"/>
      <c r="AC612" s="151"/>
      <c r="AD612" s="151"/>
      <c r="AE612" s="43"/>
      <c r="AF612" s="151"/>
      <c r="AG612" s="151"/>
      <c r="AH612" s="151"/>
      <c r="AI612" s="151"/>
      <c r="AJ612" s="22"/>
      <c r="AK612" s="22"/>
      <c r="AL612" s="22"/>
      <c r="AM612" s="22"/>
      <c r="AN612" s="22"/>
      <c r="AO612" s="22"/>
    </row>
    <row r="613" spans="1:41" ht="15.75" customHeight="1" x14ac:dyDescent="0.2">
      <c r="A613" s="43"/>
      <c r="B613" s="151"/>
      <c r="C613" s="151"/>
      <c r="D613" s="151"/>
      <c r="E613" s="151"/>
      <c r="F613" s="151"/>
      <c r="G613" s="64"/>
      <c r="H613" s="151"/>
      <c r="I613" s="151"/>
      <c r="J613" s="151"/>
      <c r="K613" s="151"/>
      <c r="L613" s="151"/>
      <c r="M613" s="64"/>
      <c r="N613" s="151"/>
      <c r="O613" s="151"/>
      <c r="P613" s="151"/>
      <c r="Q613" s="151"/>
      <c r="R613" s="151"/>
      <c r="S613" s="43"/>
      <c r="T613" s="151"/>
      <c r="U613" s="151"/>
      <c r="V613" s="151"/>
      <c r="W613" s="151"/>
      <c r="X613" s="151"/>
      <c r="Y613" s="151"/>
      <c r="Z613" s="43"/>
      <c r="AA613" s="151"/>
      <c r="AB613" s="151"/>
      <c r="AC613" s="151"/>
      <c r="AD613" s="151"/>
      <c r="AE613" s="43"/>
      <c r="AF613" s="151"/>
      <c r="AG613" s="151"/>
      <c r="AH613" s="151"/>
      <c r="AI613" s="151"/>
      <c r="AJ613" s="22"/>
      <c r="AK613" s="22"/>
      <c r="AL613" s="22"/>
      <c r="AM613" s="22"/>
      <c r="AN613" s="22"/>
      <c r="AO613" s="22"/>
    </row>
    <row r="614" spans="1:41" ht="15.75" customHeight="1" x14ac:dyDescent="0.2">
      <c r="A614" s="43"/>
      <c r="B614" s="151"/>
      <c r="C614" s="151"/>
      <c r="D614" s="151"/>
      <c r="E614" s="151"/>
      <c r="F614" s="151"/>
      <c r="G614" s="64"/>
      <c r="H614" s="151"/>
      <c r="I614" s="151"/>
      <c r="J614" s="151"/>
      <c r="K614" s="151"/>
      <c r="L614" s="151"/>
      <c r="M614" s="64"/>
      <c r="N614" s="151"/>
      <c r="O614" s="151"/>
      <c r="P614" s="151"/>
      <c r="Q614" s="151"/>
      <c r="R614" s="151"/>
      <c r="S614" s="43"/>
      <c r="T614" s="151"/>
      <c r="U614" s="151"/>
      <c r="V614" s="151"/>
      <c r="W614" s="151"/>
      <c r="X614" s="151"/>
      <c r="Y614" s="151"/>
      <c r="Z614" s="43"/>
      <c r="AA614" s="151"/>
      <c r="AB614" s="151"/>
      <c r="AC614" s="151"/>
      <c r="AD614" s="151"/>
      <c r="AE614" s="43"/>
      <c r="AF614" s="151"/>
      <c r="AG614" s="151"/>
      <c r="AH614" s="151"/>
      <c r="AI614" s="151"/>
      <c r="AJ614" s="22"/>
      <c r="AK614" s="22"/>
      <c r="AL614" s="22"/>
      <c r="AM614" s="22"/>
      <c r="AN614" s="22"/>
      <c r="AO614" s="22"/>
    </row>
    <row r="615" spans="1:41" ht="15.75" customHeight="1" x14ac:dyDescent="0.2">
      <c r="A615" s="43"/>
      <c r="B615" s="151"/>
      <c r="C615" s="151"/>
      <c r="D615" s="151"/>
      <c r="E615" s="151"/>
      <c r="F615" s="151"/>
      <c r="G615" s="64"/>
      <c r="H615" s="151"/>
      <c r="I615" s="151"/>
      <c r="J615" s="151"/>
      <c r="K615" s="151"/>
      <c r="L615" s="151"/>
      <c r="M615" s="64"/>
      <c r="N615" s="151"/>
      <c r="O615" s="151"/>
      <c r="P615" s="151"/>
      <c r="Q615" s="151"/>
      <c r="R615" s="151"/>
      <c r="S615" s="43"/>
      <c r="T615" s="151"/>
      <c r="U615" s="151"/>
      <c r="V615" s="151"/>
      <c r="W615" s="151"/>
      <c r="X615" s="151"/>
      <c r="Y615" s="151"/>
      <c r="Z615" s="43"/>
      <c r="AA615" s="151"/>
      <c r="AB615" s="151"/>
      <c r="AC615" s="151"/>
      <c r="AD615" s="151"/>
      <c r="AE615" s="43"/>
      <c r="AF615" s="151"/>
      <c r="AG615" s="151"/>
      <c r="AH615" s="151"/>
      <c r="AI615" s="151"/>
      <c r="AJ615" s="22"/>
      <c r="AK615" s="22"/>
      <c r="AL615" s="22"/>
      <c r="AM615" s="22"/>
      <c r="AN615" s="22"/>
      <c r="AO615" s="22"/>
    </row>
    <row r="616" spans="1:41" ht="15.75" customHeight="1" x14ac:dyDescent="0.2">
      <c r="A616" s="43"/>
      <c r="B616" s="151"/>
      <c r="C616" s="151"/>
      <c r="D616" s="151"/>
      <c r="E616" s="151"/>
      <c r="F616" s="151"/>
      <c r="G616" s="64"/>
      <c r="H616" s="151"/>
      <c r="I616" s="151"/>
      <c r="J616" s="151"/>
      <c r="K616" s="151"/>
      <c r="L616" s="151"/>
      <c r="M616" s="64"/>
      <c r="N616" s="151"/>
      <c r="O616" s="151"/>
      <c r="P616" s="151"/>
      <c r="Q616" s="151"/>
      <c r="R616" s="151"/>
      <c r="S616" s="43"/>
      <c r="T616" s="151"/>
      <c r="U616" s="151"/>
      <c r="V616" s="151"/>
      <c r="W616" s="151"/>
      <c r="X616" s="151"/>
      <c r="Y616" s="151"/>
      <c r="Z616" s="43"/>
      <c r="AA616" s="151"/>
      <c r="AB616" s="151"/>
      <c r="AC616" s="151"/>
      <c r="AD616" s="151"/>
      <c r="AE616" s="43"/>
      <c r="AF616" s="151"/>
      <c r="AG616" s="151"/>
      <c r="AH616" s="151"/>
      <c r="AI616" s="151"/>
      <c r="AJ616" s="22"/>
      <c r="AK616" s="22"/>
      <c r="AL616" s="22"/>
      <c r="AM616" s="22"/>
      <c r="AN616" s="22"/>
      <c r="AO616" s="22"/>
    </row>
    <row r="617" spans="1:41" ht="15.75" customHeight="1" x14ac:dyDescent="0.2">
      <c r="A617" s="43"/>
      <c r="B617" s="151"/>
      <c r="C617" s="151"/>
      <c r="D617" s="151"/>
      <c r="E617" s="151"/>
      <c r="F617" s="151"/>
      <c r="G617" s="64"/>
      <c r="H617" s="151"/>
      <c r="I617" s="151"/>
      <c r="J617" s="151"/>
      <c r="K617" s="151"/>
      <c r="L617" s="151"/>
      <c r="M617" s="64"/>
      <c r="N617" s="151"/>
      <c r="O617" s="151"/>
      <c r="P617" s="151"/>
      <c r="Q617" s="151"/>
      <c r="R617" s="151"/>
      <c r="S617" s="43"/>
      <c r="T617" s="151"/>
      <c r="U617" s="151"/>
      <c r="V617" s="151"/>
      <c r="W617" s="151"/>
      <c r="X617" s="151"/>
      <c r="Y617" s="151"/>
      <c r="Z617" s="43"/>
      <c r="AA617" s="151"/>
      <c r="AB617" s="151"/>
      <c r="AC617" s="151"/>
      <c r="AD617" s="151"/>
      <c r="AE617" s="43"/>
      <c r="AF617" s="151"/>
      <c r="AG617" s="151"/>
      <c r="AH617" s="151"/>
      <c r="AI617" s="151"/>
      <c r="AJ617" s="22"/>
      <c r="AK617" s="22"/>
      <c r="AL617" s="22"/>
      <c r="AM617" s="22"/>
      <c r="AN617" s="22"/>
      <c r="AO617" s="22"/>
    </row>
    <row r="618" spans="1:41" ht="15.75" customHeight="1" x14ac:dyDescent="0.2">
      <c r="A618" s="43"/>
      <c r="B618" s="151"/>
      <c r="C618" s="151"/>
      <c r="D618" s="151"/>
      <c r="E618" s="151"/>
      <c r="F618" s="151"/>
      <c r="G618" s="64"/>
      <c r="H618" s="151"/>
      <c r="I618" s="151"/>
      <c r="J618" s="151"/>
      <c r="K618" s="151"/>
      <c r="L618" s="151"/>
      <c r="M618" s="64"/>
      <c r="N618" s="151"/>
      <c r="O618" s="151"/>
      <c r="P618" s="151"/>
      <c r="Q618" s="151"/>
      <c r="R618" s="151"/>
      <c r="S618" s="43"/>
      <c r="T618" s="151"/>
      <c r="U618" s="151"/>
      <c r="V618" s="151"/>
      <c r="W618" s="151"/>
      <c r="X618" s="151"/>
      <c r="Y618" s="151"/>
      <c r="Z618" s="43"/>
      <c r="AA618" s="151"/>
      <c r="AB618" s="151"/>
      <c r="AC618" s="151"/>
      <c r="AD618" s="151"/>
      <c r="AE618" s="43"/>
      <c r="AF618" s="151"/>
      <c r="AG618" s="151"/>
      <c r="AH618" s="151"/>
      <c r="AI618" s="151"/>
      <c r="AJ618" s="22"/>
      <c r="AK618" s="22"/>
      <c r="AL618" s="22"/>
      <c r="AM618" s="22"/>
      <c r="AN618" s="22"/>
      <c r="AO618" s="22"/>
    </row>
    <row r="619" spans="1:41" ht="15.75" customHeight="1" x14ac:dyDescent="0.2">
      <c r="A619" s="43"/>
      <c r="B619" s="151"/>
      <c r="C619" s="151"/>
      <c r="D619" s="151"/>
      <c r="E619" s="151"/>
      <c r="F619" s="151"/>
      <c r="G619" s="64"/>
      <c r="H619" s="151"/>
      <c r="I619" s="151"/>
      <c r="J619" s="151"/>
      <c r="K619" s="151"/>
      <c r="L619" s="151"/>
      <c r="M619" s="64"/>
      <c r="N619" s="151"/>
      <c r="O619" s="151"/>
      <c r="P619" s="151"/>
      <c r="Q619" s="151"/>
      <c r="R619" s="151"/>
      <c r="S619" s="43"/>
      <c r="T619" s="151"/>
      <c r="U619" s="151"/>
      <c r="V619" s="151"/>
      <c r="W619" s="151"/>
      <c r="X619" s="151"/>
      <c r="Y619" s="151"/>
      <c r="Z619" s="43"/>
      <c r="AA619" s="151"/>
      <c r="AB619" s="151"/>
      <c r="AC619" s="151"/>
      <c r="AD619" s="151"/>
      <c r="AE619" s="43"/>
      <c r="AF619" s="151"/>
      <c r="AG619" s="151"/>
      <c r="AH619" s="151"/>
      <c r="AI619" s="151"/>
      <c r="AJ619" s="22"/>
      <c r="AK619" s="22"/>
      <c r="AL619" s="22"/>
      <c r="AM619" s="22"/>
      <c r="AN619" s="22"/>
      <c r="AO619" s="22"/>
    </row>
    <row r="620" spans="1:41" ht="15.75" customHeight="1" x14ac:dyDescent="0.2">
      <c r="A620" s="43"/>
      <c r="B620" s="151"/>
      <c r="C620" s="151"/>
      <c r="D620" s="151"/>
      <c r="E620" s="151"/>
      <c r="F620" s="151"/>
      <c r="G620" s="64"/>
      <c r="H620" s="151"/>
      <c r="I620" s="151"/>
      <c r="J620" s="151"/>
      <c r="K620" s="151"/>
      <c r="L620" s="151"/>
      <c r="M620" s="64"/>
      <c r="N620" s="151"/>
      <c r="O620" s="151"/>
      <c r="P620" s="151"/>
      <c r="Q620" s="151"/>
      <c r="R620" s="151"/>
      <c r="S620" s="43"/>
      <c r="T620" s="151"/>
      <c r="U620" s="151"/>
      <c r="V620" s="151"/>
      <c r="W620" s="151"/>
      <c r="X620" s="151"/>
      <c r="Y620" s="151"/>
      <c r="Z620" s="43"/>
      <c r="AA620" s="151"/>
      <c r="AB620" s="151"/>
      <c r="AC620" s="151"/>
      <c r="AD620" s="151"/>
      <c r="AE620" s="43"/>
      <c r="AF620" s="151"/>
      <c r="AG620" s="151"/>
      <c r="AH620" s="151"/>
      <c r="AI620" s="151"/>
      <c r="AJ620" s="22"/>
      <c r="AK620" s="22"/>
      <c r="AL620" s="22"/>
      <c r="AM620" s="22"/>
      <c r="AN620" s="22"/>
      <c r="AO620" s="22"/>
    </row>
    <row r="621" spans="1:41" ht="15.75" customHeight="1" x14ac:dyDescent="0.2">
      <c r="A621" s="43"/>
      <c r="B621" s="151"/>
      <c r="C621" s="151"/>
      <c r="D621" s="151"/>
      <c r="E621" s="151"/>
      <c r="F621" s="151"/>
      <c r="G621" s="64"/>
      <c r="H621" s="151"/>
      <c r="I621" s="151"/>
      <c r="J621" s="151"/>
      <c r="K621" s="151"/>
      <c r="L621" s="151"/>
      <c r="M621" s="64"/>
      <c r="N621" s="151"/>
      <c r="O621" s="151"/>
      <c r="P621" s="151"/>
      <c r="Q621" s="151"/>
      <c r="R621" s="151"/>
      <c r="S621" s="43"/>
      <c r="T621" s="151"/>
      <c r="U621" s="151"/>
      <c r="V621" s="151"/>
      <c r="W621" s="151"/>
      <c r="X621" s="151"/>
      <c r="Y621" s="151"/>
      <c r="Z621" s="43"/>
      <c r="AA621" s="151"/>
      <c r="AB621" s="151"/>
      <c r="AC621" s="151"/>
      <c r="AD621" s="151"/>
      <c r="AE621" s="43"/>
      <c r="AF621" s="151"/>
      <c r="AG621" s="151"/>
      <c r="AH621" s="151"/>
      <c r="AI621" s="151"/>
      <c r="AJ621" s="22"/>
      <c r="AK621" s="22"/>
      <c r="AL621" s="22"/>
      <c r="AM621" s="22"/>
      <c r="AN621" s="22"/>
      <c r="AO621" s="22"/>
    </row>
    <row r="622" spans="1:41" ht="15.75" customHeight="1" x14ac:dyDescent="0.2">
      <c r="A622" s="43"/>
      <c r="B622" s="151"/>
      <c r="C622" s="151"/>
      <c r="D622" s="151"/>
      <c r="E622" s="151"/>
      <c r="F622" s="151"/>
      <c r="G622" s="64"/>
      <c r="H622" s="151"/>
      <c r="I622" s="151"/>
      <c r="J622" s="151"/>
      <c r="K622" s="151"/>
      <c r="L622" s="151"/>
      <c r="M622" s="64"/>
      <c r="N622" s="151"/>
      <c r="O622" s="151"/>
      <c r="P622" s="151"/>
      <c r="Q622" s="151"/>
      <c r="R622" s="151"/>
      <c r="S622" s="43"/>
      <c r="T622" s="151"/>
      <c r="U622" s="151"/>
      <c r="V622" s="151"/>
      <c r="W622" s="151"/>
      <c r="X622" s="151"/>
      <c r="Y622" s="151"/>
      <c r="Z622" s="43"/>
      <c r="AA622" s="151"/>
      <c r="AB622" s="151"/>
      <c r="AC622" s="151"/>
      <c r="AD622" s="151"/>
      <c r="AE622" s="43"/>
      <c r="AF622" s="151"/>
      <c r="AG622" s="151"/>
      <c r="AH622" s="151"/>
      <c r="AI622" s="151"/>
      <c r="AJ622" s="22"/>
      <c r="AK622" s="22"/>
      <c r="AL622" s="22"/>
      <c r="AM622" s="22"/>
      <c r="AN622" s="22"/>
      <c r="AO622" s="22"/>
    </row>
    <row r="623" spans="1:41" ht="15.75" customHeight="1" x14ac:dyDescent="0.2">
      <c r="A623" s="43"/>
      <c r="B623" s="151"/>
      <c r="C623" s="151"/>
      <c r="D623" s="151"/>
      <c r="E623" s="151"/>
      <c r="F623" s="151"/>
      <c r="G623" s="64"/>
      <c r="H623" s="151"/>
      <c r="I623" s="151"/>
      <c r="J623" s="151"/>
      <c r="K623" s="151"/>
      <c r="L623" s="151"/>
      <c r="M623" s="64"/>
      <c r="N623" s="151"/>
      <c r="O623" s="151"/>
      <c r="P623" s="151"/>
      <c r="Q623" s="151"/>
      <c r="R623" s="151"/>
      <c r="S623" s="43"/>
      <c r="T623" s="151"/>
      <c r="U623" s="151"/>
      <c r="V623" s="151"/>
      <c r="W623" s="151"/>
      <c r="X623" s="151"/>
      <c r="Y623" s="151"/>
      <c r="Z623" s="43"/>
      <c r="AA623" s="151"/>
      <c r="AB623" s="151"/>
      <c r="AC623" s="151"/>
      <c r="AD623" s="151"/>
      <c r="AE623" s="43"/>
      <c r="AF623" s="151"/>
      <c r="AG623" s="151"/>
      <c r="AH623" s="151"/>
      <c r="AI623" s="151"/>
      <c r="AJ623" s="22"/>
      <c r="AK623" s="22"/>
      <c r="AL623" s="22"/>
      <c r="AM623" s="22"/>
      <c r="AN623" s="22"/>
      <c r="AO623" s="22"/>
    </row>
    <row r="624" spans="1:41" ht="15.75" customHeight="1" x14ac:dyDescent="0.2">
      <c r="A624" s="43"/>
      <c r="B624" s="151"/>
      <c r="C624" s="151"/>
      <c r="D624" s="151"/>
      <c r="E624" s="151"/>
      <c r="F624" s="151"/>
      <c r="G624" s="64"/>
      <c r="H624" s="151"/>
      <c r="I624" s="151"/>
      <c r="J624" s="151"/>
      <c r="K624" s="151"/>
      <c r="L624" s="151"/>
      <c r="M624" s="64"/>
      <c r="N624" s="151"/>
      <c r="O624" s="151"/>
      <c r="P624" s="151"/>
      <c r="Q624" s="151"/>
      <c r="R624" s="151"/>
      <c r="S624" s="43"/>
      <c r="T624" s="151"/>
      <c r="U624" s="151"/>
      <c r="V624" s="151"/>
      <c r="W624" s="151"/>
      <c r="X624" s="151"/>
      <c r="Y624" s="151"/>
      <c r="Z624" s="43"/>
      <c r="AA624" s="151"/>
      <c r="AB624" s="151"/>
      <c r="AC624" s="151"/>
      <c r="AD624" s="151"/>
      <c r="AE624" s="43"/>
      <c r="AF624" s="151"/>
      <c r="AG624" s="151"/>
      <c r="AH624" s="151"/>
      <c r="AI624" s="151"/>
      <c r="AJ624" s="22"/>
      <c r="AK624" s="22"/>
      <c r="AL624" s="22"/>
      <c r="AM624" s="22"/>
      <c r="AN624" s="22"/>
      <c r="AO624" s="22"/>
    </row>
    <row r="625" spans="1:41" ht="15.75" customHeight="1" x14ac:dyDescent="0.2">
      <c r="A625" s="43"/>
      <c r="B625" s="151"/>
      <c r="C625" s="151"/>
      <c r="D625" s="151"/>
      <c r="E625" s="151"/>
      <c r="F625" s="151"/>
      <c r="G625" s="64"/>
      <c r="H625" s="151"/>
      <c r="I625" s="151"/>
      <c r="J625" s="151"/>
      <c r="K625" s="151"/>
      <c r="L625" s="151"/>
      <c r="M625" s="64"/>
      <c r="N625" s="151"/>
      <c r="O625" s="151"/>
      <c r="P625" s="151"/>
      <c r="Q625" s="151"/>
      <c r="R625" s="151"/>
      <c r="S625" s="43"/>
      <c r="T625" s="151"/>
      <c r="U625" s="151"/>
      <c r="V625" s="151"/>
      <c r="W625" s="151"/>
      <c r="X625" s="151"/>
      <c r="Y625" s="151"/>
      <c r="Z625" s="43"/>
      <c r="AA625" s="151"/>
      <c r="AB625" s="151"/>
      <c r="AC625" s="151"/>
      <c r="AD625" s="151"/>
      <c r="AE625" s="43"/>
      <c r="AF625" s="151"/>
      <c r="AG625" s="151"/>
      <c r="AH625" s="151"/>
      <c r="AI625" s="151"/>
      <c r="AJ625" s="22"/>
      <c r="AK625" s="22"/>
      <c r="AL625" s="22"/>
      <c r="AM625" s="22"/>
      <c r="AN625" s="22"/>
      <c r="AO625" s="22"/>
    </row>
    <row r="626" spans="1:41" ht="15.75" customHeight="1" x14ac:dyDescent="0.2">
      <c r="A626" s="43"/>
      <c r="B626" s="151"/>
      <c r="C626" s="151"/>
      <c r="D626" s="151"/>
      <c r="E626" s="151"/>
      <c r="F626" s="151"/>
      <c r="G626" s="64"/>
      <c r="H626" s="151"/>
      <c r="I626" s="151"/>
      <c r="J626" s="151"/>
      <c r="K626" s="151"/>
      <c r="L626" s="151"/>
      <c r="M626" s="64"/>
      <c r="N626" s="151"/>
      <c r="O626" s="151"/>
      <c r="P626" s="151"/>
      <c r="Q626" s="151"/>
      <c r="R626" s="151"/>
      <c r="S626" s="43"/>
      <c r="T626" s="151"/>
      <c r="U626" s="151"/>
      <c r="V626" s="151"/>
      <c r="W626" s="151"/>
      <c r="X626" s="151"/>
      <c r="Y626" s="151"/>
      <c r="Z626" s="43"/>
      <c r="AA626" s="151"/>
      <c r="AB626" s="151"/>
      <c r="AC626" s="151"/>
      <c r="AD626" s="151"/>
      <c r="AE626" s="43"/>
      <c r="AF626" s="151"/>
      <c r="AG626" s="151"/>
      <c r="AH626" s="151"/>
      <c r="AI626" s="151"/>
      <c r="AJ626" s="22"/>
      <c r="AK626" s="22"/>
      <c r="AL626" s="22"/>
      <c r="AM626" s="22"/>
      <c r="AN626" s="22"/>
      <c r="AO626" s="22"/>
    </row>
    <row r="627" spans="1:41" ht="15.75" customHeight="1" x14ac:dyDescent="0.2">
      <c r="A627" s="43"/>
      <c r="B627" s="151"/>
      <c r="C627" s="151"/>
      <c r="D627" s="151"/>
      <c r="E627" s="151"/>
      <c r="F627" s="151"/>
      <c r="G627" s="64"/>
      <c r="H627" s="151"/>
      <c r="I627" s="151"/>
      <c r="J627" s="151"/>
      <c r="K627" s="151"/>
      <c r="L627" s="151"/>
      <c r="M627" s="64"/>
      <c r="N627" s="151"/>
      <c r="O627" s="151"/>
      <c r="P627" s="151"/>
      <c r="Q627" s="151"/>
      <c r="R627" s="151"/>
      <c r="S627" s="43"/>
      <c r="T627" s="151"/>
      <c r="U627" s="151"/>
      <c r="V627" s="151"/>
      <c r="W627" s="151"/>
      <c r="X627" s="151"/>
      <c r="Y627" s="151"/>
      <c r="Z627" s="43"/>
      <c r="AA627" s="151"/>
      <c r="AB627" s="151"/>
      <c r="AC627" s="151"/>
      <c r="AD627" s="151"/>
      <c r="AE627" s="43"/>
      <c r="AF627" s="151"/>
      <c r="AG627" s="151"/>
      <c r="AH627" s="151"/>
      <c r="AI627" s="151"/>
      <c r="AJ627" s="22"/>
      <c r="AK627" s="22"/>
      <c r="AL627" s="22"/>
      <c r="AM627" s="22"/>
      <c r="AN627" s="22"/>
      <c r="AO627" s="22"/>
    </row>
    <row r="628" spans="1:41" ht="15.75" customHeight="1" x14ac:dyDescent="0.2">
      <c r="A628" s="43"/>
      <c r="B628" s="151"/>
      <c r="C628" s="151"/>
      <c r="D628" s="151"/>
      <c r="E628" s="151"/>
      <c r="F628" s="151"/>
      <c r="G628" s="64"/>
      <c r="H628" s="151"/>
      <c r="I628" s="151"/>
      <c r="J628" s="151"/>
      <c r="K628" s="151"/>
      <c r="L628" s="151"/>
      <c r="M628" s="64"/>
      <c r="N628" s="151"/>
      <c r="O628" s="151"/>
      <c r="P628" s="151"/>
      <c r="Q628" s="151"/>
      <c r="R628" s="151"/>
      <c r="S628" s="43"/>
      <c r="T628" s="151"/>
      <c r="U628" s="151"/>
      <c r="V628" s="151"/>
      <c r="W628" s="151"/>
      <c r="X628" s="151"/>
      <c r="Y628" s="151"/>
      <c r="Z628" s="43"/>
      <c r="AA628" s="151"/>
      <c r="AB628" s="151"/>
      <c r="AC628" s="151"/>
      <c r="AD628" s="151"/>
      <c r="AE628" s="43"/>
      <c r="AF628" s="151"/>
      <c r="AG628" s="151"/>
      <c r="AH628" s="151"/>
      <c r="AI628" s="151"/>
      <c r="AJ628" s="22"/>
      <c r="AK628" s="22"/>
      <c r="AL628" s="22"/>
      <c r="AM628" s="22"/>
      <c r="AN628" s="22"/>
      <c r="AO628" s="22"/>
    </row>
    <row r="629" spans="1:41" ht="15.75" customHeight="1" x14ac:dyDescent="0.2">
      <c r="A629" s="43"/>
      <c r="B629" s="151"/>
      <c r="C629" s="151"/>
      <c r="D629" s="151"/>
      <c r="E629" s="151"/>
      <c r="F629" s="151"/>
      <c r="G629" s="64"/>
      <c r="H629" s="151"/>
      <c r="I629" s="151"/>
      <c r="J629" s="151"/>
      <c r="K629" s="151"/>
      <c r="L629" s="151"/>
      <c r="M629" s="64"/>
      <c r="N629" s="151"/>
      <c r="O629" s="151"/>
      <c r="P629" s="151"/>
      <c r="Q629" s="151"/>
      <c r="R629" s="151"/>
      <c r="S629" s="43"/>
      <c r="T629" s="151"/>
      <c r="U629" s="151"/>
      <c r="V629" s="151"/>
      <c r="W629" s="151"/>
      <c r="X629" s="151"/>
      <c r="Y629" s="151"/>
      <c r="Z629" s="43"/>
      <c r="AA629" s="151"/>
      <c r="AB629" s="151"/>
      <c r="AC629" s="151"/>
      <c r="AD629" s="151"/>
      <c r="AE629" s="43"/>
      <c r="AF629" s="151"/>
      <c r="AG629" s="151"/>
      <c r="AH629" s="151"/>
      <c r="AI629" s="151"/>
      <c r="AJ629" s="22"/>
      <c r="AK629" s="22"/>
      <c r="AL629" s="22"/>
      <c r="AM629" s="22"/>
      <c r="AN629" s="22"/>
      <c r="AO629" s="22"/>
    </row>
    <row r="630" spans="1:41" ht="15.75" customHeight="1" x14ac:dyDescent="0.2">
      <c r="A630" s="43"/>
      <c r="B630" s="151"/>
      <c r="C630" s="151"/>
      <c r="D630" s="151"/>
      <c r="E630" s="151"/>
      <c r="F630" s="151"/>
      <c r="G630" s="64"/>
      <c r="H630" s="151"/>
      <c r="I630" s="151"/>
      <c r="J630" s="151"/>
      <c r="K630" s="151"/>
      <c r="L630" s="151"/>
      <c r="M630" s="64"/>
      <c r="N630" s="151"/>
      <c r="O630" s="151"/>
      <c r="P630" s="151"/>
      <c r="Q630" s="151"/>
      <c r="R630" s="151"/>
      <c r="S630" s="43"/>
      <c r="T630" s="151"/>
      <c r="U630" s="151"/>
      <c r="V630" s="151"/>
      <c r="W630" s="151"/>
      <c r="X630" s="151"/>
      <c r="Y630" s="151"/>
      <c r="Z630" s="43"/>
      <c r="AA630" s="151"/>
      <c r="AB630" s="151"/>
      <c r="AC630" s="151"/>
      <c r="AD630" s="151"/>
      <c r="AE630" s="43"/>
      <c r="AF630" s="151"/>
      <c r="AG630" s="151"/>
      <c r="AH630" s="151"/>
      <c r="AI630" s="151"/>
      <c r="AJ630" s="22"/>
      <c r="AK630" s="22"/>
      <c r="AL630" s="22"/>
      <c r="AM630" s="22"/>
      <c r="AN630" s="22"/>
      <c r="AO630" s="22"/>
    </row>
    <row r="631" spans="1:41" ht="15.75" customHeight="1" x14ac:dyDescent="0.2">
      <c r="A631" s="43"/>
      <c r="B631" s="151"/>
      <c r="C631" s="151"/>
      <c r="D631" s="151"/>
      <c r="E631" s="151"/>
      <c r="F631" s="151"/>
      <c r="G631" s="64"/>
      <c r="H631" s="151"/>
      <c r="I631" s="151"/>
      <c r="J631" s="151"/>
      <c r="K631" s="151"/>
      <c r="L631" s="151"/>
      <c r="M631" s="64"/>
      <c r="N631" s="151"/>
      <c r="O631" s="151"/>
      <c r="P631" s="151"/>
      <c r="Q631" s="151"/>
      <c r="R631" s="151"/>
      <c r="S631" s="43"/>
      <c r="T631" s="151"/>
      <c r="U631" s="151"/>
      <c r="V631" s="151"/>
      <c r="W631" s="151"/>
      <c r="X631" s="151"/>
      <c r="Y631" s="151"/>
      <c r="Z631" s="43"/>
      <c r="AA631" s="151"/>
      <c r="AB631" s="151"/>
      <c r="AC631" s="151"/>
      <c r="AD631" s="151"/>
      <c r="AE631" s="43"/>
      <c r="AF631" s="151"/>
      <c r="AG631" s="151"/>
      <c r="AH631" s="151"/>
      <c r="AI631" s="151"/>
      <c r="AJ631" s="22"/>
      <c r="AK631" s="22"/>
      <c r="AL631" s="22"/>
      <c r="AM631" s="22"/>
      <c r="AN631" s="22"/>
      <c r="AO631" s="22"/>
    </row>
    <row r="632" spans="1:41" ht="15.75" customHeight="1" x14ac:dyDescent="0.2">
      <c r="A632" s="43"/>
      <c r="B632" s="151"/>
      <c r="C632" s="151"/>
      <c r="D632" s="151"/>
      <c r="E632" s="151"/>
      <c r="F632" s="151"/>
      <c r="G632" s="64"/>
      <c r="H632" s="151"/>
      <c r="I632" s="151"/>
      <c r="J632" s="151"/>
      <c r="K632" s="151"/>
      <c r="L632" s="151"/>
      <c r="M632" s="64"/>
      <c r="N632" s="151"/>
      <c r="O632" s="151"/>
      <c r="P632" s="151"/>
      <c r="Q632" s="151"/>
      <c r="R632" s="151"/>
      <c r="S632" s="43"/>
      <c r="T632" s="151"/>
      <c r="U632" s="151"/>
      <c r="V632" s="151"/>
      <c r="W632" s="151"/>
      <c r="X632" s="151"/>
      <c r="Y632" s="151"/>
      <c r="Z632" s="43"/>
      <c r="AA632" s="151"/>
      <c r="AB632" s="151"/>
      <c r="AC632" s="151"/>
      <c r="AD632" s="151"/>
      <c r="AE632" s="43"/>
      <c r="AF632" s="151"/>
      <c r="AG632" s="151"/>
      <c r="AH632" s="151"/>
      <c r="AI632" s="151"/>
      <c r="AJ632" s="22"/>
      <c r="AK632" s="22"/>
      <c r="AL632" s="22"/>
      <c r="AM632" s="22"/>
      <c r="AN632" s="22"/>
      <c r="AO632" s="22"/>
    </row>
    <row r="633" spans="1:41" ht="15.75" customHeight="1" x14ac:dyDescent="0.2">
      <c r="A633" s="43"/>
      <c r="B633" s="151"/>
      <c r="C633" s="151"/>
      <c r="D633" s="151"/>
      <c r="E633" s="151"/>
      <c r="F633" s="151"/>
      <c r="G633" s="64"/>
      <c r="H633" s="151"/>
      <c r="I633" s="151"/>
      <c r="J633" s="151"/>
      <c r="K633" s="151"/>
      <c r="L633" s="151"/>
      <c r="M633" s="64"/>
      <c r="N633" s="151"/>
      <c r="O633" s="151"/>
      <c r="P633" s="151"/>
      <c r="Q633" s="151"/>
      <c r="R633" s="151"/>
      <c r="S633" s="43"/>
      <c r="T633" s="151"/>
      <c r="U633" s="151"/>
      <c r="V633" s="151"/>
      <c r="W633" s="151"/>
      <c r="X633" s="151"/>
      <c r="Y633" s="151"/>
      <c r="Z633" s="43"/>
      <c r="AA633" s="151"/>
      <c r="AB633" s="151"/>
      <c r="AC633" s="151"/>
      <c r="AD633" s="151"/>
      <c r="AE633" s="43"/>
      <c r="AF633" s="151"/>
      <c r="AG633" s="151"/>
      <c r="AH633" s="151"/>
      <c r="AI633" s="151"/>
      <c r="AJ633" s="22"/>
      <c r="AK633" s="22"/>
      <c r="AL633" s="22"/>
      <c r="AM633" s="22"/>
      <c r="AN633" s="22"/>
      <c r="AO633" s="22"/>
    </row>
    <row r="634" spans="1:41" ht="15.75" customHeight="1" x14ac:dyDescent="0.2">
      <c r="A634" s="43"/>
      <c r="B634" s="151"/>
      <c r="C634" s="151"/>
      <c r="D634" s="151"/>
      <c r="E634" s="151"/>
      <c r="F634" s="151"/>
      <c r="G634" s="64"/>
      <c r="H634" s="151"/>
      <c r="I634" s="151"/>
      <c r="J634" s="151"/>
      <c r="K634" s="151"/>
      <c r="L634" s="151"/>
      <c r="M634" s="64"/>
      <c r="N634" s="151"/>
      <c r="O634" s="151"/>
      <c r="P634" s="151"/>
      <c r="Q634" s="151"/>
      <c r="R634" s="151"/>
      <c r="S634" s="43"/>
      <c r="T634" s="151"/>
      <c r="U634" s="151"/>
      <c r="V634" s="151"/>
      <c r="W634" s="151"/>
      <c r="X634" s="151"/>
      <c r="Y634" s="151"/>
      <c r="Z634" s="43"/>
      <c r="AA634" s="151"/>
      <c r="AB634" s="151"/>
      <c r="AC634" s="151"/>
      <c r="AD634" s="151"/>
      <c r="AE634" s="43"/>
      <c r="AF634" s="151"/>
      <c r="AG634" s="151"/>
      <c r="AH634" s="151"/>
      <c r="AI634" s="151"/>
      <c r="AJ634" s="22"/>
      <c r="AK634" s="22"/>
      <c r="AL634" s="22"/>
      <c r="AM634" s="22"/>
      <c r="AN634" s="22"/>
      <c r="AO634" s="22"/>
    </row>
    <row r="635" spans="1:41" ht="15.75" customHeight="1" x14ac:dyDescent="0.2">
      <c r="A635" s="43"/>
      <c r="B635" s="151"/>
      <c r="C635" s="151"/>
      <c r="D635" s="151"/>
      <c r="E635" s="151"/>
      <c r="F635" s="151"/>
      <c r="G635" s="64"/>
      <c r="H635" s="151"/>
      <c r="I635" s="151"/>
      <c r="J635" s="151"/>
      <c r="K635" s="151"/>
      <c r="L635" s="151"/>
      <c r="M635" s="64"/>
      <c r="N635" s="151"/>
      <c r="O635" s="151"/>
      <c r="P635" s="151"/>
      <c r="Q635" s="151"/>
      <c r="R635" s="151"/>
      <c r="S635" s="43"/>
      <c r="T635" s="151"/>
      <c r="U635" s="151"/>
      <c r="V635" s="151"/>
      <c r="W635" s="151"/>
      <c r="X635" s="151"/>
      <c r="Y635" s="151"/>
      <c r="Z635" s="43"/>
      <c r="AA635" s="151"/>
      <c r="AB635" s="151"/>
      <c r="AC635" s="151"/>
      <c r="AD635" s="151"/>
      <c r="AE635" s="43"/>
      <c r="AF635" s="151"/>
      <c r="AG635" s="151"/>
      <c r="AH635" s="151"/>
      <c r="AI635" s="151"/>
      <c r="AJ635" s="22"/>
      <c r="AK635" s="22"/>
      <c r="AL635" s="22"/>
      <c r="AM635" s="22"/>
      <c r="AN635" s="22"/>
      <c r="AO635" s="22"/>
    </row>
    <row r="636" spans="1:41" ht="15.75" customHeight="1" x14ac:dyDescent="0.2">
      <c r="A636" s="43"/>
      <c r="B636" s="151"/>
      <c r="C636" s="151"/>
      <c r="D636" s="151"/>
      <c r="E636" s="151"/>
      <c r="F636" s="151"/>
      <c r="G636" s="64"/>
      <c r="H636" s="151"/>
      <c r="I636" s="151"/>
      <c r="J636" s="151"/>
      <c r="K636" s="151"/>
      <c r="L636" s="151"/>
      <c r="M636" s="64"/>
      <c r="N636" s="151"/>
      <c r="O636" s="151"/>
      <c r="P636" s="151"/>
      <c r="Q636" s="151"/>
      <c r="R636" s="151"/>
      <c r="S636" s="43"/>
      <c r="T636" s="151"/>
      <c r="U636" s="151"/>
      <c r="V636" s="151"/>
      <c r="W636" s="151"/>
      <c r="X636" s="151"/>
      <c r="Y636" s="151"/>
      <c r="Z636" s="43"/>
      <c r="AA636" s="151"/>
      <c r="AB636" s="151"/>
      <c r="AC636" s="151"/>
      <c r="AD636" s="151"/>
      <c r="AE636" s="43"/>
      <c r="AF636" s="151"/>
      <c r="AG636" s="151"/>
      <c r="AH636" s="151"/>
      <c r="AI636" s="151"/>
      <c r="AJ636" s="22"/>
      <c r="AK636" s="22"/>
      <c r="AL636" s="22"/>
      <c r="AM636" s="22"/>
      <c r="AN636" s="22"/>
      <c r="AO636" s="22"/>
    </row>
    <row r="637" spans="1:41" ht="15.75" customHeight="1" x14ac:dyDescent="0.2">
      <c r="A637" s="43"/>
      <c r="B637" s="151"/>
      <c r="C637" s="151"/>
      <c r="D637" s="151"/>
      <c r="E637" s="151"/>
      <c r="F637" s="151"/>
      <c r="G637" s="64"/>
      <c r="H637" s="151"/>
      <c r="I637" s="151"/>
      <c r="J637" s="151"/>
      <c r="K637" s="151"/>
      <c r="L637" s="151"/>
      <c r="M637" s="64"/>
      <c r="N637" s="151"/>
      <c r="O637" s="151"/>
      <c r="P637" s="151"/>
      <c r="Q637" s="151"/>
      <c r="R637" s="151"/>
      <c r="S637" s="43"/>
      <c r="T637" s="151"/>
      <c r="U637" s="151"/>
      <c r="V637" s="151"/>
      <c r="W637" s="151"/>
      <c r="X637" s="151"/>
      <c r="Y637" s="151"/>
      <c r="Z637" s="43"/>
      <c r="AA637" s="151"/>
      <c r="AB637" s="151"/>
      <c r="AC637" s="151"/>
      <c r="AD637" s="151"/>
      <c r="AE637" s="43"/>
      <c r="AF637" s="151"/>
      <c r="AG637" s="151"/>
      <c r="AH637" s="151"/>
      <c r="AI637" s="151"/>
      <c r="AJ637" s="22"/>
      <c r="AK637" s="22"/>
      <c r="AL637" s="22"/>
      <c r="AM637" s="22"/>
      <c r="AN637" s="22"/>
      <c r="AO637" s="22"/>
    </row>
    <row r="638" spans="1:41" ht="15.75" customHeight="1" x14ac:dyDescent="0.2">
      <c r="A638" s="43"/>
      <c r="B638" s="151"/>
      <c r="C638" s="151"/>
      <c r="D638" s="151"/>
      <c r="E638" s="151"/>
      <c r="F638" s="151"/>
      <c r="G638" s="64"/>
      <c r="H638" s="151"/>
      <c r="I638" s="151"/>
      <c r="J638" s="151"/>
      <c r="K638" s="151"/>
      <c r="L638" s="151"/>
      <c r="M638" s="64"/>
      <c r="N638" s="151"/>
      <c r="O638" s="151"/>
      <c r="P638" s="151"/>
      <c r="Q638" s="151"/>
      <c r="R638" s="151"/>
      <c r="S638" s="43"/>
      <c r="T638" s="151"/>
      <c r="U638" s="151"/>
      <c r="V638" s="151"/>
      <c r="W638" s="151"/>
      <c r="X638" s="151"/>
      <c r="Y638" s="151"/>
      <c r="Z638" s="43"/>
      <c r="AA638" s="151"/>
      <c r="AB638" s="151"/>
      <c r="AC638" s="151"/>
      <c r="AD638" s="151"/>
      <c r="AE638" s="43"/>
      <c r="AF638" s="151"/>
      <c r="AG638" s="151"/>
      <c r="AH638" s="151"/>
      <c r="AI638" s="151"/>
      <c r="AJ638" s="22"/>
      <c r="AK638" s="22"/>
      <c r="AL638" s="22"/>
      <c r="AM638" s="22"/>
      <c r="AN638" s="22"/>
      <c r="AO638" s="22"/>
    </row>
    <row r="639" spans="1:41" ht="15.75" customHeight="1" x14ac:dyDescent="0.2">
      <c r="A639" s="43"/>
      <c r="B639" s="151"/>
      <c r="C639" s="151"/>
      <c r="D639" s="151"/>
      <c r="E639" s="151"/>
      <c r="F639" s="151"/>
      <c r="G639" s="64"/>
      <c r="H639" s="151"/>
      <c r="I639" s="151"/>
      <c r="J639" s="151"/>
      <c r="K639" s="151"/>
      <c r="L639" s="151"/>
      <c r="M639" s="64"/>
      <c r="N639" s="151"/>
      <c r="O639" s="151"/>
      <c r="P639" s="151"/>
      <c r="Q639" s="151"/>
      <c r="R639" s="151"/>
      <c r="S639" s="43"/>
      <c r="T639" s="151"/>
      <c r="U639" s="151"/>
      <c r="V639" s="151"/>
      <c r="W639" s="151"/>
      <c r="X639" s="151"/>
      <c r="Y639" s="151"/>
      <c r="Z639" s="43"/>
      <c r="AA639" s="151"/>
      <c r="AB639" s="151"/>
      <c r="AC639" s="151"/>
      <c r="AD639" s="151"/>
      <c r="AE639" s="43"/>
      <c r="AF639" s="151"/>
      <c r="AG639" s="151"/>
      <c r="AH639" s="151"/>
      <c r="AI639" s="151"/>
      <c r="AJ639" s="22"/>
      <c r="AK639" s="22"/>
      <c r="AL639" s="22"/>
      <c r="AM639" s="22"/>
      <c r="AN639" s="22"/>
      <c r="AO639" s="22"/>
    </row>
    <row r="640" spans="1:41" ht="15.75" customHeight="1" x14ac:dyDescent="0.2">
      <c r="A640" s="43"/>
      <c r="B640" s="151"/>
      <c r="C640" s="151"/>
      <c r="D640" s="151"/>
      <c r="E640" s="151"/>
      <c r="F640" s="151"/>
      <c r="G640" s="64"/>
      <c r="H640" s="151"/>
      <c r="I640" s="151"/>
      <c r="J640" s="151"/>
      <c r="K640" s="151"/>
      <c r="L640" s="151"/>
      <c r="M640" s="64"/>
      <c r="N640" s="151"/>
      <c r="O640" s="151"/>
      <c r="P640" s="151"/>
      <c r="Q640" s="151"/>
      <c r="R640" s="151"/>
      <c r="S640" s="43"/>
      <c r="T640" s="151"/>
      <c r="U640" s="151"/>
      <c r="V640" s="151"/>
      <c r="W640" s="151"/>
      <c r="X640" s="151"/>
      <c r="Y640" s="151"/>
      <c r="Z640" s="43"/>
      <c r="AA640" s="151"/>
      <c r="AB640" s="151"/>
      <c r="AC640" s="151"/>
      <c r="AD640" s="151"/>
      <c r="AE640" s="43"/>
      <c r="AF640" s="151"/>
      <c r="AG640" s="151"/>
      <c r="AH640" s="151"/>
      <c r="AI640" s="151"/>
      <c r="AJ640" s="22"/>
      <c r="AK640" s="22"/>
      <c r="AL640" s="22"/>
      <c r="AM640" s="22"/>
      <c r="AN640" s="22"/>
      <c r="AO640" s="22"/>
    </row>
    <row r="641" spans="1:41" ht="15.75" customHeight="1" x14ac:dyDescent="0.2">
      <c r="A641" s="43"/>
      <c r="B641" s="151"/>
      <c r="C641" s="151"/>
      <c r="D641" s="151"/>
      <c r="E641" s="151"/>
      <c r="F641" s="151"/>
      <c r="G641" s="64"/>
      <c r="H641" s="151"/>
      <c r="I641" s="151"/>
      <c r="J641" s="151"/>
      <c r="K641" s="151"/>
      <c r="L641" s="151"/>
      <c r="M641" s="64"/>
      <c r="N641" s="151"/>
      <c r="O641" s="151"/>
      <c r="P641" s="151"/>
      <c r="Q641" s="151"/>
      <c r="R641" s="151"/>
      <c r="S641" s="43"/>
      <c r="T641" s="151"/>
      <c r="U641" s="151"/>
      <c r="V641" s="151"/>
      <c r="W641" s="151"/>
      <c r="X641" s="151"/>
      <c r="Y641" s="151"/>
      <c r="Z641" s="43"/>
      <c r="AA641" s="151"/>
      <c r="AB641" s="151"/>
      <c r="AC641" s="151"/>
      <c r="AD641" s="151"/>
      <c r="AE641" s="43"/>
      <c r="AF641" s="151"/>
      <c r="AG641" s="151"/>
      <c r="AH641" s="151"/>
      <c r="AI641" s="151"/>
      <c r="AJ641" s="22"/>
      <c r="AK641" s="22"/>
      <c r="AL641" s="22"/>
      <c r="AM641" s="22"/>
      <c r="AN641" s="22"/>
      <c r="AO641" s="22"/>
    </row>
    <row r="642" spans="1:41" ht="15.75" customHeight="1" x14ac:dyDescent="0.2">
      <c r="A642" s="43"/>
      <c r="B642" s="151"/>
      <c r="C642" s="151"/>
      <c r="D642" s="151"/>
      <c r="E642" s="151"/>
      <c r="F642" s="151"/>
      <c r="G642" s="64"/>
      <c r="H642" s="151"/>
      <c r="I642" s="151"/>
      <c r="J642" s="151"/>
      <c r="K642" s="151"/>
      <c r="L642" s="151"/>
      <c r="M642" s="64"/>
      <c r="N642" s="151"/>
      <c r="O642" s="151"/>
      <c r="P642" s="151"/>
      <c r="Q642" s="151"/>
      <c r="R642" s="151"/>
      <c r="S642" s="43"/>
      <c r="T642" s="151"/>
      <c r="U642" s="151"/>
      <c r="V642" s="151"/>
      <c r="W642" s="151"/>
      <c r="X642" s="151"/>
      <c r="Y642" s="151"/>
      <c r="Z642" s="43"/>
      <c r="AA642" s="151"/>
      <c r="AB642" s="151"/>
      <c r="AC642" s="151"/>
      <c r="AD642" s="151"/>
      <c r="AE642" s="43"/>
      <c r="AF642" s="151"/>
      <c r="AG642" s="151"/>
      <c r="AH642" s="151"/>
      <c r="AI642" s="151"/>
      <c r="AJ642" s="22"/>
      <c r="AK642" s="22"/>
      <c r="AL642" s="22"/>
      <c r="AM642" s="22"/>
      <c r="AN642" s="22"/>
      <c r="AO642" s="22"/>
    </row>
    <row r="643" spans="1:41" ht="15.75" customHeight="1" x14ac:dyDescent="0.2">
      <c r="A643" s="43"/>
      <c r="B643" s="151"/>
      <c r="C643" s="151"/>
      <c r="D643" s="151"/>
      <c r="E643" s="151"/>
      <c r="F643" s="151"/>
      <c r="G643" s="64"/>
      <c r="H643" s="151"/>
      <c r="I643" s="151"/>
      <c r="J643" s="151"/>
      <c r="K643" s="151"/>
      <c r="L643" s="151"/>
      <c r="M643" s="64"/>
      <c r="N643" s="151"/>
      <c r="O643" s="151"/>
      <c r="P643" s="151"/>
      <c r="Q643" s="151"/>
      <c r="R643" s="151"/>
      <c r="S643" s="43"/>
      <c r="T643" s="151"/>
      <c r="U643" s="151"/>
      <c r="V643" s="151"/>
      <c r="W643" s="151"/>
      <c r="X643" s="151"/>
      <c r="Y643" s="151"/>
      <c r="Z643" s="43"/>
      <c r="AA643" s="151"/>
      <c r="AB643" s="151"/>
      <c r="AC643" s="151"/>
      <c r="AD643" s="151"/>
      <c r="AE643" s="43"/>
      <c r="AF643" s="151"/>
      <c r="AG643" s="151"/>
      <c r="AH643" s="151"/>
      <c r="AI643" s="151"/>
      <c r="AJ643" s="22"/>
      <c r="AK643" s="22"/>
      <c r="AL643" s="22"/>
      <c r="AM643" s="22"/>
      <c r="AN643" s="22"/>
      <c r="AO643" s="22"/>
    </row>
    <row r="644" spans="1:41" ht="15.75" customHeight="1" x14ac:dyDescent="0.2">
      <c r="A644" s="43"/>
      <c r="B644" s="151"/>
      <c r="C644" s="151"/>
      <c r="D644" s="151"/>
      <c r="E644" s="151"/>
      <c r="F644" s="151"/>
      <c r="G644" s="64"/>
      <c r="H644" s="151"/>
      <c r="I644" s="151"/>
      <c r="J644" s="151"/>
      <c r="K644" s="151"/>
      <c r="L644" s="151"/>
      <c r="M644" s="64"/>
      <c r="N644" s="151"/>
      <c r="O644" s="151"/>
      <c r="P644" s="151"/>
      <c r="Q644" s="151"/>
      <c r="R644" s="151"/>
      <c r="S644" s="43"/>
      <c r="T644" s="151"/>
      <c r="U644" s="151"/>
      <c r="V644" s="151"/>
      <c r="W644" s="151"/>
      <c r="X644" s="151"/>
      <c r="Y644" s="151"/>
      <c r="Z644" s="43"/>
      <c r="AA644" s="151"/>
      <c r="AB644" s="151"/>
      <c r="AC644" s="151"/>
      <c r="AD644" s="151"/>
      <c r="AE644" s="43"/>
      <c r="AF644" s="151"/>
      <c r="AG644" s="151"/>
      <c r="AH644" s="151"/>
      <c r="AI644" s="151"/>
      <c r="AJ644" s="22"/>
      <c r="AK644" s="22"/>
      <c r="AL644" s="22"/>
      <c r="AM644" s="22"/>
      <c r="AN644" s="22"/>
      <c r="AO644" s="22"/>
    </row>
    <row r="645" spans="1:41" ht="15.75" customHeight="1" x14ac:dyDescent="0.2">
      <c r="A645" s="43"/>
      <c r="B645" s="151"/>
      <c r="C645" s="151"/>
      <c r="D645" s="151"/>
      <c r="E645" s="151"/>
      <c r="F645" s="151"/>
      <c r="G645" s="64"/>
      <c r="H645" s="151"/>
      <c r="I645" s="151"/>
      <c r="J645" s="151"/>
      <c r="K645" s="151"/>
      <c r="L645" s="151"/>
      <c r="M645" s="64"/>
      <c r="N645" s="151"/>
      <c r="O645" s="151"/>
      <c r="P645" s="151"/>
      <c r="Q645" s="151"/>
      <c r="R645" s="151"/>
      <c r="S645" s="43"/>
      <c r="T645" s="151"/>
      <c r="U645" s="151"/>
      <c r="V645" s="151"/>
      <c r="W645" s="151"/>
      <c r="X645" s="151"/>
      <c r="Y645" s="151"/>
      <c r="Z645" s="43"/>
      <c r="AA645" s="151"/>
      <c r="AB645" s="151"/>
      <c r="AC645" s="151"/>
      <c r="AD645" s="151"/>
      <c r="AE645" s="43"/>
      <c r="AF645" s="151"/>
      <c r="AG645" s="151"/>
      <c r="AH645" s="151"/>
      <c r="AI645" s="151"/>
      <c r="AJ645" s="22"/>
      <c r="AK645" s="22"/>
      <c r="AL645" s="22"/>
      <c r="AM645" s="22"/>
      <c r="AN645" s="22"/>
      <c r="AO645" s="22"/>
    </row>
    <row r="646" spans="1:41" ht="15.75" customHeight="1" x14ac:dyDescent="0.2">
      <c r="A646" s="43"/>
      <c r="B646" s="151"/>
      <c r="C646" s="151"/>
      <c r="D646" s="151"/>
      <c r="E646" s="151"/>
      <c r="F646" s="151"/>
      <c r="G646" s="64"/>
      <c r="H646" s="151"/>
      <c r="I646" s="151"/>
      <c r="J646" s="151"/>
      <c r="K646" s="151"/>
      <c r="L646" s="151"/>
      <c r="M646" s="64"/>
      <c r="N646" s="151"/>
      <c r="O646" s="151"/>
      <c r="P646" s="151"/>
      <c r="Q646" s="151"/>
      <c r="R646" s="151"/>
      <c r="S646" s="43"/>
      <c r="T646" s="151"/>
      <c r="U646" s="151"/>
      <c r="V646" s="151"/>
      <c r="W646" s="151"/>
      <c r="X646" s="151"/>
      <c r="Y646" s="151"/>
      <c r="Z646" s="43"/>
      <c r="AA646" s="151"/>
      <c r="AB646" s="151"/>
      <c r="AC646" s="151"/>
      <c r="AD646" s="151"/>
      <c r="AE646" s="43"/>
      <c r="AF646" s="151"/>
      <c r="AG646" s="151"/>
      <c r="AH646" s="151"/>
      <c r="AI646" s="151"/>
      <c r="AJ646" s="22"/>
      <c r="AK646" s="22"/>
      <c r="AL646" s="22"/>
      <c r="AM646" s="22"/>
      <c r="AN646" s="22"/>
      <c r="AO646" s="22"/>
    </row>
    <row r="647" spans="1:41" ht="15.75" customHeight="1" x14ac:dyDescent="0.2">
      <c r="A647" s="43"/>
      <c r="B647" s="151"/>
      <c r="C647" s="151"/>
      <c r="D647" s="151"/>
      <c r="E647" s="151"/>
      <c r="F647" s="151"/>
      <c r="G647" s="64"/>
      <c r="H647" s="151"/>
      <c r="I647" s="151"/>
      <c r="J647" s="151"/>
      <c r="K647" s="151"/>
      <c r="L647" s="151"/>
      <c r="M647" s="64"/>
      <c r="N647" s="151"/>
      <c r="O647" s="151"/>
      <c r="P647" s="151"/>
      <c r="Q647" s="151"/>
      <c r="R647" s="151"/>
      <c r="S647" s="43"/>
      <c r="T647" s="151"/>
      <c r="U647" s="151"/>
      <c r="V647" s="151"/>
      <c r="W647" s="151"/>
      <c r="X647" s="151"/>
      <c r="Y647" s="151"/>
      <c r="Z647" s="43"/>
      <c r="AA647" s="151"/>
      <c r="AB647" s="151"/>
      <c r="AC647" s="151"/>
      <c r="AD647" s="151"/>
      <c r="AE647" s="43"/>
      <c r="AF647" s="151"/>
      <c r="AG647" s="151"/>
      <c r="AH647" s="151"/>
      <c r="AI647" s="151"/>
      <c r="AJ647" s="22"/>
      <c r="AK647" s="22"/>
      <c r="AL647" s="22"/>
      <c r="AM647" s="22"/>
      <c r="AN647" s="22"/>
      <c r="AO647" s="22"/>
    </row>
    <row r="648" spans="1:41" ht="15.75" customHeight="1" x14ac:dyDescent="0.2">
      <c r="A648" s="43"/>
      <c r="B648" s="151"/>
      <c r="C648" s="151"/>
      <c r="D648" s="151"/>
      <c r="E648" s="151"/>
      <c r="F648" s="151"/>
      <c r="G648" s="64"/>
      <c r="H648" s="151"/>
      <c r="I648" s="151"/>
      <c r="J648" s="151"/>
      <c r="K648" s="151"/>
      <c r="L648" s="151"/>
      <c r="M648" s="64"/>
      <c r="N648" s="151"/>
      <c r="O648" s="151"/>
      <c r="P648" s="151"/>
      <c r="Q648" s="151"/>
      <c r="R648" s="151"/>
      <c r="S648" s="43"/>
      <c r="T648" s="151"/>
      <c r="U648" s="151"/>
      <c r="V648" s="151"/>
      <c r="W648" s="151"/>
      <c r="X648" s="151"/>
      <c r="Y648" s="151"/>
      <c r="Z648" s="43"/>
      <c r="AA648" s="151"/>
      <c r="AB648" s="151"/>
      <c r="AC648" s="151"/>
      <c r="AD648" s="151"/>
      <c r="AE648" s="43"/>
      <c r="AF648" s="151"/>
      <c r="AG648" s="151"/>
      <c r="AH648" s="151"/>
      <c r="AI648" s="151"/>
      <c r="AJ648" s="22"/>
      <c r="AK648" s="22"/>
      <c r="AL648" s="22"/>
      <c r="AM648" s="22"/>
      <c r="AN648" s="22"/>
      <c r="AO648" s="22"/>
    </row>
    <row r="649" spans="1:41" ht="15.75" customHeight="1" x14ac:dyDescent="0.2">
      <c r="A649" s="43"/>
      <c r="B649" s="151"/>
      <c r="C649" s="151"/>
      <c r="D649" s="151"/>
      <c r="E649" s="151"/>
      <c r="F649" s="151"/>
      <c r="G649" s="64"/>
      <c r="H649" s="151"/>
      <c r="I649" s="151"/>
      <c r="J649" s="151"/>
      <c r="K649" s="151"/>
      <c r="L649" s="151"/>
      <c r="M649" s="64"/>
      <c r="N649" s="151"/>
      <c r="O649" s="151"/>
      <c r="P649" s="151"/>
      <c r="Q649" s="151"/>
      <c r="R649" s="151"/>
      <c r="S649" s="43"/>
      <c r="T649" s="151"/>
      <c r="U649" s="151"/>
      <c r="V649" s="151"/>
      <c r="W649" s="151"/>
      <c r="X649" s="151"/>
      <c r="Y649" s="151"/>
      <c r="Z649" s="43"/>
      <c r="AA649" s="151"/>
      <c r="AB649" s="151"/>
      <c r="AC649" s="151"/>
      <c r="AD649" s="151"/>
      <c r="AE649" s="43"/>
      <c r="AF649" s="151"/>
      <c r="AG649" s="151"/>
      <c r="AH649" s="151"/>
      <c r="AI649" s="151"/>
      <c r="AJ649" s="22"/>
      <c r="AK649" s="22"/>
      <c r="AL649" s="22"/>
      <c r="AM649" s="22"/>
      <c r="AN649" s="22"/>
      <c r="AO649" s="22"/>
    </row>
    <row r="650" spans="1:41" ht="15.75" customHeight="1" x14ac:dyDescent="0.2">
      <c r="A650" s="43"/>
      <c r="B650" s="151"/>
      <c r="C650" s="151"/>
      <c r="D650" s="151"/>
      <c r="E650" s="151"/>
      <c r="F650" s="151"/>
      <c r="G650" s="64"/>
      <c r="H650" s="151"/>
      <c r="I650" s="151"/>
      <c r="J650" s="151"/>
      <c r="K650" s="151"/>
      <c r="L650" s="151"/>
      <c r="M650" s="64"/>
      <c r="N650" s="151"/>
      <c r="O650" s="151"/>
      <c r="P650" s="151"/>
      <c r="Q650" s="151"/>
      <c r="R650" s="151"/>
      <c r="S650" s="43"/>
      <c r="T650" s="151"/>
      <c r="U650" s="151"/>
      <c r="V650" s="151"/>
      <c r="W650" s="151"/>
      <c r="X650" s="151"/>
      <c r="Y650" s="151"/>
      <c r="Z650" s="43"/>
      <c r="AA650" s="151"/>
      <c r="AB650" s="151"/>
      <c r="AC650" s="151"/>
      <c r="AD650" s="151"/>
      <c r="AE650" s="43"/>
      <c r="AF650" s="151"/>
      <c r="AG650" s="151"/>
      <c r="AH650" s="151"/>
      <c r="AI650" s="151"/>
      <c r="AJ650" s="22"/>
      <c r="AK650" s="22"/>
      <c r="AL650" s="22"/>
      <c r="AM650" s="22"/>
      <c r="AN650" s="22"/>
      <c r="AO650" s="22"/>
    </row>
    <row r="651" spans="1:41" ht="15.75" customHeight="1" x14ac:dyDescent="0.2">
      <c r="A651" s="43"/>
      <c r="B651" s="151"/>
      <c r="C651" s="151"/>
      <c r="D651" s="151"/>
      <c r="E651" s="151"/>
      <c r="F651" s="151"/>
      <c r="G651" s="64"/>
      <c r="H651" s="151"/>
      <c r="I651" s="151"/>
      <c r="J651" s="151"/>
      <c r="K651" s="151"/>
      <c r="L651" s="151"/>
      <c r="M651" s="64"/>
      <c r="N651" s="151"/>
      <c r="O651" s="151"/>
      <c r="P651" s="151"/>
      <c r="Q651" s="151"/>
      <c r="R651" s="151"/>
      <c r="S651" s="43"/>
      <c r="T651" s="151"/>
      <c r="U651" s="151"/>
      <c r="V651" s="151"/>
      <c r="W651" s="151"/>
      <c r="X651" s="151"/>
      <c r="Y651" s="151"/>
      <c r="Z651" s="43"/>
      <c r="AA651" s="151"/>
      <c r="AB651" s="151"/>
      <c r="AC651" s="151"/>
      <c r="AD651" s="151"/>
      <c r="AE651" s="43"/>
      <c r="AF651" s="151"/>
      <c r="AG651" s="151"/>
      <c r="AH651" s="151"/>
      <c r="AI651" s="151"/>
      <c r="AJ651" s="22"/>
      <c r="AK651" s="22"/>
      <c r="AL651" s="22"/>
      <c r="AM651" s="22"/>
      <c r="AN651" s="22"/>
      <c r="AO651" s="22"/>
    </row>
    <row r="652" spans="1:41" ht="15.75" customHeight="1" x14ac:dyDescent="0.2">
      <c r="A652" s="43"/>
      <c r="B652" s="151"/>
      <c r="C652" s="151"/>
      <c r="D652" s="151"/>
      <c r="E652" s="151"/>
      <c r="F652" s="151"/>
      <c r="G652" s="64"/>
      <c r="H652" s="151"/>
      <c r="I652" s="151"/>
      <c r="J652" s="151"/>
      <c r="K652" s="151"/>
      <c r="L652" s="151"/>
      <c r="M652" s="64"/>
      <c r="N652" s="151"/>
      <c r="O652" s="151"/>
      <c r="P652" s="151"/>
      <c r="Q652" s="151"/>
      <c r="R652" s="151"/>
      <c r="S652" s="43"/>
      <c r="T652" s="151"/>
      <c r="U652" s="151"/>
      <c r="V652" s="151"/>
      <c r="W652" s="151"/>
      <c r="X652" s="151"/>
      <c r="Y652" s="151"/>
      <c r="Z652" s="43"/>
      <c r="AA652" s="151"/>
      <c r="AB652" s="151"/>
      <c r="AC652" s="151"/>
      <c r="AD652" s="151"/>
      <c r="AE652" s="43"/>
      <c r="AF652" s="151"/>
      <c r="AG652" s="151"/>
      <c r="AH652" s="151"/>
      <c r="AI652" s="151"/>
      <c r="AJ652" s="22"/>
      <c r="AK652" s="22"/>
      <c r="AL652" s="22"/>
      <c r="AM652" s="22"/>
      <c r="AN652" s="22"/>
      <c r="AO652" s="22"/>
    </row>
    <row r="653" spans="1:41" ht="15.75" customHeight="1" x14ac:dyDescent="0.2">
      <c r="A653" s="43"/>
      <c r="B653" s="151"/>
      <c r="C653" s="151"/>
      <c r="D653" s="151"/>
      <c r="E653" s="151"/>
      <c r="F653" s="151"/>
      <c r="G653" s="64"/>
      <c r="H653" s="151"/>
      <c r="I653" s="151"/>
      <c r="J653" s="151"/>
      <c r="K653" s="151"/>
      <c r="L653" s="151"/>
      <c r="M653" s="64"/>
      <c r="N653" s="151"/>
      <c r="O653" s="151"/>
      <c r="P653" s="151"/>
      <c r="Q653" s="151"/>
      <c r="R653" s="151"/>
      <c r="S653" s="43"/>
      <c r="T653" s="151"/>
      <c r="U653" s="151"/>
      <c r="V653" s="151"/>
      <c r="W653" s="151"/>
      <c r="X653" s="151"/>
      <c r="Y653" s="151"/>
      <c r="Z653" s="43"/>
      <c r="AA653" s="151"/>
      <c r="AB653" s="151"/>
      <c r="AC653" s="151"/>
      <c r="AD653" s="151"/>
      <c r="AE653" s="43"/>
      <c r="AF653" s="151"/>
      <c r="AG653" s="151"/>
      <c r="AH653" s="151"/>
      <c r="AI653" s="151"/>
      <c r="AJ653" s="22"/>
      <c r="AK653" s="22"/>
      <c r="AL653" s="22"/>
      <c r="AM653" s="22"/>
      <c r="AN653" s="22"/>
      <c r="AO653" s="22"/>
    </row>
    <row r="654" spans="1:41" ht="15.75" customHeight="1" x14ac:dyDescent="0.2">
      <c r="A654" s="43"/>
      <c r="B654" s="151"/>
      <c r="C654" s="151"/>
      <c r="D654" s="151"/>
      <c r="E654" s="151"/>
      <c r="F654" s="151"/>
      <c r="G654" s="64"/>
      <c r="H654" s="151"/>
      <c r="I654" s="151"/>
      <c r="J654" s="151"/>
      <c r="K654" s="151"/>
      <c r="L654" s="151"/>
      <c r="M654" s="64"/>
      <c r="N654" s="151"/>
      <c r="O654" s="151"/>
      <c r="P654" s="151"/>
      <c r="Q654" s="151"/>
      <c r="R654" s="151"/>
      <c r="S654" s="43"/>
      <c r="T654" s="151"/>
      <c r="U654" s="151"/>
      <c r="V654" s="151"/>
      <c r="W654" s="151"/>
      <c r="X654" s="151"/>
      <c r="Y654" s="151"/>
      <c r="Z654" s="43"/>
      <c r="AA654" s="151"/>
      <c r="AB654" s="151"/>
      <c r="AC654" s="151"/>
      <c r="AD654" s="151"/>
      <c r="AE654" s="43"/>
      <c r="AF654" s="151"/>
      <c r="AG654" s="151"/>
      <c r="AH654" s="151"/>
      <c r="AI654" s="151"/>
      <c r="AJ654" s="22"/>
      <c r="AK654" s="22"/>
      <c r="AL654" s="22"/>
      <c r="AM654" s="22"/>
      <c r="AN654" s="22"/>
      <c r="AO654" s="22"/>
    </row>
    <row r="655" spans="1:41" ht="15.75" customHeight="1" x14ac:dyDescent="0.2">
      <c r="A655" s="43"/>
      <c r="B655" s="151"/>
      <c r="C655" s="151"/>
      <c r="D655" s="151"/>
      <c r="E655" s="151"/>
      <c r="F655" s="151"/>
      <c r="G655" s="64"/>
      <c r="H655" s="151"/>
      <c r="I655" s="151"/>
      <c r="J655" s="151"/>
      <c r="K655" s="151"/>
      <c r="L655" s="151"/>
      <c r="M655" s="64"/>
      <c r="N655" s="151"/>
      <c r="O655" s="151"/>
      <c r="P655" s="151"/>
      <c r="Q655" s="151"/>
      <c r="R655" s="151"/>
      <c r="S655" s="43"/>
      <c r="T655" s="151"/>
      <c r="U655" s="151"/>
      <c r="V655" s="151"/>
      <c r="W655" s="151"/>
      <c r="X655" s="151"/>
      <c r="Y655" s="151"/>
      <c r="Z655" s="43"/>
      <c r="AA655" s="151"/>
      <c r="AB655" s="151"/>
      <c r="AC655" s="151"/>
      <c r="AD655" s="151"/>
      <c r="AE655" s="43"/>
      <c r="AF655" s="151"/>
      <c r="AG655" s="151"/>
      <c r="AH655" s="151"/>
      <c r="AI655" s="151"/>
      <c r="AJ655" s="22"/>
      <c r="AK655" s="22"/>
      <c r="AL655" s="22"/>
      <c r="AM655" s="22"/>
      <c r="AN655" s="22"/>
      <c r="AO655" s="22"/>
    </row>
    <row r="656" spans="1:41" ht="15.75" customHeight="1" x14ac:dyDescent="0.2">
      <c r="A656" s="43"/>
      <c r="B656" s="151"/>
      <c r="C656" s="151"/>
      <c r="D656" s="151"/>
      <c r="E656" s="151"/>
      <c r="F656" s="151"/>
      <c r="G656" s="64"/>
      <c r="H656" s="151"/>
      <c r="I656" s="151"/>
      <c r="J656" s="151"/>
      <c r="K656" s="151"/>
      <c r="L656" s="151"/>
      <c r="M656" s="64"/>
      <c r="N656" s="151"/>
      <c r="O656" s="151"/>
      <c r="P656" s="151"/>
      <c r="Q656" s="151"/>
      <c r="R656" s="151"/>
      <c r="S656" s="43"/>
      <c r="T656" s="151"/>
      <c r="U656" s="151"/>
      <c r="V656" s="151"/>
      <c r="W656" s="151"/>
      <c r="X656" s="151"/>
      <c r="Y656" s="151"/>
      <c r="Z656" s="43"/>
      <c r="AA656" s="151"/>
      <c r="AB656" s="151"/>
      <c r="AC656" s="151"/>
      <c r="AD656" s="151"/>
      <c r="AE656" s="43"/>
      <c r="AF656" s="151"/>
      <c r="AG656" s="151"/>
      <c r="AH656" s="151"/>
      <c r="AI656" s="151"/>
      <c r="AJ656" s="22"/>
      <c r="AK656" s="22"/>
      <c r="AL656" s="22"/>
      <c r="AM656" s="22"/>
      <c r="AN656" s="22"/>
      <c r="AO656" s="22"/>
    </row>
    <row r="657" spans="1:41" ht="15.75" customHeight="1" x14ac:dyDescent="0.2">
      <c r="A657" s="43"/>
      <c r="B657" s="151"/>
      <c r="C657" s="151"/>
      <c r="D657" s="151"/>
      <c r="E657" s="151"/>
      <c r="F657" s="151"/>
      <c r="G657" s="64"/>
      <c r="H657" s="151"/>
      <c r="I657" s="151"/>
      <c r="J657" s="151"/>
      <c r="K657" s="151"/>
      <c r="L657" s="151"/>
      <c r="M657" s="64"/>
      <c r="N657" s="151"/>
      <c r="O657" s="151"/>
      <c r="P657" s="151"/>
      <c r="Q657" s="151"/>
      <c r="R657" s="151"/>
      <c r="S657" s="43"/>
      <c r="T657" s="151"/>
      <c r="U657" s="151"/>
      <c r="V657" s="151"/>
      <c r="W657" s="151"/>
      <c r="X657" s="151"/>
      <c r="Y657" s="151"/>
      <c r="Z657" s="43"/>
      <c r="AA657" s="151"/>
      <c r="AB657" s="151"/>
      <c r="AC657" s="151"/>
      <c r="AD657" s="151"/>
      <c r="AE657" s="43"/>
      <c r="AF657" s="151"/>
      <c r="AG657" s="151"/>
      <c r="AH657" s="151"/>
      <c r="AI657" s="151"/>
      <c r="AJ657" s="22"/>
      <c r="AK657" s="22"/>
      <c r="AL657" s="22"/>
      <c r="AM657" s="22"/>
      <c r="AN657" s="22"/>
      <c r="AO657" s="22"/>
    </row>
    <row r="658" spans="1:41" ht="15.75" customHeight="1" x14ac:dyDescent="0.2">
      <c r="A658" s="43"/>
      <c r="B658" s="151"/>
      <c r="C658" s="151"/>
      <c r="D658" s="151"/>
      <c r="E658" s="151"/>
      <c r="F658" s="151"/>
      <c r="G658" s="64"/>
      <c r="H658" s="151"/>
      <c r="I658" s="151"/>
      <c r="J658" s="151"/>
      <c r="K658" s="151"/>
      <c r="L658" s="151"/>
      <c r="M658" s="64"/>
      <c r="N658" s="151"/>
      <c r="O658" s="151"/>
      <c r="P658" s="151"/>
      <c r="Q658" s="151"/>
      <c r="R658" s="151"/>
      <c r="S658" s="43"/>
      <c r="T658" s="151"/>
      <c r="U658" s="151"/>
      <c r="V658" s="151"/>
      <c r="W658" s="151"/>
      <c r="X658" s="151"/>
      <c r="Y658" s="151"/>
      <c r="Z658" s="43"/>
      <c r="AA658" s="151"/>
      <c r="AB658" s="151"/>
      <c r="AC658" s="151"/>
      <c r="AD658" s="151"/>
      <c r="AE658" s="43"/>
      <c r="AF658" s="151"/>
      <c r="AG658" s="151"/>
      <c r="AH658" s="151"/>
      <c r="AI658" s="151"/>
      <c r="AJ658" s="22"/>
      <c r="AK658" s="22"/>
      <c r="AL658" s="22"/>
      <c r="AM658" s="22"/>
      <c r="AN658" s="22"/>
      <c r="AO658" s="22"/>
    </row>
    <row r="659" spans="1:41" ht="15.75" customHeight="1" x14ac:dyDescent="0.2">
      <c r="A659" s="43"/>
      <c r="B659" s="151"/>
      <c r="C659" s="151"/>
      <c r="D659" s="151"/>
      <c r="E659" s="151"/>
      <c r="F659" s="151"/>
      <c r="G659" s="64"/>
      <c r="H659" s="151"/>
      <c r="I659" s="151"/>
      <c r="J659" s="151"/>
      <c r="K659" s="151"/>
      <c r="L659" s="151"/>
      <c r="M659" s="64"/>
      <c r="N659" s="151"/>
      <c r="O659" s="151"/>
      <c r="P659" s="151"/>
      <c r="Q659" s="151"/>
      <c r="R659" s="151"/>
      <c r="S659" s="43"/>
      <c r="T659" s="151"/>
      <c r="U659" s="151"/>
      <c r="V659" s="151"/>
      <c r="W659" s="151"/>
      <c r="X659" s="151"/>
      <c r="Y659" s="151"/>
      <c r="Z659" s="43"/>
      <c r="AA659" s="151"/>
      <c r="AB659" s="151"/>
      <c r="AC659" s="151"/>
      <c r="AD659" s="151"/>
      <c r="AE659" s="43"/>
      <c r="AF659" s="151"/>
      <c r="AG659" s="151"/>
      <c r="AH659" s="151"/>
      <c r="AI659" s="151"/>
      <c r="AJ659" s="22"/>
      <c r="AK659" s="22"/>
      <c r="AL659" s="22"/>
      <c r="AM659" s="22"/>
      <c r="AN659" s="22"/>
      <c r="AO659" s="22"/>
    </row>
    <row r="660" spans="1:41" ht="15.75" customHeight="1" x14ac:dyDescent="0.2">
      <c r="A660" s="43"/>
      <c r="B660" s="151"/>
      <c r="C660" s="151"/>
      <c r="D660" s="151"/>
      <c r="E660" s="151"/>
      <c r="F660" s="151"/>
      <c r="G660" s="64"/>
      <c r="H660" s="151"/>
      <c r="I660" s="151"/>
      <c r="J660" s="151"/>
      <c r="K660" s="151"/>
      <c r="L660" s="151"/>
      <c r="M660" s="64"/>
      <c r="N660" s="151"/>
      <c r="O660" s="151"/>
      <c r="P660" s="151"/>
      <c r="Q660" s="151"/>
      <c r="R660" s="151"/>
      <c r="S660" s="43"/>
      <c r="T660" s="151"/>
      <c r="U660" s="151"/>
      <c r="V660" s="151"/>
      <c r="W660" s="151"/>
      <c r="X660" s="151"/>
      <c r="Y660" s="151"/>
      <c r="Z660" s="43"/>
      <c r="AA660" s="151"/>
      <c r="AB660" s="151"/>
      <c r="AC660" s="151"/>
      <c r="AD660" s="151"/>
      <c r="AE660" s="43"/>
      <c r="AF660" s="151"/>
      <c r="AG660" s="151"/>
      <c r="AH660" s="151"/>
      <c r="AI660" s="151"/>
      <c r="AJ660" s="22"/>
      <c r="AK660" s="22"/>
      <c r="AL660" s="22"/>
      <c r="AM660" s="22"/>
      <c r="AN660" s="22"/>
      <c r="AO660" s="22"/>
    </row>
    <row r="661" spans="1:41" ht="15.75" customHeight="1" x14ac:dyDescent="0.2">
      <c r="A661" s="43"/>
      <c r="B661" s="151"/>
      <c r="C661" s="151"/>
      <c r="D661" s="151"/>
      <c r="E661" s="151"/>
      <c r="F661" s="151"/>
      <c r="G661" s="64"/>
      <c r="H661" s="151"/>
      <c r="I661" s="151"/>
      <c r="J661" s="151"/>
      <c r="K661" s="151"/>
      <c r="L661" s="151"/>
      <c r="M661" s="64"/>
      <c r="N661" s="151"/>
      <c r="O661" s="151"/>
      <c r="P661" s="151"/>
      <c r="Q661" s="151"/>
      <c r="R661" s="151"/>
      <c r="S661" s="43"/>
      <c r="T661" s="151"/>
      <c r="U661" s="151"/>
      <c r="V661" s="151"/>
      <c r="W661" s="151"/>
      <c r="X661" s="151"/>
      <c r="Y661" s="151"/>
      <c r="Z661" s="43"/>
      <c r="AA661" s="151"/>
      <c r="AB661" s="151"/>
      <c r="AC661" s="151"/>
      <c r="AD661" s="151"/>
      <c r="AE661" s="43"/>
      <c r="AF661" s="151"/>
      <c r="AG661" s="151"/>
      <c r="AH661" s="151"/>
      <c r="AI661" s="151"/>
      <c r="AJ661" s="22"/>
      <c r="AK661" s="22"/>
      <c r="AL661" s="22"/>
      <c r="AM661" s="22"/>
      <c r="AN661" s="22"/>
      <c r="AO661" s="22"/>
    </row>
    <row r="662" spans="1:41" ht="15.75" customHeight="1" x14ac:dyDescent="0.2">
      <c r="A662" s="43"/>
      <c r="B662" s="151"/>
      <c r="C662" s="151"/>
      <c r="D662" s="151"/>
      <c r="E662" s="151"/>
      <c r="F662" s="151"/>
      <c r="G662" s="64"/>
      <c r="H662" s="151"/>
      <c r="I662" s="151"/>
      <c r="J662" s="151"/>
      <c r="K662" s="151"/>
      <c r="L662" s="151"/>
      <c r="M662" s="64"/>
      <c r="N662" s="151"/>
      <c r="O662" s="151"/>
      <c r="P662" s="151"/>
      <c r="Q662" s="151"/>
      <c r="R662" s="151"/>
      <c r="S662" s="43"/>
      <c r="T662" s="151"/>
      <c r="U662" s="151"/>
      <c r="V662" s="151"/>
      <c r="W662" s="151"/>
      <c r="X662" s="151"/>
      <c r="Y662" s="151"/>
      <c r="Z662" s="43"/>
      <c r="AA662" s="151"/>
      <c r="AB662" s="151"/>
      <c r="AC662" s="151"/>
      <c r="AD662" s="151"/>
      <c r="AE662" s="43"/>
      <c r="AF662" s="151"/>
      <c r="AG662" s="151"/>
      <c r="AH662" s="151"/>
      <c r="AI662" s="151"/>
      <c r="AJ662" s="22"/>
      <c r="AK662" s="22"/>
      <c r="AL662" s="22"/>
      <c r="AM662" s="22"/>
      <c r="AN662" s="22"/>
      <c r="AO662" s="22"/>
    </row>
    <row r="663" spans="1:41" ht="15.75" customHeight="1" x14ac:dyDescent="0.2">
      <c r="A663" s="43"/>
      <c r="B663" s="151"/>
      <c r="C663" s="151"/>
      <c r="D663" s="151"/>
      <c r="E663" s="151"/>
      <c r="F663" s="151"/>
      <c r="G663" s="64"/>
      <c r="H663" s="151"/>
      <c r="I663" s="151"/>
      <c r="J663" s="151"/>
      <c r="K663" s="151"/>
      <c r="L663" s="151"/>
      <c r="M663" s="64"/>
      <c r="N663" s="151"/>
      <c r="O663" s="151"/>
      <c r="P663" s="151"/>
      <c r="Q663" s="151"/>
      <c r="R663" s="151"/>
      <c r="S663" s="43"/>
      <c r="T663" s="151"/>
      <c r="U663" s="151"/>
      <c r="V663" s="151"/>
      <c r="W663" s="151"/>
      <c r="X663" s="151"/>
      <c r="Y663" s="151"/>
      <c r="Z663" s="43"/>
      <c r="AA663" s="151"/>
      <c r="AB663" s="151"/>
      <c r="AC663" s="151"/>
      <c r="AD663" s="151"/>
      <c r="AE663" s="43"/>
      <c r="AF663" s="151"/>
      <c r="AG663" s="151"/>
      <c r="AH663" s="151"/>
      <c r="AI663" s="151"/>
      <c r="AJ663" s="22"/>
      <c r="AK663" s="22"/>
      <c r="AL663" s="22"/>
      <c r="AM663" s="22"/>
      <c r="AN663" s="22"/>
      <c r="AO663" s="22"/>
    </row>
    <row r="664" spans="1:41" ht="15.75" customHeight="1" x14ac:dyDescent="0.2">
      <c r="A664" s="43"/>
      <c r="B664" s="151"/>
      <c r="C664" s="151"/>
      <c r="D664" s="151"/>
      <c r="E664" s="151"/>
      <c r="F664" s="151"/>
      <c r="G664" s="64"/>
      <c r="H664" s="151"/>
      <c r="I664" s="151"/>
      <c r="J664" s="151"/>
      <c r="K664" s="151"/>
      <c r="L664" s="151"/>
      <c r="M664" s="64"/>
      <c r="N664" s="151"/>
      <c r="O664" s="151"/>
      <c r="P664" s="151"/>
      <c r="Q664" s="151"/>
      <c r="R664" s="151"/>
      <c r="S664" s="43"/>
      <c r="T664" s="151"/>
      <c r="U664" s="151"/>
      <c r="V664" s="151"/>
      <c r="W664" s="151"/>
      <c r="X664" s="151"/>
      <c r="Y664" s="151"/>
      <c r="Z664" s="43"/>
      <c r="AA664" s="151"/>
      <c r="AB664" s="151"/>
      <c r="AC664" s="151"/>
      <c r="AD664" s="151"/>
      <c r="AE664" s="43"/>
      <c r="AF664" s="151"/>
      <c r="AG664" s="151"/>
      <c r="AH664" s="151"/>
      <c r="AI664" s="151"/>
      <c r="AJ664" s="22"/>
      <c r="AK664" s="22"/>
      <c r="AL664" s="22"/>
      <c r="AM664" s="22"/>
      <c r="AN664" s="22"/>
      <c r="AO664" s="22"/>
    </row>
    <row r="665" spans="1:41" ht="15.75" customHeight="1" x14ac:dyDescent="0.2">
      <c r="A665" s="43"/>
      <c r="B665" s="151"/>
      <c r="C665" s="151"/>
      <c r="D665" s="151"/>
      <c r="E665" s="151"/>
      <c r="F665" s="151"/>
      <c r="G665" s="64"/>
      <c r="H665" s="151"/>
      <c r="I665" s="151"/>
      <c r="J665" s="151"/>
      <c r="K665" s="151"/>
      <c r="L665" s="151"/>
      <c r="M665" s="64"/>
      <c r="N665" s="151"/>
      <c r="O665" s="151"/>
      <c r="P665" s="151"/>
      <c r="Q665" s="151"/>
      <c r="R665" s="151"/>
      <c r="S665" s="43"/>
      <c r="T665" s="151"/>
      <c r="U665" s="151"/>
      <c r="V665" s="151"/>
      <c r="W665" s="151"/>
      <c r="X665" s="151"/>
      <c r="Y665" s="151"/>
      <c r="Z665" s="43"/>
      <c r="AA665" s="151"/>
      <c r="AB665" s="151"/>
      <c r="AC665" s="151"/>
      <c r="AD665" s="151"/>
      <c r="AE665" s="43"/>
      <c r="AF665" s="151"/>
      <c r="AG665" s="151"/>
      <c r="AH665" s="151"/>
      <c r="AI665" s="151"/>
      <c r="AJ665" s="22"/>
      <c r="AK665" s="22"/>
      <c r="AL665" s="22"/>
      <c r="AM665" s="22"/>
      <c r="AN665" s="22"/>
      <c r="AO665" s="22"/>
    </row>
    <row r="666" spans="1:41" ht="15.75" customHeight="1" x14ac:dyDescent="0.2">
      <c r="A666" s="43"/>
      <c r="B666" s="151"/>
      <c r="C666" s="151"/>
      <c r="D666" s="151"/>
      <c r="E666" s="151"/>
      <c r="F666" s="151"/>
      <c r="G666" s="64"/>
      <c r="H666" s="151"/>
      <c r="I666" s="151"/>
      <c r="J666" s="151"/>
      <c r="K666" s="151"/>
      <c r="L666" s="151"/>
      <c r="M666" s="64"/>
      <c r="N666" s="151"/>
      <c r="O666" s="151"/>
      <c r="P666" s="151"/>
      <c r="Q666" s="151"/>
      <c r="R666" s="151"/>
      <c r="S666" s="43"/>
      <c r="T666" s="151"/>
      <c r="U666" s="151"/>
      <c r="V666" s="151"/>
      <c r="W666" s="151"/>
      <c r="X666" s="151"/>
      <c r="Y666" s="151"/>
      <c r="Z666" s="43"/>
      <c r="AA666" s="151"/>
      <c r="AB666" s="151"/>
      <c r="AC666" s="151"/>
      <c r="AD666" s="151"/>
      <c r="AE666" s="43"/>
      <c r="AF666" s="151"/>
      <c r="AG666" s="151"/>
      <c r="AH666" s="151"/>
      <c r="AI666" s="151"/>
      <c r="AJ666" s="22"/>
      <c r="AK666" s="22"/>
      <c r="AL666" s="22"/>
      <c r="AM666" s="22"/>
      <c r="AN666" s="22"/>
      <c r="AO666" s="22"/>
    </row>
    <row r="667" spans="1:41" ht="15.75" customHeight="1" x14ac:dyDescent="0.2">
      <c r="A667" s="43"/>
      <c r="B667" s="151"/>
      <c r="C667" s="151"/>
      <c r="D667" s="151"/>
      <c r="E667" s="151"/>
      <c r="F667" s="151"/>
      <c r="G667" s="64"/>
      <c r="H667" s="151"/>
      <c r="I667" s="151"/>
      <c r="J667" s="151"/>
      <c r="K667" s="151"/>
      <c r="L667" s="151"/>
      <c r="M667" s="64"/>
      <c r="N667" s="151"/>
      <c r="O667" s="151"/>
      <c r="P667" s="151"/>
      <c r="Q667" s="151"/>
      <c r="R667" s="151"/>
      <c r="S667" s="43"/>
      <c r="T667" s="151"/>
      <c r="U667" s="151"/>
      <c r="V667" s="151"/>
      <c r="W667" s="151"/>
      <c r="X667" s="151"/>
      <c r="Y667" s="151"/>
      <c r="Z667" s="43"/>
      <c r="AA667" s="151"/>
      <c r="AB667" s="151"/>
      <c r="AC667" s="151"/>
      <c r="AD667" s="151"/>
      <c r="AE667" s="43"/>
      <c r="AF667" s="151"/>
      <c r="AG667" s="151"/>
      <c r="AH667" s="151"/>
      <c r="AI667" s="151"/>
      <c r="AJ667" s="22"/>
      <c r="AK667" s="22"/>
      <c r="AL667" s="22"/>
      <c r="AM667" s="22"/>
      <c r="AN667" s="22"/>
      <c r="AO667" s="22"/>
    </row>
    <row r="668" spans="1:41" ht="15.75" customHeight="1" x14ac:dyDescent="0.2">
      <c r="A668" s="43"/>
      <c r="B668" s="151"/>
      <c r="C668" s="151"/>
      <c r="D668" s="151"/>
      <c r="E668" s="151"/>
      <c r="F668" s="151"/>
      <c r="G668" s="64"/>
      <c r="H668" s="151"/>
      <c r="I668" s="151"/>
      <c r="J668" s="151"/>
      <c r="K668" s="151"/>
      <c r="L668" s="151"/>
      <c r="M668" s="64"/>
      <c r="N668" s="151"/>
      <c r="O668" s="151"/>
      <c r="P668" s="151"/>
      <c r="Q668" s="151"/>
      <c r="R668" s="151"/>
      <c r="S668" s="43"/>
      <c r="T668" s="151"/>
      <c r="U668" s="151"/>
      <c r="V668" s="151"/>
      <c r="W668" s="151"/>
      <c r="X668" s="151"/>
      <c r="Y668" s="151"/>
      <c r="Z668" s="43"/>
      <c r="AA668" s="151"/>
      <c r="AB668" s="151"/>
      <c r="AC668" s="151"/>
      <c r="AD668" s="151"/>
      <c r="AE668" s="43"/>
      <c r="AF668" s="151"/>
      <c r="AG668" s="151"/>
      <c r="AH668" s="151"/>
      <c r="AI668" s="151"/>
      <c r="AJ668" s="22"/>
      <c r="AK668" s="22"/>
      <c r="AL668" s="22"/>
      <c r="AM668" s="22"/>
      <c r="AN668" s="22"/>
      <c r="AO668" s="22"/>
    </row>
    <row r="669" spans="1:41" ht="15.75" customHeight="1" x14ac:dyDescent="0.2">
      <c r="A669" s="43"/>
      <c r="B669" s="151"/>
      <c r="C669" s="151"/>
      <c r="D669" s="151"/>
      <c r="E669" s="151"/>
      <c r="F669" s="151"/>
      <c r="G669" s="64"/>
      <c r="H669" s="151"/>
      <c r="I669" s="151"/>
      <c r="J669" s="151"/>
      <c r="K669" s="151"/>
      <c r="L669" s="151"/>
      <c r="M669" s="64"/>
      <c r="N669" s="151"/>
      <c r="O669" s="151"/>
      <c r="P669" s="151"/>
      <c r="Q669" s="151"/>
      <c r="R669" s="151"/>
      <c r="S669" s="43"/>
      <c r="T669" s="151"/>
      <c r="U669" s="151"/>
      <c r="V669" s="151"/>
      <c r="W669" s="151"/>
      <c r="X669" s="151"/>
      <c r="Y669" s="151"/>
      <c r="Z669" s="43"/>
      <c r="AA669" s="151"/>
      <c r="AB669" s="151"/>
      <c r="AC669" s="151"/>
      <c r="AD669" s="151"/>
      <c r="AE669" s="43"/>
      <c r="AF669" s="151"/>
      <c r="AG669" s="151"/>
      <c r="AH669" s="151"/>
      <c r="AI669" s="151"/>
      <c r="AJ669" s="22"/>
      <c r="AK669" s="22"/>
      <c r="AL669" s="22"/>
      <c r="AM669" s="22"/>
      <c r="AN669" s="22"/>
      <c r="AO669" s="22"/>
    </row>
    <row r="670" spans="1:41" ht="15.75" customHeight="1" x14ac:dyDescent="0.2">
      <c r="A670" s="43"/>
      <c r="B670" s="151"/>
      <c r="C670" s="151"/>
      <c r="D670" s="151"/>
      <c r="E670" s="151"/>
      <c r="F670" s="151"/>
      <c r="G670" s="64"/>
      <c r="H670" s="151"/>
      <c r="I670" s="151"/>
      <c r="J670" s="151"/>
      <c r="K670" s="151"/>
      <c r="L670" s="151"/>
      <c r="M670" s="64"/>
      <c r="N670" s="151"/>
      <c r="O670" s="151"/>
      <c r="P670" s="151"/>
      <c r="Q670" s="151"/>
      <c r="R670" s="151"/>
      <c r="S670" s="43"/>
      <c r="T670" s="151"/>
      <c r="U670" s="151"/>
      <c r="V670" s="151"/>
      <c r="W670" s="151"/>
      <c r="X670" s="151"/>
      <c r="Y670" s="151"/>
      <c r="Z670" s="43"/>
      <c r="AA670" s="151"/>
      <c r="AB670" s="151"/>
      <c r="AC670" s="151"/>
      <c r="AD670" s="151"/>
      <c r="AE670" s="43"/>
      <c r="AF670" s="151"/>
      <c r="AG670" s="151"/>
      <c r="AH670" s="151"/>
      <c r="AI670" s="151"/>
      <c r="AJ670" s="22"/>
      <c r="AK670" s="22"/>
      <c r="AL670" s="22"/>
      <c r="AM670" s="22"/>
      <c r="AN670" s="22"/>
      <c r="AO670" s="22"/>
    </row>
    <row r="671" spans="1:41" ht="15.75" customHeight="1" x14ac:dyDescent="0.2">
      <c r="A671" s="43"/>
      <c r="B671" s="151"/>
      <c r="C671" s="151"/>
      <c r="D671" s="151"/>
      <c r="E671" s="151"/>
      <c r="F671" s="151"/>
      <c r="G671" s="64"/>
      <c r="H671" s="151"/>
      <c r="I671" s="151"/>
      <c r="J671" s="151"/>
      <c r="K671" s="151"/>
      <c r="L671" s="151"/>
      <c r="M671" s="64"/>
      <c r="N671" s="151"/>
      <c r="O671" s="151"/>
      <c r="P671" s="151"/>
      <c r="Q671" s="151"/>
      <c r="R671" s="151"/>
      <c r="S671" s="43"/>
      <c r="T671" s="151"/>
      <c r="U671" s="151"/>
      <c r="V671" s="151"/>
      <c r="W671" s="151"/>
      <c r="X671" s="151"/>
      <c r="Y671" s="151"/>
      <c r="Z671" s="43"/>
      <c r="AA671" s="151"/>
      <c r="AB671" s="151"/>
      <c r="AC671" s="151"/>
      <c r="AD671" s="151"/>
      <c r="AE671" s="43"/>
      <c r="AF671" s="151"/>
      <c r="AG671" s="151"/>
      <c r="AH671" s="151"/>
      <c r="AI671" s="151"/>
      <c r="AJ671" s="22"/>
      <c r="AK671" s="22"/>
      <c r="AL671" s="22"/>
      <c r="AM671" s="22"/>
      <c r="AN671" s="22"/>
      <c r="AO671" s="22"/>
    </row>
    <row r="672" spans="1:41" ht="15.75" customHeight="1" x14ac:dyDescent="0.2">
      <c r="A672" s="43"/>
      <c r="B672" s="151"/>
      <c r="C672" s="151"/>
      <c r="D672" s="151"/>
      <c r="E672" s="151"/>
      <c r="F672" s="151"/>
      <c r="G672" s="64"/>
      <c r="H672" s="151"/>
      <c r="I672" s="151"/>
      <c r="J672" s="151"/>
      <c r="K672" s="151"/>
      <c r="L672" s="151"/>
      <c r="M672" s="64"/>
      <c r="N672" s="151"/>
      <c r="O672" s="151"/>
      <c r="P672" s="151"/>
      <c r="Q672" s="151"/>
      <c r="R672" s="151"/>
      <c r="S672" s="43"/>
      <c r="T672" s="151"/>
      <c r="U672" s="151"/>
      <c r="V672" s="151"/>
      <c r="W672" s="151"/>
      <c r="X672" s="151"/>
      <c r="Y672" s="151"/>
      <c r="Z672" s="43"/>
      <c r="AA672" s="151"/>
      <c r="AB672" s="151"/>
      <c r="AC672" s="151"/>
      <c r="AD672" s="151"/>
      <c r="AE672" s="43"/>
      <c r="AF672" s="151"/>
      <c r="AG672" s="151"/>
      <c r="AH672" s="151"/>
      <c r="AI672" s="151"/>
      <c r="AJ672" s="22"/>
      <c r="AK672" s="22"/>
      <c r="AL672" s="22"/>
      <c r="AM672" s="22"/>
      <c r="AN672" s="22"/>
      <c r="AO672" s="22"/>
    </row>
    <row r="673" spans="1:41" ht="15.75" customHeight="1" x14ac:dyDescent="0.2">
      <c r="A673" s="43"/>
      <c r="B673" s="151"/>
      <c r="C673" s="151"/>
      <c r="D673" s="151"/>
      <c r="E673" s="151"/>
      <c r="F673" s="151"/>
      <c r="G673" s="64"/>
      <c r="H673" s="151"/>
      <c r="I673" s="151"/>
      <c r="J673" s="151"/>
      <c r="K673" s="151"/>
      <c r="L673" s="151"/>
      <c r="M673" s="64"/>
      <c r="N673" s="151"/>
      <c r="O673" s="151"/>
      <c r="P673" s="151"/>
      <c r="Q673" s="151"/>
      <c r="R673" s="151"/>
      <c r="S673" s="43"/>
      <c r="T673" s="151"/>
      <c r="U673" s="151"/>
      <c r="V673" s="151"/>
      <c r="W673" s="151"/>
      <c r="X673" s="151"/>
      <c r="Y673" s="151"/>
      <c r="Z673" s="43"/>
      <c r="AA673" s="151"/>
      <c r="AB673" s="151"/>
      <c r="AC673" s="151"/>
      <c r="AD673" s="151"/>
      <c r="AE673" s="43"/>
      <c r="AF673" s="151"/>
      <c r="AG673" s="151"/>
      <c r="AH673" s="151"/>
      <c r="AI673" s="151"/>
      <c r="AJ673" s="22"/>
      <c r="AK673" s="22"/>
      <c r="AL673" s="22"/>
      <c r="AM673" s="22"/>
      <c r="AN673" s="22"/>
      <c r="AO673" s="22"/>
    </row>
    <row r="674" spans="1:41" ht="15.75" customHeight="1" x14ac:dyDescent="0.2">
      <c r="A674" s="43"/>
      <c r="B674" s="151"/>
      <c r="C674" s="151"/>
      <c r="D674" s="151"/>
      <c r="E674" s="151"/>
      <c r="F674" s="151"/>
      <c r="G674" s="64"/>
      <c r="H674" s="151"/>
      <c r="I674" s="151"/>
      <c r="J674" s="151"/>
      <c r="K674" s="151"/>
      <c r="L674" s="151"/>
      <c r="M674" s="64"/>
      <c r="N674" s="151"/>
      <c r="O674" s="151"/>
      <c r="P674" s="151"/>
      <c r="Q674" s="151"/>
      <c r="R674" s="151"/>
      <c r="S674" s="43"/>
      <c r="T674" s="151"/>
      <c r="U674" s="151"/>
      <c r="V674" s="151"/>
      <c r="W674" s="151"/>
      <c r="X674" s="151"/>
      <c r="Y674" s="151"/>
      <c r="Z674" s="43"/>
      <c r="AA674" s="151"/>
      <c r="AB674" s="151"/>
      <c r="AC674" s="151"/>
      <c r="AD674" s="151"/>
      <c r="AE674" s="43"/>
      <c r="AF674" s="151"/>
      <c r="AG674" s="151"/>
      <c r="AH674" s="151"/>
      <c r="AI674" s="151"/>
      <c r="AJ674" s="22"/>
      <c r="AK674" s="22"/>
      <c r="AL674" s="22"/>
      <c r="AM674" s="22"/>
      <c r="AN674" s="22"/>
      <c r="AO674" s="22"/>
    </row>
    <row r="675" spans="1:41" ht="15.75" customHeight="1" x14ac:dyDescent="0.2">
      <c r="A675" s="43"/>
      <c r="B675" s="151"/>
      <c r="C675" s="151"/>
      <c r="D675" s="151"/>
      <c r="E675" s="151"/>
      <c r="F675" s="151"/>
      <c r="G675" s="64"/>
      <c r="H675" s="151"/>
      <c r="I675" s="151"/>
      <c r="J675" s="151"/>
      <c r="K675" s="151"/>
      <c r="L675" s="151"/>
      <c r="M675" s="64"/>
      <c r="N675" s="151"/>
      <c r="O675" s="151"/>
      <c r="P675" s="151"/>
      <c r="Q675" s="151"/>
      <c r="R675" s="151"/>
      <c r="S675" s="43"/>
      <c r="T675" s="151"/>
      <c r="U675" s="151"/>
      <c r="V675" s="151"/>
      <c r="W675" s="151"/>
      <c r="X675" s="151"/>
      <c r="Y675" s="151"/>
      <c r="Z675" s="43"/>
      <c r="AA675" s="151"/>
      <c r="AB675" s="151"/>
      <c r="AC675" s="151"/>
      <c r="AD675" s="151"/>
      <c r="AE675" s="43"/>
      <c r="AF675" s="151"/>
      <c r="AG675" s="151"/>
      <c r="AH675" s="151"/>
      <c r="AI675" s="151"/>
      <c r="AJ675" s="22"/>
      <c r="AK675" s="22"/>
      <c r="AL675" s="22"/>
      <c r="AM675" s="22"/>
      <c r="AN675" s="22"/>
      <c r="AO675" s="22"/>
    </row>
    <row r="676" spans="1:41" ht="15.75" customHeight="1" x14ac:dyDescent="0.2">
      <c r="A676" s="43"/>
      <c r="B676" s="151"/>
      <c r="C676" s="151"/>
      <c r="D676" s="151"/>
      <c r="E676" s="151"/>
      <c r="F676" s="151"/>
      <c r="G676" s="64"/>
      <c r="H676" s="151"/>
      <c r="I676" s="151"/>
      <c r="J676" s="151"/>
      <c r="K676" s="151"/>
      <c r="L676" s="151"/>
      <c r="M676" s="64"/>
      <c r="N676" s="151"/>
      <c r="O676" s="151"/>
      <c r="P676" s="151"/>
      <c r="Q676" s="151"/>
      <c r="R676" s="151"/>
      <c r="S676" s="43"/>
      <c r="T676" s="151"/>
      <c r="U676" s="151"/>
      <c r="V676" s="151"/>
      <c r="W676" s="151"/>
      <c r="X676" s="151"/>
      <c r="Y676" s="151"/>
      <c r="Z676" s="43"/>
      <c r="AA676" s="151"/>
      <c r="AB676" s="151"/>
      <c r="AC676" s="151"/>
      <c r="AD676" s="151"/>
      <c r="AE676" s="43"/>
      <c r="AF676" s="151"/>
      <c r="AG676" s="151"/>
      <c r="AH676" s="151"/>
      <c r="AI676" s="151"/>
      <c r="AJ676" s="22"/>
      <c r="AK676" s="22"/>
      <c r="AL676" s="22"/>
      <c r="AM676" s="22"/>
      <c r="AN676" s="22"/>
      <c r="AO676" s="22"/>
    </row>
    <row r="677" spans="1:41" ht="15.75" customHeight="1" x14ac:dyDescent="0.2">
      <c r="A677" s="43"/>
      <c r="B677" s="151"/>
      <c r="C677" s="151"/>
      <c r="D677" s="151"/>
      <c r="E677" s="151"/>
      <c r="F677" s="151"/>
      <c r="G677" s="64"/>
      <c r="H677" s="151"/>
      <c r="I677" s="151"/>
      <c r="J677" s="151"/>
      <c r="K677" s="151"/>
      <c r="L677" s="151"/>
      <c r="M677" s="64"/>
      <c r="N677" s="151"/>
      <c r="O677" s="151"/>
      <c r="P677" s="151"/>
      <c r="Q677" s="151"/>
      <c r="R677" s="151"/>
      <c r="S677" s="43"/>
      <c r="T677" s="151"/>
      <c r="U677" s="151"/>
      <c r="V677" s="151"/>
      <c r="W677" s="151"/>
      <c r="X677" s="151"/>
      <c r="Y677" s="151"/>
      <c r="Z677" s="43"/>
      <c r="AA677" s="151"/>
      <c r="AB677" s="151"/>
      <c r="AC677" s="151"/>
      <c r="AD677" s="151"/>
      <c r="AE677" s="43"/>
      <c r="AF677" s="151"/>
      <c r="AG677" s="151"/>
      <c r="AH677" s="151"/>
      <c r="AI677" s="151"/>
      <c r="AJ677" s="22"/>
      <c r="AK677" s="22"/>
      <c r="AL677" s="22"/>
      <c r="AM677" s="22"/>
      <c r="AN677" s="22"/>
      <c r="AO677" s="22"/>
    </row>
    <row r="678" spans="1:41" ht="15.75" customHeight="1" x14ac:dyDescent="0.2">
      <c r="A678" s="43"/>
      <c r="B678" s="151"/>
      <c r="C678" s="151"/>
      <c r="D678" s="151"/>
      <c r="E678" s="151"/>
      <c r="F678" s="151"/>
      <c r="G678" s="64"/>
      <c r="H678" s="151"/>
      <c r="I678" s="151"/>
      <c r="J678" s="151"/>
      <c r="K678" s="151"/>
      <c r="L678" s="151"/>
      <c r="M678" s="64"/>
      <c r="N678" s="151"/>
      <c r="O678" s="151"/>
      <c r="P678" s="151"/>
      <c r="Q678" s="151"/>
      <c r="R678" s="151"/>
      <c r="S678" s="43"/>
      <c r="T678" s="151"/>
      <c r="U678" s="151"/>
      <c r="V678" s="151"/>
      <c r="W678" s="151"/>
      <c r="X678" s="151"/>
      <c r="Y678" s="151"/>
      <c r="Z678" s="43"/>
      <c r="AA678" s="151"/>
      <c r="AB678" s="151"/>
      <c r="AC678" s="151"/>
      <c r="AD678" s="151"/>
      <c r="AE678" s="43"/>
      <c r="AF678" s="151"/>
      <c r="AG678" s="151"/>
      <c r="AH678" s="151"/>
      <c r="AI678" s="151"/>
      <c r="AJ678" s="22"/>
      <c r="AK678" s="22"/>
      <c r="AL678" s="22"/>
      <c r="AM678" s="22"/>
      <c r="AN678" s="22"/>
      <c r="AO678" s="22"/>
    </row>
    <row r="679" spans="1:41" ht="15.75" customHeight="1" x14ac:dyDescent="0.2">
      <c r="A679" s="43"/>
      <c r="B679" s="151"/>
      <c r="C679" s="151"/>
      <c r="D679" s="151"/>
      <c r="E679" s="151"/>
      <c r="F679" s="151"/>
      <c r="G679" s="64"/>
      <c r="H679" s="151"/>
      <c r="I679" s="151"/>
      <c r="J679" s="151"/>
      <c r="K679" s="151"/>
      <c r="L679" s="151"/>
      <c r="M679" s="64"/>
      <c r="N679" s="151"/>
      <c r="O679" s="151"/>
      <c r="P679" s="151"/>
      <c r="Q679" s="151"/>
      <c r="R679" s="151"/>
      <c r="S679" s="43"/>
      <c r="T679" s="151"/>
      <c r="U679" s="151"/>
      <c r="V679" s="151"/>
      <c r="W679" s="151"/>
      <c r="X679" s="151"/>
      <c r="Y679" s="151"/>
      <c r="Z679" s="43"/>
      <c r="AA679" s="151"/>
      <c r="AB679" s="151"/>
      <c r="AC679" s="151"/>
      <c r="AD679" s="151"/>
      <c r="AE679" s="43"/>
      <c r="AF679" s="151"/>
      <c r="AG679" s="151"/>
      <c r="AH679" s="151"/>
      <c r="AI679" s="151"/>
      <c r="AJ679" s="22"/>
      <c r="AK679" s="22"/>
      <c r="AL679" s="22"/>
      <c r="AM679" s="22"/>
      <c r="AN679" s="22"/>
      <c r="AO679" s="22"/>
    </row>
    <row r="680" spans="1:41" ht="15.75" customHeight="1" x14ac:dyDescent="0.2">
      <c r="A680" s="43"/>
      <c r="B680" s="151"/>
      <c r="C680" s="151"/>
      <c r="D680" s="151"/>
      <c r="E680" s="151"/>
      <c r="F680" s="151"/>
      <c r="G680" s="64"/>
      <c r="H680" s="151"/>
      <c r="I680" s="151"/>
      <c r="J680" s="151"/>
      <c r="K680" s="151"/>
      <c r="L680" s="151"/>
      <c r="M680" s="64"/>
      <c r="N680" s="151"/>
      <c r="O680" s="151"/>
      <c r="P680" s="151"/>
      <c r="Q680" s="151"/>
      <c r="R680" s="151"/>
      <c r="S680" s="43"/>
      <c r="T680" s="151"/>
      <c r="U680" s="151"/>
      <c r="V680" s="151"/>
      <c r="W680" s="151"/>
      <c r="X680" s="151"/>
      <c r="Y680" s="151"/>
      <c r="Z680" s="43"/>
      <c r="AA680" s="151"/>
      <c r="AB680" s="151"/>
      <c r="AC680" s="151"/>
      <c r="AD680" s="151"/>
      <c r="AE680" s="43"/>
      <c r="AF680" s="151"/>
      <c r="AG680" s="151"/>
      <c r="AH680" s="151"/>
      <c r="AI680" s="151"/>
      <c r="AJ680" s="22"/>
      <c r="AK680" s="22"/>
      <c r="AL680" s="22"/>
      <c r="AM680" s="22"/>
      <c r="AN680" s="22"/>
      <c r="AO680" s="22"/>
    </row>
    <row r="681" spans="1:41" ht="15.75" customHeight="1" x14ac:dyDescent="0.2">
      <c r="A681" s="43"/>
      <c r="B681" s="151"/>
      <c r="C681" s="151"/>
      <c r="D681" s="151"/>
      <c r="E681" s="151"/>
      <c r="F681" s="151"/>
      <c r="G681" s="64"/>
      <c r="H681" s="151"/>
      <c r="I681" s="151"/>
      <c r="J681" s="151"/>
      <c r="K681" s="151"/>
      <c r="L681" s="151"/>
      <c r="M681" s="64"/>
      <c r="N681" s="151"/>
      <c r="O681" s="151"/>
      <c r="P681" s="151"/>
      <c r="Q681" s="151"/>
      <c r="R681" s="151"/>
      <c r="S681" s="43"/>
      <c r="T681" s="151"/>
      <c r="U681" s="151"/>
      <c r="V681" s="151"/>
      <c r="W681" s="151"/>
      <c r="X681" s="151"/>
      <c r="Y681" s="151"/>
      <c r="Z681" s="43"/>
      <c r="AA681" s="151"/>
      <c r="AB681" s="151"/>
      <c r="AC681" s="151"/>
      <c r="AD681" s="151"/>
      <c r="AE681" s="43"/>
      <c r="AF681" s="151"/>
      <c r="AG681" s="151"/>
      <c r="AH681" s="151"/>
      <c r="AI681" s="151"/>
      <c r="AJ681" s="22"/>
      <c r="AK681" s="22"/>
      <c r="AL681" s="22"/>
      <c r="AM681" s="22"/>
      <c r="AN681" s="22"/>
      <c r="AO681" s="22"/>
    </row>
    <row r="682" spans="1:41" ht="15.75" customHeight="1" x14ac:dyDescent="0.2">
      <c r="A682" s="43"/>
      <c r="B682" s="151"/>
      <c r="C682" s="151"/>
      <c r="D682" s="151"/>
      <c r="E682" s="151"/>
      <c r="F682" s="151"/>
      <c r="G682" s="64"/>
      <c r="H682" s="151"/>
      <c r="I682" s="151"/>
      <c r="J682" s="151"/>
      <c r="K682" s="151"/>
      <c r="L682" s="151"/>
      <c r="M682" s="64"/>
      <c r="N682" s="151"/>
      <c r="O682" s="151"/>
      <c r="P682" s="151"/>
      <c r="Q682" s="151"/>
      <c r="R682" s="151"/>
      <c r="S682" s="43"/>
      <c r="T682" s="151"/>
      <c r="U682" s="151"/>
      <c r="V682" s="151"/>
      <c r="W682" s="151"/>
      <c r="X682" s="151"/>
      <c r="Y682" s="151"/>
      <c r="Z682" s="43"/>
      <c r="AA682" s="151"/>
      <c r="AB682" s="151"/>
      <c r="AC682" s="151"/>
      <c r="AD682" s="151"/>
      <c r="AE682" s="43"/>
      <c r="AF682" s="151"/>
      <c r="AG682" s="151"/>
      <c r="AH682" s="151"/>
      <c r="AI682" s="151"/>
      <c r="AJ682" s="22"/>
      <c r="AK682" s="22"/>
      <c r="AL682" s="22"/>
      <c r="AM682" s="22"/>
      <c r="AN682" s="22"/>
      <c r="AO682" s="22"/>
    </row>
    <row r="683" spans="1:41" ht="15.75" customHeight="1" x14ac:dyDescent="0.2">
      <c r="A683" s="43"/>
      <c r="B683" s="151"/>
      <c r="C683" s="151"/>
      <c r="D683" s="151"/>
      <c r="E683" s="151"/>
      <c r="F683" s="151"/>
      <c r="G683" s="64"/>
      <c r="H683" s="151"/>
      <c r="I683" s="151"/>
      <c r="J683" s="151"/>
      <c r="K683" s="151"/>
      <c r="L683" s="151"/>
      <c r="M683" s="64"/>
      <c r="N683" s="151"/>
      <c r="O683" s="151"/>
      <c r="P683" s="151"/>
      <c r="Q683" s="151"/>
      <c r="R683" s="151"/>
      <c r="S683" s="43"/>
      <c r="T683" s="151"/>
      <c r="U683" s="151"/>
      <c r="V683" s="151"/>
      <c r="W683" s="151"/>
      <c r="X683" s="151"/>
      <c r="Y683" s="151"/>
      <c r="Z683" s="43"/>
      <c r="AA683" s="151"/>
      <c r="AB683" s="151"/>
      <c r="AC683" s="151"/>
      <c r="AD683" s="151"/>
      <c r="AE683" s="43"/>
      <c r="AF683" s="151"/>
      <c r="AG683" s="151"/>
      <c r="AH683" s="151"/>
      <c r="AI683" s="151"/>
      <c r="AJ683" s="22"/>
      <c r="AK683" s="22"/>
      <c r="AL683" s="22"/>
      <c r="AM683" s="22"/>
      <c r="AN683" s="22"/>
      <c r="AO683" s="22"/>
    </row>
    <row r="684" spans="1:41" ht="15.75" customHeight="1" x14ac:dyDescent="0.2">
      <c r="A684" s="43"/>
      <c r="B684" s="151"/>
      <c r="C684" s="151"/>
      <c r="D684" s="151"/>
      <c r="E684" s="151"/>
      <c r="F684" s="151"/>
      <c r="G684" s="64"/>
      <c r="H684" s="151"/>
      <c r="I684" s="151"/>
      <c r="J684" s="151"/>
      <c r="K684" s="151"/>
      <c r="L684" s="151"/>
      <c r="M684" s="64"/>
      <c r="N684" s="151"/>
      <c r="O684" s="151"/>
      <c r="P684" s="151"/>
      <c r="Q684" s="151"/>
      <c r="R684" s="151"/>
      <c r="S684" s="43"/>
      <c r="T684" s="151"/>
      <c r="U684" s="151"/>
      <c r="V684" s="151"/>
      <c r="W684" s="151"/>
      <c r="X684" s="151"/>
      <c r="Y684" s="151"/>
      <c r="Z684" s="43"/>
      <c r="AA684" s="151"/>
      <c r="AB684" s="151"/>
      <c r="AC684" s="151"/>
      <c r="AD684" s="151"/>
      <c r="AE684" s="43"/>
      <c r="AF684" s="151"/>
      <c r="AG684" s="151"/>
      <c r="AH684" s="151"/>
      <c r="AI684" s="151"/>
      <c r="AJ684" s="22"/>
      <c r="AK684" s="22"/>
      <c r="AL684" s="22"/>
      <c r="AM684" s="22"/>
      <c r="AN684" s="22"/>
      <c r="AO684" s="22"/>
    </row>
    <row r="685" spans="1:41" ht="15.75" customHeight="1" x14ac:dyDescent="0.2">
      <c r="A685" s="43"/>
      <c r="B685" s="151"/>
      <c r="C685" s="151"/>
      <c r="D685" s="151"/>
      <c r="E685" s="151"/>
      <c r="F685" s="151"/>
      <c r="G685" s="64"/>
      <c r="H685" s="151"/>
      <c r="I685" s="151"/>
      <c r="J685" s="151"/>
      <c r="K685" s="151"/>
      <c r="L685" s="151"/>
      <c r="M685" s="64"/>
      <c r="N685" s="151"/>
      <c r="O685" s="151"/>
      <c r="P685" s="151"/>
      <c r="Q685" s="151"/>
      <c r="R685" s="151"/>
      <c r="S685" s="43"/>
      <c r="T685" s="151"/>
      <c r="U685" s="151"/>
      <c r="V685" s="151"/>
      <c r="W685" s="151"/>
      <c r="X685" s="151"/>
      <c r="Y685" s="151"/>
      <c r="Z685" s="43"/>
      <c r="AA685" s="151"/>
      <c r="AB685" s="151"/>
      <c r="AC685" s="151"/>
      <c r="AD685" s="151"/>
      <c r="AE685" s="43"/>
      <c r="AF685" s="151"/>
      <c r="AG685" s="151"/>
      <c r="AH685" s="151"/>
      <c r="AI685" s="151"/>
      <c r="AJ685" s="22"/>
      <c r="AK685" s="22"/>
      <c r="AL685" s="22"/>
      <c r="AM685" s="22"/>
      <c r="AN685" s="22"/>
      <c r="AO685" s="22"/>
    </row>
    <row r="686" spans="1:41" ht="15.75" customHeight="1" x14ac:dyDescent="0.2">
      <c r="A686" s="43"/>
      <c r="B686" s="151"/>
      <c r="C686" s="151"/>
      <c r="D686" s="151"/>
      <c r="E686" s="151"/>
      <c r="F686" s="151"/>
      <c r="G686" s="64"/>
      <c r="H686" s="151"/>
      <c r="I686" s="151"/>
      <c r="J686" s="151"/>
      <c r="K686" s="151"/>
      <c r="L686" s="151"/>
      <c r="M686" s="64"/>
      <c r="N686" s="151"/>
      <c r="O686" s="151"/>
      <c r="P686" s="151"/>
      <c r="Q686" s="151"/>
      <c r="R686" s="151"/>
      <c r="S686" s="43"/>
      <c r="T686" s="151"/>
      <c r="U686" s="151"/>
      <c r="V686" s="151"/>
      <c r="W686" s="151"/>
      <c r="X686" s="151"/>
      <c r="Y686" s="151"/>
      <c r="Z686" s="43"/>
      <c r="AA686" s="151"/>
      <c r="AB686" s="151"/>
      <c r="AC686" s="151"/>
      <c r="AD686" s="151"/>
      <c r="AE686" s="43"/>
      <c r="AF686" s="151"/>
      <c r="AG686" s="151"/>
      <c r="AH686" s="151"/>
      <c r="AI686" s="151"/>
      <c r="AJ686" s="22"/>
      <c r="AK686" s="22"/>
      <c r="AL686" s="22"/>
      <c r="AM686" s="22"/>
      <c r="AN686" s="22"/>
      <c r="AO686" s="22"/>
    </row>
    <row r="687" spans="1:41" ht="15.75" customHeight="1" x14ac:dyDescent="0.2">
      <c r="A687" s="43"/>
      <c r="B687" s="151"/>
      <c r="C687" s="151"/>
      <c r="D687" s="151"/>
      <c r="E687" s="151"/>
      <c r="F687" s="151"/>
      <c r="G687" s="64"/>
      <c r="H687" s="151"/>
      <c r="I687" s="151"/>
      <c r="J687" s="151"/>
      <c r="K687" s="151"/>
      <c r="L687" s="151"/>
      <c r="M687" s="64"/>
      <c r="N687" s="151"/>
      <c r="O687" s="151"/>
      <c r="P687" s="151"/>
      <c r="Q687" s="151"/>
      <c r="R687" s="151"/>
      <c r="S687" s="43"/>
      <c r="T687" s="151"/>
      <c r="U687" s="151"/>
      <c r="V687" s="151"/>
      <c r="W687" s="151"/>
      <c r="X687" s="151"/>
      <c r="Y687" s="151"/>
      <c r="Z687" s="43"/>
      <c r="AA687" s="151"/>
      <c r="AB687" s="151"/>
      <c r="AC687" s="151"/>
      <c r="AD687" s="151"/>
      <c r="AE687" s="43"/>
      <c r="AF687" s="151"/>
      <c r="AG687" s="151"/>
      <c r="AH687" s="151"/>
      <c r="AI687" s="151"/>
      <c r="AJ687" s="22"/>
      <c r="AK687" s="22"/>
      <c r="AL687" s="22"/>
      <c r="AM687" s="22"/>
      <c r="AN687" s="22"/>
      <c r="AO687" s="22"/>
    </row>
    <row r="688" spans="1:41" ht="15.75" customHeight="1" x14ac:dyDescent="0.2">
      <c r="A688" s="43"/>
      <c r="B688" s="151"/>
      <c r="C688" s="151"/>
      <c r="D688" s="151"/>
      <c r="E688" s="151"/>
      <c r="F688" s="151"/>
      <c r="G688" s="64"/>
      <c r="H688" s="151"/>
      <c r="I688" s="151"/>
      <c r="J688" s="151"/>
      <c r="K688" s="151"/>
      <c r="L688" s="151"/>
      <c r="M688" s="64"/>
      <c r="N688" s="151"/>
      <c r="O688" s="151"/>
      <c r="P688" s="151"/>
      <c r="Q688" s="151"/>
      <c r="R688" s="151"/>
      <c r="S688" s="43"/>
      <c r="T688" s="151"/>
      <c r="U688" s="151"/>
      <c r="V688" s="151"/>
      <c r="W688" s="151"/>
      <c r="X688" s="151"/>
      <c r="Y688" s="151"/>
      <c r="Z688" s="43"/>
      <c r="AA688" s="151"/>
      <c r="AB688" s="151"/>
      <c r="AC688" s="151"/>
      <c r="AD688" s="151"/>
      <c r="AE688" s="43"/>
      <c r="AF688" s="151"/>
      <c r="AG688" s="151"/>
      <c r="AH688" s="151"/>
      <c r="AI688" s="151"/>
      <c r="AJ688" s="22"/>
      <c r="AK688" s="22"/>
      <c r="AL688" s="22"/>
      <c r="AM688" s="22"/>
      <c r="AN688" s="22"/>
      <c r="AO688" s="22"/>
    </row>
    <row r="689" spans="1:41" ht="15.75" customHeight="1" x14ac:dyDescent="0.2">
      <c r="A689" s="43"/>
      <c r="B689" s="151"/>
      <c r="C689" s="151"/>
      <c r="D689" s="151"/>
      <c r="E689" s="151"/>
      <c r="F689" s="151"/>
      <c r="G689" s="64"/>
      <c r="H689" s="151"/>
      <c r="I689" s="151"/>
      <c r="J689" s="151"/>
      <c r="K689" s="151"/>
      <c r="L689" s="151"/>
      <c r="M689" s="64"/>
      <c r="N689" s="151"/>
      <c r="O689" s="151"/>
      <c r="P689" s="151"/>
      <c r="Q689" s="151"/>
      <c r="R689" s="151"/>
      <c r="S689" s="43"/>
      <c r="T689" s="151"/>
      <c r="U689" s="151"/>
      <c r="V689" s="151"/>
      <c r="W689" s="151"/>
      <c r="X689" s="151"/>
      <c r="Y689" s="151"/>
      <c r="Z689" s="43"/>
      <c r="AA689" s="151"/>
      <c r="AB689" s="151"/>
      <c r="AC689" s="151"/>
      <c r="AD689" s="151"/>
      <c r="AE689" s="43"/>
      <c r="AF689" s="151"/>
      <c r="AG689" s="151"/>
      <c r="AH689" s="151"/>
      <c r="AI689" s="151"/>
      <c r="AJ689" s="22"/>
      <c r="AK689" s="22"/>
      <c r="AL689" s="22"/>
      <c r="AM689" s="22"/>
      <c r="AN689" s="22"/>
      <c r="AO689" s="22"/>
    </row>
    <row r="690" spans="1:41" ht="15.75" customHeight="1" x14ac:dyDescent="0.2">
      <c r="A690" s="43"/>
      <c r="B690" s="151"/>
      <c r="C690" s="151"/>
      <c r="D690" s="151"/>
      <c r="E690" s="151"/>
      <c r="F690" s="151"/>
      <c r="G690" s="64"/>
      <c r="H690" s="151"/>
      <c r="I690" s="151"/>
      <c r="J690" s="151"/>
      <c r="K690" s="151"/>
      <c r="L690" s="151"/>
      <c r="M690" s="64"/>
      <c r="N690" s="151"/>
      <c r="O690" s="151"/>
      <c r="P690" s="151"/>
      <c r="Q690" s="151"/>
      <c r="R690" s="151"/>
      <c r="S690" s="43"/>
      <c r="T690" s="151"/>
      <c r="U690" s="151"/>
      <c r="V690" s="151"/>
      <c r="W690" s="151"/>
      <c r="X690" s="151"/>
      <c r="Y690" s="151"/>
      <c r="Z690" s="43"/>
      <c r="AA690" s="151"/>
      <c r="AB690" s="151"/>
      <c r="AC690" s="151"/>
      <c r="AD690" s="151"/>
      <c r="AE690" s="43"/>
      <c r="AF690" s="151"/>
      <c r="AG690" s="151"/>
      <c r="AH690" s="151"/>
      <c r="AI690" s="151"/>
      <c r="AJ690" s="22"/>
      <c r="AK690" s="22"/>
      <c r="AL690" s="22"/>
      <c r="AM690" s="22"/>
      <c r="AN690" s="22"/>
      <c r="AO690" s="22"/>
    </row>
    <row r="691" spans="1:41" ht="15.75" customHeight="1" x14ac:dyDescent="0.2">
      <c r="A691" s="43"/>
      <c r="B691" s="151"/>
      <c r="C691" s="151"/>
      <c r="D691" s="151"/>
      <c r="E691" s="151"/>
      <c r="F691" s="151"/>
      <c r="G691" s="64"/>
      <c r="H691" s="151"/>
      <c r="I691" s="151"/>
      <c r="J691" s="151"/>
      <c r="K691" s="151"/>
      <c r="L691" s="151"/>
      <c r="M691" s="64"/>
      <c r="N691" s="151"/>
      <c r="O691" s="151"/>
      <c r="P691" s="151"/>
      <c r="Q691" s="151"/>
      <c r="R691" s="151"/>
      <c r="S691" s="43"/>
      <c r="T691" s="151"/>
      <c r="U691" s="151"/>
      <c r="V691" s="151"/>
      <c r="W691" s="151"/>
      <c r="X691" s="151"/>
      <c r="Y691" s="151"/>
      <c r="Z691" s="43"/>
      <c r="AA691" s="151"/>
      <c r="AB691" s="151"/>
      <c r="AC691" s="151"/>
      <c r="AD691" s="151"/>
      <c r="AE691" s="43"/>
      <c r="AF691" s="151"/>
      <c r="AG691" s="151"/>
      <c r="AH691" s="151"/>
      <c r="AI691" s="151"/>
      <c r="AJ691" s="22"/>
      <c r="AK691" s="22"/>
      <c r="AL691" s="22"/>
      <c r="AM691" s="22"/>
      <c r="AN691" s="22"/>
      <c r="AO691" s="22"/>
    </row>
    <row r="692" spans="1:41" ht="15.75" customHeight="1" x14ac:dyDescent="0.2">
      <c r="A692" s="43"/>
      <c r="B692" s="151"/>
      <c r="C692" s="151"/>
      <c r="D692" s="151"/>
      <c r="E692" s="151"/>
      <c r="F692" s="151"/>
      <c r="G692" s="64"/>
      <c r="H692" s="151"/>
      <c r="I692" s="151"/>
      <c r="J692" s="151"/>
      <c r="K692" s="151"/>
      <c r="L692" s="151"/>
      <c r="M692" s="64"/>
      <c r="N692" s="151"/>
      <c r="O692" s="151"/>
      <c r="P692" s="151"/>
      <c r="Q692" s="151"/>
      <c r="R692" s="151"/>
      <c r="S692" s="43"/>
      <c r="T692" s="151"/>
      <c r="U692" s="151"/>
      <c r="V692" s="151"/>
      <c r="W692" s="151"/>
      <c r="X692" s="151"/>
      <c r="Y692" s="151"/>
      <c r="Z692" s="43"/>
      <c r="AA692" s="151"/>
      <c r="AB692" s="151"/>
      <c r="AC692" s="151"/>
      <c r="AD692" s="151"/>
      <c r="AE692" s="43"/>
      <c r="AF692" s="151"/>
      <c r="AG692" s="151"/>
      <c r="AH692" s="151"/>
      <c r="AI692" s="151"/>
      <c r="AJ692" s="22"/>
      <c r="AK692" s="22"/>
      <c r="AL692" s="22"/>
      <c r="AM692" s="22"/>
      <c r="AN692" s="22"/>
      <c r="AO692" s="22"/>
    </row>
    <row r="693" spans="1:41" ht="15.75" customHeight="1" x14ac:dyDescent="0.2">
      <c r="A693" s="43"/>
      <c r="B693" s="151"/>
      <c r="C693" s="151"/>
      <c r="D693" s="151"/>
      <c r="E693" s="151"/>
      <c r="F693" s="151"/>
      <c r="G693" s="64"/>
      <c r="H693" s="151"/>
      <c r="I693" s="151"/>
      <c r="J693" s="151"/>
      <c r="K693" s="151"/>
      <c r="L693" s="151"/>
      <c r="M693" s="64"/>
      <c r="N693" s="151"/>
      <c r="O693" s="151"/>
      <c r="P693" s="151"/>
      <c r="Q693" s="151"/>
      <c r="R693" s="151"/>
      <c r="S693" s="43"/>
      <c r="T693" s="151"/>
      <c r="U693" s="151"/>
      <c r="V693" s="151"/>
      <c r="W693" s="151"/>
      <c r="X693" s="151"/>
      <c r="Y693" s="151"/>
      <c r="Z693" s="43"/>
      <c r="AA693" s="151"/>
      <c r="AB693" s="151"/>
      <c r="AC693" s="151"/>
      <c r="AD693" s="151"/>
      <c r="AE693" s="43"/>
      <c r="AF693" s="151"/>
      <c r="AG693" s="151"/>
      <c r="AH693" s="151"/>
      <c r="AI693" s="151"/>
      <c r="AJ693" s="22"/>
      <c r="AK693" s="22"/>
      <c r="AL693" s="22"/>
      <c r="AM693" s="22"/>
      <c r="AN693" s="22"/>
      <c r="AO693" s="22"/>
    </row>
    <row r="694" spans="1:41" ht="15.75" customHeight="1" x14ac:dyDescent="0.2">
      <c r="A694" s="43"/>
      <c r="B694" s="151"/>
      <c r="C694" s="151"/>
      <c r="D694" s="151"/>
      <c r="E694" s="151"/>
      <c r="F694" s="151"/>
      <c r="G694" s="64"/>
      <c r="H694" s="151"/>
      <c r="I694" s="151"/>
      <c r="J694" s="151"/>
      <c r="K694" s="151"/>
      <c r="L694" s="151"/>
      <c r="M694" s="64"/>
      <c r="N694" s="151"/>
      <c r="O694" s="151"/>
      <c r="P694" s="151"/>
      <c r="Q694" s="151"/>
      <c r="R694" s="151"/>
      <c r="S694" s="43"/>
      <c r="T694" s="151"/>
      <c r="U694" s="151"/>
      <c r="V694" s="151"/>
      <c r="W694" s="151"/>
      <c r="X694" s="151"/>
      <c r="Y694" s="151"/>
      <c r="Z694" s="43"/>
      <c r="AA694" s="151"/>
      <c r="AB694" s="151"/>
      <c r="AC694" s="151"/>
      <c r="AD694" s="151"/>
      <c r="AE694" s="43"/>
      <c r="AF694" s="151"/>
      <c r="AG694" s="151"/>
      <c r="AH694" s="151"/>
      <c r="AI694" s="151"/>
      <c r="AJ694" s="22"/>
      <c r="AK694" s="22"/>
      <c r="AL694" s="22"/>
      <c r="AM694" s="22"/>
      <c r="AN694" s="22"/>
      <c r="AO694" s="22"/>
    </row>
    <row r="695" spans="1:41" ht="15.75" customHeight="1" x14ac:dyDescent="0.2">
      <c r="A695" s="43"/>
      <c r="B695" s="151"/>
      <c r="C695" s="151"/>
      <c r="D695" s="151"/>
      <c r="E695" s="151"/>
      <c r="F695" s="151"/>
      <c r="G695" s="64"/>
      <c r="H695" s="151"/>
      <c r="I695" s="151"/>
      <c r="J695" s="151"/>
      <c r="K695" s="151"/>
      <c r="L695" s="151"/>
      <c r="M695" s="64"/>
      <c r="N695" s="151"/>
      <c r="O695" s="151"/>
      <c r="P695" s="151"/>
      <c r="Q695" s="151"/>
      <c r="R695" s="151"/>
      <c r="S695" s="43"/>
      <c r="T695" s="151"/>
      <c r="U695" s="151"/>
      <c r="V695" s="151"/>
      <c r="W695" s="151"/>
      <c r="X695" s="151"/>
      <c r="Y695" s="151"/>
      <c r="Z695" s="43"/>
      <c r="AA695" s="151"/>
      <c r="AB695" s="151"/>
      <c r="AC695" s="151"/>
      <c r="AD695" s="151"/>
      <c r="AE695" s="43"/>
      <c r="AF695" s="151"/>
      <c r="AG695" s="151"/>
      <c r="AH695" s="151"/>
      <c r="AI695" s="151"/>
      <c r="AJ695" s="22"/>
      <c r="AK695" s="22"/>
      <c r="AL695" s="22"/>
      <c r="AM695" s="22"/>
      <c r="AN695" s="22"/>
      <c r="AO695" s="22"/>
    </row>
    <row r="696" spans="1:41" ht="15.75" customHeight="1" x14ac:dyDescent="0.2">
      <c r="A696" s="43"/>
      <c r="B696" s="151"/>
      <c r="C696" s="151"/>
      <c r="D696" s="151"/>
      <c r="E696" s="151"/>
      <c r="F696" s="151"/>
      <c r="G696" s="64"/>
      <c r="H696" s="151"/>
      <c r="I696" s="151"/>
      <c r="J696" s="151"/>
      <c r="K696" s="151"/>
      <c r="L696" s="151"/>
      <c r="M696" s="64"/>
      <c r="N696" s="151"/>
      <c r="O696" s="151"/>
      <c r="P696" s="151"/>
      <c r="Q696" s="151"/>
      <c r="R696" s="151"/>
      <c r="S696" s="43"/>
      <c r="T696" s="151"/>
      <c r="U696" s="151"/>
      <c r="V696" s="151"/>
      <c r="W696" s="151"/>
      <c r="X696" s="151"/>
      <c r="Y696" s="151"/>
      <c r="Z696" s="43"/>
      <c r="AA696" s="151"/>
      <c r="AB696" s="151"/>
      <c r="AC696" s="151"/>
      <c r="AD696" s="151"/>
      <c r="AE696" s="43"/>
      <c r="AF696" s="151"/>
      <c r="AG696" s="151"/>
      <c r="AH696" s="151"/>
      <c r="AI696" s="151"/>
      <c r="AJ696" s="22"/>
      <c r="AK696" s="22"/>
      <c r="AL696" s="22"/>
      <c r="AM696" s="22"/>
      <c r="AN696" s="22"/>
      <c r="AO696" s="22"/>
    </row>
    <row r="697" spans="1:41" ht="15.75" customHeight="1" x14ac:dyDescent="0.2">
      <c r="A697" s="43"/>
      <c r="B697" s="151"/>
      <c r="C697" s="151"/>
      <c r="D697" s="151"/>
      <c r="E697" s="151"/>
      <c r="F697" s="151"/>
      <c r="G697" s="64"/>
      <c r="H697" s="151"/>
      <c r="I697" s="151"/>
      <c r="J697" s="151"/>
      <c r="K697" s="151"/>
      <c r="L697" s="151"/>
      <c r="M697" s="64"/>
      <c r="N697" s="151"/>
      <c r="O697" s="151"/>
      <c r="P697" s="151"/>
      <c r="Q697" s="151"/>
      <c r="R697" s="151"/>
      <c r="S697" s="43"/>
      <c r="T697" s="151"/>
      <c r="U697" s="151"/>
      <c r="V697" s="151"/>
      <c r="W697" s="151"/>
      <c r="X697" s="151"/>
      <c r="Y697" s="151"/>
      <c r="Z697" s="43"/>
      <c r="AA697" s="151"/>
      <c r="AB697" s="151"/>
      <c r="AC697" s="151"/>
      <c r="AD697" s="151"/>
      <c r="AE697" s="43"/>
      <c r="AF697" s="151"/>
      <c r="AG697" s="151"/>
      <c r="AH697" s="151"/>
      <c r="AI697" s="151"/>
      <c r="AJ697" s="22"/>
      <c r="AK697" s="22"/>
      <c r="AL697" s="22"/>
      <c r="AM697" s="22"/>
      <c r="AN697" s="22"/>
      <c r="AO697" s="22"/>
    </row>
    <row r="698" spans="1:41" ht="15.75" customHeight="1" x14ac:dyDescent="0.2">
      <c r="A698" s="43"/>
      <c r="B698" s="151"/>
      <c r="C698" s="151"/>
      <c r="D698" s="151"/>
      <c r="E698" s="151"/>
      <c r="F698" s="151"/>
      <c r="G698" s="64"/>
      <c r="H698" s="151"/>
      <c r="I698" s="151"/>
      <c r="J698" s="151"/>
      <c r="K698" s="151"/>
      <c r="L698" s="151"/>
      <c r="M698" s="64"/>
      <c r="N698" s="151"/>
      <c r="O698" s="151"/>
      <c r="P698" s="151"/>
      <c r="Q698" s="151"/>
      <c r="R698" s="151"/>
      <c r="S698" s="43"/>
      <c r="T698" s="151"/>
      <c r="U698" s="151"/>
      <c r="V698" s="151"/>
      <c r="W698" s="151"/>
      <c r="X698" s="151"/>
      <c r="Y698" s="151"/>
      <c r="Z698" s="43"/>
      <c r="AA698" s="151"/>
      <c r="AB698" s="151"/>
      <c r="AC698" s="151"/>
      <c r="AD698" s="151"/>
      <c r="AE698" s="43"/>
      <c r="AF698" s="151"/>
      <c r="AG698" s="151"/>
      <c r="AH698" s="151"/>
      <c r="AI698" s="151"/>
      <c r="AJ698" s="22"/>
      <c r="AK698" s="22"/>
      <c r="AL698" s="22"/>
      <c r="AM698" s="22"/>
      <c r="AN698" s="22"/>
      <c r="AO698" s="22"/>
    </row>
    <row r="699" spans="1:41" ht="15.75" customHeight="1" x14ac:dyDescent="0.2">
      <c r="A699" s="43"/>
      <c r="B699" s="151"/>
      <c r="C699" s="151"/>
      <c r="D699" s="151"/>
      <c r="E699" s="151"/>
      <c r="F699" s="151"/>
      <c r="G699" s="64"/>
      <c r="H699" s="151"/>
      <c r="I699" s="151"/>
      <c r="J699" s="151"/>
      <c r="K699" s="151"/>
      <c r="L699" s="151"/>
      <c r="M699" s="64"/>
      <c r="N699" s="151"/>
      <c r="O699" s="151"/>
      <c r="P699" s="151"/>
      <c r="Q699" s="151"/>
      <c r="R699" s="151"/>
      <c r="S699" s="43"/>
      <c r="T699" s="151"/>
      <c r="U699" s="151"/>
      <c r="V699" s="151"/>
      <c r="W699" s="151"/>
      <c r="X699" s="151"/>
      <c r="Y699" s="151"/>
      <c r="Z699" s="43"/>
      <c r="AA699" s="151"/>
      <c r="AB699" s="151"/>
      <c r="AC699" s="151"/>
      <c r="AD699" s="151"/>
      <c r="AE699" s="43"/>
      <c r="AF699" s="151"/>
      <c r="AG699" s="151"/>
      <c r="AH699" s="151"/>
      <c r="AI699" s="151"/>
      <c r="AJ699" s="22"/>
      <c r="AK699" s="22"/>
      <c r="AL699" s="22"/>
      <c r="AM699" s="22"/>
      <c r="AN699" s="22"/>
      <c r="AO699" s="22"/>
    </row>
    <row r="700" spans="1:41" ht="15.75" customHeight="1" x14ac:dyDescent="0.2">
      <c r="A700" s="43"/>
      <c r="B700" s="151"/>
      <c r="C700" s="151"/>
      <c r="D700" s="151"/>
      <c r="E700" s="151"/>
      <c r="F700" s="151"/>
      <c r="G700" s="64"/>
      <c r="H700" s="151"/>
      <c r="I700" s="151"/>
      <c r="J700" s="151"/>
      <c r="K700" s="151"/>
      <c r="L700" s="151"/>
      <c r="M700" s="64"/>
      <c r="N700" s="151"/>
      <c r="O700" s="151"/>
      <c r="P700" s="151"/>
      <c r="Q700" s="151"/>
      <c r="R700" s="151"/>
      <c r="S700" s="43"/>
      <c r="T700" s="151"/>
      <c r="U700" s="151"/>
      <c r="V700" s="151"/>
      <c r="W700" s="151"/>
      <c r="X700" s="151"/>
      <c r="Y700" s="151"/>
      <c r="Z700" s="43"/>
      <c r="AA700" s="151"/>
      <c r="AB700" s="151"/>
      <c r="AC700" s="151"/>
      <c r="AD700" s="151"/>
      <c r="AE700" s="43"/>
      <c r="AF700" s="151"/>
      <c r="AG700" s="151"/>
      <c r="AH700" s="151"/>
      <c r="AI700" s="151"/>
      <c r="AJ700" s="22"/>
      <c r="AK700" s="22"/>
      <c r="AL700" s="22"/>
      <c r="AM700" s="22"/>
      <c r="AN700" s="22"/>
      <c r="AO700" s="22"/>
    </row>
    <row r="701" spans="1:41" ht="15.75" customHeight="1" x14ac:dyDescent="0.2">
      <c r="A701" s="43"/>
      <c r="B701" s="151"/>
      <c r="C701" s="151"/>
      <c r="D701" s="151"/>
      <c r="E701" s="151"/>
      <c r="F701" s="151"/>
      <c r="G701" s="64"/>
      <c r="H701" s="151"/>
      <c r="I701" s="151"/>
      <c r="J701" s="151"/>
      <c r="K701" s="151"/>
      <c r="L701" s="151"/>
      <c r="M701" s="64"/>
      <c r="N701" s="151"/>
      <c r="O701" s="151"/>
      <c r="P701" s="151"/>
      <c r="Q701" s="151"/>
      <c r="R701" s="151"/>
      <c r="S701" s="43"/>
      <c r="T701" s="151"/>
      <c r="U701" s="151"/>
      <c r="V701" s="151"/>
      <c r="W701" s="151"/>
      <c r="X701" s="151"/>
      <c r="Y701" s="151"/>
      <c r="Z701" s="43"/>
      <c r="AA701" s="151"/>
      <c r="AB701" s="151"/>
      <c r="AC701" s="151"/>
      <c r="AD701" s="151"/>
      <c r="AE701" s="43"/>
      <c r="AF701" s="151"/>
      <c r="AG701" s="151"/>
      <c r="AH701" s="151"/>
      <c r="AI701" s="151"/>
      <c r="AJ701" s="22"/>
      <c r="AK701" s="22"/>
      <c r="AL701" s="22"/>
      <c r="AM701" s="22"/>
      <c r="AN701" s="22"/>
      <c r="AO701" s="22"/>
    </row>
    <row r="702" spans="1:41" ht="15.75" customHeight="1" x14ac:dyDescent="0.2">
      <c r="A702" s="43"/>
      <c r="B702" s="151"/>
      <c r="C702" s="151"/>
      <c r="D702" s="151"/>
      <c r="E702" s="151"/>
      <c r="F702" s="151"/>
      <c r="G702" s="64"/>
      <c r="H702" s="151"/>
      <c r="I702" s="151"/>
      <c r="J702" s="151"/>
      <c r="K702" s="151"/>
      <c r="L702" s="151"/>
      <c r="M702" s="64"/>
      <c r="N702" s="151"/>
      <c r="O702" s="151"/>
      <c r="P702" s="151"/>
      <c r="Q702" s="151"/>
      <c r="R702" s="151"/>
      <c r="S702" s="43"/>
      <c r="T702" s="151"/>
      <c r="U702" s="151"/>
      <c r="V702" s="151"/>
      <c r="W702" s="151"/>
      <c r="X702" s="151"/>
      <c r="Y702" s="151"/>
      <c r="Z702" s="43"/>
      <c r="AA702" s="151"/>
      <c r="AB702" s="151"/>
      <c r="AC702" s="151"/>
      <c r="AD702" s="151"/>
      <c r="AE702" s="43"/>
      <c r="AF702" s="151"/>
      <c r="AG702" s="151"/>
      <c r="AH702" s="151"/>
      <c r="AI702" s="151"/>
      <c r="AJ702" s="22"/>
      <c r="AK702" s="22"/>
      <c r="AL702" s="22"/>
      <c r="AM702" s="22"/>
      <c r="AN702" s="22"/>
      <c r="AO702" s="22"/>
    </row>
    <row r="703" spans="1:41" ht="15.75" customHeight="1" x14ac:dyDescent="0.2">
      <c r="A703" s="43"/>
      <c r="B703" s="151"/>
      <c r="C703" s="151"/>
      <c r="D703" s="151"/>
      <c r="E703" s="151"/>
      <c r="F703" s="151"/>
      <c r="G703" s="64"/>
      <c r="H703" s="151"/>
      <c r="I703" s="151"/>
      <c r="J703" s="151"/>
      <c r="K703" s="151"/>
      <c r="L703" s="151"/>
      <c r="M703" s="64"/>
      <c r="N703" s="151"/>
      <c r="O703" s="151"/>
      <c r="P703" s="151"/>
      <c r="Q703" s="151"/>
      <c r="R703" s="151"/>
      <c r="S703" s="43"/>
      <c r="T703" s="151"/>
      <c r="U703" s="151"/>
      <c r="V703" s="151"/>
      <c r="W703" s="151"/>
      <c r="X703" s="151"/>
      <c r="Y703" s="151"/>
      <c r="Z703" s="43"/>
      <c r="AA703" s="151"/>
      <c r="AB703" s="151"/>
      <c r="AC703" s="151"/>
      <c r="AD703" s="151"/>
      <c r="AE703" s="43"/>
      <c r="AF703" s="151"/>
      <c r="AG703" s="151"/>
      <c r="AH703" s="151"/>
      <c r="AI703" s="151"/>
      <c r="AJ703" s="22"/>
      <c r="AK703" s="22"/>
      <c r="AL703" s="22"/>
      <c r="AM703" s="22"/>
      <c r="AN703" s="22"/>
      <c r="AO703" s="22"/>
    </row>
    <row r="704" spans="1:41" ht="15.75" customHeight="1" x14ac:dyDescent="0.2">
      <c r="A704" s="43"/>
      <c r="B704" s="151"/>
      <c r="C704" s="151"/>
      <c r="D704" s="151"/>
      <c r="E704" s="151"/>
      <c r="F704" s="151"/>
      <c r="G704" s="64"/>
      <c r="H704" s="151"/>
      <c r="I704" s="151"/>
      <c r="J704" s="151"/>
      <c r="K704" s="151"/>
      <c r="L704" s="151"/>
      <c r="M704" s="64"/>
      <c r="N704" s="151"/>
      <c r="O704" s="151"/>
      <c r="P704" s="151"/>
      <c r="Q704" s="151"/>
      <c r="R704" s="151"/>
      <c r="S704" s="43"/>
      <c r="T704" s="151"/>
      <c r="U704" s="151"/>
      <c r="V704" s="151"/>
      <c r="W704" s="151"/>
      <c r="X704" s="151"/>
      <c r="Y704" s="151"/>
      <c r="Z704" s="43"/>
      <c r="AA704" s="151"/>
      <c r="AB704" s="151"/>
      <c r="AC704" s="151"/>
      <c r="AD704" s="151"/>
      <c r="AE704" s="43"/>
      <c r="AF704" s="151"/>
      <c r="AG704" s="151"/>
      <c r="AH704" s="151"/>
      <c r="AI704" s="151"/>
      <c r="AJ704" s="22"/>
      <c r="AK704" s="22"/>
      <c r="AL704" s="22"/>
      <c r="AM704" s="22"/>
      <c r="AN704" s="22"/>
      <c r="AO704" s="22"/>
    </row>
    <row r="705" spans="1:41" ht="15.75" customHeight="1" x14ac:dyDescent="0.2">
      <c r="A705" s="43"/>
      <c r="B705" s="151"/>
      <c r="C705" s="151"/>
      <c r="D705" s="151"/>
      <c r="E705" s="151"/>
      <c r="F705" s="151"/>
      <c r="G705" s="64"/>
      <c r="H705" s="151"/>
      <c r="I705" s="151"/>
      <c r="J705" s="151"/>
      <c r="K705" s="151"/>
      <c r="L705" s="151"/>
      <c r="M705" s="64"/>
      <c r="N705" s="151"/>
      <c r="O705" s="151"/>
      <c r="P705" s="151"/>
      <c r="Q705" s="151"/>
      <c r="R705" s="151"/>
      <c r="S705" s="43"/>
      <c r="T705" s="151"/>
      <c r="U705" s="151"/>
      <c r="V705" s="151"/>
      <c r="W705" s="151"/>
      <c r="X705" s="151"/>
      <c r="Y705" s="151"/>
      <c r="Z705" s="43"/>
      <c r="AA705" s="151"/>
      <c r="AB705" s="151"/>
      <c r="AC705" s="151"/>
      <c r="AD705" s="151"/>
      <c r="AE705" s="43"/>
      <c r="AF705" s="151"/>
      <c r="AG705" s="151"/>
      <c r="AH705" s="151"/>
      <c r="AI705" s="151"/>
      <c r="AJ705" s="22"/>
      <c r="AK705" s="22"/>
      <c r="AL705" s="22"/>
      <c r="AM705" s="22"/>
      <c r="AN705" s="22"/>
      <c r="AO705" s="22"/>
    </row>
    <row r="706" spans="1:41" ht="15.75" customHeight="1" x14ac:dyDescent="0.2">
      <c r="A706" s="43"/>
      <c r="B706" s="151"/>
      <c r="C706" s="151"/>
      <c r="D706" s="151"/>
      <c r="E706" s="151"/>
      <c r="F706" s="151"/>
      <c r="G706" s="64"/>
      <c r="H706" s="151"/>
      <c r="I706" s="151"/>
      <c r="J706" s="151"/>
      <c r="K706" s="151"/>
      <c r="L706" s="151"/>
      <c r="M706" s="64"/>
      <c r="N706" s="151"/>
      <c r="O706" s="151"/>
      <c r="P706" s="151"/>
      <c r="Q706" s="151"/>
      <c r="R706" s="151"/>
      <c r="S706" s="43"/>
      <c r="T706" s="151"/>
      <c r="U706" s="151"/>
      <c r="V706" s="151"/>
      <c r="W706" s="151"/>
      <c r="X706" s="151"/>
      <c r="Y706" s="151"/>
      <c r="Z706" s="43"/>
      <c r="AA706" s="151"/>
      <c r="AB706" s="151"/>
      <c r="AC706" s="151"/>
      <c r="AD706" s="151"/>
      <c r="AE706" s="43"/>
      <c r="AF706" s="151"/>
      <c r="AG706" s="151"/>
      <c r="AH706" s="151"/>
      <c r="AI706" s="151"/>
      <c r="AJ706" s="22"/>
      <c r="AK706" s="22"/>
      <c r="AL706" s="22"/>
      <c r="AM706" s="22"/>
      <c r="AN706" s="22"/>
      <c r="AO706" s="22"/>
    </row>
    <row r="707" spans="1:41" ht="15.75" customHeight="1" x14ac:dyDescent="0.2">
      <c r="A707" s="43"/>
      <c r="B707" s="151"/>
      <c r="C707" s="151"/>
      <c r="D707" s="151"/>
      <c r="E707" s="151"/>
      <c r="F707" s="151"/>
      <c r="G707" s="64"/>
      <c r="H707" s="151"/>
      <c r="I707" s="151"/>
      <c r="J707" s="151"/>
      <c r="K707" s="151"/>
      <c r="L707" s="151"/>
      <c r="M707" s="64"/>
      <c r="N707" s="151"/>
      <c r="O707" s="151"/>
      <c r="P707" s="151"/>
      <c r="Q707" s="151"/>
      <c r="R707" s="151"/>
      <c r="S707" s="43"/>
      <c r="T707" s="151"/>
      <c r="U707" s="151"/>
      <c r="V707" s="151"/>
      <c r="W707" s="151"/>
      <c r="X707" s="151"/>
      <c r="Y707" s="151"/>
      <c r="Z707" s="43"/>
      <c r="AA707" s="151"/>
      <c r="AB707" s="151"/>
      <c r="AC707" s="151"/>
      <c r="AD707" s="151"/>
      <c r="AE707" s="43"/>
      <c r="AF707" s="151"/>
      <c r="AG707" s="151"/>
      <c r="AH707" s="151"/>
      <c r="AI707" s="151"/>
      <c r="AJ707" s="22"/>
      <c r="AK707" s="22"/>
      <c r="AL707" s="22"/>
      <c r="AM707" s="22"/>
      <c r="AN707" s="22"/>
      <c r="AO707" s="22"/>
    </row>
    <row r="708" spans="1:41" ht="15.75" customHeight="1" x14ac:dyDescent="0.2">
      <c r="A708" s="43"/>
      <c r="B708" s="151"/>
      <c r="C708" s="151"/>
      <c r="D708" s="151"/>
      <c r="E708" s="151"/>
      <c r="F708" s="151"/>
      <c r="G708" s="64"/>
      <c r="H708" s="151"/>
      <c r="I708" s="151"/>
      <c r="J708" s="151"/>
      <c r="K708" s="151"/>
      <c r="L708" s="151"/>
      <c r="M708" s="64"/>
      <c r="N708" s="151"/>
      <c r="O708" s="151"/>
      <c r="P708" s="151"/>
      <c r="Q708" s="151"/>
      <c r="R708" s="151"/>
      <c r="S708" s="43"/>
      <c r="T708" s="151"/>
      <c r="U708" s="151"/>
      <c r="V708" s="151"/>
      <c r="W708" s="151"/>
      <c r="X708" s="151"/>
      <c r="Y708" s="151"/>
      <c r="Z708" s="43"/>
      <c r="AA708" s="151"/>
      <c r="AB708" s="151"/>
      <c r="AC708" s="151"/>
      <c r="AD708" s="151"/>
      <c r="AE708" s="43"/>
      <c r="AF708" s="151"/>
      <c r="AG708" s="151"/>
      <c r="AH708" s="151"/>
      <c r="AI708" s="151"/>
      <c r="AJ708" s="22"/>
      <c r="AK708" s="22"/>
      <c r="AL708" s="22"/>
      <c r="AM708" s="22"/>
      <c r="AN708" s="22"/>
      <c r="AO708" s="22"/>
    </row>
    <row r="709" spans="1:41" ht="15.75" customHeight="1" x14ac:dyDescent="0.2">
      <c r="A709" s="43"/>
      <c r="B709" s="151"/>
      <c r="C709" s="151"/>
      <c r="D709" s="151"/>
      <c r="E709" s="151"/>
      <c r="F709" s="151"/>
      <c r="G709" s="64"/>
      <c r="H709" s="151"/>
      <c r="I709" s="151"/>
      <c r="J709" s="151"/>
      <c r="K709" s="151"/>
      <c r="L709" s="151"/>
      <c r="M709" s="64"/>
      <c r="N709" s="151"/>
      <c r="O709" s="151"/>
      <c r="P709" s="151"/>
      <c r="Q709" s="151"/>
      <c r="R709" s="151"/>
      <c r="S709" s="43"/>
      <c r="T709" s="151"/>
      <c r="U709" s="151"/>
      <c r="V709" s="151"/>
      <c r="W709" s="151"/>
      <c r="X709" s="151"/>
      <c r="Y709" s="151"/>
      <c r="Z709" s="43"/>
      <c r="AA709" s="151"/>
      <c r="AB709" s="151"/>
      <c r="AC709" s="151"/>
      <c r="AD709" s="151"/>
      <c r="AE709" s="43"/>
      <c r="AF709" s="151"/>
      <c r="AG709" s="151"/>
      <c r="AH709" s="151"/>
      <c r="AI709" s="151"/>
      <c r="AJ709" s="22"/>
      <c r="AK709" s="22"/>
      <c r="AL709" s="22"/>
      <c r="AM709" s="22"/>
      <c r="AN709" s="22"/>
      <c r="AO709" s="22"/>
    </row>
    <row r="710" spans="1:41" ht="15.75" customHeight="1" x14ac:dyDescent="0.2">
      <c r="A710" s="43"/>
      <c r="B710" s="151"/>
      <c r="C710" s="151"/>
      <c r="D710" s="151"/>
      <c r="E710" s="151"/>
      <c r="F710" s="151"/>
      <c r="G710" s="64"/>
      <c r="H710" s="151"/>
      <c r="I710" s="151"/>
      <c r="J710" s="151"/>
      <c r="K710" s="151"/>
      <c r="L710" s="151"/>
      <c r="M710" s="64"/>
      <c r="N710" s="151"/>
      <c r="O710" s="151"/>
      <c r="P710" s="151"/>
      <c r="Q710" s="151"/>
      <c r="R710" s="151"/>
      <c r="S710" s="43"/>
      <c r="T710" s="151"/>
      <c r="U710" s="151"/>
      <c r="V710" s="151"/>
      <c r="W710" s="151"/>
      <c r="X710" s="151"/>
      <c r="Y710" s="151"/>
      <c r="Z710" s="43"/>
      <c r="AA710" s="151"/>
      <c r="AB710" s="151"/>
      <c r="AC710" s="151"/>
      <c r="AD710" s="151"/>
      <c r="AE710" s="43"/>
      <c r="AF710" s="151"/>
      <c r="AG710" s="151"/>
      <c r="AH710" s="151"/>
      <c r="AI710" s="151"/>
      <c r="AJ710" s="22"/>
      <c r="AK710" s="22"/>
      <c r="AL710" s="22"/>
      <c r="AM710" s="22"/>
      <c r="AN710" s="22"/>
      <c r="AO710" s="22"/>
    </row>
    <row r="711" spans="1:41" ht="15.75" customHeight="1" x14ac:dyDescent="0.2">
      <c r="A711" s="43"/>
      <c r="B711" s="151"/>
      <c r="C711" s="151"/>
      <c r="D711" s="151"/>
      <c r="E711" s="151"/>
      <c r="F711" s="151"/>
      <c r="G711" s="64"/>
      <c r="H711" s="151"/>
      <c r="I711" s="151"/>
      <c r="J711" s="151"/>
      <c r="K711" s="151"/>
      <c r="L711" s="151"/>
      <c r="M711" s="64"/>
      <c r="N711" s="151"/>
      <c r="O711" s="151"/>
      <c r="P711" s="151"/>
      <c r="Q711" s="151"/>
      <c r="R711" s="151"/>
      <c r="S711" s="43"/>
      <c r="T711" s="151"/>
      <c r="U711" s="151"/>
      <c r="V711" s="151"/>
      <c r="W711" s="151"/>
      <c r="X711" s="151"/>
      <c r="Y711" s="151"/>
      <c r="Z711" s="43"/>
      <c r="AA711" s="151"/>
      <c r="AB711" s="151"/>
      <c r="AC711" s="151"/>
      <c r="AD711" s="151"/>
      <c r="AE711" s="43"/>
      <c r="AF711" s="151"/>
      <c r="AG711" s="151"/>
      <c r="AH711" s="151"/>
      <c r="AI711" s="151"/>
      <c r="AJ711" s="22"/>
      <c r="AK711" s="22"/>
      <c r="AL711" s="22"/>
      <c r="AM711" s="22"/>
      <c r="AN711" s="22"/>
      <c r="AO711" s="22"/>
    </row>
    <row r="712" spans="1:41" ht="15.75" customHeight="1" x14ac:dyDescent="0.2">
      <c r="A712" s="43"/>
      <c r="B712" s="151"/>
      <c r="C712" s="151"/>
      <c r="D712" s="151"/>
      <c r="E712" s="151"/>
      <c r="F712" s="151"/>
      <c r="G712" s="64"/>
      <c r="H712" s="151"/>
      <c r="I712" s="151"/>
      <c r="J712" s="151"/>
      <c r="K712" s="151"/>
      <c r="L712" s="151"/>
      <c r="M712" s="64"/>
      <c r="N712" s="151"/>
      <c r="O712" s="151"/>
      <c r="P712" s="151"/>
      <c r="Q712" s="151"/>
      <c r="R712" s="151"/>
      <c r="S712" s="43"/>
      <c r="T712" s="151"/>
      <c r="U712" s="151"/>
      <c r="V712" s="151"/>
      <c r="W712" s="151"/>
      <c r="X712" s="151"/>
      <c r="Y712" s="151"/>
      <c r="Z712" s="43"/>
      <c r="AA712" s="151"/>
      <c r="AB712" s="151"/>
      <c r="AC712" s="151"/>
      <c r="AD712" s="151"/>
      <c r="AE712" s="43"/>
      <c r="AF712" s="151"/>
      <c r="AG712" s="151"/>
      <c r="AH712" s="151"/>
      <c r="AI712" s="151"/>
      <c r="AJ712" s="22"/>
      <c r="AK712" s="22"/>
      <c r="AL712" s="22"/>
      <c r="AM712" s="22"/>
      <c r="AN712" s="22"/>
      <c r="AO712" s="22"/>
    </row>
    <row r="713" spans="1:41" ht="15.75" customHeight="1" x14ac:dyDescent="0.2">
      <c r="A713" s="43"/>
      <c r="B713" s="151"/>
      <c r="C713" s="151"/>
      <c r="D713" s="151"/>
      <c r="E713" s="151"/>
      <c r="F713" s="151"/>
      <c r="G713" s="64"/>
      <c r="H713" s="151"/>
      <c r="I713" s="151"/>
      <c r="J713" s="151"/>
      <c r="K713" s="151"/>
      <c r="L713" s="151"/>
      <c r="M713" s="64"/>
      <c r="N713" s="151"/>
      <c r="O713" s="151"/>
      <c r="P713" s="151"/>
      <c r="Q713" s="151"/>
      <c r="R713" s="151"/>
      <c r="S713" s="43"/>
      <c r="T713" s="151"/>
      <c r="U713" s="151"/>
      <c r="V713" s="151"/>
      <c r="W713" s="151"/>
      <c r="X713" s="151"/>
      <c r="Y713" s="151"/>
      <c r="Z713" s="43"/>
      <c r="AA713" s="151"/>
      <c r="AB713" s="151"/>
      <c r="AC713" s="151"/>
      <c r="AD713" s="151"/>
      <c r="AE713" s="43"/>
      <c r="AF713" s="151"/>
      <c r="AG713" s="151"/>
      <c r="AH713" s="151"/>
      <c r="AI713" s="151"/>
      <c r="AJ713" s="22"/>
      <c r="AK713" s="22"/>
      <c r="AL713" s="22"/>
      <c r="AM713" s="22"/>
      <c r="AN713" s="22"/>
      <c r="AO713" s="22"/>
    </row>
    <row r="714" spans="1:41" ht="15.75" customHeight="1" x14ac:dyDescent="0.2">
      <c r="A714" s="43"/>
      <c r="B714" s="151"/>
      <c r="C714" s="151"/>
      <c r="D714" s="151"/>
      <c r="E714" s="151"/>
      <c r="F714" s="151"/>
      <c r="G714" s="64"/>
      <c r="H714" s="151"/>
      <c r="I714" s="151"/>
      <c r="J714" s="151"/>
      <c r="K714" s="151"/>
      <c r="L714" s="151"/>
      <c r="M714" s="64"/>
      <c r="N714" s="151"/>
      <c r="O714" s="151"/>
      <c r="P714" s="151"/>
      <c r="Q714" s="151"/>
      <c r="R714" s="151"/>
      <c r="S714" s="43"/>
      <c r="T714" s="151"/>
      <c r="U714" s="151"/>
      <c r="V714" s="151"/>
      <c r="W714" s="151"/>
      <c r="X714" s="151"/>
      <c r="Y714" s="151"/>
      <c r="Z714" s="43"/>
      <c r="AA714" s="151"/>
      <c r="AB714" s="151"/>
      <c r="AC714" s="151"/>
      <c r="AD714" s="151"/>
      <c r="AE714" s="43"/>
      <c r="AF714" s="151"/>
      <c r="AG714" s="151"/>
      <c r="AH714" s="151"/>
      <c r="AI714" s="151"/>
      <c r="AJ714" s="22"/>
      <c r="AK714" s="22"/>
      <c r="AL714" s="22"/>
      <c r="AM714" s="22"/>
      <c r="AN714" s="22"/>
      <c r="AO714" s="22"/>
    </row>
    <row r="715" spans="1:41" ht="15.75" customHeight="1" x14ac:dyDescent="0.2">
      <c r="A715" s="43"/>
      <c r="B715" s="151"/>
      <c r="C715" s="151"/>
      <c r="D715" s="151"/>
      <c r="E715" s="151"/>
      <c r="F715" s="151"/>
      <c r="G715" s="64"/>
      <c r="H715" s="151"/>
      <c r="I715" s="151"/>
      <c r="J715" s="151"/>
      <c r="K715" s="151"/>
      <c r="L715" s="151"/>
      <c r="M715" s="64"/>
      <c r="N715" s="151"/>
      <c r="O715" s="151"/>
      <c r="P715" s="151"/>
      <c r="Q715" s="151"/>
      <c r="R715" s="151"/>
      <c r="S715" s="43"/>
      <c r="T715" s="151"/>
      <c r="U715" s="151"/>
      <c r="V715" s="151"/>
      <c r="W715" s="151"/>
      <c r="X715" s="151"/>
      <c r="Y715" s="151"/>
      <c r="Z715" s="43"/>
      <c r="AA715" s="151"/>
      <c r="AB715" s="151"/>
      <c r="AC715" s="151"/>
      <c r="AD715" s="151"/>
      <c r="AE715" s="43"/>
      <c r="AF715" s="151"/>
      <c r="AG715" s="151"/>
      <c r="AH715" s="151"/>
      <c r="AI715" s="151"/>
      <c r="AJ715" s="22"/>
      <c r="AK715" s="22"/>
      <c r="AL715" s="22"/>
      <c r="AM715" s="22"/>
      <c r="AN715" s="22"/>
      <c r="AO715" s="22"/>
    </row>
    <row r="716" spans="1:41" ht="15.75" customHeight="1" x14ac:dyDescent="0.2">
      <c r="A716" s="43"/>
      <c r="B716" s="151"/>
      <c r="C716" s="151"/>
      <c r="D716" s="151"/>
      <c r="E716" s="151"/>
      <c r="F716" s="151"/>
      <c r="G716" s="64"/>
      <c r="H716" s="151"/>
      <c r="I716" s="151"/>
      <c r="J716" s="151"/>
      <c r="K716" s="151"/>
      <c r="L716" s="151"/>
      <c r="M716" s="64"/>
      <c r="N716" s="151"/>
      <c r="O716" s="151"/>
      <c r="P716" s="151"/>
      <c r="Q716" s="151"/>
      <c r="R716" s="151"/>
      <c r="S716" s="43"/>
      <c r="T716" s="151"/>
      <c r="U716" s="151"/>
      <c r="V716" s="151"/>
      <c r="W716" s="151"/>
      <c r="X716" s="151"/>
      <c r="Y716" s="151"/>
      <c r="Z716" s="43"/>
      <c r="AA716" s="151"/>
      <c r="AB716" s="151"/>
      <c r="AC716" s="151"/>
      <c r="AD716" s="151"/>
      <c r="AE716" s="43"/>
      <c r="AF716" s="151"/>
      <c r="AG716" s="151"/>
      <c r="AH716" s="151"/>
      <c r="AI716" s="151"/>
      <c r="AJ716" s="22"/>
      <c r="AK716" s="22"/>
      <c r="AL716" s="22"/>
      <c r="AM716" s="22"/>
      <c r="AN716" s="22"/>
      <c r="AO716" s="22"/>
    </row>
    <row r="717" spans="1:41" ht="15.75" customHeight="1" x14ac:dyDescent="0.2">
      <c r="A717" s="43"/>
      <c r="B717" s="151"/>
      <c r="C717" s="151"/>
      <c r="D717" s="151"/>
      <c r="E717" s="151"/>
      <c r="F717" s="151"/>
      <c r="G717" s="64"/>
      <c r="H717" s="151"/>
      <c r="I717" s="151"/>
      <c r="J717" s="151"/>
      <c r="K717" s="151"/>
      <c r="L717" s="151"/>
      <c r="M717" s="64"/>
      <c r="N717" s="151"/>
      <c r="O717" s="151"/>
      <c r="P717" s="151"/>
      <c r="Q717" s="151"/>
      <c r="R717" s="151"/>
      <c r="S717" s="43"/>
      <c r="T717" s="151"/>
      <c r="U717" s="151"/>
      <c r="V717" s="151"/>
      <c r="W717" s="151"/>
      <c r="X717" s="151"/>
      <c r="Y717" s="151"/>
      <c r="Z717" s="43"/>
      <c r="AA717" s="151"/>
      <c r="AB717" s="151"/>
      <c r="AC717" s="151"/>
      <c r="AD717" s="151"/>
      <c r="AE717" s="43"/>
      <c r="AF717" s="151"/>
      <c r="AG717" s="151"/>
      <c r="AH717" s="151"/>
      <c r="AI717" s="151"/>
      <c r="AJ717" s="22"/>
      <c r="AK717" s="22"/>
      <c r="AL717" s="22"/>
      <c r="AM717" s="22"/>
      <c r="AN717" s="22"/>
      <c r="AO717" s="22"/>
    </row>
    <row r="718" spans="1:41" ht="15.75" customHeight="1" x14ac:dyDescent="0.2">
      <c r="A718" s="43"/>
      <c r="B718" s="151"/>
      <c r="C718" s="151"/>
      <c r="D718" s="151"/>
      <c r="E718" s="151"/>
      <c r="F718" s="151"/>
      <c r="G718" s="64"/>
      <c r="H718" s="151"/>
      <c r="I718" s="151"/>
      <c r="J718" s="151"/>
      <c r="K718" s="151"/>
      <c r="L718" s="151"/>
      <c r="M718" s="64"/>
      <c r="N718" s="151"/>
      <c r="O718" s="151"/>
      <c r="P718" s="151"/>
      <c r="Q718" s="151"/>
      <c r="R718" s="151"/>
      <c r="S718" s="43"/>
      <c r="T718" s="151"/>
      <c r="U718" s="151"/>
      <c r="V718" s="151"/>
      <c r="W718" s="151"/>
      <c r="X718" s="151"/>
      <c r="Y718" s="151"/>
      <c r="Z718" s="43"/>
      <c r="AA718" s="151"/>
      <c r="AB718" s="151"/>
      <c r="AC718" s="151"/>
      <c r="AD718" s="151"/>
      <c r="AE718" s="43"/>
      <c r="AF718" s="151"/>
      <c r="AG718" s="151"/>
      <c r="AH718" s="151"/>
      <c r="AI718" s="151"/>
      <c r="AJ718" s="22"/>
      <c r="AK718" s="22"/>
      <c r="AL718" s="22"/>
      <c r="AM718" s="22"/>
      <c r="AN718" s="22"/>
      <c r="AO718" s="22"/>
    </row>
    <row r="719" spans="1:41" ht="15.75" customHeight="1" x14ac:dyDescent="0.2">
      <c r="A719" s="43"/>
      <c r="B719" s="151"/>
      <c r="C719" s="151"/>
      <c r="D719" s="151"/>
      <c r="E719" s="151"/>
      <c r="F719" s="151"/>
      <c r="G719" s="64"/>
      <c r="H719" s="151"/>
      <c r="I719" s="151"/>
      <c r="J719" s="151"/>
      <c r="K719" s="151"/>
      <c r="L719" s="151"/>
      <c r="M719" s="64"/>
      <c r="N719" s="151"/>
      <c r="O719" s="151"/>
      <c r="P719" s="151"/>
      <c r="Q719" s="151"/>
      <c r="R719" s="151"/>
      <c r="S719" s="43"/>
      <c r="T719" s="151"/>
      <c r="U719" s="151"/>
      <c r="V719" s="151"/>
      <c r="W719" s="151"/>
      <c r="X719" s="151"/>
      <c r="Y719" s="151"/>
      <c r="Z719" s="43"/>
      <c r="AA719" s="151"/>
      <c r="AB719" s="151"/>
      <c r="AC719" s="151"/>
      <c r="AD719" s="151"/>
      <c r="AE719" s="43"/>
      <c r="AF719" s="151"/>
      <c r="AG719" s="151"/>
      <c r="AH719" s="151"/>
      <c r="AI719" s="151"/>
      <c r="AJ719" s="22"/>
      <c r="AK719" s="22"/>
      <c r="AL719" s="22"/>
      <c r="AM719" s="22"/>
      <c r="AN719" s="22"/>
      <c r="AO719" s="22"/>
    </row>
    <row r="720" spans="1:41" ht="15.75" customHeight="1" x14ac:dyDescent="0.2">
      <c r="A720" s="43"/>
      <c r="B720" s="151"/>
      <c r="C720" s="151"/>
      <c r="D720" s="151"/>
      <c r="E720" s="151"/>
      <c r="F720" s="151"/>
      <c r="G720" s="64"/>
      <c r="H720" s="151"/>
      <c r="I720" s="151"/>
      <c r="J720" s="151"/>
      <c r="K720" s="151"/>
      <c r="L720" s="151"/>
      <c r="M720" s="64"/>
      <c r="N720" s="151"/>
      <c r="O720" s="151"/>
      <c r="P720" s="151"/>
      <c r="Q720" s="151"/>
      <c r="R720" s="151"/>
      <c r="S720" s="43"/>
      <c r="T720" s="151"/>
      <c r="U720" s="151"/>
      <c r="V720" s="151"/>
      <c r="W720" s="151"/>
      <c r="X720" s="151"/>
      <c r="Y720" s="151"/>
      <c r="Z720" s="43"/>
      <c r="AA720" s="151"/>
      <c r="AB720" s="151"/>
      <c r="AC720" s="151"/>
      <c r="AD720" s="151"/>
      <c r="AE720" s="43"/>
      <c r="AF720" s="151"/>
      <c r="AG720" s="151"/>
      <c r="AH720" s="151"/>
      <c r="AI720" s="151"/>
      <c r="AJ720" s="22"/>
      <c r="AK720" s="22"/>
      <c r="AL720" s="22"/>
      <c r="AM720" s="22"/>
      <c r="AN720" s="22"/>
      <c r="AO720" s="22"/>
    </row>
    <row r="721" spans="1:41" ht="15.75" customHeight="1" x14ac:dyDescent="0.2">
      <c r="A721" s="43"/>
      <c r="B721" s="151"/>
      <c r="C721" s="151"/>
      <c r="D721" s="151"/>
      <c r="E721" s="151"/>
      <c r="F721" s="151"/>
      <c r="G721" s="64"/>
      <c r="H721" s="151"/>
      <c r="I721" s="151"/>
      <c r="J721" s="151"/>
      <c r="K721" s="151"/>
      <c r="L721" s="151"/>
      <c r="M721" s="64"/>
      <c r="N721" s="151"/>
      <c r="O721" s="151"/>
      <c r="P721" s="151"/>
      <c r="Q721" s="151"/>
      <c r="R721" s="151"/>
      <c r="S721" s="43"/>
      <c r="T721" s="151"/>
      <c r="U721" s="151"/>
      <c r="V721" s="151"/>
      <c r="W721" s="151"/>
      <c r="X721" s="151"/>
      <c r="Y721" s="151"/>
      <c r="Z721" s="43"/>
      <c r="AA721" s="151"/>
      <c r="AB721" s="151"/>
      <c r="AC721" s="151"/>
      <c r="AD721" s="151"/>
      <c r="AE721" s="43"/>
      <c r="AF721" s="151"/>
      <c r="AG721" s="151"/>
      <c r="AH721" s="151"/>
      <c r="AI721" s="151"/>
      <c r="AJ721" s="22"/>
      <c r="AK721" s="22"/>
      <c r="AL721" s="22"/>
      <c r="AM721" s="22"/>
      <c r="AN721" s="22"/>
      <c r="AO721" s="22"/>
    </row>
    <row r="722" spans="1:41" ht="15.75" customHeight="1" x14ac:dyDescent="0.2">
      <c r="A722" s="43"/>
      <c r="B722" s="151"/>
      <c r="C722" s="151"/>
      <c r="D722" s="151"/>
      <c r="E722" s="151"/>
      <c r="F722" s="151"/>
      <c r="G722" s="64"/>
      <c r="H722" s="151"/>
      <c r="I722" s="151"/>
      <c r="J722" s="151"/>
      <c r="K722" s="151"/>
      <c r="L722" s="151"/>
      <c r="M722" s="64"/>
      <c r="N722" s="151"/>
      <c r="O722" s="151"/>
      <c r="P722" s="151"/>
      <c r="Q722" s="151"/>
      <c r="R722" s="151"/>
      <c r="S722" s="43"/>
      <c r="T722" s="151"/>
      <c r="U722" s="151"/>
      <c r="V722" s="151"/>
      <c r="W722" s="151"/>
      <c r="X722" s="151"/>
      <c r="Y722" s="151"/>
      <c r="Z722" s="43"/>
      <c r="AA722" s="151"/>
      <c r="AB722" s="151"/>
      <c r="AC722" s="151"/>
      <c r="AD722" s="151"/>
      <c r="AE722" s="43"/>
      <c r="AF722" s="151"/>
      <c r="AG722" s="151"/>
      <c r="AH722" s="151"/>
      <c r="AI722" s="151"/>
      <c r="AJ722" s="22"/>
      <c r="AK722" s="22"/>
      <c r="AL722" s="22"/>
      <c r="AM722" s="22"/>
      <c r="AN722" s="22"/>
      <c r="AO722" s="22"/>
    </row>
    <row r="723" spans="1:41" ht="15.75" customHeight="1" x14ac:dyDescent="0.2">
      <c r="A723" s="43"/>
      <c r="B723" s="151"/>
      <c r="C723" s="151"/>
      <c r="D723" s="151"/>
      <c r="E723" s="151"/>
      <c r="F723" s="151"/>
      <c r="G723" s="64"/>
      <c r="H723" s="151"/>
      <c r="I723" s="151"/>
      <c r="J723" s="151"/>
      <c r="K723" s="151"/>
      <c r="L723" s="151"/>
      <c r="M723" s="64"/>
      <c r="N723" s="151"/>
      <c r="O723" s="151"/>
      <c r="P723" s="151"/>
      <c r="Q723" s="151"/>
      <c r="R723" s="151"/>
      <c r="S723" s="43"/>
      <c r="T723" s="151"/>
      <c r="U723" s="151"/>
      <c r="V723" s="151"/>
      <c r="W723" s="151"/>
      <c r="X723" s="151"/>
      <c r="Y723" s="151"/>
      <c r="Z723" s="43"/>
      <c r="AA723" s="151"/>
      <c r="AB723" s="151"/>
      <c r="AC723" s="151"/>
      <c r="AD723" s="151"/>
      <c r="AE723" s="43"/>
      <c r="AF723" s="151"/>
      <c r="AG723" s="151"/>
      <c r="AH723" s="151"/>
      <c r="AI723" s="151"/>
      <c r="AJ723" s="22"/>
      <c r="AK723" s="22"/>
      <c r="AL723" s="22"/>
      <c r="AM723" s="22"/>
      <c r="AN723" s="22"/>
      <c r="AO723" s="22"/>
    </row>
    <row r="724" spans="1:41" ht="15.75" customHeight="1" x14ac:dyDescent="0.2">
      <c r="A724" s="43"/>
      <c r="B724" s="151"/>
      <c r="C724" s="151"/>
      <c r="D724" s="151"/>
      <c r="E724" s="151"/>
      <c r="F724" s="151"/>
      <c r="G724" s="64"/>
      <c r="H724" s="151"/>
      <c r="I724" s="151"/>
      <c r="J724" s="151"/>
      <c r="K724" s="151"/>
      <c r="L724" s="151"/>
      <c r="M724" s="64"/>
      <c r="N724" s="151"/>
      <c r="O724" s="151"/>
      <c r="P724" s="151"/>
      <c r="Q724" s="151"/>
      <c r="R724" s="151"/>
      <c r="S724" s="43"/>
      <c r="T724" s="151"/>
      <c r="U724" s="151"/>
      <c r="V724" s="151"/>
      <c r="W724" s="151"/>
      <c r="X724" s="151"/>
      <c r="Y724" s="151"/>
      <c r="Z724" s="43"/>
      <c r="AA724" s="151"/>
      <c r="AB724" s="151"/>
      <c r="AC724" s="151"/>
      <c r="AD724" s="151"/>
      <c r="AE724" s="43"/>
      <c r="AF724" s="151"/>
      <c r="AG724" s="151"/>
      <c r="AH724" s="151"/>
      <c r="AI724" s="151"/>
      <c r="AJ724" s="22"/>
      <c r="AK724" s="22"/>
      <c r="AL724" s="22"/>
      <c r="AM724" s="22"/>
      <c r="AN724" s="22"/>
      <c r="AO724" s="22"/>
    </row>
    <row r="725" spans="1:41" ht="15.75" customHeight="1" x14ac:dyDescent="0.2">
      <c r="A725" s="43"/>
      <c r="B725" s="151"/>
      <c r="C725" s="151"/>
      <c r="D725" s="151"/>
      <c r="E725" s="151"/>
      <c r="F725" s="151"/>
      <c r="G725" s="64"/>
      <c r="H725" s="151"/>
      <c r="I725" s="151"/>
      <c r="J725" s="151"/>
      <c r="K725" s="151"/>
      <c r="L725" s="151"/>
      <c r="M725" s="64"/>
      <c r="N725" s="151"/>
      <c r="O725" s="151"/>
      <c r="P725" s="151"/>
      <c r="Q725" s="151"/>
      <c r="R725" s="151"/>
      <c r="S725" s="43"/>
      <c r="T725" s="151"/>
      <c r="U725" s="151"/>
      <c r="V725" s="151"/>
      <c r="W725" s="151"/>
      <c r="X725" s="151"/>
      <c r="Y725" s="151"/>
      <c r="Z725" s="43"/>
      <c r="AA725" s="151"/>
      <c r="AB725" s="151"/>
      <c r="AC725" s="151"/>
      <c r="AD725" s="151"/>
      <c r="AE725" s="43"/>
      <c r="AF725" s="151"/>
      <c r="AG725" s="151"/>
      <c r="AH725" s="151"/>
      <c r="AI725" s="151"/>
      <c r="AJ725" s="22"/>
      <c r="AK725" s="22"/>
      <c r="AL725" s="22"/>
      <c r="AM725" s="22"/>
      <c r="AN725" s="22"/>
      <c r="AO725" s="22"/>
    </row>
    <row r="726" spans="1:41" ht="15.75" customHeight="1" x14ac:dyDescent="0.2">
      <c r="A726" s="43"/>
      <c r="B726" s="151"/>
      <c r="C726" s="151"/>
      <c r="D726" s="151"/>
      <c r="E726" s="151"/>
      <c r="F726" s="151"/>
      <c r="G726" s="64"/>
      <c r="H726" s="151"/>
      <c r="I726" s="151"/>
      <c r="J726" s="151"/>
      <c r="K726" s="151"/>
      <c r="L726" s="151"/>
      <c r="M726" s="64"/>
      <c r="N726" s="151"/>
      <c r="O726" s="151"/>
      <c r="P726" s="151"/>
      <c r="Q726" s="151"/>
      <c r="R726" s="151"/>
      <c r="S726" s="43"/>
      <c r="T726" s="151"/>
      <c r="U726" s="151"/>
      <c r="V726" s="151"/>
      <c r="W726" s="151"/>
      <c r="X726" s="151"/>
      <c r="Y726" s="151"/>
      <c r="Z726" s="43"/>
      <c r="AA726" s="151"/>
      <c r="AB726" s="151"/>
      <c r="AC726" s="151"/>
      <c r="AD726" s="151"/>
      <c r="AE726" s="43"/>
      <c r="AF726" s="151"/>
      <c r="AG726" s="151"/>
      <c r="AH726" s="151"/>
      <c r="AI726" s="151"/>
      <c r="AJ726" s="22"/>
      <c r="AK726" s="22"/>
      <c r="AL726" s="22"/>
      <c r="AM726" s="22"/>
      <c r="AN726" s="22"/>
      <c r="AO726" s="22"/>
    </row>
    <row r="727" spans="1:41" ht="15.75" customHeight="1" x14ac:dyDescent="0.2">
      <c r="A727" s="43"/>
      <c r="B727" s="151"/>
      <c r="C727" s="151"/>
      <c r="D727" s="151"/>
      <c r="E727" s="151"/>
      <c r="F727" s="151"/>
      <c r="G727" s="64"/>
      <c r="H727" s="151"/>
      <c r="I727" s="151"/>
      <c r="J727" s="151"/>
      <c r="K727" s="151"/>
      <c r="L727" s="151"/>
      <c r="M727" s="64"/>
      <c r="N727" s="151"/>
      <c r="O727" s="151"/>
      <c r="P727" s="151"/>
      <c r="Q727" s="151"/>
      <c r="R727" s="151"/>
      <c r="S727" s="43"/>
      <c r="T727" s="151"/>
      <c r="U727" s="151"/>
      <c r="V727" s="151"/>
      <c r="W727" s="151"/>
      <c r="X727" s="151"/>
      <c r="Y727" s="151"/>
      <c r="Z727" s="43"/>
      <c r="AA727" s="151"/>
      <c r="AB727" s="151"/>
      <c r="AC727" s="151"/>
      <c r="AD727" s="151"/>
      <c r="AE727" s="43"/>
      <c r="AF727" s="151"/>
      <c r="AG727" s="151"/>
      <c r="AH727" s="151"/>
      <c r="AI727" s="151"/>
      <c r="AJ727" s="22"/>
      <c r="AK727" s="22"/>
      <c r="AL727" s="22"/>
      <c r="AM727" s="22"/>
      <c r="AN727" s="22"/>
      <c r="AO727" s="22"/>
    </row>
    <row r="728" spans="1:41" ht="15.75" customHeight="1" x14ac:dyDescent="0.2">
      <c r="A728" s="43"/>
      <c r="B728" s="151"/>
      <c r="C728" s="151"/>
      <c r="D728" s="151"/>
      <c r="E728" s="151"/>
      <c r="F728" s="151"/>
      <c r="G728" s="64"/>
      <c r="H728" s="151"/>
      <c r="I728" s="151"/>
      <c r="J728" s="151"/>
      <c r="K728" s="151"/>
      <c r="L728" s="151"/>
      <c r="M728" s="64"/>
      <c r="N728" s="151"/>
      <c r="O728" s="151"/>
      <c r="P728" s="151"/>
      <c r="Q728" s="151"/>
      <c r="R728" s="151"/>
      <c r="S728" s="43"/>
      <c r="T728" s="151"/>
      <c r="U728" s="151"/>
      <c r="V728" s="151"/>
      <c r="W728" s="151"/>
      <c r="X728" s="151"/>
      <c r="Y728" s="151"/>
      <c r="Z728" s="43"/>
      <c r="AA728" s="151"/>
      <c r="AB728" s="151"/>
      <c r="AC728" s="151"/>
      <c r="AD728" s="151"/>
      <c r="AE728" s="43"/>
      <c r="AF728" s="151"/>
      <c r="AG728" s="151"/>
      <c r="AH728" s="151"/>
      <c r="AI728" s="151"/>
      <c r="AJ728" s="22"/>
      <c r="AK728" s="22"/>
      <c r="AL728" s="22"/>
      <c r="AM728" s="22"/>
      <c r="AN728" s="22"/>
      <c r="AO728" s="22"/>
    </row>
    <row r="729" spans="1:41" ht="15.75" customHeight="1" x14ac:dyDescent="0.2">
      <c r="A729" s="43"/>
      <c r="B729" s="151"/>
      <c r="C729" s="151"/>
      <c r="D729" s="151"/>
      <c r="E729" s="151"/>
      <c r="F729" s="151"/>
      <c r="G729" s="64"/>
      <c r="H729" s="151"/>
      <c r="I729" s="151"/>
      <c r="J729" s="151"/>
      <c r="K729" s="151"/>
      <c r="L729" s="151"/>
      <c r="M729" s="64"/>
      <c r="N729" s="151"/>
      <c r="O729" s="151"/>
      <c r="P729" s="151"/>
      <c r="Q729" s="151"/>
      <c r="R729" s="151"/>
      <c r="S729" s="43"/>
      <c r="T729" s="151"/>
      <c r="U729" s="151"/>
      <c r="V729" s="151"/>
      <c r="W729" s="151"/>
      <c r="X729" s="151"/>
      <c r="Y729" s="151"/>
      <c r="Z729" s="43"/>
      <c r="AA729" s="151"/>
      <c r="AB729" s="151"/>
      <c r="AC729" s="151"/>
      <c r="AD729" s="151"/>
      <c r="AE729" s="43"/>
      <c r="AF729" s="151"/>
      <c r="AG729" s="151"/>
      <c r="AH729" s="151"/>
      <c r="AI729" s="151"/>
      <c r="AJ729" s="22"/>
      <c r="AK729" s="22"/>
      <c r="AL729" s="22"/>
      <c r="AM729" s="22"/>
      <c r="AN729" s="22"/>
      <c r="AO729" s="22"/>
    </row>
    <row r="730" spans="1:41" ht="15.75" customHeight="1" x14ac:dyDescent="0.2">
      <c r="A730" s="43"/>
      <c r="B730" s="151"/>
      <c r="C730" s="151"/>
      <c r="D730" s="151"/>
      <c r="E730" s="151"/>
      <c r="F730" s="151"/>
      <c r="G730" s="64"/>
      <c r="H730" s="151"/>
      <c r="I730" s="151"/>
      <c r="J730" s="151"/>
      <c r="K730" s="151"/>
      <c r="L730" s="151"/>
      <c r="M730" s="64"/>
      <c r="N730" s="151"/>
      <c r="O730" s="151"/>
      <c r="P730" s="151"/>
      <c r="Q730" s="151"/>
      <c r="R730" s="151"/>
      <c r="S730" s="43"/>
      <c r="T730" s="151"/>
      <c r="U730" s="151"/>
      <c r="V730" s="151"/>
      <c r="W730" s="151"/>
      <c r="X730" s="151"/>
      <c r="Y730" s="151"/>
      <c r="Z730" s="43"/>
      <c r="AA730" s="151"/>
      <c r="AB730" s="151"/>
      <c r="AC730" s="151"/>
      <c r="AD730" s="151"/>
      <c r="AE730" s="43"/>
      <c r="AF730" s="151"/>
      <c r="AG730" s="151"/>
      <c r="AH730" s="151"/>
      <c r="AI730" s="151"/>
      <c r="AJ730" s="22"/>
      <c r="AK730" s="22"/>
      <c r="AL730" s="22"/>
      <c r="AM730" s="22"/>
      <c r="AN730" s="22"/>
      <c r="AO730" s="22"/>
    </row>
    <row r="731" spans="1:41" ht="15.75" customHeight="1" x14ac:dyDescent="0.2">
      <c r="A731" s="43"/>
      <c r="B731" s="151"/>
      <c r="C731" s="151"/>
      <c r="D731" s="151"/>
      <c r="E731" s="151"/>
      <c r="F731" s="151"/>
      <c r="G731" s="64"/>
      <c r="H731" s="151"/>
      <c r="I731" s="151"/>
      <c r="J731" s="151"/>
      <c r="K731" s="151"/>
      <c r="L731" s="151"/>
      <c r="M731" s="64"/>
      <c r="N731" s="151"/>
      <c r="O731" s="151"/>
      <c r="P731" s="151"/>
      <c r="Q731" s="151"/>
      <c r="R731" s="151"/>
      <c r="S731" s="43"/>
      <c r="T731" s="151"/>
      <c r="U731" s="151"/>
      <c r="V731" s="151"/>
      <c r="W731" s="151"/>
      <c r="X731" s="151"/>
      <c r="Y731" s="151"/>
      <c r="Z731" s="43"/>
      <c r="AA731" s="151"/>
      <c r="AB731" s="151"/>
      <c r="AC731" s="151"/>
      <c r="AD731" s="151"/>
      <c r="AE731" s="43"/>
      <c r="AF731" s="151"/>
      <c r="AG731" s="151"/>
      <c r="AH731" s="151"/>
      <c r="AI731" s="151"/>
      <c r="AJ731" s="22"/>
      <c r="AK731" s="22"/>
      <c r="AL731" s="22"/>
      <c r="AM731" s="22"/>
      <c r="AN731" s="22"/>
      <c r="AO731" s="22"/>
    </row>
    <row r="732" spans="1:41" ht="15.75" customHeight="1" x14ac:dyDescent="0.2">
      <c r="A732" s="43"/>
      <c r="B732" s="151"/>
      <c r="C732" s="151"/>
      <c r="D732" s="151"/>
      <c r="E732" s="151"/>
      <c r="F732" s="151"/>
      <c r="G732" s="64"/>
      <c r="H732" s="151"/>
      <c r="I732" s="151"/>
      <c r="J732" s="151"/>
      <c r="K732" s="151"/>
      <c r="L732" s="151"/>
      <c r="M732" s="64"/>
      <c r="N732" s="151"/>
      <c r="O732" s="151"/>
      <c r="P732" s="151"/>
      <c r="Q732" s="151"/>
      <c r="R732" s="151"/>
      <c r="S732" s="43"/>
      <c r="T732" s="151"/>
      <c r="U732" s="151"/>
      <c r="V732" s="151"/>
      <c r="W732" s="151"/>
      <c r="X732" s="151"/>
      <c r="Y732" s="151"/>
      <c r="Z732" s="43"/>
      <c r="AA732" s="151"/>
      <c r="AB732" s="151"/>
      <c r="AC732" s="151"/>
      <c r="AD732" s="151"/>
      <c r="AE732" s="43"/>
      <c r="AF732" s="151"/>
      <c r="AG732" s="151"/>
      <c r="AH732" s="151"/>
      <c r="AI732" s="151"/>
      <c r="AJ732" s="22"/>
      <c r="AK732" s="22"/>
      <c r="AL732" s="22"/>
      <c r="AM732" s="22"/>
      <c r="AN732" s="22"/>
      <c r="AO732" s="22"/>
    </row>
    <row r="733" spans="1:41" ht="15.75" customHeight="1" x14ac:dyDescent="0.2">
      <c r="A733" s="43"/>
      <c r="B733" s="151"/>
      <c r="C733" s="151"/>
      <c r="D733" s="151"/>
      <c r="E733" s="151"/>
      <c r="F733" s="151"/>
      <c r="G733" s="64"/>
      <c r="H733" s="151"/>
      <c r="I733" s="151"/>
      <c r="J733" s="151"/>
      <c r="K733" s="151"/>
      <c r="L733" s="151"/>
      <c r="M733" s="64"/>
      <c r="N733" s="151"/>
      <c r="O733" s="151"/>
      <c r="P733" s="151"/>
      <c r="Q733" s="151"/>
      <c r="R733" s="151"/>
      <c r="S733" s="43"/>
      <c r="T733" s="151"/>
      <c r="U733" s="151"/>
      <c r="V733" s="151"/>
      <c r="W733" s="151"/>
      <c r="X733" s="151"/>
      <c r="Y733" s="151"/>
      <c r="Z733" s="43"/>
      <c r="AA733" s="151"/>
      <c r="AB733" s="151"/>
      <c r="AC733" s="151"/>
      <c r="AD733" s="151"/>
      <c r="AE733" s="43"/>
      <c r="AF733" s="151"/>
      <c r="AG733" s="151"/>
      <c r="AH733" s="151"/>
      <c r="AI733" s="151"/>
      <c r="AJ733" s="22"/>
      <c r="AK733" s="22"/>
      <c r="AL733" s="22"/>
      <c r="AM733" s="22"/>
      <c r="AN733" s="22"/>
      <c r="AO733" s="22"/>
    </row>
    <row r="734" spans="1:41" ht="15.75" customHeight="1" x14ac:dyDescent="0.2">
      <c r="A734" s="43"/>
      <c r="B734" s="151"/>
      <c r="C734" s="151"/>
      <c r="D734" s="151"/>
      <c r="E734" s="151"/>
      <c r="F734" s="151"/>
      <c r="G734" s="64"/>
      <c r="H734" s="151"/>
      <c r="I734" s="151"/>
      <c r="J734" s="151"/>
      <c r="K734" s="151"/>
      <c r="L734" s="151"/>
      <c r="M734" s="64"/>
      <c r="N734" s="151"/>
      <c r="O734" s="151"/>
      <c r="P734" s="151"/>
      <c r="Q734" s="151"/>
      <c r="R734" s="151"/>
      <c r="S734" s="43"/>
      <c r="T734" s="151"/>
      <c r="U734" s="151"/>
      <c r="V734" s="151"/>
      <c r="W734" s="151"/>
      <c r="X734" s="151"/>
      <c r="Y734" s="151"/>
      <c r="Z734" s="43"/>
      <c r="AA734" s="151"/>
      <c r="AB734" s="151"/>
      <c r="AC734" s="151"/>
      <c r="AD734" s="151"/>
      <c r="AE734" s="43"/>
      <c r="AF734" s="151"/>
      <c r="AG734" s="151"/>
      <c r="AH734" s="151"/>
      <c r="AI734" s="151"/>
      <c r="AJ734" s="22"/>
      <c r="AK734" s="22"/>
      <c r="AL734" s="22"/>
      <c r="AM734" s="22"/>
      <c r="AN734" s="22"/>
      <c r="AO734" s="22"/>
    </row>
    <row r="735" spans="1:41" ht="15.75" customHeight="1" x14ac:dyDescent="0.2">
      <c r="A735" s="43"/>
      <c r="B735" s="151"/>
      <c r="C735" s="151"/>
      <c r="D735" s="151"/>
      <c r="E735" s="151"/>
      <c r="F735" s="151"/>
      <c r="G735" s="64"/>
      <c r="H735" s="151"/>
      <c r="I735" s="151"/>
      <c r="J735" s="151"/>
      <c r="K735" s="151"/>
      <c r="L735" s="151"/>
      <c r="M735" s="64"/>
      <c r="N735" s="151"/>
      <c r="O735" s="151"/>
      <c r="P735" s="151"/>
      <c r="Q735" s="151"/>
      <c r="R735" s="151"/>
      <c r="S735" s="43"/>
      <c r="T735" s="151"/>
      <c r="U735" s="151"/>
      <c r="V735" s="151"/>
      <c r="W735" s="151"/>
      <c r="X735" s="151"/>
      <c r="Y735" s="151"/>
      <c r="Z735" s="43"/>
      <c r="AA735" s="151"/>
      <c r="AB735" s="151"/>
      <c r="AC735" s="151"/>
      <c r="AD735" s="151"/>
      <c r="AE735" s="43"/>
      <c r="AF735" s="151"/>
      <c r="AG735" s="151"/>
      <c r="AH735" s="151"/>
      <c r="AI735" s="151"/>
      <c r="AJ735" s="22"/>
      <c r="AK735" s="22"/>
      <c r="AL735" s="22"/>
      <c r="AM735" s="22"/>
      <c r="AN735" s="22"/>
      <c r="AO735" s="22"/>
    </row>
    <row r="736" spans="1:41" ht="15.75" customHeight="1" x14ac:dyDescent="0.2">
      <c r="A736" s="43"/>
      <c r="B736" s="151"/>
      <c r="C736" s="151"/>
      <c r="D736" s="151"/>
      <c r="E736" s="151"/>
      <c r="F736" s="151"/>
      <c r="G736" s="64"/>
      <c r="H736" s="151"/>
      <c r="I736" s="151"/>
      <c r="J736" s="151"/>
      <c r="K736" s="151"/>
      <c r="L736" s="151"/>
      <c r="M736" s="64"/>
      <c r="N736" s="151"/>
      <c r="O736" s="151"/>
      <c r="P736" s="151"/>
      <c r="Q736" s="151"/>
      <c r="R736" s="151"/>
      <c r="S736" s="43"/>
      <c r="T736" s="151"/>
      <c r="U736" s="151"/>
      <c r="V736" s="151"/>
      <c r="W736" s="151"/>
      <c r="X736" s="151"/>
      <c r="Y736" s="151"/>
      <c r="Z736" s="43"/>
      <c r="AA736" s="151"/>
      <c r="AB736" s="151"/>
      <c r="AC736" s="151"/>
      <c r="AD736" s="151"/>
      <c r="AE736" s="43"/>
      <c r="AF736" s="151"/>
      <c r="AG736" s="151"/>
      <c r="AH736" s="151"/>
      <c r="AI736" s="151"/>
      <c r="AJ736" s="22"/>
      <c r="AK736" s="22"/>
      <c r="AL736" s="22"/>
      <c r="AM736" s="22"/>
      <c r="AN736" s="22"/>
      <c r="AO736" s="22"/>
    </row>
    <row r="737" spans="1:41" ht="15.75" customHeight="1" x14ac:dyDescent="0.2">
      <c r="A737" s="43"/>
      <c r="B737" s="151"/>
      <c r="C737" s="151"/>
      <c r="D737" s="151"/>
      <c r="E737" s="151"/>
      <c r="F737" s="151"/>
      <c r="G737" s="64"/>
      <c r="H737" s="151"/>
      <c r="I737" s="151"/>
      <c r="J737" s="151"/>
      <c r="K737" s="151"/>
      <c r="L737" s="151"/>
      <c r="M737" s="64"/>
      <c r="N737" s="151"/>
      <c r="O737" s="151"/>
      <c r="P737" s="151"/>
      <c r="Q737" s="151"/>
      <c r="R737" s="151"/>
      <c r="S737" s="43"/>
      <c r="T737" s="151"/>
      <c r="U737" s="151"/>
      <c r="V737" s="151"/>
      <c r="W737" s="151"/>
      <c r="X737" s="151"/>
      <c r="Y737" s="151"/>
      <c r="Z737" s="43"/>
      <c r="AA737" s="151"/>
      <c r="AB737" s="151"/>
      <c r="AC737" s="151"/>
      <c r="AD737" s="151"/>
      <c r="AE737" s="43"/>
      <c r="AF737" s="151"/>
      <c r="AG737" s="151"/>
      <c r="AH737" s="151"/>
      <c r="AI737" s="151"/>
      <c r="AJ737" s="22"/>
      <c r="AK737" s="22"/>
      <c r="AL737" s="22"/>
      <c r="AM737" s="22"/>
      <c r="AN737" s="22"/>
      <c r="AO737" s="22"/>
    </row>
    <row r="738" spans="1:41" ht="15.75" customHeight="1" x14ac:dyDescent="0.2">
      <c r="A738" s="43"/>
      <c r="B738" s="151"/>
      <c r="C738" s="151"/>
      <c r="D738" s="151"/>
      <c r="E738" s="151"/>
      <c r="F738" s="151"/>
      <c r="G738" s="64"/>
      <c r="H738" s="151"/>
      <c r="I738" s="151"/>
      <c r="J738" s="151"/>
      <c r="K738" s="151"/>
      <c r="L738" s="151"/>
      <c r="M738" s="64"/>
      <c r="N738" s="151"/>
      <c r="O738" s="151"/>
      <c r="P738" s="151"/>
      <c r="Q738" s="151"/>
      <c r="R738" s="151"/>
      <c r="S738" s="43"/>
      <c r="T738" s="151"/>
      <c r="U738" s="151"/>
      <c r="V738" s="151"/>
      <c r="W738" s="151"/>
      <c r="X738" s="151"/>
      <c r="Y738" s="151"/>
      <c r="Z738" s="43"/>
      <c r="AA738" s="151"/>
      <c r="AB738" s="151"/>
      <c r="AC738" s="151"/>
      <c r="AD738" s="151"/>
      <c r="AE738" s="43"/>
      <c r="AF738" s="151"/>
      <c r="AG738" s="151"/>
      <c r="AH738" s="151"/>
      <c r="AI738" s="151"/>
      <c r="AJ738" s="22"/>
      <c r="AK738" s="22"/>
      <c r="AL738" s="22"/>
      <c r="AM738" s="22"/>
      <c r="AN738" s="22"/>
      <c r="AO738" s="22"/>
    </row>
    <row r="739" spans="1:41" ht="15.75" customHeight="1" x14ac:dyDescent="0.2">
      <c r="A739" s="43"/>
      <c r="B739" s="151"/>
      <c r="C739" s="151"/>
      <c r="D739" s="151"/>
      <c r="E739" s="151"/>
      <c r="F739" s="151"/>
      <c r="G739" s="64"/>
      <c r="H739" s="151"/>
      <c r="I739" s="151"/>
      <c r="J739" s="151"/>
      <c r="K739" s="151"/>
      <c r="L739" s="151"/>
      <c r="M739" s="64"/>
      <c r="N739" s="151"/>
      <c r="O739" s="151"/>
      <c r="P739" s="151"/>
      <c r="Q739" s="151"/>
      <c r="R739" s="151"/>
      <c r="S739" s="43"/>
      <c r="T739" s="151"/>
      <c r="U739" s="151"/>
      <c r="V739" s="151"/>
      <c r="W739" s="151"/>
      <c r="X739" s="151"/>
      <c r="Y739" s="151"/>
      <c r="Z739" s="43"/>
      <c r="AA739" s="151"/>
      <c r="AB739" s="151"/>
      <c r="AC739" s="151"/>
      <c r="AD739" s="151"/>
      <c r="AE739" s="43"/>
      <c r="AF739" s="151"/>
      <c r="AG739" s="151"/>
      <c r="AH739" s="151"/>
      <c r="AI739" s="151"/>
      <c r="AJ739" s="22"/>
      <c r="AK739" s="22"/>
      <c r="AL739" s="22"/>
      <c r="AM739" s="22"/>
      <c r="AN739" s="22"/>
      <c r="AO739" s="22"/>
    </row>
    <row r="740" spans="1:41" ht="15.75" customHeight="1" x14ac:dyDescent="0.2">
      <c r="A740" s="43"/>
      <c r="B740" s="151"/>
      <c r="C740" s="151"/>
      <c r="D740" s="151"/>
      <c r="E740" s="151"/>
      <c r="F740" s="151"/>
      <c r="G740" s="64"/>
      <c r="H740" s="151"/>
      <c r="I740" s="151"/>
      <c r="J740" s="151"/>
      <c r="K740" s="151"/>
      <c r="L740" s="151"/>
      <c r="M740" s="64"/>
      <c r="N740" s="151"/>
      <c r="O740" s="151"/>
      <c r="P740" s="151"/>
      <c r="Q740" s="151"/>
      <c r="R740" s="151"/>
      <c r="S740" s="43"/>
      <c r="T740" s="151"/>
      <c r="U740" s="151"/>
      <c r="V740" s="151"/>
      <c r="W740" s="151"/>
      <c r="X740" s="151"/>
      <c r="Y740" s="151"/>
      <c r="Z740" s="43"/>
      <c r="AA740" s="151"/>
      <c r="AB740" s="151"/>
      <c r="AC740" s="151"/>
      <c r="AD740" s="151"/>
      <c r="AE740" s="43"/>
      <c r="AF740" s="151"/>
      <c r="AG740" s="151"/>
      <c r="AH740" s="151"/>
      <c r="AI740" s="151"/>
      <c r="AJ740" s="22"/>
      <c r="AK740" s="22"/>
      <c r="AL740" s="22"/>
      <c r="AM740" s="22"/>
      <c r="AN740" s="22"/>
      <c r="AO740" s="22"/>
    </row>
    <row r="741" spans="1:41" ht="15.75" customHeight="1" x14ac:dyDescent="0.2">
      <c r="A741" s="43"/>
      <c r="B741" s="151"/>
      <c r="C741" s="151"/>
      <c r="D741" s="151"/>
      <c r="E741" s="151"/>
      <c r="F741" s="151"/>
      <c r="G741" s="64"/>
      <c r="H741" s="151"/>
      <c r="I741" s="151"/>
      <c r="J741" s="151"/>
      <c r="K741" s="151"/>
      <c r="L741" s="151"/>
      <c r="M741" s="64"/>
      <c r="N741" s="151"/>
      <c r="O741" s="151"/>
      <c r="P741" s="151"/>
      <c r="Q741" s="151"/>
      <c r="R741" s="151"/>
      <c r="S741" s="43"/>
      <c r="T741" s="151"/>
      <c r="U741" s="151"/>
      <c r="V741" s="151"/>
      <c r="W741" s="151"/>
      <c r="X741" s="151"/>
      <c r="Y741" s="151"/>
      <c r="Z741" s="43"/>
      <c r="AA741" s="151"/>
      <c r="AB741" s="151"/>
      <c r="AC741" s="151"/>
      <c r="AD741" s="151"/>
      <c r="AE741" s="43"/>
      <c r="AF741" s="151"/>
      <c r="AG741" s="151"/>
      <c r="AH741" s="151"/>
      <c r="AI741" s="151"/>
      <c r="AJ741" s="22"/>
      <c r="AK741" s="22"/>
      <c r="AL741" s="22"/>
      <c r="AM741" s="22"/>
      <c r="AN741" s="22"/>
      <c r="AO741" s="22"/>
    </row>
    <row r="742" spans="1:41" ht="15.75" customHeight="1" x14ac:dyDescent="0.2">
      <c r="A742" s="43"/>
      <c r="B742" s="151"/>
      <c r="C742" s="151"/>
      <c r="D742" s="151"/>
      <c r="E742" s="151"/>
      <c r="F742" s="151"/>
      <c r="G742" s="64"/>
      <c r="H742" s="151"/>
      <c r="I742" s="151"/>
      <c r="J742" s="151"/>
      <c r="K742" s="151"/>
      <c r="L742" s="151"/>
      <c r="M742" s="64"/>
      <c r="N742" s="151"/>
      <c r="O742" s="151"/>
      <c r="P742" s="151"/>
      <c r="Q742" s="151"/>
      <c r="R742" s="151"/>
      <c r="S742" s="43"/>
      <c r="T742" s="151"/>
      <c r="U742" s="151"/>
      <c r="V742" s="151"/>
      <c r="W742" s="151"/>
      <c r="X742" s="151"/>
      <c r="Y742" s="151"/>
      <c r="Z742" s="43"/>
      <c r="AA742" s="151"/>
      <c r="AB742" s="151"/>
      <c r="AC742" s="151"/>
      <c r="AD742" s="151"/>
      <c r="AE742" s="43"/>
      <c r="AF742" s="151"/>
      <c r="AG742" s="151"/>
      <c r="AH742" s="151"/>
      <c r="AI742" s="151"/>
      <c r="AJ742" s="22"/>
      <c r="AK742" s="22"/>
      <c r="AL742" s="22"/>
      <c r="AM742" s="22"/>
      <c r="AN742" s="22"/>
      <c r="AO742" s="22"/>
    </row>
    <row r="743" spans="1:41" ht="15.75" customHeight="1" x14ac:dyDescent="0.2">
      <c r="A743" s="43"/>
      <c r="B743" s="151"/>
      <c r="C743" s="151"/>
      <c r="D743" s="151"/>
      <c r="E743" s="151"/>
      <c r="F743" s="151"/>
      <c r="G743" s="64"/>
      <c r="H743" s="151"/>
      <c r="I743" s="151"/>
      <c r="J743" s="151"/>
      <c r="K743" s="151"/>
      <c r="L743" s="151"/>
      <c r="M743" s="64"/>
      <c r="N743" s="151"/>
      <c r="O743" s="151"/>
      <c r="P743" s="151"/>
      <c r="Q743" s="151"/>
      <c r="R743" s="151"/>
      <c r="S743" s="43"/>
      <c r="T743" s="151"/>
      <c r="U743" s="151"/>
      <c r="V743" s="151"/>
      <c r="W743" s="151"/>
      <c r="X743" s="151"/>
      <c r="Y743" s="151"/>
      <c r="Z743" s="43"/>
      <c r="AA743" s="151"/>
      <c r="AB743" s="151"/>
      <c r="AC743" s="151"/>
      <c r="AD743" s="151"/>
      <c r="AE743" s="43"/>
      <c r="AF743" s="151"/>
      <c r="AG743" s="151"/>
      <c r="AH743" s="151"/>
      <c r="AI743" s="151"/>
      <c r="AJ743" s="22"/>
      <c r="AK743" s="22"/>
      <c r="AL743" s="22"/>
      <c r="AM743" s="22"/>
      <c r="AN743" s="22"/>
      <c r="AO743" s="22"/>
    </row>
    <row r="744" spans="1:41" ht="15.75" customHeight="1" x14ac:dyDescent="0.2">
      <c r="A744" s="43"/>
      <c r="B744" s="151"/>
      <c r="C744" s="151"/>
      <c r="D744" s="151"/>
      <c r="E744" s="151"/>
      <c r="F744" s="151"/>
      <c r="G744" s="64"/>
      <c r="H744" s="151"/>
      <c r="I744" s="151"/>
      <c r="J744" s="151"/>
      <c r="K744" s="151"/>
      <c r="L744" s="151"/>
      <c r="M744" s="64"/>
      <c r="N744" s="151"/>
      <c r="O744" s="151"/>
      <c r="P744" s="151"/>
      <c r="Q744" s="151"/>
      <c r="R744" s="151"/>
      <c r="S744" s="43"/>
      <c r="T744" s="151"/>
      <c r="U744" s="151"/>
      <c r="V744" s="151"/>
      <c r="W744" s="151"/>
      <c r="X744" s="151"/>
      <c r="Y744" s="151"/>
      <c r="Z744" s="43"/>
      <c r="AA744" s="151"/>
      <c r="AB744" s="151"/>
      <c r="AC744" s="151"/>
      <c r="AD744" s="151"/>
      <c r="AE744" s="43"/>
      <c r="AF744" s="151"/>
      <c r="AG744" s="151"/>
      <c r="AH744" s="151"/>
      <c r="AI744" s="151"/>
      <c r="AJ744" s="22"/>
      <c r="AK744" s="22"/>
      <c r="AL744" s="22"/>
      <c r="AM744" s="22"/>
      <c r="AN744" s="22"/>
      <c r="AO744" s="22"/>
    </row>
    <row r="745" spans="1:41" ht="15.75" customHeight="1" x14ac:dyDescent="0.2">
      <c r="A745" s="43"/>
      <c r="B745" s="151"/>
      <c r="C745" s="151"/>
      <c r="D745" s="151"/>
      <c r="E745" s="151"/>
      <c r="F745" s="151"/>
      <c r="G745" s="64"/>
      <c r="H745" s="151"/>
      <c r="I745" s="151"/>
      <c r="J745" s="151"/>
      <c r="K745" s="151"/>
      <c r="L745" s="151"/>
      <c r="M745" s="64"/>
      <c r="N745" s="151"/>
      <c r="O745" s="151"/>
      <c r="P745" s="151"/>
      <c r="Q745" s="151"/>
      <c r="R745" s="151"/>
      <c r="S745" s="43"/>
      <c r="T745" s="151"/>
      <c r="U745" s="151"/>
      <c r="V745" s="151"/>
      <c r="W745" s="151"/>
      <c r="X745" s="151"/>
      <c r="Y745" s="151"/>
      <c r="Z745" s="43"/>
      <c r="AA745" s="151"/>
      <c r="AB745" s="151"/>
      <c r="AC745" s="151"/>
      <c r="AD745" s="151"/>
      <c r="AE745" s="43"/>
      <c r="AF745" s="151"/>
      <c r="AG745" s="151"/>
      <c r="AH745" s="151"/>
      <c r="AI745" s="151"/>
      <c r="AJ745" s="22"/>
      <c r="AK745" s="22"/>
      <c r="AL745" s="22"/>
      <c r="AM745" s="22"/>
      <c r="AN745" s="22"/>
      <c r="AO745" s="22"/>
    </row>
    <row r="746" spans="1:41" ht="15.75" customHeight="1" x14ac:dyDescent="0.2">
      <c r="A746" s="43"/>
      <c r="B746" s="151"/>
      <c r="C746" s="151"/>
      <c r="D746" s="151"/>
      <c r="E746" s="151"/>
      <c r="F746" s="151"/>
      <c r="G746" s="64"/>
      <c r="H746" s="151"/>
      <c r="I746" s="151"/>
      <c r="J746" s="151"/>
      <c r="K746" s="151"/>
      <c r="L746" s="151"/>
      <c r="M746" s="64"/>
      <c r="N746" s="151"/>
      <c r="O746" s="151"/>
      <c r="P746" s="151"/>
      <c r="Q746" s="151"/>
      <c r="R746" s="151"/>
      <c r="S746" s="43"/>
      <c r="T746" s="151"/>
      <c r="U746" s="151"/>
      <c r="V746" s="151"/>
      <c r="W746" s="151"/>
      <c r="X746" s="151"/>
      <c r="Y746" s="151"/>
      <c r="Z746" s="43"/>
      <c r="AA746" s="151"/>
      <c r="AB746" s="151"/>
      <c r="AC746" s="151"/>
      <c r="AD746" s="151"/>
      <c r="AE746" s="43"/>
      <c r="AF746" s="151"/>
      <c r="AG746" s="151"/>
      <c r="AH746" s="151"/>
      <c r="AI746" s="151"/>
      <c r="AJ746" s="22"/>
      <c r="AK746" s="22"/>
      <c r="AL746" s="22"/>
      <c r="AM746" s="22"/>
      <c r="AN746" s="22"/>
      <c r="AO746" s="22"/>
    </row>
    <row r="747" spans="1:41" ht="15.75" customHeight="1" x14ac:dyDescent="0.2">
      <c r="A747" s="43"/>
      <c r="B747" s="151"/>
      <c r="C747" s="151"/>
      <c r="D747" s="151"/>
      <c r="E747" s="151"/>
      <c r="F747" s="151"/>
      <c r="G747" s="64"/>
      <c r="H747" s="151"/>
      <c r="I747" s="151"/>
      <c r="J747" s="151"/>
      <c r="K747" s="151"/>
      <c r="L747" s="151"/>
      <c r="M747" s="64"/>
      <c r="N747" s="151"/>
      <c r="O747" s="151"/>
      <c r="P747" s="151"/>
      <c r="Q747" s="151"/>
      <c r="R747" s="151"/>
      <c r="S747" s="43"/>
      <c r="T747" s="151"/>
      <c r="U747" s="151"/>
      <c r="V747" s="151"/>
      <c r="W747" s="151"/>
      <c r="X747" s="151"/>
      <c r="Y747" s="151"/>
      <c r="Z747" s="43"/>
      <c r="AA747" s="151"/>
      <c r="AB747" s="151"/>
      <c r="AC747" s="151"/>
      <c r="AD747" s="151"/>
      <c r="AE747" s="43"/>
      <c r="AF747" s="151"/>
      <c r="AG747" s="151"/>
      <c r="AH747" s="151"/>
      <c r="AI747" s="151"/>
      <c r="AJ747" s="22"/>
      <c r="AK747" s="22"/>
      <c r="AL747" s="22"/>
      <c r="AM747" s="22"/>
      <c r="AN747" s="22"/>
      <c r="AO747" s="22"/>
    </row>
    <row r="748" spans="1:41" ht="15.75" customHeight="1" x14ac:dyDescent="0.2">
      <c r="A748" s="43"/>
      <c r="B748" s="151"/>
      <c r="C748" s="151"/>
      <c r="D748" s="151"/>
      <c r="E748" s="151"/>
      <c r="F748" s="151"/>
      <c r="G748" s="64"/>
      <c r="H748" s="151"/>
      <c r="I748" s="151"/>
      <c r="J748" s="151"/>
      <c r="K748" s="151"/>
      <c r="L748" s="151"/>
      <c r="M748" s="64"/>
      <c r="N748" s="151"/>
      <c r="O748" s="151"/>
      <c r="P748" s="151"/>
      <c r="Q748" s="151"/>
      <c r="R748" s="151"/>
      <c r="S748" s="43"/>
      <c r="T748" s="151"/>
      <c r="U748" s="151"/>
      <c r="V748" s="151"/>
      <c r="W748" s="151"/>
      <c r="X748" s="151"/>
      <c r="Y748" s="151"/>
      <c r="Z748" s="43"/>
      <c r="AA748" s="151"/>
      <c r="AB748" s="151"/>
      <c r="AC748" s="151"/>
      <c r="AD748" s="151"/>
      <c r="AE748" s="43"/>
      <c r="AF748" s="151"/>
      <c r="AG748" s="151"/>
      <c r="AH748" s="151"/>
      <c r="AI748" s="151"/>
      <c r="AJ748" s="22"/>
      <c r="AK748" s="22"/>
      <c r="AL748" s="22"/>
      <c r="AM748" s="22"/>
      <c r="AN748" s="22"/>
      <c r="AO748" s="22"/>
    </row>
    <row r="749" spans="1:41" ht="15.75" customHeight="1" x14ac:dyDescent="0.2">
      <c r="A749" s="43"/>
      <c r="B749" s="151"/>
      <c r="C749" s="151"/>
      <c r="D749" s="151"/>
      <c r="E749" s="151"/>
      <c r="F749" s="151"/>
      <c r="G749" s="64"/>
      <c r="H749" s="151"/>
      <c r="I749" s="151"/>
      <c r="J749" s="151"/>
      <c r="K749" s="151"/>
      <c r="L749" s="151"/>
      <c r="M749" s="64"/>
      <c r="N749" s="151"/>
      <c r="O749" s="151"/>
      <c r="P749" s="151"/>
      <c r="Q749" s="151"/>
      <c r="R749" s="151"/>
      <c r="S749" s="43"/>
      <c r="T749" s="151"/>
      <c r="U749" s="151"/>
      <c r="V749" s="151"/>
      <c r="W749" s="151"/>
      <c r="X749" s="151"/>
      <c r="Y749" s="151"/>
      <c r="Z749" s="43"/>
      <c r="AA749" s="151"/>
      <c r="AB749" s="151"/>
      <c r="AC749" s="151"/>
      <c r="AD749" s="151"/>
      <c r="AE749" s="43"/>
      <c r="AF749" s="151"/>
      <c r="AG749" s="151"/>
      <c r="AH749" s="151"/>
      <c r="AI749" s="151"/>
      <c r="AJ749" s="22"/>
      <c r="AK749" s="22"/>
      <c r="AL749" s="22"/>
      <c r="AM749" s="22"/>
      <c r="AN749" s="22"/>
      <c r="AO749" s="22"/>
    </row>
    <row r="750" spans="1:41" ht="15.75" customHeight="1" x14ac:dyDescent="0.2">
      <c r="A750" s="43"/>
      <c r="B750" s="151"/>
      <c r="C750" s="151"/>
      <c r="D750" s="151"/>
      <c r="E750" s="151"/>
      <c r="F750" s="151"/>
      <c r="G750" s="64"/>
      <c r="H750" s="151"/>
      <c r="I750" s="151"/>
      <c r="J750" s="151"/>
      <c r="K750" s="151"/>
      <c r="L750" s="151"/>
      <c r="M750" s="64"/>
      <c r="N750" s="151"/>
      <c r="O750" s="151"/>
      <c r="P750" s="151"/>
      <c r="Q750" s="151"/>
      <c r="R750" s="151"/>
      <c r="S750" s="43"/>
      <c r="T750" s="151"/>
      <c r="U750" s="151"/>
      <c r="V750" s="151"/>
      <c r="W750" s="151"/>
      <c r="X750" s="151"/>
      <c r="Y750" s="151"/>
      <c r="Z750" s="43"/>
      <c r="AA750" s="151"/>
      <c r="AB750" s="151"/>
      <c r="AC750" s="151"/>
      <c r="AD750" s="151"/>
      <c r="AE750" s="43"/>
      <c r="AF750" s="151"/>
      <c r="AG750" s="151"/>
      <c r="AH750" s="151"/>
      <c r="AI750" s="151"/>
      <c r="AJ750" s="22"/>
      <c r="AK750" s="22"/>
      <c r="AL750" s="22"/>
      <c r="AM750" s="22"/>
      <c r="AN750" s="22"/>
      <c r="AO750" s="22"/>
    </row>
    <row r="751" spans="1:41" ht="15.75" customHeight="1" x14ac:dyDescent="0.2">
      <c r="A751" s="43"/>
      <c r="B751" s="151"/>
      <c r="C751" s="151"/>
      <c r="D751" s="151"/>
      <c r="E751" s="151"/>
      <c r="F751" s="151"/>
      <c r="G751" s="64"/>
      <c r="H751" s="151"/>
      <c r="I751" s="151"/>
      <c r="J751" s="151"/>
      <c r="K751" s="151"/>
      <c r="L751" s="151"/>
      <c r="M751" s="64"/>
      <c r="N751" s="151"/>
      <c r="O751" s="151"/>
      <c r="P751" s="151"/>
      <c r="Q751" s="151"/>
      <c r="R751" s="151"/>
      <c r="S751" s="43"/>
      <c r="T751" s="151"/>
      <c r="U751" s="151"/>
      <c r="V751" s="151"/>
      <c r="W751" s="151"/>
      <c r="X751" s="151"/>
      <c r="Y751" s="151"/>
      <c r="Z751" s="43"/>
      <c r="AA751" s="151"/>
      <c r="AB751" s="151"/>
      <c r="AC751" s="151"/>
      <c r="AD751" s="151"/>
      <c r="AE751" s="43"/>
      <c r="AF751" s="151"/>
      <c r="AG751" s="151"/>
      <c r="AH751" s="151"/>
      <c r="AI751" s="151"/>
      <c r="AJ751" s="22"/>
      <c r="AK751" s="22"/>
      <c r="AL751" s="22"/>
      <c r="AM751" s="22"/>
      <c r="AN751" s="22"/>
      <c r="AO751" s="22"/>
    </row>
    <row r="752" spans="1:41" ht="15.75" customHeight="1" x14ac:dyDescent="0.2">
      <c r="A752" s="43"/>
      <c r="B752" s="151"/>
      <c r="C752" s="151"/>
      <c r="D752" s="151"/>
      <c r="E752" s="151"/>
      <c r="F752" s="151"/>
      <c r="G752" s="64"/>
      <c r="H752" s="151"/>
      <c r="I752" s="151"/>
      <c r="J752" s="151"/>
      <c r="K752" s="151"/>
      <c r="L752" s="151"/>
      <c r="M752" s="64"/>
      <c r="N752" s="151"/>
      <c r="O752" s="151"/>
      <c r="P752" s="151"/>
      <c r="Q752" s="151"/>
      <c r="R752" s="151"/>
      <c r="S752" s="43"/>
      <c r="T752" s="151"/>
      <c r="U752" s="151"/>
      <c r="V752" s="151"/>
      <c r="W752" s="151"/>
      <c r="X752" s="151"/>
      <c r="Y752" s="151"/>
      <c r="Z752" s="43"/>
      <c r="AA752" s="151"/>
      <c r="AB752" s="151"/>
      <c r="AC752" s="151"/>
      <c r="AD752" s="151"/>
      <c r="AE752" s="43"/>
      <c r="AF752" s="151"/>
      <c r="AG752" s="151"/>
      <c r="AH752" s="151"/>
      <c r="AI752" s="151"/>
      <c r="AJ752" s="22"/>
      <c r="AK752" s="22"/>
      <c r="AL752" s="22"/>
      <c r="AM752" s="22"/>
      <c r="AN752" s="22"/>
      <c r="AO752" s="22"/>
    </row>
    <row r="753" spans="1:41" ht="15.75" customHeight="1" x14ac:dyDescent="0.2">
      <c r="A753" s="43"/>
      <c r="B753" s="151"/>
      <c r="C753" s="151"/>
      <c r="D753" s="151"/>
      <c r="E753" s="151"/>
      <c r="F753" s="151"/>
      <c r="G753" s="64"/>
      <c r="H753" s="151"/>
      <c r="I753" s="151"/>
      <c r="J753" s="151"/>
      <c r="K753" s="151"/>
      <c r="L753" s="151"/>
      <c r="M753" s="64"/>
      <c r="N753" s="151"/>
      <c r="O753" s="151"/>
      <c r="P753" s="151"/>
      <c r="Q753" s="151"/>
      <c r="R753" s="151"/>
      <c r="S753" s="43"/>
      <c r="T753" s="151"/>
      <c r="U753" s="151"/>
      <c r="V753" s="151"/>
      <c r="W753" s="151"/>
      <c r="X753" s="151"/>
      <c r="Y753" s="151"/>
      <c r="Z753" s="43"/>
      <c r="AA753" s="151"/>
      <c r="AB753" s="151"/>
      <c r="AC753" s="151"/>
      <c r="AD753" s="151"/>
      <c r="AE753" s="43"/>
      <c r="AF753" s="151"/>
      <c r="AG753" s="151"/>
      <c r="AH753" s="151"/>
      <c r="AI753" s="151"/>
      <c r="AJ753" s="22"/>
      <c r="AK753" s="22"/>
      <c r="AL753" s="22"/>
      <c r="AM753" s="22"/>
      <c r="AN753" s="22"/>
      <c r="AO753" s="22"/>
    </row>
    <row r="754" spans="1:41" ht="15.75" customHeight="1" x14ac:dyDescent="0.2">
      <c r="A754" s="43"/>
      <c r="B754" s="151"/>
      <c r="C754" s="151"/>
      <c r="D754" s="151"/>
      <c r="E754" s="151"/>
      <c r="F754" s="151"/>
      <c r="G754" s="64"/>
      <c r="H754" s="151"/>
      <c r="I754" s="151"/>
      <c r="J754" s="151"/>
      <c r="K754" s="151"/>
      <c r="L754" s="151"/>
      <c r="M754" s="64"/>
      <c r="N754" s="151"/>
      <c r="O754" s="151"/>
      <c r="P754" s="151"/>
      <c r="Q754" s="151"/>
      <c r="R754" s="151"/>
      <c r="S754" s="43"/>
      <c r="T754" s="151"/>
      <c r="U754" s="151"/>
      <c r="V754" s="151"/>
      <c r="W754" s="151"/>
      <c r="X754" s="151"/>
      <c r="Y754" s="151"/>
      <c r="Z754" s="43"/>
      <c r="AA754" s="151"/>
      <c r="AB754" s="151"/>
      <c r="AC754" s="151"/>
      <c r="AD754" s="151"/>
      <c r="AE754" s="43"/>
      <c r="AF754" s="151"/>
      <c r="AG754" s="151"/>
      <c r="AH754" s="151"/>
      <c r="AI754" s="151"/>
      <c r="AJ754" s="22"/>
      <c r="AK754" s="22"/>
      <c r="AL754" s="22"/>
      <c r="AM754" s="22"/>
      <c r="AN754" s="22"/>
      <c r="AO754" s="22"/>
    </row>
    <row r="755" spans="1:41" ht="15.75" customHeight="1" x14ac:dyDescent="0.2">
      <c r="A755" s="43"/>
      <c r="B755" s="151"/>
      <c r="C755" s="151"/>
      <c r="D755" s="151"/>
      <c r="E755" s="151"/>
      <c r="F755" s="151"/>
      <c r="G755" s="64"/>
      <c r="H755" s="151"/>
      <c r="I755" s="151"/>
      <c r="J755" s="151"/>
      <c r="K755" s="151"/>
      <c r="L755" s="151"/>
      <c r="M755" s="64"/>
      <c r="N755" s="151"/>
      <c r="O755" s="151"/>
      <c r="P755" s="151"/>
      <c r="Q755" s="151"/>
      <c r="R755" s="151"/>
      <c r="S755" s="43"/>
      <c r="T755" s="151"/>
      <c r="U755" s="151"/>
      <c r="V755" s="151"/>
      <c r="W755" s="151"/>
      <c r="X755" s="151"/>
      <c r="Y755" s="151"/>
      <c r="Z755" s="43"/>
      <c r="AA755" s="151"/>
      <c r="AB755" s="151"/>
      <c r="AC755" s="151"/>
      <c r="AD755" s="151"/>
      <c r="AE755" s="43"/>
      <c r="AF755" s="151"/>
      <c r="AG755" s="151"/>
      <c r="AH755" s="151"/>
      <c r="AI755" s="151"/>
      <c r="AJ755" s="22"/>
      <c r="AK755" s="22"/>
      <c r="AL755" s="22"/>
      <c r="AM755" s="22"/>
      <c r="AN755" s="22"/>
      <c r="AO755" s="22"/>
    </row>
    <row r="756" spans="1:41" ht="15.75" customHeight="1" x14ac:dyDescent="0.2">
      <c r="A756" s="43"/>
      <c r="B756" s="151"/>
      <c r="C756" s="151"/>
      <c r="D756" s="151"/>
      <c r="E756" s="151"/>
      <c r="F756" s="151"/>
      <c r="G756" s="64"/>
      <c r="H756" s="151"/>
      <c r="I756" s="151"/>
      <c r="J756" s="151"/>
      <c r="K756" s="151"/>
      <c r="L756" s="151"/>
      <c r="M756" s="64"/>
      <c r="N756" s="151"/>
      <c r="O756" s="151"/>
      <c r="P756" s="151"/>
      <c r="Q756" s="151"/>
      <c r="R756" s="151"/>
      <c r="S756" s="43"/>
      <c r="T756" s="151"/>
      <c r="U756" s="151"/>
      <c r="V756" s="151"/>
      <c r="W756" s="151"/>
      <c r="X756" s="151"/>
      <c r="Y756" s="151"/>
      <c r="Z756" s="43"/>
      <c r="AA756" s="151"/>
      <c r="AB756" s="151"/>
      <c r="AC756" s="151"/>
      <c r="AD756" s="151"/>
      <c r="AE756" s="43"/>
      <c r="AF756" s="151"/>
      <c r="AG756" s="151"/>
      <c r="AH756" s="151"/>
      <c r="AI756" s="151"/>
      <c r="AJ756" s="22"/>
      <c r="AK756" s="22"/>
      <c r="AL756" s="22"/>
      <c r="AM756" s="22"/>
      <c r="AN756" s="22"/>
      <c r="AO756" s="22"/>
    </row>
    <row r="757" spans="1:41" ht="15.75" customHeight="1" x14ac:dyDescent="0.2">
      <c r="A757" s="43"/>
      <c r="B757" s="151"/>
      <c r="C757" s="151"/>
      <c r="D757" s="151"/>
      <c r="E757" s="151"/>
      <c r="F757" s="151"/>
      <c r="G757" s="64"/>
      <c r="H757" s="151"/>
      <c r="I757" s="151"/>
      <c r="J757" s="151"/>
      <c r="K757" s="151"/>
      <c r="L757" s="151"/>
      <c r="M757" s="64"/>
      <c r="N757" s="151"/>
      <c r="O757" s="151"/>
      <c r="P757" s="151"/>
      <c r="Q757" s="151"/>
      <c r="R757" s="151"/>
      <c r="S757" s="43"/>
      <c r="T757" s="151"/>
      <c r="U757" s="151"/>
      <c r="V757" s="151"/>
      <c r="W757" s="151"/>
      <c r="X757" s="151"/>
      <c r="Y757" s="151"/>
      <c r="Z757" s="43"/>
      <c r="AA757" s="151"/>
      <c r="AB757" s="151"/>
      <c r="AC757" s="151"/>
      <c r="AD757" s="151"/>
      <c r="AE757" s="43"/>
      <c r="AF757" s="151"/>
      <c r="AG757" s="151"/>
      <c r="AH757" s="151"/>
      <c r="AI757" s="151"/>
      <c r="AJ757" s="22"/>
      <c r="AK757" s="22"/>
      <c r="AL757" s="22"/>
      <c r="AM757" s="22"/>
      <c r="AN757" s="22"/>
      <c r="AO757" s="22"/>
    </row>
    <row r="758" spans="1:41" ht="15.75" customHeight="1" x14ac:dyDescent="0.2">
      <c r="A758" s="43"/>
      <c r="B758" s="151"/>
      <c r="C758" s="151"/>
      <c r="D758" s="151"/>
      <c r="E758" s="151"/>
      <c r="F758" s="151"/>
      <c r="G758" s="64"/>
      <c r="H758" s="151"/>
      <c r="I758" s="151"/>
      <c r="J758" s="151"/>
      <c r="K758" s="151"/>
      <c r="L758" s="151"/>
      <c r="M758" s="64"/>
      <c r="N758" s="151"/>
      <c r="O758" s="151"/>
      <c r="P758" s="151"/>
      <c r="Q758" s="151"/>
      <c r="R758" s="151"/>
      <c r="S758" s="43"/>
      <c r="T758" s="151"/>
      <c r="U758" s="151"/>
      <c r="V758" s="151"/>
      <c r="W758" s="151"/>
      <c r="X758" s="151"/>
      <c r="Y758" s="151"/>
      <c r="Z758" s="43"/>
      <c r="AA758" s="151"/>
      <c r="AB758" s="151"/>
      <c r="AC758" s="151"/>
      <c r="AD758" s="151"/>
      <c r="AE758" s="43"/>
      <c r="AF758" s="151"/>
      <c r="AG758" s="151"/>
      <c r="AH758" s="151"/>
      <c r="AI758" s="151"/>
      <c r="AJ758" s="22"/>
      <c r="AK758" s="22"/>
      <c r="AL758" s="22"/>
      <c r="AM758" s="22"/>
      <c r="AN758" s="22"/>
      <c r="AO758" s="22"/>
    </row>
    <row r="759" spans="1:41" ht="15.75" customHeight="1" x14ac:dyDescent="0.2">
      <c r="A759" s="43"/>
      <c r="B759" s="151"/>
      <c r="C759" s="151"/>
      <c r="D759" s="151"/>
      <c r="E759" s="151"/>
      <c r="F759" s="151"/>
      <c r="G759" s="64"/>
      <c r="H759" s="151"/>
      <c r="I759" s="151"/>
      <c r="J759" s="151"/>
      <c r="K759" s="151"/>
      <c r="L759" s="151"/>
      <c r="M759" s="64"/>
      <c r="N759" s="151"/>
      <c r="O759" s="151"/>
      <c r="P759" s="151"/>
      <c r="Q759" s="151"/>
      <c r="R759" s="151"/>
      <c r="S759" s="43"/>
      <c r="T759" s="151"/>
      <c r="U759" s="151"/>
      <c r="V759" s="151"/>
      <c r="W759" s="151"/>
      <c r="X759" s="151"/>
      <c r="Y759" s="151"/>
      <c r="Z759" s="43"/>
      <c r="AA759" s="151"/>
      <c r="AB759" s="151"/>
      <c r="AC759" s="151"/>
      <c r="AD759" s="151"/>
      <c r="AE759" s="43"/>
      <c r="AF759" s="151"/>
      <c r="AG759" s="151"/>
      <c r="AH759" s="151"/>
      <c r="AI759" s="151"/>
      <c r="AJ759" s="22"/>
      <c r="AK759" s="22"/>
      <c r="AL759" s="22"/>
      <c r="AM759" s="22"/>
      <c r="AN759" s="22"/>
      <c r="AO759" s="22"/>
    </row>
    <row r="760" spans="1:41" ht="15.75" customHeight="1" x14ac:dyDescent="0.2">
      <c r="A760" s="43"/>
      <c r="B760" s="151"/>
      <c r="C760" s="151"/>
      <c r="D760" s="151"/>
      <c r="E760" s="151"/>
      <c r="F760" s="151"/>
      <c r="G760" s="64"/>
      <c r="H760" s="151"/>
      <c r="I760" s="151"/>
      <c r="J760" s="151"/>
      <c r="K760" s="151"/>
      <c r="L760" s="151"/>
      <c r="M760" s="64"/>
      <c r="N760" s="151"/>
      <c r="O760" s="151"/>
      <c r="P760" s="151"/>
      <c r="Q760" s="151"/>
      <c r="R760" s="151"/>
      <c r="S760" s="43"/>
      <c r="T760" s="151"/>
      <c r="U760" s="151"/>
      <c r="V760" s="151"/>
      <c r="W760" s="151"/>
      <c r="X760" s="151"/>
      <c r="Y760" s="151"/>
      <c r="Z760" s="43"/>
      <c r="AA760" s="151"/>
      <c r="AB760" s="151"/>
      <c r="AC760" s="151"/>
      <c r="AD760" s="151"/>
      <c r="AE760" s="43"/>
      <c r="AF760" s="151"/>
      <c r="AG760" s="151"/>
      <c r="AH760" s="151"/>
      <c r="AI760" s="151"/>
      <c r="AJ760" s="22"/>
      <c r="AK760" s="22"/>
      <c r="AL760" s="22"/>
      <c r="AM760" s="22"/>
      <c r="AN760" s="22"/>
      <c r="AO760" s="22"/>
    </row>
    <row r="761" spans="1:41" ht="15.75" customHeight="1" x14ac:dyDescent="0.2">
      <c r="A761" s="43"/>
      <c r="B761" s="151"/>
      <c r="C761" s="151"/>
      <c r="D761" s="151"/>
      <c r="E761" s="151"/>
      <c r="F761" s="151"/>
      <c r="G761" s="64"/>
      <c r="H761" s="151"/>
      <c r="I761" s="151"/>
      <c r="J761" s="151"/>
      <c r="K761" s="151"/>
      <c r="L761" s="151"/>
      <c r="M761" s="64"/>
      <c r="N761" s="151"/>
      <c r="O761" s="151"/>
      <c r="P761" s="151"/>
      <c r="Q761" s="151"/>
      <c r="R761" s="151"/>
      <c r="S761" s="43"/>
      <c r="T761" s="151"/>
      <c r="U761" s="151"/>
      <c r="V761" s="151"/>
      <c r="W761" s="151"/>
      <c r="X761" s="151"/>
      <c r="Y761" s="151"/>
      <c r="Z761" s="43"/>
      <c r="AA761" s="151"/>
      <c r="AB761" s="151"/>
      <c r="AC761" s="151"/>
      <c r="AD761" s="151"/>
      <c r="AE761" s="43"/>
      <c r="AF761" s="151"/>
      <c r="AG761" s="151"/>
      <c r="AH761" s="151"/>
      <c r="AI761" s="151"/>
      <c r="AJ761" s="22"/>
      <c r="AK761" s="22"/>
      <c r="AL761" s="22"/>
      <c r="AM761" s="22"/>
      <c r="AN761" s="22"/>
      <c r="AO761" s="22"/>
    </row>
    <row r="762" spans="1:41" ht="15.75" customHeight="1" x14ac:dyDescent="0.2">
      <c r="A762" s="43"/>
      <c r="B762" s="151"/>
      <c r="C762" s="151"/>
      <c r="D762" s="151"/>
      <c r="E762" s="151"/>
      <c r="F762" s="151"/>
      <c r="G762" s="64"/>
      <c r="H762" s="151"/>
      <c r="I762" s="151"/>
      <c r="J762" s="151"/>
      <c r="K762" s="151"/>
      <c r="L762" s="151"/>
      <c r="M762" s="64"/>
      <c r="N762" s="151"/>
      <c r="O762" s="151"/>
      <c r="P762" s="151"/>
      <c r="Q762" s="151"/>
      <c r="R762" s="151"/>
      <c r="S762" s="43"/>
      <c r="T762" s="151"/>
      <c r="U762" s="151"/>
      <c r="V762" s="151"/>
      <c r="W762" s="151"/>
      <c r="X762" s="151"/>
      <c r="Y762" s="151"/>
      <c r="Z762" s="43"/>
      <c r="AA762" s="151"/>
      <c r="AB762" s="151"/>
      <c r="AC762" s="151"/>
      <c r="AD762" s="151"/>
      <c r="AE762" s="43"/>
      <c r="AF762" s="151"/>
      <c r="AG762" s="151"/>
      <c r="AH762" s="151"/>
      <c r="AI762" s="151"/>
      <c r="AJ762" s="22"/>
      <c r="AK762" s="22"/>
      <c r="AL762" s="22"/>
      <c r="AM762" s="22"/>
      <c r="AN762" s="22"/>
      <c r="AO762" s="22"/>
    </row>
    <row r="763" spans="1:41" ht="15.75" customHeight="1" x14ac:dyDescent="0.2">
      <c r="A763" s="43"/>
      <c r="B763" s="151"/>
      <c r="C763" s="151"/>
      <c r="D763" s="151"/>
      <c r="E763" s="151"/>
      <c r="F763" s="151"/>
      <c r="G763" s="64"/>
      <c r="H763" s="151"/>
      <c r="I763" s="151"/>
      <c r="J763" s="151"/>
      <c r="K763" s="151"/>
      <c r="L763" s="151"/>
      <c r="M763" s="64"/>
      <c r="N763" s="151"/>
      <c r="O763" s="151"/>
      <c r="P763" s="151"/>
      <c r="Q763" s="151"/>
      <c r="R763" s="151"/>
      <c r="S763" s="43"/>
      <c r="T763" s="151"/>
      <c r="U763" s="151"/>
      <c r="V763" s="151"/>
      <c r="W763" s="151"/>
      <c r="X763" s="151"/>
      <c r="Y763" s="151"/>
      <c r="Z763" s="43"/>
      <c r="AA763" s="151"/>
      <c r="AB763" s="151"/>
      <c r="AC763" s="151"/>
      <c r="AD763" s="151"/>
      <c r="AE763" s="43"/>
      <c r="AF763" s="151"/>
      <c r="AG763" s="151"/>
      <c r="AH763" s="151"/>
      <c r="AI763" s="151"/>
      <c r="AJ763" s="22"/>
      <c r="AK763" s="22"/>
      <c r="AL763" s="22"/>
      <c r="AM763" s="22"/>
      <c r="AN763" s="22"/>
      <c r="AO763" s="22"/>
    </row>
    <row r="764" spans="1:41" ht="15.75" customHeight="1" x14ac:dyDescent="0.2">
      <c r="A764" s="43"/>
      <c r="B764" s="151"/>
      <c r="C764" s="151"/>
      <c r="D764" s="151"/>
      <c r="E764" s="151"/>
      <c r="F764" s="151"/>
      <c r="G764" s="64"/>
      <c r="H764" s="151"/>
      <c r="I764" s="151"/>
      <c r="J764" s="151"/>
      <c r="K764" s="151"/>
      <c r="L764" s="151"/>
      <c r="M764" s="64"/>
      <c r="N764" s="151"/>
      <c r="O764" s="151"/>
      <c r="P764" s="151"/>
      <c r="Q764" s="151"/>
      <c r="R764" s="151"/>
      <c r="S764" s="43"/>
      <c r="T764" s="151"/>
      <c r="U764" s="151"/>
      <c r="V764" s="151"/>
      <c r="W764" s="151"/>
      <c r="X764" s="151"/>
      <c r="Y764" s="151"/>
      <c r="Z764" s="43"/>
      <c r="AA764" s="151"/>
      <c r="AB764" s="151"/>
      <c r="AC764" s="151"/>
      <c r="AD764" s="151"/>
      <c r="AE764" s="43"/>
      <c r="AF764" s="151"/>
      <c r="AG764" s="151"/>
      <c r="AH764" s="151"/>
      <c r="AI764" s="151"/>
      <c r="AJ764" s="22"/>
      <c r="AK764" s="22"/>
      <c r="AL764" s="22"/>
      <c r="AM764" s="22"/>
      <c r="AN764" s="22"/>
      <c r="AO764" s="22"/>
    </row>
    <row r="765" spans="1:41" ht="15.75" customHeight="1" x14ac:dyDescent="0.2">
      <c r="A765" s="43"/>
      <c r="B765" s="151"/>
      <c r="C765" s="151"/>
      <c r="D765" s="151"/>
      <c r="E765" s="151"/>
      <c r="F765" s="151"/>
      <c r="G765" s="64"/>
      <c r="H765" s="151"/>
      <c r="I765" s="151"/>
      <c r="J765" s="151"/>
      <c r="K765" s="151"/>
      <c r="L765" s="151"/>
      <c r="M765" s="64"/>
      <c r="N765" s="151"/>
      <c r="O765" s="151"/>
      <c r="P765" s="151"/>
      <c r="Q765" s="151"/>
      <c r="R765" s="151"/>
      <c r="S765" s="43"/>
      <c r="T765" s="151"/>
      <c r="U765" s="151"/>
      <c r="V765" s="151"/>
      <c r="W765" s="151"/>
      <c r="X765" s="151"/>
      <c r="Y765" s="151"/>
      <c r="Z765" s="43"/>
      <c r="AA765" s="151"/>
      <c r="AB765" s="151"/>
      <c r="AC765" s="151"/>
      <c r="AD765" s="151"/>
      <c r="AE765" s="43"/>
      <c r="AF765" s="151"/>
      <c r="AG765" s="151"/>
      <c r="AH765" s="151"/>
      <c r="AI765" s="151"/>
      <c r="AJ765" s="22"/>
      <c r="AK765" s="22"/>
      <c r="AL765" s="22"/>
      <c r="AM765" s="22"/>
      <c r="AN765" s="22"/>
      <c r="AO765" s="22"/>
    </row>
    <row r="766" spans="1:41" ht="15.75" customHeight="1" x14ac:dyDescent="0.2">
      <c r="A766" s="43"/>
      <c r="B766" s="151"/>
      <c r="C766" s="151"/>
      <c r="D766" s="151"/>
      <c r="E766" s="151"/>
      <c r="F766" s="151"/>
      <c r="G766" s="64"/>
      <c r="H766" s="151"/>
      <c r="I766" s="151"/>
      <c r="J766" s="151"/>
      <c r="K766" s="151"/>
      <c r="L766" s="151"/>
      <c r="M766" s="64"/>
      <c r="N766" s="151"/>
      <c r="O766" s="151"/>
      <c r="P766" s="151"/>
      <c r="Q766" s="151"/>
      <c r="R766" s="151"/>
      <c r="S766" s="43"/>
      <c r="T766" s="151"/>
      <c r="U766" s="151"/>
      <c r="V766" s="151"/>
      <c r="W766" s="151"/>
      <c r="X766" s="151"/>
      <c r="Y766" s="151"/>
      <c r="Z766" s="43"/>
      <c r="AA766" s="151"/>
      <c r="AB766" s="151"/>
      <c r="AC766" s="151"/>
      <c r="AD766" s="151"/>
      <c r="AE766" s="43"/>
      <c r="AF766" s="151"/>
      <c r="AG766" s="151"/>
      <c r="AH766" s="151"/>
      <c r="AI766" s="151"/>
      <c r="AJ766" s="22"/>
      <c r="AK766" s="22"/>
      <c r="AL766" s="22"/>
      <c r="AM766" s="22"/>
      <c r="AN766" s="22"/>
      <c r="AO766" s="22"/>
    </row>
    <row r="767" spans="1:41" ht="15.75" customHeight="1" x14ac:dyDescent="0.2">
      <c r="A767" s="43"/>
      <c r="B767" s="151"/>
      <c r="C767" s="151"/>
      <c r="D767" s="151"/>
      <c r="E767" s="151"/>
      <c r="F767" s="151"/>
      <c r="G767" s="64"/>
      <c r="H767" s="151"/>
      <c r="I767" s="151"/>
      <c r="J767" s="151"/>
      <c r="K767" s="151"/>
      <c r="L767" s="151"/>
      <c r="M767" s="64"/>
      <c r="N767" s="151"/>
      <c r="O767" s="151"/>
      <c r="P767" s="151"/>
      <c r="Q767" s="151"/>
      <c r="R767" s="151"/>
      <c r="S767" s="43"/>
      <c r="T767" s="151"/>
      <c r="U767" s="151"/>
      <c r="V767" s="151"/>
      <c r="W767" s="151"/>
      <c r="X767" s="151"/>
      <c r="Y767" s="151"/>
      <c r="Z767" s="43"/>
      <c r="AA767" s="151"/>
      <c r="AB767" s="151"/>
      <c r="AC767" s="151"/>
      <c r="AD767" s="151"/>
      <c r="AE767" s="43"/>
      <c r="AF767" s="151"/>
      <c r="AG767" s="151"/>
      <c r="AH767" s="151"/>
      <c r="AI767" s="151"/>
      <c r="AJ767" s="22"/>
      <c r="AK767" s="22"/>
      <c r="AL767" s="22"/>
      <c r="AM767" s="22"/>
      <c r="AN767" s="22"/>
      <c r="AO767" s="22"/>
    </row>
    <row r="768" spans="1:41" ht="15.75" customHeight="1" x14ac:dyDescent="0.2">
      <c r="A768" s="43"/>
      <c r="B768" s="151"/>
      <c r="C768" s="151"/>
      <c r="D768" s="151"/>
      <c r="E768" s="151"/>
      <c r="F768" s="151"/>
      <c r="G768" s="64"/>
      <c r="H768" s="151"/>
      <c r="I768" s="151"/>
      <c r="J768" s="151"/>
      <c r="K768" s="151"/>
      <c r="L768" s="151"/>
      <c r="M768" s="64"/>
      <c r="N768" s="151"/>
      <c r="O768" s="151"/>
      <c r="P768" s="151"/>
      <c r="Q768" s="151"/>
      <c r="R768" s="151"/>
      <c r="S768" s="43"/>
      <c r="T768" s="151"/>
      <c r="U768" s="151"/>
      <c r="V768" s="151"/>
      <c r="W768" s="151"/>
      <c r="X768" s="151"/>
      <c r="Y768" s="151"/>
      <c r="Z768" s="43"/>
      <c r="AA768" s="151"/>
      <c r="AB768" s="151"/>
      <c r="AC768" s="151"/>
      <c r="AD768" s="151"/>
      <c r="AE768" s="43"/>
      <c r="AF768" s="151"/>
      <c r="AG768" s="151"/>
      <c r="AH768" s="151"/>
      <c r="AI768" s="151"/>
      <c r="AJ768" s="22"/>
      <c r="AK768" s="22"/>
      <c r="AL768" s="22"/>
      <c r="AM768" s="22"/>
      <c r="AN768" s="22"/>
      <c r="AO768" s="22"/>
    </row>
    <row r="769" spans="1:41" ht="15.75" customHeight="1" x14ac:dyDescent="0.2">
      <c r="A769" s="43"/>
      <c r="B769" s="151"/>
      <c r="C769" s="151"/>
      <c r="D769" s="151"/>
      <c r="E769" s="151"/>
      <c r="F769" s="151"/>
      <c r="G769" s="64"/>
      <c r="H769" s="151"/>
      <c r="I769" s="151"/>
      <c r="J769" s="151"/>
      <c r="K769" s="151"/>
      <c r="L769" s="151"/>
      <c r="M769" s="64"/>
      <c r="N769" s="151"/>
      <c r="O769" s="151"/>
      <c r="P769" s="151"/>
      <c r="Q769" s="151"/>
      <c r="R769" s="151"/>
      <c r="S769" s="43"/>
      <c r="T769" s="151"/>
      <c r="U769" s="151"/>
      <c r="V769" s="151"/>
      <c r="W769" s="151"/>
      <c r="X769" s="151"/>
      <c r="Y769" s="151"/>
      <c r="Z769" s="43"/>
      <c r="AA769" s="151"/>
      <c r="AB769" s="151"/>
      <c r="AC769" s="151"/>
      <c r="AD769" s="151"/>
      <c r="AE769" s="43"/>
      <c r="AF769" s="151"/>
      <c r="AG769" s="151"/>
      <c r="AH769" s="151"/>
      <c r="AI769" s="151"/>
      <c r="AJ769" s="22"/>
      <c r="AK769" s="22"/>
      <c r="AL769" s="22"/>
      <c r="AM769" s="22"/>
      <c r="AN769" s="22"/>
      <c r="AO769" s="22"/>
    </row>
    <row r="770" spans="1:41" ht="15.75" customHeight="1" x14ac:dyDescent="0.2">
      <c r="A770" s="43"/>
      <c r="B770" s="151"/>
      <c r="C770" s="151"/>
      <c r="D770" s="151"/>
      <c r="E770" s="151"/>
      <c r="F770" s="151"/>
      <c r="G770" s="64"/>
      <c r="H770" s="151"/>
      <c r="I770" s="151"/>
      <c r="J770" s="151"/>
      <c r="K770" s="151"/>
      <c r="L770" s="151"/>
      <c r="M770" s="64"/>
      <c r="N770" s="151"/>
      <c r="O770" s="151"/>
      <c r="P770" s="151"/>
      <c r="Q770" s="151"/>
      <c r="R770" s="151"/>
      <c r="S770" s="43"/>
      <c r="T770" s="151"/>
      <c r="U770" s="151"/>
      <c r="V770" s="151"/>
      <c r="W770" s="151"/>
      <c r="X770" s="151"/>
      <c r="Y770" s="151"/>
      <c r="Z770" s="43"/>
      <c r="AA770" s="151"/>
      <c r="AB770" s="151"/>
      <c r="AC770" s="151"/>
      <c r="AD770" s="151"/>
      <c r="AE770" s="43"/>
      <c r="AF770" s="151"/>
      <c r="AG770" s="151"/>
      <c r="AH770" s="151"/>
      <c r="AI770" s="151"/>
      <c r="AJ770" s="22"/>
      <c r="AK770" s="22"/>
      <c r="AL770" s="22"/>
      <c r="AM770" s="22"/>
      <c r="AN770" s="22"/>
      <c r="AO770" s="22"/>
    </row>
    <row r="771" spans="1:41" ht="15.75" customHeight="1" x14ac:dyDescent="0.2">
      <c r="A771" s="43"/>
      <c r="B771" s="151"/>
      <c r="C771" s="151"/>
      <c r="D771" s="151"/>
      <c r="E771" s="151"/>
      <c r="F771" s="151"/>
      <c r="G771" s="64"/>
      <c r="H771" s="151"/>
      <c r="I771" s="151"/>
      <c r="J771" s="151"/>
      <c r="K771" s="151"/>
      <c r="L771" s="151"/>
      <c r="M771" s="64"/>
      <c r="N771" s="151"/>
      <c r="O771" s="151"/>
      <c r="P771" s="151"/>
      <c r="Q771" s="151"/>
      <c r="R771" s="151"/>
      <c r="S771" s="43"/>
      <c r="T771" s="151"/>
      <c r="U771" s="151"/>
      <c r="V771" s="151"/>
      <c r="W771" s="151"/>
      <c r="X771" s="151"/>
      <c r="Y771" s="151"/>
      <c r="Z771" s="43"/>
      <c r="AA771" s="151"/>
      <c r="AB771" s="151"/>
      <c r="AC771" s="151"/>
      <c r="AD771" s="151"/>
      <c r="AE771" s="43"/>
      <c r="AF771" s="151"/>
      <c r="AG771" s="151"/>
      <c r="AH771" s="151"/>
      <c r="AI771" s="151"/>
      <c r="AJ771" s="22"/>
      <c r="AK771" s="22"/>
      <c r="AL771" s="22"/>
      <c r="AM771" s="22"/>
      <c r="AN771" s="22"/>
      <c r="AO771" s="22"/>
    </row>
    <row r="772" spans="1:41" ht="15.75" customHeight="1" x14ac:dyDescent="0.2">
      <c r="A772" s="43"/>
      <c r="B772" s="151"/>
      <c r="C772" s="151"/>
      <c r="D772" s="151"/>
      <c r="E772" s="151"/>
      <c r="F772" s="151"/>
      <c r="G772" s="64"/>
      <c r="H772" s="151"/>
      <c r="I772" s="151"/>
      <c r="J772" s="151"/>
      <c r="K772" s="151"/>
      <c r="L772" s="151"/>
      <c r="M772" s="64"/>
      <c r="N772" s="151"/>
      <c r="O772" s="151"/>
      <c r="P772" s="151"/>
      <c r="Q772" s="151"/>
      <c r="R772" s="151"/>
      <c r="S772" s="43"/>
      <c r="T772" s="151"/>
      <c r="U772" s="151"/>
      <c r="V772" s="151"/>
      <c r="W772" s="151"/>
      <c r="X772" s="151"/>
      <c r="Y772" s="151"/>
      <c r="Z772" s="43"/>
      <c r="AA772" s="151"/>
      <c r="AB772" s="151"/>
      <c r="AC772" s="151"/>
      <c r="AD772" s="151"/>
      <c r="AE772" s="43"/>
      <c r="AF772" s="151"/>
      <c r="AG772" s="151"/>
      <c r="AH772" s="151"/>
      <c r="AI772" s="151"/>
      <c r="AJ772" s="22"/>
      <c r="AK772" s="22"/>
      <c r="AL772" s="22"/>
      <c r="AM772" s="22"/>
      <c r="AN772" s="22"/>
      <c r="AO772" s="22"/>
    </row>
    <row r="773" spans="1:41" ht="15.75" customHeight="1" x14ac:dyDescent="0.2">
      <c r="A773" s="43"/>
      <c r="B773" s="151"/>
      <c r="C773" s="151"/>
      <c r="D773" s="151"/>
      <c r="E773" s="151"/>
      <c r="F773" s="151"/>
      <c r="G773" s="64"/>
      <c r="H773" s="151"/>
      <c r="I773" s="151"/>
      <c r="J773" s="151"/>
      <c r="K773" s="151"/>
      <c r="L773" s="151"/>
      <c r="M773" s="64"/>
      <c r="N773" s="151"/>
      <c r="O773" s="151"/>
      <c r="P773" s="151"/>
      <c r="Q773" s="151"/>
      <c r="R773" s="151"/>
      <c r="S773" s="43"/>
      <c r="T773" s="151"/>
      <c r="U773" s="151"/>
      <c r="V773" s="151"/>
      <c r="W773" s="151"/>
      <c r="X773" s="151"/>
      <c r="Y773" s="151"/>
      <c r="Z773" s="43"/>
      <c r="AA773" s="151"/>
      <c r="AB773" s="151"/>
      <c r="AC773" s="151"/>
      <c r="AD773" s="151"/>
      <c r="AE773" s="43"/>
      <c r="AF773" s="151"/>
      <c r="AG773" s="151"/>
      <c r="AH773" s="151"/>
      <c r="AI773" s="151"/>
      <c r="AJ773" s="22"/>
      <c r="AK773" s="22"/>
      <c r="AL773" s="22"/>
      <c r="AM773" s="22"/>
      <c r="AN773" s="22"/>
      <c r="AO773" s="22"/>
    </row>
    <row r="774" spans="1:41" ht="15.75" customHeight="1" x14ac:dyDescent="0.2">
      <c r="A774" s="43"/>
      <c r="B774" s="151"/>
      <c r="C774" s="151"/>
      <c r="D774" s="151"/>
      <c r="E774" s="151"/>
      <c r="F774" s="151"/>
      <c r="G774" s="64"/>
      <c r="H774" s="151"/>
      <c r="I774" s="151"/>
      <c r="J774" s="151"/>
      <c r="K774" s="151"/>
      <c r="L774" s="151"/>
      <c r="M774" s="64"/>
      <c r="N774" s="151"/>
      <c r="O774" s="151"/>
      <c r="P774" s="151"/>
      <c r="Q774" s="151"/>
      <c r="R774" s="151"/>
      <c r="S774" s="43"/>
      <c r="T774" s="151"/>
      <c r="U774" s="151"/>
      <c r="V774" s="151"/>
      <c r="W774" s="151"/>
      <c r="X774" s="151"/>
      <c r="Y774" s="151"/>
      <c r="Z774" s="43"/>
      <c r="AA774" s="151"/>
      <c r="AB774" s="151"/>
      <c r="AC774" s="151"/>
      <c r="AD774" s="151"/>
      <c r="AE774" s="43"/>
      <c r="AF774" s="151"/>
      <c r="AG774" s="151"/>
      <c r="AH774" s="151"/>
      <c r="AI774" s="151"/>
      <c r="AJ774" s="22"/>
      <c r="AK774" s="22"/>
      <c r="AL774" s="22"/>
      <c r="AM774" s="22"/>
      <c r="AN774" s="22"/>
      <c r="AO774" s="22"/>
    </row>
    <row r="775" spans="1:41" ht="15.75" customHeight="1" x14ac:dyDescent="0.2">
      <c r="A775" s="43"/>
      <c r="B775" s="151"/>
      <c r="C775" s="151"/>
      <c r="D775" s="151"/>
      <c r="E775" s="151"/>
      <c r="F775" s="151"/>
      <c r="G775" s="64"/>
      <c r="H775" s="151"/>
      <c r="I775" s="151"/>
      <c r="J775" s="151"/>
      <c r="K775" s="151"/>
      <c r="L775" s="151"/>
      <c r="M775" s="64"/>
      <c r="N775" s="151"/>
      <c r="O775" s="151"/>
      <c r="P775" s="151"/>
      <c r="Q775" s="151"/>
      <c r="R775" s="151"/>
      <c r="S775" s="43"/>
      <c r="T775" s="151"/>
      <c r="U775" s="151"/>
      <c r="V775" s="151"/>
      <c r="W775" s="151"/>
      <c r="X775" s="151"/>
      <c r="Y775" s="151"/>
      <c r="Z775" s="43"/>
      <c r="AA775" s="151"/>
      <c r="AB775" s="151"/>
      <c r="AC775" s="151"/>
      <c r="AD775" s="151"/>
      <c r="AE775" s="43"/>
      <c r="AF775" s="151"/>
      <c r="AG775" s="151"/>
      <c r="AH775" s="151"/>
      <c r="AI775" s="151"/>
      <c r="AJ775" s="22"/>
      <c r="AK775" s="22"/>
      <c r="AL775" s="22"/>
      <c r="AM775" s="22"/>
      <c r="AN775" s="22"/>
      <c r="AO775" s="22"/>
    </row>
    <row r="776" spans="1:41" ht="15.75" customHeight="1" x14ac:dyDescent="0.2">
      <c r="A776" s="43"/>
      <c r="B776" s="151"/>
      <c r="C776" s="151"/>
      <c r="D776" s="151"/>
      <c r="E776" s="151"/>
      <c r="F776" s="151"/>
      <c r="G776" s="64"/>
      <c r="H776" s="151"/>
      <c r="I776" s="151"/>
      <c r="J776" s="151"/>
      <c r="K776" s="151"/>
      <c r="L776" s="151"/>
      <c r="M776" s="64"/>
      <c r="N776" s="151"/>
      <c r="O776" s="151"/>
      <c r="P776" s="151"/>
      <c r="Q776" s="151"/>
      <c r="R776" s="151"/>
      <c r="S776" s="43"/>
      <c r="T776" s="151"/>
      <c r="U776" s="151"/>
      <c r="V776" s="151"/>
      <c r="W776" s="151"/>
      <c r="X776" s="151"/>
      <c r="Y776" s="151"/>
      <c r="Z776" s="43"/>
      <c r="AA776" s="151"/>
      <c r="AB776" s="151"/>
      <c r="AC776" s="151"/>
      <c r="AD776" s="151"/>
      <c r="AE776" s="43"/>
      <c r="AF776" s="151"/>
      <c r="AG776" s="151"/>
      <c r="AH776" s="151"/>
      <c r="AI776" s="151"/>
      <c r="AJ776" s="22"/>
      <c r="AK776" s="22"/>
      <c r="AL776" s="22"/>
      <c r="AM776" s="22"/>
      <c r="AN776" s="22"/>
      <c r="AO776" s="22"/>
    </row>
    <row r="777" spans="1:41" ht="15.75" customHeight="1" x14ac:dyDescent="0.2">
      <c r="A777" s="43"/>
      <c r="B777" s="151"/>
      <c r="C777" s="151"/>
      <c r="D777" s="151"/>
      <c r="E777" s="151"/>
      <c r="F777" s="151"/>
      <c r="G777" s="64"/>
      <c r="H777" s="151"/>
      <c r="I777" s="151"/>
      <c r="J777" s="151"/>
      <c r="K777" s="151"/>
      <c r="L777" s="151"/>
      <c r="M777" s="64"/>
      <c r="N777" s="151"/>
      <c r="O777" s="151"/>
      <c r="P777" s="151"/>
      <c r="Q777" s="151"/>
      <c r="R777" s="151"/>
      <c r="S777" s="43"/>
      <c r="T777" s="151"/>
      <c r="U777" s="151"/>
      <c r="V777" s="151"/>
      <c r="W777" s="151"/>
      <c r="X777" s="151"/>
      <c r="Y777" s="151"/>
      <c r="Z777" s="43"/>
      <c r="AA777" s="151"/>
      <c r="AB777" s="151"/>
      <c r="AC777" s="151"/>
      <c r="AD777" s="151"/>
      <c r="AE777" s="43"/>
      <c r="AF777" s="151"/>
      <c r="AG777" s="151"/>
      <c r="AH777" s="151"/>
      <c r="AI777" s="151"/>
      <c r="AJ777" s="22"/>
      <c r="AK777" s="22"/>
      <c r="AL777" s="22"/>
      <c r="AM777" s="22"/>
      <c r="AN777" s="22"/>
      <c r="AO777" s="22"/>
    </row>
    <row r="778" spans="1:41" ht="15.75" customHeight="1" x14ac:dyDescent="0.2">
      <c r="A778" s="43"/>
      <c r="B778" s="151"/>
      <c r="C778" s="151"/>
      <c r="D778" s="151"/>
      <c r="E778" s="151"/>
      <c r="F778" s="151"/>
      <c r="G778" s="64"/>
      <c r="H778" s="151"/>
      <c r="I778" s="151"/>
      <c r="J778" s="151"/>
      <c r="K778" s="151"/>
      <c r="L778" s="151"/>
      <c r="M778" s="64"/>
      <c r="N778" s="151"/>
      <c r="O778" s="151"/>
      <c r="P778" s="151"/>
      <c r="Q778" s="151"/>
      <c r="R778" s="151"/>
      <c r="S778" s="43"/>
      <c r="T778" s="151"/>
      <c r="U778" s="151"/>
      <c r="V778" s="151"/>
      <c r="W778" s="151"/>
      <c r="X778" s="151"/>
      <c r="Y778" s="151"/>
      <c r="Z778" s="43"/>
      <c r="AA778" s="151"/>
      <c r="AB778" s="151"/>
      <c r="AC778" s="151"/>
      <c r="AD778" s="151"/>
      <c r="AE778" s="43"/>
      <c r="AF778" s="151"/>
      <c r="AG778" s="151"/>
      <c r="AH778" s="151"/>
      <c r="AI778" s="151"/>
      <c r="AJ778" s="22"/>
      <c r="AK778" s="22"/>
      <c r="AL778" s="22"/>
      <c r="AM778" s="22"/>
      <c r="AN778" s="22"/>
      <c r="AO778" s="22"/>
    </row>
    <row r="779" spans="1:41" ht="15.75" customHeight="1" x14ac:dyDescent="0.2">
      <c r="A779" s="43"/>
      <c r="B779" s="151"/>
      <c r="C779" s="151"/>
      <c r="D779" s="151"/>
      <c r="E779" s="151"/>
      <c r="F779" s="151"/>
      <c r="G779" s="64"/>
      <c r="H779" s="151"/>
      <c r="I779" s="151"/>
      <c r="J779" s="151"/>
      <c r="K779" s="151"/>
      <c r="L779" s="151"/>
      <c r="M779" s="64"/>
      <c r="N779" s="151"/>
      <c r="O779" s="151"/>
      <c r="P779" s="151"/>
      <c r="Q779" s="151"/>
      <c r="R779" s="151"/>
      <c r="S779" s="43"/>
      <c r="T779" s="151"/>
      <c r="U779" s="151"/>
      <c r="V779" s="151"/>
      <c r="W779" s="151"/>
      <c r="X779" s="151"/>
      <c r="Y779" s="151"/>
      <c r="Z779" s="43"/>
      <c r="AA779" s="151"/>
      <c r="AB779" s="151"/>
      <c r="AC779" s="151"/>
      <c r="AD779" s="151"/>
      <c r="AE779" s="43"/>
      <c r="AF779" s="151"/>
      <c r="AG779" s="151"/>
      <c r="AH779" s="151"/>
      <c r="AI779" s="151"/>
      <c r="AJ779" s="22"/>
      <c r="AK779" s="22"/>
      <c r="AL779" s="22"/>
      <c r="AM779" s="22"/>
      <c r="AN779" s="22"/>
      <c r="AO779" s="22"/>
    </row>
    <row r="780" spans="1:41" ht="15.75" customHeight="1" x14ac:dyDescent="0.2">
      <c r="A780" s="43"/>
      <c r="B780" s="151"/>
      <c r="C780" s="151"/>
      <c r="D780" s="151"/>
      <c r="E780" s="151"/>
      <c r="F780" s="151"/>
      <c r="G780" s="64"/>
      <c r="H780" s="151"/>
      <c r="I780" s="151"/>
      <c r="J780" s="151"/>
      <c r="K780" s="151"/>
      <c r="L780" s="151"/>
      <c r="M780" s="64"/>
      <c r="N780" s="151"/>
      <c r="O780" s="151"/>
      <c r="P780" s="151"/>
      <c r="Q780" s="151"/>
      <c r="R780" s="151"/>
      <c r="S780" s="43"/>
      <c r="T780" s="151"/>
      <c r="U780" s="151"/>
      <c r="V780" s="151"/>
      <c r="W780" s="151"/>
      <c r="X780" s="151"/>
      <c r="Y780" s="151"/>
      <c r="Z780" s="43"/>
      <c r="AA780" s="151"/>
      <c r="AB780" s="151"/>
      <c r="AC780" s="151"/>
      <c r="AD780" s="151"/>
      <c r="AE780" s="43"/>
      <c r="AF780" s="151"/>
      <c r="AG780" s="151"/>
      <c r="AH780" s="151"/>
      <c r="AI780" s="151"/>
      <c r="AJ780" s="22"/>
      <c r="AK780" s="22"/>
      <c r="AL780" s="22"/>
      <c r="AM780" s="22"/>
      <c r="AN780" s="22"/>
      <c r="AO780" s="22"/>
    </row>
    <row r="781" spans="1:41" ht="15.75" customHeight="1" x14ac:dyDescent="0.2">
      <c r="A781" s="43"/>
      <c r="B781" s="151"/>
      <c r="C781" s="151"/>
      <c r="D781" s="151"/>
      <c r="E781" s="151"/>
      <c r="F781" s="151"/>
      <c r="G781" s="64"/>
      <c r="H781" s="151"/>
      <c r="I781" s="151"/>
      <c r="J781" s="151"/>
      <c r="K781" s="151"/>
      <c r="L781" s="151"/>
      <c r="M781" s="64"/>
      <c r="N781" s="151"/>
      <c r="O781" s="151"/>
      <c r="P781" s="151"/>
      <c r="Q781" s="151"/>
      <c r="R781" s="151"/>
      <c r="S781" s="43"/>
      <c r="T781" s="151"/>
      <c r="U781" s="151"/>
      <c r="V781" s="151"/>
      <c r="W781" s="151"/>
      <c r="X781" s="151"/>
      <c r="Y781" s="151"/>
      <c r="Z781" s="43"/>
      <c r="AA781" s="151"/>
      <c r="AB781" s="151"/>
      <c r="AC781" s="151"/>
      <c r="AD781" s="151"/>
      <c r="AE781" s="43"/>
      <c r="AF781" s="151"/>
      <c r="AG781" s="151"/>
      <c r="AH781" s="151"/>
      <c r="AI781" s="151"/>
      <c r="AJ781" s="22"/>
      <c r="AK781" s="22"/>
      <c r="AL781" s="22"/>
      <c r="AM781" s="22"/>
      <c r="AN781" s="22"/>
      <c r="AO781" s="22"/>
    </row>
    <row r="782" spans="1:41" ht="15.75" customHeight="1" x14ac:dyDescent="0.2">
      <c r="A782" s="43"/>
      <c r="B782" s="151"/>
      <c r="C782" s="151"/>
      <c r="D782" s="151"/>
      <c r="E782" s="151"/>
      <c r="F782" s="151"/>
      <c r="G782" s="64"/>
      <c r="H782" s="151"/>
      <c r="I782" s="151"/>
      <c r="J782" s="151"/>
      <c r="K782" s="151"/>
      <c r="L782" s="151"/>
      <c r="M782" s="64"/>
      <c r="N782" s="151"/>
      <c r="O782" s="151"/>
      <c r="P782" s="151"/>
      <c r="Q782" s="151"/>
      <c r="R782" s="151"/>
      <c r="S782" s="43"/>
      <c r="T782" s="151"/>
      <c r="U782" s="151"/>
      <c r="V782" s="151"/>
      <c r="W782" s="151"/>
      <c r="X782" s="151"/>
      <c r="Y782" s="151"/>
      <c r="Z782" s="43"/>
      <c r="AA782" s="151"/>
      <c r="AB782" s="151"/>
      <c r="AC782" s="151"/>
      <c r="AD782" s="151"/>
      <c r="AE782" s="43"/>
      <c r="AF782" s="151"/>
      <c r="AG782" s="151"/>
      <c r="AH782" s="151"/>
      <c r="AI782" s="151"/>
      <c r="AJ782" s="22"/>
      <c r="AK782" s="22"/>
      <c r="AL782" s="22"/>
      <c r="AM782" s="22"/>
      <c r="AN782" s="22"/>
      <c r="AO782" s="22"/>
    </row>
    <row r="783" spans="1:41" ht="15.75" customHeight="1" x14ac:dyDescent="0.2">
      <c r="A783" s="43"/>
      <c r="B783" s="151"/>
      <c r="C783" s="151"/>
      <c r="D783" s="151"/>
      <c r="E783" s="151"/>
      <c r="F783" s="151"/>
      <c r="G783" s="64"/>
      <c r="H783" s="151"/>
      <c r="I783" s="151"/>
      <c r="J783" s="151"/>
      <c r="K783" s="151"/>
      <c r="L783" s="151"/>
      <c r="M783" s="64"/>
      <c r="N783" s="151"/>
      <c r="O783" s="151"/>
      <c r="P783" s="151"/>
      <c r="Q783" s="151"/>
      <c r="R783" s="151"/>
      <c r="S783" s="43"/>
      <c r="T783" s="151"/>
      <c r="U783" s="151"/>
      <c r="V783" s="151"/>
      <c r="W783" s="151"/>
      <c r="X783" s="151"/>
      <c r="Y783" s="151"/>
      <c r="Z783" s="43"/>
      <c r="AA783" s="151"/>
      <c r="AB783" s="151"/>
      <c r="AC783" s="151"/>
      <c r="AD783" s="151"/>
      <c r="AE783" s="43"/>
      <c r="AF783" s="151"/>
      <c r="AG783" s="151"/>
      <c r="AH783" s="151"/>
      <c r="AI783" s="151"/>
      <c r="AJ783" s="22"/>
      <c r="AK783" s="22"/>
      <c r="AL783" s="22"/>
      <c r="AM783" s="22"/>
      <c r="AN783" s="22"/>
      <c r="AO783" s="22"/>
    </row>
    <row r="784" spans="1:41" ht="15.75" customHeight="1" x14ac:dyDescent="0.2">
      <c r="A784" s="43"/>
      <c r="B784" s="151"/>
      <c r="C784" s="151"/>
      <c r="D784" s="151"/>
      <c r="E784" s="151"/>
      <c r="F784" s="151"/>
      <c r="G784" s="64"/>
      <c r="H784" s="151"/>
      <c r="I784" s="151"/>
      <c r="J784" s="151"/>
      <c r="K784" s="151"/>
      <c r="L784" s="151"/>
      <c r="M784" s="64"/>
      <c r="N784" s="151"/>
      <c r="O784" s="151"/>
      <c r="P784" s="151"/>
      <c r="Q784" s="151"/>
      <c r="R784" s="151"/>
      <c r="S784" s="43"/>
      <c r="T784" s="151"/>
      <c r="U784" s="151"/>
      <c r="V784" s="151"/>
      <c r="W784" s="151"/>
      <c r="X784" s="151"/>
      <c r="Y784" s="151"/>
      <c r="Z784" s="43"/>
      <c r="AA784" s="151"/>
      <c r="AB784" s="151"/>
      <c r="AC784" s="151"/>
      <c r="AD784" s="151"/>
      <c r="AE784" s="43"/>
      <c r="AF784" s="151"/>
      <c r="AG784" s="151"/>
      <c r="AH784" s="151"/>
      <c r="AI784" s="151"/>
      <c r="AJ784" s="22"/>
      <c r="AK784" s="22"/>
      <c r="AL784" s="22"/>
      <c r="AM784" s="22"/>
      <c r="AN784" s="22"/>
      <c r="AO784" s="22"/>
    </row>
    <row r="785" spans="1:41" ht="15.75" customHeight="1" x14ac:dyDescent="0.2">
      <c r="A785" s="43"/>
      <c r="B785" s="151"/>
      <c r="C785" s="151"/>
      <c r="D785" s="151"/>
      <c r="E785" s="151"/>
      <c r="F785" s="151"/>
      <c r="G785" s="64"/>
      <c r="H785" s="151"/>
      <c r="I785" s="151"/>
      <c r="J785" s="151"/>
      <c r="K785" s="151"/>
      <c r="L785" s="151"/>
      <c r="M785" s="64"/>
      <c r="N785" s="151"/>
      <c r="O785" s="151"/>
      <c r="P785" s="151"/>
      <c r="Q785" s="151"/>
      <c r="R785" s="151"/>
      <c r="S785" s="43"/>
      <c r="T785" s="151"/>
      <c r="U785" s="151"/>
      <c r="V785" s="151"/>
      <c r="W785" s="151"/>
      <c r="X785" s="151"/>
      <c r="Y785" s="151"/>
      <c r="Z785" s="43"/>
      <c r="AA785" s="151"/>
      <c r="AB785" s="151"/>
      <c r="AC785" s="151"/>
      <c r="AD785" s="151"/>
      <c r="AE785" s="43"/>
      <c r="AF785" s="151"/>
      <c r="AG785" s="151"/>
      <c r="AH785" s="151"/>
      <c r="AI785" s="151"/>
      <c r="AJ785" s="22"/>
      <c r="AK785" s="22"/>
      <c r="AL785" s="22"/>
      <c r="AM785" s="22"/>
      <c r="AN785" s="22"/>
      <c r="AO785" s="22"/>
    </row>
    <row r="786" spans="1:41" ht="15.75" customHeight="1" x14ac:dyDescent="0.2">
      <c r="A786" s="43"/>
      <c r="B786" s="151"/>
      <c r="C786" s="151"/>
      <c r="D786" s="151"/>
      <c r="E786" s="151"/>
      <c r="F786" s="151"/>
      <c r="G786" s="64"/>
      <c r="H786" s="151"/>
      <c r="I786" s="151"/>
      <c r="J786" s="151"/>
      <c r="K786" s="151"/>
      <c r="L786" s="151"/>
      <c r="M786" s="64"/>
      <c r="N786" s="151"/>
      <c r="O786" s="151"/>
      <c r="P786" s="151"/>
      <c r="Q786" s="151"/>
      <c r="R786" s="151"/>
      <c r="S786" s="43"/>
      <c r="T786" s="151"/>
      <c r="U786" s="151"/>
      <c r="V786" s="151"/>
      <c r="W786" s="151"/>
      <c r="X786" s="151"/>
      <c r="Y786" s="151"/>
      <c r="Z786" s="43"/>
      <c r="AA786" s="151"/>
      <c r="AB786" s="151"/>
      <c r="AC786" s="151"/>
      <c r="AD786" s="151"/>
      <c r="AE786" s="43"/>
      <c r="AF786" s="151"/>
      <c r="AG786" s="151"/>
      <c r="AH786" s="151"/>
      <c r="AI786" s="151"/>
      <c r="AJ786" s="22"/>
      <c r="AK786" s="22"/>
      <c r="AL786" s="22"/>
      <c r="AM786" s="22"/>
      <c r="AN786" s="22"/>
      <c r="AO786" s="22"/>
    </row>
    <row r="787" spans="1:41" ht="15.75" customHeight="1" x14ac:dyDescent="0.2">
      <c r="A787" s="43"/>
      <c r="B787" s="151"/>
      <c r="C787" s="151"/>
      <c r="D787" s="151"/>
      <c r="E787" s="151"/>
      <c r="F787" s="151"/>
      <c r="G787" s="64"/>
      <c r="H787" s="151"/>
      <c r="I787" s="151"/>
      <c r="J787" s="151"/>
      <c r="K787" s="151"/>
      <c r="L787" s="151"/>
      <c r="M787" s="64"/>
      <c r="N787" s="151"/>
      <c r="O787" s="151"/>
      <c r="P787" s="151"/>
      <c r="Q787" s="151"/>
      <c r="R787" s="151"/>
      <c r="S787" s="43"/>
      <c r="T787" s="151"/>
      <c r="U787" s="151"/>
      <c r="V787" s="151"/>
      <c r="W787" s="151"/>
      <c r="X787" s="151"/>
      <c r="Y787" s="151"/>
      <c r="Z787" s="43"/>
      <c r="AA787" s="151"/>
      <c r="AB787" s="151"/>
      <c r="AC787" s="151"/>
      <c r="AD787" s="151"/>
      <c r="AE787" s="43"/>
      <c r="AF787" s="151"/>
      <c r="AG787" s="151"/>
      <c r="AH787" s="151"/>
      <c r="AI787" s="151"/>
      <c r="AJ787" s="22"/>
      <c r="AK787" s="22"/>
      <c r="AL787" s="22"/>
      <c r="AM787" s="22"/>
      <c r="AN787" s="22"/>
      <c r="AO787" s="22"/>
    </row>
    <row r="788" spans="1:41" ht="15.75" customHeight="1" x14ac:dyDescent="0.2">
      <c r="A788" s="43"/>
      <c r="B788" s="151"/>
      <c r="C788" s="151"/>
      <c r="D788" s="151"/>
      <c r="E788" s="151"/>
      <c r="F788" s="151"/>
      <c r="G788" s="64"/>
      <c r="H788" s="151"/>
      <c r="I788" s="151"/>
      <c r="J788" s="151"/>
      <c r="K788" s="151"/>
      <c r="L788" s="151"/>
      <c r="M788" s="64"/>
      <c r="N788" s="151"/>
      <c r="O788" s="151"/>
      <c r="P788" s="151"/>
      <c r="Q788" s="151"/>
      <c r="R788" s="151"/>
      <c r="S788" s="43"/>
      <c r="T788" s="151"/>
      <c r="U788" s="151"/>
      <c r="V788" s="151"/>
      <c r="W788" s="151"/>
      <c r="X788" s="151"/>
      <c r="Y788" s="151"/>
      <c r="Z788" s="43"/>
      <c r="AA788" s="151"/>
      <c r="AB788" s="151"/>
      <c r="AC788" s="151"/>
      <c r="AD788" s="151"/>
      <c r="AE788" s="43"/>
      <c r="AF788" s="151"/>
      <c r="AG788" s="151"/>
      <c r="AH788" s="151"/>
      <c r="AI788" s="151"/>
      <c r="AJ788" s="22"/>
      <c r="AK788" s="22"/>
      <c r="AL788" s="22"/>
      <c r="AM788" s="22"/>
      <c r="AN788" s="22"/>
      <c r="AO788" s="22"/>
    </row>
    <row r="789" spans="1:41" ht="15.75" customHeight="1" x14ac:dyDescent="0.2">
      <c r="A789" s="43"/>
      <c r="B789" s="151"/>
      <c r="C789" s="151"/>
      <c r="D789" s="151"/>
      <c r="E789" s="151"/>
      <c r="F789" s="151"/>
      <c r="G789" s="64"/>
      <c r="H789" s="151"/>
      <c r="I789" s="151"/>
      <c r="J789" s="151"/>
      <c r="K789" s="151"/>
      <c r="L789" s="151"/>
      <c r="M789" s="64"/>
      <c r="N789" s="151"/>
      <c r="O789" s="151"/>
      <c r="P789" s="151"/>
      <c r="Q789" s="151"/>
      <c r="R789" s="151"/>
      <c r="S789" s="43"/>
      <c r="T789" s="151"/>
      <c r="U789" s="151"/>
      <c r="V789" s="151"/>
      <c r="W789" s="151"/>
      <c r="X789" s="151"/>
      <c r="Y789" s="151"/>
      <c r="Z789" s="43"/>
      <c r="AA789" s="151"/>
      <c r="AB789" s="151"/>
      <c r="AC789" s="151"/>
      <c r="AD789" s="151"/>
      <c r="AE789" s="43"/>
      <c r="AF789" s="151"/>
      <c r="AG789" s="151"/>
      <c r="AH789" s="151"/>
      <c r="AI789" s="151"/>
      <c r="AJ789" s="22"/>
      <c r="AK789" s="22"/>
      <c r="AL789" s="22"/>
      <c r="AM789" s="22"/>
      <c r="AN789" s="22"/>
      <c r="AO789" s="22"/>
    </row>
    <row r="790" spans="1:41" ht="15.75" customHeight="1" x14ac:dyDescent="0.2">
      <c r="A790" s="43"/>
      <c r="B790" s="151"/>
      <c r="C790" s="151"/>
      <c r="D790" s="151"/>
      <c r="E790" s="151"/>
      <c r="F790" s="151"/>
      <c r="G790" s="64"/>
      <c r="H790" s="151"/>
      <c r="I790" s="151"/>
      <c r="J790" s="151"/>
      <c r="K790" s="151"/>
      <c r="L790" s="151"/>
      <c r="M790" s="64"/>
      <c r="N790" s="151"/>
      <c r="O790" s="151"/>
      <c r="P790" s="151"/>
      <c r="Q790" s="151"/>
      <c r="R790" s="151"/>
      <c r="S790" s="43"/>
      <c r="T790" s="151"/>
      <c r="U790" s="151"/>
      <c r="V790" s="151"/>
      <c r="W790" s="151"/>
      <c r="X790" s="151"/>
      <c r="Y790" s="151"/>
      <c r="Z790" s="43"/>
      <c r="AA790" s="151"/>
      <c r="AB790" s="151"/>
      <c r="AC790" s="151"/>
      <c r="AD790" s="151"/>
      <c r="AE790" s="43"/>
      <c r="AF790" s="151"/>
      <c r="AG790" s="151"/>
      <c r="AH790" s="151"/>
      <c r="AI790" s="151"/>
      <c r="AJ790" s="22"/>
      <c r="AK790" s="22"/>
      <c r="AL790" s="22"/>
      <c r="AM790" s="22"/>
      <c r="AN790" s="22"/>
      <c r="AO790" s="22"/>
    </row>
    <row r="791" spans="1:41" ht="15.75" customHeight="1" x14ac:dyDescent="0.2">
      <c r="A791" s="43"/>
      <c r="B791" s="151"/>
      <c r="C791" s="151"/>
      <c r="D791" s="151"/>
      <c r="E791" s="151"/>
      <c r="F791" s="151"/>
      <c r="G791" s="64"/>
      <c r="H791" s="151"/>
      <c r="I791" s="151"/>
      <c r="J791" s="151"/>
      <c r="K791" s="151"/>
      <c r="L791" s="151"/>
      <c r="M791" s="64"/>
      <c r="N791" s="151"/>
      <c r="O791" s="151"/>
      <c r="P791" s="151"/>
      <c r="Q791" s="151"/>
      <c r="R791" s="151"/>
      <c r="S791" s="43"/>
      <c r="T791" s="151"/>
      <c r="U791" s="151"/>
      <c r="V791" s="151"/>
      <c r="W791" s="151"/>
      <c r="X791" s="151"/>
      <c r="Y791" s="151"/>
      <c r="Z791" s="43"/>
      <c r="AA791" s="151"/>
      <c r="AB791" s="151"/>
      <c r="AC791" s="151"/>
      <c r="AD791" s="151"/>
      <c r="AE791" s="43"/>
      <c r="AF791" s="151"/>
      <c r="AG791" s="151"/>
      <c r="AH791" s="151"/>
      <c r="AI791" s="151"/>
      <c r="AJ791" s="22"/>
      <c r="AK791" s="22"/>
      <c r="AL791" s="22"/>
      <c r="AM791" s="22"/>
      <c r="AN791" s="22"/>
      <c r="AO791" s="22"/>
    </row>
    <row r="792" spans="1:41" ht="15.75" customHeight="1" x14ac:dyDescent="0.2">
      <c r="A792" s="43"/>
      <c r="B792" s="151"/>
      <c r="C792" s="151"/>
      <c r="D792" s="151"/>
      <c r="E792" s="151"/>
      <c r="F792" s="151"/>
      <c r="G792" s="64"/>
      <c r="H792" s="151"/>
      <c r="I792" s="151"/>
      <c r="J792" s="151"/>
      <c r="K792" s="151"/>
      <c r="L792" s="151"/>
      <c r="M792" s="64"/>
      <c r="N792" s="151"/>
      <c r="O792" s="151"/>
      <c r="P792" s="151"/>
      <c r="Q792" s="151"/>
      <c r="R792" s="151"/>
      <c r="S792" s="43"/>
      <c r="T792" s="151"/>
      <c r="U792" s="151"/>
      <c r="V792" s="151"/>
      <c r="W792" s="151"/>
      <c r="X792" s="151"/>
      <c r="Y792" s="151"/>
      <c r="Z792" s="43"/>
      <c r="AA792" s="151"/>
      <c r="AB792" s="151"/>
      <c r="AC792" s="151"/>
      <c r="AD792" s="151"/>
      <c r="AE792" s="43"/>
      <c r="AF792" s="151"/>
      <c r="AG792" s="151"/>
      <c r="AH792" s="151"/>
      <c r="AI792" s="151"/>
      <c r="AJ792" s="22"/>
      <c r="AK792" s="22"/>
      <c r="AL792" s="22"/>
      <c r="AM792" s="22"/>
      <c r="AN792" s="22"/>
      <c r="AO792" s="22"/>
    </row>
    <row r="793" spans="1:41" ht="15.75" customHeight="1" x14ac:dyDescent="0.2">
      <c r="A793" s="43"/>
      <c r="B793" s="151"/>
      <c r="C793" s="151"/>
      <c r="D793" s="151"/>
      <c r="E793" s="151"/>
      <c r="F793" s="151"/>
      <c r="G793" s="64"/>
      <c r="H793" s="151"/>
      <c r="I793" s="151"/>
      <c r="J793" s="151"/>
      <c r="K793" s="151"/>
      <c r="L793" s="151"/>
      <c r="M793" s="64"/>
      <c r="N793" s="151"/>
      <c r="O793" s="151"/>
      <c r="P793" s="151"/>
      <c r="Q793" s="151"/>
      <c r="R793" s="151"/>
      <c r="S793" s="43"/>
      <c r="T793" s="151"/>
      <c r="U793" s="151"/>
      <c r="V793" s="151"/>
      <c r="W793" s="151"/>
      <c r="X793" s="151"/>
      <c r="Y793" s="151"/>
      <c r="Z793" s="43"/>
      <c r="AA793" s="151"/>
      <c r="AB793" s="151"/>
      <c r="AC793" s="151"/>
      <c r="AD793" s="151"/>
      <c r="AE793" s="43"/>
      <c r="AF793" s="151"/>
      <c r="AG793" s="151"/>
      <c r="AH793" s="151"/>
      <c r="AI793" s="151"/>
      <c r="AJ793" s="22"/>
      <c r="AK793" s="22"/>
      <c r="AL793" s="22"/>
      <c r="AM793" s="22"/>
      <c r="AN793" s="22"/>
      <c r="AO793" s="22"/>
    </row>
    <row r="794" spans="1:41" ht="15.75" customHeight="1" x14ac:dyDescent="0.2">
      <c r="A794" s="43"/>
      <c r="B794" s="151"/>
      <c r="C794" s="151"/>
      <c r="D794" s="151"/>
      <c r="E794" s="151"/>
      <c r="F794" s="151"/>
      <c r="G794" s="64"/>
      <c r="H794" s="151"/>
      <c r="I794" s="151"/>
      <c r="J794" s="151"/>
      <c r="K794" s="151"/>
      <c r="L794" s="151"/>
      <c r="M794" s="64"/>
      <c r="N794" s="151"/>
      <c r="O794" s="151"/>
      <c r="P794" s="151"/>
      <c r="Q794" s="151"/>
      <c r="R794" s="151"/>
      <c r="S794" s="43"/>
      <c r="T794" s="151"/>
      <c r="U794" s="151"/>
      <c r="V794" s="151"/>
      <c r="W794" s="151"/>
      <c r="X794" s="151"/>
      <c r="Y794" s="151"/>
      <c r="Z794" s="43"/>
      <c r="AA794" s="151"/>
      <c r="AB794" s="151"/>
      <c r="AC794" s="151"/>
      <c r="AD794" s="151"/>
      <c r="AE794" s="43"/>
      <c r="AF794" s="151"/>
      <c r="AG794" s="151"/>
      <c r="AH794" s="151"/>
      <c r="AI794" s="151"/>
      <c r="AJ794" s="22"/>
      <c r="AK794" s="22"/>
      <c r="AL794" s="22"/>
      <c r="AM794" s="22"/>
      <c r="AN794" s="22"/>
      <c r="AO794" s="22"/>
    </row>
    <row r="795" spans="1:41" ht="15.75" customHeight="1" x14ac:dyDescent="0.2">
      <c r="A795" s="43"/>
      <c r="B795" s="151"/>
      <c r="C795" s="151"/>
      <c r="D795" s="151"/>
      <c r="E795" s="151"/>
      <c r="F795" s="151"/>
      <c r="G795" s="64"/>
      <c r="H795" s="151"/>
      <c r="I795" s="151"/>
      <c r="J795" s="151"/>
      <c r="K795" s="151"/>
      <c r="L795" s="151"/>
      <c r="M795" s="64"/>
      <c r="N795" s="151"/>
      <c r="O795" s="151"/>
      <c r="P795" s="151"/>
      <c r="Q795" s="151"/>
      <c r="R795" s="151"/>
      <c r="S795" s="43"/>
      <c r="T795" s="151"/>
      <c r="U795" s="151"/>
      <c r="V795" s="151"/>
      <c r="W795" s="151"/>
      <c r="X795" s="151"/>
      <c r="Y795" s="151"/>
      <c r="Z795" s="43"/>
      <c r="AA795" s="151"/>
      <c r="AB795" s="151"/>
      <c r="AC795" s="151"/>
      <c r="AD795" s="151"/>
      <c r="AE795" s="43"/>
      <c r="AF795" s="151"/>
      <c r="AG795" s="151"/>
      <c r="AH795" s="151"/>
      <c r="AI795" s="151"/>
      <c r="AJ795" s="22"/>
      <c r="AK795" s="22"/>
      <c r="AL795" s="22"/>
      <c r="AM795" s="22"/>
      <c r="AN795" s="22"/>
      <c r="AO795" s="22"/>
    </row>
    <row r="796" spans="1:41" ht="15.75" customHeight="1" x14ac:dyDescent="0.2">
      <c r="A796" s="43"/>
      <c r="B796" s="151"/>
      <c r="C796" s="151"/>
      <c r="D796" s="151"/>
      <c r="E796" s="151"/>
      <c r="F796" s="151"/>
      <c r="G796" s="64"/>
      <c r="H796" s="151"/>
      <c r="I796" s="151"/>
      <c r="J796" s="151"/>
      <c r="K796" s="151"/>
      <c r="L796" s="151"/>
      <c r="M796" s="64"/>
      <c r="N796" s="151"/>
      <c r="O796" s="151"/>
      <c r="P796" s="151"/>
      <c r="Q796" s="151"/>
      <c r="R796" s="151"/>
      <c r="S796" s="43"/>
      <c r="T796" s="151"/>
      <c r="U796" s="151"/>
      <c r="V796" s="151"/>
      <c r="W796" s="151"/>
      <c r="X796" s="151"/>
      <c r="Y796" s="151"/>
      <c r="Z796" s="43"/>
      <c r="AA796" s="151"/>
      <c r="AB796" s="151"/>
      <c r="AC796" s="151"/>
      <c r="AD796" s="151"/>
      <c r="AE796" s="43"/>
      <c r="AF796" s="151"/>
      <c r="AG796" s="151"/>
      <c r="AH796" s="151"/>
      <c r="AI796" s="151"/>
      <c r="AJ796" s="22"/>
      <c r="AK796" s="22"/>
      <c r="AL796" s="22"/>
      <c r="AM796" s="22"/>
      <c r="AN796" s="22"/>
      <c r="AO796" s="22"/>
    </row>
    <row r="797" spans="1:41" ht="15.75" customHeight="1" x14ac:dyDescent="0.2">
      <c r="A797" s="43"/>
      <c r="B797" s="151"/>
      <c r="C797" s="151"/>
      <c r="D797" s="151"/>
      <c r="E797" s="151"/>
      <c r="F797" s="151"/>
      <c r="G797" s="64"/>
      <c r="H797" s="151"/>
      <c r="I797" s="151"/>
      <c r="J797" s="151"/>
      <c r="K797" s="151"/>
      <c r="L797" s="151"/>
      <c r="M797" s="64"/>
      <c r="N797" s="151"/>
      <c r="O797" s="151"/>
      <c r="P797" s="151"/>
      <c r="Q797" s="151"/>
      <c r="R797" s="151"/>
      <c r="S797" s="43"/>
      <c r="T797" s="151"/>
      <c r="U797" s="151"/>
      <c r="V797" s="151"/>
      <c r="W797" s="151"/>
      <c r="X797" s="151"/>
      <c r="Y797" s="151"/>
      <c r="Z797" s="43"/>
      <c r="AA797" s="151"/>
      <c r="AB797" s="151"/>
      <c r="AC797" s="151"/>
      <c r="AD797" s="151"/>
      <c r="AE797" s="43"/>
      <c r="AF797" s="151"/>
      <c r="AG797" s="151"/>
      <c r="AH797" s="151"/>
      <c r="AI797" s="151"/>
      <c r="AJ797" s="22"/>
      <c r="AK797" s="22"/>
      <c r="AL797" s="22"/>
      <c r="AM797" s="22"/>
      <c r="AN797" s="22"/>
      <c r="AO797" s="22"/>
    </row>
    <row r="798" spans="1:41" ht="15.75" customHeight="1" x14ac:dyDescent="0.2">
      <c r="A798" s="43"/>
      <c r="B798" s="151"/>
      <c r="C798" s="151"/>
      <c r="D798" s="151"/>
      <c r="E798" s="151"/>
      <c r="F798" s="151"/>
      <c r="G798" s="64"/>
      <c r="H798" s="151"/>
      <c r="I798" s="151"/>
      <c r="J798" s="151"/>
      <c r="K798" s="151"/>
      <c r="L798" s="151"/>
      <c r="M798" s="64"/>
      <c r="N798" s="151"/>
      <c r="O798" s="151"/>
      <c r="P798" s="151"/>
      <c r="Q798" s="151"/>
      <c r="R798" s="151"/>
      <c r="S798" s="43"/>
      <c r="T798" s="151"/>
      <c r="U798" s="151"/>
      <c r="V798" s="151"/>
      <c r="W798" s="151"/>
      <c r="X798" s="151"/>
      <c r="Y798" s="151"/>
      <c r="Z798" s="43"/>
      <c r="AA798" s="151"/>
      <c r="AB798" s="151"/>
      <c r="AC798" s="151"/>
      <c r="AD798" s="151"/>
      <c r="AE798" s="43"/>
      <c r="AF798" s="151"/>
      <c r="AG798" s="151"/>
      <c r="AH798" s="151"/>
      <c r="AI798" s="151"/>
      <c r="AJ798" s="22"/>
      <c r="AK798" s="22"/>
      <c r="AL798" s="22"/>
      <c r="AM798" s="22"/>
      <c r="AN798" s="22"/>
      <c r="AO798" s="22"/>
    </row>
    <row r="799" spans="1:41" ht="15.75" customHeight="1" x14ac:dyDescent="0.2">
      <c r="A799" s="43"/>
      <c r="B799" s="151"/>
      <c r="C799" s="151"/>
      <c r="D799" s="151"/>
      <c r="E799" s="151"/>
      <c r="F799" s="151"/>
      <c r="G799" s="64"/>
      <c r="H799" s="151"/>
      <c r="I799" s="151"/>
      <c r="J799" s="151"/>
      <c r="K799" s="151"/>
      <c r="L799" s="151"/>
      <c r="M799" s="64"/>
      <c r="N799" s="151"/>
      <c r="O799" s="151"/>
      <c r="P799" s="151"/>
      <c r="Q799" s="151"/>
      <c r="R799" s="151"/>
      <c r="S799" s="43"/>
      <c r="T799" s="151"/>
      <c r="U799" s="151"/>
      <c r="V799" s="151"/>
      <c r="W799" s="151"/>
      <c r="X799" s="151"/>
      <c r="Y799" s="151"/>
      <c r="Z799" s="43"/>
      <c r="AA799" s="151"/>
      <c r="AB799" s="151"/>
      <c r="AC799" s="151"/>
      <c r="AD799" s="151"/>
      <c r="AE799" s="43"/>
      <c r="AF799" s="151"/>
      <c r="AG799" s="151"/>
      <c r="AH799" s="151"/>
      <c r="AI799" s="151"/>
      <c r="AJ799" s="22"/>
      <c r="AK799" s="22"/>
      <c r="AL799" s="22"/>
      <c r="AM799" s="22"/>
      <c r="AN799" s="22"/>
      <c r="AO799" s="22"/>
    </row>
    <row r="800" spans="1:41" ht="15.75" customHeight="1" x14ac:dyDescent="0.2">
      <c r="A800" s="43"/>
      <c r="B800" s="151"/>
      <c r="C800" s="151"/>
      <c r="D800" s="151"/>
      <c r="E800" s="151"/>
      <c r="F800" s="151"/>
      <c r="G800" s="64"/>
      <c r="H800" s="151"/>
      <c r="I800" s="151"/>
      <c r="J800" s="151"/>
      <c r="K800" s="151"/>
      <c r="L800" s="151"/>
      <c r="M800" s="64"/>
      <c r="N800" s="151"/>
      <c r="O800" s="151"/>
      <c r="P800" s="151"/>
      <c r="Q800" s="151"/>
      <c r="R800" s="151"/>
      <c r="S800" s="43"/>
      <c r="T800" s="151"/>
      <c r="U800" s="151"/>
      <c r="V800" s="151"/>
      <c r="W800" s="151"/>
      <c r="X800" s="151"/>
      <c r="Y800" s="151"/>
      <c r="Z800" s="43"/>
      <c r="AA800" s="151"/>
      <c r="AB800" s="151"/>
      <c r="AC800" s="151"/>
      <c r="AD800" s="151"/>
      <c r="AE800" s="43"/>
      <c r="AF800" s="151"/>
      <c r="AG800" s="151"/>
      <c r="AH800" s="151"/>
      <c r="AI800" s="151"/>
      <c r="AJ800" s="22"/>
      <c r="AK800" s="22"/>
      <c r="AL800" s="22"/>
      <c r="AM800" s="22"/>
      <c r="AN800" s="22"/>
      <c r="AO800" s="22"/>
    </row>
    <row r="801" spans="1:41" ht="15.75" customHeight="1" x14ac:dyDescent="0.2">
      <c r="A801" s="43"/>
      <c r="B801" s="151"/>
      <c r="C801" s="151"/>
      <c r="D801" s="151"/>
      <c r="E801" s="151"/>
      <c r="F801" s="151"/>
      <c r="G801" s="64"/>
      <c r="H801" s="151"/>
      <c r="I801" s="151"/>
      <c r="J801" s="151"/>
      <c r="K801" s="151"/>
      <c r="L801" s="151"/>
      <c r="M801" s="64"/>
      <c r="N801" s="151"/>
      <c r="O801" s="151"/>
      <c r="P801" s="151"/>
      <c r="Q801" s="151"/>
      <c r="R801" s="151"/>
      <c r="S801" s="43"/>
      <c r="T801" s="151"/>
      <c r="U801" s="151"/>
      <c r="V801" s="151"/>
      <c r="W801" s="151"/>
      <c r="X801" s="151"/>
      <c r="Y801" s="151"/>
      <c r="Z801" s="43"/>
      <c r="AA801" s="151"/>
      <c r="AB801" s="151"/>
      <c r="AC801" s="151"/>
      <c r="AD801" s="151"/>
      <c r="AE801" s="43"/>
      <c r="AF801" s="151"/>
      <c r="AG801" s="151"/>
      <c r="AH801" s="151"/>
      <c r="AI801" s="151"/>
      <c r="AJ801" s="22"/>
      <c r="AK801" s="22"/>
      <c r="AL801" s="22"/>
      <c r="AM801" s="22"/>
      <c r="AN801" s="22"/>
      <c r="AO801" s="22"/>
    </row>
    <row r="802" spans="1:41" ht="15.75" customHeight="1" x14ac:dyDescent="0.2">
      <c r="A802" s="43"/>
      <c r="B802" s="151"/>
      <c r="C802" s="151"/>
      <c r="D802" s="151"/>
      <c r="E802" s="151"/>
      <c r="F802" s="151"/>
      <c r="G802" s="64"/>
      <c r="H802" s="151"/>
      <c r="I802" s="151"/>
      <c r="J802" s="151"/>
      <c r="K802" s="151"/>
      <c r="L802" s="151"/>
      <c r="M802" s="64"/>
      <c r="N802" s="151"/>
      <c r="O802" s="151"/>
      <c r="P802" s="151"/>
      <c r="Q802" s="151"/>
      <c r="R802" s="151"/>
      <c r="S802" s="43"/>
      <c r="T802" s="151"/>
      <c r="U802" s="151"/>
      <c r="V802" s="151"/>
      <c r="W802" s="151"/>
      <c r="X802" s="151"/>
      <c r="Y802" s="151"/>
      <c r="Z802" s="43"/>
      <c r="AA802" s="151"/>
      <c r="AB802" s="151"/>
      <c r="AC802" s="151"/>
      <c r="AD802" s="151"/>
      <c r="AE802" s="43"/>
      <c r="AF802" s="151"/>
      <c r="AG802" s="151"/>
      <c r="AH802" s="151"/>
      <c r="AI802" s="151"/>
      <c r="AJ802" s="22"/>
      <c r="AK802" s="22"/>
      <c r="AL802" s="22"/>
      <c r="AM802" s="22"/>
      <c r="AN802" s="22"/>
      <c r="AO802" s="22"/>
    </row>
    <row r="803" spans="1:41" ht="15.75" customHeight="1" x14ac:dyDescent="0.2">
      <c r="A803" s="43"/>
      <c r="B803" s="151"/>
      <c r="C803" s="151"/>
      <c r="D803" s="151"/>
      <c r="E803" s="151"/>
      <c r="F803" s="151"/>
      <c r="G803" s="64"/>
      <c r="H803" s="151"/>
      <c r="I803" s="151"/>
      <c r="J803" s="151"/>
      <c r="K803" s="151"/>
      <c r="L803" s="151"/>
      <c r="M803" s="64"/>
      <c r="N803" s="151"/>
      <c r="O803" s="151"/>
      <c r="P803" s="151"/>
      <c r="Q803" s="151"/>
      <c r="R803" s="151"/>
      <c r="S803" s="43"/>
      <c r="T803" s="151"/>
      <c r="U803" s="151"/>
      <c r="V803" s="151"/>
      <c r="W803" s="151"/>
      <c r="X803" s="151"/>
      <c r="Y803" s="151"/>
      <c r="Z803" s="43"/>
      <c r="AA803" s="151"/>
      <c r="AB803" s="151"/>
      <c r="AC803" s="151"/>
      <c r="AD803" s="151"/>
      <c r="AE803" s="43"/>
      <c r="AF803" s="151"/>
      <c r="AG803" s="151"/>
      <c r="AH803" s="151"/>
      <c r="AI803" s="151"/>
      <c r="AJ803" s="22"/>
      <c r="AK803" s="22"/>
      <c r="AL803" s="22"/>
      <c r="AM803" s="22"/>
      <c r="AN803" s="22"/>
      <c r="AO803" s="22"/>
    </row>
    <row r="804" spans="1:41" ht="15.75" customHeight="1" x14ac:dyDescent="0.2">
      <c r="A804" s="43"/>
      <c r="B804" s="151"/>
      <c r="C804" s="151"/>
      <c r="D804" s="151"/>
      <c r="E804" s="151"/>
      <c r="F804" s="151"/>
      <c r="G804" s="64"/>
      <c r="H804" s="151"/>
      <c r="I804" s="151"/>
      <c r="J804" s="151"/>
      <c r="K804" s="151"/>
      <c r="L804" s="151"/>
      <c r="M804" s="64"/>
      <c r="N804" s="151"/>
      <c r="O804" s="151"/>
      <c r="P804" s="151"/>
      <c r="Q804" s="151"/>
      <c r="R804" s="151"/>
      <c r="S804" s="43"/>
      <c r="T804" s="151"/>
      <c r="U804" s="151"/>
      <c r="V804" s="151"/>
      <c r="W804" s="151"/>
      <c r="X804" s="151"/>
      <c r="Y804" s="151"/>
      <c r="Z804" s="43"/>
      <c r="AA804" s="151"/>
      <c r="AB804" s="151"/>
      <c r="AC804" s="151"/>
      <c r="AD804" s="151"/>
      <c r="AE804" s="43"/>
      <c r="AF804" s="151"/>
      <c r="AG804" s="151"/>
      <c r="AH804" s="151"/>
      <c r="AI804" s="151"/>
      <c r="AJ804" s="22"/>
      <c r="AK804" s="22"/>
      <c r="AL804" s="22"/>
      <c r="AM804" s="22"/>
      <c r="AN804" s="22"/>
      <c r="AO804" s="22"/>
    </row>
    <row r="805" spans="1:41" ht="15.75" customHeight="1" x14ac:dyDescent="0.2">
      <c r="A805" s="43"/>
      <c r="B805" s="151"/>
      <c r="C805" s="151"/>
      <c r="D805" s="151"/>
      <c r="E805" s="151"/>
      <c r="F805" s="151"/>
      <c r="G805" s="64"/>
      <c r="H805" s="151"/>
      <c r="I805" s="151"/>
      <c r="J805" s="151"/>
      <c r="K805" s="151"/>
      <c r="L805" s="151"/>
      <c r="M805" s="64"/>
      <c r="N805" s="151"/>
      <c r="O805" s="151"/>
      <c r="P805" s="151"/>
      <c r="Q805" s="151"/>
      <c r="R805" s="151"/>
      <c r="S805" s="43"/>
      <c r="T805" s="151"/>
      <c r="U805" s="151"/>
      <c r="V805" s="151"/>
      <c r="W805" s="151"/>
      <c r="X805" s="151"/>
      <c r="Y805" s="151"/>
      <c r="Z805" s="43"/>
      <c r="AA805" s="151"/>
      <c r="AB805" s="151"/>
      <c r="AC805" s="151"/>
      <c r="AD805" s="151"/>
      <c r="AE805" s="43"/>
      <c r="AF805" s="151"/>
      <c r="AG805" s="151"/>
      <c r="AH805" s="151"/>
      <c r="AI805" s="151"/>
      <c r="AJ805" s="22"/>
      <c r="AK805" s="22"/>
      <c r="AL805" s="22"/>
      <c r="AM805" s="22"/>
      <c r="AN805" s="22"/>
      <c r="AO805" s="22"/>
    </row>
    <row r="806" spans="1:41" ht="15.75" customHeight="1" x14ac:dyDescent="0.2">
      <c r="A806" s="43"/>
      <c r="B806" s="151"/>
      <c r="C806" s="151"/>
      <c r="D806" s="151"/>
      <c r="E806" s="151"/>
      <c r="F806" s="151"/>
      <c r="G806" s="64"/>
      <c r="H806" s="151"/>
      <c r="I806" s="151"/>
      <c r="J806" s="151"/>
      <c r="K806" s="151"/>
      <c r="L806" s="151"/>
      <c r="M806" s="64"/>
      <c r="N806" s="151"/>
      <c r="O806" s="151"/>
      <c r="P806" s="151"/>
      <c r="Q806" s="151"/>
      <c r="R806" s="151"/>
      <c r="S806" s="43"/>
      <c r="T806" s="151"/>
      <c r="U806" s="151"/>
      <c r="V806" s="151"/>
      <c r="W806" s="151"/>
      <c r="X806" s="151"/>
      <c r="Y806" s="151"/>
      <c r="Z806" s="43"/>
      <c r="AA806" s="151"/>
      <c r="AB806" s="151"/>
      <c r="AC806" s="151"/>
      <c r="AD806" s="151"/>
      <c r="AE806" s="43"/>
      <c r="AF806" s="151"/>
      <c r="AG806" s="151"/>
      <c r="AH806" s="151"/>
      <c r="AI806" s="151"/>
      <c r="AJ806" s="22"/>
      <c r="AK806" s="22"/>
      <c r="AL806" s="22"/>
      <c r="AM806" s="22"/>
      <c r="AN806" s="22"/>
      <c r="AO806" s="22"/>
    </row>
    <row r="807" spans="1:41" ht="15.75" customHeight="1" x14ac:dyDescent="0.2">
      <c r="A807" s="43"/>
      <c r="B807" s="151"/>
      <c r="C807" s="151"/>
      <c r="D807" s="151"/>
      <c r="E807" s="151"/>
      <c r="F807" s="151"/>
      <c r="G807" s="64"/>
      <c r="H807" s="151"/>
      <c r="I807" s="151"/>
      <c r="J807" s="151"/>
      <c r="K807" s="151"/>
      <c r="L807" s="151"/>
      <c r="M807" s="64"/>
      <c r="N807" s="151"/>
      <c r="O807" s="151"/>
      <c r="P807" s="151"/>
      <c r="Q807" s="151"/>
      <c r="R807" s="151"/>
      <c r="S807" s="43"/>
      <c r="T807" s="151"/>
      <c r="U807" s="151"/>
      <c r="V807" s="151"/>
      <c r="W807" s="151"/>
      <c r="X807" s="151"/>
      <c r="Y807" s="151"/>
      <c r="Z807" s="43"/>
      <c r="AA807" s="151"/>
      <c r="AB807" s="151"/>
      <c r="AC807" s="151"/>
      <c r="AD807" s="151"/>
      <c r="AE807" s="43"/>
      <c r="AF807" s="151"/>
      <c r="AG807" s="151"/>
      <c r="AH807" s="151"/>
      <c r="AI807" s="151"/>
      <c r="AJ807" s="22"/>
      <c r="AK807" s="22"/>
      <c r="AL807" s="22"/>
      <c r="AM807" s="22"/>
      <c r="AN807" s="22"/>
      <c r="AO807" s="22"/>
    </row>
    <row r="808" spans="1:41" ht="15.75" customHeight="1" x14ac:dyDescent="0.2">
      <c r="A808" s="43"/>
      <c r="B808" s="151"/>
      <c r="C808" s="151"/>
      <c r="D808" s="151"/>
      <c r="E808" s="151"/>
      <c r="F808" s="151"/>
      <c r="G808" s="64"/>
      <c r="H808" s="151"/>
      <c r="I808" s="151"/>
      <c r="J808" s="151"/>
      <c r="K808" s="151"/>
      <c r="L808" s="151"/>
      <c r="M808" s="64"/>
      <c r="N808" s="151"/>
      <c r="O808" s="151"/>
      <c r="P808" s="151"/>
      <c r="Q808" s="151"/>
      <c r="R808" s="151"/>
      <c r="S808" s="43"/>
      <c r="T808" s="151"/>
      <c r="U808" s="151"/>
      <c r="V808" s="151"/>
      <c r="W808" s="151"/>
      <c r="X808" s="151"/>
      <c r="Y808" s="151"/>
      <c r="Z808" s="43"/>
      <c r="AA808" s="151"/>
      <c r="AB808" s="151"/>
      <c r="AC808" s="151"/>
      <c r="AD808" s="151"/>
      <c r="AE808" s="43"/>
      <c r="AF808" s="151"/>
      <c r="AG808" s="151"/>
      <c r="AH808" s="151"/>
      <c r="AI808" s="151"/>
      <c r="AJ808" s="22"/>
      <c r="AK808" s="22"/>
      <c r="AL808" s="22"/>
      <c r="AM808" s="22"/>
      <c r="AN808" s="22"/>
      <c r="AO808" s="22"/>
    </row>
    <row r="809" spans="1:41" ht="15.75" customHeight="1" x14ac:dyDescent="0.2">
      <c r="A809" s="43"/>
      <c r="B809" s="151"/>
      <c r="C809" s="151"/>
      <c r="D809" s="151"/>
      <c r="E809" s="151"/>
      <c r="F809" s="151"/>
      <c r="G809" s="64"/>
      <c r="H809" s="151"/>
      <c r="I809" s="151"/>
      <c r="J809" s="151"/>
      <c r="K809" s="151"/>
      <c r="L809" s="151"/>
      <c r="M809" s="64"/>
      <c r="N809" s="151"/>
      <c r="O809" s="151"/>
      <c r="P809" s="151"/>
      <c r="Q809" s="151"/>
      <c r="R809" s="151"/>
      <c r="S809" s="43"/>
      <c r="T809" s="151"/>
      <c r="U809" s="151"/>
      <c r="V809" s="151"/>
      <c r="W809" s="151"/>
      <c r="X809" s="151"/>
      <c r="Y809" s="151"/>
      <c r="Z809" s="43"/>
      <c r="AA809" s="151"/>
      <c r="AB809" s="151"/>
      <c r="AC809" s="151"/>
      <c r="AD809" s="151"/>
      <c r="AE809" s="43"/>
      <c r="AF809" s="151"/>
      <c r="AG809" s="151"/>
      <c r="AH809" s="151"/>
      <c r="AI809" s="151"/>
      <c r="AJ809" s="22"/>
      <c r="AK809" s="22"/>
      <c r="AL809" s="22"/>
      <c r="AM809" s="22"/>
      <c r="AN809" s="22"/>
      <c r="AO809" s="22"/>
    </row>
    <row r="810" spans="1:41" ht="15.75" customHeight="1" x14ac:dyDescent="0.2">
      <c r="A810" s="43"/>
      <c r="B810" s="151"/>
      <c r="C810" s="151"/>
      <c r="D810" s="151"/>
      <c r="E810" s="151"/>
      <c r="F810" s="151"/>
      <c r="G810" s="64"/>
      <c r="H810" s="151"/>
      <c r="I810" s="151"/>
      <c r="J810" s="151"/>
      <c r="K810" s="151"/>
      <c r="L810" s="151"/>
      <c r="M810" s="64"/>
      <c r="N810" s="151"/>
      <c r="O810" s="151"/>
      <c r="P810" s="151"/>
      <c r="Q810" s="151"/>
      <c r="R810" s="151"/>
      <c r="S810" s="43"/>
      <c r="T810" s="151"/>
      <c r="U810" s="151"/>
      <c r="V810" s="151"/>
      <c r="W810" s="151"/>
      <c r="X810" s="151"/>
      <c r="Y810" s="151"/>
      <c r="Z810" s="43"/>
      <c r="AA810" s="151"/>
      <c r="AB810" s="151"/>
      <c r="AC810" s="151"/>
      <c r="AD810" s="151"/>
      <c r="AE810" s="43"/>
      <c r="AF810" s="151"/>
      <c r="AG810" s="151"/>
      <c r="AH810" s="151"/>
      <c r="AI810" s="151"/>
      <c r="AJ810" s="22"/>
      <c r="AK810" s="22"/>
      <c r="AL810" s="22"/>
      <c r="AM810" s="22"/>
      <c r="AN810" s="22"/>
      <c r="AO810" s="22"/>
    </row>
    <row r="811" spans="1:41" ht="15.75" customHeight="1" x14ac:dyDescent="0.2">
      <c r="A811" s="43"/>
      <c r="B811" s="151"/>
      <c r="C811" s="151"/>
      <c r="D811" s="151"/>
      <c r="E811" s="151"/>
      <c r="F811" s="151"/>
      <c r="G811" s="64"/>
      <c r="H811" s="151"/>
      <c r="I811" s="151"/>
      <c r="J811" s="151"/>
      <c r="K811" s="151"/>
      <c r="L811" s="151"/>
      <c r="M811" s="64"/>
      <c r="N811" s="151"/>
      <c r="O811" s="151"/>
      <c r="P811" s="151"/>
      <c r="Q811" s="151"/>
      <c r="R811" s="151"/>
      <c r="S811" s="43"/>
      <c r="T811" s="151"/>
      <c r="U811" s="151"/>
      <c r="V811" s="151"/>
      <c r="W811" s="151"/>
      <c r="X811" s="151"/>
      <c r="Y811" s="151"/>
      <c r="Z811" s="43"/>
      <c r="AA811" s="151"/>
      <c r="AB811" s="151"/>
      <c r="AC811" s="151"/>
      <c r="AD811" s="151"/>
      <c r="AE811" s="43"/>
      <c r="AF811" s="151"/>
      <c r="AG811" s="151"/>
      <c r="AH811" s="151"/>
      <c r="AI811" s="151"/>
      <c r="AJ811" s="22"/>
      <c r="AK811" s="22"/>
      <c r="AL811" s="22"/>
      <c r="AM811" s="22"/>
      <c r="AN811" s="22"/>
      <c r="AO811" s="22"/>
    </row>
    <row r="812" spans="1:41" ht="15.75" customHeight="1" x14ac:dyDescent="0.2">
      <c r="A812" s="43"/>
      <c r="B812" s="151"/>
      <c r="C812" s="151"/>
      <c r="D812" s="151"/>
      <c r="E812" s="151"/>
      <c r="F812" s="151"/>
      <c r="G812" s="64"/>
      <c r="H812" s="151"/>
      <c r="I812" s="151"/>
      <c r="J812" s="151"/>
      <c r="K812" s="151"/>
      <c r="L812" s="151"/>
      <c r="M812" s="64"/>
      <c r="N812" s="151"/>
      <c r="O812" s="151"/>
      <c r="P812" s="151"/>
      <c r="Q812" s="151"/>
      <c r="R812" s="151"/>
      <c r="S812" s="43"/>
      <c r="T812" s="151"/>
      <c r="U812" s="151"/>
      <c r="V812" s="151"/>
      <c r="W812" s="151"/>
      <c r="X812" s="151"/>
      <c r="Y812" s="151"/>
      <c r="Z812" s="43"/>
      <c r="AA812" s="151"/>
      <c r="AB812" s="151"/>
      <c r="AC812" s="151"/>
      <c r="AD812" s="151"/>
      <c r="AE812" s="43"/>
      <c r="AF812" s="151"/>
      <c r="AG812" s="151"/>
      <c r="AH812" s="151"/>
      <c r="AI812" s="151"/>
      <c r="AJ812" s="22"/>
      <c r="AK812" s="22"/>
      <c r="AL812" s="22"/>
      <c r="AM812" s="22"/>
      <c r="AN812" s="22"/>
      <c r="AO812" s="22"/>
    </row>
    <row r="813" spans="1:41" ht="15.75" customHeight="1" x14ac:dyDescent="0.2">
      <c r="A813" s="43"/>
      <c r="B813" s="151"/>
      <c r="C813" s="151"/>
      <c r="D813" s="151"/>
      <c r="E813" s="151"/>
      <c r="F813" s="151"/>
      <c r="G813" s="64"/>
      <c r="H813" s="151"/>
      <c r="I813" s="151"/>
      <c r="J813" s="151"/>
      <c r="K813" s="151"/>
      <c r="L813" s="151"/>
      <c r="M813" s="64"/>
      <c r="N813" s="151"/>
      <c r="O813" s="151"/>
      <c r="P813" s="151"/>
      <c r="Q813" s="151"/>
      <c r="R813" s="151"/>
      <c r="S813" s="43"/>
      <c r="T813" s="151"/>
      <c r="U813" s="151"/>
      <c r="V813" s="151"/>
      <c r="W813" s="151"/>
      <c r="X813" s="151"/>
      <c r="Y813" s="151"/>
      <c r="Z813" s="43"/>
      <c r="AA813" s="151"/>
      <c r="AB813" s="151"/>
      <c r="AC813" s="151"/>
      <c r="AD813" s="151"/>
      <c r="AE813" s="43"/>
      <c r="AF813" s="151"/>
      <c r="AG813" s="151"/>
      <c r="AH813" s="151"/>
      <c r="AI813" s="151"/>
      <c r="AJ813" s="22"/>
      <c r="AK813" s="22"/>
      <c r="AL813" s="22"/>
      <c r="AM813" s="22"/>
      <c r="AN813" s="22"/>
      <c r="AO813" s="22"/>
    </row>
    <row r="814" spans="1:41" ht="15.75" customHeight="1" x14ac:dyDescent="0.2">
      <c r="A814" s="43"/>
      <c r="B814" s="151"/>
      <c r="C814" s="151"/>
      <c r="D814" s="151"/>
      <c r="E814" s="151"/>
      <c r="F814" s="151"/>
      <c r="G814" s="64"/>
      <c r="H814" s="151"/>
      <c r="I814" s="151"/>
      <c r="J814" s="151"/>
      <c r="K814" s="151"/>
      <c r="L814" s="151"/>
      <c r="M814" s="64"/>
      <c r="N814" s="151"/>
      <c r="O814" s="151"/>
      <c r="P814" s="151"/>
      <c r="Q814" s="151"/>
      <c r="R814" s="151"/>
      <c r="S814" s="43"/>
      <c r="T814" s="151"/>
      <c r="U814" s="151"/>
      <c r="V814" s="151"/>
      <c r="W814" s="151"/>
      <c r="X814" s="151"/>
      <c r="Y814" s="151"/>
      <c r="Z814" s="43"/>
      <c r="AA814" s="151"/>
      <c r="AB814" s="151"/>
      <c r="AC814" s="151"/>
      <c r="AD814" s="151"/>
      <c r="AE814" s="43"/>
      <c r="AF814" s="151"/>
      <c r="AG814" s="151"/>
      <c r="AH814" s="151"/>
      <c r="AI814" s="151"/>
      <c r="AJ814" s="22"/>
      <c r="AK814" s="22"/>
      <c r="AL814" s="22"/>
      <c r="AM814" s="22"/>
      <c r="AN814" s="22"/>
      <c r="AO814" s="22"/>
    </row>
    <row r="815" spans="1:41" ht="15.75" customHeight="1" x14ac:dyDescent="0.2">
      <c r="A815" s="43"/>
      <c r="B815" s="151"/>
      <c r="C815" s="151"/>
      <c r="D815" s="151"/>
      <c r="E815" s="151"/>
      <c r="F815" s="151"/>
      <c r="G815" s="64"/>
      <c r="H815" s="151"/>
      <c r="I815" s="151"/>
      <c r="J815" s="151"/>
      <c r="K815" s="151"/>
      <c r="L815" s="151"/>
      <c r="M815" s="64"/>
      <c r="N815" s="151"/>
      <c r="O815" s="151"/>
      <c r="P815" s="151"/>
      <c r="Q815" s="151"/>
      <c r="R815" s="151"/>
      <c r="S815" s="43"/>
      <c r="T815" s="151"/>
      <c r="U815" s="151"/>
      <c r="V815" s="151"/>
      <c r="W815" s="151"/>
      <c r="X815" s="151"/>
      <c r="Y815" s="151"/>
      <c r="Z815" s="43"/>
      <c r="AA815" s="151"/>
      <c r="AB815" s="151"/>
      <c r="AC815" s="151"/>
      <c r="AD815" s="151"/>
      <c r="AE815" s="43"/>
      <c r="AF815" s="151"/>
      <c r="AG815" s="151"/>
      <c r="AH815" s="151"/>
      <c r="AI815" s="151"/>
      <c r="AJ815" s="22"/>
      <c r="AK815" s="22"/>
      <c r="AL815" s="22"/>
      <c r="AM815" s="22"/>
      <c r="AN815" s="22"/>
      <c r="AO815" s="22"/>
    </row>
    <row r="816" spans="1:41" ht="15.75" customHeight="1" x14ac:dyDescent="0.2">
      <c r="A816" s="43"/>
      <c r="B816" s="151"/>
      <c r="C816" s="151"/>
      <c r="D816" s="151"/>
      <c r="E816" s="151"/>
      <c r="F816" s="151"/>
      <c r="G816" s="64"/>
      <c r="H816" s="151"/>
      <c r="I816" s="151"/>
      <c r="J816" s="151"/>
      <c r="K816" s="151"/>
      <c r="L816" s="151"/>
      <c r="M816" s="64"/>
      <c r="N816" s="151"/>
      <c r="O816" s="151"/>
      <c r="P816" s="151"/>
      <c r="Q816" s="151"/>
      <c r="R816" s="151"/>
      <c r="S816" s="43"/>
      <c r="T816" s="151"/>
      <c r="U816" s="151"/>
      <c r="V816" s="151"/>
      <c r="W816" s="151"/>
      <c r="X816" s="151"/>
      <c r="Y816" s="151"/>
      <c r="Z816" s="43"/>
      <c r="AA816" s="151"/>
      <c r="AB816" s="151"/>
      <c r="AC816" s="151"/>
      <c r="AD816" s="151"/>
      <c r="AE816" s="43"/>
      <c r="AF816" s="151"/>
      <c r="AG816" s="151"/>
      <c r="AH816" s="151"/>
      <c r="AI816" s="151"/>
      <c r="AJ816" s="22"/>
      <c r="AK816" s="22"/>
      <c r="AL816" s="22"/>
      <c r="AM816" s="22"/>
      <c r="AN816" s="22"/>
      <c r="AO816" s="22"/>
    </row>
    <row r="817" spans="1:41" ht="15.75" customHeight="1" x14ac:dyDescent="0.2">
      <c r="A817" s="43"/>
      <c r="B817" s="151"/>
      <c r="C817" s="151"/>
      <c r="D817" s="151"/>
      <c r="E817" s="151"/>
      <c r="F817" s="151"/>
      <c r="G817" s="64"/>
      <c r="H817" s="151"/>
      <c r="I817" s="151"/>
      <c r="J817" s="151"/>
      <c r="K817" s="151"/>
      <c r="L817" s="151"/>
      <c r="M817" s="64"/>
      <c r="N817" s="151"/>
      <c r="O817" s="151"/>
      <c r="P817" s="151"/>
      <c r="Q817" s="151"/>
      <c r="R817" s="151"/>
      <c r="S817" s="43"/>
      <c r="T817" s="151"/>
      <c r="U817" s="151"/>
      <c r="V817" s="151"/>
      <c r="W817" s="151"/>
      <c r="X817" s="151"/>
      <c r="Y817" s="151"/>
      <c r="Z817" s="43"/>
      <c r="AA817" s="151"/>
      <c r="AB817" s="151"/>
      <c r="AC817" s="151"/>
      <c r="AD817" s="151"/>
      <c r="AE817" s="43"/>
      <c r="AF817" s="151"/>
      <c r="AG817" s="151"/>
      <c r="AH817" s="151"/>
      <c r="AI817" s="151"/>
      <c r="AJ817" s="22"/>
      <c r="AK817" s="22"/>
      <c r="AL817" s="22"/>
      <c r="AM817" s="22"/>
      <c r="AN817" s="22"/>
      <c r="AO817" s="22"/>
    </row>
    <row r="818" spans="1:41" ht="15.75" customHeight="1" x14ac:dyDescent="0.2">
      <c r="A818" s="43"/>
      <c r="B818" s="151"/>
      <c r="C818" s="151"/>
      <c r="D818" s="151"/>
      <c r="E818" s="151"/>
      <c r="F818" s="151"/>
      <c r="G818" s="64"/>
      <c r="H818" s="151"/>
      <c r="I818" s="151"/>
      <c r="J818" s="151"/>
      <c r="K818" s="151"/>
      <c r="L818" s="151"/>
      <c r="M818" s="64"/>
      <c r="N818" s="151"/>
      <c r="O818" s="151"/>
      <c r="P818" s="151"/>
      <c r="Q818" s="151"/>
      <c r="R818" s="151"/>
      <c r="S818" s="43"/>
      <c r="T818" s="151"/>
      <c r="U818" s="151"/>
      <c r="V818" s="151"/>
      <c r="W818" s="151"/>
      <c r="X818" s="151"/>
      <c r="Y818" s="151"/>
      <c r="Z818" s="43"/>
      <c r="AA818" s="151"/>
      <c r="AB818" s="151"/>
      <c r="AC818" s="151"/>
      <c r="AD818" s="151"/>
      <c r="AE818" s="43"/>
      <c r="AF818" s="151"/>
      <c r="AG818" s="151"/>
      <c r="AH818" s="151"/>
      <c r="AI818" s="151"/>
      <c r="AJ818" s="22"/>
      <c r="AK818" s="22"/>
      <c r="AL818" s="22"/>
      <c r="AM818" s="22"/>
      <c r="AN818" s="22"/>
      <c r="AO818" s="22"/>
    </row>
    <row r="819" spans="1:41" ht="15.75" customHeight="1" x14ac:dyDescent="0.2">
      <c r="A819" s="43"/>
      <c r="B819" s="151"/>
      <c r="C819" s="151"/>
      <c r="D819" s="151"/>
      <c r="E819" s="151"/>
      <c r="F819" s="151"/>
      <c r="G819" s="64"/>
      <c r="H819" s="151"/>
      <c r="I819" s="151"/>
      <c r="J819" s="151"/>
      <c r="K819" s="151"/>
      <c r="L819" s="151"/>
      <c r="M819" s="64"/>
      <c r="N819" s="151"/>
      <c r="O819" s="151"/>
      <c r="P819" s="151"/>
      <c r="Q819" s="151"/>
      <c r="R819" s="151"/>
      <c r="S819" s="43"/>
      <c r="T819" s="151"/>
      <c r="U819" s="151"/>
      <c r="V819" s="151"/>
      <c r="W819" s="151"/>
      <c r="X819" s="151"/>
      <c r="Y819" s="151"/>
      <c r="Z819" s="43"/>
      <c r="AA819" s="151"/>
      <c r="AB819" s="151"/>
      <c r="AC819" s="151"/>
      <c r="AD819" s="151"/>
      <c r="AE819" s="43"/>
      <c r="AF819" s="151"/>
      <c r="AG819" s="151"/>
      <c r="AH819" s="151"/>
      <c r="AI819" s="151"/>
      <c r="AJ819" s="22"/>
      <c r="AK819" s="22"/>
      <c r="AL819" s="22"/>
      <c r="AM819" s="22"/>
      <c r="AN819" s="22"/>
      <c r="AO819" s="22"/>
    </row>
    <row r="820" spans="1:41" ht="15.75" customHeight="1" x14ac:dyDescent="0.2">
      <c r="A820" s="43"/>
      <c r="B820" s="151"/>
      <c r="C820" s="151"/>
      <c r="D820" s="151"/>
      <c r="E820" s="151"/>
      <c r="F820" s="151"/>
      <c r="G820" s="64"/>
      <c r="H820" s="151"/>
      <c r="I820" s="151"/>
      <c r="J820" s="151"/>
      <c r="K820" s="151"/>
      <c r="L820" s="151"/>
      <c r="M820" s="64"/>
      <c r="N820" s="151"/>
      <c r="O820" s="151"/>
      <c r="P820" s="151"/>
      <c r="Q820" s="151"/>
      <c r="R820" s="151"/>
      <c r="S820" s="43"/>
      <c r="T820" s="151"/>
      <c r="U820" s="151"/>
      <c r="V820" s="151"/>
      <c r="W820" s="151"/>
      <c r="X820" s="151"/>
      <c r="Y820" s="151"/>
      <c r="Z820" s="43"/>
      <c r="AA820" s="151"/>
      <c r="AB820" s="151"/>
      <c r="AC820" s="151"/>
      <c r="AD820" s="151"/>
      <c r="AE820" s="43"/>
      <c r="AF820" s="151"/>
      <c r="AG820" s="151"/>
      <c r="AH820" s="151"/>
      <c r="AI820" s="151"/>
      <c r="AJ820" s="22"/>
      <c r="AK820" s="22"/>
      <c r="AL820" s="22"/>
      <c r="AM820" s="22"/>
      <c r="AN820" s="22"/>
      <c r="AO820" s="22"/>
    </row>
    <row r="821" spans="1:41" ht="15.75" customHeight="1" x14ac:dyDescent="0.2">
      <c r="A821" s="43"/>
      <c r="B821" s="151"/>
      <c r="C821" s="151"/>
      <c r="D821" s="151"/>
      <c r="E821" s="151"/>
      <c r="F821" s="151"/>
      <c r="G821" s="64"/>
      <c r="H821" s="151"/>
      <c r="I821" s="151"/>
      <c r="J821" s="151"/>
      <c r="K821" s="151"/>
      <c r="L821" s="151"/>
      <c r="M821" s="64"/>
      <c r="N821" s="151"/>
      <c r="O821" s="151"/>
      <c r="P821" s="151"/>
      <c r="Q821" s="151"/>
      <c r="R821" s="151"/>
      <c r="S821" s="43"/>
      <c r="T821" s="151"/>
      <c r="U821" s="151"/>
      <c r="V821" s="151"/>
      <c r="W821" s="151"/>
      <c r="X821" s="151"/>
      <c r="Y821" s="151"/>
      <c r="Z821" s="43"/>
      <c r="AA821" s="151"/>
      <c r="AB821" s="151"/>
      <c r="AC821" s="151"/>
      <c r="AD821" s="151"/>
      <c r="AE821" s="43"/>
      <c r="AF821" s="151"/>
      <c r="AG821" s="151"/>
      <c r="AH821" s="151"/>
      <c r="AI821" s="151"/>
      <c r="AJ821" s="22"/>
      <c r="AK821" s="22"/>
      <c r="AL821" s="22"/>
      <c r="AM821" s="22"/>
      <c r="AN821" s="22"/>
      <c r="AO821" s="22"/>
    </row>
    <row r="822" spans="1:41" ht="15.75" customHeight="1" x14ac:dyDescent="0.2">
      <c r="A822" s="43"/>
      <c r="B822" s="151"/>
      <c r="C822" s="151"/>
      <c r="D822" s="151"/>
      <c r="E822" s="151"/>
      <c r="F822" s="151"/>
      <c r="G822" s="64"/>
      <c r="H822" s="151"/>
      <c r="I822" s="151"/>
      <c r="J822" s="151"/>
      <c r="K822" s="151"/>
      <c r="L822" s="151"/>
      <c r="M822" s="64"/>
      <c r="N822" s="151"/>
      <c r="O822" s="151"/>
      <c r="P822" s="151"/>
      <c r="Q822" s="151"/>
      <c r="R822" s="151"/>
      <c r="S822" s="43"/>
      <c r="T822" s="151"/>
      <c r="U822" s="151"/>
      <c r="V822" s="151"/>
      <c r="W822" s="151"/>
      <c r="X822" s="151"/>
      <c r="Y822" s="151"/>
      <c r="Z822" s="43"/>
      <c r="AA822" s="151"/>
      <c r="AB822" s="151"/>
      <c r="AC822" s="151"/>
      <c r="AD822" s="151"/>
      <c r="AE822" s="43"/>
      <c r="AF822" s="151"/>
      <c r="AG822" s="151"/>
      <c r="AH822" s="151"/>
      <c r="AI822" s="151"/>
      <c r="AJ822" s="22"/>
      <c r="AK822" s="22"/>
      <c r="AL822" s="22"/>
      <c r="AM822" s="22"/>
      <c r="AN822" s="22"/>
      <c r="AO822" s="22"/>
    </row>
    <row r="823" spans="1:41" ht="15.75" customHeight="1" x14ac:dyDescent="0.2">
      <c r="A823" s="43"/>
      <c r="B823" s="151"/>
      <c r="C823" s="151"/>
      <c r="D823" s="151"/>
      <c r="E823" s="151"/>
      <c r="F823" s="151"/>
      <c r="G823" s="64"/>
      <c r="H823" s="151"/>
      <c r="I823" s="151"/>
      <c r="J823" s="151"/>
      <c r="K823" s="151"/>
      <c r="L823" s="151"/>
      <c r="M823" s="64"/>
      <c r="N823" s="151"/>
      <c r="O823" s="151"/>
      <c r="P823" s="151"/>
      <c r="Q823" s="151"/>
      <c r="R823" s="151"/>
      <c r="S823" s="43"/>
      <c r="T823" s="151"/>
      <c r="U823" s="151"/>
      <c r="V823" s="151"/>
      <c r="W823" s="151"/>
      <c r="X823" s="151"/>
      <c r="Y823" s="151"/>
      <c r="Z823" s="43"/>
      <c r="AA823" s="151"/>
      <c r="AB823" s="151"/>
      <c r="AC823" s="151"/>
      <c r="AD823" s="151"/>
      <c r="AE823" s="43"/>
      <c r="AF823" s="151"/>
      <c r="AG823" s="151"/>
      <c r="AH823" s="151"/>
      <c r="AI823" s="151"/>
      <c r="AJ823" s="22"/>
      <c r="AK823" s="22"/>
      <c r="AL823" s="22"/>
      <c r="AM823" s="22"/>
      <c r="AN823" s="22"/>
      <c r="AO823" s="22"/>
    </row>
    <row r="824" spans="1:41" ht="15.75" customHeight="1" x14ac:dyDescent="0.2">
      <c r="A824" s="43"/>
      <c r="B824" s="151"/>
      <c r="C824" s="151"/>
      <c r="D824" s="151"/>
      <c r="E824" s="151"/>
      <c r="F824" s="151"/>
      <c r="G824" s="64"/>
      <c r="H824" s="151"/>
      <c r="I824" s="151"/>
      <c r="J824" s="151"/>
      <c r="K824" s="151"/>
      <c r="L824" s="151"/>
      <c r="M824" s="64"/>
      <c r="N824" s="151"/>
      <c r="O824" s="151"/>
      <c r="P824" s="151"/>
      <c r="Q824" s="151"/>
      <c r="R824" s="151"/>
      <c r="S824" s="43"/>
      <c r="T824" s="151"/>
      <c r="U824" s="151"/>
      <c r="V824" s="151"/>
      <c r="W824" s="151"/>
      <c r="X824" s="151"/>
      <c r="Y824" s="151"/>
      <c r="Z824" s="43"/>
      <c r="AA824" s="151"/>
      <c r="AB824" s="151"/>
      <c r="AC824" s="151"/>
      <c r="AD824" s="151"/>
      <c r="AE824" s="43"/>
      <c r="AF824" s="151"/>
      <c r="AG824" s="151"/>
      <c r="AH824" s="151"/>
      <c r="AI824" s="151"/>
      <c r="AJ824" s="22"/>
      <c r="AK824" s="22"/>
      <c r="AL824" s="22"/>
      <c r="AM824" s="22"/>
      <c r="AN824" s="22"/>
      <c r="AO824" s="22"/>
    </row>
    <row r="825" spans="1:41" ht="15.75" customHeight="1" x14ac:dyDescent="0.2">
      <c r="A825" s="43"/>
      <c r="B825" s="151"/>
      <c r="C825" s="151"/>
      <c r="D825" s="151"/>
      <c r="E825" s="151"/>
      <c r="F825" s="151"/>
      <c r="G825" s="64"/>
      <c r="H825" s="151"/>
      <c r="I825" s="151"/>
      <c r="J825" s="151"/>
      <c r="K825" s="151"/>
      <c r="L825" s="151"/>
      <c r="M825" s="64"/>
      <c r="N825" s="151"/>
      <c r="O825" s="151"/>
      <c r="P825" s="151"/>
      <c r="Q825" s="151"/>
      <c r="R825" s="151"/>
      <c r="S825" s="43"/>
      <c r="T825" s="151"/>
      <c r="U825" s="151"/>
      <c r="V825" s="151"/>
      <c r="W825" s="151"/>
      <c r="X825" s="151"/>
      <c r="Y825" s="151"/>
      <c r="Z825" s="43"/>
      <c r="AA825" s="151"/>
      <c r="AB825" s="151"/>
      <c r="AC825" s="151"/>
      <c r="AD825" s="151"/>
      <c r="AE825" s="43"/>
      <c r="AF825" s="151"/>
      <c r="AG825" s="151"/>
      <c r="AH825" s="151"/>
      <c r="AI825" s="151"/>
      <c r="AJ825" s="22"/>
      <c r="AK825" s="22"/>
      <c r="AL825" s="22"/>
      <c r="AM825" s="22"/>
      <c r="AN825" s="22"/>
      <c r="AO825" s="22"/>
    </row>
    <row r="826" spans="1:41" ht="15.75" customHeight="1" x14ac:dyDescent="0.2">
      <c r="A826" s="43"/>
      <c r="B826" s="151"/>
      <c r="C826" s="151"/>
      <c r="D826" s="151"/>
      <c r="E826" s="151"/>
      <c r="F826" s="151"/>
      <c r="G826" s="64"/>
      <c r="H826" s="151"/>
      <c r="I826" s="151"/>
      <c r="J826" s="151"/>
      <c r="K826" s="151"/>
      <c r="L826" s="151"/>
      <c r="M826" s="64"/>
      <c r="N826" s="151"/>
      <c r="O826" s="151"/>
      <c r="P826" s="151"/>
      <c r="Q826" s="151"/>
      <c r="R826" s="151"/>
      <c r="S826" s="43"/>
      <c r="T826" s="151"/>
      <c r="U826" s="151"/>
      <c r="V826" s="151"/>
      <c r="W826" s="151"/>
      <c r="X826" s="151"/>
      <c r="Y826" s="151"/>
      <c r="Z826" s="43"/>
      <c r="AA826" s="151"/>
      <c r="AB826" s="151"/>
      <c r="AC826" s="151"/>
      <c r="AD826" s="151"/>
      <c r="AE826" s="43"/>
      <c r="AF826" s="151"/>
      <c r="AG826" s="151"/>
      <c r="AH826" s="151"/>
      <c r="AI826" s="151"/>
      <c r="AJ826" s="22"/>
      <c r="AK826" s="22"/>
      <c r="AL826" s="22"/>
      <c r="AM826" s="22"/>
      <c r="AN826" s="22"/>
      <c r="AO826" s="22"/>
    </row>
    <row r="827" spans="1:41" ht="15.75" customHeight="1" x14ac:dyDescent="0.2">
      <c r="A827" s="43"/>
      <c r="B827" s="151"/>
      <c r="C827" s="151"/>
      <c r="D827" s="151"/>
      <c r="E827" s="151"/>
      <c r="F827" s="151"/>
      <c r="G827" s="64"/>
      <c r="H827" s="151"/>
      <c r="I827" s="151"/>
      <c r="J827" s="151"/>
      <c r="K827" s="151"/>
      <c r="L827" s="151"/>
      <c r="M827" s="64"/>
      <c r="N827" s="151"/>
      <c r="O827" s="151"/>
      <c r="P827" s="151"/>
      <c r="Q827" s="151"/>
      <c r="R827" s="151"/>
      <c r="S827" s="43"/>
      <c r="T827" s="151"/>
      <c r="U827" s="151"/>
      <c r="V827" s="151"/>
      <c r="W827" s="151"/>
      <c r="X827" s="151"/>
      <c r="Y827" s="151"/>
      <c r="Z827" s="43"/>
      <c r="AA827" s="151"/>
      <c r="AB827" s="151"/>
      <c r="AC827" s="151"/>
      <c r="AD827" s="151"/>
      <c r="AE827" s="43"/>
      <c r="AF827" s="151"/>
      <c r="AG827" s="151"/>
      <c r="AH827" s="151"/>
      <c r="AI827" s="151"/>
      <c r="AJ827" s="22"/>
      <c r="AK827" s="22"/>
      <c r="AL827" s="22"/>
      <c r="AM827" s="22"/>
      <c r="AN827" s="22"/>
      <c r="AO827" s="22"/>
    </row>
    <row r="828" spans="1:41" ht="15.75" customHeight="1" x14ac:dyDescent="0.2">
      <c r="A828" s="43"/>
      <c r="B828" s="151"/>
      <c r="C828" s="151"/>
      <c r="D828" s="151"/>
      <c r="E828" s="151"/>
      <c r="F828" s="151"/>
      <c r="G828" s="64"/>
      <c r="H828" s="151"/>
      <c r="I828" s="151"/>
      <c r="J828" s="151"/>
      <c r="K828" s="151"/>
      <c r="L828" s="151"/>
      <c r="M828" s="64"/>
      <c r="N828" s="151"/>
      <c r="O828" s="151"/>
      <c r="P828" s="151"/>
      <c r="Q828" s="151"/>
      <c r="R828" s="151"/>
      <c r="S828" s="43"/>
      <c r="T828" s="151"/>
      <c r="U828" s="151"/>
      <c r="V828" s="151"/>
      <c r="W828" s="151"/>
      <c r="X828" s="151"/>
      <c r="Y828" s="151"/>
      <c r="Z828" s="43"/>
      <c r="AA828" s="151"/>
      <c r="AB828" s="151"/>
      <c r="AC828" s="151"/>
      <c r="AD828" s="151"/>
      <c r="AE828" s="43"/>
      <c r="AF828" s="151"/>
      <c r="AG828" s="151"/>
      <c r="AH828" s="151"/>
      <c r="AI828" s="151"/>
      <c r="AJ828" s="22"/>
      <c r="AK828" s="22"/>
      <c r="AL828" s="22"/>
      <c r="AM828" s="22"/>
      <c r="AN828" s="22"/>
      <c r="AO828" s="22"/>
    </row>
    <row r="829" spans="1:41" ht="15.75" customHeight="1" x14ac:dyDescent="0.2">
      <c r="A829" s="43"/>
      <c r="B829" s="151"/>
      <c r="C829" s="151"/>
      <c r="D829" s="151"/>
      <c r="E829" s="151"/>
      <c r="F829" s="151"/>
      <c r="G829" s="64"/>
      <c r="H829" s="151"/>
      <c r="I829" s="151"/>
      <c r="J829" s="151"/>
      <c r="K829" s="151"/>
      <c r="L829" s="151"/>
      <c r="M829" s="64"/>
      <c r="N829" s="151"/>
      <c r="O829" s="151"/>
      <c r="P829" s="151"/>
      <c r="Q829" s="151"/>
      <c r="R829" s="151"/>
      <c r="S829" s="43"/>
      <c r="T829" s="151"/>
      <c r="U829" s="151"/>
      <c r="V829" s="151"/>
      <c r="W829" s="151"/>
      <c r="X829" s="151"/>
      <c r="Y829" s="151"/>
      <c r="Z829" s="43"/>
      <c r="AA829" s="151"/>
      <c r="AB829" s="151"/>
      <c r="AC829" s="151"/>
      <c r="AD829" s="151"/>
      <c r="AE829" s="43"/>
      <c r="AF829" s="151"/>
      <c r="AG829" s="151"/>
      <c r="AH829" s="151"/>
      <c r="AI829" s="151"/>
      <c r="AJ829" s="22"/>
      <c r="AK829" s="22"/>
      <c r="AL829" s="22"/>
      <c r="AM829" s="22"/>
      <c r="AN829" s="22"/>
      <c r="AO829" s="22"/>
    </row>
    <row r="830" spans="1:41" ht="15.75" customHeight="1" x14ac:dyDescent="0.2">
      <c r="A830" s="43"/>
      <c r="B830" s="151"/>
      <c r="C830" s="151"/>
      <c r="D830" s="151"/>
      <c r="E830" s="151"/>
      <c r="F830" s="151"/>
      <c r="G830" s="64"/>
      <c r="H830" s="151"/>
      <c r="I830" s="151"/>
      <c r="J830" s="151"/>
      <c r="K830" s="151"/>
      <c r="L830" s="151"/>
      <c r="M830" s="64"/>
      <c r="N830" s="151"/>
      <c r="O830" s="151"/>
      <c r="P830" s="151"/>
      <c r="Q830" s="151"/>
      <c r="R830" s="151"/>
      <c r="S830" s="43"/>
      <c r="T830" s="151"/>
      <c r="U830" s="151"/>
      <c r="V830" s="151"/>
      <c r="W830" s="151"/>
      <c r="X830" s="151"/>
      <c r="Y830" s="151"/>
      <c r="Z830" s="43"/>
      <c r="AA830" s="151"/>
      <c r="AB830" s="151"/>
      <c r="AC830" s="151"/>
      <c r="AD830" s="151"/>
      <c r="AE830" s="43"/>
      <c r="AF830" s="151"/>
      <c r="AG830" s="151"/>
      <c r="AH830" s="151"/>
      <c r="AI830" s="151"/>
      <c r="AJ830" s="22"/>
      <c r="AK830" s="22"/>
      <c r="AL830" s="22"/>
      <c r="AM830" s="22"/>
      <c r="AN830" s="22"/>
      <c r="AO830" s="22"/>
    </row>
    <row r="831" spans="1:41" ht="15.75" customHeight="1" x14ac:dyDescent="0.2">
      <c r="A831" s="43"/>
      <c r="B831" s="151"/>
      <c r="C831" s="151"/>
      <c r="D831" s="151"/>
      <c r="E831" s="151"/>
      <c r="F831" s="151"/>
      <c r="G831" s="64"/>
      <c r="H831" s="151"/>
      <c r="I831" s="151"/>
      <c r="J831" s="151"/>
      <c r="K831" s="151"/>
      <c r="L831" s="151"/>
      <c r="M831" s="64"/>
      <c r="N831" s="151"/>
      <c r="O831" s="151"/>
      <c r="P831" s="151"/>
      <c r="Q831" s="151"/>
      <c r="R831" s="151"/>
      <c r="S831" s="43"/>
      <c r="T831" s="151"/>
      <c r="U831" s="151"/>
      <c r="V831" s="151"/>
      <c r="W831" s="151"/>
      <c r="X831" s="151"/>
      <c r="Y831" s="151"/>
      <c r="Z831" s="43"/>
      <c r="AA831" s="151"/>
      <c r="AB831" s="151"/>
      <c r="AC831" s="151"/>
      <c r="AD831" s="151"/>
      <c r="AE831" s="43"/>
      <c r="AF831" s="151"/>
      <c r="AG831" s="151"/>
      <c r="AH831" s="151"/>
      <c r="AI831" s="151"/>
      <c r="AJ831" s="22"/>
      <c r="AK831" s="22"/>
      <c r="AL831" s="22"/>
      <c r="AM831" s="22"/>
      <c r="AN831" s="22"/>
      <c r="AO831" s="22"/>
    </row>
    <row r="832" spans="1:41" ht="15.75" customHeight="1" x14ac:dyDescent="0.2">
      <c r="A832" s="43"/>
      <c r="B832" s="151"/>
      <c r="C832" s="151"/>
      <c r="D832" s="151"/>
      <c r="E832" s="151"/>
      <c r="F832" s="151"/>
      <c r="G832" s="64"/>
      <c r="H832" s="151"/>
      <c r="I832" s="151"/>
      <c r="J832" s="151"/>
      <c r="K832" s="151"/>
      <c r="L832" s="151"/>
      <c r="M832" s="64"/>
      <c r="N832" s="151"/>
      <c r="O832" s="151"/>
      <c r="P832" s="151"/>
      <c r="Q832" s="151"/>
      <c r="R832" s="151"/>
      <c r="S832" s="43"/>
      <c r="T832" s="151"/>
      <c r="U832" s="151"/>
      <c r="V832" s="151"/>
      <c r="W832" s="151"/>
      <c r="X832" s="151"/>
      <c r="Y832" s="151"/>
      <c r="Z832" s="43"/>
      <c r="AA832" s="151"/>
      <c r="AB832" s="151"/>
      <c r="AC832" s="151"/>
      <c r="AD832" s="151"/>
      <c r="AE832" s="43"/>
      <c r="AF832" s="151"/>
      <c r="AG832" s="151"/>
      <c r="AH832" s="151"/>
      <c r="AI832" s="151"/>
      <c r="AJ832" s="22"/>
      <c r="AK832" s="22"/>
      <c r="AL832" s="22"/>
      <c r="AM832" s="22"/>
      <c r="AN832" s="22"/>
      <c r="AO832" s="22"/>
    </row>
    <row r="833" spans="1:41" ht="15.75" customHeight="1" x14ac:dyDescent="0.2">
      <c r="A833" s="43"/>
      <c r="B833" s="151"/>
      <c r="C833" s="151"/>
      <c r="D833" s="151"/>
      <c r="E833" s="151"/>
      <c r="F833" s="151"/>
      <c r="G833" s="64"/>
      <c r="H833" s="151"/>
      <c r="I833" s="151"/>
      <c r="J833" s="151"/>
      <c r="K833" s="151"/>
      <c r="L833" s="151"/>
      <c r="M833" s="64"/>
      <c r="N833" s="151"/>
      <c r="O833" s="151"/>
      <c r="P833" s="151"/>
      <c r="Q833" s="151"/>
      <c r="R833" s="151"/>
      <c r="S833" s="43"/>
      <c r="T833" s="151"/>
      <c r="U833" s="151"/>
      <c r="V833" s="151"/>
      <c r="W833" s="151"/>
      <c r="X833" s="151"/>
      <c r="Y833" s="151"/>
      <c r="Z833" s="43"/>
      <c r="AA833" s="151"/>
      <c r="AB833" s="151"/>
      <c r="AC833" s="151"/>
      <c r="AD833" s="151"/>
      <c r="AE833" s="43"/>
      <c r="AF833" s="151"/>
      <c r="AG833" s="151"/>
      <c r="AH833" s="151"/>
      <c r="AI833" s="151"/>
      <c r="AJ833" s="22"/>
      <c r="AK833" s="22"/>
      <c r="AL833" s="22"/>
      <c r="AM833" s="22"/>
      <c r="AN833" s="22"/>
      <c r="AO833" s="22"/>
    </row>
    <row r="834" spans="1:41" ht="15.75" customHeight="1" x14ac:dyDescent="0.2">
      <c r="A834" s="43"/>
      <c r="B834" s="151"/>
      <c r="C834" s="151"/>
      <c r="D834" s="151"/>
      <c r="E834" s="151"/>
      <c r="F834" s="151"/>
      <c r="G834" s="64"/>
      <c r="H834" s="151"/>
      <c r="I834" s="151"/>
      <c r="J834" s="151"/>
      <c r="K834" s="151"/>
      <c r="L834" s="151"/>
      <c r="M834" s="64"/>
      <c r="N834" s="151"/>
      <c r="O834" s="151"/>
      <c r="P834" s="151"/>
      <c r="Q834" s="151"/>
      <c r="R834" s="151"/>
      <c r="S834" s="43"/>
      <c r="T834" s="151"/>
      <c r="U834" s="151"/>
      <c r="V834" s="151"/>
      <c r="W834" s="151"/>
      <c r="X834" s="151"/>
      <c r="Y834" s="151"/>
      <c r="Z834" s="43"/>
      <c r="AA834" s="151"/>
      <c r="AB834" s="151"/>
      <c r="AC834" s="151"/>
      <c r="AD834" s="151"/>
      <c r="AE834" s="43"/>
      <c r="AF834" s="151"/>
      <c r="AG834" s="151"/>
      <c r="AH834" s="151"/>
      <c r="AI834" s="151"/>
      <c r="AJ834" s="22"/>
      <c r="AK834" s="22"/>
      <c r="AL834" s="22"/>
      <c r="AM834" s="22"/>
      <c r="AN834" s="22"/>
      <c r="AO834" s="22"/>
    </row>
    <row r="835" spans="1:41" ht="15.75" customHeight="1" x14ac:dyDescent="0.2">
      <c r="A835" s="43"/>
      <c r="B835" s="151"/>
      <c r="C835" s="151"/>
      <c r="D835" s="151"/>
      <c r="E835" s="151"/>
      <c r="F835" s="151"/>
      <c r="G835" s="64"/>
      <c r="H835" s="151"/>
      <c r="I835" s="151"/>
      <c r="J835" s="151"/>
      <c r="K835" s="151"/>
      <c r="L835" s="151"/>
      <c r="M835" s="64"/>
      <c r="N835" s="151"/>
      <c r="O835" s="151"/>
      <c r="P835" s="151"/>
      <c r="Q835" s="151"/>
      <c r="R835" s="151"/>
      <c r="S835" s="43"/>
      <c r="T835" s="151"/>
      <c r="U835" s="151"/>
      <c r="V835" s="151"/>
      <c r="W835" s="151"/>
      <c r="X835" s="151"/>
      <c r="Y835" s="151"/>
      <c r="Z835" s="43"/>
      <c r="AA835" s="151"/>
      <c r="AB835" s="151"/>
      <c r="AC835" s="151"/>
      <c r="AD835" s="151"/>
      <c r="AE835" s="43"/>
      <c r="AF835" s="151"/>
      <c r="AG835" s="151"/>
      <c r="AH835" s="151"/>
      <c r="AI835" s="151"/>
      <c r="AJ835" s="22"/>
      <c r="AK835" s="22"/>
      <c r="AL835" s="22"/>
      <c r="AM835" s="22"/>
      <c r="AN835" s="22"/>
      <c r="AO835" s="22"/>
    </row>
    <row r="836" spans="1:41" ht="15.75" customHeight="1" x14ac:dyDescent="0.2">
      <c r="A836" s="43"/>
      <c r="B836" s="151"/>
      <c r="C836" s="151"/>
      <c r="D836" s="151"/>
      <c r="E836" s="151"/>
      <c r="F836" s="151"/>
      <c r="G836" s="64"/>
      <c r="H836" s="151"/>
      <c r="I836" s="151"/>
      <c r="J836" s="151"/>
      <c r="K836" s="151"/>
      <c r="L836" s="151"/>
      <c r="M836" s="64"/>
      <c r="N836" s="151"/>
      <c r="O836" s="151"/>
      <c r="P836" s="151"/>
      <c r="Q836" s="151"/>
      <c r="R836" s="151"/>
      <c r="S836" s="43"/>
      <c r="T836" s="151"/>
      <c r="U836" s="151"/>
      <c r="V836" s="151"/>
      <c r="W836" s="151"/>
      <c r="X836" s="151"/>
      <c r="Y836" s="151"/>
      <c r="Z836" s="43"/>
      <c r="AA836" s="151"/>
      <c r="AB836" s="151"/>
      <c r="AC836" s="151"/>
      <c r="AD836" s="151"/>
      <c r="AE836" s="43"/>
      <c r="AF836" s="151"/>
      <c r="AG836" s="151"/>
      <c r="AH836" s="151"/>
      <c r="AI836" s="151"/>
      <c r="AJ836" s="22"/>
      <c r="AK836" s="22"/>
      <c r="AL836" s="22"/>
      <c r="AM836" s="22"/>
      <c r="AN836" s="22"/>
      <c r="AO836" s="22"/>
    </row>
    <row r="837" spans="1:41" ht="15.75" customHeight="1" x14ac:dyDescent="0.2">
      <c r="A837" s="43"/>
      <c r="B837" s="151"/>
      <c r="C837" s="151"/>
      <c r="D837" s="151"/>
      <c r="E837" s="151"/>
      <c r="F837" s="151"/>
      <c r="G837" s="64"/>
      <c r="H837" s="151"/>
      <c r="I837" s="151"/>
      <c r="J837" s="151"/>
      <c r="K837" s="151"/>
      <c r="L837" s="151"/>
      <c r="M837" s="64"/>
      <c r="N837" s="151"/>
      <c r="O837" s="151"/>
      <c r="P837" s="151"/>
      <c r="Q837" s="151"/>
      <c r="R837" s="151"/>
      <c r="S837" s="43"/>
      <c r="T837" s="151"/>
      <c r="U837" s="151"/>
      <c r="V837" s="151"/>
      <c r="W837" s="151"/>
      <c r="X837" s="151"/>
      <c r="Y837" s="151"/>
      <c r="Z837" s="43"/>
      <c r="AA837" s="151"/>
      <c r="AB837" s="151"/>
      <c r="AC837" s="151"/>
      <c r="AD837" s="151"/>
      <c r="AE837" s="43"/>
      <c r="AF837" s="151"/>
      <c r="AG837" s="151"/>
      <c r="AH837" s="151"/>
      <c r="AI837" s="151"/>
      <c r="AJ837" s="22"/>
      <c r="AK837" s="22"/>
      <c r="AL837" s="22"/>
      <c r="AM837" s="22"/>
      <c r="AN837" s="22"/>
      <c r="AO837" s="22"/>
    </row>
    <row r="838" spans="1:41" ht="15.75" customHeight="1" x14ac:dyDescent="0.2">
      <c r="A838" s="43"/>
      <c r="B838" s="151"/>
      <c r="C838" s="151"/>
      <c r="D838" s="151"/>
      <c r="E838" s="151"/>
      <c r="F838" s="151"/>
      <c r="G838" s="64"/>
      <c r="H838" s="151"/>
      <c r="I838" s="151"/>
      <c r="J838" s="151"/>
      <c r="K838" s="151"/>
      <c r="L838" s="151"/>
      <c r="M838" s="64"/>
      <c r="N838" s="151"/>
      <c r="O838" s="151"/>
      <c r="P838" s="151"/>
      <c r="Q838" s="151"/>
      <c r="R838" s="151"/>
      <c r="S838" s="43"/>
      <c r="T838" s="151"/>
      <c r="U838" s="151"/>
      <c r="V838" s="151"/>
      <c r="W838" s="151"/>
      <c r="X838" s="151"/>
      <c r="Y838" s="151"/>
      <c r="Z838" s="43"/>
      <c r="AA838" s="151"/>
      <c r="AB838" s="151"/>
      <c r="AC838" s="151"/>
      <c r="AD838" s="151"/>
      <c r="AE838" s="43"/>
      <c r="AF838" s="151"/>
      <c r="AG838" s="151"/>
      <c r="AH838" s="151"/>
      <c r="AI838" s="151"/>
      <c r="AJ838" s="22"/>
      <c r="AK838" s="22"/>
      <c r="AL838" s="22"/>
      <c r="AM838" s="22"/>
      <c r="AN838" s="22"/>
      <c r="AO838" s="22"/>
    </row>
    <row r="839" spans="1:41" ht="15.75" customHeight="1" x14ac:dyDescent="0.2">
      <c r="A839" s="43"/>
      <c r="B839" s="151"/>
      <c r="C839" s="151"/>
      <c r="D839" s="151"/>
      <c r="E839" s="151"/>
      <c r="F839" s="151"/>
      <c r="G839" s="64"/>
      <c r="H839" s="151"/>
      <c r="I839" s="151"/>
      <c r="J839" s="151"/>
      <c r="K839" s="151"/>
      <c r="L839" s="151"/>
      <c r="M839" s="64"/>
      <c r="N839" s="151"/>
      <c r="O839" s="151"/>
      <c r="P839" s="151"/>
      <c r="Q839" s="151"/>
      <c r="R839" s="151"/>
      <c r="S839" s="43"/>
      <c r="T839" s="151"/>
      <c r="U839" s="151"/>
      <c r="V839" s="151"/>
      <c r="W839" s="151"/>
      <c r="X839" s="151"/>
      <c r="Y839" s="151"/>
      <c r="Z839" s="43"/>
      <c r="AA839" s="151"/>
      <c r="AB839" s="151"/>
      <c r="AC839" s="151"/>
      <c r="AD839" s="151"/>
      <c r="AE839" s="43"/>
      <c r="AF839" s="151"/>
      <c r="AG839" s="151"/>
      <c r="AH839" s="151"/>
      <c r="AI839" s="151"/>
      <c r="AJ839" s="22"/>
      <c r="AK839" s="22"/>
      <c r="AL839" s="22"/>
      <c r="AM839" s="22"/>
      <c r="AN839" s="22"/>
      <c r="AO839" s="22"/>
    </row>
    <row r="840" spans="1:41" ht="15.75" customHeight="1" x14ac:dyDescent="0.2">
      <c r="A840" s="43"/>
      <c r="B840" s="151"/>
      <c r="C840" s="151"/>
      <c r="D840" s="151"/>
      <c r="E840" s="151"/>
      <c r="F840" s="151"/>
      <c r="G840" s="64"/>
      <c r="H840" s="151"/>
      <c r="I840" s="151"/>
      <c r="J840" s="151"/>
      <c r="K840" s="151"/>
      <c r="L840" s="151"/>
      <c r="M840" s="64"/>
      <c r="N840" s="151"/>
      <c r="O840" s="151"/>
      <c r="P840" s="151"/>
      <c r="Q840" s="151"/>
      <c r="R840" s="151"/>
      <c r="S840" s="43"/>
      <c r="T840" s="151"/>
      <c r="U840" s="151"/>
      <c r="V840" s="151"/>
      <c r="W840" s="151"/>
      <c r="X840" s="151"/>
      <c r="Y840" s="151"/>
      <c r="Z840" s="43"/>
      <c r="AA840" s="151"/>
      <c r="AB840" s="151"/>
      <c r="AC840" s="151"/>
      <c r="AD840" s="151"/>
      <c r="AE840" s="43"/>
      <c r="AF840" s="151"/>
      <c r="AG840" s="151"/>
      <c r="AH840" s="151"/>
      <c r="AI840" s="151"/>
      <c r="AJ840" s="22"/>
      <c r="AK840" s="22"/>
      <c r="AL840" s="22"/>
      <c r="AM840" s="22"/>
      <c r="AN840" s="22"/>
      <c r="AO840" s="22"/>
    </row>
    <row r="841" spans="1:41" ht="15.75" customHeight="1" x14ac:dyDescent="0.2">
      <c r="A841" s="43"/>
      <c r="B841" s="151"/>
      <c r="C841" s="151"/>
      <c r="D841" s="151"/>
      <c r="E841" s="151"/>
      <c r="F841" s="151"/>
      <c r="G841" s="64"/>
      <c r="H841" s="151"/>
      <c r="I841" s="151"/>
      <c r="J841" s="151"/>
      <c r="K841" s="151"/>
      <c r="L841" s="151"/>
      <c r="M841" s="64"/>
      <c r="N841" s="151"/>
      <c r="O841" s="151"/>
      <c r="P841" s="151"/>
      <c r="Q841" s="151"/>
      <c r="R841" s="151"/>
      <c r="S841" s="43"/>
      <c r="T841" s="151"/>
      <c r="U841" s="151"/>
      <c r="V841" s="151"/>
      <c r="W841" s="151"/>
      <c r="X841" s="151"/>
      <c r="Y841" s="151"/>
      <c r="Z841" s="43"/>
      <c r="AA841" s="151"/>
      <c r="AB841" s="151"/>
      <c r="AC841" s="151"/>
      <c r="AD841" s="151"/>
      <c r="AE841" s="43"/>
      <c r="AF841" s="151"/>
      <c r="AG841" s="151"/>
      <c r="AH841" s="151"/>
      <c r="AI841" s="151"/>
      <c r="AJ841" s="22"/>
      <c r="AK841" s="22"/>
      <c r="AL841" s="22"/>
      <c r="AM841" s="22"/>
      <c r="AN841" s="22"/>
      <c r="AO841" s="22"/>
    </row>
    <row r="842" spans="1:41" ht="15.75" customHeight="1" x14ac:dyDescent="0.2">
      <c r="A842" s="43"/>
      <c r="B842" s="151"/>
      <c r="C842" s="151"/>
      <c r="D842" s="151"/>
      <c r="E842" s="151"/>
      <c r="F842" s="151"/>
      <c r="G842" s="64"/>
      <c r="H842" s="151"/>
      <c r="I842" s="151"/>
      <c r="J842" s="151"/>
      <c r="K842" s="151"/>
      <c r="L842" s="151"/>
      <c r="M842" s="64"/>
      <c r="N842" s="151"/>
      <c r="O842" s="151"/>
      <c r="P842" s="151"/>
      <c r="Q842" s="151"/>
      <c r="R842" s="151"/>
      <c r="S842" s="43"/>
      <c r="T842" s="151"/>
      <c r="U842" s="151"/>
      <c r="V842" s="151"/>
      <c r="W842" s="151"/>
      <c r="X842" s="151"/>
      <c r="Y842" s="151"/>
      <c r="Z842" s="43"/>
      <c r="AA842" s="151"/>
      <c r="AB842" s="151"/>
      <c r="AC842" s="151"/>
      <c r="AD842" s="151"/>
      <c r="AE842" s="43"/>
      <c r="AF842" s="151"/>
      <c r="AG842" s="151"/>
      <c r="AH842" s="151"/>
      <c r="AI842" s="151"/>
      <c r="AJ842" s="22"/>
      <c r="AK842" s="22"/>
      <c r="AL842" s="22"/>
      <c r="AM842" s="22"/>
      <c r="AN842" s="22"/>
      <c r="AO842" s="22"/>
    </row>
    <row r="843" spans="1:41" ht="15.75" customHeight="1" x14ac:dyDescent="0.2">
      <c r="A843" s="43"/>
      <c r="B843" s="151"/>
      <c r="C843" s="151"/>
      <c r="D843" s="151"/>
      <c r="E843" s="151"/>
      <c r="F843" s="151"/>
      <c r="G843" s="64"/>
      <c r="H843" s="151"/>
      <c r="I843" s="151"/>
      <c r="J843" s="151"/>
      <c r="K843" s="151"/>
      <c r="L843" s="151"/>
      <c r="M843" s="64"/>
      <c r="N843" s="151"/>
      <c r="O843" s="151"/>
      <c r="P843" s="151"/>
      <c r="Q843" s="151"/>
      <c r="R843" s="151"/>
      <c r="S843" s="43"/>
      <c r="T843" s="151"/>
      <c r="U843" s="151"/>
      <c r="V843" s="151"/>
      <c r="W843" s="151"/>
      <c r="X843" s="151"/>
      <c r="Y843" s="151"/>
      <c r="Z843" s="43"/>
      <c r="AA843" s="151"/>
      <c r="AB843" s="151"/>
      <c r="AC843" s="151"/>
      <c r="AD843" s="151"/>
      <c r="AE843" s="43"/>
      <c r="AF843" s="151"/>
      <c r="AG843" s="151"/>
      <c r="AH843" s="151"/>
      <c r="AI843" s="151"/>
      <c r="AJ843" s="22"/>
      <c r="AK843" s="22"/>
      <c r="AL843" s="22"/>
      <c r="AM843" s="22"/>
      <c r="AN843" s="22"/>
      <c r="AO843" s="22"/>
    </row>
    <row r="844" spans="1:41" ht="15.75" customHeight="1" x14ac:dyDescent="0.2">
      <c r="A844" s="43"/>
      <c r="B844" s="151"/>
      <c r="C844" s="151"/>
      <c r="D844" s="151"/>
      <c r="E844" s="151"/>
      <c r="F844" s="151"/>
      <c r="G844" s="64"/>
      <c r="H844" s="151"/>
      <c r="I844" s="151"/>
      <c r="J844" s="151"/>
      <c r="K844" s="151"/>
      <c r="L844" s="151"/>
      <c r="M844" s="64"/>
      <c r="N844" s="151"/>
      <c r="O844" s="151"/>
      <c r="P844" s="151"/>
      <c r="Q844" s="151"/>
      <c r="R844" s="151"/>
      <c r="S844" s="43"/>
      <c r="T844" s="151"/>
      <c r="U844" s="151"/>
      <c r="V844" s="151"/>
      <c r="W844" s="151"/>
      <c r="X844" s="151"/>
      <c r="Y844" s="151"/>
      <c r="Z844" s="43"/>
      <c r="AA844" s="151"/>
      <c r="AB844" s="151"/>
      <c r="AC844" s="151"/>
      <c r="AD844" s="151"/>
      <c r="AE844" s="43"/>
      <c r="AF844" s="151"/>
      <c r="AG844" s="151"/>
      <c r="AH844" s="151"/>
      <c r="AI844" s="151"/>
      <c r="AJ844" s="22"/>
      <c r="AK844" s="22"/>
      <c r="AL844" s="22"/>
      <c r="AM844" s="22"/>
      <c r="AN844" s="22"/>
      <c r="AO844" s="22"/>
    </row>
    <row r="845" spans="1:41" ht="15.75" customHeight="1" x14ac:dyDescent="0.2">
      <c r="A845" s="43"/>
      <c r="B845" s="151"/>
      <c r="C845" s="151"/>
      <c r="D845" s="151"/>
      <c r="E845" s="151"/>
      <c r="F845" s="151"/>
      <c r="G845" s="64"/>
      <c r="H845" s="151"/>
      <c r="I845" s="151"/>
      <c r="J845" s="151"/>
      <c r="K845" s="151"/>
      <c r="L845" s="151"/>
      <c r="M845" s="64"/>
      <c r="N845" s="151"/>
      <c r="O845" s="151"/>
      <c r="P845" s="151"/>
      <c r="Q845" s="151"/>
      <c r="R845" s="151"/>
      <c r="S845" s="43"/>
      <c r="T845" s="151"/>
      <c r="U845" s="151"/>
      <c r="V845" s="151"/>
      <c r="W845" s="151"/>
      <c r="X845" s="151"/>
      <c r="Y845" s="151"/>
      <c r="Z845" s="43"/>
      <c r="AA845" s="151"/>
      <c r="AB845" s="151"/>
      <c r="AC845" s="151"/>
      <c r="AD845" s="151"/>
      <c r="AE845" s="43"/>
      <c r="AF845" s="151"/>
      <c r="AG845" s="151"/>
      <c r="AH845" s="151"/>
      <c r="AI845" s="151"/>
      <c r="AJ845" s="22"/>
      <c r="AK845" s="22"/>
      <c r="AL845" s="22"/>
      <c r="AM845" s="22"/>
      <c r="AN845" s="22"/>
      <c r="AO845" s="22"/>
    </row>
    <row r="846" spans="1:41" ht="15.75" customHeight="1" x14ac:dyDescent="0.2">
      <c r="A846" s="43"/>
      <c r="B846" s="151"/>
      <c r="C846" s="151"/>
      <c r="D846" s="151"/>
      <c r="E846" s="151"/>
      <c r="F846" s="151"/>
      <c r="G846" s="64"/>
      <c r="H846" s="151"/>
      <c r="I846" s="151"/>
      <c r="J846" s="151"/>
      <c r="K846" s="151"/>
      <c r="L846" s="151"/>
      <c r="M846" s="64"/>
      <c r="N846" s="151"/>
      <c r="O846" s="151"/>
      <c r="P846" s="151"/>
      <c r="Q846" s="151"/>
      <c r="R846" s="151"/>
      <c r="S846" s="43"/>
      <c r="T846" s="151"/>
      <c r="U846" s="151"/>
      <c r="V846" s="151"/>
      <c r="W846" s="151"/>
      <c r="X846" s="151"/>
      <c r="Y846" s="151"/>
      <c r="Z846" s="43"/>
      <c r="AA846" s="151"/>
      <c r="AB846" s="151"/>
      <c r="AC846" s="151"/>
      <c r="AD846" s="151"/>
      <c r="AE846" s="43"/>
      <c r="AF846" s="151"/>
      <c r="AG846" s="151"/>
      <c r="AH846" s="151"/>
      <c r="AI846" s="151"/>
      <c r="AJ846" s="22"/>
      <c r="AK846" s="22"/>
      <c r="AL846" s="22"/>
      <c r="AM846" s="22"/>
      <c r="AN846" s="22"/>
      <c r="AO846" s="22"/>
    </row>
    <row r="847" spans="1:41" ht="15.75" customHeight="1" x14ac:dyDescent="0.2">
      <c r="A847" s="43"/>
      <c r="B847" s="151"/>
      <c r="C847" s="151"/>
      <c r="D847" s="151"/>
      <c r="E847" s="151"/>
      <c r="F847" s="151"/>
      <c r="G847" s="64"/>
      <c r="H847" s="151"/>
      <c r="I847" s="151"/>
      <c r="J847" s="151"/>
      <c r="K847" s="151"/>
      <c r="L847" s="151"/>
      <c r="M847" s="64"/>
      <c r="N847" s="151"/>
      <c r="O847" s="151"/>
      <c r="P847" s="151"/>
      <c r="Q847" s="151"/>
      <c r="R847" s="151"/>
      <c r="S847" s="43"/>
      <c r="T847" s="151"/>
      <c r="U847" s="151"/>
      <c r="V847" s="151"/>
      <c r="W847" s="151"/>
      <c r="X847" s="151"/>
      <c r="Y847" s="151"/>
      <c r="Z847" s="43"/>
      <c r="AA847" s="151"/>
      <c r="AB847" s="151"/>
      <c r="AC847" s="151"/>
      <c r="AD847" s="151"/>
      <c r="AE847" s="43"/>
      <c r="AF847" s="151"/>
      <c r="AG847" s="151"/>
      <c r="AH847" s="151"/>
      <c r="AI847" s="151"/>
      <c r="AJ847" s="22"/>
      <c r="AK847" s="22"/>
      <c r="AL847" s="22"/>
      <c r="AM847" s="22"/>
      <c r="AN847" s="22"/>
      <c r="AO847" s="22"/>
    </row>
    <row r="848" spans="1:41" ht="15.75" customHeight="1" x14ac:dyDescent="0.2">
      <c r="A848" s="43"/>
      <c r="B848" s="151"/>
      <c r="C848" s="151"/>
      <c r="D848" s="151"/>
      <c r="E848" s="151"/>
      <c r="F848" s="151"/>
      <c r="G848" s="64"/>
      <c r="H848" s="151"/>
      <c r="I848" s="151"/>
      <c r="J848" s="151"/>
      <c r="K848" s="151"/>
      <c r="L848" s="151"/>
      <c r="M848" s="64"/>
      <c r="N848" s="151"/>
      <c r="O848" s="151"/>
      <c r="P848" s="151"/>
      <c r="Q848" s="151"/>
      <c r="R848" s="151"/>
      <c r="S848" s="43"/>
      <c r="T848" s="151"/>
      <c r="U848" s="151"/>
      <c r="V848" s="151"/>
      <c r="W848" s="151"/>
      <c r="X848" s="151"/>
      <c r="Y848" s="151"/>
      <c r="Z848" s="43"/>
      <c r="AA848" s="151"/>
      <c r="AB848" s="151"/>
      <c r="AC848" s="151"/>
      <c r="AD848" s="151"/>
      <c r="AE848" s="43"/>
      <c r="AF848" s="151"/>
      <c r="AG848" s="151"/>
      <c r="AH848" s="151"/>
      <c r="AI848" s="151"/>
      <c r="AJ848" s="22"/>
      <c r="AK848" s="22"/>
      <c r="AL848" s="22"/>
      <c r="AM848" s="22"/>
      <c r="AN848" s="22"/>
      <c r="AO848" s="22"/>
    </row>
    <row r="849" spans="1:41" ht="15.75" customHeight="1" x14ac:dyDescent="0.2">
      <c r="A849" s="43"/>
      <c r="B849" s="151"/>
      <c r="C849" s="151"/>
      <c r="D849" s="151"/>
      <c r="E849" s="151"/>
      <c r="F849" s="151"/>
      <c r="G849" s="64"/>
      <c r="H849" s="151"/>
      <c r="I849" s="151"/>
      <c r="J849" s="151"/>
      <c r="K849" s="151"/>
      <c r="L849" s="151"/>
      <c r="M849" s="64"/>
      <c r="N849" s="151"/>
      <c r="O849" s="151"/>
      <c r="P849" s="151"/>
      <c r="Q849" s="151"/>
      <c r="R849" s="151"/>
      <c r="S849" s="43"/>
      <c r="T849" s="151"/>
      <c r="U849" s="151"/>
      <c r="V849" s="151"/>
      <c r="W849" s="151"/>
      <c r="X849" s="151"/>
      <c r="Y849" s="151"/>
      <c r="Z849" s="43"/>
      <c r="AA849" s="151"/>
      <c r="AB849" s="151"/>
      <c r="AC849" s="151"/>
      <c r="AD849" s="151"/>
      <c r="AE849" s="43"/>
      <c r="AF849" s="151"/>
      <c r="AG849" s="151"/>
      <c r="AH849" s="151"/>
      <c r="AI849" s="151"/>
      <c r="AJ849" s="22"/>
      <c r="AK849" s="22"/>
      <c r="AL849" s="22"/>
      <c r="AM849" s="22"/>
      <c r="AN849" s="22"/>
      <c r="AO849" s="22"/>
    </row>
    <row r="850" spans="1:41" ht="15.75" customHeight="1" x14ac:dyDescent="0.2">
      <c r="A850" s="43"/>
      <c r="B850" s="151"/>
      <c r="C850" s="151"/>
      <c r="D850" s="151"/>
      <c r="E850" s="151"/>
      <c r="F850" s="151"/>
      <c r="G850" s="64"/>
      <c r="H850" s="151"/>
      <c r="I850" s="151"/>
      <c r="J850" s="151"/>
      <c r="K850" s="151"/>
      <c r="L850" s="151"/>
      <c r="M850" s="64"/>
      <c r="N850" s="151"/>
      <c r="O850" s="151"/>
      <c r="P850" s="151"/>
      <c r="Q850" s="151"/>
      <c r="R850" s="151"/>
      <c r="S850" s="43"/>
      <c r="T850" s="151"/>
      <c r="U850" s="151"/>
      <c r="V850" s="151"/>
      <c r="W850" s="151"/>
      <c r="X850" s="151"/>
      <c r="Y850" s="151"/>
      <c r="Z850" s="43"/>
      <c r="AA850" s="151"/>
      <c r="AB850" s="151"/>
      <c r="AC850" s="151"/>
      <c r="AD850" s="151"/>
      <c r="AE850" s="43"/>
      <c r="AF850" s="151"/>
      <c r="AG850" s="151"/>
      <c r="AH850" s="151"/>
      <c r="AI850" s="151"/>
      <c r="AJ850" s="22"/>
      <c r="AK850" s="22"/>
      <c r="AL850" s="22"/>
      <c r="AM850" s="22"/>
      <c r="AN850" s="22"/>
      <c r="AO850" s="22"/>
    </row>
    <row r="851" spans="1:41" ht="15.75" customHeight="1" x14ac:dyDescent="0.2">
      <c r="A851" s="43"/>
      <c r="B851" s="151"/>
      <c r="C851" s="151"/>
      <c r="D851" s="151"/>
      <c r="E851" s="151"/>
      <c r="F851" s="151"/>
      <c r="G851" s="64"/>
      <c r="H851" s="151"/>
      <c r="I851" s="151"/>
      <c r="J851" s="151"/>
      <c r="K851" s="151"/>
      <c r="L851" s="151"/>
      <c r="M851" s="64"/>
      <c r="N851" s="151"/>
      <c r="O851" s="151"/>
      <c r="P851" s="151"/>
      <c r="Q851" s="151"/>
      <c r="R851" s="151"/>
      <c r="S851" s="43"/>
      <c r="T851" s="151"/>
      <c r="U851" s="151"/>
      <c r="V851" s="151"/>
      <c r="W851" s="151"/>
      <c r="X851" s="151"/>
      <c r="Y851" s="151"/>
      <c r="Z851" s="43"/>
      <c r="AA851" s="151"/>
      <c r="AB851" s="151"/>
      <c r="AC851" s="151"/>
      <c r="AD851" s="151"/>
      <c r="AE851" s="43"/>
      <c r="AF851" s="151"/>
      <c r="AG851" s="151"/>
      <c r="AH851" s="151"/>
      <c r="AI851" s="151"/>
      <c r="AJ851" s="22"/>
      <c r="AK851" s="22"/>
      <c r="AL851" s="22"/>
      <c r="AM851" s="22"/>
      <c r="AN851" s="22"/>
      <c r="AO851" s="22"/>
    </row>
    <row r="852" spans="1:41" ht="15.75" customHeight="1" x14ac:dyDescent="0.2">
      <c r="A852" s="43"/>
      <c r="B852" s="151"/>
      <c r="C852" s="151"/>
      <c r="D852" s="151"/>
      <c r="E852" s="151"/>
      <c r="F852" s="151"/>
      <c r="G852" s="64"/>
      <c r="H852" s="151"/>
      <c r="I852" s="151"/>
      <c r="J852" s="151"/>
      <c r="K852" s="151"/>
      <c r="L852" s="151"/>
      <c r="M852" s="64"/>
      <c r="N852" s="151"/>
      <c r="O852" s="151"/>
      <c r="P852" s="151"/>
      <c r="Q852" s="151"/>
      <c r="R852" s="151"/>
      <c r="S852" s="43"/>
      <c r="T852" s="151"/>
      <c r="U852" s="151"/>
      <c r="V852" s="151"/>
      <c r="W852" s="151"/>
      <c r="X852" s="151"/>
      <c r="Y852" s="151"/>
      <c r="Z852" s="43"/>
      <c r="AA852" s="151"/>
      <c r="AB852" s="151"/>
      <c r="AC852" s="151"/>
      <c r="AD852" s="151"/>
      <c r="AE852" s="43"/>
      <c r="AF852" s="151"/>
      <c r="AG852" s="151"/>
      <c r="AH852" s="151"/>
      <c r="AI852" s="151"/>
      <c r="AJ852" s="22"/>
      <c r="AK852" s="22"/>
      <c r="AL852" s="22"/>
      <c r="AM852" s="22"/>
      <c r="AN852" s="22"/>
      <c r="AO852" s="22"/>
    </row>
    <row r="853" spans="1:41" ht="15.75" customHeight="1" x14ac:dyDescent="0.2">
      <c r="A853" s="43"/>
      <c r="B853" s="151"/>
      <c r="C853" s="151"/>
      <c r="D853" s="151"/>
      <c r="E853" s="151"/>
      <c r="F853" s="151"/>
      <c r="G853" s="64"/>
      <c r="H853" s="151"/>
      <c r="I853" s="151"/>
      <c r="J853" s="151"/>
      <c r="K853" s="151"/>
      <c r="L853" s="151"/>
      <c r="M853" s="64"/>
      <c r="N853" s="151"/>
      <c r="O853" s="151"/>
      <c r="P853" s="151"/>
      <c r="Q853" s="151"/>
      <c r="R853" s="151"/>
      <c r="S853" s="43"/>
      <c r="T853" s="151"/>
      <c r="U853" s="151"/>
      <c r="V853" s="151"/>
      <c r="W853" s="151"/>
      <c r="X853" s="151"/>
      <c r="Y853" s="151"/>
      <c r="Z853" s="43"/>
      <c r="AA853" s="151"/>
      <c r="AB853" s="151"/>
      <c r="AC853" s="151"/>
      <c r="AD853" s="151"/>
      <c r="AE853" s="43"/>
      <c r="AF853" s="151"/>
      <c r="AG853" s="151"/>
      <c r="AH853" s="151"/>
      <c r="AI853" s="151"/>
      <c r="AJ853" s="22"/>
      <c r="AK853" s="22"/>
      <c r="AL853" s="22"/>
      <c r="AM853" s="22"/>
      <c r="AN853" s="22"/>
      <c r="AO853" s="22"/>
    </row>
    <row r="854" spans="1:41" ht="15.75" customHeight="1" x14ac:dyDescent="0.2">
      <c r="A854" s="43"/>
      <c r="B854" s="151"/>
      <c r="C854" s="151"/>
      <c r="D854" s="151"/>
      <c r="E854" s="151"/>
      <c r="F854" s="151"/>
      <c r="G854" s="64"/>
      <c r="H854" s="151"/>
      <c r="I854" s="151"/>
      <c r="J854" s="151"/>
      <c r="K854" s="151"/>
      <c r="L854" s="151"/>
      <c r="M854" s="64"/>
      <c r="N854" s="151"/>
      <c r="O854" s="151"/>
      <c r="P854" s="151"/>
      <c r="Q854" s="151"/>
      <c r="R854" s="151"/>
      <c r="S854" s="43"/>
      <c r="T854" s="151"/>
      <c r="U854" s="151"/>
      <c r="V854" s="151"/>
      <c r="W854" s="151"/>
      <c r="X854" s="151"/>
      <c r="Y854" s="151"/>
      <c r="Z854" s="43"/>
      <c r="AA854" s="151"/>
      <c r="AB854" s="151"/>
      <c r="AC854" s="151"/>
      <c r="AD854" s="151"/>
      <c r="AE854" s="43"/>
      <c r="AF854" s="151"/>
      <c r="AG854" s="151"/>
      <c r="AH854" s="151"/>
      <c r="AI854" s="151"/>
      <c r="AJ854" s="22"/>
      <c r="AK854" s="22"/>
      <c r="AL854" s="22"/>
      <c r="AM854" s="22"/>
      <c r="AN854" s="22"/>
      <c r="AO854" s="22"/>
    </row>
    <row r="855" spans="1:41" ht="15.75" customHeight="1" x14ac:dyDescent="0.2">
      <c r="A855" s="43"/>
      <c r="B855" s="151"/>
      <c r="C855" s="151"/>
      <c r="D855" s="151"/>
      <c r="E855" s="151"/>
      <c r="F855" s="151"/>
      <c r="G855" s="64"/>
      <c r="H855" s="151"/>
      <c r="I855" s="151"/>
      <c r="J855" s="151"/>
      <c r="K855" s="151"/>
      <c r="L855" s="151"/>
      <c r="M855" s="64"/>
      <c r="N855" s="151"/>
      <c r="O855" s="151"/>
      <c r="P855" s="151"/>
      <c r="Q855" s="151"/>
      <c r="R855" s="151"/>
      <c r="S855" s="43"/>
      <c r="T855" s="151"/>
      <c r="U855" s="151"/>
      <c r="V855" s="151"/>
      <c r="W855" s="151"/>
      <c r="X855" s="151"/>
      <c r="Y855" s="151"/>
      <c r="Z855" s="43"/>
      <c r="AA855" s="151"/>
      <c r="AB855" s="151"/>
      <c r="AC855" s="151"/>
      <c r="AD855" s="151"/>
      <c r="AE855" s="43"/>
      <c r="AF855" s="151"/>
      <c r="AG855" s="151"/>
      <c r="AH855" s="151"/>
      <c r="AI855" s="151"/>
      <c r="AJ855" s="22"/>
      <c r="AK855" s="22"/>
      <c r="AL855" s="22"/>
      <c r="AM855" s="22"/>
      <c r="AN855" s="22"/>
      <c r="AO855" s="22"/>
    </row>
    <row r="856" spans="1:41" ht="15.75" customHeight="1" x14ac:dyDescent="0.2">
      <c r="A856" s="43"/>
      <c r="B856" s="151"/>
      <c r="C856" s="151"/>
      <c r="D856" s="151"/>
      <c r="E856" s="151"/>
      <c r="F856" s="151"/>
      <c r="G856" s="64"/>
      <c r="H856" s="151"/>
      <c r="I856" s="151"/>
      <c r="J856" s="151"/>
      <c r="K856" s="151"/>
      <c r="L856" s="151"/>
      <c r="M856" s="64"/>
      <c r="N856" s="151"/>
      <c r="O856" s="151"/>
      <c r="P856" s="151"/>
      <c r="Q856" s="151"/>
      <c r="R856" s="151"/>
      <c r="S856" s="43"/>
      <c r="T856" s="151"/>
      <c r="U856" s="151"/>
      <c r="V856" s="151"/>
      <c r="W856" s="151"/>
      <c r="X856" s="151"/>
      <c r="Y856" s="151"/>
      <c r="Z856" s="43"/>
      <c r="AA856" s="151"/>
      <c r="AB856" s="151"/>
      <c r="AC856" s="151"/>
      <c r="AD856" s="151"/>
      <c r="AE856" s="43"/>
      <c r="AF856" s="151"/>
      <c r="AG856" s="151"/>
      <c r="AH856" s="151"/>
      <c r="AI856" s="151"/>
      <c r="AJ856" s="22"/>
      <c r="AK856" s="22"/>
      <c r="AL856" s="22"/>
      <c r="AM856" s="22"/>
      <c r="AN856" s="22"/>
      <c r="AO856" s="22"/>
    </row>
    <row r="857" spans="1:41" ht="15.75" customHeight="1" x14ac:dyDescent="0.2">
      <c r="A857" s="43"/>
      <c r="B857" s="151"/>
      <c r="C857" s="151"/>
      <c r="D857" s="151"/>
      <c r="E857" s="151"/>
      <c r="F857" s="151"/>
      <c r="G857" s="64"/>
      <c r="H857" s="151"/>
      <c r="I857" s="151"/>
      <c r="J857" s="151"/>
      <c r="K857" s="151"/>
      <c r="L857" s="151"/>
      <c r="M857" s="64"/>
      <c r="N857" s="151"/>
      <c r="O857" s="151"/>
      <c r="P857" s="151"/>
      <c r="Q857" s="151"/>
      <c r="R857" s="151"/>
      <c r="S857" s="43"/>
      <c r="T857" s="151"/>
      <c r="U857" s="151"/>
      <c r="V857" s="151"/>
      <c r="W857" s="151"/>
      <c r="X857" s="151"/>
      <c r="Y857" s="151"/>
      <c r="Z857" s="43"/>
      <c r="AA857" s="151"/>
      <c r="AB857" s="151"/>
      <c r="AC857" s="151"/>
      <c r="AD857" s="151"/>
      <c r="AE857" s="43"/>
      <c r="AF857" s="151"/>
      <c r="AG857" s="151"/>
      <c r="AH857" s="151"/>
      <c r="AI857" s="151"/>
      <c r="AJ857" s="22"/>
      <c r="AK857" s="22"/>
      <c r="AL857" s="22"/>
      <c r="AM857" s="22"/>
      <c r="AN857" s="22"/>
      <c r="AO857" s="22"/>
    </row>
    <row r="858" spans="1:41" ht="15.75" customHeight="1" x14ac:dyDescent="0.2">
      <c r="A858" s="43"/>
      <c r="B858" s="151"/>
      <c r="C858" s="151"/>
      <c r="D858" s="151"/>
      <c r="E858" s="151"/>
      <c r="F858" s="151"/>
      <c r="G858" s="64"/>
      <c r="H858" s="151"/>
      <c r="I858" s="151"/>
      <c r="J858" s="151"/>
      <c r="K858" s="151"/>
      <c r="L858" s="151"/>
      <c r="M858" s="64"/>
      <c r="N858" s="151"/>
      <c r="O858" s="151"/>
      <c r="P858" s="151"/>
      <c r="Q858" s="151"/>
      <c r="R858" s="151"/>
      <c r="S858" s="43"/>
      <c r="T858" s="151"/>
      <c r="U858" s="151"/>
      <c r="V858" s="151"/>
      <c r="W858" s="151"/>
      <c r="X858" s="151"/>
      <c r="Y858" s="151"/>
      <c r="Z858" s="43"/>
      <c r="AA858" s="151"/>
      <c r="AB858" s="151"/>
      <c r="AC858" s="151"/>
      <c r="AD858" s="151"/>
      <c r="AE858" s="43"/>
      <c r="AF858" s="151"/>
      <c r="AG858" s="151"/>
      <c r="AH858" s="151"/>
      <c r="AI858" s="151"/>
      <c r="AJ858" s="22"/>
      <c r="AK858" s="22"/>
      <c r="AL858" s="22"/>
      <c r="AM858" s="22"/>
      <c r="AN858" s="22"/>
      <c r="AO858" s="22"/>
    </row>
    <row r="859" spans="1:41" ht="15.75" customHeight="1" x14ac:dyDescent="0.2">
      <c r="A859" s="43"/>
      <c r="B859" s="151"/>
      <c r="C859" s="151"/>
      <c r="D859" s="151"/>
      <c r="E859" s="151"/>
      <c r="F859" s="151"/>
      <c r="G859" s="64"/>
      <c r="H859" s="151"/>
      <c r="I859" s="151"/>
      <c r="J859" s="151"/>
      <c r="K859" s="151"/>
      <c r="L859" s="151"/>
      <c r="M859" s="64"/>
      <c r="N859" s="151"/>
      <c r="O859" s="151"/>
      <c r="P859" s="151"/>
      <c r="Q859" s="151"/>
      <c r="R859" s="151"/>
      <c r="S859" s="43"/>
      <c r="T859" s="151"/>
      <c r="U859" s="151"/>
      <c r="V859" s="151"/>
      <c r="W859" s="151"/>
      <c r="X859" s="151"/>
      <c r="Y859" s="151"/>
      <c r="Z859" s="43"/>
      <c r="AA859" s="151"/>
      <c r="AB859" s="151"/>
      <c r="AC859" s="151"/>
      <c r="AD859" s="151"/>
      <c r="AE859" s="43"/>
      <c r="AF859" s="151"/>
      <c r="AG859" s="151"/>
      <c r="AH859" s="151"/>
      <c r="AI859" s="151"/>
      <c r="AJ859" s="22"/>
      <c r="AK859" s="22"/>
      <c r="AL859" s="22"/>
      <c r="AM859" s="22"/>
      <c r="AN859" s="22"/>
      <c r="AO859" s="22"/>
    </row>
    <row r="860" spans="1:41" ht="15.75" customHeight="1" x14ac:dyDescent="0.2">
      <c r="A860" s="43"/>
      <c r="B860" s="151"/>
      <c r="C860" s="151"/>
      <c r="D860" s="151"/>
      <c r="E860" s="151"/>
      <c r="F860" s="151"/>
      <c r="G860" s="64"/>
      <c r="H860" s="151"/>
      <c r="I860" s="151"/>
      <c r="J860" s="151"/>
      <c r="K860" s="151"/>
      <c r="L860" s="151"/>
      <c r="M860" s="64"/>
      <c r="N860" s="151"/>
      <c r="O860" s="151"/>
      <c r="P860" s="151"/>
      <c r="Q860" s="151"/>
      <c r="R860" s="151"/>
      <c r="S860" s="43"/>
      <c r="T860" s="151"/>
      <c r="U860" s="151"/>
      <c r="V860" s="151"/>
      <c r="W860" s="151"/>
      <c r="X860" s="151"/>
      <c r="Y860" s="151"/>
      <c r="Z860" s="43"/>
      <c r="AA860" s="151"/>
      <c r="AB860" s="151"/>
      <c r="AC860" s="151"/>
      <c r="AD860" s="151"/>
      <c r="AE860" s="43"/>
      <c r="AF860" s="151"/>
      <c r="AG860" s="151"/>
      <c r="AH860" s="151"/>
      <c r="AI860" s="151"/>
      <c r="AJ860" s="22"/>
      <c r="AK860" s="22"/>
      <c r="AL860" s="22"/>
      <c r="AM860" s="22"/>
      <c r="AN860" s="22"/>
      <c r="AO860" s="22"/>
    </row>
    <row r="861" spans="1:41" ht="15.75" customHeight="1" x14ac:dyDescent="0.2">
      <c r="A861" s="43"/>
      <c r="B861" s="151"/>
      <c r="C861" s="151"/>
      <c r="D861" s="151"/>
      <c r="E861" s="151"/>
      <c r="F861" s="151"/>
      <c r="G861" s="64"/>
      <c r="H861" s="151"/>
      <c r="I861" s="151"/>
      <c r="J861" s="151"/>
      <c r="K861" s="151"/>
      <c r="L861" s="151"/>
      <c r="M861" s="64"/>
      <c r="N861" s="151"/>
      <c r="O861" s="151"/>
      <c r="P861" s="151"/>
      <c r="Q861" s="151"/>
      <c r="R861" s="151"/>
      <c r="S861" s="43"/>
      <c r="T861" s="151"/>
      <c r="U861" s="151"/>
      <c r="V861" s="151"/>
      <c r="W861" s="151"/>
      <c r="X861" s="151"/>
      <c r="Y861" s="151"/>
      <c r="Z861" s="43"/>
      <c r="AA861" s="151"/>
      <c r="AB861" s="151"/>
      <c r="AC861" s="151"/>
      <c r="AD861" s="151"/>
      <c r="AE861" s="43"/>
      <c r="AF861" s="151"/>
      <c r="AG861" s="151"/>
      <c r="AH861" s="151"/>
      <c r="AI861" s="151"/>
      <c r="AJ861" s="22"/>
      <c r="AK861" s="22"/>
      <c r="AL861" s="22"/>
      <c r="AM861" s="22"/>
      <c r="AN861" s="22"/>
      <c r="AO861" s="22"/>
    </row>
    <row r="862" spans="1:41" ht="15.75" customHeight="1" x14ac:dyDescent="0.2">
      <c r="A862" s="43"/>
      <c r="B862" s="151"/>
      <c r="C862" s="151"/>
      <c r="D862" s="151"/>
      <c r="E862" s="151"/>
      <c r="F862" s="151"/>
      <c r="G862" s="64"/>
      <c r="H862" s="151"/>
      <c r="I862" s="151"/>
      <c r="J862" s="151"/>
      <c r="K862" s="151"/>
      <c r="L862" s="151"/>
      <c r="M862" s="64"/>
      <c r="N862" s="151"/>
      <c r="O862" s="151"/>
      <c r="P862" s="151"/>
      <c r="Q862" s="151"/>
      <c r="R862" s="151"/>
      <c r="S862" s="43"/>
      <c r="T862" s="151"/>
      <c r="U862" s="151"/>
      <c r="V862" s="151"/>
      <c r="W862" s="151"/>
      <c r="X862" s="151"/>
      <c r="Y862" s="151"/>
      <c r="Z862" s="43"/>
      <c r="AA862" s="151"/>
      <c r="AB862" s="151"/>
      <c r="AC862" s="151"/>
      <c r="AD862" s="151"/>
      <c r="AE862" s="43"/>
      <c r="AF862" s="151"/>
      <c r="AG862" s="151"/>
      <c r="AH862" s="151"/>
      <c r="AI862" s="151"/>
      <c r="AJ862" s="22"/>
      <c r="AK862" s="22"/>
      <c r="AL862" s="22"/>
      <c r="AM862" s="22"/>
      <c r="AN862" s="22"/>
      <c r="AO862" s="22"/>
    </row>
    <row r="863" spans="1:41" ht="15.75" customHeight="1" x14ac:dyDescent="0.2">
      <c r="A863" s="43"/>
      <c r="B863" s="151"/>
      <c r="C863" s="151"/>
      <c r="D863" s="151"/>
      <c r="E863" s="151"/>
      <c r="F863" s="151"/>
      <c r="G863" s="64"/>
      <c r="H863" s="151"/>
      <c r="I863" s="151"/>
      <c r="J863" s="151"/>
      <c r="K863" s="151"/>
      <c r="L863" s="151"/>
      <c r="M863" s="64"/>
      <c r="N863" s="151"/>
      <c r="O863" s="151"/>
      <c r="P863" s="151"/>
      <c r="Q863" s="151"/>
      <c r="R863" s="151"/>
      <c r="S863" s="43"/>
      <c r="T863" s="151"/>
      <c r="U863" s="151"/>
      <c r="V863" s="151"/>
      <c r="W863" s="151"/>
      <c r="X863" s="151"/>
      <c r="Y863" s="151"/>
      <c r="Z863" s="43"/>
      <c r="AA863" s="151"/>
      <c r="AB863" s="151"/>
      <c r="AC863" s="151"/>
      <c r="AD863" s="151"/>
      <c r="AE863" s="43"/>
      <c r="AF863" s="151"/>
      <c r="AG863" s="151"/>
      <c r="AH863" s="151"/>
      <c r="AI863" s="151"/>
      <c r="AJ863" s="22"/>
      <c r="AK863" s="22"/>
      <c r="AL863" s="22"/>
      <c r="AM863" s="22"/>
      <c r="AN863" s="22"/>
      <c r="AO863" s="22"/>
    </row>
    <row r="864" spans="1:41" ht="15.75" customHeight="1" x14ac:dyDescent="0.2">
      <c r="A864" s="43"/>
      <c r="B864" s="151"/>
      <c r="C864" s="151"/>
      <c r="D864" s="151"/>
      <c r="E864" s="151"/>
      <c r="F864" s="151"/>
      <c r="G864" s="64"/>
      <c r="H864" s="151"/>
      <c r="I864" s="151"/>
      <c r="J864" s="151"/>
      <c r="K864" s="151"/>
      <c r="L864" s="151"/>
      <c r="M864" s="64"/>
      <c r="N864" s="151"/>
      <c r="O864" s="151"/>
      <c r="P864" s="151"/>
      <c r="Q864" s="151"/>
      <c r="R864" s="151"/>
      <c r="S864" s="43"/>
      <c r="T864" s="151"/>
      <c r="U864" s="151"/>
      <c r="V864" s="151"/>
      <c r="W864" s="151"/>
      <c r="X864" s="151"/>
      <c r="Y864" s="151"/>
      <c r="Z864" s="43"/>
      <c r="AA864" s="151"/>
      <c r="AB864" s="151"/>
      <c r="AC864" s="151"/>
      <c r="AD864" s="151"/>
      <c r="AE864" s="43"/>
      <c r="AF864" s="151"/>
      <c r="AG864" s="151"/>
      <c r="AH864" s="151"/>
      <c r="AI864" s="151"/>
      <c r="AJ864" s="22"/>
      <c r="AK864" s="22"/>
      <c r="AL864" s="22"/>
      <c r="AM864" s="22"/>
      <c r="AN864" s="22"/>
      <c r="AO864" s="22"/>
    </row>
    <row r="865" spans="1:41" ht="15.75" customHeight="1" x14ac:dyDescent="0.2">
      <c r="A865" s="43"/>
      <c r="B865" s="151"/>
      <c r="C865" s="151"/>
      <c r="D865" s="151"/>
      <c r="E865" s="151"/>
      <c r="F865" s="151"/>
      <c r="G865" s="64"/>
      <c r="H865" s="151"/>
      <c r="I865" s="151"/>
      <c r="J865" s="151"/>
      <c r="K865" s="151"/>
      <c r="L865" s="151"/>
      <c r="M865" s="64"/>
      <c r="N865" s="151"/>
      <c r="O865" s="151"/>
      <c r="P865" s="151"/>
      <c r="Q865" s="151"/>
      <c r="R865" s="151"/>
      <c r="S865" s="43"/>
      <c r="T865" s="151"/>
      <c r="U865" s="151"/>
      <c r="V865" s="151"/>
      <c r="W865" s="151"/>
      <c r="X865" s="151"/>
      <c r="Y865" s="151"/>
      <c r="Z865" s="43"/>
      <c r="AA865" s="151"/>
      <c r="AB865" s="151"/>
      <c r="AC865" s="151"/>
      <c r="AD865" s="151"/>
      <c r="AE865" s="43"/>
      <c r="AF865" s="151"/>
      <c r="AG865" s="151"/>
      <c r="AH865" s="151"/>
      <c r="AI865" s="151"/>
      <c r="AJ865" s="22"/>
      <c r="AK865" s="22"/>
      <c r="AL865" s="22"/>
      <c r="AM865" s="22"/>
      <c r="AN865" s="22"/>
      <c r="AO865" s="22"/>
    </row>
    <row r="866" spans="1:41" ht="15.75" customHeight="1" x14ac:dyDescent="0.2">
      <c r="A866" s="43"/>
      <c r="B866" s="151"/>
      <c r="C866" s="151"/>
      <c r="D866" s="151"/>
      <c r="E866" s="151"/>
      <c r="F866" s="151"/>
      <c r="G866" s="64"/>
      <c r="H866" s="151"/>
      <c r="I866" s="151"/>
      <c r="J866" s="151"/>
      <c r="K866" s="151"/>
      <c r="L866" s="151"/>
      <c r="M866" s="64"/>
      <c r="N866" s="151"/>
      <c r="O866" s="151"/>
      <c r="P866" s="151"/>
      <c r="Q866" s="151"/>
      <c r="R866" s="151"/>
      <c r="S866" s="43"/>
      <c r="T866" s="151"/>
      <c r="U866" s="151"/>
      <c r="V866" s="151"/>
      <c r="W866" s="151"/>
      <c r="X866" s="151"/>
      <c r="Y866" s="151"/>
      <c r="Z866" s="43"/>
      <c r="AA866" s="151"/>
      <c r="AB866" s="151"/>
      <c r="AC866" s="151"/>
      <c r="AD866" s="151"/>
      <c r="AE866" s="43"/>
      <c r="AF866" s="151"/>
      <c r="AG866" s="151"/>
      <c r="AH866" s="151"/>
      <c r="AI866" s="151"/>
      <c r="AJ866" s="22"/>
      <c r="AK866" s="22"/>
      <c r="AL866" s="22"/>
      <c r="AM866" s="22"/>
      <c r="AN866" s="22"/>
      <c r="AO866" s="22"/>
    </row>
    <row r="867" spans="1:41" ht="15.75" customHeight="1" x14ac:dyDescent="0.2">
      <c r="A867" s="43"/>
      <c r="B867" s="151"/>
      <c r="C867" s="151"/>
      <c r="D867" s="151"/>
      <c r="E867" s="151"/>
      <c r="F867" s="151"/>
      <c r="G867" s="64"/>
      <c r="H867" s="151"/>
      <c r="I867" s="151"/>
      <c r="J867" s="151"/>
      <c r="K867" s="151"/>
      <c r="L867" s="151"/>
      <c r="M867" s="64"/>
      <c r="N867" s="151"/>
      <c r="O867" s="151"/>
      <c r="P867" s="151"/>
      <c r="Q867" s="151"/>
      <c r="R867" s="151"/>
      <c r="S867" s="43"/>
      <c r="T867" s="151"/>
      <c r="U867" s="151"/>
      <c r="V867" s="151"/>
      <c r="W867" s="151"/>
      <c r="X867" s="151"/>
      <c r="Y867" s="151"/>
      <c r="Z867" s="43"/>
      <c r="AA867" s="151"/>
      <c r="AB867" s="151"/>
      <c r="AC867" s="151"/>
      <c r="AD867" s="151"/>
      <c r="AE867" s="43"/>
      <c r="AF867" s="151"/>
      <c r="AG867" s="151"/>
      <c r="AH867" s="151"/>
      <c r="AI867" s="151"/>
      <c r="AJ867" s="22"/>
      <c r="AK867" s="22"/>
      <c r="AL867" s="22"/>
      <c r="AM867" s="22"/>
      <c r="AN867" s="22"/>
      <c r="AO867" s="22"/>
    </row>
    <row r="868" spans="1:41" ht="15.75" customHeight="1" x14ac:dyDescent="0.2">
      <c r="A868" s="43"/>
      <c r="B868" s="151"/>
      <c r="C868" s="151"/>
      <c r="D868" s="151"/>
      <c r="E868" s="151"/>
      <c r="F868" s="151"/>
      <c r="G868" s="64"/>
      <c r="H868" s="151"/>
      <c r="I868" s="151"/>
      <c r="J868" s="151"/>
      <c r="K868" s="151"/>
      <c r="L868" s="151"/>
      <c r="M868" s="64"/>
      <c r="N868" s="151"/>
      <c r="O868" s="151"/>
      <c r="P868" s="151"/>
      <c r="Q868" s="151"/>
      <c r="R868" s="151"/>
      <c r="S868" s="43"/>
      <c r="T868" s="151"/>
      <c r="U868" s="151"/>
      <c r="V868" s="151"/>
      <c r="W868" s="151"/>
      <c r="X868" s="151"/>
      <c r="Y868" s="151"/>
      <c r="Z868" s="43"/>
      <c r="AA868" s="151"/>
      <c r="AB868" s="151"/>
      <c r="AC868" s="151"/>
      <c r="AD868" s="151"/>
      <c r="AE868" s="43"/>
      <c r="AF868" s="151"/>
      <c r="AG868" s="151"/>
      <c r="AH868" s="151"/>
      <c r="AI868" s="151"/>
      <c r="AJ868" s="22"/>
      <c r="AK868" s="22"/>
      <c r="AL868" s="22"/>
      <c r="AM868" s="22"/>
      <c r="AN868" s="22"/>
      <c r="AO868" s="22"/>
    </row>
    <row r="869" spans="1:41" ht="15.75" customHeight="1" x14ac:dyDescent="0.2">
      <c r="A869" s="43"/>
      <c r="B869" s="151"/>
      <c r="C869" s="151"/>
      <c r="D869" s="151"/>
      <c r="E869" s="151"/>
      <c r="F869" s="151"/>
      <c r="G869" s="64"/>
      <c r="H869" s="151"/>
      <c r="I869" s="151"/>
      <c r="J869" s="151"/>
      <c r="K869" s="151"/>
      <c r="L869" s="151"/>
      <c r="M869" s="64"/>
      <c r="N869" s="151"/>
      <c r="O869" s="151"/>
      <c r="P869" s="151"/>
      <c r="Q869" s="151"/>
      <c r="R869" s="151"/>
      <c r="S869" s="43"/>
      <c r="T869" s="151"/>
      <c r="U869" s="151"/>
      <c r="V869" s="151"/>
      <c r="W869" s="151"/>
      <c r="X869" s="151"/>
      <c r="Y869" s="151"/>
      <c r="Z869" s="43"/>
      <c r="AA869" s="151"/>
      <c r="AB869" s="151"/>
      <c r="AC869" s="151"/>
      <c r="AD869" s="151"/>
      <c r="AE869" s="43"/>
      <c r="AF869" s="151"/>
      <c r="AG869" s="151"/>
      <c r="AH869" s="151"/>
      <c r="AI869" s="151"/>
      <c r="AJ869" s="22"/>
      <c r="AK869" s="22"/>
      <c r="AL869" s="22"/>
      <c r="AM869" s="22"/>
      <c r="AN869" s="22"/>
      <c r="AO869" s="22"/>
    </row>
    <row r="870" spans="1:41" ht="15.75" customHeight="1" x14ac:dyDescent="0.2">
      <c r="A870" s="43"/>
      <c r="B870" s="151"/>
      <c r="C870" s="151"/>
      <c r="D870" s="151"/>
      <c r="E870" s="151"/>
      <c r="F870" s="151"/>
      <c r="G870" s="64"/>
      <c r="H870" s="151"/>
      <c r="I870" s="151"/>
      <c r="J870" s="151"/>
      <c r="K870" s="151"/>
      <c r="L870" s="151"/>
      <c r="M870" s="64"/>
      <c r="N870" s="151"/>
      <c r="O870" s="151"/>
      <c r="P870" s="151"/>
      <c r="Q870" s="151"/>
      <c r="R870" s="151"/>
      <c r="S870" s="43"/>
      <c r="T870" s="151"/>
      <c r="U870" s="151"/>
      <c r="V870" s="151"/>
      <c r="W870" s="151"/>
      <c r="X870" s="151"/>
      <c r="Y870" s="151"/>
      <c r="Z870" s="43"/>
      <c r="AA870" s="151"/>
      <c r="AB870" s="151"/>
      <c r="AC870" s="151"/>
      <c r="AD870" s="151"/>
      <c r="AE870" s="43"/>
      <c r="AF870" s="151"/>
      <c r="AG870" s="151"/>
      <c r="AH870" s="151"/>
      <c r="AI870" s="151"/>
      <c r="AJ870" s="22"/>
      <c r="AK870" s="22"/>
      <c r="AL870" s="22"/>
      <c r="AM870" s="22"/>
      <c r="AN870" s="22"/>
      <c r="AO870" s="22"/>
    </row>
    <row r="871" spans="1:41" ht="15.75" customHeight="1" x14ac:dyDescent="0.2">
      <c r="A871" s="43"/>
      <c r="B871" s="151"/>
      <c r="C871" s="151"/>
      <c r="D871" s="151"/>
      <c r="E871" s="151"/>
      <c r="F871" s="151"/>
      <c r="G871" s="64"/>
      <c r="H871" s="151"/>
      <c r="I871" s="151"/>
      <c r="J871" s="151"/>
      <c r="K871" s="151"/>
      <c r="L871" s="151"/>
      <c r="M871" s="64"/>
      <c r="N871" s="151"/>
      <c r="O871" s="151"/>
      <c r="P871" s="151"/>
      <c r="Q871" s="151"/>
      <c r="R871" s="151"/>
      <c r="S871" s="43"/>
      <c r="T871" s="151"/>
      <c r="U871" s="151"/>
      <c r="V871" s="151"/>
      <c r="W871" s="151"/>
      <c r="X871" s="151"/>
      <c r="Y871" s="151"/>
      <c r="Z871" s="43"/>
      <c r="AA871" s="151"/>
      <c r="AB871" s="151"/>
      <c r="AC871" s="151"/>
      <c r="AD871" s="151"/>
      <c r="AE871" s="43"/>
      <c r="AF871" s="151"/>
      <c r="AG871" s="151"/>
      <c r="AH871" s="151"/>
      <c r="AI871" s="151"/>
      <c r="AJ871" s="22"/>
      <c r="AK871" s="22"/>
      <c r="AL871" s="22"/>
      <c r="AM871" s="22"/>
      <c r="AN871" s="22"/>
      <c r="AO871" s="22"/>
    </row>
    <row r="872" spans="1:41" ht="15.75" customHeight="1" x14ac:dyDescent="0.2">
      <c r="A872" s="43"/>
      <c r="B872" s="151"/>
      <c r="C872" s="151"/>
      <c r="D872" s="151"/>
      <c r="E872" s="151"/>
      <c r="F872" s="151"/>
      <c r="G872" s="64"/>
      <c r="H872" s="151"/>
      <c r="I872" s="151"/>
      <c r="J872" s="151"/>
      <c r="K872" s="151"/>
      <c r="L872" s="151"/>
      <c r="M872" s="64"/>
      <c r="N872" s="151"/>
      <c r="O872" s="151"/>
      <c r="P872" s="151"/>
      <c r="Q872" s="151"/>
      <c r="R872" s="151"/>
      <c r="S872" s="43"/>
      <c r="T872" s="151"/>
      <c r="U872" s="151"/>
      <c r="V872" s="151"/>
      <c r="W872" s="151"/>
      <c r="X872" s="151"/>
      <c r="Y872" s="151"/>
      <c r="Z872" s="43"/>
      <c r="AA872" s="151"/>
      <c r="AB872" s="151"/>
      <c r="AC872" s="151"/>
      <c r="AD872" s="151"/>
      <c r="AE872" s="43"/>
      <c r="AF872" s="151"/>
      <c r="AG872" s="151"/>
      <c r="AH872" s="151"/>
      <c r="AI872" s="151"/>
      <c r="AJ872" s="22"/>
      <c r="AK872" s="22"/>
      <c r="AL872" s="22"/>
      <c r="AM872" s="22"/>
      <c r="AN872" s="22"/>
      <c r="AO872" s="22"/>
    </row>
    <row r="873" spans="1:41" ht="15.75" customHeight="1" x14ac:dyDescent="0.2">
      <c r="A873" s="43"/>
      <c r="B873" s="151"/>
      <c r="C873" s="151"/>
      <c r="D873" s="151"/>
      <c r="E873" s="151"/>
      <c r="F873" s="151"/>
      <c r="G873" s="64"/>
      <c r="H873" s="151"/>
      <c r="I873" s="151"/>
      <c r="J873" s="151"/>
      <c r="K873" s="151"/>
      <c r="L873" s="151"/>
      <c r="M873" s="64"/>
      <c r="N873" s="151"/>
      <c r="O873" s="151"/>
      <c r="P873" s="151"/>
      <c r="Q873" s="151"/>
      <c r="R873" s="151"/>
      <c r="S873" s="43"/>
      <c r="T873" s="151"/>
      <c r="U873" s="151"/>
      <c r="V873" s="151"/>
      <c r="W873" s="151"/>
      <c r="X873" s="151"/>
      <c r="Y873" s="151"/>
      <c r="Z873" s="43"/>
      <c r="AA873" s="151"/>
      <c r="AB873" s="151"/>
      <c r="AC873" s="151"/>
      <c r="AD873" s="151"/>
      <c r="AE873" s="43"/>
      <c r="AF873" s="151"/>
      <c r="AG873" s="151"/>
      <c r="AH873" s="151"/>
      <c r="AI873" s="151"/>
      <c r="AJ873" s="22"/>
      <c r="AK873" s="22"/>
      <c r="AL873" s="22"/>
      <c r="AM873" s="22"/>
      <c r="AN873" s="22"/>
      <c r="AO873" s="22"/>
    </row>
    <row r="874" spans="1:41" ht="15.75" customHeight="1" x14ac:dyDescent="0.2">
      <c r="A874" s="43"/>
      <c r="B874" s="151"/>
      <c r="C874" s="151"/>
      <c r="D874" s="151"/>
      <c r="E874" s="151"/>
      <c r="F874" s="151"/>
      <c r="G874" s="64"/>
      <c r="H874" s="151"/>
      <c r="I874" s="151"/>
      <c r="J874" s="151"/>
      <c r="K874" s="151"/>
      <c r="L874" s="151"/>
      <c r="M874" s="64"/>
      <c r="N874" s="151"/>
      <c r="O874" s="151"/>
      <c r="P874" s="151"/>
      <c r="Q874" s="151"/>
      <c r="R874" s="151"/>
      <c r="S874" s="43"/>
      <c r="T874" s="151"/>
      <c r="U874" s="151"/>
      <c r="V874" s="151"/>
      <c r="W874" s="151"/>
      <c r="X874" s="151"/>
      <c r="Y874" s="151"/>
      <c r="Z874" s="43"/>
      <c r="AA874" s="151"/>
      <c r="AB874" s="151"/>
      <c r="AC874" s="151"/>
      <c r="AD874" s="151"/>
      <c r="AE874" s="43"/>
      <c r="AF874" s="151"/>
      <c r="AG874" s="151"/>
      <c r="AH874" s="151"/>
      <c r="AI874" s="151"/>
      <c r="AJ874" s="22"/>
      <c r="AK874" s="22"/>
      <c r="AL874" s="22"/>
      <c r="AM874" s="22"/>
      <c r="AN874" s="22"/>
      <c r="AO874" s="22"/>
    </row>
    <row r="875" spans="1:41" ht="15.75" customHeight="1" x14ac:dyDescent="0.2">
      <c r="A875" s="43"/>
      <c r="B875" s="151"/>
      <c r="C875" s="151"/>
      <c r="D875" s="151"/>
      <c r="E875" s="151"/>
      <c r="F875" s="151"/>
      <c r="G875" s="64"/>
      <c r="H875" s="151"/>
      <c r="I875" s="151"/>
      <c r="J875" s="151"/>
      <c r="K875" s="151"/>
      <c r="L875" s="151"/>
      <c r="M875" s="64"/>
      <c r="N875" s="151"/>
      <c r="O875" s="151"/>
      <c r="P875" s="151"/>
      <c r="Q875" s="151"/>
      <c r="R875" s="151"/>
      <c r="S875" s="43"/>
      <c r="T875" s="151"/>
      <c r="U875" s="151"/>
      <c r="V875" s="151"/>
      <c r="W875" s="151"/>
      <c r="X875" s="151"/>
      <c r="Y875" s="151"/>
      <c r="Z875" s="43"/>
      <c r="AA875" s="151"/>
      <c r="AB875" s="151"/>
      <c r="AC875" s="151"/>
      <c r="AD875" s="151"/>
      <c r="AE875" s="43"/>
      <c r="AF875" s="151"/>
      <c r="AG875" s="151"/>
      <c r="AH875" s="151"/>
      <c r="AI875" s="151"/>
      <c r="AJ875" s="22"/>
      <c r="AK875" s="22"/>
      <c r="AL875" s="22"/>
      <c r="AM875" s="22"/>
      <c r="AN875" s="22"/>
      <c r="AO875" s="22"/>
    </row>
    <row r="876" spans="1:41" ht="15.75" customHeight="1" x14ac:dyDescent="0.2">
      <c r="A876" s="43"/>
      <c r="B876" s="151"/>
      <c r="C876" s="151"/>
      <c r="D876" s="151"/>
      <c r="E876" s="151"/>
      <c r="F876" s="151"/>
      <c r="G876" s="64"/>
      <c r="H876" s="151"/>
      <c r="I876" s="151"/>
      <c r="J876" s="151"/>
      <c r="K876" s="151"/>
      <c r="L876" s="151"/>
      <c r="M876" s="64"/>
      <c r="N876" s="151"/>
      <c r="O876" s="151"/>
      <c r="P876" s="151"/>
      <c r="Q876" s="151"/>
      <c r="R876" s="151"/>
      <c r="S876" s="43"/>
      <c r="T876" s="151"/>
      <c r="U876" s="151"/>
      <c r="V876" s="151"/>
      <c r="W876" s="151"/>
      <c r="X876" s="151"/>
      <c r="Y876" s="151"/>
      <c r="Z876" s="43"/>
      <c r="AA876" s="151"/>
      <c r="AB876" s="151"/>
      <c r="AC876" s="151"/>
      <c r="AD876" s="151"/>
      <c r="AE876" s="43"/>
      <c r="AF876" s="151"/>
      <c r="AG876" s="151"/>
      <c r="AH876" s="151"/>
      <c r="AI876" s="151"/>
      <c r="AJ876" s="22"/>
      <c r="AK876" s="22"/>
      <c r="AL876" s="22"/>
      <c r="AM876" s="22"/>
      <c r="AN876" s="22"/>
      <c r="AO876" s="22"/>
    </row>
    <row r="877" spans="1:41" ht="15.75" customHeight="1" x14ac:dyDescent="0.2">
      <c r="A877" s="43"/>
      <c r="B877" s="151"/>
      <c r="C877" s="151"/>
      <c r="D877" s="151"/>
      <c r="E877" s="151"/>
      <c r="F877" s="151"/>
      <c r="G877" s="64"/>
      <c r="H877" s="151"/>
      <c r="I877" s="151"/>
      <c r="J877" s="151"/>
      <c r="K877" s="151"/>
      <c r="L877" s="151"/>
      <c r="M877" s="64"/>
      <c r="N877" s="151"/>
      <c r="O877" s="151"/>
      <c r="P877" s="151"/>
      <c r="Q877" s="151"/>
      <c r="R877" s="151"/>
      <c r="S877" s="43"/>
      <c r="T877" s="151"/>
      <c r="U877" s="151"/>
      <c r="V877" s="151"/>
      <c r="W877" s="151"/>
      <c r="X877" s="151"/>
      <c r="Y877" s="151"/>
      <c r="Z877" s="43"/>
      <c r="AA877" s="151"/>
      <c r="AB877" s="151"/>
      <c r="AC877" s="151"/>
      <c r="AD877" s="151"/>
      <c r="AE877" s="43"/>
      <c r="AF877" s="151"/>
      <c r="AG877" s="151"/>
      <c r="AH877" s="151"/>
      <c r="AI877" s="151"/>
      <c r="AJ877" s="22"/>
      <c r="AK877" s="22"/>
      <c r="AL877" s="22"/>
      <c r="AM877" s="22"/>
      <c r="AN877" s="22"/>
      <c r="AO877" s="22"/>
    </row>
    <row r="878" spans="1:41" ht="15.75" customHeight="1" x14ac:dyDescent="0.2">
      <c r="A878" s="43"/>
      <c r="B878" s="151"/>
      <c r="C878" s="151"/>
      <c r="D878" s="151"/>
      <c r="E878" s="151"/>
      <c r="F878" s="151"/>
      <c r="G878" s="64"/>
      <c r="H878" s="151"/>
      <c r="I878" s="151"/>
      <c r="J878" s="151"/>
      <c r="K878" s="151"/>
      <c r="L878" s="151"/>
      <c r="M878" s="64"/>
      <c r="N878" s="151"/>
      <c r="O878" s="151"/>
      <c r="P878" s="151"/>
      <c r="Q878" s="151"/>
      <c r="R878" s="151"/>
      <c r="S878" s="43"/>
      <c r="T878" s="151"/>
      <c r="U878" s="151"/>
      <c r="V878" s="151"/>
      <c r="W878" s="151"/>
      <c r="X878" s="151"/>
      <c r="Y878" s="151"/>
      <c r="Z878" s="43"/>
      <c r="AA878" s="151"/>
      <c r="AB878" s="151"/>
      <c r="AC878" s="151"/>
      <c r="AD878" s="151"/>
      <c r="AE878" s="43"/>
      <c r="AF878" s="151"/>
      <c r="AG878" s="151"/>
      <c r="AH878" s="151"/>
      <c r="AI878" s="151"/>
      <c r="AJ878" s="22"/>
      <c r="AK878" s="22"/>
      <c r="AL878" s="22"/>
      <c r="AM878" s="22"/>
      <c r="AN878" s="22"/>
      <c r="AO878" s="22"/>
    </row>
    <row r="879" spans="1:41" ht="15.75" customHeight="1" x14ac:dyDescent="0.2">
      <c r="A879" s="43"/>
      <c r="B879" s="151"/>
      <c r="C879" s="151"/>
      <c r="D879" s="151"/>
      <c r="E879" s="151"/>
      <c r="F879" s="151"/>
      <c r="G879" s="64"/>
      <c r="H879" s="151"/>
      <c r="I879" s="151"/>
      <c r="J879" s="151"/>
      <c r="K879" s="151"/>
      <c r="L879" s="151"/>
      <c r="M879" s="64"/>
      <c r="N879" s="151"/>
      <c r="O879" s="151"/>
      <c r="P879" s="151"/>
      <c r="Q879" s="151"/>
      <c r="R879" s="151"/>
      <c r="S879" s="43"/>
      <c r="T879" s="151"/>
      <c r="U879" s="151"/>
      <c r="V879" s="151"/>
      <c r="W879" s="151"/>
      <c r="X879" s="151"/>
      <c r="Y879" s="151"/>
      <c r="Z879" s="43"/>
      <c r="AA879" s="151"/>
      <c r="AB879" s="151"/>
      <c r="AC879" s="151"/>
      <c r="AD879" s="151"/>
      <c r="AE879" s="43"/>
      <c r="AF879" s="151"/>
      <c r="AG879" s="151"/>
      <c r="AH879" s="151"/>
      <c r="AI879" s="151"/>
      <c r="AJ879" s="22"/>
      <c r="AK879" s="22"/>
      <c r="AL879" s="22"/>
      <c r="AM879" s="22"/>
      <c r="AN879" s="22"/>
      <c r="AO879" s="22"/>
    </row>
    <row r="880" spans="1:41" ht="15.75" customHeight="1" x14ac:dyDescent="0.2">
      <c r="A880" s="43"/>
      <c r="B880" s="151"/>
      <c r="C880" s="151"/>
      <c r="D880" s="151"/>
      <c r="E880" s="151"/>
      <c r="F880" s="151"/>
      <c r="G880" s="64"/>
      <c r="H880" s="151"/>
      <c r="I880" s="151"/>
      <c r="J880" s="151"/>
      <c r="K880" s="151"/>
      <c r="L880" s="151"/>
      <c r="M880" s="64"/>
      <c r="N880" s="151"/>
      <c r="O880" s="151"/>
      <c r="P880" s="151"/>
      <c r="Q880" s="151"/>
      <c r="R880" s="151"/>
      <c r="S880" s="43"/>
      <c r="T880" s="151"/>
      <c r="U880" s="151"/>
      <c r="V880" s="151"/>
      <c r="W880" s="151"/>
      <c r="X880" s="151"/>
      <c r="Y880" s="151"/>
      <c r="Z880" s="43"/>
      <c r="AA880" s="151"/>
      <c r="AB880" s="151"/>
      <c r="AC880" s="151"/>
      <c r="AD880" s="151"/>
      <c r="AE880" s="43"/>
      <c r="AF880" s="151"/>
      <c r="AG880" s="151"/>
      <c r="AH880" s="151"/>
      <c r="AI880" s="151"/>
      <c r="AJ880" s="22"/>
      <c r="AK880" s="22"/>
      <c r="AL880" s="22"/>
      <c r="AM880" s="22"/>
      <c r="AN880" s="22"/>
      <c r="AO880" s="22"/>
    </row>
    <row r="881" spans="1:41" ht="15.75" customHeight="1" x14ac:dyDescent="0.2">
      <c r="A881" s="43"/>
      <c r="B881" s="151"/>
      <c r="C881" s="151"/>
      <c r="D881" s="151"/>
      <c r="E881" s="151"/>
      <c r="F881" s="151"/>
      <c r="G881" s="64"/>
      <c r="H881" s="151"/>
      <c r="I881" s="151"/>
      <c r="J881" s="151"/>
      <c r="K881" s="151"/>
      <c r="L881" s="151"/>
      <c r="M881" s="64"/>
      <c r="N881" s="151"/>
      <c r="O881" s="151"/>
      <c r="P881" s="151"/>
      <c r="Q881" s="151"/>
      <c r="R881" s="151"/>
      <c r="S881" s="43"/>
      <c r="T881" s="151"/>
      <c r="U881" s="151"/>
      <c r="V881" s="151"/>
      <c r="W881" s="151"/>
      <c r="X881" s="151"/>
      <c r="Y881" s="151"/>
      <c r="Z881" s="43"/>
      <c r="AA881" s="151"/>
      <c r="AB881" s="151"/>
      <c r="AC881" s="151"/>
      <c r="AD881" s="151"/>
      <c r="AE881" s="43"/>
      <c r="AF881" s="151"/>
      <c r="AG881" s="151"/>
      <c r="AH881" s="151"/>
      <c r="AI881" s="151"/>
      <c r="AJ881" s="22"/>
      <c r="AK881" s="22"/>
      <c r="AL881" s="22"/>
      <c r="AM881" s="22"/>
      <c r="AN881" s="22"/>
      <c r="AO881" s="22"/>
    </row>
    <row r="882" spans="1:41" ht="15.75" customHeight="1" x14ac:dyDescent="0.2">
      <c r="A882" s="43"/>
      <c r="B882" s="151"/>
      <c r="C882" s="151"/>
      <c r="D882" s="151"/>
      <c r="E882" s="151"/>
      <c r="F882" s="151"/>
      <c r="G882" s="64"/>
      <c r="H882" s="151"/>
      <c r="I882" s="151"/>
      <c r="J882" s="151"/>
      <c r="K882" s="151"/>
      <c r="L882" s="151"/>
      <c r="M882" s="64"/>
      <c r="N882" s="151"/>
      <c r="O882" s="151"/>
      <c r="P882" s="151"/>
      <c r="Q882" s="151"/>
      <c r="R882" s="151"/>
      <c r="S882" s="43"/>
      <c r="T882" s="151"/>
      <c r="U882" s="151"/>
      <c r="V882" s="151"/>
      <c r="W882" s="151"/>
      <c r="X882" s="151"/>
      <c r="Y882" s="151"/>
      <c r="Z882" s="43"/>
      <c r="AA882" s="151"/>
      <c r="AB882" s="151"/>
      <c r="AC882" s="151"/>
      <c r="AD882" s="151"/>
      <c r="AE882" s="43"/>
      <c r="AF882" s="151"/>
      <c r="AG882" s="151"/>
      <c r="AH882" s="151"/>
      <c r="AI882" s="151"/>
      <c r="AJ882" s="22"/>
      <c r="AK882" s="22"/>
      <c r="AL882" s="22"/>
      <c r="AM882" s="22"/>
      <c r="AN882" s="22"/>
      <c r="AO882" s="22"/>
    </row>
    <row r="883" spans="1:41" ht="15.75" customHeight="1" x14ac:dyDescent="0.2">
      <c r="A883" s="43"/>
      <c r="B883" s="151"/>
      <c r="C883" s="151"/>
      <c r="D883" s="151"/>
      <c r="E883" s="151"/>
      <c r="F883" s="151"/>
      <c r="G883" s="64"/>
      <c r="H883" s="151"/>
      <c r="I883" s="151"/>
      <c r="J883" s="151"/>
      <c r="K883" s="151"/>
      <c r="L883" s="151"/>
      <c r="M883" s="64"/>
      <c r="N883" s="151"/>
      <c r="O883" s="151"/>
      <c r="P883" s="151"/>
      <c r="Q883" s="151"/>
      <c r="R883" s="151"/>
      <c r="S883" s="43"/>
      <c r="T883" s="151"/>
      <c r="U883" s="151"/>
      <c r="V883" s="151"/>
      <c r="W883" s="151"/>
      <c r="X883" s="151"/>
      <c r="Y883" s="151"/>
      <c r="Z883" s="43"/>
      <c r="AA883" s="151"/>
      <c r="AB883" s="151"/>
      <c r="AC883" s="151"/>
      <c r="AD883" s="151"/>
      <c r="AE883" s="43"/>
      <c r="AF883" s="151"/>
      <c r="AG883" s="151"/>
      <c r="AH883" s="151"/>
      <c r="AI883" s="151"/>
      <c r="AJ883" s="22"/>
      <c r="AK883" s="22"/>
      <c r="AL883" s="22"/>
      <c r="AM883" s="22"/>
      <c r="AN883" s="22"/>
      <c r="AO883" s="22"/>
    </row>
    <row r="884" spans="1:41" ht="15.75" customHeight="1" x14ac:dyDescent="0.2">
      <c r="A884" s="43"/>
      <c r="B884" s="151"/>
      <c r="C884" s="151"/>
      <c r="D884" s="151"/>
      <c r="E884" s="151"/>
      <c r="F884" s="151"/>
      <c r="G884" s="64"/>
      <c r="H884" s="151"/>
      <c r="I884" s="151"/>
      <c r="J884" s="151"/>
      <c r="K884" s="151"/>
      <c r="L884" s="151"/>
      <c r="M884" s="64"/>
      <c r="N884" s="151"/>
      <c r="O884" s="151"/>
      <c r="P884" s="151"/>
      <c r="Q884" s="151"/>
      <c r="R884" s="151"/>
      <c r="S884" s="43"/>
      <c r="T884" s="151"/>
      <c r="U884" s="151"/>
      <c r="V884" s="151"/>
      <c r="W884" s="151"/>
      <c r="X884" s="151"/>
      <c r="Y884" s="151"/>
      <c r="Z884" s="43"/>
      <c r="AA884" s="151"/>
      <c r="AB884" s="151"/>
      <c r="AC884" s="151"/>
      <c r="AD884" s="151"/>
      <c r="AE884" s="43"/>
      <c r="AF884" s="151"/>
      <c r="AG884" s="151"/>
      <c r="AH884" s="151"/>
      <c r="AI884" s="151"/>
      <c r="AJ884" s="22"/>
      <c r="AK884" s="22"/>
      <c r="AL884" s="22"/>
      <c r="AM884" s="22"/>
      <c r="AN884" s="22"/>
      <c r="AO884" s="22"/>
    </row>
    <row r="885" spans="1:41" ht="15.75" customHeight="1" x14ac:dyDescent="0.2">
      <c r="A885" s="43"/>
      <c r="B885" s="151"/>
      <c r="C885" s="151"/>
      <c r="D885" s="151"/>
      <c r="E885" s="151"/>
      <c r="F885" s="151"/>
      <c r="G885" s="64"/>
      <c r="H885" s="151"/>
      <c r="I885" s="151"/>
      <c r="J885" s="151"/>
      <c r="K885" s="151"/>
      <c r="L885" s="151"/>
      <c r="M885" s="64"/>
      <c r="N885" s="151"/>
      <c r="O885" s="151"/>
      <c r="P885" s="151"/>
      <c r="Q885" s="151"/>
      <c r="R885" s="151"/>
      <c r="S885" s="43"/>
      <c r="T885" s="151"/>
      <c r="U885" s="151"/>
      <c r="V885" s="151"/>
      <c r="W885" s="151"/>
      <c r="X885" s="151"/>
      <c r="Y885" s="151"/>
      <c r="Z885" s="43"/>
      <c r="AA885" s="151"/>
      <c r="AB885" s="151"/>
      <c r="AC885" s="151"/>
      <c r="AD885" s="151"/>
      <c r="AE885" s="43"/>
      <c r="AF885" s="151"/>
      <c r="AG885" s="151"/>
      <c r="AH885" s="151"/>
      <c r="AI885" s="151"/>
      <c r="AJ885" s="22"/>
      <c r="AK885" s="22"/>
      <c r="AL885" s="22"/>
      <c r="AM885" s="22"/>
      <c r="AN885" s="22"/>
      <c r="AO885" s="22"/>
    </row>
    <row r="886" spans="1:41" ht="15.75" customHeight="1" x14ac:dyDescent="0.2">
      <c r="A886" s="43"/>
      <c r="B886" s="151"/>
      <c r="C886" s="151"/>
      <c r="D886" s="151"/>
      <c r="E886" s="151"/>
      <c r="F886" s="151"/>
      <c r="G886" s="64"/>
      <c r="H886" s="151"/>
      <c r="I886" s="151"/>
      <c r="J886" s="151"/>
      <c r="K886" s="151"/>
      <c r="L886" s="151"/>
      <c r="M886" s="64"/>
      <c r="N886" s="151"/>
      <c r="O886" s="151"/>
      <c r="P886" s="151"/>
      <c r="Q886" s="151"/>
      <c r="R886" s="151"/>
      <c r="S886" s="43"/>
      <c r="T886" s="151"/>
      <c r="U886" s="151"/>
      <c r="V886" s="151"/>
      <c r="W886" s="151"/>
      <c r="X886" s="151"/>
      <c r="Y886" s="151"/>
      <c r="Z886" s="43"/>
      <c r="AA886" s="151"/>
      <c r="AB886" s="151"/>
      <c r="AC886" s="151"/>
      <c r="AD886" s="151"/>
      <c r="AE886" s="43"/>
      <c r="AF886" s="151"/>
      <c r="AG886" s="151"/>
      <c r="AH886" s="151"/>
      <c r="AI886" s="151"/>
      <c r="AJ886" s="22"/>
      <c r="AK886" s="22"/>
      <c r="AL886" s="22"/>
      <c r="AM886" s="22"/>
      <c r="AN886" s="22"/>
      <c r="AO886" s="22"/>
    </row>
    <row r="887" spans="1:41" ht="15.75" customHeight="1" x14ac:dyDescent="0.2">
      <c r="A887" s="43"/>
      <c r="B887" s="151"/>
      <c r="C887" s="151"/>
      <c r="D887" s="151"/>
      <c r="E887" s="151"/>
      <c r="F887" s="151"/>
      <c r="G887" s="64"/>
      <c r="H887" s="151"/>
      <c r="I887" s="151"/>
      <c r="J887" s="151"/>
      <c r="K887" s="151"/>
      <c r="L887" s="151"/>
      <c r="M887" s="64"/>
      <c r="N887" s="151"/>
      <c r="O887" s="151"/>
      <c r="P887" s="151"/>
      <c r="Q887" s="151"/>
      <c r="R887" s="151"/>
      <c r="S887" s="43"/>
      <c r="T887" s="151"/>
      <c r="U887" s="151"/>
      <c r="V887" s="151"/>
      <c r="W887" s="151"/>
      <c r="X887" s="151"/>
      <c r="Y887" s="151"/>
      <c r="Z887" s="43"/>
      <c r="AA887" s="151"/>
      <c r="AB887" s="151"/>
      <c r="AC887" s="151"/>
      <c r="AD887" s="151"/>
      <c r="AE887" s="43"/>
      <c r="AF887" s="151"/>
      <c r="AG887" s="151"/>
      <c r="AH887" s="151"/>
      <c r="AI887" s="151"/>
      <c r="AJ887" s="22"/>
      <c r="AK887" s="22"/>
      <c r="AL887" s="22"/>
      <c r="AM887" s="22"/>
      <c r="AN887" s="22"/>
      <c r="AO887" s="22"/>
    </row>
    <row r="888" spans="1:41" ht="15.75" customHeight="1" x14ac:dyDescent="0.2">
      <c r="A888" s="43"/>
      <c r="B888" s="151"/>
      <c r="C888" s="151"/>
      <c r="D888" s="151"/>
      <c r="E888" s="151"/>
      <c r="F888" s="151"/>
      <c r="G888" s="64"/>
      <c r="H888" s="151"/>
      <c r="I888" s="151"/>
      <c r="J888" s="151"/>
      <c r="K888" s="151"/>
      <c r="L888" s="151"/>
      <c r="M888" s="64"/>
      <c r="N888" s="151"/>
      <c r="O888" s="151"/>
      <c r="P888" s="151"/>
      <c r="Q888" s="151"/>
      <c r="R888" s="151"/>
      <c r="S888" s="43"/>
      <c r="T888" s="151"/>
      <c r="U888" s="151"/>
      <c r="V888" s="151"/>
      <c r="W888" s="151"/>
      <c r="X888" s="151"/>
      <c r="Y888" s="151"/>
      <c r="Z888" s="43"/>
      <c r="AA888" s="151"/>
      <c r="AB888" s="151"/>
      <c r="AC888" s="151"/>
      <c r="AD888" s="151"/>
      <c r="AE888" s="43"/>
      <c r="AF888" s="151"/>
      <c r="AG888" s="151"/>
      <c r="AH888" s="151"/>
      <c r="AI888" s="151"/>
      <c r="AJ888" s="22"/>
      <c r="AK888" s="22"/>
      <c r="AL888" s="22"/>
      <c r="AM888" s="22"/>
      <c r="AN888" s="22"/>
      <c r="AO888" s="22"/>
    </row>
    <row r="889" spans="1:41" ht="15.75" customHeight="1" x14ac:dyDescent="0.2">
      <c r="A889" s="43"/>
      <c r="B889" s="151"/>
      <c r="C889" s="151"/>
      <c r="D889" s="151"/>
      <c r="E889" s="151"/>
      <c r="F889" s="151"/>
      <c r="G889" s="64"/>
      <c r="H889" s="151"/>
      <c r="I889" s="151"/>
      <c r="J889" s="151"/>
      <c r="K889" s="151"/>
      <c r="L889" s="151"/>
      <c r="M889" s="64"/>
      <c r="N889" s="151"/>
      <c r="O889" s="151"/>
      <c r="P889" s="151"/>
      <c r="Q889" s="151"/>
      <c r="R889" s="151"/>
      <c r="S889" s="43"/>
      <c r="T889" s="151"/>
      <c r="U889" s="151"/>
      <c r="V889" s="151"/>
      <c r="W889" s="151"/>
      <c r="X889" s="151"/>
      <c r="Y889" s="151"/>
      <c r="Z889" s="43"/>
      <c r="AA889" s="151"/>
      <c r="AB889" s="151"/>
      <c r="AC889" s="151"/>
      <c r="AD889" s="151"/>
      <c r="AE889" s="43"/>
      <c r="AF889" s="151"/>
      <c r="AG889" s="151"/>
      <c r="AH889" s="151"/>
      <c r="AI889" s="151"/>
      <c r="AJ889" s="22"/>
      <c r="AK889" s="22"/>
      <c r="AL889" s="22"/>
      <c r="AM889" s="22"/>
      <c r="AN889" s="22"/>
      <c r="AO889" s="22"/>
    </row>
    <row r="890" spans="1:41" ht="15.75" customHeight="1" x14ac:dyDescent="0.2">
      <c r="A890" s="43"/>
      <c r="B890" s="151"/>
      <c r="C890" s="151"/>
      <c r="D890" s="151"/>
      <c r="E890" s="151"/>
      <c r="F890" s="151"/>
      <c r="G890" s="64"/>
      <c r="H890" s="151"/>
      <c r="I890" s="151"/>
      <c r="J890" s="151"/>
      <c r="K890" s="151"/>
      <c r="L890" s="151"/>
      <c r="M890" s="64"/>
      <c r="N890" s="151"/>
      <c r="O890" s="151"/>
      <c r="P890" s="151"/>
      <c r="Q890" s="151"/>
      <c r="R890" s="151"/>
      <c r="S890" s="43"/>
      <c r="T890" s="151"/>
      <c r="U890" s="151"/>
      <c r="V890" s="151"/>
      <c r="W890" s="151"/>
      <c r="X890" s="151"/>
      <c r="Y890" s="151"/>
      <c r="Z890" s="43"/>
      <c r="AA890" s="151"/>
      <c r="AB890" s="151"/>
      <c r="AC890" s="151"/>
      <c r="AD890" s="151"/>
      <c r="AE890" s="43"/>
      <c r="AF890" s="151"/>
      <c r="AG890" s="151"/>
      <c r="AH890" s="151"/>
      <c r="AI890" s="151"/>
      <c r="AJ890" s="22"/>
      <c r="AK890" s="22"/>
      <c r="AL890" s="22"/>
      <c r="AM890" s="22"/>
      <c r="AN890" s="22"/>
      <c r="AO890" s="22"/>
    </row>
    <row r="891" spans="1:41" ht="15.75" customHeight="1" x14ac:dyDescent="0.2">
      <c r="A891" s="43"/>
      <c r="B891" s="151"/>
      <c r="C891" s="151"/>
      <c r="D891" s="151"/>
      <c r="E891" s="151"/>
      <c r="F891" s="151"/>
      <c r="G891" s="64"/>
      <c r="H891" s="151"/>
      <c r="I891" s="151"/>
      <c r="J891" s="151"/>
      <c r="K891" s="151"/>
      <c r="L891" s="151"/>
      <c r="M891" s="64"/>
      <c r="N891" s="151"/>
      <c r="O891" s="151"/>
      <c r="P891" s="151"/>
      <c r="Q891" s="151"/>
      <c r="R891" s="151"/>
      <c r="S891" s="43"/>
      <c r="T891" s="151"/>
      <c r="U891" s="151"/>
      <c r="V891" s="151"/>
      <c r="W891" s="151"/>
      <c r="X891" s="151"/>
      <c r="Y891" s="151"/>
      <c r="Z891" s="43"/>
      <c r="AA891" s="151"/>
      <c r="AB891" s="151"/>
      <c r="AC891" s="151"/>
      <c r="AD891" s="151"/>
      <c r="AE891" s="43"/>
      <c r="AF891" s="151"/>
      <c r="AG891" s="151"/>
      <c r="AH891" s="151"/>
      <c r="AI891" s="151"/>
      <c r="AJ891" s="22"/>
      <c r="AK891" s="22"/>
      <c r="AL891" s="22"/>
      <c r="AM891" s="22"/>
      <c r="AN891" s="22"/>
      <c r="AO891" s="22"/>
    </row>
    <row r="892" spans="1:41" ht="15.75" customHeight="1" x14ac:dyDescent="0.2">
      <c r="A892" s="43"/>
      <c r="B892" s="151"/>
      <c r="C892" s="151"/>
      <c r="D892" s="151"/>
      <c r="E892" s="151"/>
      <c r="F892" s="151"/>
      <c r="G892" s="64"/>
      <c r="H892" s="151"/>
      <c r="I892" s="151"/>
      <c r="J892" s="151"/>
      <c r="K892" s="151"/>
      <c r="L892" s="151"/>
      <c r="M892" s="64"/>
      <c r="N892" s="151"/>
      <c r="O892" s="151"/>
      <c r="P892" s="151"/>
      <c r="Q892" s="151"/>
      <c r="R892" s="151"/>
      <c r="S892" s="43"/>
      <c r="T892" s="151"/>
      <c r="U892" s="151"/>
      <c r="V892" s="151"/>
      <c r="W892" s="151"/>
      <c r="X892" s="151"/>
      <c r="Y892" s="151"/>
      <c r="Z892" s="43"/>
      <c r="AA892" s="151"/>
      <c r="AB892" s="151"/>
      <c r="AC892" s="151"/>
      <c r="AD892" s="151"/>
      <c r="AE892" s="43"/>
      <c r="AF892" s="151"/>
      <c r="AG892" s="151"/>
      <c r="AH892" s="151"/>
      <c r="AI892" s="151"/>
      <c r="AJ892" s="22"/>
      <c r="AK892" s="22"/>
      <c r="AL892" s="22"/>
      <c r="AM892" s="22"/>
      <c r="AN892" s="22"/>
      <c r="AO892" s="22"/>
    </row>
    <row r="893" spans="1:41" ht="15.75" customHeight="1" x14ac:dyDescent="0.2">
      <c r="A893" s="43"/>
      <c r="B893" s="151"/>
      <c r="C893" s="151"/>
      <c r="D893" s="151"/>
      <c r="E893" s="151"/>
      <c r="F893" s="151"/>
      <c r="G893" s="64"/>
      <c r="H893" s="151"/>
      <c r="I893" s="151"/>
      <c r="J893" s="151"/>
      <c r="K893" s="151"/>
      <c r="L893" s="151"/>
      <c r="M893" s="64"/>
      <c r="N893" s="151"/>
      <c r="O893" s="151"/>
      <c r="P893" s="151"/>
      <c r="Q893" s="151"/>
      <c r="R893" s="151"/>
      <c r="S893" s="43"/>
      <c r="T893" s="151"/>
      <c r="U893" s="151"/>
      <c r="V893" s="151"/>
      <c r="W893" s="151"/>
      <c r="X893" s="151"/>
      <c r="Y893" s="151"/>
      <c r="Z893" s="43"/>
      <c r="AA893" s="151"/>
      <c r="AB893" s="151"/>
      <c r="AC893" s="151"/>
      <c r="AD893" s="151"/>
      <c r="AE893" s="43"/>
      <c r="AF893" s="151"/>
      <c r="AG893" s="151"/>
      <c r="AH893" s="151"/>
      <c r="AI893" s="151"/>
      <c r="AJ893" s="22"/>
      <c r="AK893" s="22"/>
      <c r="AL893" s="22"/>
      <c r="AM893" s="22"/>
      <c r="AN893" s="22"/>
      <c r="AO893" s="22"/>
    </row>
    <row r="894" spans="1:41" ht="15.75" customHeight="1" x14ac:dyDescent="0.2">
      <c r="A894" s="43"/>
      <c r="B894" s="151"/>
      <c r="C894" s="151"/>
      <c r="D894" s="151"/>
      <c r="E894" s="151"/>
      <c r="F894" s="151"/>
      <c r="G894" s="64"/>
      <c r="H894" s="151"/>
      <c r="I894" s="151"/>
      <c r="J894" s="151"/>
      <c r="K894" s="151"/>
      <c r="L894" s="151"/>
      <c r="M894" s="64"/>
      <c r="N894" s="151"/>
      <c r="O894" s="151"/>
      <c r="P894" s="151"/>
      <c r="Q894" s="151"/>
      <c r="R894" s="151"/>
      <c r="S894" s="43"/>
      <c r="T894" s="151"/>
      <c r="U894" s="151"/>
      <c r="V894" s="151"/>
      <c r="W894" s="151"/>
      <c r="X894" s="151"/>
      <c r="Y894" s="151"/>
      <c r="Z894" s="43"/>
      <c r="AA894" s="151"/>
      <c r="AB894" s="151"/>
      <c r="AC894" s="151"/>
      <c r="AD894" s="151"/>
      <c r="AE894" s="43"/>
      <c r="AF894" s="151"/>
      <c r="AG894" s="151"/>
      <c r="AH894" s="151"/>
      <c r="AI894" s="151"/>
      <c r="AJ894" s="22"/>
      <c r="AK894" s="22"/>
      <c r="AL894" s="22"/>
      <c r="AM894" s="22"/>
      <c r="AN894" s="22"/>
      <c r="AO894" s="22"/>
    </row>
    <row r="895" spans="1:41" ht="15.75" customHeight="1" x14ac:dyDescent="0.2">
      <c r="A895" s="43"/>
      <c r="B895" s="151"/>
      <c r="C895" s="151"/>
      <c r="D895" s="151"/>
      <c r="E895" s="151"/>
      <c r="F895" s="151"/>
      <c r="G895" s="64"/>
      <c r="H895" s="151"/>
      <c r="I895" s="151"/>
      <c r="J895" s="151"/>
      <c r="K895" s="151"/>
      <c r="L895" s="151"/>
      <c r="M895" s="64"/>
      <c r="N895" s="151"/>
      <c r="O895" s="151"/>
      <c r="P895" s="151"/>
      <c r="Q895" s="151"/>
      <c r="R895" s="151"/>
      <c r="S895" s="43"/>
      <c r="T895" s="151"/>
      <c r="U895" s="151"/>
      <c r="V895" s="151"/>
      <c r="W895" s="151"/>
      <c r="X895" s="151"/>
      <c r="Y895" s="151"/>
      <c r="Z895" s="43"/>
      <c r="AA895" s="151"/>
      <c r="AB895" s="151"/>
      <c r="AC895" s="151"/>
      <c r="AD895" s="151"/>
      <c r="AE895" s="43"/>
      <c r="AF895" s="151"/>
      <c r="AG895" s="151"/>
      <c r="AH895" s="151"/>
      <c r="AI895" s="151"/>
      <c r="AJ895" s="22"/>
      <c r="AK895" s="22"/>
      <c r="AL895" s="22"/>
      <c r="AM895" s="22"/>
      <c r="AN895" s="22"/>
      <c r="AO895" s="22"/>
    </row>
    <row r="896" spans="1:41" ht="15.75" customHeight="1" x14ac:dyDescent="0.2">
      <c r="A896" s="43"/>
      <c r="B896" s="151"/>
      <c r="C896" s="151"/>
      <c r="D896" s="151"/>
      <c r="E896" s="151"/>
      <c r="F896" s="151"/>
      <c r="G896" s="64"/>
      <c r="H896" s="151"/>
      <c r="I896" s="151"/>
      <c r="J896" s="151"/>
      <c r="K896" s="151"/>
      <c r="L896" s="151"/>
      <c r="M896" s="64"/>
      <c r="N896" s="151"/>
      <c r="O896" s="151"/>
      <c r="P896" s="151"/>
      <c r="Q896" s="151"/>
      <c r="R896" s="151"/>
      <c r="S896" s="43"/>
      <c r="T896" s="151"/>
      <c r="U896" s="151"/>
      <c r="V896" s="151"/>
      <c r="W896" s="151"/>
      <c r="X896" s="151"/>
      <c r="Y896" s="151"/>
      <c r="Z896" s="43"/>
      <c r="AA896" s="151"/>
      <c r="AB896" s="151"/>
      <c r="AC896" s="151"/>
      <c r="AD896" s="151"/>
      <c r="AE896" s="43"/>
      <c r="AF896" s="151"/>
      <c r="AG896" s="151"/>
      <c r="AH896" s="151"/>
      <c r="AI896" s="151"/>
      <c r="AJ896" s="22"/>
      <c r="AK896" s="22"/>
      <c r="AL896" s="22"/>
      <c r="AM896" s="22"/>
      <c r="AN896" s="22"/>
      <c r="AO896" s="22"/>
    </row>
    <row r="897" spans="1:41" ht="15.75" customHeight="1" x14ac:dyDescent="0.2">
      <c r="A897" s="43"/>
      <c r="B897" s="151"/>
      <c r="C897" s="151"/>
      <c r="D897" s="151"/>
      <c r="E897" s="151"/>
      <c r="F897" s="151"/>
      <c r="G897" s="64"/>
      <c r="H897" s="151"/>
      <c r="I897" s="151"/>
      <c r="J897" s="151"/>
      <c r="K897" s="151"/>
      <c r="L897" s="151"/>
      <c r="M897" s="64"/>
      <c r="N897" s="151"/>
      <c r="O897" s="151"/>
      <c r="P897" s="151"/>
      <c r="Q897" s="151"/>
      <c r="R897" s="151"/>
      <c r="S897" s="43"/>
      <c r="T897" s="151"/>
      <c r="U897" s="151"/>
      <c r="V897" s="151"/>
      <c r="W897" s="151"/>
      <c r="X897" s="151"/>
      <c r="Y897" s="151"/>
      <c r="Z897" s="43"/>
      <c r="AA897" s="151"/>
      <c r="AB897" s="151"/>
      <c r="AC897" s="151"/>
      <c r="AD897" s="151"/>
      <c r="AE897" s="43"/>
      <c r="AF897" s="151"/>
      <c r="AG897" s="151"/>
      <c r="AH897" s="151"/>
      <c r="AI897" s="151"/>
      <c r="AJ897" s="22"/>
      <c r="AK897" s="22"/>
      <c r="AL897" s="22"/>
      <c r="AM897" s="22"/>
      <c r="AN897" s="22"/>
      <c r="AO897" s="22"/>
    </row>
    <row r="898" spans="1:41" ht="15.75" customHeight="1" x14ac:dyDescent="0.2">
      <c r="A898" s="43"/>
      <c r="B898" s="151"/>
      <c r="C898" s="151"/>
      <c r="D898" s="151"/>
      <c r="E898" s="151"/>
      <c r="F898" s="151"/>
      <c r="G898" s="64"/>
      <c r="H898" s="151"/>
      <c r="I898" s="151"/>
      <c r="J898" s="151"/>
      <c r="K898" s="151"/>
      <c r="L898" s="151"/>
      <c r="M898" s="64"/>
      <c r="N898" s="151"/>
      <c r="O898" s="151"/>
      <c r="P898" s="151"/>
      <c r="Q898" s="151"/>
      <c r="R898" s="151"/>
      <c r="S898" s="43"/>
      <c r="T898" s="151"/>
      <c r="U898" s="151"/>
      <c r="V898" s="151"/>
      <c r="W898" s="151"/>
      <c r="X898" s="151"/>
      <c r="Y898" s="151"/>
      <c r="Z898" s="43"/>
      <c r="AA898" s="151"/>
      <c r="AB898" s="151"/>
      <c r="AC898" s="151"/>
      <c r="AD898" s="151"/>
      <c r="AE898" s="43"/>
      <c r="AF898" s="151"/>
      <c r="AG898" s="151"/>
      <c r="AH898" s="151"/>
      <c r="AI898" s="151"/>
      <c r="AJ898" s="22"/>
      <c r="AK898" s="22"/>
      <c r="AL898" s="22"/>
      <c r="AM898" s="22"/>
      <c r="AN898" s="22"/>
      <c r="AO898" s="22"/>
    </row>
    <row r="899" spans="1:41" ht="15.75" customHeight="1" x14ac:dyDescent="0.2">
      <c r="A899" s="43"/>
      <c r="B899" s="151"/>
      <c r="C899" s="151"/>
      <c r="D899" s="151"/>
      <c r="E899" s="151"/>
      <c r="F899" s="151"/>
      <c r="G899" s="64"/>
      <c r="H899" s="151"/>
      <c r="I899" s="151"/>
      <c r="J899" s="151"/>
      <c r="K899" s="151"/>
      <c r="L899" s="151"/>
      <c r="M899" s="64"/>
      <c r="N899" s="151"/>
      <c r="O899" s="151"/>
      <c r="P899" s="151"/>
      <c r="Q899" s="151"/>
      <c r="R899" s="151"/>
      <c r="S899" s="43"/>
      <c r="T899" s="151"/>
      <c r="U899" s="151"/>
      <c r="V899" s="151"/>
      <c r="W899" s="151"/>
      <c r="X899" s="151"/>
      <c r="Y899" s="151"/>
      <c r="Z899" s="43"/>
      <c r="AA899" s="151"/>
      <c r="AB899" s="151"/>
      <c r="AC899" s="151"/>
      <c r="AD899" s="151"/>
      <c r="AE899" s="43"/>
      <c r="AF899" s="151"/>
      <c r="AG899" s="151"/>
      <c r="AH899" s="151"/>
      <c r="AI899" s="151"/>
      <c r="AJ899" s="22"/>
      <c r="AK899" s="22"/>
      <c r="AL899" s="22"/>
      <c r="AM899" s="22"/>
      <c r="AN899" s="22"/>
      <c r="AO899" s="22"/>
    </row>
    <row r="900" spans="1:41" ht="15.75" customHeight="1" x14ac:dyDescent="0.2">
      <c r="A900" s="43"/>
      <c r="B900" s="151"/>
      <c r="C900" s="151"/>
      <c r="D900" s="151"/>
      <c r="E900" s="151"/>
      <c r="F900" s="151"/>
      <c r="G900" s="64"/>
      <c r="H900" s="151"/>
      <c r="I900" s="151"/>
      <c r="J900" s="151"/>
      <c r="K900" s="151"/>
      <c r="L900" s="151"/>
      <c r="M900" s="64"/>
      <c r="N900" s="151"/>
      <c r="O900" s="151"/>
      <c r="P900" s="151"/>
      <c r="Q900" s="151"/>
      <c r="R900" s="151"/>
      <c r="S900" s="43"/>
      <c r="T900" s="151"/>
      <c r="U900" s="151"/>
      <c r="V900" s="151"/>
      <c r="W900" s="151"/>
      <c r="X900" s="151"/>
      <c r="Y900" s="151"/>
      <c r="Z900" s="43"/>
      <c r="AA900" s="151"/>
      <c r="AB900" s="151"/>
      <c r="AC900" s="151"/>
      <c r="AD900" s="151"/>
      <c r="AE900" s="43"/>
      <c r="AF900" s="151"/>
      <c r="AG900" s="151"/>
      <c r="AH900" s="151"/>
      <c r="AI900" s="151"/>
      <c r="AJ900" s="22"/>
      <c r="AK900" s="22"/>
      <c r="AL900" s="22"/>
      <c r="AM900" s="22"/>
      <c r="AN900" s="22"/>
      <c r="AO900" s="22"/>
    </row>
    <row r="901" spans="1:41" ht="15.75" customHeight="1" x14ac:dyDescent="0.2">
      <c r="A901" s="43"/>
      <c r="B901" s="151"/>
      <c r="C901" s="151"/>
      <c r="D901" s="151"/>
      <c r="E901" s="151"/>
      <c r="F901" s="151"/>
      <c r="G901" s="64"/>
      <c r="H901" s="151"/>
      <c r="I901" s="151"/>
      <c r="J901" s="151"/>
      <c r="K901" s="151"/>
      <c r="L901" s="151"/>
      <c r="M901" s="64"/>
      <c r="N901" s="151"/>
      <c r="O901" s="151"/>
      <c r="P901" s="151"/>
      <c r="Q901" s="151"/>
      <c r="R901" s="151"/>
      <c r="S901" s="43"/>
      <c r="T901" s="151"/>
      <c r="U901" s="151"/>
      <c r="V901" s="151"/>
      <c r="W901" s="151"/>
      <c r="X901" s="151"/>
      <c r="Y901" s="151"/>
      <c r="Z901" s="43"/>
      <c r="AA901" s="151"/>
      <c r="AB901" s="151"/>
      <c r="AC901" s="151"/>
      <c r="AD901" s="151"/>
      <c r="AE901" s="43"/>
      <c r="AF901" s="151"/>
      <c r="AG901" s="151"/>
      <c r="AH901" s="151"/>
      <c r="AI901" s="151"/>
      <c r="AJ901" s="22"/>
      <c r="AK901" s="22"/>
      <c r="AL901" s="22"/>
      <c r="AM901" s="22"/>
      <c r="AN901" s="22"/>
      <c r="AO901" s="22"/>
    </row>
    <row r="902" spans="1:41" ht="15.75" customHeight="1" x14ac:dyDescent="0.2">
      <c r="A902" s="43"/>
      <c r="B902" s="151"/>
      <c r="C902" s="151"/>
      <c r="D902" s="151"/>
      <c r="E902" s="151"/>
      <c r="F902" s="151"/>
      <c r="G902" s="64"/>
      <c r="H902" s="151"/>
      <c r="I902" s="151"/>
      <c r="J902" s="151"/>
      <c r="K902" s="151"/>
      <c r="L902" s="151"/>
      <c r="M902" s="64"/>
      <c r="N902" s="151"/>
      <c r="O902" s="151"/>
      <c r="P902" s="151"/>
      <c r="Q902" s="151"/>
      <c r="R902" s="151"/>
      <c r="S902" s="43"/>
      <c r="T902" s="151"/>
      <c r="U902" s="151"/>
      <c r="V902" s="151"/>
      <c r="W902" s="151"/>
      <c r="X902" s="151"/>
      <c r="Y902" s="151"/>
      <c r="Z902" s="43"/>
      <c r="AA902" s="151"/>
      <c r="AB902" s="151"/>
      <c r="AC902" s="151"/>
      <c r="AD902" s="151"/>
      <c r="AE902" s="43"/>
      <c r="AF902" s="151"/>
      <c r="AG902" s="151"/>
      <c r="AH902" s="151"/>
      <c r="AI902" s="151"/>
      <c r="AJ902" s="22"/>
      <c r="AK902" s="22"/>
      <c r="AL902" s="22"/>
      <c r="AM902" s="22"/>
      <c r="AN902" s="22"/>
      <c r="AO902" s="22"/>
    </row>
    <row r="903" spans="1:41" ht="15.75" customHeight="1" x14ac:dyDescent="0.2">
      <c r="A903" s="43"/>
      <c r="B903" s="151"/>
      <c r="C903" s="151"/>
      <c r="D903" s="151"/>
      <c r="E903" s="151"/>
      <c r="F903" s="151"/>
      <c r="G903" s="64"/>
      <c r="H903" s="151"/>
      <c r="I903" s="151"/>
      <c r="J903" s="151"/>
      <c r="K903" s="151"/>
      <c r="L903" s="151"/>
      <c r="M903" s="64"/>
      <c r="N903" s="151"/>
      <c r="O903" s="151"/>
      <c r="P903" s="151"/>
      <c r="Q903" s="151"/>
      <c r="R903" s="151"/>
      <c r="S903" s="43"/>
      <c r="T903" s="151"/>
      <c r="U903" s="151"/>
      <c r="V903" s="151"/>
      <c r="W903" s="151"/>
      <c r="X903" s="151"/>
      <c r="Y903" s="151"/>
      <c r="Z903" s="43"/>
      <c r="AA903" s="151"/>
      <c r="AB903" s="151"/>
      <c r="AC903" s="151"/>
      <c r="AD903" s="151"/>
      <c r="AE903" s="43"/>
      <c r="AF903" s="151"/>
      <c r="AG903" s="151"/>
      <c r="AH903" s="151"/>
      <c r="AI903" s="151"/>
      <c r="AJ903" s="22"/>
      <c r="AK903" s="22"/>
      <c r="AL903" s="22"/>
      <c r="AM903" s="22"/>
      <c r="AN903" s="22"/>
      <c r="AO903" s="22"/>
    </row>
    <row r="904" spans="1:41" ht="15.75" customHeight="1" x14ac:dyDescent="0.2">
      <c r="A904" s="43"/>
      <c r="B904" s="151"/>
      <c r="C904" s="151"/>
      <c r="D904" s="151"/>
      <c r="E904" s="151"/>
      <c r="F904" s="151"/>
      <c r="G904" s="64"/>
      <c r="H904" s="151"/>
      <c r="I904" s="151"/>
      <c r="J904" s="151"/>
      <c r="K904" s="151"/>
      <c r="L904" s="151"/>
      <c r="M904" s="64"/>
      <c r="N904" s="151"/>
      <c r="O904" s="151"/>
      <c r="P904" s="151"/>
      <c r="Q904" s="151"/>
      <c r="R904" s="151"/>
      <c r="S904" s="43"/>
      <c r="T904" s="151"/>
      <c r="U904" s="151"/>
      <c r="V904" s="151"/>
      <c r="W904" s="151"/>
      <c r="X904" s="151"/>
      <c r="Y904" s="151"/>
      <c r="Z904" s="43"/>
      <c r="AA904" s="151"/>
      <c r="AB904" s="151"/>
      <c r="AC904" s="151"/>
      <c r="AD904" s="151"/>
      <c r="AE904" s="43"/>
      <c r="AF904" s="151"/>
      <c r="AG904" s="151"/>
      <c r="AH904" s="151"/>
      <c r="AI904" s="151"/>
      <c r="AJ904" s="22"/>
      <c r="AK904" s="22"/>
      <c r="AL904" s="22"/>
      <c r="AM904" s="22"/>
      <c r="AN904" s="22"/>
      <c r="AO904" s="22"/>
    </row>
    <row r="905" spans="1:41" ht="15.75" customHeight="1" x14ac:dyDescent="0.2">
      <c r="A905" s="43"/>
      <c r="B905" s="151"/>
      <c r="C905" s="151"/>
      <c r="D905" s="151"/>
      <c r="E905" s="151"/>
      <c r="F905" s="151"/>
      <c r="G905" s="64"/>
      <c r="H905" s="151"/>
      <c r="I905" s="151"/>
      <c r="J905" s="151"/>
      <c r="K905" s="151"/>
      <c r="L905" s="151"/>
      <c r="M905" s="64"/>
      <c r="N905" s="151"/>
      <c r="O905" s="151"/>
      <c r="P905" s="151"/>
      <c r="Q905" s="151"/>
      <c r="R905" s="151"/>
      <c r="S905" s="43"/>
      <c r="T905" s="151"/>
      <c r="U905" s="151"/>
      <c r="V905" s="151"/>
      <c r="W905" s="151"/>
      <c r="X905" s="151"/>
      <c r="Y905" s="151"/>
      <c r="Z905" s="43"/>
      <c r="AA905" s="151"/>
      <c r="AB905" s="151"/>
      <c r="AC905" s="151"/>
      <c r="AD905" s="151"/>
      <c r="AE905" s="43"/>
      <c r="AF905" s="151"/>
      <c r="AG905" s="151"/>
      <c r="AH905" s="151"/>
      <c r="AI905" s="151"/>
      <c r="AJ905" s="22"/>
      <c r="AK905" s="22"/>
      <c r="AL905" s="22"/>
      <c r="AM905" s="22"/>
      <c r="AN905" s="22"/>
      <c r="AO905" s="22"/>
    </row>
    <row r="906" spans="1:41" ht="15.75" customHeight="1" x14ac:dyDescent="0.2">
      <c r="A906" s="43"/>
      <c r="B906" s="151"/>
      <c r="C906" s="151"/>
      <c r="D906" s="151"/>
      <c r="E906" s="151"/>
      <c r="F906" s="151"/>
      <c r="G906" s="64"/>
      <c r="H906" s="151"/>
      <c r="I906" s="151"/>
      <c r="J906" s="151"/>
      <c r="K906" s="151"/>
      <c r="L906" s="151"/>
      <c r="M906" s="64"/>
      <c r="N906" s="151"/>
      <c r="O906" s="151"/>
      <c r="P906" s="151"/>
      <c r="Q906" s="151"/>
      <c r="R906" s="151"/>
      <c r="S906" s="43"/>
      <c r="T906" s="151"/>
      <c r="U906" s="151"/>
      <c r="V906" s="151"/>
      <c r="W906" s="151"/>
      <c r="X906" s="151"/>
      <c r="Y906" s="151"/>
      <c r="Z906" s="43"/>
      <c r="AA906" s="151"/>
      <c r="AB906" s="151"/>
      <c r="AC906" s="151"/>
      <c r="AD906" s="151"/>
      <c r="AE906" s="43"/>
      <c r="AF906" s="151"/>
      <c r="AG906" s="151"/>
      <c r="AH906" s="151"/>
      <c r="AI906" s="151"/>
      <c r="AJ906" s="22"/>
      <c r="AK906" s="22"/>
      <c r="AL906" s="22"/>
      <c r="AM906" s="22"/>
      <c r="AN906" s="22"/>
      <c r="AO906" s="22"/>
    </row>
    <row r="907" spans="1:41" ht="15.75" customHeight="1" x14ac:dyDescent="0.2">
      <c r="A907" s="43"/>
      <c r="B907" s="151"/>
      <c r="C907" s="151"/>
      <c r="D907" s="151"/>
      <c r="E907" s="151"/>
      <c r="F907" s="151"/>
      <c r="G907" s="64"/>
      <c r="H907" s="151"/>
      <c r="I907" s="151"/>
      <c r="J907" s="151"/>
      <c r="K907" s="151"/>
      <c r="L907" s="151"/>
      <c r="M907" s="64"/>
      <c r="N907" s="151"/>
      <c r="O907" s="151"/>
      <c r="P907" s="151"/>
      <c r="Q907" s="151"/>
      <c r="R907" s="151"/>
      <c r="S907" s="43"/>
      <c r="T907" s="151"/>
      <c r="U907" s="151"/>
      <c r="V907" s="151"/>
      <c r="W907" s="151"/>
      <c r="X907" s="151"/>
      <c r="Y907" s="151"/>
      <c r="Z907" s="43"/>
      <c r="AA907" s="151"/>
      <c r="AB907" s="151"/>
      <c r="AC907" s="151"/>
      <c r="AD907" s="151"/>
      <c r="AE907" s="43"/>
      <c r="AF907" s="151"/>
      <c r="AG907" s="151"/>
      <c r="AH907" s="151"/>
      <c r="AI907" s="151"/>
      <c r="AJ907" s="22"/>
      <c r="AK907" s="22"/>
      <c r="AL907" s="22"/>
      <c r="AM907" s="22"/>
      <c r="AN907" s="22"/>
      <c r="AO907" s="22"/>
    </row>
    <row r="908" spans="1:41" ht="15.75" customHeight="1" x14ac:dyDescent="0.2">
      <c r="A908" s="43"/>
      <c r="B908" s="151"/>
      <c r="C908" s="151"/>
      <c r="D908" s="151"/>
      <c r="E908" s="151"/>
      <c r="F908" s="151"/>
      <c r="G908" s="64"/>
      <c r="H908" s="151"/>
      <c r="I908" s="151"/>
      <c r="J908" s="151"/>
      <c r="K908" s="151"/>
      <c r="L908" s="151"/>
      <c r="M908" s="64"/>
      <c r="N908" s="151"/>
      <c r="O908" s="151"/>
      <c r="P908" s="151"/>
      <c r="Q908" s="151"/>
      <c r="R908" s="151"/>
      <c r="S908" s="43"/>
      <c r="T908" s="151"/>
      <c r="U908" s="151"/>
      <c r="V908" s="151"/>
      <c r="W908" s="151"/>
      <c r="X908" s="151"/>
      <c r="Y908" s="151"/>
      <c r="Z908" s="43"/>
      <c r="AA908" s="151"/>
      <c r="AB908" s="151"/>
      <c r="AC908" s="151"/>
      <c r="AD908" s="151"/>
      <c r="AE908" s="43"/>
      <c r="AF908" s="151"/>
      <c r="AG908" s="151"/>
      <c r="AH908" s="151"/>
      <c r="AI908" s="151"/>
      <c r="AJ908" s="22"/>
      <c r="AK908" s="22"/>
      <c r="AL908" s="22"/>
      <c r="AM908" s="22"/>
      <c r="AN908" s="22"/>
      <c r="AO908" s="22"/>
    </row>
    <row r="909" spans="1:41" ht="15.75" customHeight="1" x14ac:dyDescent="0.2">
      <c r="A909" s="43"/>
      <c r="B909" s="151"/>
      <c r="C909" s="151"/>
      <c r="D909" s="151"/>
      <c r="E909" s="151"/>
      <c r="F909" s="151"/>
      <c r="G909" s="64"/>
      <c r="H909" s="151"/>
      <c r="I909" s="151"/>
      <c r="J909" s="151"/>
      <c r="K909" s="151"/>
      <c r="L909" s="151"/>
      <c r="M909" s="64"/>
      <c r="N909" s="151"/>
      <c r="O909" s="151"/>
      <c r="P909" s="151"/>
      <c r="Q909" s="151"/>
      <c r="R909" s="151"/>
      <c r="S909" s="43"/>
      <c r="T909" s="151"/>
      <c r="U909" s="151"/>
      <c r="V909" s="151"/>
      <c r="W909" s="151"/>
      <c r="X909" s="151"/>
      <c r="Y909" s="151"/>
      <c r="Z909" s="43"/>
      <c r="AA909" s="151"/>
      <c r="AB909" s="151"/>
      <c r="AC909" s="151"/>
      <c r="AD909" s="151"/>
      <c r="AE909" s="43"/>
      <c r="AF909" s="151"/>
      <c r="AG909" s="151"/>
      <c r="AH909" s="151"/>
      <c r="AI909" s="151"/>
      <c r="AJ909" s="22"/>
      <c r="AK909" s="22"/>
      <c r="AL909" s="22"/>
      <c r="AM909" s="22"/>
      <c r="AN909" s="22"/>
      <c r="AO909" s="22"/>
    </row>
    <row r="910" spans="1:41" ht="15.75" customHeight="1" x14ac:dyDescent="0.2">
      <c r="A910" s="43"/>
      <c r="B910" s="151"/>
      <c r="C910" s="151"/>
      <c r="D910" s="151"/>
      <c r="E910" s="151"/>
      <c r="F910" s="151"/>
      <c r="G910" s="64"/>
      <c r="H910" s="151"/>
      <c r="I910" s="151"/>
      <c r="J910" s="151"/>
      <c r="K910" s="151"/>
      <c r="L910" s="151"/>
      <c r="M910" s="64"/>
      <c r="N910" s="151"/>
      <c r="O910" s="151"/>
      <c r="P910" s="151"/>
      <c r="Q910" s="151"/>
      <c r="R910" s="151"/>
      <c r="S910" s="43"/>
      <c r="T910" s="151"/>
      <c r="U910" s="151"/>
      <c r="V910" s="151"/>
      <c r="W910" s="151"/>
      <c r="X910" s="151"/>
      <c r="Y910" s="151"/>
      <c r="Z910" s="43"/>
      <c r="AA910" s="151"/>
      <c r="AB910" s="151"/>
      <c r="AC910" s="151"/>
      <c r="AD910" s="151"/>
      <c r="AE910" s="43"/>
      <c r="AF910" s="151"/>
      <c r="AG910" s="151"/>
      <c r="AH910" s="151"/>
      <c r="AI910" s="151"/>
      <c r="AJ910" s="22"/>
      <c r="AK910" s="22"/>
      <c r="AL910" s="22"/>
      <c r="AM910" s="22"/>
      <c r="AN910" s="22"/>
      <c r="AO910" s="22"/>
    </row>
    <row r="911" spans="1:41" ht="15.75" customHeight="1" x14ac:dyDescent="0.2">
      <c r="A911" s="43"/>
      <c r="B911" s="151"/>
      <c r="C911" s="151"/>
      <c r="D911" s="151"/>
      <c r="E911" s="151"/>
      <c r="F911" s="151"/>
      <c r="G911" s="64"/>
      <c r="H911" s="151"/>
      <c r="I911" s="151"/>
      <c r="J911" s="151"/>
      <c r="K911" s="151"/>
      <c r="L911" s="151"/>
      <c r="M911" s="64"/>
      <c r="N911" s="151"/>
      <c r="O911" s="151"/>
      <c r="P911" s="151"/>
      <c r="Q911" s="151"/>
      <c r="R911" s="151"/>
      <c r="S911" s="43"/>
      <c r="T911" s="151"/>
      <c r="U911" s="151"/>
      <c r="V911" s="151"/>
      <c r="W911" s="151"/>
      <c r="X911" s="151"/>
      <c r="Y911" s="151"/>
      <c r="Z911" s="43"/>
      <c r="AA911" s="151"/>
      <c r="AB911" s="151"/>
      <c r="AC911" s="151"/>
      <c r="AD911" s="151"/>
      <c r="AE911" s="43"/>
      <c r="AF911" s="151"/>
      <c r="AG911" s="151"/>
      <c r="AH911" s="151"/>
      <c r="AI911" s="151"/>
      <c r="AJ911" s="22"/>
      <c r="AK911" s="22"/>
      <c r="AL911" s="22"/>
      <c r="AM911" s="22"/>
      <c r="AN911" s="22"/>
      <c r="AO911" s="22"/>
    </row>
    <row r="912" spans="1:41" ht="15.75" customHeight="1" x14ac:dyDescent="0.2">
      <c r="A912" s="43"/>
      <c r="B912" s="151"/>
      <c r="C912" s="151"/>
      <c r="D912" s="151"/>
      <c r="E912" s="151"/>
      <c r="F912" s="151"/>
      <c r="G912" s="64"/>
      <c r="H912" s="151"/>
      <c r="I912" s="151"/>
      <c r="J912" s="151"/>
      <c r="K912" s="151"/>
      <c r="L912" s="151"/>
      <c r="M912" s="64"/>
      <c r="N912" s="151"/>
      <c r="O912" s="151"/>
      <c r="P912" s="151"/>
      <c r="Q912" s="151"/>
      <c r="R912" s="151"/>
      <c r="S912" s="43"/>
      <c r="T912" s="151"/>
      <c r="U912" s="151"/>
      <c r="V912" s="151"/>
      <c r="W912" s="151"/>
      <c r="X912" s="151"/>
      <c r="Y912" s="151"/>
      <c r="Z912" s="43"/>
      <c r="AA912" s="151"/>
      <c r="AB912" s="151"/>
      <c r="AC912" s="151"/>
      <c r="AD912" s="151"/>
      <c r="AE912" s="43"/>
      <c r="AF912" s="151"/>
      <c r="AG912" s="151"/>
      <c r="AH912" s="151"/>
      <c r="AI912" s="151"/>
      <c r="AJ912" s="22"/>
      <c r="AK912" s="22"/>
      <c r="AL912" s="22"/>
      <c r="AM912" s="22"/>
      <c r="AN912" s="22"/>
      <c r="AO912" s="22"/>
    </row>
    <row r="913" spans="1:41" ht="15.75" customHeight="1" x14ac:dyDescent="0.2">
      <c r="A913" s="43"/>
      <c r="B913" s="151"/>
      <c r="C913" s="151"/>
      <c r="D913" s="151"/>
      <c r="E913" s="151"/>
      <c r="F913" s="151"/>
      <c r="G913" s="64"/>
      <c r="H913" s="151"/>
      <c r="I913" s="151"/>
      <c r="J913" s="151"/>
      <c r="K913" s="151"/>
      <c r="L913" s="151"/>
      <c r="M913" s="64"/>
      <c r="N913" s="151"/>
      <c r="O913" s="151"/>
      <c r="P913" s="151"/>
      <c r="Q913" s="151"/>
      <c r="R913" s="151"/>
      <c r="S913" s="43"/>
      <c r="T913" s="151"/>
      <c r="U913" s="151"/>
      <c r="V913" s="151"/>
      <c r="W913" s="151"/>
      <c r="X913" s="151"/>
      <c r="Y913" s="151"/>
      <c r="Z913" s="43"/>
      <c r="AA913" s="151"/>
      <c r="AB913" s="151"/>
      <c r="AC913" s="151"/>
      <c r="AD913" s="151"/>
      <c r="AE913" s="43"/>
      <c r="AF913" s="151"/>
      <c r="AG913" s="151"/>
      <c r="AH913" s="151"/>
      <c r="AI913" s="151"/>
      <c r="AJ913" s="22"/>
      <c r="AK913" s="22"/>
      <c r="AL913" s="22"/>
      <c r="AM913" s="22"/>
      <c r="AN913" s="22"/>
      <c r="AO913" s="22"/>
    </row>
    <row r="914" spans="1:41" ht="15.75" customHeight="1" x14ac:dyDescent="0.2">
      <c r="A914" s="43"/>
      <c r="B914" s="151"/>
      <c r="C914" s="151"/>
      <c r="D914" s="151"/>
      <c r="E914" s="151"/>
      <c r="F914" s="151"/>
      <c r="G914" s="64"/>
      <c r="H914" s="151"/>
      <c r="I914" s="151"/>
      <c r="J914" s="151"/>
      <c r="K914" s="151"/>
      <c r="L914" s="151"/>
      <c r="M914" s="64"/>
      <c r="N914" s="151"/>
      <c r="O914" s="151"/>
      <c r="P914" s="151"/>
      <c r="Q914" s="151"/>
      <c r="R914" s="151"/>
      <c r="S914" s="43"/>
      <c r="T914" s="151"/>
      <c r="U914" s="151"/>
      <c r="V914" s="151"/>
      <c r="W914" s="151"/>
      <c r="X914" s="151"/>
      <c r="Y914" s="151"/>
      <c r="Z914" s="43"/>
      <c r="AA914" s="151"/>
      <c r="AB914" s="151"/>
      <c r="AC914" s="151"/>
      <c r="AD914" s="151"/>
      <c r="AE914" s="43"/>
      <c r="AF914" s="151"/>
      <c r="AG914" s="151"/>
      <c r="AH914" s="151"/>
      <c r="AI914" s="151"/>
      <c r="AJ914" s="22"/>
      <c r="AK914" s="22"/>
      <c r="AL914" s="22"/>
      <c r="AM914" s="22"/>
      <c r="AN914" s="22"/>
      <c r="AO914" s="22"/>
    </row>
    <row r="915" spans="1:41" ht="15.75" customHeight="1" x14ac:dyDescent="0.2">
      <c r="A915" s="43"/>
      <c r="B915" s="151"/>
      <c r="C915" s="151"/>
      <c r="D915" s="151"/>
      <c r="E915" s="151"/>
      <c r="F915" s="151"/>
      <c r="G915" s="64"/>
      <c r="H915" s="151"/>
      <c r="I915" s="151"/>
      <c r="J915" s="151"/>
      <c r="K915" s="151"/>
      <c r="L915" s="151"/>
      <c r="M915" s="64"/>
      <c r="N915" s="151"/>
      <c r="O915" s="151"/>
      <c r="P915" s="151"/>
      <c r="Q915" s="151"/>
      <c r="R915" s="151"/>
      <c r="S915" s="43"/>
      <c r="T915" s="151"/>
      <c r="U915" s="151"/>
      <c r="V915" s="151"/>
      <c r="W915" s="151"/>
      <c r="X915" s="151"/>
      <c r="Y915" s="151"/>
      <c r="Z915" s="43"/>
      <c r="AA915" s="151"/>
      <c r="AB915" s="151"/>
      <c r="AC915" s="151"/>
      <c r="AD915" s="151"/>
      <c r="AE915" s="43"/>
      <c r="AF915" s="151"/>
      <c r="AG915" s="151"/>
      <c r="AH915" s="151"/>
      <c r="AI915" s="151"/>
      <c r="AJ915" s="22"/>
      <c r="AK915" s="22"/>
      <c r="AL915" s="22"/>
      <c r="AM915" s="22"/>
      <c r="AN915" s="22"/>
      <c r="AO915" s="22"/>
    </row>
    <row r="916" spans="1:41" ht="15.75" customHeight="1" x14ac:dyDescent="0.2">
      <c r="A916" s="43"/>
      <c r="B916" s="151"/>
      <c r="C916" s="151"/>
      <c r="D916" s="151"/>
      <c r="E916" s="151"/>
      <c r="F916" s="151"/>
      <c r="G916" s="64"/>
      <c r="H916" s="151"/>
      <c r="I916" s="151"/>
      <c r="J916" s="151"/>
      <c r="K916" s="151"/>
      <c r="L916" s="151"/>
      <c r="M916" s="64"/>
      <c r="N916" s="151"/>
      <c r="O916" s="151"/>
      <c r="P916" s="151"/>
      <c r="Q916" s="151"/>
      <c r="R916" s="151"/>
      <c r="S916" s="43"/>
      <c r="T916" s="151"/>
      <c r="U916" s="151"/>
      <c r="V916" s="151"/>
      <c r="W916" s="151"/>
      <c r="X916" s="151"/>
      <c r="Y916" s="151"/>
      <c r="Z916" s="43"/>
      <c r="AA916" s="151"/>
      <c r="AB916" s="151"/>
      <c r="AC916" s="151"/>
      <c r="AD916" s="151"/>
      <c r="AE916" s="43"/>
      <c r="AF916" s="151"/>
      <c r="AG916" s="151"/>
      <c r="AH916" s="151"/>
      <c r="AI916" s="151"/>
      <c r="AJ916" s="22"/>
      <c r="AK916" s="22"/>
      <c r="AL916" s="22"/>
      <c r="AM916" s="22"/>
      <c r="AN916" s="22"/>
      <c r="AO916" s="22"/>
    </row>
    <row r="917" spans="1:41" ht="15.75" customHeight="1" x14ac:dyDescent="0.2">
      <c r="A917" s="43"/>
      <c r="B917" s="151"/>
      <c r="C917" s="151"/>
      <c r="D917" s="151"/>
      <c r="E917" s="151"/>
      <c r="F917" s="151"/>
      <c r="G917" s="64"/>
      <c r="H917" s="151"/>
      <c r="I917" s="151"/>
      <c r="J917" s="151"/>
      <c r="K917" s="151"/>
      <c r="L917" s="151"/>
      <c r="M917" s="64"/>
      <c r="N917" s="151"/>
      <c r="O917" s="151"/>
      <c r="P917" s="151"/>
      <c r="Q917" s="151"/>
      <c r="R917" s="151"/>
      <c r="S917" s="43"/>
      <c r="T917" s="151"/>
      <c r="U917" s="151"/>
      <c r="V917" s="151"/>
      <c r="W917" s="151"/>
      <c r="X917" s="151"/>
      <c r="Y917" s="151"/>
      <c r="Z917" s="43"/>
      <c r="AA917" s="151"/>
      <c r="AB917" s="151"/>
      <c r="AC917" s="151"/>
      <c r="AD917" s="151"/>
      <c r="AE917" s="43"/>
      <c r="AF917" s="151"/>
      <c r="AG917" s="151"/>
      <c r="AH917" s="151"/>
      <c r="AI917" s="151"/>
      <c r="AJ917" s="22"/>
      <c r="AK917" s="22"/>
      <c r="AL917" s="22"/>
      <c r="AM917" s="22"/>
      <c r="AN917" s="22"/>
      <c r="AO917" s="22"/>
    </row>
    <row r="918" spans="1:41" ht="15.75" customHeight="1" x14ac:dyDescent="0.2">
      <c r="A918" s="43"/>
      <c r="B918" s="151"/>
      <c r="C918" s="151"/>
      <c r="D918" s="151"/>
      <c r="E918" s="151"/>
      <c r="F918" s="151"/>
      <c r="G918" s="64"/>
      <c r="H918" s="151"/>
      <c r="I918" s="151"/>
      <c r="J918" s="151"/>
      <c r="K918" s="151"/>
      <c r="L918" s="151"/>
      <c r="M918" s="64"/>
      <c r="N918" s="151"/>
      <c r="O918" s="151"/>
      <c r="P918" s="151"/>
      <c r="Q918" s="151"/>
      <c r="R918" s="151"/>
      <c r="S918" s="43"/>
      <c r="T918" s="151"/>
      <c r="U918" s="151"/>
      <c r="V918" s="151"/>
      <c r="W918" s="151"/>
      <c r="X918" s="151"/>
      <c r="Y918" s="151"/>
      <c r="Z918" s="43"/>
      <c r="AA918" s="151"/>
      <c r="AB918" s="151"/>
      <c r="AC918" s="151"/>
      <c r="AD918" s="151"/>
      <c r="AE918" s="43"/>
      <c r="AF918" s="151"/>
      <c r="AG918" s="151"/>
      <c r="AH918" s="151"/>
      <c r="AI918" s="151"/>
      <c r="AJ918" s="22"/>
      <c r="AK918" s="22"/>
      <c r="AL918" s="22"/>
      <c r="AM918" s="22"/>
      <c r="AN918" s="22"/>
      <c r="AO918" s="22"/>
    </row>
    <row r="919" spans="1:41" ht="15.75" customHeight="1" x14ac:dyDescent="0.2">
      <c r="A919" s="43"/>
      <c r="B919" s="151"/>
      <c r="C919" s="151"/>
      <c r="D919" s="151"/>
      <c r="E919" s="151"/>
      <c r="F919" s="151"/>
      <c r="G919" s="64"/>
      <c r="H919" s="151"/>
      <c r="I919" s="151"/>
      <c r="J919" s="151"/>
      <c r="K919" s="151"/>
      <c r="L919" s="151"/>
      <c r="M919" s="64"/>
      <c r="N919" s="151"/>
      <c r="O919" s="151"/>
      <c r="P919" s="151"/>
      <c r="Q919" s="151"/>
      <c r="R919" s="151"/>
      <c r="S919" s="43"/>
      <c r="T919" s="151"/>
      <c r="U919" s="151"/>
      <c r="V919" s="151"/>
      <c r="W919" s="151"/>
      <c r="X919" s="151"/>
      <c r="Y919" s="151"/>
      <c r="Z919" s="43"/>
      <c r="AA919" s="151"/>
      <c r="AB919" s="151"/>
      <c r="AC919" s="151"/>
      <c r="AD919" s="151"/>
      <c r="AE919" s="43"/>
      <c r="AF919" s="151"/>
      <c r="AG919" s="151"/>
      <c r="AH919" s="151"/>
      <c r="AI919" s="151"/>
      <c r="AJ919" s="22"/>
      <c r="AK919" s="22"/>
      <c r="AL919" s="22"/>
      <c r="AM919" s="22"/>
      <c r="AN919" s="22"/>
      <c r="AO919" s="22"/>
    </row>
    <row r="920" spans="1:41" ht="15.75" customHeight="1" x14ac:dyDescent="0.2">
      <c r="A920" s="43"/>
      <c r="B920" s="151"/>
      <c r="C920" s="151"/>
      <c r="D920" s="151"/>
      <c r="E920" s="151"/>
      <c r="F920" s="151"/>
      <c r="G920" s="64"/>
      <c r="H920" s="151"/>
      <c r="I920" s="151"/>
      <c r="J920" s="151"/>
      <c r="K920" s="151"/>
      <c r="L920" s="151"/>
      <c r="M920" s="64"/>
      <c r="N920" s="151"/>
      <c r="O920" s="151"/>
      <c r="P920" s="151"/>
      <c r="Q920" s="151"/>
      <c r="R920" s="151"/>
      <c r="S920" s="43"/>
      <c r="T920" s="151"/>
      <c r="U920" s="151"/>
      <c r="V920" s="151"/>
      <c r="W920" s="151"/>
      <c r="X920" s="151"/>
      <c r="Y920" s="151"/>
      <c r="Z920" s="43"/>
      <c r="AA920" s="151"/>
      <c r="AB920" s="151"/>
      <c r="AC920" s="151"/>
      <c r="AD920" s="151"/>
      <c r="AE920" s="43"/>
      <c r="AF920" s="151"/>
      <c r="AG920" s="151"/>
      <c r="AH920" s="151"/>
      <c r="AI920" s="151"/>
      <c r="AJ920" s="22"/>
      <c r="AK920" s="22"/>
      <c r="AL920" s="22"/>
      <c r="AM920" s="22"/>
      <c r="AN920" s="22"/>
      <c r="AO920" s="22"/>
    </row>
    <row r="921" spans="1:41" ht="15.75" customHeight="1" x14ac:dyDescent="0.2">
      <c r="A921" s="43"/>
      <c r="B921" s="151"/>
      <c r="C921" s="151"/>
      <c r="D921" s="151"/>
      <c r="E921" s="151"/>
      <c r="F921" s="151"/>
      <c r="G921" s="64"/>
      <c r="H921" s="151"/>
      <c r="I921" s="151"/>
      <c r="J921" s="151"/>
      <c r="K921" s="151"/>
      <c r="L921" s="151"/>
      <c r="M921" s="64"/>
      <c r="N921" s="151"/>
      <c r="O921" s="151"/>
      <c r="P921" s="151"/>
      <c r="Q921" s="151"/>
      <c r="R921" s="151"/>
      <c r="S921" s="43"/>
      <c r="T921" s="151"/>
      <c r="U921" s="151"/>
      <c r="V921" s="151"/>
      <c r="W921" s="151"/>
      <c r="X921" s="151"/>
      <c r="Y921" s="151"/>
      <c r="Z921" s="43"/>
      <c r="AA921" s="151"/>
      <c r="AB921" s="151"/>
      <c r="AC921" s="151"/>
      <c r="AD921" s="151"/>
      <c r="AE921" s="43"/>
      <c r="AF921" s="151"/>
      <c r="AG921" s="151"/>
      <c r="AH921" s="151"/>
      <c r="AI921" s="151"/>
      <c r="AJ921" s="22"/>
      <c r="AK921" s="22"/>
      <c r="AL921" s="22"/>
      <c r="AM921" s="22"/>
      <c r="AN921" s="22"/>
      <c r="AO921" s="22"/>
    </row>
    <row r="922" spans="1:41" ht="15.75" customHeight="1" x14ac:dyDescent="0.2">
      <c r="A922" s="43"/>
      <c r="B922" s="151"/>
      <c r="C922" s="151"/>
      <c r="D922" s="151"/>
      <c r="E922" s="151"/>
      <c r="F922" s="151"/>
      <c r="G922" s="64"/>
      <c r="H922" s="151"/>
      <c r="I922" s="151"/>
      <c r="J922" s="151"/>
      <c r="K922" s="151"/>
      <c r="L922" s="151"/>
      <c r="M922" s="64"/>
      <c r="N922" s="151"/>
      <c r="O922" s="151"/>
      <c r="P922" s="151"/>
      <c r="Q922" s="151"/>
      <c r="R922" s="151"/>
      <c r="S922" s="43"/>
      <c r="T922" s="151"/>
      <c r="U922" s="151"/>
      <c r="V922" s="151"/>
      <c r="W922" s="151"/>
      <c r="X922" s="151"/>
      <c r="Y922" s="151"/>
      <c r="Z922" s="43"/>
      <c r="AA922" s="151"/>
      <c r="AB922" s="151"/>
      <c r="AC922" s="151"/>
      <c r="AD922" s="151"/>
      <c r="AE922" s="43"/>
      <c r="AF922" s="151"/>
      <c r="AG922" s="151"/>
      <c r="AH922" s="151"/>
      <c r="AI922" s="151"/>
      <c r="AJ922" s="22"/>
      <c r="AK922" s="22"/>
      <c r="AL922" s="22"/>
      <c r="AM922" s="22"/>
      <c r="AN922" s="22"/>
      <c r="AO922" s="22"/>
    </row>
    <row r="923" spans="1:41" ht="15.75" customHeight="1" x14ac:dyDescent="0.2">
      <c r="A923" s="43"/>
      <c r="B923" s="151"/>
      <c r="C923" s="151"/>
      <c r="D923" s="151"/>
      <c r="E923" s="151"/>
      <c r="F923" s="151"/>
      <c r="G923" s="64"/>
      <c r="H923" s="151"/>
      <c r="I923" s="151"/>
      <c r="J923" s="151"/>
      <c r="K923" s="151"/>
      <c r="L923" s="151"/>
      <c r="M923" s="64"/>
      <c r="N923" s="151"/>
      <c r="O923" s="151"/>
      <c r="P923" s="151"/>
      <c r="Q923" s="151"/>
      <c r="R923" s="151"/>
      <c r="S923" s="43"/>
      <c r="T923" s="151"/>
      <c r="U923" s="151"/>
      <c r="V923" s="151"/>
      <c r="W923" s="151"/>
      <c r="X923" s="151"/>
      <c r="Y923" s="151"/>
      <c r="Z923" s="43"/>
      <c r="AA923" s="151"/>
      <c r="AB923" s="151"/>
      <c r="AC923" s="151"/>
      <c r="AD923" s="151"/>
      <c r="AE923" s="43"/>
      <c r="AF923" s="151"/>
      <c r="AG923" s="151"/>
      <c r="AH923" s="151"/>
      <c r="AI923" s="151"/>
      <c r="AJ923" s="22"/>
      <c r="AK923" s="22"/>
      <c r="AL923" s="22"/>
      <c r="AM923" s="22"/>
      <c r="AN923" s="22"/>
      <c r="AO923" s="22"/>
    </row>
    <row r="924" spans="1:41" ht="15.75" customHeight="1" x14ac:dyDescent="0.2">
      <c r="A924" s="43"/>
      <c r="B924" s="151"/>
      <c r="C924" s="151"/>
      <c r="D924" s="151"/>
      <c r="E924" s="151"/>
      <c r="F924" s="151"/>
      <c r="G924" s="64"/>
      <c r="H924" s="151"/>
      <c r="I924" s="151"/>
      <c r="J924" s="151"/>
      <c r="K924" s="151"/>
      <c r="L924" s="151"/>
      <c r="M924" s="64"/>
      <c r="N924" s="151"/>
      <c r="O924" s="151"/>
      <c r="P924" s="151"/>
      <c r="Q924" s="151"/>
      <c r="R924" s="151"/>
      <c r="S924" s="43"/>
      <c r="T924" s="151"/>
      <c r="U924" s="151"/>
      <c r="V924" s="151"/>
      <c r="W924" s="151"/>
      <c r="X924" s="151"/>
      <c r="Y924" s="151"/>
      <c r="Z924" s="43"/>
      <c r="AA924" s="151"/>
      <c r="AB924" s="151"/>
      <c r="AC924" s="151"/>
      <c r="AD924" s="151"/>
      <c r="AE924" s="43"/>
      <c r="AF924" s="151"/>
      <c r="AG924" s="151"/>
      <c r="AH924" s="151"/>
      <c r="AI924" s="151"/>
      <c r="AJ924" s="22"/>
      <c r="AK924" s="22"/>
      <c r="AL924" s="22"/>
      <c r="AM924" s="22"/>
      <c r="AN924" s="22"/>
      <c r="AO924" s="22"/>
    </row>
    <row r="925" spans="1:41" ht="15.75" customHeight="1" x14ac:dyDescent="0.2">
      <c r="A925" s="43"/>
      <c r="B925" s="151"/>
      <c r="C925" s="151"/>
      <c r="D925" s="151"/>
      <c r="E925" s="151"/>
      <c r="F925" s="151"/>
      <c r="G925" s="64"/>
      <c r="H925" s="151"/>
      <c r="I925" s="151"/>
      <c r="J925" s="151"/>
      <c r="K925" s="151"/>
      <c r="L925" s="151"/>
      <c r="M925" s="64"/>
      <c r="N925" s="151"/>
      <c r="O925" s="151"/>
      <c r="P925" s="151"/>
      <c r="Q925" s="151"/>
      <c r="R925" s="151"/>
      <c r="S925" s="43"/>
      <c r="T925" s="151"/>
      <c r="U925" s="151"/>
      <c r="V925" s="151"/>
      <c r="W925" s="151"/>
      <c r="X925" s="151"/>
      <c r="Y925" s="151"/>
      <c r="Z925" s="43"/>
      <c r="AA925" s="151"/>
      <c r="AB925" s="151"/>
      <c r="AC925" s="151"/>
      <c r="AD925" s="151"/>
      <c r="AE925" s="43"/>
      <c r="AF925" s="151"/>
      <c r="AG925" s="151"/>
      <c r="AH925" s="151"/>
      <c r="AI925" s="151"/>
      <c r="AJ925" s="22"/>
      <c r="AK925" s="22"/>
      <c r="AL925" s="22"/>
      <c r="AM925" s="22"/>
      <c r="AN925" s="22"/>
      <c r="AO925" s="22"/>
    </row>
    <row r="926" spans="1:41" ht="15.75" customHeight="1" x14ac:dyDescent="0.2">
      <c r="A926" s="43"/>
      <c r="B926" s="151"/>
      <c r="C926" s="151"/>
      <c r="D926" s="151"/>
      <c r="E926" s="151"/>
      <c r="F926" s="151"/>
      <c r="G926" s="64"/>
      <c r="H926" s="151"/>
      <c r="I926" s="151"/>
      <c r="J926" s="151"/>
      <c r="K926" s="151"/>
      <c r="L926" s="151"/>
      <c r="M926" s="64"/>
      <c r="N926" s="151"/>
      <c r="O926" s="151"/>
      <c r="P926" s="151"/>
      <c r="Q926" s="151"/>
      <c r="R926" s="151"/>
      <c r="S926" s="43"/>
      <c r="T926" s="151"/>
      <c r="U926" s="151"/>
      <c r="V926" s="151"/>
      <c r="W926" s="151"/>
      <c r="X926" s="151"/>
      <c r="Y926" s="151"/>
      <c r="Z926" s="43"/>
      <c r="AA926" s="151"/>
      <c r="AB926" s="151"/>
      <c r="AC926" s="151"/>
      <c r="AD926" s="151"/>
      <c r="AE926" s="43"/>
      <c r="AF926" s="151"/>
      <c r="AG926" s="151"/>
      <c r="AH926" s="151"/>
      <c r="AI926" s="151"/>
      <c r="AJ926" s="22"/>
      <c r="AK926" s="22"/>
      <c r="AL926" s="22"/>
      <c r="AM926" s="22"/>
      <c r="AN926" s="22"/>
      <c r="AO926" s="22"/>
    </row>
    <row r="927" spans="1:41" ht="15.75" customHeight="1" x14ac:dyDescent="0.2">
      <c r="A927" s="43"/>
      <c r="B927" s="151"/>
      <c r="C927" s="151"/>
      <c r="D927" s="151"/>
      <c r="E927" s="151"/>
      <c r="F927" s="151"/>
      <c r="G927" s="64"/>
      <c r="H927" s="151"/>
      <c r="I927" s="151"/>
      <c r="J927" s="151"/>
      <c r="K927" s="151"/>
      <c r="L927" s="151"/>
      <c r="M927" s="64"/>
      <c r="N927" s="151"/>
      <c r="O927" s="151"/>
      <c r="P927" s="151"/>
      <c r="Q927" s="151"/>
      <c r="R927" s="151"/>
      <c r="S927" s="43"/>
      <c r="T927" s="151"/>
      <c r="U927" s="151"/>
      <c r="V927" s="151"/>
      <c r="W927" s="151"/>
      <c r="X927" s="151"/>
      <c r="Y927" s="151"/>
      <c r="Z927" s="43"/>
      <c r="AA927" s="151"/>
      <c r="AB927" s="151"/>
      <c r="AC927" s="151"/>
      <c r="AD927" s="151"/>
      <c r="AE927" s="43"/>
      <c r="AF927" s="151"/>
      <c r="AG927" s="151"/>
      <c r="AH927" s="151"/>
      <c r="AI927" s="151"/>
      <c r="AJ927" s="22"/>
      <c r="AK927" s="22"/>
      <c r="AL927" s="22"/>
      <c r="AM927" s="22"/>
      <c r="AN927" s="22"/>
      <c r="AO927" s="22"/>
    </row>
    <row r="928" spans="1:41" ht="15.75" customHeight="1" x14ac:dyDescent="0.2">
      <c r="A928" s="43"/>
      <c r="B928" s="151"/>
      <c r="C928" s="151"/>
      <c r="D928" s="151"/>
      <c r="E928" s="151"/>
      <c r="F928" s="151"/>
      <c r="G928" s="64"/>
      <c r="H928" s="151"/>
      <c r="I928" s="151"/>
      <c r="J928" s="151"/>
      <c r="K928" s="151"/>
      <c r="L928" s="151"/>
      <c r="M928" s="64"/>
      <c r="N928" s="151"/>
      <c r="O928" s="151"/>
      <c r="P928" s="151"/>
      <c r="Q928" s="151"/>
      <c r="R928" s="151"/>
      <c r="S928" s="43"/>
      <c r="T928" s="151"/>
      <c r="U928" s="151"/>
      <c r="V928" s="151"/>
      <c r="W928" s="151"/>
      <c r="X928" s="151"/>
      <c r="Y928" s="151"/>
      <c r="Z928" s="43"/>
      <c r="AA928" s="151"/>
      <c r="AB928" s="151"/>
      <c r="AC928" s="151"/>
      <c r="AD928" s="151"/>
      <c r="AE928" s="43"/>
      <c r="AF928" s="151"/>
      <c r="AG928" s="151"/>
      <c r="AH928" s="151"/>
      <c r="AI928" s="151"/>
      <c r="AJ928" s="22"/>
      <c r="AK928" s="22"/>
      <c r="AL928" s="22"/>
      <c r="AM928" s="22"/>
      <c r="AN928" s="22"/>
      <c r="AO928" s="22"/>
    </row>
    <row r="929" spans="1:41" ht="15.75" customHeight="1" x14ac:dyDescent="0.2">
      <c r="A929" s="43"/>
      <c r="B929" s="151"/>
      <c r="C929" s="151"/>
      <c r="D929" s="151"/>
      <c r="E929" s="151"/>
      <c r="F929" s="151"/>
      <c r="G929" s="64"/>
      <c r="H929" s="151"/>
      <c r="I929" s="151"/>
      <c r="J929" s="151"/>
      <c r="K929" s="151"/>
      <c r="L929" s="151"/>
      <c r="M929" s="64"/>
      <c r="N929" s="151"/>
      <c r="O929" s="151"/>
      <c r="P929" s="151"/>
      <c r="Q929" s="151"/>
      <c r="R929" s="151"/>
      <c r="S929" s="43"/>
      <c r="T929" s="151"/>
      <c r="U929" s="151"/>
      <c r="V929" s="151"/>
      <c r="W929" s="151"/>
      <c r="X929" s="151"/>
      <c r="Y929" s="151"/>
      <c r="Z929" s="43"/>
      <c r="AA929" s="151"/>
      <c r="AB929" s="151"/>
      <c r="AC929" s="151"/>
      <c r="AD929" s="151"/>
      <c r="AE929" s="43"/>
      <c r="AF929" s="151"/>
      <c r="AG929" s="151"/>
      <c r="AH929" s="151"/>
      <c r="AI929" s="151"/>
      <c r="AJ929" s="22"/>
      <c r="AK929" s="22"/>
      <c r="AL929" s="22"/>
      <c r="AM929" s="22"/>
      <c r="AN929" s="22"/>
      <c r="AO929" s="22"/>
    </row>
    <row r="930" spans="1:41" ht="15.75" customHeight="1" x14ac:dyDescent="0.2">
      <c r="A930" s="43"/>
      <c r="B930" s="151"/>
      <c r="C930" s="151"/>
      <c r="D930" s="151"/>
      <c r="E930" s="151"/>
      <c r="F930" s="151"/>
      <c r="G930" s="64"/>
      <c r="H930" s="151"/>
      <c r="I930" s="151"/>
      <c r="J930" s="151"/>
      <c r="K930" s="151"/>
      <c r="L930" s="151"/>
      <c r="M930" s="64"/>
      <c r="N930" s="151"/>
      <c r="O930" s="151"/>
      <c r="P930" s="151"/>
      <c r="Q930" s="151"/>
      <c r="R930" s="151"/>
      <c r="S930" s="43"/>
      <c r="T930" s="151"/>
      <c r="U930" s="151"/>
      <c r="V930" s="151"/>
      <c r="W930" s="151"/>
      <c r="X930" s="151"/>
      <c r="Y930" s="151"/>
      <c r="Z930" s="43"/>
      <c r="AA930" s="151"/>
      <c r="AB930" s="151"/>
      <c r="AC930" s="151"/>
      <c r="AD930" s="151"/>
      <c r="AE930" s="43"/>
      <c r="AF930" s="151"/>
      <c r="AG930" s="151"/>
      <c r="AH930" s="151"/>
      <c r="AI930" s="151"/>
      <c r="AJ930" s="22"/>
      <c r="AK930" s="22"/>
      <c r="AL930" s="22"/>
      <c r="AM930" s="22"/>
      <c r="AN930" s="22"/>
      <c r="AO930" s="22"/>
    </row>
    <row r="931" spans="1:41" ht="15.75" customHeight="1" x14ac:dyDescent="0.2">
      <c r="A931" s="43"/>
      <c r="B931" s="151"/>
      <c r="C931" s="151"/>
      <c r="D931" s="151"/>
      <c r="E931" s="151"/>
      <c r="F931" s="151"/>
      <c r="G931" s="64"/>
      <c r="H931" s="151"/>
      <c r="I931" s="151"/>
      <c r="J931" s="151"/>
      <c r="K931" s="151"/>
      <c r="L931" s="151"/>
      <c r="M931" s="64"/>
      <c r="N931" s="151"/>
      <c r="O931" s="151"/>
      <c r="P931" s="151"/>
      <c r="Q931" s="151"/>
      <c r="R931" s="151"/>
      <c r="S931" s="43"/>
      <c r="T931" s="151"/>
      <c r="U931" s="151"/>
      <c r="V931" s="151"/>
      <c r="W931" s="151"/>
      <c r="X931" s="151"/>
      <c r="Y931" s="151"/>
      <c r="Z931" s="43"/>
      <c r="AA931" s="151"/>
      <c r="AB931" s="151"/>
      <c r="AC931" s="151"/>
      <c r="AD931" s="151"/>
      <c r="AE931" s="43"/>
      <c r="AF931" s="151"/>
      <c r="AG931" s="151"/>
      <c r="AH931" s="151"/>
      <c r="AI931" s="151"/>
      <c r="AJ931" s="22"/>
      <c r="AK931" s="22"/>
      <c r="AL931" s="22"/>
      <c r="AM931" s="22"/>
      <c r="AN931" s="22"/>
      <c r="AO931" s="22"/>
    </row>
    <row r="932" spans="1:41" ht="15.75" customHeight="1" x14ac:dyDescent="0.2">
      <c r="A932" s="43"/>
      <c r="B932" s="151"/>
      <c r="C932" s="151"/>
      <c r="D932" s="151"/>
      <c r="E932" s="151"/>
      <c r="F932" s="151"/>
      <c r="G932" s="64"/>
      <c r="H932" s="151"/>
      <c r="I932" s="151"/>
      <c r="J932" s="151"/>
      <c r="K932" s="151"/>
      <c r="L932" s="151"/>
      <c r="M932" s="64"/>
      <c r="N932" s="151"/>
      <c r="O932" s="151"/>
      <c r="P932" s="151"/>
      <c r="Q932" s="151"/>
      <c r="R932" s="151"/>
      <c r="S932" s="43"/>
      <c r="T932" s="151"/>
      <c r="U932" s="151"/>
      <c r="V932" s="151"/>
      <c r="W932" s="151"/>
      <c r="X932" s="151"/>
      <c r="Y932" s="151"/>
      <c r="Z932" s="43"/>
      <c r="AA932" s="151"/>
      <c r="AB932" s="151"/>
      <c r="AC932" s="151"/>
      <c r="AD932" s="151"/>
      <c r="AE932" s="43"/>
      <c r="AF932" s="151"/>
      <c r="AG932" s="151"/>
      <c r="AH932" s="151"/>
      <c r="AI932" s="151"/>
      <c r="AJ932" s="22"/>
      <c r="AK932" s="22"/>
      <c r="AL932" s="22"/>
      <c r="AM932" s="22"/>
      <c r="AN932" s="22"/>
      <c r="AO932" s="22"/>
    </row>
    <row r="933" spans="1:41" ht="15.75" customHeight="1" x14ac:dyDescent="0.2">
      <c r="A933" s="43"/>
      <c r="B933" s="151"/>
      <c r="C933" s="151"/>
      <c r="D933" s="151"/>
      <c r="E933" s="151"/>
      <c r="F933" s="151"/>
      <c r="G933" s="64"/>
      <c r="H933" s="151"/>
      <c r="I933" s="151"/>
      <c r="J933" s="151"/>
      <c r="K933" s="151"/>
      <c r="L933" s="151"/>
      <c r="M933" s="64"/>
      <c r="N933" s="151"/>
      <c r="O933" s="151"/>
      <c r="P933" s="151"/>
      <c r="Q933" s="151"/>
      <c r="R933" s="151"/>
      <c r="S933" s="43"/>
      <c r="T933" s="151"/>
      <c r="U933" s="151"/>
      <c r="V933" s="151"/>
      <c r="W933" s="151"/>
      <c r="X933" s="151"/>
      <c r="Y933" s="151"/>
      <c r="Z933" s="43"/>
      <c r="AA933" s="151"/>
      <c r="AB933" s="151"/>
      <c r="AC933" s="151"/>
      <c r="AD933" s="151"/>
      <c r="AE933" s="43"/>
      <c r="AF933" s="151"/>
      <c r="AG933" s="151"/>
      <c r="AH933" s="151"/>
      <c r="AI933" s="151"/>
      <c r="AJ933" s="22"/>
      <c r="AK933" s="22"/>
      <c r="AL933" s="22"/>
      <c r="AM933" s="22"/>
      <c r="AN933" s="22"/>
      <c r="AO933" s="22"/>
    </row>
    <row r="934" spans="1:41" ht="15.75" customHeight="1" x14ac:dyDescent="0.2">
      <c r="A934" s="43"/>
      <c r="B934" s="151"/>
      <c r="C934" s="151"/>
      <c r="D934" s="151"/>
      <c r="E934" s="151"/>
      <c r="F934" s="151"/>
      <c r="G934" s="64"/>
      <c r="H934" s="151"/>
      <c r="I934" s="151"/>
      <c r="J934" s="151"/>
      <c r="K934" s="151"/>
      <c r="L934" s="151"/>
      <c r="M934" s="64"/>
      <c r="N934" s="151"/>
      <c r="O934" s="151"/>
      <c r="P934" s="151"/>
      <c r="Q934" s="151"/>
      <c r="R934" s="151"/>
      <c r="S934" s="43"/>
      <c r="T934" s="151"/>
      <c r="U934" s="151"/>
      <c r="V934" s="151"/>
      <c r="W934" s="151"/>
      <c r="X934" s="151"/>
      <c r="Y934" s="151"/>
      <c r="Z934" s="43"/>
      <c r="AA934" s="151"/>
      <c r="AB934" s="151"/>
      <c r="AC934" s="151"/>
      <c r="AD934" s="151"/>
      <c r="AE934" s="43"/>
      <c r="AF934" s="151"/>
      <c r="AG934" s="151"/>
      <c r="AH934" s="151"/>
      <c r="AI934" s="151"/>
      <c r="AJ934" s="22"/>
      <c r="AK934" s="22"/>
      <c r="AL934" s="22"/>
      <c r="AM934" s="22"/>
      <c r="AN934" s="22"/>
      <c r="AO934" s="22"/>
    </row>
    <row r="935" spans="1:41" ht="15.75" customHeight="1" x14ac:dyDescent="0.2">
      <c r="A935" s="43"/>
      <c r="B935" s="151"/>
      <c r="C935" s="151"/>
      <c r="D935" s="151"/>
      <c r="E935" s="151"/>
      <c r="F935" s="151"/>
      <c r="G935" s="64"/>
      <c r="H935" s="151"/>
      <c r="I935" s="151"/>
      <c r="J935" s="151"/>
      <c r="K935" s="151"/>
      <c r="L935" s="151"/>
      <c r="M935" s="64"/>
      <c r="N935" s="151"/>
      <c r="O935" s="151"/>
      <c r="P935" s="151"/>
      <c r="Q935" s="151"/>
      <c r="R935" s="151"/>
      <c r="S935" s="43"/>
      <c r="T935" s="151"/>
      <c r="U935" s="151"/>
      <c r="V935" s="151"/>
      <c r="W935" s="151"/>
      <c r="X935" s="151"/>
      <c r="Y935" s="151"/>
      <c r="Z935" s="43"/>
      <c r="AA935" s="151"/>
      <c r="AB935" s="151"/>
      <c r="AC935" s="151"/>
      <c r="AD935" s="151"/>
      <c r="AE935" s="43"/>
      <c r="AF935" s="151"/>
      <c r="AG935" s="151"/>
      <c r="AH935" s="151"/>
      <c r="AI935" s="151"/>
      <c r="AJ935" s="22"/>
      <c r="AK935" s="22"/>
      <c r="AL935" s="22"/>
      <c r="AM935" s="22"/>
      <c r="AN935" s="22"/>
      <c r="AO935" s="22"/>
    </row>
    <row r="936" spans="1:41" ht="15.75" customHeight="1" x14ac:dyDescent="0.2">
      <c r="A936" s="43"/>
      <c r="B936" s="151"/>
      <c r="C936" s="151"/>
      <c r="D936" s="151"/>
      <c r="E936" s="151"/>
      <c r="F936" s="151"/>
      <c r="G936" s="64"/>
      <c r="H936" s="151"/>
      <c r="I936" s="151"/>
      <c r="J936" s="151"/>
      <c r="K936" s="151"/>
      <c r="L936" s="151"/>
      <c r="M936" s="64"/>
      <c r="N936" s="151"/>
      <c r="O936" s="151"/>
      <c r="P936" s="151"/>
      <c r="Q936" s="151"/>
      <c r="R936" s="151"/>
      <c r="S936" s="43"/>
      <c r="T936" s="151"/>
      <c r="U936" s="151"/>
      <c r="V936" s="151"/>
      <c r="W936" s="151"/>
      <c r="X936" s="151"/>
      <c r="Y936" s="151"/>
      <c r="Z936" s="43"/>
      <c r="AA936" s="151"/>
      <c r="AB936" s="151"/>
      <c r="AC936" s="151"/>
      <c r="AD936" s="151"/>
      <c r="AE936" s="43"/>
      <c r="AF936" s="151"/>
      <c r="AG936" s="151"/>
      <c r="AH936" s="151"/>
      <c r="AI936" s="151"/>
      <c r="AJ936" s="22"/>
      <c r="AK936" s="22"/>
      <c r="AL936" s="22"/>
      <c r="AM936" s="22"/>
      <c r="AN936" s="22"/>
      <c r="AO936" s="22"/>
    </row>
    <row r="937" spans="1:41" ht="15.75" customHeight="1" x14ac:dyDescent="0.2">
      <c r="A937" s="43"/>
      <c r="B937" s="151"/>
      <c r="C937" s="151"/>
      <c r="D937" s="151"/>
      <c r="E937" s="151"/>
      <c r="F937" s="151"/>
      <c r="G937" s="64"/>
      <c r="H937" s="151"/>
      <c r="I937" s="151"/>
      <c r="J937" s="151"/>
      <c r="K937" s="151"/>
      <c r="L937" s="151"/>
      <c r="M937" s="64"/>
      <c r="N937" s="151"/>
      <c r="O937" s="151"/>
      <c r="P937" s="151"/>
      <c r="Q937" s="151"/>
      <c r="R937" s="151"/>
      <c r="S937" s="43"/>
      <c r="T937" s="151"/>
      <c r="U937" s="151"/>
      <c r="V937" s="151"/>
      <c r="W937" s="151"/>
      <c r="X937" s="151"/>
      <c r="Y937" s="151"/>
      <c r="Z937" s="43"/>
      <c r="AA937" s="151"/>
      <c r="AB937" s="151"/>
      <c r="AC937" s="151"/>
      <c r="AD937" s="151"/>
      <c r="AE937" s="43"/>
      <c r="AF937" s="151"/>
      <c r="AG937" s="151"/>
      <c r="AH937" s="151"/>
      <c r="AI937" s="151"/>
      <c r="AJ937" s="22"/>
      <c r="AK937" s="22"/>
      <c r="AL937" s="22"/>
      <c r="AM937" s="22"/>
      <c r="AN937" s="22"/>
      <c r="AO937" s="22"/>
    </row>
    <row r="938" spans="1:41" ht="15.75" customHeight="1" x14ac:dyDescent="0.2">
      <c r="A938" s="43"/>
      <c r="B938" s="151"/>
      <c r="C938" s="151"/>
      <c r="D938" s="151"/>
      <c r="E938" s="151"/>
      <c r="F938" s="151"/>
      <c r="G938" s="64"/>
      <c r="H938" s="151"/>
      <c r="I938" s="151"/>
      <c r="J938" s="151"/>
      <c r="K938" s="151"/>
      <c r="L938" s="151"/>
      <c r="M938" s="64"/>
      <c r="N938" s="151"/>
      <c r="O938" s="151"/>
      <c r="P938" s="151"/>
      <c r="Q938" s="151"/>
      <c r="R938" s="151"/>
      <c r="S938" s="43"/>
      <c r="T938" s="151"/>
      <c r="U938" s="151"/>
      <c r="V938" s="151"/>
      <c r="W938" s="151"/>
      <c r="X938" s="151"/>
      <c r="Y938" s="151"/>
      <c r="Z938" s="43"/>
      <c r="AA938" s="151"/>
      <c r="AB938" s="151"/>
      <c r="AC938" s="151"/>
      <c r="AD938" s="151"/>
      <c r="AE938" s="43"/>
      <c r="AF938" s="151"/>
      <c r="AG938" s="151"/>
      <c r="AH938" s="151"/>
      <c r="AI938" s="151"/>
      <c r="AJ938" s="22"/>
      <c r="AK938" s="22"/>
      <c r="AL938" s="22"/>
      <c r="AM938" s="22"/>
      <c r="AN938" s="22"/>
      <c r="AO938" s="22"/>
    </row>
    <row r="939" spans="1:41" ht="15.75" customHeight="1" x14ac:dyDescent="0.2">
      <c r="A939" s="43"/>
      <c r="B939" s="151"/>
      <c r="C939" s="151"/>
      <c r="D939" s="151"/>
      <c r="E939" s="151"/>
      <c r="F939" s="151"/>
      <c r="G939" s="64"/>
      <c r="H939" s="151"/>
      <c r="I939" s="151"/>
      <c r="J939" s="151"/>
      <c r="K939" s="151"/>
      <c r="L939" s="151"/>
      <c r="M939" s="64"/>
      <c r="N939" s="151"/>
      <c r="O939" s="151"/>
      <c r="P939" s="151"/>
      <c r="Q939" s="151"/>
      <c r="R939" s="151"/>
      <c r="S939" s="43"/>
      <c r="T939" s="151"/>
      <c r="U939" s="151"/>
      <c r="V939" s="151"/>
      <c r="W939" s="151"/>
      <c r="X939" s="151"/>
      <c r="Y939" s="151"/>
      <c r="Z939" s="43"/>
      <c r="AA939" s="151"/>
      <c r="AB939" s="151"/>
      <c r="AC939" s="151"/>
      <c r="AD939" s="151"/>
      <c r="AE939" s="43"/>
      <c r="AF939" s="151"/>
      <c r="AG939" s="151"/>
      <c r="AH939" s="151"/>
      <c r="AI939" s="151"/>
      <c r="AJ939" s="22"/>
      <c r="AK939" s="22"/>
      <c r="AL939" s="22"/>
      <c r="AM939" s="22"/>
      <c r="AN939" s="22"/>
      <c r="AO939" s="22"/>
    </row>
    <row r="940" spans="1:41" ht="15.75" customHeight="1" x14ac:dyDescent="0.2">
      <c r="A940" s="43"/>
      <c r="B940" s="151"/>
      <c r="C940" s="151"/>
      <c r="D940" s="151"/>
      <c r="E940" s="151"/>
      <c r="F940" s="151"/>
      <c r="G940" s="64"/>
      <c r="H940" s="151"/>
      <c r="I940" s="151"/>
      <c r="J940" s="151"/>
      <c r="K940" s="151"/>
      <c r="L940" s="151"/>
      <c r="M940" s="64"/>
      <c r="N940" s="151"/>
      <c r="O940" s="151"/>
      <c r="P940" s="151"/>
      <c r="Q940" s="151"/>
      <c r="R940" s="151"/>
      <c r="S940" s="43"/>
      <c r="T940" s="151"/>
      <c r="U940" s="151"/>
      <c r="V940" s="151"/>
      <c r="W940" s="151"/>
      <c r="X940" s="151"/>
      <c r="Y940" s="151"/>
      <c r="Z940" s="43"/>
      <c r="AA940" s="151"/>
      <c r="AB940" s="151"/>
      <c r="AC940" s="151"/>
      <c r="AD940" s="151"/>
      <c r="AE940" s="43"/>
      <c r="AF940" s="151"/>
      <c r="AG940" s="151"/>
      <c r="AH940" s="151"/>
      <c r="AI940" s="151"/>
      <c r="AJ940" s="22"/>
      <c r="AK940" s="22"/>
      <c r="AL940" s="22"/>
      <c r="AM940" s="22"/>
      <c r="AN940" s="22"/>
      <c r="AO940" s="22"/>
    </row>
    <row r="941" spans="1:41" ht="15.75" customHeight="1" x14ac:dyDescent="0.2">
      <c r="A941" s="43"/>
      <c r="B941" s="151"/>
      <c r="C941" s="151"/>
      <c r="D941" s="151"/>
      <c r="E941" s="151"/>
      <c r="F941" s="151"/>
      <c r="G941" s="64"/>
      <c r="H941" s="151"/>
      <c r="I941" s="151"/>
      <c r="J941" s="151"/>
      <c r="K941" s="151"/>
      <c r="L941" s="151"/>
      <c r="M941" s="64"/>
      <c r="N941" s="151"/>
      <c r="O941" s="151"/>
      <c r="P941" s="151"/>
      <c r="Q941" s="151"/>
      <c r="R941" s="151"/>
      <c r="S941" s="43"/>
      <c r="T941" s="151"/>
      <c r="U941" s="151"/>
      <c r="V941" s="151"/>
      <c r="W941" s="151"/>
      <c r="X941" s="151"/>
      <c r="Y941" s="151"/>
      <c r="Z941" s="43"/>
      <c r="AA941" s="151"/>
      <c r="AB941" s="151"/>
      <c r="AC941" s="151"/>
      <c r="AD941" s="151"/>
      <c r="AE941" s="43"/>
      <c r="AF941" s="151"/>
      <c r="AG941" s="151"/>
      <c r="AH941" s="151"/>
      <c r="AI941" s="151"/>
      <c r="AJ941" s="22"/>
      <c r="AK941" s="22"/>
      <c r="AL941" s="22"/>
      <c r="AM941" s="22"/>
      <c r="AN941" s="22"/>
      <c r="AO941" s="22"/>
    </row>
    <row r="942" spans="1:41" ht="15.75" customHeight="1" x14ac:dyDescent="0.2">
      <c r="A942" s="43"/>
      <c r="B942" s="151"/>
      <c r="C942" s="151"/>
      <c r="D942" s="151"/>
      <c r="E942" s="151"/>
      <c r="F942" s="151"/>
      <c r="G942" s="64"/>
      <c r="H942" s="151"/>
      <c r="I942" s="151"/>
      <c r="J942" s="151"/>
      <c r="K942" s="151"/>
      <c r="L942" s="151"/>
      <c r="M942" s="64"/>
      <c r="N942" s="151"/>
      <c r="O942" s="151"/>
      <c r="P942" s="151"/>
      <c r="Q942" s="151"/>
      <c r="R942" s="151"/>
      <c r="S942" s="43"/>
      <c r="T942" s="151"/>
      <c r="U942" s="151"/>
      <c r="V942" s="151"/>
      <c r="W942" s="151"/>
      <c r="X942" s="151"/>
      <c r="Y942" s="151"/>
      <c r="Z942" s="43"/>
      <c r="AA942" s="151"/>
      <c r="AB942" s="151"/>
      <c r="AC942" s="151"/>
      <c r="AD942" s="151"/>
      <c r="AE942" s="43"/>
      <c r="AF942" s="151"/>
      <c r="AG942" s="151"/>
      <c r="AH942" s="151"/>
      <c r="AI942" s="151"/>
      <c r="AJ942" s="22"/>
      <c r="AK942" s="22"/>
      <c r="AL942" s="22"/>
      <c r="AM942" s="22"/>
      <c r="AN942" s="22"/>
      <c r="AO942" s="22"/>
    </row>
    <row r="943" spans="1:41" ht="15.75" customHeight="1" x14ac:dyDescent="0.2">
      <c r="A943" s="43"/>
      <c r="B943" s="151"/>
      <c r="C943" s="151"/>
      <c r="D943" s="151"/>
      <c r="E943" s="151"/>
      <c r="F943" s="151"/>
      <c r="G943" s="64"/>
      <c r="H943" s="151"/>
      <c r="I943" s="151"/>
      <c r="J943" s="151"/>
      <c r="K943" s="151"/>
      <c r="L943" s="151"/>
      <c r="M943" s="64"/>
      <c r="N943" s="151"/>
      <c r="O943" s="151"/>
      <c r="P943" s="151"/>
      <c r="Q943" s="151"/>
      <c r="R943" s="151"/>
      <c r="S943" s="43"/>
      <c r="T943" s="151"/>
      <c r="U943" s="151"/>
      <c r="V943" s="151"/>
      <c r="W943" s="151"/>
      <c r="X943" s="151"/>
      <c r="Y943" s="151"/>
      <c r="Z943" s="43"/>
      <c r="AA943" s="151"/>
      <c r="AB943" s="151"/>
      <c r="AC943" s="151"/>
      <c r="AD943" s="151"/>
      <c r="AE943" s="43"/>
      <c r="AF943" s="151"/>
      <c r="AG943" s="151"/>
      <c r="AH943" s="151"/>
      <c r="AI943" s="151"/>
      <c r="AJ943" s="22"/>
      <c r="AK943" s="22"/>
      <c r="AL943" s="22"/>
      <c r="AM943" s="22"/>
      <c r="AN943" s="22"/>
      <c r="AO943" s="22"/>
    </row>
    <row r="944" spans="1:41" ht="15.75" customHeight="1" x14ac:dyDescent="0.2">
      <c r="A944" s="43"/>
      <c r="B944" s="151"/>
      <c r="C944" s="151"/>
      <c r="D944" s="151"/>
      <c r="E944" s="151"/>
      <c r="F944" s="151"/>
      <c r="G944" s="64"/>
      <c r="H944" s="151"/>
      <c r="I944" s="151"/>
      <c r="J944" s="151"/>
      <c r="K944" s="151"/>
      <c r="L944" s="151"/>
      <c r="M944" s="64"/>
      <c r="N944" s="151"/>
      <c r="O944" s="151"/>
      <c r="P944" s="151"/>
      <c r="Q944" s="151"/>
      <c r="R944" s="151"/>
      <c r="S944" s="43"/>
      <c r="T944" s="151"/>
      <c r="U944" s="151"/>
      <c r="V944" s="151"/>
      <c r="W944" s="151"/>
      <c r="X944" s="151"/>
      <c r="Y944" s="151"/>
      <c r="Z944" s="43"/>
      <c r="AA944" s="151"/>
      <c r="AB944" s="151"/>
      <c r="AC944" s="151"/>
      <c r="AD944" s="151"/>
      <c r="AE944" s="43"/>
      <c r="AF944" s="151"/>
      <c r="AG944" s="151"/>
      <c r="AH944" s="151"/>
      <c r="AI944" s="151"/>
      <c r="AJ944" s="22"/>
      <c r="AK944" s="22"/>
      <c r="AL944" s="22"/>
      <c r="AM944" s="22"/>
      <c r="AN944" s="22"/>
      <c r="AO944" s="22"/>
    </row>
    <row r="945" spans="1:41" ht="15.75" customHeight="1" x14ac:dyDescent="0.2">
      <c r="A945" s="43"/>
      <c r="B945" s="151"/>
      <c r="C945" s="151"/>
      <c r="D945" s="151"/>
      <c r="E945" s="151"/>
      <c r="F945" s="151"/>
      <c r="G945" s="64"/>
      <c r="H945" s="151"/>
      <c r="I945" s="151"/>
      <c r="J945" s="151"/>
      <c r="K945" s="151"/>
      <c r="L945" s="151"/>
      <c r="M945" s="64"/>
      <c r="N945" s="151"/>
      <c r="O945" s="151"/>
      <c r="P945" s="151"/>
      <c r="Q945" s="151"/>
      <c r="R945" s="151"/>
      <c r="S945" s="43"/>
      <c r="T945" s="151"/>
      <c r="U945" s="151"/>
      <c r="V945" s="151"/>
      <c r="W945" s="151"/>
      <c r="X945" s="151"/>
      <c r="Y945" s="151"/>
      <c r="Z945" s="43"/>
      <c r="AA945" s="151"/>
      <c r="AB945" s="151"/>
      <c r="AC945" s="151"/>
      <c r="AD945" s="151"/>
      <c r="AE945" s="43"/>
      <c r="AF945" s="151"/>
      <c r="AG945" s="151"/>
      <c r="AH945" s="151"/>
      <c r="AI945" s="151"/>
      <c r="AJ945" s="22"/>
      <c r="AK945" s="22"/>
      <c r="AL945" s="22"/>
      <c r="AM945" s="22"/>
      <c r="AN945" s="22"/>
      <c r="AO945" s="22"/>
    </row>
    <row r="946" spans="1:41" ht="15.75" customHeight="1" x14ac:dyDescent="0.2">
      <c r="A946" s="43"/>
      <c r="B946" s="151"/>
      <c r="C946" s="151"/>
      <c r="D946" s="151"/>
      <c r="E946" s="151"/>
      <c r="F946" s="151"/>
      <c r="G946" s="64"/>
      <c r="H946" s="151"/>
      <c r="I946" s="151"/>
      <c r="J946" s="151"/>
      <c r="K946" s="151"/>
      <c r="L946" s="151"/>
      <c r="M946" s="64"/>
      <c r="N946" s="151"/>
      <c r="O946" s="151"/>
      <c r="P946" s="151"/>
      <c r="Q946" s="151"/>
      <c r="R946" s="151"/>
      <c r="S946" s="43"/>
      <c r="T946" s="151"/>
      <c r="U946" s="151"/>
      <c r="V946" s="151"/>
      <c r="W946" s="151"/>
      <c r="X946" s="151"/>
      <c r="Y946" s="151"/>
      <c r="Z946" s="43"/>
      <c r="AA946" s="151"/>
      <c r="AB946" s="151"/>
      <c r="AC946" s="151"/>
      <c r="AD946" s="151"/>
      <c r="AE946" s="43"/>
      <c r="AF946" s="151"/>
      <c r="AG946" s="151"/>
      <c r="AH946" s="151"/>
      <c r="AI946" s="151"/>
      <c r="AJ946" s="22"/>
      <c r="AK946" s="22"/>
      <c r="AL946" s="22"/>
      <c r="AM946" s="22"/>
      <c r="AN946" s="22"/>
      <c r="AO946" s="22"/>
    </row>
    <row r="947" spans="1:41" ht="15.75" customHeight="1" x14ac:dyDescent="0.2">
      <c r="A947" s="43"/>
      <c r="B947" s="151"/>
      <c r="C947" s="151"/>
      <c r="D947" s="151"/>
      <c r="E947" s="151"/>
      <c r="F947" s="151"/>
      <c r="G947" s="64"/>
      <c r="H947" s="151"/>
      <c r="I947" s="151"/>
      <c r="J947" s="151"/>
      <c r="K947" s="151"/>
      <c r="L947" s="151"/>
      <c r="M947" s="64"/>
      <c r="N947" s="151"/>
      <c r="O947" s="151"/>
      <c r="P947" s="151"/>
      <c r="Q947" s="151"/>
      <c r="R947" s="151"/>
      <c r="S947" s="43"/>
      <c r="T947" s="151"/>
      <c r="U947" s="151"/>
      <c r="V947" s="151"/>
      <c r="W947" s="151"/>
      <c r="X947" s="151"/>
      <c r="Y947" s="151"/>
      <c r="Z947" s="43"/>
      <c r="AA947" s="151"/>
      <c r="AB947" s="151"/>
      <c r="AC947" s="151"/>
      <c r="AD947" s="151"/>
      <c r="AE947" s="43"/>
      <c r="AF947" s="151"/>
      <c r="AG947" s="151"/>
      <c r="AH947" s="151"/>
      <c r="AI947" s="151"/>
      <c r="AJ947" s="22"/>
      <c r="AK947" s="22"/>
      <c r="AL947" s="22"/>
      <c r="AM947" s="22"/>
      <c r="AN947" s="22"/>
      <c r="AO947" s="22"/>
    </row>
    <row r="948" spans="1:41" ht="15.75" customHeight="1" x14ac:dyDescent="0.2">
      <c r="A948" s="43"/>
      <c r="B948" s="151"/>
      <c r="C948" s="151"/>
      <c r="D948" s="151"/>
      <c r="E948" s="151"/>
      <c r="F948" s="151"/>
      <c r="G948" s="64"/>
      <c r="H948" s="151"/>
      <c r="I948" s="151"/>
      <c r="J948" s="151"/>
      <c r="K948" s="151"/>
      <c r="L948" s="151"/>
      <c r="M948" s="64"/>
      <c r="N948" s="151"/>
      <c r="O948" s="151"/>
      <c r="P948" s="151"/>
      <c r="Q948" s="151"/>
      <c r="R948" s="151"/>
      <c r="S948" s="43"/>
      <c r="T948" s="151"/>
      <c r="U948" s="151"/>
      <c r="V948" s="151"/>
      <c r="W948" s="151"/>
      <c r="X948" s="151"/>
      <c r="Y948" s="151"/>
      <c r="Z948" s="43"/>
      <c r="AA948" s="151"/>
      <c r="AB948" s="151"/>
      <c r="AC948" s="151"/>
      <c r="AD948" s="151"/>
      <c r="AE948" s="43"/>
      <c r="AF948" s="151"/>
      <c r="AG948" s="151"/>
      <c r="AH948" s="151"/>
      <c r="AI948" s="151"/>
      <c r="AJ948" s="22"/>
      <c r="AK948" s="22"/>
      <c r="AL948" s="22"/>
      <c r="AM948" s="22"/>
      <c r="AN948" s="22"/>
      <c r="AO948" s="22"/>
    </row>
    <row r="949" spans="1:41" ht="15.75" customHeight="1" x14ac:dyDescent="0.2">
      <c r="A949" s="43"/>
      <c r="B949" s="151"/>
      <c r="C949" s="151"/>
      <c r="D949" s="151"/>
      <c r="E949" s="151"/>
      <c r="F949" s="151"/>
      <c r="G949" s="64"/>
      <c r="H949" s="151"/>
      <c r="I949" s="151"/>
      <c r="J949" s="151"/>
      <c r="K949" s="151"/>
      <c r="L949" s="151"/>
      <c r="M949" s="64"/>
      <c r="N949" s="151"/>
      <c r="O949" s="151"/>
      <c r="P949" s="151"/>
      <c r="Q949" s="151"/>
      <c r="R949" s="151"/>
      <c r="S949" s="43"/>
      <c r="T949" s="151"/>
      <c r="U949" s="151"/>
      <c r="V949" s="151"/>
      <c r="W949" s="151"/>
      <c r="X949" s="151"/>
      <c r="Y949" s="151"/>
      <c r="Z949" s="43"/>
      <c r="AA949" s="151"/>
      <c r="AB949" s="151"/>
      <c r="AC949" s="151"/>
      <c r="AD949" s="151"/>
      <c r="AE949" s="43"/>
      <c r="AF949" s="151"/>
      <c r="AG949" s="151"/>
      <c r="AH949" s="151"/>
      <c r="AI949" s="151"/>
      <c r="AJ949" s="22"/>
      <c r="AK949" s="22"/>
      <c r="AL949" s="22"/>
      <c r="AM949" s="22"/>
      <c r="AN949" s="22"/>
      <c r="AO949" s="22"/>
    </row>
    <row r="950" spans="1:41" ht="15.75" customHeight="1" x14ac:dyDescent="0.2">
      <c r="A950" s="43"/>
      <c r="B950" s="151"/>
      <c r="C950" s="151"/>
      <c r="D950" s="151"/>
      <c r="E950" s="151"/>
      <c r="F950" s="151"/>
      <c r="G950" s="64"/>
      <c r="H950" s="151"/>
      <c r="I950" s="151"/>
      <c r="J950" s="151"/>
      <c r="K950" s="151"/>
      <c r="L950" s="151"/>
      <c r="M950" s="64"/>
      <c r="N950" s="151"/>
      <c r="O950" s="151"/>
      <c r="P950" s="151"/>
      <c r="Q950" s="151"/>
      <c r="R950" s="151"/>
      <c r="S950" s="43"/>
      <c r="T950" s="151"/>
      <c r="U950" s="151"/>
      <c r="V950" s="151"/>
      <c r="W950" s="151"/>
      <c r="X950" s="151"/>
      <c r="Y950" s="151"/>
      <c r="Z950" s="43"/>
      <c r="AA950" s="151"/>
      <c r="AB950" s="151"/>
      <c r="AC950" s="151"/>
      <c r="AD950" s="151"/>
      <c r="AE950" s="43"/>
      <c r="AF950" s="151"/>
      <c r="AG950" s="151"/>
      <c r="AH950" s="151"/>
      <c r="AI950" s="151"/>
      <c r="AJ950" s="22"/>
      <c r="AK950" s="22"/>
      <c r="AL950" s="22"/>
      <c r="AM950" s="22"/>
      <c r="AN950" s="22"/>
      <c r="AO950" s="22"/>
    </row>
    <row r="951" spans="1:41" ht="15.75" customHeight="1" x14ac:dyDescent="0.2">
      <c r="A951" s="43"/>
      <c r="B951" s="151"/>
      <c r="C951" s="151"/>
      <c r="D951" s="151"/>
      <c r="E951" s="151"/>
      <c r="F951" s="151"/>
      <c r="G951" s="64"/>
      <c r="H951" s="151"/>
      <c r="I951" s="151"/>
      <c r="J951" s="151"/>
      <c r="K951" s="151"/>
      <c r="L951" s="151"/>
      <c r="M951" s="64"/>
      <c r="N951" s="151"/>
      <c r="O951" s="151"/>
      <c r="P951" s="151"/>
      <c r="Q951" s="151"/>
      <c r="R951" s="151"/>
      <c r="S951" s="43"/>
      <c r="T951" s="151"/>
      <c r="U951" s="151"/>
      <c r="V951" s="151"/>
      <c r="W951" s="151"/>
      <c r="X951" s="151"/>
      <c r="Y951" s="151"/>
      <c r="Z951" s="43"/>
      <c r="AA951" s="151"/>
      <c r="AB951" s="151"/>
      <c r="AC951" s="151"/>
      <c r="AD951" s="151"/>
      <c r="AE951" s="43"/>
      <c r="AF951" s="151"/>
      <c r="AG951" s="151"/>
      <c r="AH951" s="151"/>
      <c r="AI951" s="151"/>
      <c r="AJ951" s="22"/>
      <c r="AK951" s="22"/>
      <c r="AL951" s="22"/>
      <c r="AM951" s="22"/>
      <c r="AN951" s="22"/>
      <c r="AO951" s="22"/>
    </row>
    <row r="952" spans="1:41" ht="15.75" customHeight="1" x14ac:dyDescent="0.2">
      <c r="A952" s="43"/>
      <c r="B952" s="151"/>
      <c r="C952" s="151"/>
      <c r="D952" s="151"/>
      <c r="E952" s="151"/>
      <c r="F952" s="151"/>
      <c r="G952" s="64"/>
      <c r="H952" s="151"/>
      <c r="I952" s="151"/>
      <c r="J952" s="151"/>
      <c r="K952" s="151"/>
      <c r="L952" s="151"/>
      <c r="M952" s="64"/>
      <c r="N952" s="151"/>
      <c r="O952" s="151"/>
      <c r="P952" s="151"/>
      <c r="Q952" s="151"/>
      <c r="R952" s="151"/>
      <c r="S952" s="43"/>
      <c r="T952" s="151"/>
      <c r="U952" s="151"/>
      <c r="V952" s="151"/>
      <c r="W952" s="151"/>
      <c r="X952" s="151"/>
      <c r="Y952" s="151"/>
      <c r="Z952" s="43"/>
      <c r="AA952" s="151"/>
      <c r="AB952" s="151"/>
      <c r="AC952" s="151"/>
      <c r="AD952" s="151"/>
      <c r="AE952" s="43"/>
      <c r="AF952" s="151"/>
      <c r="AG952" s="151"/>
      <c r="AH952" s="151"/>
      <c r="AI952" s="151"/>
      <c r="AJ952" s="22"/>
      <c r="AK952" s="22"/>
      <c r="AL952" s="22"/>
      <c r="AM952" s="22"/>
      <c r="AN952" s="22"/>
      <c r="AO952" s="22"/>
    </row>
    <row r="953" spans="1:41" ht="15.75" customHeight="1" x14ac:dyDescent="0.2">
      <c r="A953" s="43"/>
      <c r="B953" s="151"/>
      <c r="C953" s="151"/>
      <c r="D953" s="151"/>
      <c r="E953" s="151"/>
      <c r="F953" s="151"/>
      <c r="G953" s="64"/>
      <c r="H953" s="151"/>
      <c r="I953" s="151"/>
      <c r="J953" s="151"/>
      <c r="K953" s="151"/>
      <c r="L953" s="151"/>
      <c r="M953" s="64"/>
      <c r="N953" s="151"/>
      <c r="O953" s="151"/>
      <c r="P953" s="151"/>
      <c r="Q953" s="151"/>
      <c r="R953" s="151"/>
      <c r="S953" s="43"/>
      <c r="T953" s="151"/>
      <c r="U953" s="151"/>
      <c r="V953" s="151"/>
      <c r="W953" s="151"/>
      <c r="X953" s="151"/>
      <c r="Y953" s="151"/>
      <c r="Z953" s="43"/>
      <c r="AA953" s="151"/>
      <c r="AB953" s="151"/>
      <c r="AC953" s="151"/>
      <c r="AD953" s="151"/>
      <c r="AE953" s="43"/>
      <c r="AF953" s="151"/>
      <c r="AG953" s="151"/>
      <c r="AH953" s="151"/>
      <c r="AI953" s="151"/>
      <c r="AJ953" s="22"/>
      <c r="AK953" s="22"/>
      <c r="AL953" s="22"/>
      <c r="AM953" s="22"/>
      <c r="AN953" s="22"/>
      <c r="AO953" s="22"/>
    </row>
    <row r="954" spans="1:41" ht="15.75" customHeight="1" x14ac:dyDescent="0.2">
      <c r="A954" s="43"/>
      <c r="B954" s="151"/>
      <c r="C954" s="151"/>
      <c r="D954" s="151"/>
      <c r="E954" s="151"/>
      <c r="F954" s="151"/>
      <c r="G954" s="64"/>
      <c r="H954" s="151"/>
      <c r="I954" s="151"/>
      <c r="J954" s="151"/>
      <c r="K954" s="151"/>
      <c r="L954" s="151"/>
      <c r="M954" s="64"/>
      <c r="N954" s="151"/>
      <c r="O954" s="151"/>
      <c r="P954" s="151"/>
      <c r="Q954" s="151"/>
      <c r="R954" s="151"/>
      <c r="S954" s="43"/>
      <c r="T954" s="151"/>
      <c r="U954" s="151"/>
      <c r="V954" s="151"/>
      <c r="W954" s="151"/>
      <c r="X954" s="151"/>
      <c r="Y954" s="151"/>
      <c r="Z954" s="43"/>
      <c r="AA954" s="151"/>
      <c r="AB954" s="151"/>
      <c r="AC954" s="151"/>
      <c r="AD954" s="151"/>
      <c r="AE954" s="43"/>
      <c r="AF954" s="151"/>
      <c r="AG954" s="151"/>
      <c r="AH954" s="151"/>
      <c r="AI954" s="151"/>
      <c r="AJ954" s="22"/>
      <c r="AK954" s="22"/>
      <c r="AL954" s="22"/>
      <c r="AM954" s="22"/>
      <c r="AN954" s="22"/>
      <c r="AO954" s="22"/>
    </row>
    <row r="955" spans="1:41" ht="15.75" customHeight="1" x14ac:dyDescent="0.2">
      <c r="A955" s="43"/>
      <c r="B955" s="151"/>
      <c r="C955" s="151"/>
      <c r="D955" s="151"/>
      <c r="E955" s="151"/>
      <c r="F955" s="151"/>
      <c r="G955" s="64"/>
      <c r="H955" s="151"/>
      <c r="I955" s="151"/>
      <c r="J955" s="151"/>
      <c r="K955" s="151"/>
      <c r="L955" s="151"/>
      <c r="M955" s="64"/>
      <c r="N955" s="151"/>
      <c r="O955" s="151"/>
      <c r="P955" s="151"/>
      <c r="Q955" s="151"/>
      <c r="R955" s="151"/>
      <c r="S955" s="43"/>
      <c r="T955" s="151"/>
      <c r="U955" s="151"/>
      <c r="V955" s="151"/>
      <c r="W955" s="151"/>
      <c r="X955" s="151"/>
      <c r="Y955" s="151"/>
      <c r="Z955" s="43"/>
      <c r="AA955" s="151"/>
      <c r="AB955" s="151"/>
      <c r="AC955" s="151"/>
      <c r="AD955" s="151"/>
      <c r="AE955" s="43"/>
      <c r="AF955" s="151"/>
      <c r="AG955" s="151"/>
      <c r="AH955" s="151"/>
      <c r="AI955" s="151"/>
      <c r="AJ955" s="22"/>
      <c r="AK955" s="22"/>
      <c r="AL955" s="22"/>
      <c r="AM955" s="22"/>
      <c r="AN955" s="22"/>
      <c r="AO955" s="22"/>
    </row>
    <row r="956" spans="1:41" ht="15.75" customHeight="1" x14ac:dyDescent="0.2">
      <c r="A956" s="43"/>
      <c r="B956" s="151"/>
      <c r="C956" s="151"/>
      <c r="D956" s="151"/>
      <c r="E956" s="151"/>
      <c r="F956" s="151"/>
      <c r="G956" s="64"/>
      <c r="H956" s="151"/>
      <c r="I956" s="151"/>
      <c r="J956" s="151"/>
      <c r="K956" s="151"/>
      <c r="L956" s="151"/>
      <c r="M956" s="64"/>
      <c r="N956" s="151"/>
      <c r="O956" s="151"/>
      <c r="P956" s="151"/>
      <c r="Q956" s="151"/>
      <c r="R956" s="151"/>
      <c r="S956" s="43"/>
      <c r="T956" s="151"/>
      <c r="U956" s="151"/>
      <c r="V956" s="151"/>
      <c r="W956" s="151"/>
      <c r="X956" s="151"/>
      <c r="Y956" s="151"/>
      <c r="Z956" s="43"/>
      <c r="AA956" s="151"/>
      <c r="AB956" s="151"/>
      <c r="AC956" s="151"/>
      <c r="AD956" s="151"/>
      <c r="AE956" s="43"/>
      <c r="AF956" s="151"/>
      <c r="AG956" s="151"/>
      <c r="AH956" s="151"/>
      <c r="AI956" s="151"/>
      <c r="AJ956" s="22"/>
      <c r="AK956" s="22"/>
      <c r="AL956" s="22"/>
      <c r="AM956" s="22"/>
      <c r="AN956" s="22"/>
      <c r="AO956" s="22"/>
    </row>
    <row r="957" spans="1:41" ht="15.75" customHeight="1" x14ac:dyDescent="0.2">
      <c r="A957" s="43"/>
      <c r="B957" s="151"/>
      <c r="C957" s="151"/>
      <c r="D957" s="151"/>
      <c r="E957" s="151"/>
      <c r="F957" s="151"/>
      <c r="G957" s="64"/>
      <c r="H957" s="151"/>
      <c r="I957" s="151"/>
      <c r="J957" s="151"/>
      <c r="K957" s="151"/>
      <c r="L957" s="151"/>
      <c r="M957" s="64"/>
      <c r="N957" s="151"/>
      <c r="O957" s="151"/>
      <c r="P957" s="151"/>
      <c r="Q957" s="151"/>
      <c r="R957" s="151"/>
      <c r="S957" s="43"/>
      <c r="T957" s="151"/>
      <c r="U957" s="151"/>
      <c r="V957" s="151"/>
      <c r="W957" s="151"/>
      <c r="X957" s="151"/>
      <c r="Y957" s="151"/>
      <c r="Z957" s="43"/>
      <c r="AA957" s="151"/>
      <c r="AB957" s="151"/>
      <c r="AC957" s="151"/>
      <c r="AD957" s="151"/>
      <c r="AE957" s="43"/>
      <c r="AF957" s="151"/>
      <c r="AG957" s="151"/>
      <c r="AH957" s="151"/>
      <c r="AI957" s="151"/>
      <c r="AJ957" s="22"/>
      <c r="AK957" s="22"/>
      <c r="AL957" s="22"/>
      <c r="AM957" s="22"/>
      <c r="AN957" s="22"/>
      <c r="AO957" s="22"/>
    </row>
    <row r="958" spans="1:41" ht="15.75" customHeight="1" x14ac:dyDescent="0.2">
      <c r="A958" s="43"/>
      <c r="B958" s="151"/>
      <c r="C958" s="151"/>
      <c r="D958" s="151"/>
      <c r="E958" s="151"/>
      <c r="F958" s="151"/>
      <c r="G958" s="64"/>
      <c r="H958" s="151"/>
      <c r="I958" s="151"/>
      <c r="J958" s="151"/>
      <c r="K958" s="151"/>
      <c r="L958" s="151"/>
      <c r="M958" s="64"/>
      <c r="N958" s="151"/>
      <c r="O958" s="151"/>
      <c r="P958" s="151"/>
      <c r="Q958" s="151"/>
      <c r="R958" s="151"/>
      <c r="S958" s="43"/>
      <c r="T958" s="151"/>
      <c r="U958" s="151"/>
      <c r="V958" s="151"/>
      <c r="W958" s="151"/>
      <c r="X958" s="151"/>
      <c r="Y958" s="151"/>
      <c r="Z958" s="43"/>
      <c r="AA958" s="151"/>
      <c r="AB958" s="151"/>
      <c r="AC958" s="151"/>
      <c r="AD958" s="151"/>
      <c r="AE958" s="43"/>
      <c r="AF958" s="151"/>
      <c r="AG958" s="151"/>
      <c r="AH958" s="151"/>
      <c r="AI958" s="151"/>
      <c r="AJ958" s="22"/>
      <c r="AK958" s="22"/>
      <c r="AL958" s="22"/>
      <c r="AM958" s="22"/>
      <c r="AN958" s="22"/>
      <c r="AO958" s="22"/>
    </row>
    <row r="959" spans="1:41" ht="15.75" customHeight="1" x14ac:dyDescent="0.2">
      <c r="A959" s="43"/>
      <c r="B959" s="151"/>
      <c r="C959" s="151"/>
      <c r="D959" s="151"/>
      <c r="E959" s="151"/>
      <c r="F959" s="151"/>
      <c r="G959" s="64"/>
      <c r="H959" s="151"/>
      <c r="I959" s="151"/>
      <c r="J959" s="151"/>
      <c r="K959" s="151"/>
      <c r="L959" s="151"/>
      <c r="M959" s="64"/>
      <c r="N959" s="151"/>
      <c r="O959" s="151"/>
      <c r="P959" s="151"/>
      <c r="Q959" s="151"/>
      <c r="R959" s="151"/>
      <c r="S959" s="43"/>
      <c r="T959" s="151"/>
      <c r="U959" s="151"/>
      <c r="V959" s="151"/>
      <c r="W959" s="151"/>
      <c r="X959" s="151"/>
      <c r="Y959" s="151"/>
      <c r="Z959" s="43"/>
      <c r="AA959" s="151"/>
      <c r="AB959" s="151"/>
      <c r="AC959" s="151"/>
      <c r="AD959" s="151"/>
      <c r="AE959" s="43"/>
      <c r="AF959" s="151"/>
      <c r="AG959" s="151"/>
      <c r="AH959" s="151"/>
      <c r="AI959" s="151"/>
      <c r="AJ959" s="22"/>
      <c r="AK959" s="22"/>
      <c r="AL959" s="22"/>
      <c r="AM959" s="22"/>
      <c r="AN959" s="22"/>
      <c r="AO959" s="22"/>
    </row>
    <row r="960" spans="1:41" ht="15.75" customHeight="1" x14ac:dyDescent="0.2">
      <c r="A960" s="43"/>
      <c r="B960" s="151"/>
      <c r="C960" s="151"/>
      <c r="D960" s="151"/>
      <c r="E960" s="151"/>
      <c r="F960" s="151"/>
      <c r="G960" s="64"/>
      <c r="H960" s="151"/>
      <c r="I960" s="151"/>
      <c r="J960" s="151"/>
      <c r="K960" s="151"/>
      <c r="L960" s="151"/>
      <c r="M960" s="64"/>
      <c r="N960" s="151"/>
      <c r="O960" s="151"/>
      <c r="P960" s="151"/>
      <c r="Q960" s="151"/>
      <c r="R960" s="151"/>
      <c r="S960" s="43"/>
      <c r="T960" s="151"/>
      <c r="U960" s="151"/>
      <c r="V960" s="151"/>
      <c r="W960" s="151"/>
      <c r="X960" s="151"/>
      <c r="Y960" s="151"/>
      <c r="Z960" s="43"/>
      <c r="AA960" s="151"/>
      <c r="AB960" s="151"/>
      <c r="AC960" s="151"/>
      <c r="AD960" s="151"/>
      <c r="AE960" s="43"/>
      <c r="AF960" s="151"/>
      <c r="AG960" s="151"/>
      <c r="AH960" s="151"/>
      <c r="AI960" s="151"/>
      <c r="AJ960" s="22"/>
      <c r="AK960" s="22"/>
      <c r="AL960" s="22"/>
      <c r="AM960" s="22"/>
      <c r="AN960" s="22"/>
      <c r="AO960" s="22"/>
    </row>
    <row r="961" spans="1:41" ht="15.75" customHeight="1" x14ac:dyDescent="0.2">
      <c r="A961" s="43"/>
      <c r="B961" s="151"/>
      <c r="C961" s="151"/>
      <c r="D961" s="151"/>
      <c r="E961" s="151"/>
      <c r="F961" s="151"/>
      <c r="G961" s="64"/>
      <c r="H961" s="151"/>
      <c r="I961" s="151"/>
      <c r="J961" s="151"/>
      <c r="K961" s="151"/>
      <c r="L961" s="151"/>
      <c r="M961" s="64"/>
      <c r="N961" s="151"/>
      <c r="O961" s="151"/>
      <c r="P961" s="151"/>
      <c r="Q961" s="151"/>
      <c r="R961" s="151"/>
      <c r="S961" s="43"/>
      <c r="T961" s="151"/>
      <c r="U961" s="151"/>
      <c r="V961" s="151"/>
      <c r="W961" s="151"/>
      <c r="X961" s="151"/>
      <c r="Y961" s="151"/>
      <c r="Z961" s="43"/>
      <c r="AA961" s="151"/>
      <c r="AB961" s="151"/>
      <c r="AC961" s="151"/>
      <c r="AD961" s="151"/>
      <c r="AE961" s="43"/>
      <c r="AF961" s="151"/>
      <c r="AG961" s="151"/>
      <c r="AH961" s="151"/>
      <c r="AI961" s="151"/>
      <c r="AJ961" s="22"/>
      <c r="AK961" s="22"/>
      <c r="AL961" s="22"/>
      <c r="AM961" s="22"/>
      <c r="AN961" s="22"/>
      <c r="AO961" s="22"/>
    </row>
    <row r="962" spans="1:41" ht="15.75" customHeight="1" x14ac:dyDescent="0.2">
      <c r="A962" s="43"/>
      <c r="B962" s="151"/>
      <c r="C962" s="151"/>
      <c r="D962" s="151"/>
      <c r="E962" s="151"/>
      <c r="F962" s="151"/>
      <c r="G962" s="64"/>
      <c r="H962" s="151"/>
      <c r="I962" s="151"/>
      <c r="J962" s="151"/>
      <c r="K962" s="151"/>
      <c r="L962" s="151"/>
      <c r="M962" s="64"/>
      <c r="N962" s="151"/>
      <c r="O962" s="151"/>
      <c r="P962" s="151"/>
      <c r="Q962" s="151"/>
      <c r="R962" s="151"/>
      <c r="S962" s="43"/>
      <c r="T962" s="151"/>
      <c r="U962" s="151"/>
      <c r="V962" s="151"/>
      <c r="W962" s="151"/>
      <c r="X962" s="151"/>
      <c r="Y962" s="151"/>
      <c r="Z962" s="43"/>
      <c r="AA962" s="151"/>
      <c r="AB962" s="151"/>
      <c r="AC962" s="151"/>
      <c r="AD962" s="151"/>
      <c r="AE962" s="43"/>
      <c r="AF962" s="151"/>
      <c r="AG962" s="151"/>
      <c r="AH962" s="151"/>
      <c r="AI962" s="151"/>
      <c r="AJ962" s="22"/>
      <c r="AK962" s="22"/>
      <c r="AL962" s="22"/>
      <c r="AM962" s="22"/>
      <c r="AN962" s="22"/>
      <c r="AO962" s="22"/>
    </row>
    <row r="963" spans="1:41" ht="15.75" customHeight="1" x14ac:dyDescent="0.2">
      <c r="A963" s="43"/>
      <c r="B963" s="151"/>
      <c r="C963" s="151"/>
      <c r="D963" s="151"/>
      <c r="E963" s="151"/>
      <c r="F963" s="151"/>
      <c r="G963" s="64"/>
      <c r="H963" s="151"/>
      <c r="I963" s="151"/>
      <c r="J963" s="151"/>
      <c r="K963" s="151"/>
      <c r="L963" s="151"/>
      <c r="M963" s="64"/>
      <c r="N963" s="151"/>
      <c r="O963" s="151"/>
      <c r="P963" s="151"/>
      <c r="Q963" s="151"/>
      <c r="R963" s="151"/>
      <c r="S963" s="43"/>
      <c r="T963" s="151"/>
      <c r="U963" s="151"/>
      <c r="V963" s="151"/>
      <c r="W963" s="151"/>
      <c r="X963" s="151"/>
      <c r="Y963" s="151"/>
      <c r="Z963" s="43"/>
      <c r="AA963" s="151"/>
      <c r="AB963" s="151"/>
      <c r="AC963" s="151"/>
      <c r="AD963" s="151"/>
      <c r="AE963" s="43"/>
      <c r="AF963" s="151"/>
      <c r="AG963" s="151"/>
      <c r="AH963" s="151"/>
      <c r="AI963" s="151"/>
      <c r="AJ963" s="22"/>
      <c r="AK963" s="22"/>
      <c r="AL963" s="22"/>
      <c r="AM963" s="22"/>
      <c r="AN963" s="22"/>
      <c r="AO963" s="22"/>
    </row>
    <row r="964" spans="1:41" ht="15.75" customHeight="1" x14ac:dyDescent="0.2">
      <c r="A964" s="43"/>
      <c r="B964" s="151"/>
      <c r="C964" s="151"/>
      <c r="D964" s="151"/>
      <c r="E964" s="151"/>
      <c r="F964" s="151"/>
      <c r="G964" s="64"/>
      <c r="H964" s="151"/>
      <c r="I964" s="151"/>
      <c r="J964" s="151"/>
      <c r="K964" s="151"/>
      <c r="L964" s="151"/>
      <c r="M964" s="64"/>
      <c r="N964" s="151"/>
      <c r="O964" s="151"/>
      <c r="P964" s="151"/>
      <c r="Q964" s="151"/>
      <c r="R964" s="151"/>
      <c r="S964" s="43"/>
      <c r="T964" s="151"/>
      <c r="U964" s="151"/>
      <c r="V964" s="151"/>
      <c r="W964" s="151"/>
      <c r="X964" s="151"/>
      <c r="Y964" s="151"/>
      <c r="Z964" s="43"/>
      <c r="AA964" s="151"/>
      <c r="AB964" s="151"/>
      <c r="AC964" s="151"/>
      <c r="AD964" s="151"/>
      <c r="AE964" s="43"/>
      <c r="AF964" s="151"/>
      <c r="AG964" s="151"/>
      <c r="AH964" s="151"/>
      <c r="AI964" s="151"/>
      <c r="AJ964" s="22"/>
      <c r="AK964" s="22"/>
      <c r="AL964" s="22"/>
      <c r="AM964" s="22"/>
      <c r="AN964" s="22"/>
      <c r="AO964" s="22"/>
    </row>
    <row r="965" spans="1:41" ht="15.75" customHeight="1" x14ac:dyDescent="0.2">
      <c r="A965" s="43"/>
      <c r="B965" s="151"/>
      <c r="C965" s="151"/>
      <c r="D965" s="151"/>
      <c r="E965" s="151"/>
      <c r="F965" s="151"/>
      <c r="G965" s="64"/>
      <c r="H965" s="151"/>
      <c r="I965" s="151"/>
      <c r="J965" s="151"/>
      <c r="K965" s="151"/>
      <c r="L965" s="151"/>
      <c r="M965" s="64"/>
      <c r="N965" s="151"/>
      <c r="O965" s="151"/>
      <c r="P965" s="151"/>
      <c r="Q965" s="151"/>
      <c r="R965" s="151"/>
      <c r="S965" s="43"/>
      <c r="T965" s="151"/>
      <c r="U965" s="151"/>
      <c r="V965" s="151"/>
      <c r="W965" s="151"/>
      <c r="X965" s="151"/>
      <c r="Y965" s="151"/>
      <c r="Z965" s="43"/>
      <c r="AA965" s="151"/>
      <c r="AB965" s="151"/>
      <c r="AC965" s="151"/>
      <c r="AD965" s="151"/>
      <c r="AE965" s="43"/>
      <c r="AF965" s="151"/>
      <c r="AG965" s="151"/>
      <c r="AH965" s="151"/>
      <c r="AI965" s="151"/>
      <c r="AJ965" s="22"/>
      <c r="AK965" s="22"/>
      <c r="AL965" s="22"/>
      <c r="AM965" s="22"/>
      <c r="AN965" s="22"/>
      <c r="AO965" s="22"/>
    </row>
    <row r="966" spans="1:41" ht="15.75" customHeight="1" x14ac:dyDescent="0.2">
      <c r="A966" s="43"/>
      <c r="B966" s="151"/>
      <c r="C966" s="151"/>
      <c r="D966" s="151"/>
      <c r="E966" s="151"/>
      <c r="F966" s="151"/>
      <c r="G966" s="64"/>
      <c r="H966" s="151"/>
      <c r="I966" s="151"/>
      <c r="J966" s="151"/>
      <c r="K966" s="151"/>
      <c r="L966" s="151"/>
      <c r="M966" s="64"/>
      <c r="N966" s="151"/>
      <c r="O966" s="151"/>
      <c r="P966" s="151"/>
      <c r="Q966" s="151"/>
      <c r="R966" s="151"/>
      <c r="S966" s="43"/>
      <c r="T966" s="151"/>
      <c r="U966" s="151"/>
      <c r="V966" s="151"/>
      <c r="W966" s="151"/>
      <c r="X966" s="151"/>
      <c r="Y966" s="151"/>
      <c r="Z966" s="43"/>
      <c r="AA966" s="151"/>
      <c r="AB966" s="151"/>
      <c r="AC966" s="151"/>
      <c r="AD966" s="151"/>
      <c r="AE966" s="43"/>
      <c r="AF966" s="151"/>
      <c r="AG966" s="151"/>
      <c r="AH966" s="151"/>
      <c r="AI966" s="151"/>
      <c r="AJ966" s="22"/>
      <c r="AK966" s="22"/>
      <c r="AL966" s="22"/>
      <c r="AM966" s="22"/>
      <c r="AN966" s="22"/>
      <c r="AO966" s="22"/>
    </row>
    <row r="967" spans="1:41" ht="15.75" customHeight="1" x14ac:dyDescent="0.2">
      <c r="A967" s="43"/>
      <c r="B967" s="151"/>
      <c r="C967" s="151"/>
      <c r="D967" s="151"/>
      <c r="E967" s="151"/>
      <c r="F967" s="151"/>
      <c r="G967" s="64"/>
      <c r="H967" s="151"/>
      <c r="I967" s="151"/>
      <c r="J967" s="151"/>
      <c r="K967" s="151"/>
      <c r="L967" s="151"/>
      <c r="M967" s="64"/>
      <c r="N967" s="151"/>
      <c r="O967" s="151"/>
      <c r="P967" s="151"/>
      <c r="Q967" s="151"/>
      <c r="R967" s="151"/>
      <c r="S967" s="43"/>
      <c r="T967" s="151"/>
      <c r="U967" s="151"/>
      <c r="V967" s="151"/>
      <c r="W967" s="151"/>
      <c r="X967" s="151"/>
      <c r="Y967" s="151"/>
      <c r="Z967" s="43"/>
      <c r="AA967" s="151"/>
      <c r="AB967" s="151"/>
      <c r="AC967" s="151"/>
      <c r="AD967" s="151"/>
      <c r="AE967" s="43"/>
      <c r="AF967" s="151"/>
      <c r="AG967" s="151"/>
      <c r="AH967" s="151"/>
      <c r="AI967" s="151"/>
      <c r="AJ967" s="22"/>
      <c r="AK967" s="22"/>
      <c r="AL967" s="22"/>
      <c r="AM967" s="22"/>
      <c r="AN967" s="22"/>
      <c r="AO967" s="22"/>
    </row>
    <row r="968" spans="1:41" ht="15.75" customHeight="1" x14ac:dyDescent="0.2">
      <c r="A968" s="43"/>
      <c r="B968" s="151"/>
      <c r="C968" s="151"/>
      <c r="D968" s="151"/>
      <c r="E968" s="151"/>
      <c r="F968" s="151"/>
      <c r="G968" s="64"/>
      <c r="H968" s="151"/>
      <c r="I968" s="151"/>
      <c r="J968" s="151"/>
      <c r="K968" s="151"/>
      <c r="L968" s="151"/>
      <c r="M968" s="64"/>
      <c r="N968" s="151"/>
      <c r="O968" s="151"/>
      <c r="P968" s="151"/>
      <c r="Q968" s="151"/>
      <c r="R968" s="151"/>
      <c r="S968" s="43"/>
      <c r="T968" s="151"/>
      <c r="U968" s="151"/>
      <c r="V968" s="151"/>
      <c r="W968" s="151"/>
      <c r="X968" s="151"/>
      <c r="Y968" s="151"/>
      <c r="Z968" s="43"/>
      <c r="AA968" s="151"/>
      <c r="AB968" s="151"/>
      <c r="AC968" s="151"/>
      <c r="AD968" s="151"/>
      <c r="AE968" s="43"/>
      <c r="AF968" s="151"/>
      <c r="AG968" s="151"/>
      <c r="AH968" s="151"/>
      <c r="AI968" s="151"/>
      <c r="AJ968" s="22"/>
      <c r="AK968" s="22"/>
      <c r="AL968" s="22"/>
      <c r="AM968" s="22"/>
      <c r="AN968" s="22"/>
      <c r="AO968" s="22"/>
    </row>
    <row r="969" spans="1:41" ht="15.75" customHeight="1" x14ac:dyDescent="0.2">
      <c r="A969" s="43"/>
      <c r="B969" s="151"/>
      <c r="C969" s="151"/>
      <c r="D969" s="151"/>
      <c r="E969" s="151"/>
      <c r="F969" s="151"/>
      <c r="G969" s="64"/>
      <c r="H969" s="151"/>
      <c r="I969" s="151"/>
      <c r="J969" s="151"/>
      <c r="K969" s="151"/>
      <c r="L969" s="151"/>
      <c r="M969" s="64"/>
      <c r="N969" s="151"/>
      <c r="O969" s="151"/>
      <c r="P969" s="151"/>
      <c r="Q969" s="151"/>
      <c r="R969" s="151"/>
      <c r="S969" s="43"/>
      <c r="T969" s="151"/>
      <c r="U969" s="151"/>
      <c r="V969" s="151"/>
      <c r="W969" s="151"/>
      <c r="X969" s="151"/>
      <c r="Y969" s="151"/>
      <c r="Z969" s="43"/>
      <c r="AA969" s="151"/>
      <c r="AB969" s="151"/>
      <c r="AC969" s="151"/>
      <c r="AD969" s="151"/>
      <c r="AE969" s="43"/>
      <c r="AF969" s="151"/>
      <c r="AG969" s="151"/>
      <c r="AH969" s="151"/>
      <c r="AI969" s="151"/>
      <c r="AJ969" s="22"/>
      <c r="AK969" s="22"/>
      <c r="AL969" s="22"/>
      <c r="AM969" s="22"/>
      <c r="AN969" s="22"/>
      <c r="AO969" s="22"/>
    </row>
    <row r="970" spans="1:41" ht="15.75" customHeight="1" x14ac:dyDescent="0.2">
      <c r="A970" s="43"/>
      <c r="B970" s="151"/>
      <c r="C970" s="151"/>
      <c r="D970" s="151"/>
      <c r="E970" s="151"/>
      <c r="F970" s="151"/>
      <c r="G970" s="64"/>
      <c r="H970" s="151"/>
      <c r="I970" s="151"/>
      <c r="J970" s="151"/>
      <c r="K970" s="151"/>
      <c r="L970" s="151"/>
      <c r="M970" s="64"/>
      <c r="N970" s="151"/>
      <c r="O970" s="151"/>
      <c r="P970" s="151"/>
      <c r="Q970" s="151"/>
      <c r="R970" s="151"/>
      <c r="S970" s="43"/>
      <c r="T970" s="151"/>
      <c r="U970" s="151"/>
      <c r="V970" s="151"/>
      <c r="W970" s="151"/>
      <c r="X970" s="151"/>
      <c r="Y970" s="151"/>
      <c r="Z970" s="43"/>
      <c r="AA970" s="151"/>
      <c r="AB970" s="151"/>
      <c r="AC970" s="151"/>
      <c r="AD970" s="151"/>
      <c r="AE970" s="43"/>
      <c r="AF970" s="151"/>
      <c r="AG970" s="151"/>
      <c r="AH970" s="151"/>
      <c r="AI970" s="151"/>
      <c r="AJ970" s="22"/>
      <c r="AK970" s="22"/>
      <c r="AL970" s="22"/>
      <c r="AM970" s="22"/>
      <c r="AN970" s="22"/>
      <c r="AO970" s="22"/>
    </row>
    <row r="971" spans="1:41" ht="15.75" customHeight="1" x14ac:dyDescent="0.2">
      <c r="A971" s="43"/>
      <c r="B971" s="151"/>
      <c r="C971" s="151"/>
      <c r="D971" s="151"/>
      <c r="E971" s="151"/>
      <c r="F971" s="151"/>
      <c r="G971" s="64"/>
      <c r="H971" s="151"/>
      <c r="I971" s="151"/>
      <c r="J971" s="151"/>
      <c r="K971" s="151"/>
      <c r="L971" s="151"/>
      <c r="M971" s="64"/>
      <c r="N971" s="151"/>
      <c r="O971" s="151"/>
      <c r="P971" s="151"/>
      <c r="Q971" s="151"/>
      <c r="R971" s="151"/>
      <c r="S971" s="43"/>
      <c r="T971" s="151"/>
      <c r="U971" s="151"/>
      <c r="V971" s="151"/>
      <c r="W971" s="151"/>
      <c r="X971" s="151"/>
      <c r="Y971" s="151"/>
      <c r="Z971" s="43"/>
      <c r="AA971" s="151"/>
      <c r="AB971" s="151"/>
      <c r="AC971" s="151"/>
      <c r="AD971" s="151"/>
      <c r="AE971" s="43"/>
      <c r="AF971" s="151"/>
      <c r="AG971" s="151"/>
      <c r="AH971" s="151"/>
      <c r="AI971" s="151"/>
      <c r="AJ971" s="22"/>
      <c r="AK971" s="22"/>
      <c r="AL971" s="22"/>
      <c r="AM971" s="22"/>
      <c r="AN971" s="22"/>
      <c r="AO971" s="22"/>
    </row>
    <row r="972" spans="1:41" ht="15.75" customHeight="1" x14ac:dyDescent="0.2">
      <c r="A972" s="43"/>
      <c r="B972" s="151"/>
      <c r="C972" s="151"/>
      <c r="D972" s="151"/>
      <c r="E972" s="151"/>
      <c r="F972" s="151"/>
      <c r="G972" s="64"/>
      <c r="H972" s="151"/>
      <c r="I972" s="151"/>
      <c r="J972" s="151"/>
      <c r="K972" s="151"/>
      <c r="L972" s="151"/>
      <c r="M972" s="64"/>
      <c r="N972" s="151"/>
      <c r="O972" s="151"/>
      <c r="P972" s="151"/>
      <c r="Q972" s="151"/>
      <c r="R972" s="151"/>
      <c r="S972" s="43"/>
      <c r="T972" s="151"/>
      <c r="U972" s="151"/>
      <c r="V972" s="151"/>
      <c r="W972" s="151"/>
      <c r="X972" s="151"/>
      <c r="Y972" s="151"/>
      <c r="Z972" s="43"/>
      <c r="AA972" s="151"/>
      <c r="AB972" s="151"/>
      <c r="AC972" s="151"/>
      <c r="AD972" s="151"/>
      <c r="AE972" s="43"/>
      <c r="AF972" s="151"/>
      <c r="AG972" s="151"/>
      <c r="AH972" s="151"/>
      <c r="AI972" s="151"/>
      <c r="AJ972" s="22"/>
      <c r="AK972" s="22"/>
      <c r="AL972" s="22"/>
      <c r="AM972" s="22"/>
      <c r="AN972" s="22"/>
      <c r="AO972" s="22"/>
    </row>
    <row r="973" spans="1:41" ht="15.75" customHeight="1" x14ac:dyDescent="0.2">
      <c r="A973" s="43"/>
      <c r="B973" s="151"/>
      <c r="C973" s="151"/>
      <c r="D973" s="151"/>
      <c r="E973" s="151"/>
      <c r="F973" s="151"/>
      <c r="G973" s="64"/>
      <c r="H973" s="151"/>
      <c r="I973" s="151"/>
      <c r="J973" s="151"/>
      <c r="K973" s="151"/>
      <c r="L973" s="151"/>
      <c r="M973" s="64"/>
      <c r="N973" s="151"/>
      <c r="O973" s="151"/>
      <c r="P973" s="151"/>
      <c r="Q973" s="151"/>
      <c r="R973" s="151"/>
      <c r="S973" s="43"/>
      <c r="T973" s="151"/>
      <c r="U973" s="151"/>
      <c r="V973" s="151"/>
      <c r="W973" s="151"/>
      <c r="X973" s="151"/>
      <c r="Y973" s="151"/>
      <c r="Z973" s="43"/>
      <c r="AA973" s="151"/>
      <c r="AB973" s="151"/>
      <c r="AC973" s="151"/>
      <c r="AD973" s="151"/>
      <c r="AE973" s="43"/>
      <c r="AF973" s="151"/>
      <c r="AG973" s="151"/>
      <c r="AH973" s="151"/>
      <c r="AI973" s="151"/>
      <c r="AJ973" s="22"/>
      <c r="AK973" s="22"/>
      <c r="AL973" s="22"/>
      <c r="AM973" s="22"/>
      <c r="AN973" s="22"/>
      <c r="AO973" s="22"/>
    </row>
    <row r="974" spans="1:41" ht="15.75" customHeight="1" x14ac:dyDescent="0.2">
      <c r="A974" s="43"/>
      <c r="B974" s="151"/>
      <c r="C974" s="151"/>
      <c r="D974" s="151"/>
      <c r="E974" s="151"/>
      <c r="F974" s="151"/>
      <c r="G974" s="64"/>
      <c r="H974" s="151"/>
      <c r="I974" s="151"/>
      <c r="J974" s="151"/>
      <c r="K974" s="151"/>
      <c r="L974" s="151"/>
      <c r="M974" s="64"/>
      <c r="N974" s="151"/>
      <c r="O974" s="151"/>
      <c r="P974" s="151"/>
      <c r="Q974" s="151"/>
      <c r="R974" s="151"/>
      <c r="S974" s="43"/>
      <c r="T974" s="151"/>
      <c r="U974" s="151"/>
      <c r="V974" s="151"/>
      <c r="W974" s="151"/>
      <c r="X974" s="151"/>
      <c r="Y974" s="151"/>
      <c r="Z974" s="43"/>
      <c r="AA974" s="151"/>
      <c r="AB974" s="151"/>
      <c r="AC974" s="151"/>
      <c r="AD974" s="151"/>
      <c r="AE974" s="43"/>
      <c r="AF974" s="151"/>
      <c r="AG974" s="151"/>
      <c r="AH974" s="151"/>
      <c r="AI974" s="151"/>
      <c r="AJ974" s="22"/>
      <c r="AK974" s="22"/>
      <c r="AL974" s="22"/>
      <c r="AM974" s="22"/>
      <c r="AN974" s="22"/>
      <c r="AO974" s="22"/>
    </row>
    <row r="975" spans="1:41" ht="15.75" customHeight="1" x14ac:dyDescent="0.2">
      <c r="A975" s="43"/>
      <c r="B975" s="151"/>
      <c r="C975" s="151"/>
      <c r="D975" s="151"/>
      <c r="E975" s="151"/>
      <c r="F975" s="151"/>
      <c r="G975" s="64"/>
      <c r="H975" s="151"/>
      <c r="I975" s="151"/>
      <c r="J975" s="151"/>
      <c r="K975" s="151"/>
      <c r="L975" s="151"/>
      <c r="M975" s="64"/>
      <c r="N975" s="151"/>
      <c r="O975" s="151"/>
      <c r="P975" s="151"/>
      <c r="Q975" s="151"/>
      <c r="R975" s="151"/>
      <c r="S975" s="43"/>
      <c r="T975" s="151"/>
      <c r="U975" s="151"/>
      <c r="V975" s="151"/>
      <c r="W975" s="151"/>
      <c r="X975" s="151"/>
      <c r="Y975" s="151"/>
      <c r="Z975" s="43"/>
      <c r="AA975" s="151"/>
      <c r="AB975" s="151"/>
      <c r="AC975" s="151"/>
      <c r="AD975" s="151"/>
      <c r="AE975" s="43"/>
      <c r="AF975" s="151"/>
      <c r="AG975" s="151"/>
      <c r="AH975" s="151"/>
      <c r="AI975" s="151"/>
      <c r="AJ975" s="22"/>
      <c r="AK975" s="22"/>
      <c r="AL975" s="22"/>
      <c r="AM975" s="22"/>
      <c r="AN975" s="22"/>
      <c r="AO975" s="22"/>
    </row>
    <row r="976" spans="1:41" ht="15.75" customHeight="1" x14ac:dyDescent="0.2">
      <c r="A976" s="43"/>
      <c r="B976" s="151"/>
      <c r="C976" s="151"/>
      <c r="D976" s="151"/>
      <c r="E976" s="151"/>
      <c r="F976" s="151"/>
      <c r="G976" s="64"/>
      <c r="H976" s="151"/>
      <c r="I976" s="151"/>
      <c r="J976" s="151"/>
      <c r="K976" s="151"/>
      <c r="L976" s="151"/>
      <c r="M976" s="64"/>
      <c r="N976" s="151"/>
      <c r="O976" s="151"/>
      <c r="P976" s="151"/>
      <c r="Q976" s="151"/>
      <c r="R976" s="151"/>
      <c r="S976" s="43"/>
      <c r="T976" s="151"/>
      <c r="U976" s="151"/>
      <c r="V976" s="151"/>
      <c r="W976" s="151"/>
      <c r="X976" s="151"/>
      <c r="Y976" s="151"/>
      <c r="Z976" s="43"/>
      <c r="AA976" s="151"/>
      <c r="AB976" s="151"/>
      <c r="AC976" s="151"/>
      <c r="AD976" s="151"/>
      <c r="AE976" s="43"/>
      <c r="AF976" s="151"/>
      <c r="AG976" s="151"/>
      <c r="AH976" s="151"/>
      <c r="AI976" s="151"/>
      <c r="AJ976" s="22"/>
      <c r="AK976" s="22"/>
      <c r="AL976" s="22"/>
      <c r="AM976" s="22"/>
      <c r="AN976" s="22"/>
      <c r="AO976" s="22"/>
    </row>
    <row r="977" spans="1:41" ht="15.75" customHeight="1" x14ac:dyDescent="0.2">
      <c r="A977" s="43"/>
      <c r="B977" s="151"/>
      <c r="C977" s="151"/>
      <c r="D977" s="151"/>
      <c r="E977" s="151"/>
      <c r="F977" s="151"/>
      <c r="G977" s="64"/>
      <c r="H977" s="151"/>
      <c r="I977" s="151"/>
      <c r="J977" s="151"/>
      <c r="K977" s="151"/>
      <c r="L977" s="151"/>
      <c r="M977" s="64"/>
      <c r="N977" s="151"/>
      <c r="O977" s="151"/>
      <c r="P977" s="151"/>
      <c r="Q977" s="151"/>
      <c r="R977" s="151"/>
      <c r="S977" s="43"/>
      <c r="T977" s="151"/>
      <c r="U977" s="151"/>
      <c r="V977" s="151"/>
      <c r="W977" s="151"/>
      <c r="X977" s="151"/>
      <c r="Y977" s="151"/>
      <c r="Z977" s="43"/>
      <c r="AA977" s="151"/>
      <c r="AB977" s="151"/>
      <c r="AC977" s="151"/>
      <c r="AD977" s="151"/>
      <c r="AE977" s="43"/>
      <c r="AF977" s="151"/>
      <c r="AG977" s="151"/>
      <c r="AH977" s="151"/>
      <c r="AI977" s="151"/>
      <c r="AJ977" s="22"/>
      <c r="AK977" s="22"/>
      <c r="AL977" s="22"/>
      <c r="AM977" s="22"/>
      <c r="AN977" s="22"/>
      <c r="AO977" s="22"/>
    </row>
    <row r="978" spans="1:41" ht="15.75" customHeight="1" x14ac:dyDescent="0.2">
      <c r="A978" s="43"/>
      <c r="B978" s="151"/>
      <c r="C978" s="151"/>
      <c r="D978" s="151"/>
      <c r="E978" s="151"/>
      <c r="F978" s="151"/>
      <c r="G978" s="64"/>
      <c r="H978" s="151"/>
      <c r="I978" s="151"/>
      <c r="J978" s="151"/>
      <c r="K978" s="151"/>
      <c r="L978" s="151"/>
      <c r="M978" s="64"/>
      <c r="N978" s="151"/>
      <c r="O978" s="151"/>
      <c r="P978" s="151"/>
      <c r="Q978" s="151"/>
      <c r="R978" s="151"/>
      <c r="S978" s="43"/>
      <c r="T978" s="151"/>
      <c r="U978" s="151"/>
      <c r="V978" s="151"/>
      <c r="W978" s="151"/>
      <c r="X978" s="151"/>
      <c r="Y978" s="151"/>
      <c r="Z978" s="43"/>
      <c r="AA978" s="151"/>
      <c r="AB978" s="151"/>
      <c r="AC978" s="151"/>
      <c r="AD978" s="151"/>
      <c r="AE978" s="43"/>
      <c r="AF978" s="151"/>
      <c r="AG978" s="151"/>
      <c r="AH978" s="151"/>
      <c r="AI978" s="151"/>
      <c r="AJ978" s="22"/>
      <c r="AK978" s="22"/>
      <c r="AL978" s="22"/>
      <c r="AM978" s="22"/>
      <c r="AN978" s="22"/>
      <c r="AO978" s="22"/>
    </row>
    <row r="979" spans="1:41" ht="15.75" customHeight="1" x14ac:dyDescent="0.2">
      <c r="A979" s="43"/>
      <c r="B979" s="151"/>
      <c r="C979" s="151"/>
      <c r="D979" s="151"/>
      <c r="E979" s="151"/>
      <c r="F979" s="151"/>
      <c r="G979" s="64"/>
      <c r="H979" s="151"/>
      <c r="I979" s="151"/>
      <c r="J979" s="151"/>
      <c r="K979" s="151"/>
      <c r="L979" s="151"/>
      <c r="M979" s="64"/>
      <c r="N979" s="151"/>
      <c r="O979" s="151"/>
      <c r="P979" s="151"/>
      <c r="Q979" s="151"/>
      <c r="R979" s="151"/>
      <c r="S979" s="43"/>
      <c r="T979" s="151"/>
      <c r="U979" s="151"/>
      <c r="V979" s="151"/>
      <c r="W979" s="151"/>
      <c r="X979" s="151"/>
      <c r="Y979" s="151"/>
      <c r="Z979" s="43"/>
      <c r="AA979" s="151"/>
      <c r="AB979" s="151"/>
      <c r="AC979" s="151"/>
      <c r="AD979" s="151"/>
      <c r="AE979" s="43"/>
      <c r="AF979" s="151"/>
      <c r="AG979" s="151"/>
      <c r="AH979" s="151"/>
      <c r="AI979" s="151"/>
      <c r="AJ979" s="22"/>
      <c r="AK979" s="22"/>
      <c r="AL979" s="22"/>
      <c r="AM979" s="22"/>
      <c r="AN979" s="22"/>
      <c r="AO979" s="22"/>
    </row>
    <row r="980" spans="1:41" ht="15.75" customHeight="1" x14ac:dyDescent="0.2">
      <c r="A980" s="43"/>
      <c r="B980" s="151"/>
      <c r="C980" s="151"/>
      <c r="D980" s="151"/>
      <c r="E980" s="151"/>
      <c r="F980" s="151"/>
      <c r="G980" s="64"/>
      <c r="H980" s="151"/>
      <c r="I980" s="151"/>
      <c r="J980" s="151"/>
      <c r="K980" s="151"/>
      <c r="L980" s="151"/>
      <c r="M980" s="64"/>
      <c r="N980" s="151"/>
      <c r="O980" s="151"/>
      <c r="P980" s="151"/>
      <c r="Q980" s="151"/>
      <c r="R980" s="151"/>
      <c r="S980" s="43"/>
      <c r="T980" s="151"/>
      <c r="U980" s="151"/>
      <c r="V980" s="151"/>
      <c r="W980" s="151"/>
      <c r="X980" s="151"/>
      <c r="Y980" s="151"/>
      <c r="Z980" s="43"/>
      <c r="AA980" s="151"/>
      <c r="AB980" s="151"/>
      <c r="AC980" s="151"/>
      <c r="AD980" s="151"/>
      <c r="AE980" s="43"/>
      <c r="AF980" s="151"/>
      <c r="AG980" s="151"/>
      <c r="AH980" s="151"/>
      <c r="AI980" s="151"/>
      <c r="AJ980" s="22"/>
      <c r="AK980" s="22"/>
      <c r="AL980" s="22"/>
      <c r="AM980" s="22"/>
      <c r="AN980" s="22"/>
      <c r="AO980" s="22"/>
    </row>
    <row r="981" spans="1:41" ht="15.75" customHeight="1" x14ac:dyDescent="0.2">
      <c r="A981" s="43"/>
      <c r="B981" s="151"/>
      <c r="C981" s="151"/>
      <c r="D981" s="151"/>
      <c r="E981" s="151"/>
      <c r="F981" s="151"/>
      <c r="G981" s="64"/>
      <c r="H981" s="151"/>
      <c r="I981" s="151"/>
      <c r="J981" s="151"/>
      <c r="K981" s="151"/>
      <c r="L981" s="151"/>
      <c r="M981" s="64"/>
      <c r="N981" s="151"/>
      <c r="O981" s="151"/>
      <c r="P981" s="151"/>
      <c r="Q981" s="151"/>
      <c r="R981" s="151"/>
      <c r="S981" s="43"/>
      <c r="T981" s="151"/>
      <c r="U981" s="151"/>
      <c r="V981" s="151"/>
      <c r="W981" s="151"/>
      <c r="X981" s="151"/>
      <c r="Y981" s="151"/>
      <c r="Z981" s="43"/>
      <c r="AA981" s="151"/>
      <c r="AB981" s="151"/>
      <c r="AC981" s="151"/>
      <c r="AD981" s="151"/>
      <c r="AE981" s="43"/>
      <c r="AF981" s="151"/>
      <c r="AG981" s="151"/>
      <c r="AH981" s="151"/>
      <c r="AI981" s="151"/>
      <c r="AJ981" s="22"/>
      <c r="AK981" s="22"/>
      <c r="AL981" s="22"/>
      <c r="AM981" s="22"/>
      <c r="AN981" s="22"/>
      <c r="AO981" s="22"/>
    </row>
    <row r="982" spans="1:41" ht="15.75" customHeight="1" x14ac:dyDescent="0.2">
      <c r="A982" s="43"/>
      <c r="B982" s="151"/>
      <c r="C982" s="151"/>
      <c r="D982" s="151"/>
      <c r="E982" s="151"/>
      <c r="F982" s="151"/>
      <c r="G982" s="64"/>
      <c r="H982" s="151"/>
      <c r="I982" s="151"/>
      <c r="J982" s="151"/>
      <c r="K982" s="151"/>
      <c r="L982" s="151"/>
      <c r="M982" s="64"/>
      <c r="N982" s="151"/>
      <c r="O982" s="151"/>
      <c r="P982" s="151"/>
      <c r="Q982" s="151"/>
      <c r="R982" s="151"/>
      <c r="S982" s="43"/>
      <c r="T982" s="151"/>
      <c r="U982" s="151"/>
      <c r="V982" s="151"/>
      <c r="W982" s="151"/>
      <c r="X982" s="151"/>
      <c r="Y982" s="151"/>
      <c r="Z982" s="43"/>
      <c r="AA982" s="151"/>
      <c r="AB982" s="151"/>
      <c r="AC982" s="151"/>
      <c r="AD982" s="151"/>
      <c r="AE982" s="43"/>
      <c r="AF982" s="151"/>
      <c r="AG982" s="151"/>
      <c r="AH982" s="151"/>
      <c r="AI982" s="151"/>
      <c r="AJ982" s="22"/>
      <c r="AK982" s="22"/>
      <c r="AL982" s="22"/>
      <c r="AM982" s="22"/>
      <c r="AN982" s="22"/>
      <c r="AO982" s="22"/>
    </row>
    <row r="983" spans="1:41" ht="15.75" customHeight="1" x14ac:dyDescent="0.2">
      <c r="A983" s="43"/>
      <c r="B983" s="151"/>
      <c r="C983" s="151"/>
      <c r="D983" s="151"/>
      <c r="E983" s="151"/>
      <c r="F983" s="151"/>
      <c r="G983" s="64"/>
      <c r="H983" s="151"/>
      <c r="I983" s="151"/>
      <c r="J983" s="151"/>
      <c r="K983" s="151"/>
      <c r="L983" s="151"/>
      <c r="M983" s="64"/>
      <c r="N983" s="151"/>
      <c r="O983" s="151"/>
      <c r="P983" s="151"/>
      <c r="Q983" s="151"/>
      <c r="R983" s="151"/>
      <c r="S983" s="43"/>
      <c r="T983" s="151"/>
      <c r="U983" s="151"/>
      <c r="V983" s="151"/>
      <c r="W983" s="151"/>
      <c r="X983" s="151"/>
      <c r="Y983" s="151"/>
      <c r="Z983" s="43"/>
      <c r="AA983" s="151"/>
      <c r="AB983" s="151"/>
      <c r="AC983" s="151"/>
      <c r="AD983" s="151"/>
      <c r="AE983" s="43"/>
      <c r="AF983" s="151"/>
      <c r="AG983" s="151"/>
      <c r="AH983" s="151"/>
      <c r="AI983" s="151"/>
      <c r="AJ983" s="22"/>
      <c r="AK983" s="22"/>
      <c r="AL983" s="22"/>
      <c r="AM983" s="22"/>
      <c r="AN983" s="22"/>
      <c r="AO983" s="22"/>
    </row>
    <row r="984" spans="1:41" ht="15.75" customHeight="1" x14ac:dyDescent="0.2">
      <c r="A984" s="43"/>
      <c r="B984" s="151"/>
      <c r="C984" s="151"/>
      <c r="D984" s="151"/>
      <c r="E984" s="151"/>
      <c r="F984" s="151"/>
      <c r="G984" s="64"/>
      <c r="H984" s="151"/>
      <c r="I984" s="151"/>
      <c r="J984" s="151"/>
      <c r="K984" s="151"/>
      <c r="L984" s="151"/>
      <c r="M984" s="64"/>
      <c r="N984" s="151"/>
      <c r="O984" s="151"/>
      <c r="P984" s="151"/>
      <c r="Q984" s="151"/>
      <c r="R984" s="151"/>
      <c r="S984" s="43"/>
      <c r="T984" s="151"/>
      <c r="U984" s="151"/>
      <c r="V984" s="151"/>
      <c r="W984" s="151"/>
      <c r="X984" s="151"/>
      <c r="Y984" s="151"/>
      <c r="Z984" s="43"/>
      <c r="AA984" s="151"/>
      <c r="AB984" s="151"/>
      <c r="AC984" s="151"/>
      <c r="AD984" s="151"/>
      <c r="AE984" s="43"/>
      <c r="AF984" s="151"/>
      <c r="AG984" s="151"/>
      <c r="AH984" s="151"/>
      <c r="AI984" s="151"/>
      <c r="AJ984" s="22"/>
      <c r="AK984" s="22"/>
      <c r="AL984" s="22"/>
      <c r="AM984" s="22"/>
      <c r="AN984" s="22"/>
      <c r="AO984" s="22"/>
    </row>
    <row r="985" spans="1:41" ht="15.75" customHeight="1" x14ac:dyDescent="0.2">
      <c r="A985" s="43"/>
      <c r="B985" s="151"/>
      <c r="C985" s="151"/>
      <c r="D985" s="151"/>
      <c r="E985" s="151"/>
      <c r="F985" s="151"/>
      <c r="G985" s="64"/>
      <c r="H985" s="151"/>
      <c r="I985" s="151"/>
      <c r="J985" s="151"/>
      <c r="K985" s="151"/>
      <c r="L985" s="151"/>
      <c r="M985" s="64"/>
      <c r="N985" s="151"/>
      <c r="O985" s="151"/>
      <c r="P985" s="151"/>
      <c r="Q985" s="151"/>
      <c r="R985" s="151"/>
      <c r="S985" s="43"/>
      <c r="T985" s="151"/>
      <c r="U985" s="151"/>
      <c r="V985" s="151"/>
      <c r="W985" s="151"/>
      <c r="X985" s="151"/>
      <c r="Y985" s="151"/>
      <c r="Z985" s="43"/>
      <c r="AA985" s="151"/>
      <c r="AB985" s="151"/>
      <c r="AC985" s="151"/>
      <c r="AD985" s="151"/>
      <c r="AE985" s="43"/>
      <c r="AF985" s="151"/>
      <c r="AG985" s="151"/>
      <c r="AH985" s="151"/>
      <c r="AI985" s="151"/>
      <c r="AJ985" s="22"/>
      <c r="AK985" s="22"/>
      <c r="AL985" s="22"/>
      <c r="AM985" s="22"/>
      <c r="AN985" s="22"/>
      <c r="AO985" s="22"/>
    </row>
    <row r="986" spans="1:41" ht="15.75" customHeight="1" x14ac:dyDescent="0.2">
      <c r="A986" s="43"/>
      <c r="B986" s="151"/>
      <c r="C986" s="151"/>
      <c r="D986" s="151"/>
      <c r="E986" s="151"/>
      <c r="F986" s="151"/>
      <c r="G986" s="64"/>
      <c r="H986" s="151"/>
      <c r="I986" s="151"/>
      <c r="J986" s="151"/>
      <c r="K986" s="151"/>
      <c r="L986" s="151"/>
      <c r="M986" s="64"/>
      <c r="N986" s="151"/>
      <c r="O986" s="151"/>
      <c r="P986" s="151"/>
      <c r="Q986" s="151"/>
      <c r="R986" s="151"/>
      <c r="S986" s="43"/>
      <c r="T986" s="151"/>
      <c r="U986" s="151"/>
      <c r="V986" s="151"/>
      <c r="W986" s="151"/>
      <c r="X986" s="151"/>
      <c r="Y986" s="151"/>
      <c r="Z986" s="43"/>
      <c r="AA986" s="151"/>
      <c r="AB986" s="151"/>
      <c r="AC986" s="151"/>
      <c r="AD986" s="151"/>
      <c r="AE986" s="43"/>
      <c r="AF986" s="151"/>
      <c r="AG986" s="151"/>
      <c r="AH986" s="151"/>
      <c r="AI986" s="151"/>
      <c r="AJ986" s="22"/>
      <c r="AK986" s="22"/>
      <c r="AL986" s="22"/>
      <c r="AM986" s="22"/>
      <c r="AN986" s="22"/>
      <c r="AO986" s="22"/>
    </row>
    <row r="987" spans="1:41" ht="15.75" customHeight="1" x14ac:dyDescent="0.2">
      <c r="A987" s="43"/>
      <c r="B987" s="151"/>
      <c r="C987" s="151"/>
      <c r="D987" s="151"/>
      <c r="E987" s="151"/>
      <c r="F987" s="151"/>
      <c r="G987" s="64"/>
      <c r="H987" s="151"/>
      <c r="I987" s="151"/>
      <c r="J987" s="151"/>
      <c r="K987" s="151"/>
      <c r="L987" s="151"/>
      <c r="M987" s="64"/>
      <c r="N987" s="151"/>
      <c r="O987" s="151"/>
      <c r="P987" s="151"/>
      <c r="Q987" s="151"/>
      <c r="R987" s="151"/>
      <c r="S987" s="43"/>
      <c r="T987" s="151"/>
      <c r="U987" s="151"/>
      <c r="V987" s="151"/>
      <c r="W987" s="151"/>
      <c r="X987" s="151"/>
      <c r="Y987" s="151"/>
      <c r="Z987" s="43"/>
      <c r="AA987" s="151"/>
      <c r="AB987" s="151"/>
      <c r="AC987" s="151"/>
      <c r="AD987" s="151"/>
      <c r="AE987" s="43"/>
      <c r="AF987" s="151"/>
      <c r="AG987" s="151"/>
      <c r="AH987" s="151"/>
      <c r="AI987" s="151"/>
      <c r="AJ987" s="22"/>
      <c r="AK987" s="22"/>
      <c r="AL987" s="22"/>
      <c r="AM987" s="22"/>
      <c r="AN987" s="22"/>
      <c r="AO987" s="22"/>
    </row>
    <row r="988" spans="1:41" ht="15.75" customHeight="1" x14ac:dyDescent="0.2">
      <c r="A988" s="43"/>
      <c r="B988" s="151"/>
      <c r="C988" s="151"/>
      <c r="D988" s="151"/>
      <c r="E988" s="151"/>
      <c r="F988" s="151"/>
      <c r="G988" s="64"/>
      <c r="H988" s="151"/>
      <c r="I988" s="151"/>
      <c r="J988" s="151"/>
      <c r="K988" s="151"/>
      <c r="L988" s="151"/>
      <c r="M988" s="64"/>
      <c r="N988" s="151"/>
      <c r="O988" s="151"/>
      <c r="P988" s="151"/>
      <c r="Q988" s="151"/>
      <c r="R988" s="151"/>
      <c r="S988" s="43"/>
      <c r="T988" s="151"/>
      <c r="U988" s="151"/>
      <c r="V988" s="151"/>
      <c r="W988" s="151"/>
      <c r="X988" s="151"/>
      <c r="Y988" s="151"/>
      <c r="Z988" s="43"/>
      <c r="AA988" s="151"/>
      <c r="AB988" s="151"/>
      <c r="AC988" s="151"/>
      <c r="AD988" s="151"/>
      <c r="AE988" s="43"/>
      <c r="AF988" s="151"/>
      <c r="AG988" s="151"/>
      <c r="AH988" s="151"/>
      <c r="AI988" s="151"/>
      <c r="AJ988" s="22"/>
      <c r="AK988" s="22"/>
      <c r="AL988" s="22"/>
      <c r="AM988" s="22"/>
      <c r="AN988" s="22"/>
      <c r="AO988" s="22"/>
    </row>
    <row r="989" spans="1:41" ht="15.75" customHeight="1" x14ac:dyDescent="0.2">
      <c r="A989" s="43"/>
      <c r="B989" s="151"/>
      <c r="C989" s="151"/>
      <c r="D989" s="151"/>
      <c r="E989" s="151"/>
      <c r="F989" s="151"/>
      <c r="G989" s="64"/>
      <c r="H989" s="151"/>
      <c r="I989" s="151"/>
      <c r="J989" s="151"/>
      <c r="K989" s="151"/>
      <c r="L989" s="151"/>
      <c r="M989" s="64"/>
      <c r="N989" s="151"/>
      <c r="O989" s="151"/>
      <c r="P989" s="151"/>
      <c r="Q989" s="151"/>
      <c r="R989" s="151"/>
      <c r="S989" s="43"/>
      <c r="T989" s="151"/>
      <c r="U989" s="151"/>
      <c r="V989" s="151"/>
      <c r="W989" s="151"/>
      <c r="X989" s="151"/>
      <c r="Y989" s="151"/>
      <c r="Z989" s="43"/>
      <c r="AA989" s="151"/>
      <c r="AB989" s="151"/>
      <c r="AC989" s="151"/>
      <c r="AD989" s="151"/>
      <c r="AE989" s="43"/>
      <c r="AF989" s="151"/>
      <c r="AG989" s="151"/>
      <c r="AH989" s="151"/>
      <c r="AI989" s="151"/>
      <c r="AJ989" s="22"/>
      <c r="AK989" s="22"/>
      <c r="AL989" s="22"/>
      <c r="AM989" s="22"/>
      <c r="AN989" s="22"/>
      <c r="AO989" s="22"/>
    </row>
    <row r="990" spans="1:41" ht="15.75" customHeight="1" x14ac:dyDescent="0.2">
      <c r="A990" s="43"/>
      <c r="B990" s="151"/>
      <c r="C990" s="151"/>
      <c r="D990" s="151"/>
      <c r="E990" s="151"/>
      <c r="F990" s="151"/>
      <c r="G990" s="64"/>
      <c r="H990" s="151"/>
      <c r="I990" s="151"/>
      <c r="J990" s="151"/>
      <c r="K990" s="151"/>
      <c r="L990" s="151"/>
      <c r="M990" s="64"/>
      <c r="N990" s="151"/>
      <c r="O990" s="151"/>
      <c r="P990" s="151"/>
      <c r="Q990" s="151"/>
      <c r="R990" s="151"/>
      <c r="S990" s="43"/>
      <c r="T990" s="151"/>
      <c r="U990" s="151"/>
      <c r="V990" s="151"/>
      <c r="W990" s="151"/>
      <c r="X990" s="151"/>
      <c r="Y990" s="151"/>
      <c r="Z990" s="43"/>
      <c r="AA990" s="151"/>
      <c r="AB990" s="151"/>
      <c r="AC990" s="151"/>
      <c r="AD990" s="151"/>
      <c r="AE990" s="43"/>
      <c r="AF990" s="151"/>
      <c r="AG990" s="151"/>
      <c r="AH990" s="151"/>
      <c r="AI990" s="151"/>
      <c r="AJ990" s="22"/>
      <c r="AK990" s="22"/>
      <c r="AL990" s="22"/>
      <c r="AM990" s="22"/>
      <c r="AN990" s="22"/>
      <c r="AO990" s="22"/>
    </row>
    <row r="991" spans="1:41" ht="15.75" customHeight="1" x14ac:dyDescent="0.2">
      <c r="A991" s="43"/>
      <c r="B991" s="151"/>
      <c r="C991" s="151"/>
      <c r="D991" s="151"/>
      <c r="E991" s="151"/>
      <c r="F991" s="151"/>
      <c r="G991" s="64"/>
      <c r="H991" s="151"/>
      <c r="I991" s="151"/>
      <c r="J991" s="151"/>
      <c r="K991" s="151"/>
      <c r="L991" s="151"/>
      <c r="M991" s="64"/>
      <c r="N991" s="151"/>
      <c r="O991" s="151"/>
      <c r="P991" s="151"/>
      <c r="Q991" s="151"/>
      <c r="R991" s="151"/>
      <c r="S991" s="43"/>
      <c r="T991" s="151"/>
      <c r="U991" s="151"/>
      <c r="V991" s="151"/>
      <c r="W991" s="151"/>
      <c r="X991" s="151"/>
      <c r="Y991" s="151"/>
      <c r="Z991" s="43"/>
      <c r="AA991" s="151"/>
      <c r="AB991" s="151"/>
      <c r="AC991" s="151"/>
      <c r="AD991" s="151"/>
      <c r="AE991" s="43"/>
      <c r="AF991" s="151"/>
      <c r="AG991" s="151"/>
      <c r="AH991" s="151"/>
      <c r="AI991" s="151"/>
      <c r="AJ991" s="22"/>
      <c r="AK991" s="22"/>
      <c r="AL991" s="22"/>
      <c r="AM991" s="22"/>
      <c r="AN991" s="22"/>
      <c r="AO991" s="22"/>
    </row>
    <row r="992" spans="1:41" ht="15.75" customHeight="1" x14ac:dyDescent="0.2">
      <c r="A992" s="43"/>
      <c r="B992" s="151"/>
      <c r="C992" s="151"/>
      <c r="D992" s="151"/>
      <c r="E992" s="151"/>
      <c r="F992" s="151"/>
      <c r="G992" s="64"/>
      <c r="H992" s="151"/>
      <c r="I992" s="151"/>
      <c r="J992" s="151"/>
      <c r="K992" s="151"/>
      <c r="L992" s="151"/>
      <c r="M992" s="64"/>
      <c r="N992" s="151"/>
      <c r="O992" s="151"/>
      <c r="P992" s="151"/>
      <c r="Q992" s="151"/>
      <c r="R992" s="151"/>
      <c r="S992" s="43"/>
      <c r="T992" s="151"/>
      <c r="U992" s="151"/>
      <c r="V992" s="151"/>
      <c r="W992" s="151"/>
      <c r="X992" s="151"/>
      <c r="Y992" s="151"/>
      <c r="Z992" s="43"/>
      <c r="AA992" s="151"/>
      <c r="AB992" s="151"/>
      <c r="AC992" s="151"/>
      <c r="AD992" s="151"/>
      <c r="AE992" s="43"/>
      <c r="AF992" s="151"/>
      <c r="AG992" s="151"/>
      <c r="AH992" s="151"/>
      <c r="AI992" s="151"/>
      <c r="AJ992" s="22"/>
      <c r="AK992" s="22"/>
      <c r="AL992" s="22"/>
      <c r="AM992" s="22"/>
      <c r="AN992" s="22"/>
      <c r="AO992" s="22"/>
    </row>
    <row r="993" spans="1:41" ht="15.75" customHeight="1" x14ac:dyDescent="0.2">
      <c r="A993" s="43"/>
      <c r="B993" s="151"/>
      <c r="C993" s="151"/>
      <c r="D993" s="151"/>
      <c r="E993" s="151"/>
      <c r="F993" s="151"/>
      <c r="G993" s="64"/>
      <c r="H993" s="151"/>
      <c r="I993" s="151"/>
      <c r="J993" s="151"/>
      <c r="K993" s="151"/>
      <c r="L993" s="151"/>
      <c r="M993" s="64"/>
      <c r="N993" s="151"/>
      <c r="O993" s="151"/>
      <c r="P993" s="151"/>
      <c r="Q993" s="151"/>
      <c r="R993" s="151"/>
      <c r="S993" s="43"/>
      <c r="T993" s="151"/>
      <c r="U993" s="151"/>
      <c r="V993" s="151"/>
      <c r="W993" s="151"/>
      <c r="X993" s="151"/>
      <c r="Y993" s="151"/>
      <c r="Z993" s="43"/>
      <c r="AA993" s="151"/>
      <c r="AB993" s="151"/>
      <c r="AC993" s="151"/>
      <c r="AD993" s="151"/>
      <c r="AE993" s="43"/>
      <c r="AF993" s="151"/>
      <c r="AG993" s="151"/>
      <c r="AH993" s="151"/>
      <c r="AI993" s="151"/>
      <c r="AJ993" s="22"/>
      <c r="AK993" s="22"/>
      <c r="AL993" s="22"/>
      <c r="AM993" s="22"/>
      <c r="AN993" s="22"/>
      <c r="AO993" s="22"/>
    </row>
    <row r="994" spans="1:41" ht="15.75" customHeight="1" x14ac:dyDescent="0.2">
      <c r="A994" s="43"/>
      <c r="B994" s="151"/>
      <c r="C994" s="151"/>
      <c r="D994" s="151"/>
      <c r="E994" s="151"/>
      <c r="F994" s="151"/>
      <c r="G994" s="64"/>
      <c r="H994" s="151"/>
      <c r="I994" s="151"/>
      <c r="J994" s="151"/>
      <c r="K994" s="151"/>
      <c r="L994" s="151"/>
      <c r="M994" s="64"/>
      <c r="N994" s="151"/>
      <c r="O994" s="151"/>
      <c r="P994" s="151"/>
      <c r="Q994" s="151"/>
      <c r="R994" s="151"/>
      <c r="S994" s="43"/>
      <c r="T994" s="151"/>
      <c r="U994" s="151"/>
      <c r="V994" s="151"/>
      <c r="W994" s="151"/>
      <c r="X994" s="151"/>
      <c r="Y994" s="151"/>
      <c r="Z994" s="43"/>
      <c r="AA994" s="151"/>
      <c r="AB994" s="151"/>
      <c r="AC994" s="151"/>
      <c r="AD994" s="151"/>
      <c r="AE994" s="43"/>
      <c r="AF994" s="151"/>
      <c r="AG994" s="151"/>
      <c r="AH994" s="151"/>
      <c r="AI994" s="151"/>
      <c r="AJ994" s="22"/>
      <c r="AK994" s="22"/>
      <c r="AL994" s="22"/>
      <c r="AM994" s="22"/>
      <c r="AN994" s="22"/>
      <c r="AO994" s="22"/>
    </row>
    <row r="995" spans="1:41" ht="15.75" customHeight="1" x14ac:dyDescent="0.2">
      <c r="A995" s="43"/>
      <c r="B995" s="151"/>
      <c r="C995" s="151"/>
      <c r="D995" s="151"/>
      <c r="E995" s="151"/>
      <c r="F995" s="151"/>
      <c r="G995" s="64"/>
      <c r="H995" s="151"/>
      <c r="I995" s="151"/>
      <c r="J995" s="151"/>
      <c r="K995" s="151"/>
      <c r="L995" s="151"/>
      <c r="M995" s="64"/>
      <c r="N995" s="151"/>
      <c r="O995" s="151"/>
      <c r="P995" s="151"/>
      <c r="Q995" s="151"/>
      <c r="R995" s="151"/>
      <c r="S995" s="43"/>
      <c r="T995" s="151"/>
      <c r="U995" s="151"/>
      <c r="V995" s="151"/>
      <c r="W995" s="151"/>
      <c r="X995" s="151"/>
      <c r="Y995" s="151"/>
      <c r="Z995" s="43"/>
      <c r="AA995" s="151"/>
      <c r="AB995" s="151"/>
      <c r="AC995" s="151"/>
      <c r="AD995" s="151"/>
      <c r="AE995" s="43"/>
      <c r="AF995" s="151"/>
      <c r="AG995" s="151"/>
      <c r="AH995" s="151"/>
      <c r="AI995" s="151"/>
      <c r="AJ995" s="22"/>
      <c r="AK995" s="22"/>
      <c r="AL995" s="22"/>
      <c r="AM995" s="22"/>
      <c r="AN995" s="22"/>
      <c r="AO995" s="22"/>
    </row>
    <row r="996" spans="1:41" ht="15.75" customHeight="1" x14ac:dyDescent="0.2">
      <c r="A996" s="43"/>
      <c r="B996" s="151"/>
      <c r="C996" s="151"/>
      <c r="D996" s="151"/>
      <c r="E996" s="151"/>
      <c r="F996" s="151"/>
      <c r="G996" s="64"/>
      <c r="H996" s="151"/>
      <c r="I996" s="151"/>
      <c r="J996" s="151"/>
      <c r="K996" s="151"/>
      <c r="L996" s="151"/>
      <c r="M996" s="64"/>
      <c r="N996" s="151"/>
      <c r="O996" s="151"/>
      <c r="P996" s="151"/>
      <c r="Q996" s="151"/>
      <c r="R996" s="151"/>
      <c r="S996" s="43"/>
      <c r="T996" s="151"/>
      <c r="U996" s="151"/>
      <c r="V996" s="151"/>
      <c r="W996" s="151"/>
      <c r="X996" s="151"/>
      <c r="Y996" s="151"/>
      <c r="Z996" s="43"/>
      <c r="AA996" s="151"/>
      <c r="AB996" s="151"/>
      <c r="AC996" s="151"/>
      <c r="AD996" s="151"/>
      <c r="AE996" s="43"/>
      <c r="AF996" s="151"/>
      <c r="AG996" s="151"/>
      <c r="AH996" s="151"/>
      <c r="AI996" s="151"/>
      <c r="AJ996" s="22"/>
      <c r="AK996" s="22"/>
      <c r="AL996" s="22"/>
      <c r="AM996" s="22"/>
      <c r="AN996" s="22"/>
      <c r="AO996" s="22"/>
    </row>
    <row r="997" spans="1:41" ht="15.75" customHeight="1" x14ac:dyDescent="0.2">
      <c r="A997" s="43"/>
      <c r="B997" s="151"/>
      <c r="C997" s="151"/>
      <c r="D997" s="151"/>
      <c r="E997" s="151"/>
      <c r="F997" s="151"/>
      <c r="G997" s="64"/>
      <c r="H997" s="151"/>
      <c r="I997" s="151"/>
      <c r="J997" s="151"/>
      <c r="K997" s="151"/>
      <c r="L997" s="151"/>
      <c r="M997" s="64"/>
      <c r="N997" s="151"/>
      <c r="O997" s="151"/>
      <c r="P997" s="151"/>
      <c r="Q997" s="151"/>
      <c r="R997" s="151"/>
      <c r="S997" s="43"/>
      <c r="T997" s="151"/>
      <c r="U997" s="151"/>
      <c r="V997" s="151"/>
      <c r="W997" s="151"/>
      <c r="X997" s="151"/>
      <c r="Y997" s="151"/>
      <c r="Z997" s="43"/>
      <c r="AA997" s="151"/>
      <c r="AB997" s="151"/>
      <c r="AC997" s="151"/>
      <c r="AD997" s="151"/>
      <c r="AE997" s="43"/>
      <c r="AF997" s="151"/>
      <c r="AG997" s="151"/>
      <c r="AH997" s="151"/>
      <c r="AI997" s="151"/>
      <c r="AJ997" s="22"/>
      <c r="AK997" s="22"/>
      <c r="AL997" s="22"/>
      <c r="AM997" s="22"/>
      <c r="AN997" s="22"/>
      <c r="AO997" s="22"/>
    </row>
    <row r="998" spans="1:41" ht="15.75" customHeight="1" x14ac:dyDescent="0.2">
      <c r="A998" s="43"/>
      <c r="B998" s="151"/>
      <c r="C998" s="151"/>
      <c r="D998" s="151"/>
      <c r="E998" s="151"/>
      <c r="F998" s="151"/>
      <c r="G998" s="64"/>
      <c r="H998" s="151"/>
      <c r="I998" s="151"/>
      <c r="J998" s="151"/>
      <c r="K998" s="151"/>
      <c r="L998" s="151"/>
      <c r="M998" s="64"/>
      <c r="N998" s="151"/>
      <c r="O998" s="151"/>
      <c r="P998" s="151"/>
      <c r="Q998" s="151"/>
      <c r="R998" s="151"/>
      <c r="S998" s="43"/>
      <c r="T998" s="151"/>
      <c r="U998" s="151"/>
      <c r="V998" s="151"/>
      <c r="W998" s="151"/>
      <c r="X998" s="151"/>
      <c r="Y998" s="151"/>
      <c r="Z998" s="43"/>
      <c r="AA998" s="151"/>
      <c r="AB998" s="151"/>
      <c r="AC998" s="151"/>
      <c r="AD998" s="151"/>
      <c r="AE998" s="43"/>
      <c r="AF998" s="151"/>
      <c r="AG998" s="151"/>
      <c r="AH998" s="151"/>
      <c r="AI998" s="151"/>
      <c r="AJ998" s="22"/>
      <c r="AK998" s="22"/>
      <c r="AL998" s="22"/>
      <c r="AM998" s="22"/>
      <c r="AN998" s="22"/>
      <c r="AO998" s="22"/>
    </row>
    <row r="999" spans="1:41" ht="15.75" customHeight="1" x14ac:dyDescent="0.2">
      <c r="A999" s="43"/>
      <c r="B999" s="151"/>
      <c r="C999" s="151"/>
      <c r="D999" s="151"/>
      <c r="E999" s="151"/>
      <c r="F999" s="151"/>
      <c r="G999" s="64"/>
      <c r="H999" s="151"/>
      <c r="I999" s="151"/>
      <c r="J999" s="151"/>
      <c r="K999" s="151"/>
      <c r="L999" s="151"/>
      <c r="M999" s="64"/>
      <c r="N999" s="151"/>
      <c r="O999" s="151"/>
      <c r="P999" s="151"/>
      <c r="Q999" s="151"/>
      <c r="R999" s="151"/>
      <c r="S999" s="43"/>
      <c r="T999" s="151"/>
      <c r="U999" s="151"/>
      <c r="V999" s="151"/>
      <c r="W999" s="151"/>
      <c r="X999" s="151"/>
      <c r="Y999" s="151"/>
      <c r="Z999" s="43"/>
      <c r="AA999" s="151"/>
      <c r="AB999" s="151"/>
      <c r="AC999" s="151"/>
      <c r="AD999" s="151"/>
      <c r="AE999" s="43"/>
      <c r="AF999" s="151"/>
      <c r="AG999" s="151"/>
      <c r="AH999" s="151"/>
      <c r="AI999" s="151"/>
      <c r="AJ999" s="22"/>
      <c r="AK999" s="22"/>
      <c r="AL999" s="22"/>
      <c r="AM999" s="22"/>
      <c r="AN999" s="22"/>
      <c r="AO999" s="22"/>
    </row>
    <row r="1000" spans="1:41" ht="15.75" customHeight="1" x14ac:dyDescent="0.2">
      <c r="A1000" s="43"/>
      <c r="B1000" s="151"/>
      <c r="C1000" s="151"/>
      <c r="D1000" s="151"/>
      <c r="E1000" s="151"/>
      <c r="F1000" s="151"/>
      <c r="G1000" s="64"/>
      <c r="H1000" s="151"/>
      <c r="I1000" s="151"/>
      <c r="J1000" s="151"/>
      <c r="K1000" s="151"/>
      <c r="L1000" s="151"/>
      <c r="M1000" s="64"/>
      <c r="N1000" s="151"/>
      <c r="O1000" s="151"/>
      <c r="P1000" s="151"/>
      <c r="Q1000" s="151"/>
      <c r="R1000" s="151"/>
      <c r="S1000" s="43"/>
      <c r="T1000" s="151"/>
      <c r="U1000" s="151"/>
      <c r="V1000" s="151"/>
      <c r="W1000" s="151"/>
      <c r="X1000" s="151"/>
      <c r="Y1000" s="151"/>
      <c r="Z1000" s="43"/>
      <c r="AA1000" s="151"/>
      <c r="AB1000" s="151"/>
      <c r="AC1000" s="151"/>
      <c r="AD1000" s="151"/>
      <c r="AE1000" s="43"/>
      <c r="AF1000" s="151"/>
      <c r="AG1000" s="151"/>
      <c r="AH1000" s="151"/>
      <c r="AI1000" s="151"/>
      <c r="AJ1000" s="22"/>
      <c r="AK1000" s="22"/>
      <c r="AL1000" s="22"/>
      <c r="AM1000" s="22"/>
      <c r="AN1000" s="22"/>
      <c r="AO1000" s="22"/>
    </row>
  </sheetData>
  <mergeCells count="43">
    <mergeCell ref="K59:L59"/>
    <mergeCell ref="K60:L60"/>
    <mergeCell ref="K61:L61"/>
    <mergeCell ref="K62:L62"/>
    <mergeCell ref="K52:L52"/>
    <mergeCell ref="E62:F62"/>
    <mergeCell ref="E63:F63"/>
    <mergeCell ref="E64:F64"/>
    <mergeCell ref="E52:F52"/>
    <mergeCell ref="E53:F53"/>
    <mergeCell ref="E54:F54"/>
    <mergeCell ref="E55:F55"/>
    <mergeCell ref="E59:F59"/>
    <mergeCell ref="E60:F60"/>
    <mergeCell ref="E61:F61"/>
    <mergeCell ref="K63:L63"/>
    <mergeCell ref="K64:L64"/>
    <mergeCell ref="K53:L53"/>
    <mergeCell ref="K54:L54"/>
    <mergeCell ref="K55:L55"/>
    <mergeCell ref="E49:F49"/>
    <mergeCell ref="K49:L49"/>
    <mergeCell ref="E50:F50"/>
    <mergeCell ref="K50:L50"/>
    <mergeCell ref="E51:F51"/>
    <mergeCell ref="K51:L51"/>
    <mergeCell ref="T36:U36"/>
    <mergeCell ref="Q37:U37"/>
    <mergeCell ref="T43:U43"/>
    <mergeCell ref="Q44:U44"/>
    <mergeCell ref="E36:G36"/>
    <mergeCell ref="F37:G37"/>
    <mergeCell ref="F38:G38"/>
    <mergeCell ref="E42:G42"/>
    <mergeCell ref="T42:U42"/>
    <mergeCell ref="F43:G43"/>
    <mergeCell ref="F44:G44"/>
    <mergeCell ref="F1:G1"/>
    <mergeCell ref="M1:N1"/>
    <mergeCell ref="T1:U1"/>
    <mergeCell ref="AA1:AC1"/>
    <mergeCell ref="E35:G35"/>
    <mergeCell ref="T35:U35"/>
  </mergeCells>
  <conditionalFormatting sqref="B2:B8 I2:I8 P2:P8 W2:W8 AE2:AE8 AK2:AK8">
    <cfRule type="cellIs" dxfId="5" priority="1" operator="greaterThan">
      <formula>15</formula>
    </cfRule>
  </conditionalFormatting>
  <conditionalFormatting sqref="W11:W19 AK11:AK19 P11:P21 AE11:AE21 I11:I22 B11:B26">
    <cfRule type="cellIs" dxfId="4" priority="2" operator="greaterThan">
      <formula>15</formula>
    </cfRule>
  </conditionalFormatting>
  <pageMargins left="0.7" right="0.7" top="0.75" bottom="0.75"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1.1640625" defaultRowHeight="15" customHeight="1" x14ac:dyDescent="0.2"/>
  <cols>
    <col min="1" max="1" width="15.1640625" customWidth="1"/>
    <col min="2" max="2" width="57" customWidth="1"/>
    <col min="3" max="3" width="10.33203125" hidden="1" customWidth="1"/>
    <col min="4" max="4" width="8.5" customWidth="1"/>
    <col min="5" max="5" width="12" customWidth="1"/>
    <col min="6" max="26" width="8.6640625" customWidth="1"/>
  </cols>
  <sheetData>
    <row r="1" spans="1:26" ht="45" x14ac:dyDescent="0.2">
      <c r="A1" s="393" t="s">
        <v>11339</v>
      </c>
      <c r="B1" s="393" t="s">
        <v>1767</v>
      </c>
      <c r="C1" s="394" t="s">
        <v>11403</v>
      </c>
      <c r="D1" s="393" t="s">
        <v>11340</v>
      </c>
      <c r="E1" s="394" t="s">
        <v>11341</v>
      </c>
      <c r="F1" s="349"/>
      <c r="G1" s="349"/>
      <c r="H1" s="349"/>
      <c r="I1" s="349"/>
      <c r="J1" s="349"/>
      <c r="K1" s="349"/>
      <c r="L1" s="349"/>
      <c r="M1" s="349"/>
      <c r="N1" s="349"/>
      <c r="O1" s="349"/>
      <c r="P1" s="349"/>
      <c r="Q1" s="349"/>
      <c r="R1" s="349"/>
      <c r="S1" s="349"/>
      <c r="T1" s="349"/>
      <c r="U1" s="349"/>
      <c r="V1" s="349"/>
      <c r="W1" s="349"/>
      <c r="X1" s="349"/>
      <c r="Y1" s="349"/>
      <c r="Z1" s="349"/>
    </row>
    <row r="2" spans="1:26" ht="16" x14ac:dyDescent="0.2">
      <c r="A2" s="395" t="s">
        <v>2777</v>
      </c>
      <c r="B2" s="396" t="s">
        <v>11404</v>
      </c>
      <c r="C2" s="397" t="s">
        <v>24</v>
      </c>
      <c r="D2" s="398" t="s">
        <v>11343</v>
      </c>
      <c r="E2" s="399">
        <v>44889</v>
      </c>
      <c r="F2" s="349"/>
      <c r="G2" s="349"/>
      <c r="H2" s="349"/>
      <c r="I2" s="349"/>
      <c r="J2" s="349"/>
      <c r="K2" s="349"/>
      <c r="L2" s="349"/>
      <c r="M2" s="349"/>
      <c r="N2" s="349"/>
      <c r="O2" s="349"/>
      <c r="P2" s="349"/>
      <c r="Q2" s="349"/>
      <c r="R2" s="349"/>
      <c r="S2" s="349"/>
      <c r="T2" s="349"/>
      <c r="U2" s="349"/>
      <c r="V2" s="349"/>
      <c r="W2" s="349"/>
      <c r="X2" s="349"/>
      <c r="Y2" s="349"/>
      <c r="Z2" s="349"/>
    </row>
    <row r="3" spans="1:26" ht="16" x14ac:dyDescent="0.2">
      <c r="A3" s="400" t="s">
        <v>2793</v>
      </c>
      <c r="B3" s="401" t="s">
        <v>11405</v>
      </c>
      <c r="C3" s="402" t="s">
        <v>24</v>
      </c>
      <c r="D3" s="403" t="s">
        <v>11343</v>
      </c>
      <c r="E3" s="404">
        <v>44890</v>
      </c>
      <c r="F3" s="349"/>
      <c r="G3" s="349"/>
      <c r="H3" s="349"/>
      <c r="I3" s="349"/>
      <c r="J3" s="349"/>
      <c r="K3" s="349"/>
      <c r="L3" s="349"/>
      <c r="M3" s="349"/>
      <c r="N3" s="349"/>
      <c r="O3" s="349"/>
      <c r="P3" s="349"/>
      <c r="Q3" s="349"/>
      <c r="R3" s="349"/>
      <c r="S3" s="349"/>
      <c r="T3" s="349"/>
      <c r="U3" s="349"/>
      <c r="V3" s="349"/>
      <c r="W3" s="349"/>
      <c r="X3" s="349"/>
      <c r="Y3" s="349"/>
      <c r="Z3" s="349"/>
    </row>
    <row r="4" spans="1:26" ht="16" x14ac:dyDescent="0.2">
      <c r="A4" s="405" t="s">
        <v>11406</v>
      </c>
      <c r="B4" s="406" t="s">
        <v>11407</v>
      </c>
      <c r="C4" s="402" t="s">
        <v>24</v>
      </c>
      <c r="D4" s="403" t="s">
        <v>11343</v>
      </c>
      <c r="E4" s="404">
        <v>44890</v>
      </c>
      <c r="F4" s="349"/>
      <c r="G4" s="349"/>
      <c r="H4" s="349"/>
      <c r="I4" s="349"/>
      <c r="J4" s="349"/>
      <c r="K4" s="349"/>
      <c r="L4" s="349"/>
      <c r="M4" s="349"/>
      <c r="N4" s="349"/>
      <c r="O4" s="349"/>
      <c r="P4" s="349"/>
      <c r="Q4" s="349"/>
      <c r="R4" s="349"/>
      <c r="S4" s="349"/>
      <c r="T4" s="349"/>
      <c r="U4" s="349"/>
      <c r="V4" s="349"/>
      <c r="W4" s="349"/>
      <c r="X4" s="349"/>
      <c r="Y4" s="349"/>
      <c r="Z4" s="349"/>
    </row>
    <row r="5" spans="1:26" ht="16" x14ac:dyDescent="0.2">
      <c r="A5" s="400" t="s">
        <v>3000</v>
      </c>
      <c r="B5" s="401" t="s">
        <v>11408</v>
      </c>
      <c r="C5" s="402" t="s">
        <v>45</v>
      </c>
      <c r="D5" s="403" t="s">
        <v>11343</v>
      </c>
      <c r="E5" s="407">
        <v>44888</v>
      </c>
      <c r="F5" s="349"/>
      <c r="G5" s="349"/>
      <c r="H5" s="349"/>
      <c r="I5" s="349"/>
      <c r="J5" s="349"/>
      <c r="K5" s="349"/>
      <c r="L5" s="349"/>
      <c r="M5" s="349"/>
      <c r="N5" s="349"/>
      <c r="O5" s="349"/>
      <c r="P5" s="349"/>
      <c r="Q5" s="349"/>
      <c r="R5" s="349"/>
      <c r="S5" s="349"/>
      <c r="T5" s="349"/>
      <c r="U5" s="349"/>
      <c r="V5" s="349"/>
      <c r="W5" s="349"/>
      <c r="X5" s="349"/>
      <c r="Y5" s="349"/>
      <c r="Z5" s="349"/>
    </row>
    <row r="6" spans="1:26" ht="16" x14ac:dyDescent="0.2">
      <c r="A6" s="400" t="s">
        <v>3012</v>
      </c>
      <c r="B6" s="401" t="s">
        <v>11409</v>
      </c>
      <c r="C6" s="402" t="s">
        <v>45</v>
      </c>
      <c r="D6" s="403" t="s">
        <v>11343</v>
      </c>
      <c r="E6" s="407">
        <v>44888</v>
      </c>
      <c r="F6" s="349"/>
      <c r="G6" s="349"/>
      <c r="H6" s="349"/>
      <c r="I6" s="349"/>
      <c r="J6" s="349"/>
      <c r="K6" s="349"/>
      <c r="L6" s="349"/>
      <c r="M6" s="349"/>
      <c r="N6" s="349"/>
      <c r="O6" s="349"/>
      <c r="P6" s="349"/>
      <c r="Q6" s="349"/>
      <c r="R6" s="349"/>
      <c r="S6" s="349"/>
      <c r="T6" s="349"/>
      <c r="U6" s="349"/>
      <c r="V6" s="349"/>
      <c r="W6" s="349"/>
      <c r="X6" s="349"/>
      <c r="Y6" s="349"/>
      <c r="Z6" s="349"/>
    </row>
    <row r="7" spans="1:26" ht="16" x14ac:dyDescent="0.2">
      <c r="A7" s="405" t="s">
        <v>3014</v>
      </c>
      <c r="B7" s="406" t="s">
        <v>11342</v>
      </c>
      <c r="C7" s="402" t="s">
        <v>45</v>
      </c>
      <c r="D7" s="403" t="s">
        <v>11343</v>
      </c>
      <c r="E7" s="407">
        <v>44888</v>
      </c>
      <c r="F7" s="349"/>
      <c r="G7" s="349"/>
      <c r="H7" s="349"/>
      <c r="I7" s="349"/>
      <c r="J7" s="349"/>
      <c r="K7" s="349"/>
      <c r="L7" s="349"/>
      <c r="M7" s="349"/>
      <c r="N7" s="349"/>
      <c r="O7" s="349"/>
      <c r="P7" s="349"/>
      <c r="Q7" s="349"/>
      <c r="R7" s="349"/>
      <c r="S7" s="349"/>
      <c r="T7" s="349"/>
      <c r="U7" s="349"/>
      <c r="V7" s="349"/>
      <c r="W7" s="349"/>
      <c r="X7" s="349"/>
      <c r="Y7" s="349"/>
      <c r="Z7" s="349"/>
    </row>
    <row r="8" spans="1:26" ht="16" x14ac:dyDescent="0.2">
      <c r="A8" s="400" t="s">
        <v>11410</v>
      </c>
      <c r="B8" s="401" t="s">
        <v>11411</v>
      </c>
      <c r="C8" s="402" t="s">
        <v>24</v>
      </c>
      <c r="D8" s="403" t="s">
        <v>11343</v>
      </c>
      <c r="E8" s="404">
        <v>44903</v>
      </c>
      <c r="F8" s="349"/>
      <c r="G8" s="349"/>
      <c r="H8" s="349"/>
      <c r="I8" s="349"/>
      <c r="J8" s="349"/>
      <c r="K8" s="349"/>
      <c r="L8" s="349"/>
      <c r="M8" s="349"/>
      <c r="N8" s="349"/>
      <c r="O8" s="349"/>
      <c r="P8" s="349"/>
      <c r="Q8" s="349"/>
      <c r="R8" s="349"/>
      <c r="S8" s="349"/>
      <c r="T8" s="349"/>
      <c r="U8" s="349"/>
      <c r="V8" s="349"/>
      <c r="W8" s="349"/>
      <c r="X8" s="349"/>
      <c r="Y8" s="349"/>
      <c r="Z8" s="349"/>
    </row>
    <row r="9" spans="1:26" ht="16" x14ac:dyDescent="0.2">
      <c r="A9" s="405" t="s">
        <v>3267</v>
      </c>
      <c r="B9" s="406" t="s">
        <v>11344</v>
      </c>
      <c r="C9" s="402" t="s">
        <v>24</v>
      </c>
      <c r="D9" s="408" t="s">
        <v>11343</v>
      </c>
      <c r="E9" s="404">
        <v>44889</v>
      </c>
      <c r="F9" s="349"/>
      <c r="G9" s="349"/>
      <c r="H9" s="349"/>
      <c r="I9" s="349"/>
      <c r="J9" s="349"/>
      <c r="K9" s="349"/>
      <c r="L9" s="349"/>
      <c r="M9" s="349"/>
      <c r="N9" s="349"/>
      <c r="O9" s="349"/>
      <c r="P9" s="349"/>
      <c r="Q9" s="349"/>
      <c r="R9" s="349"/>
      <c r="S9" s="349"/>
      <c r="T9" s="349"/>
      <c r="U9" s="349"/>
      <c r="V9" s="349"/>
      <c r="W9" s="349"/>
      <c r="X9" s="349"/>
      <c r="Y9" s="349"/>
      <c r="Z9" s="349"/>
    </row>
    <row r="10" spans="1:26" ht="16" x14ac:dyDescent="0.2">
      <c r="A10" s="405" t="s">
        <v>3281</v>
      </c>
      <c r="B10" s="406" t="s">
        <v>11345</v>
      </c>
      <c r="C10" s="402" t="s">
        <v>24</v>
      </c>
      <c r="D10" s="403" t="s">
        <v>11343</v>
      </c>
      <c r="E10" s="404">
        <v>44890</v>
      </c>
      <c r="F10" s="349"/>
      <c r="G10" s="349"/>
      <c r="H10" s="349"/>
      <c r="I10" s="349"/>
      <c r="J10" s="349"/>
      <c r="K10" s="349"/>
      <c r="L10" s="349"/>
      <c r="M10" s="349"/>
      <c r="N10" s="349"/>
      <c r="O10" s="349"/>
      <c r="P10" s="349"/>
      <c r="Q10" s="349"/>
      <c r="R10" s="349"/>
      <c r="S10" s="349"/>
      <c r="T10" s="349"/>
      <c r="U10" s="349"/>
      <c r="V10" s="349"/>
      <c r="W10" s="349"/>
      <c r="X10" s="349"/>
      <c r="Y10" s="349"/>
      <c r="Z10" s="349"/>
    </row>
    <row r="11" spans="1:26" ht="32" x14ac:dyDescent="0.2">
      <c r="A11" s="405" t="s">
        <v>3389</v>
      </c>
      <c r="B11" s="406" t="s">
        <v>11346</v>
      </c>
      <c r="C11" s="402" t="s">
        <v>24</v>
      </c>
      <c r="D11" s="403" t="s">
        <v>11343</v>
      </c>
      <c r="E11" s="404">
        <v>44895</v>
      </c>
      <c r="F11" s="349"/>
      <c r="G11" s="349"/>
      <c r="H11" s="349"/>
      <c r="I11" s="349"/>
      <c r="J11" s="349"/>
      <c r="K11" s="349"/>
      <c r="L11" s="349"/>
      <c r="M11" s="349"/>
      <c r="N11" s="349"/>
      <c r="O11" s="349"/>
      <c r="P11" s="349"/>
      <c r="Q11" s="349"/>
      <c r="R11" s="349"/>
      <c r="S11" s="349"/>
      <c r="T11" s="349"/>
      <c r="U11" s="349"/>
      <c r="V11" s="349"/>
      <c r="W11" s="349"/>
      <c r="X11" s="349"/>
      <c r="Y11" s="349"/>
      <c r="Z11" s="349"/>
    </row>
    <row r="12" spans="1:26" ht="32" x14ac:dyDescent="0.2">
      <c r="A12" s="405" t="s">
        <v>3401</v>
      </c>
      <c r="B12" s="406" t="s">
        <v>11347</v>
      </c>
      <c r="C12" s="402" t="s">
        <v>24</v>
      </c>
      <c r="D12" s="403" t="s">
        <v>11343</v>
      </c>
      <c r="E12" s="404">
        <v>44896</v>
      </c>
      <c r="F12" s="349"/>
      <c r="G12" s="349"/>
      <c r="H12" s="349"/>
      <c r="I12" s="349"/>
      <c r="J12" s="349"/>
      <c r="K12" s="349"/>
      <c r="L12" s="349"/>
      <c r="M12" s="349"/>
      <c r="N12" s="349"/>
      <c r="O12" s="349"/>
      <c r="P12" s="349"/>
      <c r="Q12" s="349"/>
      <c r="R12" s="349"/>
      <c r="S12" s="349"/>
      <c r="T12" s="349"/>
      <c r="U12" s="349"/>
      <c r="V12" s="349"/>
      <c r="W12" s="349"/>
      <c r="X12" s="349"/>
      <c r="Y12" s="349"/>
      <c r="Z12" s="349"/>
    </row>
    <row r="13" spans="1:26" ht="16" x14ac:dyDescent="0.2">
      <c r="A13" s="400" t="s">
        <v>11412</v>
      </c>
      <c r="B13" s="401" t="s">
        <v>11413</v>
      </c>
      <c r="C13" s="402" t="s">
        <v>45</v>
      </c>
      <c r="D13" s="408" t="s">
        <v>11343</v>
      </c>
      <c r="E13" s="404">
        <v>44903</v>
      </c>
      <c r="F13" s="349"/>
      <c r="G13" s="349"/>
      <c r="H13" s="349"/>
      <c r="I13" s="349"/>
      <c r="J13" s="349"/>
      <c r="K13" s="349"/>
      <c r="L13" s="349"/>
      <c r="M13" s="349"/>
      <c r="N13" s="349"/>
      <c r="O13" s="349"/>
      <c r="P13" s="349"/>
      <c r="Q13" s="349"/>
      <c r="R13" s="349"/>
      <c r="S13" s="349"/>
      <c r="T13" s="349"/>
      <c r="U13" s="349"/>
      <c r="V13" s="349"/>
      <c r="W13" s="349"/>
      <c r="X13" s="349"/>
      <c r="Y13" s="349"/>
      <c r="Z13" s="349"/>
    </row>
    <row r="14" spans="1:26" ht="16" x14ac:dyDescent="0.2">
      <c r="A14" s="400" t="s">
        <v>11414</v>
      </c>
      <c r="B14" s="400" t="s">
        <v>11415</v>
      </c>
      <c r="C14" s="402" t="s">
        <v>45</v>
      </c>
      <c r="D14" s="403" t="s">
        <v>11343</v>
      </c>
      <c r="E14" s="404">
        <v>44900</v>
      </c>
      <c r="F14" s="349"/>
      <c r="G14" s="349"/>
      <c r="H14" s="349"/>
      <c r="I14" s="349"/>
      <c r="J14" s="349"/>
      <c r="K14" s="349"/>
      <c r="L14" s="349"/>
      <c r="M14" s="349"/>
      <c r="N14" s="349"/>
      <c r="O14" s="349"/>
      <c r="P14" s="349"/>
      <c r="Q14" s="349"/>
      <c r="R14" s="349"/>
      <c r="S14" s="349"/>
      <c r="T14" s="349"/>
      <c r="U14" s="349"/>
      <c r="V14" s="349"/>
      <c r="W14" s="349"/>
      <c r="X14" s="349"/>
      <c r="Y14" s="349"/>
      <c r="Z14" s="349"/>
    </row>
    <row r="15" spans="1:26" ht="32" x14ac:dyDescent="0.2">
      <c r="A15" s="400" t="s">
        <v>11416</v>
      </c>
      <c r="B15" s="401" t="s">
        <v>11417</v>
      </c>
      <c r="C15" s="402" t="s">
        <v>45</v>
      </c>
      <c r="D15" s="403" t="s">
        <v>11343</v>
      </c>
      <c r="E15" s="404">
        <v>44900</v>
      </c>
      <c r="F15" s="349"/>
      <c r="G15" s="349"/>
      <c r="H15" s="349"/>
      <c r="I15" s="349"/>
      <c r="J15" s="349"/>
      <c r="K15" s="349"/>
      <c r="L15" s="349"/>
      <c r="M15" s="349"/>
      <c r="N15" s="349"/>
      <c r="O15" s="349"/>
      <c r="P15" s="349"/>
      <c r="Q15" s="349"/>
      <c r="R15" s="349"/>
      <c r="S15" s="349"/>
      <c r="T15" s="349"/>
      <c r="U15" s="349"/>
      <c r="V15" s="349"/>
      <c r="W15" s="349"/>
      <c r="X15" s="349"/>
      <c r="Y15" s="349"/>
      <c r="Z15" s="349"/>
    </row>
    <row r="16" spans="1:26" ht="32" x14ac:dyDescent="0.2">
      <c r="A16" s="400" t="s">
        <v>11418</v>
      </c>
      <c r="B16" s="401" t="s">
        <v>11419</v>
      </c>
      <c r="C16" s="402" t="s">
        <v>24</v>
      </c>
      <c r="D16" s="403" t="s">
        <v>11343</v>
      </c>
      <c r="E16" s="404">
        <v>44897</v>
      </c>
      <c r="F16" s="349"/>
      <c r="G16" s="349"/>
      <c r="H16" s="349"/>
      <c r="I16" s="349"/>
      <c r="J16" s="349"/>
      <c r="K16" s="349"/>
      <c r="L16" s="349"/>
      <c r="M16" s="349"/>
      <c r="N16" s="349"/>
      <c r="O16" s="349"/>
      <c r="P16" s="349"/>
      <c r="Q16" s="349"/>
      <c r="R16" s="349"/>
      <c r="S16" s="349"/>
      <c r="T16" s="349"/>
      <c r="U16" s="349"/>
      <c r="V16" s="349"/>
      <c r="W16" s="349"/>
      <c r="X16" s="349"/>
      <c r="Y16" s="349"/>
      <c r="Z16" s="349"/>
    </row>
    <row r="17" spans="1:26" ht="32" x14ac:dyDescent="0.2">
      <c r="A17" s="405" t="s">
        <v>5861</v>
      </c>
      <c r="B17" s="406" t="s">
        <v>5862</v>
      </c>
      <c r="C17" s="402" t="s">
        <v>24</v>
      </c>
      <c r="D17" s="403" t="s">
        <v>11343</v>
      </c>
      <c r="E17" s="404">
        <v>44903</v>
      </c>
      <c r="F17" s="349"/>
      <c r="G17" s="349"/>
      <c r="H17" s="349"/>
      <c r="I17" s="349"/>
      <c r="J17" s="349"/>
      <c r="K17" s="349"/>
      <c r="L17" s="349"/>
      <c r="M17" s="349"/>
      <c r="N17" s="349"/>
      <c r="O17" s="349"/>
      <c r="P17" s="349"/>
      <c r="Q17" s="349"/>
      <c r="R17" s="349"/>
      <c r="S17" s="349"/>
      <c r="T17" s="349"/>
      <c r="U17" s="349"/>
      <c r="V17" s="349"/>
      <c r="W17" s="349"/>
      <c r="X17" s="349"/>
      <c r="Y17" s="349"/>
      <c r="Z17" s="349"/>
    </row>
    <row r="18" spans="1:26" ht="16" x14ac:dyDescent="0.2">
      <c r="A18" s="405" t="s">
        <v>6457</v>
      </c>
      <c r="B18" s="406" t="s">
        <v>11348</v>
      </c>
      <c r="C18" s="402" t="s">
        <v>24</v>
      </c>
      <c r="D18" s="403" t="s">
        <v>11343</v>
      </c>
      <c r="E18" s="404">
        <v>44908</v>
      </c>
      <c r="F18" s="349"/>
      <c r="G18" s="349"/>
      <c r="H18" s="349"/>
      <c r="I18" s="349"/>
      <c r="J18" s="349"/>
      <c r="K18" s="349"/>
      <c r="L18" s="349"/>
      <c r="M18" s="349"/>
      <c r="N18" s="349"/>
      <c r="O18" s="349"/>
      <c r="P18" s="349"/>
      <c r="Q18" s="349"/>
      <c r="R18" s="349"/>
      <c r="S18" s="349"/>
      <c r="T18" s="349"/>
      <c r="U18" s="349"/>
      <c r="V18" s="349"/>
      <c r="W18" s="349"/>
      <c r="X18" s="349"/>
      <c r="Y18" s="349"/>
      <c r="Z18" s="349"/>
    </row>
    <row r="19" spans="1:26" ht="16" x14ac:dyDescent="0.2">
      <c r="A19" s="405" t="s">
        <v>6470</v>
      </c>
      <c r="B19" s="406" t="s">
        <v>6471</v>
      </c>
      <c r="C19" s="402" t="s">
        <v>24</v>
      </c>
      <c r="D19" s="403" t="s">
        <v>11343</v>
      </c>
      <c r="E19" s="404">
        <v>44910</v>
      </c>
      <c r="F19" s="349"/>
      <c r="G19" s="349"/>
      <c r="H19" s="349"/>
      <c r="I19" s="349"/>
      <c r="J19" s="349"/>
      <c r="K19" s="349"/>
      <c r="L19" s="349"/>
      <c r="M19" s="349"/>
      <c r="N19" s="349"/>
      <c r="O19" s="349"/>
      <c r="P19" s="349"/>
      <c r="Q19" s="349"/>
      <c r="R19" s="349"/>
      <c r="S19" s="349"/>
      <c r="T19" s="349"/>
      <c r="U19" s="349"/>
      <c r="V19" s="349"/>
      <c r="W19" s="349"/>
      <c r="X19" s="349"/>
      <c r="Y19" s="349"/>
      <c r="Z19" s="349"/>
    </row>
    <row r="20" spans="1:26" ht="16" x14ac:dyDescent="0.2">
      <c r="A20" s="405" t="s">
        <v>6504</v>
      </c>
      <c r="B20" s="406" t="s">
        <v>6505</v>
      </c>
      <c r="C20" s="402" t="s">
        <v>24</v>
      </c>
      <c r="D20" s="403" t="s">
        <v>11343</v>
      </c>
      <c r="E20" s="404">
        <v>44911</v>
      </c>
      <c r="F20" s="349"/>
      <c r="G20" s="349"/>
      <c r="H20" s="349"/>
      <c r="I20" s="349"/>
      <c r="J20" s="349"/>
      <c r="K20" s="349"/>
      <c r="L20" s="349"/>
      <c r="M20" s="349"/>
      <c r="N20" s="349"/>
      <c r="O20" s="349"/>
      <c r="P20" s="349"/>
      <c r="Q20" s="349"/>
      <c r="R20" s="349"/>
      <c r="S20" s="349"/>
      <c r="T20" s="349"/>
      <c r="U20" s="349"/>
      <c r="V20" s="349"/>
      <c r="W20" s="349"/>
      <c r="X20" s="349"/>
      <c r="Y20" s="349"/>
      <c r="Z20" s="349"/>
    </row>
    <row r="21" spans="1:26" ht="15.75" customHeight="1" x14ac:dyDescent="0.2">
      <c r="A21" s="405" t="s">
        <v>6512</v>
      </c>
      <c r="B21" s="406" t="s">
        <v>6513</v>
      </c>
      <c r="C21" s="402" t="s">
        <v>24</v>
      </c>
      <c r="D21" s="403" t="s">
        <v>11343</v>
      </c>
      <c r="E21" s="404">
        <v>44911</v>
      </c>
      <c r="F21" s="349"/>
      <c r="G21" s="349"/>
      <c r="H21" s="349"/>
      <c r="I21" s="349"/>
      <c r="J21" s="349"/>
      <c r="K21" s="349"/>
      <c r="L21" s="349"/>
      <c r="M21" s="349"/>
      <c r="N21" s="349"/>
      <c r="O21" s="349"/>
      <c r="P21" s="349"/>
      <c r="Q21" s="349"/>
      <c r="R21" s="349"/>
      <c r="S21" s="349"/>
      <c r="T21" s="349"/>
      <c r="U21" s="349"/>
      <c r="V21" s="349"/>
      <c r="W21" s="349"/>
      <c r="X21" s="349"/>
      <c r="Y21" s="349"/>
      <c r="Z21" s="349"/>
    </row>
    <row r="22" spans="1:26" ht="15.75" customHeight="1" x14ac:dyDescent="0.2">
      <c r="A22" s="405" t="s">
        <v>6522</v>
      </c>
      <c r="B22" s="406" t="s">
        <v>6523</v>
      </c>
      <c r="C22" s="402" t="s">
        <v>24</v>
      </c>
      <c r="D22" s="403" t="s">
        <v>11343</v>
      </c>
      <c r="E22" s="404">
        <v>44911</v>
      </c>
      <c r="F22" s="349"/>
      <c r="G22" s="349"/>
      <c r="H22" s="349"/>
      <c r="I22" s="349"/>
      <c r="J22" s="349"/>
      <c r="K22" s="349"/>
      <c r="L22" s="349"/>
      <c r="M22" s="349"/>
      <c r="N22" s="349"/>
      <c r="O22" s="349"/>
      <c r="P22" s="349"/>
      <c r="Q22" s="349"/>
      <c r="R22" s="349"/>
      <c r="S22" s="349"/>
      <c r="T22" s="349"/>
      <c r="U22" s="349"/>
      <c r="V22" s="349"/>
      <c r="W22" s="349"/>
      <c r="X22" s="349"/>
      <c r="Y22" s="349"/>
      <c r="Z22" s="349"/>
    </row>
    <row r="23" spans="1:26" ht="15.75" customHeight="1" x14ac:dyDescent="0.2">
      <c r="A23" s="405" t="s">
        <v>6540</v>
      </c>
      <c r="B23" s="406" t="s">
        <v>6541</v>
      </c>
      <c r="C23" s="402" t="s">
        <v>25</v>
      </c>
      <c r="D23" s="408" t="s">
        <v>11343</v>
      </c>
      <c r="E23" s="409">
        <v>44888</v>
      </c>
      <c r="F23" s="349"/>
      <c r="G23" s="349"/>
      <c r="H23" s="349"/>
      <c r="I23" s="349"/>
      <c r="J23" s="349"/>
      <c r="K23" s="349"/>
      <c r="L23" s="349"/>
      <c r="M23" s="349"/>
      <c r="N23" s="349"/>
      <c r="O23" s="349"/>
      <c r="P23" s="349"/>
      <c r="Q23" s="349"/>
      <c r="R23" s="349"/>
      <c r="S23" s="349"/>
      <c r="T23" s="349"/>
      <c r="U23" s="349"/>
      <c r="V23" s="349"/>
      <c r="W23" s="349"/>
      <c r="X23" s="349"/>
      <c r="Y23" s="349"/>
      <c r="Z23" s="349"/>
    </row>
    <row r="24" spans="1:26" ht="15.75" customHeight="1" x14ac:dyDescent="0.2">
      <c r="A24" s="405" t="s">
        <v>6582</v>
      </c>
      <c r="B24" s="406" t="s">
        <v>11349</v>
      </c>
      <c r="C24" s="402" t="s">
        <v>25</v>
      </c>
      <c r="D24" s="408" t="s">
        <v>11343</v>
      </c>
      <c r="E24" s="409">
        <v>44888</v>
      </c>
      <c r="F24" s="349"/>
      <c r="G24" s="349"/>
      <c r="H24" s="349"/>
      <c r="I24" s="349"/>
      <c r="J24" s="349"/>
      <c r="K24" s="349"/>
      <c r="L24" s="349"/>
      <c r="M24" s="349"/>
      <c r="N24" s="349"/>
      <c r="O24" s="349"/>
      <c r="P24" s="349"/>
      <c r="Q24" s="349"/>
      <c r="R24" s="349"/>
      <c r="S24" s="349"/>
      <c r="T24" s="349"/>
      <c r="U24" s="349"/>
      <c r="V24" s="349"/>
      <c r="W24" s="349"/>
      <c r="X24" s="349"/>
      <c r="Y24" s="349"/>
      <c r="Z24" s="349"/>
    </row>
    <row r="25" spans="1:26" ht="15.75" customHeight="1" x14ac:dyDescent="0.2">
      <c r="A25" s="405" t="s">
        <v>6586</v>
      </c>
      <c r="B25" s="406" t="s">
        <v>6587</v>
      </c>
      <c r="C25" s="402" t="s">
        <v>25</v>
      </c>
      <c r="D25" s="408" t="s">
        <v>11343</v>
      </c>
      <c r="E25" s="404">
        <v>44889</v>
      </c>
      <c r="F25" s="349"/>
      <c r="G25" s="349"/>
      <c r="H25" s="349"/>
      <c r="I25" s="349"/>
      <c r="J25" s="349"/>
      <c r="K25" s="349"/>
      <c r="L25" s="349"/>
      <c r="M25" s="349"/>
      <c r="N25" s="349"/>
      <c r="O25" s="349"/>
      <c r="P25" s="349"/>
      <c r="Q25" s="349"/>
      <c r="R25" s="349"/>
      <c r="S25" s="349"/>
      <c r="T25" s="349"/>
      <c r="U25" s="349"/>
      <c r="V25" s="349"/>
      <c r="W25" s="349"/>
      <c r="X25" s="349"/>
      <c r="Y25" s="349"/>
      <c r="Z25" s="349"/>
    </row>
    <row r="26" spans="1:26" ht="15.75" customHeight="1" x14ac:dyDescent="0.2">
      <c r="A26" s="405" t="s">
        <v>6610</v>
      </c>
      <c r="B26" s="406" t="s">
        <v>6611</v>
      </c>
      <c r="C26" s="402" t="s">
        <v>24</v>
      </c>
      <c r="D26" s="403" t="s">
        <v>11343</v>
      </c>
      <c r="E26" s="404">
        <v>44911</v>
      </c>
      <c r="F26" s="349"/>
      <c r="G26" s="349"/>
      <c r="H26" s="349"/>
      <c r="I26" s="349"/>
      <c r="J26" s="349"/>
      <c r="K26" s="349"/>
      <c r="L26" s="349"/>
      <c r="M26" s="349"/>
      <c r="N26" s="349"/>
      <c r="O26" s="349"/>
      <c r="P26" s="349"/>
      <c r="Q26" s="349"/>
      <c r="R26" s="349"/>
      <c r="S26" s="349"/>
      <c r="T26" s="349"/>
      <c r="U26" s="349"/>
      <c r="V26" s="349"/>
      <c r="W26" s="349"/>
      <c r="X26" s="349"/>
      <c r="Y26" s="349"/>
      <c r="Z26" s="349"/>
    </row>
    <row r="27" spans="1:26" ht="15.75" customHeight="1" x14ac:dyDescent="0.2">
      <c r="A27" s="400" t="s">
        <v>11420</v>
      </c>
      <c r="B27" s="401" t="s">
        <v>11421</v>
      </c>
      <c r="C27" s="402" t="s">
        <v>25</v>
      </c>
      <c r="D27" s="403" t="s">
        <v>11343</v>
      </c>
      <c r="E27" s="404">
        <v>44897</v>
      </c>
      <c r="F27" s="349"/>
      <c r="G27" s="349"/>
      <c r="H27" s="349"/>
      <c r="I27" s="349"/>
      <c r="J27" s="349"/>
      <c r="K27" s="349"/>
      <c r="L27" s="349"/>
      <c r="M27" s="349"/>
      <c r="N27" s="349"/>
      <c r="O27" s="349"/>
      <c r="P27" s="349"/>
      <c r="Q27" s="349"/>
      <c r="R27" s="349"/>
      <c r="S27" s="349"/>
      <c r="T27" s="349"/>
      <c r="U27" s="349"/>
      <c r="V27" s="349"/>
      <c r="W27" s="349"/>
      <c r="X27" s="349"/>
      <c r="Y27" s="349"/>
      <c r="Z27" s="349"/>
    </row>
    <row r="28" spans="1:26" ht="15.75" customHeight="1" x14ac:dyDescent="0.2">
      <c r="A28" s="405" t="s">
        <v>7878</v>
      </c>
      <c r="B28" s="406" t="s">
        <v>11350</v>
      </c>
      <c r="C28" s="402" t="s">
        <v>25</v>
      </c>
      <c r="D28" s="403" t="s">
        <v>11343</v>
      </c>
      <c r="E28" s="404">
        <v>44901</v>
      </c>
      <c r="F28" s="349"/>
      <c r="G28" s="349"/>
      <c r="H28" s="349"/>
      <c r="I28" s="349"/>
      <c r="J28" s="349"/>
      <c r="K28" s="349"/>
      <c r="L28" s="349"/>
      <c r="M28" s="349"/>
      <c r="N28" s="349"/>
      <c r="O28" s="349"/>
      <c r="P28" s="349"/>
      <c r="Q28" s="349"/>
      <c r="R28" s="349"/>
      <c r="S28" s="349"/>
      <c r="T28" s="349"/>
      <c r="U28" s="349"/>
      <c r="V28" s="349"/>
      <c r="W28" s="349"/>
      <c r="X28" s="349"/>
      <c r="Y28" s="349"/>
      <c r="Z28" s="349"/>
    </row>
    <row r="29" spans="1:26" ht="15.75" customHeight="1" x14ac:dyDescent="0.2">
      <c r="A29" s="405" t="s">
        <v>7883</v>
      </c>
      <c r="B29" s="406" t="s">
        <v>11351</v>
      </c>
      <c r="C29" s="402" t="s">
        <v>25</v>
      </c>
      <c r="D29" s="403" t="s">
        <v>11343</v>
      </c>
      <c r="E29" s="404">
        <v>44901</v>
      </c>
      <c r="F29" s="349"/>
      <c r="G29" s="349"/>
      <c r="H29" s="349"/>
      <c r="I29" s="349"/>
      <c r="J29" s="349"/>
      <c r="K29" s="349"/>
      <c r="L29" s="349"/>
      <c r="M29" s="349"/>
      <c r="N29" s="349"/>
      <c r="O29" s="349"/>
      <c r="P29" s="349"/>
      <c r="Q29" s="349"/>
      <c r="R29" s="349"/>
      <c r="S29" s="349"/>
      <c r="T29" s="349"/>
      <c r="U29" s="349"/>
      <c r="V29" s="349"/>
      <c r="W29" s="349"/>
      <c r="X29" s="349"/>
      <c r="Y29" s="349"/>
      <c r="Z29" s="349"/>
    </row>
    <row r="30" spans="1:26" ht="15.75" customHeight="1" x14ac:dyDescent="0.2">
      <c r="A30" s="405" t="s">
        <v>7888</v>
      </c>
      <c r="B30" s="406" t="s">
        <v>11352</v>
      </c>
      <c r="C30" s="402" t="s">
        <v>25</v>
      </c>
      <c r="D30" s="403" t="s">
        <v>11343</v>
      </c>
      <c r="E30" s="404">
        <v>44901</v>
      </c>
      <c r="F30" s="349"/>
      <c r="G30" s="349"/>
      <c r="H30" s="349"/>
      <c r="I30" s="349"/>
      <c r="J30" s="349"/>
      <c r="K30" s="349"/>
      <c r="L30" s="349"/>
      <c r="M30" s="349"/>
      <c r="N30" s="349"/>
      <c r="O30" s="349"/>
      <c r="P30" s="349"/>
      <c r="Q30" s="349"/>
      <c r="R30" s="349"/>
      <c r="S30" s="349"/>
      <c r="T30" s="349"/>
      <c r="U30" s="349"/>
      <c r="V30" s="349"/>
      <c r="W30" s="349"/>
      <c r="X30" s="349"/>
      <c r="Y30" s="349"/>
      <c r="Z30" s="349"/>
    </row>
    <row r="31" spans="1:26" ht="15.75" customHeight="1" x14ac:dyDescent="0.2">
      <c r="A31" s="405" t="s">
        <v>7893</v>
      </c>
      <c r="B31" s="406" t="s">
        <v>11353</v>
      </c>
      <c r="C31" s="402" t="s">
        <v>25</v>
      </c>
      <c r="D31" s="403" t="s">
        <v>11343</v>
      </c>
      <c r="E31" s="404">
        <v>44902</v>
      </c>
      <c r="F31" s="349"/>
      <c r="G31" s="349"/>
      <c r="H31" s="349"/>
      <c r="I31" s="349"/>
      <c r="J31" s="349"/>
      <c r="K31" s="349"/>
      <c r="L31" s="349"/>
      <c r="M31" s="349"/>
      <c r="N31" s="349"/>
      <c r="O31" s="349"/>
      <c r="P31" s="349"/>
      <c r="Q31" s="349"/>
      <c r="R31" s="349"/>
      <c r="S31" s="349"/>
      <c r="T31" s="349"/>
      <c r="U31" s="349"/>
      <c r="V31" s="349"/>
      <c r="W31" s="349"/>
      <c r="X31" s="349"/>
      <c r="Y31" s="349"/>
      <c r="Z31" s="349"/>
    </row>
    <row r="32" spans="1:26" ht="15.75" customHeight="1" x14ac:dyDescent="0.2">
      <c r="A32" s="405" t="s">
        <v>7898</v>
      </c>
      <c r="B32" s="406" t="s">
        <v>11354</v>
      </c>
      <c r="C32" s="402" t="s">
        <v>25</v>
      </c>
      <c r="D32" s="403" t="s">
        <v>11343</v>
      </c>
      <c r="E32" s="404">
        <v>44902</v>
      </c>
      <c r="F32" s="349"/>
      <c r="G32" s="349"/>
      <c r="H32" s="349"/>
      <c r="I32" s="349"/>
      <c r="J32" s="349"/>
      <c r="K32" s="349"/>
      <c r="L32" s="349"/>
      <c r="M32" s="349"/>
      <c r="N32" s="349"/>
      <c r="O32" s="349"/>
      <c r="P32" s="349"/>
      <c r="Q32" s="349"/>
      <c r="R32" s="349"/>
      <c r="S32" s="349"/>
      <c r="T32" s="349"/>
      <c r="U32" s="349"/>
      <c r="V32" s="349"/>
      <c r="W32" s="349"/>
      <c r="X32" s="349"/>
      <c r="Y32" s="349"/>
      <c r="Z32" s="349"/>
    </row>
    <row r="33" spans="1:26" ht="15.75" customHeight="1" x14ac:dyDescent="0.2">
      <c r="A33" s="349"/>
      <c r="B33" s="351"/>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49"/>
    </row>
    <row r="34" spans="1:26" ht="15.75" customHeight="1" x14ac:dyDescent="0.2">
      <c r="A34" s="349"/>
      <c r="B34" s="351"/>
      <c r="C34" s="349"/>
      <c r="D34" s="349"/>
      <c r="E34" s="349"/>
      <c r="F34" s="349"/>
      <c r="G34" s="349"/>
      <c r="H34" s="349"/>
      <c r="I34" s="349"/>
      <c r="J34" s="349"/>
      <c r="K34" s="349"/>
      <c r="L34" s="349"/>
      <c r="M34" s="349"/>
      <c r="N34" s="349"/>
      <c r="O34" s="349"/>
      <c r="P34" s="349"/>
      <c r="Q34" s="349"/>
      <c r="R34" s="349"/>
      <c r="S34" s="349"/>
      <c r="T34" s="349"/>
      <c r="U34" s="349"/>
      <c r="V34" s="349"/>
      <c r="W34" s="349"/>
      <c r="X34" s="349"/>
      <c r="Y34" s="349"/>
      <c r="Z34" s="349"/>
    </row>
    <row r="35" spans="1:26" ht="15.75" customHeight="1" x14ac:dyDescent="0.2">
      <c r="A35" s="349"/>
      <c r="B35" s="351"/>
      <c r="C35" s="349"/>
      <c r="D35" s="349"/>
      <c r="E35" s="349"/>
      <c r="F35" s="349"/>
      <c r="G35" s="349"/>
      <c r="H35" s="349"/>
      <c r="I35" s="349"/>
      <c r="J35" s="349"/>
      <c r="K35" s="349"/>
      <c r="L35" s="349"/>
      <c r="M35" s="349"/>
      <c r="N35" s="349"/>
      <c r="O35" s="349"/>
      <c r="P35" s="349"/>
      <c r="Q35" s="349"/>
      <c r="R35" s="349"/>
      <c r="S35" s="349"/>
      <c r="T35" s="349"/>
      <c r="U35" s="349"/>
      <c r="V35" s="349"/>
      <c r="W35" s="349"/>
      <c r="X35" s="349"/>
      <c r="Y35" s="349"/>
      <c r="Z35" s="349"/>
    </row>
    <row r="36" spans="1:26" ht="15.75" customHeight="1" x14ac:dyDescent="0.2">
      <c r="A36" s="349"/>
      <c r="B36" s="351"/>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349"/>
    </row>
    <row r="37" spans="1:26" ht="15.75" customHeight="1" x14ac:dyDescent="0.2">
      <c r="A37" s="349"/>
      <c r="B37" s="351"/>
      <c r="C37" s="349"/>
      <c r="D37" s="349"/>
      <c r="E37" s="349"/>
      <c r="F37" s="349"/>
      <c r="G37" s="349"/>
      <c r="H37" s="349"/>
      <c r="I37" s="349"/>
      <c r="J37" s="349"/>
      <c r="K37" s="349"/>
      <c r="L37" s="349"/>
      <c r="M37" s="349"/>
      <c r="N37" s="349"/>
      <c r="O37" s="349"/>
      <c r="P37" s="349"/>
      <c r="Q37" s="349"/>
      <c r="R37" s="349"/>
      <c r="S37" s="349"/>
      <c r="T37" s="349"/>
      <c r="U37" s="349"/>
      <c r="V37" s="349"/>
      <c r="W37" s="349"/>
      <c r="X37" s="349"/>
      <c r="Y37" s="349"/>
      <c r="Z37" s="349"/>
    </row>
    <row r="38" spans="1:26" ht="15.75" customHeight="1" x14ac:dyDescent="0.2">
      <c r="A38" s="349"/>
      <c r="B38" s="351"/>
      <c r="C38" s="349"/>
      <c r="D38" s="349"/>
      <c r="E38" s="349"/>
      <c r="F38" s="349"/>
      <c r="G38" s="349"/>
      <c r="H38" s="349"/>
      <c r="I38" s="349"/>
      <c r="J38" s="349"/>
      <c r="K38" s="349"/>
      <c r="L38" s="349"/>
      <c r="M38" s="349"/>
      <c r="N38" s="349"/>
      <c r="O38" s="349"/>
      <c r="P38" s="349"/>
      <c r="Q38" s="349"/>
      <c r="R38" s="349"/>
      <c r="S38" s="349"/>
      <c r="T38" s="349"/>
      <c r="U38" s="349"/>
      <c r="V38" s="349"/>
      <c r="W38" s="349"/>
      <c r="X38" s="349"/>
      <c r="Y38" s="349"/>
      <c r="Z38" s="349"/>
    </row>
    <row r="39" spans="1:26" ht="15.75" customHeight="1" x14ac:dyDescent="0.2">
      <c r="A39" s="349"/>
      <c r="B39" s="351"/>
      <c r="C39" s="349"/>
      <c r="D39" s="349"/>
      <c r="E39" s="349"/>
      <c r="F39" s="349"/>
      <c r="G39" s="349"/>
      <c r="H39" s="349"/>
      <c r="I39" s="349"/>
      <c r="J39" s="349"/>
      <c r="K39" s="349"/>
      <c r="L39" s="349"/>
      <c r="M39" s="349"/>
      <c r="N39" s="349"/>
      <c r="O39" s="349"/>
      <c r="P39" s="349"/>
      <c r="Q39" s="349"/>
      <c r="R39" s="349"/>
      <c r="S39" s="349"/>
      <c r="T39" s="349"/>
      <c r="U39" s="349"/>
      <c r="V39" s="349"/>
      <c r="W39" s="349"/>
      <c r="X39" s="349"/>
      <c r="Y39" s="349"/>
      <c r="Z39" s="349"/>
    </row>
    <row r="40" spans="1:26" ht="15.75" customHeight="1" x14ac:dyDescent="0.2">
      <c r="A40" s="349"/>
      <c r="B40" s="351"/>
      <c r="C40" s="349"/>
      <c r="D40" s="349"/>
      <c r="E40" s="349"/>
      <c r="F40" s="349"/>
      <c r="G40" s="349"/>
      <c r="H40" s="349"/>
      <c r="I40" s="349"/>
      <c r="J40" s="349"/>
      <c r="K40" s="349"/>
      <c r="L40" s="349"/>
      <c r="M40" s="349"/>
      <c r="N40" s="349"/>
      <c r="O40" s="349"/>
      <c r="P40" s="349"/>
      <c r="Q40" s="349"/>
      <c r="R40" s="349"/>
      <c r="S40" s="349"/>
      <c r="T40" s="349"/>
      <c r="U40" s="349"/>
      <c r="V40" s="349"/>
      <c r="W40" s="349"/>
      <c r="X40" s="349"/>
      <c r="Y40" s="349"/>
      <c r="Z40" s="349"/>
    </row>
    <row r="41" spans="1:26" ht="15.75" customHeight="1" x14ac:dyDescent="0.2">
      <c r="A41" s="349"/>
      <c r="B41" s="351"/>
      <c r="C41" s="349"/>
      <c r="D41" s="349"/>
      <c r="E41" s="349"/>
      <c r="F41" s="349"/>
      <c r="G41" s="349"/>
      <c r="H41" s="349"/>
      <c r="I41" s="349"/>
      <c r="J41" s="349"/>
      <c r="K41" s="349"/>
      <c r="L41" s="349"/>
      <c r="M41" s="349"/>
      <c r="N41" s="349"/>
      <c r="O41" s="349"/>
      <c r="P41" s="349"/>
      <c r="Q41" s="349"/>
      <c r="R41" s="349"/>
      <c r="S41" s="349"/>
      <c r="T41" s="349"/>
      <c r="U41" s="349"/>
      <c r="V41" s="349"/>
      <c r="W41" s="349"/>
      <c r="X41" s="349"/>
      <c r="Y41" s="349"/>
      <c r="Z41" s="349"/>
    </row>
    <row r="42" spans="1:26" ht="15.75" customHeight="1" x14ac:dyDescent="0.2">
      <c r="A42" s="349"/>
      <c r="B42" s="351"/>
      <c r="C42" s="349"/>
      <c r="D42" s="349"/>
      <c r="E42" s="349"/>
      <c r="F42" s="349"/>
      <c r="G42" s="349"/>
      <c r="H42" s="349"/>
      <c r="I42" s="349"/>
      <c r="J42" s="349"/>
      <c r="K42" s="349"/>
      <c r="L42" s="349"/>
      <c r="M42" s="349"/>
      <c r="N42" s="349"/>
      <c r="O42" s="349"/>
      <c r="P42" s="349"/>
      <c r="Q42" s="349"/>
      <c r="R42" s="349"/>
      <c r="S42" s="349"/>
      <c r="T42" s="349"/>
      <c r="U42" s="349"/>
      <c r="V42" s="349"/>
      <c r="W42" s="349"/>
      <c r="X42" s="349"/>
      <c r="Y42" s="349"/>
      <c r="Z42" s="349"/>
    </row>
    <row r="43" spans="1:26" ht="15.75" customHeight="1" x14ac:dyDescent="0.2">
      <c r="A43" s="349"/>
      <c r="B43" s="351"/>
      <c r="C43" s="349"/>
      <c r="D43" s="349"/>
      <c r="E43" s="349"/>
      <c r="F43" s="349"/>
      <c r="G43" s="349"/>
      <c r="H43" s="349"/>
      <c r="I43" s="349"/>
      <c r="J43" s="349"/>
      <c r="K43" s="349"/>
      <c r="L43" s="349"/>
      <c r="M43" s="349"/>
      <c r="N43" s="349"/>
      <c r="O43" s="349"/>
      <c r="P43" s="349"/>
      <c r="Q43" s="349"/>
      <c r="R43" s="349"/>
      <c r="S43" s="349"/>
      <c r="T43" s="349"/>
      <c r="U43" s="349"/>
      <c r="V43" s="349"/>
      <c r="W43" s="349"/>
      <c r="X43" s="349"/>
      <c r="Y43" s="349"/>
      <c r="Z43" s="349"/>
    </row>
    <row r="44" spans="1:26" ht="15.75" customHeight="1" x14ac:dyDescent="0.2">
      <c r="A44" s="349"/>
      <c r="B44" s="351"/>
      <c r="C44" s="349"/>
      <c r="D44" s="349"/>
      <c r="E44" s="349"/>
      <c r="F44" s="349"/>
      <c r="G44" s="349"/>
      <c r="H44" s="349"/>
      <c r="I44" s="349"/>
      <c r="J44" s="349"/>
      <c r="K44" s="349"/>
      <c r="L44" s="349"/>
      <c r="M44" s="349"/>
      <c r="N44" s="349"/>
      <c r="O44" s="349"/>
      <c r="P44" s="349"/>
      <c r="Q44" s="349"/>
      <c r="R44" s="349"/>
      <c r="S44" s="349"/>
      <c r="T44" s="349"/>
      <c r="U44" s="349"/>
      <c r="V44" s="349"/>
      <c r="W44" s="349"/>
      <c r="X44" s="349"/>
      <c r="Y44" s="349"/>
      <c r="Z44" s="349"/>
    </row>
    <row r="45" spans="1:26" ht="15.75" customHeight="1" x14ac:dyDescent="0.2">
      <c r="A45" s="349"/>
      <c r="B45" s="351"/>
      <c r="C45" s="349"/>
      <c r="D45" s="349"/>
      <c r="E45" s="349"/>
      <c r="F45" s="349"/>
      <c r="G45" s="349"/>
      <c r="H45" s="349"/>
      <c r="I45" s="349"/>
      <c r="J45" s="349"/>
      <c r="K45" s="349"/>
      <c r="L45" s="349"/>
      <c r="M45" s="349"/>
      <c r="N45" s="349"/>
      <c r="O45" s="349"/>
      <c r="P45" s="349"/>
      <c r="Q45" s="349"/>
      <c r="R45" s="349"/>
      <c r="S45" s="349"/>
      <c r="T45" s="349"/>
      <c r="U45" s="349"/>
      <c r="V45" s="349"/>
      <c r="W45" s="349"/>
      <c r="X45" s="349"/>
      <c r="Y45" s="349"/>
      <c r="Z45" s="349"/>
    </row>
    <row r="46" spans="1:26" ht="15.75" customHeight="1" x14ac:dyDescent="0.2">
      <c r="A46" s="349"/>
      <c r="B46" s="351"/>
      <c r="C46" s="349"/>
      <c r="D46" s="349"/>
      <c r="E46" s="349"/>
      <c r="F46" s="349"/>
      <c r="G46" s="349"/>
      <c r="H46" s="349"/>
      <c r="I46" s="349"/>
      <c r="J46" s="349"/>
      <c r="K46" s="349"/>
      <c r="L46" s="349"/>
      <c r="M46" s="349"/>
      <c r="N46" s="349"/>
      <c r="O46" s="349"/>
      <c r="P46" s="349"/>
      <c r="Q46" s="349"/>
      <c r="R46" s="349"/>
      <c r="S46" s="349"/>
      <c r="T46" s="349"/>
      <c r="U46" s="349"/>
      <c r="V46" s="349"/>
      <c r="W46" s="349"/>
      <c r="X46" s="349"/>
      <c r="Y46" s="349"/>
      <c r="Z46" s="349"/>
    </row>
    <row r="47" spans="1:26" ht="15.75" customHeight="1" x14ac:dyDescent="0.2">
      <c r="A47" s="349"/>
      <c r="B47" s="351"/>
      <c r="C47" s="349"/>
      <c r="D47" s="349"/>
      <c r="E47" s="349"/>
      <c r="F47" s="349"/>
      <c r="G47" s="349"/>
      <c r="H47" s="349"/>
      <c r="I47" s="349"/>
      <c r="J47" s="349"/>
      <c r="K47" s="349"/>
      <c r="L47" s="349"/>
      <c r="M47" s="349"/>
      <c r="N47" s="349"/>
      <c r="O47" s="349"/>
      <c r="P47" s="349"/>
      <c r="Q47" s="349"/>
      <c r="R47" s="349"/>
      <c r="S47" s="349"/>
      <c r="T47" s="349"/>
      <c r="U47" s="349"/>
      <c r="V47" s="349"/>
      <c r="W47" s="349"/>
      <c r="X47" s="349"/>
      <c r="Y47" s="349"/>
      <c r="Z47" s="349"/>
    </row>
    <row r="48" spans="1:26" ht="15.75" customHeight="1" x14ac:dyDescent="0.2">
      <c r="A48" s="349"/>
      <c r="B48" s="351"/>
      <c r="C48" s="349"/>
      <c r="D48" s="349"/>
      <c r="E48" s="349"/>
      <c r="F48" s="349"/>
      <c r="G48" s="349"/>
      <c r="H48" s="349"/>
      <c r="I48" s="349"/>
      <c r="J48" s="349"/>
      <c r="K48" s="349"/>
      <c r="L48" s="349"/>
      <c r="M48" s="349"/>
      <c r="N48" s="349"/>
      <c r="O48" s="349"/>
      <c r="P48" s="349"/>
      <c r="Q48" s="349"/>
      <c r="R48" s="349"/>
      <c r="S48" s="349"/>
      <c r="T48" s="349"/>
      <c r="U48" s="349"/>
      <c r="V48" s="349"/>
      <c r="W48" s="349"/>
      <c r="X48" s="349"/>
      <c r="Y48" s="349"/>
      <c r="Z48" s="349"/>
    </row>
    <row r="49" spans="1:26" ht="15.75" customHeight="1" x14ac:dyDescent="0.2">
      <c r="A49" s="349"/>
      <c r="B49" s="351"/>
      <c r="C49" s="349"/>
      <c r="D49" s="349"/>
      <c r="E49" s="349"/>
      <c r="F49" s="349"/>
      <c r="G49" s="349"/>
      <c r="H49" s="349"/>
      <c r="I49" s="349"/>
      <c r="J49" s="349"/>
      <c r="K49" s="349"/>
      <c r="L49" s="349"/>
      <c r="M49" s="349"/>
      <c r="N49" s="349"/>
      <c r="O49" s="349"/>
      <c r="P49" s="349"/>
      <c r="Q49" s="349"/>
      <c r="R49" s="349"/>
      <c r="S49" s="349"/>
      <c r="T49" s="349"/>
      <c r="U49" s="349"/>
      <c r="V49" s="349"/>
      <c r="W49" s="349"/>
      <c r="X49" s="349"/>
      <c r="Y49" s="349"/>
      <c r="Z49" s="349"/>
    </row>
    <row r="50" spans="1:26" ht="15.75" customHeight="1" x14ac:dyDescent="0.2">
      <c r="A50" s="349"/>
      <c r="B50" s="351"/>
      <c r="C50" s="349"/>
      <c r="D50" s="349"/>
      <c r="E50" s="349"/>
      <c r="F50" s="349"/>
      <c r="G50" s="349"/>
      <c r="H50" s="349"/>
      <c r="I50" s="349"/>
      <c r="J50" s="349"/>
      <c r="K50" s="349"/>
      <c r="L50" s="349"/>
      <c r="M50" s="349"/>
      <c r="N50" s="349"/>
      <c r="O50" s="349"/>
      <c r="P50" s="349"/>
      <c r="Q50" s="349"/>
      <c r="R50" s="349"/>
      <c r="S50" s="349"/>
      <c r="T50" s="349"/>
      <c r="U50" s="349"/>
      <c r="V50" s="349"/>
      <c r="W50" s="349"/>
      <c r="X50" s="349"/>
      <c r="Y50" s="349"/>
      <c r="Z50" s="349"/>
    </row>
    <row r="51" spans="1:26" ht="15.75" customHeight="1" x14ac:dyDescent="0.2">
      <c r="A51" s="349"/>
      <c r="B51" s="351"/>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row>
    <row r="52" spans="1:26" ht="15.75" customHeight="1" x14ac:dyDescent="0.2">
      <c r="A52" s="349"/>
      <c r="B52" s="351"/>
      <c r="C52" s="349"/>
      <c r="D52" s="349"/>
      <c r="E52" s="349"/>
      <c r="F52" s="349"/>
      <c r="G52" s="349"/>
      <c r="H52" s="349"/>
      <c r="I52" s="349"/>
      <c r="J52" s="349"/>
      <c r="K52" s="349"/>
      <c r="L52" s="349"/>
      <c r="M52" s="349"/>
      <c r="N52" s="349"/>
      <c r="O52" s="349"/>
      <c r="P52" s="349"/>
      <c r="Q52" s="349"/>
      <c r="R52" s="349"/>
      <c r="S52" s="349"/>
      <c r="T52" s="349"/>
      <c r="U52" s="349"/>
      <c r="V52" s="349"/>
      <c r="W52" s="349"/>
      <c r="X52" s="349"/>
      <c r="Y52" s="349"/>
      <c r="Z52" s="349"/>
    </row>
    <row r="53" spans="1:26" ht="15.75" customHeight="1" x14ac:dyDescent="0.2">
      <c r="A53" s="349"/>
      <c r="B53" s="351"/>
      <c r="C53" s="349"/>
      <c r="D53" s="349"/>
      <c r="E53" s="349"/>
      <c r="F53" s="349"/>
      <c r="G53" s="349"/>
      <c r="H53" s="349"/>
      <c r="I53" s="349"/>
      <c r="J53" s="349"/>
      <c r="K53" s="349"/>
      <c r="L53" s="349"/>
      <c r="M53" s="349"/>
      <c r="N53" s="349"/>
      <c r="O53" s="349"/>
      <c r="P53" s="349"/>
      <c r="Q53" s="349"/>
      <c r="R53" s="349"/>
      <c r="S53" s="349"/>
      <c r="T53" s="349"/>
      <c r="U53" s="349"/>
      <c r="V53" s="349"/>
      <c r="W53" s="349"/>
      <c r="X53" s="349"/>
      <c r="Y53" s="349"/>
      <c r="Z53" s="349"/>
    </row>
    <row r="54" spans="1:26" ht="15.75" customHeight="1" x14ac:dyDescent="0.2">
      <c r="A54" s="349"/>
      <c r="B54" s="351"/>
      <c r="C54" s="349"/>
      <c r="D54" s="349"/>
      <c r="E54" s="349"/>
      <c r="F54" s="349"/>
      <c r="G54" s="349"/>
      <c r="H54" s="349"/>
      <c r="I54" s="349"/>
      <c r="J54" s="349"/>
      <c r="K54" s="349"/>
      <c r="L54" s="349"/>
      <c r="M54" s="349"/>
      <c r="N54" s="349"/>
      <c r="O54" s="349"/>
      <c r="P54" s="349"/>
      <c r="Q54" s="349"/>
      <c r="R54" s="349"/>
      <c r="S54" s="349"/>
      <c r="T54" s="349"/>
      <c r="U54" s="349"/>
      <c r="V54" s="349"/>
      <c r="W54" s="349"/>
      <c r="X54" s="349"/>
      <c r="Y54" s="349"/>
      <c r="Z54" s="349"/>
    </row>
    <row r="55" spans="1:26" ht="15.75" customHeight="1" x14ac:dyDescent="0.2">
      <c r="A55" s="349"/>
      <c r="B55" s="351"/>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row>
    <row r="56" spans="1:26" ht="15.75" customHeight="1" x14ac:dyDescent="0.2">
      <c r="A56" s="349"/>
      <c r="B56" s="351"/>
      <c r="C56" s="349"/>
      <c r="D56" s="349"/>
      <c r="E56" s="349"/>
      <c r="F56" s="349"/>
      <c r="G56" s="349"/>
      <c r="H56" s="349"/>
      <c r="I56" s="349"/>
      <c r="J56" s="349"/>
      <c r="K56" s="349"/>
      <c r="L56" s="349"/>
      <c r="M56" s="349"/>
      <c r="N56" s="349"/>
      <c r="O56" s="349"/>
      <c r="P56" s="349"/>
      <c r="Q56" s="349"/>
      <c r="R56" s="349"/>
      <c r="S56" s="349"/>
      <c r="T56" s="349"/>
      <c r="U56" s="349"/>
      <c r="V56" s="349"/>
      <c r="W56" s="349"/>
      <c r="X56" s="349"/>
      <c r="Y56" s="349"/>
      <c r="Z56" s="349"/>
    </row>
    <row r="57" spans="1:26" ht="15.75" customHeight="1" x14ac:dyDescent="0.2">
      <c r="A57" s="349"/>
      <c r="B57" s="351"/>
      <c r="C57" s="349"/>
      <c r="D57" s="349"/>
      <c r="E57" s="349"/>
      <c r="F57" s="349"/>
      <c r="G57" s="349"/>
      <c r="H57" s="349"/>
      <c r="I57" s="349"/>
      <c r="J57" s="349"/>
      <c r="K57" s="349"/>
      <c r="L57" s="349"/>
      <c r="M57" s="349"/>
      <c r="N57" s="349"/>
      <c r="O57" s="349"/>
      <c r="P57" s="349"/>
      <c r="Q57" s="349"/>
      <c r="R57" s="349"/>
      <c r="S57" s="349"/>
      <c r="T57" s="349"/>
      <c r="U57" s="349"/>
      <c r="V57" s="349"/>
      <c r="W57" s="349"/>
      <c r="X57" s="349"/>
      <c r="Y57" s="349"/>
      <c r="Z57" s="349"/>
    </row>
    <row r="58" spans="1:26" ht="15.75" customHeight="1" x14ac:dyDescent="0.2">
      <c r="A58" s="349"/>
      <c r="B58" s="351"/>
      <c r="C58" s="349"/>
      <c r="D58" s="349"/>
      <c r="E58" s="349"/>
      <c r="F58" s="349"/>
      <c r="G58" s="349"/>
      <c r="H58" s="349"/>
      <c r="I58" s="349"/>
      <c r="J58" s="349"/>
      <c r="K58" s="349"/>
      <c r="L58" s="349"/>
      <c r="M58" s="349"/>
      <c r="N58" s="349"/>
      <c r="O58" s="349"/>
      <c r="P58" s="349"/>
      <c r="Q58" s="349"/>
      <c r="R58" s="349"/>
      <c r="S58" s="349"/>
      <c r="T58" s="349"/>
      <c r="U58" s="349"/>
      <c r="V58" s="349"/>
      <c r="W58" s="349"/>
      <c r="X58" s="349"/>
      <c r="Y58" s="349"/>
      <c r="Z58" s="349"/>
    </row>
    <row r="59" spans="1:26" ht="15.75" customHeight="1" x14ac:dyDescent="0.2">
      <c r="A59" s="349"/>
      <c r="B59" s="351"/>
      <c r="C59" s="349"/>
      <c r="D59" s="349"/>
      <c r="E59" s="349"/>
      <c r="F59" s="349"/>
      <c r="G59" s="349"/>
      <c r="H59" s="349"/>
      <c r="I59" s="349"/>
      <c r="J59" s="349"/>
      <c r="K59" s="349"/>
      <c r="L59" s="349"/>
      <c r="M59" s="349"/>
      <c r="N59" s="349"/>
      <c r="O59" s="349"/>
      <c r="P59" s="349"/>
      <c r="Q59" s="349"/>
      <c r="R59" s="349"/>
      <c r="S59" s="349"/>
      <c r="T59" s="349"/>
      <c r="U59" s="349"/>
      <c r="V59" s="349"/>
      <c r="W59" s="349"/>
      <c r="X59" s="349"/>
      <c r="Y59" s="349"/>
      <c r="Z59" s="349"/>
    </row>
    <row r="60" spans="1:26" ht="15.75" customHeight="1" x14ac:dyDescent="0.2">
      <c r="A60" s="349"/>
      <c r="B60" s="351"/>
      <c r="C60" s="349"/>
      <c r="D60" s="349"/>
      <c r="E60" s="349"/>
      <c r="F60" s="349"/>
      <c r="G60" s="349"/>
      <c r="H60" s="349"/>
      <c r="I60" s="349"/>
      <c r="J60" s="349"/>
      <c r="K60" s="349"/>
      <c r="L60" s="349"/>
      <c r="M60" s="349"/>
      <c r="N60" s="349"/>
      <c r="O60" s="349"/>
      <c r="P60" s="349"/>
      <c r="Q60" s="349"/>
      <c r="R60" s="349"/>
      <c r="S60" s="349"/>
      <c r="T60" s="349"/>
      <c r="U60" s="349"/>
      <c r="V60" s="349"/>
      <c r="W60" s="349"/>
      <c r="X60" s="349"/>
      <c r="Y60" s="349"/>
      <c r="Z60" s="349"/>
    </row>
    <row r="61" spans="1:26" ht="15.75" customHeight="1" x14ac:dyDescent="0.2">
      <c r="A61" s="349"/>
      <c r="B61" s="351"/>
      <c r="C61" s="349"/>
      <c r="D61" s="349"/>
      <c r="E61" s="349"/>
      <c r="F61" s="349"/>
      <c r="G61" s="349"/>
      <c r="H61" s="349"/>
      <c r="I61" s="349"/>
      <c r="J61" s="349"/>
      <c r="K61" s="349"/>
      <c r="L61" s="349"/>
      <c r="M61" s="349"/>
      <c r="N61" s="349"/>
      <c r="O61" s="349"/>
      <c r="P61" s="349"/>
      <c r="Q61" s="349"/>
      <c r="R61" s="349"/>
      <c r="S61" s="349"/>
      <c r="T61" s="349"/>
      <c r="U61" s="349"/>
      <c r="V61" s="349"/>
      <c r="W61" s="349"/>
      <c r="X61" s="349"/>
      <c r="Y61" s="349"/>
      <c r="Z61" s="349"/>
    </row>
    <row r="62" spans="1:26" ht="15.75" customHeight="1" x14ac:dyDescent="0.2">
      <c r="A62" s="349"/>
      <c r="B62" s="351"/>
      <c r="C62" s="349"/>
      <c r="D62" s="349"/>
      <c r="E62" s="349"/>
      <c r="F62" s="349"/>
      <c r="G62" s="349"/>
      <c r="H62" s="349"/>
      <c r="I62" s="349"/>
      <c r="J62" s="349"/>
      <c r="K62" s="349"/>
      <c r="L62" s="349"/>
      <c r="M62" s="349"/>
      <c r="N62" s="349"/>
      <c r="O62" s="349"/>
      <c r="P62" s="349"/>
      <c r="Q62" s="349"/>
      <c r="R62" s="349"/>
      <c r="S62" s="349"/>
      <c r="T62" s="349"/>
      <c r="U62" s="349"/>
      <c r="V62" s="349"/>
      <c r="W62" s="349"/>
      <c r="X62" s="349"/>
      <c r="Y62" s="349"/>
      <c r="Z62" s="349"/>
    </row>
    <row r="63" spans="1:26" ht="15.75" customHeight="1" x14ac:dyDescent="0.2">
      <c r="A63" s="349"/>
      <c r="B63" s="351"/>
      <c r="C63" s="349"/>
      <c r="D63" s="349"/>
      <c r="E63" s="349"/>
      <c r="F63" s="349"/>
      <c r="G63" s="349"/>
      <c r="H63" s="349"/>
      <c r="I63" s="349"/>
      <c r="J63" s="349"/>
      <c r="K63" s="349"/>
      <c r="L63" s="349"/>
      <c r="M63" s="349"/>
      <c r="N63" s="349"/>
      <c r="O63" s="349"/>
      <c r="P63" s="349"/>
      <c r="Q63" s="349"/>
      <c r="R63" s="349"/>
      <c r="S63" s="349"/>
      <c r="T63" s="349"/>
      <c r="U63" s="349"/>
      <c r="V63" s="349"/>
      <c r="W63" s="349"/>
      <c r="X63" s="349"/>
      <c r="Y63" s="349"/>
      <c r="Z63" s="349"/>
    </row>
    <row r="64" spans="1:26" ht="15.75" customHeight="1" x14ac:dyDescent="0.2">
      <c r="A64" s="349"/>
      <c r="B64" s="351"/>
      <c r="C64" s="349"/>
      <c r="D64" s="349"/>
      <c r="E64" s="349"/>
      <c r="F64" s="349"/>
      <c r="G64" s="349"/>
      <c r="H64" s="349"/>
      <c r="I64" s="349"/>
      <c r="J64" s="349"/>
      <c r="K64" s="349"/>
      <c r="L64" s="349"/>
      <c r="M64" s="349"/>
      <c r="N64" s="349"/>
      <c r="O64" s="349"/>
      <c r="P64" s="349"/>
      <c r="Q64" s="349"/>
      <c r="R64" s="349"/>
      <c r="S64" s="349"/>
      <c r="T64" s="349"/>
      <c r="U64" s="349"/>
      <c r="V64" s="349"/>
      <c r="W64" s="349"/>
      <c r="X64" s="349"/>
      <c r="Y64" s="349"/>
      <c r="Z64" s="349"/>
    </row>
    <row r="65" spans="1:26" ht="15.75" customHeight="1" x14ac:dyDescent="0.2">
      <c r="A65" s="349"/>
      <c r="B65" s="351"/>
      <c r="C65" s="349"/>
      <c r="D65" s="349"/>
      <c r="E65" s="349"/>
      <c r="F65" s="349"/>
      <c r="G65" s="349"/>
      <c r="H65" s="349"/>
      <c r="I65" s="349"/>
      <c r="J65" s="349"/>
      <c r="K65" s="349"/>
      <c r="L65" s="349"/>
      <c r="M65" s="349"/>
      <c r="N65" s="349"/>
      <c r="O65" s="349"/>
      <c r="P65" s="349"/>
      <c r="Q65" s="349"/>
      <c r="R65" s="349"/>
      <c r="S65" s="349"/>
      <c r="T65" s="349"/>
      <c r="U65" s="349"/>
      <c r="V65" s="349"/>
      <c r="W65" s="349"/>
      <c r="X65" s="349"/>
      <c r="Y65" s="349"/>
      <c r="Z65" s="349"/>
    </row>
    <row r="66" spans="1:26" ht="15.75" customHeight="1" x14ac:dyDescent="0.2">
      <c r="A66" s="349"/>
      <c r="B66" s="351"/>
      <c r="C66" s="349"/>
      <c r="D66" s="349"/>
      <c r="E66" s="349"/>
      <c r="F66" s="349"/>
      <c r="G66" s="349"/>
      <c r="H66" s="349"/>
      <c r="I66" s="349"/>
      <c r="J66" s="349"/>
      <c r="K66" s="349"/>
      <c r="L66" s="349"/>
      <c r="M66" s="349"/>
      <c r="N66" s="349"/>
      <c r="O66" s="349"/>
      <c r="P66" s="349"/>
      <c r="Q66" s="349"/>
      <c r="R66" s="349"/>
      <c r="S66" s="349"/>
      <c r="T66" s="349"/>
      <c r="U66" s="349"/>
      <c r="V66" s="349"/>
      <c r="W66" s="349"/>
      <c r="X66" s="349"/>
      <c r="Y66" s="349"/>
      <c r="Z66" s="349"/>
    </row>
    <row r="67" spans="1:26" ht="15.75" customHeight="1" x14ac:dyDescent="0.2">
      <c r="A67" s="349"/>
      <c r="B67" s="351"/>
      <c r="C67" s="349"/>
      <c r="D67" s="349"/>
      <c r="E67" s="349"/>
      <c r="F67" s="349"/>
      <c r="G67" s="349"/>
      <c r="H67" s="349"/>
      <c r="I67" s="349"/>
      <c r="J67" s="349"/>
      <c r="K67" s="349"/>
      <c r="L67" s="349"/>
      <c r="M67" s="349"/>
      <c r="N67" s="349"/>
      <c r="O67" s="349"/>
      <c r="P67" s="349"/>
      <c r="Q67" s="349"/>
      <c r="R67" s="349"/>
      <c r="S67" s="349"/>
      <c r="T67" s="349"/>
      <c r="U67" s="349"/>
      <c r="V67" s="349"/>
      <c r="W67" s="349"/>
      <c r="X67" s="349"/>
      <c r="Y67" s="349"/>
      <c r="Z67" s="349"/>
    </row>
    <row r="68" spans="1:26" ht="15.75" customHeight="1" x14ac:dyDescent="0.2">
      <c r="A68" s="349"/>
      <c r="B68" s="351"/>
      <c r="C68" s="349"/>
      <c r="D68" s="349"/>
      <c r="E68" s="349"/>
      <c r="F68" s="349"/>
      <c r="G68" s="349"/>
      <c r="H68" s="349"/>
      <c r="I68" s="349"/>
      <c r="J68" s="349"/>
      <c r="K68" s="349"/>
      <c r="L68" s="349"/>
      <c r="M68" s="349"/>
      <c r="N68" s="349"/>
      <c r="O68" s="349"/>
      <c r="P68" s="349"/>
      <c r="Q68" s="349"/>
      <c r="R68" s="349"/>
      <c r="S68" s="349"/>
      <c r="T68" s="349"/>
      <c r="U68" s="349"/>
      <c r="V68" s="349"/>
      <c r="W68" s="349"/>
      <c r="X68" s="349"/>
      <c r="Y68" s="349"/>
      <c r="Z68" s="349"/>
    </row>
    <row r="69" spans="1:26" ht="15.75" customHeight="1" x14ac:dyDescent="0.2">
      <c r="A69" s="349"/>
      <c r="B69" s="351"/>
      <c r="C69" s="349"/>
      <c r="D69" s="349"/>
      <c r="E69" s="349"/>
      <c r="F69" s="349"/>
      <c r="G69" s="349"/>
      <c r="H69" s="349"/>
      <c r="I69" s="349"/>
      <c r="J69" s="349"/>
      <c r="K69" s="349"/>
      <c r="L69" s="349"/>
      <c r="M69" s="349"/>
      <c r="N69" s="349"/>
      <c r="O69" s="349"/>
      <c r="P69" s="349"/>
      <c r="Q69" s="349"/>
      <c r="R69" s="349"/>
      <c r="S69" s="349"/>
      <c r="T69" s="349"/>
      <c r="U69" s="349"/>
      <c r="V69" s="349"/>
      <c r="W69" s="349"/>
      <c r="X69" s="349"/>
      <c r="Y69" s="349"/>
      <c r="Z69" s="349"/>
    </row>
    <row r="70" spans="1:26" ht="15.75" customHeight="1" x14ac:dyDescent="0.2">
      <c r="A70" s="349"/>
      <c r="B70" s="351"/>
      <c r="C70" s="349"/>
      <c r="D70" s="349"/>
      <c r="E70" s="349"/>
      <c r="F70" s="349"/>
      <c r="G70" s="349"/>
      <c r="H70" s="349"/>
      <c r="I70" s="349"/>
      <c r="J70" s="349"/>
      <c r="K70" s="349"/>
      <c r="L70" s="349"/>
      <c r="M70" s="349"/>
      <c r="N70" s="349"/>
      <c r="O70" s="349"/>
      <c r="P70" s="349"/>
      <c r="Q70" s="349"/>
      <c r="R70" s="349"/>
      <c r="S70" s="349"/>
      <c r="T70" s="349"/>
      <c r="U70" s="349"/>
      <c r="V70" s="349"/>
      <c r="W70" s="349"/>
      <c r="X70" s="349"/>
      <c r="Y70" s="349"/>
      <c r="Z70" s="349"/>
    </row>
    <row r="71" spans="1:26" ht="15.75" customHeight="1" x14ac:dyDescent="0.2">
      <c r="A71" s="349"/>
      <c r="B71" s="351"/>
      <c r="C71" s="349"/>
      <c r="D71" s="349"/>
      <c r="E71" s="349"/>
      <c r="F71" s="349"/>
      <c r="G71" s="349"/>
      <c r="H71" s="349"/>
      <c r="I71" s="349"/>
      <c r="J71" s="349"/>
      <c r="K71" s="349"/>
      <c r="L71" s="349"/>
      <c r="M71" s="349"/>
      <c r="N71" s="349"/>
      <c r="O71" s="349"/>
      <c r="P71" s="349"/>
      <c r="Q71" s="349"/>
      <c r="R71" s="349"/>
      <c r="S71" s="349"/>
      <c r="T71" s="349"/>
      <c r="U71" s="349"/>
      <c r="V71" s="349"/>
      <c r="W71" s="349"/>
      <c r="X71" s="349"/>
      <c r="Y71" s="349"/>
      <c r="Z71" s="349"/>
    </row>
    <row r="72" spans="1:26" ht="15.75" customHeight="1" x14ac:dyDescent="0.2">
      <c r="A72" s="349"/>
      <c r="B72" s="351"/>
      <c r="C72" s="349"/>
      <c r="D72" s="349"/>
      <c r="E72" s="349"/>
      <c r="F72" s="349"/>
      <c r="G72" s="349"/>
      <c r="H72" s="349"/>
      <c r="I72" s="349"/>
      <c r="J72" s="349"/>
      <c r="K72" s="349"/>
      <c r="L72" s="349"/>
      <c r="M72" s="349"/>
      <c r="N72" s="349"/>
      <c r="O72" s="349"/>
      <c r="P72" s="349"/>
      <c r="Q72" s="349"/>
      <c r="R72" s="349"/>
      <c r="S72" s="349"/>
      <c r="T72" s="349"/>
      <c r="U72" s="349"/>
      <c r="V72" s="349"/>
      <c r="W72" s="349"/>
      <c r="X72" s="349"/>
      <c r="Y72" s="349"/>
      <c r="Z72" s="349"/>
    </row>
    <row r="73" spans="1:26" ht="15.75" customHeight="1" x14ac:dyDescent="0.2">
      <c r="A73" s="349"/>
      <c r="B73" s="351"/>
      <c r="C73" s="349"/>
      <c r="D73" s="349"/>
      <c r="E73" s="349"/>
      <c r="F73" s="349"/>
      <c r="G73" s="349"/>
      <c r="H73" s="349"/>
      <c r="I73" s="349"/>
      <c r="J73" s="349"/>
      <c r="K73" s="349"/>
      <c r="L73" s="349"/>
      <c r="M73" s="349"/>
      <c r="N73" s="349"/>
      <c r="O73" s="349"/>
      <c r="P73" s="349"/>
      <c r="Q73" s="349"/>
      <c r="R73" s="349"/>
      <c r="S73" s="349"/>
      <c r="T73" s="349"/>
      <c r="U73" s="349"/>
      <c r="V73" s="349"/>
      <c r="W73" s="349"/>
      <c r="X73" s="349"/>
      <c r="Y73" s="349"/>
      <c r="Z73" s="349"/>
    </row>
    <row r="74" spans="1:26" ht="15.75" customHeight="1" x14ac:dyDescent="0.2">
      <c r="A74" s="349"/>
      <c r="B74" s="351"/>
      <c r="C74" s="349"/>
      <c r="D74" s="349"/>
      <c r="E74" s="349"/>
      <c r="F74" s="349"/>
      <c r="G74" s="349"/>
      <c r="H74" s="349"/>
      <c r="I74" s="349"/>
      <c r="J74" s="349"/>
      <c r="K74" s="349"/>
      <c r="L74" s="349"/>
      <c r="M74" s="349"/>
      <c r="N74" s="349"/>
      <c r="O74" s="349"/>
      <c r="P74" s="349"/>
      <c r="Q74" s="349"/>
      <c r="R74" s="349"/>
      <c r="S74" s="349"/>
      <c r="T74" s="349"/>
      <c r="U74" s="349"/>
      <c r="V74" s="349"/>
      <c r="W74" s="349"/>
      <c r="X74" s="349"/>
      <c r="Y74" s="349"/>
      <c r="Z74" s="349"/>
    </row>
    <row r="75" spans="1:26" ht="15.75" customHeight="1" x14ac:dyDescent="0.2">
      <c r="A75" s="349"/>
      <c r="B75" s="351"/>
      <c r="C75" s="349"/>
      <c r="D75" s="349"/>
      <c r="E75" s="349"/>
      <c r="F75" s="349"/>
      <c r="G75" s="349"/>
      <c r="H75" s="349"/>
      <c r="I75" s="349"/>
      <c r="J75" s="349"/>
      <c r="K75" s="349"/>
      <c r="L75" s="349"/>
      <c r="M75" s="349"/>
      <c r="N75" s="349"/>
      <c r="O75" s="349"/>
      <c r="P75" s="349"/>
      <c r="Q75" s="349"/>
      <c r="R75" s="349"/>
      <c r="S75" s="349"/>
      <c r="T75" s="349"/>
      <c r="U75" s="349"/>
      <c r="V75" s="349"/>
      <c r="W75" s="349"/>
      <c r="X75" s="349"/>
      <c r="Y75" s="349"/>
      <c r="Z75" s="349"/>
    </row>
    <row r="76" spans="1:26" ht="15.75" customHeight="1" x14ac:dyDescent="0.2">
      <c r="A76" s="349"/>
      <c r="B76" s="351"/>
      <c r="C76" s="349"/>
      <c r="D76" s="349"/>
      <c r="E76" s="349"/>
      <c r="F76" s="349"/>
      <c r="G76" s="349"/>
      <c r="H76" s="349"/>
      <c r="I76" s="349"/>
      <c r="J76" s="349"/>
      <c r="K76" s="349"/>
      <c r="L76" s="349"/>
      <c r="M76" s="349"/>
      <c r="N76" s="349"/>
      <c r="O76" s="349"/>
      <c r="P76" s="349"/>
      <c r="Q76" s="349"/>
      <c r="R76" s="349"/>
      <c r="S76" s="349"/>
      <c r="T76" s="349"/>
      <c r="U76" s="349"/>
      <c r="V76" s="349"/>
      <c r="W76" s="349"/>
      <c r="X76" s="349"/>
      <c r="Y76" s="349"/>
      <c r="Z76" s="349"/>
    </row>
    <row r="77" spans="1:26" ht="15.75" customHeight="1" x14ac:dyDescent="0.2">
      <c r="A77" s="349"/>
      <c r="B77" s="351"/>
      <c r="C77" s="349"/>
      <c r="D77" s="349"/>
      <c r="E77" s="349"/>
      <c r="F77" s="349"/>
      <c r="G77" s="349"/>
      <c r="H77" s="349"/>
      <c r="I77" s="349"/>
      <c r="J77" s="349"/>
      <c r="K77" s="349"/>
      <c r="L77" s="349"/>
      <c r="M77" s="349"/>
      <c r="N77" s="349"/>
      <c r="O77" s="349"/>
      <c r="P77" s="349"/>
      <c r="Q77" s="349"/>
      <c r="R77" s="349"/>
      <c r="S77" s="349"/>
      <c r="T77" s="349"/>
      <c r="U77" s="349"/>
      <c r="V77" s="349"/>
      <c r="W77" s="349"/>
      <c r="X77" s="349"/>
      <c r="Y77" s="349"/>
      <c r="Z77" s="349"/>
    </row>
    <row r="78" spans="1:26" ht="15.75" customHeight="1" x14ac:dyDescent="0.2">
      <c r="A78" s="349"/>
      <c r="B78" s="351"/>
      <c r="C78" s="349"/>
      <c r="D78" s="349"/>
      <c r="E78" s="349"/>
      <c r="F78" s="349"/>
      <c r="G78" s="349"/>
      <c r="H78" s="349"/>
      <c r="I78" s="349"/>
      <c r="J78" s="349"/>
      <c r="K78" s="349"/>
      <c r="L78" s="349"/>
      <c r="M78" s="349"/>
      <c r="N78" s="349"/>
      <c r="O78" s="349"/>
      <c r="P78" s="349"/>
      <c r="Q78" s="349"/>
      <c r="R78" s="349"/>
      <c r="S78" s="349"/>
      <c r="T78" s="349"/>
      <c r="U78" s="349"/>
      <c r="V78" s="349"/>
      <c r="W78" s="349"/>
      <c r="X78" s="349"/>
      <c r="Y78" s="349"/>
      <c r="Z78" s="349"/>
    </row>
    <row r="79" spans="1:26" ht="15.75" customHeight="1" x14ac:dyDescent="0.2">
      <c r="A79" s="349"/>
      <c r="B79" s="351"/>
      <c r="C79" s="349"/>
      <c r="D79" s="349"/>
      <c r="E79" s="349"/>
      <c r="F79" s="349"/>
      <c r="G79" s="349"/>
      <c r="H79" s="349"/>
      <c r="I79" s="349"/>
      <c r="J79" s="349"/>
      <c r="K79" s="349"/>
      <c r="L79" s="349"/>
      <c r="M79" s="349"/>
      <c r="N79" s="349"/>
      <c r="O79" s="349"/>
      <c r="P79" s="349"/>
      <c r="Q79" s="349"/>
      <c r="R79" s="349"/>
      <c r="S79" s="349"/>
      <c r="T79" s="349"/>
      <c r="U79" s="349"/>
      <c r="V79" s="349"/>
      <c r="W79" s="349"/>
      <c r="X79" s="349"/>
      <c r="Y79" s="349"/>
      <c r="Z79" s="349"/>
    </row>
    <row r="80" spans="1:26" ht="15.75" customHeight="1" x14ac:dyDescent="0.2">
      <c r="A80" s="349"/>
      <c r="B80" s="351"/>
      <c r="C80" s="349"/>
      <c r="D80" s="349"/>
      <c r="E80" s="349"/>
      <c r="F80" s="349"/>
      <c r="G80" s="349"/>
      <c r="H80" s="349"/>
      <c r="I80" s="349"/>
      <c r="J80" s="349"/>
      <c r="K80" s="349"/>
      <c r="L80" s="349"/>
      <c r="M80" s="349"/>
      <c r="N80" s="349"/>
      <c r="O80" s="349"/>
      <c r="P80" s="349"/>
      <c r="Q80" s="349"/>
      <c r="R80" s="349"/>
      <c r="S80" s="349"/>
      <c r="T80" s="349"/>
      <c r="U80" s="349"/>
      <c r="V80" s="349"/>
      <c r="W80" s="349"/>
      <c r="X80" s="349"/>
      <c r="Y80" s="349"/>
      <c r="Z80" s="349"/>
    </row>
    <row r="81" spans="1:26" ht="15.75" customHeight="1" x14ac:dyDescent="0.2">
      <c r="A81" s="349"/>
      <c r="B81" s="351"/>
      <c r="C81" s="349"/>
      <c r="D81" s="349"/>
      <c r="E81" s="349"/>
      <c r="F81" s="349"/>
      <c r="G81" s="349"/>
      <c r="H81" s="349"/>
      <c r="I81" s="349"/>
      <c r="J81" s="349"/>
      <c r="K81" s="349"/>
      <c r="L81" s="349"/>
      <c r="M81" s="349"/>
      <c r="N81" s="349"/>
      <c r="O81" s="349"/>
      <c r="P81" s="349"/>
      <c r="Q81" s="349"/>
      <c r="R81" s="349"/>
      <c r="S81" s="349"/>
      <c r="T81" s="349"/>
      <c r="U81" s="349"/>
      <c r="V81" s="349"/>
      <c r="W81" s="349"/>
      <c r="X81" s="349"/>
      <c r="Y81" s="349"/>
      <c r="Z81" s="349"/>
    </row>
    <row r="82" spans="1:26" ht="15.75" customHeight="1" x14ac:dyDescent="0.2">
      <c r="A82" s="349"/>
      <c r="B82" s="351"/>
      <c r="C82" s="349"/>
      <c r="D82" s="349"/>
      <c r="E82" s="349"/>
      <c r="F82" s="349"/>
      <c r="G82" s="349"/>
      <c r="H82" s="349"/>
      <c r="I82" s="349"/>
      <c r="J82" s="349"/>
      <c r="K82" s="349"/>
      <c r="L82" s="349"/>
      <c r="M82" s="349"/>
      <c r="N82" s="349"/>
      <c r="O82" s="349"/>
      <c r="P82" s="349"/>
      <c r="Q82" s="349"/>
      <c r="R82" s="349"/>
      <c r="S82" s="349"/>
      <c r="T82" s="349"/>
      <c r="U82" s="349"/>
      <c r="V82" s="349"/>
      <c r="W82" s="349"/>
      <c r="X82" s="349"/>
      <c r="Y82" s="349"/>
      <c r="Z82" s="349"/>
    </row>
    <row r="83" spans="1:26" ht="15.75" customHeight="1" x14ac:dyDescent="0.2">
      <c r="A83" s="349"/>
      <c r="B83" s="351"/>
      <c r="C83" s="349"/>
      <c r="D83" s="349"/>
      <c r="E83" s="349"/>
      <c r="F83" s="349"/>
      <c r="G83" s="349"/>
      <c r="H83" s="349"/>
      <c r="I83" s="349"/>
      <c r="J83" s="349"/>
      <c r="K83" s="349"/>
      <c r="L83" s="349"/>
      <c r="M83" s="349"/>
      <c r="N83" s="349"/>
      <c r="O83" s="349"/>
      <c r="P83" s="349"/>
      <c r="Q83" s="349"/>
      <c r="R83" s="349"/>
      <c r="S83" s="349"/>
      <c r="T83" s="349"/>
      <c r="U83" s="349"/>
      <c r="V83" s="349"/>
      <c r="W83" s="349"/>
      <c r="X83" s="349"/>
      <c r="Y83" s="349"/>
      <c r="Z83" s="349"/>
    </row>
    <row r="84" spans="1:26" ht="15.75" customHeight="1" x14ac:dyDescent="0.2">
      <c r="A84" s="349"/>
      <c r="B84" s="351"/>
      <c r="C84" s="349"/>
      <c r="D84" s="349"/>
      <c r="E84" s="349"/>
      <c r="F84" s="349"/>
      <c r="G84" s="349"/>
      <c r="H84" s="349"/>
      <c r="I84" s="349"/>
      <c r="J84" s="349"/>
      <c r="K84" s="349"/>
      <c r="L84" s="349"/>
      <c r="M84" s="349"/>
      <c r="N84" s="349"/>
      <c r="O84" s="349"/>
      <c r="P84" s="349"/>
      <c r="Q84" s="349"/>
      <c r="R84" s="349"/>
      <c r="S84" s="349"/>
      <c r="T84" s="349"/>
      <c r="U84" s="349"/>
      <c r="V84" s="349"/>
      <c r="W84" s="349"/>
      <c r="X84" s="349"/>
      <c r="Y84" s="349"/>
      <c r="Z84" s="349"/>
    </row>
    <row r="85" spans="1:26" ht="15.75" customHeight="1" x14ac:dyDescent="0.2">
      <c r="A85" s="349"/>
      <c r="B85" s="351"/>
      <c r="C85" s="349"/>
      <c r="D85" s="349"/>
      <c r="E85" s="349"/>
      <c r="F85" s="349"/>
      <c r="G85" s="349"/>
      <c r="H85" s="349"/>
      <c r="I85" s="349"/>
      <c r="J85" s="349"/>
      <c r="K85" s="349"/>
      <c r="L85" s="349"/>
      <c r="M85" s="349"/>
      <c r="N85" s="349"/>
      <c r="O85" s="349"/>
      <c r="P85" s="349"/>
      <c r="Q85" s="349"/>
      <c r="R85" s="349"/>
      <c r="S85" s="349"/>
      <c r="T85" s="349"/>
      <c r="U85" s="349"/>
      <c r="V85" s="349"/>
      <c r="W85" s="349"/>
      <c r="X85" s="349"/>
      <c r="Y85" s="349"/>
      <c r="Z85" s="349"/>
    </row>
    <row r="86" spans="1:26" ht="15.75" customHeight="1" x14ac:dyDescent="0.2">
      <c r="A86" s="349"/>
      <c r="B86" s="351"/>
      <c r="C86" s="349"/>
      <c r="D86" s="349"/>
      <c r="E86" s="349"/>
      <c r="F86" s="349"/>
      <c r="G86" s="349"/>
      <c r="H86" s="349"/>
      <c r="I86" s="349"/>
      <c r="J86" s="349"/>
      <c r="K86" s="349"/>
      <c r="L86" s="349"/>
      <c r="M86" s="349"/>
      <c r="N86" s="349"/>
      <c r="O86" s="349"/>
      <c r="P86" s="349"/>
      <c r="Q86" s="349"/>
      <c r="R86" s="349"/>
      <c r="S86" s="349"/>
      <c r="T86" s="349"/>
      <c r="U86" s="349"/>
      <c r="V86" s="349"/>
      <c r="W86" s="349"/>
      <c r="X86" s="349"/>
      <c r="Y86" s="349"/>
      <c r="Z86" s="349"/>
    </row>
    <row r="87" spans="1:26" ht="15.75" customHeight="1" x14ac:dyDescent="0.2">
      <c r="A87" s="349"/>
      <c r="B87" s="351"/>
      <c r="C87" s="349"/>
      <c r="D87" s="349"/>
      <c r="E87" s="349"/>
      <c r="F87" s="349"/>
      <c r="G87" s="349"/>
      <c r="H87" s="349"/>
      <c r="I87" s="349"/>
      <c r="J87" s="349"/>
      <c r="K87" s="349"/>
      <c r="L87" s="349"/>
      <c r="M87" s="349"/>
      <c r="N87" s="349"/>
      <c r="O87" s="349"/>
      <c r="P87" s="349"/>
      <c r="Q87" s="349"/>
      <c r="R87" s="349"/>
      <c r="S87" s="349"/>
      <c r="T87" s="349"/>
      <c r="U87" s="349"/>
      <c r="V87" s="349"/>
      <c r="W87" s="349"/>
      <c r="X87" s="349"/>
      <c r="Y87" s="349"/>
      <c r="Z87" s="349"/>
    </row>
    <row r="88" spans="1:26" ht="15.75" customHeight="1" x14ac:dyDescent="0.2">
      <c r="A88" s="349"/>
      <c r="B88" s="351"/>
      <c r="C88" s="349"/>
      <c r="D88" s="349"/>
      <c r="E88" s="349"/>
      <c r="F88" s="349"/>
      <c r="G88" s="349"/>
      <c r="H88" s="349"/>
      <c r="I88" s="349"/>
      <c r="J88" s="349"/>
      <c r="K88" s="349"/>
      <c r="L88" s="349"/>
      <c r="M88" s="349"/>
      <c r="N88" s="349"/>
      <c r="O88" s="349"/>
      <c r="P88" s="349"/>
      <c r="Q88" s="349"/>
      <c r="R88" s="349"/>
      <c r="S88" s="349"/>
      <c r="T88" s="349"/>
      <c r="U88" s="349"/>
      <c r="V88" s="349"/>
      <c r="W88" s="349"/>
      <c r="X88" s="349"/>
      <c r="Y88" s="349"/>
      <c r="Z88" s="349"/>
    </row>
    <row r="89" spans="1:26" ht="15.75" customHeight="1" x14ac:dyDescent="0.2">
      <c r="A89" s="349"/>
      <c r="B89" s="351"/>
      <c r="C89" s="349"/>
      <c r="D89" s="349"/>
      <c r="E89" s="349"/>
      <c r="F89" s="349"/>
      <c r="G89" s="349"/>
      <c r="H89" s="349"/>
      <c r="I89" s="349"/>
      <c r="J89" s="349"/>
      <c r="K89" s="349"/>
      <c r="L89" s="349"/>
      <c r="M89" s="349"/>
      <c r="N89" s="349"/>
      <c r="O89" s="349"/>
      <c r="P89" s="349"/>
      <c r="Q89" s="349"/>
      <c r="R89" s="349"/>
      <c r="S89" s="349"/>
      <c r="T89" s="349"/>
      <c r="U89" s="349"/>
      <c r="V89" s="349"/>
      <c r="W89" s="349"/>
      <c r="X89" s="349"/>
      <c r="Y89" s="349"/>
      <c r="Z89" s="349"/>
    </row>
    <row r="90" spans="1:26" ht="15.75" customHeight="1" x14ac:dyDescent="0.2">
      <c r="A90" s="349"/>
      <c r="B90" s="351"/>
      <c r="C90" s="349"/>
      <c r="D90" s="349"/>
      <c r="E90" s="349"/>
      <c r="F90" s="349"/>
      <c r="G90" s="349"/>
      <c r="H90" s="349"/>
      <c r="I90" s="349"/>
      <c r="J90" s="349"/>
      <c r="K90" s="349"/>
      <c r="L90" s="349"/>
      <c r="M90" s="349"/>
      <c r="N90" s="349"/>
      <c r="O90" s="349"/>
      <c r="P90" s="349"/>
      <c r="Q90" s="349"/>
      <c r="R90" s="349"/>
      <c r="S90" s="349"/>
      <c r="T90" s="349"/>
      <c r="U90" s="349"/>
      <c r="V90" s="349"/>
      <c r="W90" s="349"/>
      <c r="X90" s="349"/>
      <c r="Y90" s="349"/>
      <c r="Z90" s="349"/>
    </row>
    <row r="91" spans="1:26" ht="15.75" customHeight="1" x14ac:dyDescent="0.2">
      <c r="A91" s="349"/>
      <c r="B91" s="351"/>
      <c r="C91" s="349"/>
      <c r="D91" s="349"/>
      <c r="E91" s="349"/>
      <c r="F91" s="349"/>
      <c r="G91" s="349"/>
      <c r="H91" s="349"/>
      <c r="I91" s="349"/>
      <c r="J91" s="349"/>
      <c r="K91" s="349"/>
      <c r="L91" s="349"/>
      <c r="M91" s="349"/>
      <c r="N91" s="349"/>
      <c r="O91" s="349"/>
      <c r="P91" s="349"/>
      <c r="Q91" s="349"/>
      <c r="R91" s="349"/>
      <c r="S91" s="349"/>
      <c r="T91" s="349"/>
      <c r="U91" s="349"/>
      <c r="V91" s="349"/>
      <c r="W91" s="349"/>
      <c r="X91" s="349"/>
      <c r="Y91" s="349"/>
      <c r="Z91" s="349"/>
    </row>
    <row r="92" spans="1:26" ht="15.75" customHeight="1" x14ac:dyDescent="0.2">
      <c r="A92" s="349"/>
      <c r="B92" s="351"/>
      <c r="C92" s="349"/>
      <c r="D92" s="349"/>
      <c r="E92" s="349"/>
      <c r="F92" s="349"/>
      <c r="G92" s="349"/>
      <c r="H92" s="349"/>
      <c r="I92" s="349"/>
      <c r="J92" s="349"/>
      <c r="K92" s="349"/>
      <c r="L92" s="349"/>
      <c r="M92" s="349"/>
      <c r="N92" s="349"/>
      <c r="O92" s="349"/>
      <c r="P92" s="349"/>
      <c r="Q92" s="349"/>
      <c r="R92" s="349"/>
      <c r="S92" s="349"/>
      <c r="T92" s="349"/>
      <c r="U92" s="349"/>
      <c r="V92" s="349"/>
      <c r="W92" s="349"/>
      <c r="X92" s="349"/>
      <c r="Y92" s="349"/>
      <c r="Z92" s="349"/>
    </row>
    <row r="93" spans="1:26" ht="15.75" customHeight="1" x14ac:dyDescent="0.2">
      <c r="A93" s="349"/>
      <c r="B93" s="351"/>
      <c r="C93" s="349"/>
      <c r="D93" s="349"/>
      <c r="E93" s="349"/>
      <c r="F93" s="349"/>
      <c r="G93" s="349"/>
      <c r="H93" s="349"/>
      <c r="I93" s="349"/>
      <c r="J93" s="349"/>
      <c r="K93" s="349"/>
      <c r="L93" s="349"/>
      <c r="M93" s="349"/>
      <c r="N93" s="349"/>
      <c r="O93" s="349"/>
      <c r="P93" s="349"/>
      <c r="Q93" s="349"/>
      <c r="R93" s="349"/>
      <c r="S93" s="349"/>
      <c r="T93" s="349"/>
      <c r="U93" s="349"/>
      <c r="V93" s="349"/>
      <c r="W93" s="349"/>
      <c r="X93" s="349"/>
      <c r="Y93" s="349"/>
      <c r="Z93" s="349"/>
    </row>
    <row r="94" spans="1:26" ht="15.75" customHeight="1" x14ac:dyDescent="0.2">
      <c r="A94" s="349"/>
      <c r="B94" s="351"/>
      <c r="C94" s="349"/>
      <c r="D94" s="349"/>
      <c r="E94" s="349"/>
      <c r="F94" s="349"/>
      <c r="G94" s="349"/>
      <c r="H94" s="349"/>
      <c r="I94" s="349"/>
      <c r="J94" s="349"/>
      <c r="K94" s="349"/>
      <c r="L94" s="349"/>
      <c r="M94" s="349"/>
      <c r="N94" s="349"/>
      <c r="O94" s="349"/>
      <c r="P94" s="349"/>
      <c r="Q94" s="349"/>
      <c r="R94" s="349"/>
      <c r="S94" s="349"/>
      <c r="T94" s="349"/>
      <c r="U94" s="349"/>
      <c r="V94" s="349"/>
      <c r="W94" s="349"/>
      <c r="X94" s="349"/>
      <c r="Y94" s="349"/>
      <c r="Z94" s="349"/>
    </row>
    <row r="95" spans="1:26" ht="15.75" customHeight="1" x14ac:dyDescent="0.2">
      <c r="A95" s="349"/>
      <c r="B95" s="351"/>
      <c r="C95" s="349"/>
      <c r="D95" s="349"/>
      <c r="E95" s="349"/>
      <c r="F95" s="349"/>
      <c r="G95" s="349"/>
      <c r="H95" s="349"/>
      <c r="I95" s="349"/>
      <c r="J95" s="349"/>
      <c r="K95" s="349"/>
      <c r="L95" s="349"/>
      <c r="M95" s="349"/>
      <c r="N95" s="349"/>
      <c r="O95" s="349"/>
      <c r="P95" s="349"/>
      <c r="Q95" s="349"/>
      <c r="R95" s="349"/>
      <c r="S95" s="349"/>
      <c r="T95" s="349"/>
      <c r="U95" s="349"/>
      <c r="V95" s="349"/>
      <c r="W95" s="349"/>
      <c r="X95" s="349"/>
      <c r="Y95" s="349"/>
      <c r="Z95" s="349"/>
    </row>
    <row r="96" spans="1:26" ht="15.75" customHeight="1" x14ac:dyDescent="0.2">
      <c r="A96" s="349"/>
      <c r="B96" s="351"/>
      <c r="C96" s="349"/>
      <c r="D96" s="349"/>
      <c r="E96" s="349"/>
      <c r="F96" s="349"/>
      <c r="G96" s="349"/>
      <c r="H96" s="349"/>
      <c r="I96" s="349"/>
      <c r="J96" s="349"/>
      <c r="K96" s="349"/>
      <c r="L96" s="349"/>
      <c r="M96" s="349"/>
      <c r="N96" s="349"/>
      <c r="O96" s="349"/>
      <c r="P96" s="349"/>
      <c r="Q96" s="349"/>
      <c r="R96" s="349"/>
      <c r="S96" s="349"/>
      <c r="T96" s="349"/>
      <c r="U96" s="349"/>
      <c r="V96" s="349"/>
      <c r="W96" s="349"/>
      <c r="X96" s="349"/>
      <c r="Y96" s="349"/>
      <c r="Z96" s="349"/>
    </row>
    <row r="97" spans="1:26" ht="15.75" customHeight="1" x14ac:dyDescent="0.2">
      <c r="A97" s="349"/>
      <c r="B97" s="351"/>
      <c r="C97" s="349"/>
      <c r="D97" s="349"/>
      <c r="E97" s="349"/>
      <c r="F97" s="349"/>
      <c r="G97" s="349"/>
      <c r="H97" s="349"/>
      <c r="I97" s="349"/>
      <c r="J97" s="349"/>
      <c r="K97" s="349"/>
      <c r="L97" s="349"/>
      <c r="M97" s="349"/>
      <c r="N97" s="349"/>
      <c r="O97" s="349"/>
      <c r="P97" s="349"/>
      <c r="Q97" s="349"/>
      <c r="R97" s="349"/>
      <c r="S97" s="349"/>
      <c r="T97" s="349"/>
      <c r="U97" s="349"/>
      <c r="V97" s="349"/>
      <c r="W97" s="349"/>
      <c r="X97" s="349"/>
      <c r="Y97" s="349"/>
      <c r="Z97" s="349"/>
    </row>
    <row r="98" spans="1:26" ht="15.75" customHeight="1" x14ac:dyDescent="0.2">
      <c r="A98" s="349"/>
      <c r="B98" s="351"/>
      <c r="C98" s="349"/>
      <c r="D98" s="349"/>
      <c r="E98" s="349"/>
      <c r="F98" s="349"/>
      <c r="G98" s="349"/>
      <c r="H98" s="349"/>
      <c r="I98" s="349"/>
      <c r="J98" s="349"/>
      <c r="K98" s="349"/>
      <c r="L98" s="349"/>
      <c r="M98" s="349"/>
      <c r="N98" s="349"/>
      <c r="O98" s="349"/>
      <c r="P98" s="349"/>
      <c r="Q98" s="349"/>
      <c r="R98" s="349"/>
      <c r="S98" s="349"/>
      <c r="T98" s="349"/>
      <c r="U98" s="349"/>
      <c r="V98" s="349"/>
      <c r="W98" s="349"/>
      <c r="X98" s="349"/>
      <c r="Y98" s="349"/>
      <c r="Z98" s="349"/>
    </row>
    <row r="99" spans="1:26" ht="15.75" customHeight="1" x14ac:dyDescent="0.2">
      <c r="A99" s="349"/>
      <c r="B99" s="351"/>
      <c r="C99" s="349"/>
      <c r="D99" s="349"/>
      <c r="E99" s="349"/>
      <c r="F99" s="349"/>
      <c r="G99" s="349"/>
      <c r="H99" s="349"/>
      <c r="I99" s="349"/>
      <c r="J99" s="349"/>
      <c r="K99" s="349"/>
      <c r="L99" s="349"/>
      <c r="M99" s="349"/>
      <c r="N99" s="349"/>
      <c r="O99" s="349"/>
      <c r="P99" s="349"/>
      <c r="Q99" s="349"/>
      <c r="R99" s="349"/>
      <c r="S99" s="349"/>
      <c r="T99" s="349"/>
      <c r="U99" s="349"/>
      <c r="V99" s="349"/>
      <c r="W99" s="349"/>
      <c r="X99" s="349"/>
      <c r="Y99" s="349"/>
      <c r="Z99" s="349"/>
    </row>
    <row r="100" spans="1:26" ht="15.75" customHeight="1" x14ac:dyDescent="0.2">
      <c r="A100" s="349"/>
      <c r="B100" s="351"/>
      <c r="C100" s="349"/>
      <c r="D100" s="349"/>
      <c r="E100" s="349"/>
      <c r="F100" s="349"/>
      <c r="G100" s="349"/>
      <c r="H100" s="349"/>
      <c r="I100" s="349"/>
      <c r="J100" s="349"/>
      <c r="K100" s="349"/>
      <c r="L100" s="349"/>
      <c r="M100" s="349"/>
      <c r="N100" s="349"/>
      <c r="O100" s="349"/>
      <c r="P100" s="349"/>
      <c r="Q100" s="349"/>
      <c r="R100" s="349"/>
      <c r="S100" s="349"/>
      <c r="T100" s="349"/>
      <c r="U100" s="349"/>
      <c r="V100" s="349"/>
      <c r="W100" s="349"/>
      <c r="X100" s="349"/>
      <c r="Y100" s="349"/>
      <c r="Z100" s="349"/>
    </row>
    <row r="101" spans="1:26" ht="15.75" customHeight="1" x14ac:dyDescent="0.2">
      <c r="A101" s="349"/>
      <c r="B101" s="351"/>
      <c r="C101" s="349"/>
      <c r="D101" s="349"/>
      <c r="E101" s="349"/>
      <c r="F101" s="349"/>
      <c r="G101" s="349"/>
      <c r="H101" s="349"/>
      <c r="I101" s="349"/>
      <c r="J101" s="349"/>
      <c r="K101" s="349"/>
      <c r="L101" s="349"/>
      <c r="M101" s="349"/>
      <c r="N101" s="349"/>
      <c r="O101" s="349"/>
      <c r="P101" s="349"/>
      <c r="Q101" s="349"/>
      <c r="R101" s="349"/>
      <c r="S101" s="349"/>
      <c r="T101" s="349"/>
      <c r="U101" s="349"/>
      <c r="V101" s="349"/>
      <c r="W101" s="349"/>
      <c r="X101" s="349"/>
      <c r="Y101" s="349"/>
      <c r="Z101" s="349"/>
    </row>
    <row r="102" spans="1:26" ht="15.75" customHeight="1" x14ac:dyDescent="0.2">
      <c r="A102" s="349"/>
      <c r="B102" s="351"/>
      <c r="C102" s="349"/>
      <c r="D102" s="349"/>
      <c r="E102" s="349"/>
      <c r="F102" s="349"/>
      <c r="G102" s="349"/>
      <c r="H102" s="349"/>
      <c r="I102" s="349"/>
      <c r="J102" s="349"/>
      <c r="K102" s="349"/>
      <c r="L102" s="349"/>
      <c r="M102" s="349"/>
      <c r="N102" s="349"/>
      <c r="O102" s="349"/>
      <c r="P102" s="349"/>
      <c r="Q102" s="349"/>
      <c r="R102" s="349"/>
      <c r="S102" s="349"/>
      <c r="T102" s="349"/>
      <c r="U102" s="349"/>
      <c r="V102" s="349"/>
      <c r="W102" s="349"/>
      <c r="X102" s="349"/>
      <c r="Y102" s="349"/>
      <c r="Z102" s="349"/>
    </row>
    <row r="103" spans="1:26" ht="15.75" customHeight="1" x14ac:dyDescent="0.2">
      <c r="A103" s="349"/>
      <c r="B103" s="351"/>
      <c r="C103" s="349"/>
      <c r="D103" s="349"/>
      <c r="E103" s="349"/>
      <c r="F103" s="349"/>
      <c r="G103" s="349"/>
      <c r="H103" s="349"/>
      <c r="I103" s="349"/>
      <c r="J103" s="349"/>
      <c r="K103" s="349"/>
      <c r="L103" s="349"/>
      <c r="M103" s="349"/>
      <c r="N103" s="349"/>
      <c r="O103" s="349"/>
      <c r="P103" s="349"/>
      <c r="Q103" s="349"/>
      <c r="R103" s="349"/>
      <c r="S103" s="349"/>
      <c r="T103" s="349"/>
      <c r="U103" s="349"/>
      <c r="V103" s="349"/>
      <c r="W103" s="349"/>
      <c r="X103" s="349"/>
      <c r="Y103" s="349"/>
      <c r="Z103" s="349"/>
    </row>
    <row r="104" spans="1:26" ht="15.75" customHeight="1" x14ac:dyDescent="0.2">
      <c r="A104" s="349"/>
      <c r="B104" s="351"/>
      <c r="C104" s="349"/>
      <c r="D104" s="349"/>
      <c r="E104" s="349"/>
      <c r="F104" s="349"/>
      <c r="G104" s="349"/>
      <c r="H104" s="349"/>
      <c r="I104" s="349"/>
      <c r="J104" s="349"/>
      <c r="K104" s="349"/>
      <c r="L104" s="349"/>
      <c r="M104" s="349"/>
      <c r="N104" s="349"/>
      <c r="O104" s="349"/>
      <c r="P104" s="349"/>
      <c r="Q104" s="349"/>
      <c r="R104" s="349"/>
      <c r="S104" s="349"/>
      <c r="T104" s="349"/>
      <c r="U104" s="349"/>
      <c r="V104" s="349"/>
      <c r="W104" s="349"/>
      <c r="X104" s="349"/>
      <c r="Y104" s="349"/>
      <c r="Z104" s="349"/>
    </row>
    <row r="105" spans="1:26" ht="15.75" customHeight="1" x14ac:dyDescent="0.2">
      <c r="A105" s="349"/>
      <c r="B105" s="351"/>
      <c r="C105" s="349"/>
      <c r="D105" s="349"/>
      <c r="E105" s="349"/>
      <c r="F105" s="349"/>
      <c r="G105" s="349"/>
      <c r="H105" s="349"/>
      <c r="I105" s="349"/>
      <c r="J105" s="349"/>
      <c r="K105" s="349"/>
      <c r="L105" s="349"/>
      <c r="M105" s="349"/>
      <c r="N105" s="349"/>
      <c r="O105" s="349"/>
      <c r="P105" s="349"/>
      <c r="Q105" s="349"/>
      <c r="R105" s="349"/>
      <c r="S105" s="349"/>
      <c r="T105" s="349"/>
      <c r="U105" s="349"/>
      <c r="V105" s="349"/>
      <c r="W105" s="349"/>
      <c r="X105" s="349"/>
      <c r="Y105" s="349"/>
      <c r="Z105" s="349"/>
    </row>
    <row r="106" spans="1:26" ht="15.75" customHeight="1" x14ac:dyDescent="0.2">
      <c r="A106" s="349"/>
      <c r="B106" s="351"/>
      <c r="C106" s="349"/>
      <c r="D106" s="349"/>
      <c r="E106" s="349"/>
      <c r="F106" s="349"/>
      <c r="G106" s="349"/>
      <c r="H106" s="349"/>
      <c r="I106" s="349"/>
      <c r="J106" s="349"/>
      <c r="K106" s="349"/>
      <c r="L106" s="349"/>
      <c r="M106" s="349"/>
      <c r="N106" s="349"/>
      <c r="O106" s="349"/>
      <c r="P106" s="349"/>
      <c r="Q106" s="349"/>
      <c r="R106" s="349"/>
      <c r="S106" s="349"/>
      <c r="T106" s="349"/>
      <c r="U106" s="349"/>
      <c r="V106" s="349"/>
      <c r="W106" s="349"/>
      <c r="X106" s="349"/>
      <c r="Y106" s="349"/>
      <c r="Z106" s="349"/>
    </row>
    <row r="107" spans="1:26" ht="15.75" customHeight="1" x14ac:dyDescent="0.2">
      <c r="A107" s="349"/>
      <c r="B107" s="351"/>
      <c r="C107" s="349"/>
      <c r="D107" s="349"/>
      <c r="E107" s="349"/>
      <c r="F107" s="349"/>
      <c r="G107" s="349"/>
      <c r="H107" s="349"/>
      <c r="I107" s="349"/>
      <c r="J107" s="349"/>
      <c r="K107" s="349"/>
      <c r="L107" s="349"/>
      <c r="M107" s="349"/>
      <c r="N107" s="349"/>
      <c r="O107" s="349"/>
      <c r="P107" s="349"/>
      <c r="Q107" s="349"/>
      <c r="R107" s="349"/>
      <c r="S107" s="349"/>
      <c r="T107" s="349"/>
      <c r="U107" s="349"/>
      <c r="V107" s="349"/>
      <c r="W107" s="349"/>
      <c r="X107" s="349"/>
      <c r="Y107" s="349"/>
      <c r="Z107" s="349"/>
    </row>
    <row r="108" spans="1:26" ht="15.75" customHeight="1" x14ac:dyDescent="0.2">
      <c r="A108" s="349"/>
      <c r="B108" s="351"/>
      <c r="C108" s="349"/>
      <c r="D108" s="349"/>
      <c r="E108" s="349"/>
      <c r="F108" s="349"/>
      <c r="G108" s="349"/>
      <c r="H108" s="349"/>
      <c r="I108" s="349"/>
      <c r="J108" s="349"/>
      <c r="K108" s="349"/>
      <c r="L108" s="349"/>
      <c r="M108" s="349"/>
      <c r="N108" s="349"/>
      <c r="O108" s="349"/>
      <c r="P108" s="349"/>
      <c r="Q108" s="349"/>
      <c r="R108" s="349"/>
      <c r="S108" s="349"/>
      <c r="T108" s="349"/>
      <c r="U108" s="349"/>
      <c r="V108" s="349"/>
      <c r="W108" s="349"/>
      <c r="X108" s="349"/>
      <c r="Y108" s="349"/>
      <c r="Z108" s="349"/>
    </row>
    <row r="109" spans="1:26" ht="15.75" customHeight="1" x14ac:dyDescent="0.2">
      <c r="A109" s="349"/>
      <c r="B109" s="351"/>
      <c r="C109" s="349"/>
      <c r="D109" s="349"/>
      <c r="E109" s="349"/>
      <c r="F109" s="349"/>
      <c r="G109" s="349"/>
      <c r="H109" s="349"/>
      <c r="I109" s="349"/>
      <c r="J109" s="349"/>
      <c r="K109" s="349"/>
      <c r="L109" s="349"/>
      <c r="M109" s="349"/>
      <c r="N109" s="349"/>
      <c r="O109" s="349"/>
      <c r="P109" s="349"/>
      <c r="Q109" s="349"/>
      <c r="R109" s="349"/>
      <c r="S109" s="349"/>
      <c r="T109" s="349"/>
      <c r="U109" s="349"/>
      <c r="V109" s="349"/>
      <c r="W109" s="349"/>
      <c r="X109" s="349"/>
      <c r="Y109" s="349"/>
      <c r="Z109" s="349"/>
    </row>
    <row r="110" spans="1:26" ht="15.75" customHeight="1" x14ac:dyDescent="0.2">
      <c r="A110" s="349"/>
      <c r="B110" s="351"/>
      <c r="C110" s="349"/>
      <c r="D110" s="349"/>
      <c r="E110" s="349"/>
      <c r="F110" s="349"/>
      <c r="G110" s="349"/>
      <c r="H110" s="349"/>
      <c r="I110" s="349"/>
      <c r="J110" s="349"/>
      <c r="K110" s="349"/>
      <c r="L110" s="349"/>
      <c r="M110" s="349"/>
      <c r="N110" s="349"/>
      <c r="O110" s="349"/>
      <c r="P110" s="349"/>
      <c r="Q110" s="349"/>
      <c r="R110" s="349"/>
      <c r="S110" s="349"/>
      <c r="T110" s="349"/>
      <c r="U110" s="349"/>
      <c r="V110" s="349"/>
      <c r="W110" s="349"/>
      <c r="X110" s="349"/>
      <c r="Y110" s="349"/>
      <c r="Z110" s="349"/>
    </row>
    <row r="111" spans="1:26" ht="15.75" customHeight="1" x14ac:dyDescent="0.2">
      <c r="A111" s="349"/>
      <c r="B111" s="351"/>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c r="Y111" s="349"/>
      <c r="Z111" s="349"/>
    </row>
    <row r="112" spans="1:26" ht="15.75" customHeight="1" x14ac:dyDescent="0.2">
      <c r="A112" s="349"/>
      <c r="B112" s="351"/>
      <c r="C112" s="349"/>
      <c r="D112" s="349"/>
      <c r="E112" s="349"/>
      <c r="F112" s="349"/>
      <c r="G112" s="349"/>
      <c r="H112" s="349"/>
      <c r="I112" s="349"/>
      <c r="J112" s="349"/>
      <c r="K112" s="349"/>
      <c r="L112" s="349"/>
      <c r="M112" s="349"/>
      <c r="N112" s="349"/>
      <c r="O112" s="349"/>
      <c r="P112" s="349"/>
      <c r="Q112" s="349"/>
      <c r="R112" s="349"/>
      <c r="S112" s="349"/>
      <c r="T112" s="349"/>
      <c r="U112" s="349"/>
      <c r="V112" s="349"/>
      <c r="W112" s="349"/>
      <c r="X112" s="349"/>
      <c r="Y112" s="349"/>
      <c r="Z112" s="349"/>
    </row>
    <row r="113" spans="1:26" ht="15.75" customHeight="1" x14ac:dyDescent="0.2">
      <c r="A113" s="349"/>
      <c r="B113" s="351"/>
      <c r="C113" s="349"/>
      <c r="D113" s="349"/>
      <c r="E113" s="349"/>
      <c r="F113" s="349"/>
      <c r="G113" s="349"/>
      <c r="H113" s="349"/>
      <c r="I113" s="349"/>
      <c r="J113" s="349"/>
      <c r="K113" s="349"/>
      <c r="L113" s="349"/>
      <c r="M113" s="349"/>
      <c r="N113" s="349"/>
      <c r="O113" s="349"/>
      <c r="P113" s="349"/>
      <c r="Q113" s="349"/>
      <c r="R113" s="349"/>
      <c r="S113" s="349"/>
      <c r="T113" s="349"/>
      <c r="U113" s="349"/>
      <c r="V113" s="349"/>
      <c r="W113" s="349"/>
      <c r="X113" s="349"/>
      <c r="Y113" s="349"/>
      <c r="Z113" s="349"/>
    </row>
    <row r="114" spans="1:26" ht="15.75" customHeight="1" x14ac:dyDescent="0.2">
      <c r="A114" s="349"/>
      <c r="B114" s="351"/>
      <c r="C114" s="349"/>
      <c r="D114" s="349"/>
      <c r="E114" s="349"/>
      <c r="F114" s="349"/>
      <c r="G114" s="349"/>
      <c r="H114" s="349"/>
      <c r="I114" s="349"/>
      <c r="J114" s="349"/>
      <c r="K114" s="349"/>
      <c r="L114" s="349"/>
      <c r="M114" s="349"/>
      <c r="N114" s="349"/>
      <c r="O114" s="349"/>
      <c r="P114" s="349"/>
      <c r="Q114" s="349"/>
      <c r="R114" s="349"/>
      <c r="S114" s="349"/>
      <c r="T114" s="349"/>
      <c r="U114" s="349"/>
      <c r="V114" s="349"/>
      <c r="W114" s="349"/>
      <c r="X114" s="349"/>
      <c r="Y114" s="349"/>
      <c r="Z114" s="349"/>
    </row>
    <row r="115" spans="1:26" ht="15.75" customHeight="1" x14ac:dyDescent="0.2">
      <c r="A115" s="349"/>
      <c r="B115" s="351"/>
      <c r="C115" s="349"/>
      <c r="D115" s="349"/>
      <c r="E115" s="349"/>
      <c r="F115" s="349"/>
      <c r="G115" s="349"/>
      <c r="H115" s="349"/>
      <c r="I115" s="349"/>
      <c r="J115" s="349"/>
      <c r="K115" s="349"/>
      <c r="L115" s="349"/>
      <c r="M115" s="349"/>
      <c r="N115" s="349"/>
      <c r="O115" s="349"/>
      <c r="P115" s="349"/>
      <c r="Q115" s="349"/>
      <c r="R115" s="349"/>
      <c r="S115" s="349"/>
      <c r="T115" s="349"/>
      <c r="U115" s="349"/>
      <c r="V115" s="349"/>
      <c r="W115" s="349"/>
      <c r="X115" s="349"/>
      <c r="Y115" s="349"/>
      <c r="Z115" s="349"/>
    </row>
    <row r="116" spans="1:26" ht="15.75" customHeight="1" x14ac:dyDescent="0.2">
      <c r="A116" s="349"/>
      <c r="B116" s="351"/>
      <c r="C116" s="349"/>
      <c r="D116" s="349"/>
      <c r="E116" s="349"/>
      <c r="F116" s="349"/>
      <c r="G116" s="349"/>
      <c r="H116" s="349"/>
      <c r="I116" s="349"/>
      <c r="J116" s="349"/>
      <c r="K116" s="349"/>
      <c r="L116" s="349"/>
      <c r="M116" s="349"/>
      <c r="N116" s="349"/>
      <c r="O116" s="349"/>
      <c r="P116" s="349"/>
      <c r="Q116" s="349"/>
      <c r="R116" s="349"/>
      <c r="S116" s="349"/>
      <c r="T116" s="349"/>
      <c r="U116" s="349"/>
      <c r="V116" s="349"/>
      <c r="W116" s="349"/>
      <c r="X116" s="349"/>
      <c r="Y116" s="349"/>
      <c r="Z116" s="349"/>
    </row>
    <row r="117" spans="1:26" ht="15.75" customHeight="1" x14ac:dyDescent="0.2">
      <c r="A117" s="349"/>
      <c r="B117" s="351"/>
      <c r="C117" s="349"/>
      <c r="D117" s="349"/>
      <c r="E117" s="349"/>
      <c r="F117" s="349"/>
      <c r="G117" s="349"/>
      <c r="H117" s="349"/>
      <c r="I117" s="349"/>
      <c r="J117" s="349"/>
      <c r="K117" s="349"/>
      <c r="L117" s="349"/>
      <c r="M117" s="349"/>
      <c r="N117" s="349"/>
      <c r="O117" s="349"/>
      <c r="P117" s="349"/>
      <c r="Q117" s="349"/>
      <c r="R117" s="349"/>
      <c r="S117" s="349"/>
      <c r="T117" s="349"/>
      <c r="U117" s="349"/>
      <c r="V117" s="349"/>
      <c r="W117" s="349"/>
      <c r="X117" s="349"/>
      <c r="Y117" s="349"/>
      <c r="Z117" s="349"/>
    </row>
    <row r="118" spans="1:26" ht="15.75" customHeight="1" x14ac:dyDescent="0.2">
      <c r="A118" s="349"/>
      <c r="B118" s="351"/>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row>
    <row r="119" spans="1:26" ht="15.75" customHeight="1" x14ac:dyDescent="0.2">
      <c r="A119" s="349"/>
      <c r="B119" s="351"/>
      <c r="C119" s="349"/>
      <c r="D119" s="349"/>
      <c r="E119" s="349"/>
      <c r="F119" s="349"/>
      <c r="G119" s="349"/>
      <c r="H119" s="349"/>
      <c r="I119" s="349"/>
      <c r="J119" s="349"/>
      <c r="K119" s="349"/>
      <c r="L119" s="349"/>
      <c r="M119" s="349"/>
      <c r="N119" s="349"/>
      <c r="O119" s="349"/>
      <c r="P119" s="349"/>
      <c r="Q119" s="349"/>
      <c r="R119" s="349"/>
      <c r="S119" s="349"/>
      <c r="T119" s="349"/>
      <c r="U119" s="349"/>
      <c r="V119" s="349"/>
      <c r="W119" s="349"/>
      <c r="X119" s="349"/>
      <c r="Y119" s="349"/>
      <c r="Z119" s="349"/>
    </row>
    <row r="120" spans="1:26" ht="15.75" customHeight="1" x14ac:dyDescent="0.2">
      <c r="A120" s="349"/>
      <c r="B120" s="351"/>
      <c r="C120" s="349"/>
      <c r="D120" s="349"/>
      <c r="E120" s="349"/>
      <c r="F120" s="349"/>
      <c r="G120" s="349"/>
      <c r="H120" s="349"/>
      <c r="I120" s="349"/>
      <c r="J120" s="349"/>
      <c r="K120" s="349"/>
      <c r="L120" s="349"/>
      <c r="M120" s="349"/>
      <c r="N120" s="349"/>
      <c r="O120" s="349"/>
      <c r="P120" s="349"/>
      <c r="Q120" s="349"/>
      <c r="R120" s="349"/>
      <c r="S120" s="349"/>
      <c r="T120" s="349"/>
      <c r="U120" s="349"/>
      <c r="V120" s="349"/>
      <c r="W120" s="349"/>
      <c r="X120" s="349"/>
      <c r="Y120" s="349"/>
      <c r="Z120" s="349"/>
    </row>
    <row r="121" spans="1:26" ht="15.75" customHeight="1" x14ac:dyDescent="0.2">
      <c r="A121" s="349"/>
      <c r="B121" s="351"/>
      <c r="C121" s="349"/>
      <c r="D121" s="349"/>
      <c r="E121" s="349"/>
      <c r="F121" s="349"/>
      <c r="G121" s="349"/>
      <c r="H121" s="349"/>
      <c r="I121" s="349"/>
      <c r="J121" s="349"/>
      <c r="K121" s="349"/>
      <c r="L121" s="349"/>
      <c r="M121" s="349"/>
      <c r="N121" s="349"/>
      <c r="O121" s="349"/>
      <c r="P121" s="349"/>
      <c r="Q121" s="349"/>
      <c r="R121" s="349"/>
      <c r="S121" s="349"/>
      <c r="T121" s="349"/>
      <c r="U121" s="349"/>
      <c r="V121" s="349"/>
      <c r="W121" s="349"/>
      <c r="X121" s="349"/>
      <c r="Y121" s="349"/>
      <c r="Z121" s="349"/>
    </row>
    <row r="122" spans="1:26" ht="15.75" customHeight="1" x14ac:dyDescent="0.2">
      <c r="A122" s="349"/>
      <c r="B122" s="351"/>
      <c r="C122" s="349"/>
      <c r="D122" s="349"/>
      <c r="E122" s="349"/>
      <c r="F122" s="349"/>
      <c r="G122" s="349"/>
      <c r="H122" s="349"/>
      <c r="I122" s="349"/>
      <c r="J122" s="349"/>
      <c r="K122" s="349"/>
      <c r="L122" s="349"/>
      <c r="M122" s="349"/>
      <c r="N122" s="349"/>
      <c r="O122" s="349"/>
      <c r="P122" s="349"/>
      <c r="Q122" s="349"/>
      <c r="R122" s="349"/>
      <c r="S122" s="349"/>
      <c r="T122" s="349"/>
      <c r="U122" s="349"/>
      <c r="V122" s="349"/>
      <c r="W122" s="349"/>
      <c r="X122" s="349"/>
      <c r="Y122" s="349"/>
      <c r="Z122" s="349"/>
    </row>
    <row r="123" spans="1:26" ht="15.75" customHeight="1" x14ac:dyDescent="0.2">
      <c r="A123" s="349"/>
      <c r="B123" s="351"/>
      <c r="C123" s="349"/>
      <c r="D123" s="349"/>
      <c r="E123" s="349"/>
      <c r="F123" s="349"/>
      <c r="G123" s="349"/>
      <c r="H123" s="349"/>
      <c r="I123" s="349"/>
      <c r="J123" s="349"/>
      <c r="K123" s="349"/>
      <c r="L123" s="349"/>
      <c r="M123" s="349"/>
      <c r="N123" s="349"/>
      <c r="O123" s="349"/>
      <c r="P123" s="349"/>
      <c r="Q123" s="349"/>
      <c r="R123" s="349"/>
      <c r="S123" s="349"/>
      <c r="T123" s="349"/>
      <c r="U123" s="349"/>
      <c r="V123" s="349"/>
      <c r="W123" s="349"/>
      <c r="X123" s="349"/>
      <c r="Y123" s="349"/>
      <c r="Z123" s="349"/>
    </row>
    <row r="124" spans="1:26" ht="15.75" customHeight="1" x14ac:dyDescent="0.2">
      <c r="A124" s="349"/>
      <c r="B124" s="351"/>
      <c r="C124" s="349"/>
      <c r="D124" s="349"/>
      <c r="E124" s="349"/>
      <c r="F124" s="349"/>
      <c r="G124" s="349"/>
      <c r="H124" s="349"/>
      <c r="I124" s="349"/>
      <c r="J124" s="349"/>
      <c r="K124" s="349"/>
      <c r="L124" s="349"/>
      <c r="M124" s="349"/>
      <c r="N124" s="349"/>
      <c r="O124" s="349"/>
      <c r="P124" s="349"/>
      <c r="Q124" s="349"/>
      <c r="R124" s="349"/>
      <c r="S124" s="349"/>
      <c r="T124" s="349"/>
      <c r="U124" s="349"/>
      <c r="V124" s="349"/>
      <c r="W124" s="349"/>
      <c r="X124" s="349"/>
      <c r="Y124" s="349"/>
      <c r="Z124" s="349"/>
    </row>
    <row r="125" spans="1:26" ht="15.75" customHeight="1" x14ac:dyDescent="0.2">
      <c r="A125" s="349"/>
      <c r="B125" s="351"/>
      <c r="C125" s="349"/>
      <c r="D125" s="349"/>
      <c r="E125" s="349"/>
      <c r="F125" s="349"/>
      <c r="G125" s="349"/>
      <c r="H125" s="349"/>
      <c r="I125" s="349"/>
      <c r="J125" s="349"/>
      <c r="K125" s="349"/>
      <c r="L125" s="349"/>
      <c r="M125" s="349"/>
      <c r="N125" s="349"/>
      <c r="O125" s="349"/>
      <c r="P125" s="349"/>
      <c r="Q125" s="349"/>
      <c r="R125" s="349"/>
      <c r="S125" s="349"/>
      <c r="T125" s="349"/>
      <c r="U125" s="349"/>
      <c r="V125" s="349"/>
      <c r="W125" s="349"/>
      <c r="X125" s="349"/>
      <c r="Y125" s="349"/>
      <c r="Z125" s="349"/>
    </row>
    <row r="126" spans="1:26" ht="15.75" customHeight="1" x14ac:dyDescent="0.2">
      <c r="A126" s="349"/>
      <c r="B126" s="351"/>
      <c r="C126" s="349"/>
      <c r="D126" s="349"/>
      <c r="E126" s="349"/>
      <c r="F126" s="349"/>
      <c r="G126" s="349"/>
      <c r="H126" s="349"/>
      <c r="I126" s="349"/>
      <c r="J126" s="349"/>
      <c r="K126" s="349"/>
      <c r="L126" s="349"/>
      <c r="M126" s="349"/>
      <c r="N126" s="349"/>
      <c r="O126" s="349"/>
      <c r="P126" s="349"/>
      <c r="Q126" s="349"/>
      <c r="R126" s="349"/>
      <c r="S126" s="349"/>
      <c r="T126" s="349"/>
      <c r="U126" s="349"/>
      <c r="V126" s="349"/>
      <c r="W126" s="349"/>
      <c r="X126" s="349"/>
      <c r="Y126" s="349"/>
      <c r="Z126" s="349"/>
    </row>
    <row r="127" spans="1:26" ht="15.75" customHeight="1" x14ac:dyDescent="0.2">
      <c r="A127" s="349"/>
      <c r="B127" s="351"/>
      <c r="C127" s="349"/>
      <c r="D127" s="349"/>
      <c r="E127" s="349"/>
      <c r="F127" s="349"/>
      <c r="G127" s="349"/>
      <c r="H127" s="349"/>
      <c r="I127" s="349"/>
      <c r="J127" s="349"/>
      <c r="K127" s="349"/>
      <c r="L127" s="349"/>
      <c r="M127" s="349"/>
      <c r="N127" s="349"/>
      <c r="O127" s="349"/>
      <c r="P127" s="349"/>
      <c r="Q127" s="349"/>
      <c r="R127" s="349"/>
      <c r="S127" s="349"/>
      <c r="T127" s="349"/>
      <c r="U127" s="349"/>
      <c r="V127" s="349"/>
      <c r="W127" s="349"/>
      <c r="X127" s="349"/>
      <c r="Y127" s="349"/>
      <c r="Z127" s="349"/>
    </row>
    <row r="128" spans="1:26" ht="15.75" customHeight="1" x14ac:dyDescent="0.2">
      <c r="A128" s="349"/>
      <c r="B128" s="351"/>
      <c r="C128" s="349"/>
      <c r="D128" s="349"/>
      <c r="E128" s="349"/>
      <c r="F128" s="349"/>
      <c r="G128" s="349"/>
      <c r="H128" s="349"/>
      <c r="I128" s="349"/>
      <c r="J128" s="349"/>
      <c r="K128" s="349"/>
      <c r="L128" s="349"/>
      <c r="M128" s="349"/>
      <c r="N128" s="349"/>
      <c r="O128" s="349"/>
      <c r="P128" s="349"/>
      <c r="Q128" s="349"/>
      <c r="R128" s="349"/>
      <c r="S128" s="349"/>
      <c r="T128" s="349"/>
      <c r="U128" s="349"/>
      <c r="V128" s="349"/>
      <c r="W128" s="349"/>
      <c r="X128" s="349"/>
      <c r="Y128" s="349"/>
      <c r="Z128" s="349"/>
    </row>
    <row r="129" spans="1:26" ht="15.75" customHeight="1" x14ac:dyDescent="0.2">
      <c r="A129" s="349"/>
      <c r="B129" s="351"/>
      <c r="C129" s="349"/>
      <c r="D129" s="349"/>
      <c r="E129" s="349"/>
      <c r="F129" s="349"/>
      <c r="G129" s="349"/>
      <c r="H129" s="349"/>
      <c r="I129" s="349"/>
      <c r="J129" s="349"/>
      <c r="K129" s="349"/>
      <c r="L129" s="349"/>
      <c r="M129" s="349"/>
      <c r="N129" s="349"/>
      <c r="O129" s="349"/>
      <c r="P129" s="349"/>
      <c r="Q129" s="349"/>
      <c r="R129" s="349"/>
      <c r="S129" s="349"/>
      <c r="T129" s="349"/>
      <c r="U129" s="349"/>
      <c r="V129" s="349"/>
      <c r="W129" s="349"/>
      <c r="X129" s="349"/>
      <c r="Y129" s="349"/>
      <c r="Z129" s="349"/>
    </row>
    <row r="130" spans="1:26" ht="15.75" customHeight="1" x14ac:dyDescent="0.2">
      <c r="A130" s="349"/>
      <c r="B130" s="351"/>
      <c r="C130" s="349"/>
      <c r="D130" s="349"/>
      <c r="E130" s="349"/>
      <c r="F130" s="349"/>
      <c r="G130" s="349"/>
      <c r="H130" s="349"/>
      <c r="I130" s="349"/>
      <c r="J130" s="349"/>
      <c r="K130" s="349"/>
      <c r="L130" s="349"/>
      <c r="M130" s="349"/>
      <c r="N130" s="349"/>
      <c r="O130" s="349"/>
      <c r="P130" s="349"/>
      <c r="Q130" s="349"/>
      <c r="R130" s="349"/>
      <c r="S130" s="349"/>
      <c r="T130" s="349"/>
      <c r="U130" s="349"/>
      <c r="V130" s="349"/>
      <c r="W130" s="349"/>
      <c r="X130" s="349"/>
      <c r="Y130" s="349"/>
      <c r="Z130" s="349"/>
    </row>
    <row r="131" spans="1:26" ht="15.75" customHeight="1" x14ac:dyDescent="0.2">
      <c r="A131" s="349"/>
      <c r="B131" s="351"/>
      <c r="C131" s="349"/>
      <c r="D131" s="349"/>
      <c r="E131" s="349"/>
      <c r="F131" s="349"/>
      <c r="G131" s="349"/>
      <c r="H131" s="349"/>
      <c r="I131" s="349"/>
      <c r="J131" s="349"/>
      <c r="K131" s="349"/>
      <c r="L131" s="349"/>
      <c r="M131" s="349"/>
      <c r="N131" s="349"/>
      <c r="O131" s="349"/>
      <c r="P131" s="349"/>
      <c r="Q131" s="349"/>
      <c r="R131" s="349"/>
      <c r="S131" s="349"/>
      <c r="T131" s="349"/>
      <c r="U131" s="349"/>
      <c r="V131" s="349"/>
      <c r="W131" s="349"/>
      <c r="X131" s="349"/>
      <c r="Y131" s="349"/>
      <c r="Z131" s="349"/>
    </row>
    <row r="132" spans="1:26" ht="15.75" customHeight="1" x14ac:dyDescent="0.2">
      <c r="A132" s="349"/>
      <c r="B132" s="351"/>
      <c r="C132" s="349"/>
      <c r="D132" s="349"/>
      <c r="E132" s="349"/>
      <c r="F132" s="349"/>
      <c r="G132" s="349"/>
      <c r="H132" s="349"/>
      <c r="I132" s="349"/>
      <c r="J132" s="349"/>
      <c r="K132" s="349"/>
      <c r="L132" s="349"/>
      <c r="M132" s="349"/>
      <c r="N132" s="349"/>
      <c r="O132" s="349"/>
      <c r="P132" s="349"/>
      <c r="Q132" s="349"/>
      <c r="R132" s="349"/>
      <c r="S132" s="349"/>
      <c r="T132" s="349"/>
      <c r="U132" s="349"/>
      <c r="V132" s="349"/>
      <c r="W132" s="349"/>
      <c r="X132" s="349"/>
      <c r="Y132" s="349"/>
      <c r="Z132" s="349"/>
    </row>
    <row r="133" spans="1:26" ht="15.75" customHeight="1" x14ac:dyDescent="0.2">
      <c r="A133" s="349"/>
      <c r="B133" s="351"/>
      <c r="C133" s="349"/>
      <c r="D133" s="349"/>
      <c r="E133" s="349"/>
      <c r="F133" s="349"/>
      <c r="G133" s="349"/>
      <c r="H133" s="349"/>
      <c r="I133" s="349"/>
      <c r="J133" s="349"/>
      <c r="K133" s="349"/>
      <c r="L133" s="349"/>
      <c r="M133" s="349"/>
      <c r="N133" s="349"/>
      <c r="O133" s="349"/>
      <c r="P133" s="349"/>
      <c r="Q133" s="349"/>
      <c r="R133" s="349"/>
      <c r="S133" s="349"/>
      <c r="T133" s="349"/>
      <c r="U133" s="349"/>
      <c r="V133" s="349"/>
      <c r="W133" s="349"/>
      <c r="X133" s="349"/>
      <c r="Y133" s="349"/>
      <c r="Z133" s="349"/>
    </row>
    <row r="134" spans="1:26" ht="15.75" customHeight="1" x14ac:dyDescent="0.2">
      <c r="A134" s="349"/>
      <c r="B134" s="351"/>
      <c r="C134" s="349"/>
      <c r="D134" s="349"/>
      <c r="E134" s="349"/>
      <c r="F134" s="349"/>
      <c r="G134" s="349"/>
      <c r="H134" s="349"/>
      <c r="I134" s="349"/>
      <c r="J134" s="349"/>
      <c r="K134" s="349"/>
      <c r="L134" s="349"/>
      <c r="M134" s="349"/>
      <c r="N134" s="349"/>
      <c r="O134" s="349"/>
      <c r="P134" s="349"/>
      <c r="Q134" s="349"/>
      <c r="R134" s="349"/>
      <c r="S134" s="349"/>
      <c r="T134" s="349"/>
      <c r="U134" s="349"/>
      <c r="V134" s="349"/>
      <c r="W134" s="349"/>
      <c r="X134" s="349"/>
      <c r="Y134" s="349"/>
      <c r="Z134" s="349"/>
    </row>
    <row r="135" spans="1:26" ht="15.75" customHeight="1" x14ac:dyDescent="0.2">
      <c r="A135" s="349"/>
      <c r="B135" s="351"/>
      <c r="C135" s="349"/>
      <c r="D135" s="349"/>
      <c r="E135" s="349"/>
      <c r="F135" s="349"/>
      <c r="G135" s="349"/>
      <c r="H135" s="349"/>
      <c r="I135" s="349"/>
      <c r="J135" s="349"/>
      <c r="K135" s="349"/>
      <c r="L135" s="349"/>
      <c r="M135" s="349"/>
      <c r="N135" s="349"/>
      <c r="O135" s="349"/>
      <c r="P135" s="349"/>
      <c r="Q135" s="349"/>
      <c r="R135" s="349"/>
      <c r="S135" s="349"/>
      <c r="T135" s="349"/>
      <c r="U135" s="349"/>
      <c r="V135" s="349"/>
      <c r="W135" s="349"/>
      <c r="X135" s="349"/>
      <c r="Y135" s="349"/>
      <c r="Z135" s="349"/>
    </row>
    <row r="136" spans="1:26" ht="15.75" customHeight="1" x14ac:dyDescent="0.2">
      <c r="A136" s="349"/>
      <c r="B136" s="351"/>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row>
    <row r="137" spans="1:26" ht="15.75" customHeight="1" x14ac:dyDescent="0.2">
      <c r="A137" s="349"/>
      <c r="B137" s="351"/>
      <c r="C137" s="349"/>
      <c r="D137" s="349"/>
      <c r="E137" s="349"/>
      <c r="F137" s="349"/>
      <c r="G137" s="349"/>
      <c r="H137" s="349"/>
      <c r="I137" s="349"/>
      <c r="J137" s="349"/>
      <c r="K137" s="349"/>
      <c r="L137" s="349"/>
      <c r="M137" s="349"/>
      <c r="N137" s="349"/>
      <c r="O137" s="349"/>
      <c r="P137" s="349"/>
      <c r="Q137" s="349"/>
      <c r="R137" s="349"/>
      <c r="S137" s="349"/>
      <c r="T137" s="349"/>
      <c r="U137" s="349"/>
      <c r="V137" s="349"/>
      <c r="W137" s="349"/>
      <c r="X137" s="349"/>
      <c r="Y137" s="349"/>
      <c r="Z137" s="349"/>
    </row>
    <row r="138" spans="1:26" ht="15.75" customHeight="1" x14ac:dyDescent="0.2">
      <c r="A138" s="349"/>
      <c r="B138" s="351"/>
      <c r="C138" s="349"/>
      <c r="D138" s="349"/>
      <c r="E138" s="349"/>
      <c r="F138" s="349"/>
      <c r="G138" s="349"/>
      <c r="H138" s="349"/>
      <c r="I138" s="349"/>
      <c r="J138" s="349"/>
      <c r="K138" s="349"/>
      <c r="L138" s="349"/>
      <c r="M138" s="349"/>
      <c r="N138" s="349"/>
      <c r="O138" s="349"/>
      <c r="P138" s="349"/>
      <c r="Q138" s="349"/>
      <c r="R138" s="349"/>
      <c r="S138" s="349"/>
      <c r="T138" s="349"/>
      <c r="U138" s="349"/>
      <c r="V138" s="349"/>
      <c r="W138" s="349"/>
      <c r="X138" s="349"/>
      <c r="Y138" s="349"/>
      <c r="Z138" s="349"/>
    </row>
    <row r="139" spans="1:26" ht="15.75" customHeight="1" x14ac:dyDescent="0.2">
      <c r="A139" s="349"/>
      <c r="B139" s="351"/>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row>
    <row r="140" spans="1:26" ht="15.75" customHeight="1" x14ac:dyDescent="0.2">
      <c r="A140" s="349"/>
      <c r="B140" s="351"/>
      <c r="C140" s="349"/>
      <c r="D140" s="349"/>
      <c r="E140" s="349"/>
      <c r="F140" s="349"/>
      <c r="G140" s="349"/>
      <c r="H140" s="349"/>
      <c r="I140" s="349"/>
      <c r="J140" s="349"/>
      <c r="K140" s="349"/>
      <c r="L140" s="349"/>
      <c r="M140" s="349"/>
      <c r="N140" s="349"/>
      <c r="O140" s="349"/>
      <c r="P140" s="349"/>
      <c r="Q140" s="349"/>
      <c r="R140" s="349"/>
      <c r="S140" s="349"/>
      <c r="T140" s="349"/>
      <c r="U140" s="349"/>
      <c r="V140" s="349"/>
      <c r="W140" s="349"/>
      <c r="X140" s="349"/>
      <c r="Y140" s="349"/>
      <c r="Z140" s="349"/>
    </row>
    <row r="141" spans="1:26" ht="15.75" customHeight="1" x14ac:dyDescent="0.2">
      <c r="A141" s="349"/>
      <c r="B141" s="351"/>
      <c r="C141" s="349"/>
      <c r="D141" s="349"/>
      <c r="E141" s="349"/>
      <c r="F141" s="349"/>
      <c r="G141" s="349"/>
      <c r="H141" s="349"/>
      <c r="I141" s="349"/>
      <c r="J141" s="349"/>
      <c r="K141" s="349"/>
      <c r="L141" s="349"/>
      <c r="M141" s="349"/>
      <c r="N141" s="349"/>
      <c r="O141" s="349"/>
      <c r="P141" s="349"/>
      <c r="Q141" s="349"/>
      <c r="R141" s="349"/>
      <c r="S141" s="349"/>
      <c r="T141" s="349"/>
      <c r="U141" s="349"/>
      <c r="V141" s="349"/>
      <c r="W141" s="349"/>
      <c r="X141" s="349"/>
      <c r="Y141" s="349"/>
      <c r="Z141" s="349"/>
    </row>
    <row r="142" spans="1:26" ht="15.75" customHeight="1" x14ac:dyDescent="0.2">
      <c r="A142" s="349"/>
      <c r="B142" s="351"/>
      <c r="C142" s="349"/>
      <c r="D142" s="349"/>
      <c r="E142" s="349"/>
      <c r="F142" s="349"/>
      <c r="G142" s="349"/>
      <c r="H142" s="349"/>
      <c r="I142" s="349"/>
      <c r="J142" s="349"/>
      <c r="K142" s="349"/>
      <c r="L142" s="349"/>
      <c r="M142" s="349"/>
      <c r="N142" s="349"/>
      <c r="O142" s="349"/>
      <c r="P142" s="349"/>
      <c r="Q142" s="349"/>
      <c r="R142" s="349"/>
      <c r="S142" s="349"/>
      <c r="T142" s="349"/>
      <c r="U142" s="349"/>
      <c r="V142" s="349"/>
      <c r="W142" s="349"/>
      <c r="X142" s="349"/>
      <c r="Y142" s="349"/>
      <c r="Z142" s="349"/>
    </row>
    <row r="143" spans="1:26" ht="15.75" customHeight="1" x14ac:dyDescent="0.2">
      <c r="A143" s="349"/>
      <c r="B143" s="351"/>
      <c r="C143" s="349"/>
      <c r="D143" s="349"/>
      <c r="E143" s="349"/>
      <c r="F143" s="349"/>
      <c r="G143" s="349"/>
      <c r="H143" s="349"/>
      <c r="I143" s="349"/>
      <c r="J143" s="349"/>
      <c r="K143" s="349"/>
      <c r="L143" s="349"/>
      <c r="M143" s="349"/>
      <c r="N143" s="349"/>
      <c r="O143" s="349"/>
      <c r="P143" s="349"/>
      <c r="Q143" s="349"/>
      <c r="R143" s="349"/>
      <c r="S143" s="349"/>
      <c r="T143" s="349"/>
      <c r="U143" s="349"/>
      <c r="V143" s="349"/>
      <c r="W143" s="349"/>
      <c r="X143" s="349"/>
      <c r="Y143" s="349"/>
      <c r="Z143" s="349"/>
    </row>
    <row r="144" spans="1:26" ht="15.75" customHeight="1" x14ac:dyDescent="0.2">
      <c r="A144" s="349"/>
      <c r="B144" s="351"/>
      <c r="C144" s="349"/>
      <c r="D144" s="349"/>
      <c r="E144" s="349"/>
      <c r="F144" s="349"/>
      <c r="G144" s="349"/>
      <c r="H144" s="349"/>
      <c r="I144" s="349"/>
      <c r="J144" s="349"/>
      <c r="K144" s="349"/>
      <c r="L144" s="349"/>
      <c r="M144" s="349"/>
      <c r="N144" s="349"/>
      <c r="O144" s="349"/>
      <c r="P144" s="349"/>
      <c r="Q144" s="349"/>
      <c r="R144" s="349"/>
      <c r="S144" s="349"/>
      <c r="T144" s="349"/>
      <c r="U144" s="349"/>
      <c r="V144" s="349"/>
      <c r="W144" s="349"/>
      <c r="X144" s="349"/>
      <c r="Y144" s="349"/>
      <c r="Z144" s="349"/>
    </row>
    <row r="145" spans="1:26" ht="15.75" customHeight="1" x14ac:dyDescent="0.2">
      <c r="A145" s="349"/>
      <c r="B145" s="351"/>
      <c r="C145" s="349"/>
      <c r="D145" s="349"/>
      <c r="E145" s="349"/>
      <c r="F145" s="349"/>
      <c r="G145" s="349"/>
      <c r="H145" s="349"/>
      <c r="I145" s="349"/>
      <c r="J145" s="349"/>
      <c r="K145" s="349"/>
      <c r="L145" s="349"/>
      <c r="M145" s="349"/>
      <c r="N145" s="349"/>
      <c r="O145" s="349"/>
      <c r="P145" s="349"/>
      <c r="Q145" s="349"/>
      <c r="R145" s="349"/>
      <c r="S145" s="349"/>
      <c r="T145" s="349"/>
      <c r="U145" s="349"/>
      <c r="V145" s="349"/>
      <c r="W145" s="349"/>
      <c r="X145" s="349"/>
      <c r="Y145" s="349"/>
      <c r="Z145" s="349"/>
    </row>
    <row r="146" spans="1:26" ht="15.75" customHeight="1" x14ac:dyDescent="0.2">
      <c r="A146" s="349"/>
      <c r="B146" s="351"/>
      <c r="C146" s="349"/>
      <c r="D146" s="349"/>
      <c r="E146" s="349"/>
      <c r="F146" s="349"/>
      <c r="G146" s="349"/>
      <c r="H146" s="349"/>
      <c r="I146" s="349"/>
      <c r="J146" s="349"/>
      <c r="K146" s="349"/>
      <c r="L146" s="349"/>
      <c r="M146" s="349"/>
      <c r="N146" s="349"/>
      <c r="O146" s="349"/>
      <c r="P146" s="349"/>
      <c r="Q146" s="349"/>
      <c r="R146" s="349"/>
      <c r="S146" s="349"/>
      <c r="T146" s="349"/>
      <c r="U146" s="349"/>
      <c r="V146" s="349"/>
      <c r="W146" s="349"/>
      <c r="X146" s="349"/>
      <c r="Y146" s="349"/>
      <c r="Z146" s="349"/>
    </row>
    <row r="147" spans="1:26" ht="15.75" customHeight="1" x14ac:dyDescent="0.2">
      <c r="A147" s="349"/>
      <c r="B147" s="351"/>
      <c r="C147" s="349"/>
      <c r="D147" s="349"/>
      <c r="E147" s="349"/>
      <c r="F147" s="349"/>
      <c r="G147" s="349"/>
      <c r="H147" s="349"/>
      <c r="I147" s="349"/>
      <c r="J147" s="349"/>
      <c r="K147" s="349"/>
      <c r="L147" s="349"/>
      <c r="M147" s="349"/>
      <c r="N147" s="349"/>
      <c r="O147" s="349"/>
      <c r="P147" s="349"/>
      <c r="Q147" s="349"/>
      <c r="R147" s="349"/>
      <c r="S147" s="349"/>
      <c r="T147" s="349"/>
      <c r="U147" s="349"/>
      <c r="V147" s="349"/>
      <c r="W147" s="349"/>
      <c r="X147" s="349"/>
      <c r="Y147" s="349"/>
      <c r="Z147" s="349"/>
    </row>
    <row r="148" spans="1:26" ht="15.75" customHeight="1" x14ac:dyDescent="0.2">
      <c r="A148" s="349"/>
      <c r="B148" s="351"/>
      <c r="C148" s="349"/>
      <c r="D148" s="349"/>
      <c r="E148" s="349"/>
      <c r="F148" s="349"/>
      <c r="G148" s="349"/>
      <c r="H148" s="349"/>
      <c r="I148" s="349"/>
      <c r="J148" s="349"/>
      <c r="K148" s="349"/>
      <c r="L148" s="349"/>
      <c r="M148" s="349"/>
      <c r="N148" s="349"/>
      <c r="O148" s="349"/>
      <c r="P148" s="349"/>
      <c r="Q148" s="349"/>
      <c r="R148" s="349"/>
      <c r="S148" s="349"/>
      <c r="T148" s="349"/>
      <c r="U148" s="349"/>
      <c r="V148" s="349"/>
      <c r="W148" s="349"/>
      <c r="X148" s="349"/>
      <c r="Y148" s="349"/>
      <c r="Z148" s="349"/>
    </row>
    <row r="149" spans="1:26" ht="15.75" customHeight="1" x14ac:dyDescent="0.2">
      <c r="A149" s="349"/>
      <c r="B149" s="351"/>
      <c r="C149" s="349"/>
      <c r="D149" s="349"/>
      <c r="E149" s="349"/>
      <c r="F149" s="349"/>
      <c r="G149" s="349"/>
      <c r="H149" s="349"/>
      <c r="I149" s="349"/>
      <c r="J149" s="349"/>
      <c r="K149" s="349"/>
      <c r="L149" s="349"/>
      <c r="M149" s="349"/>
      <c r="N149" s="349"/>
      <c r="O149" s="349"/>
      <c r="P149" s="349"/>
      <c r="Q149" s="349"/>
      <c r="R149" s="349"/>
      <c r="S149" s="349"/>
      <c r="T149" s="349"/>
      <c r="U149" s="349"/>
      <c r="V149" s="349"/>
      <c r="W149" s="349"/>
      <c r="X149" s="349"/>
      <c r="Y149" s="349"/>
      <c r="Z149" s="349"/>
    </row>
    <row r="150" spans="1:26" ht="15.75" customHeight="1" x14ac:dyDescent="0.2">
      <c r="A150" s="349"/>
      <c r="B150" s="351"/>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c r="Y150" s="349"/>
      <c r="Z150" s="349"/>
    </row>
    <row r="151" spans="1:26" ht="15.75" customHeight="1" x14ac:dyDescent="0.2">
      <c r="A151" s="349"/>
      <c r="B151" s="351"/>
      <c r="C151" s="349"/>
      <c r="D151" s="349"/>
      <c r="E151" s="349"/>
      <c r="F151" s="349"/>
      <c r="G151" s="349"/>
      <c r="H151" s="349"/>
      <c r="I151" s="349"/>
      <c r="J151" s="349"/>
      <c r="K151" s="349"/>
      <c r="L151" s="349"/>
      <c r="M151" s="349"/>
      <c r="N151" s="349"/>
      <c r="O151" s="349"/>
      <c r="P151" s="349"/>
      <c r="Q151" s="349"/>
      <c r="R151" s="349"/>
      <c r="S151" s="349"/>
      <c r="T151" s="349"/>
      <c r="U151" s="349"/>
      <c r="V151" s="349"/>
      <c r="W151" s="349"/>
      <c r="X151" s="349"/>
      <c r="Y151" s="349"/>
      <c r="Z151" s="349"/>
    </row>
    <row r="152" spans="1:26" ht="15.75" customHeight="1" x14ac:dyDescent="0.2">
      <c r="A152" s="349"/>
      <c r="B152" s="351"/>
      <c r="C152" s="349"/>
      <c r="D152" s="349"/>
      <c r="E152" s="349"/>
      <c r="F152" s="349"/>
      <c r="G152" s="349"/>
      <c r="H152" s="349"/>
      <c r="I152" s="349"/>
      <c r="J152" s="349"/>
      <c r="K152" s="349"/>
      <c r="L152" s="349"/>
      <c r="M152" s="349"/>
      <c r="N152" s="349"/>
      <c r="O152" s="349"/>
      <c r="P152" s="349"/>
      <c r="Q152" s="349"/>
      <c r="R152" s="349"/>
      <c r="S152" s="349"/>
      <c r="T152" s="349"/>
      <c r="U152" s="349"/>
      <c r="V152" s="349"/>
      <c r="W152" s="349"/>
      <c r="X152" s="349"/>
      <c r="Y152" s="349"/>
      <c r="Z152" s="349"/>
    </row>
    <row r="153" spans="1:26" ht="15.75" customHeight="1" x14ac:dyDescent="0.2">
      <c r="A153" s="349"/>
      <c r="B153" s="351"/>
      <c r="C153" s="349"/>
      <c r="D153" s="349"/>
      <c r="E153" s="349"/>
      <c r="F153" s="349"/>
      <c r="G153" s="349"/>
      <c r="H153" s="349"/>
      <c r="I153" s="349"/>
      <c r="J153" s="349"/>
      <c r="K153" s="349"/>
      <c r="L153" s="349"/>
      <c r="M153" s="349"/>
      <c r="N153" s="349"/>
      <c r="O153" s="349"/>
      <c r="P153" s="349"/>
      <c r="Q153" s="349"/>
      <c r="R153" s="349"/>
      <c r="S153" s="349"/>
      <c r="T153" s="349"/>
      <c r="U153" s="349"/>
      <c r="V153" s="349"/>
      <c r="W153" s="349"/>
      <c r="X153" s="349"/>
      <c r="Y153" s="349"/>
      <c r="Z153" s="349"/>
    </row>
    <row r="154" spans="1:26" ht="15.75" customHeight="1" x14ac:dyDescent="0.2">
      <c r="A154" s="349"/>
      <c r="B154" s="351"/>
      <c r="C154" s="349"/>
      <c r="D154" s="349"/>
      <c r="E154" s="349"/>
      <c r="F154" s="349"/>
      <c r="G154" s="349"/>
      <c r="H154" s="349"/>
      <c r="I154" s="349"/>
      <c r="J154" s="349"/>
      <c r="K154" s="349"/>
      <c r="L154" s="349"/>
      <c r="M154" s="349"/>
      <c r="N154" s="349"/>
      <c r="O154" s="349"/>
      <c r="P154" s="349"/>
      <c r="Q154" s="349"/>
      <c r="R154" s="349"/>
      <c r="S154" s="349"/>
      <c r="T154" s="349"/>
      <c r="U154" s="349"/>
      <c r="V154" s="349"/>
      <c r="W154" s="349"/>
      <c r="X154" s="349"/>
      <c r="Y154" s="349"/>
      <c r="Z154" s="349"/>
    </row>
    <row r="155" spans="1:26" ht="15.75" customHeight="1" x14ac:dyDescent="0.2">
      <c r="A155" s="349"/>
      <c r="B155" s="351"/>
      <c r="C155" s="349"/>
      <c r="D155" s="349"/>
      <c r="E155" s="349"/>
      <c r="F155" s="349"/>
      <c r="G155" s="349"/>
      <c r="H155" s="349"/>
      <c r="I155" s="349"/>
      <c r="J155" s="349"/>
      <c r="K155" s="349"/>
      <c r="L155" s="349"/>
      <c r="M155" s="349"/>
      <c r="N155" s="349"/>
      <c r="O155" s="349"/>
      <c r="P155" s="349"/>
      <c r="Q155" s="349"/>
      <c r="R155" s="349"/>
      <c r="S155" s="349"/>
      <c r="T155" s="349"/>
      <c r="U155" s="349"/>
      <c r="V155" s="349"/>
      <c r="W155" s="349"/>
      <c r="X155" s="349"/>
      <c r="Y155" s="349"/>
      <c r="Z155" s="349"/>
    </row>
    <row r="156" spans="1:26" ht="15.75" customHeight="1" x14ac:dyDescent="0.2">
      <c r="A156" s="349"/>
      <c r="B156" s="351"/>
      <c r="C156" s="349"/>
      <c r="D156" s="349"/>
      <c r="E156" s="349"/>
      <c r="F156" s="349"/>
      <c r="G156" s="349"/>
      <c r="H156" s="349"/>
      <c r="I156" s="349"/>
      <c r="J156" s="349"/>
      <c r="K156" s="349"/>
      <c r="L156" s="349"/>
      <c r="M156" s="349"/>
      <c r="N156" s="349"/>
      <c r="O156" s="349"/>
      <c r="P156" s="349"/>
      <c r="Q156" s="349"/>
      <c r="R156" s="349"/>
      <c r="S156" s="349"/>
      <c r="T156" s="349"/>
      <c r="U156" s="349"/>
      <c r="V156" s="349"/>
      <c r="W156" s="349"/>
      <c r="X156" s="349"/>
      <c r="Y156" s="349"/>
      <c r="Z156" s="349"/>
    </row>
    <row r="157" spans="1:26" ht="15.75" customHeight="1" x14ac:dyDescent="0.2">
      <c r="A157" s="349"/>
      <c r="B157" s="351"/>
      <c r="C157" s="349"/>
      <c r="D157" s="349"/>
      <c r="E157" s="349"/>
      <c r="F157" s="349"/>
      <c r="G157" s="349"/>
      <c r="H157" s="349"/>
      <c r="I157" s="349"/>
      <c r="J157" s="349"/>
      <c r="K157" s="349"/>
      <c r="L157" s="349"/>
      <c r="M157" s="349"/>
      <c r="N157" s="349"/>
      <c r="O157" s="349"/>
      <c r="P157" s="349"/>
      <c r="Q157" s="349"/>
      <c r="R157" s="349"/>
      <c r="S157" s="349"/>
      <c r="T157" s="349"/>
      <c r="U157" s="349"/>
      <c r="V157" s="349"/>
      <c r="W157" s="349"/>
      <c r="X157" s="349"/>
      <c r="Y157" s="349"/>
      <c r="Z157" s="349"/>
    </row>
    <row r="158" spans="1:26" ht="15.75" customHeight="1" x14ac:dyDescent="0.2">
      <c r="A158" s="349"/>
      <c r="B158" s="351"/>
      <c r="C158" s="349"/>
      <c r="D158" s="349"/>
      <c r="E158" s="349"/>
      <c r="F158" s="349"/>
      <c r="G158" s="349"/>
      <c r="H158" s="349"/>
      <c r="I158" s="349"/>
      <c r="J158" s="349"/>
      <c r="K158" s="349"/>
      <c r="L158" s="349"/>
      <c r="M158" s="349"/>
      <c r="N158" s="349"/>
      <c r="O158" s="349"/>
      <c r="P158" s="349"/>
      <c r="Q158" s="349"/>
      <c r="R158" s="349"/>
      <c r="S158" s="349"/>
      <c r="T158" s="349"/>
      <c r="U158" s="349"/>
      <c r="V158" s="349"/>
      <c r="W158" s="349"/>
      <c r="X158" s="349"/>
      <c r="Y158" s="349"/>
      <c r="Z158" s="349"/>
    </row>
    <row r="159" spans="1:26" ht="15.75" customHeight="1" x14ac:dyDescent="0.2">
      <c r="A159" s="349"/>
      <c r="B159" s="351"/>
      <c r="C159" s="349"/>
      <c r="D159" s="349"/>
      <c r="E159" s="349"/>
      <c r="F159" s="349"/>
      <c r="G159" s="349"/>
      <c r="H159" s="349"/>
      <c r="I159" s="349"/>
      <c r="J159" s="349"/>
      <c r="K159" s="349"/>
      <c r="L159" s="349"/>
      <c r="M159" s="349"/>
      <c r="N159" s="349"/>
      <c r="O159" s="349"/>
      <c r="P159" s="349"/>
      <c r="Q159" s="349"/>
      <c r="R159" s="349"/>
      <c r="S159" s="349"/>
      <c r="T159" s="349"/>
      <c r="U159" s="349"/>
      <c r="V159" s="349"/>
      <c r="W159" s="349"/>
      <c r="X159" s="349"/>
      <c r="Y159" s="349"/>
      <c r="Z159" s="349"/>
    </row>
    <row r="160" spans="1:26" ht="15.75" customHeight="1" x14ac:dyDescent="0.2">
      <c r="A160" s="349"/>
      <c r="B160" s="351"/>
      <c r="C160" s="349"/>
      <c r="D160" s="349"/>
      <c r="E160" s="349"/>
      <c r="F160" s="349"/>
      <c r="G160" s="349"/>
      <c r="H160" s="349"/>
      <c r="I160" s="349"/>
      <c r="J160" s="349"/>
      <c r="K160" s="349"/>
      <c r="L160" s="349"/>
      <c r="M160" s="349"/>
      <c r="N160" s="349"/>
      <c r="O160" s="349"/>
      <c r="P160" s="349"/>
      <c r="Q160" s="349"/>
      <c r="R160" s="349"/>
      <c r="S160" s="349"/>
      <c r="T160" s="349"/>
      <c r="U160" s="349"/>
      <c r="V160" s="349"/>
      <c r="W160" s="349"/>
      <c r="X160" s="349"/>
      <c r="Y160" s="349"/>
      <c r="Z160" s="349"/>
    </row>
    <row r="161" spans="1:26" ht="15.75" customHeight="1" x14ac:dyDescent="0.2">
      <c r="A161" s="349"/>
      <c r="B161" s="351"/>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c r="Y161" s="349"/>
      <c r="Z161" s="349"/>
    </row>
    <row r="162" spans="1:26" ht="15.75" customHeight="1" x14ac:dyDescent="0.2">
      <c r="A162" s="349"/>
      <c r="B162" s="351"/>
      <c r="C162" s="349"/>
      <c r="D162" s="349"/>
      <c r="E162" s="349"/>
      <c r="F162" s="349"/>
      <c r="G162" s="349"/>
      <c r="H162" s="349"/>
      <c r="I162" s="349"/>
      <c r="J162" s="349"/>
      <c r="K162" s="349"/>
      <c r="L162" s="349"/>
      <c r="M162" s="349"/>
      <c r="N162" s="349"/>
      <c r="O162" s="349"/>
      <c r="P162" s="349"/>
      <c r="Q162" s="349"/>
      <c r="R162" s="349"/>
      <c r="S162" s="349"/>
      <c r="T162" s="349"/>
      <c r="U162" s="349"/>
      <c r="V162" s="349"/>
      <c r="W162" s="349"/>
      <c r="X162" s="349"/>
      <c r="Y162" s="349"/>
      <c r="Z162" s="349"/>
    </row>
    <row r="163" spans="1:26" ht="15.75" customHeight="1" x14ac:dyDescent="0.2">
      <c r="A163" s="349"/>
      <c r="B163" s="351"/>
      <c r="C163" s="349"/>
      <c r="D163" s="349"/>
      <c r="E163" s="349"/>
      <c r="F163" s="349"/>
      <c r="G163" s="349"/>
      <c r="H163" s="349"/>
      <c r="I163" s="349"/>
      <c r="J163" s="349"/>
      <c r="K163" s="349"/>
      <c r="L163" s="349"/>
      <c r="M163" s="349"/>
      <c r="N163" s="349"/>
      <c r="O163" s="349"/>
      <c r="P163" s="349"/>
      <c r="Q163" s="349"/>
      <c r="R163" s="349"/>
      <c r="S163" s="349"/>
      <c r="T163" s="349"/>
      <c r="U163" s="349"/>
      <c r="V163" s="349"/>
      <c r="W163" s="349"/>
      <c r="X163" s="349"/>
      <c r="Y163" s="349"/>
      <c r="Z163" s="349"/>
    </row>
    <row r="164" spans="1:26" ht="15.75" customHeight="1" x14ac:dyDescent="0.2">
      <c r="A164" s="349"/>
      <c r="B164" s="351"/>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row>
    <row r="165" spans="1:26" ht="15.75" customHeight="1" x14ac:dyDescent="0.2">
      <c r="A165" s="349"/>
      <c r="B165" s="351"/>
      <c r="C165" s="349"/>
      <c r="D165" s="349"/>
      <c r="E165" s="349"/>
      <c r="F165" s="349"/>
      <c r="G165" s="349"/>
      <c r="H165" s="349"/>
      <c r="I165" s="349"/>
      <c r="J165" s="349"/>
      <c r="K165" s="349"/>
      <c r="L165" s="349"/>
      <c r="M165" s="349"/>
      <c r="N165" s="349"/>
      <c r="O165" s="349"/>
      <c r="P165" s="349"/>
      <c r="Q165" s="349"/>
      <c r="R165" s="349"/>
      <c r="S165" s="349"/>
      <c r="T165" s="349"/>
      <c r="U165" s="349"/>
      <c r="V165" s="349"/>
      <c r="W165" s="349"/>
      <c r="X165" s="349"/>
      <c r="Y165" s="349"/>
      <c r="Z165" s="349"/>
    </row>
    <row r="166" spans="1:26" ht="15.75" customHeight="1" x14ac:dyDescent="0.2">
      <c r="A166" s="349"/>
      <c r="B166" s="351"/>
      <c r="C166" s="349"/>
      <c r="D166" s="349"/>
      <c r="E166" s="349"/>
      <c r="F166" s="349"/>
      <c r="G166" s="349"/>
      <c r="H166" s="349"/>
      <c r="I166" s="349"/>
      <c r="J166" s="349"/>
      <c r="K166" s="349"/>
      <c r="L166" s="349"/>
      <c r="M166" s="349"/>
      <c r="N166" s="349"/>
      <c r="O166" s="349"/>
      <c r="P166" s="349"/>
      <c r="Q166" s="349"/>
      <c r="R166" s="349"/>
      <c r="S166" s="349"/>
      <c r="T166" s="349"/>
      <c r="U166" s="349"/>
      <c r="V166" s="349"/>
      <c r="W166" s="349"/>
      <c r="X166" s="349"/>
      <c r="Y166" s="349"/>
      <c r="Z166" s="349"/>
    </row>
    <row r="167" spans="1:26" ht="15.75" customHeight="1" x14ac:dyDescent="0.2">
      <c r="A167" s="349"/>
      <c r="B167" s="351"/>
      <c r="C167" s="349"/>
      <c r="D167" s="349"/>
      <c r="E167" s="349"/>
      <c r="F167" s="349"/>
      <c r="G167" s="349"/>
      <c r="H167" s="349"/>
      <c r="I167" s="349"/>
      <c r="J167" s="349"/>
      <c r="K167" s="349"/>
      <c r="L167" s="349"/>
      <c r="M167" s="349"/>
      <c r="N167" s="349"/>
      <c r="O167" s="349"/>
      <c r="P167" s="349"/>
      <c r="Q167" s="349"/>
      <c r="R167" s="349"/>
      <c r="S167" s="349"/>
      <c r="T167" s="349"/>
      <c r="U167" s="349"/>
      <c r="V167" s="349"/>
      <c r="W167" s="349"/>
      <c r="X167" s="349"/>
      <c r="Y167" s="349"/>
      <c r="Z167" s="349"/>
    </row>
    <row r="168" spans="1:26" ht="15.75" customHeight="1" x14ac:dyDescent="0.2">
      <c r="A168" s="349"/>
      <c r="B168" s="351"/>
      <c r="C168" s="349"/>
      <c r="D168" s="349"/>
      <c r="E168" s="349"/>
      <c r="F168" s="349"/>
      <c r="G168" s="349"/>
      <c r="H168" s="349"/>
      <c r="I168" s="349"/>
      <c r="J168" s="349"/>
      <c r="K168" s="349"/>
      <c r="L168" s="349"/>
      <c r="M168" s="349"/>
      <c r="N168" s="349"/>
      <c r="O168" s="349"/>
      <c r="P168" s="349"/>
      <c r="Q168" s="349"/>
      <c r="R168" s="349"/>
      <c r="S168" s="349"/>
      <c r="T168" s="349"/>
      <c r="U168" s="349"/>
      <c r="V168" s="349"/>
      <c r="W168" s="349"/>
      <c r="X168" s="349"/>
      <c r="Y168" s="349"/>
      <c r="Z168" s="349"/>
    </row>
    <row r="169" spans="1:26" ht="15.75" customHeight="1" x14ac:dyDescent="0.2">
      <c r="A169" s="349"/>
      <c r="B169" s="351"/>
      <c r="C169" s="349"/>
      <c r="D169" s="349"/>
      <c r="E169" s="349"/>
      <c r="F169" s="349"/>
      <c r="G169" s="349"/>
      <c r="H169" s="349"/>
      <c r="I169" s="349"/>
      <c r="J169" s="349"/>
      <c r="K169" s="349"/>
      <c r="L169" s="349"/>
      <c r="M169" s="349"/>
      <c r="N169" s="349"/>
      <c r="O169" s="349"/>
      <c r="P169" s="349"/>
      <c r="Q169" s="349"/>
      <c r="R169" s="349"/>
      <c r="S169" s="349"/>
      <c r="T169" s="349"/>
      <c r="U169" s="349"/>
      <c r="V169" s="349"/>
      <c r="W169" s="349"/>
      <c r="X169" s="349"/>
      <c r="Y169" s="349"/>
      <c r="Z169" s="349"/>
    </row>
    <row r="170" spans="1:26" ht="15.75" customHeight="1" x14ac:dyDescent="0.2">
      <c r="A170" s="349"/>
      <c r="B170" s="351"/>
      <c r="C170" s="349"/>
      <c r="D170" s="349"/>
      <c r="E170" s="349"/>
      <c r="F170" s="349"/>
      <c r="G170" s="349"/>
      <c r="H170" s="349"/>
      <c r="I170" s="349"/>
      <c r="J170" s="349"/>
      <c r="K170" s="349"/>
      <c r="L170" s="349"/>
      <c r="M170" s="349"/>
      <c r="N170" s="349"/>
      <c r="O170" s="349"/>
      <c r="P170" s="349"/>
      <c r="Q170" s="349"/>
      <c r="R170" s="349"/>
      <c r="S170" s="349"/>
      <c r="T170" s="349"/>
      <c r="U170" s="349"/>
      <c r="V170" s="349"/>
      <c r="W170" s="349"/>
      <c r="X170" s="349"/>
      <c r="Y170" s="349"/>
      <c r="Z170" s="349"/>
    </row>
    <row r="171" spans="1:26" ht="15.75" customHeight="1" x14ac:dyDescent="0.2">
      <c r="A171" s="349"/>
      <c r="B171" s="351"/>
      <c r="C171" s="349"/>
      <c r="D171" s="349"/>
      <c r="E171" s="349"/>
      <c r="F171" s="349"/>
      <c r="G171" s="349"/>
      <c r="H171" s="349"/>
      <c r="I171" s="349"/>
      <c r="J171" s="349"/>
      <c r="K171" s="349"/>
      <c r="L171" s="349"/>
      <c r="M171" s="349"/>
      <c r="N171" s="349"/>
      <c r="O171" s="349"/>
      <c r="P171" s="349"/>
      <c r="Q171" s="349"/>
      <c r="R171" s="349"/>
      <c r="S171" s="349"/>
      <c r="T171" s="349"/>
      <c r="U171" s="349"/>
      <c r="V171" s="349"/>
      <c r="W171" s="349"/>
      <c r="X171" s="349"/>
      <c r="Y171" s="349"/>
      <c r="Z171" s="349"/>
    </row>
    <row r="172" spans="1:26" ht="15.75" customHeight="1" x14ac:dyDescent="0.2">
      <c r="A172" s="349"/>
      <c r="B172" s="351"/>
      <c r="C172" s="349"/>
      <c r="D172" s="349"/>
      <c r="E172" s="349"/>
      <c r="F172" s="349"/>
      <c r="G172" s="349"/>
      <c r="H172" s="349"/>
      <c r="I172" s="349"/>
      <c r="J172" s="349"/>
      <c r="K172" s="349"/>
      <c r="L172" s="349"/>
      <c r="M172" s="349"/>
      <c r="N172" s="349"/>
      <c r="O172" s="349"/>
      <c r="P172" s="349"/>
      <c r="Q172" s="349"/>
      <c r="R172" s="349"/>
      <c r="S172" s="349"/>
      <c r="T172" s="349"/>
      <c r="U172" s="349"/>
      <c r="V172" s="349"/>
      <c r="W172" s="349"/>
      <c r="X172" s="349"/>
      <c r="Y172" s="349"/>
      <c r="Z172" s="349"/>
    </row>
    <row r="173" spans="1:26" ht="15.75" customHeight="1" x14ac:dyDescent="0.2">
      <c r="A173" s="349"/>
      <c r="B173" s="351"/>
      <c r="C173" s="349"/>
      <c r="D173" s="349"/>
      <c r="E173" s="349"/>
      <c r="F173" s="349"/>
      <c r="G173" s="349"/>
      <c r="H173" s="349"/>
      <c r="I173" s="349"/>
      <c r="J173" s="349"/>
      <c r="K173" s="349"/>
      <c r="L173" s="349"/>
      <c r="M173" s="349"/>
      <c r="N173" s="349"/>
      <c r="O173" s="349"/>
      <c r="P173" s="349"/>
      <c r="Q173" s="349"/>
      <c r="R173" s="349"/>
      <c r="S173" s="349"/>
      <c r="T173" s="349"/>
      <c r="U173" s="349"/>
      <c r="V173" s="349"/>
      <c r="W173" s="349"/>
      <c r="X173" s="349"/>
      <c r="Y173" s="349"/>
      <c r="Z173" s="349"/>
    </row>
    <row r="174" spans="1:26" ht="15.75" customHeight="1" x14ac:dyDescent="0.2">
      <c r="A174" s="349"/>
      <c r="B174" s="351"/>
      <c r="C174" s="349"/>
      <c r="D174" s="349"/>
      <c r="E174" s="349"/>
      <c r="F174" s="349"/>
      <c r="G174" s="349"/>
      <c r="H174" s="349"/>
      <c r="I174" s="349"/>
      <c r="J174" s="349"/>
      <c r="K174" s="349"/>
      <c r="L174" s="349"/>
      <c r="M174" s="349"/>
      <c r="N174" s="349"/>
      <c r="O174" s="349"/>
      <c r="P174" s="349"/>
      <c r="Q174" s="349"/>
      <c r="R174" s="349"/>
      <c r="S174" s="349"/>
      <c r="T174" s="349"/>
      <c r="U174" s="349"/>
      <c r="V174" s="349"/>
      <c r="W174" s="349"/>
      <c r="X174" s="349"/>
      <c r="Y174" s="349"/>
      <c r="Z174" s="349"/>
    </row>
    <row r="175" spans="1:26" ht="15.75" customHeight="1" x14ac:dyDescent="0.2">
      <c r="A175" s="349"/>
      <c r="B175" s="351"/>
      <c r="C175" s="349"/>
      <c r="D175" s="349"/>
      <c r="E175" s="349"/>
      <c r="F175" s="349"/>
      <c r="G175" s="349"/>
      <c r="H175" s="349"/>
      <c r="I175" s="349"/>
      <c r="J175" s="349"/>
      <c r="K175" s="349"/>
      <c r="L175" s="349"/>
      <c r="M175" s="349"/>
      <c r="N175" s="349"/>
      <c r="O175" s="349"/>
      <c r="P175" s="349"/>
      <c r="Q175" s="349"/>
      <c r="R175" s="349"/>
      <c r="S175" s="349"/>
      <c r="T175" s="349"/>
      <c r="U175" s="349"/>
      <c r="V175" s="349"/>
      <c r="W175" s="349"/>
      <c r="X175" s="349"/>
      <c r="Y175" s="349"/>
      <c r="Z175" s="349"/>
    </row>
    <row r="176" spans="1:26" ht="15.75" customHeight="1" x14ac:dyDescent="0.2">
      <c r="A176" s="349"/>
      <c r="B176" s="351"/>
      <c r="C176" s="349"/>
      <c r="D176" s="349"/>
      <c r="E176" s="349"/>
      <c r="F176" s="349"/>
      <c r="G176" s="349"/>
      <c r="H176" s="349"/>
      <c r="I176" s="349"/>
      <c r="J176" s="349"/>
      <c r="K176" s="349"/>
      <c r="L176" s="349"/>
      <c r="M176" s="349"/>
      <c r="N176" s="349"/>
      <c r="O176" s="349"/>
      <c r="P176" s="349"/>
      <c r="Q176" s="349"/>
      <c r="R176" s="349"/>
      <c r="S176" s="349"/>
      <c r="T176" s="349"/>
      <c r="U176" s="349"/>
      <c r="V176" s="349"/>
      <c r="W176" s="349"/>
      <c r="X176" s="349"/>
      <c r="Y176" s="349"/>
      <c r="Z176" s="349"/>
    </row>
    <row r="177" spans="1:26" ht="15.75" customHeight="1" x14ac:dyDescent="0.2">
      <c r="A177" s="349"/>
      <c r="B177" s="351"/>
      <c r="C177" s="349"/>
      <c r="D177" s="349"/>
      <c r="E177" s="349"/>
      <c r="F177" s="349"/>
      <c r="G177" s="349"/>
      <c r="H177" s="349"/>
      <c r="I177" s="349"/>
      <c r="J177" s="349"/>
      <c r="K177" s="349"/>
      <c r="L177" s="349"/>
      <c r="M177" s="349"/>
      <c r="N177" s="349"/>
      <c r="O177" s="349"/>
      <c r="P177" s="349"/>
      <c r="Q177" s="349"/>
      <c r="R177" s="349"/>
      <c r="S177" s="349"/>
      <c r="T177" s="349"/>
      <c r="U177" s="349"/>
      <c r="V177" s="349"/>
      <c r="W177" s="349"/>
      <c r="X177" s="349"/>
      <c r="Y177" s="349"/>
      <c r="Z177" s="349"/>
    </row>
    <row r="178" spans="1:26" ht="15.75" customHeight="1" x14ac:dyDescent="0.2">
      <c r="A178" s="349"/>
      <c r="B178" s="351"/>
      <c r="C178" s="349"/>
      <c r="D178" s="349"/>
      <c r="E178" s="349"/>
      <c r="F178" s="349"/>
      <c r="G178" s="349"/>
      <c r="H178" s="349"/>
      <c r="I178" s="349"/>
      <c r="J178" s="349"/>
      <c r="K178" s="349"/>
      <c r="L178" s="349"/>
      <c r="M178" s="349"/>
      <c r="N178" s="349"/>
      <c r="O178" s="349"/>
      <c r="P178" s="349"/>
      <c r="Q178" s="349"/>
      <c r="R178" s="349"/>
      <c r="S178" s="349"/>
      <c r="T178" s="349"/>
      <c r="U178" s="349"/>
      <c r="V178" s="349"/>
      <c r="W178" s="349"/>
      <c r="X178" s="349"/>
      <c r="Y178" s="349"/>
      <c r="Z178" s="349"/>
    </row>
    <row r="179" spans="1:26" ht="15.75" customHeight="1" x14ac:dyDescent="0.2">
      <c r="A179" s="349"/>
      <c r="B179" s="351"/>
      <c r="C179" s="349"/>
      <c r="D179" s="349"/>
      <c r="E179" s="349"/>
      <c r="F179" s="349"/>
      <c r="G179" s="349"/>
      <c r="H179" s="349"/>
      <c r="I179" s="349"/>
      <c r="J179" s="349"/>
      <c r="K179" s="349"/>
      <c r="L179" s="349"/>
      <c r="M179" s="349"/>
      <c r="N179" s="349"/>
      <c r="O179" s="349"/>
      <c r="P179" s="349"/>
      <c r="Q179" s="349"/>
      <c r="R179" s="349"/>
      <c r="S179" s="349"/>
      <c r="T179" s="349"/>
      <c r="U179" s="349"/>
      <c r="V179" s="349"/>
      <c r="W179" s="349"/>
      <c r="X179" s="349"/>
      <c r="Y179" s="349"/>
      <c r="Z179" s="349"/>
    </row>
    <row r="180" spans="1:26" ht="15.75" customHeight="1" x14ac:dyDescent="0.2">
      <c r="A180" s="349"/>
      <c r="B180" s="351"/>
      <c r="C180" s="349"/>
      <c r="D180" s="349"/>
      <c r="E180" s="349"/>
      <c r="F180" s="349"/>
      <c r="G180" s="349"/>
      <c r="H180" s="349"/>
      <c r="I180" s="349"/>
      <c r="J180" s="349"/>
      <c r="K180" s="349"/>
      <c r="L180" s="349"/>
      <c r="M180" s="349"/>
      <c r="N180" s="349"/>
      <c r="O180" s="349"/>
      <c r="P180" s="349"/>
      <c r="Q180" s="349"/>
      <c r="R180" s="349"/>
      <c r="S180" s="349"/>
      <c r="T180" s="349"/>
      <c r="U180" s="349"/>
      <c r="V180" s="349"/>
      <c r="W180" s="349"/>
      <c r="X180" s="349"/>
      <c r="Y180" s="349"/>
      <c r="Z180" s="349"/>
    </row>
    <row r="181" spans="1:26" ht="15.75" customHeight="1" x14ac:dyDescent="0.2">
      <c r="A181" s="349"/>
      <c r="B181" s="351"/>
      <c r="C181" s="349"/>
      <c r="D181" s="349"/>
      <c r="E181" s="349"/>
      <c r="F181" s="349"/>
      <c r="G181" s="349"/>
      <c r="H181" s="349"/>
      <c r="I181" s="349"/>
      <c r="J181" s="349"/>
      <c r="K181" s="349"/>
      <c r="L181" s="349"/>
      <c r="M181" s="349"/>
      <c r="N181" s="349"/>
      <c r="O181" s="349"/>
      <c r="P181" s="349"/>
      <c r="Q181" s="349"/>
      <c r="R181" s="349"/>
      <c r="S181" s="349"/>
      <c r="T181" s="349"/>
      <c r="U181" s="349"/>
      <c r="V181" s="349"/>
      <c r="W181" s="349"/>
      <c r="X181" s="349"/>
      <c r="Y181" s="349"/>
      <c r="Z181" s="349"/>
    </row>
    <row r="182" spans="1:26" ht="15.75" customHeight="1" x14ac:dyDescent="0.2">
      <c r="A182" s="349"/>
      <c r="B182" s="351"/>
      <c r="C182" s="349"/>
      <c r="D182" s="349"/>
      <c r="E182" s="349"/>
      <c r="F182" s="349"/>
      <c r="G182" s="349"/>
      <c r="H182" s="349"/>
      <c r="I182" s="349"/>
      <c r="J182" s="349"/>
      <c r="K182" s="349"/>
      <c r="L182" s="349"/>
      <c r="M182" s="349"/>
      <c r="N182" s="349"/>
      <c r="O182" s="349"/>
      <c r="P182" s="349"/>
      <c r="Q182" s="349"/>
      <c r="R182" s="349"/>
      <c r="S182" s="349"/>
      <c r="T182" s="349"/>
      <c r="U182" s="349"/>
      <c r="V182" s="349"/>
      <c r="W182" s="349"/>
      <c r="X182" s="349"/>
      <c r="Y182" s="349"/>
      <c r="Z182" s="349"/>
    </row>
    <row r="183" spans="1:26" ht="15.75" customHeight="1" x14ac:dyDescent="0.2">
      <c r="A183" s="349"/>
      <c r="B183" s="351"/>
      <c r="C183" s="349"/>
      <c r="D183" s="349"/>
      <c r="E183" s="349"/>
      <c r="F183" s="349"/>
      <c r="G183" s="349"/>
      <c r="H183" s="349"/>
      <c r="I183" s="349"/>
      <c r="J183" s="349"/>
      <c r="K183" s="349"/>
      <c r="L183" s="349"/>
      <c r="M183" s="349"/>
      <c r="N183" s="349"/>
      <c r="O183" s="349"/>
      <c r="P183" s="349"/>
      <c r="Q183" s="349"/>
      <c r="R183" s="349"/>
      <c r="S183" s="349"/>
      <c r="T183" s="349"/>
      <c r="U183" s="349"/>
      <c r="V183" s="349"/>
      <c r="W183" s="349"/>
      <c r="X183" s="349"/>
      <c r="Y183" s="349"/>
      <c r="Z183" s="349"/>
    </row>
    <row r="184" spans="1:26" ht="15.75" customHeight="1" x14ac:dyDescent="0.2">
      <c r="A184" s="349"/>
      <c r="B184" s="351"/>
      <c r="C184" s="349"/>
      <c r="D184" s="349"/>
      <c r="E184" s="349"/>
      <c r="F184" s="349"/>
      <c r="G184" s="349"/>
      <c r="H184" s="349"/>
      <c r="I184" s="349"/>
      <c r="J184" s="349"/>
      <c r="K184" s="349"/>
      <c r="L184" s="349"/>
      <c r="M184" s="349"/>
      <c r="N184" s="349"/>
      <c r="O184" s="349"/>
      <c r="P184" s="349"/>
      <c r="Q184" s="349"/>
      <c r="R184" s="349"/>
      <c r="S184" s="349"/>
      <c r="T184" s="349"/>
      <c r="U184" s="349"/>
      <c r="V184" s="349"/>
      <c r="W184" s="349"/>
      <c r="X184" s="349"/>
      <c r="Y184" s="349"/>
      <c r="Z184" s="349"/>
    </row>
    <row r="185" spans="1:26" ht="15.75" customHeight="1" x14ac:dyDescent="0.2">
      <c r="A185" s="349"/>
      <c r="B185" s="351"/>
      <c r="C185" s="349"/>
      <c r="D185" s="349"/>
      <c r="E185" s="349"/>
      <c r="F185" s="349"/>
      <c r="G185" s="349"/>
      <c r="H185" s="349"/>
      <c r="I185" s="349"/>
      <c r="J185" s="349"/>
      <c r="K185" s="349"/>
      <c r="L185" s="349"/>
      <c r="M185" s="349"/>
      <c r="N185" s="349"/>
      <c r="O185" s="349"/>
      <c r="P185" s="349"/>
      <c r="Q185" s="349"/>
      <c r="R185" s="349"/>
      <c r="S185" s="349"/>
      <c r="T185" s="349"/>
      <c r="U185" s="349"/>
      <c r="V185" s="349"/>
      <c r="W185" s="349"/>
      <c r="X185" s="349"/>
      <c r="Y185" s="349"/>
      <c r="Z185" s="349"/>
    </row>
    <row r="186" spans="1:26" ht="15.75" customHeight="1" x14ac:dyDescent="0.2">
      <c r="A186" s="349"/>
      <c r="B186" s="351"/>
      <c r="C186" s="349"/>
      <c r="D186" s="349"/>
      <c r="E186" s="349"/>
      <c r="F186" s="349"/>
      <c r="G186" s="349"/>
      <c r="H186" s="349"/>
      <c r="I186" s="349"/>
      <c r="J186" s="349"/>
      <c r="K186" s="349"/>
      <c r="L186" s="349"/>
      <c r="M186" s="349"/>
      <c r="N186" s="349"/>
      <c r="O186" s="349"/>
      <c r="P186" s="349"/>
      <c r="Q186" s="349"/>
      <c r="R186" s="349"/>
      <c r="S186" s="349"/>
      <c r="T186" s="349"/>
      <c r="U186" s="349"/>
      <c r="V186" s="349"/>
      <c r="W186" s="349"/>
      <c r="X186" s="349"/>
      <c r="Y186" s="349"/>
      <c r="Z186" s="349"/>
    </row>
    <row r="187" spans="1:26" ht="15.75" customHeight="1" x14ac:dyDescent="0.2">
      <c r="A187" s="349"/>
      <c r="B187" s="351"/>
      <c r="C187" s="349"/>
      <c r="D187" s="349"/>
      <c r="E187" s="349"/>
      <c r="F187" s="349"/>
      <c r="G187" s="349"/>
      <c r="H187" s="349"/>
      <c r="I187" s="349"/>
      <c r="J187" s="349"/>
      <c r="K187" s="349"/>
      <c r="L187" s="349"/>
      <c r="M187" s="349"/>
      <c r="N187" s="349"/>
      <c r="O187" s="349"/>
      <c r="P187" s="349"/>
      <c r="Q187" s="349"/>
      <c r="R187" s="349"/>
      <c r="S187" s="349"/>
      <c r="T187" s="349"/>
      <c r="U187" s="349"/>
      <c r="V187" s="349"/>
      <c r="W187" s="349"/>
      <c r="X187" s="349"/>
      <c r="Y187" s="349"/>
      <c r="Z187" s="349"/>
    </row>
    <row r="188" spans="1:26" ht="15.75" customHeight="1" x14ac:dyDescent="0.2">
      <c r="A188" s="349"/>
      <c r="B188" s="351"/>
      <c r="C188" s="349"/>
      <c r="D188" s="349"/>
      <c r="E188" s="349"/>
      <c r="F188" s="349"/>
      <c r="G188" s="349"/>
      <c r="H188" s="349"/>
      <c r="I188" s="349"/>
      <c r="J188" s="349"/>
      <c r="K188" s="349"/>
      <c r="L188" s="349"/>
      <c r="M188" s="349"/>
      <c r="N188" s="349"/>
      <c r="O188" s="349"/>
      <c r="P188" s="349"/>
      <c r="Q188" s="349"/>
      <c r="R188" s="349"/>
      <c r="S188" s="349"/>
      <c r="T188" s="349"/>
      <c r="U188" s="349"/>
      <c r="V188" s="349"/>
      <c r="W188" s="349"/>
      <c r="X188" s="349"/>
      <c r="Y188" s="349"/>
      <c r="Z188" s="349"/>
    </row>
    <row r="189" spans="1:26" ht="15.75" customHeight="1" x14ac:dyDescent="0.2">
      <c r="A189" s="349"/>
      <c r="B189" s="351"/>
      <c r="C189" s="349"/>
      <c r="D189" s="349"/>
      <c r="E189" s="349"/>
      <c r="F189" s="349"/>
      <c r="G189" s="349"/>
      <c r="H189" s="349"/>
      <c r="I189" s="349"/>
      <c r="J189" s="349"/>
      <c r="K189" s="349"/>
      <c r="L189" s="349"/>
      <c r="M189" s="349"/>
      <c r="N189" s="349"/>
      <c r="O189" s="349"/>
      <c r="P189" s="349"/>
      <c r="Q189" s="349"/>
      <c r="R189" s="349"/>
      <c r="S189" s="349"/>
      <c r="T189" s="349"/>
      <c r="U189" s="349"/>
      <c r="V189" s="349"/>
      <c r="W189" s="349"/>
      <c r="X189" s="349"/>
      <c r="Y189" s="349"/>
      <c r="Z189" s="349"/>
    </row>
    <row r="190" spans="1:26" ht="15.75" customHeight="1" x14ac:dyDescent="0.2">
      <c r="A190" s="349"/>
      <c r="B190" s="351"/>
      <c r="C190" s="349"/>
      <c r="D190" s="349"/>
      <c r="E190" s="349"/>
      <c r="F190" s="349"/>
      <c r="G190" s="349"/>
      <c r="H190" s="349"/>
      <c r="I190" s="349"/>
      <c r="J190" s="349"/>
      <c r="K190" s="349"/>
      <c r="L190" s="349"/>
      <c r="M190" s="349"/>
      <c r="N190" s="349"/>
      <c r="O190" s="349"/>
      <c r="P190" s="349"/>
      <c r="Q190" s="349"/>
      <c r="R190" s="349"/>
      <c r="S190" s="349"/>
      <c r="T190" s="349"/>
      <c r="U190" s="349"/>
      <c r="V190" s="349"/>
      <c r="W190" s="349"/>
      <c r="X190" s="349"/>
      <c r="Y190" s="349"/>
      <c r="Z190" s="349"/>
    </row>
    <row r="191" spans="1:26" ht="15.75" customHeight="1" x14ac:dyDescent="0.2">
      <c r="A191" s="349"/>
      <c r="B191" s="351"/>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row>
    <row r="192" spans="1:26" ht="15.75" customHeight="1" x14ac:dyDescent="0.2">
      <c r="A192" s="349"/>
      <c r="B192" s="351"/>
      <c r="C192" s="349"/>
      <c r="D192" s="349"/>
      <c r="E192" s="349"/>
      <c r="F192" s="349"/>
      <c r="G192" s="349"/>
      <c r="H192" s="349"/>
      <c r="I192" s="349"/>
      <c r="J192" s="349"/>
      <c r="K192" s="349"/>
      <c r="L192" s="349"/>
      <c r="M192" s="349"/>
      <c r="N192" s="349"/>
      <c r="O192" s="349"/>
      <c r="P192" s="349"/>
      <c r="Q192" s="349"/>
      <c r="R192" s="349"/>
      <c r="S192" s="349"/>
      <c r="T192" s="349"/>
      <c r="U192" s="349"/>
      <c r="V192" s="349"/>
      <c r="W192" s="349"/>
      <c r="X192" s="349"/>
      <c r="Y192" s="349"/>
      <c r="Z192" s="349"/>
    </row>
    <row r="193" spans="1:26" ht="15.75" customHeight="1" x14ac:dyDescent="0.2">
      <c r="A193" s="349"/>
      <c r="B193" s="351"/>
      <c r="C193" s="349"/>
      <c r="D193" s="349"/>
      <c r="E193" s="349"/>
      <c r="F193" s="349"/>
      <c r="G193" s="349"/>
      <c r="H193" s="349"/>
      <c r="I193" s="349"/>
      <c r="J193" s="349"/>
      <c r="K193" s="349"/>
      <c r="L193" s="349"/>
      <c r="M193" s="349"/>
      <c r="N193" s="349"/>
      <c r="O193" s="349"/>
      <c r="P193" s="349"/>
      <c r="Q193" s="349"/>
      <c r="R193" s="349"/>
      <c r="S193" s="349"/>
      <c r="T193" s="349"/>
      <c r="U193" s="349"/>
      <c r="V193" s="349"/>
      <c r="W193" s="349"/>
      <c r="X193" s="349"/>
      <c r="Y193" s="349"/>
      <c r="Z193" s="349"/>
    </row>
    <row r="194" spans="1:26" ht="15.75" customHeight="1" x14ac:dyDescent="0.2">
      <c r="A194" s="349"/>
      <c r="B194" s="351"/>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c r="Y194" s="349"/>
      <c r="Z194" s="349"/>
    </row>
    <row r="195" spans="1:26" ht="15.75" customHeight="1" x14ac:dyDescent="0.2">
      <c r="A195" s="349"/>
      <c r="B195" s="351"/>
      <c r="C195" s="349"/>
      <c r="D195" s="349"/>
      <c r="E195" s="349"/>
      <c r="F195" s="349"/>
      <c r="G195" s="349"/>
      <c r="H195" s="349"/>
      <c r="I195" s="349"/>
      <c r="J195" s="349"/>
      <c r="K195" s="349"/>
      <c r="L195" s="349"/>
      <c r="M195" s="349"/>
      <c r="N195" s="349"/>
      <c r="O195" s="349"/>
      <c r="P195" s="349"/>
      <c r="Q195" s="349"/>
      <c r="R195" s="349"/>
      <c r="S195" s="349"/>
      <c r="T195" s="349"/>
      <c r="U195" s="349"/>
      <c r="V195" s="349"/>
      <c r="W195" s="349"/>
      <c r="X195" s="349"/>
      <c r="Y195" s="349"/>
      <c r="Z195" s="349"/>
    </row>
    <row r="196" spans="1:26" ht="15.75" customHeight="1" x14ac:dyDescent="0.2">
      <c r="A196" s="349"/>
      <c r="B196" s="351"/>
      <c r="C196" s="349"/>
      <c r="D196" s="349"/>
      <c r="E196" s="349"/>
      <c r="F196" s="349"/>
      <c r="G196" s="349"/>
      <c r="H196" s="349"/>
      <c r="I196" s="349"/>
      <c r="J196" s="349"/>
      <c r="K196" s="349"/>
      <c r="L196" s="349"/>
      <c r="M196" s="349"/>
      <c r="N196" s="349"/>
      <c r="O196" s="349"/>
      <c r="P196" s="349"/>
      <c r="Q196" s="349"/>
      <c r="R196" s="349"/>
      <c r="S196" s="349"/>
      <c r="T196" s="349"/>
      <c r="U196" s="349"/>
      <c r="V196" s="349"/>
      <c r="W196" s="349"/>
      <c r="X196" s="349"/>
      <c r="Y196" s="349"/>
      <c r="Z196" s="349"/>
    </row>
    <row r="197" spans="1:26" ht="15.75" customHeight="1" x14ac:dyDescent="0.2">
      <c r="A197" s="349"/>
      <c r="B197" s="351"/>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row>
    <row r="198" spans="1:26" ht="15.75" customHeight="1" x14ac:dyDescent="0.2">
      <c r="A198" s="349"/>
      <c r="B198" s="351"/>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c r="Y198" s="349"/>
      <c r="Z198" s="349"/>
    </row>
    <row r="199" spans="1:26" ht="15.75" customHeight="1" x14ac:dyDescent="0.2">
      <c r="A199" s="349"/>
      <c r="B199" s="351"/>
      <c r="C199" s="349"/>
      <c r="D199" s="349"/>
      <c r="E199" s="349"/>
      <c r="F199" s="349"/>
      <c r="G199" s="349"/>
      <c r="H199" s="349"/>
      <c r="I199" s="349"/>
      <c r="J199" s="349"/>
      <c r="K199" s="349"/>
      <c r="L199" s="349"/>
      <c r="M199" s="349"/>
      <c r="N199" s="349"/>
      <c r="O199" s="349"/>
      <c r="P199" s="349"/>
      <c r="Q199" s="349"/>
      <c r="R199" s="349"/>
      <c r="S199" s="349"/>
      <c r="T199" s="349"/>
      <c r="U199" s="349"/>
      <c r="V199" s="349"/>
      <c r="W199" s="349"/>
      <c r="X199" s="349"/>
      <c r="Y199" s="349"/>
      <c r="Z199" s="349"/>
    </row>
    <row r="200" spans="1:26" ht="15.75" customHeight="1" x14ac:dyDescent="0.2">
      <c r="A200" s="349"/>
      <c r="B200" s="351"/>
      <c r="C200" s="349"/>
      <c r="D200" s="349"/>
      <c r="E200" s="349"/>
      <c r="F200" s="349"/>
      <c r="G200" s="349"/>
      <c r="H200" s="349"/>
      <c r="I200" s="349"/>
      <c r="J200" s="349"/>
      <c r="K200" s="349"/>
      <c r="L200" s="349"/>
      <c r="M200" s="349"/>
      <c r="N200" s="349"/>
      <c r="O200" s="349"/>
      <c r="P200" s="349"/>
      <c r="Q200" s="349"/>
      <c r="R200" s="349"/>
      <c r="S200" s="349"/>
      <c r="T200" s="349"/>
      <c r="U200" s="349"/>
      <c r="V200" s="349"/>
      <c r="W200" s="349"/>
      <c r="X200" s="349"/>
      <c r="Y200" s="349"/>
      <c r="Z200" s="349"/>
    </row>
    <row r="201" spans="1:26" ht="15.75" customHeight="1" x14ac:dyDescent="0.2">
      <c r="A201" s="349"/>
      <c r="B201" s="351"/>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c r="Y201" s="349"/>
      <c r="Z201" s="349"/>
    </row>
    <row r="202" spans="1:26" ht="15.75" customHeight="1" x14ac:dyDescent="0.2">
      <c r="A202" s="349"/>
      <c r="B202" s="351"/>
      <c r="C202" s="349"/>
      <c r="D202" s="349"/>
      <c r="E202" s="349"/>
      <c r="F202" s="349"/>
      <c r="G202" s="349"/>
      <c r="H202" s="349"/>
      <c r="I202" s="349"/>
      <c r="J202" s="349"/>
      <c r="K202" s="349"/>
      <c r="L202" s="349"/>
      <c r="M202" s="349"/>
      <c r="N202" s="349"/>
      <c r="O202" s="349"/>
      <c r="P202" s="349"/>
      <c r="Q202" s="349"/>
      <c r="R202" s="349"/>
      <c r="S202" s="349"/>
      <c r="T202" s="349"/>
      <c r="U202" s="349"/>
      <c r="V202" s="349"/>
      <c r="W202" s="349"/>
      <c r="X202" s="349"/>
      <c r="Y202" s="349"/>
      <c r="Z202" s="349"/>
    </row>
    <row r="203" spans="1:26" ht="15.75" customHeight="1" x14ac:dyDescent="0.2">
      <c r="A203" s="349"/>
      <c r="B203" s="351"/>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c r="Y203" s="349"/>
      <c r="Z203" s="349"/>
    </row>
    <row r="204" spans="1:26" ht="15.75" customHeight="1" x14ac:dyDescent="0.2">
      <c r="A204" s="349"/>
      <c r="B204" s="351"/>
      <c r="C204" s="349"/>
      <c r="D204" s="349"/>
      <c r="E204" s="349"/>
      <c r="F204" s="349"/>
      <c r="G204" s="349"/>
      <c r="H204" s="349"/>
      <c r="I204" s="349"/>
      <c r="J204" s="349"/>
      <c r="K204" s="349"/>
      <c r="L204" s="349"/>
      <c r="M204" s="349"/>
      <c r="N204" s="349"/>
      <c r="O204" s="349"/>
      <c r="P204" s="349"/>
      <c r="Q204" s="349"/>
      <c r="R204" s="349"/>
      <c r="S204" s="349"/>
      <c r="T204" s="349"/>
      <c r="U204" s="349"/>
      <c r="V204" s="349"/>
      <c r="W204" s="349"/>
      <c r="X204" s="349"/>
      <c r="Y204" s="349"/>
      <c r="Z204" s="349"/>
    </row>
    <row r="205" spans="1:26" ht="15.75" customHeight="1" x14ac:dyDescent="0.2">
      <c r="A205" s="349"/>
      <c r="B205" s="351"/>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row>
    <row r="206" spans="1:26" ht="15.75" customHeight="1" x14ac:dyDescent="0.2">
      <c r="A206" s="349"/>
      <c r="B206" s="351"/>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c r="Y206" s="349"/>
      <c r="Z206" s="349"/>
    </row>
    <row r="207" spans="1:26" ht="15.75" customHeight="1" x14ac:dyDescent="0.2">
      <c r="A207" s="349"/>
      <c r="B207" s="351"/>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c r="Y207" s="349"/>
      <c r="Z207" s="349"/>
    </row>
    <row r="208" spans="1:26" ht="15.75" customHeight="1" x14ac:dyDescent="0.2">
      <c r="A208" s="349"/>
      <c r="B208" s="351"/>
      <c r="C208" s="349"/>
      <c r="D208" s="349"/>
      <c r="E208" s="349"/>
      <c r="F208" s="349"/>
      <c r="G208" s="349"/>
      <c r="H208" s="349"/>
      <c r="I208" s="349"/>
      <c r="J208" s="349"/>
      <c r="K208" s="349"/>
      <c r="L208" s="349"/>
      <c r="M208" s="349"/>
      <c r="N208" s="349"/>
      <c r="O208" s="349"/>
      <c r="P208" s="349"/>
      <c r="Q208" s="349"/>
      <c r="R208" s="349"/>
      <c r="S208" s="349"/>
      <c r="T208" s="349"/>
      <c r="U208" s="349"/>
      <c r="V208" s="349"/>
      <c r="W208" s="349"/>
      <c r="X208" s="349"/>
      <c r="Y208" s="349"/>
      <c r="Z208" s="349"/>
    </row>
    <row r="209" spans="1:26" ht="15.75" customHeight="1" x14ac:dyDescent="0.2">
      <c r="A209" s="349"/>
      <c r="B209" s="351"/>
      <c r="C209" s="349"/>
      <c r="D209" s="349"/>
      <c r="E209" s="349"/>
      <c r="F209" s="349"/>
      <c r="G209" s="349"/>
      <c r="H209" s="349"/>
      <c r="I209" s="349"/>
      <c r="J209" s="349"/>
      <c r="K209" s="349"/>
      <c r="L209" s="349"/>
      <c r="M209" s="349"/>
      <c r="N209" s="349"/>
      <c r="O209" s="349"/>
      <c r="P209" s="349"/>
      <c r="Q209" s="349"/>
      <c r="R209" s="349"/>
      <c r="S209" s="349"/>
      <c r="T209" s="349"/>
      <c r="U209" s="349"/>
      <c r="V209" s="349"/>
      <c r="W209" s="349"/>
      <c r="X209" s="349"/>
      <c r="Y209" s="349"/>
      <c r="Z209" s="349"/>
    </row>
    <row r="210" spans="1:26" ht="15.75" customHeight="1" x14ac:dyDescent="0.2">
      <c r="A210" s="349"/>
      <c r="B210" s="351"/>
      <c r="C210" s="349"/>
      <c r="D210" s="349"/>
      <c r="E210" s="349"/>
      <c r="F210" s="349"/>
      <c r="G210" s="349"/>
      <c r="H210" s="349"/>
      <c r="I210" s="349"/>
      <c r="J210" s="349"/>
      <c r="K210" s="349"/>
      <c r="L210" s="349"/>
      <c r="M210" s="349"/>
      <c r="N210" s="349"/>
      <c r="O210" s="349"/>
      <c r="P210" s="349"/>
      <c r="Q210" s="349"/>
      <c r="R210" s="349"/>
      <c r="S210" s="349"/>
      <c r="T210" s="349"/>
      <c r="U210" s="349"/>
      <c r="V210" s="349"/>
      <c r="W210" s="349"/>
      <c r="X210" s="349"/>
      <c r="Y210" s="349"/>
      <c r="Z210" s="349"/>
    </row>
    <row r="211" spans="1:26" ht="15.75" customHeight="1" x14ac:dyDescent="0.2">
      <c r="A211" s="349"/>
      <c r="B211" s="351"/>
      <c r="C211" s="349"/>
      <c r="D211" s="349"/>
      <c r="E211" s="349"/>
      <c r="F211" s="349"/>
      <c r="G211" s="349"/>
      <c r="H211" s="349"/>
      <c r="I211" s="349"/>
      <c r="J211" s="349"/>
      <c r="K211" s="349"/>
      <c r="L211" s="349"/>
      <c r="M211" s="349"/>
      <c r="N211" s="349"/>
      <c r="O211" s="349"/>
      <c r="P211" s="349"/>
      <c r="Q211" s="349"/>
      <c r="R211" s="349"/>
      <c r="S211" s="349"/>
      <c r="T211" s="349"/>
      <c r="U211" s="349"/>
      <c r="V211" s="349"/>
      <c r="W211" s="349"/>
      <c r="X211" s="349"/>
      <c r="Y211" s="349"/>
      <c r="Z211" s="349"/>
    </row>
    <row r="212" spans="1:26" ht="15.75" customHeight="1" x14ac:dyDescent="0.2">
      <c r="A212" s="349"/>
      <c r="B212" s="351"/>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c r="Y212" s="349"/>
      <c r="Z212" s="349"/>
    </row>
    <row r="213" spans="1:26" ht="15.75" customHeight="1" x14ac:dyDescent="0.2">
      <c r="A213" s="349"/>
      <c r="B213" s="351"/>
      <c r="C213" s="349"/>
      <c r="D213" s="349"/>
      <c r="E213" s="349"/>
      <c r="F213" s="349"/>
      <c r="G213" s="349"/>
      <c r="H213" s="349"/>
      <c r="I213" s="349"/>
      <c r="J213" s="349"/>
      <c r="K213" s="349"/>
      <c r="L213" s="349"/>
      <c r="M213" s="349"/>
      <c r="N213" s="349"/>
      <c r="O213" s="349"/>
      <c r="P213" s="349"/>
      <c r="Q213" s="349"/>
      <c r="R213" s="349"/>
      <c r="S213" s="349"/>
      <c r="T213" s="349"/>
      <c r="U213" s="349"/>
      <c r="V213" s="349"/>
      <c r="W213" s="349"/>
      <c r="X213" s="349"/>
      <c r="Y213" s="349"/>
      <c r="Z213" s="349"/>
    </row>
    <row r="214" spans="1:26" ht="15.75" customHeight="1" x14ac:dyDescent="0.2">
      <c r="A214" s="349"/>
      <c r="B214" s="351"/>
      <c r="C214" s="349"/>
      <c r="D214" s="349"/>
      <c r="E214" s="349"/>
      <c r="F214" s="349"/>
      <c r="G214" s="349"/>
      <c r="H214" s="349"/>
      <c r="I214" s="349"/>
      <c r="J214" s="349"/>
      <c r="K214" s="349"/>
      <c r="L214" s="349"/>
      <c r="M214" s="349"/>
      <c r="N214" s="349"/>
      <c r="O214" s="349"/>
      <c r="P214" s="349"/>
      <c r="Q214" s="349"/>
      <c r="R214" s="349"/>
      <c r="S214" s="349"/>
      <c r="T214" s="349"/>
      <c r="U214" s="349"/>
      <c r="V214" s="349"/>
      <c r="W214" s="349"/>
      <c r="X214" s="349"/>
      <c r="Y214" s="349"/>
      <c r="Z214" s="349"/>
    </row>
    <row r="215" spans="1:26" ht="15.75" customHeight="1" x14ac:dyDescent="0.2">
      <c r="A215" s="349"/>
      <c r="B215" s="351"/>
      <c r="C215" s="349"/>
      <c r="D215" s="349"/>
      <c r="E215" s="349"/>
      <c r="F215" s="349"/>
      <c r="G215" s="349"/>
      <c r="H215" s="349"/>
      <c r="I215" s="349"/>
      <c r="J215" s="349"/>
      <c r="K215" s="349"/>
      <c r="L215" s="349"/>
      <c r="M215" s="349"/>
      <c r="N215" s="349"/>
      <c r="O215" s="349"/>
      <c r="P215" s="349"/>
      <c r="Q215" s="349"/>
      <c r="R215" s="349"/>
      <c r="S215" s="349"/>
      <c r="T215" s="349"/>
      <c r="U215" s="349"/>
      <c r="V215" s="349"/>
      <c r="W215" s="349"/>
      <c r="X215" s="349"/>
      <c r="Y215" s="349"/>
      <c r="Z215" s="349"/>
    </row>
    <row r="216" spans="1:26" ht="15.75" customHeight="1" x14ac:dyDescent="0.2">
      <c r="A216" s="349"/>
      <c r="B216" s="351"/>
      <c r="C216" s="349"/>
      <c r="D216" s="349"/>
      <c r="E216" s="349"/>
      <c r="F216" s="349"/>
      <c r="G216" s="349"/>
      <c r="H216" s="349"/>
      <c r="I216" s="349"/>
      <c r="J216" s="349"/>
      <c r="K216" s="349"/>
      <c r="L216" s="349"/>
      <c r="M216" s="349"/>
      <c r="N216" s="349"/>
      <c r="O216" s="349"/>
      <c r="P216" s="349"/>
      <c r="Q216" s="349"/>
      <c r="R216" s="349"/>
      <c r="S216" s="349"/>
      <c r="T216" s="349"/>
      <c r="U216" s="349"/>
      <c r="V216" s="349"/>
      <c r="W216" s="349"/>
      <c r="X216" s="349"/>
      <c r="Y216" s="349"/>
      <c r="Z216" s="349"/>
    </row>
    <row r="217" spans="1:26" ht="15.75" customHeight="1" x14ac:dyDescent="0.2">
      <c r="A217" s="349"/>
      <c r="B217" s="351"/>
      <c r="C217" s="349"/>
      <c r="D217" s="349"/>
      <c r="E217" s="349"/>
      <c r="F217" s="349"/>
      <c r="G217" s="349"/>
      <c r="H217" s="349"/>
      <c r="I217" s="349"/>
      <c r="J217" s="349"/>
      <c r="K217" s="349"/>
      <c r="L217" s="349"/>
      <c r="M217" s="349"/>
      <c r="N217" s="349"/>
      <c r="O217" s="349"/>
      <c r="P217" s="349"/>
      <c r="Q217" s="349"/>
      <c r="R217" s="349"/>
      <c r="S217" s="349"/>
      <c r="T217" s="349"/>
      <c r="U217" s="349"/>
      <c r="V217" s="349"/>
      <c r="W217" s="349"/>
      <c r="X217" s="349"/>
      <c r="Y217" s="349"/>
      <c r="Z217" s="349"/>
    </row>
    <row r="218" spans="1:26" ht="15.75" customHeight="1" x14ac:dyDescent="0.2">
      <c r="A218" s="349"/>
      <c r="B218" s="351"/>
      <c r="C218" s="349"/>
      <c r="D218" s="349"/>
      <c r="E218" s="349"/>
      <c r="F218" s="349"/>
      <c r="G218" s="349"/>
      <c r="H218" s="349"/>
      <c r="I218" s="349"/>
      <c r="J218" s="349"/>
      <c r="K218" s="349"/>
      <c r="L218" s="349"/>
      <c r="M218" s="349"/>
      <c r="N218" s="349"/>
      <c r="O218" s="349"/>
      <c r="P218" s="349"/>
      <c r="Q218" s="349"/>
      <c r="R218" s="349"/>
      <c r="S218" s="349"/>
      <c r="T218" s="349"/>
      <c r="U218" s="349"/>
      <c r="V218" s="349"/>
      <c r="W218" s="349"/>
      <c r="X218" s="349"/>
      <c r="Y218" s="349"/>
      <c r="Z218" s="349"/>
    </row>
    <row r="219" spans="1:26" ht="15.75" customHeight="1" x14ac:dyDescent="0.2">
      <c r="A219" s="349"/>
      <c r="B219" s="351"/>
      <c r="C219" s="349"/>
      <c r="D219" s="349"/>
      <c r="E219" s="349"/>
      <c r="F219" s="349"/>
      <c r="G219" s="349"/>
      <c r="H219" s="349"/>
      <c r="I219" s="349"/>
      <c r="J219" s="349"/>
      <c r="K219" s="349"/>
      <c r="L219" s="349"/>
      <c r="M219" s="349"/>
      <c r="N219" s="349"/>
      <c r="O219" s="349"/>
      <c r="P219" s="349"/>
      <c r="Q219" s="349"/>
      <c r="R219" s="349"/>
      <c r="S219" s="349"/>
      <c r="T219" s="349"/>
      <c r="U219" s="349"/>
      <c r="V219" s="349"/>
      <c r="W219" s="349"/>
      <c r="X219" s="349"/>
      <c r="Y219" s="349"/>
      <c r="Z219" s="349"/>
    </row>
    <row r="220" spans="1:26" ht="15.75" customHeight="1" x14ac:dyDescent="0.2">
      <c r="A220" s="349"/>
      <c r="B220" s="351"/>
      <c r="C220" s="349"/>
      <c r="D220" s="349"/>
      <c r="E220" s="349"/>
      <c r="F220" s="349"/>
      <c r="G220" s="349"/>
      <c r="H220" s="349"/>
      <c r="I220" s="349"/>
      <c r="J220" s="349"/>
      <c r="K220" s="349"/>
      <c r="L220" s="349"/>
      <c r="M220" s="349"/>
      <c r="N220" s="349"/>
      <c r="O220" s="349"/>
      <c r="P220" s="349"/>
      <c r="Q220" s="349"/>
      <c r="R220" s="349"/>
      <c r="S220" s="349"/>
      <c r="T220" s="349"/>
      <c r="U220" s="349"/>
      <c r="V220" s="349"/>
      <c r="W220" s="349"/>
      <c r="X220" s="349"/>
      <c r="Y220" s="349"/>
      <c r="Z220" s="349"/>
    </row>
    <row r="221" spans="1:26" ht="15.75" customHeight="1" x14ac:dyDescent="0.2">
      <c r="A221" s="349"/>
      <c r="B221" s="351"/>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row>
    <row r="222" spans="1:26" ht="15.75" customHeight="1" x14ac:dyDescent="0.2">
      <c r="A222" s="349"/>
      <c r="B222" s="351"/>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row>
    <row r="223" spans="1:26" ht="15.75" customHeight="1" x14ac:dyDescent="0.2">
      <c r="A223" s="349"/>
      <c r="B223" s="351"/>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row>
    <row r="224" spans="1:26" ht="15.75" customHeight="1" x14ac:dyDescent="0.2">
      <c r="A224" s="349"/>
      <c r="B224" s="351"/>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row>
    <row r="225" spans="1:26" ht="15.75" customHeight="1" x14ac:dyDescent="0.2">
      <c r="A225" s="349"/>
      <c r="B225" s="351"/>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row>
    <row r="226" spans="1:26" ht="15.75" customHeight="1" x14ac:dyDescent="0.2">
      <c r="A226" s="349"/>
      <c r="B226" s="351"/>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row>
    <row r="227" spans="1:26" ht="15.75" customHeight="1" x14ac:dyDescent="0.2">
      <c r="A227" s="349"/>
      <c r="B227" s="351"/>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row>
    <row r="228" spans="1:26" ht="15.75" customHeight="1" x14ac:dyDescent="0.2">
      <c r="A228" s="349"/>
      <c r="B228" s="351"/>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row>
    <row r="229" spans="1:26" ht="15.75" customHeight="1" x14ac:dyDescent="0.2">
      <c r="A229" s="349"/>
      <c r="B229" s="351"/>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row>
    <row r="230" spans="1:26" ht="15.75" customHeight="1" x14ac:dyDescent="0.2">
      <c r="A230" s="349"/>
      <c r="B230" s="351"/>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row>
    <row r="231" spans="1:26" ht="15.75" customHeight="1" x14ac:dyDescent="0.2">
      <c r="A231" s="349"/>
      <c r="B231" s="351"/>
      <c r="C231" s="349"/>
      <c r="D231" s="349"/>
      <c r="E231" s="349"/>
      <c r="F231" s="349"/>
      <c r="G231" s="349"/>
      <c r="H231" s="349"/>
      <c r="I231" s="349"/>
      <c r="J231" s="349"/>
      <c r="K231" s="349"/>
      <c r="L231" s="349"/>
      <c r="M231" s="349"/>
      <c r="N231" s="349"/>
      <c r="O231" s="349"/>
      <c r="P231" s="349"/>
      <c r="Q231" s="349"/>
      <c r="R231" s="349"/>
      <c r="S231" s="349"/>
      <c r="T231" s="349"/>
      <c r="U231" s="349"/>
      <c r="V231" s="349"/>
      <c r="W231" s="349"/>
      <c r="X231" s="349"/>
      <c r="Y231" s="349"/>
      <c r="Z231" s="349"/>
    </row>
    <row r="232" spans="1:26" ht="15.75" customHeight="1" x14ac:dyDescent="0.2">
      <c r="A232" s="349"/>
      <c r="B232" s="351"/>
      <c r="C232" s="349"/>
      <c r="D232" s="349"/>
      <c r="E232" s="349"/>
      <c r="F232" s="349"/>
      <c r="G232" s="349"/>
      <c r="H232" s="349"/>
      <c r="I232" s="349"/>
      <c r="J232" s="349"/>
      <c r="K232" s="349"/>
      <c r="L232" s="349"/>
      <c r="M232" s="349"/>
      <c r="N232" s="349"/>
      <c r="O232" s="349"/>
      <c r="P232" s="349"/>
      <c r="Q232" s="349"/>
      <c r="R232" s="349"/>
      <c r="S232" s="349"/>
      <c r="T232" s="349"/>
      <c r="U232" s="349"/>
      <c r="V232" s="349"/>
      <c r="W232" s="349"/>
      <c r="X232" s="349"/>
      <c r="Y232" s="349"/>
      <c r="Z232" s="349"/>
    </row>
    <row r="233" spans="1:26" ht="15.75" customHeight="1" x14ac:dyDescent="0.2">
      <c r="A233" s="349"/>
      <c r="B233" s="351"/>
      <c r="C233" s="349"/>
      <c r="D233" s="349"/>
      <c r="E233" s="349"/>
      <c r="F233" s="349"/>
      <c r="G233" s="349"/>
      <c r="H233" s="349"/>
      <c r="I233" s="349"/>
      <c r="J233" s="349"/>
      <c r="K233" s="349"/>
      <c r="L233" s="349"/>
      <c r="M233" s="349"/>
      <c r="N233" s="349"/>
      <c r="O233" s="349"/>
      <c r="P233" s="349"/>
      <c r="Q233" s="349"/>
      <c r="R233" s="349"/>
      <c r="S233" s="349"/>
      <c r="T233" s="349"/>
      <c r="U233" s="349"/>
      <c r="V233" s="349"/>
      <c r="W233" s="349"/>
      <c r="X233" s="349"/>
      <c r="Y233" s="349"/>
      <c r="Z233" s="349"/>
    </row>
    <row r="234" spans="1:26" ht="15.75" customHeight="1" x14ac:dyDescent="0.2">
      <c r="A234" s="349"/>
      <c r="B234" s="351"/>
      <c r="C234" s="349"/>
      <c r="D234" s="349"/>
      <c r="E234" s="349"/>
      <c r="F234" s="349"/>
      <c r="G234" s="349"/>
      <c r="H234" s="349"/>
      <c r="I234" s="349"/>
      <c r="J234" s="349"/>
      <c r="K234" s="349"/>
      <c r="L234" s="349"/>
      <c r="M234" s="349"/>
      <c r="N234" s="349"/>
      <c r="O234" s="349"/>
      <c r="P234" s="349"/>
      <c r="Q234" s="349"/>
      <c r="R234" s="349"/>
      <c r="S234" s="349"/>
      <c r="T234" s="349"/>
      <c r="U234" s="349"/>
      <c r="V234" s="349"/>
      <c r="W234" s="349"/>
      <c r="X234" s="349"/>
      <c r="Y234" s="349"/>
      <c r="Z234" s="349"/>
    </row>
    <row r="235" spans="1:26" ht="15.75" customHeight="1" x14ac:dyDescent="0.2">
      <c r="A235" s="349"/>
      <c r="B235" s="351"/>
      <c r="C235" s="349"/>
      <c r="D235" s="349"/>
      <c r="E235" s="349"/>
      <c r="F235" s="349"/>
      <c r="G235" s="349"/>
      <c r="H235" s="349"/>
      <c r="I235" s="349"/>
      <c r="J235" s="349"/>
      <c r="K235" s="349"/>
      <c r="L235" s="349"/>
      <c r="M235" s="349"/>
      <c r="N235" s="349"/>
      <c r="O235" s="349"/>
      <c r="P235" s="349"/>
      <c r="Q235" s="349"/>
      <c r="R235" s="349"/>
      <c r="S235" s="349"/>
      <c r="T235" s="349"/>
      <c r="U235" s="349"/>
      <c r="V235" s="349"/>
      <c r="W235" s="349"/>
      <c r="X235" s="349"/>
      <c r="Y235" s="349"/>
      <c r="Z235" s="349"/>
    </row>
    <row r="236" spans="1:26" ht="15.75" customHeight="1" x14ac:dyDescent="0.2">
      <c r="A236" s="349"/>
      <c r="B236" s="351"/>
      <c r="C236" s="349"/>
      <c r="D236" s="349"/>
      <c r="E236" s="349"/>
      <c r="F236" s="349"/>
      <c r="G236" s="349"/>
      <c r="H236" s="349"/>
      <c r="I236" s="349"/>
      <c r="J236" s="349"/>
      <c r="K236" s="349"/>
      <c r="L236" s="349"/>
      <c r="M236" s="349"/>
      <c r="N236" s="349"/>
      <c r="O236" s="349"/>
      <c r="P236" s="349"/>
      <c r="Q236" s="349"/>
      <c r="R236" s="349"/>
      <c r="S236" s="349"/>
      <c r="T236" s="349"/>
      <c r="U236" s="349"/>
      <c r="V236" s="349"/>
      <c r="W236" s="349"/>
      <c r="X236" s="349"/>
      <c r="Y236" s="349"/>
      <c r="Z236" s="349"/>
    </row>
    <row r="237" spans="1:26" ht="15.75" customHeight="1" x14ac:dyDescent="0.2">
      <c r="A237" s="349"/>
      <c r="B237" s="351"/>
      <c r="C237" s="349"/>
      <c r="D237" s="349"/>
      <c r="E237" s="349"/>
      <c r="F237" s="349"/>
      <c r="G237" s="349"/>
      <c r="H237" s="349"/>
      <c r="I237" s="349"/>
      <c r="J237" s="349"/>
      <c r="K237" s="349"/>
      <c r="L237" s="349"/>
      <c r="M237" s="349"/>
      <c r="N237" s="349"/>
      <c r="O237" s="349"/>
      <c r="P237" s="349"/>
      <c r="Q237" s="349"/>
      <c r="R237" s="349"/>
      <c r="S237" s="349"/>
      <c r="T237" s="349"/>
      <c r="U237" s="349"/>
      <c r="V237" s="349"/>
      <c r="W237" s="349"/>
      <c r="X237" s="349"/>
      <c r="Y237" s="349"/>
      <c r="Z237" s="349"/>
    </row>
    <row r="238" spans="1:26" ht="15.75" customHeight="1" x14ac:dyDescent="0.2">
      <c r="A238" s="349"/>
      <c r="B238" s="351"/>
      <c r="C238" s="349"/>
      <c r="D238" s="349"/>
      <c r="E238" s="349"/>
      <c r="F238" s="349"/>
      <c r="G238" s="349"/>
      <c r="H238" s="349"/>
      <c r="I238" s="349"/>
      <c r="J238" s="349"/>
      <c r="K238" s="349"/>
      <c r="L238" s="349"/>
      <c r="M238" s="349"/>
      <c r="N238" s="349"/>
      <c r="O238" s="349"/>
      <c r="P238" s="349"/>
      <c r="Q238" s="349"/>
      <c r="R238" s="349"/>
      <c r="S238" s="349"/>
      <c r="T238" s="349"/>
      <c r="U238" s="349"/>
      <c r="V238" s="349"/>
      <c r="W238" s="349"/>
      <c r="X238" s="349"/>
      <c r="Y238" s="349"/>
      <c r="Z238" s="349"/>
    </row>
    <row r="239" spans="1:26" ht="15.75" customHeight="1" x14ac:dyDescent="0.2">
      <c r="A239" s="349"/>
      <c r="B239" s="351"/>
      <c r="C239" s="349"/>
      <c r="D239" s="349"/>
      <c r="E239" s="349"/>
      <c r="F239" s="349"/>
      <c r="G239" s="349"/>
      <c r="H239" s="349"/>
      <c r="I239" s="349"/>
      <c r="J239" s="349"/>
      <c r="K239" s="349"/>
      <c r="L239" s="349"/>
      <c r="M239" s="349"/>
      <c r="N239" s="349"/>
      <c r="O239" s="349"/>
      <c r="P239" s="349"/>
      <c r="Q239" s="349"/>
      <c r="R239" s="349"/>
      <c r="S239" s="349"/>
      <c r="T239" s="349"/>
      <c r="U239" s="349"/>
      <c r="V239" s="349"/>
      <c r="W239" s="349"/>
      <c r="X239" s="349"/>
      <c r="Y239" s="349"/>
      <c r="Z239" s="349"/>
    </row>
    <row r="240" spans="1:26" ht="15.75" customHeight="1" x14ac:dyDescent="0.2">
      <c r="A240" s="349"/>
      <c r="B240" s="351"/>
      <c r="C240" s="349"/>
      <c r="D240" s="349"/>
      <c r="E240" s="349"/>
      <c r="F240" s="349"/>
      <c r="G240" s="349"/>
      <c r="H240" s="349"/>
      <c r="I240" s="349"/>
      <c r="J240" s="349"/>
      <c r="K240" s="349"/>
      <c r="L240" s="349"/>
      <c r="M240" s="349"/>
      <c r="N240" s="349"/>
      <c r="O240" s="349"/>
      <c r="P240" s="349"/>
      <c r="Q240" s="349"/>
      <c r="R240" s="349"/>
      <c r="S240" s="349"/>
      <c r="T240" s="349"/>
      <c r="U240" s="349"/>
      <c r="V240" s="349"/>
      <c r="W240" s="349"/>
      <c r="X240" s="349"/>
      <c r="Y240" s="349"/>
      <c r="Z240" s="349"/>
    </row>
    <row r="241" spans="1:26" ht="15.75" customHeight="1" x14ac:dyDescent="0.2">
      <c r="A241" s="349"/>
      <c r="B241" s="351"/>
      <c r="C241" s="349"/>
      <c r="D241" s="349"/>
      <c r="E241" s="349"/>
      <c r="F241" s="349"/>
      <c r="G241" s="349"/>
      <c r="H241" s="349"/>
      <c r="I241" s="349"/>
      <c r="J241" s="349"/>
      <c r="K241" s="349"/>
      <c r="L241" s="349"/>
      <c r="M241" s="349"/>
      <c r="N241" s="349"/>
      <c r="O241" s="349"/>
      <c r="P241" s="349"/>
      <c r="Q241" s="349"/>
      <c r="R241" s="349"/>
      <c r="S241" s="349"/>
      <c r="T241" s="349"/>
      <c r="U241" s="349"/>
      <c r="V241" s="349"/>
      <c r="W241" s="349"/>
      <c r="X241" s="349"/>
      <c r="Y241" s="349"/>
      <c r="Z241" s="349"/>
    </row>
    <row r="242" spans="1:26" ht="15.75" customHeight="1" x14ac:dyDescent="0.2">
      <c r="A242" s="349"/>
      <c r="B242" s="351"/>
      <c r="C242" s="349"/>
      <c r="D242" s="349"/>
      <c r="E242" s="349"/>
      <c r="F242" s="349"/>
      <c r="G242" s="349"/>
      <c r="H242" s="349"/>
      <c r="I242" s="349"/>
      <c r="J242" s="349"/>
      <c r="K242" s="349"/>
      <c r="L242" s="349"/>
      <c r="M242" s="349"/>
      <c r="N242" s="349"/>
      <c r="O242" s="349"/>
      <c r="P242" s="349"/>
      <c r="Q242" s="349"/>
      <c r="R242" s="349"/>
      <c r="S242" s="349"/>
      <c r="T242" s="349"/>
      <c r="U242" s="349"/>
      <c r="V242" s="349"/>
      <c r="W242" s="349"/>
      <c r="X242" s="349"/>
      <c r="Y242" s="349"/>
      <c r="Z242" s="349"/>
    </row>
    <row r="243" spans="1:26" ht="15.75" customHeight="1" x14ac:dyDescent="0.2">
      <c r="A243" s="349"/>
      <c r="B243" s="351"/>
      <c r="C243" s="349"/>
      <c r="D243" s="349"/>
      <c r="E243" s="349"/>
      <c r="F243" s="349"/>
      <c r="G243" s="349"/>
      <c r="H243" s="349"/>
      <c r="I243" s="349"/>
      <c r="J243" s="349"/>
      <c r="K243" s="349"/>
      <c r="L243" s="349"/>
      <c r="M243" s="349"/>
      <c r="N243" s="349"/>
      <c r="O243" s="349"/>
      <c r="P243" s="349"/>
      <c r="Q243" s="349"/>
      <c r="R243" s="349"/>
      <c r="S243" s="349"/>
      <c r="T243" s="349"/>
      <c r="U243" s="349"/>
      <c r="V243" s="349"/>
      <c r="W243" s="349"/>
      <c r="X243" s="349"/>
      <c r="Y243" s="349"/>
      <c r="Z243" s="349"/>
    </row>
    <row r="244" spans="1:26" ht="15.75" customHeight="1" x14ac:dyDescent="0.2">
      <c r="A244" s="349"/>
      <c r="B244" s="351"/>
      <c r="C244" s="349"/>
      <c r="D244" s="349"/>
      <c r="E244" s="349"/>
      <c r="F244" s="349"/>
      <c r="G244" s="349"/>
      <c r="H244" s="349"/>
      <c r="I244" s="349"/>
      <c r="J244" s="349"/>
      <c r="K244" s="349"/>
      <c r="L244" s="349"/>
      <c r="M244" s="349"/>
      <c r="N244" s="349"/>
      <c r="O244" s="349"/>
      <c r="P244" s="349"/>
      <c r="Q244" s="349"/>
      <c r="R244" s="349"/>
      <c r="S244" s="349"/>
      <c r="T244" s="349"/>
      <c r="U244" s="349"/>
      <c r="V244" s="349"/>
      <c r="W244" s="349"/>
      <c r="X244" s="349"/>
      <c r="Y244" s="349"/>
      <c r="Z244" s="349"/>
    </row>
    <row r="245" spans="1:26" ht="15.75" customHeight="1" x14ac:dyDescent="0.2">
      <c r="A245" s="349"/>
      <c r="B245" s="351"/>
      <c r="C245" s="349"/>
      <c r="D245" s="349"/>
      <c r="E245" s="349"/>
      <c r="F245" s="349"/>
      <c r="G245" s="349"/>
      <c r="H245" s="349"/>
      <c r="I245" s="349"/>
      <c r="J245" s="349"/>
      <c r="K245" s="349"/>
      <c r="L245" s="349"/>
      <c r="M245" s="349"/>
      <c r="N245" s="349"/>
      <c r="O245" s="349"/>
      <c r="P245" s="349"/>
      <c r="Q245" s="349"/>
      <c r="R245" s="349"/>
      <c r="S245" s="349"/>
      <c r="T245" s="349"/>
      <c r="U245" s="349"/>
      <c r="V245" s="349"/>
      <c r="W245" s="349"/>
      <c r="X245" s="349"/>
      <c r="Y245" s="349"/>
      <c r="Z245" s="349"/>
    </row>
    <row r="246" spans="1:26" ht="15.75" customHeight="1" x14ac:dyDescent="0.2">
      <c r="A246" s="349"/>
      <c r="B246" s="351"/>
      <c r="C246" s="349"/>
      <c r="D246" s="349"/>
      <c r="E246" s="349"/>
      <c r="F246" s="349"/>
      <c r="G246" s="349"/>
      <c r="H246" s="349"/>
      <c r="I246" s="349"/>
      <c r="J246" s="349"/>
      <c r="K246" s="349"/>
      <c r="L246" s="349"/>
      <c r="M246" s="349"/>
      <c r="N246" s="349"/>
      <c r="O246" s="349"/>
      <c r="P246" s="349"/>
      <c r="Q246" s="349"/>
      <c r="R246" s="349"/>
      <c r="S246" s="349"/>
      <c r="T246" s="349"/>
      <c r="U246" s="349"/>
      <c r="V246" s="349"/>
      <c r="W246" s="349"/>
      <c r="X246" s="349"/>
      <c r="Y246" s="349"/>
      <c r="Z246" s="349"/>
    </row>
    <row r="247" spans="1:26" ht="15.75" customHeight="1" x14ac:dyDescent="0.2">
      <c r="A247" s="349"/>
      <c r="B247" s="351"/>
      <c r="C247" s="349"/>
      <c r="D247" s="349"/>
      <c r="E247" s="349"/>
      <c r="F247" s="349"/>
      <c r="G247" s="349"/>
      <c r="H247" s="349"/>
      <c r="I247" s="349"/>
      <c r="J247" s="349"/>
      <c r="K247" s="349"/>
      <c r="L247" s="349"/>
      <c r="M247" s="349"/>
      <c r="N247" s="349"/>
      <c r="O247" s="349"/>
      <c r="P247" s="349"/>
      <c r="Q247" s="349"/>
      <c r="R247" s="349"/>
      <c r="S247" s="349"/>
      <c r="T247" s="349"/>
      <c r="U247" s="349"/>
      <c r="V247" s="349"/>
      <c r="W247" s="349"/>
      <c r="X247" s="349"/>
      <c r="Y247" s="349"/>
      <c r="Z247" s="349"/>
    </row>
    <row r="248" spans="1:26" ht="15.75" customHeight="1" x14ac:dyDescent="0.2">
      <c r="A248" s="349"/>
      <c r="B248" s="351"/>
      <c r="C248" s="349"/>
      <c r="D248" s="349"/>
      <c r="E248" s="349"/>
      <c r="F248" s="349"/>
      <c r="G248" s="349"/>
      <c r="H248" s="349"/>
      <c r="I248" s="349"/>
      <c r="J248" s="349"/>
      <c r="K248" s="349"/>
      <c r="L248" s="349"/>
      <c r="M248" s="349"/>
      <c r="N248" s="349"/>
      <c r="O248" s="349"/>
      <c r="P248" s="349"/>
      <c r="Q248" s="349"/>
      <c r="R248" s="349"/>
      <c r="S248" s="349"/>
      <c r="T248" s="349"/>
      <c r="U248" s="349"/>
      <c r="V248" s="349"/>
      <c r="W248" s="349"/>
      <c r="X248" s="349"/>
      <c r="Y248" s="349"/>
      <c r="Z248" s="349"/>
    </row>
    <row r="249" spans="1:26" ht="15.75" customHeight="1" x14ac:dyDescent="0.2">
      <c r="A249" s="349"/>
      <c r="B249" s="351"/>
      <c r="C249" s="349"/>
      <c r="D249" s="349"/>
      <c r="E249" s="349"/>
      <c r="F249" s="349"/>
      <c r="G249" s="349"/>
      <c r="H249" s="349"/>
      <c r="I249" s="349"/>
      <c r="J249" s="349"/>
      <c r="K249" s="349"/>
      <c r="L249" s="349"/>
      <c r="M249" s="349"/>
      <c r="N249" s="349"/>
      <c r="O249" s="349"/>
      <c r="P249" s="349"/>
      <c r="Q249" s="349"/>
      <c r="R249" s="349"/>
      <c r="S249" s="349"/>
      <c r="T249" s="349"/>
      <c r="U249" s="349"/>
      <c r="V249" s="349"/>
      <c r="W249" s="349"/>
      <c r="X249" s="349"/>
      <c r="Y249" s="349"/>
      <c r="Z249" s="349"/>
    </row>
    <row r="250" spans="1:26" ht="15.75" customHeight="1" x14ac:dyDescent="0.2">
      <c r="A250" s="349"/>
      <c r="B250" s="351"/>
      <c r="C250" s="349"/>
      <c r="D250" s="349"/>
      <c r="E250" s="349"/>
      <c r="F250" s="349"/>
      <c r="G250" s="349"/>
      <c r="H250" s="349"/>
      <c r="I250" s="349"/>
      <c r="J250" s="349"/>
      <c r="K250" s="349"/>
      <c r="L250" s="349"/>
      <c r="M250" s="349"/>
      <c r="N250" s="349"/>
      <c r="O250" s="349"/>
      <c r="P250" s="349"/>
      <c r="Q250" s="349"/>
      <c r="R250" s="349"/>
      <c r="S250" s="349"/>
      <c r="T250" s="349"/>
      <c r="U250" s="349"/>
      <c r="V250" s="349"/>
      <c r="W250" s="349"/>
      <c r="X250" s="349"/>
      <c r="Y250" s="349"/>
      <c r="Z250" s="349"/>
    </row>
    <row r="251" spans="1:26" ht="15.75" customHeight="1" x14ac:dyDescent="0.2">
      <c r="A251" s="349"/>
      <c r="B251" s="351"/>
      <c r="C251" s="349"/>
      <c r="D251" s="349"/>
      <c r="E251" s="349"/>
      <c r="F251" s="349"/>
      <c r="G251" s="349"/>
      <c r="H251" s="349"/>
      <c r="I251" s="349"/>
      <c r="J251" s="349"/>
      <c r="K251" s="349"/>
      <c r="L251" s="349"/>
      <c r="M251" s="349"/>
      <c r="N251" s="349"/>
      <c r="O251" s="349"/>
      <c r="P251" s="349"/>
      <c r="Q251" s="349"/>
      <c r="R251" s="349"/>
      <c r="S251" s="349"/>
      <c r="T251" s="349"/>
      <c r="U251" s="349"/>
      <c r="V251" s="349"/>
      <c r="W251" s="349"/>
      <c r="X251" s="349"/>
      <c r="Y251" s="349"/>
      <c r="Z251" s="349"/>
    </row>
    <row r="252" spans="1:26" ht="15.75" customHeight="1" x14ac:dyDescent="0.2">
      <c r="A252" s="349"/>
      <c r="B252" s="351"/>
      <c r="C252" s="349"/>
      <c r="D252" s="349"/>
      <c r="E252" s="349"/>
      <c r="F252" s="349"/>
      <c r="G252" s="349"/>
      <c r="H252" s="349"/>
      <c r="I252" s="349"/>
      <c r="J252" s="349"/>
      <c r="K252" s="349"/>
      <c r="L252" s="349"/>
      <c r="M252" s="349"/>
      <c r="N252" s="349"/>
      <c r="O252" s="349"/>
      <c r="P252" s="349"/>
      <c r="Q252" s="349"/>
      <c r="R252" s="349"/>
      <c r="S252" s="349"/>
      <c r="T252" s="349"/>
      <c r="U252" s="349"/>
      <c r="V252" s="349"/>
      <c r="W252" s="349"/>
      <c r="X252" s="349"/>
      <c r="Y252" s="349"/>
      <c r="Z252" s="349"/>
    </row>
    <row r="253" spans="1:26" ht="15.75" customHeight="1" x14ac:dyDescent="0.2">
      <c r="A253" s="349"/>
      <c r="B253" s="351"/>
      <c r="C253" s="349"/>
      <c r="D253" s="349"/>
      <c r="E253" s="349"/>
      <c r="F253" s="349"/>
      <c r="G253" s="349"/>
      <c r="H253" s="349"/>
      <c r="I253" s="349"/>
      <c r="J253" s="349"/>
      <c r="K253" s="349"/>
      <c r="L253" s="349"/>
      <c r="M253" s="349"/>
      <c r="N253" s="349"/>
      <c r="O253" s="349"/>
      <c r="P253" s="349"/>
      <c r="Q253" s="349"/>
      <c r="R253" s="349"/>
      <c r="S253" s="349"/>
      <c r="T253" s="349"/>
      <c r="U253" s="349"/>
      <c r="V253" s="349"/>
      <c r="W253" s="349"/>
      <c r="X253" s="349"/>
      <c r="Y253" s="349"/>
      <c r="Z253" s="349"/>
    </row>
    <row r="254" spans="1:26" ht="15.75" customHeight="1" x14ac:dyDescent="0.2">
      <c r="A254" s="349"/>
      <c r="B254" s="351"/>
      <c r="C254" s="349"/>
      <c r="D254" s="349"/>
      <c r="E254" s="349"/>
      <c r="F254" s="349"/>
      <c r="G254" s="349"/>
      <c r="H254" s="349"/>
      <c r="I254" s="349"/>
      <c r="J254" s="349"/>
      <c r="K254" s="349"/>
      <c r="L254" s="349"/>
      <c r="M254" s="349"/>
      <c r="N254" s="349"/>
      <c r="O254" s="349"/>
      <c r="P254" s="349"/>
      <c r="Q254" s="349"/>
      <c r="R254" s="349"/>
      <c r="S254" s="349"/>
      <c r="T254" s="349"/>
      <c r="U254" s="349"/>
      <c r="V254" s="349"/>
      <c r="W254" s="349"/>
      <c r="X254" s="349"/>
      <c r="Y254" s="349"/>
      <c r="Z254" s="349"/>
    </row>
    <row r="255" spans="1:26" ht="15.75" customHeight="1" x14ac:dyDescent="0.2">
      <c r="A255" s="349"/>
      <c r="B255" s="351"/>
      <c r="C255" s="349"/>
      <c r="D255" s="349"/>
      <c r="E255" s="349"/>
      <c r="F255" s="349"/>
      <c r="G255" s="349"/>
      <c r="H255" s="349"/>
      <c r="I255" s="349"/>
      <c r="J255" s="349"/>
      <c r="K255" s="349"/>
      <c r="L255" s="349"/>
      <c r="M255" s="349"/>
      <c r="N255" s="349"/>
      <c r="O255" s="349"/>
      <c r="P255" s="349"/>
      <c r="Q255" s="349"/>
      <c r="R255" s="349"/>
      <c r="S255" s="349"/>
      <c r="T255" s="349"/>
      <c r="U255" s="349"/>
      <c r="V255" s="349"/>
      <c r="W255" s="349"/>
      <c r="X255" s="349"/>
      <c r="Y255" s="349"/>
      <c r="Z255" s="349"/>
    </row>
    <row r="256" spans="1:26" ht="15.75" customHeight="1" x14ac:dyDescent="0.2">
      <c r="A256" s="349"/>
      <c r="B256" s="351"/>
      <c r="C256" s="349"/>
      <c r="D256" s="349"/>
      <c r="E256" s="349"/>
      <c r="F256" s="349"/>
      <c r="G256" s="349"/>
      <c r="H256" s="349"/>
      <c r="I256" s="349"/>
      <c r="J256" s="349"/>
      <c r="K256" s="349"/>
      <c r="L256" s="349"/>
      <c r="M256" s="349"/>
      <c r="N256" s="349"/>
      <c r="O256" s="349"/>
      <c r="P256" s="349"/>
      <c r="Q256" s="349"/>
      <c r="R256" s="349"/>
      <c r="S256" s="349"/>
      <c r="T256" s="349"/>
      <c r="U256" s="349"/>
      <c r="V256" s="349"/>
      <c r="W256" s="349"/>
      <c r="X256" s="349"/>
      <c r="Y256" s="349"/>
      <c r="Z256" s="349"/>
    </row>
    <row r="257" spans="1:26" ht="15.75" customHeight="1" x14ac:dyDescent="0.2">
      <c r="A257" s="349"/>
      <c r="B257" s="351"/>
      <c r="C257" s="349"/>
      <c r="D257" s="349"/>
      <c r="E257" s="349"/>
      <c r="F257" s="349"/>
      <c r="G257" s="349"/>
      <c r="H257" s="349"/>
      <c r="I257" s="349"/>
      <c r="J257" s="349"/>
      <c r="K257" s="349"/>
      <c r="L257" s="349"/>
      <c r="M257" s="349"/>
      <c r="N257" s="349"/>
      <c r="O257" s="349"/>
      <c r="P257" s="349"/>
      <c r="Q257" s="349"/>
      <c r="R257" s="349"/>
      <c r="S257" s="349"/>
      <c r="T257" s="349"/>
      <c r="U257" s="349"/>
      <c r="V257" s="349"/>
      <c r="W257" s="349"/>
      <c r="X257" s="349"/>
      <c r="Y257" s="349"/>
      <c r="Z257" s="349"/>
    </row>
    <row r="258" spans="1:26" ht="15.75" customHeight="1" x14ac:dyDescent="0.2">
      <c r="A258" s="349"/>
      <c r="B258" s="351"/>
      <c r="C258" s="349"/>
      <c r="D258" s="349"/>
      <c r="E258" s="349"/>
      <c r="F258" s="349"/>
      <c r="G258" s="349"/>
      <c r="H258" s="349"/>
      <c r="I258" s="349"/>
      <c r="J258" s="349"/>
      <c r="K258" s="349"/>
      <c r="L258" s="349"/>
      <c r="M258" s="349"/>
      <c r="N258" s="349"/>
      <c r="O258" s="349"/>
      <c r="P258" s="349"/>
      <c r="Q258" s="349"/>
      <c r="R258" s="349"/>
      <c r="S258" s="349"/>
      <c r="T258" s="349"/>
      <c r="U258" s="349"/>
      <c r="V258" s="349"/>
      <c r="W258" s="349"/>
      <c r="X258" s="349"/>
      <c r="Y258" s="349"/>
      <c r="Z258" s="349"/>
    </row>
    <row r="259" spans="1:26" ht="15.75" customHeight="1" x14ac:dyDescent="0.2">
      <c r="A259" s="349"/>
      <c r="B259" s="351"/>
      <c r="C259" s="349"/>
      <c r="D259" s="349"/>
      <c r="E259" s="349"/>
      <c r="F259" s="349"/>
      <c r="G259" s="349"/>
      <c r="H259" s="349"/>
      <c r="I259" s="349"/>
      <c r="J259" s="349"/>
      <c r="K259" s="349"/>
      <c r="L259" s="349"/>
      <c r="M259" s="349"/>
      <c r="N259" s="349"/>
      <c r="O259" s="349"/>
      <c r="P259" s="349"/>
      <c r="Q259" s="349"/>
      <c r="R259" s="349"/>
      <c r="S259" s="349"/>
      <c r="T259" s="349"/>
      <c r="U259" s="349"/>
      <c r="V259" s="349"/>
      <c r="W259" s="349"/>
      <c r="X259" s="349"/>
      <c r="Y259" s="349"/>
      <c r="Z259" s="349"/>
    </row>
    <row r="260" spans="1:26" ht="15.75" customHeight="1" x14ac:dyDescent="0.2">
      <c r="A260" s="349"/>
      <c r="B260" s="351"/>
      <c r="C260" s="349"/>
      <c r="D260" s="349"/>
      <c r="E260" s="349"/>
      <c r="F260" s="349"/>
      <c r="G260" s="349"/>
      <c r="H260" s="349"/>
      <c r="I260" s="349"/>
      <c r="J260" s="349"/>
      <c r="K260" s="349"/>
      <c r="L260" s="349"/>
      <c r="M260" s="349"/>
      <c r="N260" s="349"/>
      <c r="O260" s="349"/>
      <c r="P260" s="349"/>
      <c r="Q260" s="349"/>
      <c r="R260" s="349"/>
      <c r="S260" s="349"/>
      <c r="T260" s="349"/>
      <c r="U260" s="349"/>
      <c r="V260" s="349"/>
      <c r="W260" s="349"/>
      <c r="X260" s="349"/>
      <c r="Y260" s="349"/>
      <c r="Z260" s="349"/>
    </row>
    <row r="261" spans="1:26" ht="15.75" customHeight="1" x14ac:dyDescent="0.2">
      <c r="A261" s="349"/>
      <c r="B261" s="351"/>
      <c r="C261" s="349"/>
      <c r="D261" s="349"/>
      <c r="E261" s="349"/>
      <c r="F261" s="349"/>
      <c r="G261" s="349"/>
      <c r="H261" s="349"/>
      <c r="I261" s="349"/>
      <c r="J261" s="349"/>
      <c r="K261" s="349"/>
      <c r="L261" s="349"/>
      <c r="M261" s="349"/>
      <c r="N261" s="349"/>
      <c r="O261" s="349"/>
      <c r="P261" s="349"/>
      <c r="Q261" s="349"/>
      <c r="R261" s="349"/>
      <c r="S261" s="349"/>
      <c r="T261" s="349"/>
      <c r="U261" s="349"/>
      <c r="V261" s="349"/>
      <c r="W261" s="349"/>
      <c r="X261" s="349"/>
      <c r="Y261" s="349"/>
      <c r="Z261" s="349"/>
    </row>
    <row r="262" spans="1:26" ht="15.75" customHeight="1" x14ac:dyDescent="0.2">
      <c r="A262" s="349"/>
      <c r="B262" s="351"/>
      <c r="C262" s="349"/>
      <c r="D262" s="349"/>
      <c r="E262" s="349"/>
      <c r="F262" s="349"/>
      <c r="G262" s="349"/>
      <c r="H262" s="349"/>
      <c r="I262" s="349"/>
      <c r="J262" s="349"/>
      <c r="K262" s="349"/>
      <c r="L262" s="349"/>
      <c r="M262" s="349"/>
      <c r="N262" s="349"/>
      <c r="O262" s="349"/>
      <c r="P262" s="349"/>
      <c r="Q262" s="349"/>
      <c r="R262" s="349"/>
      <c r="S262" s="349"/>
      <c r="T262" s="349"/>
      <c r="U262" s="349"/>
      <c r="V262" s="349"/>
      <c r="W262" s="349"/>
      <c r="X262" s="349"/>
      <c r="Y262" s="349"/>
      <c r="Z262" s="349"/>
    </row>
    <row r="263" spans="1:26" ht="15.75" customHeight="1" x14ac:dyDescent="0.2">
      <c r="A263" s="349"/>
      <c r="B263" s="351"/>
      <c r="C263" s="349"/>
      <c r="D263" s="349"/>
      <c r="E263" s="349"/>
      <c r="F263" s="349"/>
      <c r="G263" s="349"/>
      <c r="H263" s="349"/>
      <c r="I263" s="349"/>
      <c r="J263" s="349"/>
      <c r="K263" s="349"/>
      <c r="L263" s="349"/>
      <c r="M263" s="349"/>
      <c r="N263" s="349"/>
      <c r="O263" s="349"/>
      <c r="P263" s="349"/>
      <c r="Q263" s="349"/>
      <c r="R263" s="349"/>
      <c r="S263" s="349"/>
      <c r="T263" s="349"/>
      <c r="U263" s="349"/>
      <c r="V263" s="349"/>
      <c r="W263" s="349"/>
      <c r="X263" s="349"/>
      <c r="Y263" s="349"/>
      <c r="Z263" s="349"/>
    </row>
    <row r="264" spans="1:26" ht="15.75" customHeight="1" x14ac:dyDescent="0.2">
      <c r="A264" s="349"/>
      <c r="B264" s="351"/>
      <c r="C264" s="349"/>
      <c r="D264" s="349"/>
      <c r="E264" s="349"/>
      <c r="F264" s="349"/>
      <c r="G264" s="349"/>
      <c r="H264" s="349"/>
      <c r="I264" s="349"/>
      <c r="J264" s="349"/>
      <c r="K264" s="349"/>
      <c r="L264" s="349"/>
      <c r="M264" s="349"/>
      <c r="N264" s="349"/>
      <c r="O264" s="349"/>
      <c r="P264" s="349"/>
      <c r="Q264" s="349"/>
      <c r="R264" s="349"/>
      <c r="S264" s="349"/>
      <c r="T264" s="349"/>
      <c r="U264" s="349"/>
      <c r="V264" s="349"/>
      <c r="W264" s="349"/>
      <c r="X264" s="349"/>
      <c r="Y264" s="349"/>
      <c r="Z264" s="349"/>
    </row>
    <row r="265" spans="1:26" ht="15.75" customHeight="1" x14ac:dyDescent="0.2">
      <c r="A265" s="349"/>
      <c r="B265" s="351"/>
      <c r="C265" s="349"/>
      <c r="D265" s="349"/>
      <c r="E265" s="349"/>
      <c r="F265" s="349"/>
      <c r="G265" s="349"/>
      <c r="H265" s="349"/>
      <c r="I265" s="349"/>
      <c r="J265" s="349"/>
      <c r="K265" s="349"/>
      <c r="L265" s="349"/>
      <c r="M265" s="349"/>
      <c r="N265" s="349"/>
      <c r="O265" s="349"/>
      <c r="P265" s="349"/>
      <c r="Q265" s="349"/>
      <c r="R265" s="349"/>
      <c r="S265" s="349"/>
      <c r="T265" s="349"/>
      <c r="U265" s="349"/>
      <c r="V265" s="349"/>
      <c r="W265" s="349"/>
      <c r="X265" s="349"/>
      <c r="Y265" s="349"/>
      <c r="Z265" s="349"/>
    </row>
    <row r="266" spans="1:26" ht="15.75" customHeight="1" x14ac:dyDescent="0.2">
      <c r="A266" s="349"/>
      <c r="B266" s="351"/>
      <c r="C266" s="349"/>
      <c r="D266" s="349"/>
      <c r="E266" s="349"/>
      <c r="F266" s="349"/>
      <c r="G266" s="349"/>
      <c r="H266" s="349"/>
      <c r="I266" s="349"/>
      <c r="J266" s="349"/>
      <c r="K266" s="349"/>
      <c r="L266" s="349"/>
      <c r="M266" s="349"/>
      <c r="N266" s="349"/>
      <c r="O266" s="349"/>
      <c r="P266" s="349"/>
      <c r="Q266" s="349"/>
      <c r="R266" s="349"/>
      <c r="S266" s="349"/>
      <c r="T266" s="349"/>
      <c r="U266" s="349"/>
      <c r="V266" s="349"/>
      <c r="W266" s="349"/>
      <c r="X266" s="349"/>
      <c r="Y266" s="349"/>
      <c r="Z266" s="349"/>
    </row>
    <row r="267" spans="1:26" ht="15.75" customHeight="1" x14ac:dyDescent="0.2">
      <c r="A267" s="349"/>
      <c r="B267" s="351"/>
      <c r="C267" s="349"/>
      <c r="D267" s="349"/>
      <c r="E267" s="349"/>
      <c r="F267" s="349"/>
      <c r="G267" s="349"/>
      <c r="H267" s="349"/>
      <c r="I267" s="349"/>
      <c r="J267" s="349"/>
      <c r="K267" s="349"/>
      <c r="L267" s="349"/>
      <c r="M267" s="349"/>
      <c r="N267" s="349"/>
      <c r="O267" s="349"/>
      <c r="P267" s="349"/>
      <c r="Q267" s="349"/>
      <c r="R267" s="349"/>
      <c r="S267" s="349"/>
      <c r="T267" s="349"/>
      <c r="U267" s="349"/>
      <c r="V267" s="349"/>
      <c r="W267" s="349"/>
      <c r="X267" s="349"/>
      <c r="Y267" s="349"/>
      <c r="Z267" s="349"/>
    </row>
    <row r="268" spans="1:26" ht="15.75" customHeight="1" x14ac:dyDescent="0.2">
      <c r="A268" s="349"/>
      <c r="B268" s="351"/>
      <c r="C268" s="349"/>
      <c r="D268" s="349"/>
      <c r="E268" s="349"/>
      <c r="F268" s="349"/>
      <c r="G268" s="349"/>
      <c r="H268" s="349"/>
      <c r="I268" s="349"/>
      <c r="J268" s="349"/>
      <c r="K268" s="349"/>
      <c r="L268" s="349"/>
      <c r="M268" s="349"/>
      <c r="N268" s="349"/>
      <c r="O268" s="349"/>
      <c r="P268" s="349"/>
      <c r="Q268" s="349"/>
      <c r="R268" s="349"/>
      <c r="S268" s="349"/>
      <c r="T268" s="349"/>
      <c r="U268" s="349"/>
      <c r="V268" s="349"/>
      <c r="W268" s="349"/>
      <c r="X268" s="349"/>
      <c r="Y268" s="349"/>
      <c r="Z268" s="349"/>
    </row>
    <row r="269" spans="1:26" ht="15.75" customHeight="1" x14ac:dyDescent="0.2">
      <c r="A269" s="349"/>
      <c r="B269" s="351"/>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c r="Y269" s="349"/>
      <c r="Z269" s="349"/>
    </row>
    <row r="270" spans="1:26" ht="15.75" customHeight="1" x14ac:dyDescent="0.2">
      <c r="A270" s="349"/>
      <c r="B270" s="351"/>
      <c r="C270" s="349"/>
      <c r="D270" s="349"/>
      <c r="E270" s="349"/>
      <c r="F270" s="349"/>
      <c r="G270" s="349"/>
      <c r="H270" s="349"/>
      <c r="I270" s="349"/>
      <c r="J270" s="349"/>
      <c r="K270" s="349"/>
      <c r="L270" s="349"/>
      <c r="M270" s="349"/>
      <c r="N270" s="349"/>
      <c r="O270" s="349"/>
      <c r="P270" s="349"/>
      <c r="Q270" s="349"/>
      <c r="R270" s="349"/>
      <c r="S270" s="349"/>
      <c r="T270" s="349"/>
      <c r="U270" s="349"/>
      <c r="V270" s="349"/>
      <c r="W270" s="349"/>
      <c r="X270" s="349"/>
      <c r="Y270" s="349"/>
      <c r="Z270" s="349"/>
    </row>
    <row r="271" spans="1:26" ht="15.75" customHeight="1" x14ac:dyDescent="0.2">
      <c r="A271" s="349"/>
      <c r="B271" s="351"/>
      <c r="C271" s="349"/>
      <c r="D271" s="349"/>
      <c r="E271" s="349"/>
      <c r="F271" s="349"/>
      <c r="G271" s="349"/>
      <c r="H271" s="349"/>
      <c r="I271" s="349"/>
      <c r="J271" s="349"/>
      <c r="K271" s="349"/>
      <c r="L271" s="349"/>
      <c r="M271" s="349"/>
      <c r="N271" s="349"/>
      <c r="O271" s="349"/>
      <c r="P271" s="349"/>
      <c r="Q271" s="349"/>
      <c r="R271" s="349"/>
      <c r="S271" s="349"/>
      <c r="T271" s="349"/>
      <c r="U271" s="349"/>
      <c r="V271" s="349"/>
      <c r="W271" s="349"/>
      <c r="X271" s="349"/>
      <c r="Y271" s="349"/>
      <c r="Z271" s="349"/>
    </row>
    <row r="272" spans="1:26" ht="15.75" customHeight="1" x14ac:dyDescent="0.2">
      <c r="A272" s="349"/>
      <c r="B272" s="351"/>
      <c r="C272" s="349"/>
      <c r="D272" s="349"/>
      <c r="E272" s="349"/>
      <c r="F272" s="349"/>
      <c r="G272" s="349"/>
      <c r="H272" s="349"/>
      <c r="I272" s="349"/>
      <c r="J272" s="349"/>
      <c r="K272" s="349"/>
      <c r="L272" s="349"/>
      <c r="M272" s="349"/>
      <c r="N272" s="349"/>
      <c r="O272" s="349"/>
      <c r="P272" s="349"/>
      <c r="Q272" s="349"/>
      <c r="R272" s="349"/>
      <c r="S272" s="349"/>
      <c r="T272" s="349"/>
      <c r="U272" s="349"/>
      <c r="V272" s="349"/>
      <c r="W272" s="349"/>
      <c r="X272" s="349"/>
      <c r="Y272" s="349"/>
      <c r="Z272" s="349"/>
    </row>
    <row r="273" spans="1:26" ht="15.75" customHeight="1" x14ac:dyDescent="0.2">
      <c r="A273" s="349"/>
      <c r="B273" s="351"/>
      <c r="C273" s="349"/>
      <c r="D273" s="349"/>
      <c r="E273" s="349"/>
      <c r="F273" s="349"/>
      <c r="G273" s="349"/>
      <c r="H273" s="349"/>
      <c r="I273" s="349"/>
      <c r="J273" s="349"/>
      <c r="K273" s="349"/>
      <c r="L273" s="349"/>
      <c r="M273" s="349"/>
      <c r="N273" s="349"/>
      <c r="O273" s="349"/>
      <c r="P273" s="349"/>
      <c r="Q273" s="349"/>
      <c r="R273" s="349"/>
      <c r="S273" s="349"/>
      <c r="T273" s="349"/>
      <c r="U273" s="349"/>
      <c r="V273" s="349"/>
      <c r="W273" s="349"/>
      <c r="X273" s="349"/>
      <c r="Y273" s="349"/>
      <c r="Z273" s="349"/>
    </row>
    <row r="274" spans="1:26" ht="15.75" customHeight="1" x14ac:dyDescent="0.2">
      <c r="A274" s="349"/>
      <c r="B274" s="351"/>
      <c r="C274" s="349"/>
      <c r="D274" s="349"/>
      <c r="E274" s="349"/>
      <c r="F274" s="349"/>
      <c r="G274" s="349"/>
      <c r="H274" s="349"/>
      <c r="I274" s="349"/>
      <c r="J274" s="349"/>
      <c r="K274" s="349"/>
      <c r="L274" s="349"/>
      <c r="M274" s="349"/>
      <c r="N274" s="349"/>
      <c r="O274" s="349"/>
      <c r="P274" s="349"/>
      <c r="Q274" s="349"/>
      <c r="R274" s="349"/>
      <c r="S274" s="349"/>
      <c r="T274" s="349"/>
      <c r="U274" s="349"/>
      <c r="V274" s="349"/>
      <c r="W274" s="349"/>
      <c r="X274" s="349"/>
      <c r="Y274" s="349"/>
      <c r="Z274" s="349"/>
    </row>
    <row r="275" spans="1:26" ht="15.75" customHeight="1" x14ac:dyDescent="0.2">
      <c r="A275" s="349"/>
      <c r="B275" s="351"/>
      <c r="C275" s="349"/>
      <c r="D275" s="349"/>
      <c r="E275" s="349"/>
      <c r="F275" s="349"/>
      <c r="G275" s="349"/>
      <c r="H275" s="349"/>
      <c r="I275" s="349"/>
      <c r="J275" s="349"/>
      <c r="K275" s="349"/>
      <c r="L275" s="349"/>
      <c r="M275" s="349"/>
      <c r="N275" s="349"/>
      <c r="O275" s="349"/>
      <c r="P275" s="349"/>
      <c r="Q275" s="349"/>
      <c r="R275" s="349"/>
      <c r="S275" s="349"/>
      <c r="T275" s="349"/>
      <c r="U275" s="349"/>
      <c r="V275" s="349"/>
      <c r="W275" s="349"/>
      <c r="X275" s="349"/>
      <c r="Y275" s="349"/>
      <c r="Z275" s="349"/>
    </row>
    <row r="276" spans="1:26" ht="15.75" customHeight="1" x14ac:dyDescent="0.2">
      <c r="A276" s="349"/>
      <c r="B276" s="351"/>
      <c r="C276" s="349"/>
      <c r="D276" s="349"/>
      <c r="E276" s="349"/>
      <c r="F276" s="349"/>
      <c r="G276" s="349"/>
      <c r="H276" s="349"/>
      <c r="I276" s="349"/>
      <c r="J276" s="349"/>
      <c r="K276" s="349"/>
      <c r="L276" s="349"/>
      <c r="M276" s="349"/>
      <c r="N276" s="349"/>
      <c r="O276" s="349"/>
      <c r="P276" s="349"/>
      <c r="Q276" s="349"/>
      <c r="R276" s="349"/>
      <c r="S276" s="349"/>
      <c r="T276" s="349"/>
      <c r="U276" s="349"/>
      <c r="V276" s="349"/>
      <c r="W276" s="349"/>
      <c r="X276" s="349"/>
      <c r="Y276" s="349"/>
      <c r="Z276" s="349"/>
    </row>
    <row r="277" spans="1:26" ht="15.75" customHeight="1" x14ac:dyDescent="0.2">
      <c r="A277" s="349"/>
      <c r="B277" s="351"/>
      <c r="C277" s="349"/>
      <c r="D277" s="349"/>
      <c r="E277" s="349"/>
      <c r="F277" s="349"/>
      <c r="G277" s="349"/>
      <c r="H277" s="349"/>
      <c r="I277" s="349"/>
      <c r="J277" s="349"/>
      <c r="K277" s="349"/>
      <c r="L277" s="349"/>
      <c r="M277" s="349"/>
      <c r="N277" s="349"/>
      <c r="O277" s="349"/>
      <c r="P277" s="349"/>
      <c r="Q277" s="349"/>
      <c r="R277" s="349"/>
      <c r="S277" s="349"/>
      <c r="T277" s="349"/>
      <c r="U277" s="349"/>
      <c r="V277" s="349"/>
      <c r="W277" s="349"/>
      <c r="X277" s="349"/>
      <c r="Y277" s="349"/>
      <c r="Z277" s="349"/>
    </row>
    <row r="278" spans="1:26" ht="15.75" customHeight="1" x14ac:dyDescent="0.2">
      <c r="A278" s="349"/>
      <c r="B278" s="351"/>
      <c r="C278" s="349"/>
      <c r="D278" s="349"/>
      <c r="E278" s="349"/>
      <c r="F278" s="349"/>
      <c r="G278" s="349"/>
      <c r="H278" s="349"/>
      <c r="I278" s="349"/>
      <c r="J278" s="349"/>
      <c r="K278" s="349"/>
      <c r="L278" s="349"/>
      <c r="M278" s="349"/>
      <c r="N278" s="349"/>
      <c r="O278" s="349"/>
      <c r="P278" s="349"/>
      <c r="Q278" s="349"/>
      <c r="R278" s="349"/>
      <c r="S278" s="349"/>
      <c r="T278" s="349"/>
      <c r="U278" s="349"/>
      <c r="V278" s="349"/>
      <c r="W278" s="349"/>
      <c r="X278" s="349"/>
      <c r="Y278" s="349"/>
      <c r="Z278" s="349"/>
    </row>
    <row r="279" spans="1:26" ht="15.75" customHeight="1" x14ac:dyDescent="0.2">
      <c r="A279" s="349"/>
      <c r="B279" s="351"/>
      <c r="C279" s="349"/>
      <c r="D279" s="349"/>
      <c r="E279" s="349"/>
      <c r="F279" s="349"/>
      <c r="G279" s="349"/>
      <c r="H279" s="349"/>
      <c r="I279" s="349"/>
      <c r="J279" s="349"/>
      <c r="K279" s="349"/>
      <c r="L279" s="349"/>
      <c r="M279" s="349"/>
      <c r="N279" s="349"/>
      <c r="O279" s="349"/>
      <c r="P279" s="349"/>
      <c r="Q279" s="349"/>
      <c r="R279" s="349"/>
      <c r="S279" s="349"/>
      <c r="T279" s="349"/>
      <c r="U279" s="349"/>
      <c r="V279" s="349"/>
      <c r="W279" s="349"/>
      <c r="X279" s="349"/>
      <c r="Y279" s="349"/>
      <c r="Z279" s="349"/>
    </row>
    <row r="280" spans="1:26" ht="15.75" customHeight="1" x14ac:dyDescent="0.2">
      <c r="A280" s="349"/>
      <c r="B280" s="351"/>
      <c r="C280" s="349"/>
      <c r="D280" s="349"/>
      <c r="E280" s="349"/>
      <c r="F280" s="349"/>
      <c r="G280" s="349"/>
      <c r="H280" s="349"/>
      <c r="I280" s="349"/>
      <c r="J280" s="349"/>
      <c r="K280" s="349"/>
      <c r="L280" s="349"/>
      <c r="M280" s="349"/>
      <c r="N280" s="349"/>
      <c r="O280" s="349"/>
      <c r="P280" s="349"/>
      <c r="Q280" s="349"/>
      <c r="R280" s="349"/>
      <c r="S280" s="349"/>
      <c r="T280" s="349"/>
      <c r="U280" s="349"/>
      <c r="V280" s="349"/>
      <c r="W280" s="349"/>
      <c r="X280" s="349"/>
      <c r="Y280" s="349"/>
      <c r="Z280" s="349"/>
    </row>
    <row r="281" spans="1:26" ht="15.75" customHeight="1" x14ac:dyDescent="0.2">
      <c r="A281" s="349"/>
      <c r="B281" s="351"/>
      <c r="C281" s="349"/>
      <c r="D281" s="349"/>
      <c r="E281" s="349"/>
      <c r="F281" s="349"/>
      <c r="G281" s="349"/>
      <c r="H281" s="349"/>
      <c r="I281" s="349"/>
      <c r="J281" s="349"/>
      <c r="K281" s="349"/>
      <c r="L281" s="349"/>
      <c r="M281" s="349"/>
      <c r="N281" s="349"/>
      <c r="O281" s="349"/>
      <c r="P281" s="349"/>
      <c r="Q281" s="349"/>
      <c r="R281" s="349"/>
      <c r="S281" s="349"/>
      <c r="T281" s="349"/>
      <c r="U281" s="349"/>
      <c r="V281" s="349"/>
      <c r="W281" s="349"/>
      <c r="X281" s="349"/>
      <c r="Y281" s="349"/>
      <c r="Z281" s="349"/>
    </row>
    <row r="282" spans="1:26" ht="15.75" customHeight="1" x14ac:dyDescent="0.2">
      <c r="A282" s="349"/>
      <c r="B282" s="351"/>
      <c r="C282" s="349"/>
      <c r="D282" s="349"/>
      <c r="E282" s="349"/>
      <c r="F282" s="349"/>
      <c r="G282" s="349"/>
      <c r="H282" s="349"/>
      <c r="I282" s="349"/>
      <c r="J282" s="349"/>
      <c r="K282" s="349"/>
      <c r="L282" s="349"/>
      <c r="M282" s="349"/>
      <c r="N282" s="349"/>
      <c r="O282" s="349"/>
      <c r="P282" s="349"/>
      <c r="Q282" s="349"/>
      <c r="R282" s="349"/>
      <c r="S282" s="349"/>
      <c r="T282" s="349"/>
      <c r="U282" s="349"/>
      <c r="V282" s="349"/>
      <c r="W282" s="349"/>
      <c r="X282" s="349"/>
      <c r="Y282" s="349"/>
      <c r="Z282" s="349"/>
    </row>
    <row r="283" spans="1:26" ht="15.75" customHeight="1" x14ac:dyDescent="0.2">
      <c r="A283" s="349"/>
      <c r="B283" s="351"/>
      <c r="C283" s="349"/>
      <c r="D283" s="349"/>
      <c r="E283" s="349"/>
      <c r="F283" s="349"/>
      <c r="G283" s="349"/>
      <c r="H283" s="349"/>
      <c r="I283" s="349"/>
      <c r="J283" s="349"/>
      <c r="K283" s="349"/>
      <c r="L283" s="349"/>
      <c r="M283" s="349"/>
      <c r="N283" s="349"/>
      <c r="O283" s="349"/>
      <c r="P283" s="349"/>
      <c r="Q283" s="349"/>
      <c r="R283" s="349"/>
      <c r="S283" s="349"/>
      <c r="T283" s="349"/>
      <c r="U283" s="349"/>
      <c r="V283" s="349"/>
      <c r="W283" s="349"/>
      <c r="X283" s="349"/>
      <c r="Y283" s="349"/>
      <c r="Z283" s="349"/>
    </row>
    <row r="284" spans="1:26" ht="15.75" customHeight="1" x14ac:dyDescent="0.2">
      <c r="A284" s="349"/>
      <c r="B284" s="351"/>
      <c r="C284" s="349"/>
      <c r="D284" s="349"/>
      <c r="E284" s="349"/>
      <c r="F284" s="349"/>
      <c r="G284" s="349"/>
      <c r="H284" s="349"/>
      <c r="I284" s="349"/>
      <c r="J284" s="349"/>
      <c r="K284" s="349"/>
      <c r="L284" s="349"/>
      <c r="M284" s="349"/>
      <c r="N284" s="349"/>
      <c r="O284" s="349"/>
      <c r="P284" s="349"/>
      <c r="Q284" s="349"/>
      <c r="R284" s="349"/>
      <c r="S284" s="349"/>
      <c r="T284" s="349"/>
      <c r="U284" s="349"/>
      <c r="V284" s="349"/>
      <c r="W284" s="349"/>
      <c r="X284" s="349"/>
      <c r="Y284" s="349"/>
      <c r="Z284" s="349"/>
    </row>
    <row r="285" spans="1:26" ht="15.75" customHeight="1" x14ac:dyDescent="0.2">
      <c r="A285" s="349"/>
      <c r="B285" s="351"/>
      <c r="C285" s="349"/>
      <c r="D285" s="349"/>
      <c r="E285" s="349"/>
      <c r="F285" s="349"/>
      <c r="G285" s="349"/>
      <c r="H285" s="349"/>
      <c r="I285" s="349"/>
      <c r="J285" s="349"/>
      <c r="K285" s="349"/>
      <c r="L285" s="349"/>
      <c r="M285" s="349"/>
      <c r="N285" s="349"/>
      <c r="O285" s="349"/>
      <c r="P285" s="349"/>
      <c r="Q285" s="349"/>
      <c r="R285" s="349"/>
      <c r="S285" s="349"/>
      <c r="T285" s="349"/>
      <c r="U285" s="349"/>
      <c r="V285" s="349"/>
      <c r="W285" s="349"/>
      <c r="X285" s="349"/>
      <c r="Y285" s="349"/>
      <c r="Z285" s="349"/>
    </row>
    <row r="286" spans="1:26" ht="15.75" customHeight="1" x14ac:dyDescent="0.2">
      <c r="A286" s="349"/>
      <c r="B286" s="351"/>
      <c r="C286" s="349"/>
      <c r="D286" s="349"/>
      <c r="E286" s="349"/>
      <c r="F286" s="349"/>
      <c r="G286" s="349"/>
      <c r="H286" s="349"/>
      <c r="I286" s="349"/>
      <c r="J286" s="349"/>
      <c r="K286" s="349"/>
      <c r="L286" s="349"/>
      <c r="M286" s="349"/>
      <c r="N286" s="349"/>
      <c r="O286" s="349"/>
      <c r="P286" s="349"/>
      <c r="Q286" s="349"/>
      <c r="R286" s="349"/>
      <c r="S286" s="349"/>
      <c r="T286" s="349"/>
      <c r="U286" s="349"/>
      <c r="V286" s="349"/>
      <c r="W286" s="349"/>
      <c r="X286" s="349"/>
      <c r="Y286" s="349"/>
      <c r="Z286" s="349"/>
    </row>
    <row r="287" spans="1:26" ht="15.75" customHeight="1" x14ac:dyDescent="0.2">
      <c r="A287" s="349"/>
      <c r="B287" s="351"/>
      <c r="C287" s="349"/>
      <c r="D287" s="349"/>
      <c r="E287" s="349"/>
      <c r="F287" s="349"/>
      <c r="G287" s="349"/>
      <c r="H287" s="349"/>
      <c r="I287" s="349"/>
      <c r="J287" s="349"/>
      <c r="K287" s="349"/>
      <c r="L287" s="349"/>
      <c r="M287" s="349"/>
      <c r="N287" s="349"/>
      <c r="O287" s="349"/>
      <c r="P287" s="349"/>
      <c r="Q287" s="349"/>
      <c r="R287" s="349"/>
      <c r="S287" s="349"/>
      <c r="T287" s="349"/>
      <c r="U287" s="349"/>
      <c r="V287" s="349"/>
      <c r="W287" s="349"/>
      <c r="X287" s="349"/>
      <c r="Y287" s="349"/>
      <c r="Z287" s="349"/>
    </row>
    <row r="288" spans="1:26" ht="15.75" customHeight="1" x14ac:dyDescent="0.2">
      <c r="A288" s="349"/>
      <c r="B288" s="351"/>
      <c r="C288" s="349"/>
      <c r="D288" s="349"/>
      <c r="E288" s="349"/>
      <c r="F288" s="349"/>
      <c r="G288" s="349"/>
      <c r="H288" s="349"/>
      <c r="I288" s="349"/>
      <c r="J288" s="349"/>
      <c r="K288" s="349"/>
      <c r="L288" s="349"/>
      <c r="M288" s="349"/>
      <c r="N288" s="349"/>
      <c r="O288" s="349"/>
      <c r="P288" s="349"/>
      <c r="Q288" s="349"/>
      <c r="R288" s="349"/>
      <c r="S288" s="349"/>
      <c r="T288" s="349"/>
      <c r="U288" s="349"/>
      <c r="V288" s="349"/>
      <c r="W288" s="349"/>
      <c r="X288" s="349"/>
      <c r="Y288" s="349"/>
      <c r="Z288" s="349"/>
    </row>
    <row r="289" spans="1:26" ht="15.75" customHeight="1" x14ac:dyDescent="0.2">
      <c r="A289" s="349"/>
      <c r="B289" s="351"/>
      <c r="C289" s="349"/>
      <c r="D289" s="349"/>
      <c r="E289" s="349"/>
      <c r="F289" s="349"/>
      <c r="G289" s="349"/>
      <c r="H289" s="349"/>
      <c r="I289" s="349"/>
      <c r="J289" s="349"/>
      <c r="K289" s="349"/>
      <c r="L289" s="349"/>
      <c r="M289" s="349"/>
      <c r="N289" s="349"/>
      <c r="O289" s="349"/>
      <c r="P289" s="349"/>
      <c r="Q289" s="349"/>
      <c r="R289" s="349"/>
      <c r="S289" s="349"/>
      <c r="T289" s="349"/>
      <c r="U289" s="349"/>
      <c r="V289" s="349"/>
      <c r="W289" s="349"/>
      <c r="X289" s="349"/>
      <c r="Y289" s="349"/>
      <c r="Z289" s="349"/>
    </row>
    <row r="290" spans="1:26" ht="15.75" customHeight="1" x14ac:dyDescent="0.2">
      <c r="A290" s="349"/>
      <c r="B290" s="351"/>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c r="Y290" s="349"/>
      <c r="Z290" s="349"/>
    </row>
    <row r="291" spans="1:26" ht="15.75" customHeight="1" x14ac:dyDescent="0.2">
      <c r="A291" s="349"/>
      <c r="B291" s="351"/>
      <c r="C291" s="349"/>
      <c r="D291" s="349"/>
      <c r="E291" s="349"/>
      <c r="F291" s="349"/>
      <c r="G291" s="349"/>
      <c r="H291" s="349"/>
      <c r="I291" s="349"/>
      <c r="J291" s="349"/>
      <c r="K291" s="349"/>
      <c r="L291" s="349"/>
      <c r="M291" s="349"/>
      <c r="N291" s="349"/>
      <c r="O291" s="349"/>
      <c r="P291" s="349"/>
      <c r="Q291" s="349"/>
      <c r="R291" s="349"/>
      <c r="S291" s="349"/>
      <c r="T291" s="349"/>
      <c r="U291" s="349"/>
      <c r="V291" s="349"/>
      <c r="W291" s="349"/>
      <c r="X291" s="349"/>
      <c r="Y291" s="349"/>
      <c r="Z291" s="349"/>
    </row>
    <row r="292" spans="1:26" ht="15.75" customHeight="1" x14ac:dyDescent="0.2">
      <c r="A292" s="349"/>
      <c r="B292" s="351"/>
      <c r="C292" s="349"/>
      <c r="D292" s="349"/>
      <c r="E292" s="349"/>
      <c r="F292" s="349"/>
      <c r="G292" s="349"/>
      <c r="H292" s="349"/>
      <c r="I292" s="349"/>
      <c r="J292" s="349"/>
      <c r="K292" s="349"/>
      <c r="L292" s="349"/>
      <c r="M292" s="349"/>
      <c r="N292" s="349"/>
      <c r="O292" s="349"/>
      <c r="P292" s="349"/>
      <c r="Q292" s="349"/>
      <c r="R292" s="349"/>
      <c r="S292" s="349"/>
      <c r="T292" s="349"/>
      <c r="U292" s="349"/>
      <c r="V292" s="349"/>
      <c r="W292" s="349"/>
      <c r="X292" s="349"/>
      <c r="Y292" s="349"/>
      <c r="Z292" s="349"/>
    </row>
    <row r="293" spans="1:26" ht="15.75" customHeight="1" x14ac:dyDescent="0.2">
      <c r="A293" s="349"/>
      <c r="B293" s="351"/>
      <c r="C293" s="349"/>
      <c r="D293" s="349"/>
      <c r="E293" s="349"/>
      <c r="F293" s="349"/>
      <c r="G293" s="349"/>
      <c r="H293" s="349"/>
      <c r="I293" s="349"/>
      <c r="J293" s="349"/>
      <c r="K293" s="349"/>
      <c r="L293" s="349"/>
      <c r="M293" s="349"/>
      <c r="N293" s="349"/>
      <c r="O293" s="349"/>
      <c r="P293" s="349"/>
      <c r="Q293" s="349"/>
      <c r="R293" s="349"/>
      <c r="S293" s="349"/>
      <c r="T293" s="349"/>
      <c r="U293" s="349"/>
      <c r="V293" s="349"/>
      <c r="W293" s="349"/>
      <c r="X293" s="349"/>
      <c r="Y293" s="349"/>
      <c r="Z293" s="349"/>
    </row>
    <row r="294" spans="1:26" ht="15.75" customHeight="1" x14ac:dyDescent="0.2">
      <c r="A294" s="349"/>
      <c r="B294" s="351"/>
      <c r="C294" s="349"/>
      <c r="D294" s="349"/>
      <c r="E294" s="349"/>
      <c r="F294" s="349"/>
      <c r="G294" s="349"/>
      <c r="H294" s="349"/>
      <c r="I294" s="349"/>
      <c r="J294" s="349"/>
      <c r="K294" s="349"/>
      <c r="L294" s="349"/>
      <c r="M294" s="349"/>
      <c r="N294" s="349"/>
      <c r="O294" s="349"/>
      <c r="P294" s="349"/>
      <c r="Q294" s="349"/>
      <c r="R294" s="349"/>
      <c r="S294" s="349"/>
      <c r="T294" s="349"/>
      <c r="U294" s="349"/>
      <c r="V294" s="349"/>
      <c r="W294" s="349"/>
      <c r="X294" s="349"/>
      <c r="Y294" s="349"/>
      <c r="Z294" s="349"/>
    </row>
    <row r="295" spans="1:26" ht="15.75" customHeight="1" x14ac:dyDescent="0.2">
      <c r="A295" s="349"/>
      <c r="B295" s="351"/>
      <c r="C295" s="349"/>
      <c r="D295" s="349"/>
      <c r="E295" s="349"/>
      <c r="F295" s="349"/>
      <c r="G295" s="349"/>
      <c r="H295" s="349"/>
      <c r="I295" s="349"/>
      <c r="J295" s="349"/>
      <c r="K295" s="349"/>
      <c r="L295" s="349"/>
      <c r="M295" s="349"/>
      <c r="N295" s="349"/>
      <c r="O295" s="349"/>
      <c r="P295" s="349"/>
      <c r="Q295" s="349"/>
      <c r="R295" s="349"/>
      <c r="S295" s="349"/>
      <c r="T295" s="349"/>
      <c r="U295" s="349"/>
      <c r="V295" s="349"/>
      <c r="W295" s="349"/>
      <c r="X295" s="349"/>
      <c r="Y295" s="349"/>
      <c r="Z295" s="349"/>
    </row>
    <row r="296" spans="1:26" ht="15.75" customHeight="1" x14ac:dyDescent="0.2">
      <c r="A296" s="349"/>
      <c r="B296" s="351"/>
      <c r="C296" s="349"/>
      <c r="D296" s="349"/>
      <c r="E296" s="349"/>
      <c r="F296" s="349"/>
      <c r="G296" s="349"/>
      <c r="H296" s="349"/>
      <c r="I296" s="349"/>
      <c r="J296" s="349"/>
      <c r="K296" s="349"/>
      <c r="L296" s="349"/>
      <c r="M296" s="349"/>
      <c r="N296" s="349"/>
      <c r="O296" s="349"/>
      <c r="P296" s="349"/>
      <c r="Q296" s="349"/>
      <c r="R296" s="349"/>
      <c r="S296" s="349"/>
      <c r="T296" s="349"/>
      <c r="U296" s="349"/>
      <c r="V296" s="349"/>
      <c r="W296" s="349"/>
      <c r="X296" s="349"/>
      <c r="Y296" s="349"/>
      <c r="Z296" s="349"/>
    </row>
    <row r="297" spans="1:26" ht="15.75" customHeight="1" x14ac:dyDescent="0.2">
      <c r="A297" s="349"/>
      <c r="B297" s="351"/>
      <c r="C297" s="349"/>
      <c r="D297" s="349"/>
      <c r="E297" s="349"/>
      <c r="F297" s="349"/>
      <c r="G297" s="349"/>
      <c r="H297" s="349"/>
      <c r="I297" s="349"/>
      <c r="J297" s="349"/>
      <c r="K297" s="349"/>
      <c r="L297" s="349"/>
      <c r="M297" s="349"/>
      <c r="N297" s="349"/>
      <c r="O297" s="349"/>
      <c r="P297" s="349"/>
      <c r="Q297" s="349"/>
      <c r="R297" s="349"/>
      <c r="S297" s="349"/>
      <c r="T297" s="349"/>
      <c r="U297" s="349"/>
      <c r="V297" s="349"/>
      <c r="W297" s="349"/>
      <c r="X297" s="349"/>
      <c r="Y297" s="349"/>
      <c r="Z297" s="349"/>
    </row>
    <row r="298" spans="1:26" ht="15.75" customHeight="1" x14ac:dyDescent="0.2">
      <c r="A298" s="349"/>
      <c r="B298" s="351"/>
      <c r="C298" s="349"/>
      <c r="D298" s="349"/>
      <c r="E298" s="349"/>
      <c r="F298" s="349"/>
      <c r="G298" s="349"/>
      <c r="H298" s="349"/>
      <c r="I298" s="349"/>
      <c r="J298" s="349"/>
      <c r="K298" s="349"/>
      <c r="L298" s="349"/>
      <c r="M298" s="349"/>
      <c r="N298" s="349"/>
      <c r="O298" s="349"/>
      <c r="P298" s="349"/>
      <c r="Q298" s="349"/>
      <c r="R298" s="349"/>
      <c r="S298" s="349"/>
      <c r="T298" s="349"/>
      <c r="U298" s="349"/>
      <c r="V298" s="349"/>
      <c r="W298" s="349"/>
      <c r="X298" s="349"/>
      <c r="Y298" s="349"/>
      <c r="Z298" s="349"/>
    </row>
    <row r="299" spans="1:26" ht="15.75" customHeight="1" x14ac:dyDescent="0.2">
      <c r="A299" s="349"/>
      <c r="B299" s="351"/>
      <c r="C299" s="349"/>
      <c r="D299" s="349"/>
      <c r="E299" s="349"/>
      <c r="F299" s="349"/>
      <c r="G299" s="349"/>
      <c r="H299" s="349"/>
      <c r="I299" s="349"/>
      <c r="J299" s="349"/>
      <c r="K299" s="349"/>
      <c r="L299" s="349"/>
      <c r="M299" s="349"/>
      <c r="N299" s="349"/>
      <c r="O299" s="349"/>
      <c r="P299" s="349"/>
      <c r="Q299" s="349"/>
      <c r="R299" s="349"/>
      <c r="S299" s="349"/>
      <c r="T299" s="349"/>
      <c r="U299" s="349"/>
      <c r="V299" s="349"/>
      <c r="W299" s="349"/>
      <c r="X299" s="349"/>
      <c r="Y299" s="349"/>
      <c r="Z299" s="349"/>
    </row>
    <row r="300" spans="1:26" ht="15.75" customHeight="1" x14ac:dyDescent="0.2">
      <c r="A300" s="349"/>
      <c r="B300" s="351"/>
      <c r="C300" s="349"/>
      <c r="D300" s="349"/>
      <c r="E300" s="349"/>
      <c r="F300" s="349"/>
      <c r="G300" s="349"/>
      <c r="H300" s="349"/>
      <c r="I300" s="349"/>
      <c r="J300" s="349"/>
      <c r="K300" s="349"/>
      <c r="L300" s="349"/>
      <c r="M300" s="349"/>
      <c r="N300" s="349"/>
      <c r="O300" s="349"/>
      <c r="P300" s="349"/>
      <c r="Q300" s="349"/>
      <c r="R300" s="349"/>
      <c r="S300" s="349"/>
      <c r="T300" s="349"/>
      <c r="U300" s="349"/>
      <c r="V300" s="349"/>
      <c r="W300" s="349"/>
      <c r="X300" s="349"/>
      <c r="Y300" s="349"/>
      <c r="Z300" s="349"/>
    </row>
    <row r="301" spans="1:26" ht="15.75" customHeight="1" x14ac:dyDescent="0.2">
      <c r="A301" s="349"/>
      <c r="B301" s="351"/>
      <c r="C301" s="349"/>
      <c r="D301" s="349"/>
      <c r="E301" s="349"/>
      <c r="F301" s="349"/>
      <c r="G301" s="349"/>
      <c r="H301" s="349"/>
      <c r="I301" s="349"/>
      <c r="J301" s="349"/>
      <c r="K301" s="349"/>
      <c r="L301" s="349"/>
      <c r="M301" s="349"/>
      <c r="N301" s="349"/>
      <c r="O301" s="349"/>
      <c r="P301" s="349"/>
      <c r="Q301" s="349"/>
      <c r="R301" s="349"/>
      <c r="S301" s="349"/>
      <c r="T301" s="349"/>
      <c r="U301" s="349"/>
      <c r="V301" s="349"/>
      <c r="W301" s="349"/>
      <c r="X301" s="349"/>
      <c r="Y301" s="349"/>
      <c r="Z301" s="349"/>
    </row>
    <row r="302" spans="1:26" ht="15.75" customHeight="1" x14ac:dyDescent="0.2">
      <c r="A302" s="349"/>
      <c r="B302" s="351"/>
      <c r="C302" s="349"/>
      <c r="D302" s="349"/>
      <c r="E302" s="349"/>
      <c r="F302" s="349"/>
      <c r="G302" s="349"/>
      <c r="H302" s="349"/>
      <c r="I302" s="349"/>
      <c r="J302" s="349"/>
      <c r="K302" s="349"/>
      <c r="L302" s="349"/>
      <c r="M302" s="349"/>
      <c r="N302" s="349"/>
      <c r="O302" s="349"/>
      <c r="P302" s="349"/>
      <c r="Q302" s="349"/>
      <c r="R302" s="349"/>
      <c r="S302" s="349"/>
      <c r="T302" s="349"/>
      <c r="U302" s="349"/>
      <c r="V302" s="349"/>
      <c r="W302" s="349"/>
      <c r="X302" s="349"/>
      <c r="Y302" s="349"/>
      <c r="Z302" s="349"/>
    </row>
    <row r="303" spans="1:26" ht="15.75" customHeight="1" x14ac:dyDescent="0.2">
      <c r="A303" s="349"/>
      <c r="B303" s="351"/>
      <c r="C303" s="349"/>
      <c r="D303" s="349"/>
      <c r="E303" s="349"/>
      <c r="F303" s="349"/>
      <c r="G303" s="349"/>
      <c r="H303" s="349"/>
      <c r="I303" s="349"/>
      <c r="J303" s="349"/>
      <c r="K303" s="349"/>
      <c r="L303" s="349"/>
      <c r="M303" s="349"/>
      <c r="N303" s="349"/>
      <c r="O303" s="349"/>
      <c r="P303" s="349"/>
      <c r="Q303" s="349"/>
      <c r="R303" s="349"/>
      <c r="S303" s="349"/>
      <c r="T303" s="349"/>
      <c r="U303" s="349"/>
      <c r="V303" s="349"/>
      <c r="W303" s="349"/>
      <c r="X303" s="349"/>
      <c r="Y303" s="349"/>
      <c r="Z303" s="349"/>
    </row>
    <row r="304" spans="1:26" ht="15.75" customHeight="1" x14ac:dyDescent="0.2">
      <c r="A304" s="349"/>
      <c r="B304" s="351"/>
      <c r="C304" s="349"/>
      <c r="D304" s="349"/>
      <c r="E304" s="349"/>
      <c r="F304" s="349"/>
      <c r="G304" s="349"/>
      <c r="H304" s="349"/>
      <c r="I304" s="349"/>
      <c r="J304" s="349"/>
      <c r="K304" s="349"/>
      <c r="L304" s="349"/>
      <c r="M304" s="349"/>
      <c r="N304" s="349"/>
      <c r="O304" s="349"/>
      <c r="P304" s="349"/>
      <c r="Q304" s="349"/>
      <c r="R304" s="349"/>
      <c r="S304" s="349"/>
      <c r="T304" s="349"/>
      <c r="U304" s="349"/>
      <c r="V304" s="349"/>
      <c r="W304" s="349"/>
      <c r="X304" s="349"/>
      <c r="Y304" s="349"/>
      <c r="Z304" s="349"/>
    </row>
    <row r="305" spans="1:26" ht="15.75" customHeight="1" x14ac:dyDescent="0.2">
      <c r="A305" s="349"/>
      <c r="B305" s="351"/>
      <c r="C305" s="349"/>
      <c r="D305" s="349"/>
      <c r="E305" s="349"/>
      <c r="F305" s="349"/>
      <c r="G305" s="349"/>
      <c r="H305" s="349"/>
      <c r="I305" s="349"/>
      <c r="J305" s="349"/>
      <c r="K305" s="349"/>
      <c r="L305" s="349"/>
      <c r="M305" s="349"/>
      <c r="N305" s="349"/>
      <c r="O305" s="349"/>
      <c r="P305" s="349"/>
      <c r="Q305" s="349"/>
      <c r="R305" s="349"/>
      <c r="S305" s="349"/>
      <c r="T305" s="349"/>
      <c r="U305" s="349"/>
      <c r="V305" s="349"/>
      <c r="W305" s="349"/>
      <c r="X305" s="349"/>
      <c r="Y305" s="349"/>
      <c r="Z305" s="349"/>
    </row>
    <row r="306" spans="1:26" ht="15.75" customHeight="1" x14ac:dyDescent="0.2">
      <c r="A306" s="349"/>
      <c r="B306" s="351"/>
      <c r="C306" s="349"/>
      <c r="D306" s="349"/>
      <c r="E306" s="349"/>
      <c r="F306" s="349"/>
      <c r="G306" s="349"/>
      <c r="H306" s="349"/>
      <c r="I306" s="349"/>
      <c r="J306" s="349"/>
      <c r="K306" s="349"/>
      <c r="L306" s="349"/>
      <c r="M306" s="349"/>
      <c r="N306" s="349"/>
      <c r="O306" s="349"/>
      <c r="P306" s="349"/>
      <c r="Q306" s="349"/>
      <c r="R306" s="349"/>
      <c r="S306" s="349"/>
      <c r="T306" s="349"/>
      <c r="U306" s="349"/>
      <c r="V306" s="349"/>
      <c r="W306" s="349"/>
      <c r="X306" s="349"/>
      <c r="Y306" s="349"/>
      <c r="Z306" s="349"/>
    </row>
    <row r="307" spans="1:26" ht="15.75" customHeight="1" x14ac:dyDescent="0.2">
      <c r="A307" s="349"/>
      <c r="B307" s="351"/>
      <c r="C307" s="349"/>
      <c r="D307" s="349"/>
      <c r="E307" s="349"/>
      <c r="F307" s="349"/>
      <c r="G307" s="349"/>
      <c r="H307" s="349"/>
      <c r="I307" s="349"/>
      <c r="J307" s="349"/>
      <c r="K307" s="349"/>
      <c r="L307" s="349"/>
      <c r="M307" s="349"/>
      <c r="N307" s="349"/>
      <c r="O307" s="349"/>
      <c r="P307" s="349"/>
      <c r="Q307" s="349"/>
      <c r="R307" s="349"/>
      <c r="S307" s="349"/>
      <c r="T307" s="349"/>
      <c r="U307" s="349"/>
      <c r="V307" s="349"/>
      <c r="W307" s="349"/>
      <c r="X307" s="349"/>
      <c r="Y307" s="349"/>
      <c r="Z307" s="349"/>
    </row>
    <row r="308" spans="1:26" ht="15.75" customHeight="1" x14ac:dyDescent="0.2">
      <c r="A308" s="349"/>
      <c r="B308" s="351"/>
      <c r="C308" s="349"/>
      <c r="D308" s="349"/>
      <c r="E308" s="349"/>
      <c r="F308" s="349"/>
      <c r="G308" s="349"/>
      <c r="H308" s="349"/>
      <c r="I308" s="349"/>
      <c r="J308" s="349"/>
      <c r="K308" s="349"/>
      <c r="L308" s="349"/>
      <c r="M308" s="349"/>
      <c r="N308" s="349"/>
      <c r="O308" s="349"/>
      <c r="P308" s="349"/>
      <c r="Q308" s="349"/>
      <c r="R308" s="349"/>
      <c r="S308" s="349"/>
      <c r="T308" s="349"/>
      <c r="U308" s="349"/>
      <c r="V308" s="349"/>
      <c r="W308" s="349"/>
      <c r="X308" s="349"/>
      <c r="Y308" s="349"/>
      <c r="Z308" s="349"/>
    </row>
    <row r="309" spans="1:26" ht="15.75" customHeight="1" x14ac:dyDescent="0.2">
      <c r="A309" s="349"/>
      <c r="B309" s="351"/>
      <c r="C309" s="349"/>
      <c r="D309" s="349"/>
      <c r="E309" s="349"/>
      <c r="F309" s="349"/>
      <c r="G309" s="349"/>
      <c r="H309" s="349"/>
      <c r="I309" s="349"/>
      <c r="J309" s="349"/>
      <c r="K309" s="349"/>
      <c r="L309" s="349"/>
      <c r="M309" s="349"/>
      <c r="N309" s="349"/>
      <c r="O309" s="349"/>
      <c r="P309" s="349"/>
      <c r="Q309" s="349"/>
      <c r="R309" s="349"/>
      <c r="S309" s="349"/>
      <c r="T309" s="349"/>
      <c r="U309" s="349"/>
      <c r="V309" s="349"/>
      <c r="W309" s="349"/>
      <c r="X309" s="349"/>
      <c r="Y309" s="349"/>
      <c r="Z309" s="349"/>
    </row>
    <row r="310" spans="1:26" ht="15.75" customHeight="1" x14ac:dyDescent="0.2">
      <c r="A310" s="349"/>
      <c r="B310" s="351"/>
      <c r="C310" s="349"/>
      <c r="D310" s="349"/>
      <c r="E310" s="349"/>
      <c r="F310" s="349"/>
      <c r="G310" s="349"/>
      <c r="H310" s="349"/>
      <c r="I310" s="349"/>
      <c r="J310" s="349"/>
      <c r="K310" s="349"/>
      <c r="L310" s="349"/>
      <c r="M310" s="349"/>
      <c r="N310" s="349"/>
      <c r="O310" s="349"/>
      <c r="P310" s="349"/>
      <c r="Q310" s="349"/>
      <c r="R310" s="349"/>
      <c r="S310" s="349"/>
      <c r="T310" s="349"/>
      <c r="U310" s="349"/>
      <c r="V310" s="349"/>
      <c r="W310" s="349"/>
      <c r="X310" s="349"/>
      <c r="Y310" s="349"/>
      <c r="Z310" s="349"/>
    </row>
    <row r="311" spans="1:26" ht="15.75" customHeight="1" x14ac:dyDescent="0.2">
      <c r="A311" s="349"/>
      <c r="B311" s="351"/>
      <c r="C311" s="349"/>
      <c r="D311" s="349"/>
      <c r="E311" s="349"/>
      <c r="F311" s="349"/>
      <c r="G311" s="349"/>
      <c r="H311" s="349"/>
      <c r="I311" s="349"/>
      <c r="J311" s="349"/>
      <c r="K311" s="349"/>
      <c r="L311" s="349"/>
      <c r="M311" s="349"/>
      <c r="N311" s="349"/>
      <c r="O311" s="349"/>
      <c r="P311" s="349"/>
      <c r="Q311" s="349"/>
      <c r="R311" s="349"/>
      <c r="S311" s="349"/>
      <c r="T311" s="349"/>
      <c r="U311" s="349"/>
      <c r="V311" s="349"/>
      <c r="W311" s="349"/>
      <c r="X311" s="349"/>
      <c r="Y311" s="349"/>
      <c r="Z311" s="349"/>
    </row>
    <row r="312" spans="1:26" ht="15.75" customHeight="1" x14ac:dyDescent="0.2">
      <c r="A312" s="349"/>
      <c r="B312" s="351"/>
      <c r="C312" s="349"/>
      <c r="D312" s="349"/>
      <c r="E312" s="349"/>
      <c r="F312" s="349"/>
      <c r="G312" s="349"/>
      <c r="H312" s="349"/>
      <c r="I312" s="349"/>
      <c r="J312" s="349"/>
      <c r="K312" s="349"/>
      <c r="L312" s="349"/>
      <c r="M312" s="349"/>
      <c r="N312" s="349"/>
      <c r="O312" s="349"/>
      <c r="P312" s="349"/>
      <c r="Q312" s="349"/>
      <c r="R312" s="349"/>
      <c r="S312" s="349"/>
      <c r="T312" s="349"/>
      <c r="U312" s="349"/>
      <c r="V312" s="349"/>
      <c r="W312" s="349"/>
      <c r="X312" s="349"/>
      <c r="Y312" s="349"/>
      <c r="Z312" s="349"/>
    </row>
    <row r="313" spans="1:26" ht="15.75" customHeight="1" x14ac:dyDescent="0.2">
      <c r="A313" s="349"/>
      <c r="B313" s="351"/>
      <c r="C313" s="349"/>
      <c r="D313" s="349"/>
      <c r="E313" s="349"/>
      <c r="F313" s="349"/>
      <c r="G313" s="349"/>
      <c r="H313" s="349"/>
      <c r="I313" s="349"/>
      <c r="J313" s="349"/>
      <c r="K313" s="349"/>
      <c r="L313" s="349"/>
      <c r="M313" s="349"/>
      <c r="N313" s="349"/>
      <c r="O313" s="349"/>
      <c r="P313" s="349"/>
      <c r="Q313" s="349"/>
      <c r="R313" s="349"/>
      <c r="S313" s="349"/>
      <c r="T313" s="349"/>
      <c r="U313" s="349"/>
      <c r="V313" s="349"/>
      <c r="W313" s="349"/>
      <c r="X313" s="349"/>
      <c r="Y313" s="349"/>
      <c r="Z313" s="349"/>
    </row>
    <row r="314" spans="1:26" ht="15.75" customHeight="1" x14ac:dyDescent="0.2">
      <c r="A314" s="349"/>
      <c r="B314" s="351"/>
      <c r="C314" s="349"/>
      <c r="D314" s="349"/>
      <c r="E314" s="349"/>
      <c r="F314" s="349"/>
      <c r="G314" s="349"/>
      <c r="H314" s="349"/>
      <c r="I314" s="349"/>
      <c r="J314" s="349"/>
      <c r="K314" s="349"/>
      <c r="L314" s="349"/>
      <c r="M314" s="349"/>
      <c r="N314" s="349"/>
      <c r="O314" s="349"/>
      <c r="P314" s="349"/>
      <c r="Q314" s="349"/>
      <c r="R314" s="349"/>
      <c r="S314" s="349"/>
      <c r="T314" s="349"/>
      <c r="U314" s="349"/>
      <c r="V314" s="349"/>
      <c r="W314" s="349"/>
      <c r="X314" s="349"/>
      <c r="Y314" s="349"/>
      <c r="Z314" s="349"/>
    </row>
    <row r="315" spans="1:26" ht="15.75" customHeight="1" x14ac:dyDescent="0.2">
      <c r="A315" s="349"/>
      <c r="B315" s="351"/>
      <c r="C315" s="349"/>
      <c r="D315" s="349"/>
      <c r="E315" s="349"/>
      <c r="F315" s="349"/>
      <c r="G315" s="349"/>
      <c r="H315" s="349"/>
      <c r="I315" s="349"/>
      <c r="J315" s="349"/>
      <c r="K315" s="349"/>
      <c r="L315" s="349"/>
      <c r="M315" s="349"/>
      <c r="N315" s="349"/>
      <c r="O315" s="349"/>
      <c r="P315" s="349"/>
      <c r="Q315" s="349"/>
      <c r="R315" s="349"/>
      <c r="S315" s="349"/>
      <c r="T315" s="349"/>
      <c r="U315" s="349"/>
      <c r="V315" s="349"/>
      <c r="W315" s="349"/>
      <c r="X315" s="349"/>
      <c r="Y315" s="349"/>
      <c r="Z315" s="349"/>
    </row>
    <row r="316" spans="1:26" ht="15.75" customHeight="1" x14ac:dyDescent="0.2">
      <c r="A316" s="349"/>
      <c r="B316" s="351"/>
      <c r="C316" s="349"/>
      <c r="D316" s="349"/>
      <c r="E316" s="349"/>
      <c r="F316" s="349"/>
      <c r="G316" s="349"/>
      <c r="H316" s="349"/>
      <c r="I316" s="349"/>
      <c r="J316" s="349"/>
      <c r="K316" s="349"/>
      <c r="L316" s="349"/>
      <c r="M316" s="349"/>
      <c r="N316" s="349"/>
      <c r="O316" s="349"/>
      <c r="P316" s="349"/>
      <c r="Q316" s="349"/>
      <c r="R316" s="349"/>
      <c r="S316" s="349"/>
      <c r="T316" s="349"/>
      <c r="U316" s="349"/>
      <c r="V316" s="349"/>
      <c r="W316" s="349"/>
      <c r="X316" s="349"/>
      <c r="Y316" s="349"/>
      <c r="Z316" s="349"/>
    </row>
    <row r="317" spans="1:26" ht="15.75" customHeight="1" x14ac:dyDescent="0.2">
      <c r="A317" s="349"/>
      <c r="B317" s="351"/>
      <c r="C317" s="349"/>
      <c r="D317" s="349"/>
      <c r="E317" s="349"/>
      <c r="F317" s="349"/>
      <c r="G317" s="349"/>
      <c r="H317" s="349"/>
      <c r="I317" s="349"/>
      <c r="J317" s="349"/>
      <c r="K317" s="349"/>
      <c r="L317" s="349"/>
      <c r="M317" s="349"/>
      <c r="N317" s="349"/>
      <c r="O317" s="349"/>
      <c r="P317" s="349"/>
      <c r="Q317" s="349"/>
      <c r="R317" s="349"/>
      <c r="S317" s="349"/>
      <c r="T317" s="349"/>
      <c r="U317" s="349"/>
      <c r="V317" s="349"/>
      <c r="W317" s="349"/>
      <c r="X317" s="349"/>
      <c r="Y317" s="349"/>
      <c r="Z317" s="349"/>
    </row>
    <row r="318" spans="1:26" ht="15.75" customHeight="1" x14ac:dyDescent="0.2">
      <c r="A318" s="349"/>
      <c r="B318" s="351"/>
      <c r="C318" s="349"/>
      <c r="D318" s="349"/>
      <c r="E318" s="349"/>
      <c r="F318" s="349"/>
      <c r="G318" s="349"/>
      <c r="H318" s="349"/>
      <c r="I318" s="349"/>
      <c r="J318" s="349"/>
      <c r="K318" s="349"/>
      <c r="L318" s="349"/>
      <c r="M318" s="349"/>
      <c r="N318" s="349"/>
      <c r="O318" s="349"/>
      <c r="P318" s="349"/>
      <c r="Q318" s="349"/>
      <c r="R318" s="349"/>
      <c r="S318" s="349"/>
      <c r="T318" s="349"/>
      <c r="U318" s="349"/>
      <c r="V318" s="349"/>
      <c r="W318" s="349"/>
      <c r="X318" s="349"/>
      <c r="Y318" s="349"/>
      <c r="Z318" s="349"/>
    </row>
    <row r="319" spans="1:26" ht="15.75" customHeight="1" x14ac:dyDescent="0.2">
      <c r="A319" s="349"/>
      <c r="B319" s="351"/>
      <c r="C319" s="349"/>
      <c r="D319" s="349"/>
      <c r="E319" s="349"/>
      <c r="F319" s="349"/>
      <c r="G319" s="349"/>
      <c r="H319" s="349"/>
      <c r="I319" s="349"/>
      <c r="J319" s="349"/>
      <c r="K319" s="349"/>
      <c r="L319" s="349"/>
      <c r="M319" s="349"/>
      <c r="N319" s="349"/>
      <c r="O319" s="349"/>
      <c r="P319" s="349"/>
      <c r="Q319" s="349"/>
      <c r="R319" s="349"/>
      <c r="S319" s="349"/>
      <c r="T319" s="349"/>
      <c r="U319" s="349"/>
      <c r="V319" s="349"/>
      <c r="W319" s="349"/>
      <c r="X319" s="349"/>
      <c r="Y319" s="349"/>
      <c r="Z319" s="349"/>
    </row>
    <row r="320" spans="1:26" ht="15.75" customHeight="1" x14ac:dyDescent="0.2">
      <c r="A320" s="349"/>
      <c r="B320" s="351"/>
      <c r="C320" s="349"/>
      <c r="D320" s="349"/>
      <c r="E320" s="349"/>
      <c r="F320" s="349"/>
      <c r="G320" s="349"/>
      <c r="H320" s="349"/>
      <c r="I320" s="349"/>
      <c r="J320" s="349"/>
      <c r="K320" s="349"/>
      <c r="L320" s="349"/>
      <c r="M320" s="349"/>
      <c r="N320" s="349"/>
      <c r="O320" s="349"/>
      <c r="P320" s="349"/>
      <c r="Q320" s="349"/>
      <c r="R320" s="349"/>
      <c r="S320" s="349"/>
      <c r="T320" s="349"/>
      <c r="U320" s="349"/>
      <c r="V320" s="349"/>
      <c r="W320" s="349"/>
      <c r="X320" s="349"/>
      <c r="Y320" s="349"/>
      <c r="Z320" s="349"/>
    </row>
    <row r="321" spans="1:26" ht="15.75" customHeight="1" x14ac:dyDescent="0.2">
      <c r="A321" s="349"/>
      <c r="B321" s="351"/>
      <c r="C321" s="349"/>
      <c r="D321" s="349"/>
      <c r="E321" s="349"/>
      <c r="F321" s="349"/>
      <c r="G321" s="349"/>
      <c r="H321" s="349"/>
      <c r="I321" s="349"/>
      <c r="J321" s="349"/>
      <c r="K321" s="349"/>
      <c r="L321" s="349"/>
      <c r="M321" s="349"/>
      <c r="N321" s="349"/>
      <c r="O321" s="349"/>
      <c r="P321" s="349"/>
      <c r="Q321" s="349"/>
      <c r="R321" s="349"/>
      <c r="S321" s="349"/>
      <c r="T321" s="349"/>
      <c r="U321" s="349"/>
      <c r="V321" s="349"/>
      <c r="W321" s="349"/>
      <c r="X321" s="349"/>
      <c r="Y321" s="349"/>
      <c r="Z321" s="349"/>
    </row>
    <row r="322" spans="1:26" ht="15.75" customHeight="1" x14ac:dyDescent="0.2">
      <c r="A322" s="349"/>
      <c r="B322" s="351"/>
      <c r="C322" s="349"/>
      <c r="D322" s="349"/>
      <c r="E322" s="349"/>
      <c r="F322" s="349"/>
      <c r="G322" s="349"/>
      <c r="H322" s="349"/>
      <c r="I322" s="349"/>
      <c r="J322" s="349"/>
      <c r="K322" s="349"/>
      <c r="L322" s="349"/>
      <c r="M322" s="349"/>
      <c r="N322" s="349"/>
      <c r="O322" s="349"/>
      <c r="P322" s="349"/>
      <c r="Q322" s="349"/>
      <c r="R322" s="349"/>
      <c r="S322" s="349"/>
      <c r="T322" s="349"/>
      <c r="U322" s="349"/>
      <c r="V322" s="349"/>
      <c r="W322" s="349"/>
      <c r="X322" s="349"/>
      <c r="Y322" s="349"/>
      <c r="Z322" s="349"/>
    </row>
    <row r="323" spans="1:26" ht="15.75" customHeight="1" x14ac:dyDescent="0.2">
      <c r="A323" s="349"/>
      <c r="B323" s="351"/>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c r="Y323" s="349"/>
      <c r="Z323" s="349"/>
    </row>
    <row r="324" spans="1:26" ht="15.75" customHeight="1" x14ac:dyDescent="0.2">
      <c r="A324" s="349"/>
      <c r="B324" s="351"/>
      <c r="C324" s="349"/>
      <c r="D324" s="349"/>
      <c r="E324" s="349"/>
      <c r="F324" s="349"/>
      <c r="G324" s="349"/>
      <c r="H324" s="349"/>
      <c r="I324" s="349"/>
      <c r="J324" s="349"/>
      <c r="K324" s="349"/>
      <c r="L324" s="349"/>
      <c r="M324" s="349"/>
      <c r="N324" s="349"/>
      <c r="O324" s="349"/>
      <c r="P324" s="349"/>
      <c r="Q324" s="349"/>
      <c r="R324" s="349"/>
      <c r="S324" s="349"/>
      <c r="T324" s="349"/>
      <c r="U324" s="349"/>
      <c r="V324" s="349"/>
      <c r="W324" s="349"/>
      <c r="X324" s="349"/>
      <c r="Y324" s="349"/>
      <c r="Z324" s="349"/>
    </row>
    <row r="325" spans="1:26" ht="15.75" customHeight="1" x14ac:dyDescent="0.2">
      <c r="A325" s="349"/>
      <c r="B325" s="351"/>
      <c r="C325" s="349"/>
      <c r="D325" s="349"/>
      <c r="E325" s="349"/>
      <c r="F325" s="349"/>
      <c r="G325" s="349"/>
      <c r="H325" s="349"/>
      <c r="I325" s="349"/>
      <c r="J325" s="349"/>
      <c r="K325" s="349"/>
      <c r="L325" s="349"/>
      <c r="M325" s="349"/>
      <c r="N325" s="349"/>
      <c r="O325" s="349"/>
      <c r="P325" s="349"/>
      <c r="Q325" s="349"/>
      <c r="R325" s="349"/>
      <c r="S325" s="349"/>
      <c r="T325" s="349"/>
      <c r="U325" s="349"/>
      <c r="V325" s="349"/>
      <c r="W325" s="349"/>
      <c r="X325" s="349"/>
      <c r="Y325" s="349"/>
      <c r="Z325" s="349"/>
    </row>
    <row r="326" spans="1:26" ht="15.75" customHeight="1" x14ac:dyDescent="0.2">
      <c r="A326" s="349"/>
      <c r="B326" s="351"/>
      <c r="C326" s="349"/>
      <c r="D326" s="349"/>
      <c r="E326" s="349"/>
      <c r="F326" s="349"/>
      <c r="G326" s="349"/>
      <c r="H326" s="349"/>
      <c r="I326" s="349"/>
      <c r="J326" s="349"/>
      <c r="K326" s="349"/>
      <c r="L326" s="349"/>
      <c r="M326" s="349"/>
      <c r="N326" s="349"/>
      <c r="O326" s="349"/>
      <c r="P326" s="349"/>
      <c r="Q326" s="349"/>
      <c r="R326" s="349"/>
      <c r="S326" s="349"/>
      <c r="T326" s="349"/>
      <c r="U326" s="349"/>
      <c r="V326" s="349"/>
      <c r="W326" s="349"/>
      <c r="X326" s="349"/>
      <c r="Y326" s="349"/>
      <c r="Z326" s="349"/>
    </row>
    <row r="327" spans="1:26" ht="15.75" customHeight="1" x14ac:dyDescent="0.2">
      <c r="A327" s="349"/>
      <c r="B327" s="351"/>
      <c r="C327" s="349"/>
      <c r="D327" s="349"/>
      <c r="E327" s="349"/>
      <c r="F327" s="349"/>
      <c r="G327" s="349"/>
      <c r="H327" s="349"/>
      <c r="I327" s="349"/>
      <c r="J327" s="349"/>
      <c r="K327" s="349"/>
      <c r="L327" s="349"/>
      <c r="M327" s="349"/>
      <c r="N327" s="349"/>
      <c r="O327" s="349"/>
      <c r="P327" s="349"/>
      <c r="Q327" s="349"/>
      <c r="R327" s="349"/>
      <c r="S327" s="349"/>
      <c r="T327" s="349"/>
      <c r="U327" s="349"/>
      <c r="V327" s="349"/>
      <c r="W327" s="349"/>
      <c r="X327" s="349"/>
      <c r="Y327" s="349"/>
      <c r="Z327" s="349"/>
    </row>
    <row r="328" spans="1:26" ht="15.75" customHeight="1" x14ac:dyDescent="0.2">
      <c r="A328" s="349"/>
      <c r="B328" s="351"/>
      <c r="C328" s="349"/>
      <c r="D328" s="349"/>
      <c r="E328" s="349"/>
      <c r="F328" s="349"/>
      <c r="G328" s="349"/>
      <c r="H328" s="349"/>
      <c r="I328" s="349"/>
      <c r="J328" s="349"/>
      <c r="K328" s="349"/>
      <c r="L328" s="349"/>
      <c r="M328" s="349"/>
      <c r="N328" s="349"/>
      <c r="O328" s="349"/>
      <c r="P328" s="349"/>
      <c r="Q328" s="349"/>
      <c r="R328" s="349"/>
      <c r="S328" s="349"/>
      <c r="T328" s="349"/>
      <c r="U328" s="349"/>
      <c r="V328" s="349"/>
      <c r="W328" s="349"/>
      <c r="X328" s="349"/>
      <c r="Y328" s="349"/>
      <c r="Z328" s="349"/>
    </row>
    <row r="329" spans="1:26" ht="15.75" customHeight="1" x14ac:dyDescent="0.2">
      <c r="A329" s="349"/>
      <c r="B329" s="351"/>
      <c r="C329" s="349"/>
      <c r="D329" s="349"/>
      <c r="E329" s="349"/>
      <c r="F329" s="349"/>
      <c r="G329" s="349"/>
      <c r="H329" s="349"/>
      <c r="I329" s="349"/>
      <c r="J329" s="349"/>
      <c r="K329" s="349"/>
      <c r="L329" s="349"/>
      <c r="M329" s="349"/>
      <c r="N329" s="349"/>
      <c r="O329" s="349"/>
      <c r="P329" s="349"/>
      <c r="Q329" s="349"/>
      <c r="R329" s="349"/>
      <c r="S329" s="349"/>
      <c r="T329" s="349"/>
      <c r="U329" s="349"/>
      <c r="V329" s="349"/>
      <c r="W329" s="349"/>
      <c r="X329" s="349"/>
      <c r="Y329" s="349"/>
      <c r="Z329" s="349"/>
    </row>
    <row r="330" spans="1:26" ht="15.75" customHeight="1" x14ac:dyDescent="0.2">
      <c r="A330" s="349"/>
      <c r="B330" s="351"/>
      <c r="C330" s="349"/>
      <c r="D330" s="349"/>
      <c r="E330" s="349"/>
      <c r="F330" s="349"/>
      <c r="G330" s="349"/>
      <c r="H330" s="349"/>
      <c r="I330" s="349"/>
      <c r="J330" s="349"/>
      <c r="K330" s="349"/>
      <c r="L330" s="349"/>
      <c r="M330" s="349"/>
      <c r="N330" s="349"/>
      <c r="O330" s="349"/>
      <c r="P330" s="349"/>
      <c r="Q330" s="349"/>
      <c r="R330" s="349"/>
      <c r="S330" s="349"/>
      <c r="T330" s="349"/>
      <c r="U330" s="349"/>
      <c r="V330" s="349"/>
      <c r="W330" s="349"/>
      <c r="X330" s="349"/>
      <c r="Y330" s="349"/>
      <c r="Z330" s="349"/>
    </row>
    <row r="331" spans="1:26" ht="15.75" customHeight="1" x14ac:dyDescent="0.2">
      <c r="A331" s="349"/>
      <c r="B331" s="351"/>
      <c r="C331" s="349"/>
      <c r="D331" s="349"/>
      <c r="E331" s="349"/>
      <c r="F331" s="349"/>
      <c r="G331" s="349"/>
      <c r="H331" s="349"/>
      <c r="I331" s="349"/>
      <c r="J331" s="349"/>
      <c r="K331" s="349"/>
      <c r="L331" s="349"/>
      <c r="M331" s="349"/>
      <c r="N331" s="349"/>
      <c r="O331" s="349"/>
      <c r="P331" s="349"/>
      <c r="Q331" s="349"/>
      <c r="R331" s="349"/>
      <c r="S331" s="349"/>
      <c r="T331" s="349"/>
      <c r="U331" s="349"/>
      <c r="V331" s="349"/>
      <c r="W331" s="349"/>
      <c r="X331" s="349"/>
      <c r="Y331" s="349"/>
      <c r="Z331" s="349"/>
    </row>
    <row r="332" spans="1:26" ht="15.75" customHeight="1" x14ac:dyDescent="0.2">
      <c r="A332" s="349"/>
      <c r="B332" s="351"/>
      <c r="C332" s="349"/>
      <c r="D332" s="349"/>
      <c r="E332" s="349"/>
      <c r="F332" s="349"/>
      <c r="G332" s="349"/>
      <c r="H332" s="349"/>
      <c r="I332" s="349"/>
      <c r="J332" s="349"/>
      <c r="K332" s="349"/>
      <c r="L332" s="349"/>
      <c r="M332" s="349"/>
      <c r="N332" s="349"/>
      <c r="O332" s="349"/>
      <c r="P332" s="349"/>
      <c r="Q332" s="349"/>
      <c r="R332" s="349"/>
      <c r="S332" s="349"/>
      <c r="T332" s="349"/>
      <c r="U332" s="349"/>
      <c r="V332" s="349"/>
      <c r="W332" s="349"/>
      <c r="X332" s="349"/>
      <c r="Y332" s="349"/>
      <c r="Z332" s="349"/>
    </row>
    <row r="333" spans="1:26" ht="15.75" customHeight="1" x14ac:dyDescent="0.2">
      <c r="A333" s="349"/>
      <c r="B333" s="351"/>
      <c r="C333" s="349"/>
      <c r="D333" s="349"/>
      <c r="E333" s="349"/>
      <c r="F333" s="349"/>
      <c r="G333" s="349"/>
      <c r="H333" s="349"/>
      <c r="I333" s="349"/>
      <c r="J333" s="349"/>
      <c r="K333" s="349"/>
      <c r="L333" s="349"/>
      <c r="M333" s="349"/>
      <c r="N333" s="349"/>
      <c r="O333" s="349"/>
      <c r="P333" s="349"/>
      <c r="Q333" s="349"/>
      <c r="R333" s="349"/>
      <c r="S333" s="349"/>
      <c r="T333" s="349"/>
      <c r="U333" s="349"/>
      <c r="V333" s="349"/>
      <c r="W333" s="349"/>
      <c r="X333" s="349"/>
      <c r="Y333" s="349"/>
      <c r="Z333" s="349"/>
    </row>
    <row r="334" spans="1:26" ht="15.75" customHeight="1" x14ac:dyDescent="0.2">
      <c r="A334" s="349"/>
      <c r="B334" s="351"/>
      <c r="C334" s="349"/>
      <c r="D334" s="349"/>
      <c r="E334" s="349"/>
      <c r="F334" s="349"/>
      <c r="G334" s="349"/>
      <c r="H334" s="349"/>
      <c r="I334" s="349"/>
      <c r="J334" s="349"/>
      <c r="K334" s="349"/>
      <c r="L334" s="349"/>
      <c r="M334" s="349"/>
      <c r="N334" s="349"/>
      <c r="O334" s="349"/>
      <c r="P334" s="349"/>
      <c r="Q334" s="349"/>
      <c r="R334" s="349"/>
      <c r="S334" s="349"/>
      <c r="T334" s="349"/>
      <c r="U334" s="349"/>
      <c r="V334" s="349"/>
      <c r="W334" s="349"/>
      <c r="X334" s="349"/>
      <c r="Y334" s="349"/>
      <c r="Z334" s="349"/>
    </row>
    <row r="335" spans="1:26" ht="15.75" customHeight="1" x14ac:dyDescent="0.2">
      <c r="A335" s="349"/>
      <c r="B335" s="351"/>
      <c r="C335" s="349"/>
      <c r="D335" s="349"/>
      <c r="E335" s="349"/>
      <c r="F335" s="349"/>
      <c r="G335" s="349"/>
      <c r="H335" s="349"/>
      <c r="I335" s="349"/>
      <c r="J335" s="349"/>
      <c r="K335" s="349"/>
      <c r="L335" s="349"/>
      <c r="M335" s="349"/>
      <c r="N335" s="349"/>
      <c r="O335" s="349"/>
      <c r="P335" s="349"/>
      <c r="Q335" s="349"/>
      <c r="R335" s="349"/>
      <c r="S335" s="349"/>
      <c r="T335" s="349"/>
      <c r="U335" s="349"/>
      <c r="V335" s="349"/>
      <c r="W335" s="349"/>
      <c r="X335" s="349"/>
      <c r="Y335" s="349"/>
      <c r="Z335" s="349"/>
    </row>
    <row r="336" spans="1:26" ht="15.75" customHeight="1" x14ac:dyDescent="0.2">
      <c r="A336" s="349"/>
      <c r="B336" s="351"/>
      <c r="C336" s="349"/>
      <c r="D336" s="349"/>
      <c r="E336" s="349"/>
      <c r="F336" s="349"/>
      <c r="G336" s="349"/>
      <c r="H336" s="349"/>
      <c r="I336" s="349"/>
      <c r="J336" s="349"/>
      <c r="K336" s="349"/>
      <c r="L336" s="349"/>
      <c r="M336" s="349"/>
      <c r="N336" s="349"/>
      <c r="O336" s="349"/>
      <c r="P336" s="349"/>
      <c r="Q336" s="349"/>
      <c r="R336" s="349"/>
      <c r="S336" s="349"/>
      <c r="T336" s="349"/>
      <c r="U336" s="349"/>
      <c r="V336" s="349"/>
      <c r="W336" s="349"/>
      <c r="X336" s="349"/>
      <c r="Y336" s="349"/>
      <c r="Z336" s="349"/>
    </row>
    <row r="337" spans="1:26" ht="15.75" customHeight="1" x14ac:dyDescent="0.2">
      <c r="A337" s="349"/>
      <c r="B337" s="351"/>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row>
    <row r="338" spans="1:26" ht="15.75" customHeight="1" x14ac:dyDescent="0.2">
      <c r="A338" s="349"/>
      <c r="B338" s="351"/>
      <c r="C338" s="349"/>
      <c r="D338" s="349"/>
      <c r="E338" s="349"/>
      <c r="F338" s="349"/>
      <c r="G338" s="349"/>
      <c r="H338" s="349"/>
      <c r="I338" s="349"/>
      <c r="J338" s="349"/>
      <c r="K338" s="349"/>
      <c r="L338" s="349"/>
      <c r="M338" s="349"/>
      <c r="N338" s="349"/>
      <c r="O338" s="349"/>
      <c r="P338" s="349"/>
      <c r="Q338" s="349"/>
      <c r="R338" s="349"/>
      <c r="S338" s="349"/>
      <c r="T338" s="349"/>
      <c r="U338" s="349"/>
      <c r="V338" s="349"/>
      <c r="W338" s="349"/>
      <c r="X338" s="349"/>
      <c r="Y338" s="349"/>
      <c r="Z338" s="349"/>
    </row>
    <row r="339" spans="1:26" ht="15.75" customHeight="1" x14ac:dyDescent="0.2">
      <c r="A339" s="349"/>
      <c r="B339" s="351"/>
      <c r="C339" s="349"/>
      <c r="D339" s="349"/>
      <c r="E339" s="349"/>
      <c r="F339" s="349"/>
      <c r="G339" s="349"/>
      <c r="H339" s="349"/>
      <c r="I339" s="349"/>
      <c r="J339" s="349"/>
      <c r="K339" s="349"/>
      <c r="L339" s="349"/>
      <c r="M339" s="349"/>
      <c r="N339" s="349"/>
      <c r="O339" s="349"/>
      <c r="P339" s="349"/>
      <c r="Q339" s="349"/>
      <c r="R339" s="349"/>
      <c r="S339" s="349"/>
      <c r="T339" s="349"/>
      <c r="U339" s="349"/>
      <c r="V339" s="349"/>
      <c r="W339" s="349"/>
      <c r="X339" s="349"/>
      <c r="Y339" s="349"/>
      <c r="Z339" s="349"/>
    </row>
    <row r="340" spans="1:26" ht="15.75" customHeight="1" x14ac:dyDescent="0.2">
      <c r="A340" s="349"/>
      <c r="B340" s="351"/>
      <c r="C340" s="349"/>
      <c r="D340" s="349"/>
      <c r="E340" s="349"/>
      <c r="F340" s="349"/>
      <c r="G340" s="349"/>
      <c r="H340" s="349"/>
      <c r="I340" s="349"/>
      <c r="J340" s="349"/>
      <c r="K340" s="349"/>
      <c r="L340" s="349"/>
      <c r="M340" s="349"/>
      <c r="N340" s="349"/>
      <c r="O340" s="349"/>
      <c r="P340" s="349"/>
      <c r="Q340" s="349"/>
      <c r="R340" s="349"/>
      <c r="S340" s="349"/>
      <c r="T340" s="349"/>
      <c r="U340" s="349"/>
      <c r="V340" s="349"/>
      <c r="W340" s="349"/>
      <c r="X340" s="349"/>
      <c r="Y340" s="349"/>
      <c r="Z340" s="349"/>
    </row>
    <row r="341" spans="1:26" ht="15.75" customHeight="1" x14ac:dyDescent="0.2">
      <c r="A341" s="349"/>
      <c r="B341" s="351"/>
      <c r="C341" s="349"/>
      <c r="D341" s="349"/>
      <c r="E341" s="349"/>
      <c r="F341" s="349"/>
      <c r="G341" s="349"/>
      <c r="H341" s="349"/>
      <c r="I341" s="349"/>
      <c r="J341" s="349"/>
      <c r="K341" s="349"/>
      <c r="L341" s="349"/>
      <c r="M341" s="349"/>
      <c r="N341" s="349"/>
      <c r="O341" s="349"/>
      <c r="P341" s="349"/>
      <c r="Q341" s="349"/>
      <c r="R341" s="349"/>
      <c r="S341" s="349"/>
      <c r="T341" s="349"/>
      <c r="U341" s="349"/>
      <c r="V341" s="349"/>
      <c r="W341" s="349"/>
      <c r="X341" s="349"/>
      <c r="Y341" s="349"/>
      <c r="Z341" s="349"/>
    </row>
    <row r="342" spans="1:26" ht="15.75" customHeight="1" x14ac:dyDescent="0.2">
      <c r="A342" s="349"/>
      <c r="B342" s="351"/>
      <c r="C342" s="349"/>
      <c r="D342" s="349"/>
      <c r="E342" s="349"/>
      <c r="F342" s="349"/>
      <c r="G342" s="349"/>
      <c r="H342" s="349"/>
      <c r="I342" s="349"/>
      <c r="J342" s="349"/>
      <c r="K342" s="349"/>
      <c r="L342" s="349"/>
      <c r="M342" s="349"/>
      <c r="N342" s="349"/>
      <c r="O342" s="349"/>
      <c r="P342" s="349"/>
      <c r="Q342" s="349"/>
      <c r="R342" s="349"/>
      <c r="S342" s="349"/>
      <c r="T342" s="349"/>
      <c r="U342" s="349"/>
      <c r="V342" s="349"/>
      <c r="W342" s="349"/>
      <c r="X342" s="349"/>
      <c r="Y342" s="349"/>
      <c r="Z342" s="349"/>
    </row>
    <row r="343" spans="1:26" ht="15.75" customHeight="1" x14ac:dyDescent="0.2">
      <c r="A343" s="349"/>
      <c r="B343" s="351"/>
      <c r="C343" s="349"/>
      <c r="D343" s="349"/>
      <c r="E343" s="349"/>
      <c r="F343" s="349"/>
      <c r="G343" s="349"/>
      <c r="H343" s="349"/>
      <c r="I343" s="349"/>
      <c r="J343" s="349"/>
      <c r="K343" s="349"/>
      <c r="L343" s="349"/>
      <c r="M343" s="349"/>
      <c r="N343" s="349"/>
      <c r="O343" s="349"/>
      <c r="P343" s="349"/>
      <c r="Q343" s="349"/>
      <c r="R343" s="349"/>
      <c r="S343" s="349"/>
      <c r="T343" s="349"/>
      <c r="U343" s="349"/>
      <c r="V343" s="349"/>
      <c r="W343" s="349"/>
      <c r="X343" s="349"/>
      <c r="Y343" s="349"/>
      <c r="Z343" s="349"/>
    </row>
    <row r="344" spans="1:26" ht="15.75" customHeight="1" x14ac:dyDescent="0.2">
      <c r="A344" s="349"/>
      <c r="B344" s="351"/>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c r="Y344" s="349"/>
      <c r="Z344" s="349"/>
    </row>
    <row r="345" spans="1:26" ht="15.75" customHeight="1" x14ac:dyDescent="0.2">
      <c r="A345" s="349"/>
      <c r="B345" s="351"/>
      <c r="C345" s="349"/>
      <c r="D345" s="349"/>
      <c r="E345" s="349"/>
      <c r="F345" s="349"/>
      <c r="G345" s="349"/>
      <c r="H345" s="349"/>
      <c r="I345" s="349"/>
      <c r="J345" s="349"/>
      <c r="K345" s="349"/>
      <c r="L345" s="349"/>
      <c r="M345" s="349"/>
      <c r="N345" s="349"/>
      <c r="O345" s="349"/>
      <c r="P345" s="349"/>
      <c r="Q345" s="349"/>
      <c r="R345" s="349"/>
      <c r="S345" s="349"/>
      <c r="T345" s="349"/>
      <c r="U345" s="349"/>
      <c r="V345" s="349"/>
      <c r="W345" s="349"/>
      <c r="X345" s="349"/>
      <c r="Y345" s="349"/>
      <c r="Z345" s="349"/>
    </row>
    <row r="346" spans="1:26" ht="15.75" customHeight="1" x14ac:dyDescent="0.2">
      <c r="A346" s="349"/>
      <c r="B346" s="351"/>
      <c r="C346" s="349"/>
      <c r="D346" s="349"/>
      <c r="E346" s="349"/>
      <c r="F346" s="349"/>
      <c r="G346" s="349"/>
      <c r="H346" s="349"/>
      <c r="I346" s="349"/>
      <c r="J346" s="349"/>
      <c r="K346" s="349"/>
      <c r="L346" s="349"/>
      <c r="M346" s="349"/>
      <c r="N346" s="349"/>
      <c r="O346" s="349"/>
      <c r="P346" s="349"/>
      <c r="Q346" s="349"/>
      <c r="R346" s="349"/>
      <c r="S346" s="349"/>
      <c r="T346" s="349"/>
      <c r="U346" s="349"/>
      <c r="V346" s="349"/>
      <c r="W346" s="349"/>
      <c r="X346" s="349"/>
      <c r="Y346" s="349"/>
      <c r="Z346" s="349"/>
    </row>
    <row r="347" spans="1:26" ht="15.75" customHeight="1" x14ac:dyDescent="0.2">
      <c r="A347" s="349"/>
      <c r="B347" s="351"/>
      <c r="C347" s="349"/>
      <c r="D347" s="349"/>
      <c r="E347" s="349"/>
      <c r="F347" s="349"/>
      <c r="G347" s="349"/>
      <c r="H347" s="349"/>
      <c r="I347" s="349"/>
      <c r="J347" s="349"/>
      <c r="K347" s="349"/>
      <c r="L347" s="349"/>
      <c r="M347" s="349"/>
      <c r="N347" s="349"/>
      <c r="O347" s="349"/>
      <c r="P347" s="349"/>
      <c r="Q347" s="349"/>
      <c r="R347" s="349"/>
      <c r="S347" s="349"/>
      <c r="T347" s="349"/>
      <c r="U347" s="349"/>
      <c r="V347" s="349"/>
      <c r="W347" s="349"/>
      <c r="X347" s="349"/>
      <c r="Y347" s="349"/>
      <c r="Z347" s="349"/>
    </row>
    <row r="348" spans="1:26" ht="15.75" customHeight="1" x14ac:dyDescent="0.2">
      <c r="A348" s="349"/>
      <c r="B348" s="351"/>
      <c r="C348" s="349"/>
      <c r="D348" s="349"/>
      <c r="E348" s="349"/>
      <c r="F348" s="349"/>
      <c r="G348" s="349"/>
      <c r="H348" s="349"/>
      <c r="I348" s="349"/>
      <c r="J348" s="349"/>
      <c r="K348" s="349"/>
      <c r="L348" s="349"/>
      <c r="M348" s="349"/>
      <c r="N348" s="349"/>
      <c r="O348" s="349"/>
      <c r="P348" s="349"/>
      <c r="Q348" s="349"/>
      <c r="R348" s="349"/>
      <c r="S348" s="349"/>
      <c r="T348" s="349"/>
      <c r="U348" s="349"/>
      <c r="V348" s="349"/>
      <c r="W348" s="349"/>
      <c r="X348" s="349"/>
      <c r="Y348" s="349"/>
      <c r="Z348" s="349"/>
    </row>
    <row r="349" spans="1:26" ht="15.75" customHeight="1" x14ac:dyDescent="0.2">
      <c r="A349" s="349"/>
      <c r="B349" s="351"/>
      <c r="C349" s="349"/>
      <c r="D349" s="349"/>
      <c r="E349" s="349"/>
      <c r="F349" s="349"/>
      <c r="G349" s="349"/>
      <c r="H349" s="349"/>
      <c r="I349" s="349"/>
      <c r="J349" s="349"/>
      <c r="K349" s="349"/>
      <c r="L349" s="349"/>
      <c r="M349" s="349"/>
      <c r="N349" s="349"/>
      <c r="O349" s="349"/>
      <c r="P349" s="349"/>
      <c r="Q349" s="349"/>
      <c r="R349" s="349"/>
      <c r="S349" s="349"/>
      <c r="T349" s="349"/>
      <c r="U349" s="349"/>
      <c r="V349" s="349"/>
      <c r="W349" s="349"/>
      <c r="X349" s="349"/>
      <c r="Y349" s="349"/>
      <c r="Z349" s="349"/>
    </row>
    <row r="350" spans="1:26" ht="15.75" customHeight="1" x14ac:dyDescent="0.2">
      <c r="A350" s="349"/>
      <c r="B350" s="351"/>
      <c r="C350" s="349"/>
      <c r="D350" s="349"/>
      <c r="E350" s="349"/>
      <c r="F350" s="349"/>
      <c r="G350" s="349"/>
      <c r="H350" s="349"/>
      <c r="I350" s="349"/>
      <c r="J350" s="349"/>
      <c r="K350" s="349"/>
      <c r="L350" s="349"/>
      <c r="M350" s="349"/>
      <c r="N350" s="349"/>
      <c r="O350" s="349"/>
      <c r="P350" s="349"/>
      <c r="Q350" s="349"/>
      <c r="R350" s="349"/>
      <c r="S350" s="349"/>
      <c r="T350" s="349"/>
      <c r="U350" s="349"/>
      <c r="V350" s="349"/>
      <c r="W350" s="349"/>
      <c r="X350" s="349"/>
      <c r="Y350" s="349"/>
      <c r="Z350" s="349"/>
    </row>
    <row r="351" spans="1:26" ht="15.75" customHeight="1" x14ac:dyDescent="0.2">
      <c r="A351" s="349"/>
      <c r="B351" s="351"/>
      <c r="C351" s="349"/>
      <c r="D351" s="349"/>
      <c r="E351" s="349"/>
      <c r="F351" s="349"/>
      <c r="G351" s="349"/>
      <c r="H351" s="349"/>
      <c r="I351" s="349"/>
      <c r="J351" s="349"/>
      <c r="K351" s="349"/>
      <c r="L351" s="349"/>
      <c r="M351" s="349"/>
      <c r="N351" s="349"/>
      <c r="O351" s="349"/>
      <c r="P351" s="349"/>
      <c r="Q351" s="349"/>
      <c r="R351" s="349"/>
      <c r="S351" s="349"/>
      <c r="T351" s="349"/>
      <c r="U351" s="349"/>
      <c r="V351" s="349"/>
      <c r="W351" s="349"/>
      <c r="X351" s="349"/>
      <c r="Y351" s="349"/>
      <c r="Z351" s="349"/>
    </row>
    <row r="352" spans="1:26" ht="15.75" customHeight="1" x14ac:dyDescent="0.2">
      <c r="A352" s="349"/>
      <c r="B352" s="351"/>
      <c r="C352" s="349"/>
      <c r="D352" s="349"/>
      <c r="E352" s="349"/>
      <c r="F352" s="349"/>
      <c r="G352" s="349"/>
      <c r="H352" s="349"/>
      <c r="I352" s="349"/>
      <c r="J352" s="349"/>
      <c r="K352" s="349"/>
      <c r="L352" s="349"/>
      <c r="M352" s="349"/>
      <c r="N352" s="349"/>
      <c r="O352" s="349"/>
      <c r="P352" s="349"/>
      <c r="Q352" s="349"/>
      <c r="R352" s="349"/>
      <c r="S352" s="349"/>
      <c r="T352" s="349"/>
      <c r="U352" s="349"/>
      <c r="V352" s="349"/>
      <c r="W352" s="349"/>
      <c r="X352" s="349"/>
      <c r="Y352" s="349"/>
      <c r="Z352" s="349"/>
    </row>
    <row r="353" spans="1:26" ht="15.75" customHeight="1" x14ac:dyDescent="0.2">
      <c r="A353" s="349"/>
      <c r="B353" s="351"/>
      <c r="C353" s="349"/>
      <c r="D353" s="349"/>
      <c r="E353" s="349"/>
      <c r="F353" s="349"/>
      <c r="G353" s="349"/>
      <c r="H353" s="349"/>
      <c r="I353" s="349"/>
      <c r="J353" s="349"/>
      <c r="K353" s="349"/>
      <c r="L353" s="349"/>
      <c r="M353" s="349"/>
      <c r="N353" s="349"/>
      <c r="O353" s="349"/>
      <c r="P353" s="349"/>
      <c r="Q353" s="349"/>
      <c r="R353" s="349"/>
      <c r="S353" s="349"/>
      <c r="T353" s="349"/>
      <c r="U353" s="349"/>
      <c r="V353" s="349"/>
      <c r="W353" s="349"/>
      <c r="X353" s="349"/>
      <c r="Y353" s="349"/>
      <c r="Z353" s="349"/>
    </row>
    <row r="354" spans="1:26" ht="15.75" customHeight="1" x14ac:dyDescent="0.2">
      <c r="A354" s="349"/>
      <c r="B354" s="351"/>
      <c r="C354" s="349"/>
      <c r="D354" s="349"/>
      <c r="E354" s="349"/>
      <c r="F354" s="349"/>
      <c r="G354" s="349"/>
      <c r="H354" s="349"/>
      <c r="I354" s="349"/>
      <c r="J354" s="349"/>
      <c r="K354" s="349"/>
      <c r="L354" s="349"/>
      <c r="M354" s="349"/>
      <c r="N354" s="349"/>
      <c r="O354" s="349"/>
      <c r="P354" s="349"/>
      <c r="Q354" s="349"/>
      <c r="R354" s="349"/>
      <c r="S354" s="349"/>
      <c r="T354" s="349"/>
      <c r="U354" s="349"/>
      <c r="V354" s="349"/>
      <c r="W354" s="349"/>
      <c r="X354" s="349"/>
      <c r="Y354" s="349"/>
      <c r="Z354" s="349"/>
    </row>
    <row r="355" spans="1:26" ht="15.75" customHeight="1" x14ac:dyDescent="0.2">
      <c r="A355" s="349"/>
      <c r="B355" s="351"/>
      <c r="C355" s="349"/>
      <c r="D355" s="349"/>
      <c r="E355" s="349"/>
      <c r="F355" s="349"/>
      <c r="G355" s="349"/>
      <c r="H355" s="349"/>
      <c r="I355" s="349"/>
      <c r="J355" s="349"/>
      <c r="K355" s="349"/>
      <c r="L355" s="349"/>
      <c r="M355" s="349"/>
      <c r="N355" s="349"/>
      <c r="O355" s="349"/>
      <c r="P355" s="349"/>
      <c r="Q355" s="349"/>
      <c r="R355" s="349"/>
      <c r="S355" s="349"/>
      <c r="T355" s="349"/>
      <c r="U355" s="349"/>
      <c r="V355" s="349"/>
      <c r="W355" s="349"/>
      <c r="X355" s="349"/>
      <c r="Y355" s="349"/>
      <c r="Z355" s="349"/>
    </row>
    <row r="356" spans="1:26" ht="15.75" customHeight="1" x14ac:dyDescent="0.2">
      <c r="A356" s="349"/>
      <c r="B356" s="351"/>
      <c r="C356" s="349"/>
      <c r="D356" s="349"/>
      <c r="E356" s="349"/>
      <c r="F356" s="349"/>
      <c r="G356" s="349"/>
      <c r="H356" s="349"/>
      <c r="I356" s="349"/>
      <c r="J356" s="349"/>
      <c r="K356" s="349"/>
      <c r="L356" s="349"/>
      <c r="M356" s="349"/>
      <c r="N356" s="349"/>
      <c r="O356" s="349"/>
      <c r="P356" s="349"/>
      <c r="Q356" s="349"/>
      <c r="R356" s="349"/>
      <c r="S356" s="349"/>
      <c r="T356" s="349"/>
      <c r="U356" s="349"/>
      <c r="V356" s="349"/>
      <c r="W356" s="349"/>
      <c r="X356" s="349"/>
      <c r="Y356" s="349"/>
      <c r="Z356" s="349"/>
    </row>
    <row r="357" spans="1:26" ht="15.75" customHeight="1" x14ac:dyDescent="0.2">
      <c r="A357" s="349"/>
      <c r="B357" s="351"/>
      <c r="C357" s="349"/>
      <c r="D357" s="349"/>
      <c r="E357" s="349"/>
      <c r="F357" s="349"/>
      <c r="G357" s="349"/>
      <c r="H357" s="349"/>
      <c r="I357" s="349"/>
      <c r="J357" s="349"/>
      <c r="K357" s="349"/>
      <c r="L357" s="349"/>
      <c r="M357" s="349"/>
      <c r="N357" s="349"/>
      <c r="O357" s="349"/>
      <c r="P357" s="349"/>
      <c r="Q357" s="349"/>
      <c r="R357" s="349"/>
      <c r="S357" s="349"/>
      <c r="T357" s="349"/>
      <c r="U357" s="349"/>
      <c r="V357" s="349"/>
      <c r="W357" s="349"/>
      <c r="X357" s="349"/>
      <c r="Y357" s="349"/>
      <c r="Z357" s="349"/>
    </row>
    <row r="358" spans="1:26" ht="15.75" customHeight="1" x14ac:dyDescent="0.2">
      <c r="A358" s="349"/>
      <c r="B358" s="351"/>
      <c r="C358" s="349"/>
      <c r="D358" s="349"/>
      <c r="E358" s="349"/>
      <c r="F358" s="349"/>
      <c r="G358" s="349"/>
      <c r="H358" s="349"/>
      <c r="I358" s="349"/>
      <c r="J358" s="349"/>
      <c r="K358" s="349"/>
      <c r="L358" s="349"/>
      <c r="M358" s="349"/>
      <c r="N358" s="349"/>
      <c r="O358" s="349"/>
      <c r="P358" s="349"/>
      <c r="Q358" s="349"/>
      <c r="R358" s="349"/>
      <c r="S358" s="349"/>
      <c r="T358" s="349"/>
      <c r="U358" s="349"/>
      <c r="V358" s="349"/>
      <c r="W358" s="349"/>
      <c r="X358" s="349"/>
      <c r="Y358" s="349"/>
      <c r="Z358" s="349"/>
    </row>
    <row r="359" spans="1:26" ht="15.75" customHeight="1" x14ac:dyDescent="0.2">
      <c r="A359" s="349"/>
      <c r="B359" s="351"/>
      <c r="C359" s="349"/>
      <c r="D359" s="349"/>
      <c r="E359" s="349"/>
      <c r="F359" s="349"/>
      <c r="G359" s="349"/>
      <c r="H359" s="349"/>
      <c r="I359" s="349"/>
      <c r="J359" s="349"/>
      <c r="K359" s="349"/>
      <c r="L359" s="349"/>
      <c r="M359" s="349"/>
      <c r="N359" s="349"/>
      <c r="O359" s="349"/>
      <c r="P359" s="349"/>
      <c r="Q359" s="349"/>
      <c r="R359" s="349"/>
      <c r="S359" s="349"/>
      <c r="T359" s="349"/>
      <c r="U359" s="349"/>
      <c r="V359" s="349"/>
      <c r="W359" s="349"/>
      <c r="X359" s="349"/>
      <c r="Y359" s="349"/>
      <c r="Z359" s="349"/>
    </row>
    <row r="360" spans="1:26" ht="15.75" customHeight="1" x14ac:dyDescent="0.2">
      <c r="A360" s="349"/>
      <c r="B360" s="351"/>
      <c r="C360" s="349"/>
      <c r="D360" s="349"/>
      <c r="E360" s="349"/>
      <c r="F360" s="349"/>
      <c r="G360" s="349"/>
      <c r="H360" s="349"/>
      <c r="I360" s="349"/>
      <c r="J360" s="349"/>
      <c r="K360" s="349"/>
      <c r="L360" s="349"/>
      <c r="M360" s="349"/>
      <c r="N360" s="349"/>
      <c r="O360" s="349"/>
      <c r="P360" s="349"/>
      <c r="Q360" s="349"/>
      <c r="R360" s="349"/>
      <c r="S360" s="349"/>
      <c r="T360" s="349"/>
      <c r="U360" s="349"/>
      <c r="V360" s="349"/>
      <c r="W360" s="349"/>
      <c r="X360" s="349"/>
      <c r="Y360" s="349"/>
      <c r="Z360" s="349"/>
    </row>
    <row r="361" spans="1:26" ht="15.75" customHeight="1" x14ac:dyDescent="0.2">
      <c r="A361" s="349"/>
      <c r="B361" s="351"/>
      <c r="C361" s="349"/>
      <c r="D361" s="349"/>
      <c r="E361" s="349"/>
      <c r="F361" s="349"/>
      <c r="G361" s="349"/>
      <c r="H361" s="349"/>
      <c r="I361" s="349"/>
      <c r="J361" s="349"/>
      <c r="K361" s="349"/>
      <c r="L361" s="349"/>
      <c r="M361" s="349"/>
      <c r="N361" s="349"/>
      <c r="O361" s="349"/>
      <c r="P361" s="349"/>
      <c r="Q361" s="349"/>
      <c r="R361" s="349"/>
      <c r="S361" s="349"/>
      <c r="T361" s="349"/>
      <c r="U361" s="349"/>
      <c r="V361" s="349"/>
      <c r="W361" s="349"/>
      <c r="X361" s="349"/>
      <c r="Y361" s="349"/>
      <c r="Z361" s="349"/>
    </row>
    <row r="362" spans="1:26" ht="15.75" customHeight="1" x14ac:dyDescent="0.2">
      <c r="A362" s="349"/>
      <c r="B362" s="351"/>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c r="Y362" s="349"/>
      <c r="Z362" s="349"/>
    </row>
    <row r="363" spans="1:26" ht="15.75" customHeight="1" x14ac:dyDescent="0.2">
      <c r="A363" s="349"/>
      <c r="B363" s="351"/>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row>
    <row r="364" spans="1:26" ht="15.75" customHeight="1" x14ac:dyDescent="0.2">
      <c r="A364" s="349"/>
      <c r="B364" s="351"/>
      <c r="C364" s="349"/>
      <c r="D364" s="349"/>
      <c r="E364" s="349"/>
      <c r="F364" s="349"/>
      <c r="G364" s="349"/>
      <c r="H364" s="349"/>
      <c r="I364" s="349"/>
      <c r="J364" s="349"/>
      <c r="K364" s="349"/>
      <c r="L364" s="349"/>
      <c r="M364" s="349"/>
      <c r="N364" s="349"/>
      <c r="O364" s="349"/>
      <c r="P364" s="349"/>
      <c r="Q364" s="349"/>
      <c r="R364" s="349"/>
      <c r="S364" s="349"/>
      <c r="T364" s="349"/>
      <c r="U364" s="349"/>
      <c r="V364" s="349"/>
      <c r="W364" s="349"/>
      <c r="X364" s="349"/>
      <c r="Y364" s="349"/>
      <c r="Z364" s="349"/>
    </row>
    <row r="365" spans="1:26" ht="15.75" customHeight="1" x14ac:dyDescent="0.2">
      <c r="A365" s="349"/>
      <c r="B365" s="351"/>
      <c r="C365" s="349"/>
      <c r="D365" s="349"/>
      <c r="E365" s="349"/>
      <c r="F365" s="349"/>
      <c r="G365" s="349"/>
      <c r="H365" s="349"/>
      <c r="I365" s="349"/>
      <c r="J365" s="349"/>
      <c r="K365" s="349"/>
      <c r="L365" s="349"/>
      <c r="M365" s="349"/>
      <c r="N365" s="349"/>
      <c r="O365" s="349"/>
      <c r="P365" s="349"/>
      <c r="Q365" s="349"/>
      <c r="R365" s="349"/>
      <c r="S365" s="349"/>
      <c r="T365" s="349"/>
      <c r="U365" s="349"/>
      <c r="V365" s="349"/>
      <c r="W365" s="349"/>
      <c r="X365" s="349"/>
      <c r="Y365" s="349"/>
      <c r="Z365" s="349"/>
    </row>
    <row r="366" spans="1:26" ht="15.75" customHeight="1" x14ac:dyDescent="0.2">
      <c r="A366" s="349"/>
      <c r="B366" s="351"/>
      <c r="C366" s="349"/>
      <c r="D366" s="349"/>
      <c r="E366" s="349"/>
      <c r="F366" s="349"/>
      <c r="G366" s="349"/>
      <c r="H366" s="349"/>
      <c r="I366" s="349"/>
      <c r="J366" s="349"/>
      <c r="K366" s="349"/>
      <c r="L366" s="349"/>
      <c r="M366" s="349"/>
      <c r="N366" s="349"/>
      <c r="O366" s="349"/>
      <c r="P366" s="349"/>
      <c r="Q366" s="349"/>
      <c r="R366" s="349"/>
      <c r="S366" s="349"/>
      <c r="T366" s="349"/>
      <c r="U366" s="349"/>
      <c r="V366" s="349"/>
      <c r="W366" s="349"/>
      <c r="X366" s="349"/>
      <c r="Y366" s="349"/>
      <c r="Z366" s="349"/>
    </row>
    <row r="367" spans="1:26" ht="15.75" customHeight="1" x14ac:dyDescent="0.2">
      <c r="A367" s="349"/>
      <c r="B367" s="351"/>
      <c r="C367" s="349"/>
      <c r="D367" s="349"/>
      <c r="E367" s="349"/>
      <c r="F367" s="349"/>
      <c r="G367" s="349"/>
      <c r="H367" s="349"/>
      <c r="I367" s="349"/>
      <c r="J367" s="349"/>
      <c r="K367" s="349"/>
      <c r="L367" s="349"/>
      <c r="M367" s="349"/>
      <c r="N367" s="349"/>
      <c r="O367" s="349"/>
      <c r="P367" s="349"/>
      <c r="Q367" s="349"/>
      <c r="R367" s="349"/>
      <c r="S367" s="349"/>
      <c r="T367" s="349"/>
      <c r="U367" s="349"/>
      <c r="V367" s="349"/>
      <c r="W367" s="349"/>
      <c r="X367" s="349"/>
      <c r="Y367" s="349"/>
      <c r="Z367" s="349"/>
    </row>
    <row r="368" spans="1:26" ht="15.75" customHeight="1" x14ac:dyDescent="0.2">
      <c r="A368" s="349"/>
      <c r="B368" s="351"/>
      <c r="C368" s="349"/>
      <c r="D368" s="349"/>
      <c r="E368" s="349"/>
      <c r="F368" s="349"/>
      <c r="G368" s="349"/>
      <c r="H368" s="349"/>
      <c r="I368" s="349"/>
      <c r="J368" s="349"/>
      <c r="K368" s="349"/>
      <c r="L368" s="349"/>
      <c r="M368" s="349"/>
      <c r="N368" s="349"/>
      <c r="O368" s="349"/>
      <c r="P368" s="349"/>
      <c r="Q368" s="349"/>
      <c r="R368" s="349"/>
      <c r="S368" s="349"/>
      <c r="T368" s="349"/>
      <c r="U368" s="349"/>
      <c r="V368" s="349"/>
      <c r="W368" s="349"/>
      <c r="X368" s="349"/>
      <c r="Y368" s="349"/>
      <c r="Z368" s="349"/>
    </row>
    <row r="369" spans="1:26" ht="15.75" customHeight="1" x14ac:dyDescent="0.2">
      <c r="A369" s="349"/>
      <c r="B369" s="351"/>
      <c r="C369" s="349"/>
      <c r="D369" s="349"/>
      <c r="E369" s="349"/>
      <c r="F369" s="349"/>
      <c r="G369" s="349"/>
      <c r="H369" s="349"/>
      <c r="I369" s="349"/>
      <c r="J369" s="349"/>
      <c r="K369" s="349"/>
      <c r="L369" s="349"/>
      <c r="M369" s="349"/>
      <c r="N369" s="349"/>
      <c r="O369" s="349"/>
      <c r="P369" s="349"/>
      <c r="Q369" s="349"/>
      <c r="R369" s="349"/>
      <c r="S369" s="349"/>
      <c r="T369" s="349"/>
      <c r="U369" s="349"/>
      <c r="V369" s="349"/>
      <c r="W369" s="349"/>
      <c r="X369" s="349"/>
      <c r="Y369" s="349"/>
      <c r="Z369" s="349"/>
    </row>
    <row r="370" spans="1:26" ht="15.75" customHeight="1" x14ac:dyDescent="0.2">
      <c r="A370" s="349"/>
      <c r="B370" s="351"/>
      <c r="C370" s="349"/>
      <c r="D370" s="349"/>
      <c r="E370" s="349"/>
      <c r="F370" s="349"/>
      <c r="G370" s="349"/>
      <c r="H370" s="349"/>
      <c r="I370" s="349"/>
      <c r="J370" s="349"/>
      <c r="K370" s="349"/>
      <c r="L370" s="349"/>
      <c r="M370" s="349"/>
      <c r="N370" s="349"/>
      <c r="O370" s="349"/>
      <c r="P370" s="349"/>
      <c r="Q370" s="349"/>
      <c r="R370" s="349"/>
      <c r="S370" s="349"/>
      <c r="T370" s="349"/>
      <c r="U370" s="349"/>
      <c r="V370" s="349"/>
      <c r="W370" s="349"/>
      <c r="X370" s="349"/>
      <c r="Y370" s="349"/>
      <c r="Z370" s="349"/>
    </row>
    <row r="371" spans="1:26" ht="15.75" customHeight="1" x14ac:dyDescent="0.2">
      <c r="A371" s="349"/>
      <c r="B371" s="351"/>
      <c r="C371" s="349"/>
      <c r="D371" s="349"/>
      <c r="E371" s="349"/>
      <c r="F371" s="349"/>
      <c r="G371" s="349"/>
      <c r="H371" s="349"/>
      <c r="I371" s="349"/>
      <c r="J371" s="349"/>
      <c r="K371" s="349"/>
      <c r="L371" s="349"/>
      <c r="M371" s="349"/>
      <c r="N371" s="349"/>
      <c r="O371" s="349"/>
      <c r="P371" s="349"/>
      <c r="Q371" s="349"/>
      <c r="R371" s="349"/>
      <c r="S371" s="349"/>
      <c r="T371" s="349"/>
      <c r="U371" s="349"/>
      <c r="V371" s="349"/>
      <c r="W371" s="349"/>
      <c r="X371" s="349"/>
      <c r="Y371" s="349"/>
      <c r="Z371" s="349"/>
    </row>
    <row r="372" spans="1:26" ht="15.75" customHeight="1" x14ac:dyDescent="0.2">
      <c r="A372" s="349"/>
      <c r="B372" s="351"/>
      <c r="C372" s="349"/>
      <c r="D372" s="349"/>
      <c r="E372" s="349"/>
      <c r="F372" s="349"/>
      <c r="G372" s="349"/>
      <c r="H372" s="349"/>
      <c r="I372" s="349"/>
      <c r="J372" s="349"/>
      <c r="K372" s="349"/>
      <c r="L372" s="349"/>
      <c r="M372" s="349"/>
      <c r="N372" s="349"/>
      <c r="O372" s="349"/>
      <c r="P372" s="349"/>
      <c r="Q372" s="349"/>
      <c r="R372" s="349"/>
      <c r="S372" s="349"/>
      <c r="T372" s="349"/>
      <c r="U372" s="349"/>
      <c r="V372" s="349"/>
      <c r="W372" s="349"/>
      <c r="X372" s="349"/>
      <c r="Y372" s="349"/>
      <c r="Z372" s="349"/>
    </row>
    <row r="373" spans="1:26" ht="15.75" customHeight="1" x14ac:dyDescent="0.2">
      <c r="A373" s="349"/>
      <c r="B373" s="351"/>
      <c r="C373" s="349"/>
      <c r="D373" s="349"/>
      <c r="E373" s="349"/>
      <c r="F373" s="349"/>
      <c r="G373" s="349"/>
      <c r="H373" s="349"/>
      <c r="I373" s="349"/>
      <c r="J373" s="349"/>
      <c r="K373" s="349"/>
      <c r="L373" s="349"/>
      <c r="M373" s="349"/>
      <c r="N373" s="349"/>
      <c r="O373" s="349"/>
      <c r="P373" s="349"/>
      <c r="Q373" s="349"/>
      <c r="R373" s="349"/>
      <c r="S373" s="349"/>
      <c r="T373" s="349"/>
      <c r="U373" s="349"/>
      <c r="V373" s="349"/>
      <c r="W373" s="349"/>
      <c r="X373" s="349"/>
      <c r="Y373" s="349"/>
      <c r="Z373" s="349"/>
    </row>
    <row r="374" spans="1:26" ht="15.75" customHeight="1" x14ac:dyDescent="0.2">
      <c r="A374" s="349"/>
      <c r="B374" s="351"/>
      <c r="C374" s="349"/>
      <c r="D374" s="349"/>
      <c r="E374" s="349"/>
      <c r="F374" s="349"/>
      <c r="G374" s="349"/>
      <c r="H374" s="349"/>
      <c r="I374" s="349"/>
      <c r="J374" s="349"/>
      <c r="K374" s="349"/>
      <c r="L374" s="349"/>
      <c r="M374" s="349"/>
      <c r="N374" s="349"/>
      <c r="O374" s="349"/>
      <c r="P374" s="349"/>
      <c r="Q374" s="349"/>
      <c r="R374" s="349"/>
      <c r="S374" s="349"/>
      <c r="T374" s="349"/>
      <c r="U374" s="349"/>
      <c r="V374" s="349"/>
      <c r="W374" s="349"/>
      <c r="X374" s="349"/>
      <c r="Y374" s="349"/>
      <c r="Z374" s="349"/>
    </row>
    <row r="375" spans="1:26" ht="15.75" customHeight="1" x14ac:dyDescent="0.2">
      <c r="A375" s="349"/>
      <c r="B375" s="351"/>
      <c r="C375" s="349"/>
      <c r="D375" s="349"/>
      <c r="E375" s="349"/>
      <c r="F375" s="349"/>
      <c r="G375" s="349"/>
      <c r="H375" s="349"/>
      <c r="I375" s="349"/>
      <c r="J375" s="349"/>
      <c r="K375" s="349"/>
      <c r="L375" s="349"/>
      <c r="M375" s="349"/>
      <c r="N375" s="349"/>
      <c r="O375" s="349"/>
      <c r="P375" s="349"/>
      <c r="Q375" s="349"/>
      <c r="R375" s="349"/>
      <c r="S375" s="349"/>
      <c r="T375" s="349"/>
      <c r="U375" s="349"/>
      <c r="V375" s="349"/>
      <c r="W375" s="349"/>
      <c r="X375" s="349"/>
      <c r="Y375" s="349"/>
      <c r="Z375" s="349"/>
    </row>
    <row r="376" spans="1:26" ht="15.75" customHeight="1" x14ac:dyDescent="0.2">
      <c r="A376" s="349"/>
      <c r="B376" s="351"/>
      <c r="C376" s="349"/>
      <c r="D376" s="349"/>
      <c r="E376" s="349"/>
      <c r="F376" s="349"/>
      <c r="G376" s="349"/>
      <c r="H376" s="349"/>
      <c r="I376" s="349"/>
      <c r="J376" s="349"/>
      <c r="K376" s="349"/>
      <c r="L376" s="349"/>
      <c r="M376" s="349"/>
      <c r="N376" s="349"/>
      <c r="O376" s="349"/>
      <c r="P376" s="349"/>
      <c r="Q376" s="349"/>
      <c r="R376" s="349"/>
      <c r="S376" s="349"/>
      <c r="T376" s="349"/>
      <c r="U376" s="349"/>
      <c r="V376" s="349"/>
      <c r="W376" s="349"/>
      <c r="X376" s="349"/>
      <c r="Y376" s="349"/>
      <c r="Z376" s="349"/>
    </row>
    <row r="377" spans="1:26" ht="15.75" customHeight="1" x14ac:dyDescent="0.2">
      <c r="A377" s="349"/>
      <c r="B377" s="351"/>
      <c r="C377" s="349"/>
      <c r="D377" s="349"/>
      <c r="E377" s="349"/>
      <c r="F377" s="349"/>
      <c r="G377" s="349"/>
      <c r="H377" s="349"/>
      <c r="I377" s="349"/>
      <c r="J377" s="349"/>
      <c r="K377" s="349"/>
      <c r="L377" s="349"/>
      <c r="M377" s="349"/>
      <c r="N377" s="349"/>
      <c r="O377" s="349"/>
      <c r="P377" s="349"/>
      <c r="Q377" s="349"/>
      <c r="R377" s="349"/>
      <c r="S377" s="349"/>
      <c r="T377" s="349"/>
      <c r="U377" s="349"/>
      <c r="V377" s="349"/>
      <c r="W377" s="349"/>
      <c r="X377" s="349"/>
      <c r="Y377" s="349"/>
      <c r="Z377" s="349"/>
    </row>
    <row r="378" spans="1:26" ht="15.75" customHeight="1" x14ac:dyDescent="0.2">
      <c r="A378" s="349"/>
      <c r="B378" s="351"/>
      <c r="C378" s="349"/>
      <c r="D378" s="349"/>
      <c r="E378" s="349"/>
      <c r="F378" s="349"/>
      <c r="G378" s="349"/>
      <c r="H378" s="349"/>
      <c r="I378" s="349"/>
      <c r="J378" s="349"/>
      <c r="K378" s="349"/>
      <c r="L378" s="349"/>
      <c r="M378" s="349"/>
      <c r="N378" s="349"/>
      <c r="O378" s="349"/>
      <c r="P378" s="349"/>
      <c r="Q378" s="349"/>
      <c r="R378" s="349"/>
      <c r="S378" s="349"/>
      <c r="T378" s="349"/>
      <c r="U378" s="349"/>
      <c r="V378" s="349"/>
      <c r="W378" s="349"/>
      <c r="X378" s="349"/>
      <c r="Y378" s="349"/>
      <c r="Z378" s="349"/>
    </row>
    <row r="379" spans="1:26" ht="15.75" customHeight="1" x14ac:dyDescent="0.2">
      <c r="A379" s="349"/>
      <c r="B379" s="351"/>
      <c r="C379" s="349"/>
      <c r="D379" s="349"/>
      <c r="E379" s="349"/>
      <c r="F379" s="349"/>
      <c r="G379" s="349"/>
      <c r="H379" s="349"/>
      <c r="I379" s="349"/>
      <c r="J379" s="349"/>
      <c r="K379" s="349"/>
      <c r="L379" s="349"/>
      <c r="M379" s="349"/>
      <c r="N379" s="349"/>
      <c r="O379" s="349"/>
      <c r="P379" s="349"/>
      <c r="Q379" s="349"/>
      <c r="R379" s="349"/>
      <c r="S379" s="349"/>
      <c r="T379" s="349"/>
      <c r="U379" s="349"/>
      <c r="V379" s="349"/>
      <c r="W379" s="349"/>
      <c r="X379" s="349"/>
      <c r="Y379" s="349"/>
      <c r="Z379" s="349"/>
    </row>
    <row r="380" spans="1:26" ht="15.75" customHeight="1" x14ac:dyDescent="0.2">
      <c r="A380" s="349"/>
      <c r="B380" s="351"/>
      <c r="C380" s="349"/>
      <c r="D380" s="349"/>
      <c r="E380" s="349"/>
      <c r="F380" s="349"/>
      <c r="G380" s="349"/>
      <c r="H380" s="349"/>
      <c r="I380" s="349"/>
      <c r="J380" s="349"/>
      <c r="K380" s="349"/>
      <c r="L380" s="349"/>
      <c r="M380" s="349"/>
      <c r="N380" s="349"/>
      <c r="O380" s="349"/>
      <c r="P380" s="349"/>
      <c r="Q380" s="349"/>
      <c r="R380" s="349"/>
      <c r="S380" s="349"/>
      <c r="T380" s="349"/>
      <c r="U380" s="349"/>
      <c r="V380" s="349"/>
      <c r="W380" s="349"/>
      <c r="X380" s="349"/>
      <c r="Y380" s="349"/>
      <c r="Z380" s="349"/>
    </row>
    <row r="381" spans="1:26" ht="15.75" customHeight="1" x14ac:dyDescent="0.2">
      <c r="A381" s="349"/>
      <c r="B381" s="351"/>
      <c r="C381" s="349"/>
      <c r="D381" s="349"/>
      <c r="E381" s="349"/>
      <c r="F381" s="349"/>
      <c r="G381" s="349"/>
      <c r="H381" s="349"/>
      <c r="I381" s="349"/>
      <c r="J381" s="349"/>
      <c r="K381" s="349"/>
      <c r="L381" s="349"/>
      <c r="M381" s="349"/>
      <c r="N381" s="349"/>
      <c r="O381" s="349"/>
      <c r="P381" s="349"/>
      <c r="Q381" s="349"/>
      <c r="R381" s="349"/>
      <c r="S381" s="349"/>
      <c r="T381" s="349"/>
      <c r="U381" s="349"/>
      <c r="V381" s="349"/>
      <c r="W381" s="349"/>
      <c r="X381" s="349"/>
      <c r="Y381" s="349"/>
      <c r="Z381" s="349"/>
    </row>
    <row r="382" spans="1:26" ht="15.75" customHeight="1" x14ac:dyDescent="0.2">
      <c r="A382" s="349"/>
      <c r="B382" s="351"/>
      <c r="C382" s="349"/>
      <c r="D382" s="349"/>
      <c r="E382" s="349"/>
      <c r="F382" s="349"/>
      <c r="G382" s="349"/>
      <c r="H382" s="349"/>
      <c r="I382" s="349"/>
      <c r="J382" s="349"/>
      <c r="K382" s="349"/>
      <c r="L382" s="349"/>
      <c r="M382" s="349"/>
      <c r="N382" s="349"/>
      <c r="O382" s="349"/>
      <c r="P382" s="349"/>
      <c r="Q382" s="349"/>
      <c r="R382" s="349"/>
      <c r="S382" s="349"/>
      <c r="T382" s="349"/>
      <c r="U382" s="349"/>
      <c r="V382" s="349"/>
      <c r="W382" s="349"/>
      <c r="X382" s="349"/>
      <c r="Y382" s="349"/>
      <c r="Z382" s="349"/>
    </row>
    <row r="383" spans="1:26" ht="15.75" customHeight="1" x14ac:dyDescent="0.2">
      <c r="A383" s="349"/>
      <c r="B383" s="351"/>
      <c r="C383" s="349"/>
      <c r="D383" s="349"/>
      <c r="E383" s="349"/>
      <c r="F383" s="349"/>
      <c r="G383" s="349"/>
      <c r="H383" s="349"/>
      <c r="I383" s="349"/>
      <c r="J383" s="349"/>
      <c r="K383" s="349"/>
      <c r="L383" s="349"/>
      <c r="M383" s="349"/>
      <c r="N383" s="349"/>
      <c r="O383" s="349"/>
      <c r="P383" s="349"/>
      <c r="Q383" s="349"/>
      <c r="R383" s="349"/>
      <c r="S383" s="349"/>
      <c r="T383" s="349"/>
      <c r="U383" s="349"/>
      <c r="V383" s="349"/>
      <c r="W383" s="349"/>
      <c r="X383" s="349"/>
      <c r="Y383" s="349"/>
      <c r="Z383" s="349"/>
    </row>
    <row r="384" spans="1:26" ht="15.75" customHeight="1" x14ac:dyDescent="0.2">
      <c r="A384" s="349"/>
      <c r="B384" s="351"/>
      <c r="C384" s="349"/>
      <c r="D384" s="349"/>
      <c r="E384" s="349"/>
      <c r="F384" s="349"/>
      <c r="G384" s="349"/>
      <c r="H384" s="349"/>
      <c r="I384" s="349"/>
      <c r="J384" s="349"/>
      <c r="K384" s="349"/>
      <c r="L384" s="349"/>
      <c r="M384" s="349"/>
      <c r="N384" s="349"/>
      <c r="O384" s="349"/>
      <c r="P384" s="349"/>
      <c r="Q384" s="349"/>
      <c r="R384" s="349"/>
      <c r="S384" s="349"/>
      <c r="T384" s="349"/>
      <c r="U384" s="349"/>
      <c r="V384" s="349"/>
      <c r="W384" s="349"/>
      <c r="X384" s="349"/>
      <c r="Y384" s="349"/>
      <c r="Z384" s="349"/>
    </row>
    <row r="385" spans="1:26" ht="15.75" customHeight="1" x14ac:dyDescent="0.2">
      <c r="A385" s="349"/>
      <c r="B385" s="351"/>
      <c r="C385" s="349"/>
      <c r="D385" s="349"/>
      <c r="E385" s="349"/>
      <c r="F385" s="349"/>
      <c r="G385" s="349"/>
      <c r="H385" s="349"/>
      <c r="I385" s="349"/>
      <c r="J385" s="349"/>
      <c r="K385" s="349"/>
      <c r="L385" s="349"/>
      <c r="M385" s="349"/>
      <c r="N385" s="349"/>
      <c r="O385" s="349"/>
      <c r="P385" s="349"/>
      <c r="Q385" s="349"/>
      <c r="R385" s="349"/>
      <c r="S385" s="349"/>
      <c r="T385" s="349"/>
      <c r="U385" s="349"/>
      <c r="V385" s="349"/>
      <c r="W385" s="349"/>
      <c r="X385" s="349"/>
      <c r="Y385" s="349"/>
      <c r="Z385" s="349"/>
    </row>
    <row r="386" spans="1:26" ht="15.75" customHeight="1" x14ac:dyDescent="0.2">
      <c r="A386" s="349"/>
      <c r="B386" s="351"/>
      <c r="C386" s="349"/>
      <c r="D386" s="349"/>
      <c r="E386" s="349"/>
      <c r="F386" s="349"/>
      <c r="G386" s="349"/>
      <c r="H386" s="349"/>
      <c r="I386" s="349"/>
      <c r="J386" s="349"/>
      <c r="K386" s="349"/>
      <c r="L386" s="349"/>
      <c r="M386" s="349"/>
      <c r="N386" s="349"/>
      <c r="O386" s="349"/>
      <c r="P386" s="349"/>
      <c r="Q386" s="349"/>
      <c r="R386" s="349"/>
      <c r="S386" s="349"/>
      <c r="T386" s="349"/>
      <c r="U386" s="349"/>
      <c r="V386" s="349"/>
      <c r="W386" s="349"/>
      <c r="X386" s="349"/>
      <c r="Y386" s="349"/>
      <c r="Z386" s="349"/>
    </row>
    <row r="387" spans="1:26" ht="15.75" customHeight="1" x14ac:dyDescent="0.2">
      <c r="A387" s="349"/>
      <c r="B387" s="351"/>
      <c r="C387" s="349"/>
      <c r="D387" s="349"/>
      <c r="E387" s="349"/>
      <c r="F387" s="349"/>
      <c r="G387" s="349"/>
      <c r="H387" s="349"/>
      <c r="I387" s="349"/>
      <c r="J387" s="349"/>
      <c r="K387" s="349"/>
      <c r="L387" s="349"/>
      <c r="M387" s="349"/>
      <c r="N387" s="349"/>
      <c r="O387" s="349"/>
      <c r="P387" s="349"/>
      <c r="Q387" s="349"/>
      <c r="R387" s="349"/>
      <c r="S387" s="349"/>
      <c r="T387" s="349"/>
      <c r="U387" s="349"/>
      <c r="V387" s="349"/>
      <c r="W387" s="349"/>
      <c r="X387" s="349"/>
      <c r="Y387" s="349"/>
      <c r="Z387" s="349"/>
    </row>
    <row r="388" spans="1:26" ht="15.75" customHeight="1" x14ac:dyDescent="0.2">
      <c r="A388" s="349"/>
      <c r="B388" s="351"/>
      <c r="C388" s="349"/>
      <c r="D388" s="349"/>
      <c r="E388" s="349"/>
      <c r="F388" s="349"/>
      <c r="G388" s="349"/>
      <c r="H388" s="349"/>
      <c r="I388" s="349"/>
      <c r="J388" s="349"/>
      <c r="K388" s="349"/>
      <c r="L388" s="349"/>
      <c r="M388" s="349"/>
      <c r="N388" s="349"/>
      <c r="O388" s="349"/>
      <c r="P388" s="349"/>
      <c r="Q388" s="349"/>
      <c r="R388" s="349"/>
      <c r="S388" s="349"/>
      <c r="T388" s="349"/>
      <c r="U388" s="349"/>
      <c r="V388" s="349"/>
      <c r="W388" s="349"/>
      <c r="X388" s="349"/>
      <c r="Y388" s="349"/>
      <c r="Z388" s="349"/>
    </row>
    <row r="389" spans="1:26" ht="15.75" customHeight="1" x14ac:dyDescent="0.2">
      <c r="A389" s="349"/>
      <c r="B389" s="351"/>
      <c r="C389" s="349"/>
      <c r="D389" s="349"/>
      <c r="E389" s="349"/>
      <c r="F389" s="349"/>
      <c r="G389" s="349"/>
      <c r="H389" s="349"/>
      <c r="I389" s="349"/>
      <c r="J389" s="349"/>
      <c r="K389" s="349"/>
      <c r="L389" s="349"/>
      <c r="M389" s="349"/>
      <c r="N389" s="349"/>
      <c r="O389" s="349"/>
      <c r="P389" s="349"/>
      <c r="Q389" s="349"/>
      <c r="R389" s="349"/>
      <c r="S389" s="349"/>
      <c r="T389" s="349"/>
      <c r="U389" s="349"/>
      <c r="V389" s="349"/>
      <c r="W389" s="349"/>
      <c r="X389" s="349"/>
      <c r="Y389" s="349"/>
      <c r="Z389" s="349"/>
    </row>
    <row r="390" spans="1:26" ht="15.75" customHeight="1" x14ac:dyDescent="0.2">
      <c r="A390" s="349"/>
      <c r="B390" s="351"/>
      <c r="C390" s="349"/>
      <c r="D390" s="349"/>
      <c r="E390" s="349"/>
      <c r="F390" s="349"/>
      <c r="G390" s="349"/>
      <c r="H390" s="349"/>
      <c r="I390" s="349"/>
      <c r="J390" s="349"/>
      <c r="K390" s="349"/>
      <c r="L390" s="349"/>
      <c r="M390" s="349"/>
      <c r="N390" s="349"/>
      <c r="O390" s="349"/>
      <c r="P390" s="349"/>
      <c r="Q390" s="349"/>
      <c r="R390" s="349"/>
      <c r="S390" s="349"/>
      <c r="T390" s="349"/>
      <c r="U390" s="349"/>
      <c r="V390" s="349"/>
      <c r="W390" s="349"/>
      <c r="X390" s="349"/>
      <c r="Y390" s="349"/>
      <c r="Z390" s="349"/>
    </row>
    <row r="391" spans="1:26" ht="15.75" customHeight="1" x14ac:dyDescent="0.2">
      <c r="A391" s="349"/>
      <c r="B391" s="351"/>
      <c r="C391" s="349"/>
      <c r="D391" s="349"/>
      <c r="E391" s="349"/>
      <c r="F391" s="349"/>
      <c r="G391" s="349"/>
      <c r="H391" s="349"/>
      <c r="I391" s="349"/>
      <c r="J391" s="349"/>
      <c r="K391" s="349"/>
      <c r="L391" s="349"/>
      <c r="M391" s="349"/>
      <c r="N391" s="349"/>
      <c r="O391" s="349"/>
      <c r="P391" s="349"/>
      <c r="Q391" s="349"/>
      <c r="R391" s="349"/>
      <c r="S391" s="349"/>
      <c r="T391" s="349"/>
      <c r="U391" s="349"/>
      <c r="V391" s="349"/>
      <c r="W391" s="349"/>
      <c r="X391" s="349"/>
      <c r="Y391" s="349"/>
      <c r="Z391" s="349"/>
    </row>
    <row r="392" spans="1:26" ht="15.75" customHeight="1" x14ac:dyDescent="0.2">
      <c r="A392" s="349"/>
      <c r="B392" s="351"/>
      <c r="C392" s="349"/>
      <c r="D392" s="349"/>
      <c r="E392" s="349"/>
      <c r="F392" s="349"/>
      <c r="G392" s="349"/>
      <c r="H392" s="349"/>
      <c r="I392" s="349"/>
      <c r="J392" s="349"/>
      <c r="K392" s="349"/>
      <c r="L392" s="349"/>
      <c r="M392" s="349"/>
      <c r="N392" s="349"/>
      <c r="O392" s="349"/>
      <c r="P392" s="349"/>
      <c r="Q392" s="349"/>
      <c r="R392" s="349"/>
      <c r="S392" s="349"/>
      <c r="T392" s="349"/>
      <c r="U392" s="349"/>
      <c r="V392" s="349"/>
      <c r="W392" s="349"/>
      <c r="X392" s="349"/>
      <c r="Y392" s="349"/>
      <c r="Z392" s="349"/>
    </row>
    <row r="393" spans="1:26" ht="15.75" customHeight="1" x14ac:dyDescent="0.2">
      <c r="A393" s="349"/>
      <c r="B393" s="351"/>
      <c r="C393" s="349"/>
      <c r="D393" s="349"/>
      <c r="E393" s="349"/>
      <c r="F393" s="349"/>
      <c r="G393" s="349"/>
      <c r="H393" s="349"/>
      <c r="I393" s="349"/>
      <c r="J393" s="349"/>
      <c r="K393" s="349"/>
      <c r="L393" s="349"/>
      <c r="M393" s="349"/>
      <c r="N393" s="349"/>
      <c r="O393" s="349"/>
      <c r="P393" s="349"/>
      <c r="Q393" s="349"/>
      <c r="R393" s="349"/>
      <c r="S393" s="349"/>
      <c r="T393" s="349"/>
      <c r="U393" s="349"/>
      <c r="V393" s="349"/>
      <c r="W393" s="349"/>
      <c r="X393" s="349"/>
      <c r="Y393" s="349"/>
      <c r="Z393" s="349"/>
    </row>
    <row r="394" spans="1:26" ht="15.75" customHeight="1" x14ac:dyDescent="0.2">
      <c r="A394" s="349"/>
      <c r="B394" s="351"/>
      <c r="C394" s="349"/>
      <c r="D394" s="349"/>
      <c r="E394" s="349"/>
      <c r="F394" s="349"/>
      <c r="G394" s="349"/>
      <c r="H394" s="349"/>
      <c r="I394" s="349"/>
      <c r="J394" s="349"/>
      <c r="K394" s="349"/>
      <c r="L394" s="349"/>
      <c r="M394" s="349"/>
      <c r="N394" s="349"/>
      <c r="O394" s="349"/>
      <c r="P394" s="349"/>
      <c r="Q394" s="349"/>
      <c r="R394" s="349"/>
      <c r="S394" s="349"/>
      <c r="T394" s="349"/>
      <c r="U394" s="349"/>
      <c r="V394" s="349"/>
      <c r="W394" s="349"/>
      <c r="X394" s="349"/>
      <c r="Y394" s="349"/>
      <c r="Z394" s="349"/>
    </row>
    <row r="395" spans="1:26" ht="15.75" customHeight="1" x14ac:dyDescent="0.2">
      <c r="A395" s="349"/>
      <c r="B395" s="351"/>
      <c r="C395" s="349"/>
      <c r="D395" s="349"/>
      <c r="E395" s="349"/>
      <c r="F395" s="349"/>
      <c r="G395" s="349"/>
      <c r="H395" s="349"/>
      <c r="I395" s="349"/>
      <c r="J395" s="349"/>
      <c r="K395" s="349"/>
      <c r="L395" s="349"/>
      <c r="M395" s="349"/>
      <c r="N395" s="349"/>
      <c r="O395" s="349"/>
      <c r="P395" s="349"/>
      <c r="Q395" s="349"/>
      <c r="R395" s="349"/>
      <c r="S395" s="349"/>
      <c r="T395" s="349"/>
      <c r="U395" s="349"/>
      <c r="V395" s="349"/>
      <c r="W395" s="349"/>
      <c r="X395" s="349"/>
      <c r="Y395" s="349"/>
      <c r="Z395" s="349"/>
    </row>
    <row r="396" spans="1:26" ht="15.75" customHeight="1" x14ac:dyDescent="0.2">
      <c r="A396" s="349"/>
      <c r="B396" s="351"/>
      <c r="C396" s="349"/>
      <c r="D396" s="349"/>
      <c r="E396" s="349"/>
      <c r="F396" s="349"/>
      <c r="G396" s="349"/>
      <c r="H396" s="349"/>
      <c r="I396" s="349"/>
      <c r="J396" s="349"/>
      <c r="K396" s="349"/>
      <c r="L396" s="349"/>
      <c r="M396" s="349"/>
      <c r="N396" s="349"/>
      <c r="O396" s="349"/>
      <c r="P396" s="349"/>
      <c r="Q396" s="349"/>
      <c r="R396" s="349"/>
      <c r="S396" s="349"/>
      <c r="T396" s="349"/>
      <c r="U396" s="349"/>
      <c r="V396" s="349"/>
      <c r="W396" s="349"/>
      <c r="X396" s="349"/>
      <c r="Y396" s="349"/>
      <c r="Z396" s="349"/>
    </row>
    <row r="397" spans="1:26" ht="15.75" customHeight="1" x14ac:dyDescent="0.2">
      <c r="A397" s="349"/>
      <c r="B397" s="351"/>
      <c r="C397" s="349"/>
      <c r="D397" s="349"/>
      <c r="E397" s="349"/>
      <c r="F397" s="349"/>
      <c r="G397" s="349"/>
      <c r="H397" s="349"/>
      <c r="I397" s="349"/>
      <c r="J397" s="349"/>
      <c r="K397" s="349"/>
      <c r="L397" s="349"/>
      <c r="M397" s="349"/>
      <c r="N397" s="349"/>
      <c r="O397" s="349"/>
      <c r="P397" s="349"/>
      <c r="Q397" s="349"/>
      <c r="R397" s="349"/>
      <c r="S397" s="349"/>
      <c r="T397" s="349"/>
      <c r="U397" s="349"/>
      <c r="V397" s="349"/>
      <c r="W397" s="349"/>
      <c r="X397" s="349"/>
      <c r="Y397" s="349"/>
      <c r="Z397" s="349"/>
    </row>
    <row r="398" spans="1:26" ht="15.75" customHeight="1" x14ac:dyDescent="0.2">
      <c r="A398" s="349"/>
      <c r="B398" s="351"/>
      <c r="C398" s="349"/>
      <c r="D398" s="349"/>
      <c r="E398" s="349"/>
      <c r="F398" s="349"/>
      <c r="G398" s="349"/>
      <c r="H398" s="349"/>
      <c r="I398" s="349"/>
      <c r="J398" s="349"/>
      <c r="K398" s="349"/>
      <c r="L398" s="349"/>
      <c r="M398" s="349"/>
      <c r="N398" s="349"/>
      <c r="O398" s="349"/>
      <c r="P398" s="349"/>
      <c r="Q398" s="349"/>
      <c r="R398" s="349"/>
      <c r="S398" s="349"/>
      <c r="T398" s="349"/>
      <c r="U398" s="349"/>
      <c r="V398" s="349"/>
      <c r="W398" s="349"/>
      <c r="X398" s="349"/>
      <c r="Y398" s="349"/>
      <c r="Z398" s="349"/>
    </row>
    <row r="399" spans="1:26" ht="15.75" customHeight="1" x14ac:dyDescent="0.2">
      <c r="A399" s="349"/>
      <c r="B399" s="351"/>
      <c r="C399" s="349"/>
      <c r="D399" s="349"/>
      <c r="E399" s="349"/>
      <c r="F399" s="349"/>
      <c r="G399" s="349"/>
      <c r="H399" s="349"/>
      <c r="I399" s="349"/>
      <c r="J399" s="349"/>
      <c r="K399" s="349"/>
      <c r="L399" s="349"/>
      <c r="M399" s="349"/>
      <c r="N399" s="349"/>
      <c r="O399" s="349"/>
      <c r="P399" s="349"/>
      <c r="Q399" s="349"/>
      <c r="R399" s="349"/>
      <c r="S399" s="349"/>
      <c r="T399" s="349"/>
      <c r="U399" s="349"/>
      <c r="V399" s="349"/>
      <c r="W399" s="349"/>
      <c r="X399" s="349"/>
      <c r="Y399" s="349"/>
      <c r="Z399" s="349"/>
    </row>
    <row r="400" spans="1:26" ht="15.75" customHeight="1" x14ac:dyDescent="0.2">
      <c r="A400" s="349"/>
      <c r="B400" s="351"/>
      <c r="C400" s="349"/>
      <c r="D400" s="349"/>
      <c r="E400" s="349"/>
      <c r="F400" s="349"/>
      <c r="G400" s="349"/>
      <c r="H400" s="349"/>
      <c r="I400" s="349"/>
      <c r="J400" s="349"/>
      <c r="K400" s="349"/>
      <c r="L400" s="349"/>
      <c r="M400" s="349"/>
      <c r="N400" s="349"/>
      <c r="O400" s="349"/>
      <c r="P400" s="349"/>
      <c r="Q400" s="349"/>
      <c r="R400" s="349"/>
      <c r="S400" s="349"/>
      <c r="T400" s="349"/>
      <c r="U400" s="349"/>
      <c r="V400" s="349"/>
      <c r="W400" s="349"/>
      <c r="X400" s="349"/>
      <c r="Y400" s="349"/>
      <c r="Z400" s="349"/>
    </row>
    <row r="401" spans="1:26" ht="15.75" customHeight="1" x14ac:dyDescent="0.2">
      <c r="A401" s="349"/>
      <c r="B401" s="351"/>
      <c r="C401" s="349"/>
      <c r="D401" s="349"/>
      <c r="E401" s="349"/>
      <c r="F401" s="349"/>
      <c r="G401" s="349"/>
      <c r="H401" s="349"/>
      <c r="I401" s="349"/>
      <c r="J401" s="349"/>
      <c r="K401" s="349"/>
      <c r="L401" s="349"/>
      <c r="M401" s="349"/>
      <c r="N401" s="349"/>
      <c r="O401" s="349"/>
      <c r="P401" s="349"/>
      <c r="Q401" s="349"/>
      <c r="R401" s="349"/>
      <c r="S401" s="349"/>
      <c r="T401" s="349"/>
      <c r="U401" s="349"/>
      <c r="V401" s="349"/>
      <c r="W401" s="349"/>
      <c r="X401" s="349"/>
      <c r="Y401" s="349"/>
      <c r="Z401" s="349"/>
    </row>
    <row r="402" spans="1:26" ht="15.75" customHeight="1" x14ac:dyDescent="0.2">
      <c r="A402" s="349"/>
      <c r="B402" s="351"/>
      <c r="C402" s="349"/>
      <c r="D402" s="349"/>
      <c r="E402" s="349"/>
      <c r="F402" s="349"/>
      <c r="G402" s="349"/>
      <c r="H402" s="349"/>
      <c r="I402" s="349"/>
      <c r="J402" s="349"/>
      <c r="K402" s="349"/>
      <c r="L402" s="349"/>
      <c r="M402" s="349"/>
      <c r="N402" s="349"/>
      <c r="O402" s="349"/>
      <c r="P402" s="349"/>
      <c r="Q402" s="349"/>
      <c r="R402" s="349"/>
      <c r="S402" s="349"/>
      <c r="T402" s="349"/>
      <c r="U402" s="349"/>
      <c r="V402" s="349"/>
      <c r="W402" s="349"/>
      <c r="X402" s="349"/>
      <c r="Y402" s="349"/>
      <c r="Z402" s="349"/>
    </row>
    <row r="403" spans="1:26" ht="15.75" customHeight="1" x14ac:dyDescent="0.2">
      <c r="A403" s="349"/>
      <c r="B403" s="351"/>
      <c r="C403" s="349"/>
      <c r="D403" s="349"/>
      <c r="E403" s="349"/>
      <c r="F403" s="349"/>
      <c r="G403" s="349"/>
      <c r="H403" s="349"/>
      <c r="I403" s="349"/>
      <c r="J403" s="349"/>
      <c r="K403" s="349"/>
      <c r="L403" s="349"/>
      <c r="M403" s="349"/>
      <c r="N403" s="349"/>
      <c r="O403" s="349"/>
      <c r="P403" s="349"/>
      <c r="Q403" s="349"/>
      <c r="R403" s="349"/>
      <c r="S403" s="349"/>
      <c r="T403" s="349"/>
      <c r="U403" s="349"/>
      <c r="V403" s="349"/>
      <c r="W403" s="349"/>
      <c r="X403" s="349"/>
      <c r="Y403" s="349"/>
      <c r="Z403" s="349"/>
    </row>
    <row r="404" spans="1:26" ht="15.75" customHeight="1" x14ac:dyDescent="0.2">
      <c r="A404" s="349"/>
      <c r="B404" s="351"/>
      <c r="C404" s="349"/>
      <c r="D404" s="349"/>
      <c r="E404" s="349"/>
      <c r="F404" s="349"/>
      <c r="G404" s="349"/>
      <c r="H404" s="349"/>
      <c r="I404" s="349"/>
      <c r="J404" s="349"/>
      <c r="K404" s="349"/>
      <c r="L404" s="349"/>
      <c r="M404" s="349"/>
      <c r="N404" s="349"/>
      <c r="O404" s="349"/>
      <c r="P404" s="349"/>
      <c r="Q404" s="349"/>
      <c r="R404" s="349"/>
      <c r="S404" s="349"/>
      <c r="T404" s="349"/>
      <c r="U404" s="349"/>
      <c r="V404" s="349"/>
      <c r="W404" s="349"/>
      <c r="X404" s="349"/>
      <c r="Y404" s="349"/>
      <c r="Z404" s="349"/>
    </row>
    <row r="405" spans="1:26" ht="15.75" customHeight="1" x14ac:dyDescent="0.2">
      <c r="A405" s="349"/>
      <c r="B405" s="351"/>
      <c r="C405" s="349"/>
      <c r="D405" s="349"/>
      <c r="E405" s="349"/>
      <c r="F405" s="349"/>
      <c r="G405" s="349"/>
      <c r="H405" s="349"/>
      <c r="I405" s="349"/>
      <c r="J405" s="349"/>
      <c r="K405" s="349"/>
      <c r="L405" s="349"/>
      <c r="M405" s="349"/>
      <c r="N405" s="349"/>
      <c r="O405" s="349"/>
      <c r="P405" s="349"/>
      <c r="Q405" s="349"/>
      <c r="R405" s="349"/>
      <c r="S405" s="349"/>
      <c r="T405" s="349"/>
      <c r="U405" s="349"/>
      <c r="V405" s="349"/>
      <c r="W405" s="349"/>
      <c r="X405" s="349"/>
      <c r="Y405" s="349"/>
      <c r="Z405" s="349"/>
    </row>
    <row r="406" spans="1:26" ht="15.75" customHeight="1" x14ac:dyDescent="0.2">
      <c r="A406" s="349"/>
      <c r="B406" s="351"/>
      <c r="C406" s="349"/>
      <c r="D406" s="349"/>
      <c r="E406" s="349"/>
      <c r="F406" s="349"/>
      <c r="G406" s="349"/>
      <c r="H406" s="349"/>
      <c r="I406" s="349"/>
      <c r="J406" s="349"/>
      <c r="K406" s="349"/>
      <c r="L406" s="349"/>
      <c r="M406" s="349"/>
      <c r="N406" s="349"/>
      <c r="O406" s="349"/>
      <c r="P406" s="349"/>
      <c r="Q406" s="349"/>
      <c r="R406" s="349"/>
      <c r="S406" s="349"/>
      <c r="T406" s="349"/>
      <c r="U406" s="349"/>
      <c r="V406" s="349"/>
      <c r="W406" s="349"/>
      <c r="X406" s="349"/>
      <c r="Y406" s="349"/>
      <c r="Z406" s="349"/>
    </row>
    <row r="407" spans="1:26" ht="15.75" customHeight="1" x14ac:dyDescent="0.2">
      <c r="A407" s="349"/>
      <c r="B407" s="351"/>
      <c r="C407" s="349"/>
      <c r="D407" s="349"/>
      <c r="E407" s="349"/>
      <c r="F407" s="349"/>
      <c r="G407" s="349"/>
      <c r="H407" s="349"/>
      <c r="I407" s="349"/>
      <c r="J407" s="349"/>
      <c r="K407" s="349"/>
      <c r="L407" s="349"/>
      <c r="M407" s="349"/>
      <c r="N407" s="349"/>
      <c r="O407" s="349"/>
      <c r="P407" s="349"/>
      <c r="Q407" s="349"/>
      <c r="R407" s="349"/>
      <c r="S407" s="349"/>
      <c r="T407" s="349"/>
      <c r="U407" s="349"/>
      <c r="V407" s="349"/>
      <c r="W407" s="349"/>
      <c r="X407" s="349"/>
      <c r="Y407" s="349"/>
      <c r="Z407" s="349"/>
    </row>
    <row r="408" spans="1:26" ht="15.75" customHeight="1" x14ac:dyDescent="0.2">
      <c r="A408" s="349"/>
      <c r="B408" s="351"/>
      <c r="C408" s="349"/>
      <c r="D408" s="349"/>
      <c r="E408" s="349"/>
      <c r="F408" s="349"/>
      <c r="G408" s="349"/>
      <c r="H408" s="349"/>
      <c r="I408" s="349"/>
      <c r="J408" s="349"/>
      <c r="K408" s="349"/>
      <c r="L408" s="349"/>
      <c r="M408" s="349"/>
      <c r="N408" s="349"/>
      <c r="O408" s="349"/>
      <c r="P408" s="349"/>
      <c r="Q408" s="349"/>
      <c r="R408" s="349"/>
      <c r="S408" s="349"/>
      <c r="T408" s="349"/>
      <c r="U408" s="349"/>
      <c r="V408" s="349"/>
      <c r="W408" s="349"/>
      <c r="X408" s="349"/>
      <c r="Y408" s="349"/>
      <c r="Z408" s="349"/>
    </row>
    <row r="409" spans="1:26" ht="15.75" customHeight="1" x14ac:dyDescent="0.2">
      <c r="A409" s="349"/>
      <c r="B409" s="351"/>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row>
    <row r="410" spans="1:26" ht="15.75" customHeight="1" x14ac:dyDescent="0.2">
      <c r="A410" s="349"/>
      <c r="B410" s="351"/>
      <c r="C410" s="349"/>
      <c r="D410" s="349"/>
      <c r="E410" s="349"/>
      <c r="F410" s="349"/>
      <c r="G410" s="349"/>
      <c r="H410" s="349"/>
      <c r="I410" s="349"/>
      <c r="J410" s="349"/>
      <c r="K410" s="349"/>
      <c r="L410" s="349"/>
      <c r="M410" s="349"/>
      <c r="N410" s="349"/>
      <c r="O410" s="349"/>
      <c r="P410" s="349"/>
      <c r="Q410" s="349"/>
      <c r="R410" s="349"/>
      <c r="S410" s="349"/>
      <c r="T410" s="349"/>
      <c r="U410" s="349"/>
      <c r="V410" s="349"/>
      <c r="W410" s="349"/>
      <c r="X410" s="349"/>
      <c r="Y410" s="349"/>
      <c r="Z410" s="349"/>
    </row>
    <row r="411" spans="1:26" ht="15.75" customHeight="1" x14ac:dyDescent="0.2">
      <c r="A411" s="349"/>
      <c r="B411" s="351"/>
      <c r="C411" s="349"/>
      <c r="D411" s="349"/>
      <c r="E411" s="349"/>
      <c r="F411" s="349"/>
      <c r="G411" s="349"/>
      <c r="H411" s="349"/>
      <c r="I411" s="349"/>
      <c r="J411" s="349"/>
      <c r="K411" s="349"/>
      <c r="L411" s="349"/>
      <c r="M411" s="349"/>
      <c r="N411" s="349"/>
      <c r="O411" s="349"/>
      <c r="P411" s="349"/>
      <c r="Q411" s="349"/>
      <c r="R411" s="349"/>
      <c r="S411" s="349"/>
      <c r="T411" s="349"/>
      <c r="U411" s="349"/>
      <c r="V411" s="349"/>
      <c r="W411" s="349"/>
      <c r="X411" s="349"/>
      <c r="Y411" s="349"/>
      <c r="Z411" s="349"/>
    </row>
    <row r="412" spans="1:26" ht="15.75" customHeight="1" x14ac:dyDescent="0.2">
      <c r="A412" s="349"/>
      <c r="B412" s="351"/>
      <c r="C412" s="349"/>
      <c r="D412" s="349"/>
      <c r="E412" s="349"/>
      <c r="F412" s="349"/>
      <c r="G412" s="349"/>
      <c r="H412" s="349"/>
      <c r="I412" s="349"/>
      <c r="J412" s="349"/>
      <c r="K412" s="349"/>
      <c r="L412" s="349"/>
      <c r="M412" s="349"/>
      <c r="N412" s="349"/>
      <c r="O412" s="349"/>
      <c r="P412" s="349"/>
      <c r="Q412" s="349"/>
      <c r="R412" s="349"/>
      <c r="S412" s="349"/>
      <c r="T412" s="349"/>
      <c r="U412" s="349"/>
      <c r="V412" s="349"/>
      <c r="W412" s="349"/>
      <c r="X412" s="349"/>
      <c r="Y412" s="349"/>
      <c r="Z412" s="349"/>
    </row>
    <row r="413" spans="1:26" ht="15.75" customHeight="1" x14ac:dyDescent="0.2">
      <c r="A413" s="349"/>
      <c r="B413" s="351"/>
      <c r="C413" s="349"/>
      <c r="D413" s="349"/>
      <c r="E413" s="349"/>
      <c r="F413" s="349"/>
      <c r="G413" s="349"/>
      <c r="H413" s="349"/>
      <c r="I413" s="349"/>
      <c r="J413" s="349"/>
      <c r="K413" s="349"/>
      <c r="L413" s="349"/>
      <c r="M413" s="349"/>
      <c r="N413" s="349"/>
      <c r="O413" s="349"/>
      <c r="P413" s="349"/>
      <c r="Q413" s="349"/>
      <c r="R413" s="349"/>
      <c r="S413" s="349"/>
      <c r="T413" s="349"/>
      <c r="U413" s="349"/>
      <c r="V413" s="349"/>
      <c r="W413" s="349"/>
      <c r="X413" s="349"/>
      <c r="Y413" s="349"/>
      <c r="Z413" s="349"/>
    </row>
    <row r="414" spans="1:26" ht="15.75" customHeight="1" x14ac:dyDescent="0.2">
      <c r="A414" s="349"/>
      <c r="B414" s="351"/>
      <c r="C414" s="349"/>
      <c r="D414" s="349"/>
      <c r="E414" s="349"/>
      <c r="F414" s="349"/>
      <c r="G414" s="349"/>
      <c r="H414" s="349"/>
      <c r="I414" s="349"/>
      <c r="J414" s="349"/>
      <c r="K414" s="349"/>
      <c r="L414" s="349"/>
      <c r="M414" s="349"/>
      <c r="N414" s="349"/>
      <c r="O414" s="349"/>
      <c r="P414" s="349"/>
      <c r="Q414" s="349"/>
      <c r="R414" s="349"/>
      <c r="S414" s="349"/>
      <c r="T414" s="349"/>
      <c r="U414" s="349"/>
      <c r="V414" s="349"/>
      <c r="W414" s="349"/>
      <c r="X414" s="349"/>
      <c r="Y414" s="349"/>
      <c r="Z414" s="349"/>
    </row>
    <row r="415" spans="1:26" ht="15.75" customHeight="1" x14ac:dyDescent="0.2">
      <c r="A415" s="349"/>
      <c r="B415" s="351"/>
      <c r="C415" s="349"/>
      <c r="D415" s="349"/>
      <c r="E415" s="349"/>
      <c r="F415" s="349"/>
      <c r="G415" s="349"/>
      <c r="H415" s="349"/>
      <c r="I415" s="349"/>
      <c r="J415" s="349"/>
      <c r="K415" s="349"/>
      <c r="L415" s="349"/>
      <c r="M415" s="349"/>
      <c r="N415" s="349"/>
      <c r="O415" s="349"/>
      <c r="P415" s="349"/>
      <c r="Q415" s="349"/>
      <c r="R415" s="349"/>
      <c r="S415" s="349"/>
      <c r="T415" s="349"/>
      <c r="U415" s="349"/>
      <c r="V415" s="349"/>
      <c r="W415" s="349"/>
      <c r="X415" s="349"/>
      <c r="Y415" s="349"/>
      <c r="Z415" s="349"/>
    </row>
    <row r="416" spans="1:26" ht="15.75" customHeight="1" x14ac:dyDescent="0.2">
      <c r="A416" s="349"/>
      <c r="B416" s="351"/>
      <c r="C416" s="349"/>
      <c r="D416" s="349"/>
      <c r="E416" s="349"/>
      <c r="F416" s="349"/>
      <c r="G416" s="349"/>
      <c r="H416" s="349"/>
      <c r="I416" s="349"/>
      <c r="J416" s="349"/>
      <c r="K416" s="349"/>
      <c r="L416" s="349"/>
      <c r="M416" s="349"/>
      <c r="N416" s="349"/>
      <c r="O416" s="349"/>
      <c r="P416" s="349"/>
      <c r="Q416" s="349"/>
      <c r="R416" s="349"/>
      <c r="S416" s="349"/>
      <c r="T416" s="349"/>
      <c r="U416" s="349"/>
      <c r="V416" s="349"/>
      <c r="W416" s="349"/>
      <c r="X416" s="349"/>
      <c r="Y416" s="349"/>
      <c r="Z416" s="349"/>
    </row>
    <row r="417" spans="1:26" ht="15.75" customHeight="1" x14ac:dyDescent="0.2">
      <c r="A417" s="349"/>
      <c r="B417" s="351"/>
      <c r="C417" s="349"/>
      <c r="D417" s="349"/>
      <c r="E417" s="349"/>
      <c r="F417" s="349"/>
      <c r="G417" s="349"/>
      <c r="H417" s="349"/>
      <c r="I417" s="349"/>
      <c r="J417" s="349"/>
      <c r="K417" s="349"/>
      <c r="L417" s="349"/>
      <c r="M417" s="349"/>
      <c r="N417" s="349"/>
      <c r="O417" s="349"/>
      <c r="P417" s="349"/>
      <c r="Q417" s="349"/>
      <c r="R417" s="349"/>
      <c r="S417" s="349"/>
      <c r="T417" s="349"/>
      <c r="U417" s="349"/>
      <c r="V417" s="349"/>
      <c r="W417" s="349"/>
      <c r="X417" s="349"/>
      <c r="Y417" s="349"/>
      <c r="Z417" s="349"/>
    </row>
    <row r="418" spans="1:26" ht="15.75" customHeight="1" x14ac:dyDescent="0.2">
      <c r="A418" s="349"/>
      <c r="B418" s="351"/>
      <c r="C418" s="349"/>
      <c r="D418" s="349"/>
      <c r="E418" s="349"/>
      <c r="F418" s="349"/>
      <c r="G418" s="349"/>
      <c r="H418" s="349"/>
      <c r="I418" s="349"/>
      <c r="J418" s="349"/>
      <c r="K418" s="349"/>
      <c r="L418" s="349"/>
      <c r="M418" s="349"/>
      <c r="N418" s="349"/>
      <c r="O418" s="349"/>
      <c r="P418" s="349"/>
      <c r="Q418" s="349"/>
      <c r="R418" s="349"/>
      <c r="S418" s="349"/>
      <c r="T418" s="349"/>
      <c r="U418" s="349"/>
      <c r="V418" s="349"/>
      <c r="W418" s="349"/>
      <c r="X418" s="349"/>
      <c r="Y418" s="349"/>
      <c r="Z418" s="349"/>
    </row>
    <row r="419" spans="1:26" ht="15.75" customHeight="1" x14ac:dyDescent="0.2">
      <c r="A419" s="349"/>
      <c r="B419" s="351"/>
      <c r="C419" s="349"/>
      <c r="D419" s="349"/>
      <c r="E419" s="349"/>
      <c r="F419" s="349"/>
      <c r="G419" s="349"/>
      <c r="H419" s="349"/>
      <c r="I419" s="349"/>
      <c r="J419" s="349"/>
      <c r="K419" s="349"/>
      <c r="L419" s="349"/>
      <c r="M419" s="349"/>
      <c r="N419" s="349"/>
      <c r="O419" s="349"/>
      <c r="P419" s="349"/>
      <c r="Q419" s="349"/>
      <c r="R419" s="349"/>
      <c r="S419" s="349"/>
      <c r="T419" s="349"/>
      <c r="U419" s="349"/>
      <c r="V419" s="349"/>
      <c r="W419" s="349"/>
      <c r="X419" s="349"/>
      <c r="Y419" s="349"/>
      <c r="Z419" s="349"/>
    </row>
    <row r="420" spans="1:26" ht="15.75" customHeight="1" x14ac:dyDescent="0.2">
      <c r="A420" s="349"/>
      <c r="B420" s="351"/>
      <c r="C420" s="349"/>
      <c r="D420" s="349"/>
      <c r="E420" s="349"/>
      <c r="F420" s="349"/>
      <c r="G420" s="349"/>
      <c r="H420" s="349"/>
      <c r="I420" s="349"/>
      <c r="J420" s="349"/>
      <c r="K420" s="349"/>
      <c r="L420" s="349"/>
      <c r="M420" s="349"/>
      <c r="N420" s="349"/>
      <c r="O420" s="349"/>
      <c r="P420" s="349"/>
      <c r="Q420" s="349"/>
      <c r="R420" s="349"/>
      <c r="S420" s="349"/>
      <c r="T420" s="349"/>
      <c r="U420" s="349"/>
      <c r="V420" s="349"/>
      <c r="W420" s="349"/>
      <c r="X420" s="349"/>
      <c r="Y420" s="349"/>
      <c r="Z420" s="349"/>
    </row>
    <row r="421" spans="1:26" ht="15.75" customHeight="1" x14ac:dyDescent="0.2">
      <c r="A421" s="349"/>
      <c r="B421" s="351"/>
      <c r="C421" s="349"/>
      <c r="D421" s="349"/>
      <c r="E421" s="349"/>
      <c r="F421" s="349"/>
      <c r="G421" s="349"/>
      <c r="H421" s="349"/>
      <c r="I421" s="349"/>
      <c r="J421" s="349"/>
      <c r="K421" s="349"/>
      <c r="L421" s="349"/>
      <c r="M421" s="349"/>
      <c r="N421" s="349"/>
      <c r="O421" s="349"/>
      <c r="P421" s="349"/>
      <c r="Q421" s="349"/>
      <c r="R421" s="349"/>
      <c r="S421" s="349"/>
      <c r="T421" s="349"/>
      <c r="U421" s="349"/>
      <c r="V421" s="349"/>
      <c r="W421" s="349"/>
      <c r="X421" s="349"/>
      <c r="Y421" s="349"/>
      <c r="Z421" s="349"/>
    </row>
    <row r="422" spans="1:26" ht="15.75" customHeight="1" x14ac:dyDescent="0.2">
      <c r="A422" s="349"/>
      <c r="B422" s="351"/>
      <c r="C422" s="349"/>
      <c r="D422" s="349"/>
      <c r="E422" s="349"/>
      <c r="F422" s="349"/>
      <c r="G422" s="349"/>
      <c r="H422" s="349"/>
      <c r="I422" s="349"/>
      <c r="J422" s="349"/>
      <c r="K422" s="349"/>
      <c r="L422" s="349"/>
      <c r="M422" s="349"/>
      <c r="N422" s="349"/>
      <c r="O422" s="349"/>
      <c r="P422" s="349"/>
      <c r="Q422" s="349"/>
      <c r="R422" s="349"/>
      <c r="S422" s="349"/>
      <c r="T422" s="349"/>
      <c r="U422" s="349"/>
      <c r="V422" s="349"/>
      <c r="W422" s="349"/>
      <c r="X422" s="349"/>
      <c r="Y422" s="349"/>
      <c r="Z422" s="349"/>
    </row>
    <row r="423" spans="1:26" ht="15.75" customHeight="1" x14ac:dyDescent="0.2">
      <c r="A423" s="349"/>
      <c r="B423" s="351"/>
      <c r="C423" s="349"/>
      <c r="D423" s="349"/>
      <c r="E423" s="349"/>
      <c r="F423" s="349"/>
      <c r="G423" s="349"/>
      <c r="H423" s="349"/>
      <c r="I423" s="349"/>
      <c r="J423" s="349"/>
      <c r="K423" s="349"/>
      <c r="L423" s="349"/>
      <c r="M423" s="349"/>
      <c r="N423" s="349"/>
      <c r="O423" s="349"/>
      <c r="P423" s="349"/>
      <c r="Q423" s="349"/>
      <c r="R423" s="349"/>
      <c r="S423" s="349"/>
      <c r="T423" s="349"/>
      <c r="U423" s="349"/>
      <c r="V423" s="349"/>
      <c r="W423" s="349"/>
      <c r="X423" s="349"/>
      <c r="Y423" s="349"/>
      <c r="Z423" s="349"/>
    </row>
    <row r="424" spans="1:26" ht="15.75" customHeight="1" x14ac:dyDescent="0.2">
      <c r="A424" s="349"/>
      <c r="B424" s="351"/>
      <c r="C424" s="349"/>
      <c r="D424" s="349"/>
      <c r="E424" s="349"/>
      <c r="F424" s="349"/>
      <c r="G424" s="349"/>
      <c r="H424" s="349"/>
      <c r="I424" s="349"/>
      <c r="J424" s="349"/>
      <c r="K424" s="349"/>
      <c r="L424" s="349"/>
      <c r="M424" s="349"/>
      <c r="N424" s="349"/>
      <c r="O424" s="349"/>
      <c r="P424" s="349"/>
      <c r="Q424" s="349"/>
      <c r="R424" s="349"/>
      <c r="S424" s="349"/>
      <c r="T424" s="349"/>
      <c r="U424" s="349"/>
      <c r="V424" s="349"/>
      <c r="W424" s="349"/>
      <c r="X424" s="349"/>
      <c r="Y424" s="349"/>
      <c r="Z424" s="349"/>
    </row>
    <row r="425" spans="1:26" ht="15.75" customHeight="1" x14ac:dyDescent="0.2">
      <c r="A425" s="349"/>
      <c r="B425" s="351"/>
      <c r="C425" s="349"/>
      <c r="D425" s="349"/>
      <c r="E425" s="349"/>
      <c r="F425" s="349"/>
      <c r="G425" s="349"/>
      <c r="H425" s="349"/>
      <c r="I425" s="349"/>
      <c r="J425" s="349"/>
      <c r="K425" s="349"/>
      <c r="L425" s="349"/>
      <c r="M425" s="349"/>
      <c r="N425" s="349"/>
      <c r="O425" s="349"/>
      <c r="P425" s="349"/>
      <c r="Q425" s="349"/>
      <c r="R425" s="349"/>
      <c r="S425" s="349"/>
      <c r="T425" s="349"/>
      <c r="U425" s="349"/>
      <c r="V425" s="349"/>
      <c r="W425" s="349"/>
      <c r="X425" s="349"/>
      <c r="Y425" s="349"/>
      <c r="Z425" s="349"/>
    </row>
    <row r="426" spans="1:26" ht="15.75" customHeight="1" x14ac:dyDescent="0.2">
      <c r="A426" s="349"/>
      <c r="B426" s="351"/>
      <c r="C426" s="349"/>
      <c r="D426" s="349"/>
      <c r="E426" s="349"/>
      <c r="F426" s="349"/>
      <c r="G426" s="349"/>
      <c r="H426" s="349"/>
      <c r="I426" s="349"/>
      <c r="J426" s="349"/>
      <c r="K426" s="349"/>
      <c r="L426" s="349"/>
      <c r="M426" s="349"/>
      <c r="N426" s="349"/>
      <c r="O426" s="349"/>
      <c r="P426" s="349"/>
      <c r="Q426" s="349"/>
      <c r="R426" s="349"/>
      <c r="S426" s="349"/>
      <c r="T426" s="349"/>
      <c r="U426" s="349"/>
      <c r="V426" s="349"/>
      <c r="W426" s="349"/>
      <c r="X426" s="349"/>
      <c r="Y426" s="349"/>
      <c r="Z426" s="349"/>
    </row>
    <row r="427" spans="1:26" ht="15.75" customHeight="1" x14ac:dyDescent="0.2">
      <c r="A427" s="349"/>
      <c r="B427" s="351"/>
      <c r="C427" s="349"/>
      <c r="D427" s="349"/>
      <c r="E427" s="349"/>
      <c r="F427" s="349"/>
      <c r="G427" s="349"/>
      <c r="H427" s="349"/>
      <c r="I427" s="349"/>
      <c r="J427" s="349"/>
      <c r="K427" s="349"/>
      <c r="L427" s="349"/>
      <c r="M427" s="349"/>
      <c r="N427" s="349"/>
      <c r="O427" s="349"/>
      <c r="P427" s="349"/>
      <c r="Q427" s="349"/>
      <c r="R427" s="349"/>
      <c r="S427" s="349"/>
      <c r="T427" s="349"/>
      <c r="U427" s="349"/>
      <c r="V427" s="349"/>
      <c r="W427" s="349"/>
      <c r="X427" s="349"/>
      <c r="Y427" s="349"/>
      <c r="Z427" s="349"/>
    </row>
    <row r="428" spans="1:26" ht="15.75" customHeight="1" x14ac:dyDescent="0.2">
      <c r="A428" s="349"/>
      <c r="B428" s="351"/>
      <c r="C428" s="349"/>
      <c r="D428" s="349"/>
      <c r="E428" s="349"/>
      <c r="F428" s="349"/>
      <c r="G428" s="349"/>
      <c r="H428" s="349"/>
      <c r="I428" s="349"/>
      <c r="J428" s="349"/>
      <c r="K428" s="349"/>
      <c r="L428" s="349"/>
      <c r="M428" s="349"/>
      <c r="N428" s="349"/>
      <c r="O428" s="349"/>
      <c r="P428" s="349"/>
      <c r="Q428" s="349"/>
      <c r="R428" s="349"/>
      <c r="S428" s="349"/>
      <c r="T428" s="349"/>
      <c r="U428" s="349"/>
      <c r="V428" s="349"/>
      <c r="W428" s="349"/>
      <c r="X428" s="349"/>
      <c r="Y428" s="349"/>
      <c r="Z428" s="349"/>
    </row>
    <row r="429" spans="1:26" ht="15.75" customHeight="1" x14ac:dyDescent="0.2">
      <c r="A429" s="349"/>
      <c r="B429" s="351"/>
      <c r="C429" s="349"/>
      <c r="D429" s="349"/>
      <c r="E429" s="349"/>
      <c r="F429" s="349"/>
      <c r="G429" s="349"/>
      <c r="H429" s="349"/>
      <c r="I429" s="349"/>
      <c r="J429" s="349"/>
      <c r="K429" s="349"/>
      <c r="L429" s="349"/>
      <c r="M429" s="349"/>
      <c r="N429" s="349"/>
      <c r="O429" s="349"/>
      <c r="P429" s="349"/>
      <c r="Q429" s="349"/>
      <c r="R429" s="349"/>
      <c r="S429" s="349"/>
      <c r="T429" s="349"/>
      <c r="U429" s="349"/>
      <c r="V429" s="349"/>
      <c r="W429" s="349"/>
      <c r="X429" s="349"/>
      <c r="Y429" s="349"/>
      <c r="Z429" s="349"/>
    </row>
    <row r="430" spans="1:26" ht="15.75" customHeight="1" x14ac:dyDescent="0.2">
      <c r="A430" s="349"/>
      <c r="B430" s="351"/>
      <c r="C430" s="349"/>
      <c r="D430" s="349"/>
      <c r="E430" s="349"/>
      <c r="F430" s="349"/>
      <c r="G430" s="349"/>
      <c r="H430" s="349"/>
      <c r="I430" s="349"/>
      <c r="J430" s="349"/>
      <c r="K430" s="349"/>
      <c r="L430" s="349"/>
      <c r="M430" s="349"/>
      <c r="N430" s="349"/>
      <c r="O430" s="349"/>
      <c r="P430" s="349"/>
      <c r="Q430" s="349"/>
      <c r="R430" s="349"/>
      <c r="S430" s="349"/>
      <c r="T430" s="349"/>
      <c r="U430" s="349"/>
      <c r="V430" s="349"/>
      <c r="W430" s="349"/>
      <c r="X430" s="349"/>
      <c r="Y430" s="349"/>
      <c r="Z430" s="349"/>
    </row>
    <row r="431" spans="1:26" ht="15.75" customHeight="1" x14ac:dyDescent="0.2">
      <c r="A431" s="349"/>
      <c r="B431" s="351"/>
      <c r="C431" s="349"/>
      <c r="D431" s="349"/>
      <c r="E431" s="349"/>
      <c r="F431" s="349"/>
      <c r="G431" s="349"/>
      <c r="H431" s="349"/>
      <c r="I431" s="349"/>
      <c r="J431" s="349"/>
      <c r="K431" s="349"/>
      <c r="L431" s="349"/>
      <c r="M431" s="349"/>
      <c r="N431" s="349"/>
      <c r="O431" s="349"/>
      <c r="P431" s="349"/>
      <c r="Q431" s="349"/>
      <c r="R431" s="349"/>
      <c r="S431" s="349"/>
      <c r="T431" s="349"/>
      <c r="U431" s="349"/>
      <c r="V431" s="349"/>
      <c r="W431" s="349"/>
      <c r="X431" s="349"/>
      <c r="Y431" s="349"/>
      <c r="Z431" s="349"/>
    </row>
    <row r="432" spans="1:26" ht="15.75" customHeight="1" x14ac:dyDescent="0.2">
      <c r="A432" s="349"/>
      <c r="B432" s="351"/>
      <c r="C432" s="349"/>
      <c r="D432" s="349"/>
      <c r="E432" s="349"/>
      <c r="F432" s="349"/>
      <c r="G432" s="349"/>
      <c r="H432" s="349"/>
      <c r="I432" s="349"/>
      <c r="J432" s="349"/>
      <c r="K432" s="349"/>
      <c r="L432" s="349"/>
      <c r="M432" s="349"/>
      <c r="N432" s="349"/>
      <c r="O432" s="349"/>
      <c r="P432" s="349"/>
      <c r="Q432" s="349"/>
      <c r="R432" s="349"/>
      <c r="S432" s="349"/>
      <c r="T432" s="349"/>
      <c r="U432" s="349"/>
      <c r="V432" s="349"/>
      <c r="W432" s="349"/>
      <c r="X432" s="349"/>
      <c r="Y432" s="349"/>
      <c r="Z432" s="349"/>
    </row>
    <row r="433" spans="1:26" ht="15.75" customHeight="1" x14ac:dyDescent="0.2">
      <c r="A433" s="349"/>
      <c r="B433" s="351"/>
      <c r="C433" s="349"/>
      <c r="D433" s="349"/>
      <c r="E433" s="349"/>
      <c r="F433" s="349"/>
      <c r="G433" s="349"/>
      <c r="H433" s="349"/>
      <c r="I433" s="349"/>
      <c r="J433" s="349"/>
      <c r="K433" s="349"/>
      <c r="L433" s="349"/>
      <c r="M433" s="349"/>
      <c r="N433" s="349"/>
      <c r="O433" s="349"/>
      <c r="P433" s="349"/>
      <c r="Q433" s="349"/>
      <c r="R433" s="349"/>
      <c r="S433" s="349"/>
      <c r="T433" s="349"/>
      <c r="U433" s="349"/>
      <c r="V433" s="349"/>
      <c r="W433" s="349"/>
      <c r="X433" s="349"/>
      <c r="Y433" s="349"/>
      <c r="Z433" s="349"/>
    </row>
    <row r="434" spans="1:26" ht="15.75" customHeight="1" x14ac:dyDescent="0.2">
      <c r="A434" s="349"/>
      <c r="B434" s="351"/>
      <c r="C434" s="349"/>
      <c r="D434" s="349"/>
      <c r="E434" s="349"/>
      <c r="F434" s="349"/>
      <c r="G434" s="349"/>
      <c r="H434" s="349"/>
      <c r="I434" s="349"/>
      <c r="J434" s="349"/>
      <c r="K434" s="349"/>
      <c r="L434" s="349"/>
      <c r="M434" s="349"/>
      <c r="N434" s="349"/>
      <c r="O434" s="349"/>
      <c r="P434" s="349"/>
      <c r="Q434" s="349"/>
      <c r="R434" s="349"/>
      <c r="S434" s="349"/>
      <c r="T434" s="349"/>
      <c r="U434" s="349"/>
      <c r="V434" s="349"/>
      <c r="W434" s="349"/>
      <c r="X434" s="349"/>
      <c r="Y434" s="349"/>
      <c r="Z434" s="349"/>
    </row>
    <row r="435" spans="1:26" ht="15.75" customHeight="1" x14ac:dyDescent="0.2">
      <c r="A435" s="349"/>
      <c r="B435" s="351"/>
      <c r="C435" s="349"/>
      <c r="D435" s="349"/>
      <c r="E435" s="349"/>
      <c r="F435" s="349"/>
      <c r="G435" s="349"/>
      <c r="H435" s="349"/>
      <c r="I435" s="349"/>
      <c r="J435" s="349"/>
      <c r="K435" s="349"/>
      <c r="L435" s="349"/>
      <c r="M435" s="349"/>
      <c r="N435" s="349"/>
      <c r="O435" s="349"/>
      <c r="P435" s="349"/>
      <c r="Q435" s="349"/>
      <c r="R435" s="349"/>
      <c r="S435" s="349"/>
      <c r="T435" s="349"/>
      <c r="U435" s="349"/>
      <c r="V435" s="349"/>
      <c r="W435" s="349"/>
      <c r="X435" s="349"/>
      <c r="Y435" s="349"/>
      <c r="Z435" s="349"/>
    </row>
    <row r="436" spans="1:26" ht="15.75" customHeight="1" x14ac:dyDescent="0.2">
      <c r="A436" s="349"/>
      <c r="B436" s="351"/>
      <c r="C436" s="349"/>
      <c r="D436" s="349"/>
      <c r="E436" s="349"/>
      <c r="F436" s="349"/>
      <c r="G436" s="349"/>
      <c r="H436" s="349"/>
      <c r="I436" s="349"/>
      <c r="J436" s="349"/>
      <c r="K436" s="349"/>
      <c r="L436" s="349"/>
      <c r="M436" s="349"/>
      <c r="N436" s="349"/>
      <c r="O436" s="349"/>
      <c r="P436" s="349"/>
      <c r="Q436" s="349"/>
      <c r="R436" s="349"/>
      <c r="S436" s="349"/>
      <c r="T436" s="349"/>
      <c r="U436" s="349"/>
      <c r="V436" s="349"/>
      <c r="W436" s="349"/>
      <c r="X436" s="349"/>
      <c r="Y436" s="349"/>
      <c r="Z436" s="349"/>
    </row>
    <row r="437" spans="1:26" ht="15.75" customHeight="1" x14ac:dyDescent="0.2">
      <c r="A437" s="349"/>
      <c r="B437" s="351"/>
      <c r="C437" s="349"/>
      <c r="D437" s="349"/>
      <c r="E437" s="349"/>
      <c r="F437" s="349"/>
      <c r="G437" s="349"/>
      <c r="H437" s="349"/>
      <c r="I437" s="349"/>
      <c r="J437" s="349"/>
      <c r="K437" s="349"/>
      <c r="L437" s="349"/>
      <c r="M437" s="349"/>
      <c r="N437" s="349"/>
      <c r="O437" s="349"/>
      <c r="P437" s="349"/>
      <c r="Q437" s="349"/>
      <c r="R437" s="349"/>
      <c r="S437" s="349"/>
      <c r="T437" s="349"/>
      <c r="U437" s="349"/>
      <c r="V437" s="349"/>
      <c r="W437" s="349"/>
      <c r="X437" s="349"/>
      <c r="Y437" s="349"/>
      <c r="Z437" s="349"/>
    </row>
    <row r="438" spans="1:26" ht="15.75" customHeight="1" x14ac:dyDescent="0.2">
      <c r="A438" s="349"/>
      <c r="B438" s="351"/>
      <c r="C438" s="349"/>
      <c r="D438" s="349"/>
      <c r="E438" s="349"/>
      <c r="F438" s="349"/>
      <c r="G438" s="349"/>
      <c r="H438" s="349"/>
      <c r="I438" s="349"/>
      <c r="J438" s="349"/>
      <c r="K438" s="349"/>
      <c r="L438" s="349"/>
      <c r="M438" s="349"/>
      <c r="N438" s="349"/>
      <c r="O438" s="349"/>
      <c r="P438" s="349"/>
      <c r="Q438" s="349"/>
      <c r="R438" s="349"/>
      <c r="S438" s="349"/>
      <c r="T438" s="349"/>
      <c r="U438" s="349"/>
      <c r="V438" s="349"/>
      <c r="W438" s="349"/>
      <c r="X438" s="349"/>
      <c r="Y438" s="349"/>
      <c r="Z438" s="349"/>
    </row>
    <row r="439" spans="1:26" ht="15.75" customHeight="1" x14ac:dyDescent="0.2">
      <c r="A439" s="349"/>
      <c r="B439" s="351"/>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c r="Y439" s="349"/>
      <c r="Z439" s="349"/>
    </row>
    <row r="440" spans="1:26" ht="15.75" customHeight="1" x14ac:dyDescent="0.2">
      <c r="A440" s="349"/>
      <c r="B440" s="351"/>
      <c r="C440" s="349"/>
      <c r="D440" s="349"/>
      <c r="E440" s="349"/>
      <c r="F440" s="349"/>
      <c r="G440" s="349"/>
      <c r="H440" s="349"/>
      <c r="I440" s="349"/>
      <c r="J440" s="349"/>
      <c r="K440" s="349"/>
      <c r="L440" s="349"/>
      <c r="M440" s="349"/>
      <c r="N440" s="349"/>
      <c r="O440" s="349"/>
      <c r="P440" s="349"/>
      <c r="Q440" s="349"/>
      <c r="R440" s="349"/>
      <c r="S440" s="349"/>
      <c r="T440" s="349"/>
      <c r="U440" s="349"/>
      <c r="V440" s="349"/>
      <c r="W440" s="349"/>
      <c r="X440" s="349"/>
      <c r="Y440" s="349"/>
      <c r="Z440" s="349"/>
    </row>
    <row r="441" spans="1:26" ht="15.75" customHeight="1" x14ac:dyDescent="0.2">
      <c r="A441" s="349"/>
      <c r="B441" s="351"/>
      <c r="C441" s="349"/>
      <c r="D441" s="349"/>
      <c r="E441" s="349"/>
      <c r="F441" s="349"/>
      <c r="G441" s="349"/>
      <c r="H441" s="349"/>
      <c r="I441" s="349"/>
      <c r="J441" s="349"/>
      <c r="K441" s="349"/>
      <c r="L441" s="349"/>
      <c r="M441" s="349"/>
      <c r="N441" s="349"/>
      <c r="O441" s="349"/>
      <c r="P441" s="349"/>
      <c r="Q441" s="349"/>
      <c r="R441" s="349"/>
      <c r="S441" s="349"/>
      <c r="T441" s="349"/>
      <c r="U441" s="349"/>
      <c r="V441" s="349"/>
      <c r="W441" s="349"/>
      <c r="X441" s="349"/>
      <c r="Y441" s="349"/>
      <c r="Z441" s="349"/>
    </row>
    <row r="442" spans="1:26" ht="15.75" customHeight="1" x14ac:dyDescent="0.2">
      <c r="A442" s="349"/>
      <c r="B442" s="351"/>
      <c r="C442" s="349"/>
      <c r="D442" s="349"/>
      <c r="E442" s="349"/>
      <c r="F442" s="349"/>
      <c r="G442" s="349"/>
      <c r="H442" s="349"/>
      <c r="I442" s="349"/>
      <c r="J442" s="349"/>
      <c r="K442" s="349"/>
      <c r="L442" s="349"/>
      <c r="M442" s="349"/>
      <c r="N442" s="349"/>
      <c r="O442" s="349"/>
      <c r="P442" s="349"/>
      <c r="Q442" s="349"/>
      <c r="R442" s="349"/>
      <c r="S442" s="349"/>
      <c r="T442" s="349"/>
      <c r="U442" s="349"/>
      <c r="V442" s="349"/>
      <c r="W442" s="349"/>
      <c r="X442" s="349"/>
      <c r="Y442" s="349"/>
      <c r="Z442" s="349"/>
    </row>
    <row r="443" spans="1:26" ht="15.75" customHeight="1" x14ac:dyDescent="0.2">
      <c r="A443" s="349"/>
      <c r="B443" s="351"/>
      <c r="C443" s="349"/>
      <c r="D443" s="349"/>
      <c r="E443" s="349"/>
      <c r="F443" s="349"/>
      <c r="G443" s="349"/>
      <c r="H443" s="349"/>
      <c r="I443" s="349"/>
      <c r="J443" s="349"/>
      <c r="K443" s="349"/>
      <c r="L443" s="349"/>
      <c r="M443" s="349"/>
      <c r="N443" s="349"/>
      <c r="O443" s="349"/>
      <c r="P443" s="349"/>
      <c r="Q443" s="349"/>
      <c r="R443" s="349"/>
      <c r="S443" s="349"/>
      <c r="T443" s="349"/>
      <c r="U443" s="349"/>
      <c r="V443" s="349"/>
      <c r="W443" s="349"/>
      <c r="X443" s="349"/>
      <c r="Y443" s="349"/>
      <c r="Z443" s="349"/>
    </row>
    <row r="444" spans="1:26" ht="15.75" customHeight="1" x14ac:dyDescent="0.2">
      <c r="A444" s="349"/>
      <c r="B444" s="351"/>
      <c r="C444" s="349"/>
      <c r="D444" s="349"/>
      <c r="E444" s="349"/>
      <c r="F444" s="349"/>
      <c r="G444" s="349"/>
      <c r="H444" s="349"/>
      <c r="I444" s="349"/>
      <c r="J444" s="349"/>
      <c r="K444" s="349"/>
      <c r="L444" s="349"/>
      <c r="M444" s="349"/>
      <c r="N444" s="349"/>
      <c r="O444" s="349"/>
      <c r="P444" s="349"/>
      <c r="Q444" s="349"/>
      <c r="R444" s="349"/>
      <c r="S444" s="349"/>
      <c r="T444" s="349"/>
      <c r="U444" s="349"/>
      <c r="V444" s="349"/>
      <c r="W444" s="349"/>
      <c r="X444" s="349"/>
      <c r="Y444" s="349"/>
      <c r="Z444" s="349"/>
    </row>
    <row r="445" spans="1:26" ht="15.75" customHeight="1" x14ac:dyDescent="0.2">
      <c r="A445" s="349"/>
      <c r="B445" s="351"/>
      <c r="C445" s="349"/>
      <c r="D445" s="349"/>
      <c r="E445" s="349"/>
      <c r="F445" s="349"/>
      <c r="G445" s="349"/>
      <c r="H445" s="349"/>
      <c r="I445" s="349"/>
      <c r="J445" s="349"/>
      <c r="K445" s="349"/>
      <c r="L445" s="349"/>
      <c r="M445" s="349"/>
      <c r="N445" s="349"/>
      <c r="O445" s="349"/>
      <c r="P445" s="349"/>
      <c r="Q445" s="349"/>
      <c r="R445" s="349"/>
      <c r="S445" s="349"/>
      <c r="T445" s="349"/>
      <c r="U445" s="349"/>
      <c r="V445" s="349"/>
      <c r="W445" s="349"/>
      <c r="X445" s="349"/>
      <c r="Y445" s="349"/>
      <c r="Z445" s="349"/>
    </row>
    <row r="446" spans="1:26" ht="15.75" customHeight="1" x14ac:dyDescent="0.2">
      <c r="A446" s="349"/>
      <c r="B446" s="351"/>
      <c r="C446" s="349"/>
      <c r="D446" s="349"/>
      <c r="E446" s="349"/>
      <c r="F446" s="349"/>
      <c r="G446" s="349"/>
      <c r="H446" s="349"/>
      <c r="I446" s="349"/>
      <c r="J446" s="349"/>
      <c r="K446" s="349"/>
      <c r="L446" s="349"/>
      <c r="M446" s="349"/>
      <c r="N446" s="349"/>
      <c r="O446" s="349"/>
      <c r="P446" s="349"/>
      <c r="Q446" s="349"/>
      <c r="R446" s="349"/>
      <c r="S446" s="349"/>
      <c r="T446" s="349"/>
      <c r="U446" s="349"/>
      <c r="V446" s="349"/>
      <c r="W446" s="349"/>
      <c r="X446" s="349"/>
      <c r="Y446" s="349"/>
      <c r="Z446" s="349"/>
    </row>
    <row r="447" spans="1:26" ht="15.75" customHeight="1" x14ac:dyDescent="0.2">
      <c r="A447" s="349"/>
      <c r="B447" s="351"/>
      <c r="C447" s="349"/>
      <c r="D447" s="349"/>
      <c r="E447" s="349"/>
      <c r="F447" s="349"/>
      <c r="G447" s="349"/>
      <c r="H447" s="349"/>
      <c r="I447" s="349"/>
      <c r="J447" s="349"/>
      <c r="K447" s="349"/>
      <c r="L447" s="349"/>
      <c r="M447" s="349"/>
      <c r="N447" s="349"/>
      <c r="O447" s="349"/>
      <c r="P447" s="349"/>
      <c r="Q447" s="349"/>
      <c r="R447" s="349"/>
      <c r="S447" s="349"/>
      <c r="T447" s="349"/>
      <c r="U447" s="349"/>
      <c r="V447" s="349"/>
      <c r="W447" s="349"/>
      <c r="X447" s="349"/>
      <c r="Y447" s="349"/>
      <c r="Z447" s="349"/>
    </row>
    <row r="448" spans="1:26" ht="15.75" customHeight="1" x14ac:dyDescent="0.2">
      <c r="A448" s="349"/>
      <c r="B448" s="351"/>
      <c r="C448" s="349"/>
      <c r="D448" s="349"/>
      <c r="E448" s="349"/>
      <c r="F448" s="349"/>
      <c r="G448" s="349"/>
      <c r="H448" s="349"/>
      <c r="I448" s="349"/>
      <c r="J448" s="349"/>
      <c r="K448" s="349"/>
      <c r="L448" s="349"/>
      <c r="M448" s="349"/>
      <c r="N448" s="349"/>
      <c r="O448" s="349"/>
      <c r="P448" s="349"/>
      <c r="Q448" s="349"/>
      <c r="R448" s="349"/>
      <c r="S448" s="349"/>
      <c r="T448" s="349"/>
      <c r="U448" s="349"/>
      <c r="V448" s="349"/>
      <c r="W448" s="349"/>
      <c r="X448" s="349"/>
      <c r="Y448" s="349"/>
      <c r="Z448" s="349"/>
    </row>
    <row r="449" spans="1:26" ht="15.75" customHeight="1" x14ac:dyDescent="0.2">
      <c r="A449" s="349"/>
      <c r="B449" s="351"/>
      <c r="C449" s="349"/>
      <c r="D449" s="349"/>
      <c r="E449" s="349"/>
      <c r="F449" s="349"/>
      <c r="G449" s="349"/>
      <c r="H449" s="349"/>
      <c r="I449" s="349"/>
      <c r="J449" s="349"/>
      <c r="K449" s="349"/>
      <c r="L449" s="349"/>
      <c r="M449" s="349"/>
      <c r="N449" s="349"/>
      <c r="O449" s="349"/>
      <c r="P449" s="349"/>
      <c r="Q449" s="349"/>
      <c r="R449" s="349"/>
      <c r="S449" s="349"/>
      <c r="T449" s="349"/>
      <c r="U449" s="349"/>
      <c r="V449" s="349"/>
      <c r="W449" s="349"/>
      <c r="X449" s="349"/>
      <c r="Y449" s="349"/>
      <c r="Z449" s="349"/>
    </row>
    <row r="450" spans="1:26" ht="15.75" customHeight="1" x14ac:dyDescent="0.2">
      <c r="A450" s="349"/>
      <c r="B450" s="351"/>
      <c r="C450" s="349"/>
      <c r="D450" s="349"/>
      <c r="E450" s="349"/>
      <c r="F450" s="349"/>
      <c r="G450" s="349"/>
      <c r="H450" s="349"/>
      <c r="I450" s="349"/>
      <c r="J450" s="349"/>
      <c r="K450" s="349"/>
      <c r="L450" s="349"/>
      <c r="M450" s="349"/>
      <c r="N450" s="349"/>
      <c r="O450" s="349"/>
      <c r="P450" s="349"/>
      <c r="Q450" s="349"/>
      <c r="R450" s="349"/>
      <c r="S450" s="349"/>
      <c r="T450" s="349"/>
      <c r="U450" s="349"/>
      <c r="V450" s="349"/>
      <c r="W450" s="349"/>
      <c r="X450" s="349"/>
      <c r="Y450" s="349"/>
      <c r="Z450" s="349"/>
    </row>
    <row r="451" spans="1:26" ht="15.75" customHeight="1" x14ac:dyDescent="0.2">
      <c r="A451" s="349"/>
      <c r="B451" s="351"/>
      <c r="C451" s="349"/>
      <c r="D451" s="349"/>
      <c r="E451" s="349"/>
      <c r="F451" s="349"/>
      <c r="G451" s="349"/>
      <c r="H451" s="349"/>
      <c r="I451" s="349"/>
      <c r="J451" s="349"/>
      <c r="K451" s="349"/>
      <c r="L451" s="349"/>
      <c r="M451" s="349"/>
      <c r="N451" s="349"/>
      <c r="O451" s="349"/>
      <c r="P451" s="349"/>
      <c r="Q451" s="349"/>
      <c r="R451" s="349"/>
      <c r="S451" s="349"/>
      <c r="T451" s="349"/>
      <c r="U451" s="349"/>
      <c r="V451" s="349"/>
      <c r="W451" s="349"/>
      <c r="X451" s="349"/>
      <c r="Y451" s="349"/>
      <c r="Z451" s="349"/>
    </row>
    <row r="452" spans="1:26" ht="15.75" customHeight="1" x14ac:dyDescent="0.2">
      <c r="A452" s="349"/>
      <c r="B452" s="351"/>
      <c r="C452" s="349"/>
      <c r="D452" s="349"/>
      <c r="E452" s="349"/>
      <c r="F452" s="349"/>
      <c r="G452" s="349"/>
      <c r="H452" s="349"/>
      <c r="I452" s="349"/>
      <c r="J452" s="349"/>
      <c r="K452" s="349"/>
      <c r="L452" s="349"/>
      <c r="M452" s="349"/>
      <c r="N452" s="349"/>
      <c r="O452" s="349"/>
      <c r="P452" s="349"/>
      <c r="Q452" s="349"/>
      <c r="R452" s="349"/>
      <c r="S452" s="349"/>
      <c r="T452" s="349"/>
      <c r="U452" s="349"/>
      <c r="V452" s="349"/>
      <c r="W452" s="349"/>
      <c r="X452" s="349"/>
      <c r="Y452" s="349"/>
      <c r="Z452" s="349"/>
    </row>
    <row r="453" spans="1:26" ht="15.75" customHeight="1" x14ac:dyDescent="0.2">
      <c r="A453" s="349"/>
      <c r="B453" s="351"/>
      <c r="C453" s="349"/>
      <c r="D453" s="349"/>
      <c r="E453" s="349"/>
      <c r="F453" s="349"/>
      <c r="G453" s="349"/>
      <c r="H453" s="349"/>
      <c r="I453" s="349"/>
      <c r="J453" s="349"/>
      <c r="K453" s="349"/>
      <c r="L453" s="349"/>
      <c r="M453" s="349"/>
      <c r="N453" s="349"/>
      <c r="O453" s="349"/>
      <c r="P453" s="349"/>
      <c r="Q453" s="349"/>
      <c r="R453" s="349"/>
      <c r="S453" s="349"/>
      <c r="T453" s="349"/>
      <c r="U453" s="349"/>
      <c r="V453" s="349"/>
      <c r="W453" s="349"/>
      <c r="X453" s="349"/>
      <c r="Y453" s="349"/>
      <c r="Z453" s="349"/>
    </row>
    <row r="454" spans="1:26" ht="15.75" customHeight="1" x14ac:dyDescent="0.2">
      <c r="A454" s="349"/>
      <c r="B454" s="351"/>
      <c r="C454" s="349"/>
      <c r="D454" s="349"/>
      <c r="E454" s="349"/>
      <c r="F454" s="349"/>
      <c r="G454" s="349"/>
      <c r="H454" s="349"/>
      <c r="I454" s="349"/>
      <c r="J454" s="349"/>
      <c r="K454" s="349"/>
      <c r="L454" s="349"/>
      <c r="M454" s="349"/>
      <c r="N454" s="349"/>
      <c r="O454" s="349"/>
      <c r="P454" s="349"/>
      <c r="Q454" s="349"/>
      <c r="R454" s="349"/>
      <c r="S454" s="349"/>
      <c r="T454" s="349"/>
      <c r="U454" s="349"/>
      <c r="V454" s="349"/>
      <c r="W454" s="349"/>
      <c r="X454" s="349"/>
      <c r="Y454" s="349"/>
      <c r="Z454" s="349"/>
    </row>
    <row r="455" spans="1:26" ht="15.75" customHeight="1" x14ac:dyDescent="0.2">
      <c r="A455" s="349"/>
      <c r="B455" s="351"/>
      <c r="C455" s="349"/>
      <c r="D455" s="349"/>
      <c r="E455" s="349"/>
      <c r="F455" s="349"/>
      <c r="G455" s="349"/>
      <c r="H455" s="349"/>
      <c r="I455" s="349"/>
      <c r="J455" s="349"/>
      <c r="K455" s="349"/>
      <c r="L455" s="349"/>
      <c r="M455" s="349"/>
      <c r="N455" s="349"/>
      <c r="O455" s="349"/>
      <c r="P455" s="349"/>
      <c r="Q455" s="349"/>
      <c r="R455" s="349"/>
      <c r="S455" s="349"/>
      <c r="T455" s="349"/>
      <c r="U455" s="349"/>
      <c r="V455" s="349"/>
      <c r="W455" s="349"/>
      <c r="X455" s="349"/>
      <c r="Y455" s="349"/>
      <c r="Z455" s="349"/>
    </row>
    <row r="456" spans="1:26" ht="15.75" customHeight="1" x14ac:dyDescent="0.2">
      <c r="A456" s="349"/>
      <c r="B456" s="351"/>
      <c r="C456" s="349"/>
      <c r="D456" s="349"/>
      <c r="E456" s="349"/>
      <c r="F456" s="349"/>
      <c r="G456" s="349"/>
      <c r="H456" s="349"/>
      <c r="I456" s="349"/>
      <c r="J456" s="349"/>
      <c r="K456" s="349"/>
      <c r="L456" s="349"/>
      <c r="M456" s="349"/>
      <c r="N456" s="349"/>
      <c r="O456" s="349"/>
      <c r="P456" s="349"/>
      <c r="Q456" s="349"/>
      <c r="R456" s="349"/>
      <c r="S456" s="349"/>
      <c r="T456" s="349"/>
      <c r="U456" s="349"/>
      <c r="V456" s="349"/>
      <c r="W456" s="349"/>
      <c r="X456" s="349"/>
      <c r="Y456" s="349"/>
      <c r="Z456" s="349"/>
    </row>
    <row r="457" spans="1:26" ht="15.75" customHeight="1" x14ac:dyDescent="0.2">
      <c r="A457" s="349"/>
      <c r="B457" s="351"/>
      <c r="C457" s="349"/>
      <c r="D457" s="349"/>
      <c r="E457" s="349"/>
      <c r="F457" s="349"/>
      <c r="G457" s="349"/>
      <c r="H457" s="349"/>
      <c r="I457" s="349"/>
      <c r="J457" s="349"/>
      <c r="K457" s="349"/>
      <c r="L457" s="349"/>
      <c r="M457" s="349"/>
      <c r="N457" s="349"/>
      <c r="O457" s="349"/>
      <c r="P457" s="349"/>
      <c r="Q457" s="349"/>
      <c r="R457" s="349"/>
      <c r="S457" s="349"/>
      <c r="T457" s="349"/>
      <c r="U457" s="349"/>
      <c r="V457" s="349"/>
      <c r="W457" s="349"/>
      <c r="X457" s="349"/>
      <c r="Y457" s="349"/>
      <c r="Z457" s="349"/>
    </row>
    <row r="458" spans="1:26" ht="15.75" customHeight="1" x14ac:dyDescent="0.2">
      <c r="A458" s="349"/>
      <c r="B458" s="351"/>
      <c r="C458" s="349"/>
      <c r="D458" s="349"/>
      <c r="E458" s="349"/>
      <c r="F458" s="349"/>
      <c r="G458" s="349"/>
      <c r="H458" s="349"/>
      <c r="I458" s="349"/>
      <c r="J458" s="349"/>
      <c r="K458" s="349"/>
      <c r="L458" s="349"/>
      <c r="M458" s="349"/>
      <c r="N458" s="349"/>
      <c r="O458" s="349"/>
      <c r="P458" s="349"/>
      <c r="Q458" s="349"/>
      <c r="R458" s="349"/>
      <c r="S458" s="349"/>
      <c r="T458" s="349"/>
      <c r="U458" s="349"/>
      <c r="V458" s="349"/>
      <c r="W458" s="349"/>
      <c r="X458" s="349"/>
      <c r="Y458" s="349"/>
      <c r="Z458" s="349"/>
    </row>
    <row r="459" spans="1:26" ht="15.75" customHeight="1" x14ac:dyDescent="0.2">
      <c r="A459" s="349"/>
      <c r="B459" s="351"/>
      <c r="C459" s="349"/>
      <c r="D459" s="349"/>
      <c r="E459" s="349"/>
      <c r="F459" s="349"/>
      <c r="G459" s="349"/>
      <c r="H459" s="349"/>
      <c r="I459" s="349"/>
      <c r="J459" s="349"/>
      <c r="K459" s="349"/>
      <c r="L459" s="349"/>
      <c r="M459" s="349"/>
      <c r="N459" s="349"/>
      <c r="O459" s="349"/>
      <c r="P459" s="349"/>
      <c r="Q459" s="349"/>
      <c r="R459" s="349"/>
      <c r="S459" s="349"/>
      <c r="T459" s="349"/>
      <c r="U459" s="349"/>
      <c r="V459" s="349"/>
      <c r="W459" s="349"/>
      <c r="X459" s="349"/>
      <c r="Y459" s="349"/>
      <c r="Z459" s="349"/>
    </row>
    <row r="460" spans="1:26" ht="15.75" customHeight="1" x14ac:dyDescent="0.2">
      <c r="A460" s="349"/>
      <c r="B460" s="351"/>
      <c r="C460" s="349"/>
      <c r="D460" s="349"/>
      <c r="E460" s="349"/>
      <c r="F460" s="349"/>
      <c r="G460" s="349"/>
      <c r="H460" s="349"/>
      <c r="I460" s="349"/>
      <c r="J460" s="349"/>
      <c r="K460" s="349"/>
      <c r="L460" s="349"/>
      <c r="M460" s="349"/>
      <c r="N460" s="349"/>
      <c r="O460" s="349"/>
      <c r="P460" s="349"/>
      <c r="Q460" s="349"/>
      <c r="R460" s="349"/>
      <c r="S460" s="349"/>
      <c r="T460" s="349"/>
      <c r="U460" s="349"/>
      <c r="V460" s="349"/>
      <c r="W460" s="349"/>
      <c r="X460" s="349"/>
      <c r="Y460" s="349"/>
      <c r="Z460" s="349"/>
    </row>
    <row r="461" spans="1:26" ht="15.75" customHeight="1" x14ac:dyDescent="0.2">
      <c r="A461" s="349"/>
      <c r="B461" s="351"/>
      <c r="C461" s="349"/>
      <c r="D461" s="349"/>
      <c r="E461" s="349"/>
      <c r="F461" s="349"/>
      <c r="G461" s="349"/>
      <c r="H461" s="349"/>
      <c r="I461" s="349"/>
      <c r="J461" s="349"/>
      <c r="K461" s="349"/>
      <c r="L461" s="349"/>
      <c r="M461" s="349"/>
      <c r="N461" s="349"/>
      <c r="O461" s="349"/>
      <c r="P461" s="349"/>
      <c r="Q461" s="349"/>
      <c r="R461" s="349"/>
      <c r="S461" s="349"/>
      <c r="T461" s="349"/>
      <c r="U461" s="349"/>
      <c r="V461" s="349"/>
      <c r="W461" s="349"/>
      <c r="X461" s="349"/>
      <c r="Y461" s="349"/>
      <c r="Z461" s="349"/>
    </row>
    <row r="462" spans="1:26" ht="15.75" customHeight="1" x14ac:dyDescent="0.2">
      <c r="A462" s="349"/>
      <c r="B462" s="351"/>
      <c r="C462" s="349"/>
      <c r="D462" s="349"/>
      <c r="E462" s="349"/>
      <c r="F462" s="349"/>
      <c r="G462" s="349"/>
      <c r="H462" s="349"/>
      <c r="I462" s="349"/>
      <c r="J462" s="349"/>
      <c r="K462" s="349"/>
      <c r="L462" s="349"/>
      <c r="M462" s="349"/>
      <c r="N462" s="349"/>
      <c r="O462" s="349"/>
      <c r="P462" s="349"/>
      <c r="Q462" s="349"/>
      <c r="R462" s="349"/>
      <c r="S462" s="349"/>
      <c r="T462" s="349"/>
      <c r="U462" s="349"/>
      <c r="V462" s="349"/>
      <c r="W462" s="349"/>
      <c r="X462" s="349"/>
      <c r="Y462" s="349"/>
      <c r="Z462" s="349"/>
    </row>
    <row r="463" spans="1:26" ht="15.75" customHeight="1" x14ac:dyDescent="0.2">
      <c r="A463" s="349"/>
      <c r="B463" s="351"/>
      <c r="C463" s="349"/>
      <c r="D463" s="349"/>
      <c r="E463" s="349"/>
      <c r="F463" s="349"/>
      <c r="G463" s="349"/>
      <c r="H463" s="349"/>
      <c r="I463" s="349"/>
      <c r="J463" s="349"/>
      <c r="K463" s="349"/>
      <c r="L463" s="349"/>
      <c r="M463" s="349"/>
      <c r="N463" s="349"/>
      <c r="O463" s="349"/>
      <c r="P463" s="349"/>
      <c r="Q463" s="349"/>
      <c r="R463" s="349"/>
      <c r="S463" s="349"/>
      <c r="T463" s="349"/>
      <c r="U463" s="349"/>
      <c r="V463" s="349"/>
      <c r="W463" s="349"/>
      <c r="X463" s="349"/>
      <c r="Y463" s="349"/>
      <c r="Z463" s="349"/>
    </row>
    <row r="464" spans="1:26" ht="15.75" customHeight="1" x14ac:dyDescent="0.2">
      <c r="A464" s="349"/>
      <c r="B464" s="351"/>
      <c r="C464" s="349"/>
      <c r="D464" s="349"/>
      <c r="E464" s="349"/>
      <c r="F464" s="349"/>
      <c r="G464" s="349"/>
      <c r="H464" s="349"/>
      <c r="I464" s="349"/>
      <c r="J464" s="349"/>
      <c r="K464" s="349"/>
      <c r="L464" s="349"/>
      <c r="M464" s="349"/>
      <c r="N464" s="349"/>
      <c r="O464" s="349"/>
      <c r="P464" s="349"/>
      <c r="Q464" s="349"/>
      <c r="R464" s="349"/>
      <c r="S464" s="349"/>
      <c r="T464" s="349"/>
      <c r="U464" s="349"/>
      <c r="V464" s="349"/>
      <c r="W464" s="349"/>
      <c r="X464" s="349"/>
      <c r="Y464" s="349"/>
      <c r="Z464" s="349"/>
    </row>
    <row r="465" spans="1:26" ht="15.75" customHeight="1" x14ac:dyDescent="0.2">
      <c r="A465" s="349"/>
      <c r="B465" s="351"/>
      <c r="C465" s="349"/>
      <c r="D465" s="349"/>
      <c r="E465" s="349"/>
      <c r="F465" s="349"/>
      <c r="G465" s="349"/>
      <c r="H465" s="349"/>
      <c r="I465" s="349"/>
      <c r="J465" s="349"/>
      <c r="K465" s="349"/>
      <c r="L465" s="349"/>
      <c r="M465" s="349"/>
      <c r="N465" s="349"/>
      <c r="O465" s="349"/>
      <c r="P465" s="349"/>
      <c r="Q465" s="349"/>
      <c r="R465" s="349"/>
      <c r="S465" s="349"/>
      <c r="T465" s="349"/>
      <c r="U465" s="349"/>
      <c r="V465" s="349"/>
      <c r="W465" s="349"/>
      <c r="X465" s="349"/>
      <c r="Y465" s="349"/>
      <c r="Z465" s="349"/>
    </row>
    <row r="466" spans="1:26" ht="15.75" customHeight="1" x14ac:dyDescent="0.2">
      <c r="A466" s="349"/>
      <c r="B466" s="351"/>
      <c r="C466" s="349"/>
      <c r="D466" s="349"/>
      <c r="E466" s="349"/>
      <c r="F466" s="349"/>
      <c r="G466" s="349"/>
      <c r="H466" s="349"/>
      <c r="I466" s="349"/>
      <c r="J466" s="349"/>
      <c r="K466" s="349"/>
      <c r="L466" s="349"/>
      <c r="M466" s="349"/>
      <c r="N466" s="349"/>
      <c r="O466" s="349"/>
      <c r="P466" s="349"/>
      <c r="Q466" s="349"/>
      <c r="R466" s="349"/>
      <c r="S466" s="349"/>
      <c r="T466" s="349"/>
      <c r="U466" s="349"/>
      <c r="V466" s="349"/>
      <c r="W466" s="349"/>
      <c r="X466" s="349"/>
      <c r="Y466" s="349"/>
      <c r="Z466" s="349"/>
    </row>
    <row r="467" spans="1:26" ht="15.75" customHeight="1" x14ac:dyDescent="0.2">
      <c r="A467" s="349"/>
      <c r="B467" s="351"/>
      <c r="C467" s="349"/>
      <c r="D467" s="349"/>
      <c r="E467" s="349"/>
      <c r="F467" s="349"/>
      <c r="G467" s="349"/>
      <c r="H467" s="349"/>
      <c r="I467" s="349"/>
      <c r="J467" s="349"/>
      <c r="K467" s="349"/>
      <c r="L467" s="349"/>
      <c r="M467" s="349"/>
      <c r="N467" s="349"/>
      <c r="O467" s="349"/>
      <c r="P467" s="349"/>
      <c r="Q467" s="349"/>
      <c r="R467" s="349"/>
      <c r="S467" s="349"/>
      <c r="T467" s="349"/>
      <c r="U467" s="349"/>
      <c r="V467" s="349"/>
      <c r="W467" s="349"/>
      <c r="X467" s="349"/>
      <c r="Y467" s="349"/>
      <c r="Z467" s="349"/>
    </row>
    <row r="468" spans="1:26" ht="15.75" customHeight="1" x14ac:dyDescent="0.2">
      <c r="A468" s="349"/>
      <c r="B468" s="351"/>
      <c r="C468" s="349"/>
      <c r="D468" s="349"/>
      <c r="E468" s="349"/>
      <c r="F468" s="349"/>
      <c r="G468" s="349"/>
      <c r="H468" s="349"/>
      <c r="I468" s="349"/>
      <c r="J468" s="349"/>
      <c r="K468" s="349"/>
      <c r="L468" s="349"/>
      <c r="M468" s="349"/>
      <c r="N468" s="349"/>
      <c r="O468" s="349"/>
      <c r="P468" s="349"/>
      <c r="Q468" s="349"/>
      <c r="R468" s="349"/>
      <c r="S468" s="349"/>
      <c r="T468" s="349"/>
      <c r="U468" s="349"/>
      <c r="V468" s="349"/>
      <c r="W468" s="349"/>
      <c r="X468" s="349"/>
      <c r="Y468" s="349"/>
      <c r="Z468" s="349"/>
    </row>
    <row r="469" spans="1:26" ht="15.75" customHeight="1" x14ac:dyDescent="0.2">
      <c r="A469" s="349"/>
      <c r="B469" s="351"/>
      <c r="C469" s="349"/>
      <c r="D469" s="349"/>
      <c r="E469" s="349"/>
      <c r="F469" s="349"/>
      <c r="G469" s="349"/>
      <c r="H469" s="349"/>
      <c r="I469" s="349"/>
      <c r="J469" s="349"/>
      <c r="K469" s="349"/>
      <c r="L469" s="349"/>
      <c r="M469" s="349"/>
      <c r="N469" s="349"/>
      <c r="O469" s="349"/>
      <c r="P469" s="349"/>
      <c r="Q469" s="349"/>
      <c r="R469" s="349"/>
      <c r="S469" s="349"/>
      <c r="T469" s="349"/>
      <c r="U469" s="349"/>
      <c r="V469" s="349"/>
      <c r="W469" s="349"/>
      <c r="X469" s="349"/>
      <c r="Y469" s="349"/>
      <c r="Z469" s="349"/>
    </row>
    <row r="470" spans="1:26" ht="15.75" customHeight="1" x14ac:dyDescent="0.2">
      <c r="A470" s="349"/>
      <c r="B470" s="351"/>
      <c r="C470" s="349"/>
      <c r="D470" s="349"/>
      <c r="E470" s="349"/>
      <c r="F470" s="349"/>
      <c r="G470" s="349"/>
      <c r="H470" s="349"/>
      <c r="I470" s="349"/>
      <c r="J470" s="349"/>
      <c r="K470" s="349"/>
      <c r="L470" s="349"/>
      <c r="M470" s="349"/>
      <c r="N470" s="349"/>
      <c r="O470" s="349"/>
      <c r="P470" s="349"/>
      <c r="Q470" s="349"/>
      <c r="R470" s="349"/>
      <c r="S470" s="349"/>
      <c r="T470" s="349"/>
      <c r="U470" s="349"/>
      <c r="V470" s="349"/>
      <c r="W470" s="349"/>
      <c r="X470" s="349"/>
      <c r="Y470" s="349"/>
      <c r="Z470" s="349"/>
    </row>
    <row r="471" spans="1:26" ht="15.75" customHeight="1" x14ac:dyDescent="0.2">
      <c r="A471" s="349"/>
      <c r="B471" s="351"/>
      <c r="C471" s="349"/>
      <c r="D471" s="349"/>
      <c r="E471" s="349"/>
      <c r="F471" s="349"/>
      <c r="G471" s="349"/>
      <c r="H471" s="349"/>
      <c r="I471" s="349"/>
      <c r="J471" s="349"/>
      <c r="K471" s="349"/>
      <c r="L471" s="349"/>
      <c r="M471" s="349"/>
      <c r="N471" s="349"/>
      <c r="O471" s="349"/>
      <c r="P471" s="349"/>
      <c r="Q471" s="349"/>
      <c r="R471" s="349"/>
      <c r="S471" s="349"/>
      <c r="T471" s="349"/>
      <c r="U471" s="349"/>
      <c r="V471" s="349"/>
      <c r="W471" s="349"/>
      <c r="X471" s="349"/>
      <c r="Y471" s="349"/>
      <c r="Z471" s="349"/>
    </row>
    <row r="472" spans="1:26" ht="15.75" customHeight="1" x14ac:dyDescent="0.2">
      <c r="A472" s="349"/>
      <c r="B472" s="351"/>
      <c r="C472" s="349"/>
      <c r="D472" s="349"/>
      <c r="E472" s="349"/>
      <c r="F472" s="349"/>
      <c r="G472" s="349"/>
      <c r="H472" s="349"/>
      <c r="I472" s="349"/>
      <c r="J472" s="349"/>
      <c r="K472" s="349"/>
      <c r="L472" s="349"/>
      <c r="M472" s="349"/>
      <c r="N472" s="349"/>
      <c r="O472" s="349"/>
      <c r="P472" s="349"/>
      <c r="Q472" s="349"/>
      <c r="R472" s="349"/>
      <c r="S472" s="349"/>
      <c r="T472" s="349"/>
      <c r="U472" s="349"/>
      <c r="V472" s="349"/>
      <c r="W472" s="349"/>
      <c r="X472" s="349"/>
      <c r="Y472" s="349"/>
      <c r="Z472" s="349"/>
    </row>
    <row r="473" spans="1:26" ht="15.75" customHeight="1" x14ac:dyDescent="0.2">
      <c r="A473" s="349"/>
      <c r="B473" s="351"/>
      <c r="C473" s="349"/>
      <c r="D473" s="349"/>
      <c r="E473" s="349"/>
      <c r="F473" s="349"/>
      <c r="G473" s="349"/>
      <c r="H473" s="349"/>
      <c r="I473" s="349"/>
      <c r="J473" s="349"/>
      <c r="K473" s="349"/>
      <c r="L473" s="349"/>
      <c r="M473" s="349"/>
      <c r="N473" s="349"/>
      <c r="O473" s="349"/>
      <c r="P473" s="349"/>
      <c r="Q473" s="349"/>
      <c r="R473" s="349"/>
      <c r="S473" s="349"/>
      <c r="T473" s="349"/>
      <c r="U473" s="349"/>
      <c r="V473" s="349"/>
      <c r="W473" s="349"/>
      <c r="X473" s="349"/>
      <c r="Y473" s="349"/>
      <c r="Z473" s="349"/>
    </row>
    <row r="474" spans="1:26" ht="15.75" customHeight="1" x14ac:dyDescent="0.2">
      <c r="A474" s="349"/>
      <c r="B474" s="351"/>
      <c r="C474" s="349"/>
      <c r="D474" s="349"/>
      <c r="E474" s="349"/>
      <c r="F474" s="349"/>
      <c r="G474" s="349"/>
      <c r="H474" s="349"/>
      <c r="I474" s="349"/>
      <c r="J474" s="349"/>
      <c r="K474" s="349"/>
      <c r="L474" s="349"/>
      <c r="M474" s="349"/>
      <c r="N474" s="349"/>
      <c r="O474" s="349"/>
      <c r="P474" s="349"/>
      <c r="Q474" s="349"/>
      <c r="R474" s="349"/>
      <c r="S474" s="349"/>
      <c r="T474" s="349"/>
      <c r="U474" s="349"/>
      <c r="V474" s="349"/>
      <c r="W474" s="349"/>
      <c r="X474" s="349"/>
      <c r="Y474" s="349"/>
      <c r="Z474" s="349"/>
    </row>
    <row r="475" spans="1:26" ht="15.75" customHeight="1" x14ac:dyDescent="0.2">
      <c r="A475" s="349"/>
      <c r="B475" s="351"/>
      <c r="C475" s="349"/>
      <c r="D475" s="349"/>
      <c r="E475" s="349"/>
      <c r="F475" s="349"/>
      <c r="G475" s="349"/>
      <c r="H475" s="349"/>
      <c r="I475" s="349"/>
      <c r="J475" s="349"/>
      <c r="K475" s="349"/>
      <c r="L475" s="349"/>
      <c r="M475" s="349"/>
      <c r="N475" s="349"/>
      <c r="O475" s="349"/>
      <c r="P475" s="349"/>
      <c r="Q475" s="349"/>
      <c r="R475" s="349"/>
      <c r="S475" s="349"/>
      <c r="T475" s="349"/>
      <c r="U475" s="349"/>
      <c r="V475" s="349"/>
      <c r="W475" s="349"/>
      <c r="X475" s="349"/>
      <c r="Y475" s="349"/>
      <c r="Z475" s="349"/>
    </row>
    <row r="476" spans="1:26" ht="15.75" customHeight="1" x14ac:dyDescent="0.2">
      <c r="A476" s="349"/>
      <c r="B476" s="351"/>
      <c r="C476" s="349"/>
      <c r="D476" s="349"/>
      <c r="E476" s="349"/>
      <c r="F476" s="349"/>
      <c r="G476" s="349"/>
      <c r="H476" s="349"/>
      <c r="I476" s="349"/>
      <c r="J476" s="349"/>
      <c r="K476" s="349"/>
      <c r="L476" s="349"/>
      <c r="M476" s="349"/>
      <c r="N476" s="349"/>
      <c r="O476" s="349"/>
      <c r="P476" s="349"/>
      <c r="Q476" s="349"/>
      <c r="R476" s="349"/>
      <c r="S476" s="349"/>
      <c r="T476" s="349"/>
      <c r="U476" s="349"/>
      <c r="V476" s="349"/>
      <c r="W476" s="349"/>
      <c r="X476" s="349"/>
      <c r="Y476" s="349"/>
      <c r="Z476" s="349"/>
    </row>
    <row r="477" spans="1:26" ht="15.75" customHeight="1" x14ac:dyDescent="0.2">
      <c r="A477" s="349"/>
      <c r="B477" s="351"/>
      <c r="C477" s="349"/>
      <c r="D477" s="349"/>
      <c r="E477" s="349"/>
      <c r="F477" s="349"/>
      <c r="G477" s="349"/>
      <c r="H477" s="349"/>
      <c r="I477" s="349"/>
      <c r="J477" s="349"/>
      <c r="K477" s="349"/>
      <c r="L477" s="349"/>
      <c r="M477" s="349"/>
      <c r="N477" s="349"/>
      <c r="O477" s="349"/>
      <c r="P477" s="349"/>
      <c r="Q477" s="349"/>
      <c r="R477" s="349"/>
      <c r="S477" s="349"/>
      <c r="T477" s="349"/>
      <c r="U477" s="349"/>
      <c r="V477" s="349"/>
      <c r="W477" s="349"/>
      <c r="X477" s="349"/>
      <c r="Y477" s="349"/>
      <c r="Z477" s="349"/>
    </row>
    <row r="478" spans="1:26" ht="15.75" customHeight="1" x14ac:dyDescent="0.2">
      <c r="A478" s="349"/>
      <c r="B478" s="351"/>
      <c r="C478" s="349"/>
      <c r="D478" s="349"/>
      <c r="E478" s="349"/>
      <c r="F478" s="349"/>
      <c r="G478" s="349"/>
      <c r="H478" s="349"/>
      <c r="I478" s="349"/>
      <c r="J478" s="349"/>
      <c r="K478" s="349"/>
      <c r="L478" s="349"/>
      <c r="M478" s="349"/>
      <c r="N478" s="349"/>
      <c r="O478" s="349"/>
      <c r="P478" s="349"/>
      <c r="Q478" s="349"/>
      <c r="R478" s="349"/>
      <c r="S478" s="349"/>
      <c r="T478" s="349"/>
      <c r="U478" s="349"/>
      <c r="V478" s="349"/>
      <c r="W478" s="349"/>
      <c r="X478" s="349"/>
      <c r="Y478" s="349"/>
      <c r="Z478" s="349"/>
    </row>
    <row r="479" spans="1:26" ht="15.75" customHeight="1" x14ac:dyDescent="0.2">
      <c r="A479" s="349"/>
      <c r="B479" s="351"/>
      <c r="C479" s="349"/>
      <c r="D479" s="349"/>
      <c r="E479" s="349"/>
      <c r="F479" s="349"/>
      <c r="G479" s="349"/>
      <c r="H479" s="349"/>
      <c r="I479" s="349"/>
      <c r="J479" s="349"/>
      <c r="K479" s="349"/>
      <c r="L479" s="349"/>
      <c r="M479" s="349"/>
      <c r="N479" s="349"/>
      <c r="O479" s="349"/>
      <c r="P479" s="349"/>
      <c r="Q479" s="349"/>
      <c r="R479" s="349"/>
      <c r="S479" s="349"/>
      <c r="T479" s="349"/>
      <c r="U479" s="349"/>
      <c r="V479" s="349"/>
      <c r="W479" s="349"/>
      <c r="X479" s="349"/>
      <c r="Y479" s="349"/>
      <c r="Z479" s="349"/>
    </row>
    <row r="480" spans="1:26" ht="15.75" customHeight="1" x14ac:dyDescent="0.2">
      <c r="A480" s="349"/>
      <c r="B480" s="351"/>
      <c r="C480" s="349"/>
      <c r="D480" s="349"/>
      <c r="E480" s="349"/>
      <c r="F480" s="349"/>
      <c r="G480" s="349"/>
      <c r="H480" s="349"/>
      <c r="I480" s="349"/>
      <c r="J480" s="349"/>
      <c r="K480" s="349"/>
      <c r="L480" s="349"/>
      <c r="M480" s="349"/>
      <c r="N480" s="349"/>
      <c r="O480" s="349"/>
      <c r="P480" s="349"/>
      <c r="Q480" s="349"/>
      <c r="R480" s="349"/>
      <c r="S480" s="349"/>
      <c r="T480" s="349"/>
      <c r="U480" s="349"/>
      <c r="V480" s="349"/>
      <c r="W480" s="349"/>
      <c r="X480" s="349"/>
      <c r="Y480" s="349"/>
      <c r="Z480" s="349"/>
    </row>
    <row r="481" spans="1:26" ht="15.75" customHeight="1" x14ac:dyDescent="0.2">
      <c r="A481" s="349"/>
      <c r="B481" s="351"/>
      <c r="C481" s="349"/>
      <c r="D481" s="349"/>
      <c r="E481" s="349"/>
      <c r="F481" s="349"/>
      <c r="G481" s="349"/>
      <c r="H481" s="349"/>
      <c r="I481" s="349"/>
      <c r="J481" s="349"/>
      <c r="K481" s="349"/>
      <c r="L481" s="349"/>
      <c r="M481" s="349"/>
      <c r="N481" s="349"/>
      <c r="O481" s="349"/>
      <c r="P481" s="349"/>
      <c r="Q481" s="349"/>
      <c r="R481" s="349"/>
      <c r="S481" s="349"/>
      <c r="T481" s="349"/>
      <c r="U481" s="349"/>
      <c r="V481" s="349"/>
      <c r="W481" s="349"/>
      <c r="X481" s="349"/>
      <c r="Y481" s="349"/>
      <c r="Z481" s="349"/>
    </row>
    <row r="482" spans="1:26" ht="15.75" customHeight="1" x14ac:dyDescent="0.2">
      <c r="A482" s="349"/>
      <c r="B482" s="351"/>
      <c r="C482" s="349"/>
      <c r="D482" s="349"/>
      <c r="E482" s="349"/>
      <c r="F482" s="349"/>
      <c r="G482" s="349"/>
      <c r="H482" s="349"/>
      <c r="I482" s="349"/>
      <c r="J482" s="349"/>
      <c r="K482" s="349"/>
      <c r="L482" s="349"/>
      <c r="M482" s="349"/>
      <c r="N482" s="349"/>
      <c r="O482" s="349"/>
      <c r="P482" s="349"/>
      <c r="Q482" s="349"/>
      <c r="R482" s="349"/>
      <c r="S482" s="349"/>
      <c r="T482" s="349"/>
      <c r="U482" s="349"/>
      <c r="V482" s="349"/>
      <c r="W482" s="349"/>
      <c r="X482" s="349"/>
      <c r="Y482" s="349"/>
      <c r="Z482" s="349"/>
    </row>
    <row r="483" spans="1:26" ht="15.75" customHeight="1" x14ac:dyDescent="0.2">
      <c r="A483" s="349"/>
      <c r="B483" s="351"/>
      <c r="C483" s="349"/>
      <c r="D483" s="349"/>
      <c r="E483" s="349"/>
      <c r="F483" s="349"/>
      <c r="G483" s="349"/>
      <c r="H483" s="349"/>
      <c r="I483" s="349"/>
      <c r="J483" s="349"/>
      <c r="K483" s="349"/>
      <c r="L483" s="349"/>
      <c r="M483" s="349"/>
      <c r="N483" s="349"/>
      <c r="O483" s="349"/>
      <c r="P483" s="349"/>
      <c r="Q483" s="349"/>
      <c r="R483" s="349"/>
      <c r="S483" s="349"/>
      <c r="T483" s="349"/>
      <c r="U483" s="349"/>
      <c r="V483" s="349"/>
      <c r="W483" s="349"/>
      <c r="X483" s="349"/>
      <c r="Y483" s="349"/>
      <c r="Z483" s="349"/>
    </row>
    <row r="484" spans="1:26" ht="15.75" customHeight="1" x14ac:dyDescent="0.2">
      <c r="A484" s="349"/>
      <c r="B484" s="351"/>
      <c r="C484" s="349"/>
      <c r="D484" s="349"/>
      <c r="E484" s="349"/>
      <c r="F484" s="349"/>
      <c r="G484" s="349"/>
      <c r="H484" s="349"/>
      <c r="I484" s="349"/>
      <c r="J484" s="349"/>
      <c r="K484" s="349"/>
      <c r="L484" s="349"/>
      <c r="M484" s="349"/>
      <c r="N484" s="349"/>
      <c r="O484" s="349"/>
      <c r="P484" s="349"/>
      <c r="Q484" s="349"/>
      <c r="R484" s="349"/>
      <c r="S484" s="349"/>
      <c r="T484" s="349"/>
      <c r="U484" s="349"/>
      <c r="V484" s="349"/>
      <c r="W484" s="349"/>
      <c r="X484" s="349"/>
      <c r="Y484" s="349"/>
      <c r="Z484" s="349"/>
    </row>
    <row r="485" spans="1:26" ht="15.75" customHeight="1" x14ac:dyDescent="0.2">
      <c r="A485" s="349"/>
      <c r="B485" s="351"/>
      <c r="C485" s="349"/>
      <c r="D485" s="349"/>
      <c r="E485" s="349"/>
      <c r="F485" s="349"/>
      <c r="G485" s="349"/>
      <c r="H485" s="349"/>
      <c r="I485" s="349"/>
      <c r="J485" s="349"/>
      <c r="K485" s="349"/>
      <c r="L485" s="349"/>
      <c r="M485" s="349"/>
      <c r="N485" s="349"/>
      <c r="O485" s="349"/>
      <c r="P485" s="349"/>
      <c r="Q485" s="349"/>
      <c r="R485" s="349"/>
      <c r="S485" s="349"/>
      <c r="T485" s="349"/>
      <c r="U485" s="349"/>
      <c r="V485" s="349"/>
      <c r="W485" s="349"/>
      <c r="X485" s="349"/>
      <c r="Y485" s="349"/>
      <c r="Z485" s="349"/>
    </row>
    <row r="486" spans="1:26" ht="15.75" customHeight="1" x14ac:dyDescent="0.2">
      <c r="A486" s="349"/>
      <c r="B486" s="351"/>
      <c r="C486" s="349"/>
      <c r="D486" s="349"/>
      <c r="E486" s="349"/>
      <c r="F486" s="349"/>
      <c r="G486" s="349"/>
      <c r="H486" s="349"/>
      <c r="I486" s="349"/>
      <c r="J486" s="349"/>
      <c r="K486" s="349"/>
      <c r="L486" s="349"/>
      <c r="M486" s="349"/>
      <c r="N486" s="349"/>
      <c r="O486" s="349"/>
      <c r="P486" s="349"/>
      <c r="Q486" s="349"/>
      <c r="R486" s="349"/>
      <c r="S486" s="349"/>
      <c r="T486" s="349"/>
      <c r="U486" s="349"/>
      <c r="V486" s="349"/>
      <c r="W486" s="349"/>
      <c r="X486" s="349"/>
      <c r="Y486" s="349"/>
      <c r="Z486" s="349"/>
    </row>
    <row r="487" spans="1:26" ht="15.75" customHeight="1" x14ac:dyDescent="0.2">
      <c r="A487" s="349"/>
      <c r="B487" s="351"/>
      <c r="C487" s="349"/>
      <c r="D487" s="349"/>
      <c r="E487" s="349"/>
      <c r="F487" s="349"/>
      <c r="G487" s="349"/>
      <c r="H487" s="349"/>
      <c r="I487" s="349"/>
      <c r="J487" s="349"/>
      <c r="K487" s="349"/>
      <c r="L487" s="349"/>
      <c r="M487" s="349"/>
      <c r="N487" s="349"/>
      <c r="O487" s="349"/>
      <c r="P487" s="349"/>
      <c r="Q487" s="349"/>
      <c r="R487" s="349"/>
      <c r="S487" s="349"/>
      <c r="T487" s="349"/>
      <c r="U487" s="349"/>
      <c r="V487" s="349"/>
      <c r="W487" s="349"/>
      <c r="X487" s="349"/>
      <c r="Y487" s="349"/>
      <c r="Z487" s="349"/>
    </row>
    <row r="488" spans="1:26" ht="15.75" customHeight="1" x14ac:dyDescent="0.2">
      <c r="A488" s="349"/>
      <c r="B488" s="351"/>
      <c r="C488" s="349"/>
      <c r="D488" s="349"/>
      <c r="E488" s="349"/>
      <c r="F488" s="349"/>
      <c r="G488" s="349"/>
      <c r="H488" s="349"/>
      <c r="I488" s="349"/>
      <c r="J488" s="349"/>
      <c r="K488" s="349"/>
      <c r="L488" s="349"/>
      <c r="M488" s="349"/>
      <c r="N488" s="349"/>
      <c r="O488" s="349"/>
      <c r="P488" s="349"/>
      <c r="Q488" s="349"/>
      <c r="R488" s="349"/>
      <c r="S488" s="349"/>
      <c r="T488" s="349"/>
      <c r="U488" s="349"/>
      <c r="V488" s="349"/>
      <c r="W488" s="349"/>
      <c r="X488" s="349"/>
      <c r="Y488" s="349"/>
      <c r="Z488" s="349"/>
    </row>
    <row r="489" spans="1:26" ht="15.75" customHeight="1" x14ac:dyDescent="0.2">
      <c r="A489" s="349"/>
      <c r="B489" s="351"/>
      <c r="C489" s="349"/>
      <c r="D489" s="349"/>
      <c r="E489" s="349"/>
      <c r="F489" s="349"/>
      <c r="G489" s="349"/>
      <c r="H489" s="349"/>
      <c r="I489" s="349"/>
      <c r="J489" s="349"/>
      <c r="K489" s="349"/>
      <c r="L489" s="349"/>
      <c r="M489" s="349"/>
      <c r="N489" s="349"/>
      <c r="O489" s="349"/>
      <c r="P489" s="349"/>
      <c r="Q489" s="349"/>
      <c r="R489" s="349"/>
      <c r="S489" s="349"/>
      <c r="T489" s="349"/>
      <c r="U489" s="349"/>
      <c r="V489" s="349"/>
      <c r="W489" s="349"/>
      <c r="X489" s="349"/>
      <c r="Y489" s="349"/>
      <c r="Z489" s="349"/>
    </row>
    <row r="490" spans="1:26" ht="15.75" customHeight="1" x14ac:dyDescent="0.2">
      <c r="A490" s="349"/>
      <c r="B490" s="351"/>
      <c r="C490" s="349"/>
      <c r="D490" s="349"/>
      <c r="E490" s="349"/>
      <c r="F490" s="349"/>
      <c r="G490" s="349"/>
      <c r="H490" s="349"/>
      <c r="I490" s="349"/>
      <c r="J490" s="349"/>
      <c r="K490" s="349"/>
      <c r="L490" s="349"/>
      <c r="M490" s="349"/>
      <c r="N490" s="349"/>
      <c r="O490" s="349"/>
      <c r="P490" s="349"/>
      <c r="Q490" s="349"/>
      <c r="R490" s="349"/>
      <c r="S490" s="349"/>
      <c r="T490" s="349"/>
      <c r="U490" s="349"/>
      <c r="V490" s="349"/>
      <c r="W490" s="349"/>
      <c r="X490" s="349"/>
      <c r="Y490" s="349"/>
      <c r="Z490" s="349"/>
    </row>
    <row r="491" spans="1:26" ht="15.75" customHeight="1" x14ac:dyDescent="0.2">
      <c r="A491" s="349"/>
      <c r="B491" s="351"/>
      <c r="C491" s="349"/>
      <c r="D491" s="349"/>
      <c r="E491" s="349"/>
      <c r="F491" s="349"/>
      <c r="G491" s="349"/>
      <c r="H491" s="349"/>
      <c r="I491" s="349"/>
      <c r="J491" s="349"/>
      <c r="K491" s="349"/>
      <c r="L491" s="349"/>
      <c r="M491" s="349"/>
      <c r="N491" s="349"/>
      <c r="O491" s="349"/>
      <c r="P491" s="349"/>
      <c r="Q491" s="349"/>
      <c r="R491" s="349"/>
      <c r="S491" s="349"/>
      <c r="T491" s="349"/>
      <c r="U491" s="349"/>
      <c r="V491" s="349"/>
      <c r="W491" s="349"/>
      <c r="X491" s="349"/>
      <c r="Y491" s="349"/>
      <c r="Z491" s="349"/>
    </row>
    <row r="492" spans="1:26" ht="15.75" customHeight="1" x14ac:dyDescent="0.2">
      <c r="A492" s="349"/>
      <c r="B492" s="351"/>
      <c r="C492" s="349"/>
      <c r="D492" s="349"/>
      <c r="E492" s="349"/>
      <c r="F492" s="349"/>
      <c r="G492" s="349"/>
      <c r="H492" s="349"/>
      <c r="I492" s="349"/>
      <c r="J492" s="349"/>
      <c r="K492" s="349"/>
      <c r="L492" s="349"/>
      <c r="M492" s="349"/>
      <c r="N492" s="349"/>
      <c r="O492" s="349"/>
      <c r="P492" s="349"/>
      <c r="Q492" s="349"/>
      <c r="R492" s="349"/>
      <c r="S492" s="349"/>
      <c r="T492" s="349"/>
      <c r="U492" s="349"/>
      <c r="V492" s="349"/>
      <c r="W492" s="349"/>
      <c r="X492" s="349"/>
      <c r="Y492" s="349"/>
      <c r="Z492" s="349"/>
    </row>
    <row r="493" spans="1:26" ht="15.75" customHeight="1" x14ac:dyDescent="0.2">
      <c r="A493" s="349"/>
      <c r="B493" s="351"/>
      <c r="C493" s="349"/>
      <c r="D493" s="349"/>
      <c r="E493" s="349"/>
      <c r="F493" s="349"/>
      <c r="G493" s="349"/>
      <c r="H493" s="349"/>
      <c r="I493" s="349"/>
      <c r="J493" s="349"/>
      <c r="K493" s="349"/>
      <c r="L493" s="349"/>
      <c r="M493" s="349"/>
      <c r="N493" s="349"/>
      <c r="O493" s="349"/>
      <c r="P493" s="349"/>
      <c r="Q493" s="349"/>
      <c r="R493" s="349"/>
      <c r="S493" s="349"/>
      <c r="T493" s="349"/>
      <c r="U493" s="349"/>
      <c r="V493" s="349"/>
      <c r="W493" s="349"/>
      <c r="X493" s="349"/>
      <c r="Y493" s="349"/>
      <c r="Z493" s="349"/>
    </row>
    <row r="494" spans="1:26" ht="15.75" customHeight="1" x14ac:dyDescent="0.2">
      <c r="A494" s="349"/>
      <c r="B494" s="351"/>
      <c r="C494" s="349"/>
      <c r="D494" s="349"/>
      <c r="E494" s="349"/>
      <c r="F494" s="349"/>
      <c r="G494" s="349"/>
      <c r="H494" s="349"/>
      <c r="I494" s="349"/>
      <c r="J494" s="349"/>
      <c r="K494" s="349"/>
      <c r="L494" s="349"/>
      <c r="M494" s="349"/>
      <c r="N494" s="349"/>
      <c r="O494" s="349"/>
      <c r="P494" s="349"/>
      <c r="Q494" s="349"/>
      <c r="R494" s="349"/>
      <c r="S494" s="349"/>
      <c r="T494" s="349"/>
      <c r="U494" s="349"/>
      <c r="V494" s="349"/>
      <c r="W494" s="349"/>
      <c r="X494" s="349"/>
      <c r="Y494" s="349"/>
      <c r="Z494" s="349"/>
    </row>
    <row r="495" spans="1:26" ht="15.75" customHeight="1" x14ac:dyDescent="0.2">
      <c r="A495" s="349"/>
      <c r="B495" s="351"/>
      <c r="C495" s="349"/>
      <c r="D495" s="349"/>
      <c r="E495" s="349"/>
      <c r="F495" s="349"/>
      <c r="G495" s="349"/>
      <c r="H495" s="349"/>
      <c r="I495" s="349"/>
      <c r="J495" s="349"/>
      <c r="K495" s="349"/>
      <c r="L495" s="349"/>
      <c r="M495" s="349"/>
      <c r="N495" s="349"/>
      <c r="O495" s="349"/>
      <c r="P495" s="349"/>
      <c r="Q495" s="349"/>
      <c r="R495" s="349"/>
      <c r="S495" s="349"/>
      <c r="T495" s="349"/>
      <c r="U495" s="349"/>
      <c r="V495" s="349"/>
      <c r="W495" s="349"/>
      <c r="X495" s="349"/>
      <c r="Y495" s="349"/>
      <c r="Z495" s="349"/>
    </row>
    <row r="496" spans="1:26" ht="15.75" customHeight="1" x14ac:dyDescent="0.2">
      <c r="A496" s="349"/>
      <c r="B496" s="351"/>
      <c r="C496" s="349"/>
      <c r="D496" s="349"/>
      <c r="E496" s="349"/>
      <c r="F496" s="349"/>
      <c r="G496" s="349"/>
      <c r="H496" s="349"/>
      <c r="I496" s="349"/>
      <c r="J496" s="349"/>
      <c r="K496" s="349"/>
      <c r="L496" s="349"/>
      <c r="M496" s="349"/>
      <c r="N496" s="349"/>
      <c r="O496" s="349"/>
      <c r="P496" s="349"/>
      <c r="Q496" s="349"/>
      <c r="R496" s="349"/>
      <c r="S496" s="349"/>
      <c r="T496" s="349"/>
      <c r="U496" s="349"/>
      <c r="V496" s="349"/>
      <c r="W496" s="349"/>
      <c r="X496" s="349"/>
      <c r="Y496" s="349"/>
      <c r="Z496" s="349"/>
    </row>
    <row r="497" spans="1:26" ht="15.75" customHeight="1" x14ac:dyDescent="0.2">
      <c r="A497" s="349"/>
      <c r="B497" s="351"/>
      <c r="C497" s="349"/>
      <c r="D497" s="349"/>
      <c r="E497" s="349"/>
      <c r="F497" s="349"/>
      <c r="G497" s="349"/>
      <c r="H497" s="349"/>
      <c r="I497" s="349"/>
      <c r="J497" s="349"/>
      <c r="K497" s="349"/>
      <c r="L497" s="349"/>
      <c r="M497" s="349"/>
      <c r="N497" s="349"/>
      <c r="O497" s="349"/>
      <c r="P497" s="349"/>
      <c r="Q497" s="349"/>
      <c r="R497" s="349"/>
      <c r="S497" s="349"/>
      <c r="T497" s="349"/>
      <c r="U497" s="349"/>
      <c r="V497" s="349"/>
      <c r="W497" s="349"/>
      <c r="X497" s="349"/>
      <c r="Y497" s="349"/>
      <c r="Z497" s="349"/>
    </row>
    <row r="498" spans="1:26" ht="15.75" customHeight="1" x14ac:dyDescent="0.2">
      <c r="A498" s="349"/>
      <c r="B498" s="351"/>
      <c r="C498" s="349"/>
      <c r="D498" s="349"/>
      <c r="E498" s="349"/>
      <c r="F498" s="349"/>
      <c r="G498" s="349"/>
      <c r="H498" s="349"/>
      <c r="I498" s="349"/>
      <c r="J498" s="349"/>
      <c r="K498" s="349"/>
      <c r="L498" s="349"/>
      <c r="M498" s="349"/>
      <c r="N498" s="349"/>
      <c r="O498" s="349"/>
      <c r="P498" s="349"/>
      <c r="Q498" s="349"/>
      <c r="R498" s="349"/>
      <c r="S498" s="349"/>
      <c r="T498" s="349"/>
      <c r="U498" s="349"/>
      <c r="V498" s="349"/>
      <c r="W498" s="349"/>
      <c r="X498" s="349"/>
      <c r="Y498" s="349"/>
      <c r="Z498" s="349"/>
    </row>
    <row r="499" spans="1:26" ht="15.75" customHeight="1" x14ac:dyDescent="0.2">
      <c r="A499" s="349"/>
      <c r="B499" s="351"/>
      <c r="C499" s="349"/>
      <c r="D499" s="349"/>
      <c r="E499" s="349"/>
      <c r="F499" s="349"/>
      <c r="G499" s="349"/>
      <c r="H499" s="349"/>
      <c r="I499" s="349"/>
      <c r="J499" s="349"/>
      <c r="K499" s="349"/>
      <c r="L499" s="349"/>
      <c r="M499" s="349"/>
      <c r="N499" s="349"/>
      <c r="O499" s="349"/>
      <c r="P499" s="349"/>
      <c r="Q499" s="349"/>
      <c r="R499" s="349"/>
      <c r="S499" s="349"/>
      <c r="T499" s="349"/>
      <c r="U499" s="349"/>
      <c r="V499" s="349"/>
      <c r="W499" s="349"/>
      <c r="X499" s="349"/>
      <c r="Y499" s="349"/>
      <c r="Z499" s="349"/>
    </row>
    <row r="500" spans="1:26" ht="15.75" customHeight="1" x14ac:dyDescent="0.2">
      <c r="A500" s="349"/>
      <c r="B500" s="351"/>
      <c r="C500" s="349"/>
      <c r="D500" s="349"/>
      <c r="E500" s="349"/>
      <c r="F500" s="349"/>
      <c r="G500" s="349"/>
      <c r="H500" s="349"/>
      <c r="I500" s="349"/>
      <c r="J500" s="349"/>
      <c r="K500" s="349"/>
      <c r="L500" s="349"/>
      <c r="M500" s="349"/>
      <c r="N500" s="349"/>
      <c r="O500" s="349"/>
      <c r="P500" s="349"/>
      <c r="Q500" s="349"/>
      <c r="R500" s="349"/>
      <c r="S500" s="349"/>
      <c r="T500" s="349"/>
      <c r="U500" s="349"/>
      <c r="V500" s="349"/>
      <c r="W500" s="349"/>
      <c r="X500" s="349"/>
      <c r="Y500" s="349"/>
      <c r="Z500" s="349"/>
    </row>
    <row r="501" spans="1:26" ht="15.75" customHeight="1" x14ac:dyDescent="0.2">
      <c r="A501" s="349"/>
      <c r="B501" s="351"/>
      <c r="C501" s="349"/>
      <c r="D501" s="349"/>
      <c r="E501" s="349"/>
      <c r="F501" s="349"/>
      <c r="G501" s="349"/>
      <c r="H501" s="349"/>
      <c r="I501" s="349"/>
      <c r="J501" s="349"/>
      <c r="K501" s="349"/>
      <c r="L501" s="349"/>
      <c r="M501" s="349"/>
      <c r="N501" s="349"/>
      <c r="O501" s="349"/>
      <c r="P501" s="349"/>
      <c r="Q501" s="349"/>
      <c r="R501" s="349"/>
      <c r="S501" s="349"/>
      <c r="T501" s="349"/>
      <c r="U501" s="349"/>
      <c r="V501" s="349"/>
      <c r="W501" s="349"/>
      <c r="X501" s="349"/>
      <c r="Y501" s="349"/>
      <c r="Z501" s="349"/>
    </row>
    <row r="502" spans="1:26" ht="15.75" customHeight="1" x14ac:dyDescent="0.2">
      <c r="A502" s="349"/>
      <c r="B502" s="351"/>
      <c r="C502" s="349"/>
      <c r="D502" s="349"/>
      <c r="E502" s="349"/>
      <c r="F502" s="349"/>
      <c r="G502" s="349"/>
      <c r="H502" s="349"/>
      <c r="I502" s="349"/>
      <c r="J502" s="349"/>
      <c r="K502" s="349"/>
      <c r="L502" s="349"/>
      <c r="M502" s="349"/>
      <c r="N502" s="349"/>
      <c r="O502" s="349"/>
      <c r="P502" s="349"/>
      <c r="Q502" s="349"/>
      <c r="R502" s="349"/>
      <c r="S502" s="349"/>
      <c r="T502" s="349"/>
      <c r="U502" s="349"/>
      <c r="V502" s="349"/>
      <c r="W502" s="349"/>
      <c r="X502" s="349"/>
      <c r="Y502" s="349"/>
      <c r="Z502" s="349"/>
    </row>
    <row r="503" spans="1:26" ht="15.75" customHeight="1" x14ac:dyDescent="0.2">
      <c r="A503" s="349"/>
      <c r="B503" s="351"/>
      <c r="C503" s="349"/>
      <c r="D503" s="349"/>
      <c r="E503" s="349"/>
      <c r="F503" s="349"/>
      <c r="G503" s="349"/>
      <c r="H503" s="349"/>
      <c r="I503" s="349"/>
      <c r="J503" s="349"/>
      <c r="K503" s="349"/>
      <c r="L503" s="349"/>
      <c r="M503" s="349"/>
      <c r="N503" s="349"/>
      <c r="O503" s="349"/>
      <c r="P503" s="349"/>
      <c r="Q503" s="349"/>
      <c r="R503" s="349"/>
      <c r="S503" s="349"/>
      <c r="T503" s="349"/>
      <c r="U503" s="349"/>
      <c r="V503" s="349"/>
      <c r="W503" s="349"/>
      <c r="X503" s="349"/>
      <c r="Y503" s="349"/>
      <c r="Z503" s="349"/>
    </row>
    <row r="504" spans="1:26" ht="15.75" customHeight="1" x14ac:dyDescent="0.2">
      <c r="A504" s="349"/>
      <c r="B504" s="351"/>
      <c r="C504" s="349"/>
      <c r="D504" s="349"/>
      <c r="E504" s="349"/>
      <c r="F504" s="349"/>
      <c r="G504" s="349"/>
      <c r="H504" s="349"/>
      <c r="I504" s="349"/>
      <c r="J504" s="349"/>
      <c r="K504" s="349"/>
      <c r="L504" s="349"/>
      <c r="M504" s="349"/>
      <c r="N504" s="349"/>
      <c r="O504" s="349"/>
      <c r="P504" s="349"/>
      <c r="Q504" s="349"/>
      <c r="R504" s="349"/>
      <c r="S504" s="349"/>
      <c r="T504" s="349"/>
      <c r="U504" s="349"/>
      <c r="V504" s="349"/>
      <c r="W504" s="349"/>
      <c r="X504" s="349"/>
      <c r="Y504" s="349"/>
      <c r="Z504" s="349"/>
    </row>
    <row r="505" spans="1:26" ht="15.75" customHeight="1" x14ac:dyDescent="0.2">
      <c r="A505" s="349"/>
      <c r="B505" s="351"/>
      <c r="C505" s="349"/>
      <c r="D505" s="349"/>
      <c r="E505" s="349"/>
      <c r="F505" s="349"/>
      <c r="G505" s="349"/>
      <c r="H505" s="349"/>
      <c r="I505" s="349"/>
      <c r="J505" s="349"/>
      <c r="K505" s="349"/>
      <c r="L505" s="349"/>
      <c r="M505" s="349"/>
      <c r="N505" s="349"/>
      <c r="O505" s="349"/>
      <c r="P505" s="349"/>
      <c r="Q505" s="349"/>
      <c r="R505" s="349"/>
      <c r="S505" s="349"/>
      <c r="T505" s="349"/>
      <c r="U505" s="349"/>
      <c r="V505" s="349"/>
      <c r="W505" s="349"/>
      <c r="X505" s="349"/>
      <c r="Y505" s="349"/>
      <c r="Z505" s="349"/>
    </row>
    <row r="506" spans="1:26" ht="15.75" customHeight="1" x14ac:dyDescent="0.2">
      <c r="A506" s="349"/>
      <c r="B506" s="351"/>
      <c r="C506" s="349"/>
      <c r="D506" s="349"/>
      <c r="E506" s="349"/>
      <c r="F506" s="349"/>
      <c r="G506" s="349"/>
      <c r="H506" s="349"/>
      <c r="I506" s="349"/>
      <c r="J506" s="349"/>
      <c r="K506" s="349"/>
      <c r="L506" s="349"/>
      <c r="M506" s="349"/>
      <c r="N506" s="349"/>
      <c r="O506" s="349"/>
      <c r="P506" s="349"/>
      <c r="Q506" s="349"/>
      <c r="R506" s="349"/>
      <c r="S506" s="349"/>
      <c r="T506" s="349"/>
      <c r="U506" s="349"/>
      <c r="V506" s="349"/>
      <c r="W506" s="349"/>
      <c r="X506" s="349"/>
      <c r="Y506" s="349"/>
      <c r="Z506" s="349"/>
    </row>
    <row r="507" spans="1:26" ht="15.75" customHeight="1" x14ac:dyDescent="0.2">
      <c r="A507" s="349"/>
      <c r="B507" s="351"/>
      <c r="C507" s="349"/>
      <c r="D507" s="349"/>
      <c r="E507" s="349"/>
      <c r="F507" s="349"/>
      <c r="G507" s="349"/>
      <c r="H507" s="349"/>
      <c r="I507" s="349"/>
      <c r="J507" s="349"/>
      <c r="K507" s="349"/>
      <c r="L507" s="349"/>
      <c r="M507" s="349"/>
      <c r="N507" s="349"/>
      <c r="O507" s="349"/>
      <c r="P507" s="349"/>
      <c r="Q507" s="349"/>
      <c r="R507" s="349"/>
      <c r="S507" s="349"/>
      <c r="T507" s="349"/>
      <c r="U507" s="349"/>
      <c r="V507" s="349"/>
      <c r="W507" s="349"/>
      <c r="X507" s="349"/>
      <c r="Y507" s="349"/>
      <c r="Z507" s="349"/>
    </row>
    <row r="508" spans="1:26" ht="15.75" customHeight="1" x14ac:dyDescent="0.2">
      <c r="A508" s="349"/>
      <c r="B508" s="351"/>
      <c r="C508" s="349"/>
      <c r="D508" s="349"/>
      <c r="E508" s="349"/>
      <c r="F508" s="349"/>
      <c r="G508" s="349"/>
      <c r="H508" s="349"/>
      <c r="I508" s="349"/>
      <c r="J508" s="349"/>
      <c r="K508" s="349"/>
      <c r="L508" s="349"/>
      <c r="M508" s="349"/>
      <c r="N508" s="349"/>
      <c r="O508" s="349"/>
      <c r="P508" s="349"/>
      <c r="Q508" s="349"/>
      <c r="R508" s="349"/>
      <c r="S508" s="349"/>
      <c r="T508" s="349"/>
      <c r="U508" s="349"/>
      <c r="V508" s="349"/>
      <c r="W508" s="349"/>
      <c r="X508" s="349"/>
      <c r="Y508" s="349"/>
      <c r="Z508" s="349"/>
    </row>
    <row r="509" spans="1:26" ht="15.75" customHeight="1" x14ac:dyDescent="0.2">
      <c r="A509" s="349"/>
      <c r="B509" s="351"/>
      <c r="C509" s="349"/>
      <c r="D509" s="349"/>
      <c r="E509" s="349"/>
      <c r="F509" s="349"/>
      <c r="G509" s="349"/>
      <c r="H509" s="349"/>
      <c r="I509" s="349"/>
      <c r="J509" s="349"/>
      <c r="K509" s="349"/>
      <c r="L509" s="349"/>
      <c r="M509" s="349"/>
      <c r="N509" s="349"/>
      <c r="O509" s="349"/>
      <c r="P509" s="349"/>
      <c r="Q509" s="349"/>
      <c r="R509" s="349"/>
      <c r="S509" s="349"/>
      <c r="T509" s="349"/>
      <c r="U509" s="349"/>
      <c r="V509" s="349"/>
      <c r="W509" s="349"/>
      <c r="X509" s="349"/>
      <c r="Y509" s="349"/>
      <c r="Z509" s="349"/>
    </row>
    <row r="510" spans="1:26" ht="15.75" customHeight="1" x14ac:dyDescent="0.2">
      <c r="A510" s="349"/>
      <c r="B510" s="351"/>
      <c r="C510" s="349"/>
      <c r="D510" s="349"/>
      <c r="E510" s="349"/>
      <c r="F510" s="349"/>
      <c r="G510" s="349"/>
      <c r="H510" s="349"/>
      <c r="I510" s="349"/>
      <c r="J510" s="349"/>
      <c r="K510" s="349"/>
      <c r="L510" s="349"/>
      <c r="M510" s="349"/>
      <c r="N510" s="349"/>
      <c r="O510" s="349"/>
      <c r="P510" s="349"/>
      <c r="Q510" s="349"/>
      <c r="R510" s="349"/>
      <c r="S510" s="349"/>
      <c r="T510" s="349"/>
      <c r="U510" s="349"/>
      <c r="V510" s="349"/>
      <c r="W510" s="349"/>
      <c r="X510" s="349"/>
      <c r="Y510" s="349"/>
      <c r="Z510" s="349"/>
    </row>
    <row r="511" spans="1:26" ht="15.75" customHeight="1" x14ac:dyDescent="0.2">
      <c r="A511" s="349"/>
      <c r="B511" s="351"/>
      <c r="C511" s="349"/>
      <c r="D511" s="349"/>
      <c r="E511" s="349"/>
      <c r="F511" s="349"/>
      <c r="G511" s="349"/>
      <c r="H511" s="349"/>
      <c r="I511" s="349"/>
      <c r="J511" s="349"/>
      <c r="K511" s="349"/>
      <c r="L511" s="349"/>
      <c r="M511" s="349"/>
      <c r="N511" s="349"/>
      <c r="O511" s="349"/>
      <c r="P511" s="349"/>
      <c r="Q511" s="349"/>
      <c r="R511" s="349"/>
      <c r="S511" s="349"/>
      <c r="T511" s="349"/>
      <c r="U511" s="349"/>
      <c r="V511" s="349"/>
      <c r="W511" s="349"/>
      <c r="X511" s="349"/>
      <c r="Y511" s="349"/>
      <c r="Z511" s="349"/>
    </row>
    <row r="512" spans="1:26" ht="15.75" customHeight="1" x14ac:dyDescent="0.2">
      <c r="A512" s="349"/>
      <c r="B512" s="351"/>
      <c r="C512" s="349"/>
      <c r="D512" s="349"/>
      <c r="E512" s="349"/>
      <c r="F512" s="349"/>
      <c r="G512" s="349"/>
      <c r="H512" s="349"/>
      <c r="I512" s="349"/>
      <c r="J512" s="349"/>
      <c r="K512" s="349"/>
      <c r="L512" s="349"/>
      <c r="M512" s="349"/>
      <c r="N512" s="349"/>
      <c r="O512" s="349"/>
      <c r="P512" s="349"/>
      <c r="Q512" s="349"/>
      <c r="R512" s="349"/>
      <c r="S512" s="349"/>
      <c r="T512" s="349"/>
      <c r="U512" s="349"/>
      <c r="V512" s="349"/>
      <c r="W512" s="349"/>
      <c r="X512" s="349"/>
      <c r="Y512" s="349"/>
      <c r="Z512" s="349"/>
    </row>
    <row r="513" spans="1:26" ht="15.75" customHeight="1" x14ac:dyDescent="0.2">
      <c r="A513" s="349"/>
      <c r="B513" s="351"/>
      <c r="C513" s="349"/>
      <c r="D513" s="349"/>
      <c r="E513" s="349"/>
      <c r="F513" s="349"/>
      <c r="G513" s="349"/>
      <c r="H513" s="349"/>
      <c r="I513" s="349"/>
      <c r="J513" s="349"/>
      <c r="K513" s="349"/>
      <c r="L513" s="349"/>
      <c r="M513" s="349"/>
      <c r="N513" s="349"/>
      <c r="O513" s="349"/>
      <c r="P513" s="349"/>
      <c r="Q513" s="349"/>
      <c r="R513" s="349"/>
      <c r="S513" s="349"/>
      <c r="T513" s="349"/>
      <c r="U513" s="349"/>
      <c r="V513" s="349"/>
      <c r="W513" s="349"/>
      <c r="X513" s="349"/>
      <c r="Y513" s="349"/>
      <c r="Z513" s="349"/>
    </row>
    <row r="514" spans="1:26" ht="15.75" customHeight="1" x14ac:dyDescent="0.2">
      <c r="A514" s="349"/>
      <c r="B514" s="351"/>
      <c r="C514" s="349"/>
      <c r="D514" s="349"/>
      <c r="E514" s="349"/>
      <c r="F514" s="349"/>
      <c r="G514" s="349"/>
      <c r="H514" s="349"/>
      <c r="I514" s="349"/>
      <c r="J514" s="349"/>
      <c r="K514" s="349"/>
      <c r="L514" s="349"/>
      <c r="M514" s="349"/>
      <c r="N514" s="349"/>
      <c r="O514" s="349"/>
      <c r="P514" s="349"/>
      <c r="Q514" s="349"/>
      <c r="R514" s="349"/>
      <c r="S514" s="349"/>
      <c r="T514" s="349"/>
      <c r="U514" s="349"/>
      <c r="V514" s="349"/>
      <c r="W514" s="349"/>
      <c r="X514" s="349"/>
      <c r="Y514" s="349"/>
      <c r="Z514" s="349"/>
    </row>
    <row r="515" spans="1:26" ht="15.75" customHeight="1" x14ac:dyDescent="0.2">
      <c r="A515" s="349"/>
      <c r="B515" s="351"/>
      <c r="C515" s="349"/>
      <c r="D515" s="349"/>
      <c r="E515" s="349"/>
      <c r="F515" s="349"/>
      <c r="G515" s="349"/>
      <c r="H515" s="349"/>
      <c r="I515" s="349"/>
      <c r="J515" s="349"/>
      <c r="K515" s="349"/>
      <c r="L515" s="349"/>
      <c r="M515" s="349"/>
      <c r="N515" s="349"/>
      <c r="O515" s="349"/>
      <c r="P515" s="349"/>
      <c r="Q515" s="349"/>
      <c r="R515" s="349"/>
      <c r="S515" s="349"/>
      <c r="T515" s="349"/>
      <c r="U515" s="349"/>
      <c r="V515" s="349"/>
      <c r="W515" s="349"/>
      <c r="X515" s="349"/>
      <c r="Y515" s="349"/>
      <c r="Z515" s="349"/>
    </row>
    <row r="516" spans="1:26" ht="15.75" customHeight="1" x14ac:dyDescent="0.2">
      <c r="A516" s="349"/>
      <c r="B516" s="351"/>
      <c r="C516" s="349"/>
      <c r="D516" s="349"/>
      <c r="E516" s="349"/>
      <c r="F516" s="349"/>
      <c r="G516" s="349"/>
      <c r="H516" s="349"/>
      <c r="I516" s="349"/>
      <c r="J516" s="349"/>
      <c r="K516" s="349"/>
      <c r="L516" s="349"/>
      <c r="M516" s="349"/>
      <c r="N516" s="349"/>
      <c r="O516" s="349"/>
      <c r="P516" s="349"/>
      <c r="Q516" s="349"/>
      <c r="R516" s="349"/>
      <c r="S516" s="349"/>
      <c r="T516" s="349"/>
      <c r="U516" s="349"/>
      <c r="V516" s="349"/>
      <c r="W516" s="349"/>
      <c r="X516" s="349"/>
      <c r="Y516" s="349"/>
      <c r="Z516" s="349"/>
    </row>
    <row r="517" spans="1:26" ht="15.75" customHeight="1" x14ac:dyDescent="0.2">
      <c r="A517" s="349"/>
      <c r="B517" s="351"/>
      <c r="C517" s="349"/>
      <c r="D517" s="349"/>
      <c r="E517" s="349"/>
      <c r="F517" s="349"/>
      <c r="G517" s="349"/>
      <c r="H517" s="349"/>
      <c r="I517" s="349"/>
      <c r="J517" s="349"/>
      <c r="K517" s="349"/>
      <c r="L517" s="349"/>
      <c r="M517" s="349"/>
      <c r="N517" s="349"/>
      <c r="O517" s="349"/>
      <c r="P517" s="349"/>
      <c r="Q517" s="349"/>
      <c r="R517" s="349"/>
      <c r="S517" s="349"/>
      <c r="T517" s="349"/>
      <c r="U517" s="349"/>
      <c r="V517" s="349"/>
      <c r="W517" s="349"/>
      <c r="X517" s="349"/>
      <c r="Y517" s="349"/>
      <c r="Z517" s="349"/>
    </row>
    <row r="518" spans="1:26" ht="15.75" customHeight="1" x14ac:dyDescent="0.2">
      <c r="A518" s="349"/>
      <c r="B518" s="351"/>
      <c r="C518" s="349"/>
      <c r="D518" s="349"/>
      <c r="E518" s="349"/>
      <c r="F518" s="349"/>
      <c r="G518" s="349"/>
      <c r="H518" s="349"/>
      <c r="I518" s="349"/>
      <c r="J518" s="349"/>
      <c r="K518" s="349"/>
      <c r="L518" s="349"/>
      <c r="M518" s="349"/>
      <c r="N518" s="349"/>
      <c r="O518" s="349"/>
      <c r="P518" s="349"/>
      <c r="Q518" s="349"/>
      <c r="R518" s="349"/>
      <c r="S518" s="349"/>
      <c r="T518" s="349"/>
      <c r="U518" s="349"/>
      <c r="V518" s="349"/>
      <c r="W518" s="349"/>
      <c r="X518" s="349"/>
      <c r="Y518" s="349"/>
      <c r="Z518" s="349"/>
    </row>
    <row r="519" spans="1:26" ht="15.75" customHeight="1" x14ac:dyDescent="0.2">
      <c r="A519" s="349"/>
      <c r="B519" s="351"/>
      <c r="C519" s="349"/>
      <c r="D519" s="349"/>
      <c r="E519" s="349"/>
      <c r="F519" s="349"/>
      <c r="G519" s="349"/>
      <c r="H519" s="349"/>
      <c r="I519" s="349"/>
      <c r="J519" s="349"/>
      <c r="K519" s="349"/>
      <c r="L519" s="349"/>
      <c r="M519" s="349"/>
      <c r="N519" s="349"/>
      <c r="O519" s="349"/>
      <c r="P519" s="349"/>
      <c r="Q519" s="349"/>
      <c r="R519" s="349"/>
      <c r="S519" s="349"/>
      <c r="T519" s="349"/>
      <c r="U519" s="349"/>
      <c r="V519" s="349"/>
      <c r="W519" s="349"/>
      <c r="X519" s="349"/>
      <c r="Y519" s="349"/>
      <c r="Z519" s="349"/>
    </row>
    <row r="520" spans="1:26" ht="15.75" customHeight="1" x14ac:dyDescent="0.2">
      <c r="A520" s="349"/>
      <c r="B520" s="351"/>
      <c r="C520" s="349"/>
      <c r="D520" s="349"/>
      <c r="E520" s="349"/>
      <c r="F520" s="349"/>
      <c r="G520" s="349"/>
      <c r="H520" s="349"/>
      <c r="I520" s="349"/>
      <c r="J520" s="349"/>
      <c r="K520" s="349"/>
      <c r="L520" s="349"/>
      <c r="M520" s="349"/>
      <c r="N520" s="349"/>
      <c r="O520" s="349"/>
      <c r="P520" s="349"/>
      <c r="Q520" s="349"/>
      <c r="R520" s="349"/>
      <c r="S520" s="349"/>
      <c r="T520" s="349"/>
      <c r="U520" s="349"/>
      <c r="V520" s="349"/>
      <c r="W520" s="349"/>
      <c r="X520" s="349"/>
      <c r="Y520" s="349"/>
      <c r="Z520" s="349"/>
    </row>
    <row r="521" spans="1:26" ht="15.75" customHeight="1" x14ac:dyDescent="0.2">
      <c r="A521" s="349"/>
      <c r="B521" s="351"/>
      <c r="C521" s="349"/>
      <c r="D521" s="349"/>
      <c r="E521" s="349"/>
      <c r="F521" s="349"/>
      <c r="G521" s="349"/>
      <c r="H521" s="349"/>
      <c r="I521" s="349"/>
      <c r="J521" s="349"/>
      <c r="K521" s="349"/>
      <c r="L521" s="349"/>
      <c r="M521" s="349"/>
      <c r="N521" s="349"/>
      <c r="O521" s="349"/>
      <c r="P521" s="349"/>
      <c r="Q521" s="349"/>
      <c r="R521" s="349"/>
      <c r="S521" s="349"/>
      <c r="T521" s="349"/>
      <c r="U521" s="349"/>
      <c r="V521" s="349"/>
      <c r="W521" s="349"/>
      <c r="X521" s="349"/>
      <c r="Y521" s="349"/>
      <c r="Z521" s="349"/>
    </row>
    <row r="522" spans="1:26" ht="15.75" customHeight="1" x14ac:dyDescent="0.2">
      <c r="A522" s="349"/>
      <c r="B522" s="351"/>
      <c r="C522" s="349"/>
      <c r="D522" s="349"/>
      <c r="E522" s="349"/>
      <c r="F522" s="349"/>
      <c r="G522" s="349"/>
      <c r="H522" s="349"/>
      <c r="I522" s="349"/>
      <c r="J522" s="349"/>
      <c r="K522" s="349"/>
      <c r="L522" s="349"/>
      <c r="M522" s="349"/>
      <c r="N522" s="349"/>
      <c r="O522" s="349"/>
      <c r="P522" s="349"/>
      <c r="Q522" s="349"/>
      <c r="R522" s="349"/>
      <c r="S522" s="349"/>
      <c r="T522" s="349"/>
      <c r="U522" s="349"/>
      <c r="V522" s="349"/>
      <c r="W522" s="349"/>
      <c r="X522" s="349"/>
      <c r="Y522" s="349"/>
      <c r="Z522" s="349"/>
    </row>
    <row r="523" spans="1:26" ht="15.75" customHeight="1" x14ac:dyDescent="0.2">
      <c r="A523" s="349"/>
      <c r="B523" s="351"/>
      <c r="C523" s="349"/>
      <c r="D523" s="349"/>
      <c r="E523" s="349"/>
      <c r="F523" s="349"/>
      <c r="G523" s="349"/>
      <c r="H523" s="349"/>
      <c r="I523" s="349"/>
      <c r="J523" s="349"/>
      <c r="K523" s="349"/>
      <c r="L523" s="349"/>
      <c r="M523" s="349"/>
      <c r="N523" s="349"/>
      <c r="O523" s="349"/>
      <c r="P523" s="349"/>
      <c r="Q523" s="349"/>
      <c r="R523" s="349"/>
      <c r="S523" s="349"/>
      <c r="T523" s="349"/>
      <c r="U523" s="349"/>
      <c r="V523" s="349"/>
      <c r="W523" s="349"/>
      <c r="X523" s="349"/>
      <c r="Y523" s="349"/>
      <c r="Z523" s="349"/>
    </row>
    <row r="524" spans="1:26" ht="15.75" customHeight="1" x14ac:dyDescent="0.2">
      <c r="A524" s="349"/>
      <c r="B524" s="351"/>
      <c r="C524" s="349"/>
      <c r="D524" s="349"/>
      <c r="E524" s="349"/>
      <c r="F524" s="349"/>
      <c r="G524" s="349"/>
      <c r="H524" s="349"/>
      <c r="I524" s="349"/>
      <c r="J524" s="349"/>
      <c r="K524" s="349"/>
      <c r="L524" s="349"/>
      <c r="M524" s="349"/>
      <c r="N524" s="349"/>
      <c r="O524" s="349"/>
      <c r="P524" s="349"/>
      <c r="Q524" s="349"/>
      <c r="R524" s="349"/>
      <c r="S524" s="349"/>
      <c r="T524" s="349"/>
      <c r="U524" s="349"/>
      <c r="V524" s="349"/>
      <c r="W524" s="349"/>
      <c r="X524" s="349"/>
      <c r="Y524" s="349"/>
      <c r="Z524" s="349"/>
    </row>
    <row r="525" spans="1:26" ht="15.75" customHeight="1" x14ac:dyDescent="0.2">
      <c r="A525" s="349"/>
      <c r="B525" s="351"/>
      <c r="C525" s="349"/>
      <c r="D525" s="349"/>
      <c r="E525" s="349"/>
      <c r="F525" s="349"/>
      <c r="G525" s="349"/>
      <c r="H525" s="349"/>
      <c r="I525" s="349"/>
      <c r="J525" s="349"/>
      <c r="K525" s="349"/>
      <c r="L525" s="349"/>
      <c r="M525" s="349"/>
      <c r="N525" s="349"/>
      <c r="O525" s="349"/>
      <c r="P525" s="349"/>
      <c r="Q525" s="349"/>
      <c r="R525" s="349"/>
      <c r="S525" s="349"/>
      <c r="T525" s="349"/>
      <c r="U525" s="349"/>
      <c r="V525" s="349"/>
      <c r="W525" s="349"/>
      <c r="X525" s="349"/>
      <c r="Y525" s="349"/>
      <c r="Z525" s="349"/>
    </row>
    <row r="526" spans="1:26" ht="15.75" customHeight="1" x14ac:dyDescent="0.2">
      <c r="A526" s="349"/>
      <c r="B526" s="351"/>
      <c r="C526" s="349"/>
      <c r="D526" s="349"/>
      <c r="E526" s="349"/>
      <c r="F526" s="349"/>
      <c r="G526" s="349"/>
      <c r="H526" s="349"/>
      <c r="I526" s="349"/>
      <c r="J526" s="349"/>
      <c r="K526" s="349"/>
      <c r="L526" s="349"/>
      <c r="M526" s="349"/>
      <c r="N526" s="349"/>
      <c r="O526" s="349"/>
      <c r="P526" s="349"/>
      <c r="Q526" s="349"/>
      <c r="R526" s="349"/>
      <c r="S526" s="349"/>
      <c r="T526" s="349"/>
      <c r="U526" s="349"/>
      <c r="V526" s="349"/>
      <c r="W526" s="349"/>
      <c r="X526" s="349"/>
      <c r="Y526" s="349"/>
      <c r="Z526" s="349"/>
    </row>
    <row r="527" spans="1:26" ht="15.75" customHeight="1" x14ac:dyDescent="0.2">
      <c r="A527" s="349"/>
      <c r="B527" s="351"/>
      <c r="C527" s="349"/>
      <c r="D527" s="349"/>
      <c r="E527" s="349"/>
      <c r="F527" s="349"/>
      <c r="G527" s="349"/>
      <c r="H527" s="349"/>
      <c r="I527" s="349"/>
      <c r="J527" s="349"/>
      <c r="K527" s="349"/>
      <c r="L527" s="349"/>
      <c r="M527" s="349"/>
      <c r="N527" s="349"/>
      <c r="O527" s="349"/>
      <c r="P527" s="349"/>
      <c r="Q527" s="349"/>
      <c r="R527" s="349"/>
      <c r="S527" s="349"/>
      <c r="T527" s="349"/>
      <c r="U527" s="349"/>
      <c r="V527" s="349"/>
      <c r="W527" s="349"/>
      <c r="X527" s="349"/>
      <c r="Y527" s="349"/>
      <c r="Z527" s="349"/>
    </row>
    <row r="528" spans="1:26" ht="15.75" customHeight="1" x14ac:dyDescent="0.2">
      <c r="A528" s="349"/>
      <c r="B528" s="351"/>
      <c r="C528" s="349"/>
      <c r="D528" s="349"/>
      <c r="E528" s="349"/>
      <c r="F528" s="349"/>
      <c r="G528" s="349"/>
      <c r="H528" s="349"/>
      <c r="I528" s="349"/>
      <c r="J528" s="349"/>
      <c r="K528" s="349"/>
      <c r="L528" s="349"/>
      <c r="M528" s="349"/>
      <c r="N528" s="349"/>
      <c r="O528" s="349"/>
      <c r="P528" s="349"/>
      <c r="Q528" s="349"/>
      <c r="R528" s="349"/>
      <c r="S528" s="349"/>
      <c r="T528" s="349"/>
      <c r="U528" s="349"/>
      <c r="V528" s="349"/>
      <c r="W528" s="349"/>
      <c r="X528" s="349"/>
      <c r="Y528" s="349"/>
      <c r="Z528" s="349"/>
    </row>
    <row r="529" spans="1:26" ht="15.75" customHeight="1" x14ac:dyDescent="0.2">
      <c r="A529" s="349"/>
      <c r="B529" s="351"/>
      <c r="C529" s="349"/>
      <c r="D529" s="349"/>
      <c r="E529" s="349"/>
      <c r="F529" s="349"/>
      <c r="G529" s="349"/>
      <c r="H529" s="349"/>
      <c r="I529" s="349"/>
      <c r="J529" s="349"/>
      <c r="K529" s="349"/>
      <c r="L529" s="349"/>
      <c r="M529" s="349"/>
      <c r="N529" s="349"/>
      <c r="O529" s="349"/>
      <c r="P529" s="349"/>
      <c r="Q529" s="349"/>
      <c r="R529" s="349"/>
      <c r="S529" s="349"/>
      <c r="T529" s="349"/>
      <c r="U529" s="349"/>
      <c r="V529" s="349"/>
      <c r="W529" s="349"/>
      <c r="X529" s="349"/>
      <c r="Y529" s="349"/>
      <c r="Z529" s="349"/>
    </row>
    <row r="530" spans="1:26" ht="15.75" customHeight="1" x14ac:dyDescent="0.2">
      <c r="A530" s="349"/>
      <c r="B530" s="351"/>
      <c r="C530" s="349"/>
      <c r="D530" s="349"/>
      <c r="E530" s="349"/>
      <c r="F530" s="349"/>
      <c r="G530" s="349"/>
      <c r="H530" s="349"/>
      <c r="I530" s="349"/>
      <c r="J530" s="349"/>
      <c r="K530" s="349"/>
      <c r="L530" s="349"/>
      <c r="M530" s="349"/>
      <c r="N530" s="349"/>
      <c r="O530" s="349"/>
      <c r="P530" s="349"/>
      <c r="Q530" s="349"/>
      <c r="R530" s="349"/>
      <c r="S530" s="349"/>
      <c r="T530" s="349"/>
      <c r="U530" s="349"/>
      <c r="V530" s="349"/>
      <c r="W530" s="349"/>
      <c r="X530" s="349"/>
      <c r="Y530" s="349"/>
      <c r="Z530" s="349"/>
    </row>
    <row r="531" spans="1:26" ht="15.75" customHeight="1" x14ac:dyDescent="0.2">
      <c r="A531" s="349"/>
      <c r="B531" s="351"/>
      <c r="C531" s="349"/>
      <c r="D531" s="349"/>
      <c r="E531" s="349"/>
      <c r="F531" s="349"/>
      <c r="G531" s="349"/>
      <c r="H531" s="349"/>
      <c r="I531" s="349"/>
      <c r="J531" s="349"/>
      <c r="K531" s="349"/>
      <c r="L531" s="349"/>
      <c r="M531" s="349"/>
      <c r="N531" s="349"/>
      <c r="O531" s="349"/>
      <c r="P531" s="349"/>
      <c r="Q531" s="349"/>
      <c r="R531" s="349"/>
      <c r="S531" s="349"/>
      <c r="T531" s="349"/>
      <c r="U531" s="349"/>
      <c r="V531" s="349"/>
      <c r="W531" s="349"/>
      <c r="X531" s="349"/>
      <c r="Y531" s="349"/>
      <c r="Z531" s="349"/>
    </row>
    <row r="532" spans="1:26" ht="15.75" customHeight="1" x14ac:dyDescent="0.2">
      <c r="A532" s="349"/>
      <c r="B532" s="351"/>
      <c r="C532" s="349"/>
      <c r="D532" s="349"/>
      <c r="E532" s="349"/>
      <c r="F532" s="349"/>
      <c r="G532" s="349"/>
      <c r="H532" s="349"/>
      <c r="I532" s="349"/>
      <c r="J532" s="349"/>
      <c r="K532" s="349"/>
      <c r="L532" s="349"/>
      <c r="M532" s="349"/>
      <c r="N532" s="349"/>
      <c r="O532" s="349"/>
      <c r="P532" s="349"/>
      <c r="Q532" s="349"/>
      <c r="R532" s="349"/>
      <c r="S532" s="349"/>
      <c r="T532" s="349"/>
      <c r="U532" s="349"/>
      <c r="V532" s="349"/>
      <c r="W532" s="349"/>
      <c r="X532" s="349"/>
      <c r="Y532" s="349"/>
      <c r="Z532" s="349"/>
    </row>
    <row r="533" spans="1:26" ht="15.75" customHeight="1" x14ac:dyDescent="0.2">
      <c r="A533" s="349"/>
      <c r="B533" s="351"/>
      <c r="C533" s="349"/>
      <c r="D533" s="349"/>
      <c r="E533" s="349"/>
      <c r="F533" s="349"/>
      <c r="G533" s="349"/>
      <c r="H533" s="349"/>
      <c r="I533" s="349"/>
      <c r="J533" s="349"/>
      <c r="K533" s="349"/>
      <c r="L533" s="349"/>
      <c r="M533" s="349"/>
      <c r="N533" s="349"/>
      <c r="O533" s="349"/>
      <c r="P533" s="349"/>
      <c r="Q533" s="349"/>
      <c r="R533" s="349"/>
      <c r="S533" s="349"/>
      <c r="T533" s="349"/>
      <c r="U533" s="349"/>
      <c r="V533" s="349"/>
      <c r="W533" s="349"/>
      <c r="X533" s="349"/>
      <c r="Y533" s="349"/>
      <c r="Z533" s="349"/>
    </row>
    <row r="534" spans="1:26" ht="15.75" customHeight="1" x14ac:dyDescent="0.2">
      <c r="A534" s="349"/>
      <c r="B534" s="351"/>
      <c r="C534" s="349"/>
      <c r="D534" s="349"/>
      <c r="E534" s="349"/>
      <c r="F534" s="349"/>
      <c r="G534" s="349"/>
      <c r="H534" s="349"/>
      <c r="I534" s="349"/>
      <c r="J534" s="349"/>
      <c r="K534" s="349"/>
      <c r="L534" s="349"/>
      <c r="M534" s="349"/>
      <c r="N534" s="349"/>
      <c r="O534" s="349"/>
      <c r="P534" s="349"/>
      <c r="Q534" s="349"/>
      <c r="R534" s="349"/>
      <c r="S534" s="349"/>
      <c r="T534" s="349"/>
      <c r="U534" s="349"/>
      <c r="V534" s="349"/>
      <c r="W534" s="349"/>
      <c r="X534" s="349"/>
      <c r="Y534" s="349"/>
      <c r="Z534" s="349"/>
    </row>
    <row r="535" spans="1:26" ht="15.75" customHeight="1" x14ac:dyDescent="0.2">
      <c r="A535" s="349"/>
      <c r="B535" s="351"/>
      <c r="C535" s="349"/>
      <c r="D535" s="349"/>
      <c r="E535" s="349"/>
      <c r="F535" s="349"/>
      <c r="G535" s="349"/>
      <c r="H535" s="349"/>
      <c r="I535" s="349"/>
      <c r="J535" s="349"/>
      <c r="K535" s="349"/>
      <c r="L535" s="349"/>
      <c r="M535" s="349"/>
      <c r="N535" s="349"/>
      <c r="O535" s="349"/>
      <c r="P535" s="349"/>
      <c r="Q535" s="349"/>
      <c r="R535" s="349"/>
      <c r="S535" s="349"/>
      <c r="T535" s="349"/>
      <c r="U535" s="349"/>
      <c r="V535" s="349"/>
      <c r="W535" s="349"/>
      <c r="X535" s="349"/>
      <c r="Y535" s="349"/>
      <c r="Z535" s="349"/>
    </row>
    <row r="536" spans="1:26" ht="15.75" customHeight="1" x14ac:dyDescent="0.2">
      <c r="A536" s="349"/>
      <c r="B536" s="351"/>
      <c r="C536" s="349"/>
      <c r="D536" s="349"/>
      <c r="E536" s="349"/>
      <c r="F536" s="349"/>
      <c r="G536" s="349"/>
      <c r="H536" s="349"/>
      <c r="I536" s="349"/>
      <c r="J536" s="349"/>
      <c r="K536" s="349"/>
      <c r="L536" s="349"/>
      <c r="M536" s="349"/>
      <c r="N536" s="349"/>
      <c r="O536" s="349"/>
      <c r="P536" s="349"/>
      <c r="Q536" s="349"/>
      <c r="R536" s="349"/>
      <c r="S536" s="349"/>
      <c r="T536" s="349"/>
      <c r="U536" s="349"/>
      <c r="V536" s="349"/>
      <c r="W536" s="349"/>
      <c r="X536" s="349"/>
      <c r="Y536" s="349"/>
      <c r="Z536" s="349"/>
    </row>
    <row r="537" spans="1:26" ht="15.75" customHeight="1" x14ac:dyDescent="0.2">
      <c r="A537" s="349"/>
      <c r="B537" s="351"/>
      <c r="C537" s="349"/>
      <c r="D537" s="349"/>
      <c r="E537" s="349"/>
      <c r="F537" s="349"/>
      <c r="G537" s="349"/>
      <c r="H537" s="349"/>
      <c r="I537" s="349"/>
      <c r="J537" s="349"/>
      <c r="K537" s="349"/>
      <c r="L537" s="349"/>
      <c r="M537" s="349"/>
      <c r="N537" s="349"/>
      <c r="O537" s="349"/>
      <c r="P537" s="349"/>
      <c r="Q537" s="349"/>
      <c r="R537" s="349"/>
      <c r="S537" s="349"/>
      <c r="T537" s="349"/>
      <c r="U537" s="349"/>
      <c r="V537" s="349"/>
      <c r="W537" s="349"/>
      <c r="X537" s="349"/>
      <c r="Y537" s="349"/>
      <c r="Z537" s="349"/>
    </row>
    <row r="538" spans="1:26" ht="15.75" customHeight="1" x14ac:dyDescent="0.2">
      <c r="A538" s="349"/>
      <c r="B538" s="351"/>
      <c r="C538" s="349"/>
      <c r="D538" s="349"/>
      <c r="E538" s="349"/>
      <c r="F538" s="349"/>
      <c r="G538" s="349"/>
      <c r="H538" s="349"/>
      <c r="I538" s="349"/>
      <c r="J538" s="349"/>
      <c r="K538" s="349"/>
      <c r="L538" s="349"/>
      <c r="M538" s="349"/>
      <c r="N538" s="349"/>
      <c r="O538" s="349"/>
      <c r="P538" s="349"/>
      <c r="Q538" s="349"/>
      <c r="R538" s="349"/>
      <c r="S538" s="349"/>
      <c r="T538" s="349"/>
      <c r="U538" s="349"/>
      <c r="V538" s="349"/>
      <c r="W538" s="349"/>
      <c r="X538" s="349"/>
      <c r="Y538" s="349"/>
      <c r="Z538" s="349"/>
    </row>
    <row r="539" spans="1:26" ht="15.75" customHeight="1" x14ac:dyDescent="0.2">
      <c r="A539" s="349"/>
      <c r="B539" s="351"/>
      <c r="C539" s="349"/>
      <c r="D539" s="349"/>
      <c r="E539" s="349"/>
      <c r="F539" s="349"/>
      <c r="G539" s="349"/>
      <c r="H539" s="349"/>
      <c r="I539" s="349"/>
      <c r="J539" s="349"/>
      <c r="K539" s="349"/>
      <c r="L539" s="349"/>
      <c r="M539" s="349"/>
      <c r="N539" s="349"/>
      <c r="O539" s="349"/>
      <c r="P539" s="349"/>
      <c r="Q539" s="349"/>
      <c r="R539" s="349"/>
      <c r="S539" s="349"/>
      <c r="T539" s="349"/>
      <c r="U539" s="349"/>
      <c r="V539" s="349"/>
      <c r="W539" s="349"/>
      <c r="X539" s="349"/>
      <c r="Y539" s="349"/>
      <c r="Z539" s="349"/>
    </row>
    <row r="540" spans="1:26" ht="15.75" customHeight="1" x14ac:dyDescent="0.2">
      <c r="A540" s="349"/>
      <c r="B540" s="351"/>
      <c r="C540" s="349"/>
      <c r="D540" s="349"/>
      <c r="E540" s="349"/>
      <c r="F540" s="349"/>
      <c r="G540" s="349"/>
      <c r="H540" s="349"/>
      <c r="I540" s="349"/>
      <c r="J540" s="349"/>
      <c r="K540" s="349"/>
      <c r="L540" s="349"/>
      <c r="M540" s="349"/>
      <c r="N540" s="349"/>
      <c r="O540" s="349"/>
      <c r="P540" s="349"/>
      <c r="Q540" s="349"/>
      <c r="R540" s="349"/>
      <c r="S540" s="349"/>
      <c r="T540" s="349"/>
      <c r="U540" s="349"/>
      <c r="V540" s="349"/>
      <c r="W540" s="349"/>
      <c r="X540" s="349"/>
      <c r="Y540" s="349"/>
      <c r="Z540" s="349"/>
    </row>
    <row r="541" spans="1:26" ht="15.75" customHeight="1" x14ac:dyDescent="0.2">
      <c r="A541" s="349"/>
      <c r="B541" s="351"/>
      <c r="C541" s="349"/>
      <c r="D541" s="349"/>
      <c r="E541" s="349"/>
      <c r="F541" s="349"/>
      <c r="G541" s="349"/>
      <c r="H541" s="349"/>
      <c r="I541" s="349"/>
      <c r="J541" s="349"/>
      <c r="K541" s="349"/>
      <c r="L541" s="349"/>
      <c r="M541" s="349"/>
      <c r="N541" s="349"/>
      <c r="O541" s="349"/>
      <c r="P541" s="349"/>
      <c r="Q541" s="349"/>
      <c r="R541" s="349"/>
      <c r="S541" s="349"/>
      <c r="T541" s="349"/>
      <c r="U541" s="349"/>
      <c r="V541" s="349"/>
      <c r="W541" s="349"/>
      <c r="X541" s="349"/>
      <c r="Y541" s="349"/>
      <c r="Z541" s="349"/>
    </row>
    <row r="542" spans="1:26" ht="15.75" customHeight="1" x14ac:dyDescent="0.2">
      <c r="A542" s="349"/>
      <c r="B542" s="351"/>
      <c r="C542" s="349"/>
      <c r="D542" s="349"/>
      <c r="E542" s="349"/>
      <c r="F542" s="349"/>
      <c r="G542" s="349"/>
      <c r="H542" s="349"/>
      <c r="I542" s="349"/>
      <c r="J542" s="349"/>
      <c r="K542" s="349"/>
      <c r="L542" s="349"/>
      <c r="M542" s="349"/>
      <c r="N542" s="349"/>
      <c r="O542" s="349"/>
      <c r="P542" s="349"/>
      <c r="Q542" s="349"/>
      <c r="R542" s="349"/>
      <c r="S542" s="349"/>
      <c r="T542" s="349"/>
      <c r="U542" s="349"/>
      <c r="V542" s="349"/>
      <c r="W542" s="349"/>
      <c r="X542" s="349"/>
      <c r="Y542" s="349"/>
      <c r="Z542" s="349"/>
    </row>
    <row r="543" spans="1:26" ht="15.75" customHeight="1" x14ac:dyDescent="0.2">
      <c r="A543" s="349"/>
      <c r="B543" s="351"/>
      <c r="C543" s="349"/>
      <c r="D543" s="349"/>
      <c r="E543" s="349"/>
      <c r="F543" s="349"/>
      <c r="G543" s="349"/>
      <c r="H543" s="349"/>
      <c r="I543" s="349"/>
      <c r="J543" s="349"/>
      <c r="K543" s="349"/>
      <c r="L543" s="349"/>
      <c r="M543" s="349"/>
      <c r="N543" s="349"/>
      <c r="O543" s="349"/>
      <c r="P543" s="349"/>
      <c r="Q543" s="349"/>
      <c r="R543" s="349"/>
      <c r="S543" s="349"/>
      <c r="T543" s="349"/>
      <c r="U543" s="349"/>
      <c r="V543" s="349"/>
      <c r="W543" s="349"/>
      <c r="X543" s="349"/>
      <c r="Y543" s="349"/>
      <c r="Z543" s="349"/>
    </row>
    <row r="544" spans="1:26" ht="15.75" customHeight="1" x14ac:dyDescent="0.2">
      <c r="A544" s="349"/>
      <c r="B544" s="351"/>
      <c r="C544" s="349"/>
      <c r="D544" s="349"/>
      <c r="E544" s="349"/>
      <c r="F544" s="349"/>
      <c r="G544" s="349"/>
      <c r="H544" s="349"/>
      <c r="I544" s="349"/>
      <c r="J544" s="349"/>
      <c r="K544" s="349"/>
      <c r="L544" s="349"/>
      <c r="M544" s="349"/>
      <c r="N544" s="349"/>
      <c r="O544" s="349"/>
      <c r="P544" s="349"/>
      <c r="Q544" s="349"/>
      <c r="R544" s="349"/>
      <c r="S544" s="349"/>
      <c r="T544" s="349"/>
      <c r="U544" s="349"/>
      <c r="V544" s="349"/>
      <c r="W544" s="349"/>
      <c r="X544" s="349"/>
      <c r="Y544" s="349"/>
      <c r="Z544" s="349"/>
    </row>
    <row r="545" spans="1:26" ht="15.75" customHeight="1" x14ac:dyDescent="0.2">
      <c r="A545" s="349"/>
      <c r="B545" s="351"/>
      <c r="C545" s="349"/>
      <c r="D545" s="349"/>
      <c r="E545" s="349"/>
      <c r="F545" s="349"/>
      <c r="G545" s="349"/>
      <c r="H545" s="349"/>
      <c r="I545" s="349"/>
      <c r="J545" s="349"/>
      <c r="K545" s="349"/>
      <c r="L545" s="349"/>
      <c r="M545" s="349"/>
      <c r="N545" s="349"/>
      <c r="O545" s="349"/>
      <c r="P545" s="349"/>
      <c r="Q545" s="349"/>
      <c r="R545" s="349"/>
      <c r="S545" s="349"/>
      <c r="T545" s="349"/>
      <c r="U545" s="349"/>
      <c r="V545" s="349"/>
      <c r="W545" s="349"/>
      <c r="X545" s="349"/>
      <c r="Y545" s="349"/>
      <c r="Z545" s="349"/>
    </row>
    <row r="546" spans="1:26" ht="15.75" customHeight="1" x14ac:dyDescent="0.2">
      <c r="A546" s="349"/>
      <c r="B546" s="351"/>
      <c r="C546" s="349"/>
      <c r="D546" s="349"/>
      <c r="E546" s="349"/>
      <c r="F546" s="349"/>
      <c r="G546" s="349"/>
      <c r="H546" s="349"/>
      <c r="I546" s="349"/>
      <c r="J546" s="349"/>
      <c r="K546" s="349"/>
      <c r="L546" s="349"/>
      <c r="M546" s="349"/>
      <c r="N546" s="349"/>
      <c r="O546" s="349"/>
      <c r="P546" s="349"/>
      <c r="Q546" s="349"/>
      <c r="R546" s="349"/>
      <c r="S546" s="349"/>
      <c r="T546" s="349"/>
      <c r="U546" s="349"/>
      <c r="V546" s="349"/>
      <c r="W546" s="349"/>
      <c r="X546" s="349"/>
      <c r="Y546" s="349"/>
      <c r="Z546" s="349"/>
    </row>
    <row r="547" spans="1:26" ht="15.75" customHeight="1" x14ac:dyDescent="0.2">
      <c r="A547" s="349"/>
      <c r="B547" s="351"/>
      <c r="C547" s="349"/>
      <c r="D547" s="349"/>
      <c r="E547" s="349"/>
      <c r="F547" s="349"/>
      <c r="G547" s="349"/>
      <c r="H547" s="349"/>
      <c r="I547" s="349"/>
      <c r="J547" s="349"/>
      <c r="K547" s="349"/>
      <c r="L547" s="349"/>
      <c r="M547" s="349"/>
      <c r="N547" s="349"/>
      <c r="O547" s="349"/>
      <c r="P547" s="349"/>
      <c r="Q547" s="349"/>
      <c r="R547" s="349"/>
      <c r="S547" s="349"/>
      <c r="T547" s="349"/>
      <c r="U547" s="349"/>
      <c r="V547" s="349"/>
      <c r="W547" s="349"/>
      <c r="X547" s="349"/>
      <c r="Y547" s="349"/>
      <c r="Z547" s="349"/>
    </row>
    <row r="548" spans="1:26" ht="15.75" customHeight="1" x14ac:dyDescent="0.2">
      <c r="A548" s="349"/>
      <c r="B548" s="351"/>
      <c r="C548" s="349"/>
      <c r="D548" s="349"/>
      <c r="E548" s="349"/>
      <c r="F548" s="349"/>
      <c r="G548" s="349"/>
      <c r="H548" s="349"/>
      <c r="I548" s="349"/>
      <c r="J548" s="349"/>
      <c r="K548" s="349"/>
      <c r="L548" s="349"/>
      <c r="M548" s="349"/>
      <c r="N548" s="349"/>
      <c r="O548" s="349"/>
      <c r="P548" s="349"/>
      <c r="Q548" s="349"/>
      <c r="R548" s="349"/>
      <c r="S548" s="349"/>
      <c r="T548" s="349"/>
      <c r="U548" s="349"/>
      <c r="V548" s="349"/>
      <c r="W548" s="349"/>
      <c r="X548" s="349"/>
      <c r="Y548" s="349"/>
      <c r="Z548" s="349"/>
    </row>
    <row r="549" spans="1:26" ht="15.75" customHeight="1" x14ac:dyDescent="0.2">
      <c r="A549" s="349"/>
      <c r="B549" s="351"/>
      <c r="C549" s="349"/>
      <c r="D549" s="349"/>
      <c r="E549" s="349"/>
      <c r="F549" s="349"/>
      <c r="G549" s="349"/>
      <c r="H549" s="349"/>
      <c r="I549" s="349"/>
      <c r="J549" s="349"/>
      <c r="K549" s="349"/>
      <c r="L549" s="349"/>
      <c r="M549" s="349"/>
      <c r="N549" s="349"/>
      <c r="O549" s="349"/>
      <c r="P549" s="349"/>
      <c r="Q549" s="349"/>
      <c r="R549" s="349"/>
      <c r="S549" s="349"/>
      <c r="T549" s="349"/>
      <c r="U549" s="349"/>
      <c r="V549" s="349"/>
      <c r="W549" s="349"/>
      <c r="X549" s="349"/>
      <c r="Y549" s="349"/>
      <c r="Z549" s="349"/>
    </row>
    <row r="550" spans="1:26" ht="15.75" customHeight="1" x14ac:dyDescent="0.2">
      <c r="A550" s="349"/>
      <c r="B550" s="351"/>
      <c r="C550" s="349"/>
      <c r="D550" s="349"/>
      <c r="E550" s="349"/>
      <c r="F550" s="349"/>
      <c r="G550" s="349"/>
      <c r="H550" s="349"/>
      <c r="I550" s="349"/>
      <c r="J550" s="349"/>
      <c r="K550" s="349"/>
      <c r="L550" s="349"/>
      <c r="M550" s="349"/>
      <c r="N550" s="349"/>
      <c r="O550" s="349"/>
      <c r="P550" s="349"/>
      <c r="Q550" s="349"/>
      <c r="R550" s="349"/>
      <c r="S550" s="349"/>
      <c r="T550" s="349"/>
      <c r="U550" s="349"/>
      <c r="V550" s="349"/>
      <c r="W550" s="349"/>
      <c r="X550" s="349"/>
      <c r="Y550" s="349"/>
      <c r="Z550" s="349"/>
    </row>
    <row r="551" spans="1:26" ht="15.75" customHeight="1" x14ac:dyDescent="0.2">
      <c r="A551" s="349"/>
      <c r="B551" s="351"/>
      <c r="C551" s="349"/>
      <c r="D551" s="349"/>
      <c r="E551" s="349"/>
      <c r="F551" s="349"/>
      <c r="G551" s="349"/>
      <c r="H551" s="349"/>
      <c r="I551" s="349"/>
      <c r="J551" s="349"/>
      <c r="K551" s="349"/>
      <c r="L551" s="349"/>
      <c r="M551" s="349"/>
      <c r="N551" s="349"/>
      <c r="O551" s="349"/>
      <c r="P551" s="349"/>
      <c r="Q551" s="349"/>
      <c r="R551" s="349"/>
      <c r="S551" s="349"/>
      <c r="T551" s="349"/>
      <c r="U551" s="349"/>
      <c r="V551" s="349"/>
      <c r="W551" s="349"/>
      <c r="X551" s="349"/>
      <c r="Y551" s="349"/>
      <c r="Z551" s="349"/>
    </row>
    <row r="552" spans="1:26" ht="15.75" customHeight="1" x14ac:dyDescent="0.2">
      <c r="A552" s="349"/>
      <c r="B552" s="351"/>
      <c r="C552" s="349"/>
      <c r="D552" s="349"/>
      <c r="E552" s="349"/>
      <c r="F552" s="349"/>
      <c r="G552" s="349"/>
      <c r="H552" s="349"/>
      <c r="I552" s="349"/>
      <c r="J552" s="349"/>
      <c r="K552" s="349"/>
      <c r="L552" s="349"/>
      <c r="M552" s="349"/>
      <c r="N552" s="349"/>
      <c r="O552" s="349"/>
      <c r="P552" s="349"/>
      <c r="Q552" s="349"/>
      <c r="R552" s="349"/>
      <c r="S552" s="349"/>
      <c r="T552" s="349"/>
      <c r="U552" s="349"/>
      <c r="V552" s="349"/>
      <c r="W552" s="349"/>
      <c r="X552" s="349"/>
      <c r="Y552" s="349"/>
      <c r="Z552" s="349"/>
    </row>
    <row r="553" spans="1:26" ht="15.75" customHeight="1" x14ac:dyDescent="0.2">
      <c r="A553" s="349"/>
      <c r="B553" s="351"/>
      <c r="C553" s="349"/>
      <c r="D553" s="349"/>
      <c r="E553" s="349"/>
      <c r="F553" s="349"/>
      <c r="G553" s="349"/>
      <c r="H553" s="349"/>
      <c r="I553" s="349"/>
      <c r="J553" s="349"/>
      <c r="K553" s="349"/>
      <c r="L553" s="349"/>
      <c r="M553" s="349"/>
      <c r="N553" s="349"/>
      <c r="O553" s="349"/>
      <c r="P553" s="349"/>
      <c r="Q553" s="349"/>
      <c r="R553" s="349"/>
      <c r="S553" s="349"/>
      <c r="T553" s="349"/>
      <c r="U553" s="349"/>
      <c r="V553" s="349"/>
      <c r="W553" s="349"/>
      <c r="X553" s="349"/>
      <c r="Y553" s="349"/>
      <c r="Z553" s="349"/>
    </row>
    <row r="554" spans="1:26" ht="15.75" customHeight="1" x14ac:dyDescent="0.2">
      <c r="A554" s="349"/>
      <c r="B554" s="351"/>
      <c r="C554" s="349"/>
      <c r="D554" s="349"/>
      <c r="E554" s="349"/>
      <c r="F554" s="349"/>
      <c r="G554" s="349"/>
      <c r="H554" s="349"/>
      <c r="I554" s="349"/>
      <c r="J554" s="349"/>
      <c r="K554" s="349"/>
      <c r="L554" s="349"/>
      <c r="M554" s="349"/>
      <c r="N554" s="349"/>
      <c r="O554" s="349"/>
      <c r="P554" s="349"/>
      <c r="Q554" s="349"/>
      <c r="R554" s="349"/>
      <c r="S554" s="349"/>
      <c r="T554" s="349"/>
      <c r="U554" s="349"/>
      <c r="V554" s="349"/>
      <c r="W554" s="349"/>
      <c r="X554" s="349"/>
      <c r="Y554" s="349"/>
      <c r="Z554" s="349"/>
    </row>
    <row r="555" spans="1:26" ht="15.75" customHeight="1" x14ac:dyDescent="0.2">
      <c r="A555" s="349"/>
      <c r="B555" s="351"/>
      <c r="C555" s="349"/>
      <c r="D555" s="349"/>
      <c r="E555" s="349"/>
      <c r="F555" s="349"/>
      <c r="G555" s="349"/>
      <c r="H555" s="349"/>
      <c r="I555" s="349"/>
      <c r="J555" s="349"/>
      <c r="K555" s="349"/>
      <c r="L555" s="349"/>
      <c r="M555" s="349"/>
      <c r="N555" s="349"/>
      <c r="O555" s="349"/>
      <c r="P555" s="349"/>
      <c r="Q555" s="349"/>
      <c r="R555" s="349"/>
      <c r="S555" s="349"/>
      <c r="T555" s="349"/>
      <c r="U555" s="349"/>
      <c r="V555" s="349"/>
      <c r="W555" s="349"/>
      <c r="X555" s="349"/>
      <c r="Y555" s="349"/>
      <c r="Z555" s="349"/>
    </row>
    <row r="556" spans="1:26" ht="15.75" customHeight="1" x14ac:dyDescent="0.2">
      <c r="A556" s="349"/>
      <c r="B556" s="351"/>
      <c r="C556" s="349"/>
      <c r="D556" s="349"/>
      <c r="E556" s="349"/>
      <c r="F556" s="349"/>
      <c r="G556" s="349"/>
      <c r="H556" s="349"/>
      <c r="I556" s="349"/>
      <c r="J556" s="349"/>
      <c r="K556" s="349"/>
      <c r="L556" s="349"/>
      <c r="M556" s="349"/>
      <c r="N556" s="349"/>
      <c r="O556" s="349"/>
      <c r="P556" s="349"/>
      <c r="Q556" s="349"/>
      <c r="R556" s="349"/>
      <c r="S556" s="349"/>
      <c r="T556" s="349"/>
      <c r="U556" s="349"/>
      <c r="V556" s="349"/>
      <c r="W556" s="349"/>
      <c r="X556" s="349"/>
      <c r="Y556" s="349"/>
      <c r="Z556" s="349"/>
    </row>
    <row r="557" spans="1:26" ht="15.75" customHeight="1" x14ac:dyDescent="0.2">
      <c r="A557" s="349"/>
      <c r="B557" s="351"/>
      <c r="C557" s="349"/>
      <c r="D557" s="349"/>
      <c r="E557" s="349"/>
      <c r="F557" s="349"/>
      <c r="G557" s="349"/>
      <c r="H557" s="349"/>
      <c r="I557" s="349"/>
      <c r="J557" s="349"/>
      <c r="K557" s="349"/>
      <c r="L557" s="349"/>
      <c r="M557" s="349"/>
      <c r="N557" s="349"/>
      <c r="O557" s="349"/>
      <c r="P557" s="349"/>
      <c r="Q557" s="349"/>
      <c r="R557" s="349"/>
      <c r="S557" s="349"/>
      <c r="T557" s="349"/>
      <c r="U557" s="349"/>
      <c r="V557" s="349"/>
      <c r="W557" s="349"/>
      <c r="X557" s="349"/>
      <c r="Y557" s="349"/>
      <c r="Z557" s="349"/>
    </row>
    <row r="558" spans="1:26" ht="15.75" customHeight="1" x14ac:dyDescent="0.2">
      <c r="A558" s="349"/>
      <c r="B558" s="351"/>
      <c r="C558" s="349"/>
      <c r="D558" s="349"/>
      <c r="E558" s="349"/>
      <c r="F558" s="349"/>
      <c r="G558" s="349"/>
      <c r="H558" s="349"/>
      <c r="I558" s="349"/>
      <c r="J558" s="349"/>
      <c r="K558" s="349"/>
      <c r="L558" s="349"/>
      <c r="M558" s="349"/>
      <c r="N558" s="349"/>
      <c r="O558" s="349"/>
      <c r="P558" s="349"/>
      <c r="Q558" s="349"/>
      <c r="R558" s="349"/>
      <c r="S558" s="349"/>
      <c r="T558" s="349"/>
      <c r="U558" s="349"/>
      <c r="V558" s="349"/>
      <c r="W558" s="349"/>
      <c r="X558" s="349"/>
      <c r="Y558" s="349"/>
      <c r="Z558" s="349"/>
    </row>
    <row r="559" spans="1:26" ht="15.75" customHeight="1" x14ac:dyDescent="0.2">
      <c r="A559" s="349"/>
      <c r="B559" s="351"/>
      <c r="C559" s="349"/>
      <c r="D559" s="349"/>
      <c r="E559" s="349"/>
      <c r="F559" s="349"/>
      <c r="G559" s="349"/>
      <c r="H559" s="349"/>
      <c r="I559" s="349"/>
      <c r="J559" s="349"/>
      <c r="K559" s="349"/>
      <c r="L559" s="349"/>
      <c r="M559" s="349"/>
      <c r="N559" s="349"/>
      <c r="O559" s="349"/>
      <c r="P559" s="349"/>
      <c r="Q559" s="349"/>
      <c r="R559" s="349"/>
      <c r="S559" s="349"/>
      <c r="T559" s="349"/>
      <c r="U559" s="349"/>
      <c r="V559" s="349"/>
      <c r="W559" s="349"/>
      <c r="X559" s="349"/>
      <c r="Y559" s="349"/>
      <c r="Z559" s="349"/>
    </row>
    <row r="560" spans="1:26" ht="15.75" customHeight="1" x14ac:dyDescent="0.2">
      <c r="A560" s="349"/>
      <c r="B560" s="351"/>
      <c r="C560" s="349"/>
      <c r="D560" s="349"/>
      <c r="E560" s="349"/>
      <c r="F560" s="349"/>
      <c r="G560" s="349"/>
      <c r="H560" s="349"/>
      <c r="I560" s="349"/>
      <c r="J560" s="349"/>
      <c r="K560" s="349"/>
      <c r="L560" s="349"/>
      <c r="M560" s="349"/>
      <c r="N560" s="349"/>
      <c r="O560" s="349"/>
      <c r="P560" s="349"/>
      <c r="Q560" s="349"/>
      <c r="R560" s="349"/>
      <c r="S560" s="349"/>
      <c r="T560" s="349"/>
      <c r="U560" s="349"/>
      <c r="V560" s="349"/>
      <c r="W560" s="349"/>
      <c r="X560" s="349"/>
      <c r="Y560" s="349"/>
      <c r="Z560" s="349"/>
    </row>
    <row r="561" spans="1:26" ht="15.75" customHeight="1" x14ac:dyDescent="0.2">
      <c r="A561" s="349"/>
      <c r="B561" s="351"/>
      <c r="C561" s="349"/>
      <c r="D561" s="349"/>
      <c r="E561" s="349"/>
      <c r="F561" s="349"/>
      <c r="G561" s="349"/>
      <c r="H561" s="349"/>
      <c r="I561" s="349"/>
      <c r="J561" s="349"/>
      <c r="K561" s="349"/>
      <c r="L561" s="349"/>
      <c r="M561" s="349"/>
      <c r="N561" s="349"/>
      <c r="O561" s="349"/>
      <c r="P561" s="349"/>
      <c r="Q561" s="349"/>
      <c r="R561" s="349"/>
      <c r="S561" s="349"/>
      <c r="T561" s="349"/>
      <c r="U561" s="349"/>
      <c r="V561" s="349"/>
      <c r="W561" s="349"/>
      <c r="X561" s="349"/>
      <c r="Y561" s="349"/>
      <c r="Z561" s="349"/>
    </row>
    <row r="562" spans="1:26" ht="15.75" customHeight="1" x14ac:dyDescent="0.2">
      <c r="A562" s="349"/>
      <c r="B562" s="351"/>
      <c r="C562" s="349"/>
      <c r="D562" s="349"/>
      <c r="E562" s="349"/>
      <c r="F562" s="349"/>
      <c r="G562" s="349"/>
      <c r="H562" s="349"/>
      <c r="I562" s="349"/>
      <c r="J562" s="349"/>
      <c r="K562" s="349"/>
      <c r="L562" s="349"/>
      <c r="M562" s="349"/>
      <c r="N562" s="349"/>
      <c r="O562" s="349"/>
      <c r="P562" s="349"/>
      <c r="Q562" s="349"/>
      <c r="R562" s="349"/>
      <c r="S562" s="349"/>
      <c r="T562" s="349"/>
      <c r="U562" s="349"/>
      <c r="V562" s="349"/>
      <c r="W562" s="349"/>
      <c r="X562" s="349"/>
      <c r="Y562" s="349"/>
      <c r="Z562" s="349"/>
    </row>
    <row r="563" spans="1:26" ht="15.75" customHeight="1" x14ac:dyDescent="0.2">
      <c r="A563" s="349"/>
      <c r="B563" s="351"/>
      <c r="C563" s="349"/>
      <c r="D563" s="349"/>
      <c r="E563" s="349"/>
      <c r="F563" s="349"/>
      <c r="G563" s="349"/>
      <c r="H563" s="349"/>
      <c r="I563" s="349"/>
      <c r="J563" s="349"/>
      <c r="K563" s="349"/>
      <c r="L563" s="349"/>
      <c r="M563" s="349"/>
      <c r="N563" s="349"/>
      <c r="O563" s="349"/>
      <c r="P563" s="349"/>
      <c r="Q563" s="349"/>
      <c r="R563" s="349"/>
      <c r="S563" s="349"/>
      <c r="T563" s="349"/>
      <c r="U563" s="349"/>
      <c r="V563" s="349"/>
      <c r="W563" s="349"/>
      <c r="X563" s="349"/>
      <c r="Y563" s="349"/>
      <c r="Z563" s="349"/>
    </row>
    <row r="564" spans="1:26" ht="15.75" customHeight="1" x14ac:dyDescent="0.2">
      <c r="A564" s="349"/>
      <c r="B564" s="351"/>
      <c r="C564" s="349"/>
      <c r="D564" s="349"/>
      <c r="E564" s="349"/>
      <c r="F564" s="349"/>
      <c r="G564" s="349"/>
      <c r="H564" s="349"/>
      <c r="I564" s="349"/>
      <c r="J564" s="349"/>
      <c r="K564" s="349"/>
      <c r="L564" s="349"/>
      <c r="M564" s="349"/>
      <c r="N564" s="349"/>
      <c r="O564" s="349"/>
      <c r="P564" s="349"/>
      <c r="Q564" s="349"/>
      <c r="R564" s="349"/>
      <c r="S564" s="349"/>
      <c r="T564" s="349"/>
      <c r="U564" s="349"/>
      <c r="V564" s="349"/>
      <c r="W564" s="349"/>
      <c r="X564" s="349"/>
      <c r="Y564" s="349"/>
      <c r="Z564" s="349"/>
    </row>
    <row r="565" spans="1:26" ht="15.75" customHeight="1" x14ac:dyDescent="0.2">
      <c r="A565" s="349"/>
      <c r="B565" s="351"/>
      <c r="C565" s="349"/>
      <c r="D565" s="349"/>
      <c r="E565" s="349"/>
      <c r="F565" s="349"/>
      <c r="G565" s="349"/>
      <c r="H565" s="349"/>
      <c r="I565" s="349"/>
      <c r="J565" s="349"/>
      <c r="K565" s="349"/>
      <c r="L565" s="349"/>
      <c r="M565" s="349"/>
      <c r="N565" s="349"/>
      <c r="O565" s="349"/>
      <c r="P565" s="349"/>
      <c r="Q565" s="349"/>
      <c r="R565" s="349"/>
      <c r="S565" s="349"/>
      <c r="T565" s="349"/>
      <c r="U565" s="349"/>
      <c r="V565" s="349"/>
      <c r="W565" s="349"/>
      <c r="X565" s="349"/>
      <c r="Y565" s="349"/>
      <c r="Z565" s="349"/>
    </row>
    <row r="566" spans="1:26" ht="15.75" customHeight="1" x14ac:dyDescent="0.2">
      <c r="A566" s="349"/>
      <c r="B566" s="351"/>
      <c r="C566" s="349"/>
      <c r="D566" s="349"/>
      <c r="E566" s="349"/>
      <c r="F566" s="349"/>
      <c r="G566" s="349"/>
      <c r="H566" s="349"/>
      <c r="I566" s="349"/>
      <c r="J566" s="349"/>
      <c r="K566" s="349"/>
      <c r="L566" s="349"/>
      <c r="M566" s="349"/>
      <c r="N566" s="349"/>
      <c r="O566" s="349"/>
      <c r="P566" s="349"/>
      <c r="Q566" s="349"/>
      <c r="R566" s="349"/>
      <c r="S566" s="349"/>
      <c r="T566" s="349"/>
      <c r="U566" s="349"/>
      <c r="V566" s="349"/>
      <c r="W566" s="349"/>
      <c r="X566" s="349"/>
      <c r="Y566" s="349"/>
      <c r="Z566" s="349"/>
    </row>
    <row r="567" spans="1:26" ht="15.75" customHeight="1" x14ac:dyDescent="0.2">
      <c r="A567" s="349"/>
      <c r="B567" s="351"/>
      <c r="C567" s="349"/>
      <c r="D567" s="349"/>
      <c r="E567" s="349"/>
      <c r="F567" s="349"/>
      <c r="G567" s="349"/>
      <c r="H567" s="349"/>
      <c r="I567" s="349"/>
      <c r="J567" s="349"/>
      <c r="K567" s="349"/>
      <c r="L567" s="349"/>
      <c r="M567" s="349"/>
      <c r="N567" s="349"/>
      <c r="O567" s="349"/>
      <c r="P567" s="349"/>
      <c r="Q567" s="349"/>
      <c r="R567" s="349"/>
      <c r="S567" s="349"/>
      <c r="T567" s="349"/>
      <c r="U567" s="349"/>
      <c r="V567" s="349"/>
      <c r="W567" s="349"/>
      <c r="X567" s="349"/>
      <c r="Y567" s="349"/>
      <c r="Z567" s="349"/>
    </row>
    <row r="568" spans="1:26" ht="15.75" customHeight="1" x14ac:dyDescent="0.2">
      <c r="A568" s="349"/>
      <c r="B568" s="351"/>
      <c r="C568" s="349"/>
      <c r="D568" s="349"/>
      <c r="E568" s="349"/>
      <c r="F568" s="349"/>
      <c r="G568" s="349"/>
      <c r="H568" s="349"/>
      <c r="I568" s="349"/>
      <c r="J568" s="349"/>
      <c r="K568" s="349"/>
      <c r="L568" s="349"/>
      <c r="M568" s="349"/>
      <c r="N568" s="349"/>
      <c r="O568" s="349"/>
      <c r="P568" s="349"/>
      <c r="Q568" s="349"/>
      <c r="R568" s="349"/>
      <c r="S568" s="349"/>
      <c r="T568" s="349"/>
      <c r="U568" s="349"/>
      <c r="V568" s="349"/>
      <c r="W568" s="349"/>
      <c r="X568" s="349"/>
      <c r="Y568" s="349"/>
      <c r="Z568" s="349"/>
    </row>
    <row r="569" spans="1:26" ht="15.75" customHeight="1" x14ac:dyDescent="0.2">
      <c r="A569" s="349"/>
      <c r="B569" s="351"/>
      <c r="C569" s="349"/>
      <c r="D569" s="349"/>
      <c r="E569" s="349"/>
      <c r="F569" s="349"/>
      <c r="G569" s="349"/>
      <c r="H569" s="349"/>
      <c r="I569" s="349"/>
      <c r="J569" s="349"/>
      <c r="K569" s="349"/>
      <c r="L569" s="349"/>
      <c r="M569" s="349"/>
      <c r="N569" s="349"/>
      <c r="O569" s="349"/>
      <c r="P569" s="349"/>
      <c r="Q569" s="349"/>
      <c r="R569" s="349"/>
      <c r="S569" s="349"/>
      <c r="T569" s="349"/>
      <c r="U569" s="349"/>
      <c r="V569" s="349"/>
      <c r="W569" s="349"/>
      <c r="X569" s="349"/>
      <c r="Y569" s="349"/>
      <c r="Z569" s="349"/>
    </row>
    <row r="570" spans="1:26" ht="15.75" customHeight="1" x14ac:dyDescent="0.2">
      <c r="A570" s="349"/>
      <c r="B570" s="351"/>
      <c r="C570" s="349"/>
      <c r="D570" s="349"/>
      <c r="E570" s="349"/>
      <c r="F570" s="349"/>
      <c r="G570" s="349"/>
      <c r="H570" s="349"/>
      <c r="I570" s="349"/>
      <c r="J570" s="349"/>
      <c r="K570" s="349"/>
      <c r="L570" s="349"/>
      <c r="M570" s="349"/>
      <c r="N570" s="349"/>
      <c r="O570" s="349"/>
      <c r="P570" s="349"/>
      <c r="Q570" s="349"/>
      <c r="R570" s="349"/>
      <c r="S570" s="349"/>
      <c r="T570" s="349"/>
      <c r="U570" s="349"/>
      <c r="V570" s="349"/>
      <c r="W570" s="349"/>
      <c r="X570" s="349"/>
      <c r="Y570" s="349"/>
      <c r="Z570" s="349"/>
    </row>
    <row r="571" spans="1:26" ht="15.75" customHeight="1" x14ac:dyDescent="0.2">
      <c r="A571" s="349"/>
      <c r="B571" s="351"/>
      <c r="C571" s="349"/>
      <c r="D571" s="349"/>
      <c r="E571" s="349"/>
      <c r="F571" s="349"/>
      <c r="G571" s="349"/>
      <c r="H571" s="349"/>
      <c r="I571" s="349"/>
      <c r="J571" s="349"/>
      <c r="K571" s="349"/>
      <c r="L571" s="349"/>
      <c r="M571" s="349"/>
      <c r="N571" s="349"/>
      <c r="O571" s="349"/>
      <c r="P571" s="349"/>
      <c r="Q571" s="349"/>
      <c r="R571" s="349"/>
      <c r="S571" s="349"/>
      <c r="T571" s="349"/>
      <c r="U571" s="349"/>
      <c r="V571" s="349"/>
      <c r="W571" s="349"/>
      <c r="X571" s="349"/>
      <c r="Y571" s="349"/>
      <c r="Z571" s="349"/>
    </row>
    <row r="572" spans="1:26" ht="15.75" customHeight="1" x14ac:dyDescent="0.2">
      <c r="A572" s="349"/>
      <c r="B572" s="351"/>
      <c r="C572" s="349"/>
      <c r="D572" s="349"/>
      <c r="E572" s="349"/>
      <c r="F572" s="349"/>
      <c r="G572" s="349"/>
      <c r="H572" s="349"/>
      <c r="I572" s="349"/>
      <c r="J572" s="349"/>
      <c r="K572" s="349"/>
      <c r="L572" s="349"/>
      <c r="M572" s="349"/>
      <c r="N572" s="349"/>
      <c r="O572" s="349"/>
      <c r="P572" s="349"/>
      <c r="Q572" s="349"/>
      <c r="R572" s="349"/>
      <c r="S572" s="349"/>
      <c r="T572" s="349"/>
      <c r="U572" s="349"/>
      <c r="V572" s="349"/>
      <c r="W572" s="349"/>
      <c r="X572" s="349"/>
      <c r="Y572" s="349"/>
      <c r="Z572" s="349"/>
    </row>
    <row r="573" spans="1:26" ht="15.75" customHeight="1" x14ac:dyDescent="0.2">
      <c r="A573" s="349"/>
      <c r="B573" s="351"/>
      <c r="C573" s="349"/>
      <c r="D573" s="349"/>
      <c r="E573" s="349"/>
      <c r="F573" s="349"/>
      <c r="G573" s="349"/>
      <c r="H573" s="349"/>
      <c r="I573" s="349"/>
      <c r="J573" s="349"/>
      <c r="K573" s="349"/>
      <c r="L573" s="349"/>
      <c r="M573" s="349"/>
      <c r="N573" s="349"/>
      <c r="O573" s="349"/>
      <c r="P573" s="349"/>
      <c r="Q573" s="349"/>
      <c r="R573" s="349"/>
      <c r="S573" s="349"/>
      <c r="T573" s="349"/>
      <c r="U573" s="349"/>
      <c r="V573" s="349"/>
      <c r="W573" s="349"/>
      <c r="X573" s="349"/>
      <c r="Y573" s="349"/>
      <c r="Z573" s="349"/>
    </row>
    <row r="574" spans="1:26" ht="15.75" customHeight="1" x14ac:dyDescent="0.2">
      <c r="A574" s="349"/>
      <c r="B574" s="351"/>
      <c r="C574" s="349"/>
      <c r="D574" s="349"/>
      <c r="E574" s="349"/>
      <c r="F574" s="349"/>
      <c r="G574" s="349"/>
      <c r="H574" s="349"/>
      <c r="I574" s="349"/>
      <c r="J574" s="349"/>
      <c r="K574" s="349"/>
      <c r="L574" s="349"/>
      <c r="M574" s="349"/>
      <c r="N574" s="349"/>
      <c r="O574" s="349"/>
      <c r="P574" s="349"/>
      <c r="Q574" s="349"/>
      <c r="R574" s="349"/>
      <c r="S574" s="349"/>
      <c r="T574" s="349"/>
      <c r="U574" s="349"/>
      <c r="V574" s="349"/>
      <c r="W574" s="349"/>
      <c r="X574" s="349"/>
      <c r="Y574" s="349"/>
      <c r="Z574" s="349"/>
    </row>
    <row r="575" spans="1:26" ht="15.75" customHeight="1" x14ac:dyDescent="0.2">
      <c r="A575" s="349"/>
      <c r="B575" s="351"/>
      <c r="C575" s="349"/>
      <c r="D575" s="349"/>
      <c r="E575" s="349"/>
      <c r="F575" s="349"/>
      <c r="G575" s="349"/>
      <c r="H575" s="349"/>
      <c r="I575" s="349"/>
      <c r="J575" s="349"/>
      <c r="K575" s="349"/>
      <c r="L575" s="349"/>
      <c r="M575" s="349"/>
      <c r="N575" s="349"/>
      <c r="O575" s="349"/>
      <c r="P575" s="349"/>
      <c r="Q575" s="349"/>
      <c r="R575" s="349"/>
      <c r="S575" s="349"/>
      <c r="T575" s="349"/>
      <c r="U575" s="349"/>
      <c r="V575" s="349"/>
      <c r="W575" s="349"/>
      <c r="X575" s="349"/>
      <c r="Y575" s="349"/>
      <c r="Z575" s="349"/>
    </row>
    <row r="576" spans="1:26" ht="15.75" customHeight="1" x14ac:dyDescent="0.2">
      <c r="A576" s="349"/>
      <c r="B576" s="351"/>
      <c r="C576" s="349"/>
      <c r="D576" s="349"/>
      <c r="E576" s="349"/>
      <c r="F576" s="349"/>
      <c r="G576" s="349"/>
      <c r="H576" s="349"/>
      <c r="I576" s="349"/>
      <c r="J576" s="349"/>
      <c r="K576" s="349"/>
      <c r="L576" s="349"/>
      <c r="M576" s="349"/>
      <c r="N576" s="349"/>
      <c r="O576" s="349"/>
      <c r="P576" s="349"/>
      <c r="Q576" s="349"/>
      <c r="R576" s="349"/>
      <c r="S576" s="349"/>
      <c r="T576" s="349"/>
      <c r="U576" s="349"/>
      <c r="V576" s="349"/>
      <c r="W576" s="349"/>
      <c r="X576" s="349"/>
      <c r="Y576" s="349"/>
      <c r="Z576" s="349"/>
    </row>
    <row r="577" spans="1:26" ht="15.75" customHeight="1" x14ac:dyDescent="0.2">
      <c r="A577" s="349"/>
      <c r="B577" s="351"/>
      <c r="C577" s="349"/>
      <c r="D577" s="349"/>
      <c r="E577" s="349"/>
      <c r="F577" s="349"/>
      <c r="G577" s="349"/>
      <c r="H577" s="349"/>
      <c r="I577" s="349"/>
      <c r="J577" s="349"/>
      <c r="K577" s="349"/>
      <c r="L577" s="349"/>
      <c r="M577" s="349"/>
      <c r="N577" s="349"/>
      <c r="O577" s="349"/>
      <c r="P577" s="349"/>
      <c r="Q577" s="349"/>
      <c r="R577" s="349"/>
      <c r="S577" s="349"/>
      <c r="T577" s="349"/>
      <c r="U577" s="349"/>
      <c r="V577" s="349"/>
      <c r="W577" s="349"/>
      <c r="X577" s="349"/>
      <c r="Y577" s="349"/>
      <c r="Z577" s="349"/>
    </row>
    <row r="578" spans="1:26" ht="15.75" customHeight="1" x14ac:dyDescent="0.2">
      <c r="A578" s="349"/>
      <c r="B578" s="351"/>
      <c r="C578" s="349"/>
      <c r="D578" s="349"/>
      <c r="E578" s="349"/>
      <c r="F578" s="349"/>
      <c r="G578" s="349"/>
      <c r="H578" s="349"/>
      <c r="I578" s="349"/>
      <c r="J578" s="349"/>
      <c r="K578" s="349"/>
      <c r="L578" s="349"/>
      <c r="M578" s="349"/>
      <c r="N578" s="349"/>
      <c r="O578" s="349"/>
      <c r="P578" s="349"/>
      <c r="Q578" s="349"/>
      <c r="R578" s="349"/>
      <c r="S578" s="349"/>
      <c r="T578" s="349"/>
      <c r="U578" s="349"/>
      <c r="V578" s="349"/>
      <c r="W578" s="349"/>
      <c r="X578" s="349"/>
      <c r="Y578" s="349"/>
      <c r="Z578" s="349"/>
    </row>
    <row r="579" spans="1:26" ht="15.75" customHeight="1" x14ac:dyDescent="0.2">
      <c r="A579" s="349"/>
      <c r="B579" s="351"/>
      <c r="C579" s="349"/>
      <c r="D579" s="349"/>
      <c r="E579" s="349"/>
      <c r="F579" s="349"/>
      <c r="G579" s="349"/>
      <c r="H579" s="349"/>
      <c r="I579" s="349"/>
      <c r="J579" s="349"/>
      <c r="K579" s="349"/>
      <c r="L579" s="349"/>
      <c r="M579" s="349"/>
      <c r="N579" s="349"/>
      <c r="O579" s="349"/>
      <c r="P579" s="349"/>
      <c r="Q579" s="349"/>
      <c r="R579" s="349"/>
      <c r="S579" s="349"/>
      <c r="T579" s="349"/>
      <c r="U579" s="349"/>
      <c r="V579" s="349"/>
      <c r="W579" s="349"/>
      <c r="X579" s="349"/>
      <c r="Y579" s="349"/>
      <c r="Z579" s="349"/>
    </row>
    <row r="580" spans="1:26" ht="15.75" customHeight="1" x14ac:dyDescent="0.2">
      <c r="A580" s="349"/>
      <c r="B580" s="351"/>
      <c r="C580" s="349"/>
      <c r="D580" s="349"/>
      <c r="E580" s="349"/>
      <c r="F580" s="349"/>
      <c r="G580" s="349"/>
      <c r="H580" s="349"/>
      <c r="I580" s="349"/>
      <c r="J580" s="349"/>
      <c r="K580" s="349"/>
      <c r="L580" s="349"/>
      <c r="M580" s="349"/>
      <c r="N580" s="349"/>
      <c r="O580" s="349"/>
      <c r="P580" s="349"/>
      <c r="Q580" s="349"/>
      <c r="R580" s="349"/>
      <c r="S580" s="349"/>
      <c r="T580" s="349"/>
      <c r="U580" s="349"/>
      <c r="V580" s="349"/>
      <c r="W580" s="349"/>
      <c r="X580" s="349"/>
      <c r="Y580" s="349"/>
      <c r="Z580" s="349"/>
    </row>
    <row r="581" spans="1:26" ht="15.75" customHeight="1" x14ac:dyDescent="0.2">
      <c r="A581" s="349"/>
      <c r="B581" s="351"/>
      <c r="C581" s="349"/>
      <c r="D581" s="349"/>
      <c r="E581" s="349"/>
      <c r="F581" s="349"/>
      <c r="G581" s="349"/>
      <c r="H581" s="349"/>
      <c r="I581" s="349"/>
      <c r="J581" s="349"/>
      <c r="K581" s="349"/>
      <c r="L581" s="349"/>
      <c r="M581" s="349"/>
      <c r="N581" s="349"/>
      <c r="O581" s="349"/>
      <c r="P581" s="349"/>
      <c r="Q581" s="349"/>
      <c r="R581" s="349"/>
      <c r="S581" s="349"/>
      <c r="T581" s="349"/>
      <c r="U581" s="349"/>
      <c r="V581" s="349"/>
      <c r="W581" s="349"/>
      <c r="X581" s="349"/>
      <c r="Y581" s="349"/>
      <c r="Z581" s="349"/>
    </row>
    <row r="582" spans="1:26" ht="15.75" customHeight="1" x14ac:dyDescent="0.2">
      <c r="A582" s="349"/>
      <c r="B582" s="351"/>
      <c r="C582" s="349"/>
      <c r="D582" s="349"/>
      <c r="E582" s="349"/>
      <c r="F582" s="349"/>
      <c r="G582" s="349"/>
      <c r="H582" s="349"/>
      <c r="I582" s="349"/>
      <c r="J582" s="349"/>
      <c r="K582" s="349"/>
      <c r="L582" s="349"/>
      <c r="M582" s="349"/>
      <c r="N582" s="349"/>
      <c r="O582" s="349"/>
      <c r="P582" s="349"/>
      <c r="Q582" s="349"/>
      <c r="R582" s="349"/>
      <c r="S582" s="349"/>
      <c r="T582" s="349"/>
      <c r="U582" s="349"/>
      <c r="V582" s="349"/>
      <c r="W582" s="349"/>
      <c r="X582" s="349"/>
      <c r="Y582" s="349"/>
      <c r="Z582" s="349"/>
    </row>
    <row r="583" spans="1:26" ht="15.75" customHeight="1" x14ac:dyDescent="0.2">
      <c r="A583" s="349"/>
      <c r="B583" s="351"/>
      <c r="C583" s="349"/>
      <c r="D583" s="349"/>
      <c r="E583" s="349"/>
      <c r="F583" s="349"/>
      <c r="G583" s="349"/>
      <c r="H583" s="349"/>
      <c r="I583" s="349"/>
      <c r="J583" s="349"/>
      <c r="K583" s="349"/>
      <c r="L583" s="349"/>
      <c r="M583" s="349"/>
      <c r="N583" s="349"/>
      <c r="O583" s="349"/>
      <c r="P583" s="349"/>
      <c r="Q583" s="349"/>
      <c r="R583" s="349"/>
      <c r="S583" s="349"/>
      <c r="T583" s="349"/>
      <c r="U583" s="349"/>
      <c r="V583" s="349"/>
      <c r="W583" s="349"/>
      <c r="X583" s="349"/>
      <c r="Y583" s="349"/>
      <c r="Z583" s="349"/>
    </row>
    <row r="584" spans="1:26" ht="15.75" customHeight="1" x14ac:dyDescent="0.2">
      <c r="A584" s="349"/>
      <c r="B584" s="351"/>
      <c r="C584" s="349"/>
      <c r="D584" s="349"/>
      <c r="E584" s="349"/>
      <c r="F584" s="349"/>
      <c r="G584" s="349"/>
      <c r="H584" s="349"/>
      <c r="I584" s="349"/>
      <c r="J584" s="349"/>
      <c r="K584" s="349"/>
      <c r="L584" s="349"/>
      <c r="M584" s="349"/>
      <c r="N584" s="349"/>
      <c r="O584" s="349"/>
      <c r="P584" s="349"/>
      <c r="Q584" s="349"/>
      <c r="R584" s="349"/>
      <c r="S584" s="349"/>
      <c r="T584" s="349"/>
      <c r="U584" s="349"/>
      <c r="V584" s="349"/>
      <c r="W584" s="349"/>
      <c r="X584" s="349"/>
      <c r="Y584" s="349"/>
      <c r="Z584" s="349"/>
    </row>
    <row r="585" spans="1:26" ht="15.75" customHeight="1" x14ac:dyDescent="0.2">
      <c r="A585" s="349"/>
      <c r="B585" s="351"/>
      <c r="C585" s="349"/>
      <c r="D585" s="349"/>
      <c r="E585" s="349"/>
      <c r="F585" s="349"/>
      <c r="G585" s="349"/>
      <c r="H585" s="349"/>
      <c r="I585" s="349"/>
      <c r="J585" s="349"/>
      <c r="K585" s="349"/>
      <c r="L585" s="349"/>
      <c r="M585" s="349"/>
      <c r="N585" s="349"/>
      <c r="O585" s="349"/>
      <c r="P585" s="349"/>
      <c r="Q585" s="349"/>
      <c r="R585" s="349"/>
      <c r="S585" s="349"/>
      <c r="T585" s="349"/>
      <c r="U585" s="349"/>
      <c r="V585" s="349"/>
      <c r="W585" s="349"/>
      <c r="X585" s="349"/>
      <c r="Y585" s="349"/>
      <c r="Z585" s="349"/>
    </row>
    <row r="586" spans="1:26" ht="15.75" customHeight="1" x14ac:dyDescent="0.2">
      <c r="A586" s="349"/>
      <c r="B586" s="351"/>
      <c r="C586" s="349"/>
      <c r="D586" s="349"/>
      <c r="E586" s="349"/>
      <c r="F586" s="349"/>
      <c r="G586" s="349"/>
      <c r="H586" s="349"/>
      <c r="I586" s="349"/>
      <c r="J586" s="349"/>
      <c r="K586" s="349"/>
      <c r="L586" s="349"/>
      <c r="M586" s="349"/>
      <c r="N586" s="349"/>
      <c r="O586" s="349"/>
      <c r="P586" s="349"/>
      <c r="Q586" s="349"/>
      <c r="R586" s="349"/>
      <c r="S586" s="349"/>
      <c r="T586" s="349"/>
      <c r="U586" s="349"/>
      <c r="V586" s="349"/>
      <c r="W586" s="349"/>
      <c r="X586" s="349"/>
      <c r="Y586" s="349"/>
      <c r="Z586" s="349"/>
    </row>
    <row r="587" spans="1:26" ht="15.75" customHeight="1" x14ac:dyDescent="0.2">
      <c r="A587" s="349"/>
      <c r="B587" s="351"/>
      <c r="C587" s="349"/>
      <c r="D587" s="349"/>
      <c r="E587" s="349"/>
      <c r="F587" s="349"/>
      <c r="G587" s="349"/>
      <c r="H587" s="349"/>
      <c r="I587" s="349"/>
      <c r="J587" s="349"/>
      <c r="K587" s="349"/>
      <c r="L587" s="349"/>
      <c r="M587" s="349"/>
      <c r="N587" s="349"/>
      <c r="O587" s="349"/>
      <c r="P587" s="349"/>
      <c r="Q587" s="349"/>
      <c r="R587" s="349"/>
      <c r="S587" s="349"/>
      <c r="T587" s="349"/>
      <c r="U587" s="349"/>
      <c r="V587" s="349"/>
      <c r="W587" s="349"/>
      <c r="X587" s="349"/>
      <c r="Y587" s="349"/>
      <c r="Z587" s="349"/>
    </row>
    <row r="588" spans="1:26" ht="15.75" customHeight="1" x14ac:dyDescent="0.2">
      <c r="A588" s="349"/>
      <c r="B588" s="351"/>
      <c r="C588" s="349"/>
      <c r="D588" s="349"/>
      <c r="E588" s="349"/>
      <c r="F588" s="349"/>
      <c r="G588" s="349"/>
      <c r="H588" s="349"/>
      <c r="I588" s="349"/>
      <c r="J588" s="349"/>
      <c r="K588" s="349"/>
      <c r="L588" s="349"/>
      <c r="M588" s="349"/>
      <c r="N588" s="349"/>
      <c r="O588" s="349"/>
      <c r="P588" s="349"/>
      <c r="Q588" s="349"/>
      <c r="R588" s="349"/>
      <c r="S588" s="349"/>
      <c r="T588" s="349"/>
      <c r="U588" s="349"/>
      <c r="V588" s="349"/>
      <c r="W588" s="349"/>
      <c r="X588" s="349"/>
      <c r="Y588" s="349"/>
      <c r="Z588" s="349"/>
    </row>
    <row r="589" spans="1:26" ht="15.75" customHeight="1" x14ac:dyDescent="0.2">
      <c r="A589" s="349"/>
      <c r="B589" s="351"/>
      <c r="C589" s="349"/>
      <c r="D589" s="349"/>
      <c r="E589" s="349"/>
      <c r="F589" s="349"/>
      <c r="G589" s="349"/>
      <c r="H589" s="349"/>
      <c r="I589" s="349"/>
      <c r="J589" s="349"/>
      <c r="K589" s="349"/>
      <c r="L589" s="349"/>
      <c r="M589" s="349"/>
      <c r="N589" s="349"/>
      <c r="O589" s="349"/>
      <c r="P589" s="349"/>
      <c r="Q589" s="349"/>
      <c r="R589" s="349"/>
      <c r="S589" s="349"/>
      <c r="T589" s="349"/>
      <c r="U589" s="349"/>
      <c r="V589" s="349"/>
      <c r="W589" s="349"/>
      <c r="X589" s="349"/>
      <c r="Y589" s="349"/>
      <c r="Z589" s="349"/>
    </row>
    <row r="590" spans="1:26" ht="15.75" customHeight="1" x14ac:dyDescent="0.2">
      <c r="A590" s="349"/>
      <c r="B590" s="351"/>
      <c r="C590" s="349"/>
      <c r="D590" s="349"/>
      <c r="E590" s="349"/>
      <c r="F590" s="349"/>
      <c r="G590" s="349"/>
      <c r="H590" s="349"/>
      <c r="I590" s="349"/>
      <c r="J590" s="349"/>
      <c r="K590" s="349"/>
      <c r="L590" s="349"/>
      <c r="M590" s="349"/>
      <c r="N590" s="349"/>
      <c r="O590" s="349"/>
      <c r="P590" s="349"/>
      <c r="Q590" s="349"/>
      <c r="R590" s="349"/>
      <c r="S590" s="349"/>
      <c r="T590" s="349"/>
      <c r="U590" s="349"/>
      <c r="V590" s="349"/>
      <c r="W590" s="349"/>
      <c r="X590" s="349"/>
      <c r="Y590" s="349"/>
      <c r="Z590" s="349"/>
    </row>
    <row r="591" spans="1:26" ht="15.75" customHeight="1" x14ac:dyDescent="0.2">
      <c r="A591" s="349"/>
      <c r="B591" s="351"/>
      <c r="C591" s="349"/>
      <c r="D591" s="349"/>
      <c r="E591" s="349"/>
      <c r="F591" s="349"/>
      <c r="G591" s="349"/>
      <c r="H591" s="349"/>
      <c r="I591" s="349"/>
      <c r="J591" s="349"/>
      <c r="K591" s="349"/>
      <c r="L591" s="349"/>
      <c r="M591" s="349"/>
      <c r="N591" s="349"/>
      <c r="O591" s="349"/>
      <c r="P591" s="349"/>
      <c r="Q591" s="349"/>
      <c r="R591" s="349"/>
      <c r="S591" s="349"/>
      <c r="T591" s="349"/>
      <c r="U591" s="349"/>
      <c r="V591" s="349"/>
      <c r="W591" s="349"/>
      <c r="X591" s="349"/>
      <c r="Y591" s="349"/>
      <c r="Z591" s="349"/>
    </row>
    <row r="592" spans="1:26" ht="15.75" customHeight="1" x14ac:dyDescent="0.2">
      <c r="A592" s="349"/>
      <c r="B592" s="351"/>
      <c r="C592" s="349"/>
      <c r="D592" s="349"/>
      <c r="E592" s="349"/>
      <c r="F592" s="349"/>
      <c r="G592" s="349"/>
      <c r="H592" s="349"/>
      <c r="I592" s="349"/>
      <c r="J592" s="349"/>
      <c r="K592" s="349"/>
      <c r="L592" s="349"/>
      <c r="M592" s="349"/>
      <c r="N592" s="349"/>
      <c r="O592" s="349"/>
      <c r="P592" s="349"/>
      <c r="Q592" s="349"/>
      <c r="R592" s="349"/>
      <c r="S592" s="349"/>
      <c r="T592" s="349"/>
      <c r="U592" s="349"/>
      <c r="V592" s="349"/>
      <c r="W592" s="349"/>
      <c r="X592" s="349"/>
      <c r="Y592" s="349"/>
      <c r="Z592" s="349"/>
    </row>
    <row r="593" spans="1:26" ht="15.75" customHeight="1" x14ac:dyDescent="0.2">
      <c r="A593" s="349"/>
      <c r="B593" s="351"/>
      <c r="C593" s="349"/>
      <c r="D593" s="349"/>
      <c r="E593" s="349"/>
      <c r="F593" s="349"/>
      <c r="G593" s="349"/>
      <c r="H593" s="349"/>
      <c r="I593" s="349"/>
      <c r="J593" s="349"/>
      <c r="K593" s="349"/>
      <c r="L593" s="349"/>
      <c r="M593" s="349"/>
      <c r="N593" s="349"/>
      <c r="O593" s="349"/>
      <c r="P593" s="349"/>
      <c r="Q593" s="349"/>
      <c r="R593" s="349"/>
      <c r="S593" s="349"/>
      <c r="T593" s="349"/>
      <c r="U593" s="349"/>
      <c r="V593" s="349"/>
      <c r="W593" s="349"/>
      <c r="X593" s="349"/>
      <c r="Y593" s="349"/>
      <c r="Z593" s="349"/>
    </row>
    <row r="594" spans="1:26" ht="15.75" customHeight="1" x14ac:dyDescent="0.2">
      <c r="A594" s="349"/>
      <c r="B594" s="351"/>
      <c r="C594" s="349"/>
      <c r="D594" s="349"/>
      <c r="E594" s="349"/>
      <c r="F594" s="349"/>
      <c r="G594" s="349"/>
      <c r="H594" s="349"/>
      <c r="I594" s="349"/>
      <c r="J594" s="349"/>
      <c r="K594" s="349"/>
      <c r="L594" s="349"/>
      <c r="M594" s="349"/>
      <c r="N594" s="349"/>
      <c r="O594" s="349"/>
      <c r="P594" s="349"/>
      <c r="Q594" s="349"/>
      <c r="R594" s="349"/>
      <c r="S594" s="349"/>
      <c r="T594" s="349"/>
      <c r="U594" s="349"/>
      <c r="V594" s="349"/>
      <c r="W594" s="349"/>
      <c r="X594" s="349"/>
      <c r="Y594" s="349"/>
      <c r="Z594" s="349"/>
    </row>
    <row r="595" spans="1:26" ht="15.75" customHeight="1" x14ac:dyDescent="0.2">
      <c r="A595" s="349"/>
      <c r="B595" s="351"/>
      <c r="C595" s="349"/>
      <c r="D595" s="349"/>
      <c r="E595" s="349"/>
      <c r="F595" s="349"/>
      <c r="G595" s="349"/>
      <c r="H595" s="349"/>
      <c r="I595" s="349"/>
      <c r="J595" s="349"/>
      <c r="K595" s="349"/>
      <c r="L595" s="349"/>
      <c r="M595" s="349"/>
      <c r="N595" s="349"/>
      <c r="O595" s="349"/>
      <c r="P595" s="349"/>
      <c r="Q595" s="349"/>
      <c r="R595" s="349"/>
      <c r="S595" s="349"/>
      <c r="T595" s="349"/>
      <c r="U595" s="349"/>
      <c r="V595" s="349"/>
      <c r="W595" s="349"/>
      <c r="X595" s="349"/>
      <c r="Y595" s="349"/>
      <c r="Z595" s="349"/>
    </row>
    <row r="596" spans="1:26" ht="15.75" customHeight="1" x14ac:dyDescent="0.2">
      <c r="A596" s="349"/>
      <c r="B596" s="351"/>
      <c r="C596" s="349"/>
      <c r="D596" s="349"/>
      <c r="E596" s="349"/>
      <c r="F596" s="349"/>
      <c r="G596" s="349"/>
      <c r="H596" s="349"/>
      <c r="I596" s="349"/>
      <c r="J596" s="349"/>
      <c r="K596" s="349"/>
      <c r="L596" s="349"/>
      <c r="M596" s="349"/>
      <c r="N596" s="349"/>
      <c r="O596" s="349"/>
      <c r="P596" s="349"/>
      <c r="Q596" s="349"/>
      <c r="R596" s="349"/>
      <c r="S596" s="349"/>
      <c r="T596" s="349"/>
      <c r="U596" s="349"/>
      <c r="V596" s="349"/>
      <c r="W596" s="349"/>
      <c r="X596" s="349"/>
      <c r="Y596" s="349"/>
      <c r="Z596" s="349"/>
    </row>
    <row r="597" spans="1:26" ht="15.75" customHeight="1" x14ac:dyDescent="0.2">
      <c r="A597" s="349"/>
      <c r="B597" s="351"/>
      <c r="C597" s="349"/>
      <c r="D597" s="349"/>
      <c r="E597" s="349"/>
      <c r="F597" s="349"/>
      <c r="G597" s="349"/>
      <c r="H597" s="349"/>
      <c r="I597" s="349"/>
      <c r="J597" s="349"/>
      <c r="K597" s="349"/>
      <c r="L597" s="349"/>
      <c r="M597" s="349"/>
      <c r="N597" s="349"/>
      <c r="O597" s="349"/>
      <c r="P597" s="349"/>
      <c r="Q597" s="349"/>
      <c r="R597" s="349"/>
      <c r="S597" s="349"/>
      <c r="T597" s="349"/>
      <c r="U597" s="349"/>
      <c r="V597" s="349"/>
      <c r="W597" s="349"/>
      <c r="X597" s="349"/>
      <c r="Y597" s="349"/>
      <c r="Z597" s="349"/>
    </row>
    <row r="598" spans="1:26" ht="15.75" customHeight="1" x14ac:dyDescent="0.2">
      <c r="A598" s="349"/>
      <c r="B598" s="351"/>
      <c r="C598" s="349"/>
      <c r="D598" s="349"/>
      <c r="E598" s="349"/>
      <c r="F598" s="349"/>
      <c r="G598" s="349"/>
      <c r="H598" s="349"/>
      <c r="I598" s="349"/>
      <c r="J598" s="349"/>
      <c r="K598" s="349"/>
      <c r="L598" s="349"/>
      <c r="M598" s="349"/>
      <c r="N598" s="349"/>
      <c r="O598" s="349"/>
      <c r="P598" s="349"/>
      <c r="Q598" s="349"/>
      <c r="R598" s="349"/>
      <c r="S598" s="349"/>
      <c r="T598" s="349"/>
      <c r="U598" s="349"/>
      <c r="V598" s="349"/>
      <c r="W598" s="349"/>
      <c r="X598" s="349"/>
      <c r="Y598" s="349"/>
      <c r="Z598" s="349"/>
    </row>
    <row r="599" spans="1:26" ht="15.75" customHeight="1" x14ac:dyDescent="0.2">
      <c r="A599" s="349"/>
      <c r="B599" s="351"/>
      <c r="C599" s="349"/>
      <c r="D599" s="349"/>
      <c r="E599" s="349"/>
      <c r="F599" s="349"/>
      <c r="G599" s="349"/>
      <c r="H599" s="349"/>
      <c r="I599" s="349"/>
      <c r="J599" s="349"/>
      <c r="K599" s="349"/>
      <c r="L599" s="349"/>
      <c r="M599" s="349"/>
      <c r="N599" s="349"/>
      <c r="O599" s="349"/>
      <c r="P599" s="349"/>
      <c r="Q599" s="349"/>
      <c r="R599" s="349"/>
      <c r="S599" s="349"/>
      <c r="T599" s="349"/>
      <c r="U599" s="349"/>
      <c r="V599" s="349"/>
      <c r="W599" s="349"/>
      <c r="X599" s="349"/>
      <c r="Y599" s="349"/>
      <c r="Z599" s="349"/>
    </row>
    <row r="600" spans="1:26" ht="15.75" customHeight="1" x14ac:dyDescent="0.2">
      <c r="A600" s="349"/>
      <c r="B600" s="351"/>
      <c r="C600" s="349"/>
      <c r="D600" s="349"/>
      <c r="E600" s="349"/>
      <c r="F600" s="349"/>
      <c r="G600" s="349"/>
      <c r="H600" s="349"/>
      <c r="I600" s="349"/>
      <c r="J600" s="349"/>
      <c r="K600" s="349"/>
      <c r="L600" s="349"/>
      <c r="M600" s="349"/>
      <c r="N600" s="349"/>
      <c r="O600" s="349"/>
      <c r="P600" s="349"/>
      <c r="Q600" s="349"/>
      <c r="R600" s="349"/>
      <c r="S600" s="349"/>
      <c r="T600" s="349"/>
      <c r="U600" s="349"/>
      <c r="V600" s="349"/>
      <c r="W600" s="349"/>
      <c r="X600" s="349"/>
      <c r="Y600" s="349"/>
      <c r="Z600" s="349"/>
    </row>
    <row r="601" spans="1:26" ht="15.75" customHeight="1" x14ac:dyDescent="0.2">
      <c r="A601" s="349"/>
      <c r="B601" s="351"/>
      <c r="C601" s="349"/>
      <c r="D601" s="349"/>
      <c r="E601" s="349"/>
      <c r="F601" s="349"/>
      <c r="G601" s="349"/>
      <c r="H601" s="349"/>
      <c r="I601" s="349"/>
      <c r="J601" s="349"/>
      <c r="K601" s="349"/>
      <c r="L601" s="349"/>
      <c r="M601" s="349"/>
      <c r="N601" s="349"/>
      <c r="O601" s="349"/>
      <c r="P601" s="349"/>
      <c r="Q601" s="349"/>
      <c r="R601" s="349"/>
      <c r="S601" s="349"/>
      <c r="T601" s="349"/>
      <c r="U601" s="349"/>
      <c r="V601" s="349"/>
      <c r="W601" s="349"/>
      <c r="X601" s="349"/>
      <c r="Y601" s="349"/>
      <c r="Z601" s="349"/>
    </row>
    <row r="602" spans="1:26" ht="15.75" customHeight="1" x14ac:dyDescent="0.2">
      <c r="A602" s="349"/>
      <c r="B602" s="351"/>
      <c r="C602" s="349"/>
      <c r="D602" s="349"/>
      <c r="E602" s="349"/>
      <c r="F602" s="349"/>
      <c r="G602" s="349"/>
      <c r="H602" s="349"/>
      <c r="I602" s="349"/>
      <c r="J602" s="349"/>
      <c r="K602" s="349"/>
      <c r="L602" s="349"/>
      <c r="M602" s="349"/>
      <c r="N602" s="349"/>
      <c r="O602" s="349"/>
      <c r="P602" s="349"/>
      <c r="Q602" s="349"/>
      <c r="R602" s="349"/>
      <c r="S602" s="349"/>
      <c r="T602" s="349"/>
      <c r="U602" s="349"/>
      <c r="V602" s="349"/>
      <c r="W602" s="349"/>
      <c r="X602" s="349"/>
      <c r="Y602" s="349"/>
      <c r="Z602" s="349"/>
    </row>
    <row r="603" spans="1:26" ht="15.75" customHeight="1" x14ac:dyDescent="0.2">
      <c r="A603" s="349"/>
      <c r="B603" s="351"/>
      <c r="C603" s="349"/>
      <c r="D603" s="349"/>
      <c r="E603" s="349"/>
      <c r="F603" s="349"/>
      <c r="G603" s="349"/>
      <c r="H603" s="349"/>
      <c r="I603" s="349"/>
      <c r="J603" s="349"/>
      <c r="K603" s="349"/>
      <c r="L603" s="349"/>
      <c r="M603" s="349"/>
      <c r="N603" s="349"/>
      <c r="O603" s="349"/>
      <c r="P603" s="349"/>
      <c r="Q603" s="349"/>
      <c r="R603" s="349"/>
      <c r="S603" s="349"/>
      <c r="T603" s="349"/>
      <c r="U603" s="349"/>
      <c r="V603" s="349"/>
      <c r="W603" s="349"/>
      <c r="X603" s="349"/>
      <c r="Y603" s="349"/>
      <c r="Z603" s="349"/>
    </row>
    <row r="604" spans="1:26" ht="15.75" customHeight="1" x14ac:dyDescent="0.2">
      <c r="A604" s="349"/>
      <c r="B604" s="351"/>
      <c r="C604" s="349"/>
      <c r="D604" s="349"/>
      <c r="E604" s="349"/>
      <c r="F604" s="349"/>
      <c r="G604" s="349"/>
      <c r="H604" s="349"/>
      <c r="I604" s="349"/>
      <c r="J604" s="349"/>
      <c r="K604" s="349"/>
      <c r="L604" s="349"/>
      <c r="M604" s="349"/>
      <c r="N604" s="349"/>
      <c r="O604" s="349"/>
      <c r="P604" s="349"/>
      <c r="Q604" s="349"/>
      <c r="R604" s="349"/>
      <c r="S604" s="349"/>
      <c r="T604" s="349"/>
      <c r="U604" s="349"/>
      <c r="V604" s="349"/>
      <c r="W604" s="349"/>
      <c r="X604" s="349"/>
      <c r="Y604" s="349"/>
      <c r="Z604" s="349"/>
    </row>
    <row r="605" spans="1:26" ht="15.75" customHeight="1" x14ac:dyDescent="0.2">
      <c r="A605" s="349"/>
      <c r="B605" s="351"/>
      <c r="C605" s="349"/>
      <c r="D605" s="349"/>
      <c r="E605" s="349"/>
      <c r="F605" s="349"/>
      <c r="G605" s="349"/>
      <c r="H605" s="349"/>
      <c r="I605" s="349"/>
      <c r="J605" s="349"/>
      <c r="K605" s="349"/>
      <c r="L605" s="349"/>
      <c r="M605" s="349"/>
      <c r="N605" s="349"/>
      <c r="O605" s="349"/>
      <c r="P605" s="349"/>
      <c r="Q605" s="349"/>
      <c r="R605" s="349"/>
      <c r="S605" s="349"/>
      <c r="T605" s="349"/>
      <c r="U605" s="349"/>
      <c r="V605" s="349"/>
      <c r="W605" s="349"/>
      <c r="X605" s="349"/>
      <c r="Y605" s="349"/>
      <c r="Z605" s="349"/>
    </row>
    <row r="606" spans="1:26" ht="15.75" customHeight="1" x14ac:dyDescent="0.2">
      <c r="A606" s="349"/>
      <c r="B606" s="351"/>
      <c r="C606" s="349"/>
      <c r="D606" s="349"/>
      <c r="E606" s="349"/>
      <c r="F606" s="349"/>
      <c r="G606" s="349"/>
      <c r="H606" s="349"/>
      <c r="I606" s="349"/>
      <c r="J606" s="349"/>
      <c r="K606" s="349"/>
      <c r="L606" s="349"/>
      <c r="M606" s="349"/>
      <c r="N606" s="349"/>
      <c r="O606" s="349"/>
      <c r="P606" s="349"/>
      <c r="Q606" s="349"/>
      <c r="R606" s="349"/>
      <c r="S606" s="349"/>
      <c r="T606" s="349"/>
      <c r="U606" s="349"/>
      <c r="V606" s="349"/>
      <c r="W606" s="349"/>
      <c r="X606" s="349"/>
      <c r="Y606" s="349"/>
      <c r="Z606" s="349"/>
    </row>
    <row r="607" spans="1:26" ht="15.75" customHeight="1" x14ac:dyDescent="0.2">
      <c r="A607" s="349"/>
      <c r="B607" s="351"/>
      <c r="C607" s="349"/>
      <c r="D607" s="349"/>
      <c r="E607" s="349"/>
      <c r="F607" s="349"/>
      <c r="G607" s="349"/>
      <c r="H607" s="349"/>
      <c r="I607" s="349"/>
      <c r="J607" s="349"/>
      <c r="K607" s="349"/>
      <c r="L607" s="349"/>
      <c r="M607" s="349"/>
      <c r="N607" s="349"/>
      <c r="O607" s="349"/>
      <c r="P607" s="349"/>
      <c r="Q607" s="349"/>
      <c r="R607" s="349"/>
      <c r="S607" s="349"/>
      <c r="T607" s="349"/>
      <c r="U607" s="349"/>
      <c r="V607" s="349"/>
      <c r="W607" s="349"/>
      <c r="X607" s="349"/>
      <c r="Y607" s="349"/>
      <c r="Z607" s="349"/>
    </row>
    <row r="608" spans="1:26" ht="15.75" customHeight="1" x14ac:dyDescent="0.2">
      <c r="A608" s="349"/>
      <c r="B608" s="351"/>
      <c r="C608" s="349"/>
      <c r="D608" s="349"/>
      <c r="E608" s="349"/>
      <c r="F608" s="349"/>
      <c r="G608" s="349"/>
      <c r="H608" s="349"/>
      <c r="I608" s="349"/>
      <c r="J608" s="349"/>
      <c r="K608" s="349"/>
      <c r="L608" s="349"/>
      <c r="M608" s="349"/>
      <c r="N608" s="349"/>
      <c r="O608" s="349"/>
      <c r="P608" s="349"/>
      <c r="Q608" s="349"/>
      <c r="R608" s="349"/>
      <c r="S608" s="349"/>
      <c r="T608" s="349"/>
      <c r="U608" s="349"/>
      <c r="V608" s="349"/>
      <c r="W608" s="349"/>
      <c r="X608" s="349"/>
      <c r="Y608" s="349"/>
      <c r="Z608" s="349"/>
    </row>
    <row r="609" spans="1:26" ht="15.75" customHeight="1" x14ac:dyDescent="0.2">
      <c r="A609" s="349"/>
      <c r="B609" s="351"/>
      <c r="C609" s="349"/>
      <c r="D609" s="349"/>
      <c r="E609" s="349"/>
      <c r="F609" s="349"/>
      <c r="G609" s="349"/>
      <c r="H609" s="349"/>
      <c r="I609" s="349"/>
      <c r="J609" s="349"/>
      <c r="K609" s="349"/>
      <c r="L609" s="349"/>
      <c r="M609" s="349"/>
      <c r="N609" s="349"/>
      <c r="O609" s="349"/>
      <c r="P609" s="349"/>
      <c r="Q609" s="349"/>
      <c r="R609" s="349"/>
      <c r="S609" s="349"/>
      <c r="T609" s="349"/>
      <c r="U609" s="349"/>
      <c r="V609" s="349"/>
      <c r="W609" s="349"/>
      <c r="X609" s="349"/>
      <c r="Y609" s="349"/>
      <c r="Z609" s="349"/>
    </row>
    <row r="610" spans="1:26" ht="15.75" customHeight="1" x14ac:dyDescent="0.2">
      <c r="A610" s="349"/>
      <c r="B610" s="351"/>
      <c r="C610" s="349"/>
      <c r="D610" s="349"/>
      <c r="E610" s="349"/>
      <c r="F610" s="349"/>
      <c r="G610" s="349"/>
      <c r="H610" s="349"/>
      <c r="I610" s="349"/>
      <c r="J610" s="349"/>
      <c r="K610" s="349"/>
      <c r="L610" s="349"/>
      <c r="M610" s="349"/>
      <c r="N610" s="349"/>
      <c r="O610" s="349"/>
      <c r="P610" s="349"/>
      <c r="Q610" s="349"/>
      <c r="R610" s="349"/>
      <c r="S610" s="349"/>
      <c r="T610" s="349"/>
      <c r="U610" s="349"/>
      <c r="V610" s="349"/>
      <c r="W610" s="349"/>
      <c r="X610" s="349"/>
      <c r="Y610" s="349"/>
      <c r="Z610" s="349"/>
    </row>
    <row r="611" spans="1:26" ht="15.75" customHeight="1" x14ac:dyDescent="0.2">
      <c r="A611" s="349"/>
      <c r="B611" s="351"/>
      <c r="C611" s="349"/>
      <c r="D611" s="349"/>
      <c r="E611" s="349"/>
      <c r="F611" s="349"/>
      <c r="G611" s="349"/>
      <c r="H611" s="349"/>
      <c r="I611" s="349"/>
      <c r="J611" s="349"/>
      <c r="K611" s="349"/>
      <c r="L611" s="349"/>
      <c r="M611" s="349"/>
      <c r="N611" s="349"/>
      <c r="O611" s="349"/>
      <c r="P611" s="349"/>
      <c r="Q611" s="349"/>
      <c r="R611" s="349"/>
      <c r="S611" s="349"/>
      <c r="T611" s="349"/>
      <c r="U611" s="349"/>
      <c r="V611" s="349"/>
      <c r="W611" s="349"/>
      <c r="X611" s="349"/>
      <c r="Y611" s="349"/>
      <c r="Z611" s="349"/>
    </row>
    <row r="612" spans="1:26" ht="15.75" customHeight="1" x14ac:dyDescent="0.2">
      <c r="A612" s="349"/>
      <c r="B612" s="351"/>
      <c r="C612" s="349"/>
      <c r="D612" s="349"/>
      <c r="E612" s="349"/>
      <c r="F612" s="349"/>
      <c r="G612" s="349"/>
      <c r="H612" s="349"/>
      <c r="I612" s="349"/>
      <c r="J612" s="349"/>
      <c r="K612" s="349"/>
      <c r="L612" s="349"/>
      <c r="M612" s="349"/>
      <c r="N612" s="349"/>
      <c r="O612" s="349"/>
      <c r="P612" s="349"/>
      <c r="Q612" s="349"/>
      <c r="R612" s="349"/>
      <c r="S612" s="349"/>
      <c r="T612" s="349"/>
      <c r="U612" s="349"/>
      <c r="V612" s="349"/>
      <c r="W612" s="349"/>
      <c r="X612" s="349"/>
      <c r="Y612" s="349"/>
      <c r="Z612" s="349"/>
    </row>
    <row r="613" spans="1:26" ht="15.75" customHeight="1" x14ac:dyDescent="0.2">
      <c r="A613" s="349"/>
      <c r="B613" s="351"/>
      <c r="C613" s="349"/>
      <c r="D613" s="349"/>
      <c r="E613" s="349"/>
      <c r="F613" s="349"/>
      <c r="G613" s="349"/>
      <c r="H613" s="349"/>
      <c r="I613" s="349"/>
      <c r="J613" s="349"/>
      <c r="K613" s="349"/>
      <c r="L613" s="349"/>
      <c r="M613" s="349"/>
      <c r="N613" s="349"/>
      <c r="O613" s="349"/>
      <c r="P613" s="349"/>
      <c r="Q613" s="349"/>
      <c r="R613" s="349"/>
      <c r="S613" s="349"/>
      <c r="T613" s="349"/>
      <c r="U613" s="349"/>
      <c r="V613" s="349"/>
      <c r="W613" s="349"/>
      <c r="X613" s="349"/>
      <c r="Y613" s="349"/>
      <c r="Z613" s="349"/>
    </row>
    <row r="614" spans="1:26" ht="15.75" customHeight="1" x14ac:dyDescent="0.2">
      <c r="A614" s="349"/>
      <c r="B614" s="351"/>
      <c r="C614" s="349"/>
      <c r="D614" s="349"/>
      <c r="E614" s="349"/>
      <c r="F614" s="349"/>
      <c r="G614" s="349"/>
      <c r="H614" s="349"/>
      <c r="I614" s="349"/>
      <c r="J614" s="349"/>
      <c r="K614" s="349"/>
      <c r="L614" s="349"/>
      <c r="M614" s="349"/>
      <c r="N614" s="349"/>
      <c r="O614" s="349"/>
      <c r="P614" s="349"/>
      <c r="Q614" s="349"/>
      <c r="R614" s="349"/>
      <c r="S614" s="349"/>
      <c r="T614" s="349"/>
      <c r="U614" s="349"/>
      <c r="V614" s="349"/>
      <c r="W614" s="349"/>
      <c r="X614" s="349"/>
      <c r="Y614" s="349"/>
      <c r="Z614" s="349"/>
    </row>
    <row r="615" spans="1:26" ht="15.75" customHeight="1" x14ac:dyDescent="0.2">
      <c r="A615" s="349"/>
      <c r="B615" s="351"/>
      <c r="C615" s="349"/>
      <c r="D615" s="349"/>
      <c r="E615" s="349"/>
      <c r="F615" s="349"/>
      <c r="G615" s="349"/>
      <c r="H615" s="349"/>
      <c r="I615" s="349"/>
      <c r="J615" s="349"/>
      <c r="K615" s="349"/>
      <c r="L615" s="349"/>
      <c r="M615" s="349"/>
      <c r="N615" s="349"/>
      <c r="O615" s="349"/>
      <c r="P615" s="349"/>
      <c r="Q615" s="349"/>
      <c r="R615" s="349"/>
      <c r="S615" s="349"/>
      <c r="T615" s="349"/>
      <c r="U615" s="349"/>
      <c r="V615" s="349"/>
      <c r="W615" s="349"/>
      <c r="X615" s="349"/>
      <c r="Y615" s="349"/>
      <c r="Z615" s="349"/>
    </row>
    <row r="616" spans="1:26" ht="15.75" customHeight="1" x14ac:dyDescent="0.2">
      <c r="A616" s="349"/>
      <c r="B616" s="351"/>
      <c r="C616" s="349"/>
      <c r="D616" s="349"/>
      <c r="E616" s="349"/>
      <c r="F616" s="349"/>
      <c r="G616" s="349"/>
      <c r="H616" s="349"/>
      <c r="I616" s="349"/>
      <c r="J616" s="349"/>
      <c r="K616" s="349"/>
      <c r="L616" s="349"/>
      <c r="M616" s="349"/>
      <c r="N616" s="349"/>
      <c r="O616" s="349"/>
      <c r="P616" s="349"/>
      <c r="Q616" s="349"/>
      <c r="R616" s="349"/>
      <c r="S616" s="349"/>
      <c r="T616" s="349"/>
      <c r="U616" s="349"/>
      <c r="V616" s="349"/>
      <c r="W616" s="349"/>
      <c r="X616" s="349"/>
      <c r="Y616" s="349"/>
      <c r="Z616" s="349"/>
    </row>
    <row r="617" spans="1:26" ht="15.75" customHeight="1" x14ac:dyDescent="0.2">
      <c r="A617" s="349"/>
      <c r="B617" s="351"/>
      <c r="C617" s="349"/>
      <c r="D617" s="349"/>
      <c r="E617" s="349"/>
      <c r="F617" s="349"/>
      <c r="G617" s="349"/>
      <c r="H617" s="349"/>
      <c r="I617" s="349"/>
      <c r="J617" s="349"/>
      <c r="K617" s="349"/>
      <c r="L617" s="349"/>
      <c r="M617" s="349"/>
      <c r="N617" s="349"/>
      <c r="O617" s="349"/>
      <c r="P617" s="349"/>
      <c r="Q617" s="349"/>
      <c r="R617" s="349"/>
      <c r="S617" s="349"/>
      <c r="T617" s="349"/>
      <c r="U617" s="349"/>
      <c r="V617" s="349"/>
      <c r="W617" s="349"/>
      <c r="X617" s="349"/>
      <c r="Y617" s="349"/>
      <c r="Z617" s="349"/>
    </row>
    <row r="618" spans="1:26" ht="15.75" customHeight="1" x14ac:dyDescent="0.2">
      <c r="A618" s="349"/>
      <c r="B618" s="351"/>
      <c r="C618" s="349"/>
      <c r="D618" s="349"/>
      <c r="E618" s="349"/>
      <c r="F618" s="349"/>
      <c r="G618" s="349"/>
      <c r="H618" s="349"/>
      <c r="I618" s="349"/>
      <c r="J618" s="349"/>
      <c r="K618" s="349"/>
      <c r="L618" s="349"/>
      <c r="M618" s="349"/>
      <c r="N618" s="349"/>
      <c r="O618" s="349"/>
      <c r="P618" s="349"/>
      <c r="Q618" s="349"/>
      <c r="R618" s="349"/>
      <c r="S618" s="349"/>
      <c r="T618" s="349"/>
      <c r="U618" s="349"/>
      <c r="V618" s="349"/>
      <c r="W618" s="349"/>
      <c r="X618" s="349"/>
      <c r="Y618" s="349"/>
      <c r="Z618" s="349"/>
    </row>
    <row r="619" spans="1:26" ht="15.75" customHeight="1" x14ac:dyDescent="0.2">
      <c r="A619" s="349"/>
      <c r="B619" s="351"/>
      <c r="C619" s="349"/>
      <c r="D619" s="349"/>
      <c r="E619" s="349"/>
      <c r="F619" s="349"/>
      <c r="G619" s="349"/>
      <c r="H619" s="349"/>
      <c r="I619" s="349"/>
      <c r="J619" s="349"/>
      <c r="K619" s="349"/>
      <c r="L619" s="349"/>
      <c r="M619" s="349"/>
      <c r="N619" s="349"/>
      <c r="O619" s="349"/>
      <c r="P619" s="349"/>
      <c r="Q619" s="349"/>
      <c r="R619" s="349"/>
      <c r="S619" s="349"/>
      <c r="T619" s="349"/>
      <c r="U619" s="349"/>
      <c r="V619" s="349"/>
      <c r="W619" s="349"/>
      <c r="X619" s="349"/>
      <c r="Y619" s="349"/>
      <c r="Z619" s="349"/>
    </row>
    <row r="620" spans="1:26" ht="15.75" customHeight="1" x14ac:dyDescent="0.2">
      <c r="A620" s="349"/>
      <c r="B620" s="351"/>
      <c r="C620" s="349"/>
      <c r="D620" s="349"/>
      <c r="E620" s="349"/>
      <c r="F620" s="349"/>
      <c r="G620" s="349"/>
      <c r="H620" s="349"/>
      <c r="I620" s="349"/>
      <c r="J620" s="349"/>
      <c r="K620" s="349"/>
      <c r="L620" s="349"/>
      <c r="M620" s="349"/>
      <c r="N620" s="349"/>
      <c r="O620" s="349"/>
      <c r="P620" s="349"/>
      <c r="Q620" s="349"/>
      <c r="R620" s="349"/>
      <c r="S620" s="349"/>
      <c r="T620" s="349"/>
      <c r="U620" s="349"/>
      <c r="V620" s="349"/>
      <c r="W620" s="349"/>
      <c r="X620" s="349"/>
      <c r="Y620" s="349"/>
      <c r="Z620" s="349"/>
    </row>
    <row r="621" spans="1:26" ht="15.75" customHeight="1" x14ac:dyDescent="0.2">
      <c r="A621" s="349"/>
      <c r="B621" s="351"/>
      <c r="C621" s="349"/>
      <c r="D621" s="349"/>
      <c r="E621" s="349"/>
      <c r="F621" s="349"/>
      <c r="G621" s="349"/>
      <c r="H621" s="349"/>
      <c r="I621" s="349"/>
      <c r="J621" s="349"/>
      <c r="K621" s="349"/>
      <c r="L621" s="349"/>
      <c r="M621" s="349"/>
      <c r="N621" s="349"/>
      <c r="O621" s="349"/>
      <c r="P621" s="349"/>
      <c r="Q621" s="349"/>
      <c r="R621" s="349"/>
      <c r="S621" s="349"/>
      <c r="T621" s="349"/>
      <c r="U621" s="349"/>
      <c r="V621" s="349"/>
      <c r="W621" s="349"/>
      <c r="X621" s="349"/>
      <c r="Y621" s="349"/>
      <c r="Z621" s="349"/>
    </row>
    <row r="622" spans="1:26" ht="15.75" customHeight="1" x14ac:dyDescent="0.2">
      <c r="A622" s="349"/>
      <c r="B622" s="351"/>
      <c r="C622" s="349"/>
      <c r="D622" s="349"/>
      <c r="E622" s="349"/>
      <c r="F622" s="349"/>
      <c r="G622" s="349"/>
      <c r="H622" s="349"/>
      <c r="I622" s="349"/>
      <c r="J622" s="349"/>
      <c r="K622" s="349"/>
      <c r="L622" s="349"/>
      <c r="M622" s="349"/>
      <c r="N622" s="349"/>
      <c r="O622" s="349"/>
      <c r="P622" s="349"/>
      <c r="Q622" s="349"/>
      <c r="R622" s="349"/>
      <c r="S622" s="349"/>
      <c r="T622" s="349"/>
      <c r="U622" s="349"/>
      <c r="V622" s="349"/>
      <c r="W622" s="349"/>
      <c r="X622" s="349"/>
      <c r="Y622" s="349"/>
      <c r="Z622" s="349"/>
    </row>
    <row r="623" spans="1:26" ht="15.75" customHeight="1" x14ac:dyDescent="0.2">
      <c r="A623" s="349"/>
      <c r="B623" s="351"/>
      <c r="C623" s="349"/>
      <c r="D623" s="349"/>
      <c r="E623" s="349"/>
      <c r="F623" s="349"/>
      <c r="G623" s="349"/>
      <c r="H623" s="349"/>
      <c r="I623" s="349"/>
      <c r="J623" s="349"/>
      <c r="K623" s="349"/>
      <c r="L623" s="349"/>
      <c r="M623" s="349"/>
      <c r="N623" s="349"/>
      <c r="O623" s="349"/>
      <c r="P623" s="349"/>
      <c r="Q623" s="349"/>
      <c r="R623" s="349"/>
      <c r="S623" s="349"/>
      <c r="T623" s="349"/>
      <c r="U623" s="349"/>
      <c r="V623" s="349"/>
      <c r="W623" s="349"/>
      <c r="X623" s="349"/>
      <c r="Y623" s="349"/>
      <c r="Z623" s="349"/>
    </row>
    <row r="624" spans="1:26" ht="15.75" customHeight="1" x14ac:dyDescent="0.2">
      <c r="A624" s="349"/>
      <c r="B624" s="351"/>
      <c r="C624" s="349"/>
      <c r="D624" s="349"/>
      <c r="E624" s="349"/>
      <c r="F624" s="349"/>
      <c r="G624" s="349"/>
      <c r="H624" s="349"/>
      <c r="I624" s="349"/>
      <c r="J624" s="349"/>
      <c r="K624" s="349"/>
      <c r="L624" s="349"/>
      <c r="M624" s="349"/>
      <c r="N624" s="349"/>
      <c r="O624" s="349"/>
      <c r="P624" s="349"/>
      <c r="Q624" s="349"/>
      <c r="R624" s="349"/>
      <c r="S624" s="349"/>
      <c r="T624" s="349"/>
      <c r="U624" s="349"/>
      <c r="V624" s="349"/>
      <c r="W624" s="349"/>
      <c r="X624" s="349"/>
      <c r="Y624" s="349"/>
      <c r="Z624" s="349"/>
    </row>
    <row r="625" spans="1:26" ht="15.75" customHeight="1" x14ac:dyDescent="0.2">
      <c r="A625" s="349"/>
      <c r="B625" s="351"/>
      <c r="C625" s="349"/>
      <c r="D625" s="349"/>
      <c r="E625" s="349"/>
      <c r="F625" s="349"/>
      <c r="G625" s="349"/>
      <c r="H625" s="349"/>
      <c r="I625" s="349"/>
      <c r="J625" s="349"/>
      <c r="K625" s="349"/>
      <c r="L625" s="349"/>
      <c r="M625" s="349"/>
      <c r="N625" s="349"/>
      <c r="O625" s="349"/>
      <c r="P625" s="349"/>
      <c r="Q625" s="349"/>
      <c r="R625" s="349"/>
      <c r="S625" s="349"/>
      <c r="T625" s="349"/>
      <c r="U625" s="349"/>
      <c r="V625" s="349"/>
      <c r="W625" s="349"/>
      <c r="X625" s="349"/>
      <c r="Y625" s="349"/>
      <c r="Z625" s="349"/>
    </row>
    <row r="626" spans="1:26" ht="15.75" customHeight="1" x14ac:dyDescent="0.2">
      <c r="A626" s="349"/>
      <c r="B626" s="351"/>
      <c r="C626" s="349"/>
      <c r="D626" s="349"/>
      <c r="E626" s="349"/>
      <c r="F626" s="349"/>
      <c r="G626" s="349"/>
      <c r="H626" s="349"/>
      <c r="I626" s="349"/>
      <c r="J626" s="349"/>
      <c r="K626" s="349"/>
      <c r="L626" s="349"/>
      <c r="M626" s="349"/>
      <c r="N626" s="349"/>
      <c r="O626" s="349"/>
      <c r="P626" s="349"/>
      <c r="Q626" s="349"/>
      <c r="R626" s="349"/>
      <c r="S626" s="349"/>
      <c r="T626" s="349"/>
      <c r="U626" s="349"/>
      <c r="V626" s="349"/>
      <c r="W626" s="349"/>
      <c r="X626" s="349"/>
      <c r="Y626" s="349"/>
      <c r="Z626" s="349"/>
    </row>
    <row r="627" spans="1:26" ht="15.75" customHeight="1" x14ac:dyDescent="0.2">
      <c r="A627" s="349"/>
      <c r="B627" s="351"/>
      <c r="C627" s="349"/>
      <c r="D627" s="349"/>
      <c r="E627" s="349"/>
      <c r="F627" s="349"/>
      <c r="G627" s="349"/>
      <c r="H627" s="349"/>
      <c r="I627" s="349"/>
      <c r="J627" s="349"/>
      <c r="K627" s="349"/>
      <c r="L627" s="349"/>
      <c r="M627" s="349"/>
      <c r="N627" s="349"/>
      <c r="O627" s="349"/>
      <c r="P627" s="349"/>
      <c r="Q627" s="349"/>
      <c r="R627" s="349"/>
      <c r="S627" s="349"/>
      <c r="T627" s="349"/>
      <c r="U627" s="349"/>
      <c r="V627" s="349"/>
      <c r="W627" s="349"/>
      <c r="X627" s="349"/>
      <c r="Y627" s="349"/>
      <c r="Z627" s="349"/>
    </row>
    <row r="628" spans="1:26" ht="15.75" customHeight="1" x14ac:dyDescent="0.2">
      <c r="A628" s="349"/>
      <c r="B628" s="351"/>
      <c r="C628" s="349"/>
      <c r="D628" s="349"/>
      <c r="E628" s="349"/>
      <c r="F628" s="349"/>
      <c r="G628" s="349"/>
      <c r="H628" s="349"/>
      <c r="I628" s="349"/>
      <c r="J628" s="349"/>
      <c r="K628" s="349"/>
      <c r="L628" s="349"/>
      <c r="M628" s="349"/>
      <c r="N628" s="349"/>
      <c r="O628" s="349"/>
      <c r="P628" s="349"/>
      <c r="Q628" s="349"/>
      <c r="R628" s="349"/>
      <c r="S628" s="349"/>
      <c r="T628" s="349"/>
      <c r="U628" s="349"/>
      <c r="V628" s="349"/>
      <c r="W628" s="349"/>
      <c r="X628" s="349"/>
      <c r="Y628" s="349"/>
      <c r="Z628" s="349"/>
    </row>
    <row r="629" spans="1:26" ht="15.75" customHeight="1" x14ac:dyDescent="0.2">
      <c r="A629" s="349"/>
      <c r="B629" s="351"/>
      <c r="C629" s="349"/>
      <c r="D629" s="349"/>
      <c r="E629" s="349"/>
      <c r="F629" s="349"/>
      <c r="G629" s="349"/>
      <c r="H629" s="349"/>
      <c r="I629" s="349"/>
      <c r="J629" s="349"/>
      <c r="K629" s="349"/>
      <c r="L629" s="349"/>
      <c r="M629" s="349"/>
      <c r="N629" s="349"/>
      <c r="O629" s="349"/>
      <c r="P629" s="349"/>
      <c r="Q629" s="349"/>
      <c r="R629" s="349"/>
      <c r="S629" s="349"/>
      <c r="T629" s="349"/>
      <c r="U629" s="349"/>
      <c r="V629" s="349"/>
      <c r="W629" s="349"/>
      <c r="X629" s="349"/>
      <c r="Y629" s="349"/>
      <c r="Z629" s="349"/>
    </row>
    <row r="630" spans="1:26" ht="15.75" customHeight="1" x14ac:dyDescent="0.2">
      <c r="A630" s="349"/>
      <c r="B630" s="351"/>
      <c r="C630" s="349"/>
      <c r="D630" s="349"/>
      <c r="E630" s="349"/>
      <c r="F630" s="349"/>
      <c r="G630" s="349"/>
      <c r="H630" s="349"/>
      <c r="I630" s="349"/>
      <c r="J630" s="349"/>
      <c r="K630" s="349"/>
      <c r="L630" s="349"/>
      <c r="M630" s="349"/>
      <c r="N630" s="349"/>
      <c r="O630" s="349"/>
      <c r="P630" s="349"/>
      <c r="Q630" s="349"/>
      <c r="R630" s="349"/>
      <c r="S630" s="349"/>
      <c r="T630" s="349"/>
      <c r="U630" s="349"/>
      <c r="V630" s="349"/>
      <c r="W630" s="349"/>
      <c r="X630" s="349"/>
      <c r="Y630" s="349"/>
      <c r="Z630" s="349"/>
    </row>
    <row r="631" spans="1:26" ht="15.75" customHeight="1" x14ac:dyDescent="0.2">
      <c r="A631" s="349"/>
      <c r="B631" s="351"/>
      <c r="C631" s="349"/>
      <c r="D631" s="349"/>
      <c r="E631" s="349"/>
      <c r="F631" s="349"/>
      <c r="G631" s="349"/>
      <c r="H631" s="349"/>
      <c r="I631" s="349"/>
      <c r="J631" s="349"/>
      <c r="K631" s="349"/>
      <c r="L631" s="349"/>
      <c r="M631" s="349"/>
      <c r="N631" s="349"/>
      <c r="O631" s="349"/>
      <c r="P631" s="349"/>
      <c r="Q631" s="349"/>
      <c r="R631" s="349"/>
      <c r="S631" s="349"/>
      <c r="T631" s="349"/>
      <c r="U631" s="349"/>
      <c r="V631" s="349"/>
      <c r="W631" s="349"/>
      <c r="X631" s="349"/>
      <c r="Y631" s="349"/>
      <c r="Z631" s="349"/>
    </row>
    <row r="632" spans="1:26" ht="15.75" customHeight="1" x14ac:dyDescent="0.2">
      <c r="A632" s="349"/>
      <c r="B632" s="351"/>
      <c r="C632" s="349"/>
      <c r="D632" s="349"/>
      <c r="E632" s="349"/>
      <c r="F632" s="349"/>
      <c r="G632" s="349"/>
      <c r="H632" s="349"/>
      <c r="I632" s="349"/>
      <c r="J632" s="349"/>
      <c r="K632" s="349"/>
      <c r="L632" s="349"/>
      <c r="M632" s="349"/>
      <c r="N632" s="349"/>
      <c r="O632" s="349"/>
      <c r="P632" s="349"/>
      <c r="Q632" s="349"/>
      <c r="R632" s="349"/>
      <c r="S632" s="349"/>
      <c r="T632" s="349"/>
      <c r="U632" s="349"/>
      <c r="V632" s="349"/>
      <c r="W632" s="349"/>
      <c r="X632" s="349"/>
      <c r="Y632" s="349"/>
      <c r="Z632" s="349"/>
    </row>
    <row r="633" spans="1:26" ht="15.75" customHeight="1" x14ac:dyDescent="0.2">
      <c r="A633" s="349"/>
      <c r="B633" s="351"/>
      <c r="C633" s="349"/>
      <c r="D633" s="349"/>
      <c r="E633" s="349"/>
      <c r="F633" s="349"/>
      <c r="G633" s="349"/>
      <c r="H633" s="349"/>
      <c r="I633" s="349"/>
      <c r="J633" s="349"/>
      <c r="K633" s="349"/>
      <c r="L633" s="349"/>
      <c r="M633" s="349"/>
      <c r="N633" s="349"/>
      <c r="O633" s="349"/>
      <c r="P633" s="349"/>
      <c r="Q633" s="349"/>
      <c r="R633" s="349"/>
      <c r="S633" s="349"/>
      <c r="T633" s="349"/>
      <c r="U633" s="349"/>
      <c r="V633" s="349"/>
      <c r="W633" s="349"/>
      <c r="X633" s="349"/>
      <c r="Y633" s="349"/>
      <c r="Z633" s="349"/>
    </row>
    <row r="634" spans="1:26" ht="15.75" customHeight="1" x14ac:dyDescent="0.2">
      <c r="A634" s="349"/>
      <c r="B634" s="351"/>
      <c r="C634" s="349"/>
      <c r="D634" s="349"/>
      <c r="E634" s="349"/>
      <c r="F634" s="349"/>
      <c r="G634" s="349"/>
      <c r="H634" s="349"/>
      <c r="I634" s="349"/>
      <c r="J634" s="349"/>
      <c r="K634" s="349"/>
      <c r="L634" s="349"/>
      <c r="M634" s="349"/>
      <c r="N634" s="349"/>
      <c r="O634" s="349"/>
      <c r="P634" s="349"/>
      <c r="Q634" s="349"/>
      <c r="R634" s="349"/>
      <c r="S634" s="349"/>
      <c r="T634" s="349"/>
      <c r="U634" s="349"/>
      <c r="V634" s="349"/>
      <c r="W634" s="349"/>
      <c r="X634" s="349"/>
      <c r="Y634" s="349"/>
      <c r="Z634" s="349"/>
    </row>
    <row r="635" spans="1:26" ht="15.75" customHeight="1" x14ac:dyDescent="0.2">
      <c r="A635" s="349"/>
      <c r="B635" s="351"/>
      <c r="C635" s="349"/>
      <c r="D635" s="349"/>
      <c r="E635" s="349"/>
      <c r="F635" s="349"/>
      <c r="G635" s="349"/>
      <c r="H635" s="349"/>
      <c r="I635" s="349"/>
      <c r="J635" s="349"/>
      <c r="K635" s="349"/>
      <c r="L635" s="349"/>
      <c r="M635" s="349"/>
      <c r="N635" s="349"/>
      <c r="O635" s="349"/>
      <c r="P635" s="349"/>
      <c r="Q635" s="349"/>
      <c r="R635" s="349"/>
      <c r="S635" s="349"/>
      <c r="T635" s="349"/>
      <c r="U635" s="349"/>
      <c r="V635" s="349"/>
      <c r="W635" s="349"/>
      <c r="X635" s="349"/>
      <c r="Y635" s="349"/>
      <c r="Z635" s="349"/>
    </row>
    <row r="636" spans="1:26" ht="15.75" customHeight="1" x14ac:dyDescent="0.2">
      <c r="A636" s="349"/>
      <c r="B636" s="351"/>
      <c r="C636" s="349"/>
      <c r="D636" s="349"/>
      <c r="E636" s="349"/>
      <c r="F636" s="349"/>
      <c r="G636" s="349"/>
      <c r="H636" s="349"/>
      <c r="I636" s="349"/>
      <c r="J636" s="349"/>
      <c r="K636" s="349"/>
      <c r="L636" s="349"/>
      <c r="M636" s="349"/>
      <c r="N636" s="349"/>
      <c r="O636" s="349"/>
      <c r="P636" s="349"/>
      <c r="Q636" s="349"/>
      <c r="R636" s="349"/>
      <c r="S636" s="349"/>
      <c r="T636" s="349"/>
      <c r="U636" s="349"/>
      <c r="V636" s="349"/>
      <c r="W636" s="349"/>
      <c r="X636" s="349"/>
      <c r="Y636" s="349"/>
      <c r="Z636" s="349"/>
    </row>
    <row r="637" spans="1:26" ht="15.75" customHeight="1" x14ac:dyDescent="0.2">
      <c r="A637" s="349"/>
      <c r="B637" s="351"/>
      <c r="C637" s="349"/>
      <c r="D637" s="349"/>
      <c r="E637" s="349"/>
      <c r="F637" s="349"/>
      <c r="G637" s="349"/>
      <c r="H637" s="349"/>
      <c r="I637" s="349"/>
      <c r="J637" s="349"/>
      <c r="K637" s="349"/>
      <c r="L637" s="349"/>
      <c r="M637" s="349"/>
      <c r="N637" s="349"/>
      <c r="O637" s="349"/>
      <c r="P637" s="349"/>
      <c r="Q637" s="349"/>
      <c r="R637" s="349"/>
      <c r="S637" s="349"/>
      <c r="T637" s="349"/>
      <c r="U637" s="349"/>
      <c r="V637" s="349"/>
      <c r="W637" s="349"/>
      <c r="X637" s="349"/>
      <c r="Y637" s="349"/>
      <c r="Z637" s="349"/>
    </row>
    <row r="638" spans="1:26" ht="15.75" customHeight="1" x14ac:dyDescent="0.2">
      <c r="A638" s="349"/>
      <c r="B638" s="351"/>
      <c r="C638" s="349"/>
      <c r="D638" s="349"/>
      <c r="E638" s="349"/>
      <c r="F638" s="349"/>
      <c r="G638" s="349"/>
      <c r="H638" s="349"/>
      <c r="I638" s="349"/>
      <c r="J638" s="349"/>
      <c r="K638" s="349"/>
      <c r="L638" s="349"/>
      <c r="M638" s="349"/>
      <c r="N638" s="349"/>
      <c r="O638" s="349"/>
      <c r="P638" s="349"/>
      <c r="Q638" s="349"/>
      <c r="R638" s="349"/>
      <c r="S638" s="349"/>
      <c r="T638" s="349"/>
      <c r="U638" s="349"/>
      <c r="V638" s="349"/>
      <c r="W638" s="349"/>
      <c r="X638" s="349"/>
      <c r="Y638" s="349"/>
      <c r="Z638" s="349"/>
    </row>
    <row r="639" spans="1:26" ht="15.75" customHeight="1" x14ac:dyDescent="0.2">
      <c r="A639" s="349"/>
      <c r="B639" s="351"/>
      <c r="C639" s="349"/>
      <c r="D639" s="349"/>
      <c r="E639" s="349"/>
      <c r="F639" s="349"/>
      <c r="G639" s="349"/>
      <c r="H639" s="349"/>
      <c r="I639" s="349"/>
      <c r="J639" s="349"/>
      <c r="K639" s="349"/>
      <c r="L639" s="349"/>
      <c r="M639" s="349"/>
      <c r="N639" s="349"/>
      <c r="O639" s="349"/>
      <c r="P639" s="349"/>
      <c r="Q639" s="349"/>
      <c r="R639" s="349"/>
      <c r="S639" s="349"/>
      <c r="T639" s="349"/>
      <c r="U639" s="349"/>
      <c r="V639" s="349"/>
      <c r="W639" s="349"/>
      <c r="X639" s="349"/>
      <c r="Y639" s="349"/>
      <c r="Z639" s="349"/>
    </row>
    <row r="640" spans="1:26" ht="15.75" customHeight="1" x14ac:dyDescent="0.2">
      <c r="A640" s="349"/>
      <c r="B640" s="351"/>
      <c r="C640" s="349"/>
      <c r="D640" s="349"/>
      <c r="E640" s="349"/>
      <c r="F640" s="349"/>
      <c r="G640" s="349"/>
      <c r="H640" s="349"/>
      <c r="I640" s="349"/>
      <c r="J640" s="349"/>
      <c r="K640" s="349"/>
      <c r="L640" s="349"/>
      <c r="M640" s="349"/>
      <c r="N640" s="349"/>
      <c r="O640" s="349"/>
      <c r="P640" s="349"/>
      <c r="Q640" s="349"/>
      <c r="R640" s="349"/>
      <c r="S640" s="349"/>
      <c r="T640" s="349"/>
      <c r="U640" s="349"/>
      <c r="V640" s="349"/>
      <c r="W640" s="349"/>
      <c r="X640" s="349"/>
      <c r="Y640" s="349"/>
      <c r="Z640" s="349"/>
    </row>
    <row r="641" spans="1:26" ht="15.75" customHeight="1" x14ac:dyDescent="0.2">
      <c r="A641" s="349"/>
      <c r="B641" s="351"/>
      <c r="C641" s="349"/>
      <c r="D641" s="349"/>
      <c r="E641" s="349"/>
      <c r="F641" s="349"/>
      <c r="G641" s="349"/>
      <c r="H641" s="349"/>
      <c r="I641" s="349"/>
      <c r="J641" s="349"/>
      <c r="K641" s="349"/>
      <c r="L641" s="349"/>
      <c r="M641" s="349"/>
      <c r="N641" s="349"/>
      <c r="O641" s="349"/>
      <c r="P641" s="349"/>
      <c r="Q641" s="349"/>
      <c r="R641" s="349"/>
      <c r="S641" s="349"/>
      <c r="T641" s="349"/>
      <c r="U641" s="349"/>
      <c r="V641" s="349"/>
      <c r="W641" s="349"/>
      <c r="X641" s="349"/>
      <c r="Y641" s="349"/>
      <c r="Z641" s="349"/>
    </row>
    <row r="642" spans="1:26" ht="15.75" customHeight="1" x14ac:dyDescent="0.2">
      <c r="A642" s="349"/>
      <c r="B642" s="351"/>
      <c r="C642" s="349"/>
      <c r="D642" s="349"/>
      <c r="E642" s="349"/>
      <c r="F642" s="349"/>
      <c r="G642" s="349"/>
      <c r="H642" s="349"/>
      <c r="I642" s="349"/>
      <c r="J642" s="349"/>
      <c r="K642" s="349"/>
      <c r="L642" s="349"/>
      <c r="M642" s="349"/>
      <c r="N642" s="349"/>
      <c r="O642" s="349"/>
      <c r="P642" s="349"/>
      <c r="Q642" s="349"/>
      <c r="R642" s="349"/>
      <c r="S642" s="349"/>
      <c r="T642" s="349"/>
      <c r="U642" s="349"/>
      <c r="V642" s="349"/>
      <c r="W642" s="349"/>
      <c r="X642" s="349"/>
      <c r="Y642" s="349"/>
      <c r="Z642" s="349"/>
    </row>
    <row r="643" spans="1:26" ht="15.75" customHeight="1" x14ac:dyDescent="0.2">
      <c r="A643" s="349"/>
      <c r="B643" s="351"/>
      <c r="C643" s="349"/>
      <c r="D643" s="349"/>
      <c r="E643" s="349"/>
      <c r="F643" s="349"/>
      <c r="G643" s="349"/>
      <c r="H643" s="349"/>
      <c r="I643" s="349"/>
      <c r="J643" s="349"/>
      <c r="K643" s="349"/>
      <c r="L643" s="349"/>
      <c r="M643" s="349"/>
      <c r="N643" s="349"/>
      <c r="O643" s="349"/>
      <c r="P643" s="349"/>
      <c r="Q643" s="349"/>
      <c r="R643" s="349"/>
      <c r="S643" s="349"/>
      <c r="T643" s="349"/>
      <c r="U643" s="349"/>
      <c r="V643" s="349"/>
      <c r="W643" s="349"/>
      <c r="X643" s="349"/>
      <c r="Y643" s="349"/>
      <c r="Z643" s="349"/>
    </row>
    <row r="644" spans="1:26" ht="15.75" customHeight="1" x14ac:dyDescent="0.2">
      <c r="A644" s="349"/>
      <c r="B644" s="351"/>
      <c r="C644" s="349"/>
      <c r="D644" s="349"/>
      <c r="E644" s="349"/>
      <c r="F644" s="349"/>
      <c r="G644" s="349"/>
      <c r="H644" s="349"/>
      <c r="I644" s="349"/>
      <c r="J644" s="349"/>
      <c r="K644" s="349"/>
      <c r="L644" s="349"/>
      <c r="M644" s="349"/>
      <c r="N644" s="349"/>
      <c r="O644" s="349"/>
      <c r="P644" s="349"/>
      <c r="Q644" s="349"/>
      <c r="R644" s="349"/>
      <c r="S644" s="349"/>
      <c r="T644" s="349"/>
      <c r="U644" s="349"/>
      <c r="V644" s="349"/>
      <c r="W644" s="349"/>
      <c r="X644" s="349"/>
      <c r="Y644" s="349"/>
      <c r="Z644" s="349"/>
    </row>
    <row r="645" spans="1:26" ht="15.75" customHeight="1" x14ac:dyDescent="0.2">
      <c r="A645" s="349"/>
      <c r="B645" s="351"/>
      <c r="C645" s="349"/>
      <c r="D645" s="349"/>
      <c r="E645" s="349"/>
      <c r="F645" s="349"/>
      <c r="G645" s="349"/>
      <c r="H645" s="349"/>
      <c r="I645" s="349"/>
      <c r="J645" s="349"/>
      <c r="K645" s="349"/>
      <c r="L645" s="349"/>
      <c r="M645" s="349"/>
      <c r="N645" s="349"/>
      <c r="O645" s="349"/>
      <c r="P645" s="349"/>
      <c r="Q645" s="349"/>
      <c r="R645" s="349"/>
      <c r="S645" s="349"/>
      <c r="T645" s="349"/>
      <c r="U645" s="349"/>
      <c r="V645" s="349"/>
      <c r="W645" s="349"/>
      <c r="X645" s="349"/>
      <c r="Y645" s="349"/>
      <c r="Z645" s="349"/>
    </row>
    <row r="646" spans="1:26" ht="15.75" customHeight="1" x14ac:dyDescent="0.2">
      <c r="A646" s="349"/>
      <c r="B646" s="351"/>
      <c r="C646" s="349"/>
      <c r="D646" s="349"/>
      <c r="E646" s="349"/>
      <c r="F646" s="349"/>
      <c r="G646" s="349"/>
      <c r="H646" s="349"/>
      <c r="I646" s="349"/>
      <c r="J646" s="349"/>
      <c r="K646" s="349"/>
      <c r="L646" s="349"/>
      <c r="M646" s="349"/>
      <c r="N646" s="349"/>
      <c r="O646" s="349"/>
      <c r="P646" s="349"/>
      <c r="Q646" s="349"/>
      <c r="R646" s="349"/>
      <c r="S646" s="349"/>
      <c r="T646" s="349"/>
      <c r="U646" s="349"/>
      <c r="V646" s="349"/>
      <c r="W646" s="349"/>
      <c r="X646" s="349"/>
      <c r="Y646" s="349"/>
      <c r="Z646" s="349"/>
    </row>
    <row r="647" spans="1:26" ht="15.75" customHeight="1" x14ac:dyDescent="0.2">
      <c r="A647" s="349"/>
      <c r="B647" s="351"/>
      <c r="C647" s="349"/>
      <c r="D647" s="349"/>
      <c r="E647" s="349"/>
      <c r="F647" s="349"/>
      <c r="G647" s="349"/>
      <c r="H647" s="349"/>
      <c r="I647" s="349"/>
      <c r="J647" s="349"/>
      <c r="K647" s="349"/>
      <c r="L647" s="349"/>
      <c r="M647" s="349"/>
      <c r="N647" s="349"/>
      <c r="O647" s="349"/>
      <c r="P647" s="349"/>
      <c r="Q647" s="349"/>
      <c r="R647" s="349"/>
      <c r="S647" s="349"/>
      <c r="T647" s="349"/>
      <c r="U647" s="349"/>
      <c r="V647" s="349"/>
      <c r="W647" s="349"/>
      <c r="X647" s="349"/>
      <c r="Y647" s="349"/>
      <c r="Z647" s="349"/>
    </row>
    <row r="648" spans="1:26" ht="15.75" customHeight="1" x14ac:dyDescent="0.2">
      <c r="A648" s="349"/>
      <c r="B648" s="351"/>
      <c r="C648" s="349"/>
      <c r="D648" s="349"/>
      <c r="E648" s="349"/>
      <c r="F648" s="349"/>
      <c r="G648" s="349"/>
      <c r="H648" s="349"/>
      <c r="I648" s="349"/>
      <c r="J648" s="349"/>
      <c r="K648" s="349"/>
      <c r="L648" s="349"/>
      <c r="M648" s="349"/>
      <c r="N648" s="349"/>
      <c r="O648" s="349"/>
      <c r="P648" s="349"/>
      <c r="Q648" s="349"/>
      <c r="R648" s="349"/>
      <c r="S648" s="349"/>
      <c r="T648" s="349"/>
      <c r="U648" s="349"/>
      <c r="V648" s="349"/>
      <c r="W648" s="349"/>
      <c r="X648" s="349"/>
      <c r="Y648" s="349"/>
      <c r="Z648" s="349"/>
    </row>
    <row r="649" spans="1:26" ht="15.75" customHeight="1" x14ac:dyDescent="0.2">
      <c r="A649" s="349"/>
      <c r="B649" s="351"/>
      <c r="C649" s="349"/>
      <c r="D649" s="349"/>
      <c r="E649" s="349"/>
      <c r="F649" s="349"/>
      <c r="G649" s="349"/>
      <c r="H649" s="349"/>
      <c r="I649" s="349"/>
      <c r="J649" s="349"/>
      <c r="K649" s="349"/>
      <c r="L649" s="349"/>
      <c r="M649" s="349"/>
      <c r="N649" s="349"/>
      <c r="O649" s="349"/>
      <c r="P649" s="349"/>
      <c r="Q649" s="349"/>
      <c r="R649" s="349"/>
      <c r="S649" s="349"/>
      <c r="T649" s="349"/>
      <c r="U649" s="349"/>
      <c r="V649" s="349"/>
      <c r="W649" s="349"/>
      <c r="X649" s="349"/>
      <c r="Y649" s="349"/>
      <c r="Z649" s="349"/>
    </row>
    <row r="650" spans="1:26" ht="15.75" customHeight="1" x14ac:dyDescent="0.2">
      <c r="A650" s="349"/>
      <c r="B650" s="351"/>
      <c r="C650" s="349"/>
      <c r="D650" s="349"/>
      <c r="E650" s="349"/>
      <c r="F650" s="349"/>
      <c r="G650" s="349"/>
      <c r="H650" s="349"/>
      <c r="I650" s="349"/>
      <c r="J650" s="349"/>
      <c r="K650" s="349"/>
      <c r="L650" s="349"/>
      <c r="M650" s="349"/>
      <c r="N650" s="349"/>
      <c r="O650" s="349"/>
      <c r="P650" s="349"/>
      <c r="Q650" s="349"/>
      <c r="R650" s="349"/>
      <c r="S650" s="349"/>
      <c r="T650" s="349"/>
      <c r="U650" s="349"/>
      <c r="V650" s="349"/>
      <c r="W650" s="349"/>
      <c r="X650" s="349"/>
      <c r="Y650" s="349"/>
      <c r="Z650" s="349"/>
    </row>
    <row r="651" spans="1:26" ht="15.75" customHeight="1" x14ac:dyDescent="0.2">
      <c r="A651" s="349"/>
      <c r="B651" s="351"/>
      <c r="C651" s="349"/>
      <c r="D651" s="349"/>
      <c r="E651" s="349"/>
      <c r="F651" s="349"/>
      <c r="G651" s="349"/>
      <c r="H651" s="349"/>
      <c r="I651" s="349"/>
      <c r="J651" s="349"/>
      <c r="K651" s="349"/>
      <c r="L651" s="349"/>
      <c r="M651" s="349"/>
      <c r="N651" s="349"/>
      <c r="O651" s="349"/>
      <c r="P651" s="349"/>
      <c r="Q651" s="349"/>
      <c r="R651" s="349"/>
      <c r="S651" s="349"/>
      <c r="T651" s="349"/>
      <c r="U651" s="349"/>
      <c r="V651" s="349"/>
      <c r="W651" s="349"/>
      <c r="X651" s="349"/>
      <c r="Y651" s="349"/>
      <c r="Z651" s="349"/>
    </row>
    <row r="652" spans="1:26" ht="15.75" customHeight="1" x14ac:dyDescent="0.2">
      <c r="A652" s="349"/>
      <c r="B652" s="351"/>
      <c r="C652" s="349"/>
      <c r="D652" s="349"/>
      <c r="E652" s="349"/>
      <c r="F652" s="349"/>
      <c r="G652" s="349"/>
      <c r="H652" s="349"/>
      <c r="I652" s="349"/>
      <c r="J652" s="349"/>
      <c r="K652" s="349"/>
      <c r="L652" s="349"/>
      <c r="M652" s="349"/>
      <c r="N652" s="349"/>
      <c r="O652" s="349"/>
      <c r="P652" s="349"/>
      <c r="Q652" s="349"/>
      <c r="R652" s="349"/>
      <c r="S652" s="349"/>
      <c r="T652" s="349"/>
      <c r="U652" s="349"/>
      <c r="V652" s="349"/>
      <c r="W652" s="349"/>
      <c r="X652" s="349"/>
      <c r="Y652" s="349"/>
      <c r="Z652" s="349"/>
    </row>
    <row r="653" spans="1:26" ht="15.75" customHeight="1" x14ac:dyDescent="0.2">
      <c r="A653" s="349"/>
      <c r="B653" s="351"/>
      <c r="C653" s="349"/>
      <c r="D653" s="349"/>
      <c r="E653" s="349"/>
      <c r="F653" s="349"/>
      <c r="G653" s="349"/>
      <c r="H653" s="349"/>
      <c r="I653" s="349"/>
      <c r="J653" s="349"/>
      <c r="K653" s="349"/>
      <c r="L653" s="349"/>
      <c r="M653" s="349"/>
      <c r="N653" s="349"/>
      <c r="O653" s="349"/>
      <c r="P653" s="349"/>
      <c r="Q653" s="349"/>
      <c r="R653" s="349"/>
      <c r="S653" s="349"/>
      <c r="T653" s="349"/>
      <c r="U653" s="349"/>
      <c r="V653" s="349"/>
      <c r="W653" s="349"/>
      <c r="X653" s="349"/>
      <c r="Y653" s="349"/>
      <c r="Z653" s="349"/>
    </row>
    <row r="654" spans="1:26" ht="15.75" customHeight="1" x14ac:dyDescent="0.2">
      <c r="A654" s="349"/>
      <c r="B654" s="351"/>
      <c r="C654" s="349"/>
      <c r="D654" s="349"/>
      <c r="E654" s="349"/>
      <c r="F654" s="349"/>
      <c r="G654" s="349"/>
      <c r="H654" s="349"/>
      <c r="I654" s="349"/>
      <c r="J654" s="349"/>
      <c r="K654" s="349"/>
      <c r="L654" s="349"/>
      <c r="M654" s="349"/>
      <c r="N654" s="349"/>
      <c r="O654" s="349"/>
      <c r="P654" s="349"/>
      <c r="Q654" s="349"/>
      <c r="R654" s="349"/>
      <c r="S654" s="349"/>
      <c r="T654" s="349"/>
      <c r="U654" s="349"/>
      <c r="V654" s="349"/>
      <c r="W654" s="349"/>
      <c r="X654" s="349"/>
      <c r="Y654" s="349"/>
      <c r="Z654" s="349"/>
    </row>
    <row r="655" spans="1:26" ht="15.75" customHeight="1" x14ac:dyDescent="0.2">
      <c r="A655" s="349"/>
      <c r="B655" s="351"/>
      <c r="C655" s="349"/>
      <c r="D655" s="349"/>
      <c r="E655" s="349"/>
      <c r="F655" s="349"/>
      <c r="G655" s="349"/>
      <c r="H655" s="349"/>
      <c r="I655" s="349"/>
      <c r="J655" s="349"/>
      <c r="K655" s="349"/>
      <c r="L655" s="349"/>
      <c r="M655" s="349"/>
      <c r="N655" s="349"/>
      <c r="O655" s="349"/>
      <c r="P655" s="349"/>
      <c r="Q655" s="349"/>
      <c r="R655" s="349"/>
      <c r="S655" s="349"/>
      <c r="T655" s="349"/>
      <c r="U655" s="349"/>
      <c r="V655" s="349"/>
      <c r="W655" s="349"/>
      <c r="X655" s="349"/>
      <c r="Y655" s="349"/>
      <c r="Z655" s="349"/>
    </row>
    <row r="656" spans="1:26" ht="15.75" customHeight="1" x14ac:dyDescent="0.2">
      <c r="A656" s="349"/>
      <c r="B656" s="351"/>
      <c r="C656" s="349"/>
      <c r="D656" s="349"/>
      <c r="E656" s="349"/>
      <c r="F656" s="349"/>
      <c r="G656" s="349"/>
      <c r="H656" s="349"/>
      <c r="I656" s="349"/>
      <c r="J656" s="349"/>
      <c r="K656" s="349"/>
      <c r="L656" s="349"/>
      <c r="M656" s="349"/>
      <c r="N656" s="349"/>
      <c r="O656" s="349"/>
      <c r="P656" s="349"/>
      <c r="Q656" s="349"/>
      <c r="R656" s="349"/>
      <c r="S656" s="349"/>
      <c r="T656" s="349"/>
      <c r="U656" s="349"/>
      <c r="V656" s="349"/>
      <c r="W656" s="349"/>
      <c r="X656" s="349"/>
      <c r="Y656" s="349"/>
      <c r="Z656" s="349"/>
    </row>
    <row r="657" spans="1:26" ht="15.75" customHeight="1" x14ac:dyDescent="0.2">
      <c r="A657" s="349"/>
      <c r="B657" s="351"/>
      <c r="C657" s="349"/>
      <c r="D657" s="349"/>
      <c r="E657" s="349"/>
      <c r="F657" s="349"/>
      <c r="G657" s="349"/>
      <c r="H657" s="349"/>
      <c r="I657" s="349"/>
      <c r="J657" s="349"/>
      <c r="K657" s="349"/>
      <c r="L657" s="349"/>
      <c r="M657" s="349"/>
      <c r="N657" s="349"/>
      <c r="O657" s="349"/>
      <c r="P657" s="349"/>
      <c r="Q657" s="349"/>
      <c r="R657" s="349"/>
      <c r="S657" s="349"/>
      <c r="T657" s="349"/>
      <c r="U657" s="349"/>
      <c r="V657" s="349"/>
      <c r="W657" s="349"/>
      <c r="X657" s="349"/>
      <c r="Y657" s="349"/>
      <c r="Z657" s="349"/>
    </row>
    <row r="658" spans="1:26" ht="15.75" customHeight="1" x14ac:dyDescent="0.2">
      <c r="A658" s="349"/>
      <c r="B658" s="351"/>
      <c r="C658" s="349"/>
      <c r="D658" s="349"/>
      <c r="E658" s="349"/>
      <c r="F658" s="349"/>
      <c r="G658" s="349"/>
      <c r="H658" s="349"/>
      <c r="I658" s="349"/>
      <c r="J658" s="349"/>
      <c r="K658" s="349"/>
      <c r="L658" s="349"/>
      <c r="M658" s="349"/>
      <c r="N658" s="349"/>
      <c r="O658" s="349"/>
      <c r="P658" s="349"/>
      <c r="Q658" s="349"/>
      <c r="R658" s="349"/>
      <c r="S658" s="349"/>
      <c r="T658" s="349"/>
      <c r="U658" s="349"/>
      <c r="V658" s="349"/>
      <c r="W658" s="349"/>
      <c r="X658" s="349"/>
      <c r="Y658" s="349"/>
      <c r="Z658" s="349"/>
    </row>
    <row r="659" spans="1:26" ht="15.75" customHeight="1" x14ac:dyDescent="0.2">
      <c r="A659" s="349"/>
      <c r="B659" s="351"/>
      <c r="C659" s="349"/>
      <c r="D659" s="349"/>
      <c r="E659" s="349"/>
      <c r="F659" s="349"/>
      <c r="G659" s="349"/>
      <c r="H659" s="349"/>
      <c r="I659" s="349"/>
      <c r="J659" s="349"/>
      <c r="K659" s="349"/>
      <c r="L659" s="349"/>
      <c r="M659" s="349"/>
      <c r="N659" s="349"/>
      <c r="O659" s="349"/>
      <c r="P659" s="349"/>
      <c r="Q659" s="349"/>
      <c r="R659" s="349"/>
      <c r="S659" s="349"/>
      <c r="T659" s="349"/>
      <c r="U659" s="349"/>
      <c r="V659" s="349"/>
      <c r="W659" s="349"/>
      <c r="X659" s="349"/>
      <c r="Y659" s="349"/>
      <c r="Z659" s="349"/>
    </row>
    <row r="660" spans="1:26" ht="15.75" customHeight="1" x14ac:dyDescent="0.2">
      <c r="A660" s="349"/>
      <c r="B660" s="351"/>
      <c r="C660" s="349"/>
      <c r="D660" s="349"/>
      <c r="E660" s="349"/>
      <c r="F660" s="349"/>
      <c r="G660" s="349"/>
      <c r="H660" s="349"/>
      <c r="I660" s="349"/>
      <c r="J660" s="349"/>
      <c r="K660" s="349"/>
      <c r="L660" s="349"/>
      <c r="M660" s="349"/>
      <c r="N660" s="349"/>
      <c r="O660" s="349"/>
      <c r="P660" s="349"/>
      <c r="Q660" s="349"/>
      <c r="R660" s="349"/>
      <c r="S660" s="349"/>
      <c r="T660" s="349"/>
      <c r="U660" s="349"/>
      <c r="V660" s="349"/>
      <c r="W660" s="349"/>
      <c r="X660" s="349"/>
      <c r="Y660" s="349"/>
      <c r="Z660" s="349"/>
    </row>
    <row r="661" spans="1:26" ht="15.75" customHeight="1" x14ac:dyDescent="0.2">
      <c r="A661" s="349"/>
      <c r="B661" s="351"/>
      <c r="C661" s="349"/>
      <c r="D661" s="349"/>
      <c r="E661" s="349"/>
      <c r="F661" s="349"/>
      <c r="G661" s="349"/>
      <c r="H661" s="349"/>
      <c r="I661" s="349"/>
      <c r="J661" s="349"/>
      <c r="K661" s="349"/>
      <c r="L661" s="349"/>
      <c r="M661" s="349"/>
      <c r="N661" s="349"/>
      <c r="O661" s="349"/>
      <c r="P661" s="349"/>
      <c r="Q661" s="349"/>
      <c r="R661" s="349"/>
      <c r="S661" s="349"/>
      <c r="T661" s="349"/>
      <c r="U661" s="349"/>
      <c r="V661" s="349"/>
      <c r="W661" s="349"/>
      <c r="X661" s="349"/>
      <c r="Y661" s="349"/>
      <c r="Z661" s="349"/>
    </row>
    <row r="662" spans="1:26" ht="15.75" customHeight="1" x14ac:dyDescent="0.2">
      <c r="A662" s="349"/>
      <c r="B662" s="351"/>
      <c r="C662" s="349"/>
      <c r="D662" s="349"/>
      <c r="E662" s="349"/>
      <c r="F662" s="349"/>
      <c r="G662" s="349"/>
      <c r="H662" s="349"/>
      <c r="I662" s="349"/>
      <c r="J662" s="349"/>
      <c r="K662" s="349"/>
      <c r="L662" s="349"/>
      <c r="M662" s="349"/>
      <c r="N662" s="349"/>
      <c r="O662" s="349"/>
      <c r="P662" s="349"/>
      <c r="Q662" s="349"/>
      <c r="R662" s="349"/>
      <c r="S662" s="349"/>
      <c r="T662" s="349"/>
      <c r="U662" s="349"/>
      <c r="V662" s="349"/>
      <c r="W662" s="349"/>
      <c r="X662" s="349"/>
      <c r="Y662" s="349"/>
      <c r="Z662" s="349"/>
    </row>
    <row r="663" spans="1:26" ht="15.75" customHeight="1" x14ac:dyDescent="0.2">
      <c r="A663" s="349"/>
      <c r="B663" s="351"/>
      <c r="C663" s="349"/>
      <c r="D663" s="349"/>
      <c r="E663" s="349"/>
      <c r="F663" s="349"/>
      <c r="G663" s="349"/>
      <c r="H663" s="349"/>
      <c r="I663" s="349"/>
      <c r="J663" s="349"/>
      <c r="K663" s="349"/>
      <c r="L663" s="349"/>
      <c r="M663" s="349"/>
      <c r="N663" s="349"/>
      <c r="O663" s="349"/>
      <c r="P663" s="349"/>
      <c r="Q663" s="349"/>
      <c r="R663" s="349"/>
      <c r="S663" s="349"/>
      <c r="T663" s="349"/>
      <c r="U663" s="349"/>
      <c r="V663" s="349"/>
      <c r="W663" s="349"/>
      <c r="X663" s="349"/>
      <c r="Y663" s="349"/>
      <c r="Z663" s="349"/>
    </row>
    <row r="664" spans="1:26" ht="15.75" customHeight="1" x14ac:dyDescent="0.2">
      <c r="A664" s="349"/>
      <c r="B664" s="351"/>
      <c r="C664" s="349"/>
      <c r="D664" s="349"/>
      <c r="E664" s="349"/>
      <c r="F664" s="349"/>
      <c r="G664" s="349"/>
      <c r="H664" s="349"/>
      <c r="I664" s="349"/>
      <c r="J664" s="349"/>
      <c r="K664" s="349"/>
      <c r="L664" s="349"/>
      <c r="M664" s="349"/>
      <c r="N664" s="349"/>
      <c r="O664" s="349"/>
      <c r="P664" s="349"/>
      <c r="Q664" s="349"/>
      <c r="R664" s="349"/>
      <c r="S664" s="349"/>
      <c r="T664" s="349"/>
      <c r="U664" s="349"/>
      <c r="V664" s="349"/>
      <c r="W664" s="349"/>
      <c r="X664" s="349"/>
      <c r="Y664" s="349"/>
      <c r="Z664" s="349"/>
    </row>
    <row r="665" spans="1:26" ht="15.75" customHeight="1" x14ac:dyDescent="0.2">
      <c r="A665" s="349"/>
      <c r="B665" s="351"/>
      <c r="C665" s="349"/>
      <c r="D665" s="349"/>
      <c r="E665" s="349"/>
      <c r="F665" s="349"/>
      <c r="G665" s="349"/>
      <c r="H665" s="349"/>
      <c r="I665" s="349"/>
      <c r="J665" s="349"/>
      <c r="K665" s="349"/>
      <c r="L665" s="349"/>
      <c r="M665" s="349"/>
      <c r="N665" s="349"/>
      <c r="O665" s="349"/>
      <c r="P665" s="349"/>
      <c r="Q665" s="349"/>
      <c r="R665" s="349"/>
      <c r="S665" s="349"/>
      <c r="T665" s="349"/>
      <c r="U665" s="349"/>
      <c r="V665" s="349"/>
      <c r="W665" s="349"/>
      <c r="X665" s="349"/>
      <c r="Y665" s="349"/>
      <c r="Z665" s="349"/>
    </row>
    <row r="666" spans="1:26" ht="15.75" customHeight="1" x14ac:dyDescent="0.2">
      <c r="A666" s="349"/>
      <c r="B666" s="351"/>
      <c r="C666" s="349"/>
      <c r="D666" s="349"/>
      <c r="E666" s="349"/>
      <c r="F666" s="349"/>
      <c r="G666" s="349"/>
      <c r="H666" s="349"/>
      <c r="I666" s="349"/>
      <c r="J666" s="349"/>
      <c r="K666" s="349"/>
      <c r="L666" s="349"/>
      <c r="M666" s="349"/>
      <c r="N666" s="349"/>
      <c r="O666" s="349"/>
      <c r="P666" s="349"/>
      <c r="Q666" s="349"/>
      <c r="R666" s="349"/>
      <c r="S666" s="349"/>
      <c r="T666" s="349"/>
      <c r="U666" s="349"/>
      <c r="V666" s="349"/>
      <c r="W666" s="349"/>
      <c r="X666" s="349"/>
      <c r="Y666" s="349"/>
      <c r="Z666" s="349"/>
    </row>
    <row r="667" spans="1:26" ht="15.75" customHeight="1" x14ac:dyDescent="0.2">
      <c r="A667" s="349"/>
      <c r="B667" s="351"/>
      <c r="C667" s="349"/>
      <c r="D667" s="349"/>
      <c r="E667" s="349"/>
      <c r="F667" s="349"/>
      <c r="G667" s="349"/>
      <c r="H667" s="349"/>
      <c r="I667" s="349"/>
      <c r="J667" s="349"/>
      <c r="K667" s="349"/>
      <c r="L667" s="349"/>
      <c r="M667" s="349"/>
      <c r="N667" s="349"/>
      <c r="O667" s="349"/>
      <c r="P667" s="349"/>
      <c r="Q667" s="349"/>
      <c r="R667" s="349"/>
      <c r="S667" s="349"/>
      <c r="T667" s="349"/>
      <c r="U667" s="349"/>
      <c r="V667" s="349"/>
      <c r="W667" s="349"/>
      <c r="X667" s="349"/>
      <c r="Y667" s="349"/>
      <c r="Z667" s="349"/>
    </row>
    <row r="668" spans="1:26" ht="15.75" customHeight="1" x14ac:dyDescent="0.2">
      <c r="A668" s="349"/>
      <c r="B668" s="351"/>
      <c r="C668" s="349"/>
      <c r="D668" s="349"/>
      <c r="E668" s="349"/>
      <c r="F668" s="349"/>
      <c r="G668" s="349"/>
      <c r="H668" s="349"/>
      <c r="I668" s="349"/>
      <c r="J668" s="349"/>
      <c r="K668" s="349"/>
      <c r="L668" s="349"/>
      <c r="M668" s="349"/>
      <c r="N668" s="349"/>
      <c r="O668" s="349"/>
      <c r="P668" s="349"/>
      <c r="Q668" s="349"/>
      <c r="R668" s="349"/>
      <c r="S668" s="349"/>
      <c r="T668" s="349"/>
      <c r="U668" s="349"/>
      <c r="V668" s="349"/>
      <c r="W668" s="349"/>
      <c r="X668" s="349"/>
      <c r="Y668" s="349"/>
      <c r="Z668" s="349"/>
    </row>
    <row r="669" spans="1:26" ht="15.75" customHeight="1" x14ac:dyDescent="0.2">
      <c r="A669" s="349"/>
      <c r="B669" s="351"/>
      <c r="C669" s="349"/>
      <c r="D669" s="349"/>
      <c r="E669" s="349"/>
      <c r="F669" s="349"/>
      <c r="G669" s="349"/>
      <c r="H669" s="349"/>
      <c r="I669" s="349"/>
      <c r="J669" s="349"/>
      <c r="K669" s="349"/>
      <c r="L669" s="349"/>
      <c r="M669" s="349"/>
      <c r="N669" s="349"/>
      <c r="O669" s="349"/>
      <c r="P669" s="349"/>
      <c r="Q669" s="349"/>
      <c r="R669" s="349"/>
      <c r="S669" s="349"/>
      <c r="T669" s="349"/>
      <c r="U669" s="349"/>
      <c r="V669" s="349"/>
      <c r="W669" s="349"/>
      <c r="X669" s="349"/>
      <c r="Y669" s="349"/>
      <c r="Z669" s="349"/>
    </row>
    <row r="670" spans="1:26" ht="15.75" customHeight="1" x14ac:dyDescent="0.2">
      <c r="A670" s="349"/>
      <c r="B670" s="351"/>
      <c r="C670" s="349"/>
      <c r="D670" s="349"/>
      <c r="E670" s="349"/>
      <c r="F670" s="349"/>
      <c r="G670" s="349"/>
      <c r="H670" s="349"/>
      <c r="I670" s="349"/>
      <c r="J670" s="349"/>
      <c r="K670" s="349"/>
      <c r="L670" s="349"/>
      <c r="M670" s="349"/>
      <c r="N670" s="349"/>
      <c r="O670" s="349"/>
      <c r="P670" s="349"/>
      <c r="Q670" s="349"/>
      <c r="R670" s="349"/>
      <c r="S670" s="349"/>
      <c r="T670" s="349"/>
      <c r="U670" s="349"/>
      <c r="V670" s="349"/>
      <c r="W670" s="349"/>
      <c r="X670" s="349"/>
      <c r="Y670" s="349"/>
      <c r="Z670" s="349"/>
    </row>
    <row r="671" spans="1:26" ht="15.75" customHeight="1" x14ac:dyDescent="0.2">
      <c r="A671" s="349"/>
      <c r="B671" s="351"/>
      <c r="C671" s="349"/>
      <c r="D671" s="349"/>
      <c r="E671" s="349"/>
      <c r="F671" s="349"/>
      <c r="G671" s="349"/>
      <c r="H671" s="349"/>
      <c r="I671" s="349"/>
      <c r="J671" s="349"/>
      <c r="K671" s="349"/>
      <c r="L671" s="349"/>
      <c r="M671" s="349"/>
      <c r="N671" s="349"/>
      <c r="O671" s="349"/>
      <c r="P671" s="349"/>
      <c r="Q671" s="349"/>
      <c r="R671" s="349"/>
      <c r="S671" s="349"/>
      <c r="T671" s="349"/>
      <c r="U671" s="349"/>
      <c r="V671" s="349"/>
      <c r="W671" s="349"/>
      <c r="X671" s="349"/>
      <c r="Y671" s="349"/>
      <c r="Z671" s="349"/>
    </row>
    <row r="672" spans="1:26" ht="15.75" customHeight="1" x14ac:dyDescent="0.2">
      <c r="A672" s="349"/>
      <c r="B672" s="351"/>
      <c r="C672" s="349"/>
      <c r="D672" s="349"/>
      <c r="E672" s="349"/>
      <c r="F672" s="349"/>
      <c r="G672" s="349"/>
      <c r="H672" s="349"/>
      <c r="I672" s="349"/>
      <c r="J672" s="349"/>
      <c r="K672" s="349"/>
      <c r="L672" s="349"/>
      <c r="M672" s="349"/>
      <c r="N672" s="349"/>
      <c r="O672" s="349"/>
      <c r="P672" s="349"/>
      <c r="Q672" s="349"/>
      <c r="R672" s="349"/>
      <c r="S672" s="349"/>
      <c r="T672" s="349"/>
      <c r="U672" s="349"/>
      <c r="V672" s="349"/>
      <c r="W672" s="349"/>
      <c r="X672" s="349"/>
      <c r="Y672" s="349"/>
      <c r="Z672" s="349"/>
    </row>
    <row r="673" spans="1:26" ht="15.75" customHeight="1" x14ac:dyDescent="0.2">
      <c r="A673" s="349"/>
      <c r="B673" s="351"/>
      <c r="C673" s="349"/>
      <c r="D673" s="349"/>
      <c r="E673" s="349"/>
      <c r="F673" s="349"/>
      <c r="G673" s="349"/>
      <c r="H673" s="349"/>
      <c r="I673" s="349"/>
      <c r="J673" s="349"/>
      <c r="K673" s="349"/>
      <c r="L673" s="349"/>
      <c r="M673" s="349"/>
      <c r="N673" s="349"/>
      <c r="O673" s="349"/>
      <c r="P673" s="349"/>
      <c r="Q673" s="349"/>
      <c r="R673" s="349"/>
      <c r="S673" s="349"/>
      <c r="T673" s="349"/>
      <c r="U673" s="349"/>
      <c r="V673" s="349"/>
      <c r="W673" s="349"/>
      <c r="X673" s="349"/>
      <c r="Y673" s="349"/>
      <c r="Z673" s="349"/>
    </row>
    <row r="674" spans="1:26" ht="15.75" customHeight="1" x14ac:dyDescent="0.2">
      <c r="A674" s="349"/>
      <c r="B674" s="351"/>
      <c r="C674" s="349"/>
      <c r="D674" s="349"/>
      <c r="E674" s="349"/>
      <c r="F674" s="349"/>
      <c r="G674" s="349"/>
      <c r="H674" s="349"/>
      <c r="I674" s="349"/>
      <c r="J674" s="349"/>
      <c r="K674" s="349"/>
      <c r="L674" s="349"/>
      <c r="M674" s="349"/>
      <c r="N674" s="349"/>
      <c r="O674" s="349"/>
      <c r="P674" s="349"/>
      <c r="Q674" s="349"/>
      <c r="R674" s="349"/>
      <c r="S674" s="349"/>
      <c r="T674" s="349"/>
      <c r="U674" s="349"/>
      <c r="V674" s="349"/>
      <c r="W674" s="349"/>
      <c r="X674" s="349"/>
      <c r="Y674" s="349"/>
      <c r="Z674" s="349"/>
    </row>
    <row r="675" spans="1:26" ht="15.75" customHeight="1" x14ac:dyDescent="0.2">
      <c r="A675" s="349"/>
      <c r="B675" s="351"/>
      <c r="C675" s="349"/>
      <c r="D675" s="349"/>
      <c r="E675" s="349"/>
      <c r="F675" s="349"/>
      <c r="G675" s="349"/>
      <c r="H675" s="349"/>
      <c r="I675" s="349"/>
      <c r="J675" s="349"/>
      <c r="K675" s="349"/>
      <c r="L675" s="349"/>
      <c r="M675" s="349"/>
      <c r="N675" s="349"/>
      <c r="O675" s="349"/>
      <c r="P675" s="349"/>
      <c r="Q675" s="349"/>
      <c r="R675" s="349"/>
      <c r="S675" s="349"/>
      <c r="T675" s="349"/>
      <c r="U675" s="349"/>
      <c r="V675" s="349"/>
      <c r="W675" s="349"/>
      <c r="X675" s="349"/>
      <c r="Y675" s="349"/>
      <c r="Z675" s="349"/>
    </row>
    <row r="676" spans="1:26" ht="15.75" customHeight="1" x14ac:dyDescent="0.2">
      <c r="A676" s="349"/>
      <c r="B676" s="351"/>
      <c r="C676" s="349"/>
      <c r="D676" s="349"/>
      <c r="E676" s="349"/>
      <c r="F676" s="349"/>
      <c r="G676" s="349"/>
      <c r="H676" s="349"/>
      <c r="I676" s="349"/>
      <c r="J676" s="349"/>
      <c r="K676" s="349"/>
      <c r="L676" s="349"/>
      <c r="M676" s="349"/>
      <c r="N676" s="349"/>
      <c r="O676" s="349"/>
      <c r="P676" s="349"/>
      <c r="Q676" s="349"/>
      <c r="R676" s="349"/>
      <c r="S676" s="349"/>
      <c r="T676" s="349"/>
      <c r="U676" s="349"/>
      <c r="V676" s="349"/>
      <c r="W676" s="349"/>
      <c r="X676" s="349"/>
      <c r="Y676" s="349"/>
      <c r="Z676" s="349"/>
    </row>
    <row r="677" spans="1:26" ht="15.75" customHeight="1" x14ac:dyDescent="0.2">
      <c r="A677" s="349"/>
      <c r="B677" s="351"/>
      <c r="C677" s="349"/>
      <c r="D677" s="349"/>
      <c r="E677" s="349"/>
      <c r="F677" s="349"/>
      <c r="G677" s="349"/>
      <c r="H677" s="349"/>
      <c r="I677" s="349"/>
      <c r="J677" s="349"/>
      <c r="K677" s="349"/>
      <c r="L677" s="349"/>
      <c r="M677" s="349"/>
      <c r="N677" s="349"/>
      <c r="O677" s="349"/>
      <c r="P677" s="349"/>
      <c r="Q677" s="349"/>
      <c r="R677" s="349"/>
      <c r="S677" s="349"/>
      <c r="T677" s="349"/>
      <c r="U677" s="349"/>
      <c r="V677" s="349"/>
      <c r="W677" s="349"/>
      <c r="X677" s="349"/>
      <c r="Y677" s="349"/>
      <c r="Z677" s="349"/>
    </row>
    <row r="678" spans="1:26" ht="15.75" customHeight="1" x14ac:dyDescent="0.2">
      <c r="A678" s="349"/>
      <c r="B678" s="351"/>
      <c r="C678" s="349"/>
      <c r="D678" s="349"/>
      <c r="E678" s="349"/>
      <c r="F678" s="349"/>
      <c r="G678" s="349"/>
      <c r="H678" s="349"/>
      <c r="I678" s="349"/>
      <c r="J678" s="349"/>
      <c r="K678" s="349"/>
      <c r="L678" s="349"/>
      <c r="M678" s="349"/>
      <c r="N678" s="349"/>
      <c r="O678" s="349"/>
      <c r="P678" s="349"/>
      <c r="Q678" s="349"/>
      <c r="R678" s="349"/>
      <c r="S678" s="349"/>
      <c r="T678" s="349"/>
      <c r="U678" s="349"/>
      <c r="V678" s="349"/>
      <c r="W678" s="349"/>
      <c r="X678" s="349"/>
      <c r="Y678" s="349"/>
      <c r="Z678" s="349"/>
    </row>
    <row r="679" spans="1:26" ht="15.75" customHeight="1" x14ac:dyDescent="0.2">
      <c r="A679" s="349"/>
      <c r="B679" s="351"/>
      <c r="C679" s="349"/>
      <c r="D679" s="349"/>
      <c r="E679" s="349"/>
      <c r="F679" s="349"/>
      <c r="G679" s="349"/>
      <c r="H679" s="349"/>
      <c r="I679" s="349"/>
      <c r="J679" s="349"/>
      <c r="K679" s="349"/>
      <c r="L679" s="349"/>
      <c r="M679" s="349"/>
      <c r="N679" s="349"/>
      <c r="O679" s="349"/>
      <c r="P679" s="349"/>
      <c r="Q679" s="349"/>
      <c r="R679" s="349"/>
      <c r="S679" s="349"/>
      <c r="T679" s="349"/>
      <c r="U679" s="349"/>
      <c r="V679" s="349"/>
      <c r="W679" s="349"/>
      <c r="X679" s="349"/>
      <c r="Y679" s="349"/>
      <c r="Z679" s="349"/>
    </row>
    <row r="680" spans="1:26" ht="15.75" customHeight="1" x14ac:dyDescent="0.2">
      <c r="A680" s="349"/>
      <c r="B680" s="351"/>
      <c r="C680" s="349"/>
      <c r="D680" s="349"/>
      <c r="E680" s="349"/>
      <c r="F680" s="349"/>
      <c r="G680" s="349"/>
      <c r="H680" s="349"/>
      <c r="I680" s="349"/>
      <c r="J680" s="349"/>
      <c r="K680" s="349"/>
      <c r="L680" s="349"/>
      <c r="M680" s="349"/>
      <c r="N680" s="349"/>
      <c r="O680" s="349"/>
      <c r="P680" s="349"/>
      <c r="Q680" s="349"/>
      <c r="R680" s="349"/>
      <c r="S680" s="349"/>
      <c r="T680" s="349"/>
      <c r="U680" s="349"/>
      <c r="V680" s="349"/>
      <c r="W680" s="349"/>
      <c r="X680" s="349"/>
      <c r="Y680" s="349"/>
      <c r="Z680" s="349"/>
    </row>
    <row r="681" spans="1:26" ht="15.75" customHeight="1" x14ac:dyDescent="0.2">
      <c r="A681" s="349"/>
      <c r="B681" s="351"/>
      <c r="C681" s="349"/>
      <c r="D681" s="349"/>
      <c r="E681" s="349"/>
      <c r="F681" s="349"/>
      <c r="G681" s="349"/>
      <c r="H681" s="349"/>
      <c r="I681" s="349"/>
      <c r="J681" s="349"/>
      <c r="K681" s="349"/>
      <c r="L681" s="349"/>
      <c r="M681" s="349"/>
      <c r="N681" s="349"/>
      <c r="O681" s="349"/>
      <c r="P681" s="349"/>
      <c r="Q681" s="349"/>
      <c r="R681" s="349"/>
      <c r="S681" s="349"/>
      <c r="T681" s="349"/>
      <c r="U681" s="349"/>
      <c r="V681" s="349"/>
      <c r="W681" s="349"/>
      <c r="X681" s="349"/>
      <c r="Y681" s="349"/>
      <c r="Z681" s="349"/>
    </row>
    <row r="682" spans="1:26" ht="15.75" customHeight="1" x14ac:dyDescent="0.2">
      <c r="A682" s="349"/>
      <c r="B682" s="351"/>
      <c r="C682" s="349"/>
      <c r="D682" s="349"/>
      <c r="E682" s="349"/>
      <c r="F682" s="349"/>
      <c r="G682" s="349"/>
      <c r="H682" s="349"/>
      <c r="I682" s="349"/>
      <c r="J682" s="349"/>
      <c r="K682" s="349"/>
      <c r="L682" s="349"/>
      <c r="M682" s="349"/>
      <c r="N682" s="349"/>
      <c r="O682" s="349"/>
      <c r="P682" s="349"/>
      <c r="Q682" s="349"/>
      <c r="R682" s="349"/>
      <c r="S682" s="349"/>
      <c r="T682" s="349"/>
      <c r="U682" s="349"/>
      <c r="V682" s="349"/>
      <c r="W682" s="349"/>
      <c r="X682" s="349"/>
      <c r="Y682" s="349"/>
      <c r="Z682" s="349"/>
    </row>
    <row r="683" spans="1:26" ht="15.75" customHeight="1" x14ac:dyDescent="0.2">
      <c r="A683" s="349"/>
      <c r="B683" s="351"/>
      <c r="C683" s="349"/>
      <c r="D683" s="349"/>
      <c r="E683" s="349"/>
      <c r="F683" s="349"/>
      <c r="G683" s="349"/>
      <c r="H683" s="349"/>
      <c r="I683" s="349"/>
      <c r="J683" s="349"/>
      <c r="K683" s="349"/>
      <c r="L683" s="349"/>
      <c r="M683" s="349"/>
      <c r="N683" s="349"/>
      <c r="O683" s="349"/>
      <c r="P683" s="349"/>
      <c r="Q683" s="349"/>
      <c r="R683" s="349"/>
      <c r="S683" s="349"/>
      <c r="T683" s="349"/>
      <c r="U683" s="349"/>
      <c r="V683" s="349"/>
      <c r="W683" s="349"/>
      <c r="X683" s="349"/>
      <c r="Y683" s="349"/>
      <c r="Z683" s="349"/>
    </row>
    <row r="684" spans="1:26" ht="15.75" customHeight="1" x14ac:dyDescent="0.2">
      <c r="A684" s="349"/>
      <c r="B684" s="351"/>
      <c r="C684" s="349"/>
      <c r="D684" s="349"/>
      <c r="E684" s="349"/>
      <c r="F684" s="349"/>
      <c r="G684" s="349"/>
      <c r="H684" s="349"/>
      <c r="I684" s="349"/>
      <c r="J684" s="349"/>
      <c r="K684" s="349"/>
      <c r="L684" s="349"/>
      <c r="M684" s="349"/>
      <c r="N684" s="349"/>
      <c r="O684" s="349"/>
      <c r="P684" s="349"/>
      <c r="Q684" s="349"/>
      <c r="R684" s="349"/>
      <c r="S684" s="349"/>
      <c r="T684" s="349"/>
      <c r="U684" s="349"/>
      <c r="V684" s="349"/>
      <c r="W684" s="349"/>
      <c r="X684" s="349"/>
      <c r="Y684" s="349"/>
      <c r="Z684" s="349"/>
    </row>
    <row r="685" spans="1:26" ht="15.75" customHeight="1" x14ac:dyDescent="0.2">
      <c r="A685" s="349"/>
      <c r="B685" s="351"/>
      <c r="C685" s="349"/>
      <c r="D685" s="349"/>
      <c r="E685" s="349"/>
      <c r="F685" s="349"/>
      <c r="G685" s="349"/>
      <c r="H685" s="349"/>
      <c r="I685" s="349"/>
      <c r="J685" s="349"/>
      <c r="K685" s="349"/>
      <c r="L685" s="349"/>
      <c r="M685" s="349"/>
      <c r="N685" s="349"/>
      <c r="O685" s="349"/>
      <c r="P685" s="349"/>
      <c r="Q685" s="349"/>
      <c r="R685" s="349"/>
      <c r="S685" s="349"/>
      <c r="T685" s="349"/>
      <c r="U685" s="349"/>
      <c r="V685" s="349"/>
      <c r="W685" s="349"/>
      <c r="X685" s="349"/>
      <c r="Y685" s="349"/>
      <c r="Z685" s="349"/>
    </row>
    <row r="686" spans="1:26" ht="15.75" customHeight="1" x14ac:dyDescent="0.2">
      <c r="A686" s="349"/>
      <c r="B686" s="351"/>
      <c r="C686" s="349"/>
      <c r="D686" s="349"/>
      <c r="E686" s="349"/>
      <c r="F686" s="349"/>
      <c r="G686" s="349"/>
      <c r="H686" s="349"/>
      <c r="I686" s="349"/>
      <c r="J686" s="349"/>
      <c r="K686" s="349"/>
      <c r="L686" s="349"/>
      <c r="M686" s="349"/>
      <c r="N686" s="349"/>
      <c r="O686" s="349"/>
      <c r="P686" s="349"/>
      <c r="Q686" s="349"/>
      <c r="R686" s="349"/>
      <c r="S686" s="349"/>
      <c r="T686" s="349"/>
      <c r="U686" s="349"/>
      <c r="V686" s="349"/>
      <c r="W686" s="349"/>
      <c r="X686" s="349"/>
      <c r="Y686" s="349"/>
      <c r="Z686" s="349"/>
    </row>
    <row r="687" spans="1:26" ht="15.75" customHeight="1" x14ac:dyDescent="0.2">
      <c r="A687" s="349"/>
      <c r="B687" s="351"/>
      <c r="C687" s="349"/>
      <c r="D687" s="349"/>
      <c r="E687" s="349"/>
      <c r="F687" s="349"/>
      <c r="G687" s="349"/>
      <c r="H687" s="349"/>
      <c r="I687" s="349"/>
      <c r="J687" s="349"/>
      <c r="K687" s="349"/>
      <c r="L687" s="349"/>
      <c r="M687" s="349"/>
      <c r="N687" s="349"/>
      <c r="O687" s="349"/>
      <c r="P687" s="349"/>
      <c r="Q687" s="349"/>
      <c r="R687" s="349"/>
      <c r="S687" s="349"/>
      <c r="T687" s="349"/>
      <c r="U687" s="349"/>
      <c r="V687" s="349"/>
      <c r="W687" s="349"/>
      <c r="X687" s="349"/>
      <c r="Y687" s="349"/>
      <c r="Z687" s="349"/>
    </row>
    <row r="688" spans="1:26" ht="15.75" customHeight="1" x14ac:dyDescent="0.2">
      <c r="A688" s="349"/>
      <c r="B688" s="351"/>
      <c r="C688" s="349"/>
      <c r="D688" s="349"/>
      <c r="E688" s="349"/>
      <c r="F688" s="349"/>
      <c r="G688" s="349"/>
      <c r="H688" s="349"/>
      <c r="I688" s="349"/>
      <c r="J688" s="349"/>
      <c r="K688" s="349"/>
      <c r="L688" s="349"/>
      <c r="M688" s="349"/>
      <c r="N688" s="349"/>
      <c r="O688" s="349"/>
      <c r="P688" s="349"/>
      <c r="Q688" s="349"/>
      <c r="R688" s="349"/>
      <c r="S688" s="349"/>
      <c r="T688" s="349"/>
      <c r="U688" s="349"/>
      <c r="V688" s="349"/>
      <c r="W688" s="349"/>
      <c r="X688" s="349"/>
      <c r="Y688" s="349"/>
      <c r="Z688" s="349"/>
    </row>
    <row r="689" spans="1:26" ht="15.75" customHeight="1" x14ac:dyDescent="0.2">
      <c r="A689" s="349"/>
      <c r="B689" s="351"/>
      <c r="C689" s="349"/>
      <c r="D689" s="349"/>
      <c r="E689" s="349"/>
      <c r="F689" s="349"/>
      <c r="G689" s="349"/>
      <c r="H689" s="349"/>
      <c r="I689" s="349"/>
      <c r="J689" s="349"/>
      <c r="K689" s="349"/>
      <c r="L689" s="349"/>
      <c r="M689" s="349"/>
      <c r="N689" s="349"/>
      <c r="O689" s="349"/>
      <c r="P689" s="349"/>
      <c r="Q689" s="349"/>
      <c r="R689" s="349"/>
      <c r="S689" s="349"/>
      <c r="T689" s="349"/>
      <c r="U689" s="349"/>
      <c r="V689" s="349"/>
      <c r="W689" s="349"/>
      <c r="X689" s="349"/>
      <c r="Y689" s="349"/>
      <c r="Z689" s="349"/>
    </row>
    <row r="690" spans="1:26" ht="15.75" customHeight="1" x14ac:dyDescent="0.2">
      <c r="A690" s="349"/>
      <c r="B690" s="351"/>
      <c r="C690" s="349"/>
      <c r="D690" s="349"/>
      <c r="E690" s="349"/>
      <c r="F690" s="349"/>
      <c r="G690" s="349"/>
      <c r="H690" s="349"/>
      <c r="I690" s="349"/>
      <c r="J690" s="349"/>
      <c r="K690" s="349"/>
      <c r="L690" s="349"/>
      <c r="M690" s="349"/>
      <c r="N690" s="349"/>
      <c r="O690" s="349"/>
      <c r="P690" s="349"/>
      <c r="Q690" s="349"/>
      <c r="R690" s="349"/>
      <c r="S690" s="349"/>
      <c r="T690" s="349"/>
      <c r="U690" s="349"/>
      <c r="V690" s="349"/>
      <c r="W690" s="349"/>
      <c r="X690" s="349"/>
      <c r="Y690" s="349"/>
      <c r="Z690" s="349"/>
    </row>
    <row r="691" spans="1:26" ht="15.75" customHeight="1" x14ac:dyDescent="0.2">
      <c r="A691" s="349"/>
      <c r="B691" s="351"/>
      <c r="C691" s="349"/>
      <c r="D691" s="349"/>
      <c r="E691" s="349"/>
      <c r="F691" s="349"/>
      <c r="G691" s="349"/>
      <c r="H691" s="349"/>
      <c r="I691" s="349"/>
      <c r="J691" s="349"/>
      <c r="K691" s="349"/>
      <c r="L691" s="349"/>
      <c r="M691" s="349"/>
      <c r="N691" s="349"/>
      <c r="O691" s="349"/>
      <c r="P691" s="349"/>
      <c r="Q691" s="349"/>
      <c r="R691" s="349"/>
      <c r="S691" s="349"/>
      <c r="T691" s="349"/>
      <c r="U691" s="349"/>
      <c r="V691" s="349"/>
      <c r="W691" s="349"/>
      <c r="X691" s="349"/>
      <c r="Y691" s="349"/>
      <c r="Z691" s="349"/>
    </row>
    <row r="692" spans="1:26" ht="15.75" customHeight="1" x14ac:dyDescent="0.2">
      <c r="A692" s="349"/>
      <c r="B692" s="351"/>
      <c r="C692" s="349"/>
      <c r="D692" s="349"/>
      <c r="E692" s="349"/>
      <c r="F692" s="349"/>
      <c r="G692" s="349"/>
      <c r="H692" s="349"/>
      <c r="I692" s="349"/>
      <c r="J692" s="349"/>
      <c r="K692" s="349"/>
      <c r="L692" s="349"/>
      <c r="M692" s="349"/>
      <c r="N692" s="349"/>
      <c r="O692" s="349"/>
      <c r="P692" s="349"/>
      <c r="Q692" s="349"/>
      <c r="R692" s="349"/>
      <c r="S692" s="349"/>
      <c r="T692" s="349"/>
      <c r="U692" s="349"/>
      <c r="V692" s="349"/>
      <c r="W692" s="349"/>
      <c r="X692" s="349"/>
      <c r="Y692" s="349"/>
      <c r="Z692" s="349"/>
    </row>
    <row r="693" spans="1:26" ht="15.75" customHeight="1" x14ac:dyDescent="0.2">
      <c r="A693" s="349"/>
      <c r="B693" s="351"/>
      <c r="C693" s="349"/>
      <c r="D693" s="349"/>
      <c r="E693" s="349"/>
      <c r="F693" s="349"/>
      <c r="G693" s="349"/>
      <c r="H693" s="349"/>
      <c r="I693" s="349"/>
      <c r="J693" s="349"/>
      <c r="K693" s="349"/>
      <c r="L693" s="349"/>
      <c r="M693" s="349"/>
      <c r="N693" s="349"/>
      <c r="O693" s="349"/>
      <c r="P693" s="349"/>
      <c r="Q693" s="349"/>
      <c r="R693" s="349"/>
      <c r="S693" s="349"/>
      <c r="T693" s="349"/>
      <c r="U693" s="349"/>
      <c r="V693" s="349"/>
      <c r="W693" s="349"/>
      <c r="X693" s="349"/>
      <c r="Y693" s="349"/>
      <c r="Z693" s="349"/>
    </row>
    <row r="694" spans="1:26" ht="15.75" customHeight="1" x14ac:dyDescent="0.2">
      <c r="A694" s="349"/>
      <c r="B694" s="351"/>
      <c r="C694" s="349"/>
      <c r="D694" s="349"/>
      <c r="E694" s="349"/>
      <c r="F694" s="349"/>
      <c r="G694" s="349"/>
      <c r="H694" s="349"/>
      <c r="I694" s="349"/>
      <c r="J694" s="349"/>
      <c r="K694" s="349"/>
      <c r="L694" s="349"/>
      <c r="M694" s="349"/>
      <c r="N694" s="349"/>
      <c r="O694" s="349"/>
      <c r="P694" s="349"/>
      <c r="Q694" s="349"/>
      <c r="R694" s="349"/>
      <c r="S694" s="349"/>
      <c r="T694" s="349"/>
      <c r="U694" s="349"/>
      <c r="V694" s="349"/>
      <c r="W694" s="349"/>
      <c r="X694" s="349"/>
      <c r="Y694" s="349"/>
      <c r="Z694" s="349"/>
    </row>
    <row r="695" spans="1:26" ht="15.75" customHeight="1" x14ac:dyDescent="0.2">
      <c r="A695" s="349"/>
      <c r="B695" s="351"/>
      <c r="C695" s="349"/>
      <c r="D695" s="349"/>
      <c r="E695" s="349"/>
      <c r="F695" s="349"/>
      <c r="G695" s="349"/>
      <c r="H695" s="349"/>
      <c r="I695" s="349"/>
      <c r="J695" s="349"/>
      <c r="K695" s="349"/>
      <c r="L695" s="349"/>
      <c r="M695" s="349"/>
      <c r="N695" s="349"/>
      <c r="O695" s="349"/>
      <c r="P695" s="349"/>
      <c r="Q695" s="349"/>
      <c r="R695" s="349"/>
      <c r="S695" s="349"/>
      <c r="T695" s="349"/>
      <c r="U695" s="349"/>
      <c r="V695" s="349"/>
      <c r="W695" s="349"/>
      <c r="X695" s="349"/>
      <c r="Y695" s="349"/>
      <c r="Z695" s="349"/>
    </row>
    <row r="696" spans="1:26" ht="15.75" customHeight="1" x14ac:dyDescent="0.2">
      <c r="A696" s="349"/>
      <c r="B696" s="351"/>
      <c r="C696" s="349"/>
      <c r="D696" s="349"/>
      <c r="E696" s="349"/>
      <c r="F696" s="349"/>
      <c r="G696" s="349"/>
      <c r="H696" s="349"/>
      <c r="I696" s="349"/>
      <c r="J696" s="349"/>
      <c r="K696" s="349"/>
      <c r="L696" s="349"/>
      <c r="M696" s="349"/>
      <c r="N696" s="349"/>
      <c r="O696" s="349"/>
      <c r="P696" s="349"/>
      <c r="Q696" s="349"/>
      <c r="R696" s="349"/>
      <c r="S696" s="349"/>
      <c r="T696" s="349"/>
      <c r="U696" s="349"/>
      <c r="V696" s="349"/>
      <c r="W696" s="349"/>
      <c r="X696" s="349"/>
      <c r="Y696" s="349"/>
      <c r="Z696" s="349"/>
    </row>
    <row r="697" spans="1:26" ht="15.75" customHeight="1" x14ac:dyDescent="0.2">
      <c r="A697" s="349"/>
      <c r="B697" s="351"/>
      <c r="C697" s="349"/>
      <c r="D697" s="349"/>
      <c r="E697" s="349"/>
      <c r="F697" s="349"/>
      <c r="G697" s="349"/>
      <c r="H697" s="349"/>
      <c r="I697" s="349"/>
      <c r="J697" s="349"/>
      <c r="K697" s="349"/>
      <c r="L697" s="349"/>
      <c r="M697" s="349"/>
      <c r="N697" s="349"/>
      <c r="O697" s="349"/>
      <c r="P697" s="349"/>
      <c r="Q697" s="349"/>
      <c r="R697" s="349"/>
      <c r="S697" s="349"/>
      <c r="T697" s="349"/>
      <c r="U697" s="349"/>
      <c r="V697" s="349"/>
      <c r="W697" s="349"/>
      <c r="X697" s="349"/>
      <c r="Y697" s="349"/>
      <c r="Z697" s="349"/>
    </row>
    <row r="698" spans="1:26" ht="15.75" customHeight="1" x14ac:dyDescent="0.2">
      <c r="A698" s="349"/>
      <c r="B698" s="351"/>
      <c r="C698" s="349"/>
      <c r="D698" s="349"/>
      <c r="E698" s="349"/>
      <c r="F698" s="349"/>
      <c r="G698" s="349"/>
      <c r="H698" s="349"/>
      <c r="I698" s="349"/>
      <c r="J698" s="349"/>
      <c r="K698" s="349"/>
      <c r="L698" s="349"/>
      <c r="M698" s="349"/>
      <c r="N698" s="349"/>
      <c r="O698" s="349"/>
      <c r="P698" s="349"/>
      <c r="Q698" s="349"/>
      <c r="R698" s="349"/>
      <c r="S698" s="349"/>
      <c r="T698" s="349"/>
      <c r="U698" s="349"/>
      <c r="V698" s="349"/>
      <c r="W698" s="349"/>
      <c r="X698" s="349"/>
      <c r="Y698" s="349"/>
      <c r="Z698" s="349"/>
    </row>
    <row r="699" spans="1:26" ht="15.75" customHeight="1" x14ac:dyDescent="0.2">
      <c r="A699" s="349"/>
      <c r="B699" s="351"/>
      <c r="C699" s="349"/>
      <c r="D699" s="349"/>
      <c r="E699" s="349"/>
      <c r="F699" s="349"/>
      <c r="G699" s="349"/>
      <c r="H699" s="349"/>
      <c r="I699" s="349"/>
      <c r="J699" s="349"/>
      <c r="K699" s="349"/>
      <c r="L699" s="349"/>
      <c r="M699" s="349"/>
      <c r="N699" s="349"/>
      <c r="O699" s="349"/>
      <c r="P699" s="349"/>
      <c r="Q699" s="349"/>
      <c r="R699" s="349"/>
      <c r="S699" s="349"/>
      <c r="T699" s="349"/>
      <c r="U699" s="349"/>
      <c r="V699" s="349"/>
      <c r="W699" s="349"/>
      <c r="X699" s="349"/>
      <c r="Y699" s="349"/>
      <c r="Z699" s="349"/>
    </row>
    <row r="700" spans="1:26" ht="15.75" customHeight="1" x14ac:dyDescent="0.2">
      <c r="A700" s="349"/>
      <c r="B700" s="351"/>
      <c r="C700" s="349"/>
      <c r="D700" s="349"/>
      <c r="E700" s="349"/>
      <c r="F700" s="349"/>
      <c r="G700" s="349"/>
      <c r="H700" s="349"/>
      <c r="I700" s="349"/>
      <c r="J700" s="349"/>
      <c r="K700" s="349"/>
      <c r="L700" s="349"/>
      <c r="M700" s="349"/>
      <c r="N700" s="349"/>
      <c r="O700" s="349"/>
      <c r="P700" s="349"/>
      <c r="Q700" s="349"/>
      <c r="R700" s="349"/>
      <c r="S700" s="349"/>
      <c r="T700" s="349"/>
      <c r="U700" s="349"/>
      <c r="V700" s="349"/>
      <c r="W700" s="349"/>
      <c r="X700" s="349"/>
      <c r="Y700" s="349"/>
      <c r="Z700" s="349"/>
    </row>
    <row r="701" spans="1:26" ht="15.75" customHeight="1" x14ac:dyDescent="0.2">
      <c r="A701" s="349"/>
      <c r="B701" s="351"/>
      <c r="C701" s="349"/>
      <c r="D701" s="349"/>
      <c r="E701" s="349"/>
      <c r="F701" s="349"/>
      <c r="G701" s="349"/>
      <c r="H701" s="349"/>
      <c r="I701" s="349"/>
      <c r="J701" s="349"/>
      <c r="K701" s="349"/>
      <c r="L701" s="349"/>
      <c r="M701" s="349"/>
      <c r="N701" s="349"/>
      <c r="O701" s="349"/>
      <c r="P701" s="349"/>
      <c r="Q701" s="349"/>
      <c r="R701" s="349"/>
      <c r="S701" s="349"/>
      <c r="T701" s="349"/>
      <c r="U701" s="349"/>
      <c r="V701" s="349"/>
      <c r="W701" s="349"/>
      <c r="X701" s="349"/>
      <c r="Y701" s="349"/>
      <c r="Z701" s="349"/>
    </row>
    <row r="702" spans="1:26" ht="15.75" customHeight="1" x14ac:dyDescent="0.2">
      <c r="A702" s="349"/>
      <c r="B702" s="351"/>
      <c r="C702" s="349"/>
      <c r="D702" s="349"/>
      <c r="E702" s="349"/>
      <c r="F702" s="349"/>
      <c r="G702" s="349"/>
      <c r="H702" s="349"/>
      <c r="I702" s="349"/>
      <c r="J702" s="349"/>
      <c r="K702" s="349"/>
      <c r="L702" s="349"/>
      <c r="M702" s="349"/>
      <c r="N702" s="349"/>
      <c r="O702" s="349"/>
      <c r="P702" s="349"/>
      <c r="Q702" s="349"/>
      <c r="R702" s="349"/>
      <c r="S702" s="349"/>
      <c r="T702" s="349"/>
      <c r="U702" s="349"/>
      <c r="V702" s="349"/>
      <c r="W702" s="349"/>
      <c r="X702" s="349"/>
      <c r="Y702" s="349"/>
      <c r="Z702" s="349"/>
    </row>
    <row r="703" spans="1:26" ht="15.75" customHeight="1" x14ac:dyDescent="0.2">
      <c r="A703" s="349"/>
      <c r="B703" s="351"/>
      <c r="C703" s="349"/>
      <c r="D703" s="349"/>
      <c r="E703" s="349"/>
      <c r="F703" s="349"/>
      <c r="G703" s="349"/>
      <c r="H703" s="349"/>
      <c r="I703" s="349"/>
      <c r="J703" s="349"/>
      <c r="K703" s="349"/>
      <c r="L703" s="349"/>
      <c r="M703" s="349"/>
      <c r="N703" s="349"/>
      <c r="O703" s="349"/>
      <c r="P703" s="349"/>
      <c r="Q703" s="349"/>
      <c r="R703" s="349"/>
      <c r="S703" s="349"/>
      <c r="T703" s="349"/>
      <c r="U703" s="349"/>
      <c r="V703" s="349"/>
      <c r="W703" s="349"/>
      <c r="X703" s="349"/>
      <c r="Y703" s="349"/>
      <c r="Z703" s="349"/>
    </row>
    <row r="704" spans="1:26" ht="15.75" customHeight="1" x14ac:dyDescent="0.2">
      <c r="A704" s="349"/>
      <c r="B704" s="351"/>
      <c r="C704" s="349"/>
      <c r="D704" s="349"/>
      <c r="E704" s="349"/>
      <c r="F704" s="349"/>
      <c r="G704" s="349"/>
      <c r="H704" s="349"/>
      <c r="I704" s="349"/>
      <c r="J704" s="349"/>
      <c r="K704" s="349"/>
      <c r="L704" s="349"/>
      <c r="M704" s="349"/>
      <c r="N704" s="349"/>
      <c r="O704" s="349"/>
      <c r="P704" s="349"/>
      <c r="Q704" s="349"/>
      <c r="R704" s="349"/>
      <c r="S704" s="349"/>
      <c r="T704" s="349"/>
      <c r="U704" s="349"/>
      <c r="V704" s="349"/>
      <c r="W704" s="349"/>
      <c r="X704" s="349"/>
      <c r="Y704" s="349"/>
      <c r="Z704" s="349"/>
    </row>
    <row r="705" spans="1:26" ht="15.75" customHeight="1" x14ac:dyDescent="0.2">
      <c r="A705" s="349"/>
      <c r="B705" s="351"/>
      <c r="C705" s="349"/>
      <c r="D705" s="349"/>
      <c r="E705" s="349"/>
      <c r="F705" s="349"/>
      <c r="G705" s="349"/>
      <c r="H705" s="349"/>
      <c r="I705" s="349"/>
      <c r="J705" s="349"/>
      <c r="K705" s="349"/>
      <c r="L705" s="349"/>
      <c r="M705" s="349"/>
      <c r="N705" s="349"/>
      <c r="O705" s="349"/>
      <c r="P705" s="349"/>
      <c r="Q705" s="349"/>
      <c r="R705" s="349"/>
      <c r="S705" s="349"/>
      <c r="T705" s="349"/>
      <c r="U705" s="349"/>
      <c r="V705" s="349"/>
      <c r="W705" s="349"/>
      <c r="X705" s="349"/>
      <c r="Y705" s="349"/>
      <c r="Z705" s="349"/>
    </row>
    <row r="706" spans="1:26" ht="15.75" customHeight="1" x14ac:dyDescent="0.2">
      <c r="A706" s="349"/>
      <c r="B706" s="351"/>
      <c r="C706" s="349"/>
      <c r="D706" s="349"/>
      <c r="E706" s="349"/>
      <c r="F706" s="349"/>
      <c r="G706" s="349"/>
      <c r="H706" s="349"/>
      <c r="I706" s="349"/>
      <c r="J706" s="349"/>
      <c r="K706" s="349"/>
      <c r="L706" s="349"/>
      <c r="M706" s="349"/>
      <c r="N706" s="349"/>
      <c r="O706" s="349"/>
      <c r="P706" s="349"/>
      <c r="Q706" s="349"/>
      <c r="R706" s="349"/>
      <c r="S706" s="349"/>
      <c r="T706" s="349"/>
      <c r="U706" s="349"/>
      <c r="V706" s="349"/>
      <c r="W706" s="349"/>
      <c r="X706" s="349"/>
      <c r="Y706" s="349"/>
      <c r="Z706" s="349"/>
    </row>
    <row r="707" spans="1:26" ht="15.75" customHeight="1" x14ac:dyDescent="0.2">
      <c r="A707" s="349"/>
      <c r="B707" s="351"/>
      <c r="C707" s="349"/>
      <c r="D707" s="349"/>
      <c r="E707" s="349"/>
      <c r="F707" s="349"/>
      <c r="G707" s="349"/>
      <c r="H707" s="349"/>
      <c r="I707" s="349"/>
      <c r="J707" s="349"/>
      <c r="K707" s="349"/>
      <c r="L707" s="349"/>
      <c r="M707" s="349"/>
      <c r="N707" s="349"/>
      <c r="O707" s="349"/>
      <c r="P707" s="349"/>
      <c r="Q707" s="349"/>
      <c r="R707" s="349"/>
      <c r="S707" s="349"/>
      <c r="T707" s="349"/>
      <c r="U707" s="349"/>
      <c r="V707" s="349"/>
      <c r="W707" s="349"/>
      <c r="X707" s="349"/>
      <c r="Y707" s="349"/>
      <c r="Z707" s="349"/>
    </row>
    <row r="708" spans="1:26" ht="15.75" customHeight="1" x14ac:dyDescent="0.2">
      <c r="A708" s="349"/>
      <c r="B708" s="351"/>
      <c r="C708" s="349"/>
      <c r="D708" s="349"/>
      <c r="E708" s="349"/>
      <c r="F708" s="349"/>
      <c r="G708" s="349"/>
      <c r="H708" s="349"/>
      <c r="I708" s="349"/>
      <c r="J708" s="349"/>
      <c r="K708" s="349"/>
      <c r="L708" s="349"/>
      <c r="M708" s="349"/>
      <c r="N708" s="349"/>
      <c r="O708" s="349"/>
      <c r="P708" s="349"/>
      <c r="Q708" s="349"/>
      <c r="R708" s="349"/>
      <c r="S708" s="349"/>
      <c r="T708" s="349"/>
      <c r="U708" s="349"/>
      <c r="V708" s="349"/>
      <c r="W708" s="349"/>
      <c r="X708" s="349"/>
      <c r="Y708" s="349"/>
      <c r="Z708" s="349"/>
    </row>
    <row r="709" spans="1:26" ht="15.75" customHeight="1" x14ac:dyDescent="0.2">
      <c r="A709" s="349"/>
      <c r="B709" s="351"/>
      <c r="C709" s="349"/>
      <c r="D709" s="349"/>
      <c r="E709" s="349"/>
      <c r="F709" s="349"/>
      <c r="G709" s="349"/>
      <c r="H709" s="349"/>
      <c r="I709" s="349"/>
      <c r="J709" s="349"/>
      <c r="K709" s="349"/>
      <c r="L709" s="349"/>
      <c r="M709" s="349"/>
      <c r="N709" s="349"/>
      <c r="O709" s="349"/>
      <c r="P709" s="349"/>
      <c r="Q709" s="349"/>
      <c r="R709" s="349"/>
      <c r="S709" s="349"/>
      <c r="T709" s="349"/>
      <c r="U709" s="349"/>
      <c r="V709" s="349"/>
      <c r="W709" s="349"/>
      <c r="X709" s="349"/>
      <c r="Y709" s="349"/>
      <c r="Z709" s="349"/>
    </row>
    <row r="710" spans="1:26" ht="15.75" customHeight="1" x14ac:dyDescent="0.2">
      <c r="A710" s="349"/>
      <c r="B710" s="351"/>
      <c r="C710" s="349"/>
      <c r="D710" s="349"/>
      <c r="E710" s="349"/>
      <c r="F710" s="349"/>
      <c r="G710" s="349"/>
      <c r="H710" s="349"/>
      <c r="I710" s="349"/>
      <c r="J710" s="349"/>
      <c r="K710" s="349"/>
      <c r="L710" s="349"/>
      <c r="M710" s="349"/>
      <c r="N710" s="349"/>
      <c r="O710" s="349"/>
      <c r="P710" s="349"/>
      <c r="Q710" s="349"/>
      <c r="R710" s="349"/>
      <c r="S710" s="349"/>
      <c r="T710" s="349"/>
      <c r="U710" s="349"/>
      <c r="V710" s="349"/>
      <c r="W710" s="349"/>
      <c r="X710" s="349"/>
      <c r="Y710" s="349"/>
      <c r="Z710" s="349"/>
    </row>
    <row r="711" spans="1:26" ht="15.75" customHeight="1" x14ac:dyDescent="0.2">
      <c r="A711" s="349"/>
      <c r="B711" s="351"/>
      <c r="C711" s="349"/>
      <c r="D711" s="349"/>
      <c r="E711" s="349"/>
      <c r="F711" s="349"/>
      <c r="G711" s="349"/>
      <c r="H711" s="349"/>
      <c r="I711" s="349"/>
      <c r="J711" s="349"/>
      <c r="K711" s="349"/>
      <c r="L711" s="349"/>
      <c r="M711" s="349"/>
      <c r="N711" s="349"/>
      <c r="O711" s="349"/>
      <c r="P711" s="349"/>
      <c r="Q711" s="349"/>
      <c r="R711" s="349"/>
      <c r="S711" s="349"/>
      <c r="T711" s="349"/>
      <c r="U711" s="349"/>
      <c r="V711" s="349"/>
      <c r="W711" s="349"/>
      <c r="X711" s="349"/>
      <c r="Y711" s="349"/>
      <c r="Z711" s="349"/>
    </row>
    <row r="712" spans="1:26" ht="15.75" customHeight="1" x14ac:dyDescent="0.2">
      <c r="A712" s="349"/>
      <c r="B712" s="351"/>
      <c r="C712" s="349"/>
      <c r="D712" s="349"/>
      <c r="E712" s="349"/>
      <c r="F712" s="349"/>
      <c r="G712" s="349"/>
      <c r="H712" s="349"/>
      <c r="I712" s="349"/>
      <c r="J712" s="349"/>
      <c r="K712" s="349"/>
      <c r="L712" s="349"/>
      <c r="M712" s="349"/>
      <c r="N712" s="349"/>
      <c r="O712" s="349"/>
      <c r="P712" s="349"/>
      <c r="Q712" s="349"/>
      <c r="R712" s="349"/>
      <c r="S712" s="349"/>
      <c r="T712" s="349"/>
      <c r="U712" s="349"/>
      <c r="V712" s="349"/>
      <c r="W712" s="349"/>
      <c r="X712" s="349"/>
      <c r="Y712" s="349"/>
      <c r="Z712" s="349"/>
    </row>
    <row r="713" spans="1:26" ht="15.75" customHeight="1" x14ac:dyDescent="0.2">
      <c r="A713" s="349"/>
      <c r="B713" s="351"/>
      <c r="C713" s="349"/>
      <c r="D713" s="349"/>
      <c r="E713" s="349"/>
      <c r="F713" s="349"/>
      <c r="G713" s="349"/>
      <c r="H713" s="349"/>
      <c r="I713" s="349"/>
      <c r="J713" s="349"/>
      <c r="K713" s="349"/>
      <c r="L713" s="349"/>
      <c r="M713" s="349"/>
      <c r="N713" s="349"/>
      <c r="O713" s="349"/>
      <c r="P713" s="349"/>
      <c r="Q713" s="349"/>
      <c r="R713" s="349"/>
      <c r="S713" s="349"/>
      <c r="T713" s="349"/>
      <c r="U713" s="349"/>
      <c r="V713" s="349"/>
      <c r="W713" s="349"/>
      <c r="X713" s="349"/>
      <c r="Y713" s="349"/>
      <c r="Z713" s="349"/>
    </row>
    <row r="714" spans="1:26" ht="15.75" customHeight="1" x14ac:dyDescent="0.2">
      <c r="A714" s="349"/>
      <c r="B714" s="351"/>
      <c r="C714" s="349"/>
      <c r="D714" s="349"/>
      <c r="E714" s="349"/>
      <c r="F714" s="349"/>
      <c r="G714" s="349"/>
      <c r="H714" s="349"/>
      <c r="I714" s="349"/>
      <c r="J714" s="349"/>
      <c r="K714" s="349"/>
      <c r="L714" s="349"/>
      <c r="M714" s="349"/>
      <c r="N714" s="349"/>
      <c r="O714" s="349"/>
      <c r="P714" s="349"/>
      <c r="Q714" s="349"/>
      <c r="R714" s="349"/>
      <c r="S714" s="349"/>
      <c r="T714" s="349"/>
      <c r="U714" s="349"/>
      <c r="V714" s="349"/>
      <c r="W714" s="349"/>
      <c r="X714" s="349"/>
      <c r="Y714" s="349"/>
      <c r="Z714" s="349"/>
    </row>
    <row r="715" spans="1:26" ht="15.75" customHeight="1" x14ac:dyDescent="0.2">
      <c r="A715" s="349"/>
      <c r="B715" s="351"/>
      <c r="C715" s="349"/>
      <c r="D715" s="349"/>
      <c r="E715" s="349"/>
      <c r="F715" s="349"/>
      <c r="G715" s="349"/>
      <c r="H715" s="349"/>
      <c r="I715" s="349"/>
      <c r="J715" s="349"/>
      <c r="K715" s="349"/>
      <c r="L715" s="349"/>
      <c r="M715" s="349"/>
      <c r="N715" s="349"/>
      <c r="O715" s="349"/>
      <c r="P715" s="349"/>
      <c r="Q715" s="349"/>
      <c r="R715" s="349"/>
      <c r="S715" s="349"/>
      <c r="T715" s="349"/>
      <c r="U715" s="349"/>
      <c r="V715" s="349"/>
      <c r="W715" s="349"/>
      <c r="X715" s="349"/>
      <c r="Y715" s="349"/>
      <c r="Z715" s="349"/>
    </row>
    <row r="716" spans="1:26" ht="15.75" customHeight="1" x14ac:dyDescent="0.2">
      <c r="A716" s="349"/>
      <c r="B716" s="351"/>
      <c r="C716" s="349"/>
      <c r="D716" s="349"/>
      <c r="E716" s="349"/>
      <c r="F716" s="349"/>
      <c r="G716" s="349"/>
      <c r="H716" s="349"/>
      <c r="I716" s="349"/>
      <c r="J716" s="349"/>
      <c r="K716" s="349"/>
      <c r="L716" s="349"/>
      <c r="M716" s="349"/>
      <c r="N716" s="349"/>
      <c r="O716" s="349"/>
      <c r="P716" s="349"/>
      <c r="Q716" s="349"/>
      <c r="R716" s="349"/>
      <c r="S716" s="349"/>
      <c r="T716" s="349"/>
      <c r="U716" s="349"/>
      <c r="V716" s="349"/>
      <c r="W716" s="349"/>
      <c r="X716" s="349"/>
      <c r="Y716" s="349"/>
      <c r="Z716" s="349"/>
    </row>
    <row r="717" spans="1:26" ht="15.75" customHeight="1" x14ac:dyDescent="0.2">
      <c r="A717" s="349"/>
      <c r="B717" s="351"/>
      <c r="C717" s="349"/>
      <c r="D717" s="349"/>
      <c r="E717" s="349"/>
      <c r="F717" s="349"/>
      <c r="G717" s="349"/>
      <c r="H717" s="349"/>
      <c r="I717" s="349"/>
      <c r="J717" s="349"/>
      <c r="K717" s="349"/>
      <c r="L717" s="349"/>
      <c r="M717" s="349"/>
      <c r="N717" s="349"/>
      <c r="O717" s="349"/>
      <c r="P717" s="349"/>
      <c r="Q717" s="349"/>
      <c r="R717" s="349"/>
      <c r="S717" s="349"/>
      <c r="T717" s="349"/>
      <c r="U717" s="349"/>
      <c r="V717" s="349"/>
      <c r="W717" s="349"/>
      <c r="X717" s="349"/>
      <c r="Y717" s="349"/>
      <c r="Z717" s="349"/>
    </row>
    <row r="718" spans="1:26" ht="15.75" customHeight="1" x14ac:dyDescent="0.2">
      <c r="A718" s="349"/>
      <c r="B718" s="351"/>
      <c r="C718" s="349"/>
      <c r="D718" s="349"/>
      <c r="E718" s="349"/>
      <c r="F718" s="349"/>
      <c r="G718" s="349"/>
      <c r="H718" s="349"/>
      <c r="I718" s="349"/>
      <c r="J718" s="349"/>
      <c r="K718" s="349"/>
      <c r="L718" s="349"/>
      <c r="M718" s="349"/>
      <c r="N718" s="349"/>
      <c r="O718" s="349"/>
      <c r="P718" s="349"/>
      <c r="Q718" s="349"/>
      <c r="R718" s="349"/>
      <c r="S718" s="349"/>
      <c r="T718" s="349"/>
      <c r="U718" s="349"/>
      <c r="V718" s="349"/>
      <c r="W718" s="349"/>
      <c r="X718" s="349"/>
      <c r="Y718" s="349"/>
      <c r="Z718" s="349"/>
    </row>
    <row r="719" spans="1:26" ht="15.75" customHeight="1" x14ac:dyDescent="0.2">
      <c r="A719" s="349"/>
      <c r="B719" s="351"/>
      <c r="C719" s="349"/>
      <c r="D719" s="349"/>
      <c r="E719" s="349"/>
      <c r="F719" s="349"/>
      <c r="G719" s="349"/>
      <c r="H719" s="349"/>
      <c r="I719" s="349"/>
      <c r="J719" s="349"/>
      <c r="K719" s="349"/>
      <c r="L719" s="349"/>
      <c r="M719" s="349"/>
      <c r="N719" s="349"/>
      <c r="O719" s="349"/>
      <c r="P719" s="349"/>
      <c r="Q719" s="349"/>
      <c r="R719" s="349"/>
      <c r="S719" s="349"/>
      <c r="T719" s="349"/>
      <c r="U719" s="349"/>
      <c r="V719" s="349"/>
      <c r="W719" s="349"/>
      <c r="X719" s="349"/>
      <c r="Y719" s="349"/>
      <c r="Z719" s="349"/>
    </row>
    <row r="720" spans="1:26" ht="15.75" customHeight="1" x14ac:dyDescent="0.2">
      <c r="A720" s="349"/>
      <c r="B720" s="351"/>
      <c r="C720" s="349"/>
      <c r="D720" s="349"/>
      <c r="E720" s="349"/>
      <c r="F720" s="349"/>
      <c r="G720" s="349"/>
      <c r="H720" s="349"/>
      <c r="I720" s="349"/>
      <c r="J720" s="349"/>
      <c r="K720" s="349"/>
      <c r="L720" s="349"/>
      <c r="M720" s="349"/>
      <c r="N720" s="349"/>
      <c r="O720" s="349"/>
      <c r="P720" s="349"/>
      <c r="Q720" s="349"/>
      <c r="R720" s="349"/>
      <c r="S720" s="349"/>
      <c r="T720" s="349"/>
      <c r="U720" s="349"/>
      <c r="V720" s="349"/>
      <c r="W720" s="349"/>
      <c r="X720" s="349"/>
      <c r="Y720" s="349"/>
      <c r="Z720" s="349"/>
    </row>
    <row r="721" spans="1:26" ht="15.75" customHeight="1" x14ac:dyDescent="0.2">
      <c r="A721" s="349"/>
      <c r="B721" s="351"/>
      <c r="C721" s="349"/>
      <c r="D721" s="349"/>
      <c r="E721" s="349"/>
      <c r="F721" s="349"/>
      <c r="G721" s="349"/>
      <c r="H721" s="349"/>
      <c r="I721" s="349"/>
      <c r="J721" s="349"/>
      <c r="K721" s="349"/>
      <c r="L721" s="349"/>
      <c r="M721" s="349"/>
      <c r="N721" s="349"/>
      <c r="O721" s="349"/>
      <c r="P721" s="349"/>
      <c r="Q721" s="349"/>
      <c r="R721" s="349"/>
      <c r="S721" s="349"/>
      <c r="T721" s="349"/>
      <c r="U721" s="349"/>
      <c r="V721" s="349"/>
      <c r="W721" s="349"/>
      <c r="X721" s="349"/>
      <c r="Y721" s="349"/>
      <c r="Z721" s="349"/>
    </row>
    <row r="722" spans="1:26" ht="15.75" customHeight="1" x14ac:dyDescent="0.2">
      <c r="A722" s="349"/>
      <c r="B722" s="351"/>
      <c r="C722" s="349"/>
      <c r="D722" s="349"/>
      <c r="E722" s="349"/>
      <c r="F722" s="349"/>
      <c r="G722" s="349"/>
      <c r="H722" s="349"/>
      <c r="I722" s="349"/>
      <c r="J722" s="349"/>
      <c r="K722" s="349"/>
      <c r="L722" s="349"/>
      <c r="M722" s="349"/>
      <c r="N722" s="349"/>
      <c r="O722" s="349"/>
      <c r="P722" s="349"/>
      <c r="Q722" s="349"/>
      <c r="R722" s="349"/>
      <c r="S722" s="349"/>
      <c r="T722" s="349"/>
      <c r="U722" s="349"/>
      <c r="V722" s="349"/>
      <c r="W722" s="349"/>
      <c r="X722" s="349"/>
      <c r="Y722" s="349"/>
      <c r="Z722" s="349"/>
    </row>
    <row r="723" spans="1:26" ht="15.75" customHeight="1" x14ac:dyDescent="0.2">
      <c r="A723" s="349"/>
      <c r="B723" s="351"/>
      <c r="C723" s="349"/>
      <c r="D723" s="349"/>
      <c r="E723" s="349"/>
      <c r="F723" s="349"/>
      <c r="G723" s="349"/>
      <c r="H723" s="349"/>
      <c r="I723" s="349"/>
      <c r="J723" s="349"/>
      <c r="K723" s="349"/>
      <c r="L723" s="349"/>
      <c r="M723" s="349"/>
      <c r="N723" s="349"/>
      <c r="O723" s="349"/>
      <c r="P723" s="349"/>
      <c r="Q723" s="349"/>
      <c r="R723" s="349"/>
      <c r="S723" s="349"/>
      <c r="T723" s="349"/>
      <c r="U723" s="349"/>
      <c r="V723" s="349"/>
      <c r="W723" s="349"/>
      <c r="X723" s="349"/>
      <c r="Y723" s="349"/>
      <c r="Z723" s="349"/>
    </row>
    <row r="724" spans="1:26" ht="15.75" customHeight="1" x14ac:dyDescent="0.2">
      <c r="A724" s="349"/>
      <c r="B724" s="351"/>
      <c r="C724" s="349"/>
      <c r="D724" s="349"/>
      <c r="E724" s="349"/>
      <c r="F724" s="349"/>
      <c r="G724" s="349"/>
      <c r="H724" s="349"/>
      <c r="I724" s="349"/>
      <c r="J724" s="349"/>
      <c r="K724" s="349"/>
      <c r="L724" s="349"/>
      <c r="M724" s="349"/>
      <c r="N724" s="349"/>
      <c r="O724" s="349"/>
      <c r="P724" s="349"/>
      <c r="Q724" s="349"/>
      <c r="R724" s="349"/>
      <c r="S724" s="349"/>
      <c r="T724" s="349"/>
      <c r="U724" s="349"/>
      <c r="V724" s="349"/>
      <c r="W724" s="349"/>
      <c r="X724" s="349"/>
      <c r="Y724" s="349"/>
      <c r="Z724" s="349"/>
    </row>
    <row r="725" spans="1:26" ht="15.75" customHeight="1" x14ac:dyDescent="0.2">
      <c r="A725" s="349"/>
      <c r="B725" s="351"/>
      <c r="C725" s="349"/>
      <c r="D725" s="349"/>
      <c r="E725" s="349"/>
      <c r="F725" s="349"/>
      <c r="G725" s="349"/>
      <c r="H725" s="349"/>
      <c r="I725" s="349"/>
      <c r="J725" s="349"/>
      <c r="K725" s="349"/>
      <c r="L725" s="349"/>
      <c r="M725" s="349"/>
      <c r="N725" s="349"/>
      <c r="O725" s="349"/>
      <c r="P725" s="349"/>
      <c r="Q725" s="349"/>
      <c r="R725" s="349"/>
      <c r="S725" s="349"/>
      <c r="T725" s="349"/>
      <c r="U725" s="349"/>
      <c r="V725" s="349"/>
      <c r="W725" s="349"/>
      <c r="X725" s="349"/>
      <c r="Y725" s="349"/>
      <c r="Z725" s="349"/>
    </row>
    <row r="726" spans="1:26" ht="15.75" customHeight="1" x14ac:dyDescent="0.2">
      <c r="A726" s="349"/>
      <c r="B726" s="351"/>
      <c r="C726" s="349"/>
      <c r="D726" s="349"/>
      <c r="E726" s="349"/>
      <c r="F726" s="349"/>
      <c r="G726" s="349"/>
      <c r="H726" s="349"/>
      <c r="I726" s="349"/>
      <c r="J726" s="349"/>
      <c r="K726" s="349"/>
      <c r="L726" s="349"/>
      <c r="M726" s="349"/>
      <c r="N726" s="349"/>
      <c r="O726" s="349"/>
      <c r="P726" s="349"/>
      <c r="Q726" s="349"/>
      <c r="R726" s="349"/>
      <c r="S726" s="349"/>
      <c r="T726" s="349"/>
      <c r="U726" s="349"/>
      <c r="V726" s="349"/>
      <c r="W726" s="349"/>
      <c r="X726" s="349"/>
      <c r="Y726" s="349"/>
      <c r="Z726" s="349"/>
    </row>
    <row r="727" spans="1:26" ht="15.75" customHeight="1" x14ac:dyDescent="0.2">
      <c r="A727" s="349"/>
      <c r="B727" s="351"/>
      <c r="C727" s="349"/>
      <c r="D727" s="349"/>
      <c r="E727" s="349"/>
      <c r="F727" s="349"/>
      <c r="G727" s="349"/>
      <c r="H727" s="349"/>
      <c r="I727" s="349"/>
      <c r="J727" s="349"/>
      <c r="K727" s="349"/>
      <c r="L727" s="349"/>
      <c r="M727" s="349"/>
      <c r="N727" s="349"/>
      <c r="O727" s="349"/>
      <c r="P727" s="349"/>
      <c r="Q727" s="349"/>
      <c r="R727" s="349"/>
      <c r="S727" s="349"/>
      <c r="T727" s="349"/>
      <c r="U727" s="349"/>
      <c r="V727" s="349"/>
      <c r="W727" s="349"/>
      <c r="X727" s="349"/>
      <c r="Y727" s="349"/>
      <c r="Z727" s="349"/>
    </row>
    <row r="728" spans="1:26" ht="15.75" customHeight="1" x14ac:dyDescent="0.2">
      <c r="A728" s="349"/>
      <c r="B728" s="351"/>
      <c r="C728" s="349"/>
      <c r="D728" s="349"/>
      <c r="E728" s="349"/>
      <c r="F728" s="349"/>
      <c r="G728" s="349"/>
      <c r="H728" s="349"/>
      <c r="I728" s="349"/>
      <c r="J728" s="349"/>
      <c r="K728" s="349"/>
      <c r="L728" s="349"/>
      <c r="M728" s="349"/>
      <c r="N728" s="349"/>
      <c r="O728" s="349"/>
      <c r="P728" s="349"/>
      <c r="Q728" s="349"/>
      <c r="R728" s="349"/>
      <c r="S728" s="349"/>
      <c r="T728" s="349"/>
      <c r="U728" s="349"/>
      <c r="V728" s="349"/>
      <c r="W728" s="349"/>
      <c r="X728" s="349"/>
      <c r="Y728" s="349"/>
      <c r="Z728" s="349"/>
    </row>
    <row r="729" spans="1:26" ht="15.75" customHeight="1" x14ac:dyDescent="0.2">
      <c r="A729" s="349"/>
      <c r="B729" s="351"/>
      <c r="C729" s="349"/>
      <c r="D729" s="349"/>
      <c r="E729" s="349"/>
      <c r="F729" s="349"/>
      <c r="G729" s="349"/>
      <c r="H729" s="349"/>
      <c r="I729" s="349"/>
      <c r="J729" s="349"/>
      <c r="K729" s="349"/>
      <c r="L729" s="349"/>
      <c r="M729" s="349"/>
      <c r="N729" s="349"/>
      <c r="O729" s="349"/>
      <c r="P729" s="349"/>
      <c r="Q729" s="349"/>
      <c r="R729" s="349"/>
      <c r="S729" s="349"/>
      <c r="T729" s="349"/>
      <c r="U729" s="349"/>
      <c r="V729" s="349"/>
      <c r="W729" s="349"/>
      <c r="X729" s="349"/>
      <c r="Y729" s="349"/>
      <c r="Z729" s="349"/>
    </row>
    <row r="730" spans="1:26" ht="15.75" customHeight="1" x14ac:dyDescent="0.2">
      <c r="A730" s="349"/>
      <c r="B730" s="351"/>
      <c r="C730" s="349"/>
      <c r="D730" s="349"/>
      <c r="E730" s="349"/>
      <c r="F730" s="349"/>
      <c r="G730" s="349"/>
      <c r="H730" s="349"/>
      <c r="I730" s="349"/>
      <c r="J730" s="349"/>
      <c r="K730" s="349"/>
      <c r="L730" s="349"/>
      <c r="M730" s="349"/>
      <c r="N730" s="349"/>
      <c r="O730" s="349"/>
      <c r="P730" s="349"/>
      <c r="Q730" s="349"/>
      <c r="R730" s="349"/>
      <c r="S730" s="349"/>
      <c r="T730" s="349"/>
      <c r="U730" s="349"/>
      <c r="V730" s="349"/>
      <c r="W730" s="349"/>
      <c r="X730" s="349"/>
      <c r="Y730" s="349"/>
      <c r="Z730" s="349"/>
    </row>
    <row r="731" spans="1:26" ht="15.75" customHeight="1" x14ac:dyDescent="0.2">
      <c r="A731" s="349"/>
      <c r="B731" s="351"/>
      <c r="C731" s="349"/>
      <c r="D731" s="349"/>
      <c r="E731" s="349"/>
      <c r="F731" s="349"/>
      <c r="G731" s="349"/>
      <c r="H731" s="349"/>
      <c r="I731" s="349"/>
      <c r="J731" s="349"/>
      <c r="K731" s="349"/>
      <c r="L731" s="349"/>
      <c r="M731" s="349"/>
      <c r="N731" s="349"/>
      <c r="O731" s="349"/>
      <c r="P731" s="349"/>
      <c r="Q731" s="349"/>
      <c r="R731" s="349"/>
      <c r="S731" s="349"/>
      <c r="T731" s="349"/>
      <c r="U731" s="349"/>
      <c r="V731" s="349"/>
      <c r="W731" s="349"/>
      <c r="X731" s="349"/>
      <c r="Y731" s="349"/>
      <c r="Z731" s="349"/>
    </row>
    <row r="732" spans="1:26" ht="15.75" customHeight="1" x14ac:dyDescent="0.2">
      <c r="A732" s="349"/>
      <c r="B732" s="351"/>
      <c r="C732" s="349"/>
      <c r="D732" s="349"/>
      <c r="E732" s="349"/>
      <c r="F732" s="349"/>
      <c r="G732" s="349"/>
      <c r="H732" s="349"/>
      <c r="I732" s="349"/>
      <c r="J732" s="349"/>
      <c r="K732" s="349"/>
      <c r="L732" s="349"/>
      <c r="M732" s="349"/>
      <c r="N732" s="349"/>
      <c r="O732" s="349"/>
      <c r="P732" s="349"/>
      <c r="Q732" s="349"/>
      <c r="R732" s="349"/>
      <c r="S732" s="349"/>
      <c r="T732" s="349"/>
      <c r="U732" s="349"/>
      <c r="V732" s="349"/>
      <c r="W732" s="349"/>
      <c r="X732" s="349"/>
      <c r="Y732" s="349"/>
      <c r="Z732" s="349"/>
    </row>
    <row r="733" spans="1:26" ht="15.75" customHeight="1" x14ac:dyDescent="0.2">
      <c r="A733" s="349"/>
      <c r="B733" s="351"/>
      <c r="C733" s="349"/>
      <c r="D733" s="349"/>
      <c r="E733" s="349"/>
      <c r="F733" s="349"/>
      <c r="G733" s="349"/>
      <c r="H733" s="349"/>
      <c r="I733" s="349"/>
      <c r="J733" s="349"/>
      <c r="K733" s="349"/>
      <c r="L733" s="349"/>
      <c r="M733" s="349"/>
      <c r="N733" s="349"/>
      <c r="O733" s="349"/>
      <c r="P733" s="349"/>
      <c r="Q733" s="349"/>
      <c r="R733" s="349"/>
      <c r="S733" s="349"/>
      <c r="T733" s="349"/>
      <c r="U733" s="349"/>
      <c r="V733" s="349"/>
      <c r="W733" s="349"/>
      <c r="X733" s="349"/>
      <c r="Y733" s="349"/>
      <c r="Z733" s="349"/>
    </row>
    <row r="734" spans="1:26" ht="15.75" customHeight="1" x14ac:dyDescent="0.2">
      <c r="A734" s="349"/>
      <c r="B734" s="351"/>
      <c r="C734" s="349"/>
      <c r="D734" s="349"/>
      <c r="E734" s="349"/>
      <c r="F734" s="349"/>
      <c r="G734" s="349"/>
      <c r="H734" s="349"/>
      <c r="I734" s="349"/>
      <c r="J734" s="349"/>
      <c r="K734" s="349"/>
      <c r="L734" s="349"/>
      <c r="M734" s="349"/>
      <c r="N734" s="349"/>
      <c r="O734" s="349"/>
      <c r="P734" s="349"/>
      <c r="Q734" s="349"/>
      <c r="R734" s="349"/>
      <c r="S734" s="349"/>
      <c r="T734" s="349"/>
      <c r="U734" s="349"/>
      <c r="V734" s="349"/>
      <c r="W734" s="349"/>
      <c r="X734" s="349"/>
      <c r="Y734" s="349"/>
      <c r="Z734" s="349"/>
    </row>
    <row r="735" spans="1:26" ht="15.75" customHeight="1" x14ac:dyDescent="0.2">
      <c r="A735" s="349"/>
      <c r="B735" s="351"/>
      <c r="C735" s="349"/>
      <c r="D735" s="349"/>
      <c r="E735" s="349"/>
      <c r="F735" s="349"/>
      <c r="G735" s="349"/>
      <c r="H735" s="349"/>
      <c r="I735" s="349"/>
      <c r="J735" s="349"/>
      <c r="K735" s="349"/>
      <c r="L735" s="349"/>
      <c r="M735" s="349"/>
      <c r="N735" s="349"/>
      <c r="O735" s="349"/>
      <c r="P735" s="349"/>
      <c r="Q735" s="349"/>
      <c r="R735" s="349"/>
      <c r="S735" s="349"/>
      <c r="T735" s="349"/>
      <c r="U735" s="349"/>
      <c r="V735" s="349"/>
      <c r="W735" s="349"/>
      <c r="X735" s="349"/>
      <c r="Y735" s="349"/>
      <c r="Z735" s="349"/>
    </row>
    <row r="736" spans="1:26" ht="15.75" customHeight="1" x14ac:dyDescent="0.2">
      <c r="A736" s="349"/>
      <c r="B736" s="351"/>
      <c r="C736" s="349"/>
      <c r="D736" s="349"/>
      <c r="E736" s="349"/>
      <c r="F736" s="349"/>
      <c r="G736" s="349"/>
      <c r="H736" s="349"/>
      <c r="I736" s="349"/>
      <c r="J736" s="349"/>
      <c r="K736" s="349"/>
      <c r="L736" s="349"/>
      <c r="M736" s="349"/>
      <c r="N736" s="349"/>
      <c r="O736" s="349"/>
      <c r="P736" s="349"/>
      <c r="Q736" s="349"/>
      <c r="R736" s="349"/>
      <c r="S736" s="349"/>
      <c r="T736" s="349"/>
      <c r="U736" s="349"/>
      <c r="V736" s="349"/>
      <c r="W736" s="349"/>
      <c r="X736" s="349"/>
      <c r="Y736" s="349"/>
      <c r="Z736" s="349"/>
    </row>
    <row r="737" spans="1:26" ht="15.75" customHeight="1" x14ac:dyDescent="0.2">
      <c r="A737" s="349"/>
      <c r="B737" s="351"/>
      <c r="C737" s="349"/>
      <c r="D737" s="349"/>
      <c r="E737" s="349"/>
      <c r="F737" s="349"/>
      <c r="G737" s="349"/>
      <c r="H737" s="349"/>
      <c r="I737" s="349"/>
      <c r="J737" s="349"/>
      <c r="K737" s="349"/>
      <c r="L737" s="349"/>
      <c r="M737" s="349"/>
      <c r="N737" s="349"/>
      <c r="O737" s="349"/>
      <c r="P737" s="349"/>
      <c r="Q737" s="349"/>
      <c r="R737" s="349"/>
      <c r="S737" s="349"/>
      <c r="T737" s="349"/>
      <c r="U737" s="349"/>
      <c r="V737" s="349"/>
      <c r="W737" s="349"/>
      <c r="X737" s="349"/>
      <c r="Y737" s="349"/>
      <c r="Z737" s="349"/>
    </row>
    <row r="738" spans="1:26" ht="15.75" customHeight="1" x14ac:dyDescent="0.2">
      <c r="A738" s="349"/>
      <c r="B738" s="351"/>
      <c r="C738" s="349"/>
      <c r="D738" s="349"/>
      <c r="E738" s="349"/>
      <c r="F738" s="349"/>
      <c r="G738" s="349"/>
      <c r="H738" s="349"/>
      <c r="I738" s="349"/>
      <c r="J738" s="349"/>
      <c r="K738" s="349"/>
      <c r="L738" s="349"/>
      <c r="M738" s="349"/>
      <c r="N738" s="349"/>
      <c r="O738" s="349"/>
      <c r="P738" s="349"/>
      <c r="Q738" s="349"/>
      <c r="R738" s="349"/>
      <c r="S738" s="349"/>
      <c r="T738" s="349"/>
      <c r="U738" s="349"/>
      <c r="V738" s="349"/>
      <c r="W738" s="349"/>
      <c r="X738" s="349"/>
      <c r="Y738" s="349"/>
      <c r="Z738" s="349"/>
    </row>
    <row r="739" spans="1:26" ht="15.75" customHeight="1" x14ac:dyDescent="0.2">
      <c r="A739" s="349"/>
      <c r="B739" s="351"/>
      <c r="C739" s="349"/>
      <c r="D739" s="349"/>
      <c r="E739" s="349"/>
      <c r="F739" s="349"/>
      <c r="G739" s="349"/>
      <c r="H739" s="349"/>
      <c r="I739" s="349"/>
      <c r="J739" s="349"/>
      <c r="K739" s="349"/>
      <c r="L739" s="349"/>
      <c r="M739" s="349"/>
      <c r="N739" s="349"/>
      <c r="O739" s="349"/>
      <c r="P739" s="349"/>
      <c r="Q739" s="349"/>
      <c r="R739" s="349"/>
      <c r="S739" s="349"/>
      <c r="T739" s="349"/>
      <c r="U739" s="349"/>
      <c r="V739" s="349"/>
      <c r="W739" s="349"/>
      <c r="X739" s="349"/>
      <c r="Y739" s="349"/>
      <c r="Z739" s="349"/>
    </row>
    <row r="740" spans="1:26" ht="15.75" customHeight="1" x14ac:dyDescent="0.2">
      <c r="A740" s="349"/>
      <c r="B740" s="351"/>
      <c r="C740" s="349"/>
      <c r="D740" s="349"/>
      <c r="E740" s="349"/>
      <c r="F740" s="349"/>
      <c r="G740" s="349"/>
      <c r="H740" s="349"/>
      <c r="I740" s="349"/>
      <c r="J740" s="349"/>
      <c r="K740" s="349"/>
      <c r="L740" s="349"/>
      <c r="M740" s="349"/>
      <c r="N740" s="349"/>
      <c r="O740" s="349"/>
      <c r="P740" s="349"/>
      <c r="Q740" s="349"/>
      <c r="R740" s="349"/>
      <c r="S740" s="349"/>
      <c r="T740" s="349"/>
      <c r="U740" s="349"/>
      <c r="V740" s="349"/>
      <c r="W740" s="349"/>
      <c r="X740" s="349"/>
      <c r="Y740" s="349"/>
      <c r="Z740" s="349"/>
    </row>
    <row r="741" spans="1:26" ht="15.75" customHeight="1" x14ac:dyDescent="0.2">
      <c r="A741" s="349"/>
      <c r="B741" s="351"/>
      <c r="C741" s="349"/>
      <c r="D741" s="349"/>
      <c r="E741" s="349"/>
      <c r="F741" s="349"/>
      <c r="G741" s="349"/>
      <c r="H741" s="349"/>
      <c r="I741" s="349"/>
      <c r="J741" s="349"/>
      <c r="K741" s="349"/>
      <c r="L741" s="349"/>
      <c r="M741" s="349"/>
      <c r="N741" s="349"/>
      <c r="O741" s="349"/>
      <c r="P741" s="349"/>
      <c r="Q741" s="349"/>
      <c r="R741" s="349"/>
      <c r="S741" s="349"/>
      <c r="T741" s="349"/>
      <c r="U741" s="349"/>
      <c r="V741" s="349"/>
      <c r="W741" s="349"/>
      <c r="X741" s="349"/>
      <c r="Y741" s="349"/>
      <c r="Z741" s="349"/>
    </row>
    <row r="742" spans="1:26" ht="15.75" customHeight="1" x14ac:dyDescent="0.2">
      <c r="A742" s="349"/>
      <c r="B742" s="351"/>
      <c r="C742" s="349"/>
      <c r="D742" s="349"/>
      <c r="E742" s="349"/>
      <c r="F742" s="349"/>
      <c r="G742" s="349"/>
      <c r="H742" s="349"/>
      <c r="I742" s="349"/>
      <c r="J742" s="349"/>
      <c r="K742" s="349"/>
      <c r="L742" s="349"/>
      <c r="M742" s="349"/>
      <c r="N742" s="349"/>
      <c r="O742" s="349"/>
      <c r="P742" s="349"/>
      <c r="Q742" s="349"/>
      <c r="R742" s="349"/>
      <c r="S742" s="349"/>
      <c r="T742" s="349"/>
      <c r="U742" s="349"/>
      <c r="V742" s="349"/>
      <c r="W742" s="349"/>
      <c r="X742" s="349"/>
      <c r="Y742" s="349"/>
      <c r="Z742" s="349"/>
    </row>
    <row r="743" spans="1:26" ht="15.75" customHeight="1" x14ac:dyDescent="0.2">
      <c r="A743" s="349"/>
      <c r="B743" s="351"/>
      <c r="C743" s="349"/>
      <c r="D743" s="349"/>
      <c r="E743" s="349"/>
      <c r="F743" s="349"/>
      <c r="G743" s="349"/>
      <c r="H743" s="349"/>
      <c r="I743" s="349"/>
      <c r="J743" s="349"/>
      <c r="K743" s="349"/>
      <c r="L743" s="349"/>
      <c r="M743" s="349"/>
      <c r="N743" s="349"/>
      <c r="O743" s="349"/>
      <c r="P743" s="349"/>
      <c r="Q743" s="349"/>
      <c r="R743" s="349"/>
      <c r="S743" s="349"/>
      <c r="T743" s="349"/>
      <c r="U743" s="349"/>
      <c r="V743" s="349"/>
      <c r="W743" s="349"/>
      <c r="X743" s="349"/>
      <c r="Y743" s="349"/>
      <c r="Z743" s="349"/>
    </row>
    <row r="744" spans="1:26" ht="15.75" customHeight="1" x14ac:dyDescent="0.2">
      <c r="A744" s="349"/>
      <c r="B744" s="351"/>
      <c r="C744" s="349"/>
      <c r="D744" s="349"/>
      <c r="E744" s="349"/>
      <c r="F744" s="349"/>
      <c r="G744" s="349"/>
      <c r="H744" s="349"/>
      <c r="I744" s="349"/>
      <c r="J744" s="349"/>
      <c r="K744" s="349"/>
      <c r="L744" s="349"/>
      <c r="M744" s="349"/>
      <c r="N744" s="349"/>
      <c r="O744" s="349"/>
      <c r="P744" s="349"/>
      <c r="Q744" s="349"/>
      <c r="R744" s="349"/>
      <c r="S744" s="349"/>
      <c r="T744" s="349"/>
      <c r="U744" s="349"/>
      <c r="V744" s="349"/>
      <c r="W744" s="349"/>
      <c r="X744" s="349"/>
      <c r="Y744" s="349"/>
      <c r="Z744" s="349"/>
    </row>
    <row r="745" spans="1:26" ht="15.75" customHeight="1" x14ac:dyDescent="0.2">
      <c r="A745" s="349"/>
      <c r="B745" s="351"/>
      <c r="C745" s="349"/>
      <c r="D745" s="349"/>
      <c r="E745" s="349"/>
      <c r="F745" s="349"/>
      <c r="G745" s="349"/>
      <c r="H745" s="349"/>
      <c r="I745" s="349"/>
      <c r="J745" s="349"/>
      <c r="K745" s="349"/>
      <c r="L745" s="349"/>
      <c r="M745" s="349"/>
      <c r="N745" s="349"/>
      <c r="O745" s="349"/>
      <c r="P745" s="349"/>
      <c r="Q745" s="349"/>
      <c r="R745" s="349"/>
      <c r="S745" s="349"/>
      <c r="T745" s="349"/>
      <c r="U745" s="349"/>
      <c r="V745" s="349"/>
      <c r="W745" s="349"/>
      <c r="X745" s="349"/>
      <c r="Y745" s="349"/>
      <c r="Z745" s="349"/>
    </row>
    <row r="746" spans="1:26" ht="15.75" customHeight="1" x14ac:dyDescent="0.2">
      <c r="A746" s="349"/>
      <c r="B746" s="351"/>
      <c r="C746" s="349"/>
      <c r="D746" s="349"/>
      <c r="E746" s="349"/>
      <c r="F746" s="349"/>
      <c r="G746" s="349"/>
      <c r="H746" s="349"/>
      <c r="I746" s="349"/>
      <c r="J746" s="349"/>
      <c r="K746" s="349"/>
      <c r="L746" s="349"/>
      <c r="M746" s="349"/>
      <c r="N746" s="349"/>
      <c r="O746" s="349"/>
      <c r="P746" s="349"/>
      <c r="Q746" s="349"/>
      <c r="R746" s="349"/>
      <c r="S746" s="349"/>
      <c r="T746" s="349"/>
      <c r="U746" s="349"/>
      <c r="V746" s="349"/>
      <c r="W746" s="349"/>
      <c r="X746" s="349"/>
      <c r="Y746" s="349"/>
      <c r="Z746" s="349"/>
    </row>
    <row r="747" spans="1:26" ht="15.75" customHeight="1" x14ac:dyDescent="0.2">
      <c r="A747" s="349"/>
      <c r="B747" s="351"/>
      <c r="C747" s="349"/>
      <c r="D747" s="349"/>
      <c r="E747" s="349"/>
      <c r="F747" s="349"/>
      <c r="G747" s="349"/>
      <c r="H747" s="349"/>
      <c r="I747" s="349"/>
      <c r="J747" s="349"/>
      <c r="K747" s="349"/>
      <c r="L747" s="349"/>
      <c r="M747" s="349"/>
      <c r="N747" s="349"/>
      <c r="O747" s="349"/>
      <c r="P747" s="349"/>
      <c r="Q747" s="349"/>
      <c r="R747" s="349"/>
      <c r="S747" s="349"/>
      <c r="T747" s="349"/>
      <c r="U747" s="349"/>
      <c r="V747" s="349"/>
      <c r="W747" s="349"/>
      <c r="X747" s="349"/>
      <c r="Y747" s="349"/>
      <c r="Z747" s="349"/>
    </row>
    <row r="748" spans="1:26" ht="15.75" customHeight="1" x14ac:dyDescent="0.2">
      <c r="A748" s="349"/>
      <c r="B748" s="351"/>
      <c r="C748" s="349"/>
      <c r="D748" s="349"/>
      <c r="E748" s="349"/>
      <c r="F748" s="349"/>
      <c r="G748" s="349"/>
      <c r="H748" s="349"/>
      <c r="I748" s="349"/>
      <c r="J748" s="349"/>
      <c r="K748" s="349"/>
      <c r="L748" s="349"/>
      <c r="M748" s="349"/>
      <c r="N748" s="349"/>
      <c r="O748" s="349"/>
      <c r="P748" s="349"/>
      <c r="Q748" s="349"/>
      <c r="R748" s="349"/>
      <c r="S748" s="349"/>
      <c r="T748" s="349"/>
      <c r="U748" s="349"/>
      <c r="V748" s="349"/>
      <c r="W748" s="349"/>
      <c r="X748" s="349"/>
      <c r="Y748" s="349"/>
      <c r="Z748" s="349"/>
    </row>
    <row r="749" spans="1:26" ht="15.75" customHeight="1" x14ac:dyDescent="0.2">
      <c r="A749" s="349"/>
      <c r="B749" s="351"/>
      <c r="C749" s="349"/>
      <c r="D749" s="349"/>
      <c r="E749" s="349"/>
      <c r="F749" s="349"/>
      <c r="G749" s="349"/>
      <c r="H749" s="349"/>
      <c r="I749" s="349"/>
      <c r="J749" s="349"/>
      <c r="K749" s="349"/>
      <c r="L749" s="349"/>
      <c r="M749" s="349"/>
      <c r="N749" s="349"/>
      <c r="O749" s="349"/>
      <c r="P749" s="349"/>
      <c r="Q749" s="349"/>
      <c r="R749" s="349"/>
      <c r="S749" s="349"/>
      <c r="T749" s="349"/>
      <c r="U749" s="349"/>
      <c r="V749" s="349"/>
      <c r="W749" s="349"/>
      <c r="X749" s="349"/>
      <c r="Y749" s="349"/>
      <c r="Z749" s="349"/>
    </row>
    <row r="750" spans="1:26" ht="15.75" customHeight="1" x14ac:dyDescent="0.2">
      <c r="A750" s="349"/>
      <c r="B750" s="351"/>
      <c r="C750" s="349"/>
      <c r="D750" s="349"/>
      <c r="E750" s="349"/>
      <c r="F750" s="349"/>
      <c r="G750" s="349"/>
      <c r="H750" s="349"/>
      <c r="I750" s="349"/>
      <c r="J750" s="349"/>
      <c r="K750" s="349"/>
      <c r="L750" s="349"/>
      <c r="M750" s="349"/>
      <c r="N750" s="349"/>
      <c r="O750" s="349"/>
      <c r="P750" s="349"/>
      <c r="Q750" s="349"/>
      <c r="R750" s="349"/>
      <c r="S750" s="349"/>
      <c r="T750" s="349"/>
      <c r="U750" s="349"/>
      <c r="V750" s="349"/>
      <c r="W750" s="349"/>
      <c r="X750" s="349"/>
      <c r="Y750" s="349"/>
      <c r="Z750" s="349"/>
    </row>
    <row r="751" spans="1:26" ht="15.75" customHeight="1" x14ac:dyDescent="0.2">
      <c r="A751" s="349"/>
      <c r="B751" s="351"/>
      <c r="C751" s="349"/>
      <c r="D751" s="349"/>
      <c r="E751" s="349"/>
      <c r="F751" s="349"/>
      <c r="G751" s="349"/>
      <c r="H751" s="349"/>
      <c r="I751" s="349"/>
      <c r="J751" s="349"/>
      <c r="K751" s="349"/>
      <c r="L751" s="349"/>
      <c r="M751" s="349"/>
      <c r="N751" s="349"/>
      <c r="O751" s="349"/>
      <c r="P751" s="349"/>
      <c r="Q751" s="349"/>
      <c r="R751" s="349"/>
      <c r="S751" s="349"/>
      <c r="T751" s="349"/>
      <c r="U751" s="349"/>
      <c r="V751" s="349"/>
      <c r="W751" s="349"/>
      <c r="X751" s="349"/>
      <c r="Y751" s="349"/>
      <c r="Z751" s="349"/>
    </row>
    <row r="752" spans="1:26" ht="15.75" customHeight="1" x14ac:dyDescent="0.2">
      <c r="A752" s="349"/>
      <c r="B752" s="351"/>
      <c r="C752" s="349"/>
      <c r="D752" s="349"/>
      <c r="E752" s="349"/>
      <c r="F752" s="349"/>
      <c r="G752" s="349"/>
      <c r="H752" s="349"/>
      <c r="I752" s="349"/>
      <c r="J752" s="349"/>
      <c r="K752" s="349"/>
      <c r="L752" s="349"/>
      <c r="M752" s="349"/>
      <c r="N752" s="349"/>
      <c r="O752" s="349"/>
      <c r="P752" s="349"/>
      <c r="Q752" s="349"/>
      <c r="R752" s="349"/>
      <c r="S752" s="349"/>
      <c r="T752" s="349"/>
      <c r="U752" s="349"/>
      <c r="V752" s="349"/>
      <c r="W752" s="349"/>
      <c r="X752" s="349"/>
      <c r="Y752" s="349"/>
      <c r="Z752" s="349"/>
    </row>
    <row r="753" spans="1:26" ht="15.75" customHeight="1" x14ac:dyDescent="0.2">
      <c r="A753" s="349"/>
      <c r="B753" s="351"/>
      <c r="C753" s="349"/>
      <c r="D753" s="349"/>
      <c r="E753" s="349"/>
      <c r="F753" s="349"/>
      <c r="G753" s="349"/>
      <c r="H753" s="349"/>
      <c r="I753" s="349"/>
      <c r="J753" s="349"/>
      <c r="K753" s="349"/>
      <c r="L753" s="349"/>
      <c r="M753" s="349"/>
      <c r="N753" s="349"/>
      <c r="O753" s="349"/>
      <c r="P753" s="349"/>
      <c r="Q753" s="349"/>
      <c r="R753" s="349"/>
      <c r="S753" s="349"/>
      <c r="T753" s="349"/>
      <c r="U753" s="349"/>
      <c r="V753" s="349"/>
      <c r="W753" s="349"/>
      <c r="X753" s="349"/>
      <c r="Y753" s="349"/>
      <c r="Z753" s="349"/>
    </row>
    <row r="754" spans="1:26" ht="15.75" customHeight="1" x14ac:dyDescent="0.2">
      <c r="A754" s="349"/>
      <c r="B754" s="351"/>
      <c r="C754" s="349"/>
      <c r="D754" s="349"/>
      <c r="E754" s="349"/>
      <c r="F754" s="349"/>
      <c r="G754" s="349"/>
      <c r="H754" s="349"/>
      <c r="I754" s="349"/>
      <c r="J754" s="349"/>
      <c r="K754" s="349"/>
      <c r="L754" s="349"/>
      <c r="M754" s="349"/>
      <c r="N754" s="349"/>
      <c r="O754" s="349"/>
      <c r="P754" s="349"/>
      <c r="Q754" s="349"/>
      <c r="R754" s="349"/>
      <c r="S754" s="349"/>
      <c r="T754" s="349"/>
      <c r="U754" s="349"/>
      <c r="V754" s="349"/>
      <c r="W754" s="349"/>
      <c r="X754" s="349"/>
      <c r="Y754" s="349"/>
      <c r="Z754" s="349"/>
    </row>
    <row r="755" spans="1:26" ht="15.75" customHeight="1" x14ac:dyDescent="0.2">
      <c r="A755" s="349"/>
      <c r="B755" s="351"/>
      <c r="C755" s="349"/>
      <c r="D755" s="349"/>
      <c r="E755" s="349"/>
      <c r="F755" s="349"/>
      <c r="G755" s="349"/>
      <c r="H755" s="349"/>
      <c r="I755" s="349"/>
      <c r="J755" s="349"/>
      <c r="K755" s="349"/>
      <c r="L755" s="349"/>
      <c r="M755" s="349"/>
      <c r="N755" s="349"/>
      <c r="O755" s="349"/>
      <c r="P755" s="349"/>
      <c r="Q755" s="349"/>
      <c r="R755" s="349"/>
      <c r="S755" s="349"/>
      <c r="T755" s="349"/>
      <c r="U755" s="349"/>
      <c r="V755" s="349"/>
      <c r="W755" s="349"/>
      <c r="X755" s="349"/>
      <c r="Y755" s="349"/>
      <c r="Z755" s="349"/>
    </row>
    <row r="756" spans="1:26" ht="15.75" customHeight="1" x14ac:dyDescent="0.2">
      <c r="A756" s="349"/>
      <c r="B756" s="351"/>
      <c r="C756" s="349"/>
      <c r="D756" s="349"/>
      <c r="E756" s="349"/>
      <c r="F756" s="349"/>
      <c r="G756" s="349"/>
      <c r="H756" s="349"/>
      <c r="I756" s="349"/>
      <c r="J756" s="349"/>
      <c r="K756" s="349"/>
      <c r="L756" s="349"/>
      <c r="M756" s="349"/>
      <c r="N756" s="349"/>
      <c r="O756" s="349"/>
      <c r="P756" s="349"/>
      <c r="Q756" s="349"/>
      <c r="R756" s="349"/>
      <c r="S756" s="349"/>
      <c r="T756" s="349"/>
      <c r="U756" s="349"/>
      <c r="V756" s="349"/>
      <c r="W756" s="349"/>
      <c r="X756" s="349"/>
      <c r="Y756" s="349"/>
      <c r="Z756" s="349"/>
    </row>
    <row r="757" spans="1:26" ht="15.75" customHeight="1" x14ac:dyDescent="0.2">
      <c r="A757" s="349"/>
      <c r="B757" s="351"/>
      <c r="C757" s="349"/>
      <c r="D757" s="349"/>
      <c r="E757" s="349"/>
      <c r="F757" s="349"/>
      <c r="G757" s="349"/>
      <c r="H757" s="349"/>
      <c r="I757" s="349"/>
      <c r="J757" s="349"/>
      <c r="K757" s="349"/>
      <c r="L757" s="349"/>
      <c r="M757" s="349"/>
      <c r="N757" s="349"/>
      <c r="O757" s="349"/>
      <c r="P757" s="349"/>
      <c r="Q757" s="349"/>
      <c r="R757" s="349"/>
      <c r="S757" s="349"/>
      <c r="T757" s="349"/>
      <c r="U757" s="349"/>
      <c r="V757" s="349"/>
      <c r="W757" s="349"/>
      <c r="X757" s="349"/>
      <c r="Y757" s="349"/>
      <c r="Z757" s="349"/>
    </row>
    <row r="758" spans="1:26" ht="15.75" customHeight="1" x14ac:dyDescent="0.2">
      <c r="A758" s="349"/>
      <c r="B758" s="351"/>
      <c r="C758" s="349"/>
      <c r="D758" s="349"/>
      <c r="E758" s="349"/>
      <c r="F758" s="349"/>
      <c r="G758" s="349"/>
      <c r="H758" s="349"/>
      <c r="I758" s="349"/>
      <c r="J758" s="349"/>
      <c r="K758" s="349"/>
      <c r="L758" s="349"/>
      <c r="M758" s="349"/>
      <c r="N758" s="349"/>
      <c r="O758" s="349"/>
      <c r="P758" s="349"/>
      <c r="Q758" s="349"/>
      <c r="R758" s="349"/>
      <c r="S758" s="349"/>
      <c r="T758" s="349"/>
      <c r="U758" s="349"/>
      <c r="V758" s="349"/>
      <c r="W758" s="349"/>
      <c r="X758" s="349"/>
      <c r="Y758" s="349"/>
      <c r="Z758" s="349"/>
    </row>
    <row r="759" spans="1:26" ht="15.75" customHeight="1" x14ac:dyDescent="0.2">
      <c r="A759" s="349"/>
      <c r="B759" s="351"/>
      <c r="C759" s="349"/>
      <c r="D759" s="349"/>
      <c r="E759" s="349"/>
      <c r="F759" s="349"/>
      <c r="G759" s="349"/>
      <c r="H759" s="349"/>
      <c r="I759" s="349"/>
      <c r="J759" s="349"/>
      <c r="K759" s="349"/>
      <c r="L759" s="349"/>
      <c r="M759" s="349"/>
      <c r="N759" s="349"/>
      <c r="O759" s="349"/>
      <c r="P759" s="349"/>
      <c r="Q759" s="349"/>
      <c r="R759" s="349"/>
      <c r="S759" s="349"/>
      <c r="T759" s="349"/>
      <c r="U759" s="349"/>
      <c r="V759" s="349"/>
      <c r="W759" s="349"/>
      <c r="X759" s="349"/>
      <c r="Y759" s="349"/>
      <c r="Z759" s="349"/>
    </row>
    <row r="760" spans="1:26" ht="15.75" customHeight="1" x14ac:dyDescent="0.2">
      <c r="A760" s="349"/>
      <c r="B760" s="351"/>
      <c r="C760" s="349"/>
      <c r="D760" s="349"/>
      <c r="E760" s="349"/>
      <c r="F760" s="349"/>
      <c r="G760" s="349"/>
      <c r="H760" s="349"/>
      <c r="I760" s="349"/>
      <c r="J760" s="349"/>
      <c r="K760" s="349"/>
      <c r="L760" s="349"/>
      <c r="M760" s="349"/>
      <c r="N760" s="349"/>
      <c r="O760" s="349"/>
      <c r="P760" s="349"/>
      <c r="Q760" s="349"/>
      <c r="R760" s="349"/>
      <c r="S760" s="349"/>
      <c r="T760" s="349"/>
      <c r="U760" s="349"/>
      <c r="V760" s="349"/>
      <c r="W760" s="349"/>
      <c r="X760" s="349"/>
      <c r="Y760" s="349"/>
      <c r="Z760" s="349"/>
    </row>
    <row r="761" spans="1:26" ht="15.75" customHeight="1" x14ac:dyDescent="0.2">
      <c r="A761" s="349"/>
      <c r="B761" s="351"/>
      <c r="C761" s="349"/>
      <c r="D761" s="349"/>
      <c r="E761" s="349"/>
      <c r="F761" s="349"/>
      <c r="G761" s="349"/>
      <c r="H761" s="349"/>
      <c r="I761" s="349"/>
      <c r="J761" s="349"/>
      <c r="K761" s="349"/>
      <c r="L761" s="349"/>
      <c r="M761" s="349"/>
      <c r="N761" s="349"/>
      <c r="O761" s="349"/>
      <c r="P761" s="349"/>
      <c r="Q761" s="349"/>
      <c r="R761" s="349"/>
      <c r="S761" s="349"/>
      <c r="T761" s="349"/>
      <c r="U761" s="349"/>
      <c r="V761" s="349"/>
      <c r="W761" s="349"/>
      <c r="X761" s="349"/>
      <c r="Y761" s="349"/>
      <c r="Z761" s="349"/>
    </row>
    <row r="762" spans="1:26" ht="15.75" customHeight="1" x14ac:dyDescent="0.2">
      <c r="A762" s="349"/>
      <c r="B762" s="351"/>
      <c r="C762" s="349"/>
      <c r="D762" s="349"/>
      <c r="E762" s="349"/>
      <c r="F762" s="349"/>
      <c r="G762" s="349"/>
      <c r="H762" s="349"/>
      <c r="I762" s="349"/>
      <c r="J762" s="349"/>
      <c r="K762" s="349"/>
      <c r="L762" s="349"/>
      <c r="M762" s="349"/>
      <c r="N762" s="349"/>
      <c r="O762" s="349"/>
      <c r="P762" s="349"/>
      <c r="Q762" s="349"/>
      <c r="R762" s="349"/>
      <c r="S762" s="349"/>
      <c r="T762" s="349"/>
      <c r="U762" s="349"/>
      <c r="V762" s="349"/>
      <c r="W762" s="349"/>
      <c r="X762" s="349"/>
      <c r="Y762" s="349"/>
      <c r="Z762" s="349"/>
    </row>
    <row r="763" spans="1:26" ht="15.75" customHeight="1" x14ac:dyDescent="0.2">
      <c r="A763" s="349"/>
      <c r="B763" s="351"/>
      <c r="C763" s="349"/>
      <c r="D763" s="349"/>
      <c r="E763" s="349"/>
      <c r="F763" s="349"/>
      <c r="G763" s="349"/>
      <c r="H763" s="349"/>
      <c r="I763" s="349"/>
      <c r="J763" s="349"/>
      <c r="K763" s="349"/>
      <c r="L763" s="349"/>
      <c r="M763" s="349"/>
      <c r="N763" s="349"/>
      <c r="O763" s="349"/>
      <c r="P763" s="349"/>
      <c r="Q763" s="349"/>
      <c r="R763" s="349"/>
      <c r="S763" s="349"/>
      <c r="T763" s="349"/>
      <c r="U763" s="349"/>
      <c r="V763" s="349"/>
      <c r="W763" s="349"/>
      <c r="X763" s="349"/>
      <c r="Y763" s="349"/>
      <c r="Z763" s="349"/>
    </row>
    <row r="764" spans="1:26" ht="15.75" customHeight="1" x14ac:dyDescent="0.2">
      <c r="A764" s="349"/>
      <c r="B764" s="351"/>
      <c r="C764" s="349"/>
      <c r="D764" s="349"/>
      <c r="E764" s="349"/>
      <c r="F764" s="349"/>
      <c r="G764" s="349"/>
      <c r="H764" s="349"/>
      <c r="I764" s="349"/>
      <c r="J764" s="349"/>
      <c r="K764" s="349"/>
      <c r="L764" s="349"/>
      <c r="M764" s="349"/>
      <c r="N764" s="349"/>
      <c r="O764" s="349"/>
      <c r="P764" s="349"/>
      <c r="Q764" s="349"/>
      <c r="R764" s="349"/>
      <c r="S764" s="349"/>
      <c r="T764" s="349"/>
      <c r="U764" s="349"/>
      <c r="V764" s="349"/>
      <c r="W764" s="349"/>
      <c r="X764" s="349"/>
      <c r="Y764" s="349"/>
      <c r="Z764" s="349"/>
    </row>
    <row r="765" spans="1:26" ht="15.75" customHeight="1" x14ac:dyDescent="0.2">
      <c r="A765" s="349"/>
      <c r="B765" s="351"/>
      <c r="C765" s="349"/>
      <c r="D765" s="349"/>
      <c r="E765" s="349"/>
      <c r="F765" s="349"/>
      <c r="G765" s="349"/>
      <c r="H765" s="349"/>
      <c r="I765" s="349"/>
      <c r="J765" s="349"/>
      <c r="K765" s="349"/>
      <c r="L765" s="349"/>
      <c r="M765" s="349"/>
      <c r="N765" s="349"/>
      <c r="O765" s="349"/>
      <c r="P765" s="349"/>
      <c r="Q765" s="349"/>
      <c r="R765" s="349"/>
      <c r="S765" s="349"/>
      <c r="T765" s="349"/>
      <c r="U765" s="349"/>
      <c r="V765" s="349"/>
      <c r="W765" s="349"/>
      <c r="X765" s="349"/>
      <c r="Y765" s="349"/>
      <c r="Z765" s="349"/>
    </row>
    <row r="766" spans="1:26" ht="15.75" customHeight="1" x14ac:dyDescent="0.2">
      <c r="A766" s="349"/>
      <c r="B766" s="351"/>
      <c r="C766" s="349"/>
      <c r="D766" s="349"/>
      <c r="E766" s="349"/>
      <c r="F766" s="349"/>
      <c r="G766" s="349"/>
      <c r="H766" s="349"/>
      <c r="I766" s="349"/>
      <c r="J766" s="349"/>
      <c r="K766" s="349"/>
      <c r="L766" s="349"/>
      <c r="M766" s="349"/>
      <c r="N766" s="349"/>
      <c r="O766" s="349"/>
      <c r="P766" s="349"/>
      <c r="Q766" s="349"/>
      <c r="R766" s="349"/>
      <c r="S766" s="349"/>
      <c r="T766" s="349"/>
      <c r="U766" s="349"/>
      <c r="V766" s="349"/>
      <c r="W766" s="349"/>
      <c r="X766" s="349"/>
      <c r="Y766" s="349"/>
      <c r="Z766" s="349"/>
    </row>
    <row r="767" spans="1:26" ht="15.75" customHeight="1" x14ac:dyDescent="0.2">
      <c r="A767" s="349"/>
      <c r="B767" s="351"/>
      <c r="C767" s="349"/>
      <c r="D767" s="349"/>
      <c r="E767" s="349"/>
      <c r="F767" s="349"/>
      <c r="G767" s="349"/>
      <c r="H767" s="349"/>
      <c r="I767" s="349"/>
      <c r="J767" s="349"/>
      <c r="K767" s="349"/>
      <c r="L767" s="349"/>
      <c r="M767" s="349"/>
      <c r="N767" s="349"/>
      <c r="O767" s="349"/>
      <c r="P767" s="349"/>
      <c r="Q767" s="349"/>
      <c r="R767" s="349"/>
      <c r="S767" s="349"/>
      <c r="T767" s="349"/>
      <c r="U767" s="349"/>
      <c r="V767" s="349"/>
      <c r="W767" s="349"/>
      <c r="X767" s="349"/>
      <c r="Y767" s="349"/>
      <c r="Z767" s="349"/>
    </row>
    <row r="768" spans="1:26" ht="15.75" customHeight="1" x14ac:dyDescent="0.2">
      <c r="A768" s="349"/>
      <c r="B768" s="351"/>
      <c r="C768" s="349"/>
      <c r="D768" s="349"/>
      <c r="E768" s="349"/>
      <c r="F768" s="349"/>
      <c r="G768" s="349"/>
      <c r="H768" s="349"/>
      <c r="I768" s="349"/>
      <c r="J768" s="349"/>
      <c r="K768" s="349"/>
      <c r="L768" s="349"/>
      <c r="M768" s="349"/>
      <c r="N768" s="349"/>
      <c r="O768" s="349"/>
      <c r="P768" s="349"/>
      <c r="Q768" s="349"/>
      <c r="R768" s="349"/>
      <c r="S768" s="349"/>
      <c r="T768" s="349"/>
      <c r="U768" s="349"/>
      <c r="V768" s="349"/>
      <c r="W768" s="349"/>
      <c r="X768" s="349"/>
      <c r="Y768" s="349"/>
      <c r="Z768" s="349"/>
    </row>
    <row r="769" spans="1:26" ht="15.75" customHeight="1" x14ac:dyDescent="0.2">
      <c r="A769" s="349"/>
      <c r="B769" s="351"/>
      <c r="C769" s="349"/>
      <c r="D769" s="349"/>
      <c r="E769" s="349"/>
      <c r="F769" s="349"/>
      <c r="G769" s="349"/>
      <c r="H769" s="349"/>
      <c r="I769" s="349"/>
      <c r="J769" s="349"/>
      <c r="K769" s="349"/>
      <c r="L769" s="349"/>
      <c r="M769" s="349"/>
      <c r="N769" s="349"/>
      <c r="O769" s="349"/>
      <c r="P769" s="349"/>
      <c r="Q769" s="349"/>
      <c r="R769" s="349"/>
      <c r="S769" s="349"/>
      <c r="T769" s="349"/>
      <c r="U769" s="349"/>
      <c r="V769" s="349"/>
      <c r="W769" s="349"/>
      <c r="X769" s="349"/>
      <c r="Y769" s="349"/>
      <c r="Z769" s="349"/>
    </row>
    <row r="770" spans="1:26" ht="15.75" customHeight="1" x14ac:dyDescent="0.2">
      <c r="A770" s="349"/>
      <c r="B770" s="351"/>
      <c r="C770" s="349"/>
      <c r="D770" s="349"/>
      <c r="E770" s="349"/>
      <c r="F770" s="349"/>
      <c r="G770" s="349"/>
      <c r="H770" s="349"/>
      <c r="I770" s="349"/>
      <c r="J770" s="349"/>
      <c r="K770" s="349"/>
      <c r="L770" s="349"/>
      <c r="M770" s="349"/>
      <c r="N770" s="349"/>
      <c r="O770" s="349"/>
      <c r="P770" s="349"/>
      <c r="Q770" s="349"/>
      <c r="R770" s="349"/>
      <c r="S770" s="349"/>
      <c r="T770" s="349"/>
      <c r="U770" s="349"/>
      <c r="V770" s="349"/>
      <c r="W770" s="349"/>
      <c r="X770" s="349"/>
      <c r="Y770" s="349"/>
      <c r="Z770" s="349"/>
    </row>
    <row r="771" spans="1:26" ht="15.75" customHeight="1" x14ac:dyDescent="0.2">
      <c r="A771" s="349"/>
      <c r="B771" s="351"/>
      <c r="C771" s="349"/>
      <c r="D771" s="349"/>
      <c r="E771" s="349"/>
      <c r="F771" s="349"/>
      <c r="G771" s="349"/>
      <c r="H771" s="349"/>
      <c r="I771" s="349"/>
      <c r="J771" s="349"/>
      <c r="K771" s="349"/>
      <c r="L771" s="349"/>
      <c r="M771" s="349"/>
      <c r="N771" s="349"/>
      <c r="O771" s="349"/>
      <c r="P771" s="349"/>
      <c r="Q771" s="349"/>
      <c r="R771" s="349"/>
      <c r="S771" s="349"/>
      <c r="T771" s="349"/>
      <c r="U771" s="349"/>
      <c r="V771" s="349"/>
      <c r="W771" s="349"/>
      <c r="X771" s="349"/>
      <c r="Y771" s="349"/>
      <c r="Z771" s="349"/>
    </row>
    <row r="772" spans="1:26" ht="15.75" customHeight="1" x14ac:dyDescent="0.2">
      <c r="A772" s="349"/>
      <c r="B772" s="351"/>
      <c r="C772" s="349"/>
      <c r="D772" s="349"/>
      <c r="E772" s="349"/>
      <c r="F772" s="349"/>
      <c r="G772" s="349"/>
      <c r="H772" s="349"/>
      <c r="I772" s="349"/>
      <c r="J772" s="349"/>
      <c r="K772" s="349"/>
      <c r="L772" s="349"/>
      <c r="M772" s="349"/>
      <c r="N772" s="349"/>
      <c r="O772" s="349"/>
      <c r="P772" s="349"/>
      <c r="Q772" s="349"/>
      <c r="R772" s="349"/>
      <c r="S772" s="349"/>
      <c r="T772" s="349"/>
      <c r="U772" s="349"/>
      <c r="V772" s="349"/>
      <c r="W772" s="349"/>
      <c r="X772" s="349"/>
      <c r="Y772" s="349"/>
      <c r="Z772" s="349"/>
    </row>
    <row r="773" spans="1:26" ht="15.75" customHeight="1" x14ac:dyDescent="0.2">
      <c r="A773" s="349"/>
      <c r="B773" s="351"/>
      <c r="C773" s="349"/>
      <c r="D773" s="349"/>
      <c r="E773" s="349"/>
      <c r="F773" s="349"/>
      <c r="G773" s="349"/>
      <c r="H773" s="349"/>
      <c r="I773" s="349"/>
      <c r="J773" s="349"/>
      <c r="K773" s="349"/>
      <c r="L773" s="349"/>
      <c r="M773" s="349"/>
      <c r="N773" s="349"/>
      <c r="O773" s="349"/>
      <c r="P773" s="349"/>
      <c r="Q773" s="349"/>
      <c r="R773" s="349"/>
      <c r="S773" s="349"/>
      <c r="T773" s="349"/>
      <c r="U773" s="349"/>
      <c r="V773" s="349"/>
      <c r="W773" s="349"/>
      <c r="X773" s="349"/>
      <c r="Y773" s="349"/>
      <c r="Z773" s="349"/>
    </row>
    <row r="774" spans="1:26" ht="15.75" customHeight="1" x14ac:dyDescent="0.2">
      <c r="A774" s="349"/>
      <c r="B774" s="351"/>
      <c r="C774" s="349"/>
      <c r="D774" s="349"/>
      <c r="E774" s="349"/>
      <c r="F774" s="349"/>
      <c r="G774" s="349"/>
      <c r="H774" s="349"/>
      <c r="I774" s="349"/>
      <c r="J774" s="349"/>
      <c r="K774" s="349"/>
      <c r="L774" s="349"/>
      <c r="M774" s="349"/>
      <c r="N774" s="349"/>
      <c r="O774" s="349"/>
      <c r="P774" s="349"/>
      <c r="Q774" s="349"/>
      <c r="R774" s="349"/>
      <c r="S774" s="349"/>
      <c r="T774" s="349"/>
      <c r="U774" s="349"/>
      <c r="V774" s="349"/>
      <c r="W774" s="349"/>
      <c r="X774" s="349"/>
      <c r="Y774" s="349"/>
      <c r="Z774" s="349"/>
    </row>
    <row r="775" spans="1:26" ht="15.75" customHeight="1" x14ac:dyDescent="0.2">
      <c r="A775" s="349"/>
      <c r="B775" s="351"/>
      <c r="C775" s="349"/>
      <c r="D775" s="349"/>
      <c r="E775" s="349"/>
      <c r="F775" s="349"/>
      <c r="G775" s="349"/>
      <c r="H775" s="349"/>
      <c r="I775" s="349"/>
      <c r="J775" s="349"/>
      <c r="K775" s="349"/>
      <c r="L775" s="349"/>
      <c r="M775" s="349"/>
      <c r="N775" s="349"/>
      <c r="O775" s="349"/>
      <c r="P775" s="349"/>
      <c r="Q775" s="349"/>
      <c r="R775" s="349"/>
      <c r="S775" s="349"/>
      <c r="T775" s="349"/>
      <c r="U775" s="349"/>
      <c r="V775" s="349"/>
      <c r="W775" s="349"/>
      <c r="X775" s="349"/>
      <c r="Y775" s="349"/>
      <c r="Z775" s="349"/>
    </row>
    <row r="776" spans="1:26" ht="15.75" customHeight="1" x14ac:dyDescent="0.2">
      <c r="A776" s="349"/>
      <c r="B776" s="351"/>
      <c r="C776" s="349"/>
      <c r="D776" s="349"/>
      <c r="E776" s="349"/>
      <c r="F776" s="349"/>
      <c r="G776" s="349"/>
      <c r="H776" s="349"/>
      <c r="I776" s="349"/>
      <c r="J776" s="349"/>
      <c r="K776" s="349"/>
      <c r="L776" s="349"/>
      <c r="M776" s="349"/>
      <c r="N776" s="349"/>
      <c r="O776" s="349"/>
      <c r="P776" s="349"/>
      <c r="Q776" s="349"/>
      <c r="R776" s="349"/>
      <c r="S776" s="349"/>
      <c r="T776" s="349"/>
      <c r="U776" s="349"/>
      <c r="V776" s="349"/>
      <c r="W776" s="349"/>
      <c r="X776" s="349"/>
      <c r="Y776" s="349"/>
      <c r="Z776" s="349"/>
    </row>
    <row r="777" spans="1:26" ht="15.75" customHeight="1" x14ac:dyDescent="0.2">
      <c r="A777" s="349"/>
      <c r="B777" s="351"/>
      <c r="C777" s="349"/>
      <c r="D777" s="349"/>
      <c r="E777" s="349"/>
      <c r="F777" s="349"/>
      <c r="G777" s="349"/>
      <c r="H777" s="349"/>
      <c r="I777" s="349"/>
      <c r="J777" s="349"/>
      <c r="K777" s="349"/>
      <c r="L777" s="349"/>
      <c r="M777" s="349"/>
      <c r="N777" s="349"/>
      <c r="O777" s="349"/>
      <c r="P777" s="349"/>
      <c r="Q777" s="349"/>
      <c r="R777" s="349"/>
      <c r="S777" s="349"/>
      <c r="T777" s="349"/>
      <c r="U777" s="349"/>
      <c r="V777" s="349"/>
      <c r="W777" s="349"/>
      <c r="X777" s="349"/>
      <c r="Y777" s="349"/>
      <c r="Z777" s="349"/>
    </row>
    <row r="778" spans="1:26" ht="15.75" customHeight="1" x14ac:dyDescent="0.2">
      <c r="A778" s="349"/>
      <c r="B778" s="351"/>
      <c r="C778" s="349"/>
      <c r="D778" s="349"/>
      <c r="E778" s="349"/>
      <c r="F778" s="349"/>
      <c r="G778" s="349"/>
      <c r="H778" s="349"/>
      <c r="I778" s="349"/>
      <c r="J778" s="349"/>
      <c r="K778" s="349"/>
      <c r="L778" s="349"/>
      <c r="M778" s="349"/>
      <c r="N778" s="349"/>
      <c r="O778" s="349"/>
      <c r="P778" s="349"/>
      <c r="Q778" s="349"/>
      <c r="R778" s="349"/>
      <c r="S778" s="349"/>
      <c r="T778" s="349"/>
      <c r="U778" s="349"/>
      <c r="V778" s="349"/>
      <c r="W778" s="349"/>
      <c r="X778" s="349"/>
      <c r="Y778" s="349"/>
      <c r="Z778" s="349"/>
    </row>
    <row r="779" spans="1:26" ht="15.75" customHeight="1" x14ac:dyDescent="0.2">
      <c r="A779" s="349"/>
      <c r="B779" s="351"/>
      <c r="C779" s="349"/>
      <c r="D779" s="349"/>
      <c r="E779" s="349"/>
      <c r="F779" s="349"/>
      <c r="G779" s="349"/>
      <c r="H779" s="349"/>
      <c r="I779" s="349"/>
      <c r="J779" s="349"/>
      <c r="K779" s="349"/>
      <c r="L779" s="349"/>
      <c r="M779" s="349"/>
      <c r="N779" s="349"/>
      <c r="O779" s="349"/>
      <c r="P779" s="349"/>
      <c r="Q779" s="349"/>
      <c r="R779" s="349"/>
      <c r="S779" s="349"/>
      <c r="T779" s="349"/>
      <c r="U779" s="349"/>
      <c r="V779" s="349"/>
      <c r="W779" s="349"/>
      <c r="X779" s="349"/>
      <c r="Y779" s="349"/>
      <c r="Z779" s="349"/>
    </row>
    <row r="780" spans="1:26" ht="15.75" customHeight="1" x14ac:dyDescent="0.2">
      <c r="A780" s="349"/>
      <c r="B780" s="351"/>
      <c r="C780" s="349"/>
      <c r="D780" s="349"/>
      <c r="E780" s="349"/>
      <c r="F780" s="349"/>
      <c r="G780" s="349"/>
      <c r="H780" s="349"/>
      <c r="I780" s="349"/>
      <c r="J780" s="349"/>
      <c r="K780" s="349"/>
      <c r="L780" s="349"/>
      <c r="M780" s="349"/>
      <c r="N780" s="349"/>
      <c r="O780" s="349"/>
      <c r="P780" s="349"/>
      <c r="Q780" s="349"/>
      <c r="R780" s="349"/>
      <c r="S780" s="349"/>
      <c r="T780" s="349"/>
      <c r="U780" s="349"/>
      <c r="V780" s="349"/>
      <c r="W780" s="349"/>
      <c r="X780" s="349"/>
      <c r="Y780" s="349"/>
      <c r="Z780" s="349"/>
    </row>
    <row r="781" spans="1:26" ht="15.75" customHeight="1" x14ac:dyDescent="0.2">
      <c r="A781" s="349"/>
      <c r="B781" s="351"/>
      <c r="C781" s="349"/>
      <c r="D781" s="349"/>
      <c r="E781" s="349"/>
      <c r="F781" s="349"/>
      <c r="G781" s="349"/>
      <c r="H781" s="349"/>
      <c r="I781" s="349"/>
      <c r="J781" s="349"/>
      <c r="K781" s="349"/>
      <c r="L781" s="349"/>
      <c r="M781" s="349"/>
      <c r="N781" s="349"/>
      <c r="O781" s="349"/>
      <c r="P781" s="349"/>
      <c r="Q781" s="349"/>
      <c r="R781" s="349"/>
      <c r="S781" s="349"/>
      <c r="T781" s="349"/>
      <c r="U781" s="349"/>
      <c r="V781" s="349"/>
      <c r="W781" s="349"/>
      <c r="X781" s="349"/>
      <c r="Y781" s="349"/>
      <c r="Z781" s="349"/>
    </row>
    <row r="782" spans="1:26" ht="15.75" customHeight="1" x14ac:dyDescent="0.2">
      <c r="A782" s="349"/>
      <c r="B782" s="351"/>
      <c r="C782" s="349"/>
      <c r="D782" s="349"/>
      <c r="E782" s="349"/>
      <c r="F782" s="349"/>
      <c r="G782" s="349"/>
      <c r="H782" s="349"/>
      <c r="I782" s="349"/>
      <c r="J782" s="349"/>
      <c r="K782" s="349"/>
      <c r="L782" s="349"/>
      <c r="M782" s="349"/>
      <c r="N782" s="349"/>
      <c r="O782" s="349"/>
      <c r="P782" s="349"/>
      <c r="Q782" s="349"/>
      <c r="R782" s="349"/>
      <c r="S782" s="349"/>
      <c r="T782" s="349"/>
      <c r="U782" s="349"/>
      <c r="V782" s="349"/>
      <c r="W782" s="349"/>
      <c r="X782" s="349"/>
      <c r="Y782" s="349"/>
      <c r="Z782" s="349"/>
    </row>
    <row r="783" spans="1:26" ht="15.75" customHeight="1" x14ac:dyDescent="0.2">
      <c r="A783" s="349"/>
      <c r="B783" s="351"/>
      <c r="C783" s="349"/>
      <c r="D783" s="349"/>
      <c r="E783" s="349"/>
      <c r="F783" s="349"/>
      <c r="G783" s="349"/>
      <c r="H783" s="349"/>
      <c r="I783" s="349"/>
      <c r="J783" s="349"/>
      <c r="K783" s="349"/>
      <c r="L783" s="349"/>
      <c r="M783" s="349"/>
      <c r="N783" s="349"/>
      <c r="O783" s="349"/>
      <c r="P783" s="349"/>
      <c r="Q783" s="349"/>
      <c r="R783" s="349"/>
      <c r="S783" s="349"/>
      <c r="T783" s="349"/>
      <c r="U783" s="349"/>
      <c r="V783" s="349"/>
      <c r="W783" s="349"/>
      <c r="X783" s="349"/>
      <c r="Y783" s="349"/>
      <c r="Z783" s="349"/>
    </row>
    <row r="784" spans="1:26" ht="15.75" customHeight="1" x14ac:dyDescent="0.2">
      <c r="A784" s="349"/>
      <c r="B784" s="351"/>
      <c r="C784" s="349"/>
      <c r="D784" s="349"/>
      <c r="E784" s="349"/>
      <c r="F784" s="349"/>
      <c r="G784" s="349"/>
      <c r="H784" s="349"/>
      <c r="I784" s="349"/>
      <c r="J784" s="349"/>
      <c r="K784" s="349"/>
      <c r="L784" s="349"/>
      <c r="M784" s="349"/>
      <c r="N784" s="349"/>
      <c r="O784" s="349"/>
      <c r="P784" s="349"/>
      <c r="Q784" s="349"/>
      <c r="R784" s="349"/>
      <c r="S784" s="349"/>
      <c r="T784" s="349"/>
      <c r="U784" s="349"/>
      <c r="V784" s="349"/>
      <c r="W784" s="349"/>
      <c r="X784" s="349"/>
      <c r="Y784" s="349"/>
      <c r="Z784" s="349"/>
    </row>
    <row r="785" spans="1:26" ht="15.75" customHeight="1" x14ac:dyDescent="0.2">
      <c r="A785" s="349"/>
      <c r="B785" s="351"/>
      <c r="C785" s="349"/>
      <c r="D785" s="349"/>
      <c r="E785" s="349"/>
      <c r="F785" s="349"/>
      <c r="G785" s="349"/>
      <c r="H785" s="349"/>
      <c r="I785" s="349"/>
      <c r="J785" s="349"/>
      <c r="K785" s="349"/>
      <c r="L785" s="349"/>
      <c r="M785" s="349"/>
      <c r="N785" s="349"/>
      <c r="O785" s="349"/>
      <c r="P785" s="349"/>
      <c r="Q785" s="349"/>
      <c r="R785" s="349"/>
      <c r="S785" s="349"/>
      <c r="T785" s="349"/>
      <c r="U785" s="349"/>
      <c r="V785" s="349"/>
      <c r="W785" s="349"/>
      <c r="X785" s="349"/>
      <c r="Y785" s="349"/>
      <c r="Z785" s="349"/>
    </row>
    <row r="786" spans="1:26" ht="15.75" customHeight="1" x14ac:dyDescent="0.2">
      <c r="A786" s="349"/>
      <c r="B786" s="351"/>
      <c r="C786" s="349"/>
      <c r="D786" s="349"/>
      <c r="E786" s="349"/>
      <c r="F786" s="349"/>
      <c r="G786" s="349"/>
      <c r="H786" s="349"/>
      <c r="I786" s="349"/>
      <c r="J786" s="349"/>
      <c r="K786" s="349"/>
      <c r="L786" s="349"/>
      <c r="M786" s="349"/>
      <c r="N786" s="349"/>
      <c r="O786" s="349"/>
      <c r="P786" s="349"/>
      <c r="Q786" s="349"/>
      <c r="R786" s="349"/>
      <c r="S786" s="349"/>
      <c r="T786" s="349"/>
      <c r="U786" s="349"/>
      <c r="V786" s="349"/>
      <c r="W786" s="349"/>
      <c r="X786" s="349"/>
      <c r="Y786" s="349"/>
      <c r="Z786" s="349"/>
    </row>
    <row r="787" spans="1:26" ht="15.75" customHeight="1" x14ac:dyDescent="0.2">
      <c r="A787" s="349"/>
      <c r="B787" s="351"/>
      <c r="C787" s="349"/>
      <c r="D787" s="349"/>
      <c r="E787" s="349"/>
      <c r="F787" s="349"/>
      <c r="G787" s="349"/>
      <c r="H787" s="349"/>
      <c r="I787" s="349"/>
      <c r="J787" s="349"/>
      <c r="K787" s="349"/>
      <c r="L787" s="349"/>
      <c r="M787" s="349"/>
      <c r="N787" s="349"/>
      <c r="O787" s="349"/>
      <c r="P787" s="349"/>
      <c r="Q787" s="349"/>
      <c r="R787" s="349"/>
      <c r="S787" s="349"/>
      <c r="T787" s="349"/>
      <c r="U787" s="349"/>
      <c r="V787" s="349"/>
      <c r="W787" s="349"/>
      <c r="X787" s="349"/>
      <c r="Y787" s="349"/>
      <c r="Z787" s="349"/>
    </row>
    <row r="788" spans="1:26" ht="15.75" customHeight="1" x14ac:dyDescent="0.2">
      <c r="A788" s="349"/>
      <c r="B788" s="351"/>
      <c r="C788" s="349"/>
      <c r="D788" s="349"/>
      <c r="E788" s="349"/>
      <c r="F788" s="349"/>
      <c r="G788" s="349"/>
      <c r="H788" s="349"/>
      <c r="I788" s="349"/>
      <c r="J788" s="349"/>
      <c r="K788" s="349"/>
      <c r="L788" s="349"/>
      <c r="M788" s="349"/>
      <c r="N788" s="349"/>
      <c r="O788" s="349"/>
      <c r="P788" s="349"/>
      <c r="Q788" s="349"/>
      <c r="R788" s="349"/>
      <c r="S788" s="349"/>
      <c r="T788" s="349"/>
      <c r="U788" s="349"/>
      <c r="V788" s="349"/>
      <c r="W788" s="349"/>
      <c r="X788" s="349"/>
      <c r="Y788" s="349"/>
      <c r="Z788" s="349"/>
    </row>
    <row r="789" spans="1:26" ht="15.75" customHeight="1" x14ac:dyDescent="0.2">
      <c r="A789" s="349"/>
      <c r="B789" s="351"/>
      <c r="C789" s="349"/>
      <c r="D789" s="349"/>
      <c r="E789" s="349"/>
      <c r="F789" s="349"/>
      <c r="G789" s="349"/>
      <c r="H789" s="349"/>
      <c r="I789" s="349"/>
      <c r="J789" s="349"/>
      <c r="K789" s="349"/>
      <c r="L789" s="349"/>
      <c r="M789" s="349"/>
      <c r="N789" s="349"/>
      <c r="O789" s="349"/>
      <c r="P789" s="349"/>
      <c r="Q789" s="349"/>
      <c r="R789" s="349"/>
      <c r="S789" s="349"/>
      <c r="T789" s="349"/>
      <c r="U789" s="349"/>
      <c r="V789" s="349"/>
      <c r="W789" s="349"/>
      <c r="X789" s="349"/>
      <c r="Y789" s="349"/>
      <c r="Z789" s="349"/>
    </row>
    <row r="790" spans="1:26" ht="15.75" customHeight="1" x14ac:dyDescent="0.2">
      <c r="A790" s="349"/>
      <c r="B790" s="351"/>
      <c r="C790" s="349"/>
      <c r="D790" s="349"/>
      <c r="E790" s="349"/>
      <c r="F790" s="349"/>
      <c r="G790" s="349"/>
      <c r="H790" s="349"/>
      <c r="I790" s="349"/>
      <c r="J790" s="349"/>
      <c r="K790" s="349"/>
      <c r="L790" s="349"/>
      <c r="M790" s="349"/>
      <c r="N790" s="349"/>
      <c r="O790" s="349"/>
      <c r="P790" s="349"/>
      <c r="Q790" s="349"/>
      <c r="R790" s="349"/>
      <c r="S790" s="349"/>
      <c r="T790" s="349"/>
      <c r="U790" s="349"/>
      <c r="V790" s="349"/>
      <c r="W790" s="349"/>
      <c r="X790" s="349"/>
      <c r="Y790" s="349"/>
      <c r="Z790" s="349"/>
    </row>
    <row r="791" spans="1:26" ht="15.75" customHeight="1" x14ac:dyDescent="0.2">
      <c r="A791" s="349"/>
      <c r="B791" s="351"/>
      <c r="C791" s="349"/>
      <c r="D791" s="349"/>
      <c r="E791" s="349"/>
      <c r="F791" s="349"/>
      <c r="G791" s="349"/>
      <c r="H791" s="349"/>
      <c r="I791" s="349"/>
      <c r="J791" s="349"/>
      <c r="K791" s="349"/>
      <c r="L791" s="349"/>
      <c r="M791" s="349"/>
      <c r="N791" s="349"/>
      <c r="O791" s="349"/>
      <c r="P791" s="349"/>
      <c r="Q791" s="349"/>
      <c r="R791" s="349"/>
      <c r="S791" s="349"/>
      <c r="T791" s="349"/>
      <c r="U791" s="349"/>
      <c r="V791" s="349"/>
      <c r="W791" s="349"/>
      <c r="X791" s="349"/>
      <c r="Y791" s="349"/>
      <c r="Z791" s="349"/>
    </row>
    <row r="792" spans="1:26" ht="15.75" customHeight="1" x14ac:dyDescent="0.2">
      <c r="A792" s="349"/>
      <c r="B792" s="351"/>
      <c r="C792" s="349"/>
      <c r="D792" s="349"/>
      <c r="E792" s="349"/>
      <c r="F792" s="349"/>
      <c r="G792" s="349"/>
      <c r="H792" s="349"/>
      <c r="I792" s="349"/>
      <c r="J792" s="349"/>
      <c r="K792" s="349"/>
      <c r="L792" s="349"/>
      <c r="M792" s="349"/>
      <c r="N792" s="349"/>
      <c r="O792" s="349"/>
      <c r="P792" s="349"/>
      <c r="Q792" s="349"/>
      <c r="R792" s="349"/>
      <c r="S792" s="349"/>
      <c r="T792" s="349"/>
      <c r="U792" s="349"/>
      <c r="V792" s="349"/>
      <c r="W792" s="349"/>
      <c r="X792" s="349"/>
      <c r="Y792" s="349"/>
      <c r="Z792" s="349"/>
    </row>
    <row r="793" spans="1:26" ht="15.75" customHeight="1" x14ac:dyDescent="0.2">
      <c r="A793" s="349"/>
      <c r="B793" s="351"/>
      <c r="C793" s="349"/>
      <c r="D793" s="349"/>
      <c r="E793" s="349"/>
      <c r="F793" s="349"/>
      <c r="G793" s="349"/>
      <c r="H793" s="349"/>
      <c r="I793" s="349"/>
      <c r="J793" s="349"/>
      <c r="K793" s="349"/>
      <c r="L793" s="349"/>
      <c r="M793" s="349"/>
      <c r="N793" s="349"/>
      <c r="O793" s="349"/>
      <c r="P793" s="349"/>
      <c r="Q793" s="349"/>
      <c r="R793" s="349"/>
      <c r="S793" s="349"/>
      <c r="T793" s="349"/>
      <c r="U793" s="349"/>
      <c r="V793" s="349"/>
      <c r="W793" s="349"/>
      <c r="X793" s="349"/>
      <c r="Y793" s="349"/>
      <c r="Z793" s="349"/>
    </row>
    <row r="794" spans="1:26" ht="15.75" customHeight="1" x14ac:dyDescent="0.2">
      <c r="A794" s="349"/>
      <c r="B794" s="351"/>
      <c r="C794" s="349"/>
      <c r="D794" s="349"/>
      <c r="E794" s="349"/>
      <c r="F794" s="349"/>
      <c r="G794" s="349"/>
      <c r="H794" s="349"/>
      <c r="I794" s="349"/>
      <c r="J794" s="349"/>
      <c r="K794" s="349"/>
      <c r="L794" s="349"/>
      <c r="M794" s="349"/>
      <c r="N794" s="349"/>
      <c r="O794" s="349"/>
      <c r="P794" s="349"/>
      <c r="Q794" s="349"/>
      <c r="R794" s="349"/>
      <c r="S794" s="349"/>
      <c r="T794" s="349"/>
      <c r="U794" s="349"/>
      <c r="V794" s="349"/>
      <c r="W794" s="349"/>
      <c r="X794" s="349"/>
      <c r="Y794" s="349"/>
      <c r="Z794" s="349"/>
    </row>
    <row r="795" spans="1:26" ht="15.75" customHeight="1" x14ac:dyDescent="0.2">
      <c r="A795" s="349"/>
      <c r="B795" s="351"/>
      <c r="C795" s="349"/>
      <c r="D795" s="349"/>
      <c r="E795" s="349"/>
      <c r="F795" s="349"/>
      <c r="G795" s="349"/>
      <c r="H795" s="349"/>
      <c r="I795" s="349"/>
      <c r="J795" s="349"/>
      <c r="K795" s="349"/>
      <c r="L795" s="349"/>
      <c r="M795" s="349"/>
      <c r="N795" s="349"/>
      <c r="O795" s="349"/>
      <c r="P795" s="349"/>
      <c r="Q795" s="349"/>
      <c r="R795" s="349"/>
      <c r="S795" s="349"/>
      <c r="T795" s="349"/>
      <c r="U795" s="349"/>
      <c r="V795" s="349"/>
      <c r="W795" s="349"/>
      <c r="X795" s="349"/>
      <c r="Y795" s="349"/>
      <c r="Z795" s="349"/>
    </row>
    <row r="796" spans="1:26" ht="15.75" customHeight="1" x14ac:dyDescent="0.2">
      <c r="A796" s="349"/>
      <c r="B796" s="351"/>
      <c r="C796" s="349"/>
      <c r="D796" s="349"/>
      <c r="E796" s="349"/>
      <c r="F796" s="349"/>
      <c r="G796" s="349"/>
      <c r="H796" s="349"/>
      <c r="I796" s="349"/>
      <c r="J796" s="349"/>
      <c r="K796" s="349"/>
      <c r="L796" s="349"/>
      <c r="M796" s="349"/>
      <c r="N796" s="349"/>
      <c r="O796" s="349"/>
      <c r="P796" s="349"/>
      <c r="Q796" s="349"/>
      <c r="R796" s="349"/>
      <c r="S796" s="349"/>
      <c r="T796" s="349"/>
      <c r="U796" s="349"/>
      <c r="V796" s="349"/>
      <c r="W796" s="349"/>
      <c r="X796" s="349"/>
      <c r="Y796" s="349"/>
      <c r="Z796" s="349"/>
    </row>
    <row r="797" spans="1:26" ht="15.75" customHeight="1" x14ac:dyDescent="0.2">
      <c r="A797" s="349"/>
      <c r="B797" s="351"/>
      <c r="C797" s="349"/>
      <c r="D797" s="349"/>
      <c r="E797" s="349"/>
      <c r="F797" s="349"/>
      <c r="G797" s="349"/>
      <c r="H797" s="349"/>
      <c r="I797" s="349"/>
      <c r="J797" s="349"/>
      <c r="K797" s="349"/>
      <c r="L797" s="349"/>
      <c r="M797" s="349"/>
      <c r="N797" s="349"/>
      <c r="O797" s="349"/>
      <c r="P797" s="349"/>
      <c r="Q797" s="349"/>
      <c r="R797" s="349"/>
      <c r="S797" s="349"/>
      <c r="T797" s="349"/>
      <c r="U797" s="349"/>
      <c r="V797" s="349"/>
      <c r="W797" s="349"/>
      <c r="X797" s="349"/>
      <c r="Y797" s="349"/>
      <c r="Z797" s="349"/>
    </row>
    <row r="798" spans="1:26" ht="15.75" customHeight="1" x14ac:dyDescent="0.2">
      <c r="A798" s="349"/>
      <c r="B798" s="351"/>
      <c r="C798" s="349"/>
      <c r="D798" s="349"/>
      <c r="E798" s="349"/>
      <c r="F798" s="349"/>
      <c r="G798" s="349"/>
      <c r="H798" s="349"/>
      <c r="I798" s="349"/>
      <c r="J798" s="349"/>
      <c r="K798" s="349"/>
      <c r="L798" s="349"/>
      <c r="M798" s="349"/>
      <c r="N798" s="349"/>
      <c r="O798" s="349"/>
      <c r="P798" s="349"/>
      <c r="Q798" s="349"/>
      <c r="R798" s="349"/>
      <c r="S798" s="349"/>
      <c r="T798" s="349"/>
      <c r="U798" s="349"/>
      <c r="V798" s="349"/>
      <c r="W798" s="349"/>
      <c r="X798" s="349"/>
      <c r="Y798" s="349"/>
      <c r="Z798" s="349"/>
    </row>
    <row r="799" spans="1:26" ht="15.75" customHeight="1" x14ac:dyDescent="0.2">
      <c r="A799" s="349"/>
      <c r="B799" s="351"/>
      <c r="C799" s="349"/>
      <c r="D799" s="349"/>
      <c r="E799" s="349"/>
      <c r="F799" s="349"/>
      <c r="G799" s="349"/>
      <c r="H799" s="349"/>
      <c r="I799" s="349"/>
      <c r="J799" s="349"/>
      <c r="K799" s="349"/>
      <c r="L799" s="349"/>
      <c r="M799" s="349"/>
      <c r="N799" s="349"/>
      <c r="O799" s="349"/>
      <c r="P799" s="349"/>
      <c r="Q799" s="349"/>
      <c r="R799" s="349"/>
      <c r="S799" s="349"/>
      <c r="T799" s="349"/>
      <c r="U799" s="349"/>
      <c r="V799" s="349"/>
      <c r="W799" s="349"/>
      <c r="X799" s="349"/>
      <c r="Y799" s="349"/>
      <c r="Z799" s="349"/>
    </row>
    <row r="800" spans="1:26" ht="15.75" customHeight="1" x14ac:dyDescent="0.2">
      <c r="A800" s="349"/>
      <c r="B800" s="351"/>
      <c r="C800" s="349"/>
      <c r="D800" s="349"/>
      <c r="E800" s="349"/>
      <c r="F800" s="349"/>
      <c r="G800" s="349"/>
      <c r="H800" s="349"/>
      <c r="I800" s="349"/>
      <c r="J800" s="349"/>
      <c r="K800" s="349"/>
      <c r="L800" s="349"/>
      <c r="M800" s="349"/>
      <c r="N800" s="349"/>
      <c r="O800" s="349"/>
      <c r="P800" s="349"/>
      <c r="Q800" s="349"/>
      <c r="R800" s="349"/>
      <c r="S800" s="349"/>
      <c r="T800" s="349"/>
      <c r="U800" s="349"/>
      <c r="V800" s="349"/>
      <c r="W800" s="349"/>
      <c r="X800" s="349"/>
      <c r="Y800" s="349"/>
      <c r="Z800" s="349"/>
    </row>
    <row r="801" spans="1:26" ht="15.75" customHeight="1" x14ac:dyDescent="0.2">
      <c r="A801" s="349"/>
      <c r="B801" s="351"/>
      <c r="C801" s="349"/>
      <c r="D801" s="349"/>
      <c r="E801" s="349"/>
      <c r="F801" s="349"/>
      <c r="G801" s="349"/>
      <c r="H801" s="349"/>
      <c r="I801" s="349"/>
      <c r="J801" s="349"/>
      <c r="K801" s="349"/>
      <c r="L801" s="349"/>
      <c r="M801" s="349"/>
      <c r="N801" s="349"/>
      <c r="O801" s="349"/>
      <c r="P801" s="349"/>
      <c r="Q801" s="349"/>
      <c r="R801" s="349"/>
      <c r="S801" s="349"/>
      <c r="T801" s="349"/>
      <c r="U801" s="349"/>
      <c r="V801" s="349"/>
      <c r="W801" s="349"/>
      <c r="X801" s="349"/>
      <c r="Y801" s="349"/>
      <c r="Z801" s="349"/>
    </row>
    <row r="802" spans="1:26" ht="15.75" customHeight="1" x14ac:dyDescent="0.2">
      <c r="A802" s="349"/>
      <c r="B802" s="351"/>
      <c r="C802" s="349"/>
      <c r="D802" s="349"/>
      <c r="E802" s="349"/>
      <c r="F802" s="349"/>
      <c r="G802" s="349"/>
      <c r="H802" s="349"/>
      <c r="I802" s="349"/>
      <c r="J802" s="349"/>
      <c r="K802" s="349"/>
      <c r="L802" s="349"/>
      <c r="M802" s="349"/>
      <c r="N802" s="349"/>
      <c r="O802" s="349"/>
      <c r="P802" s="349"/>
      <c r="Q802" s="349"/>
      <c r="R802" s="349"/>
      <c r="S802" s="349"/>
      <c r="T802" s="349"/>
      <c r="U802" s="349"/>
      <c r="V802" s="349"/>
      <c r="W802" s="349"/>
      <c r="X802" s="349"/>
      <c r="Y802" s="349"/>
      <c r="Z802" s="349"/>
    </row>
    <row r="803" spans="1:26" ht="15.75" customHeight="1" x14ac:dyDescent="0.2">
      <c r="A803" s="349"/>
      <c r="B803" s="351"/>
      <c r="C803" s="349"/>
      <c r="D803" s="349"/>
      <c r="E803" s="349"/>
      <c r="F803" s="349"/>
      <c r="G803" s="349"/>
      <c r="H803" s="349"/>
      <c r="I803" s="349"/>
      <c r="J803" s="349"/>
      <c r="K803" s="349"/>
      <c r="L803" s="349"/>
      <c r="M803" s="349"/>
      <c r="N803" s="349"/>
      <c r="O803" s="349"/>
      <c r="P803" s="349"/>
      <c r="Q803" s="349"/>
      <c r="R803" s="349"/>
      <c r="S803" s="349"/>
      <c r="T803" s="349"/>
      <c r="U803" s="349"/>
      <c r="V803" s="349"/>
      <c r="W803" s="349"/>
      <c r="X803" s="349"/>
      <c r="Y803" s="349"/>
      <c r="Z803" s="349"/>
    </row>
    <row r="804" spans="1:26" ht="15.75" customHeight="1" x14ac:dyDescent="0.2">
      <c r="A804" s="349"/>
      <c r="B804" s="351"/>
      <c r="C804" s="349"/>
      <c r="D804" s="349"/>
      <c r="E804" s="349"/>
      <c r="F804" s="349"/>
      <c r="G804" s="349"/>
      <c r="H804" s="349"/>
      <c r="I804" s="349"/>
      <c r="J804" s="349"/>
      <c r="K804" s="349"/>
      <c r="L804" s="349"/>
      <c r="M804" s="349"/>
      <c r="N804" s="349"/>
      <c r="O804" s="349"/>
      <c r="P804" s="349"/>
      <c r="Q804" s="349"/>
      <c r="R804" s="349"/>
      <c r="S804" s="349"/>
      <c r="T804" s="349"/>
      <c r="U804" s="349"/>
      <c r="V804" s="349"/>
      <c r="W804" s="349"/>
      <c r="X804" s="349"/>
      <c r="Y804" s="349"/>
      <c r="Z804" s="349"/>
    </row>
    <row r="805" spans="1:26" ht="15.75" customHeight="1" x14ac:dyDescent="0.2">
      <c r="A805" s="349"/>
      <c r="B805" s="351"/>
      <c r="C805" s="349"/>
      <c r="D805" s="349"/>
      <c r="E805" s="349"/>
      <c r="F805" s="349"/>
      <c r="G805" s="349"/>
      <c r="H805" s="349"/>
      <c r="I805" s="349"/>
      <c r="J805" s="349"/>
      <c r="K805" s="349"/>
      <c r="L805" s="349"/>
      <c r="M805" s="349"/>
      <c r="N805" s="349"/>
      <c r="O805" s="349"/>
      <c r="P805" s="349"/>
      <c r="Q805" s="349"/>
      <c r="R805" s="349"/>
      <c r="S805" s="349"/>
      <c r="T805" s="349"/>
      <c r="U805" s="349"/>
      <c r="V805" s="349"/>
      <c r="W805" s="349"/>
      <c r="X805" s="349"/>
      <c r="Y805" s="349"/>
      <c r="Z805" s="349"/>
    </row>
    <row r="806" spans="1:26" ht="15.75" customHeight="1" x14ac:dyDescent="0.2">
      <c r="A806" s="349"/>
      <c r="B806" s="351"/>
      <c r="C806" s="349"/>
      <c r="D806" s="349"/>
      <c r="E806" s="349"/>
      <c r="F806" s="349"/>
      <c r="G806" s="349"/>
      <c r="H806" s="349"/>
      <c r="I806" s="349"/>
      <c r="J806" s="349"/>
      <c r="K806" s="349"/>
      <c r="L806" s="349"/>
      <c r="M806" s="349"/>
      <c r="N806" s="349"/>
      <c r="O806" s="349"/>
      <c r="P806" s="349"/>
      <c r="Q806" s="349"/>
      <c r="R806" s="349"/>
      <c r="S806" s="349"/>
      <c r="T806" s="349"/>
      <c r="U806" s="349"/>
      <c r="V806" s="349"/>
      <c r="W806" s="349"/>
      <c r="X806" s="349"/>
      <c r="Y806" s="349"/>
      <c r="Z806" s="349"/>
    </row>
    <row r="807" spans="1:26" ht="15.75" customHeight="1" x14ac:dyDescent="0.2">
      <c r="A807" s="349"/>
      <c r="B807" s="351"/>
      <c r="C807" s="349"/>
      <c r="D807" s="349"/>
      <c r="E807" s="349"/>
      <c r="F807" s="349"/>
      <c r="G807" s="349"/>
      <c r="H807" s="349"/>
      <c r="I807" s="349"/>
      <c r="J807" s="349"/>
      <c r="K807" s="349"/>
      <c r="L807" s="349"/>
      <c r="M807" s="349"/>
      <c r="N807" s="349"/>
      <c r="O807" s="349"/>
      <c r="P807" s="349"/>
      <c r="Q807" s="349"/>
      <c r="R807" s="349"/>
      <c r="S807" s="349"/>
      <c r="T807" s="349"/>
      <c r="U807" s="349"/>
      <c r="V807" s="349"/>
      <c r="W807" s="349"/>
      <c r="X807" s="349"/>
      <c r="Y807" s="349"/>
      <c r="Z807" s="349"/>
    </row>
    <row r="808" spans="1:26" ht="15.75" customHeight="1" x14ac:dyDescent="0.2">
      <c r="A808" s="349"/>
      <c r="B808" s="351"/>
      <c r="C808" s="349"/>
      <c r="D808" s="349"/>
      <c r="E808" s="349"/>
      <c r="F808" s="349"/>
      <c r="G808" s="349"/>
      <c r="H808" s="349"/>
      <c r="I808" s="349"/>
      <c r="J808" s="349"/>
      <c r="K808" s="349"/>
      <c r="L808" s="349"/>
      <c r="M808" s="349"/>
      <c r="N808" s="349"/>
      <c r="O808" s="349"/>
      <c r="P808" s="349"/>
      <c r="Q808" s="349"/>
      <c r="R808" s="349"/>
      <c r="S808" s="349"/>
      <c r="T808" s="349"/>
      <c r="U808" s="349"/>
      <c r="V808" s="349"/>
      <c r="W808" s="349"/>
      <c r="X808" s="349"/>
      <c r="Y808" s="349"/>
      <c r="Z808" s="349"/>
    </row>
    <row r="809" spans="1:26" ht="15.75" customHeight="1" x14ac:dyDescent="0.2">
      <c r="A809" s="349"/>
      <c r="B809" s="351"/>
      <c r="C809" s="349"/>
      <c r="D809" s="349"/>
      <c r="E809" s="349"/>
      <c r="F809" s="349"/>
      <c r="G809" s="349"/>
      <c r="H809" s="349"/>
      <c r="I809" s="349"/>
      <c r="J809" s="349"/>
      <c r="K809" s="349"/>
      <c r="L809" s="349"/>
      <c r="M809" s="349"/>
      <c r="N809" s="349"/>
      <c r="O809" s="349"/>
      <c r="P809" s="349"/>
      <c r="Q809" s="349"/>
      <c r="R809" s="349"/>
      <c r="S809" s="349"/>
      <c r="T809" s="349"/>
      <c r="U809" s="349"/>
      <c r="V809" s="349"/>
      <c r="W809" s="349"/>
      <c r="X809" s="349"/>
      <c r="Y809" s="349"/>
      <c r="Z809" s="349"/>
    </row>
    <row r="810" spans="1:26" ht="15.75" customHeight="1" x14ac:dyDescent="0.2">
      <c r="A810" s="349"/>
      <c r="B810" s="351"/>
      <c r="C810" s="349"/>
      <c r="D810" s="349"/>
      <c r="E810" s="349"/>
      <c r="F810" s="349"/>
      <c r="G810" s="349"/>
      <c r="H810" s="349"/>
      <c r="I810" s="349"/>
      <c r="J810" s="349"/>
      <c r="K810" s="349"/>
      <c r="L810" s="349"/>
      <c r="M810" s="349"/>
      <c r="N810" s="349"/>
      <c r="O810" s="349"/>
      <c r="P810" s="349"/>
      <c r="Q810" s="349"/>
      <c r="R810" s="349"/>
      <c r="S810" s="349"/>
      <c r="T810" s="349"/>
      <c r="U810" s="349"/>
      <c r="V810" s="349"/>
      <c r="W810" s="349"/>
      <c r="X810" s="349"/>
      <c r="Y810" s="349"/>
      <c r="Z810" s="349"/>
    </row>
    <row r="811" spans="1:26" ht="15.75" customHeight="1" x14ac:dyDescent="0.2">
      <c r="A811" s="349"/>
      <c r="B811" s="351"/>
      <c r="C811" s="349"/>
      <c r="D811" s="349"/>
      <c r="E811" s="349"/>
      <c r="F811" s="349"/>
      <c r="G811" s="349"/>
      <c r="H811" s="349"/>
      <c r="I811" s="349"/>
      <c r="J811" s="349"/>
      <c r="K811" s="349"/>
      <c r="L811" s="349"/>
      <c r="M811" s="349"/>
      <c r="N811" s="349"/>
      <c r="O811" s="349"/>
      <c r="P811" s="349"/>
      <c r="Q811" s="349"/>
      <c r="R811" s="349"/>
      <c r="S811" s="349"/>
      <c r="T811" s="349"/>
      <c r="U811" s="349"/>
      <c r="V811" s="349"/>
      <c r="W811" s="349"/>
      <c r="X811" s="349"/>
      <c r="Y811" s="349"/>
      <c r="Z811" s="349"/>
    </row>
    <row r="812" spans="1:26" ht="15.75" customHeight="1" x14ac:dyDescent="0.2">
      <c r="A812" s="349"/>
      <c r="B812" s="351"/>
      <c r="C812" s="349"/>
      <c r="D812" s="349"/>
      <c r="E812" s="349"/>
      <c r="F812" s="349"/>
      <c r="G812" s="349"/>
      <c r="H812" s="349"/>
      <c r="I812" s="349"/>
      <c r="J812" s="349"/>
      <c r="K812" s="349"/>
      <c r="L812" s="349"/>
      <c r="M812" s="349"/>
      <c r="N812" s="349"/>
      <c r="O812" s="349"/>
      <c r="P812" s="349"/>
      <c r="Q812" s="349"/>
      <c r="R812" s="349"/>
      <c r="S812" s="349"/>
      <c r="T812" s="349"/>
      <c r="U812" s="349"/>
      <c r="V812" s="349"/>
      <c r="W812" s="349"/>
      <c r="X812" s="349"/>
      <c r="Y812" s="349"/>
      <c r="Z812" s="349"/>
    </row>
    <row r="813" spans="1:26" ht="15.75" customHeight="1" x14ac:dyDescent="0.2">
      <c r="A813" s="349"/>
      <c r="B813" s="351"/>
      <c r="C813" s="349"/>
      <c r="D813" s="349"/>
      <c r="E813" s="349"/>
      <c r="F813" s="349"/>
      <c r="G813" s="349"/>
      <c r="H813" s="349"/>
      <c r="I813" s="349"/>
      <c r="J813" s="349"/>
      <c r="K813" s="349"/>
      <c r="L813" s="349"/>
      <c r="M813" s="349"/>
      <c r="N813" s="349"/>
      <c r="O813" s="349"/>
      <c r="P813" s="349"/>
      <c r="Q813" s="349"/>
      <c r="R813" s="349"/>
      <c r="S813" s="349"/>
      <c r="T813" s="349"/>
      <c r="U813" s="349"/>
      <c r="V813" s="349"/>
      <c r="W813" s="349"/>
      <c r="X813" s="349"/>
      <c r="Y813" s="349"/>
      <c r="Z813" s="349"/>
    </row>
    <row r="814" spans="1:26" ht="15.75" customHeight="1" x14ac:dyDescent="0.2">
      <c r="A814" s="349"/>
      <c r="B814" s="351"/>
      <c r="C814" s="349"/>
      <c r="D814" s="349"/>
      <c r="E814" s="349"/>
      <c r="F814" s="349"/>
      <c r="G814" s="349"/>
      <c r="H814" s="349"/>
      <c r="I814" s="349"/>
      <c r="J814" s="349"/>
      <c r="K814" s="349"/>
      <c r="L814" s="349"/>
      <c r="M814" s="349"/>
      <c r="N814" s="349"/>
      <c r="O814" s="349"/>
      <c r="P814" s="349"/>
      <c r="Q814" s="349"/>
      <c r="R814" s="349"/>
      <c r="S814" s="349"/>
      <c r="T814" s="349"/>
      <c r="U814" s="349"/>
      <c r="V814" s="349"/>
      <c r="W814" s="349"/>
      <c r="X814" s="349"/>
      <c r="Y814" s="349"/>
      <c r="Z814" s="349"/>
    </row>
    <row r="815" spans="1:26" ht="15.75" customHeight="1" x14ac:dyDescent="0.2">
      <c r="A815" s="349"/>
      <c r="B815" s="351"/>
      <c r="C815" s="349"/>
      <c r="D815" s="349"/>
      <c r="E815" s="349"/>
      <c r="F815" s="349"/>
      <c r="G815" s="349"/>
      <c r="H815" s="349"/>
      <c r="I815" s="349"/>
      <c r="J815" s="349"/>
      <c r="K815" s="349"/>
      <c r="L815" s="349"/>
      <c r="M815" s="349"/>
      <c r="N815" s="349"/>
      <c r="O815" s="349"/>
      <c r="P815" s="349"/>
      <c r="Q815" s="349"/>
      <c r="R815" s="349"/>
      <c r="S815" s="349"/>
      <c r="T815" s="349"/>
      <c r="U815" s="349"/>
      <c r="V815" s="349"/>
      <c r="W815" s="349"/>
      <c r="X815" s="349"/>
      <c r="Y815" s="349"/>
      <c r="Z815" s="349"/>
    </row>
    <row r="816" spans="1:26" ht="15.75" customHeight="1" x14ac:dyDescent="0.2">
      <c r="A816" s="349"/>
      <c r="B816" s="351"/>
      <c r="C816" s="349"/>
      <c r="D816" s="349"/>
      <c r="E816" s="349"/>
      <c r="F816" s="349"/>
      <c r="G816" s="349"/>
      <c r="H816" s="349"/>
      <c r="I816" s="349"/>
      <c r="J816" s="349"/>
      <c r="K816" s="349"/>
      <c r="L816" s="349"/>
      <c r="M816" s="349"/>
      <c r="N816" s="349"/>
      <c r="O816" s="349"/>
      <c r="P816" s="349"/>
      <c r="Q816" s="349"/>
      <c r="R816" s="349"/>
      <c r="S816" s="349"/>
      <c r="T816" s="349"/>
      <c r="U816" s="349"/>
      <c r="V816" s="349"/>
      <c r="W816" s="349"/>
      <c r="X816" s="349"/>
      <c r="Y816" s="349"/>
      <c r="Z816" s="349"/>
    </row>
    <row r="817" spans="1:26" ht="15.75" customHeight="1" x14ac:dyDescent="0.2">
      <c r="A817" s="349"/>
      <c r="B817" s="351"/>
      <c r="C817" s="349"/>
      <c r="D817" s="349"/>
      <c r="E817" s="349"/>
      <c r="F817" s="349"/>
      <c r="G817" s="349"/>
      <c r="H817" s="349"/>
      <c r="I817" s="349"/>
      <c r="J817" s="349"/>
      <c r="K817" s="349"/>
      <c r="L817" s="349"/>
      <c r="M817" s="349"/>
      <c r="N817" s="349"/>
      <c r="O817" s="349"/>
      <c r="P817" s="349"/>
      <c r="Q817" s="349"/>
      <c r="R817" s="349"/>
      <c r="S817" s="349"/>
      <c r="T817" s="349"/>
      <c r="U817" s="349"/>
      <c r="V817" s="349"/>
      <c r="W817" s="349"/>
      <c r="X817" s="349"/>
      <c r="Y817" s="349"/>
      <c r="Z817" s="349"/>
    </row>
    <row r="818" spans="1:26" ht="15.75" customHeight="1" x14ac:dyDescent="0.2">
      <c r="A818" s="349"/>
      <c r="B818" s="351"/>
      <c r="C818" s="349"/>
      <c r="D818" s="349"/>
      <c r="E818" s="349"/>
      <c r="F818" s="349"/>
      <c r="G818" s="349"/>
      <c r="H818" s="349"/>
      <c r="I818" s="349"/>
      <c r="J818" s="349"/>
      <c r="K818" s="349"/>
      <c r="L818" s="349"/>
      <c r="M818" s="349"/>
      <c r="N818" s="349"/>
      <c r="O818" s="349"/>
      <c r="P818" s="349"/>
      <c r="Q818" s="349"/>
      <c r="R818" s="349"/>
      <c r="S818" s="349"/>
      <c r="T818" s="349"/>
      <c r="U818" s="349"/>
      <c r="V818" s="349"/>
      <c r="W818" s="349"/>
      <c r="X818" s="349"/>
      <c r="Y818" s="349"/>
      <c r="Z818" s="349"/>
    </row>
    <row r="819" spans="1:26" ht="15.75" customHeight="1" x14ac:dyDescent="0.2">
      <c r="A819" s="349"/>
      <c r="B819" s="351"/>
      <c r="C819" s="349"/>
      <c r="D819" s="349"/>
      <c r="E819" s="349"/>
      <c r="F819" s="349"/>
      <c r="G819" s="349"/>
      <c r="H819" s="349"/>
      <c r="I819" s="349"/>
      <c r="J819" s="349"/>
      <c r="K819" s="349"/>
      <c r="L819" s="349"/>
      <c r="M819" s="349"/>
      <c r="N819" s="349"/>
      <c r="O819" s="349"/>
      <c r="P819" s="349"/>
      <c r="Q819" s="349"/>
      <c r="R819" s="349"/>
      <c r="S819" s="349"/>
      <c r="T819" s="349"/>
      <c r="U819" s="349"/>
      <c r="V819" s="349"/>
      <c r="W819" s="349"/>
      <c r="X819" s="349"/>
      <c r="Y819" s="349"/>
      <c r="Z819" s="349"/>
    </row>
    <row r="820" spans="1:26" ht="15.75" customHeight="1" x14ac:dyDescent="0.2">
      <c r="A820" s="349"/>
      <c r="B820" s="351"/>
      <c r="C820" s="349"/>
      <c r="D820" s="349"/>
      <c r="E820" s="349"/>
      <c r="F820" s="349"/>
      <c r="G820" s="349"/>
      <c r="H820" s="349"/>
      <c r="I820" s="349"/>
      <c r="J820" s="349"/>
      <c r="K820" s="349"/>
      <c r="L820" s="349"/>
      <c r="M820" s="349"/>
      <c r="N820" s="349"/>
      <c r="O820" s="349"/>
      <c r="P820" s="349"/>
      <c r="Q820" s="349"/>
      <c r="R820" s="349"/>
      <c r="S820" s="349"/>
      <c r="T820" s="349"/>
      <c r="U820" s="349"/>
      <c r="V820" s="349"/>
      <c r="W820" s="349"/>
      <c r="X820" s="349"/>
      <c r="Y820" s="349"/>
      <c r="Z820" s="349"/>
    </row>
    <row r="821" spans="1:26" ht="15.75" customHeight="1" x14ac:dyDescent="0.2">
      <c r="A821" s="349"/>
      <c r="B821" s="351"/>
      <c r="C821" s="349"/>
      <c r="D821" s="349"/>
      <c r="E821" s="349"/>
      <c r="F821" s="349"/>
      <c r="G821" s="349"/>
      <c r="H821" s="349"/>
      <c r="I821" s="349"/>
      <c r="J821" s="349"/>
      <c r="K821" s="349"/>
      <c r="L821" s="349"/>
      <c r="M821" s="349"/>
      <c r="N821" s="349"/>
      <c r="O821" s="349"/>
      <c r="P821" s="349"/>
      <c r="Q821" s="349"/>
      <c r="R821" s="349"/>
      <c r="S821" s="349"/>
      <c r="T821" s="349"/>
      <c r="U821" s="349"/>
      <c r="V821" s="349"/>
      <c r="W821" s="349"/>
      <c r="X821" s="349"/>
      <c r="Y821" s="349"/>
      <c r="Z821" s="349"/>
    </row>
    <row r="822" spans="1:26" ht="15.75" customHeight="1" x14ac:dyDescent="0.2">
      <c r="A822" s="349"/>
      <c r="B822" s="351"/>
      <c r="C822" s="349"/>
      <c r="D822" s="349"/>
      <c r="E822" s="349"/>
      <c r="F822" s="349"/>
      <c r="G822" s="349"/>
      <c r="H822" s="349"/>
      <c r="I822" s="349"/>
      <c r="J822" s="349"/>
      <c r="K822" s="349"/>
      <c r="L822" s="349"/>
      <c r="M822" s="349"/>
      <c r="N822" s="349"/>
      <c r="O822" s="349"/>
      <c r="P822" s="349"/>
      <c r="Q822" s="349"/>
      <c r="R822" s="349"/>
      <c r="S822" s="349"/>
      <c r="T822" s="349"/>
      <c r="U822" s="349"/>
      <c r="V822" s="349"/>
      <c r="W822" s="349"/>
      <c r="X822" s="349"/>
      <c r="Y822" s="349"/>
      <c r="Z822" s="349"/>
    </row>
    <row r="823" spans="1:26" ht="15.75" customHeight="1" x14ac:dyDescent="0.2">
      <c r="A823" s="349"/>
      <c r="B823" s="351"/>
      <c r="C823" s="349"/>
      <c r="D823" s="349"/>
      <c r="E823" s="349"/>
      <c r="F823" s="349"/>
      <c r="G823" s="349"/>
      <c r="H823" s="349"/>
      <c r="I823" s="349"/>
      <c r="J823" s="349"/>
      <c r="K823" s="349"/>
      <c r="L823" s="349"/>
      <c r="M823" s="349"/>
      <c r="N823" s="349"/>
      <c r="O823" s="349"/>
      <c r="P823" s="349"/>
      <c r="Q823" s="349"/>
      <c r="R823" s="349"/>
      <c r="S823" s="349"/>
      <c r="T823" s="349"/>
      <c r="U823" s="349"/>
      <c r="V823" s="349"/>
      <c r="W823" s="349"/>
      <c r="X823" s="349"/>
      <c r="Y823" s="349"/>
      <c r="Z823" s="349"/>
    </row>
    <row r="824" spans="1:26" ht="15.75" customHeight="1" x14ac:dyDescent="0.2">
      <c r="A824" s="349"/>
      <c r="B824" s="351"/>
      <c r="C824" s="349"/>
      <c r="D824" s="349"/>
      <c r="E824" s="349"/>
      <c r="F824" s="349"/>
      <c r="G824" s="349"/>
      <c r="H824" s="349"/>
      <c r="I824" s="349"/>
      <c r="J824" s="349"/>
      <c r="K824" s="349"/>
      <c r="L824" s="349"/>
      <c r="M824" s="349"/>
      <c r="N824" s="349"/>
      <c r="O824" s="349"/>
      <c r="P824" s="349"/>
      <c r="Q824" s="349"/>
      <c r="R824" s="349"/>
      <c r="S824" s="349"/>
      <c r="T824" s="349"/>
      <c r="U824" s="349"/>
      <c r="V824" s="349"/>
      <c r="W824" s="349"/>
      <c r="X824" s="349"/>
      <c r="Y824" s="349"/>
      <c r="Z824" s="349"/>
    </row>
    <row r="825" spans="1:26" ht="15.75" customHeight="1" x14ac:dyDescent="0.2">
      <c r="A825" s="349"/>
      <c r="B825" s="351"/>
      <c r="C825" s="349"/>
      <c r="D825" s="349"/>
      <c r="E825" s="349"/>
      <c r="F825" s="349"/>
      <c r="G825" s="349"/>
      <c r="H825" s="349"/>
      <c r="I825" s="349"/>
      <c r="J825" s="349"/>
      <c r="K825" s="349"/>
      <c r="L825" s="349"/>
      <c r="M825" s="349"/>
      <c r="N825" s="349"/>
      <c r="O825" s="349"/>
      <c r="P825" s="349"/>
      <c r="Q825" s="349"/>
      <c r="R825" s="349"/>
      <c r="S825" s="349"/>
      <c r="T825" s="349"/>
      <c r="U825" s="349"/>
      <c r="V825" s="349"/>
      <c r="W825" s="349"/>
      <c r="X825" s="349"/>
      <c r="Y825" s="349"/>
      <c r="Z825" s="349"/>
    </row>
    <row r="826" spans="1:26" ht="15.75" customHeight="1" x14ac:dyDescent="0.2">
      <c r="A826" s="349"/>
      <c r="B826" s="351"/>
      <c r="C826" s="349"/>
      <c r="D826" s="349"/>
      <c r="E826" s="349"/>
      <c r="F826" s="349"/>
      <c r="G826" s="349"/>
      <c r="H826" s="349"/>
      <c r="I826" s="349"/>
      <c r="J826" s="349"/>
      <c r="K826" s="349"/>
      <c r="L826" s="349"/>
      <c r="M826" s="349"/>
      <c r="N826" s="349"/>
      <c r="O826" s="349"/>
      <c r="P826" s="349"/>
      <c r="Q826" s="349"/>
      <c r="R826" s="349"/>
      <c r="S826" s="349"/>
      <c r="T826" s="349"/>
      <c r="U826" s="349"/>
      <c r="V826" s="349"/>
      <c r="W826" s="349"/>
      <c r="X826" s="349"/>
      <c r="Y826" s="349"/>
      <c r="Z826" s="349"/>
    </row>
    <row r="827" spans="1:26" ht="15.75" customHeight="1" x14ac:dyDescent="0.2">
      <c r="A827" s="349"/>
      <c r="B827" s="351"/>
      <c r="C827" s="349"/>
      <c r="D827" s="349"/>
      <c r="E827" s="349"/>
      <c r="F827" s="349"/>
      <c r="G827" s="349"/>
      <c r="H827" s="349"/>
      <c r="I827" s="349"/>
      <c r="J827" s="349"/>
      <c r="K827" s="349"/>
      <c r="L827" s="349"/>
      <c r="M827" s="349"/>
      <c r="N827" s="349"/>
      <c r="O827" s="349"/>
      <c r="P827" s="349"/>
      <c r="Q827" s="349"/>
      <c r="R827" s="349"/>
      <c r="S827" s="349"/>
      <c r="T827" s="349"/>
      <c r="U827" s="349"/>
      <c r="V827" s="349"/>
      <c r="W827" s="349"/>
      <c r="X827" s="349"/>
      <c r="Y827" s="349"/>
      <c r="Z827" s="349"/>
    </row>
    <row r="828" spans="1:26" ht="15.75" customHeight="1" x14ac:dyDescent="0.2">
      <c r="A828" s="349"/>
      <c r="B828" s="351"/>
      <c r="C828" s="349"/>
      <c r="D828" s="349"/>
      <c r="E828" s="349"/>
      <c r="F828" s="349"/>
      <c r="G828" s="349"/>
      <c r="H828" s="349"/>
      <c r="I828" s="349"/>
      <c r="J828" s="349"/>
      <c r="K828" s="349"/>
      <c r="L828" s="349"/>
      <c r="M828" s="349"/>
      <c r="N828" s="349"/>
      <c r="O828" s="349"/>
      <c r="P828" s="349"/>
      <c r="Q828" s="349"/>
      <c r="R828" s="349"/>
      <c r="S828" s="349"/>
      <c r="T828" s="349"/>
      <c r="U828" s="349"/>
      <c r="V828" s="349"/>
      <c r="W828" s="349"/>
      <c r="X828" s="349"/>
      <c r="Y828" s="349"/>
      <c r="Z828" s="349"/>
    </row>
    <row r="829" spans="1:26" ht="15.75" customHeight="1" x14ac:dyDescent="0.2">
      <c r="A829" s="349"/>
      <c r="B829" s="351"/>
      <c r="C829" s="349"/>
      <c r="D829" s="349"/>
      <c r="E829" s="349"/>
      <c r="F829" s="349"/>
      <c r="G829" s="349"/>
      <c r="H829" s="349"/>
      <c r="I829" s="349"/>
      <c r="J829" s="349"/>
      <c r="K829" s="349"/>
      <c r="L829" s="349"/>
      <c r="M829" s="349"/>
      <c r="N829" s="349"/>
      <c r="O829" s="349"/>
      <c r="P829" s="349"/>
      <c r="Q829" s="349"/>
      <c r="R829" s="349"/>
      <c r="S829" s="349"/>
      <c r="T829" s="349"/>
      <c r="U829" s="349"/>
      <c r="V829" s="349"/>
      <c r="W829" s="349"/>
      <c r="X829" s="349"/>
      <c r="Y829" s="349"/>
      <c r="Z829" s="349"/>
    </row>
    <row r="830" spans="1:26" ht="15.75" customHeight="1" x14ac:dyDescent="0.2">
      <c r="A830" s="349"/>
      <c r="B830" s="351"/>
      <c r="C830" s="349"/>
      <c r="D830" s="349"/>
      <c r="E830" s="349"/>
      <c r="F830" s="349"/>
      <c r="G830" s="349"/>
      <c r="H830" s="349"/>
      <c r="I830" s="349"/>
      <c r="J830" s="349"/>
      <c r="K830" s="349"/>
      <c r="L830" s="349"/>
      <c r="M830" s="349"/>
      <c r="N830" s="349"/>
      <c r="O830" s="349"/>
      <c r="P830" s="349"/>
      <c r="Q830" s="349"/>
      <c r="R830" s="349"/>
      <c r="S830" s="349"/>
      <c r="T830" s="349"/>
      <c r="U830" s="349"/>
      <c r="V830" s="349"/>
      <c r="W830" s="349"/>
      <c r="X830" s="349"/>
      <c r="Y830" s="349"/>
      <c r="Z830" s="349"/>
    </row>
    <row r="831" spans="1:26" ht="15.75" customHeight="1" x14ac:dyDescent="0.2">
      <c r="A831" s="349"/>
      <c r="B831" s="351"/>
      <c r="C831" s="349"/>
      <c r="D831" s="349"/>
      <c r="E831" s="349"/>
      <c r="F831" s="349"/>
      <c r="G831" s="349"/>
      <c r="H831" s="349"/>
      <c r="I831" s="349"/>
      <c r="J831" s="349"/>
      <c r="K831" s="349"/>
      <c r="L831" s="349"/>
      <c r="M831" s="349"/>
      <c r="N831" s="349"/>
      <c r="O831" s="349"/>
      <c r="P831" s="349"/>
      <c r="Q831" s="349"/>
      <c r="R831" s="349"/>
      <c r="S831" s="349"/>
      <c r="T831" s="349"/>
      <c r="U831" s="349"/>
      <c r="V831" s="349"/>
      <c r="W831" s="349"/>
      <c r="X831" s="349"/>
      <c r="Y831" s="349"/>
      <c r="Z831" s="349"/>
    </row>
    <row r="832" spans="1:26" ht="15.75" customHeight="1" x14ac:dyDescent="0.2">
      <c r="A832" s="349"/>
      <c r="B832" s="351"/>
      <c r="C832" s="349"/>
      <c r="D832" s="349"/>
      <c r="E832" s="349"/>
      <c r="F832" s="349"/>
      <c r="G832" s="349"/>
      <c r="H832" s="349"/>
      <c r="I832" s="349"/>
      <c r="J832" s="349"/>
      <c r="K832" s="349"/>
      <c r="L832" s="349"/>
      <c r="M832" s="349"/>
      <c r="N832" s="349"/>
      <c r="O832" s="349"/>
      <c r="P832" s="349"/>
      <c r="Q832" s="349"/>
      <c r="R832" s="349"/>
      <c r="S832" s="349"/>
      <c r="T832" s="349"/>
      <c r="U832" s="349"/>
      <c r="V832" s="349"/>
      <c r="W832" s="349"/>
      <c r="X832" s="349"/>
      <c r="Y832" s="349"/>
      <c r="Z832" s="349"/>
    </row>
    <row r="833" spans="1:26" ht="15.75" customHeight="1" x14ac:dyDescent="0.2">
      <c r="A833" s="349"/>
      <c r="B833" s="351"/>
      <c r="C833" s="349"/>
      <c r="D833" s="349"/>
      <c r="E833" s="349"/>
      <c r="F833" s="349"/>
      <c r="G833" s="349"/>
      <c r="H833" s="349"/>
      <c r="I833" s="349"/>
      <c r="J833" s="349"/>
      <c r="K833" s="349"/>
      <c r="L833" s="349"/>
      <c r="M833" s="349"/>
      <c r="N833" s="349"/>
      <c r="O833" s="349"/>
      <c r="P833" s="349"/>
      <c r="Q833" s="349"/>
      <c r="R833" s="349"/>
      <c r="S833" s="349"/>
      <c r="T833" s="349"/>
      <c r="U833" s="349"/>
      <c r="V833" s="349"/>
      <c r="W833" s="349"/>
      <c r="X833" s="349"/>
      <c r="Y833" s="349"/>
      <c r="Z833" s="349"/>
    </row>
    <row r="834" spans="1:26" ht="15.75" customHeight="1" x14ac:dyDescent="0.2">
      <c r="A834" s="349"/>
      <c r="B834" s="351"/>
      <c r="C834" s="349"/>
      <c r="D834" s="349"/>
      <c r="E834" s="349"/>
      <c r="F834" s="349"/>
      <c r="G834" s="349"/>
      <c r="H834" s="349"/>
      <c r="I834" s="349"/>
      <c r="J834" s="349"/>
      <c r="K834" s="349"/>
      <c r="L834" s="349"/>
      <c r="M834" s="349"/>
      <c r="N834" s="349"/>
      <c r="O834" s="349"/>
      <c r="P834" s="349"/>
      <c r="Q834" s="349"/>
      <c r="R834" s="349"/>
      <c r="S834" s="349"/>
      <c r="T834" s="349"/>
      <c r="U834" s="349"/>
      <c r="V834" s="349"/>
      <c r="W834" s="349"/>
      <c r="X834" s="349"/>
      <c r="Y834" s="349"/>
      <c r="Z834" s="349"/>
    </row>
    <row r="835" spans="1:26" ht="15.75" customHeight="1" x14ac:dyDescent="0.2">
      <c r="A835" s="349"/>
      <c r="B835" s="351"/>
      <c r="C835" s="349"/>
      <c r="D835" s="349"/>
      <c r="E835" s="349"/>
      <c r="F835" s="349"/>
      <c r="G835" s="349"/>
      <c r="H835" s="349"/>
      <c r="I835" s="349"/>
      <c r="J835" s="349"/>
      <c r="K835" s="349"/>
      <c r="L835" s="349"/>
      <c r="M835" s="349"/>
      <c r="N835" s="349"/>
      <c r="O835" s="349"/>
      <c r="P835" s="349"/>
      <c r="Q835" s="349"/>
      <c r="R835" s="349"/>
      <c r="S835" s="349"/>
      <c r="T835" s="349"/>
      <c r="U835" s="349"/>
      <c r="V835" s="349"/>
      <c r="W835" s="349"/>
      <c r="X835" s="349"/>
      <c r="Y835" s="349"/>
      <c r="Z835" s="349"/>
    </row>
    <row r="836" spans="1:26" ht="15.75" customHeight="1" x14ac:dyDescent="0.2">
      <c r="A836" s="349"/>
      <c r="B836" s="351"/>
      <c r="C836" s="349"/>
      <c r="D836" s="349"/>
      <c r="E836" s="349"/>
      <c r="F836" s="349"/>
      <c r="G836" s="349"/>
      <c r="H836" s="349"/>
      <c r="I836" s="349"/>
      <c r="J836" s="349"/>
      <c r="K836" s="349"/>
      <c r="L836" s="349"/>
      <c r="M836" s="349"/>
      <c r="N836" s="349"/>
      <c r="O836" s="349"/>
      <c r="P836" s="349"/>
      <c r="Q836" s="349"/>
      <c r="R836" s="349"/>
      <c r="S836" s="349"/>
      <c r="T836" s="349"/>
      <c r="U836" s="349"/>
      <c r="V836" s="349"/>
      <c r="W836" s="349"/>
      <c r="X836" s="349"/>
      <c r="Y836" s="349"/>
      <c r="Z836" s="349"/>
    </row>
    <row r="837" spans="1:26" ht="15.75" customHeight="1" x14ac:dyDescent="0.2">
      <c r="A837" s="349"/>
      <c r="B837" s="351"/>
      <c r="C837" s="349"/>
      <c r="D837" s="349"/>
      <c r="E837" s="349"/>
      <c r="F837" s="349"/>
      <c r="G837" s="349"/>
      <c r="H837" s="349"/>
      <c r="I837" s="349"/>
      <c r="J837" s="349"/>
      <c r="K837" s="349"/>
      <c r="L837" s="349"/>
      <c r="M837" s="349"/>
      <c r="N837" s="349"/>
      <c r="O837" s="349"/>
      <c r="P837" s="349"/>
      <c r="Q837" s="349"/>
      <c r="R837" s="349"/>
      <c r="S837" s="349"/>
      <c r="T837" s="349"/>
      <c r="U837" s="349"/>
      <c r="V837" s="349"/>
      <c r="W837" s="349"/>
      <c r="X837" s="349"/>
      <c r="Y837" s="349"/>
      <c r="Z837" s="349"/>
    </row>
    <row r="838" spans="1:26" ht="15.75" customHeight="1" x14ac:dyDescent="0.2">
      <c r="A838" s="349"/>
      <c r="B838" s="351"/>
      <c r="C838" s="349"/>
      <c r="D838" s="349"/>
      <c r="E838" s="349"/>
      <c r="F838" s="349"/>
      <c r="G838" s="349"/>
      <c r="H838" s="349"/>
      <c r="I838" s="349"/>
      <c r="J838" s="349"/>
      <c r="K838" s="349"/>
      <c r="L838" s="349"/>
      <c r="M838" s="349"/>
      <c r="N838" s="349"/>
      <c r="O838" s="349"/>
      <c r="P838" s="349"/>
      <c r="Q838" s="349"/>
      <c r="R838" s="349"/>
      <c r="S838" s="349"/>
      <c r="T838" s="349"/>
      <c r="U838" s="349"/>
      <c r="V838" s="349"/>
      <c r="W838" s="349"/>
      <c r="X838" s="349"/>
      <c r="Y838" s="349"/>
      <c r="Z838" s="349"/>
    </row>
    <row r="839" spans="1:26" ht="15.75" customHeight="1" x14ac:dyDescent="0.2">
      <c r="A839" s="349"/>
      <c r="B839" s="351"/>
      <c r="C839" s="349"/>
      <c r="D839" s="349"/>
      <c r="E839" s="349"/>
      <c r="F839" s="349"/>
      <c r="G839" s="349"/>
      <c r="H839" s="349"/>
      <c r="I839" s="349"/>
      <c r="J839" s="349"/>
      <c r="K839" s="349"/>
      <c r="L839" s="349"/>
      <c r="M839" s="349"/>
      <c r="N839" s="349"/>
      <c r="O839" s="349"/>
      <c r="P839" s="349"/>
      <c r="Q839" s="349"/>
      <c r="R839" s="349"/>
      <c r="S839" s="349"/>
      <c r="T839" s="349"/>
      <c r="U839" s="349"/>
      <c r="V839" s="349"/>
      <c r="W839" s="349"/>
      <c r="X839" s="349"/>
      <c r="Y839" s="349"/>
      <c r="Z839" s="349"/>
    </row>
    <row r="840" spans="1:26" ht="15.75" customHeight="1" x14ac:dyDescent="0.2">
      <c r="A840" s="349"/>
      <c r="B840" s="351"/>
      <c r="C840" s="349"/>
      <c r="D840" s="349"/>
      <c r="E840" s="349"/>
      <c r="F840" s="349"/>
      <c r="G840" s="349"/>
      <c r="H840" s="349"/>
      <c r="I840" s="349"/>
      <c r="J840" s="349"/>
      <c r="K840" s="349"/>
      <c r="L840" s="349"/>
      <c r="M840" s="349"/>
      <c r="N840" s="349"/>
      <c r="O840" s="349"/>
      <c r="P840" s="349"/>
      <c r="Q840" s="349"/>
      <c r="R840" s="349"/>
      <c r="S840" s="349"/>
      <c r="T840" s="349"/>
      <c r="U840" s="349"/>
      <c r="V840" s="349"/>
      <c r="W840" s="349"/>
      <c r="X840" s="349"/>
      <c r="Y840" s="349"/>
      <c r="Z840" s="349"/>
    </row>
    <row r="841" spans="1:26" ht="15.75" customHeight="1" x14ac:dyDescent="0.2">
      <c r="A841" s="349"/>
      <c r="B841" s="351"/>
      <c r="C841" s="349"/>
      <c r="D841" s="349"/>
      <c r="E841" s="349"/>
      <c r="F841" s="349"/>
      <c r="G841" s="349"/>
      <c r="H841" s="349"/>
      <c r="I841" s="349"/>
      <c r="J841" s="349"/>
      <c r="K841" s="349"/>
      <c r="L841" s="349"/>
      <c r="M841" s="349"/>
      <c r="N841" s="349"/>
      <c r="O841" s="349"/>
      <c r="P841" s="349"/>
      <c r="Q841" s="349"/>
      <c r="R841" s="349"/>
      <c r="S841" s="349"/>
      <c r="T841" s="349"/>
      <c r="U841" s="349"/>
      <c r="V841" s="349"/>
      <c r="W841" s="349"/>
      <c r="X841" s="349"/>
      <c r="Y841" s="349"/>
      <c r="Z841" s="349"/>
    </row>
    <row r="842" spans="1:26" ht="15.75" customHeight="1" x14ac:dyDescent="0.2">
      <c r="A842" s="349"/>
      <c r="B842" s="351"/>
      <c r="C842" s="349"/>
      <c r="D842" s="349"/>
      <c r="E842" s="349"/>
      <c r="F842" s="349"/>
      <c r="G842" s="349"/>
      <c r="H842" s="349"/>
      <c r="I842" s="349"/>
      <c r="J842" s="349"/>
      <c r="K842" s="349"/>
      <c r="L842" s="349"/>
      <c r="M842" s="349"/>
      <c r="N842" s="349"/>
      <c r="O842" s="349"/>
      <c r="P842" s="349"/>
      <c r="Q842" s="349"/>
      <c r="R842" s="349"/>
      <c r="S842" s="349"/>
      <c r="T842" s="349"/>
      <c r="U842" s="349"/>
      <c r="V842" s="349"/>
      <c r="W842" s="349"/>
      <c r="X842" s="349"/>
      <c r="Y842" s="349"/>
      <c r="Z842" s="349"/>
    </row>
    <row r="843" spans="1:26" ht="15.75" customHeight="1" x14ac:dyDescent="0.2">
      <c r="A843" s="349"/>
      <c r="B843" s="351"/>
      <c r="C843" s="349"/>
      <c r="D843" s="349"/>
      <c r="E843" s="349"/>
      <c r="F843" s="349"/>
      <c r="G843" s="349"/>
      <c r="H843" s="349"/>
      <c r="I843" s="349"/>
      <c r="J843" s="349"/>
      <c r="K843" s="349"/>
      <c r="L843" s="349"/>
      <c r="M843" s="349"/>
      <c r="N843" s="349"/>
      <c r="O843" s="349"/>
      <c r="P843" s="349"/>
      <c r="Q843" s="349"/>
      <c r="R843" s="349"/>
      <c r="S843" s="349"/>
      <c r="T843" s="349"/>
      <c r="U843" s="349"/>
      <c r="V843" s="349"/>
      <c r="W843" s="349"/>
      <c r="X843" s="349"/>
      <c r="Y843" s="349"/>
      <c r="Z843" s="349"/>
    </row>
    <row r="844" spans="1:26" ht="15.75" customHeight="1" x14ac:dyDescent="0.2">
      <c r="A844" s="349"/>
      <c r="B844" s="351"/>
      <c r="C844" s="349"/>
      <c r="D844" s="349"/>
      <c r="E844" s="349"/>
      <c r="F844" s="349"/>
      <c r="G844" s="349"/>
      <c r="H844" s="349"/>
      <c r="I844" s="349"/>
      <c r="J844" s="349"/>
      <c r="K844" s="349"/>
      <c r="L844" s="349"/>
      <c r="M844" s="349"/>
      <c r="N844" s="349"/>
      <c r="O844" s="349"/>
      <c r="P844" s="349"/>
      <c r="Q844" s="349"/>
      <c r="R844" s="349"/>
      <c r="S844" s="349"/>
      <c r="T844" s="349"/>
      <c r="U844" s="349"/>
      <c r="V844" s="349"/>
      <c r="W844" s="349"/>
      <c r="X844" s="349"/>
      <c r="Y844" s="349"/>
      <c r="Z844" s="349"/>
    </row>
    <row r="845" spans="1:26" ht="15.75" customHeight="1" x14ac:dyDescent="0.2">
      <c r="A845" s="349"/>
      <c r="B845" s="351"/>
      <c r="C845" s="349"/>
      <c r="D845" s="349"/>
      <c r="E845" s="349"/>
      <c r="F845" s="349"/>
      <c r="G845" s="349"/>
      <c r="H845" s="349"/>
      <c r="I845" s="349"/>
      <c r="J845" s="349"/>
      <c r="K845" s="349"/>
      <c r="L845" s="349"/>
      <c r="M845" s="349"/>
      <c r="N845" s="349"/>
      <c r="O845" s="349"/>
      <c r="P845" s="349"/>
      <c r="Q845" s="349"/>
      <c r="R845" s="349"/>
      <c r="S845" s="349"/>
      <c r="T845" s="349"/>
      <c r="U845" s="349"/>
      <c r="V845" s="349"/>
      <c r="W845" s="349"/>
      <c r="X845" s="349"/>
      <c r="Y845" s="349"/>
      <c r="Z845" s="349"/>
    </row>
    <row r="846" spans="1:26" ht="15.75" customHeight="1" x14ac:dyDescent="0.2">
      <c r="A846" s="349"/>
      <c r="B846" s="351"/>
      <c r="C846" s="349"/>
      <c r="D846" s="349"/>
      <c r="E846" s="349"/>
      <c r="F846" s="349"/>
      <c r="G846" s="349"/>
      <c r="H846" s="349"/>
      <c r="I846" s="349"/>
      <c r="J846" s="349"/>
      <c r="K846" s="349"/>
      <c r="L846" s="349"/>
      <c r="M846" s="349"/>
      <c r="N846" s="349"/>
      <c r="O846" s="349"/>
      <c r="P846" s="349"/>
      <c r="Q846" s="349"/>
      <c r="R846" s="349"/>
      <c r="S846" s="349"/>
      <c r="T846" s="349"/>
      <c r="U846" s="349"/>
      <c r="V846" s="349"/>
      <c r="W846" s="349"/>
      <c r="X846" s="349"/>
      <c r="Y846" s="349"/>
      <c r="Z846" s="349"/>
    </row>
    <row r="847" spans="1:26" ht="15.75" customHeight="1" x14ac:dyDescent="0.2">
      <c r="A847" s="349"/>
      <c r="B847" s="351"/>
      <c r="C847" s="349"/>
      <c r="D847" s="349"/>
      <c r="E847" s="349"/>
      <c r="F847" s="349"/>
      <c r="G847" s="349"/>
      <c r="H847" s="349"/>
      <c r="I847" s="349"/>
      <c r="J847" s="349"/>
      <c r="K847" s="349"/>
      <c r="L847" s="349"/>
      <c r="M847" s="349"/>
      <c r="N847" s="349"/>
      <c r="O847" s="349"/>
      <c r="P847" s="349"/>
      <c r="Q847" s="349"/>
      <c r="R847" s="349"/>
      <c r="S847" s="349"/>
      <c r="T847" s="349"/>
      <c r="U847" s="349"/>
      <c r="V847" s="349"/>
      <c r="W847" s="349"/>
      <c r="X847" s="349"/>
      <c r="Y847" s="349"/>
      <c r="Z847" s="349"/>
    </row>
    <row r="848" spans="1:26" ht="15.75" customHeight="1" x14ac:dyDescent="0.2">
      <c r="A848" s="349"/>
      <c r="B848" s="351"/>
      <c r="C848" s="349"/>
      <c r="D848" s="349"/>
      <c r="E848" s="349"/>
      <c r="F848" s="349"/>
      <c r="G848" s="349"/>
      <c r="H848" s="349"/>
      <c r="I848" s="349"/>
      <c r="J848" s="349"/>
      <c r="K848" s="349"/>
      <c r="L848" s="349"/>
      <c r="M848" s="349"/>
      <c r="N848" s="349"/>
      <c r="O848" s="349"/>
      <c r="P848" s="349"/>
      <c r="Q848" s="349"/>
      <c r="R848" s="349"/>
      <c r="S848" s="349"/>
      <c r="T848" s="349"/>
      <c r="U848" s="349"/>
      <c r="V848" s="349"/>
      <c r="W848" s="349"/>
      <c r="X848" s="349"/>
      <c r="Y848" s="349"/>
      <c r="Z848" s="349"/>
    </row>
    <row r="849" spans="1:26" ht="15.75" customHeight="1" x14ac:dyDescent="0.2">
      <c r="A849" s="349"/>
      <c r="B849" s="351"/>
      <c r="C849" s="349"/>
      <c r="D849" s="349"/>
      <c r="E849" s="349"/>
      <c r="F849" s="349"/>
      <c r="G849" s="349"/>
      <c r="H849" s="349"/>
      <c r="I849" s="349"/>
      <c r="J849" s="349"/>
      <c r="K849" s="349"/>
      <c r="L849" s="349"/>
      <c r="M849" s="349"/>
      <c r="N849" s="349"/>
      <c r="O849" s="349"/>
      <c r="P849" s="349"/>
      <c r="Q849" s="349"/>
      <c r="R849" s="349"/>
      <c r="S849" s="349"/>
      <c r="T849" s="349"/>
      <c r="U849" s="349"/>
      <c r="V849" s="349"/>
      <c r="W849" s="349"/>
      <c r="X849" s="349"/>
      <c r="Y849" s="349"/>
      <c r="Z849" s="349"/>
    </row>
    <row r="850" spans="1:26" ht="15.75" customHeight="1" x14ac:dyDescent="0.2">
      <c r="A850" s="349"/>
      <c r="B850" s="351"/>
      <c r="C850" s="349"/>
      <c r="D850" s="349"/>
      <c r="E850" s="349"/>
      <c r="F850" s="349"/>
      <c r="G850" s="349"/>
      <c r="H850" s="349"/>
      <c r="I850" s="349"/>
      <c r="J850" s="349"/>
      <c r="K850" s="349"/>
      <c r="L850" s="349"/>
      <c r="M850" s="349"/>
      <c r="N850" s="349"/>
      <c r="O850" s="349"/>
      <c r="P850" s="349"/>
      <c r="Q850" s="349"/>
      <c r="R850" s="349"/>
      <c r="S850" s="349"/>
      <c r="T850" s="349"/>
      <c r="U850" s="349"/>
      <c r="V850" s="349"/>
      <c r="W850" s="349"/>
      <c r="X850" s="349"/>
      <c r="Y850" s="349"/>
      <c r="Z850" s="349"/>
    </row>
    <row r="851" spans="1:26" ht="15.75" customHeight="1" x14ac:dyDescent="0.2">
      <c r="A851" s="349"/>
      <c r="B851" s="351"/>
      <c r="C851" s="349"/>
      <c r="D851" s="349"/>
      <c r="E851" s="349"/>
      <c r="F851" s="349"/>
      <c r="G851" s="349"/>
      <c r="H851" s="349"/>
      <c r="I851" s="349"/>
      <c r="J851" s="349"/>
      <c r="K851" s="349"/>
      <c r="L851" s="349"/>
      <c r="M851" s="349"/>
      <c r="N851" s="349"/>
      <c r="O851" s="349"/>
      <c r="P851" s="349"/>
      <c r="Q851" s="349"/>
      <c r="R851" s="349"/>
      <c r="S851" s="349"/>
      <c r="T851" s="349"/>
      <c r="U851" s="349"/>
      <c r="V851" s="349"/>
      <c r="W851" s="349"/>
      <c r="X851" s="349"/>
      <c r="Y851" s="349"/>
      <c r="Z851" s="349"/>
    </row>
    <row r="852" spans="1:26" ht="15.75" customHeight="1" x14ac:dyDescent="0.2">
      <c r="A852" s="349"/>
      <c r="B852" s="351"/>
      <c r="C852" s="349"/>
      <c r="D852" s="349"/>
      <c r="E852" s="349"/>
      <c r="F852" s="349"/>
      <c r="G852" s="349"/>
      <c r="H852" s="349"/>
      <c r="I852" s="349"/>
      <c r="J852" s="349"/>
      <c r="K852" s="349"/>
      <c r="L852" s="349"/>
      <c r="M852" s="349"/>
      <c r="N852" s="349"/>
      <c r="O852" s="349"/>
      <c r="P852" s="349"/>
      <c r="Q852" s="349"/>
      <c r="R852" s="349"/>
      <c r="S852" s="349"/>
      <c r="T852" s="349"/>
      <c r="U852" s="349"/>
      <c r="V852" s="349"/>
      <c r="W852" s="349"/>
      <c r="X852" s="349"/>
      <c r="Y852" s="349"/>
      <c r="Z852" s="349"/>
    </row>
    <row r="853" spans="1:26" ht="15.75" customHeight="1" x14ac:dyDescent="0.2">
      <c r="A853" s="349"/>
      <c r="B853" s="351"/>
      <c r="C853" s="349"/>
      <c r="D853" s="349"/>
      <c r="E853" s="349"/>
      <c r="F853" s="349"/>
      <c r="G853" s="349"/>
      <c r="H853" s="349"/>
      <c r="I853" s="349"/>
      <c r="J853" s="349"/>
      <c r="K853" s="349"/>
      <c r="L853" s="349"/>
      <c r="M853" s="349"/>
      <c r="N853" s="349"/>
      <c r="O853" s="349"/>
      <c r="P853" s="349"/>
      <c r="Q853" s="349"/>
      <c r="R853" s="349"/>
      <c r="S853" s="349"/>
      <c r="T853" s="349"/>
      <c r="U853" s="349"/>
      <c r="V853" s="349"/>
      <c r="W853" s="349"/>
      <c r="X853" s="349"/>
      <c r="Y853" s="349"/>
      <c r="Z853" s="349"/>
    </row>
    <row r="854" spans="1:26" ht="15.75" customHeight="1" x14ac:dyDescent="0.2">
      <c r="A854" s="349"/>
      <c r="B854" s="351"/>
      <c r="C854" s="349"/>
      <c r="D854" s="349"/>
      <c r="E854" s="349"/>
      <c r="F854" s="349"/>
      <c r="G854" s="349"/>
      <c r="H854" s="349"/>
      <c r="I854" s="349"/>
      <c r="J854" s="349"/>
      <c r="K854" s="349"/>
      <c r="L854" s="349"/>
      <c r="M854" s="349"/>
      <c r="N854" s="349"/>
      <c r="O854" s="349"/>
      <c r="P854" s="349"/>
      <c r="Q854" s="349"/>
      <c r="R854" s="349"/>
      <c r="S854" s="349"/>
      <c r="T854" s="349"/>
      <c r="U854" s="349"/>
      <c r="V854" s="349"/>
      <c r="W854" s="349"/>
      <c r="X854" s="349"/>
      <c r="Y854" s="349"/>
      <c r="Z854" s="349"/>
    </row>
    <row r="855" spans="1:26" ht="15.75" customHeight="1" x14ac:dyDescent="0.2">
      <c r="A855" s="349"/>
      <c r="B855" s="351"/>
      <c r="C855" s="349"/>
      <c r="D855" s="349"/>
      <c r="E855" s="349"/>
      <c r="F855" s="349"/>
      <c r="G855" s="349"/>
      <c r="H855" s="349"/>
      <c r="I855" s="349"/>
      <c r="J855" s="349"/>
      <c r="K855" s="349"/>
      <c r="L855" s="349"/>
      <c r="M855" s="349"/>
      <c r="N855" s="349"/>
      <c r="O855" s="349"/>
      <c r="P855" s="349"/>
      <c r="Q855" s="349"/>
      <c r="R855" s="349"/>
      <c r="S855" s="349"/>
      <c r="T855" s="349"/>
      <c r="U855" s="349"/>
      <c r="V855" s="349"/>
      <c r="W855" s="349"/>
      <c r="X855" s="349"/>
      <c r="Y855" s="349"/>
      <c r="Z855" s="349"/>
    </row>
    <row r="856" spans="1:26" ht="15.75" customHeight="1" x14ac:dyDescent="0.2">
      <c r="A856" s="349"/>
      <c r="B856" s="351"/>
      <c r="C856" s="349"/>
      <c r="D856" s="349"/>
      <c r="E856" s="349"/>
      <c r="F856" s="349"/>
      <c r="G856" s="349"/>
      <c r="H856" s="349"/>
      <c r="I856" s="349"/>
      <c r="J856" s="349"/>
      <c r="K856" s="349"/>
      <c r="L856" s="349"/>
      <c r="M856" s="349"/>
      <c r="N856" s="349"/>
      <c r="O856" s="349"/>
      <c r="P856" s="349"/>
      <c r="Q856" s="349"/>
      <c r="R856" s="349"/>
      <c r="S856" s="349"/>
      <c r="T856" s="349"/>
      <c r="U856" s="349"/>
      <c r="V856" s="349"/>
      <c r="W856" s="349"/>
      <c r="X856" s="349"/>
      <c r="Y856" s="349"/>
      <c r="Z856" s="349"/>
    </row>
    <row r="857" spans="1:26" ht="15.75" customHeight="1" x14ac:dyDescent="0.2">
      <c r="A857" s="349"/>
      <c r="B857" s="351"/>
      <c r="C857" s="349"/>
      <c r="D857" s="349"/>
      <c r="E857" s="349"/>
      <c r="F857" s="349"/>
      <c r="G857" s="349"/>
      <c r="H857" s="349"/>
      <c r="I857" s="349"/>
      <c r="J857" s="349"/>
      <c r="K857" s="349"/>
      <c r="L857" s="349"/>
      <c r="M857" s="349"/>
      <c r="N857" s="349"/>
      <c r="O857" s="349"/>
      <c r="P857" s="349"/>
      <c r="Q857" s="349"/>
      <c r="R857" s="349"/>
      <c r="S857" s="349"/>
      <c r="T857" s="349"/>
      <c r="U857" s="349"/>
      <c r="V857" s="349"/>
      <c r="W857" s="349"/>
      <c r="X857" s="349"/>
      <c r="Y857" s="349"/>
      <c r="Z857" s="349"/>
    </row>
    <row r="858" spans="1:26" ht="15.75" customHeight="1" x14ac:dyDescent="0.2">
      <c r="A858" s="349"/>
      <c r="B858" s="351"/>
      <c r="C858" s="349"/>
      <c r="D858" s="349"/>
      <c r="E858" s="349"/>
      <c r="F858" s="349"/>
      <c r="G858" s="349"/>
      <c r="H858" s="349"/>
      <c r="I858" s="349"/>
      <c r="J858" s="349"/>
      <c r="K858" s="349"/>
      <c r="L858" s="349"/>
      <c r="M858" s="349"/>
      <c r="N858" s="349"/>
      <c r="O858" s="349"/>
      <c r="P858" s="349"/>
      <c r="Q858" s="349"/>
      <c r="R858" s="349"/>
      <c r="S858" s="349"/>
      <c r="T858" s="349"/>
      <c r="U858" s="349"/>
      <c r="V858" s="349"/>
      <c r="W858" s="349"/>
      <c r="X858" s="349"/>
      <c r="Y858" s="349"/>
      <c r="Z858" s="349"/>
    </row>
    <row r="859" spans="1:26" ht="15.75" customHeight="1" x14ac:dyDescent="0.2">
      <c r="A859" s="349"/>
      <c r="B859" s="351"/>
      <c r="C859" s="349"/>
      <c r="D859" s="349"/>
      <c r="E859" s="349"/>
      <c r="F859" s="349"/>
      <c r="G859" s="349"/>
      <c r="H859" s="349"/>
      <c r="I859" s="349"/>
      <c r="J859" s="349"/>
      <c r="K859" s="349"/>
      <c r="L859" s="349"/>
      <c r="M859" s="349"/>
      <c r="N859" s="349"/>
      <c r="O859" s="349"/>
      <c r="P859" s="349"/>
      <c r="Q859" s="349"/>
      <c r="R859" s="349"/>
      <c r="S859" s="349"/>
      <c r="T859" s="349"/>
      <c r="U859" s="349"/>
      <c r="V859" s="349"/>
      <c r="W859" s="349"/>
      <c r="X859" s="349"/>
      <c r="Y859" s="349"/>
      <c r="Z859" s="349"/>
    </row>
    <row r="860" spans="1:26" ht="15.75" customHeight="1" x14ac:dyDescent="0.2">
      <c r="A860" s="349"/>
      <c r="B860" s="351"/>
      <c r="C860" s="349"/>
      <c r="D860" s="349"/>
      <c r="E860" s="349"/>
      <c r="F860" s="349"/>
      <c r="G860" s="349"/>
      <c r="H860" s="349"/>
      <c r="I860" s="349"/>
      <c r="J860" s="349"/>
      <c r="K860" s="349"/>
      <c r="L860" s="349"/>
      <c r="M860" s="349"/>
      <c r="N860" s="349"/>
      <c r="O860" s="349"/>
      <c r="P860" s="349"/>
      <c r="Q860" s="349"/>
      <c r="R860" s="349"/>
      <c r="S860" s="349"/>
      <c r="T860" s="349"/>
      <c r="U860" s="349"/>
      <c r="V860" s="349"/>
      <c r="W860" s="349"/>
      <c r="X860" s="349"/>
      <c r="Y860" s="349"/>
      <c r="Z860" s="349"/>
    </row>
    <row r="861" spans="1:26" ht="15.75" customHeight="1" x14ac:dyDescent="0.2">
      <c r="A861" s="349"/>
      <c r="B861" s="351"/>
      <c r="C861" s="349"/>
      <c r="D861" s="349"/>
      <c r="E861" s="349"/>
      <c r="F861" s="349"/>
      <c r="G861" s="349"/>
      <c r="H861" s="349"/>
      <c r="I861" s="349"/>
      <c r="J861" s="349"/>
      <c r="K861" s="349"/>
      <c r="L861" s="349"/>
      <c r="M861" s="349"/>
      <c r="N861" s="349"/>
      <c r="O861" s="349"/>
      <c r="P861" s="349"/>
      <c r="Q861" s="349"/>
      <c r="R861" s="349"/>
      <c r="S861" s="349"/>
      <c r="T861" s="349"/>
      <c r="U861" s="349"/>
      <c r="V861" s="349"/>
      <c r="W861" s="349"/>
      <c r="X861" s="349"/>
      <c r="Y861" s="349"/>
      <c r="Z861" s="349"/>
    </row>
    <row r="862" spans="1:26" ht="15.75" customHeight="1" x14ac:dyDescent="0.2">
      <c r="A862" s="349"/>
      <c r="B862" s="351"/>
      <c r="C862" s="349"/>
      <c r="D862" s="349"/>
      <c r="E862" s="349"/>
      <c r="F862" s="349"/>
      <c r="G862" s="349"/>
      <c r="H862" s="349"/>
      <c r="I862" s="349"/>
      <c r="J862" s="349"/>
      <c r="K862" s="349"/>
      <c r="L862" s="349"/>
      <c r="M862" s="349"/>
      <c r="N862" s="349"/>
      <c r="O862" s="349"/>
      <c r="P862" s="349"/>
      <c r="Q862" s="349"/>
      <c r="R862" s="349"/>
      <c r="S862" s="349"/>
      <c r="T862" s="349"/>
      <c r="U862" s="349"/>
      <c r="V862" s="349"/>
      <c r="W862" s="349"/>
      <c r="X862" s="349"/>
      <c r="Y862" s="349"/>
      <c r="Z862" s="349"/>
    </row>
    <row r="863" spans="1:26" ht="15.75" customHeight="1" x14ac:dyDescent="0.2">
      <c r="A863" s="349"/>
      <c r="B863" s="351"/>
      <c r="C863" s="349"/>
      <c r="D863" s="349"/>
      <c r="E863" s="349"/>
      <c r="F863" s="349"/>
      <c r="G863" s="349"/>
      <c r="H863" s="349"/>
      <c r="I863" s="349"/>
      <c r="J863" s="349"/>
      <c r="K863" s="349"/>
      <c r="L863" s="349"/>
      <c r="M863" s="349"/>
      <c r="N863" s="349"/>
      <c r="O863" s="349"/>
      <c r="P863" s="349"/>
      <c r="Q863" s="349"/>
      <c r="R863" s="349"/>
      <c r="S863" s="349"/>
      <c r="T863" s="349"/>
      <c r="U863" s="349"/>
      <c r="V863" s="349"/>
      <c r="W863" s="349"/>
      <c r="X863" s="349"/>
      <c r="Y863" s="349"/>
      <c r="Z863" s="349"/>
    </row>
    <row r="864" spans="1:26" ht="15.75" customHeight="1" x14ac:dyDescent="0.2">
      <c r="A864" s="349"/>
      <c r="B864" s="351"/>
      <c r="C864" s="349"/>
      <c r="D864" s="349"/>
      <c r="E864" s="349"/>
      <c r="F864" s="349"/>
      <c r="G864" s="349"/>
      <c r="H864" s="349"/>
      <c r="I864" s="349"/>
      <c r="J864" s="349"/>
      <c r="K864" s="349"/>
      <c r="L864" s="349"/>
      <c r="M864" s="349"/>
      <c r="N864" s="349"/>
      <c r="O864" s="349"/>
      <c r="P864" s="349"/>
      <c r="Q864" s="349"/>
      <c r="R864" s="349"/>
      <c r="S864" s="349"/>
      <c r="T864" s="349"/>
      <c r="U864" s="349"/>
      <c r="V864" s="349"/>
      <c r="W864" s="349"/>
      <c r="X864" s="349"/>
      <c r="Y864" s="349"/>
      <c r="Z864" s="349"/>
    </row>
    <row r="865" spans="1:26" ht="15.75" customHeight="1" x14ac:dyDescent="0.2">
      <c r="A865" s="349"/>
      <c r="B865" s="351"/>
      <c r="C865" s="349"/>
      <c r="D865" s="349"/>
      <c r="E865" s="349"/>
      <c r="F865" s="349"/>
      <c r="G865" s="349"/>
      <c r="H865" s="349"/>
      <c r="I865" s="349"/>
      <c r="J865" s="349"/>
      <c r="K865" s="349"/>
      <c r="L865" s="349"/>
      <c r="M865" s="349"/>
      <c r="N865" s="349"/>
      <c r="O865" s="349"/>
      <c r="P865" s="349"/>
      <c r="Q865" s="349"/>
      <c r="R865" s="349"/>
      <c r="S865" s="349"/>
      <c r="T865" s="349"/>
      <c r="U865" s="349"/>
      <c r="V865" s="349"/>
      <c r="W865" s="349"/>
      <c r="X865" s="349"/>
      <c r="Y865" s="349"/>
      <c r="Z865" s="349"/>
    </row>
    <row r="866" spans="1:26" ht="15.75" customHeight="1" x14ac:dyDescent="0.2">
      <c r="A866" s="349"/>
      <c r="B866" s="351"/>
      <c r="C866" s="349"/>
      <c r="D866" s="349"/>
      <c r="E866" s="349"/>
      <c r="F866" s="349"/>
      <c r="G866" s="349"/>
      <c r="H866" s="349"/>
      <c r="I866" s="349"/>
      <c r="J866" s="349"/>
      <c r="K866" s="349"/>
      <c r="L866" s="349"/>
      <c r="M866" s="349"/>
      <c r="N866" s="349"/>
      <c r="O866" s="349"/>
      <c r="P866" s="349"/>
      <c r="Q866" s="349"/>
      <c r="R866" s="349"/>
      <c r="S866" s="349"/>
      <c r="T866" s="349"/>
      <c r="U866" s="349"/>
      <c r="V866" s="349"/>
      <c r="W866" s="349"/>
      <c r="X866" s="349"/>
      <c r="Y866" s="349"/>
      <c r="Z866" s="349"/>
    </row>
    <row r="867" spans="1:26" ht="15.75" customHeight="1" x14ac:dyDescent="0.2">
      <c r="A867" s="349"/>
      <c r="B867" s="351"/>
      <c r="C867" s="349"/>
      <c r="D867" s="349"/>
      <c r="E867" s="349"/>
      <c r="F867" s="349"/>
      <c r="G867" s="349"/>
      <c r="H867" s="349"/>
      <c r="I867" s="349"/>
      <c r="J867" s="349"/>
      <c r="K867" s="349"/>
      <c r="L867" s="349"/>
      <c r="M867" s="349"/>
      <c r="N867" s="349"/>
      <c r="O867" s="349"/>
      <c r="P867" s="349"/>
      <c r="Q867" s="349"/>
      <c r="R867" s="349"/>
      <c r="S867" s="349"/>
      <c r="T867" s="349"/>
      <c r="U867" s="349"/>
      <c r="V867" s="349"/>
      <c r="W867" s="349"/>
      <c r="X867" s="349"/>
      <c r="Y867" s="349"/>
      <c r="Z867" s="349"/>
    </row>
    <row r="868" spans="1:26" ht="15.75" customHeight="1" x14ac:dyDescent="0.2">
      <c r="A868" s="349"/>
      <c r="B868" s="351"/>
      <c r="C868" s="349"/>
      <c r="D868" s="349"/>
      <c r="E868" s="349"/>
      <c r="F868" s="349"/>
      <c r="G868" s="349"/>
      <c r="H868" s="349"/>
      <c r="I868" s="349"/>
      <c r="J868" s="349"/>
      <c r="K868" s="349"/>
      <c r="L868" s="349"/>
      <c r="M868" s="349"/>
      <c r="N868" s="349"/>
      <c r="O868" s="349"/>
      <c r="P868" s="349"/>
      <c r="Q868" s="349"/>
      <c r="R868" s="349"/>
      <c r="S868" s="349"/>
      <c r="T868" s="349"/>
      <c r="U868" s="349"/>
      <c r="V868" s="349"/>
      <c r="W868" s="349"/>
      <c r="X868" s="349"/>
      <c r="Y868" s="349"/>
      <c r="Z868" s="349"/>
    </row>
    <row r="869" spans="1:26" ht="15.75" customHeight="1" x14ac:dyDescent="0.2">
      <c r="A869" s="349"/>
      <c r="B869" s="351"/>
      <c r="C869" s="349"/>
      <c r="D869" s="349"/>
      <c r="E869" s="349"/>
      <c r="F869" s="349"/>
      <c r="G869" s="349"/>
      <c r="H869" s="349"/>
      <c r="I869" s="349"/>
      <c r="J869" s="349"/>
      <c r="K869" s="349"/>
      <c r="L869" s="349"/>
      <c r="M869" s="349"/>
      <c r="N869" s="349"/>
      <c r="O869" s="349"/>
      <c r="P869" s="349"/>
      <c r="Q869" s="349"/>
      <c r="R869" s="349"/>
      <c r="S869" s="349"/>
      <c r="T869" s="349"/>
      <c r="U869" s="349"/>
      <c r="V869" s="349"/>
      <c r="W869" s="349"/>
      <c r="X869" s="349"/>
      <c r="Y869" s="349"/>
      <c r="Z869" s="349"/>
    </row>
    <row r="870" spans="1:26" ht="15.75" customHeight="1" x14ac:dyDescent="0.2">
      <c r="A870" s="349"/>
      <c r="B870" s="351"/>
      <c r="C870" s="349"/>
      <c r="D870" s="349"/>
      <c r="E870" s="349"/>
      <c r="F870" s="349"/>
      <c r="G870" s="349"/>
      <c r="H870" s="349"/>
      <c r="I870" s="349"/>
      <c r="J870" s="349"/>
      <c r="K870" s="349"/>
      <c r="L870" s="349"/>
      <c r="M870" s="349"/>
      <c r="N870" s="349"/>
      <c r="O870" s="349"/>
      <c r="P870" s="349"/>
      <c r="Q870" s="349"/>
      <c r="R870" s="349"/>
      <c r="S870" s="349"/>
      <c r="T870" s="349"/>
      <c r="U870" s="349"/>
      <c r="V870" s="349"/>
      <c r="W870" s="349"/>
      <c r="X870" s="349"/>
      <c r="Y870" s="349"/>
      <c r="Z870" s="349"/>
    </row>
    <row r="871" spans="1:26" ht="15.75" customHeight="1" x14ac:dyDescent="0.2">
      <c r="A871" s="349"/>
      <c r="B871" s="351"/>
      <c r="C871" s="349"/>
      <c r="D871" s="349"/>
      <c r="E871" s="349"/>
      <c r="F871" s="349"/>
      <c r="G871" s="349"/>
      <c r="H871" s="349"/>
      <c r="I871" s="349"/>
      <c r="J871" s="349"/>
      <c r="K871" s="349"/>
      <c r="L871" s="349"/>
      <c r="M871" s="349"/>
      <c r="N871" s="349"/>
      <c r="O871" s="349"/>
      <c r="P871" s="349"/>
      <c r="Q871" s="349"/>
      <c r="R871" s="349"/>
      <c r="S871" s="349"/>
      <c r="T871" s="349"/>
      <c r="U871" s="349"/>
      <c r="V871" s="349"/>
      <c r="W871" s="349"/>
      <c r="X871" s="349"/>
      <c r="Y871" s="349"/>
      <c r="Z871" s="349"/>
    </row>
    <row r="872" spans="1:26" ht="15.75" customHeight="1" x14ac:dyDescent="0.2">
      <c r="A872" s="349"/>
      <c r="B872" s="351"/>
      <c r="C872" s="349"/>
      <c r="D872" s="349"/>
      <c r="E872" s="349"/>
      <c r="F872" s="349"/>
      <c r="G872" s="349"/>
      <c r="H872" s="349"/>
      <c r="I872" s="349"/>
      <c r="J872" s="349"/>
      <c r="K872" s="349"/>
      <c r="L872" s="349"/>
      <c r="M872" s="349"/>
      <c r="N872" s="349"/>
      <c r="O872" s="349"/>
      <c r="P872" s="349"/>
      <c r="Q872" s="349"/>
      <c r="R872" s="349"/>
      <c r="S872" s="349"/>
      <c r="T872" s="349"/>
      <c r="U872" s="349"/>
      <c r="V872" s="349"/>
      <c r="W872" s="349"/>
      <c r="X872" s="349"/>
      <c r="Y872" s="349"/>
      <c r="Z872" s="349"/>
    </row>
    <row r="873" spans="1:26" ht="15.75" customHeight="1" x14ac:dyDescent="0.2">
      <c r="A873" s="349"/>
      <c r="B873" s="351"/>
      <c r="C873" s="349"/>
      <c r="D873" s="349"/>
      <c r="E873" s="349"/>
      <c r="F873" s="349"/>
      <c r="G873" s="349"/>
      <c r="H873" s="349"/>
      <c r="I873" s="349"/>
      <c r="J873" s="349"/>
      <c r="K873" s="349"/>
      <c r="L873" s="349"/>
      <c r="M873" s="349"/>
      <c r="N873" s="349"/>
      <c r="O873" s="349"/>
      <c r="P873" s="349"/>
      <c r="Q873" s="349"/>
      <c r="R873" s="349"/>
      <c r="S873" s="349"/>
      <c r="T873" s="349"/>
      <c r="U873" s="349"/>
      <c r="V873" s="349"/>
      <c r="W873" s="349"/>
      <c r="X873" s="349"/>
      <c r="Y873" s="349"/>
      <c r="Z873" s="349"/>
    </row>
    <row r="874" spans="1:26" ht="15.75" customHeight="1" x14ac:dyDescent="0.2">
      <c r="A874" s="349"/>
      <c r="B874" s="351"/>
      <c r="C874" s="349"/>
      <c r="D874" s="349"/>
      <c r="E874" s="349"/>
      <c r="F874" s="349"/>
      <c r="G874" s="349"/>
      <c r="H874" s="349"/>
      <c r="I874" s="349"/>
      <c r="J874" s="349"/>
      <c r="K874" s="349"/>
      <c r="L874" s="349"/>
      <c r="M874" s="349"/>
      <c r="N874" s="349"/>
      <c r="O874" s="349"/>
      <c r="P874" s="349"/>
      <c r="Q874" s="349"/>
      <c r="R874" s="349"/>
      <c r="S874" s="349"/>
      <c r="T874" s="349"/>
      <c r="U874" s="349"/>
      <c r="V874" s="349"/>
      <c r="W874" s="349"/>
      <c r="X874" s="349"/>
      <c r="Y874" s="349"/>
      <c r="Z874" s="349"/>
    </row>
    <row r="875" spans="1:26" ht="15.75" customHeight="1" x14ac:dyDescent="0.2">
      <c r="A875" s="349"/>
      <c r="B875" s="351"/>
      <c r="C875" s="349"/>
      <c r="D875" s="349"/>
      <c r="E875" s="349"/>
      <c r="F875" s="349"/>
      <c r="G875" s="349"/>
      <c r="H875" s="349"/>
      <c r="I875" s="349"/>
      <c r="J875" s="349"/>
      <c r="K875" s="349"/>
      <c r="L875" s="349"/>
      <c r="M875" s="349"/>
      <c r="N875" s="349"/>
      <c r="O875" s="349"/>
      <c r="P875" s="349"/>
      <c r="Q875" s="349"/>
      <c r="R875" s="349"/>
      <c r="S875" s="349"/>
      <c r="T875" s="349"/>
      <c r="U875" s="349"/>
      <c r="V875" s="349"/>
      <c r="W875" s="349"/>
      <c r="X875" s="349"/>
      <c r="Y875" s="349"/>
      <c r="Z875" s="349"/>
    </row>
    <row r="876" spans="1:26" ht="15.75" customHeight="1" x14ac:dyDescent="0.2">
      <c r="A876" s="349"/>
      <c r="B876" s="351"/>
      <c r="C876" s="349"/>
      <c r="D876" s="349"/>
      <c r="E876" s="349"/>
      <c r="F876" s="349"/>
      <c r="G876" s="349"/>
      <c r="H876" s="349"/>
      <c r="I876" s="349"/>
      <c r="J876" s="349"/>
      <c r="K876" s="349"/>
      <c r="L876" s="349"/>
      <c r="M876" s="349"/>
      <c r="N876" s="349"/>
      <c r="O876" s="349"/>
      <c r="P876" s="349"/>
      <c r="Q876" s="349"/>
      <c r="R876" s="349"/>
      <c r="S876" s="349"/>
      <c r="T876" s="349"/>
      <c r="U876" s="349"/>
      <c r="V876" s="349"/>
      <c r="W876" s="349"/>
      <c r="X876" s="349"/>
      <c r="Y876" s="349"/>
      <c r="Z876" s="349"/>
    </row>
    <row r="877" spans="1:26" ht="15.75" customHeight="1" x14ac:dyDescent="0.2">
      <c r="A877" s="349"/>
      <c r="B877" s="351"/>
      <c r="C877" s="349"/>
      <c r="D877" s="349"/>
      <c r="E877" s="349"/>
      <c r="F877" s="349"/>
      <c r="G877" s="349"/>
      <c r="H877" s="349"/>
      <c r="I877" s="349"/>
      <c r="J877" s="349"/>
      <c r="K877" s="349"/>
      <c r="L877" s="349"/>
      <c r="M877" s="349"/>
      <c r="N877" s="349"/>
      <c r="O877" s="349"/>
      <c r="P877" s="349"/>
      <c r="Q877" s="349"/>
      <c r="R877" s="349"/>
      <c r="S877" s="349"/>
      <c r="T877" s="349"/>
      <c r="U877" s="349"/>
      <c r="V877" s="349"/>
      <c r="W877" s="349"/>
      <c r="X877" s="349"/>
      <c r="Y877" s="349"/>
      <c r="Z877" s="349"/>
    </row>
    <row r="878" spans="1:26" ht="15.75" customHeight="1" x14ac:dyDescent="0.2">
      <c r="A878" s="349"/>
      <c r="B878" s="351"/>
      <c r="C878" s="349"/>
      <c r="D878" s="349"/>
      <c r="E878" s="349"/>
      <c r="F878" s="349"/>
      <c r="G878" s="349"/>
      <c r="H878" s="349"/>
      <c r="I878" s="349"/>
      <c r="J878" s="349"/>
      <c r="K878" s="349"/>
      <c r="L878" s="349"/>
      <c r="M878" s="349"/>
      <c r="N878" s="349"/>
      <c r="O878" s="349"/>
      <c r="P878" s="349"/>
      <c r="Q878" s="349"/>
      <c r="R878" s="349"/>
      <c r="S878" s="349"/>
      <c r="T878" s="349"/>
      <c r="U878" s="349"/>
      <c r="V878" s="349"/>
      <c r="W878" s="349"/>
      <c r="X878" s="349"/>
      <c r="Y878" s="349"/>
      <c r="Z878" s="349"/>
    </row>
    <row r="879" spans="1:26" ht="15.75" customHeight="1" x14ac:dyDescent="0.2">
      <c r="A879" s="349"/>
      <c r="B879" s="351"/>
      <c r="C879" s="349"/>
      <c r="D879" s="349"/>
      <c r="E879" s="349"/>
      <c r="F879" s="349"/>
      <c r="G879" s="349"/>
      <c r="H879" s="349"/>
      <c r="I879" s="349"/>
      <c r="J879" s="349"/>
      <c r="K879" s="349"/>
      <c r="L879" s="349"/>
      <c r="M879" s="349"/>
      <c r="N879" s="349"/>
      <c r="O879" s="349"/>
      <c r="P879" s="349"/>
      <c r="Q879" s="349"/>
      <c r="R879" s="349"/>
      <c r="S879" s="349"/>
      <c r="T879" s="349"/>
      <c r="U879" s="349"/>
      <c r="V879" s="349"/>
      <c r="W879" s="349"/>
      <c r="X879" s="349"/>
      <c r="Y879" s="349"/>
      <c r="Z879" s="349"/>
    </row>
    <row r="880" spans="1:26" ht="15.75" customHeight="1" x14ac:dyDescent="0.2">
      <c r="A880" s="349"/>
      <c r="B880" s="351"/>
      <c r="C880" s="349"/>
      <c r="D880" s="349"/>
      <c r="E880" s="349"/>
      <c r="F880" s="349"/>
      <c r="G880" s="349"/>
      <c r="H880" s="349"/>
      <c r="I880" s="349"/>
      <c r="J880" s="349"/>
      <c r="K880" s="349"/>
      <c r="L880" s="349"/>
      <c r="M880" s="349"/>
      <c r="N880" s="349"/>
      <c r="O880" s="349"/>
      <c r="P880" s="349"/>
      <c r="Q880" s="349"/>
      <c r="R880" s="349"/>
      <c r="S880" s="349"/>
      <c r="T880" s="349"/>
      <c r="U880" s="349"/>
      <c r="V880" s="349"/>
      <c r="W880" s="349"/>
      <c r="X880" s="349"/>
      <c r="Y880" s="349"/>
      <c r="Z880" s="349"/>
    </row>
    <row r="881" spans="1:26" ht="15.75" customHeight="1" x14ac:dyDescent="0.2">
      <c r="A881" s="349"/>
      <c r="B881" s="351"/>
      <c r="C881" s="349"/>
      <c r="D881" s="349"/>
      <c r="E881" s="349"/>
      <c r="F881" s="349"/>
      <c r="G881" s="349"/>
      <c r="H881" s="349"/>
      <c r="I881" s="349"/>
      <c r="J881" s="349"/>
      <c r="K881" s="349"/>
      <c r="L881" s="349"/>
      <c r="M881" s="349"/>
      <c r="N881" s="349"/>
      <c r="O881" s="349"/>
      <c r="P881" s="349"/>
      <c r="Q881" s="349"/>
      <c r="R881" s="349"/>
      <c r="S881" s="349"/>
      <c r="T881" s="349"/>
      <c r="U881" s="349"/>
      <c r="V881" s="349"/>
      <c r="W881" s="349"/>
      <c r="X881" s="349"/>
      <c r="Y881" s="349"/>
      <c r="Z881" s="349"/>
    </row>
    <row r="882" spans="1:26" ht="15.75" customHeight="1" x14ac:dyDescent="0.2">
      <c r="A882" s="349"/>
      <c r="B882" s="351"/>
      <c r="C882" s="349"/>
      <c r="D882" s="349"/>
      <c r="E882" s="349"/>
      <c r="F882" s="349"/>
      <c r="G882" s="349"/>
      <c r="H882" s="349"/>
      <c r="I882" s="349"/>
      <c r="J882" s="349"/>
      <c r="K882" s="349"/>
      <c r="L882" s="349"/>
      <c r="M882" s="349"/>
      <c r="N882" s="349"/>
      <c r="O882" s="349"/>
      <c r="P882" s="349"/>
      <c r="Q882" s="349"/>
      <c r="R882" s="349"/>
      <c r="S882" s="349"/>
      <c r="T882" s="349"/>
      <c r="U882" s="349"/>
      <c r="V882" s="349"/>
      <c r="W882" s="349"/>
      <c r="X882" s="349"/>
      <c r="Y882" s="349"/>
      <c r="Z882" s="349"/>
    </row>
    <row r="883" spans="1:26" ht="15.75" customHeight="1" x14ac:dyDescent="0.2">
      <c r="A883" s="349"/>
      <c r="B883" s="351"/>
      <c r="C883" s="349"/>
      <c r="D883" s="349"/>
      <c r="E883" s="349"/>
      <c r="F883" s="349"/>
      <c r="G883" s="349"/>
      <c r="H883" s="349"/>
      <c r="I883" s="349"/>
      <c r="J883" s="349"/>
      <c r="K883" s="349"/>
      <c r="L883" s="349"/>
      <c r="M883" s="349"/>
      <c r="N883" s="349"/>
      <c r="O883" s="349"/>
      <c r="P883" s="349"/>
      <c r="Q883" s="349"/>
      <c r="R883" s="349"/>
      <c r="S883" s="349"/>
      <c r="T883" s="349"/>
      <c r="U883" s="349"/>
      <c r="V883" s="349"/>
      <c r="W883" s="349"/>
      <c r="X883" s="349"/>
      <c r="Y883" s="349"/>
      <c r="Z883" s="349"/>
    </row>
    <row r="884" spans="1:26" ht="15.75" customHeight="1" x14ac:dyDescent="0.2">
      <c r="A884" s="349"/>
      <c r="B884" s="351"/>
      <c r="C884" s="349"/>
      <c r="D884" s="349"/>
      <c r="E884" s="349"/>
      <c r="F884" s="349"/>
      <c r="G884" s="349"/>
      <c r="H884" s="349"/>
      <c r="I884" s="349"/>
      <c r="J884" s="349"/>
      <c r="K884" s="349"/>
      <c r="L884" s="349"/>
      <c r="M884" s="349"/>
      <c r="N884" s="349"/>
      <c r="O884" s="349"/>
      <c r="P884" s="349"/>
      <c r="Q884" s="349"/>
      <c r="R884" s="349"/>
      <c r="S884" s="349"/>
      <c r="T884" s="349"/>
      <c r="U884" s="349"/>
      <c r="V884" s="349"/>
      <c r="W884" s="349"/>
      <c r="X884" s="349"/>
      <c r="Y884" s="349"/>
      <c r="Z884" s="349"/>
    </row>
    <row r="885" spans="1:26" ht="15.75" customHeight="1" x14ac:dyDescent="0.2">
      <c r="A885" s="349"/>
      <c r="B885" s="351"/>
      <c r="C885" s="349"/>
      <c r="D885" s="349"/>
      <c r="E885" s="349"/>
      <c r="F885" s="349"/>
      <c r="G885" s="349"/>
      <c r="H885" s="349"/>
      <c r="I885" s="349"/>
      <c r="J885" s="349"/>
      <c r="K885" s="349"/>
      <c r="L885" s="349"/>
      <c r="M885" s="349"/>
      <c r="N885" s="349"/>
      <c r="O885" s="349"/>
      <c r="P885" s="349"/>
      <c r="Q885" s="349"/>
      <c r="R885" s="349"/>
      <c r="S885" s="349"/>
      <c r="T885" s="349"/>
      <c r="U885" s="349"/>
      <c r="V885" s="349"/>
      <c r="W885" s="349"/>
      <c r="X885" s="349"/>
      <c r="Y885" s="349"/>
      <c r="Z885" s="349"/>
    </row>
    <row r="886" spans="1:26" ht="15.75" customHeight="1" x14ac:dyDescent="0.2">
      <c r="A886" s="349"/>
      <c r="B886" s="351"/>
      <c r="C886" s="349"/>
      <c r="D886" s="349"/>
      <c r="E886" s="349"/>
      <c r="F886" s="349"/>
      <c r="G886" s="349"/>
      <c r="H886" s="349"/>
      <c r="I886" s="349"/>
      <c r="J886" s="349"/>
      <c r="K886" s="349"/>
      <c r="L886" s="349"/>
      <c r="M886" s="349"/>
      <c r="N886" s="349"/>
      <c r="O886" s="349"/>
      <c r="P886" s="349"/>
      <c r="Q886" s="349"/>
      <c r="R886" s="349"/>
      <c r="S886" s="349"/>
      <c r="T886" s="349"/>
      <c r="U886" s="349"/>
      <c r="V886" s="349"/>
      <c r="W886" s="349"/>
      <c r="X886" s="349"/>
      <c r="Y886" s="349"/>
      <c r="Z886" s="349"/>
    </row>
    <row r="887" spans="1:26" ht="15.75" customHeight="1" x14ac:dyDescent="0.2">
      <c r="A887" s="349"/>
      <c r="B887" s="351"/>
      <c r="C887" s="349"/>
      <c r="D887" s="349"/>
      <c r="E887" s="349"/>
      <c r="F887" s="349"/>
      <c r="G887" s="349"/>
      <c r="H887" s="349"/>
      <c r="I887" s="349"/>
      <c r="J887" s="349"/>
      <c r="K887" s="349"/>
      <c r="L887" s="349"/>
      <c r="M887" s="349"/>
      <c r="N887" s="349"/>
      <c r="O887" s="349"/>
      <c r="P887" s="349"/>
      <c r="Q887" s="349"/>
      <c r="R887" s="349"/>
      <c r="S887" s="349"/>
      <c r="T887" s="349"/>
      <c r="U887" s="349"/>
      <c r="V887" s="349"/>
      <c r="W887" s="349"/>
      <c r="X887" s="349"/>
      <c r="Y887" s="349"/>
      <c r="Z887" s="349"/>
    </row>
    <row r="888" spans="1:26" ht="15.75" customHeight="1" x14ac:dyDescent="0.2">
      <c r="A888" s="349"/>
      <c r="B888" s="351"/>
      <c r="C888" s="349"/>
      <c r="D888" s="349"/>
      <c r="E888" s="349"/>
      <c r="F888" s="349"/>
      <c r="G888" s="349"/>
      <c r="H888" s="349"/>
      <c r="I888" s="349"/>
      <c r="J888" s="349"/>
      <c r="K888" s="349"/>
      <c r="L888" s="349"/>
      <c r="M888" s="349"/>
      <c r="N888" s="349"/>
      <c r="O888" s="349"/>
      <c r="P888" s="349"/>
      <c r="Q888" s="349"/>
      <c r="R888" s="349"/>
      <c r="S888" s="349"/>
      <c r="T888" s="349"/>
      <c r="U888" s="349"/>
      <c r="V888" s="349"/>
      <c r="W888" s="349"/>
      <c r="X888" s="349"/>
      <c r="Y888" s="349"/>
      <c r="Z888" s="349"/>
    </row>
    <row r="889" spans="1:26" ht="15.75" customHeight="1" x14ac:dyDescent="0.2">
      <c r="A889" s="349"/>
      <c r="B889" s="351"/>
      <c r="C889" s="349"/>
      <c r="D889" s="349"/>
      <c r="E889" s="349"/>
      <c r="F889" s="349"/>
      <c r="G889" s="349"/>
      <c r="H889" s="349"/>
      <c r="I889" s="349"/>
      <c r="J889" s="349"/>
      <c r="K889" s="349"/>
      <c r="L889" s="349"/>
      <c r="M889" s="349"/>
      <c r="N889" s="349"/>
      <c r="O889" s="349"/>
      <c r="P889" s="349"/>
      <c r="Q889" s="349"/>
      <c r="R889" s="349"/>
      <c r="S889" s="349"/>
      <c r="T889" s="349"/>
      <c r="U889" s="349"/>
      <c r="V889" s="349"/>
      <c r="W889" s="349"/>
      <c r="X889" s="349"/>
      <c r="Y889" s="349"/>
      <c r="Z889" s="349"/>
    </row>
    <row r="890" spans="1:26" ht="15.75" customHeight="1" x14ac:dyDescent="0.2">
      <c r="A890" s="349"/>
      <c r="B890" s="351"/>
      <c r="C890" s="349"/>
      <c r="D890" s="349"/>
      <c r="E890" s="349"/>
      <c r="F890" s="349"/>
      <c r="G890" s="349"/>
      <c r="H890" s="349"/>
      <c r="I890" s="349"/>
      <c r="J890" s="349"/>
      <c r="K890" s="349"/>
      <c r="L890" s="349"/>
      <c r="M890" s="349"/>
      <c r="N890" s="349"/>
      <c r="O890" s="349"/>
      <c r="P890" s="349"/>
      <c r="Q890" s="349"/>
      <c r="R890" s="349"/>
      <c r="S890" s="349"/>
      <c r="T890" s="349"/>
      <c r="U890" s="349"/>
      <c r="V890" s="349"/>
      <c r="W890" s="349"/>
      <c r="X890" s="349"/>
      <c r="Y890" s="349"/>
      <c r="Z890" s="349"/>
    </row>
    <row r="891" spans="1:26" ht="15.75" customHeight="1" x14ac:dyDescent="0.2">
      <c r="A891" s="349"/>
      <c r="B891" s="351"/>
      <c r="C891" s="349"/>
      <c r="D891" s="349"/>
      <c r="E891" s="349"/>
      <c r="F891" s="349"/>
      <c r="G891" s="349"/>
      <c r="H891" s="349"/>
      <c r="I891" s="349"/>
      <c r="J891" s="349"/>
      <c r="K891" s="349"/>
      <c r="L891" s="349"/>
      <c r="M891" s="349"/>
      <c r="N891" s="349"/>
      <c r="O891" s="349"/>
      <c r="P891" s="349"/>
      <c r="Q891" s="349"/>
      <c r="R891" s="349"/>
      <c r="S891" s="349"/>
      <c r="T891" s="349"/>
      <c r="U891" s="349"/>
      <c r="V891" s="349"/>
      <c r="W891" s="349"/>
      <c r="X891" s="349"/>
      <c r="Y891" s="349"/>
      <c r="Z891" s="349"/>
    </row>
    <row r="892" spans="1:26" ht="15.75" customHeight="1" x14ac:dyDescent="0.2">
      <c r="A892" s="349"/>
      <c r="B892" s="351"/>
      <c r="C892" s="349"/>
      <c r="D892" s="349"/>
      <c r="E892" s="349"/>
      <c r="F892" s="349"/>
      <c r="G892" s="349"/>
      <c r="H892" s="349"/>
      <c r="I892" s="349"/>
      <c r="J892" s="349"/>
      <c r="K892" s="349"/>
      <c r="L892" s="349"/>
      <c r="M892" s="349"/>
      <c r="N892" s="349"/>
      <c r="O892" s="349"/>
      <c r="P892" s="349"/>
      <c r="Q892" s="349"/>
      <c r="R892" s="349"/>
      <c r="S892" s="349"/>
      <c r="T892" s="349"/>
      <c r="U892" s="349"/>
      <c r="V892" s="349"/>
      <c r="W892" s="349"/>
      <c r="X892" s="349"/>
      <c r="Y892" s="349"/>
      <c r="Z892" s="349"/>
    </row>
    <row r="893" spans="1:26" ht="15.75" customHeight="1" x14ac:dyDescent="0.2">
      <c r="A893" s="349"/>
      <c r="B893" s="351"/>
      <c r="C893" s="349"/>
      <c r="D893" s="349"/>
      <c r="E893" s="349"/>
      <c r="F893" s="349"/>
      <c r="G893" s="349"/>
      <c r="H893" s="349"/>
      <c r="I893" s="349"/>
      <c r="J893" s="349"/>
      <c r="K893" s="349"/>
      <c r="L893" s="349"/>
      <c r="M893" s="349"/>
      <c r="N893" s="349"/>
      <c r="O893" s="349"/>
      <c r="P893" s="349"/>
      <c r="Q893" s="349"/>
      <c r="R893" s="349"/>
      <c r="S893" s="349"/>
      <c r="T893" s="349"/>
      <c r="U893" s="349"/>
      <c r="V893" s="349"/>
      <c r="W893" s="349"/>
      <c r="X893" s="349"/>
      <c r="Y893" s="349"/>
      <c r="Z893" s="349"/>
    </row>
    <row r="894" spans="1:26" ht="15.75" customHeight="1" x14ac:dyDescent="0.2">
      <c r="A894" s="349"/>
      <c r="B894" s="351"/>
      <c r="C894" s="349"/>
      <c r="D894" s="349"/>
      <c r="E894" s="349"/>
      <c r="F894" s="349"/>
      <c r="G894" s="349"/>
      <c r="H894" s="349"/>
      <c r="I894" s="349"/>
      <c r="J894" s="349"/>
      <c r="K894" s="349"/>
      <c r="L894" s="349"/>
      <c r="M894" s="349"/>
      <c r="N894" s="349"/>
      <c r="O894" s="349"/>
      <c r="P894" s="349"/>
      <c r="Q894" s="349"/>
      <c r="R894" s="349"/>
      <c r="S894" s="349"/>
      <c r="T894" s="349"/>
      <c r="U894" s="349"/>
      <c r="V894" s="349"/>
      <c r="W894" s="349"/>
      <c r="X894" s="349"/>
      <c r="Y894" s="349"/>
      <c r="Z894" s="349"/>
    </row>
    <row r="895" spans="1:26" ht="15.75" customHeight="1" x14ac:dyDescent="0.2">
      <c r="A895" s="349"/>
      <c r="B895" s="351"/>
      <c r="C895" s="349"/>
      <c r="D895" s="349"/>
      <c r="E895" s="349"/>
      <c r="F895" s="349"/>
      <c r="G895" s="349"/>
      <c r="H895" s="349"/>
      <c r="I895" s="349"/>
      <c r="J895" s="349"/>
      <c r="K895" s="349"/>
      <c r="L895" s="349"/>
      <c r="M895" s="349"/>
      <c r="N895" s="349"/>
      <c r="O895" s="349"/>
      <c r="P895" s="349"/>
      <c r="Q895" s="349"/>
      <c r="R895" s="349"/>
      <c r="S895" s="349"/>
      <c r="T895" s="349"/>
      <c r="U895" s="349"/>
      <c r="V895" s="349"/>
      <c r="W895" s="349"/>
      <c r="X895" s="349"/>
      <c r="Y895" s="349"/>
      <c r="Z895" s="349"/>
    </row>
    <row r="896" spans="1:26" ht="15.75" customHeight="1" x14ac:dyDescent="0.2">
      <c r="A896" s="349"/>
      <c r="B896" s="351"/>
      <c r="C896" s="349"/>
      <c r="D896" s="349"/>
      <c r="E896" s="349"/>
      <c r="F896" s="349"/>
      <c r="G896" s="349"/>
      <c r="H896" s="349"/>
      <c r="I896" s="349"/>
      <c r="J896" s="349"/>
      <c r="K896" s="349"/>
      <c r="L896" s="349"/>
      <c r="M896" s="349"/>
      <c r="N896" s="349"/>
      <c r="O896" s="349"/>
      <c r="P896" s="349"/>
      <c r="Q896" s="349"/>
      <c r="R896" s="349"/>
      <c r="S896" s="349"/>
      <c r="T896" s="349"/>
      <c r="U896" s="349"/>
      <c r="V896" s="349"/>
      <c r="W896" s="349"/>
      <c r="X896" s="349"/>
      <c r="Y896" s="349"/>
      <c r="Z896" s="349"/>
    </row>
    <row r="897" spans="1:26" ht="15.75" customHeight="1" x14ac:dyDescent="0.2">
      <c r="A897" s="349"/>
      <c r="B897" s="351"/>
      <c r="C897" s="349"/>
      <c r="D897" s="349"/>
      <c r="E897" s="349"/>
      <c r="F897" s="349"/>
      <c r="G897" s="349"/>
      <c r="H897" s="349"/>
      <c r="I897" s="349"/>
      <c r="J897" s="349"/>
      <c r="K897" s="349"/>
      <c r="L897" s="349"/>
      <c r="M897" s="349"/>
      <c r="N897" s="349"/>
      <c r="O897" s="349"/>
      <c r="P897" s="349"/>
      <c r="Q897" s="349"/>
      <c r="R897" s="349"/>
      <c r="S897" s="349"/>
      <c r="T897" s="349"/>
      <c r="U897" s="349"/>
      <c r="V897" s="349"/>
      <c r="W897" s="349"/>
      <c r="X897" s="349"/>
      <c r="Y897" s="349"/>
      <c r="Z897" s="349"/>
    </row>
    <row r="898" spans="1:26" ht="15.75" customHeight="1" x14ac:dyDescent="0.2">
      <c r="A898" s="349"/>
      <c r="B898" s="351"/>
      <c r="C898" s="349"/>
      <c r="D898" s="349"/>
      <c r="E898" s="349"/>
      <c r="F898" s="349"/>
      <c r="G898" s="349"/>
      <c r="H898" s="349"/>
      <c r="I898" s="349"/>
      <c r="J898" s="349"/>
      <c r="K898" s="349"/>
      <c r="L898" s="349"/>
      <c r="M898" s="349"/>
      <c r="N898" s="349"/>
      <c r="O898" s="349"/>
      <c r="P898" s="349"/>
      <c r="Q898" s="349"/>
      <c r="R898" s="349"/>
      <c r="S898" s="349"/>
      <c r="T898" s="349"/>
      <c r="U898" s="349"/>
      <c r="V898" s="349"/>
      <c r="W898" s="349"/>
      <c r="X898" s="349"/>
      <c r="Y898" s="349"/>
      <c r="Z898" s="349"/>
    </row>
    <row r="899" spans="1:26" ht="15.75" customHeight="1" x14ac:dyDescent="0.2">
      <c r="A899" s="349"/>
      <c r="B899" s="351"/>
      <c r="C899" s="349"/>
      <c r="D899" s="349"/>
      <c r="E899" s="349"/>
      <c r="F899" s="349"/>
      <c r="G899" s="349"/>
      <c r="H899" s="349"/>
      <c r="I899" s="349"/>
      <c r="J899" s="349"/>
      <c r="K899" s="349"/>
      <c r="L899" s="349"/>
      <c r="M899" s="349"/>
      <c r="N899" s="349"/>
      <c r="O899" s="349"/>
      <c r="P899" s="349"/>
      <c r="Q899" s="349"/>
      <c r="R899" s="349"/>
      <c r="S899" s="349"/>
      <c r="T899" s="349"/>
      <c r="U899" s="349"/>
      <c r="V899" s="349"/>
      <c r="W899" s="349"/>
      <c r="X899" s="349"/>
      <c r="Y899" s="349"/>
      <c r="Z899" s="349"/>
    </row>
    <row r="900" spans="1:26" ht="15.75" customHeight="1" x14ac:dyDescent="0.2">
      <c r="A900" s="349"/>
      <c r="B900" s="351"/>
      <c r="C900" s="349"/>
      <c r="D900" s="349"/>
      <c r="E900" s="349"/>
      <c r="F900" s="349"/>
      <c r="G900" s="349"/>
      <c r="H900" s="349"/>
      <c r="I900" s="349"/>
      <c r="J900" s="349"/>
      <c r="K900" s="349"/>
      <c r="L900" s="349"/>
      <c r="M900" s="349"/>
      <c r="N900" s="349"/>
      <c r="O900" s="349"/>
      <c r="P900" s="349"/>
      <c r="Q900" s="349"/>
      <c r="R900" s="349"/>
      <c r="S900" s="349"/>
      <c r="T900" s="349"/>
      <c r="U900" s="349"/>
      <c r="V900" s="349"/>
      <c r="W900" s="349"/>
      <c r="X900" s="349"/>
      <c r="Y900" s="349"/>
      <c r="Z900" s="349"/>
    </row>
    <row r="901" spans="1:26" ht="15.75" customHeight="1" x14ac:dyDescent="0.2">
      <c r="A901" s="349"/>
      <c r="B901" s="351"/>
      <c r="C901" s="349"/>
      <c r="D901" s="349"/>
      <c r="E901" s="349"/>
      <c r="F901" s="349"/>
      <c r="G901" s="349"/>
      <c r="H901" s="349"/>
      <c r="I901" s="349"/>
      <c r="J901" s="349"/>
      <c r="K901" s="349"/>
      <c r="L901" s="349"/>
      <c r="M901" s="349"/>
      <c r="N901" s="349"/>
      <c r="O901" s="349"/>
      <c r="P901" s="349"/>
      <c r="Q901" s="349"/>
      <c r="R901" s="349"/>
      <c r="S901" s="349"/>
      <c r="T901" s="349"/>
      <c r="U901" s="349"/>
      <c r="V901" s="349"/>
      <c r="W901" s="349"/>
      <c r="X901" s="349"/>
      <c r="Y901" s="349"/>
      <c r="Z901" s="349"/>
    </row>
    <row r="902" spans="1:26" ht="15.75" customHeight="1" x14ac:dyDescent="0.2">
      <c r="A902" s="349"/>
      <c r="B902" s="351"/>
      <c r="C902" s="349"/>
      <c r="D902" s="349"/>
      <c r="E902" s="349"/>
      <c r="F902" s="349"/>
      <c r="G902" s="349"/>
      <c r="H902" s="349"/>
      <c r="I902" s="349"/>
      <c r="J902" s="349"/>
      <c r="K902" s="349"/>
      <c r="L902" s="349"/>
      <c r="M902" s="349"/>
      <c r="N902" s="349"/>
      <c r="O902" s="349"/>
      <c r="P902" s="349"/>
      <c r="Q902" s="349"/>
      <c r="R902" s="349"/>
      <c r="S902" s="349"/>
      <c r="T902" s="349"/>
      <c r="U902" s="349"/>
      <c r="V902" s="349"/>
      <c r="W902" s="349"/>
      <c r="X902" s="349"/>
      <c r="Y902" s="349"/>
      <c r="Z902" s="349"/>
    </row>
    <row r="903" spans="1:26" ht="15.75" customHeight="1" x14ac:dyDescent="0.2">
      <c r="A903" s="349"/>
      <c r="B903" s="351"/>
      <c r="C903" s="349"/>
      <c r="D903" s="349"/>
      <c r="E903" s="349"/>
      <c r="F903" s="349"/>
      <c r="G903" s="349"/>
      <c r="H903" s="349"/>
      <c r="I903" s="349"/>
      <c r="J903" s="349"/>
      <c r="K903" s="349"/>
      <c r="L903" s="349"/>
      <c r="M903" s="349"/>
      <c r="N903" s="349"/>
      <c r="O903" s="349"/>
      <c r="P903" s="349"/>
      <c r="Q903" s="349"/>
      <c r="R903" s="349"/>
      <c r="S903" s="349"/>
      <c r="T903" s="349"/>
      <c r="U903" s="349"/>
      <c r="V903" s="349"/>
      <c r="W903" s="349"/>
      <c r="X903" s="349"/>
      <c r="Y903" s="349"/>
      <c r="Z903" s="349"/>
    </row>
    <row r="904" spans="1:26" ht="15.75" customHeight="1" x14ac:dyDescent="0.2">
      <c r="A904" s="349"/>
      <c r="B904" s="351"/>
      <c r="C904" s="349"/>
      <c r="D904" s="349"/>
      <c r="E904" s="349"/>
      <c r="F904" s="349"/>
      <c r="G904" s="349"/>
      <c r="H904" s="349"/>
      <c r="I904" s="349"/>
      <c r="J904" s="349"/>
      <c r="K904" s="349"/>
      <c r="L904" s="349"/>
      <c r="M904" s="349"/>
      <c r="N904" s="349"/>
      <c r="O904" s="349"/>
      <c r="P904" s="349"/>
      <c r="Q904" s="349"/>
      <c r="R904" s="349"/>
      <c r="S904" s="349"/>
      <c r="T904" s="349"/>
      <c r="U904" s="349"/>
      <c r="V904" s="349"/>
      <c r="W904" s="349"/>
      <c r="X904" s="349"/>
      <c r="Y904" s="349"/>
      <c r="Z904" s="349"/>
    </row>
    <row r="905" spans="1:26" ht="15.75" customHeight="1" x14ac:dyDescent="0.2">
      <c r="A905" s="349"/>
      <c r="B905" s="351"/>
      <c r="C905" s="349"/>
      <c r="D905" s="349"/>
      <c r="E905" s="349"/>
      <c r="F905" s="349"/>
      <c r="G905" s="349"/>
      <c r="H905" s="349"/>
      <c r="I905" s="349"/>
      <c r="J905" s="349"/>
      <c r="K905" s="349"/>
      <c r="L905" s="349"/>
      <c r="M905" s="349"/>
      <c r="N905" s="349"/>
      <c r="O905" s="349"/>
      <c r="P905" s="349"/>
      <c r="Q905" s="349"/>
      <c r="R905" s="349"/>
      <c r="S905" s="349"/>
      <c r="T905" s="349"/>
      <c r="U905" s="349"/>
      <c r="V905" s="349"/>
      <c r="W905" s="349"/>
      <c r="X905" s="349"/>
      <c r="Y905" s="349"/>
      <c r="Z905" s="349"/>
    </row>
    <row r="906" spans="1:26" ht="15.75" customHeight="1" x14ac:dyDescent="0.2">
      <c r="A906" s="349"/>
      <c r="B906" s="351"/>
      <c r="C906" s="349"/>
      <c r="D906" s="349"/>
      <c r="E906" s="349"/>
      <c r="F906" s="349"/>
      <c r="G906" s="349"/>
      <c r="H906" s="349"/>
      <c r="I906" s="349"/>
      <c r="J906" s="349"/>
      <c r="K906" s="349"/>
      <c r="L906" s="349"/>
      <c r="M906" s="349"/>
      <c r="N906" s="349"/>
      <c r="O906" s="349"/>
      <c r="P906" s="349"/>
      <c r="Q906" s="349"/>
      <c r="R906" s="349"/>
      <c r="S906" s="349"/>
      <c r="T906" s="349"/>
      <c r="U906" s="349"/>
      <c r="V906" s="349"/>
      <c r="W906" s="349"/>
      <c r="X906" s="349"/>
      <c r="Y906" s="349"/>
      <c r="Z906" s="349"/>
    </row>
    <row r="907" spans="1:26" ht="15.75" customHeight="1" x14ac:dyDescent="0.2">
      <c r="A907" s="349"/>
      <c r="B907" s="351"/>
      <c r="C907" s="349"/>
      <c r="D907" s="349"/>
      <c r="E907" s="349"/>
      <c r="F907" s="349"/>
      <c r="G907" s="349"/>
      <c r="H907" s="349"/>
      <c r="I907" s="349"/>
      <c r="J907" s="349"/>
      <c r="K907" s="349"/>
      <c r="L907" s="349"/>
      <c r="M907" s="349"/>
      <c r="N907" s="349"/>
      <c r="O907" s="349"/>
      <c r="P907" s="349"/>
      <c r="Q907" s="349"/>
      <c r="R907" s="349"/>
      <c r="S907" s="349"/>
      <c r="T907" s="349"/>
      <c r="U907" s="349"/>
      <c r="V907" s="349"/>
      <c r="W907" s="349"/>
      <c r="X907" s="349"/>
      <c r="Y907" s="349"/>
      <c r="Z907" s="349"/>
    </row>
    <row r="908" spans="1:26" ht="15.75" customHeight="1" x14ac:dyDescent="0.2">
      <c r="A908" s="349"/>
      <c r="B908" s="351"/>
      <c r="C908" s="349"/>
      <c r="D908" s="349"/>
      <c r="E908" s="349"/>
      <c r="F908" s="349"/>
      <c r="G908" s="349"/>
      <c r="H908" s="349"/>
      <c r="I908" s="349"/>
      <c r="J908" s="349"/>
      <c r="K908" s="349"/>
      <c r="L908" s="349"/>
      <c r="M908" s="349"/>
      <c r="N908" s="349"/>
      <c r="O908" s="349"/>
      <c r="P908" s="349"/>
      <c r="Q908" s="349"/>
      <c r="R908" s="349"/>
      <c r="S908" s="349"/>
      <c r="T908" s="349"/>
      <c r="U908" s="349"/>
      <c r="V908" s="349"/>
      <c r="W908" s="349"/>
      <c r="X908" s="349"/>
      <c r="Y908" s="349"/>
      <c r="Z908" s="349"/>
    </row>
    <row r="909" spans="1:26" ht="15.75" customHeight="1" x14ac:dyDescent="0.2">
      <c r="A909" s="349"/>
      <c r="B909" s="351"/>
      <c r="C909" s="349"/>
      <c r="D909" s="349"/>
      <c r="E909" s="349"/>
      <c r="F909" s="349"/>
      <c r="G909" s="349"/>
      <c r="H909" s="349"/>
      <c r="I909" s="349"/>
      <c r="J909" s="349"/>
      <c r="K909" s="349"/>
      <c r="L909" s="349"/>
      <c r="M909" s="349"/>
      <c r="N909" s="349"/>
      <c r="O909" s="349"/>
      <c r="P909" s="349"/>
      <c r="Q909" s="349"/>
      <c r="R909" s="349"/>
      <c r="S909" s="349"/>
      <c r="T909" s="349"/>
      <c r="U909" s="349"/>
      <c r="V909" s="349"/>
      <c r="W909" s="349"/>
      <c r="X909" s="349"/>
      <c r="Y909" s="349"/>
      <c r="Z909" s="349"/>
    </row>
    <row r="910" spans="1:26" ht="15.75" customHeight="1" x14ac:dyDescent="0.2">
      <c r="A910" s="349"/>
      <c r="B910" s="351"/>
      <c r="C910" s="349"/>
      <c r="D910" s="349"/>
      <c r="E910" s="349"/>
      <c r="F910" s="349"/>
      <c r="G910" s="349"/>
      <c r="H910" s="349"/>
      <c r="I910" s="349"/>
      <c r="J910" s="349"/>
      <c r="K910" s="349"/>
      <c r="L910" s="349"/>
      <c r="M910" s="349"/>
      <c r="N910" s="349"/>
      <c r="O910" s="349"/>
      <c r="P910" s="349"/>
      <c r="Q910" s="349"/>
      <c r="R910" s="349"/>
      <c r="S910" s="349"/>
      <c r="T910" s="349"/>
      <c r="U910" s="349"/>
      <c r="V910" s="349"/>
      <c r="W910" s="349"/>
      <c r="X910" s="349"/>
      <c r="Y910" s="349"/>
      <c r="Z910" s="349"/>
    </row>
    <row r="911" spans="1:26" ht="15.75" customHeight="1" x14ac:dyDescent="0.2">
      <c r="A911" s="349"/>
      <c r="B911" s="351"/>
      <c r="C911" s="349"/>
      <c r="D911" s="349"/>
      <c r="E911" s="349"/>
      <c r="F911" s="349"/>
      <c r="G911" s="349"/>
      <c r="H911" s="349"/>
      <c r="I911" s="349"/>
      <c r="J911" s="349"/>
      <c r="K911" s="349"/>
      <c r="L911" s="349"/>
      <c r="M911" s="349"/>
      <c r="N911" s="349"/>
      <c r="O911" s="349"/>
      <c r="P911" s="349"/>
      <c r="Q911" s="349"/>
      <c r="R911" s="349"/>
      <c r="S911" s="349"/>
      <c r="T911" s="349"/>
      <c r="U911" s="349"/>
      <c r="V911" s="349"/>
      <c r="W911" s="349"/>
      <c r="X911" s="349"/>
      <c r="Y911" s="349"/>
      <c r="Z911" s="349"/>
    </row>
    <row r="912" spans="1:26" ht="15.75" customHeight="1" x14ac:dyDescent="0.2">
      <c r="A912" s="349"/>
      <c r="B912" s="351"/>
      <c r="C912" s="349"/>
      <c r="D912" s="349"/>
      <c r="E912" s="349"/>
      <c r="F912" s="349"/>
      <c r="G912" s="349"/>
      <c r="H912" s="349"/>
      <c r="I912" s="349"/>
      <c r="J912" s="349"/>
      <c r="K912" s="349"/>
      <c r="L912" s="349"/>
      <c r="M912" s="349"/>
      <c r="N912" s="349"/>
      <c r="O912" s="349"/>
      <c r="P912" s="349"/>
      <c r="Q912" s="349"/>
      <c r="R912" s="349"/>
      <c r="S912" s="349"/>
      <c r="T912" s="349"/>
      <c r="U912" s="349"/>
      <c r="V912" s="349"/>
      <c r="W912" s="349"/>
      <c r="X912" s="349"/>
      <c r="Y912" s="349"/>
      <c r="Z912" s="349"/>
    </row>
    <row r="913" spans="1:26" ht="15.75" customHeight="1" x14ac:dyDescent="0.2">
      <c r="A913" s="349"/>
      <c r="B913" s="351"/>
      <c r="C913" s="349"/>
      <c r="D913" s="349"/>
      <c r="E913" s="349"/>
      <c r="F913" s="349"/>
      <c r="G913" s="349"/>
      <c r="H913" s="349"/>
      <c r="I913" s="349"/>
      <c r="J913" s="349"/>
      <c r="K913" s="349"/>
      <c r="L913" s="349"/>
      <c r="M913" s="349"/>
      <c r="N913" s="349"/>
      <c r="O913" s="349"/>
      <c r="P913" s="349"/>
      <c r="Q913" s="349"/>
      <c r="R913" s="349"/>
      <c r="S913" s="349"/>
      <c r="T913" s="349"/>
      <c r="U913" s="349"/>
      <c r="V913" s="349"/>
      <c r="W913" s="349"/>
      <c r="X913" s="349"/>
      <c r="Y913" s="349"/>
      <c r="Z913" s="349"/>
    </row>
    <row r="914" spans="1:26" ht="15.75" customHeight="1" x14ac:dyDescent="0.2">
      <c r="A914" s="349"/>
      <c r="B914" s="351"/>
      <c r="C914" s="349"/>
      <c r="D914" s="349"/>
      <c r="E914" s="349"/>
      <c r="F914" s="349"/>
      <c r="G914" s="349"/>
      <c r="H914" s="349"/>
      <c r="I914" s="349"/>
      <c r="J914" s="349"/>
      <c r="K914" s="349"/>
      <c r="L914" s="349"/>
      <c r="M914" s="349"/>
      <c r="N914" s="349"/>
      <c r="O914" s="349"/>
      <c r="P914" s="349"/>
      <c r="Q914" s="349"/>
      <c r="R914" s="349"/>
      <c r="S914" s="349"/>
      <c r="T914" s="349"/>
      <c r="U914" s="349"/>
      <c r="V914" s="349"/>
      <c r="W914" s="349"/>
      <c r="X914" s="349"/>
      <c r="Y914" s="349"/>
      <c r="Z914" s="349"/>
    </row>
    <row r="915" spans="1:26" ht="15.75" customHeight="1" x14ac:dyDescent="0.2">
      <c r="A915" s="349"/>
      <c r="B915" s="351"/>
      <c r="C915" s="349"/>
      <c r="D915" s="349"/>
      <c r="E915" s="349"/>
      <c r="F915" s="349"/>
      <c r="G915" s="349"/>
      <c r="H915" s="349"/>
      <c r="I915" s="349"/>
      <c r="J915" s="349"/>
      <c r="K915" s="349"/>
      <c r="L915" s="349"/>
      <c r="M915" s="349"/>
      <c r="N915" s="349"/>
      <c r="O915" s="349"/>
      <c r="P915" s="349"/>
      <c r="Q915" s="349"/>
      <c r="R915" s="349"/>
      <c r="S915" s="349"/>
      <c r="T915" s="349"/>
      <c r="U915" s="349"/>
      <c r="V915" s="349"/>
      <c r="W915" s="349"/>
      <c r="X915" s="349"/>
      <c r="Y915" s="349"/>
      <c r="Z915" s="349"/>
    </row>
    <row r="916" spans="1:26" ht="15.75" customHeight="1" x14ac:dyDescent="0.2">
      <c r="A916" s="349"/>
      <c r="B916" s="351"/>
      <c r="C916" s="349"/>
      <c r="D916" s="349"/>
      <c r="E916" s="349"/>
      <c r="F916" s="349"/>
      <c r="G916" s="349"/>
      <c r="H916" s="349"/>
      <c r="I916" s="349"/>
      <c r="J916" s="349"/>
      <c r="K916" s="349"/>
      <c r="L916" s="349"/>
      <c r="M916" s="349"/>
      <c r="N916" s="349"/>
      <c r="O916" s="349"/>
      <c r="P916" s="349"/>
      <c r="Q916" s="349"/>
      <c r="R916" s="349"/>
      <c r="S916" s="349"/>
      <c r="T916" s="349"/>
      <c r="U916" s="349"/>
      <c r="V916" s="349"/>
      <c r="W916" s="349"/>
      <c r="X916" s="349"/>
      <c r="Y916" s="349"/>
      <c r="Z916" s="349"/>
    </row>
    <row r="917" spans="1:26" ht="15.75" customHeight="1" x14ac:dyDescent="0.2">
      <c r="A917" s="349"/>
      <c r="B917" s="351"/>
      <c r="C917" s="349"/>
      <c r="D917" s="349"/>
      <c r="E917" s="349"/>
      <c r="F917" s="349"/>
      <c r="G917" s="349"/>
      <c r="H917" s="349"/>
      <c r="I917" s="349"/>
      <c r="J917" s="349"/>
      <c r="K917" s="349"/>
      <c r="L917" s="349"/>
      <c r="M917" s="349"/>
      <c r="N917" s="349"/>
      <c r="O917" s="349"/>
      <c r="P917" s="349"/>
      <c r="Q917" s="349"/>
      <c r="R917" s="349"/>
      <c r="S917" s="349"/>
      <c r="T917" s="349"/>
      <c r="U917" s="349"/>
      <c r="V917" s="349"/>
      <c r="W917" s="349"/>
      <c r="X917" s="349"/>
      <c r="Y917" s="349"/>
      <c r="Z917" s="349"/>
    </row>
    <row r="918" spans="1:26" ht="15.75" customHeight="1" x14ac:dyDescent="0.2">
      <c r="A918" s="349"/>
      <c r="B918" s="351"/>
      <c r="C918" s="349"/>
      <c r="D918" s="349"/>
      <c r="E918" s="349"/>
      <c r="F918" s="349"/>
      <c r="G918" s="349"/>
      <c r="H918" s="349"/>
      <c r="I918" s="349"/>
      <c r="J918" s="349"/>
      <c r="K918" s="349"/>
      <c r="L918" s="349"/>
      <c r="M918" s="349"/>
      <c r="N918" s="349"/>
      <c r="O918" s="349"/>
      <c r="P918" s="349"/>
      <c r="Q918" s="349"/>
      <c r="R918" s="349"/>
      <c r="S918" s="349"/>
      <c r="T918" s="349"/>
      <c r="U918" s="349"/>
      <c r="V918" s="349"/>
      <c r="W918" s="349"/>
      <c r="X918" s="349"/>
      <c r="Y918" s="349"/>
      <c r="Z918" s="349"/>
    </row>
    <row r="919" spans="1:26" ht="15.75" customHeight="1" x14ac:dyDescent="0.2">
      <c r="A919" s="349"/>
      <c r="B919" s="351"/>
      <c r="C919" s="349"/>
      <c r="D919" s="349"/>
      <c r="E919" s="349"/>
      <c r="F919" s="349"/>
      <c r="G919" s="349"/>
      <c r="H919" s="349"/>
      <c r="I919" s="349"/>
      <c r="J919" s="349"/>
      <c r="K919" s="349"/>
      <c r="L919" s="349"/>
      <c r="M919" s="349"/>
      <c r="N919" s="349"/>
      <c r="O919" s="349"/>
      <c r="P919" s="349"/>
      <c r="Q919" s="349"/>
      <c r="R919" s="349"/>
      <c r="S919" s="349"/>
      <c r="T919" s="349"/>
      <c r="U919" s="349"/>
      <c r="V919" s="349"/>
      <c r="W919" s="349"/>
      <c r="X919" s="349"/>
      <c r="Y919" s="349"/>
      <c r="Z919" s="349"/>
    </row>
    <row r="920" spans="1:26" ht="15.75" customHeight="1" x14ac:dyDescent="0.2">
      <c r="A920" s="349"/>
      <c r="B920" s="351"/>
      <c r="C920" s="349"/>
      <c r="D920" s="349"/>
      <c r="E920" s="349"/>
      <c r="F920" s="349"/>
      <c r="G920" s="349"/>
      <c r="H920" s="349"/>
      <c r="I920" s="349"/>
      <c r="J920" s="349"/>
      <c r="K920" s="349"/>
      <c r="L920" s="349"/>
      <c r="M920" s="349"/>
      <c r="N920" s="349"/>
      <c r="O920" s="349"/>
      <c r="P920" s="349"/>
      <c r="Q920" s="349"/>
      <c r="R920" s="349"/>
      <c r="S920" s="349"/>
      <c r="T920" s="349"/>
      <c r="U920" s="349"/>
      <c r="V920" s="349"/>
      <c r="W920" s="349"/>
      <c r="X920" s="349"/>
      <c r="Y920" s="349"/>
      <c r="Z920" s="349"/>
    </row>
    <row r="921" spans="1:26" ht="15.75" customHeight="1" x14ac:dyDescent="0.2">
      <c r="A921" s="349"/>
      <c r="B921" s="351"/>
      <c r="C921" s="349"/>
      <c r="D921" s="349"/>
      <c r="E921" s="349"/>
      <c r="F921" s="349"/>
      <c r="G921" s="349"/>
      <c r="H921" s="349"/>
      <c r="I921" s="349"/>
      <c r="J921" s="349"/>
      <c r="K921" s="349"/>
      <c r="L921" s="349"/>
      <c r="M921" s="349"/>
      <c r="N921" s="349"/>
      <c r="O921" s="349"/>
      <c r="P921" s="349"/>
      <c r="Q921" s="349"/>
      <c r="R921" s="349"/>
      <c r="S921" s="349"/>
      <c r="T921" s="349"/>
      <c r="U921" s="349"/>
      <c r="V921" s="349"/>
      <c r="W921" s="349"/>
      <c r="X921" s="349"/>
      <c r="Y921" s="349"/>
      <c r="Z921" s="349"/>
    </row>
    <row r="922" spans="1:26" ht="15.75" customHeight="1" x14ac:dyDescent="0.2">
      <c r="A922" s="349"/>
      <c r="B922" s="351"/>
      <c r="C922" s="349"/>
      <c r="D922" s="349"/>
      <c r="E922" s="349"/>
      <c r="F922" s="349"/>
      <c r="G922" s="349"/>
      <c r="H922" s="349"/>
      <c r="I922" s="349"/>
      <c r="J922" s="349"/>
      <c r="K922" s="349"/>
      <c r="L922" s="349"/>
      <c r="M922" s="349"/>
      <c r="N922" s="349"/>
      <c r="O922" s="349"/>
      <c r="P922" s="349"/>
      <c r="Q922" s="349"/>
      <c r="R922" s="349"/>
      <c r="S922" s="349"/>
      <c r="T922" s="349"/>
      <c r="U922" s="349"/>
      <c r="V922" s="349"/>
      <c r="W922" s="349"/>
      <c r="X922" s="349"/>
      <c r="Y922" s="349"/>
      <c r="Z922" s="349"/>
    </row>
    <row r="923" spans="1:26" ht="15.75" customHeight="1" x14ac:dyDescent="0.2">
      <c r="A923" s="349"/>
      <c r="B923" s="351"/>
      <c r="C923" s="349"/>
      <c r="D923" s="349"/>
      <c r="E923" s="349"/>
      <c r="F923" s="349"/>
      <c r="G923" s="349"/>
      <c r="H923" s="349"/>
      <c r="I923" s="349"/>
      <c r="J923" s="349"/>
      <c r="K923" s="349"/>
      <c r="L923" s="349"/>
      <c r="M923" s="349"/>
      <c r="N923" s="349"/>
      <c r="O923" s="349"/>
      <c r="P923" s="349"/>
      <c r="Q923" s="349"/>
      <c r="R923" s="349"/>
      <c r="S923" s="349"/>
      <c r="T923" s="349"/>
      <c r="U923" s="349"/>
      <c r="V923" s="349"/>
      <c r="W923" s="349"/>
      <c r="X923" s="349"/>
      <c r="Y923" s="349"/>
      <c r="Z923" s="349"/>
    </row>
    <row r="924" spans="1:26" ht="15.75" customHeight="1" x14ac:dyDescent="0.2">
      <c r="A924" s="349"/>
      <c r="B924" s="351"/>
      <c r="C924" s="349"/>
      <c r="D924" s="349"/>
      <c r="E924" s="349"/>
      <c r="F924" s="349"/>
      <c r="G924" s="349"/>
      <c r="H924" s="349"/>
      <c r="I924" s="349"/>
      <c r="J924" s="349"/>
      <c r="K924" s="349"/>
      <c r="L924" s="349"/>
      <c r="M924" s="349"/>
      <c r="N924" s="349"/>
      <c r="O924" s="349"/>
      <c r="P924" s="349"/>
      <c r="Q924" s="349"/>
      <c r="R924" s="349"/>
      <c r="S924" s="349"/>
      <c r="T924" s="349"/>
      <c r="U924" s="349"/>
      <c r="V924" s="349"/>
      <c r="W924" s="349"/>
      <c r="X924" s="349"/>
      <c r="Y924" s="349"/>
      <c r="Z924" s="349"/>
    </row>
    <row r="925" spans="1:26" ht="15.75" customHeight="1" x14ac:dyDescent="0.2">
      <c r="A925" s="349"/>
      <c r="B925" s="351"/>
      <c r="C925" s="349"/>
      <c r="D925" s="349"/>
      <c r="E925" s="349"/>
      <c r="F925" s="349"/>
      <c r="G925" s="349"/>
      <c r="H925" s="349"/>
      <c r="I925" s="349"/>
      <c r="J925" s="349"/>
      <c r="K925" s="349"/>
      <c r="L925" s="349"/>
      <c r="M925" s="349"/>
      <c r="N925" s="349"/>
      <c r="O925" s="349"/>
      <c r="P925" s="349"/>
      <c r="Q925" s="349"/>
      <c r="R925" s="349"/>
      <c r="S925" s="349"/>
      <c r="T925" s="349"/>
      <c r="U925" s="349"/>
      <c r="V925" s="349"/>
      <c r="W925" s="349"/>
      <c r="X925" s="349"/>
      <c r="Y925" s="349"/>
      <c r="Z925" s="349"/>
    </row>
    <row r="926" spans="1:26" ht="15.75" customHeight="1" x14ac:dyDescent="0.2">
      <c r="A926" s="349"/>
      <c r="B926" s="351"/>
      <c r="C926" s="349"/>
      <c r="D926" s="349"/>
      <c r="E926" s="349"/>
      <c r="F926" s="349"/>
      <c r="G926" s="349"/>
      <c r="H926" s="349"/>
      <c r="I926" s="349"/>
      <c r="J926" s="349"/>
      <c r="K926" s="349"/>
      <c r="L926" s="349"/>
      <c r="M926" s="349"/>
      <c r="N926" s="349"/>
      <c r="O926" s="349"/>
      <c r="P926" s="349"/>
      <c r="Q926" s="349"/>
      <c r="R926" s="349"/>
      <c r="S926" s="349"/>
      <c r="T926" s="349"/>
      <c r="U926" s="349"/>
      <c r="V926" s="349"/>
      <c r="W926" s="349"/>
      <c r="X926" s="349"/>
      <c r="Y926" s="349"/>
      <c r="Z926" s="349"/>
    </row>
    <row r="927" spans="1:26" ht="15.75" customHeight="1" x14ac:dyDescent="0.2">
      <c r="A927" s="349"/>
      <c r="B927" s="351"/>
      <c r="C927" s="349"/>
      <c r="D927" s="349"/>
      <c r="E927" s="349"/>
      <c r="F927" s="349"/>
      <c r="G927" s="349"/>
      <c r="H927" s="349"/>
      <c r="I927" s="349"/>
      <c r="J927" s="349"/>
      <c r="K927" s="349"/>
      <c r="L927" s="349"/>
      <c r="M927" s="349"/>
      <c r="N927" s="349"/>
      <c r="O927" s="349"/>
      <c r="P927" s="349"/>
      <c r="Q927" s="349"/>
      <c r="R927" s="349"/>
      <c r="S927" s="349"/>
      <c r="T927" s="349"/>
      <c r="U927" s="349"/>
      <c r="V927" s="349"/>
      <c r="W927" s="349"/>
      <c r="X927" s="349"/>
      <c r="Y927" s="349"/>
      <c r="Z927" s="349"/>
    </row>
    <row r="928" spans="1:26" ht="15.75" customHeight="1" x14ac:dyDescent="0.2">
      <c r="A928" s="349"/>
      <c r="B928" s="351"/>
      <c r="C928" s="349"/>
      <c r="D928" s="349"/>
      <c r="E928" s="349"/>
      <c r="F928" s="349"/>
      <c r="G928" s="349"/>
      <c r="H928" s="349"/>
      <c r="I928" s="349"/>
      <c r="J928" s="349"/>
      <c r="K928" s="349"/>
      <c r="L928" s="349"/>
      <c r="M928" s="349"/>
      <c r="N928" s="349"/>
      <c r="O928" s="349"/>
      <c r="P928" s="349"/>
      <c r="Q928" s="349"/>
      <c r="R928" s="349"/>
      <c r="S928" s="349"/>
      <c r="T928" s="349"/>
      <c r="U928" s="349"/>
      <c r="V928" s="349"/>
      <c r="W928" s="349"/>
      <c r="X928" s="349"/>
      <c r="Y928" s="349"/>
      <c r="Z928" s="349"/>
    </row>
    <row r="929" spans="1:26" ht="15.75" customHeight="1" x14ac:dyDescent="0.2">
      <c r="A929" s="349"/>
      <c r="B929" s="351"/>
      <c r="C929" s="349"/>
      <c r="D929" s="349"/>
      <c r="E929" s="349"/>
      <c r="F929" s="349"/>
      <c r="G929" s="349"/>
      <c r="H929" s="349"/>
      <c r="I929" s="349"/>
      <c r="J929" s="349"/>
      <c r="K929" s="349"/>
      <c r="L929" s="349"/>
      <c r="M929" s="349"/>
      <c r="N929" s="349"/>
      <c r="O929" s="349"/>
      <c r="P929" s="349"/>
      <c r="Q929" s="349"/>
      <c r="R929" s="349"/>
      <c r="S929" s="349"/>
      <c r="T929" s="349"/>
      <c r="U929" s="349"/>
      <c r="V929" s="349"/>
      <c r="W929" s="349"/>
      <c r="X929" s="349"/>
      <c r="Y929" s="349"/>
      <c r="Z929" s="349"/>
    </row>
    <row r="930" spans="1:26" ht="15.75" customHeight="1" x14ac:dyDescent="0.2">
      <c r="A930" s="349"/>
      <c r="B930" s="351"/>
      <c r="C930" s="349"/>
      <c r="D930" s="349"/>
      <c r="E930" s="349"/>
      <c r="F930" s="349"/>
      <c r="G930" s="349"/>
      <c r="H930" s="349"/>
      <c r="I930" s="349"/>
      <c r="J930" s="349"/>
      <c r="K930" s="349"/>
      <c r="L930" s="349"/>
      <c r="M930" s="349"/>
      <c r="N930" s="349"/>
      <c r="O930" s="349"/>
      <c r="P930" s="349"/>
      <c r="Q930" s="349"/>
      <c r="R930" s="349"/>
      <c r="S930" s="349"/>
      <c r="T930" s="349"/>
      <c r="U930" s="349"/>
      <c r="V930" s="349"/>
      <c r="W930" s="349"/>
      <c r="X930" s="349"/>
      <c r="Y930" s="349"/>
      <c r="Z930" s="349"/>
    </row>
    <row r="931" spans="1:26" ht="15.75" customHeight="1" x14ac:dyDescent="0.2">
      <c r="A931" s="349"/>
      <c r="B931" s="351"/>
      <c r="C931" s="349"/>
      <c r="D931" s="349"/>
      <c r="E931" s="349"/>
      <c r="F931" s="349"/>
      <c r="G931" s="349"/>
      <c r="H931" s="349"/>
      <c r="I931" s="349"/>
      <c r="J931" s="349"/>
      <c r="K931" s="349"/>
      <c r="L931" s="349"/>
      <c r="M931" s="349"/>
      <c r="N931" s="349"/>
      <c r="O931" s="349"/>
      <c r="P931" s="349"/>
      <c r="Q931" s="349"/>
      <c r="R931" s="349"/>
      <c r="S931" s="349"/>
      <c r="T931" s="349"/>
      <c r="U931" s="349"/>
      <c r="V931" s="349"/>
      <c r="W931" s="349"/>
      <c r="X931" s="349"/>
      <c r="Y931" s="349"/>
      <c r="Z931" s="349"/>
    </row>
    <row r="932" spans="1:26" ht="15.75" customHeight="1" x14ac:dyDescent="0.2">
      <c r="A932" s="349"/>
      <c r="B932" s="351"/>
      <c r="C932" s="349"/>
      <c r="D932" s="349"/>
      <c r="E932" s="349"/>
      <c r="F932" s="349"/>
      <c r="G932" s="349"/>
      <c r="H932" s="349"/>
      <c r="I932" s="349"/>
      <c r="J932" s="349"/>
      <c r="K932" s="349"/>
      <c r="L932" s="349"/>
      <c r="M932" s="349"/>
      <c r="N932" s="349"/>
      <c r="O932" s="349"/>
      <c r="P932" s="349"/>
      <c r="Q932" s="349"/>
      <c r="R932" s="349"/>
      <c r="S932" s="349"/>
      <c r="T932" s="349"/>
      <c r="U932" s="349"/>
      <c r="V932" s="349"/>
      <c r="W932" s="349"/>
      <c r="X932" s="349"/>
      <c r="Y932" s="349"/>
      <c r="Z932" s="349"/>
    </row>
    <row r="933" spans="1:26" ht="15.75" customHeight="1" x14ac:dyDescent="0.2">
      <c r="A933" s="349"/>
      <c r="B933" s="351"/>
      <c r="C933" s="349"/>
      <c r="D933" s="349"/>
      <c r="E933" s="349"/>
      <c r="F933" s="349"/>
      <c r="G933" s="349"/>
      <c r="H933" s="349"/>
      <c r="I933" s="349"/>
      <c r="J933" s="349"/>
      <c r="K933" s="349"/>
      <c r="L933" s="349"/>
      <c r="M933" s="349"/>
      <c r="N933" s="349"/>
      <c r="O933" s="349"/>
      <c r="P933" s="349"/>
      <c r="Q933" s="349"/>
      <c r="R933" s="349"/>
      <c r="S933" s="349"/>
      <c r="T933" s="349"/>
      <c r="U933" s="349"/>
      <c r="V933" s="349"/>
      <c r="W933" s="349"/>
      <c r="X933" s="349"/>
      <c r="Y933" s="349"/>
      <c r="Z933" s="349"/>
    </row>
    <row r="934" spans="1:26" ht="15.75" customHeight="1" x14ac:dyDescent="0.2">
      <c r="A934" s="349"/>
      <c r="B934" s="351"/>
      <c r="C934" s="349"/>
      <c r="D934" s="349"/>
      <c r="E934" s="349"/>
      <c r="F934" s="349"/>
      <c r="G934" s="349"/>
      <c r="H934" s="349"/>
      <c r="I934" s="349"/>
      <c r="J934" s="349"/>
      <c r="K934" s="349"/>
      <c r="L934" s="349"/>
      <c r="M934" s="349"/>
      <c r="N934" s="349"/>
      <c r="O934" s="349"/>
      <c r="P934" s="349"/>
      <c r="Q934" s="349"/>
      <c r="R934" s="349"/>
      <c r="S934" s="349"/>
      <c r="T934" s="349"/>
      <c r="U934" s="349"/>
      <c r="V934" s="349"/>
      <c r="W934" s="349"/>
      <c r="X934" s="349"/>
      <c r="Y934" s="349"/>
      <c r="Z934" s="349"/>
    </row>
    <row r="935" spans="1:26" ht="15.75" customHeight="1" x14ac:dyDescent="0.2">
      <c r="A935" s="349"/>
      <c r="B935" s="351"/>
      <c r="C935" s="349"/>
      <c r="D935" s="349"/>
      <c r="E935" s="349"/>
      <c r="F935" s="349"/>
      <c r="G935" s="349"/>
      <c r="H935" s="349"/>
      <c r="I935" s="349"/>
      <c r="J935" s="349"/>
      <c r="K935" s="349"/>
      <c r="L935" s="349"/>
      <c r="M935" s="349"/>
      <c r="N935" s="349"/>
      <c r="O935" s="349"/>
      <c r="P935" s="349"/>
      <c r="Q935" s="349"/>
      <c r="R935" s="349"/>
      <c r="S935" s="349"/>
      <c r="T935" s="349"/>
      <c r="U935" s="349"/>
      <c r="V935" s="349"/>
      <c r="W935" s="349"/>
      <c r="X935" s="349"/>
      <c r="Y935" s="349"/>
      <c r="Z935" s="349"/>
    </row>
    <row r="936" spans="1:26" ht="15.75" customHeight="1" x14ac:dyDescent="0.2">
      <c r="A936" s="349"/>
      <c r="B936" s="351"/>
      <c r="C936" s="349"/>
      <c r="D936" s="349"/>
      <c r="E936" s="349"/>
      <c r="F936" s="349"/>
      <c r="G936" s="349"/>
      <c r="H936" s="349"/>
      <c r="I936" s="349"/>
      <c r="J936" s="349"/>
      <c r="K936" s="349"/>
      <c r="L936" s="349"/>
      <c r="M936" s="349"/>
      <c r="N936" s="349"/>
      <c r="O936" s="349"/>
      <c r="P936" s="349"/>
      <c r="Q936" s="349"/>
      <c r="R936" s="349"/>
      <c r="S936" s="349"/>
      <c r="T936" s="349"/>
      <c r="U936" s="349"/>
      <c r="V936" s="349"/>
      <c r="W936" s="349"/>
      <c r="X936" s="349"/>
      <c r="Y936" s="349"/>
      <c r="Z936" s="349"/>
    </row>
    <row r="937" spans="1:26" ht="15.75" customHeight="1" x14ac:dyDescent="0.2">
      <c r="A937" s="349"/>
      <c r="B937" s="351"/>
      <c r="C937" s="349"/>
      <c r="D937" s="349"/>
      <c r="E937" s="349"/>
      <c r="F937" s="349"/>
      <c r="G937" s="349"/>
      <c r="H937" s="349"/>
      <c r="I937" s="349"/>
      <c r="J937" s="349"/>
      <c r="K937" s="349"/>
      <c r="L937" s="349"/>
      <c r="M937" s="349"/>
      <c r="N937" s="349"/>
      <c r="O937" s="349"/>
      <c r="P937" s="349"/>
      <c r="Q937" s="349"/>
      <c r="R937" s="349"/>
      <c r="S937" s="349"/>
      <c r="T937" s="349"/>
      <c r="U937" s="349"/>
      <c r="V937" s="349"/>
      <c r="W937" s="349"/>
      <c r="X937" s="349"/>
      <c r="Y937" s="349"/>
      <c r="Z937" s="349"/>
    </row>
    <row r="938" spans="1:26" ht="15.75" customHeight="1" x14ac:dyDescent="0.2">
      <c r="A938" s="349"/>
      <c r="B938" s="351"/>
      <c r="C938" s="349"/>
      <c r="D938" s="349"/>
      <c r="E938" s="349"/>
      <c r="F938" s="349"/>
      <c r="G938" s="349"/>
      <c r="H938" s="349"/>
      <c r="I938" s="349"/>
      <c r="J938" s="349"/>
      <c r="K938" s="349"/>
      <c r="L938" s="349"/>
      <c r="M938" s="349"/>
      <c r="N938" s="349"/>
      <c r="O938" s="349"/>
      <c r="P938" s="349"/>
      <c r="Q938" s="349"/>
      <c r="R938" s="349"/>
      <c r="S938" s="349"/>
      <c r="T938" s="349"/>
      <c r="U938" s="349"/>
      <c r="V938" s="349"/>
      <c r="W938" s="349"/>
      <c r="X938" s="349"/>
      <c r="Y938" s="349"/>
      <c r="Z938" s="349"/>
    </row>
    <row r="939" spans="1:26" ht="15.75" customHeight="1" x14ac:dyDescent="0.2">
      <c r="A939" s="349"/>
      <c r="B939" s="351"/>
      <c r="C939" s="349"/>
      <c r="D939" s="349"/>
      <c r="E939" s="349"/>
      <c r="F939" s="349"/>
      <c r="G939" s="349"/>
      <c r="H939" s="349"/>
      <c r="I939" s="349"/>
      <c r="J939" s="349"/>
      <c r="K939" s="349"/>
      <c r="L939" s="349"/>
      <c r="M939" s="349"/>
      <c r="N939" s="349"/>
      <c r="O939" s="349"/>
      <c r="P939" s="349"/>
      <c r="Q939" s="349"/>
      <c r="R939" s="349"/>
      <c r="S939" s="349"/>
      <c r="T939" s="349"/>
      <c r="U939" s="349"/>
      <c r="V939" s="349"/>
      <c r="W939" s="349"/>
      <c r="X939" s="349"/>
      <c r="Y939" s="349"/>
      <c r="Z939" s="349"/>
    </row>
    <row r="940" spans="1:26" ht="15.75" customHeight="1" x14ac:dyDescent="0.2">
      <c r="A940" s="349"/>
      <c r="B940" s="351"/>
      <c r="C940" s="349"/>
      <c r="D940" s="349"/>
      <c r="E940" s="349"/>
      <c r="F940" s="349"/>
      <c r="G940" s="349"/>
      <c r="H940" s="349"/>
      <c r="I940" s="349"/>
      <c r="J940" s="349"/>
      <c r="K940" s="349"/>
      <c r="L940" s="349"/>
      <c r="M940" s="349"/>
      <c r="N940" s="349"/>
      <c r="O940" s="349"/>
      <c r="P940" s="349"/>
      <c r="Q940" s="349"/>
      <c r="R940" s="349"/>
      <c r="S940" s="349"/>
      <c r="T940" s="349"/>
      <c r="U940" s="349"/>
      <c r="V940" s="349"/>
      <c r="W940" s="349"/>
      <c r="X940" s="349"/>
      <c r="Y940" s="349"/>
      <c r="Z940" s="349"/>
    </row>
    <row r="941" spans="1:26" ht="15.75" customHeight="1" x14ac:dyDescent="0.2">
      <c r="A941" s="349"/>
      <c r="B941" s="351"/>
      <c r="C941" s="349"/>
      <c r="D941" s="349"/>
      <c r="E941" s="349"/>
      <c r="F941" s="349"/>
      <c r="G941" s="349"/>
      <c r="H941" s="349"/>
      <c r="I941" s="349"/>
      <c r="J941" s="349"/>
      <c r="K941" s="349"/>
      <c r="L941" s="349"/>
      <c r="M941" s="349"/>
      <c r="N941" s="349"/>
      <c r="O941" s="349"/>
      <c r="P941" s="349"/>
      <c r="Q941" s="349"/>
      <c r="R941" s="349"/>
      <c r="S941" s="349"/>
      <c r="T941" s="349"/>
      <c r="U941" s="349"/>
      <c r="V941" s="349"/>
      <c r="W941" s="349"/>
      <c r="X941" s="349"/>
      <c r="Y941" s="349"/>
      <c r="Z941" s="349"/>
    </row>
    <row r="942" spans="1:26" ht="15.75" customHeight="1" x14ac:dyDescent="0.2">
      <c r="A942" s="349"/>
      <c r="B942" s="351"/>
      <c r="C942" s="349"/>
      <c r="D942" s="349"/>
      <c r="E942" s="349"/>
      <c r="F942" s="349"/>
      <c r="G942" s="349"/>
      <c r="H942" s="349"/>
      <c r="I942" s="349"/>
      <c r="J942" s="349"/>
      <c r="K942" s="349"/>
      <c r="L942" s="349"/>
      <c r="M942" s="349"/>
      <c r="N942" s="349"/>
      <c r="O942" s="349"/>
      <c r="P942" s="349"/>
      <c r="Q942" s="349"/>
      <c r="R942" s="349"/>
      <c r="S942" s="349"/>
      <c r="T942" s="349"/>
      <c r="U942" s="349"/>
      <c r="V942" s="349"/>
      <c r="W942" s="349"/>
      <c r="X942" s="349"/>
      <c r="Y942" s="349"/>
      <c r="Z942" s="349"/>
    </row>
    <row r="943" spans="1:26" ht="15.75" customHeight="1" x14ac:dyDescent="0.2">
      <c r="A943" s="349"/>
      <c r="B943" s="351"/>
      <c r="C943" s="349"/>
      <c r="D943" s="349"/>
      <c r="E943" s="349"/>
      <c r="F943" s="349"/>
      <c r="G943" s="349"/>
      <c r="H943" s="349"/>
      <c r="I943" s="349"/>
      <c r="J943" s="349"/>
      <c r="K943" s="349"/>
      <c r="L943" s="349"/>
      <c r="M943" s="349"/>
      <c r="N943" s="349"/>
      <c r="O943" s="349"/>
      <c r="P943" s="349"/>
      <c r="Q943" s="349"/>
      <c r="R943" s="349"/>
      <c r="S943" s="349"/>
      <c r="T943" s="349"/>
      <c r="U943" s="349"/>
      <c r="V943" s="349"/>
      <c r="W943" s="349"/>
      <c r="X943" s="349"/>
      <c r="Y943" s="349"/>
      <c r="Z943" s="349"/>
    </row>
    <row r="944" spans="1:26" ht="15.75" customHeight="1" x14ac:dyDescent="0.2">
      <c r="A944" s="349"/>
      <c r="B944" s="351"/>
      <c r="C944" s="349"/>
      <c r="D944" s="349"/>
      <c r="E944" s="349"/>
      <c r="F944" s="349"/>
      <c r="G944" s="349"/>
      <c r="H944" s="349"/>
      <c r="I944" s="349"/>
      <c r="J944" s="349"/>
      <c r="K944" s="349"/>
      <c r="L944" s="349"/>
      <c r="M944" s="349"/>
      <c r="N944" s="349"/>
      <c r="O944" s="349"/>
      <c r="P944" s="349"/>
      <c r="Q944" s="349"/>
      <c r="R944" s="349"/>
      <c r="S944" s="349"/>
      <c r="T944" s="349"/>
      <c r="U944" s="349"/>
      <c r="V944" s="349"/>
      <c r="W944" s="349"/>
      <c r="X944" s="349"/>
      <c r="Y944" s="349"/>
      <c r="Z944" s="349"/>
    </row>
    <row r="945" spans="1:26" ht="15.75" customHeight="1" x14ac:dyDescent="0.2">
      <c r="A945" s="349"/>
      <c r="B945" s="351"/>
      <c r="C945" s="349"/>
      <c r="D945" s="349"/>
      <c r="E945" s="349"/>
      <c r="F945" s="349"/>
      <c r="G945" s="349"/>
      <c r="H945" s="349"/>
      <c r="I945" s="349"/>
      <c r="J945" s="349"/>
      <c r="K945" s="349"/>
      <c r="L945" s="349"/>
      <c r="M945" s="349"/>
      <c r="N945" s="349"/>
      <c r="O945" s="349"/>
      <c r="P945" s="349"/>
      <c r="Q945" s="349"/>
      <c r="R945" s="349"/>
      <c r="S945" s="349"/>
      <c r="T945" s="349"/>
      <c r="U945" s="349"/>
      <c r="V945" s="349"/>
      <c r="W945" s="349"/>
      <c r="X945" s="349"/>
      <c r="Y945" s="349"/>
      <c r="Z945" s="349"/>
    </row>
    <row r="946" spans="1:26" ht="15.75" customHeight="1" x14ac:dyDescent="0.2">
      <c r="A946" s="349"/>
      <c r="B946" s="351"/>
      <c r="C946" s="349"/>
      <c r="D946" s="349"/>
      <c r="E946" s="349"/>
      <c r="F946" s="349"/>
      <c r="G946" s="349"/>
      <c r="H946" s="349"/>
      <c r="I946" s="349"/>
      <c r="J946" s="349"/>
      <c r="K946" s="349"/>
      <c r="L946" s="349"/>
      <c r="M946" s="349"/>
      <c r="N946" s="349"/>
      <c r="O946" s="349"/>
      <c r="P946" s="349"/>
      <c r="Q946" s="349"/>
      <c r="R946" s="349"/>
      <c r="S946" s="349"/>
      <c r="T946" s="349"/>
      <c r="U946" s="349"/>
      <c r="V946" s="349"/>
      <c r="W946" s="349"/>
      <c r="X946" s="349"/>
      <c r="Y946" s="349"/>
      <c r="Z946" s="349"/>
    </row>
    <row r="947" spans="1:26" ht="15.75" customHeight="1" x14ac:dyDescent="0.2">
      <c r="A947" s="349"/>
      <c r="B947" s="351"/>
      <c r="C947" s="349"/>
      <c r="D947" s="349"/>
      <c r="E947" s="349"/>
      <c r="F947" s="349"/>
      <c r="G947" s="349"/>
      <c r="H947" s="349"/>
      <c r="I947" s="349"/>
      <c r="J947" s="349"/>
      <c r="K947" s="349"/>
      <c r="L947" s="349"/>
      <c r="M947" s="349"/>
      <c r="N947" s="349"/>
      <c r="O947" s="349"/>
      <c r="P947" s="349"/>
      <c r="Q947" s="349"/>
      <c r="R947" s="349"/>
      <c r="S947" s="349"/>
      <c r="T947" s="349"/>
      <c r="U947" s="349"/>
      <c r="V947" s="349"/>
      <c r="W947" s="349"/>
      <c r="X947" s="349"/>
      <c r="Y947" s="349"/>
      <c r="Z947" s="349"/>
    </row>
    <row r="948" spans="1:26" ht="15.75" customHeight="1" x14ac:dyDescent="0.2">
      <c r="A948" s="349"/>
      <c r="B948" s="351"/>
      <c r="C948" s="349"/>
      <c r="D948" s="349"/>
      <c r="E948" s="349"/>
      <c r="F948" s="349"/>
      <c r="G948" s="349"/>
      <c r="H948" s="349"/>
      <c r="I948" s="349"/>
      <c r="J948" s="349"/>
      <c r="K948" s="349"/>
      <c r="L948" s="349"/>
      <c r="M948" s="349"/>
      <c r="N948" s="349"/>
      <c r="O948" s="349"/>
      <c r="P948" s="349"/>
      <c r="Q948" s="349"/>
      <c r="R948" s="349"/>
      <c r="S948" s="349"/>
      <c r="T948" s="349"/>
      <c r="U948" s="349"/>
      <c r="V948" s="349"/>
      <c r="W948" s="349"/>
      <c r="X948" s="349"/>
      <c r="Y948" s="349"/>
      <c r="Z948" s="349"/>
    </row>
    <row r="949" spans="1:26" ht="15.75" customHeight="1" x14ac:dyDescent="0.2">
      <c r="A949" s="349"/>
      <c r="B949" s="351"/>
      <c r="C949" s="349"/>
      <c r="D949" s="349"/>
      <c r="E949" s="349"/>
      <c r="F949" s="349"/>
      <c r="G949" s="349"/>
      <c r="H949" s="349"/>
      <c r="I949" s="349"/>
      <c r="J949" s="349"/>
      <c r="K949" s="349"/>
      <c r="L949" s="349"/>
      <c r="M949" s="349"/>
      <c r="N949" s="349"/>
      <c r="O949" s="349"/>
      <c r="P949" s="349"/>
      <c r="Q949" s="349"/>
      <c r="R949" s="349"/>
      <c r="S949" s="349"/>
      <c r="T949" s="349"/>
      <c r="U949" s="349"/>
      <c r="V949" s="349"/>
      <c r="W949" s="349"/>
      <c r="X949" s="349"/>
      <c r="Y949" s="349"/>
      <c r="Z949" s="349"/>
    </row>
    <row r="950" spans="1:26" ht="15.75" customHeight="1" x14ac:dyDescent="0.2">
      <c r="A950" s="349"/>
      <c r="B950" s="351"/>
      <c r="C950" s="349"/>
      <c r="D950" s="349"/>
      <c r="E950" s="349"/>
      <c r="F950" s="349"/>
      <c r="G950" s="349"/>
      <c r="H950" s="349"/>
      <c r="I950" s="349"/>
      <c r="J950" s="349"/>
      <c r="K950" s="349"/>
      <c r="L950" s="349"/>
      <c r="M950" s="349"/>
      <c r="N950" s="349"/>
      <c r="O950" s="349"/>
      <c r="P950" s="349"/>
      <c r="Q950" s="349"/>
      <c r="R950" s="349"/>
      <c r="S950" s="349"/>
      <c r="T950" s="349"/>
      <c r="U950" s="349"/>
      <c r="V950" s="349"/>
      <c r="W950" s="349"/>
      <c r="X950" s="349"/>
      <c r="Y950" s="349"/>
      <c r="Z950" s="349"/>
    </row>
    <row r="951" spans="1:26" ht="15.75" customHeight="1" x14ac:dyDescent="0.2">
      <c r="A951" s="349"/>
      <c r="B951" s="351"/>
      <c r="C951" s="349"/>
      <c r="D951" s="349"/>
      <c r="E951" s="349"/>
      <c r="F951" s="349"/>
      <c r="G951" s="349"/>
      <c r="H951" s="349"/>
      <c r="I951" s="349"/>
      <c r="J951" s="349"/>
      <c r="K951" s="349"/>
      <c r="L951" s="349"/>
      <c r="M951" s="349"/>
      <c r="N951" s="349"/>
      <c r="O951" s="349"/>
      <c r="P951" s="349"/>
      <c r="Q951" s="349"/>
      <c r="R951" s="349"/>
      <c r="S951" s="349"/>
      <c r="T951" s="349"/>
      <c r="U951" s="349"/>
      <c r="V951" s="349"/>
      <c r="W951" s="349"/>
      <c r="X951" s="349"/>
      <c r="Y951" s="349"/>
      <c r="Z951" s="349"/>
    </row>
    <row r="952" spans="1:26" ht="15.75" customHeight="1" x14ac:dyDescent="0.2">
      <c r="A952" s="349"/>
      <c r="B952" s="351"/>
      <c r="C952" s="349"/>
      <c r="D952" s="349"/>
      <c r="E952" s="349"/>
      <c r="F952" s="349"/>
      <c r="G952" s="349"/>
      <c r="H952" s="349"/>
      <c r="I952" s="349"/>
      <c r="J952" s="349"/>
      <c r="K952" s="349"/>
      <c r="L952" s="349"/>
      <c r="M952" s="349"/>
      <c r="N952" s="349"/>
      <c r="O952" s="349"/>
      <c r="P952" s="349"/>
      <c r="Q952" s="349"/>
      <c r="R952" s="349"/>
      <c r="S952" s="349"/>
      <c r="T952" s="349"/>
      <c r="U952" s="349"/>
      <c r="V952" s="349"/>
      <c r="W952" s="349"/>
      <c r="X952" s="349"/>
      <c r="Y952" s="349"/>
      <c r="Z952" s="349"/>
    </row>
    <row r="953" spans="1:26" ht="15.75" customHeight="1" x14ac:dyDescent="0.2">
      <c r="A953" s="349"/>
      <c r="B953" s="351"/>
      <c r="C953" s="349"/>
      <c r="D953" s="349"/>
      <c r="E953" s="349"/>
      <c r="F953" s="349"/>
      <c r="G953" s="349"/>
      <c r="H953" s="349"/>
      <c r="I953" s="349"/>
      <c r="J953" s="349"/>
      <c r="K953" s="349"/>
      <c r="L953" s="349"/>
      <c r="M953" s="349"/>
      <c r="N953" s="349"/>
      <c r="O953" s="349"/>
      <c r="P953" s="349"/>
      <c r="Q953" s="349"/>
      <c r="R953" s="349"/>
      <c r="S953" s="349"/>
      <c r="T953" s="349"/>
      <c r="U953" s="349"/>
      <c r="V953" s="349"/>
      <c r="W953" s="349"/>
      <c r="X953" s="349"/>
      <c r="Y953" s="349"/>
      <c r="Z953" s="349"/>
    </row>
    <row r="954" spans="1:26" ht="15.75" customHeight="1" x14ac:dyDescent="0.2">
      <c r="A954" s="349"/>
      <c r="B954" s="351"/>
      <c r="C954" s="349"/>
      <c r="D954" s="349"/>
      <c r="E954" s="349"/>
      <c r="F954" s="349"/>
      <c r="G954" s="349"/>
      <c r="H954" s="349"/>
      <c r="I954" s="349"/>
      <c r="J954" s="349"/>
      <c r="K954" s="349"/>
      <c r="L954" s="349"/>
      <c r="M954" s="349"/>
      <c r="N954" s="349"/>
      <c r="O954" s="349"/>
      <c r="P954" s="349"/>
      <c r="Q954" s="349"/>
      <c r="R954" s="349"/>
      <c r="S954" s="349"/>
      <c r="T954" s="349"/>
      <c r="U954" s="349"/>
      <c r="V954" s="349"/>
      <c r="W954" s="349"/>
      <c r="X954" s="349"/>
      <c r="Y954" s="349"/>
      <c r="Z954" s="349"/>
    </row>
    <row r="955" spans="1:26" ht="15.75" customHeight="1" x14ac:dyDescent="0.2">
      <c r="A955" s="349"/>
      <c r="B955" s="351"/>
      <c r="C955" s="349"/>
      <c r="D955" s="349"/>
      <c r="E955" s="349"/>
      <c r="F955" s="349"/>
      <c r="G955" s="349"/>
      <c r="H955" s="349"/>
      <c r="I955" s="349"/>
      <c r="J955" s="349"/>
      <c r="K955" s="349"/>
      <c r="L955" s="349"/>
      <c r="M955" s="349"/>
      <c r="N955" s="349"/>
      <c r="O955" s="349"/>
      <c r="P955" s="349"/>
      <c r="Q955" s="349"/>
      <c r="R955" s="349"/>
      <c r="S955" s="349"/>
      <c r="T955" s="349"/>
      <c r="U955" s="349"/>
      <c r="V955" s="349"/>
      <c r="W955" s="349"/>
      <c r="X955" s="349"/>
      <c r="Y955" s="349"/>
      <c r="Z955" s="349"/>
    </row>
    <row r="956" spans="1:26" ht="15.75" customHeight="1" x14ac:dyDescent="0.2">
      <c r="A956" s="349"/>
      <c r="B956" s="351"/>
      <c r="C956" s="349"/>
      <c r="D956" s="349"/>
      <c r="E956" s="349"/>
      <c r="F956" s="349"/>
      <c r="G956" s="349"/>
      <c r="H956" s="349"/>
      <c r="I956" s="349"/>
      <c r="J956" s="349"/>
      <c r="K956" s="349"/>
      <c r="L956" s="349"/>
      <c r="M956" s="349"/>
      <c r="N956" s="349"/>
      <c r="O956" s="349"/>
      <c r="P956" s="349"/>
      <c r="Q956" s="349"/>
      <c r="R956" s="349"/>
      <c r="S956" s="349"/>
      <c r="T956" s="349"/>
      <c r="U956" s="349"/>
      <c r="V956" s="349"/>
      <c r="W956" s="349"/>
      <c r="X956" s="349"/>
      <c r="Y956" s="349"/>
      <c r="Z956" s="349"/>
    </row>
    <row r="957" spans="1:26" ht="15.75" customHeight="1" x14ac:dyDescent="0.2">
      <c r="A957" s="349"/>
      <c r="B957" s="351"/>
      <c r="C957" s="349"/>
      <c r="D957" s="349"/>
      <c r="E957" s="349"/>
      <c r="F957" s="349"/>
      <c r="G957" s="349"/>
      <c r="H957" s="349"/>
      <c r="I957" s="349"/>
      <c r="J957" s="349"/>
      <c r="K957" s="349"/>
      <c r="L957" s="349"/>
      <c r="M957" s="349"/>
      <c r="N957" s="349"/>
      <c r="O957" s="349"/>
      <c r="P957" s="349"/>
      <c r="Q957" s="349"/>
      <c r="R957" s="349"/>
      <c r="S957" s="349"/>
      <c r="T957" s="349"/>
      <c r="U957" s="349"/>
      <c r="V957" s="349"/>
      <c r="W957" s="349"/>
      <c r="X957" s="349"/>
      <c r="Y957" s="349"/>
      <c r="Z957" s="349"/>
    </row>
    <row r="958" spans="1:26" ht="15.75" customHeight="1" x14ac:dyDescent="0.2">
      <c r="A958" s="349"/>
      <c r="B958" s="351"/>
      <c r="C958" s="349"/>
      <c r="D958" s="349"/>
      <c r="E958" s="349"/>
      <c r="F958" s="349"/>
      <c r="G958" s="349"/>
      <c r="H958" s="349"/>
      <c r="I958" s="349"/>
      <c r="J958" s="349"/>
      <c r="K958" s="349"/>
      <c r="L958" s="349"/>
      <c r="M958" s="349"/>
      <c r="N958" s="349"/>
      <c r="O958" s="349"/>
      <c r="P958" s="349"/>
      <c r="Q958" s="349"/>
      <c r="R958" s="349"/>
      <c r="S958" s="349"/>
      <c r="T958" s="349"/>
      <c r="U958" s="349"/>
      <c r="V958" s="349"/>
      <c r="W958" s="349"/>
      <c r="X958" s="349"/>
      <c r="Y958" s="349"/>
      <c r="Z958" s="349"/>
    </row>
    <row r="959" spans="1:26" ht="15.75" customHeight="1" x14ac:dyDescent="0.2">
      <c r="A959" s="349"/>
      <c r="B959" s="351"/>
      <c r="C959" s="349"/>
      <c r="D959" s="349"/>
      <c r="E959" s="349"/>
      <c r="F959" s="349"/>
      <c r="G959" s="349"/>
      <c r="H959" s="349"/>
      <c r="I959" s="349"/>
      <c r="J959" s="349"/>
      <c r="K959" s="349"/>
      <c r="L959" s="349"/>
      <c r="M959" s="349"/>
      <c r="N959" s="349"/>
      <c r="O959" s="349"/>
      <c r="P959" s="349"/>
      <c r="Q959" s="349"/>
      <c r="R959" s="349"/>
      <c r="S959" s="349"/>
      <c r="T959" s="349"/>
      <c r="U959" s="349"/>
      <c r="V959" s="349"/>
      <c r="W959" s="349"/>
      <c r="X959" s="349"/>
      <c r="Y959" s="349"/>
      <c r="Z959" s="349"/>
    </row>
    <row r="960" spans="1:26" ht="15.75" customHeight="1" x14ac:dyDescent="0.2">
      <c r="A960" s="349"/>
      <c r="B960" s="351"/>
      <c r="C960" s="349"/>
      <c r="D960" s="349"/>
      <c r="E960" s="349"/>
      <c r="F960" s="349"/>
      <c r="G960" s="349"/>
      <c r="H960" s="349"/>
      <c r="I960" s="349"/>
      <c r="J960" s="349"/>
      <c r="K960" s="349"/>
      <c r="L960" s="349"/>
      <c r="M960" s="349"/>
      <c r="N960" s="349"/>
      <c r="O960" s="349"/>
      <c r="P960" s="349"/>
      <c r="Q960" s="349"/>
      <c r="R960" s="349"/>
      <c r="S960" s="349"/>
      <c r="T960" s="349"/>
      <c r="U960" s="349"/>
      <c r="V960" s="349"/>
      <c r="W960" s="349"/>
      <c r="X960" s="349"/>
      <c r="Y960" s="349"/>
      <c r="Z960" s="349"/>
    </row>
    <row r="961" spans="1:26" ht="15.75" customHeight="1" x14ac:dyDescent="0.2">
      <c r="A961" s="349"/>
      <c r="B961" s="351"/>
      <c r="C961" s="349"/>
      <c r="D961" s="349"/>
      <c r="E961" s="349"/>
      <c r="F961" s="349"/>
      <c r="G961" s="349"/>
      <c r="H961" s="349"/>
      <c r="I961" s="349"/>
      <c r="J961" s="349"/>
      <c r="K961" s="349"/>
      <c r="L961" s="349"/>
      <c r="M961" s="349"/>
      <c r="N961" s="349"/>
      <c r="O961" s="349"/>
      <c r="P961" s="349"/>
      <c r="Q961" s="349"/>
      <c r="R961" s="349"/>
      <c r="S961" s="349"/>
      <c r="T961" s="349"/>
      <c r="U961" s="349"/>
      <c r="V961" s="349"/>
      <c r="W961" s="349"/>
      <c r="X961" s="349"/>
      <c r="Y961" s="349"/>
      <c r="Z961" s="349"/>
    </row>
    <row r="962" spans="1:26" ht="15.75" customHeight="1" x14ac:dyDescent="0.2">
      <c r="A962" s="349"/>
      <c r="B962" s="351"/>
      <c r="C962" s="349"/>
      <c r="D962" s="349"/>
      <c r="E962" s="349"/>
      <c r="F962" s="349"/>
      <c r="G962" s="349"/>
      <c r="H962" s="349"/>
      <c r="I962" s="349"/>
      <c r="J962" s="349"/>
      <c r="K962" s="349"/>
      <c r="L962" s="349"/>
      <c r="M962" s="349"/>
      <c r="N962" s="349"/>
      <c r="O962" s="349"/>
      <c r="P962" s="349"/>
      <c r="Q962" s="349"/>
      <c r="R962" s="349"/>
      <c r="S962" s="349"/>
      <c r="T962" s="349"/>
      <c r="U962" s="349"/>
      <c r="V962" s="349"/>
      <c r="W962" s="349"/>
      <c r="X962" s="349"/>
      <c r="Y962" s="349"/>
      <c r="Z962" s="349"/>
    </row>
    <row r="963" spans="1:26" ht="15.75" customHeight="1" x14ac:dyDescent="0.2">
      <c r="A963" s="349"/>
      <c r="B963" s="351"/>
      <c r="C963" s="349"/>
      <c r="D963" s="349"/>
      <c r="E963" s="349"/>
      <c r="F963" s="349"/>
      <c r="G963" s="349"/>
      <c r="H963" s="349"/>
      <c r="I963" s="349"/>
      <c r="J963" s="349"/>
      <c r="K963" s="349"/>
      <c r="L963" s="349"/>
      <c r="M963" s="349"/>
      <c r="N963" s="349"/>
      <c r="O963" s="349"/>
      <c r="P963" s="349"/>
      <c r="Q963" s="349"/>
      <c r="R963" s="349"/>
      <c r="S963" s="349"/>
      <c r="T963" s="349"/>
      <c r="U963" s="349"/>
      <c r="V963" s="349"/>
      <c r="W963" s="349"/>
      <c r="X963" s="349"/>
      <c r="Y963" s="349"/>
      <c r="Z963" s="349"/>
    </row>
    <row r="964" spans="1:26" ht="15.75" customHeight="1" x14ac:dyDescent="0.2">
      <c r="A964" s="349"/>
      <c r="B964" s="351"/>
      <c r="C964" s="349"/>
      <c r="D964" s="349"/>
      <c r="E964" s="349"/>
      <c r="F964" s="349"/>
      <c r="G964" s="349"/>
      <c r="H964" s="349"/>
      <c r="I964" s="349"/>
      <c r="J964" s="349"/>
      <c r="K964" s="349"/>
      <c r="L964" s="349"/>
      <c r="M964" s="349"/>
      <c r="N964" s="349"/>
      <c r="O964" s="349"/>
      <c r="P964" s="349"/>
      <c r="Q964" s="349"/>
      <c r="R964" s="349"/>
      <c r="S964" s="349"/>
      <c r="T964" s="349"/>
      <c r="U964" s="349"/>
      <c r="V964" s="349"/>
      <c r="W964" s="349"/>
      <c r="X964" s="349"/>
      <c r="Y964" s="349"/>
      <c r="Z964" s="349"/>
    </row>
    <row r="965" spans="1:26" ht="15.75" customHeight="1" x14ac:dyDescent="0.2">
      <c r="A965" s="349"/>
      <c r="B965" s="351"/>
      <c r="C965" s="349"/>
      <c r="D965" s="349"/>
      <c r="E965" s="349"/>
      <c r="F965" s="349"/>
      <c r="G965" s="349"/>
      <c r="H965" s="349"/>
      <c r="I965" s="349"/>
      <c r="J965" s="349"/>
      <c r="K965" s="349"/>
      <c r="L965" s="349"/>
      <c r="M965" s="349"/>
      <c r="N965" s="349"/>
      <c r="O965" s="349"/>
      <c r="P965" s="349"/>
      <c r="Q965" s="349"/>
      <c r="R965" s="349"/>
      <c r="S965" s="349"/>
      <c r="T965" s="349"/>
      <c r="U965" s="349"/>
      <c r="V965" s="349"/>
      <c r="W965" s="349"/>
      <c r="X965" s="349"/>
      <c r="Y965" s="349"/>
      <c r="Z965" s="349"/>
    </row>
    <row r="966" spans="1:26" ht="15.75" customHeight="1" x14ac:dyDescent="0.2">
      <c r="A966" s="349"/>
      <c r="B966" s="351"/>
      <c r="C966" s="349"/>
      <c r="D966" s="349"/>
      <c r="E966" s="349"/>
      <c r="F966" s="349"/>
      <c r="G966" s="349"/>
      <c r="H966" s="349"/>
      <c r="I966" s="349"/>
      <c r="J966" s="349"/>
      <c r="K966" s="349"/>
      <c r="L966" s="349"/>
      <c r="M966" s="349"/>
      <c r="N966" s="349"/>
      <c r="O966" s="349"/>
      <c r="P966" s="349"/>
      <c r="Q966" s="349"/>
      <c r="R966" s="349"/>
      <c r="S966" s="349"/>
      <c r="T966" s="349"/>
      <c r="U966" s="349"/>
      <c r="V966" s="349"/>
      <c r="W966" s="349"/>
      <c r="X966" s="349"/>
      <c r="Y966" s="349"/>
      <c r="Z966" s="349"/>
    </row>
    <row r="967" spans="1:26" ht="15.75" customHeight="1" x14ac:dyDescent="0.2">
      <c r="A967" s="349"/>
      <c r="B967" s="351"/>
      <c r="C967" s="349"/>
      <c r="D967" s="349"/>
      <c r="E967" s="349"/>
      <c r="F967" s="349"/>
      <c r="G967" s="349"/>
      <c r="H967" s="349"/>
      <c r="I967" s="349"/>
      <c r="J967" s="349"/>
      <c r="K967" s="349"/>
      <c r="L967" s="349"/>
      <c r="M967" s="349"/>
      <c r="N967" s="349"/>
      <c r="O967" s="349"/>
      <c r="P967" s="349"/>
      <c r="Q967" s="349"/>
      <c r="R967" s="349"/>
      <c r="S967" s="349"/>
      <c r="T967" s="349"/>
      <c r="U967" s="349"/>
      <c r="V967" s="349"/>
      <c r="W967" s="349"/>
      <c r="X967" s="349"/>
      <c r="Y967" s="349"/>
      <c r="Z967" s="349"/>
    </row>
    <row r="968" spans="1:26" ht="15.75" customHeight="1" x14ac:dyDescent="0.2">
      <c r="A968" s="349"/>
      <c r="B968" s="351"/>
      <c r="C968" s="349"/>
      <c r="D968" s="349"/>
      <c r="E968" s="349"/>
      <c r="F968" s="349"/>
      <c r="G968" s="349"/>
      <c r="H968" s="349"/>
      <c r="I968" s="349"/>
      <c r="J968" s="349"/>
      <c r="K968" s="349"/>
      <c r="L968" s="349"/>
      <c r="M968" s="349"/>
      <c r="N968" s="349"/>
      <c r="O968" s="349"/>
      <c r="P968" s="349"/>
      <c r="Q968" s="349"/>
      <c r="R968" s="349"/>
      <c r="S968" s="349"/>
      <c r="T968" s="349"/>
      <c r="U968" s="349"/>
      <c r="V968" s="349"/>
      <c r="W968" s="349"/>
      <c r="X968" s="349"/>
      <c r="Y968" s="349"/>
      <c r="Z968" s="349"/>
    </row>
    <row r="969" spans="1:26" ht="15.75" customHeight="1" x14ac:dyDescent="0.2">
      <c r="A969" s="349"/>
      <c r="B969" s="351"/>
      <c r="C969" s="349"/>
      <c r="D969" s="349"/>
      <c r="E969" s="349"/>
      <c r="F969" s="349"/>
      <c r="G969" s="349"/>
      <c r="H969" s="349"/>
      <c r="I969" s="349"/>
      <c r="J969" s="349"/>
      <c r="K969" s="349"/>
      <c r="L969" s="349"/>
      <c r="M969" s="349"/>
      <c r="N969" s="349"/>
      <c r="O969" s="349"/>
      <c r="P969" s="349"/>
      <c r="Q969" s="349"/>
      <c r="R969" s="349"/>
      <c r="S969" s="349"/>
      <c r="T969" s="349"/>
      <c r="U969" s="349"/>
      <c r="V969" s="349"/>
      <c r="W969" s="349"/>
      <c r="X969" s="349"/>
      <c r="Y969" s="349"/>
      <c r="Z969" s="349"/>
    </row>
    <row r="970" spans="1:26" ht="15.75" customHeight="1" x14ac:dyDescent="0.2">
      <c r="A970" s="349"/>
      <c r="B970" s="351"/>
      <c r="C970" s="349"/>
      <c r="D970" s="349"/>
      <c r="E970" s="349"/>
      <c r="F970" s="349"/>
      <c r="G970" s="349"/>
      <c r="H970" s="349"/>
      <c r="I970" s="349"/>
      <c r="J970" s="349"/>
      <c r="K970" s="349"/>
      <c r="L970" s="349"/>
      <c r="M970" s="349"/>
      <c r="N970" s="349"/>
      <c r="O970" s="349"/>
      <c r="P970" s="349"/>
      <c r="Q970" s="349"/>
      <c r="R970" s="349"/>
      <c r="S970" s="349"/>
      <c r="T970" s="349"/>
      <c r="U970" s="349"/>
      <c r="V970" s="349"/>
      <c r="W970" s="349"/>
      <c r="X970" s="349"/>
      <c r="Y970" s="349"/>
      <c r="Z970" s="349"/>
    </row>
    <row r="971" spans="1:26" ht="15.75" customHeight="1" x14ac:dyDescent="0.2">
      <c r="A971" s="349"/>
      <c r="B971" s="351"/>
      <c r="C971" s="349"/>
      <c r="D971" s="349"/>
      <c r="E971" s="349"/>
      <c r="F971" s="349"/>
      <c r="G971" s="349"/>
      <c r="H971" s="349"/>
      <c r="I971" s="349"/>
      <c r="J971" s="349"/>
      <c r="K971" s="349"/>
      <c r="L971" s="349"/>
      <c r="M971" s="349"/>
      <c r="N971" s="349"/>
      <c r="O971" s="349"/>
      <c r="P971" s="349"/>
      <c r="Q971" s="349"/>
      <c r="R971" s="349"/>
      <c r="S971" s="349"/>
      <c r="T971" s="349"/>
      <c r="U971" s="349"/>
      <c r="V971" s="349"/>
      <c r="W971" s="349"/>
      <c r="X971" s="349"/>
      <c r="Y971" s="349"/>
      <c r="Z971" s="349"/>
    </row>
    <row r="972" spans="1:26" ht="15.75" customHeight="1" x14ac:dyDescent="0.2">
      <c r="A972" s="349"/>
      <c r="B972" s="351"/>
      <c r="C972" s="349"/>
      <c r="D972" s="349"/>
      <c r="E972" s="349"/>
      <c r="F972" s="349"/>
      <c r="G972" s="349"/>
      <c r="H972" s="349"/>
      <c r="I972" s="349"/>
      <c r="J972" s="349"/>
      <c r="K972" s="349"/>
      <c r="L972" s="349"/>
      <c r="M972" s="349"/>
      <c r="N972" s="349"/>
      <c r="O972" s="349"/>
      <c r="P972" s="349"/>
      <c r="Q972" s="349"/>
      <c r="R972" s="349"/>
      <c r="S972" s="349"/>
      <c r="T972" s="349"/>
      <c r="U972" s="349"/>
      <c r="V972" s="349"/>
      <c r="W972" s="349"/>
      <c r="X972" s="349"/>
      <c r="Y972" s="349"/>
      <c r="Z972" s="349"/>
    </row>
    <row r="973" spans="1:26" ht="15.75" customHeight="1" x14ac:dyDescent="0.2">
      <c r="A973" s="349"/>
      <c r="B973" s="351"/>
      <c r="C973" s="349"/>
      <c r="D973" s="349"/>
      <c r="E973" s="349"/>
      <c r="F973" s="349"/>
      <c r="G973" s="349"/>
      <c r="H973" s="349"/>
      <c r="I973" s="349"/>
      <c r="J973" s="349"/>
      <c r="K973" s="349"/>
      <c r="L973" s="349"/>
      <c r="M973" s="349"/>
      <c r="N973" s="349"/>
      <c r="O973" s="349"/>
      <c r="P973" s="349"/>
      <c r="Q973" s="349"/>
      <c r="R973" s="349"/>
      <c r="S973" s="349"/>
      <c r="T973" s="349"/>
      <c r="U973" s="349"/>
      <c r="V973" s="349"/>
      <c r="W973" s="349"/>
      <c r="X973" s="349"/>
      <c r="Y973" s="349"/>
      <c r="Z973" s="349"/>
    </row>
    <row r="974" spans="1:26" ht="15.75" customHeight="1" x14ac:dyDescent="0.2">
      <c r="A974" s="349"/>
      <c r="B974" s="351"/>
      <c r="C974" s="349"/>
      <c r="D974" s="349"/>
      <c r="E974" s="349"/>
      <c r="F974" s="349"/>
      <c r="G974" s="349"/>
      <c r="H974" s="349"/>
      <c r="I974" s="349"/>
      <c r="J974" s="349"/>
      <c r="K974" s="349"/>
      <c r="L974" s="349"/>
      <c r="M974" s="349"/>
      <c r="N974" s="349"/>
      <c r="O974" s="349"/>
      <c r="P974" s="349"/>
      <c r="Q974" s="349"/>
      <c r="R974" s="349"/>
      <c r="S974" s="349"/>
      <c r="T974" s="349"/>
      <c r="U974" s="349"/>
      <c r="V974" s="349"/>
      <c r="W974" s="349"/>
      <c r="X974" s="349"/>
      <c r="Y974" s="349"/>
      <c r="Z974" s="349"/>
    </row>
    <row r="975" spans="1:26" ht="15.75" customHeight="1" x14ac:dyDescent="0.2">
      <c r="A975" s="349"/>
      <c r="B975" s="351"/>
      <c r="C975" s="349"/>
      <c r="D975" s="349"/>
      <c r="E975" s="349"/>
      <c r="F975" s="349"/>
      <c r="G975" s="349"/>
      <c r="H975" s="349"/>
      <c r="I975" s="349"/>
      <c r="J975" s="349"/>
      <c r="K975" s="349"/>
      <c r="L975" s="349"/>
      <c r="M975" s="349"/>
      <c r="N975" s="349"/>
      <c r="O975" s="349"/>
      <c r="P975" s="349"/>
      <c r="Q975" s="349"/>
      <c r="R975" s="349"/>
      <c r="S975" s="349"/>
      <c r="T975" s="349"/>
      <c r="U975" s="349"/>
      <c r="V975" s="349"/>
      <c r="W975" s="349"/>
      <c r="X975" s="349"/>
      <c r="Y975" s="349"/>
      <c r="Z975" s="349"/>
    </row>
    <row r="976" spans="1:26" ht="15.75" customHeight="1" x14ac:dyDescent="0.2">
      <c r="A976" s="349"/>
      <c r="B976" s="351"/>
      <c r="C976" s="349"/>
      <c r="D976" s="349"/>
      <c r="E976" s="349"/>
      <c r="F976" s="349"/>
      <c r="G976" s="349"/>
      <c r="H976" s="349"/>
      <c r="I976" s="349"/>
      <c r="J976" s="349"/>
      <c r="K976" s="349"/>
      <c r="L976" s="349"/>
      <c r="M976" s="349"/>
      <c r="N976" s="349"/>
      <c r="O976" s="349"/>
      <c r="P976" s="349"/>
      <c r="Q976" s="349"/>
      <c r="R976" s="349"/>
      <c r="S976" s="349"/>
      <c r="T976" s="349"/>
      <c r="U976" s="349"/>
      <c r="V976" s="349"/>
      <c r="W976" s="349"/>
      <c r="X976" s="349"/>
      <c r="Y976" s="349"/>
      <c r="Z976" s="349"/>
    </row>
    <row r="977" spans="1:26" ht="15.75" customHeight="1" x14ac:dyDescent="0.2">
      <c r="A977" s="349"/>
      <c r="B977" s="351"/>
      <c r="C977" s="349"/>
      <c r="D977" s="349"/>
      <c r="E977" s="349"/>
      <c r="F977" s="349"/>
      <c r="G977" s="349"/>
      <c r="H977" s="349"/>
      <c r="I977" s="349"/>
      <c r="J977" s="349"/>
      <c r="K977" s="349"/>
      <c r="L977" s="349"/>
      <c r="M977" s="349"/>
      <c r="N977" s="349"/>
      <c r="O977" s="349"/>
      <c r="P977" s="349"/>
      <c r="Q977" s="349"/>
      <c r="R977" s="349"/>
      <c r="S977" s="349"/>
      <c r="T977" s="349"/>
      <c r="U977" s="349"/>
      <c r="V977" s="349"/>
      <c r="W977" s="349"/>
      <c r="X977" s="349"/>
      <c r="Y977" s="349"/>
      <c r="Z977" s="349"/>
    </row>
    <row r="978" spans="1:26" ht="15.75" customHeight="1" x14ac:dyDescent="0.2">
      <c r="A978" s="349"/>
      <c r="B978" s="351"/>
      <c r="C978" s="349"/>
      <c r="D978" s="349"/>
      <c r="E978" s="349"/>
      <c r="F978" s="349"/>
      <c r="G978" s="349"/>
      <c r="H978" s="349"/>
      <c r="I978" s="349"/>
      <c r="J978" s="349"/>
      <c r="K978" s="349"/>
      <c r="L978" s="349"/>
      <c r="M978" s="349"/>
      <c r="N978" s="349"/>
      <c r="O978" s="349"/>
      <c r="P978" s="349"/>
      <c r="Q978" s="349"/>
      <c r="R978" s="349"/>
      <c r="S978" s="349"/>
      <c r="T978" s="349"/>
      <c r="U978" s="349"/>
      <c r="V978" s="349"/>
      <c r="W978" s="349"/>
      <c r="X978" s="349"/>
      <c r="Y978" s="349"/>
      <c r="Z978" s="349"/>
    </row>
    <row r="979" spans="1:26" ht="15.75" customHeight="1" x14ac:dyDescent="0.2">
      <c r="A979" s="349"/>
      <c r="B979" s="351"/>
      <c r="C979" s="349"/>
      <c r="D979" s="349"/>
      <c r="E979" s="349"/>
      <c r="F979" s="349"/>
      <c r="G979" s="349"/>
      <c r="H979" s="349"/>
      <c r="I979" s="349"/>
      <c r="J979" s="349"/>
      <c r="K979" s="349"/>
      <c r="L979" s="349"/>
      <c r="M979" s="349"/>
      <c r="N979" s="349"/>
      <c r="O979" s="349"/>
      <c r="P979" s="349"/>
      <c r="Q979" s="349"/>
      <c r="R979" s="349"/>
      <c r="S979" s="349"/>
      <c r="T979" s="349"/>
      <c r="U979" s="349"/>
      <c r="V979" s="349"/>
      <c r="W979" s="349"/>
      <c r="X979" s="349"/>
      <c r="Y979" s="349"/>
      <c r="Z979" s="349"/>
    </row>
    <row r="980" spans="1:26" ht="15.75" customHeight="1" x14ac:dyDescent="0.2">
      <c r="A980" s="349"/>
      <c r="B980" s="351"/>
      <c r="C980" s="349"/>
      <c r="D980" s="349"/>
      <c r="E980" s="349"/>
      <c r="F980" s="349"/>
      <c r="G980" s="349"/>
      <c r="H980" s="349"/>
      <c r="I980" s="349"/>
      <c r="J980" s="349"/>
      <c r="K980" s="349"/>
      <c r="L980" s="349"/>
      <c r="M980" s="349"/>
      <c r="N980" s="349"/>
      <c r="O980" s="349"/>
      <c r="P980" s="349"/>
      <c r="Q980" s="349"/>
      <c r="R980" s="349"/>
      <c r="S980" s="349"/>
      <c r="T980" s="349"/>
      <c r="U980" s="349"/>
      <c r="V980" s="349"/>
      <c r="W980" s="349"/>
      <c r="X980" s="349"/>
      <c r="Y980" s="349"/>
      <c r="Z980" s="349"/>
    </row>
    <row r="981" spans="1:26" ht="15.75" customHeight="1" x14ac:dyDescent="0.2">
      <c r="A981" s="349"/>
      <c r="B981" s="351"/>
      <c r="C981" s="349"/>
      <c r="D981" s="349"/>
      <c r="E981" s="349"/>
      <c r="F981" s="349"/>
      <c r="G981" s="349"/>
      <c r="H981" s="349"/>
      <c r="I981" s="349"/>
      <c r="J981" s="349"/>
      <c r="K981" s="349"/>
      <c r="L981" s="349"/>
      <c r="M981" s="349"/>
      <c r="N981" s="349"/>
      <c r="O981" s="349"/>
      <c r="P981" s="349"/>
      <c r="Q981" s="349"/>
      <c r="R981" s="349"/>
      <c r="S981" s="349"/>
      <c r="T981" s="349"/>
      <c r="U981" s="349"/>
      <c r="V981" s="349"/>
      <c r="W981" s="349"/>
      <c r="X981" s="349"/>
      <c r="Y981" s="349"/>
      <c r="Z981" s="349"/>
    </row>
    <row r="982" spans="1:26" ht="15.75" customHeight="1" x14ac:dyDescent="0.2">
      <c r="A982" s="349"/>
      <c r="B982" s="351"/>
      <c r="C982" s="349"/>
      <c r="D982" s="349"/>
      <c r="E982" s="349"/>
      <c r="F982" s="349"/>
      <c r="G982" s="349"/>
      <c r="H982" s="349"/>
      <c r="I982" s="349"/>
      <c r="J982" s="349"/>
      <c r="K982" s="349"/>
      <c r="L982" s="349"/>
      <c r="M982" s="349"/>
      <c r="N982" s="349"/>
      <c r="O982" s="349"/>
      <c r="P982" s="349"/>
      <c r="Q982" s="349"/>
      <c r="R982" s="349"/>
      <c r="S982" s="349"/>
      <c r="T982" s="349"/>
      <c r="U982" s="349"/>
      <c r="V982" s="349"/>
      <c r="W982" s="349"/>
      <c r="X982" s="349"/>
      <c r="Y982" s="349"/>
      <c r="Z982" s="349"/>
    </row>
    <row r="983" spans="1:26" ht="15.75" customHeight="1" x14ac:dyDescent="0.2">
      <c r="A983" s="349"/>
      <c r="B983" s="351"/>
      <c r="C983" s="349"/>
      <c r="D983" s="349"/>
      <c r="E983" s="349"/>
      <c r="F983" s="349"/>
      <c r="G983" s="349"/>
      <c r="H983" s="349"/>
      <c r="I983" s="349"/>
      <c r="J983" s="349"/>
      <c r="K983" s="349"/>
      <c r="L983" s="349"/>
      <c r="M983" s="349"/>
      <c r="N983" s="349"/>
      <c r="O983" s="349"/>
      <c r="P983" s="349"/>
      <c r="Q983" s="349"/>
      <c r="R983" s="349"/>
      <c r="S983" s="349"/>
      <c r="T983" s="349"/>
      <c r="U983" s="349"/>
      <c r="V983" s="349"/>
      <c r="W983" s="349"/>
      <c r="X983" s="349"/>
      <c r="Y983" s="349"/>
      <c r="Z983" s="349"/>
    </row>
    <row r="984" spans="1:26" ht="15.75" customHeight="1" x14ac:dyDescent="0.2">
      <c r="A984" s="349"/>
      <c r="B984" s="351"/>
      <c r="C984" s="349"/>
      <c r="D984" s="349"/>
      <c r="E984" s="349"/>
      <c r="F984" s="349"/>
      <c r="G984" s="349"/>
      <c r="H984" s="349"/>
      <c r="I984" s="349"/>
      <c r="J984" s="349"/>
      <c r="K984" s="349"/>
      <c r="L984" s="349"/>
      <c r="M984" s="349"/>
      <c r="N984" s="349"/>
      <c r="O984" s="349"/>
      <c r="P984" s="349"/>
      <c r="Q984" s="349"/>
      <c r="R984" s="349"/>
      <c r="S984" s="349"/>
      <c r="T984" s="349"/>
      <c r="U984" s="349"/>
      <c r="V984" s="349"/>
      <c r="W984" s="349"/>
      <c r="X984" s="349"/>
      <c r="Y984" s="349"/>
      <c r="Z984" s="349"/>
    </row>
    <row r="985" spans="1:26" ht="15.75" customHeight="1" x14ac:dyDescent="0.2">
      <c r="A985" s="349"/>
      <c r="B985" s="351"/>
      <c r="C985" s="349"/>
      <c r="D985" s="349"/>
      <c r="E985" s="349"/>
      <c r="F985" s="349"/>
      <c r="G985" s="349"/>
      <c r="H985" s="349"/>
      <c r="I985" s="349"/>
      <c r="J985" s="349"/>
      <c r="K985" s="349"/>
      <c r="L985" s="349"/>
      <c r="M985" s="349"/>
      <c r="N985" s="349"/>
      <c r="O985" s="349"/>
      <c r="P985" s="349"/>
      <c r="Q985" s="349"/>
      <c r="R985" s="349"/>
      <c r="S985" s="349"/>
      <c r="T985" s="349"/>
      <c r="U985" s="349"/>
      <c r="V985" s="349"/>
      <c r="W985" s="349"/>
      <c r="X985" s="349"/>
      <c r="Y985" s="349"/>
      <c r="Z985" s="349"/>
    </row>
    <row r="986" spans="1:26" ht="15.75" customHeight="1" x14ac:dyDescent="0.2">
      <c r="A986" s="349"/>
      <c r="B986" s="351"/>
      <c r="C986" s="349"/>
      <c r="D986" s="349"/>
      <c r="E986" s="349"/>
      <c r="F986" s="349"/>
      <c r="G986" s="349"/>
      <c r="H986" s="349"/>
      <c r="I986" s="349"/>
      <c r="J986" s="349"/>
      <c r="K986" s="349"/>
      <c r="L986" s="349"/>
      <c r="M986" s="349"/>
      <c r="N986" s="349"/>
      <c r="O986" s="349"/>
      <c r="P986" s="349"/>
      <c r="Q986" s="349"/>
      <c r="R986" s="349"/>
      <c r="S986" s="349"/>
      <c r="T986" s="349"/>
      <c r="U986" s="349"/>
      <c r="V986" s="349"/>
      <c r="W986" s="349"/>
      <c r="X986" s="349"/>
      <c r="Y986" s="349"/>
      <c r="Z986" s="349"/>
    </row>
    <row r="987" spans="1:26" ht="15.75" customHeight="1" x14ac:dyDescent="0.2">
      <c r="A987" s="349"/>
      <c r="B987" s="351"/>
      <c r="C987" s="349"/>
      <c r="D987" s="349"/>
      <c r="E987" s="349"/>
      <c r="F987" s="349"/>
      <c r="G987" s="349"/>
      <c r="H987" s="349"/>
      <c r="I987" s="349"/>
      <c r="J987" s="349"/>
      <c r="K987" s="349"/>
      <c r="L987" s="349"/>
      <c r="M987" s="349"/>
      <c r="N987" s="349"/>
      <c r="O987" s="349"/>
      <c r="P987" s="349"/>
      <c r="Q987" s="349"/>
      <c r="R987" s="349"/>
      <c r="S987" s="349"/>
      <c r="T987" s="349"/>
      <c r="U987" s="349"/>
      <c r="V987" s="349"/>
      <c r="W987" s="349"/>
      <c r="X987" s="349"/>
      <c r="Y987" s="349"/>
      <c r="Z987" s="349"/>
    </row>
    <row r="988" spans="1:26" ht="15.75" customHeight="1" x14ac:dyDescent="0.2">
      <c r="A988" s="349"/>
      <c r="B988" s="351"/>
      <c r="C988" s="349"/>
      <c r="D988" s="349"/>
      <c r="E988" s="349"/>
      <c r="F988" s="349"/>
      <c r="G988" s="349"/>
      <c r="H988" s="349"/>
      <c r="I988" s="349"/>
      <c r="J988" s="349"/>
      <c r="K988" s="349"/>
      <c r="L988" s="349"/>
      <c r="M988" s="349"/>
      <c r="N988" s="349"/>
      <c r="O988" s="349"/>
      <c r="P988" s="349"/>
      <c r="Q988" s="349"/>
      <c r="R988" s="349"/>
      <c r="S988" s="349"/>
      <c r="T988" s="349"/>
      <c r="U988" s="349"/>
      <c r="V988" s="349"/>
      <c r="W988" s="349"/>
      <c r="X988" s="349"/>
      <c r="Y988" s="349"/>
      <c r="Z988" s="349"/>
    </row>
    <row r="989" spans="1:26" ht="15.75" customHeight="1" x14ac:dyDescent="0.2">
      <c r="A989" s="349"/>
      <c r="B989" s="351"/>
      <c r="C989" s="349"/>
      <c r="D989" s="349"/>
      <c r="E989" s="349"/>
      <c r="F989" s="349"/>
      <c r="G989" s="349"/>
      <c r="H989" s="349"/>
      <c r="I989" s="349"/>
      <c r="J989" s="349"/>
      <c r="K989" s="349"/>
      <c r="L989" s="349"/>
      <c r="M989" s="349"/>
      <c r="N989" s="349"/>
      <c r="O989" s="349"/>
      <c r="P989" s="349"/>
      <c r="Q989" s="349"/>
      <c r="R989" s="349"/>
      <c r="S989" s="349"/>
      <c r="T989" s="349"/>
      <c r="U989" s="349"/>
      <c r="V989" s="349"/>
      <c r="W989" s="349"/>
      <c r="X989" s="349"/>
      <c r="Y989" s="349"/>
      <c r="Z989" s="349"/>
    </row>
    <row r="990" spans="1:26" ht="15.75" customHeight="1" x14ac:dyDescent="0.2">
      <c r="A990" s="349"/>
      <c r="B990" s="351"/>
      <c r="C990" s="349"/>
      <c r="D990" s="349"/>
      <c r="E990" s="349"/>
      <c r="F990" s="349"/>
      <c r="G990" s="349"/>
      <c r="H990" s="349"/>
      <c r="I990" s="349"/>
      <c r="J990" s="349"/>
      <c r="K990" s="349"/>
      <c r="L990" s="349"/>
      <c r="M990" s="349"/>
      <c r="N990" s="349"/>
      <c r="O990" s="349"/>
      <c r="P990" s="349"/>
      <c r="Q990" s="349"/>
      <c r="R990" s="349"/>
      <c r="S990" s="349"/>
      <c r="T990" s="349"/>
      <c r="U990" s="349"/>
      <c r="V990" s="349"/>
      <c r="W990" s="349"/>
      <c r="X990" s="349"/>
      <c r="Y990" s="349"/>
      <c r="Z990" s="349"/>
    </row>
    <row r="991" spans="1:26" ht="15.75" customHeight="1" x14ac:dyDescent="0.2">
      <c r="A991" s="349"/>
      <c r="B991" s="351"/>
      <c r="C991" s="349"/>
      <c r="D991" s="349"/>
      <c r="E991" s="349"/>
      <c r="F991" s="349"/>
      <c r="G991" s="349"/>
      <c r="H991" s="349"/>
      <c r="I991" s="349"/>
      <c r="J991" s="349"/>
      <c r="K991" s="349"/>
      <c r="L991" s="349"/>
      <c r="M991" s="349"/>
      <c r="N991" s="349"/>
      <c r="O991" s="349"/>
      <c r="P991" s="349"/>
      <c r="Q991" s="349"/>
      <c r="R991" s="349"/>
      <c r="S991" s="349"/>
      <c r="T991" s="349"/>
      <c r="U991" s="349"/>
      <c r="V991" s="349"/>
      <c r="W991" s="349"/>
      <c r="X991" s="349"/>
      <c r="Y991" s="349"/>
      <c r="Z991" s="349"/>
    </row>
    <row r="992" spans="1:26" ht="15.75" customHeight="1" x14ac:dyDescent="0.2">
      <c r="A992" s="349"/>
      <c r="B992" s="351"/>
      <c r="C992" s="349"/>
      <c r="D992" s="349"/>
      <c r="E992" s="349"/>
      <c r="F992" s="349"/>
      <c r="G992" s="349"/>
      <c r="H992" s="349"/>
      <c r="I992" s="349"/>
      <c r="J992" s="349"/>
      <c r="K992" s="349"/>
      <c r="L992" s="349"/>
      <c r="M992" s="349"/>
      <c r="N992" s="349"/>
      <c r="O992" s="349"/>
      <c r="P992" s="349"/>
      <c r="Q992" s="349"/>
      <c r="R992" s="349"/>
      <c r="S992" s="349"/>
      <c r="T992" s="349"/>
      <c r="U992" s="349"/>
      <c r="V992" s="349"/>
      <c r="W992" s="349"/>
      <c r="X992" s="349"/>
      <c r="Y992" s="349"/>
      <c r="Z992" s="349"/>
    </row>
    <row r="993" spans="1:26" ht="15.75" customHeight="1" x14ac:dyDescent="0.2">
      <c r="A993" s="349"/>
      <c r="B993" s="351"/>
      <c r="C993" s="349"/>
      <c r="D993" s="349"/>
      <c r="E993" s="349"/>
      <c r="F993" s="349"/>
      <c r="G993" s="349"/>
      <c r="H993" s="349"/>
      <c r="I993" s="349"/>
      <c r="J993" s="349"/>
      <c r="K993" s="349"/>
      <c r="L993" s="349"/>
      <c r="M993" s="349"/>
      <c r="N993" s="349"/>
      <c r="O993" s="349"/>
      <c r="P993" s="349"/>
      <c r="Q993" s="349"/>
      <c r="R993" s="349"/>
      <c r="S993" s="349"/>
      <c r="T993" s="349"/>
      <c r="U993" s="349"/>
      <c r="V993" s="349"/>
      <c r="W993" s="349"/>
      <c r="X993" s="349"/>
      <c r="Y993" s="349"/>
      <c r="Z993" s="349"/>
    </row>
    <row r="994" spans="1:26" ht="15.75" customHeight="1" x14ac:dyDescent="0.2">
      <c r="A994" s="349"/>
      <c r="B994" s="351"/>
      <c r="C994" s="349"/>
      <c r="D994" s="349"/>
      <c r="E994" s="349"/>
      <c r="F994" s="349"/>
      <c r="G994" s="349"/>
      <c r="H994" s="349"/>
      <c r="I994" s="349"/>
      <c r="J994" s="349"/>
      <c r="K994" s="349"/>
      <c r="L994" s="349"/>
      <c r="M994" s="349"/>
      <c r="N994" s="349"/>
      <c r="O994" s="349"/>
      <c r="P994" s="349"/>
      <c r="Q994" s="349"/>
      <c r="R994" s="349"/>
      <c r="S994" s="349"/>
      <c r="T994" s="349"/>
      <c r="U994" s="349"/>
      <c r="V994" s="349"/>
      <c r="W994" s="349"/>
      <c r="X994" s="349"/>
      <c r="Y994" s="349"/>
      <c r="Z994" s="349"/>
    </row>
    <row r="995" spans="1:26" ht="15.75" customHeight="1" x14ac:dyDescent="0.2">
      <c r="A995" s="349"/>
      <c r="B995" s="351"/>
      <c r="C995" s="349"/>
      <c r="D995" s="349"/>
      <c r="E995" s="349"/>
      <c r="F995" s="349"/>
      <c r="G995" s="349"/>
      <c r="H995" s="349"/>
      <c r="I995" s="349"/>
      <c r="J995" s="349"/>
      <c r="K995" s="349"/>
      <c r="L995" s="349"/>
      <c r="M995" s="349"/>
      <c r="N995" s="349"/>
      <c r="O995" s="349"/>
      <c r="P995" s="349"/>
      <c r="Q995" s="349"/>
      <c r="R995" s="349"/>
      <c r="S995" s="349"/>
      <c r="T995" s="349"/>
      <c r="U995" s="349"/>
      <c r="V995" s="349"/>
      <c r="W995" s="349"/>
      <c r="X995" s="349"/>
      <c r="Y995" s="349"/>
      <c r="Z995" s="349"/>
    </row>
    <row r="996" spans="1:26" ht="15.75" customHeight="1" x14ac:dyDescent="0.2">
      <c r="A996" s="349"/>
      <c r="B996" s="351"/>
      <c r="C996" s="349"/>
      <c r="D996" s="349"/>
      <c r="E996" s="349"/>
      <c r="F996" s="349"/>
      <c r="G996" s="349"/>
      <c r="H996" s="349"/>
      <c r="I996" s="349"/>
      <c r="J996" s="349"/>
      <c r="K996" s="349"/>
      <c r="L996" s="349"/>
      <c r="M996" s="349"/>
      <c r="N996" s="349"/>
      <c r="O996" s="349"/>
      <c r="P996" s="349"/>
      <c r="Q996" s="349"/>
      <c r="R996" s="349"/>
      <c r="S996" s="349"/>
      <c r="T996" s="349"/>
      <c r="U996" s="349"/>
      <c r="V996" s="349"/>
      <c r="W996" s="349"/>
      <c r="X996" s="349"/>
      <c r="Y996" s="349"/>
      <c r="Z996" s="349"/>
    </row>
    <row r="997" spans="1:26" ht="15.75" customHeight="1" x14ac:dyDescent="0.2">
      <c r="A997" s="349"/>
      <c r="B997" s="351"/>
      <c r="C997" s="349"/>
      <c r="D997" s="349"/>
      <c r="E997" s="349"/>
      <c r="F997" s="349"/>
      <c r="G997" s="349"/>
      <c r="H997" s="349"/>
      <c r="I997" s="349"/>
      <c r="J997" s="349"/>
      <c r="K997" s="349"/>
      <c r="L997" s="349"/>
      <c r="M997" s="349"/>
      <c r="N997" s="349"/>
      <c r="O997" s="349"/>
      <c r="P997" s="349"/>
      <c r="Q997" s="349"/>
      <c r="R997" s="349"/>
      <c r="S997" s="349"/>
      <c r="T997" s="349"/>
      <c r="U997" s="349"/>
      <c r="V997" s="349"/>
      <c r="W997" s="349"/>
      <c r="X997" s="349"/>
      <c r="Y997" s="349"/>
      <c r="Z997" s="349"/>
    </row>
    <row r="998" spans="1:26" ht="15.75" customHeight="1" x14ac:dyDescent="0.2">
      <c r="A998" s="349"/>
      <c r="B998" s="351"/>
      <c r="C998" s="349"/>
      <c r="D998" s="349"/>
      <c r="E998" s="349"/>
      <c r="F998" s="349"/>
      <c r="G998" s="349"/>
      <c r="H998" s="349"/>
      <c r="I998" s="349"/>
      <c r="J998" s="349"/>
      <c r="K998" s="349"/>
      <c r="L998" s="349"/>
      <c r="M998" s="349"/>
      <c r="N998" s="349"/>
      <c r="O998" s="349"/>
      <c r="P998" s="349"/>
      <c r="Q998" s="349"/>
      <c r="R998" s="349"/>
      <c r="S998" s="349"/>
      <c r="T998" s="349"/>
      <c r="U998" s="349"/>
      <c r="V998" s="349"/>
      <c r="W998" s="349"/>
      <c r="X998" s="349"/>
      <c r="Y998" s="349"/>
      <c r="Z998" s="349"/>
    </row>
    <row r="999" spans="1:26" ht="15.75" customHeight="1" x14ac:dyDescent="0.2">
      <c r="A999" s="349"/>
      <c r="B999" s="351"/>
      <c r="C999" s="349"/>
      <c r="D999" s="349"/>
      <c r="E999" s="349"/>
      <c r="F999" s="349"/>
      <c r="G999" s="349"/>
      <c r="H999" s="349"/>
      <c r="I999" s="349"/>
      <c r="J999" s="349"/>
      <c r="K999" s="349"/>
      <c r="L999" s="349"/>
      <c r="M999" s="349"/>
      <c r="N999" s="349"/>
      <c r="O999" s="349"/>
      <c r="P999" s="349"/>
      <c r="Q999" s="349"/>
      <c r="R999" s="349"/>
      <c r="S999" s="349"/>
      <c r="T999" s="349"/>
      <c r="U999" s="349"/>
      <c r="V999" s="349"/>
      <c r="W999" s="349"/>
      <c r="X999" s="349"/>
      <c r="Y999" s="349"/>
      <c r="Z999" s="349"/>
    </row>
    <row r="1000" spans="1:26" ht="15.75" customHeight="1" x14ac:dyDescent="0.2">
      <c r="A1000" s="349"/>
      <c r="B1000" s="351"/>
      <c r="C1000" s="349"/>
      <c r="D1000" s="349"/>
      <c r="E1000" s="349"/>
      <c r="F1000" s="349"/>
      <c r="G1000" s="349"/>
      <c r="H1000" s="349"/>
      <c r="I1000" s="349"/>
      <c r="J1000" s="349"/>
      <c r="K1000" s="349"/>
      <c r="L1000" s="349"/>
      <c r="M1000" s="349"/>
      <c r="N1000" s="349"/>
      <c r="O1000" s="349"/>
      <c r="P1000" s="349"/>
      <c r="Q1000" s="349"/>
      <c r="R1000" s="349"/>
      <c r="S1000" s="349"/>
      <c r="T1000" s="349"/>
      <c r="U1000" s="349"/>
      <c r="V1000" s="349"/>
      <c r="W1000" s="349"/>
      <c r="X1000" s="349"/>
      <c r="Y1000" s="349"/>
      <c r="Z1000" s="349"/>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1.1640625" defaultRowHeight="15" customHeight="1" x14ac:dyDescent="0.2"/>
  <cols>
    <col min="1" max="1" width="10.83203125" customWidth="1"/>
    <col min="2" max="2" width="54.5" customWidth="1"/>
    <col min="3" max="3" width="62" customWidth="1"/>
    <col min="4" max="26" width="10.83203125" customWidth="1"/>
  </cols>
  <sheetData>
    <row r="1" spans="1:26" ht="15.75" customHeight="1" x14ac:dyDescent="0.2">
      <c r="A1" s="410" t="s">
        <v>11422</v>
      </c>
      <c r="B1" s="25"/>
      <c r="C1" s="25"/>
      <c r="D1" s="25"/>
      <c r="E1" s="25"/>
      <c r="F1" s="25"/>
      <c r="G1" s="25"/>
      <c r="H1" s="25"/>
      <c r="I1" s="25"/>
      <c r="J1" s="25"/>
      <c r="K1" s="25"/>
      <c r="L1" s="25"/>
      <c r="M1" s="25"/>
      <c r="N1" s="25"/>
      <c r="O1" s="25"/>
      <c r="P1" s="25"/>
      <c r="Q1" s="25"/>
      <c r="R1" s="25"/>
      <c r="S1" s="25"/>
      <c r="T1" s="25"/>
      <c r="U1" s="25"/>
      <c r="V1" s="25"/>
      <c r="W1" s="25"/>
      <c r="X1" s="25"/>
      <c r="Y1" s="25"/>
      <c r="Z1" s="25"/>
    </row>
    <row r="2" spans="1:26" ht="15.75" customHeight="1" x14ac:dyDescent="0.2">
      <c r="A2" s="2" t="s">
        <v>3</v>
      </c>
      <c r="B2" s="411" t="s">
        <v>11423</v>
      </c>
      <c r="C2" s="411" t="s">
        <v>11424</v>
      </c>
      <c r="D2" s="24"/>
      <c r="E2" s="24"/>
      <c r="F2" s="24"/>
      <c r="G2" s="24"/>
      <c r="H2" s="24"/>
      <c r="I2" s="24"/>
      <c r="J2" s="24"/>
      <c r="K2" s="24"/>
      <c r="L2" s="24"/>
      <c r="M2" s="24"/>
      <c r="N2" s="24"/>
      <c r="O2" s="24"/>
      <c r="P2" s="24"/>
      <c r="Q2" s="24"/>
      <c r="R2" s="24"/>
      <c r="S2" s="24"/>
      <c r="T2" s="24"/>
      <c r="U2" s="24"/>
      <c r="V2" s="24"/>
      <c r="W2" s="24"/>
      <c r="X2" s="24"/>
      <c r="Y2" s="24"/>
      <c r="Z2" s="24"/>
    </row>
    <row r="3" spans="1:26" ht="28.5" customHeight="1" x14ac:dyDescent="0.2">
      <c r="A3" s="8">
        <v>1</v>
      </c>
      <c r="B3" s="345" t="s">
        <v>11357</v>
      </c>
      <c r="C3" s="345" t="s">
        <v>2227</v>
      </c>
      <c r="D3" s="25"/>
      <c r="E3" s="25"/>
      <c r="F3" s="25"/>
      <c r="G3" s="25"/>
      <c r="H3" s="25"/>
      <c r="I3" s="25"/>
      <c r="J3" s="25"/>
      <c r="K3" s="25"/>
      <c r="L3" s="25"/>
      <c r="M3" s="25"/>
      <c r="N3" s="25"/>
      <c r="O3" s="25"/>
      <c r="P3" s="25"/>
      <c r="Q3" s="25"/>
      <c r="R3" s="25"/>
      <c r="S3" s="25"/>
      <c r="T3" s="25"/>
      <c r="U3" s="25"/>
      <c r="V3" s="25"/>
      <c r="W3" s="25"/>
      <c r="X3" s="25"/>
      <c r="Y3" s="25"/>
      <c r="Z3" s="25"/>
    </row>
    <row r="4" spans="1:26" ht="28.5" customHeight="1" x14ac:dyDescent="0.2">
      <c r="A4" s="8">
        <v>1</v>
      </c>
      <c r="B4" s="345" t="s">
        <v>11358</v>
      </c>
      <c r="C4" s="345" t="s">
        <v>2268</v>
      </c>
      <c r="D4" s="25"/>
      <c r="E4" s="25"/>
      <c r="F4" s="25"/>
      <c r="G4" s="25"/>
      <c r="H4" s="25"/>
      <c r="I4" s="25"/>
      <c r="J4" s="25"/>
      <c r="K4" s="25"/>
      <c r="L4" s="25"/>
      <c r="M4" s="25"/>
      <c r="N4" s="25"/>
      <c r="O4" s="25"/>
      <c r="P4" s="25"/>
      <c r="Q4" s="25"/>
      <c r="R4" s="25"/>
      <c r="S4" s="25"/>
      <c r="T4" s="25"/>
      <c r="U4" s="25"/>
      <c r="V4" s="25"/>
      <c r="W4" s="25"/>
      <c r="X4" s="25"/>
      <c r="Y4" s="25"/>
      <c r="Z4" s="25"/>
    </row>
    <row r="5" spans="1:26" ht="28.5" customHeight="1" x14ac:dyDescent="0.2">
      <c r="A5" s="8">
        <v>1</v>
      </c>
      <c r="B5" s="345" t="s">
        <v>11425</v>
      </c>
      <c r="C5" s="345" t="s">
        <v>11426</v>
      </c>
      <c r="D5" s="25"/>
      <c r="E5" s="25"/>
      <c r="F5" s="25"/>
      <c r="G5" s="25"/>
      <c r="H5" s="25"/>
      <c r="I5" s="25"/>
      <c r="J5" s="25"/>
      <c r="K5" s="25"/>
      <c r="L5" s="25"/>
      <c r="M5" s="25"/>
      <c r="N5" s="25"/>
      <c r="O5" s="25"/>
      <c r="P5" s="25"/>
      <c r="Q5" s="25"/>
      <c r="R5" s="25"/>
      <c r="S5" s="25"/>
      <c r="T5" s="25"/>
      <c r="U5" s="25"/>
      <c r="V5" s="25"/>
      <c r="W5" s="25"/>
      <c r="X5" s="25"/>
      <c r="Y5" s="25"/>
      <c r="Z5" s="25"/>
    </row>
    <row r="6" spans="1:26" ht="28.5" customHeight="1" x14ac:dyDescent="0.2">
      <c r="A6" s="8">
        <v>1</v>
      </c>
      <c r="B6" s="345" t="s">
        <v>11427</v>
      </c>
      <c r="C6" s="345" t="s">
        <v>11428</v>
      </c>
      <c r="D6" s="25"/>
      <c r="E6" s="25"/>
      <c r="F6" s="25"/>
      <c r="G6" s="25"/>
      <c r="H6" s="25"/>
      <c r="I6" s="25"/>
      <c r="J6" s="25"/>
      <c r="K6" s="25"/>
      <c r="L6" s="25"/>
      <c r="M6" s="25"/>
      <c r="N6" s="25"/>
      <c r="O6" s="25"/>
      <c r="P6" s="25"/>
      <c r="Q6" s="25"/>
      <c r="R6" s="25"/>
      <c r="S6" s="25"/>
      <c r="T6" s="25"/>
      <c r="U6" s="25"/>
      <c r="V6" s="25"/>
      <c r="W6" s="25"/>
      <c r="X6" s="25"/>
      <c r="Y6" s="25"/>
      <c r="Z6" s="25"/>
    </row>
    <row r="7" spans="1:26" ht="28.5" customHeight="1" x14ac:dyDescent="0.2">
      <c r="A7" s="8">
        <v>1</v>
      </c>
      <c r="B7" s="345" t="s">
        <v>11363</v>
      </c>
      <c r="C7" s="345" t="s">
        <v>3137</v>
      </c>
      <c r="D7" s="25"/>
      <c r="E7" s="25"/>
      <c r="F7" s="25"/>
      <c r="G7" s="25"/>
      <c r="H7" s="25"/>
      <c r="I7" s="25"/>
      <c r="J7" s="25"/>
      <c r="K7" s="25"/>
      <c r="L7" s="25"/>
      <c r="M7" s="25"/>
      <c r="N7" s="25"/>
      <c r="O7" s="25"/>
      <c r="P7" s="25"/>
      <c r="Q7" s="25"/>
      <c r="R7" s="25"/>
      <c r="S7" s="25"/>
      <c r="T7" s="25"/>
      <c r="U7" s="25"/>
      <c r="V7" s="25"/>
      <c r="W7" s="25"/>
      <c r="X7" s="25"/>
      <c r="Y7" s="25"/>
      <c r="Z7" s="25"/>
    </row>
    <row r="8" spans="1:26" ht="28.5" customHeight="1" x14ac:dyDescent="0.2">
      <c r="A8" s="8">
        <v>2</v>
      </c>
      <c r="B8" s="345" t="s">
        <v>11356</v>
      </c>
      <c r="C8" s="345" t="s">
        <v>3418</v>
      </c>
      <c r="D8" s="25"/>
      <c r="E8" s="25"/>
      <c r="F8" s="25"/>
      <c r="G8" s="25"/>
      <c r="H8" s="25"/>
      <c r="I8" s="25"/>
      <c r="J8" s="25"/>
      <c r="K8" s="25"/>
      <c r="L8" s="25"/>
      <c r="M8" s="25"/>
      <c r="N8" s="25"/>
      <c r="O8" s="25"/>
      <c r="P8" s="25"/>
      <c r="Q8" s="25"/>
      <c r="R8" s="25"/>
      <c r="S8" s="25"/>
      <c r="T8" s="25"/>
      <c r="U8" s="25"/>
      <c r="V8" s="25"/>
      <c r="W8" s="25"/>
      <c r="X8" s="25"/>
      <c r="Y8" s="25"/>
      <c r="Z8" s="25"/>
    </row>
    <row r="9" spans="1:26" ht="28.5" customHeight="1" x14ac:dyDescent="0.2">
      <c r="A9" s="8">
        <v>3</v>
      </c>
      <c r="B9" s="345" t="s">
        <v>11361</v>
      </c>
      <c r="C9" s="345" t="s">
        <v>6454</v>
      </c>
      <c r="D9" s="25"/>
      <c r="E9" s="25"/>
      <c r="F9" s="25"/>
      <c r="G9" s="25"/>
      <c r="H9" s="25"/>
      <c r="I9" s="25"/>
      <c r="J9" s="25"/>
      <c r="K9" s="25"/>
      <c r="L9" s="25"/>
      <c r="M9" s="25"/>
      <c r="N9" s="25"/>
      <c r="O9" s="25"/>
      <c r="P9" s="25"/>
      <c r="Q9" s="25"/>
      <c r="R9" s="25"/>
      <c r="S9" s="25"/>
      <c r="T9" s="25"/>
      <c r="U9" s="25"/>
      <c r="V9" s="25"/>
      <c r="W9" s="25"/>
      <c r="X9" s="25"/>
      <c r="Y9" s="25"/>
      <c r="Z9" s="25"/>
    </row>
    <row r="10" spans="1:26" ht="15.75" customHeight="1" x14ac:dyDescent="0.2">
      <c r="A10" s="412" t="s">
        <v>11429</v>
      </c>
      <c r="B10" s="345"/>
      <c r="C10" s="345"/>
      <c r="D10" s="25"/>
      <c r="E10" s="25"/>
      <c r="F10" s="25"/>
      <c r="G10" s="25"/>
      <c r="H10" s="25"/>
      <c r="I10" s="25"/>
      <c r="J10" s="25"/>
      <c r="K10" s="25"/>
      <c r="L10" s="25"/>
      <c r="M10" s="25"/>
      <c r="N10" s="25"/>
      <c r="O10" s="25"/>
      <c r="P10" s="25"/>
      <c r="Q10" s="25"/>
      <c r="R10" s="25"/>
      <c r="S10" s="25"/>
      <c r="T10" s="25"/>
      <c r="U10" s="25"/>
      <c r="V10" s="25"/>
      <c r="W10" s="25"/>
      <c r="X10" s="25"/>
      <c r="Y10" s="25"/>
      <c r="Z10" s="25"/>
    </row>
    <row r="11" spans="1:26" ht="15.75" customHeight="1" x14ac:dyDescent="0.2">
      <c r="A11" s="8"/>
      <c r="B11" s="345"/>
      <c r="C11" s="345"/>
      <c r="D11" s="25"/>
      <c r="E11" s="25"/>
      <c r="F11" s="25"/>
      <c r="G11" s="25"/>
      <c r="H11" s="25"/>
      <c r="I11" s="25"/>
      <c r="J11" s="25"/>
      <c r="K11" s="25"/>
      <c r="L11" s="25"/>
      <c r="M11" s="25"/>
      <c r="N11" s="25"/>
      <c r="O11" s="25"/>
      <c r="P11" s="25"/>
      <c r="Q11" s="25"/>
      <c r="R11" s="25"/>
      <c r="S11" s="25"/>
      <c r="T11" s="25"/>
      <c r="U11" s="25"/>
      <c r="V11" s="25"/>
      <c r="W11" s="25"/>
      <c r="X11" s="25"/>
      <c r="Y11" s="25"/>
      <c r="Z11" s="25"/>
    </row>
    <row r="12" spans="1:26" ht="15.75" customHeight="1" x14ac:dyDescent="0.2">
      <c r="A12" s="410" t="s">
        <v>11430</v>
      </c>
      <c r="B12" s="345"/>
      <c r="C12" s="345"/>
      <c r="D12" s="25"/>
      <c r="E12" s="25"/>
      <c r="F12" s="25"/>
      <c r="G12" s="25"/>
      <c r="H12" s="25"/>
      <c r="I12" s="25"/>
      <c r="J12" s="25"/>
      <c r="K12" s="25"/>
      <c r="L12" s="25"/>
      <c r="M12" s="25"/>
      <c r="N12" s="25"/>
      <c r="O12" s="25"/>
      <c r="P12" s="25"/>
      <c r="Q12" s="25"/>
      <c r="R12" s="25"/>
      <c r="S12" s="25"/>
      <c r="T12" s="25"/>
      <c r="U12" s="25"/>
      <c r="V12" s="25"/>
      <c r="W12" s="25"/>
      <c r="X12" s="25"/>
      <c r="Y12" s="25"/>
      <c r="Z12" s="25"/>
    </row>
    <row r="13" spans="1:26" ht="15.75" customHeight="1" x14ac:dyDescent="0.2">
      <c r="A13" s="349" t="s">
        <v>8554</v>
      </c>
      <c r="B13" s="345"/>
      <c r="C13" s="345"/>
      <c r="D13" s="25"/>
      <c r="E13" s="25"/>
      <c r="F13" s="25"/>
      <c r="G13" s="25"/>
      <c r="H13" s="25"/>
      <c r="I13" s="25"/>
      <c r="J13" s="25"/>
      <c r="K13" s="25"/>
      <c r="L13" s="25"/>
      <c r="M13" s="25"/>
      <c r="N13" s="25"/>
      <c r="O13" s="25"/>
      <c r="P13" s="25"/>
      <c r="Q13" s="25"/>
      <c r="R13" s="25"/>
      <c r="S13" s="25"/>
      <c r="T13" s="25"/>
      <c r="U13" s="25"/>
      <c r="V13" s="25"/>
      <c r="W13" s="25"/>
      <c r="X13" s="25"/>
      <c r="Y13" s="25"/>
      <c r="Z13" s="25"/>
    </row>
    <row r="14" spans="1:26" ht="15.75" customHeight="1" x14ac:dyDescent="0.2">
      <c r="A14" s="349" t="s">
        <v>11431</v>
      </c>
      <c r="B14" s="345"/>
      <c r="C14" s="345"/>
      <c r="D14" s="25"/>
      <c r="E14" s="25"/>
      <c r="F14" s="25"/>
      <c r="G14" s="25"/>
      <c r="H14" s="25"/>
      <c r="I14" s="25"/>
      <c r="J14" s="25"/>
      <c r="K14" s="25"/>
      <c r="L14" s="25"/>
      <c r="M14" s="25"/>
      <c r="N14" s="25"/>
      <c r="O14" s="25"/>
      <c r="P14" s="25"/>
      <c r="Q14" s="25"/>
      <c r="R14" s="25"/>
      <c r="S14" s="25"/>
      <c r="T14" s="25"/>
      <c r="U14" s="25"/>
      <c r="V14" s="25"/>
      <c r="W14" s="25"/>
      <c r="X14" s="25"/>
      <c r="Y14" s="25"/>
      <c r="Z14" s="25"/>
    </row>
    <row r="15" spans="1:26" ht="15.75" customHeight="1" x14ac:dyDescent="0.2">
      <c r="A15" s="412" t="s">
        <v>11432</v>
      </c>
      <c r="B15" s="345"/>
      <c r="C15" s="345"/>
      <c r="D15" s="25"/>
      <c r="E15" s="25"/>
      <c r="F15" s="25"/>
      <c r="G15" s="25"/>
      <c r="H15" s="25"/>
      <c r="I15" s="25"/>
      <c r="J15" s="25"/>
      <c r="K15" s="25"/>
      <c r="L15" s="25"/>
      <c r="M15" s="25"/>
      <c r="N15" s="25"/>
      <c r="O15" s="25"/>
      <c r="P15" s="25"/>
      <c r="Q15" s="25"/>
      <c r="R15" s="25"/>
      <c r="S15" s="25"/>
      <c r="T15" s="25"/>
      <c r="U15" s="25"/>
      <c r="V15" s="25"/>
      <c r="W15" s="25"/>
      <c r="X15" s="25"/>
      <c r="Y15" s="25"/>
      <c r="Z15" s="25"/>
    </row>
    <row r="16" spans="1:26" ht="15.75" customHeight="1" x14ac:dyDescent="0.2">
      <c r="A16" s="8"/>
      <c r="B16" s="345"/>
      <c r="C16" s="345"/>
      <c r="D16" s="25"/>
      <c r="E16" s="25"/>
      <c r="F16" s="25"/>
      <c r="G16" s="25"/>
      <c r="H16" s="25"/>
      <c r="I16" s="25"/>
      <c r="J16" s="25"/>
      <c r="K16" s="25"/>
      <c r="L16" s="25"/>
      <c r="M16" s="25"/>
      <c r="N16" s="25"/>
      <c r="O16" s="25"/>
      <c r="P16" s="25"/>
      <c r="Q16" s="25"/>
      <c r="R16" s="25"/>
      <c r="S16" s="25"/>
      <c r="T16" s="25"/>
      <c r="U16" s="25"/>
      <c r="V16" s="25"/>
      <c r="W16" s="25"/>
      <c r="X16" s="25"/>
      <c r="Y16" s="25"/>
      <c r="Z16" s="25"/>
    </row>
    <row r="17" spans="1:26" ht="15.75" customHeight="1" x14ac:dyDescent="0.2">
      <c r="A17" s="410" t="s">
        <v>11433</v>
      </c>
      <c r="B17" s="345"/>
      <c r="C17" s="345"/>
      <c r="D17" s="25"/>
      <c r="E17" s="25"/>
      <c r="F17" s="25"/>
      <c r="G17" s="25"/>
      <c r="H17" s="25"/>
      <c r="I17" s="25"/>
      <c r="J17" s="25"/>
      <c r="K17" s="25"/>
      <c r="L17" s="25"/>
      <c r="M17" s="25"/>
      <c r="N17" s="25"/>
      <c r="O17" s="25"/>
      <c r="P17" s="25"/>
      <c r="Q17" s="25"/>
      <c r="R17" s="25"/>
      <c r="S17" s="25"/>
      <c r="T17" s="25"/>
      <c r="U17" s="25"/>
      <c r="V17" s="25"/>
      <c r="W17" s="25"/>
      <c r="X17" s="25"/>
      <c r="Y17" s="25"/>
      <c r="Z17" s="25"/>
    </row>
    <row r="18" spans="1:26" ht="15.75" customHeight="1" x14ac:dyDescent="0.2">
      <c r="A18" s="349" t="s">
        <v>11434</v>
      </c>
      <c r="B18" s="345"/>
      <c r="C18" s="345"/>
      <c r="D18" s="25"/>
      <c r="E18" s="25"/>
      <c r="F18" s="25"/>
      <c r="G18" s="25"/>
      <c r="H18" s="25"/>
      <c r="I18" s="25"/>
      <c r="J18" s="25"/>
      <c r="K18" s="25"/>
      <c r="L18" s="25"/>
      <c r="M18" s="25"/>
      <c r="N18" s="25"/>
      <c r="O18" s="25"/>
      <c r="P18" s="25"/>
      <c r="Q18" s="25"/>
      <c r="R18" s="25"/>
      <c r="S18" s="25"/>
      <c r="T18" s="25"/>
      <c r="U18" s="25"/>
      <c r="V18" s="25"/>
      <c r="W18" s="25"/>
      <c r="X18" s="25"/>
      <c r="Y18" s="25"/>
      <c r="Z18" s="25"/>
    </row>
    <row r="19" spans="1:26" ht="15.75" customHeight="1" x14ac:dyDescent="0.2">
      <c r="A19" s="349" t="s">
        <v>8582</v>
      </c>
      <c r="B19" s="345"/>
      <c r="C19" s="345"/>
      <c r="D19" s="25"/>
      <c r="E19" s="25"/>
      <c r="F19" s="25"/>
      <c r="G19" s="25"/>
      <c r="H19" s="25"/>
      <c r="I19" s="25"/>
      <c r="J19" s="25"/>
      <c r="K19" s="25"/>
      <c r="L19" s="25"/>
      <c r="M19" s="25"/>
      <c r="N19" s="25"/>
      <c r="O19" s="25"/>
      <c r="P19" s="25"/>
      <c r="Q19" s="25"/>
      <c r="R19" s="25"/>
      <c r="S19" s="25"/>
      <c r="T19" s="25"/>
      <c r="U19" s="25"/>
      <c r="V19" s="25"/>
      <c r="W19" s="25"/>
      <c r="X19" s="25"/>
      <c r="Y19" s="25"/>
      <c r="Z19" s="25"/>
    </row>
    <row r="20" spans="1:26" ht="15.75" customHeight="1" x14ac:dyDescent="0.2">
      <c r="A20" s="413" t="s">
        <v>11435</v>
      </c>
      <c r="B20" s="345"/>
      <c r="C20" s="34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2">
      <c r="A21" s="349" t="s">
        <v>6673</v>
      </c>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2">
      <c r="A22" s="349" t="s">
        <v>11436</v>
      </c>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2">
      <c r="A23" s="413" t="s">
        <v>11437</v>
      </c>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2">
      <c r="A25" s="410" t="s">
        <v>11438</v>
      </c>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2">
      <c r="A26" s="25" t="s">
        <v>11439</v>
      </c>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2">
      <c r="A27" s="25" t="s">
        <v>11440</v>
      </c>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2">
      <c r="A28" s="25" t="s">
        <v>11441</v>
      </c>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2">
      <c r="A29" s="25" t="s">
        <v>11442</v>
      </c>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2">
      <c r="A30" s="414" t="s">
        <v>11443</v>
      </c>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2">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2">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2">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2">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2">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2">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2">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2">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2">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2">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2">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2">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2">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1.1640625" defaultRowHeight="15" customHeight="1" x14ac:dyDescent="0.2"/>
  <cols>
    <col min="1" max="1" width="16" customWidth="1"/>
    <col min="2" max="2" width="46.5" customWidth="1"/>
    <col min="3" max="3" width="13.1640625" customWidth="1"/>
    <col min="4" max="4" width="2.5" customWidth="1"/>
    <col min="5" max="5" width="46.5" customWidth="1"/>
    <col min="6" max="6" width="13.1640625" customWidth="1"/>
    <col min="7" max="7" width="2.5" customWidth="1"/>
    <col min="8" max="8" width="46.5" customWidth="1"/>
    <col min="9" max="9" width="13.1640625" customWidth="1"/>
    <col min="10" max="10" width="2.5" customWidth="1"/>
    <col min="11" max="11" width="46.5" customWidth="1"/>
    <col min="12" max="12" width="13.1640625" customWidth="1"/>
    <col min="13" max="13" width="2.5" customWidth="1"/>
    <col min="14" max="14" width="46.5" customWidth="1"/>
    <col min="15" max="15" width="13.1640625" customWidth="1"/>
    <col min="16" max="16" width="2.5" customWidth="1"/>
    <col min="17" max="17" width="46.5" customWidth="1"/>
    <col min="18" max="18" width="13.1640625" customWidth="1"/>
    <col min="19" max="26" width="7.5" customWidth="1"/>
  </cols>
  <sheetData>
    <row r="1" spans="1:26" ht="15.75" customHeight="1" x14ac:dyDescent="0.2">
      <c r="A1" s="545" t="s">
        <v>11444</v>
      </c>
      <c r="B1" s="546" t="s">
        <v>26</v>
      </c>
      <c r="C1" s="479"/>
      <c r="D1" s="415"/>
      <c r="E1" s="546" t="s">
        <v>33</v>
      </c>
      <c r="F1" s="479"/>
      <c r="G1" s="415"/>
      <c r="H1" s="546" t="s">
        <v>37</v>
      </c>
      <c r="I1" s="479"/>
      <c r="J1" s="415"/>
      <c r="K1" s="546" t="s">
        <v>38</v>
      </c>
      <c r="L1" s="479"/>
      <c r="M1" s="415"/>
      <c r="N1" s="546" t="s">
        <v>40</v>
      </c>
      <c r="O1" s="479"/>
      <c r="P1" s="415"/>
      <c r="Q1" s="546" t="s">
        <v>42</v>
      </c>
      <c r="R1" s="479"/>
      <c r="S1" s="31"/>
      <c r="T1" s="31"/>
      <c r="U1" s="31"/>
      <c r="V1" s="31"/>
      <c r="W1" s="31"/>
      <c r="X1" s="31"/>
      <c r="Y1" s="31"/>
      <c r="Z1" s="31"/>
    </row>
    <row r="2" spans="1:26" ht="15.75" customHeight="1" x14ac:dyDescent="0.2">
      <c r="A2" s="471"/>
      <c r="B2" s="416" t="s">
        <v>11445</v>
      </c>
      <c r="C2" s="417" t="s">
        <v>11446</v>
      </c>
      <c r="D2" s="418"/>
      <c r="E2" s="417" t="s">
        <v>11445</v>
      </c>
      <c r="F2" s="417" t="s">
        <v>11446</v>
      </c>
      <c r="G2" s="418"/>
      <c r="H2" s="417" t="s">
        <v>11445</v>
      </c>
      <c r="I2" s="417" t="s">
        <v>11446</v>
      </c>
      <c r="J2" s="418"/>
      <c r="K2" s="417" t="s">
        <v>11445</v>
      </c>
      <c r="L2" s="417" t="s">
        <v>11446</v>
      </c>
      <c r="M2" s="418"/>
      <c r="N2" s="417" t="s">
        <v>11445</v>
      </c>
      <c r="O2" s="417" t="s">
        <v>11446</v>
      </c>
      <c r="P2" s="418"/>
      <c r="Q2" s="417" t="s">
        <v>11445</v>
      </c>
      <c r="R2" s="417" t="s">
        <v>11446</v>
      </c>
      <c r="S2" s="419"/>
      <c r="T2" s="419"/>
      <c r="U2" s="419"/>
      <c r="V2" s="419"/>
      <c r="W2" s="419"/>
      <c r="X2" s="419"/>
      <c r="Y2" s="419"/>
      <c r="Z2" s="419"/>
    </row>
    <row r="3" spans="1:26" ht="15.75" customHeight="1" x14ac:dyDescent="0.2">
      <c r="A3" s="543" t="s">
        <v>1117</v>
      </c>
      <c r="B3" s="304" t="s">
        <v>11447</v>
      </c>
      <c r="C3" s="92" t="s">
        <v>1807</v>
      </c>
      <c r="D3" s="420"/>
      <c r="E3" s="87" t="s">
        <v>11448</v>
      </c>
      <c r="F3" s="92" t="s">
        <v>3444</v>
      </c>
      <c r="G3" s="420"/>
      <c r="H3" s="87" t="s">
        <v>11449</v>
      </c>
      <c r="I3" s="92" t="s">
        <v>5003</v>
      </c>
      <c r="J3" s="420"/>
      <c r="K3" s="87" t="s">
        <v>11450</v>
      </c>
      <c r="L3" s="92" t="s">
        <v>11451</v>
      </c>
      <c r="M3" s="420"/>
      <c r="N3" s="87" t="s">
        <v>11452</v>
      </c>
      <c r="O3" s="92" t="s">
        <v>11453</v>
      </c>
      <c r="P3" s="420"/>
      <c r="Q3" s="421" t="s">
        <v>11454</v>
      </c>
      <c r="R3" s="94" t="s">
        <v>1116</v>
      </c>
      <c r="S3" s="422"/>
      <c r="T3" s="422"/>
      <c r="U3" s="422"/>
      <c r="V3" s="422"/>
      <c r="W3" s="422"/>
      <c r="X3" s="422"/>
      <c r="Y3" s="422"/>
      <c r="Z3" s="422"/>
    </row>
    <row r="4" spans="1:26" ht="15.75" customHeight="1" x14ac:dyDescent="0.2">
      <c r="A4" s="487"/>
      <c r="B4" s="304" t="s">
        <v>11455</v>
      </c>
      <c r="C4" s="92" t="s">
        <v>1870</v>
      </c>
      <c r="D4" s="420"/>
      <c r="E4" s="421" t="s">
        <v>11456</v>
      </c>
      <c r="F4" s="94" t="s">
        <v>11457</v>
      </c>
      <c r="G4" s="420"/>
      <c r="H4" s="87" t="s">
        <v>11458</v>
      </c>
      <c r="I4" s="92" t="s">
        <v>11459</v>
      </c>
      <c r="J4" s="420"/>
      <c r="K4" s="87" t="s">
        <v>11460</v>
      </c>
      <c r="L4" s="92" t="s">
        <v>11461</v>
      </c>
      <c r="M4" s="420"/>
      <c r="N4" s="87" t="s">
        <v>11462</v>
      </c>
      <c r="O4" s="92" t="s">
        <v>11463</v>
      </c>
      <c r="P4" s="420"/>
      <c r="Q4" s="421" t="s">
        <v>11464</v>
      </c>
      <c r="R4" s="94" t="s">
        <v>1133</v>
      </c>
      <c r="S4" s="422"/>
      <c r="T4" s="422"/>
      <c r="U4" s="422"/>
      <c r="V4" s="422"/>
      <c r="W4" s="422"/>
      <c r="X4" s="422"/>
      <c r="Y4" s="422"/>
      <c r="Z4" s="422"/>
    </row>
    <row r="5" spans="1:26" ht="15.75" customHeight="1" x14ac:dyDescent="0.2">
      <c r="A5" s="487"/>
      <c r="B5" s="304" t="s">
        <v>11465</v>
      </c>
      <c r="C5" s="92" t="s">
        <v>2301</v>
      </c>
      <c r="D5" s="420"/>
      <c r="E5" s="87" t="s">
        <v>11466</v>
      </c>
      <c r="F5" s="92" t="s">
        <v>11467</v>
      </c>
      <c r="G5" s="420"/>
      <c r="H5" s="87" t="s">
        <v>11468</v>
      </c>
      <c r="I5" s="92" t="s">
        <v>11469</v>
      </c>
      <c r="J5" s="420"/>
      <c r="K5" s="423" t="s">
        <v>11470</v>
      </c>
      <c r="L5" s="424" t="s">
        <v>6679</v>
      </c>
      <c r="M5" s="420"/>
      <c r="N5" s="87" t="s">
        <v>11471</v>
      </c>
      <c r="O5" s="92" t="s">
        <v>11472</v>
      </c>
      <c r="P5" s="420"/>
      <c r="Q5" s="87" t="s">
        <v>11473</v>
      </c>
      <c r="R5" s="92" t="s">
        <v>1160</v>
      </c>
      <c r="S5" s="422"/>
      <c r="T5" s="422"/>
      <c r="U5" s="422"/>
      <c r="V5" s="422"/>
      <c r="W5" s="422"/>
      <c r="X5" s="422"/>
      <c r="Y5" s="422"/>
      <c r="Z5" s="422"/>
    </row>
    <row r="6" spans="1:26" ht="15.75" customHeight="1" x14ac:dyDescent="0.2">
      <c r="A6" s="487"/>
      <c r="B6" s="304" t="s">
        <v>11474</v>
      </c>
      <c r="C6" s="92" t="s">
        <v>1903</v>
      </c>
      <c r="D6" s="420"/>
      <c r="E6" s="87" t="s">
        <v>11475</v>
      </c>
      <c r="F6" s="92" t="s">
        <v>3469</v>
      </c>
      <c r="G6" s="420"/>
      <c r="H6" s="421" t="s">
        <v>11476</v>
      </c>
      <c r="I6" s="94" t="s">
        <v>11477</v>
      </c>
      <c r="J6" s="420"/>
      <c r="K6" s="87" t="s">
        <v>11478</v>
      </c>
      <c r="L6" s="92" t="s">
        <v>6699</v>
      </c>
      <c r="M6" s="420"/>
      <c r="N6" s="87" t="s">
        <v>11479</v>
      </c>
      <c r="O6" s="92" t="s">
        <v>11480</v>
      </c>
      <c r="P6" s="420"/>
      <c r="Q6" s="421" t="s">
        <v>11481</v>
      </c>
      <c r="R6" s="94" t="s">
        <v>1194</v>
      </c>
      <c r="S6" s="422"/>
      <c r="T6" s="422"/>
      <c r="U6" s="422"/>
      <c r="V6" s="422"/>
      <c r="W6" s="422"/>
      <c r="X6" s="422"/>
      <c r="Y6" s="422"/>
      <c r="Z6" s="422"/>
    </row>
    <row r="7" spans="1:26" ht="15.75" customHeight="1" x14ac:dyDescent="0.2">
      <c r="A7" s="487"/>
      <c r="B7" s="425" t="s">
        <v>11482</v>
      </c>
      <c r="C7" s="94" t="s">
        <v>11483</v>
      </c>
      <c r="D7" s="420"/>
      <c r="E7" s="421" t="s">
        <v>11484</v>
      </c>
      <c r="F7" s="94" t="s">
        <v>11485</v>
      </c>
      <c r="G7" s="420"/>
      <c r="H7" s="87" t="s">
        <v>11486</v>
      </c>
      <c r="I7" s="92" t="s">
        <v>11487</v>
      </c>
      <c r="J7" s="420"/>
      <c r="K7" s="423" t="s">
        <v>11488</v>
      </c>
      <c r="L7" s="424" t="s">
        <v>11489</v>
      </c>
      <c r="M7" s="420"/>
      <c r="N7" s="87" t="s">
        <v>11490</v>
      </c>
      <c r="O7" s="92" t="s">
        <v>11491</v>
      </c>
      <c r="P7" s="420"/>
      <c r="Q7" s="421" t="s">
        <v>11492</v>
      </c>
      <c r="R7" s="94" t="s">
        <v>1166</v>
      </c>
      <c r="S7" s="422"/>
      <c r="T7" s="422"/>
      <c r="U7" s="422"/>
      <c r="V7" s="422"/>
      <c r="W7" s="422"/>
      <c r="X7" s="422"/>
      <c r="Y7" s="422"/>
      <c r="Z7" s="422"/>
    </row>
    <row r="8" spans="1:26" ht="15.75" customHeight="1" x14ac:dyDescent="0.2">
      <c r="A8" s="487"/>
      <c r="B8" s="304" t="s">
        <v>11493</v>
      </c>
      <c r="C8" s="92" t="s">
        <v>11494</v>
      </c>
      <c r="D8" s="420"/>
      <c r="E8" s="87" t="s">
        <v>11495</v>
      </c>
      <c r="F8" s="92" t="s">
        <v>3494</v>
      </c>
      <c r="G8" s="420"/>
      <c r="H8" s="87" t="s">
        <v>11496</v>
      </c>
      <c r="I8" s="92" t="s">
        <v>11497</v>
      </c>
      <c r="J8" s="420"/>
      <c r="K8" s="423" t="s">
        <v>11498</v>
      </c>
      <c r="L8" s="424" t="s">
        <v>11499</v>
      </c>
      <c r="M8" s="420"/>
      <c r="N8" s="87" t="s">
        <v>11500</v>
      </c>
      <c r="O8" s="92" t="s">
        <v>11501</v>
      </c>
      <c r="P8" s="420"/>
      <c r="Q8" s="87" t="s">
        <v>11502</v>
      </c>
      <c r="R8" s="92" t="s">
        <v>10389</v>
      </c>
      <c r="S8" s="422"/>
      <c r="T8" s="422"/>
      <c r="U8" s="422"/>
      <c r="V8" s="422"/>
      <c r="W8" s="422"/>
      <c r="X8" s="422"/>
      <c r="Y8" s="422"/>
      <c r="Z8" s="422"/>
    </row>
    <row r="9" spans="1:26" ht="15.75" customHeight="1" x14ac:dyDescent="0.2">
      <c r="A9" s="487"/>
      <c r="B9" s="304" t="s">
        <v>11503</v>
      </c>
      <c r="C9" s="92" t="s">
        <v>1880</v>
      </c>
      <c r="D9" s="420"/>
      <c r="E9" s="87" t="s">
        <v>11504</v>
      </c>
      <c r="F9" s="92" t="s">
        <v>3517</v>
      </c>
      <c r="G9" s="420"/>
      <c r="H9" s="87" t="s">
        <v>11505</v>
      </c>
      <c r="I9" s="92" t="s">
        <v>5642</v>
      </c>
      <c r="J9" s="420"/>
      <c r="K9" s="87" t="s">
        <v>11506</v>
      </c>
      <c r="L9" s="92" t="s">
        <v>11507</v>
      </c>
      <c r="M9" s="420"/>
      <c r="N9" s="87" t="s">
        <v>11508</v>
      </c>
      <c r="O9" s="92" t="s">
        <v>11509</v>
      </c>
      <c r="P9" s="420"/>
      <c r="Q9" s="87" t="s">
        <v>11510</v>
      </c>
      <c r="R9" s="92" t="s">
        <v>1203</v>
      </c>
      <c r="S9" s="422"/>
      <c r="T9" s="422"/>
      <c r="U9" s="422"/>
      <c r="V9" s="422"/>
      <c r="W9" s="422"/>
      <c r="X9" s="422"/>
      <c r="Y9" s="422"/>
      <c r="Z9" s="422"/>
    </row>
    <row r="10" spans="1:26" ht="15.75" customHeight="1" x14ac:dyDescent="0.2">
      <c r="A10" s="487"/>
      <c r="B10" s="304" t="s">
        <v>11511</v>
      </c>
      <c r="C10" s="92" t="s">
        <v>2285</v>
      </c>
      <c r="D10" s="420"/>
      <c r="E10" s="87" t="s">
        <v>11512</v>
      </c>
      <c r="F10" s="92" t="s">
        <v>11513</v>
      </c>
      <c r="G10" s="420"/>
      <c r="H10" s="87" t="s">
        <v>11514</v>
      </c>
      <c r="I10" s="92" t="s">
        <v>4593</v>
      </c>
      <c r="J10" s="420"/>
      <c r="K10" s="87" t="s">
        <v>11515</v>
      </c>
      <c r="L10" s="92" t="s">
        <v>11516</v>
      </c>
      <c r="M10" s="420"/>
      <c r="N10" s="87" t="s">
        <v>11517</v>
      </c>
      <c r="O10" s="92" t="s">
        <v>11518</v>
      </c>
      <c r="P10" s="420"/>
      <c r="Q10" s="87" t="s">
        <v>11519</v>
      </c>
      <c r="R10" s="92" t="s">
        <v>1216</v>
      </c>
      <c r="S10" s="422"/>
      <c r="T10" s="422"/>
      <c r="U10" s="422"/>
      <c r="V10" s="422"/>
      <c r="W10" s="422"/>
      <c r="X10" s="422"/>
      <c r="Y10" s="422"/>
      <c r="Z10" s="422"/>
    </row>
    <row r="11" spans="1:26" ht="15.75" customHeight="1" x14ac:dyDescent="0.2">
      <c r="A11" s="487"/>
      <c r="B11" s="304" t="s">
        <v>11520</v>
      </c>
      <c r="C11" s="92" t="s">
        <v>2274</v>
      </c>
      <c r="D11" s="420"/>
      <c r="E11" s="421" t="s">
        <v>11521</v>
      </c>
      <c r="F11" s="94" t="s">
        <v>11522</v>
      </c>
      <c r="G11" s="420"/>
      <c r="H11" s="87" t="s">
        <v>11523</v>
      </c>
      <c r="I11" s="92" t="s">
        <v>4606</v>
      </c>
      <c r="J11" s="420"/>
      <c r="K11" s="87" t="s">
        <v>11524</v>
      </c>
      <c r="L11" s="92" t="s">
        <v>6864</v>
      </c>
      <c r="M11" s="420"/>
      <c r="N11" s="87" t="s">
        <v>11525</v>
      </c>
      <c r="O11" s="92" t="s">
        <v>11526</v>
      </c>
      <c r="P11" s="420"/>
      <c r="Q11" s="87" t="s">
        <v>11527</v>
      </c>
      <c r="R11" s="92" t="s">
        <v>10399</v>
      </c>
      <c r="S11" s="422"/>
      <c r="T11" s="422"/>
      <c r="U11" s="422"/>
      <c r="V11" s="422"/>
      <c r="W11" s="422"/>
      <c r="X11" s="422"/>
      <c r="Y11" s="422"/>
      <c r="Z11" s="422"/>
    </row>
    <row r="12" spans="1:26" ht="15.75" customHeight="1" x14ac:dyDescent="0.2">
      <c r="A12" s="487"/>
      <c r="B12" s="304" t="s">
        <v>11528</v>
      </c>
      <c r="C12" s="92" t="s">
        <v>11529</v>
      </c>
      <c r="D12" s="420"/>
      <c r="E12" s="87" t="s">
        <v>11530</v>
      </c>
      <c r="F12" s="92" t="s">
        <v>3819</v>
      </c>
      <c r="G12" s="420"/>
      <c r="H12" s="87" t="s">
        <v>11531</v>
      </c>
      <c r="I12" s="92" t="s">
        <v>5690</v>
      </c>
      <c r="J12" s="420"/>
      <c r="K12" s="87" t="s">
        <v>11532</v>
      </c>
      <c r="L12" s="92" t="s">
        <v>11533</v>
      </c>
      <c r="M12" s="420"/>
      <c r="N12" s="87" t="s">
        <v>11534</v>
      </c>
      <c r="O12" s="92" t="s">
        <v>11535</v>
      </c>
      <c r="P12" s="420"/>
      <c r="Q12" s="87" t="s">
        <v>11536</v>
      </c>
      <c r="R12" s="92" t="s">
        <v>1224</v>
      </c>
      <c r="S12" s="422"/>
      <c r="T12" s="422"/>
      <c r="U12" s="422"/>
      <c r="V12" s="422"/>
      <c r="W12" s="422"/>
      <c r="X12" s="422"/>
      <c r="Y12" s="422"/>
      <c r="Z12" s="422"/>
    </row>
    <row r="13" spans="1:26" ht="15.75" customHeight="1" x14ac:dyDescent="0.2">
      <c r="A13" s="487"/>
      <c r="B13" s="304" t="s">
        <v>11537</v>
      </c>
      <c r="C13" s="92" t="s">
        <v>2862</v>
      </c>
      <c r="D13" s="420"/>
      <c r="E13" s="87" t="s">
        <v>11538</v>
      </c>
      <c r="F13" s="92" t="s">
        <v>3833</v>
      </c>
      <c r="G13" s="420"/>
      <c r="H13" s="87" t="s">
        <v>11539</v>
      </c>
      <c r="I13" s="92" t="s">
        <v>5092</v>
      </c>
      <c r="J13" s="420"/>
      <c r="K13" s="87" t="s">
        <v>11540</v>
      </c>
      <c r="L13" s="92" t="s">
        <v>11541</v>
      </c>
      <c r="M13" s="420"/>
      <c r="N13" s="87" t="s">
        <v>11542</v>
      </c>
      <c r="O13" s="92" t="s">
        <v>11543</v>
      </c>
      <c r="P13" s="420"/>
      <c r="Q13" s="421" t="s">
        <v>11544</v>
      </c>
      <c r="R13" s="94" t="s">
        <v>11545</v>
      </c>
      <c r="S13" s="422"/>
      <c r="T13" s="422"/>
      <c r="U13" s="422"/>
      <c r="V13" s="422"/>
      <c r="W13" s="422"/>
      <c r="X13" s="422"/>
      <c r="Y13" s="422"/>
      <c r="Z13" s="422"/>
    </row>
    <row r="14" spans="1:26" ht="15.75" customHeight="1" x14ac:dyDescent="0.2">
      <c r="A14" s="487"/>
      <c r="B14" s="304" t="s">
        <v>11546</v>
      </c>
      <c r="C14" s="92" t="s">
        <v>1859</v>
      </c>
      <c r="D14" s="420"/>
      <c r="E14" s="87" t="s">
        <v>11547</v>
      </c>
      <c r="F14" s="92" t="s">
        <v>11548</v>
      </c>
      <c r="G14" s="420"/>
      <c r="H14" s="87" t="s">
        <v>11549</v>
      </c>
      <c r="I14" s="92" t="s">
        <v>5127</v>
      </c>
      <c r="J14" s="420"/>
      <c r="K14" s="87" t="s">
        <v>11550</v>
      </c>
      <c r="L14" s="92" t="s">
        <v>11551</v>
      </c>
      <c r="M14" s="420"/>
      <c r="N14" s="87" t="s">
        <v>11552</v>
      </c>
      <c r="O14" s="92" t="s">
        <v>11553</v>
      </c>
      <c r="P14" s="420"/>
      <c r="Q14" s="426" t="s">
        <v>11554</v>
      </c>
      <c r="R14" s="427" t="s">
        <v>11555</v>
      </c>
      <c r="S14" s="422"/>
      <c r="T14" s="422"/>
      <c r="U14" s="422"/>
      <c r="V14" s="422"/>
      <c r="W14" s="422"/>
      <c r="X14" s="422"/>
      <c r="Y14" s="422"/>
      <c r="Z14" s="422"/>
    </row>
    <row r="15" spans="1:26" ht="15.75" customHeight="1" x14ac:dyDescent="0.2">
      <c r="A15" s="487"/>
      <c r="B15" s="304" t="s">
        <v>11556</v>
      </c>
      <c r="C15" s="92" t="s">
        <v>11557</v>
      </c>
      <c r="D15" s="420"/>
      <c r="E15" s="87" t="s">
        <v>11558</v>
      </c>
      <c r="F15" s="92" t="s">
        <v>4617</v>
      </c>
      <c r="G15" s="420"/>
      <c r="H15" s="87" t="s">
        <v>11559</v>
      </c>
      <c r="I15" s="92" t="s">
        <v>4381</v>
      </c>
      <c r="J15" s="420"/>
      <c r="K15" s="87" t="s">
        <v>11560</v>
      </c>
      <c r="L15" s="92" t="s">
        <v>11561</v>
      </c>
      <c r="M15" s="420"/>
      <c r="N15" s="87" t="s">
        <v>11562</v>
      </c>
      <c r="O15" s="92" t="s">
        <v>11563</v>
      </c>
      <c r="P15" s="420"/>
      <c r="Q15" s="87" t="s">
        <v>11564</v>
      </c>
      <c r="R15" s="92" t="s">
        <v>1282</v>
      </c>
      <c r="S15" s="422"/>
      <c r="T15" s="422"/>
      <c r="U15" s="422"/>
      <c r="V15" s="422"/>
      <c r="W15" s="422"/>
      <c r="X15" s="422"/>
      <c r="Y15" s="422"/>
      <c r="Z15" s="422"/>
    </row>
    <row r="16" spans="1:26" ht="15.75" customHeight="1" x14ac:dyDescent="0.2">
      <c r="A16" s="487"/>
      <c r="B16" s="304" t="s">
        <v>11565</v>
      </c>
      <c r="C16" s="92" t="s">
        <v>2236</v>
      </c>
      <c r="D16" s="420"/>
      <c r="E16" s="87" t="s">
        <v>11566</v>
      </c>
      <c r="F16" s="92" t="s">
        <v>4628</v>
      </c>
      <c r="G16" s="420"/>
      <c r="H16" s="87" t="s">
        <v>11567</v>
      </c>
      <c r="I16" s="92" t="s">
        <v>5793</v>
      </c>
      <c r="J16" s="420"/>
      <c r="K16" s="421" t="s">
        <v>11568</v>
      </c>
      <c r="L16" s="94" t="s">
        <v>11569</v>
      </c>
      <c r="M16" s="420"/>
      <c r="N16" s="87" t="s">
        <v>11570</v>
      </c>
      <c r="O16" s="92" t="s">
        <v>11571</v>
      </c>
      <c r="P16" s="420"/>
      <c r="Q16" s="87" t="s">
        <v>11572</v>
      </c>
      <c r="R16" s="92" t="s">
        <v>1288</v>
      </c>
      <c r="S16" s="422"/>
      <c r="T16" s="422"/>
      <c r="U16" s="422"/>
      <c r="V16" s="422"/>
      <c r="W16" s="422"/>
      <c r="X16" s="422"/>
      <c r="Y16" s="422"/>
      <c r="Z16" s="422"/>
    </row>
    <row r="17" spans="1:26" ht="15.75" customHeight="1" x14ac:dyDescent="0.2">
      <c r="A17" s="487"/>
      <c r="B17" s="304" t="s">
        <v>11573</v>
      </c>
      <c r="C17" s="92" t="s">
        <v>2263</v>
      </c>
      <c r="D17" s="420"/>
      <c r="E17" s="87" t="s">
        <v>11574</v>
      </c>
      <c r="F17" s="92" t="s">
        <v>3573</v>
      </c>
      <c r="G17" s="420"/>
      <c r="H17" s="87" t="s">
        <v>11575</v>
      </c>
      <c r="I17" s="92" t="s">
        <v>5142</v>
      </c>
      <c r="J17" s="420"/>
      <c r="K17" s="87" t="s">
        <v>11576</v>
      </c>
      <c r="L17" s="92" t="s">
        <v>11577</v>
      </c>
      <c r="M17" s="420"/>
      <c r="N17" s="87" t="s">
        <v>11578</v>
      </c>
      <c r="O17" s="92" t="s">
        <v>8843</v>
      </c>
      <c r="P17" s="420"/>
      <c r="Q17" s="421" t="s">
        <v>11579</v>
      </c>
      <c r="R17" s="94" t="s">
        <v>1343</v>
      </c>
      <c r="S17" s="422"/>
      <c r="T17" s="422"/>
      <c r="U17" s="422"/>
      <c r="V17" s="422"/>
      <c r="W17" s="422"/>
      <c r="X17" s="422"/>
      <c r="Y17" s="422"/>
      <c r="Z17" s="422"/>
    </row>
    <row r="18" spans="1:26" ht="15.75" customHeight="1" x14ac:dyDescent="0.2">
      <c r="A18" s="487"/>
      <c r="B18" s="304" t="s">
        <v>11580</v>
      </c>
      <c r="C18" s="92" t="s">
        <v>3294</v>
      </c>
      <c r="D18" s="420"/>
      <c r="E18" s="87" t="s">
        <v>11581</v>
      </c>
      <c r="F18" s="92" t="s">
        <v>3605</v>
      </c>
      <c r="G18" s="420"/>
      <c r="H18" s="87" t="s">
        <v>11582</v>
      </c>
      <c r="I18" s="92" t="s">
        <v>5151</v>
      </c>
      <c r="J18" s="420"/>
      <c r="K18" s="87" t="s">
        <v>11583</v>
      </c>
      <c r="L18" s="92" t="s">
        <v>11584</v>
      </c>
      <c r="M18" s="420"/>
      <c r="N18" s="87" t="s">
        <v>11585</v>
      </c>
      <c r="O18" s="92" t="s">
        <v>8875</v>
      </c>
      <c r="P18" s="420"/>
      <c r="Q18" s="421" t="s">
        <v>11586</v>
      </c>
      <c r="R18" s="94" t="s">
        <v>11587</v>
      </c>
      <c r="S18" s="422"/>
      <c r="T18" s="422"/>
      <c r="U18" s="422"/>
      <c r="V18" s="422"/>
      <c r="W18" s="422"/>
      <c r="X18" s="422"/>
      <c r="Y18" s="422"/>
      <c r="Z18" s="422"/>
    </row>
    <row r="19" spans="1:26" ht="15.75" customHeight="1" x14ac:dyDescent="0.2">
      <c r="A19" s="487"/>
      <c r="B19" s="304" t="s">
        <v>11588</v>
      </c>
      <c r="C19" s="92" t="s">
        <v>2019</v>
      </c>
      <c r="D19" s="420"/>
      <c r="E19" s="421" t="s">
        <v>11589</v>
      </c>
      <c r="F19" s="94" t="s">
        <v>11590</v>
      </c>
      <c r="G19" s="420"/>
      <c r="H19" s="87" t="s">
        <v>11591</v>
      </c>
      <c r="I19" s="92" t="s">
        <v>5160</v>
      </c>
      <c r="J19" s="420"/>
      <c r="K19" s="87" t="s">
        <v>11592</v>
      </c>
      <c r="L19" s="92" t="s">
        <v>11593</v>
      </c>
      <c r="M19" s="420"/>
      <c r="N19" s="87" t="s">
        <v>11594</v>
      </c>
      <c r="O19" s="92" t="s">
        <v>11595</v>
      </c>
      <c r="P19" s="420"/>
      <c r="Q19" s="87" t="s">
        <v>11596</v>
      </c>
      <c r="R19" s="92" t="s">
        <v>1349</v>
      </c>
      <c r="S19" s="422"/>
      <c r="T19" s="422"/>
      <c r="U19" s="422"/>
      <c r="V19" s="422"/>
      <c r="W19" s="422"/>
      <c r="X19" s="422"/>
      <c r="Y19" s="422"/>
      <c r="Z19" s="422"/>
    </row>
    <row r="20" spans="1:26" ht="15.75" customHeight="1" x14ac:dyDescent="0.2">
      <c r="A20" s="487"/>
      <c r="B20" s="304" t="s">
        <v>11597</v>
      </c>
      <c r="C20" s="92" t="s">
        <v>11598</v>
      </c>
      <c r="D20" s="420"/>
      <c r="E20" s="87" t="s">
        <v>11599</v>
      </c>
      <c r="F20" s="92" t="s">
        <v>4353</v>
      </c>
      <c r="G20" s="420"/>
      <c r="H20" s="87" t="s">
        <v>11600</v>
      </c>
      <c r="I20" s="92" t="s">
        <v>5201</v>
      </c>
      <c r="J20" s="420"/>
      <c r="K20" s="87" t="s">
        <v>11601</v>
      </c>
      <c r="L20" s="92" t="s">
        <v>11602</v>
      </c>
      <c r="M20" s="420"/>
      <c r="N20" s="87" t="s">
        <v>11603</v>
      </c>
      <c r="O20" s="92" t="s">
        <v>11604</v>
      </c>
      <c r="P20" s="420"/>
      <c r="Q20" s="87" t="s">
        <v>11605</v>
      </c>
      <c r="R20" s="92" t="s">
        <v>10467</v>
      </c>
      <c r="S20" s="422"/>
      <c r="T20" s="422"/>
      <c r="U20" s="422"/>
      <c r="V20" s="422"/>
      <c r="W20" s="422"/>
      <c r="X20" s="422"/>
      <c r="Y20" s="422"/>
      <c r="Z20" s="422"/>
    </row>
    <row r="21" spans="1:26" ht="15.75" customHeight="1" x14ac:dyDescent="0.2">
      <c r="A21" s="487"/>
      <c r="B21" s="304" t="s">
        <v>11606</v>
      </c>
      <c r="C21" s="92" t="s">
        <v>11607</v>
      </c>
      <c r="D21" s="420"/>
      <c r="E21" s="87" t="s">
        <v>11608</v>
      </c>
      <c r="F21" s="92" t="s">
        <v>11609</v>
      </c>
      <c r="G21" s="420"/>
      <c r="H21" s="87" t="s">
        <v>11610</v>
      </c>
      <c r="I21" s="92" t="s">
        <v>4447</v>
      </c>
      <c r="J21" s="420"/>
      <c r="K21" s="87" t="s">
        <v>11611</v>
      </c>
      <c r="L21" s="92" t="s">
        <v>11612</v>
      </c>
      <c r="M21" s="420"/>
      <c r="N21" s="87" t="s">
        <v>11613</v>
      </c>
      <c r="O21" s="92" t="s">
        <v>7168</v>
      </c>
      <c r="P21" s="420"/>
      <c r="Q21" s="87" t="s">
        <v>11614</v>
      </c>
      <c r="R21" s="92" t="s">
        <v>10511</v>
      </c>
      <c r="S21" s="422"/>
      <c r="T21" s="422"/>
      <c r="U21" s="422"/>
      <c r="V21" s="422"/>
      <c r="W21" s="422"/>
      <c r="X21" s="422"/>
      <c r="Y21" s="422"/>
      <c r="Z21" s="422"/>
    </row>
    <row r="22" spans="1:26" ht="15.75" customHeight="1" x14ac:dyDescent="0.2">
      <c r="A22" s="487"/>
      <c r="B22" s="425" t="s">
        <v>11615</v>
      </c>
      <c r="C22" s="94" t="s">
        <v>11616</v>
      </c>
      <c r="D22" s="420"/>
      <c r="E22" s="87" t="s">
        <v>11617</v>
      </c>
      <c r="F22" s="92" t="s">
        <v>11618</v>
      </c>
      <c r="G22" s="420"/>
      <c r="H22" s="87" t="s">
        <v>11619</v>
      </c>
      <c r="I22" s="92" t="s">
        <v>5814</v>
      </c>
      <c r="J22" s="420"/>
      <c r="K22" s="421" t="s">
        <v>11620</v>
      </c>
      <c r="L22" s="94" t="s">
        <v>11621</v>
      </c>
      <c r="M22" s="420"/>
      <c r="N22" s="87" t="s">
        <v>11622</v>
      </c>
      <c r="O22" s="92" t="s">
        <v>11623</v>
      </c>
      <c r="P22" s="420"/>
      <c r="Q22" s="87" t="s">
        <v>11624</v>
      </c>
      <c r="R22" s="92" t="s">
        <v>10497</v>
      </c>
      <c r="S22" s="422"/>
      <c r="T22" s="422"/>
      <c r="U22" s="422"/>
      <c r="V22" s="422"/>
      <c r="W22" s="422"/>
      <c r="X22" s="422"/>
      <c r="Y22" s="422"/>
      <c r="Z22" s="422"/>
    </row>
    <row r="23" spans="1:26" ht="15.75" customHeight="1" x14ac:dyDescent="0.2">
      <c r="A23" s="487"/>
      <c r="B23" s="304" t="s">
        <v>11625</v>
      </c>
      <c r="C23" s="92" t="s">
        <v>11626</v>
      </c>
      <c r="D23" s="420"/>
      <c r="E23" s="87" t="s">
        <v>11627</v>
      </c>
      <c r="F23" s="92" t="s">
        <v>4430</v>
      </c>
      <c r="G23" s="420"/>
      <c r="H23" s="87" t="s">
        <v>11628</v>
      </c>
      <c r="I23" s="92" t="s">
        <v>5216</v>
      </c>
      <c r="J23" s="420"/>
      <c r="K23" s="421" t="s">
        <v>11629</v>
      </c>
      <c r="L23" s="94" t="s">
        <v>11630</v>
      </c>
      <c r="M23" s="420"/>
      <c r="N23" s="87" t="s">
        <v>11631</v>
      </c>
      <c r="O23" s="92" t="s">
        <v>8908</v>
      </c>
      <c r="P23" s="420"/>
      <c r="Q23" s="421" t="s">
        <v>11632</v>
      </c>
      <c r="R23" s="94" t="s">
        <v>1311</v>
      </c>
      <c r="S23" s="422"/>
      <c r="T23" s="422"/>
      <c r="U23" s="422"/>
      <c r="V23" s="422"/>
      <c r="W23" s="422"/>
      <c r="X23" s="422"/>
      <c r="Y23" s="422"/>
      <c r="Z23" s="422"/>
    </row>
    <row r="24" spans="1:26" ht="15.75" customHeight="1" x14ac:dyDescent="0.2">
      <c r="A24" s="487"/>
      <c r="B24" s="304" t="s">
        <v>11633</v>
      </c>
      <c r="C24" s="92" t="s">
        <v>11634</v>
      </c>
      <c r="D24" s="420"/>
      <c r="E24" s="87" t="s">
        <v>11635</v>
      </c>
      <c r="F24" s="92" t="s">
        <v>3753</v>
      </c>
      <c r="G24" s="420"/>
      <c r="H24" s="87" t="s">
        <v>11636</v>
      </c>
      <c r="I24" s="92" t="s">
        <v>5243</v>
      </c>
      <c r="J24" s="420"/>
      <c r="K24" s="87" t="s">
        <v>11637</v>
      </c>
      <c r="L24" s="92" t="s">
        <v>11638</v>
      </c>
      <c r="M24" s="420"/>
      <c r="N24" s="87" t="s">
        <v>11639</v>
      </c>
      <c r="O24" s="92" t="s">
        <v>11640</v>
      </c>
      <c r="P24" s="420"/>
      <c r="Q24" s="87" t="s">
        <v>11641</v>
      </c>
      <c r="R24" s="92" t="s">
        <v>10456</v>
      </c>
      <c r="S24" s="422"/>
      <c r="T24" s="422"/>
      <c r="U24" s="422"/>
      <c r="V24" s="422"/>
      <c r="W24" s="422"/>
      <c r="X24" s="422"/>
      <c r="Y24" s="422"/>
      <c r="Z24" s="422"/>
    </row>
    <row r="25" spans="1:26" ht="15.75" customHeight="1" x14ac:dyDescent="0.2">
      <c r="A25" s="487"/>
      <c r="B25" s="304" t="s">
        <v>11642</v>
      </c>
      <c r="C25" s="92" t="s">
        <v>11643</v>
      </c>
      <c r="D25" s="420"/>
      <c r="E25" s="87" t="s">
        <v>11644</v>
      </c>
      <c r="F25" s="92" t="s">
        <v>11645</v>
      </c>
      <c r="G25" s="420"/>
      <c r="H25" s="87" t="s">
        <v>11646</v>
      </c>
      <c r="I25" s="92" t="s">
        <v>5266</v>
      </c>
      <c r="J25" s="420"/>
      <c r="K25" s="87" t="s">
        <v>11647</v>
      </c>
      <c r="L25" s="92" t="s">
        <v>11648</v>
      </c>
      <c r="M25" s="420"/>
      <c r="N25" s="87" t="s">
        <v>11649</v>
      </c>
      <c r="O25" s="92" t="s">
        <v>11650</v>
      </c>
      <c r="P25" s="420"/>
      <c r="Q25" s="421" t="s">
        <v>11651</v>
      </c>
      <c r="R25" s="94" t="s">
        <v>1355</v>
      </c>
      <c r="S25" s="422"/>
      <c r="T25" s="422"/>
      <c r="U25" s="422"/>
      <c r="V25" s="422"/>
      <c r="W25" s="422"/>
      <c r="X25" s="422"/>
      <c r="Y25" s="422"/>
      <c r="Z25" s="422"/>
    </row>
    <row r="26" spans="1:26" ht="15.75" customHeight="1" x14ac:dyDescent="0.2">
      <c r="A26" s="487"/>
      <c r="B26" s="304" t="s">
        <v>11652</v>
      </c>
      <c r="C26" s="92" t="s">
        <v>11653</v>
      </c>
      <c r="D26" s="420"/>
      <c r="E26" s="87" t="s">
        <v>11654</v>
      </c>
      <c r="F26" s="92" t="s">
        <v>3641</v>
      </c>
      <c r="G26" s="420"/>
      <c r="H26" s="87" t="s">
        <v>11655</v>
      </c>
      <c r="I26" s="92" t="s">
        <v>5253</v>
      </c>
      <c r="J26" s="420"/>
      <c r="K26" s="87" t="s">
        <v>11656</v>
      </c>
      <c r="L26" s="92" t="s">
        <v>11657</v>
      </c>
      <c r="M26" s="420"/>
      <c r="N26" s="87" t="s">
        <v>11658</v>
      </c>
      <c r="O26" s="92" t="s">
        <v>8917</v>
      </c>
      <c r="P26" s="420"/>
      <c r="Q26" s="421" t="s">
        <v>11659</v>
      </c>
      <c r="R26" s="94" t="s">
        <v>11660</v>
      </c>
      <c r="S26" s="422"/>
      <c r="T26" s="422"/>
      <c r="U26" s="422"/>
      <c r="V26" s="422"/>
      <c r="W26" s="422"/>
      <c r="X26" s="422"/>
      <c r="Y26" s="422"/>
      <c r="Z26" s="422"/>
    </row>
    <row r="27" spans="1:26" ht="15.75" customHeight="1" x14ac:dyDescent="0.2">
      <c r="A27" s="487"/>
      <c r="B27" s="304" t="s">
        <v>11661</v>
      </c>
      <c r="C27" s="92" t="s">
        <v>11662</v>
      </c>
      <c r="D27" s="420"/>
      <c r="E27" s="87" t="s">
        <v>11663</v>
      </c>
      <c r="F27" s="92" t="s">
        <v>4365</v>
      </c>
      <c r="G27" s="420"/>
      <c r="H27" s="87" t="s">
        <v>11664</v>
      </c>
      <c r="I27" s="92" t="s">
        <v>11665</v>
      </c>
      <c r="J27" s="420"/>
      <c r="K27" s="87" t="s">
        <v>11666</v>
      </c>
      <c r="L27" s="92" t="s">
        <v>11667</v>
      </c>
      <c r="M27" s="420"/>
      <c r="N27" s="87" t="s">
        <v>11668</v>
      </c>
      <c r="O27" s="92" t="s">
        <v>8809</v>
      </c>
      <c r="P27" s="420"/>
      <c r="Q27" s="87" t="s">
        <v>11669</v>
      </c>
      <c r="R27" s="92" t="s">
        <v>10407</v>
      </c>
      <c r="S27" s="422"/>
      <c r="T27" s="422"/>
      <c r="U27" s="422"/>
      <c r="V27" s="422"/>
      <c r="W27" s="422"/>
      <c r="X27" s="422"/>
      <c r="Y27" s="422"/>
      <c r="Z27" s="422"/>
    </row>
    <row r="28" spans="1:26" ht="15.75" customHeight="1" x14ac:dyDescent="0.2">
      <c r="A28" s="487"/>
      <c r="B28" s="304" t="s">
        <v>11670</v>
      </c>
      <c r="C28" s="92" t="s">
        <v>11671</v>
      </c>
      <c r="D28" s="420"/>
      <c r="E28" s="87" t="s">
        <v>11672</v>
      </c>
      <c r="F28" s="92" t="s">
        <v>4456</v>
      </c>
      <c r="G28" s="420"/>
      <c r="H28" s="87" t="s">
        <v>11673</v>
      </c>
      <c r="I28" s="92" t="s">
        <v>5331</v>
      </c>
      <c r="J28" s="420"/>
      <c r="K28" s="87" t="s">
        <v>11674</v>
      </c>
      <c r="L28" s="92" t="s">
        <v>11675</v>
      </c>
      <c r="M28" s="420"/>
      <c r="N28" s="87" t="s">
        <v>11676</v>
      </c>
      <c r="O28" s="92" t="s">
        <v>11677</v>
      </c>
      <c r="P28" s="420"/>
      <c r="Q28" s="421" t="s">
        <v>11678</v>
      </c>
      <c r="R28" s="94" t="s">
        <v>11679</v>
      </c>
      <c r="S28" s="422"/>
      <c r="T28" s="422"/>
      <c r="U28" s="422"/>
      <c r="V28" s="422"/>
      <c r="W28" s="422"/>
      <c r="X28" s="422"/>
      <c r="Y28" s="422"/>
      <c r="Z28" s="422"/>
    </row>
    <row r="29" spans="1:26" ht="15.75" customHeight="1" x14ac:dyDescent="0.2">
      <c r="A29" s="487"/>
      <c r="B29" s="304" t="s">
        <v>11680</v>
      </c>
      <c r="C29" s="92" t="s">
        <v>11681</v>
      </c>
      <c r="D29" s="420"/>
      <c r="E29" s="87" t="s">
        <v>11682</v>
      </c>
      <c r="F29" s="92" t="s">
        <v>11683</v>
      </c>
      <c r="G29" s="420"/>
      <c r="H29" s="87" t="s">
        <v>11684</v>
      </c>
      <c r="I29" s="92" t="s">
        <v>5338</v>
      </c>
      <c r="J29" s="420"/>
      <c r="K29" s="87" t="s">
        <v>11685</v>
      </c>
      <c r="L29" s="92" t="s">
        <v>11686</v>
      </c>
      <c r="M29" s="420"/>
      <c r="N29" s="87" t="s">
        <v>11687</v>
      </c>
      <c r="O29" s="92" t="s">
        <v>11688</v>
      </c>
      <c r="P29" s="420"/>
      <c r="Q29" s="87" t="s">
        <v>11689</v>
      </c>
      <c r="R29" s="92" t="s">
        <v>10660</v>
      </c>
      <c r="S29" s="422"/>
      <c r="T29" s="422"/>
      <c r="U29" s="422"/>
      <c r="V29" s="422"/>
      <c r="W29" s="422"/>
      <c r="X29" s="422"/>
      <c r="Y29" s="422"/>
      <c r="Z29" s="422"/>
    </row>
    <row r="30" spans="1:26" ht="15.75" customHeight="1" x14ac:dyDescent="0.2">
      <c r="A30" s="487"/>
      <c r="B30" s="304" t="s">
        <v>11690</v>
      </c>
      <c r="C30" s="92" t="s">
        <v>2118</v>
      </c>
      <c r="D30" s="420"/>
      <c r="E30" s="421" t="s">
        <v>11691</v>
      </c>
      <c r="F30" s="94" t="s">
        <v>11692</v>
      </c>
      <c r="G30" s="420"/>
      <c r="H30" s="87" t="s">
        <v>11693</v>
      </c>
      <c r="I30" s="92" t="s">
        <v>5277</v>
      </c>
      <c r="J30" s="420"/>
      <c r="K30" s="87" t="s">
        <v>11694</v>
      </c>
      <c r="L30" s="92" t="s">
        <v>11695</v>
      </c>
      <c r="M30" s="420"/>
      <c r="N30" s="87" t="s">
        <v>11696</v>
      </c>
      <c r="O30" s="92" t="s">
        <v>11697</v>
      </c>
      <c r="P30" s="420"/>
      <c r="Q30" s="87" t="s">
        <v>11698</v>
      </c>
      <c r="R30" s="92" t="s">
        <v>10673</v>
      </c>
      <c r="S30" s="422"/>
      <c r="T30" s="422"/>
      <c r="U30" s="422"/>
      <c r="V30" s="422"/>
      <c r="W30" s="422"/>
      <c r="X30" s="422"/>
      <c r="Y30" s="422"/>
      <c r="Z30" s="422"/>
    </row>
    <row r="31" spans="1:26" ht="15.75" customHeight="1" x14ac:dyDescent="0.2">
      <c r="A31" s="487"/>
      <c r="B31" s="304" t="s">
        <v>11699</v>
      </c>
      <c r="C31" s="92" t="s">
        <v>2174</v>
      </c>
      <c r="D31" s="420"/>
      <c r="E31" s="87" t="s">
        <v>11700</v>
      </c>
      <c r="F31" s="92" t="s">
        <v>11701</v>
      </c>
      <c r="G31" s="420"/>
      <c r="H31" s="87" t="s">
        <v>11702</v>
      </c>
      <c r="I31" s="92" t="s">
        <v>5287</v>
      </c>
      <c r="J31" s="420"/>
      <c r="K31" s="87" t="s">
        <v>11703</v>
      </c>
      <c r="L31" s="92" t="s">
        <v>11704</v>
      </c>
      <c r="M31" s="420"/>
      <c r="N31" s="87" t="s">
        <v>11705</v>
      </c>
      <c r="O31" s="92" t="s">
        <v>11706</v>
      </c>
      <c r="P31" s="420"/>
      <c r="Q31" s="87" t="s">
        <v>11707</v>
      </c>
      <c r="R31" s="92" t="s">
        <v>11708</v>
      </c>
      <c r="S31" s="422"/>
      <c r="T31" s="422"/>
      <c r="U31" s="422"/>
      <c r="V31" s="422"/>
      <c r="W31" s="422"/>
      <c r="X31" s="422"/>
      <c r="Y31" s="422"/>
      <c r="Z31" s="422"/>
    </row>
    <row r="32" spans="1:26" ht="15.75" customHeight="1" x14ac:dyDescent="0.2">
      <c r="A32" s="487"/>
      <c r="B32" s="304" t="s">
        <v>11709</v>
      </c>
      <c r="C32" s="92" t="s">
        <v>11710</v>
      </c>
      <c r="D32" s="420"/>
      <c r="E32" s="87" t="s">
        <v>11711</v>
      </c>
      <c r="F32" s="92" t="s">
        <v>3767</v>
      </c>
      <c r="G32" s="420"/>
      <c r="H32" s="87" t="s">
        <v>11712</v>
      </c>
      <c r="I32" s="92" t="s">
        <v>5297</v>
      </c>
      <c r="J32" s="420"/>
      <c r="K32" s="421" t="s">
        <v>11713</v>
      </c>
      <c r="L32" s="94" t="s">
        <v>11714</v>
      </c>
      <c r="M32" s="420"/>
      <c r="N32" s="87" t="s">
        <v>11715</v>
      </c>
      <c r="O32" s="92" t="s">
        <v>11716</v>
      </c>
      <c r="P32" s="420"/>
      <c r="Q32" s="87" t="s">
        <v>11717</v>
      </c>
      <c r="R32" s="92" t="s">
        <v>10693</v>
      </c>
      <c r="S32" s="422"/>
      <c r="T32" s="422"/>
      <c r="U32" s="422"/>
      <c r="V32" s="422"/>
      <c r="W32" s="422"/>
      <c r="X32" s="422"/>
      <c r="Y32" s="422"/>
      <c r="Z32" s="422"/>
    </row>
    <row r="33" spans="1:26" ht="15.75" customHeight="1" x14ac:dyDescent="0.2">
      <c r="A33" s="487"/>
      <c r="B33" s="304" t="s">
        <v>11718</v>
      </c>
      <c r="C33" s="92" t="s">
        <v>11719</v>
      </c>
      <c r="D33" s="420"/>
      <c r="E33" s="87" t="s">
        <v>11720</v>
      </c>
      <c r="F33" s="92" t="s">
        <v>3805</v>
      </c>
      <c r="G33" s="420"/>
      <c r="H33" s="87" t="s">
        <v>11721</v>
      </c>
      <c r="I33" s="92" t="s">
        <v>5307</v>
      </c>
      <c r="J33" s="420"/>
      <c r="K33" s="87" t="s">
        <v>11722</v>
      </c>
      <c r="L33" s="92" t="s">
        <v>11723</v>
      </c>
      <c r="M33" s="420"/>
      <c r="N33" s="87" t="s">
        <v>11724</v>
      </c>
      <c r="O33" s="92" t="s">
        <v>11725</v>
      </c>
      <c r="P33" s="420"/>
      <c r="Q33" s="87" t="s">
        <v>11726</v>
      </c>
      <c r="R33" s="92" t="s">
        <v>9803</v>
      </c>
      <c r="S33" s="422"/>
      <c r="T33" s="422"/>
      <c r="U33" s="422"/>
      <c r="V33" s="422"/>
      <c r="W33" s="422"/>
      <c r="X33" s="422"/>
      <c r="Y33" s="422"/>
      <c r="Z33" s="422"/>
    </row>
    <row r="34" spans="1:26" ht="15.75" customHeight="1" x14ac:dyDescent="0.2">
      <c r="A34" s="487"/>
      <c r="B34" s="304" t="s">
        <v>11727</v>
      </c>
      <c r="C34" s="92" t="s">
        <v>11728</v>
      </c>
      <c r="D34" s="420"/>
      <c r="E34" s="87" t="s">
        <v>11729</v>
      </c>
      <c r="F34" s="92" t="s">
        <v>4011</v>
      </c>
      <c r="G34" s="420"/>
      <c r="H34" s="87" t="s">
        <v>11730</v>
      </c>
      <c r="I34" s="92" t="s">
        <v>5317</v>
      </c>
      <c r="J34" s="420"/>
      <c r="K34" s="421" t="s">
        <v>11731</v>
      </c>
      <c r="L34" s="94" t="s">
        <v>6199</v>
      </c>
      <c r="M34" s="420"/>
      <c r="N34" s="87" t="s">
        <v>11732</v>
      </c>
      <c r="O34" s="92" t="s">
        <v>11733</v>
      </c>
      <c r="P34" s="420"/>
      <c r="Q34" s="426" t="s">
        <v>11734</v>
      </c>
      <c r="R34" s="427" t="s">
        <v>11735</v>
      </c>
      <c r="S34" s="422"/>
      <c r="T34" s="422"/>
      <c r="U34" s="422"/>
      <c r="V34" s="422"/>
      <c r="W34" s="422"/>
      <c r="X34" s="422"/>
      <c r="Y34" s="422"/>
      <c r="Z34" s="422"/>
    </row>
    <row r="35" spans="1:26" ht="15.75" customHeight="1" x14ac:dyDescent="0.2">
      <c r="A35" s="487"/>
      <c r="B35" s="304" t="s">
        <v>11736</v>
      </c>
      <c r="C35" s="92" t="s">
        <v>11737</v>
      </c>
      <c r="D35" s="420"/>
      <c r="E35" s="87" t="s">
        <v>11738</v>
      </c>
      <c r="F35" s="92" t="s">
        <v>4047</v>
      </c>
      <c r="G35" s="420"/>
      <c r="H35" s="421" t="s">
        <v>11739</v>
      </c>
      <c r="I35" s="94" t="s">
        <v>11740</v>
      </c>
      <c r="J35" s="420"/>
      <c r="K35" s="421" t="s">
        <v>11741</v>
      </c>
      <c r="L35" s="94" t="s">
        <v>6220</v>
      </c>
      <c r="M35" s="420"/>
      <c r="N35" s="87" t="s">
        <v>11742</v>
      </c>
      <c r="O35" s="92" t="s">
        <v>11743</v>
      </c>
      <c r="P35" s="420"/>
      <c r="Q35" s="87" t="s">
        <v>11744</v>
      </c>
      <c r="R35" s="92" t="s">
        <v>10870</v>
      </c>
      <c r="S35" s="422"/>
      <c r="T35" s="422"/>
      <c r="U35" s="422"/>
      <c r="V35" s="422"/>
      <c r="W35" s="422"/>
      <c r="X35" s="422"/>
      <c r="Y35" s="422"/>
      <c r="Z35" s="422"/>
    </row>
    <row r="36" spans="1:26" ht="15.75" customHeight="1" x14ac:dyDescent="0.2">
      <c r="A36" s="487"/>
      <c r="B36" s="304" t="s">
        <v>11745</v>
      </c>
      <c r="C36" s="92" t="s">
        <v>11746</v>
      </c>
      <c r="D36" s="420"/>
      <c r="E36" s="87" t="s">
        <v>11747</v>
      </c>
      <c r="F36" s="92" t="s">
        <v>11748</v>
      </c>
      <c r="G36" s="420"/>
      <c r="H36" s="87" t="s">
        <v>11749</v>
      </c>
      <c r="I36" s="92" t="s">
        <v>5830</v>
      </c>
      <c r="J36" s="420"/>
      <c r="K36" s="421" t="s">
        <v>11750</v>
      </c>
      <c r="L36" s="94" t="s">
        <v>11751</v>
      </c>
      <c r="M36" s="420"/>
      <c r="N36" s="87" t="s">
        <v>11752</v>
      </c>
      <c r="O36" s="100" t="s">
        <v>11753</v>
      </c>
      <c r="P36" s="420"/>
      <c r="Q36" s="87" t="s">
        <v>11754</v>
      </c>
      <c r="R36" s="92" t="s">
        <v>10858</v>
      </c>
      <c r="S36" s="422"/>
      <c r="T36" s="422"/>
      <c r="U36" s="422"/>
      <c r="V36" s="422"/>
      <c r="W36" s="422"/>
      <c r="X36" s="422"/>
      <c r="Y36" s="422"/>
      <c r="Z36" s="422"/>
    </row>
    <row r="37" spans="1:26" ht="15.75" customHeight="1" x14ac:dyDescent="0.2">
      <c r="A37" s="487"/>
      <c r="B37" s="304" t="s">
        <v>11755</v>
      </c>
      <c r="C37" s="92" t="s">
        <v>11756</v>
      </c>
      <c r="D37" s="420"/>
      <c r="E37" s="87" t="s">
        <v>11757</v>
      </c>
      <c r="F37" s="92" t="s">
        <v>11758</v>
      </c>
      <c r="G37" s="420"/>
      <c r="H37" s="87" t="s">
        <v>11759</v>
      </c>
      <c r="I37" s="92" t="s">
        <v>5446</v>
      </c>
      <c r="J37" s="420"/>
      <c r="K37" s="421" t="s">
        <v>11760</v>
      </c>
      <c r="L37" s="94" t="s">
        <v>11761</v>
      </c>
      <c r="M37" s="420"/>
      <c r="N37" s="87" t="s">
        <v>11762</v>
      </c>
      <c r="O37" s="92" t="s">
        <v>11763</v>
      </c>
      <c r="P37" s="420"/>
      <c r="Q37" s="87" t="s">
        <v>11764</v>
      </c>
      <c r="R37" s="92" t="s">
        <v>9727</v>
      </c>
      <c r="S37" s="422"/>
      <c r="T37" s="422"/>
      <c r="U37" s="422"/>
      <c r="V37" s="422"/>
      <c r="W37" s="422"/>
      <c r="X37" s="422"/>
      <c r="Y37" s="422"/>
      <c r="Z37" s="422"/>
    </row>
    <row r="38" spans="1:26" ht="15.75" customHeight="1" x14ac:dyDescent="0.2">
      <c r="A38" s="487"/>
      <c r="B38" s="304" t="s">
        <v>11765</v>
      </c>
      <c r="C38" s="92" t="s">
        <v>11766</v>
      </c>
      <c r="D38" s="420"/>
      <c r="E38" s="87" t="s">
        <v>11767</v>
      </c>
      <c r="F38" s="92" t="s">
        <v>4089</v>
      </c>
      <c r="G38" s="420"/>
      <c r="H38" s="87" t="s">
        <v>11768</v>
      </c>
      <c r="I38" s="92" t="s">
        <v>5348</v>
      </c>
      <c r="J38" s="420"/>
      <c r="K38" s="421" t="s">
        <v>11769</v>
      </c>
      <c r="L38" s="94" t="s">
        <v>11770</v>
      </c>
      <c r="M38" s="420"/>
      <c r="N38" s="87" t="s">
        <v>11771</v>
      </c>
      <c r="O38" s="92" t="s">
        <v>11772</v>
      </c>
      <c r="P38" s="420"/>
      <c r="Q38" s="87" t="s">
        <v>11773</v>
      </c>
      <c r="R38" s="92" t="s">
        <v>11774</v>
      </c>
      <c r="S38" s="422"/>
      <c r="T38" s="422"/>
      <c r="U38" s="422"/>
      <c r="V38" s="422"/>
      <c r="W38" s="422"/>
      <c r="X38" s="422"/>
      <c r="Y38" s="422"/>
      <c r="Z38" s="422"/>
    </row>
    <row r="39" spans="1:26" ht="15.75" customHeight="1" x14ac:dyDescent="0.2">
      <c r="A39" s="487"/>
      <c r="B39" s="425" t="s">
        <v>11775</v>
      </c>
      <c r="C39" s="94" t="s">
        <v>11776</v>
      </c>
      <c r="D39" s="420"/>
      <c r="E39" s="87" t="s">
        <v>11777</v>
      </c>
      <c r="F39" s="92" t="s">
        <v>4204</v>
      </c>
      <c r="G39" s="420"/>
      <c r="H39" s="87" t="s">
        <v>11778</v>
      </c>
      <c r="I39" s="92" t="s">
        <v>5356</v>
      </c>
      <c r="J39" s="420"/>
      <c r="K39" s="87" t="s">
        <v>11779</v>
      </c>
      <c r="L39" s="92" t="s">
        <v>11780</v>
      </c>
      <c r="M39" s="420"/>
      <c r="N39" s="426" t="s">
        <v>11781</v>
      </c>
      <c r="O39" s="427" t="s">
        <v>11782</v>
      </c>
      <c r="P39" s="420"/>
      <c r="Q39" s="87" t="s">
        <v>11783</v>
      </c>
      <c r="R39" s="92" t="s">
        <v>10265</v>
      </c>
      <c r="S39" s="422"/>
      <c r="T39" s="422"/>
      <c r="U39" s="422"/>
      <c r="V39" s="422"/>
      <c r="W39" s="422"/>
      <c r="X39" s="422"/>
      <c r="Y39" s="422"/>
      <c r="Z39" s="422"/>
    </row>
    <row r="40" spans="1:26" ht="15.75" customHeight="1" x14ac:dyDescent="0.2">
      <c r="A40" s="487"/>
      <c r="B40" s="425" t="s">
        <v>11784</v>
      </c>
      <c r="C40" s="94" t="s">
        <v>11785</v>
      </c>
      <c r="D40" s="420"/>
      <c r="E40" s="87" t="s">
        <v>11786</v>
      </c>
      <c r="F40" s="92" t="s">
        <v>4235</v>
      </c>
      <c r="G40" s="420"/>
      <c r="H40" s="87" t="s">
        <v>11787</v>
      </c>
      <c r="I40" s="92" t="s">
        <v>5500</v>
      </c>
      <c r="J40" s="420"/>
      <c r="K40" s="87" t="s">
        <v>11788</v>
      </c>
      <c r="L40" s="92" t="s">
        <v>11789</v>
      </c>
      <c r="M40" s="420"/>
      <c r="N40" s="87" t="s">
        <v>11790</v>
      </c>
      <c r="O40" s="92" t="s">
        <v>11791</v>
      </c>
      <c r="P40" s="420"/>
      <c r="Q40" s="87" t="s">
        <v>11792</v>
      </c>
      <c r="R40" s="92" t="s">
        <v>10279</v>
      </c>
      <c r="S40" s="422"/>
      <c r="T40" s="422"/>
      <c r="U40" s="422"/>
      <c r="V40" s="422"/>
      <c r="W40" s="422"/>
      <c r="X40" s="422"/>
      <c r="Y40" s="422"/>
      <c r="Z40" s="422"/>
    </row>
    <row r="41" spans="1:26" ht="15.75" customHeight="1" x14ac:dyDescent="0.2">
      <c r="A41" s="487"/>
      <c r="B41" s="304" t="s">
        <v>11793</v>
      </c>
      <c r="C41" s="92" t="s">
        <v>11794</v>
      </c>
      <c r="D41" s="420"/>
      <c r="E41" s="87" t="s">
        <v>11795</v>
      </c>
      <c r="F41" s="92" t="s">
        <v>4328</v>
      </c>
      <c r="G41" s="420"/>
      <c r="H41" s="87" t="s">
        <v>11796</v>
      </c>
      <c r="I41" s="92" t="s">
        <v>5370</v>
      </c>
      <c r="J41" s="420"/>
      <c r="K41" s="87" t="s">
        <v>11797</v>
      </c>
      <c r="L41" s="92" t="s">
        <v>11798</v>
      </c>
      <c r="M41" s="420"/>
      <c r="N41" s="87" t="s">
        <v>11799</v>
      </c>
      <c r="O41" s="92" t="s">
        <v>11800</v>
      </c>
      <c r="P41" s="420"/>
      <c r="Q41" s="87" t="s">
        <v>11801</v>
      </c>
      <c r="R41" s="92" t="s">
        <v>11802</v>
      </c>
      <c r="S41" s="422"/>
      <c r="T41" s="422"/>
      <c r="U41" s="422"/>
      <c r="V41" s="422"/>
      <c r="W41" s="422"/>
      <c r="X41" s="422"/>
      <c r="Y41" s="422"/>
      <c r="Z41" s="422"/>
    </row>
    <row r="42" spans="1:26" ht="15.75" customHeight="1" x14ac:dyDescent="0.2">
      <c r="A42" s="487"/>
      <c r="B42" s="304" t="s">
        <v>11803</v>
      </c>
      <c r="C42" s="92" t="s">
        <v>4660</v>
      </c>
      <c r="D42" s="420"/>
      <c r="E42" s="87" t="s">
        <v>11804</v>
      </c>
      <c r="F42" s="92" t="s">
        <v>4111</v>
      </c>
      <c r="G42" s="420"/>
      <c r="H42" s="87" t="s">
        <v>11805</v>
      </c>
      <c r="I42" s="92" t="s">
        <v>5382</v>
      </c>
      <c r="J42" s="420"/>
      <c r="K42" s="87" t="s">
        <v>11806</v>
      </c>
      <c r="L42" s="92" t="s">
        <v>11807</v>
      </c>
      <c r="M42" s="420"/>
      <c r="N42" s="421" t="s">
        <v>11808</v>
      </c>
      <c r="O42" s="94" t="s">
        <v>11809</v>
      </c>
      <c r="P42" s="420"/>
      <c r="Q42" s="87" t="s">
        <v>11810</v>
      </c>
      <c r="R42" s="92" t="s">
        <v>10289</v>
      </c>
      <c r="S42" s="422"/>
      <c r="T42" s="422"/>
      <c r="U42" s="422"/>
      <c r="V42" s="422"/>
      <c r="W42" s="422"/>
      <c r="X42" s="422"/>
      <c r="Y42" s="422"/>
      <c r="Z42" s="422"/>
    </row>
    <row r="43" spans="1:26" ht="15.75" customHeight="1" x14ac:dyDescent="0.2">
      <c r="A43" s="487"/>
      <c r="B43" s="304" t="s">
        <v>11811</v>
      </c>
      <c r="C43" s="92" t="s">
        <v>11812</v>
      </c>
      <c r="D43" s="420"/>
      <c r="E43" s="87" t="s">
        <v>11813</v>
      </c>
      <c r="F43" s="92" t="s">
        <v>4120</v>
      </c>
      <c r="G43" s="420"/>
      <c r="H43" s="87" t="s">
        <v>11814</v>
      </c>
      <c r="I43" s="92" t="s">
        <v>5426</v>
      </c>
      <c r="J43" s="420"/>
      <c r="K43" s="87" t="s">
        <v>11815</v>
      </c>
      <c r="L43" s="92" t="s">
        <v>11816</v>
      </c>
      <c r="M43" s="420"/>
      <c r="N43" s="421" t="s">
        <v>11817</v>
      </c>
      <c r="O43" s="94" t="s">
        <v>11818</v>
      </c>
      <c r="P43" s="420"/>
      <c r="Q43" s="87" t="s">
        <v>11819</v>
      </c>
      <c r="R43" s="92" t="s">
        <v>11820</v>
      </c>
      <c r="S43" s="422"/>
      <c r="T43" s="422"/>
      <c r="U43" s="422"/>
      <c r="V43" s="422"/>
      <c r="W43" s="422"/>
      <c r="X43" s="422"/>
      <c r="Y43" s="422"/>
      <c r="Z43" s="422"/>
    </row>
    <row r="44" spans="1:26" ht="15.75" customHeight="1" x14ac:dyDescent="0.2">
      <c r="A44" s="487"/>
      <c r="B44" s="304" t="s">
        <v>11821</v>
      </c>
      <c r="C44" s="92" t="s">
        <v>11822</v>
      </c>
      <c r="D44" s="420"/>
      <c r="E44" s="87" t="s">
        <v>11823</v>
      </c>
      <c r="F44" s="92" t="s">
        <v>4128</v>
      </c>
      <c r="G44" s="420"/>
      <c r="H44" s="87" t="s">
        <v>11824</v>
      </c>
      <c r="I44" s="92" t="s">
        <v>5408</v>
      </c>
      <c r="J44" s="420"/>
      <c r="K44" s="87" t="s">
        <v>11825</v>
      </c>
      <c r="L44" s="92" t="s">
        <v>11826</v>
      </c>
      <c r="M44" s="420"/>
      <c r="N44" s="421" t="s">
        <v>11827</v>
      </c>
      <c r="O44" s="94" t="s">
        <v>11828</v>
      </c>
      <c r="P44" s="420"/>
      <c r="Q44" s="87" t="s">
        <v>11829</v>
      </c>
      <c r="R44" s="92" t="s">
        <v>11830</v>
      </c>
      <c r="S44" s="422"/>
      <c r="T44" s="422"/>
      <c r="U44" s="422"/>
      <c r="V44" s="422"/>
      <c r="W44" s="422"/>
      <c r="X44" s="422"/>
      <c r="Y44" s="422"/>
      <c r="Z44" s="422"/>
    </row>
    <row r="45" spans="1:26" ht="15.75" customHeight="1" x14ac:dyDescent="0.2">
      <c r="A45" s="487"/>
      <c r="B45" s="304" t="s">
        <v>11831</v>
      </c>
      <c r="C45" s="92" t="s">
        <v>11832</v>
      </c>
      <c r="D45" s="420"/>
      <c r="E45" s="87" t="s">
        <v>11833</v>
      </c>
      <c r="F45" s="92" t="s">
        <v>3795</v>
      </c>
      <c r="G45" s="420"/>
      <c r="H45" s="87" t="s">
        <v>11834</v>
      </c>
      <c r="I45" s="92" t="s">
        <v>5848</v>
      </c>
      <c r="J45" s="420"/>
      <c r="K45" s="87" t="s">
        <v>11835</v>
      </c>
      <c r="L45" s="92" t="s">
        <v>11836</v>
      </c>
      <c r="M45" s="420"/>
      <c r="N45" s="421" t="s">
        <v>11837</v>
      </c>
      <c r="O45" s="94" t="s">
        <v>11838</v>
      </c>
      <c r="P45" s="420"/>
      <c r="Q45" s="87" t="s">
        <v>11839</v>
      </c>
      <c r="R45" s="92" t="s">
        <v>10779</v>
      </c>
      <c r="S45" s="422"/>
      <c r="T45" s="422"/>
      <c r="U45" s="422"/>
      <c r="V45" s="422"/>
      <c r="W45" s="422"/>
      <c r="X45" s="422"/>
      <c r="Y45" s="422"/>
      <c r="Z45" s="422"/>
    </row>
    <row r="46" spans="1:26" ht="15.75" customHeight="1" x14ac:dyDescent="0.2">
      <c r="A46" s="487"/>
      <c r="B46" s="428"/>
      <c r="C46" s="11"/>
      <c r="D46" s="420"/>
      <c r="E46" s="87" t="s">
        <v>11840</v>
      </c>
      <c r="F46" s="92" t="s">
        <v>11841</v>
      </c>
      <c r="G46" s="420"/>
      <c r="H46" s="87" t="s">
        <v>11842</v>
      </c>
      <c r="I46" s="92" t="s">
        <v>5457</v>
      </c>
      <c r="J46" s="420"/>
      <c r="K46" s="87" t="s">
        <v>11843</v>
      </c>
      <c r="L46" s="92" t="s">
        <v>11844</v>
      </c>
      <c r="M46" s="420"/>
      <c r="N46" s="87" t="s">
        <v>11845</v>
      </c>
      <c r="O46" s="92" t="s">
        <v>11846</v>
      </c>
      <c r="P46" s="420"/>
      <c r="Q46" s="87" t="s">
        <v>11847</v>
      </c>
      <c r="R46" s="92" t="s">
        <v>10761</v>
      </c>
      <c r="S46" s="422"/>
      <c r="T46" s="422"/>
      <c r="U46" s="422"/>
      <c r="V46" s="422"/>
      <c r="W46" s="422"/>
      <c r="X46" s="422"/>
      <c r="Y46" s="422"/>
      <c r="Z46" s="422"/>
    </row>
    <row r="47" spans="1:26" ht="15.75" customHeight="1" x14ac:dyDescent="0.2">
      <c r="A47" s="487"/>
      <c r="B47" s="428"/>
      <c r="C47" s="11"/>
      <c r="D47" s="420"/>
      <c r="E47" s="87" t="s">
        <v>11848</v>
      </c>
      <c r="F47" s="92" t="s">
        <v>11849</v>
      </c>
      <c r="G47" s="420"/>
      <c r="H47" s="87" t="s">
        <v>11850</v>
      </c>
      <c r="I47" s="92" t="s">
        <v>5625</v>
      </c>
      <c r="J47" s="420"/>
      <c r="K47" s="428"/>
      <c r="L47" s="11"/>
      <c r="M47" s="420"/>
      <c r="N47" s="87" t="s">
        <v>11851</v>
      </c>
      <c r="O47" s="92" t="s">
        <v>11852</v>
      </c>
      <c r="P47" s="420"/>
      <c r="Q47" s="87" t="s">
        <v>11853</v>
      </c>
      <c r="R47" s="92" t="s">
        <v>10770</v>
      </c>
      <c r="S47" s="422"/>
      <c r="T47" s="422"/>
      <c r="U47" s="422"/>
      <c r="V47" s="422"/>
      <c r="W47" s="422"/>
      <c r="X47" s="422"/>
      <c r="Y47" s="422"/>
      <c r="Z47" s="422"/>
    </row>
    <row r="48" spans="1:26" ht="15.75" customHeight="1" x14ac:dyDescent="0.2">
      <c r="A48" s="487"/>
      <c r="B48" s="428"/>
      <c r="C48" s="11"/>
      <c r="D48" s="420"/>
      <c r="E48" s="87" t="s">
        <v>11854</v>
      </c>
      <c r="F48" s="92" t="s">
        <v>4066</v>
      </c>
      <c r="G48" s="420"/>
      <c r="H48" s="87" t="s">
        <v>11855</v>
      </c>
      <c r="I48" s="92" t="s">
        <v>5397</v>
      </c>
      <c r="J48" s="420"/>
      <c r="K48" s="428"/>
      <c r="L48" s="11"/>
      <c r="M48" s="420"/>
      <c r="N48" s="87" t="s">
        <v>11856</v>
      </c>
      <c r="O48" s="92" t="s">
        <v>11857</v>
      </c>
      <c r="P48" s="420"/>
      <c r="Q48" s="87" t="s">
        <v>11858</v>
      </c>
      <c r="R48" s="92" t="s">
        <v>11859</v>
      </c>
      <c r="S48" s="422"/>
      <c r="T48" s="422"/>
      <c r="U48" s="422"/>
      <c r="V48" s="422"/>
      <c r="W48" s="422"/>
      <c r="X48" s="422"/>
      <c r="Y48" s="422"/>
      <c r="Z48" s="422"/>
    </row>
    <row r="49" spans="1:26" ht="15.75" customHeight="1" x14ac:dyDescent="0.2">
      <c r="A49" s="487"/>
      <c r="B49" s="428"/>
      <c r="C49" s="11"/>
      <c r="D49" s="420"/>
      <c r="E49" s="87" t="s">
        <v>11860</v>
      </c>
      <c r="F49" s="92" t="s">
        <v>11861</v>
      </c>
      <c r="G49" s="420"/>
      <c r="H49" s="87" t="s">
        <v>11862</v>
      </c>
      <c r="I49" s="92" t="s">
        <v>11863</v>
      </c>
      <c r="J49" s="420"/>
      <c r="K49" s="428"/>
      <c r="L49" s="11"/>
      <c r="M49" s="420"/>
      <c r="N49" s="421" t="s">
        <v>11864</v>
      </c>
      <c r="O49" s="94" t="s">
        <v>11865</v>
      </c>
      <c r="P49" s="420"/>
      <c r="Q49" s="87" t="s">
        <v>11866</v>
      </c>
      <c r="R49" s="92" t="s">
        <v>10792</v>
      </c>
      <c r="S49" s="422"/>
      <c r="T49" s="422"/>
      <c r="U49" s="422"/>
      <c r="V49" s="422"/>
      <c r="W49" s="422"/>
      <c r="X49" s="422"/>
      <c r="Y49" s="422"/>
      <c r="Z49" s="422"/>
    </row>
    <row r="50" spans="1:26" ht="15.75" customHeight="1" x14ac:dyDescent="0.2">
      <c r="A50" s="487"/>
      <c r="B50" s="428"/>
      <c r="C50" s="11"/>
      <c r="D50" s="420"/>
      <c r="E50" s="87" t="s">
        <v>11867</v>
      </c>
      <c r="F50" s="92" t="s">
        <v>11868</v>
      </c>
      <c r="G50" s="420"/>
      <c r="H50" s="87" t="s">
        <v>11869</v>
      </c>
      <c r="I50" s="92" t="s">
        <v>11870</v>
      </c>
      <c r="J50" s="420"/>
      <c r="K50" s="428"/>
      <c r="L50" s="11"/>
      <c r="M50" s="420"/>
      <c r="N50" s="421" t="s">
        <v>11871</v>
      </c>
      <c r="O50" s="94" t="s">
        <v>11872</v>
      </c>
      <c r="P50" s="420"/>
      <c r="Q50" s="421" t="s">
        <v>11873</v>
      </c>
      <c r="R50" s="94" t="s">
        <v>10834</v>
      </c>
      <c r="S50" s="422"/>
      <c r="T50" s="422"/>
      <c r="U50" s="422"/>
      <c r="V50" s="422"/>
      <c r="W50" s="422"/>
      <c r="X50" s="422"/>
      <c r="Y50" s="422"/>
      <c r="Z50" s="422"/>
    </row>
    <row r="51" spans="1:26" ht="15.75" customHeight="1" x14ac:dyDescent="0.2">
      <c r="A51" s="487"/>
      <c r="B51" s="428"/>
      <c r="C51" s="11"/>
      <c r="D51" s="420"/>
      <c r="E51" s="87" t="s">
        <v>11874</v>
      </c>
      <c r="F51" s="92" t="s">
        <v>11875</v>
      </c>
      <c r="G51" s="420"/>
      <c r="H51" s="87" t="s">
        <v>11876</v>
      </c>
      <c r="I51" s="92" t="s">
        <v>11877</v>
      </c>
      <c r="J51" s="420"/>
      <c r="K51" s="428"/>
      <c r="L51" s="11"/>
      <c r="M51" s="420"/>
      <c r="N51" s="87" t="s">
        <v>11878</v>
      </c>
      <c r="O51" s="92" t="s">
        <v>11879</v>
      </c>
      <c r="P51" s="420"/>
      <c r="Q51" s="428"/>
      <c r="R51" s="11"/>
      <c r="S51" s="422"/>
      <c r="T51" s="422"/>
      <c r="U51" s="422"/>
      <c r="V51" s="422"/>
      <c r="W51" s="422"/>
      <c r="X51" s="422"/>
      <c r="Y51" s="422"/>
      <c r="Z51" s="422"/>
    </row>
    <row r="52" spans="1:26" ht="15.75" customHeight="1" x14ac:dyDescent="0.2">
      <c r="A52" s="487"/>
      <c r="B52" s="428"/>
      <c r="C52" s="11"/>
      <c r="D52" s="420"/>
      <c r="E52" s="87" t="s">
        <v>11880</v>
      </c>
      <c r="F52" s="92" t="s">
        <v>11881</v>
      </c>
      <c r="G52" s="420"/>
      <c r="H52" s="87" t="s">
        <v>11882</v>
      </c>
      <c r="I52" s="92" t="s">
        <v>11883</v>
      </c>
      <c r="J52" s="420"/>
      <c r="K52" s="428"/>
      <c r="L52" s="11"/>
      <c r="M52" s="420"/>
      <c r="N52" s="87" t="s">
        <v>11884</v>
      </c>
      <c r="O52" s="100" t="s">
        <v>11885</v>
      </c>
      <c r="P52" s="420"/>
      <c r="Q52" s="429"/>
      <c r="R52" s="92"/>
      <c r="S52" s="422"/>
      <c r="T52" s="422"/>
      <c r="U52" s="422"/>
      <c r="V52" s="422"/>
      <c r="W52" s="422"/>
      <c r="X52" s="422"/>
      <c r="Y52" s="422"/>
      <c r="Z52" s="422"/>
    </row>
    <row r="53" spans="1:26" ht="15.75" customHeight="1" x14ac:dyDescent="0.2">
      <c r="A53" s="487"/>
      <c r="B53" s="428"/>
      <c r="C53" s="11"/>
      <c r="D53" s="420"/>
      <c r="E53" s="87" t="s">
        <v>11886</v>
      </c>
      <c r="F53" s="92" t="s">
        <v>11887</v>
      </c>
      <c r="G53" s="420"/>
      <c r="H53" s="87" t="s">
        <v>11888</v>
      </c>
      <c r="I53" s="92" t="s">
        <v>11889</v>
      </c>
      <c r="J53" s="420"/>
      <c r="K53" s="428"/>
      <c r="L53" s="11"/>
      <c r="M53" s="420"/>
      <c r="N53" s="87" t="s">
        <v>11890</v>
      </c>
      <c r="O53" s="92" t="s">
        <v>11891</v>
      </c>
      <c r="P53" s="420"/>
      <c r="Q53" s="428"/>
      <c r="R53" s="11"/>
      <c r="S53" s="422"/>
      <c r="T53" s="422"/>
      <c r="U53" s="422"/>
      <c r="V53" s="422"/>
      <c r="W53" s="422"/>
      <c r="X53" s="422"/>
      <c r="Y53" s="422"/>
      <c r="Z53" s="422"/>
    </row>
    <row r="54" spans="1:26" ht="15.75" customHeight="1" x14ac:dyDescent="0.2">
      <c r="A54" s="487"/>
      <c r="B54" s="428"/>
      <c r="C54" s="11"/>
      <c r="D54" s="420"/>
      <c r="E54" s="87" t="s">
        <v>11892</v>
      </c>
      <c r="F54" s="92" t="s">
        <v>11893</v>
      </c>
      <c r="G54" s="420"/>
      <c r="H54" s="87" t="s">
        <v>11894</v>
      </c>
      <c r="I54" s="92" t="s">
        <v>11895</v>
      </c>
      <c r="J54" s="420"/>
      <c r="K54" s="428"/>
      <c r="L54" s="11"/>
      <c r="M54" s="420"/>
      <c r="N54" s="87" t="s">
        <v>11896</v>
      </c>
      <c r="O54" s="92" t="s">
        <v>11897</v>
      </c>
      <c r="P54" s="420"/>
      <c r="Q54" s="428"/>
      <c r="R54" s="11"/>
      <c r="S54" s="422"/>
      <c r="T54" s="422"/>
      <c r="U54" s="422"/>
      <c r="V54" s="422"/>
      <c r="W54" s="422"/>
      <c r="X54" s="422"/>
      <c r="Y54" s="422"/>
      <c r="Z54" s="422"/>
    </row>
    <row r="55" spans="1:26" ht="15.75" customHeight="1" x14ac:dyDescent="0.2">
      <c r="A55" s="487"/>
      <c r="B55" s="428"/>
      <c r="C55" s="11"/>
      <c r="D55" s="420"/>
      <c r="E55" s="87" t="s">
        <v>11898</v>
      </c>
      <c r="F55" s="92" t="s">
        <v>11899</v>
      </c>
      <c r="G55" s="420"/>
      <c r="H55" s="87" t="s">
        <v>11900</v>
      </c>
      <c r="I55" s="92" t="s">
        <v>11901</v>
      </c>
      <c r="J55" s="420"/>
      <c r="K55" s="428"/>
      <c r="L55" s="11"/>
      <c r="M55" s="420"/>
      <c r="N55" s="87" t="s">
        <v>11902</v>
      </c>
      <c r="O55" s="92" t="s">
        <v>11903</v>
      </c>
      <c r="P55" s="420"/>
      <c r="Q55" s="428"/>
      <c r="R55" s="11"/>
      <c r="S55" s="422"/>
      <c r="T55" s="422"/>
      <c r="U55" s="422"/>
      <c r="V55" s="422"/>
      <c r="W55" s="422"/>
      <c r="X55" s="422"/>
      <c r="Y55" s="422"/>
      <c r="Z55" s="422"/>
    </row>
    <row r="56" spans="1:26" ht="15.75" customHeight="1" x14ac:dyDescent="0.2">
      <c r="A56" s="487"/>
      <c r="B56" s="428"/>
      <c r="C56" s="11"/>
      <c r="D56" s="420"/>
      <c r="E56" s="87" t="s">
        <v>11904</v>
      </c>
      <c r="F56" s="92" t="s">
        <v>11905</v>
      </c>
      <c r="G56" s="420"/>
      <c r="H56" s="428"/>
      <c r="I56" s="11"/>
      <c r="J56" s="420"/>
      <c r="K56" s="428"/>
      <c r="L56" s="11"/>
      <c r="M56" s="420"/>
      <c r="N56" s="87" t="s">
        <v>11906</v>
      </c>
      <c r="O56" s="92" t="s">
        <v>11907</v>
      </c>
      <c r="P56" s="420"/>
      <c r="Q56" s="428"/>
      <c r="R56" s="11"/>
      <c r="S56" s="422"/>
      <c r="T56" s="422"/>
      <c r="U56" s="422"/>
      <c r="V56" s="422"/>
      <c r="W56" s="422"/>
      <c r="X56" s="422"/>
      <c r="Y56" s="422"/>
      <c r="Z56" s="422"/>
    </row>
    <row r="57" spans="1:26" ht="15.75" customHeight="1" x14ac:dyDescent="0.2">
      <c r="A57" s="487"/>
      <c r="B57" s="428"/>
      <c r="C57" s="11"/>
      <c r="D57" s="420"/>
      <c r="E57" s="421" t="s">
        <v>11908</v>
      </c>
      <c r="F57" s="94" t="s">
        <v>11909</v>
      </c>
      <c r="G57" s="420"/>
      <c r="H57" s="428"/>
      <c r="I57" s="11"/>
      <c r="J57" s="420"/>
      <c r="K57" s="428"/>
      <c r="L57" s="11"/>
      <c r="M57" s="420"/>
      <c r="N57" s="87" t="s">
        <v>11910</v>
      </c>
      <c r="O57" s="92" t="s">
        <v>11911</v>
      </c>
      <c r="P57" s="420"/>
      <c r="Q57" s="428"/>
      <c r="R57" s="11"/>
      <c r="S57" s="422"/>
      <c r="T57" s="422"/>
      <c r="U57" s="422"/>
      <c r="V57" s="422"/>
      <c r="W57" s="422"/>
      <c r="X57" s="422"/>
      <c r="Y57" s="422"/>
      <c r="Z57" s="422"/>
    </row>
    <row r="58" spans="1:26" ht="15.75" customHeight="1" x14ac:dyDescent="0.2">
      <c r="A58" s="487"/>
      <c r="B58" s="428"/>
      <c r="C58" s="11"/>
      <c r="D58" s="420"/>
      <c r="E58" s="421" t="s">
        <v>11912</v>
      </c>
      <c r="F58" s="94" t="s">
        <v>11913</v>
      </c>
      <c r="G58" s="420"/>
      <c r="H58" s="428"/>
      <c r="I58" s="11"/>
      <c r="J58" s="420"/>
      <c r="K58" s="428"/>
      <c r="L58" s="11"/>
      <c r="M58" s="420"/>
      <c r="N58" s="87" t="s">
        <v>11914</v>
      </c>
      <c r="O58" s="92" t="s">
        <v>11915</v>
      </c>
      <c r="P58" s="420"/>
      <c r="Q58" s="428"/>
      <c r="R58" s="11"/>
      <c r="S58" s="422"/>
      <c r="T58" s="422"/>
      <c r="U58" s="422"/>
      <c r="V58" s="422"/>
      <c r="W58" s="422"/>
      <c r="X58" s="422"/>
      <c r="Y58" s="422"/>
      <c r="Z58" s="422"/>
    </row>
    <row r="59" spans="1:26" ht="15.75" customHeight="1" x14ac:dyDescent="0.2">
      <c r="A59" s="487"/>
      <c r="B59" s="428"/>
      <c r="C59" s="11"/>
      <c r="D59" s="420"/>
      <c r="E59" s="421" t="s">
        <v>11916</v>
      </c>
      <c r="F59" s="94" t="s">
        <v>11917</v>
      </c>
      <c r="G59" s="420"/>
      <c r="H59" s="428"/>
      <c r="I59" s="11"/>
      <c r="J59" s="420"/>
      <c r="K59" s="428"/>
      <c r="L59" s="11"/>
      <c r="M59" s="420"/>
      <c r="N59" s="87" t="s">
        <v>11918</v>
      </c>
      <c r="O59" s="92" t="s">
        <v>11919</v>
      </c>
      <c r="P59" s="420"/>
      <c r="Q59" s="428"/>
      <c r="R59" s="11"/>
      <c r="S59" s="422"/>
      <c r="T59" s="422"/>
      <c r="U59" s="422"/>
      <c r="V59" s="422"/>
      <c r="W59" s="422"/>
      <c r="X59" s="422"/>
      <c r="Y59" s="422"/>
      <c r="Z59" s="422"/>
    </row>
    <row r="60" spans="1:26" ht="15.75" customHeight="1" x14ac:dyDescent="0.2">
      <c r="A60" s="487"/>
      <c r="B60" s="428"/>
      <c r="C60" s="11"/>
      <c r="D60" s="420"/>
      <c r="E60" s="428"/>
      <c r="F60" s="11"/>
      <c r="G60" s="420"/>
      <c r="H60" s="428"/>
      <c r="I60" s="11"/>
      <c r="J60" s="420"/>
      <c r="K60" s="428"/>
      <c r="L60" s="11"/>
      <c r="M60" s="420"/>
      <c r="N60" s="87" t="s">
        <v>11920</v>
      </c>
      <c r="O60" s="92" t="s">
        <v>11921</v>
      </c>
      <c r="P60" s="420"/>
      <c r="Q60" s="428"/>
      <c r="R60" s="11"/>
      <c r="S60" s="422"/>
      <c r="T60" s="422"/>
      <c r="U60" s="422"/>
      <c r="V60" s="422"/>
      <c r="W60" s="422"/>
      <c r="X60" s="422"/>
      <c r="Y60" s="422"/>
      <c r="Z60" s="422"/>
    </row>
    <row r="61" spans="1:26" ht="15.75" customHeight="1" x14ac:dyDescent="0.2">
      <c r="A61" s="487"/>
      <c r="B61" s="428"/>
      <c r="C61" s="11"/>
      <c r="D61" s="420"/>
      <c r="E61" s="428"/>
      <c r="F61" s="11"/>
      <c r="G61" s="420"/>
      <c r="H61" s="428"/>
      <c r="I61" s="11"/>
      <c r="J61" s="420"/>
      <c r="K61" s="428"/>
      <c r="L61" s="11"/>
      <c r="M61" s="420"/>
      <c r="N61" s="87" t="s">
        <v>11922</v>
      </c>
      <c r="O61" s="92" t="s">
        <v>11923</v>
      </c>
      <c r="P61" s="420"/>
      <c r="Q61" s="428"/>
      <c r="R61" s="11"/>
      <c r="S61" s="422"/>
      <c r="T61" s="422"/>
      <c r="U61" s="422"/>
      <c r="V61" s="422"/>
      <c r="W61" s="422"/>
      <c r="X61" s="422"/>
      <c r="Y61" s="422"/>
      <c r="Z61" s="422"/>
    </row>
    <row r="62" spans="1:26" ht="15.75" customHeight="1" x14ac:dyDescent="0.2">
      <c r="A62" s="487"/>
      <c r="B62" s="428"/>
      <c r="C62" s="11"/>
      <c r="D62" s="420"/>
      <c r="E62" s="428"/>
      <c r="F62" s="11"/>
      <c r="G62" s="420"/>
      <c r="H62" s="428"/>
      <c r="I62" s="11"/>
      <c r="J62" s="420"/>
      <c r="K62" s="428"/>
      <c r="L62" s="11"/>
      <c r="M62" s="420"/>
      <c r="N62" s="87" t="s">
        <v>11924</v>
      </c>
      <c r="O62" s="92" t="s">
        <v>11925</v>
      </c>
      <c r="P62" s="420"/>
      <c r="Q62" s="428"/>
      <c r="R62" s="11"/>
      <c r="S62" s="422"/>
      <c r="T62" s="422"/>
      <c r="U62" s="422"/>
      <c r="V62" s="422"/>
      <c r="W62" s="422"/>
      <c r="X62" s="422"/>
      <c r="Y62" s="422"/>
      <c r="Z62" s="422"/>
    </row>
    <row r="63" spans="1:26" ht="15.75" customHeight="1" x14ac:dyDescent="0.2">
      <c r="A63" s="471"/>
      <c r="B63" s="428"/>
      <c r="C63" s="11"/>
      <c r="D63" s="420"/>
      <c r="E63" s="428"/>
      <c r="F63" s="11"/>
      <c r="G63" s="420"/>
      <c r="H63" s="428"/>
      <c r="I63" s="11"/>
      <c r="J63" s="420"/>
      <c r="K63" s="428"/>
      <c r="L63" s="11"/>
      <c r="M63" s="420"/>
      <c r="N63" s="87" t="s">
        <v>11926</v>
      </c>
      <c r="O63" s="92" t="s">
        <v>11927</v>
      </c>
      <c r="P63" s="420"/>
      <c r="Q63" s="428"/>
      <c r="R63" s="11"/>
      <c r="S63" s="422"/>
      <c r="T63" s="422"/>
      <c r="U63" s="422"/>
      <c r="V63" s="422"/>
      <c r="W63" s="422"/>
      <c r="X63" s="422"/>
      <c r="Y63" s="422"/>
      <c r="Z63" s="422"/>
    </row>
    <row r="64" spans="1:26" ht="15.75" customHeight="1" x14ac:dyDescent="0.2">
      <c r="A64" s="430"/>
      <c r="B64" s="420"/>
      <c r="C64" s="431"/>
      <c r="D64" s="420"/>
      <c r="E64" s="420"/>
      <c r="F64" s="431"/>
      <c r="G64" s="420"/>
      <c r="H64" s="420"/>
      <c r="I64" s="431"/>
      <c r="J64" s="420"/>
      <c r="K64" s="420"/>
      <c r="L64" s="431"/>
      <c r="M64" s="420"/>
      <c r="N64" s="420"/>
      <c r="O64" s="431"/>
      <c r="P64" s="420"/>
      <c r="Q64" s="420"/>
      <c r="R64" s="431"/>
      <c r="S64" s="422"/>
      <c r="T64" s="422"/>
      <c r="U64" s="422"/>
      <c r="V64" s="422"/>
      <c r="W64" s="422"/>
      <c r="X64" s="422"/>
      <c r="Y64" s="422"/>
      <c r="Z64" s="422"/>
    </row>
    <row r="65" spans="1:26" ht="15.75" customHeight="1" x14ac:dyDescent="0.2">
      <c r="A65" s="543" t="s">
        <v>164</v>
      </c>
      <c r="B65" s="304" t="s">
        <v>11928</v>
      </c>
      <c r="C65" s="92" t="s">
        <v>2475</v>
      </c>
      <c r="D65" s="420"/>
      <c r="E65" s="421" t="s">
        <v>11929</v>
      </c>
      <c r="F65" s="94" t="s">
        <v>4878</v>
      </c>
      <c r="G65" s="420"/>
      <c r="H65" s="87" t="s">
        <v>11930</v>
      </c>
      <c r="I65" s="92" t="s">
        <v>6394</v>
      </c>
      <c r="J65" s="420"/>
      <c r="K65" s="87" t="s">
        <v>11931</v>
      </c>
      <c r="L65" s="92" t="s">
        <v>11932</v>
      </c>
      <c r="M65" s="420"/>
      <c r="N65" s="426" t="s">
        <v>11933</v>
      </c>
      <c r="O65" s="427" t="s">
        <v>11934</v>
      </c>
      <c r="P65" s="420"/>
      <c r="Q65" s="87" t="s">
        <v>11935</v>
      </c>
      <c r="R65" s="92" t="s">
        <v>11936</v>
      </c>
      <c r="S65" s="422"/>
      <c r="T65" s="422"/>
      <c r="U65" s="422"/>
      <c r="V65" s="422"/>
      <c r="W65" s="422"/>
      <c r="X65" s="422"/>
      <c r="Y65" s="422"/>
      <c r="Z65" s="422"/>
    </row>
    <row r="66" spans="1:26" ht="15.75" customHeight="1" x14ac:dyDescent="0.2">
      <c r="A66" s="487"/>
      <c r="B66" s="304" t="s">
        <v>11937</v>
      </c>
      <c r="C66" s="92" t="s">
        <v>2513</v>
      </c>
      <c r="D66" s="420"/>
      <c r="E66" s="87" t="s">
        <v>11938</v>
      </c>
      <c r="F66" s="92" t="s">
        <v>4890</v>
      </c>
      <c r="G66" s="420"/>
      <c r="H66" s="87" t="s">
        <v>11939</v>
      </c>
      <c r="I66" s="92" t="s">
        <v>11940</v>
      </c>
      <c r="J66" s="420"/>
      <c r="K66" s="87" t="s">
        <v>11941</v>
      </c>
      <c r="L66" s="92" t="s">
        <v>11942</v>
      </c>
      <c r="M66" s="420"/>
      <c r="N66" s="426" t="s">
        <v>11943</v>
      </c>
      <c r="O66" s="427" t="s">
        <v>11944</v>
      </c>
      <c r="P66" s="420"/>
      <c r="Q66" s="421" t="s">
        <v>11945</v>
      </c>
      <c r="R66" s="94" t="s">
        <v>11946</v>
      </c>
      <c r="S66" s="422"/>
      <c r="T66" s="422"/>
      <c r="U66" s="422"/>
      <c r="V66" s="422"/>
      <c r="W66" s="422"/>
      <c r="X66" s="422"/>
      <c r="Y66" s="422"/>
      <c r="Z66" s="422"/>
    </row>
    <row r="67" spans="1:26" ht="15.75" customHeight="1" x14ac:dyDescent="0.2">
      <c r="A67" s="487"/>
      <c r="B67" s="304" t="s">
        <v>11947</v>
      </c>
      <c r="C67" s="92" t="s">
        <v>2504</v>
      </c>
      <c r="D67" s="420"/>
      <c r="E67" s="421" t="s">
        <v>11948</v>
      </c>
      <c r="F67" s="94" t="s">
        <v>163</v>
      </c>
      <c r="G67" s="420"/>
      <c r="H67" s="87" t="s">
        <v>11949</v>
      </c>
      <c r="I67" s="92" t="s">
        <v>6516</v>
      </c>
      <c r="J67" s="420"/>
      <c r="K67" s="87" t="s">
        <v>11950</v>
      </c>
      <c r="L67" s="92" t="s">
        <v>11951</v>
      </c>
      <c r="M67" s="420"/>
      <c r="N67" s="87" t="s">
        <v>11952</v>
      </c>
      <c r="O67" s="92" t="s">
        <v>11953</v>
      </c>
      <c r="P67" s="420"/>
      <c r="Q67" s="87" t="s">
        <v>11954</v>
      </c>
      <c r="R67" s="92" t="s">
        <v>11955</v>
      </c>
      <c r="S67" s="422"/>
      <c r="T67" s="422"/>
      <c r="U67" s="422"/>
      <c r="V67" s="422"/>
      <c r="W67" s="422"/>
      <c r="X67" s="422"/>
      <c r="Y67" s="422"/>
      <c r="Z67" s="422"/>
    </row>
    <row r="68" spans="1:26" ht="15.75" customHeight="1" x14ac:dyDescent="0.2">
      <c r="A68" s="487"/>
      <c r="B68" s="304" t="s">
        <v>11956</v>
      </c>
      <c r="C68" s="92" t="s">
        <v>11957</v>
      </c>
      <c r="D68" s="420"/>
      <c r="E68" s="421" t="s">
        <v>11958</v>
      </c>
      <c r="F68" s="94" t="s">
        <v>11959</v>
      </c>
      <c r="G68" s="420"/>
      <c r="H68" s="421" t="s">
        <v>11960</v>
      </c>
      <c r="I68" s="94" t="s">
        <v>8252</v>
      </c>
      <c r="J68" s="420"/>
      <c r="K68" s="87" t="s">
        <v>11961</v>
      </c>
      <c r="L68" s="92" t="s">
        <v>9166</v>
      </c>
      <c r="M68" s="420"/>
      <c r="N68" s="426" t="s">
        <v>11962</v>
      </c>
      <c r="O68" s="427" t="s">
        <v>11963</v>
      </c>
      <c r="P68" s="420"/>
      <c r="Q68" s="87" t="s">
        <v>11964</v>
      </c>
      <c r="R68" s="92" t="s">
        <v>11965</v>
      </c>
      <c r="S68" s="422"/>
      <c r="T68" s="422"/>
      <c r="U68" s="422"/>
      <c r="V68" s="422"/>
      <c r="W68" s="422"/>
      <c r="X68" s="422"/>
      <c r="Y68" s="422"/>
      <c r="Z68" s="422"/>
    </row>
    <row r="69" spans="1:26" ht="15.75" customHeight="1" x14ac:dyDescent="0.2">
      <c r="A69" s="487"/>
      <c r="B69" s="428"/>
      <c r="C69" s="11"/>
      <c r="D69" s="420"/>
      <c r="E69" s="426" t="s">
        <v>11966</v>
      </c>
      <c r="F69" s="427" t="s">
        <v>169</v>
      </c>
      <c r="G69" s="420"/>
      <c r="H69" s="421" t="s">
        <v>11967</v>
      </c>
      <c r="I69" s="94" t="s">
        <v>8236</v>
      </c>
      <c r="J69" s="420"/>
      <c r="K69" s="87" t="s">
        <v>11968</v>
      </c>
      <c r="L69" s="92" t="s">
        <v>11969</v>
      </c>
      <c r="M69" s="420"/>
      <c r="N69" s="87" t="s">
        <v>11970</v>
      </c>
      <c r="O69" s="92" t="s">
        <v>11971</v>
      </c>
      <c r="P69" s="420"/>
      <c r="Q69" s="87" t="s">
        <v>11972</v>
      </c>
      <c r="R69" s="92" t="s">
        <v>10652</v>
      </c>
      <c r="S69" s="422"/>
      <c r="T69" s="422"/>
      <c r="U69" s="422"/>
      <c r="V69" s="422"/>
      <c r="W69" s="422"/>
      <c r="X69" s="422"/>
      <c r="Y69" s="422"/>
      <c r="Z69" s="422"/>
    </row>
    <row r="70" spans="1:26" ht="15.75" customHeight="1" x14ac:dyDescent="0.2">
      <c r="A70" s="487"/>
      <c r="B70" s="428"/>
      <c r="C70" s="11"/>
      <c r="D70" s="420"/>
      <c r="E70" s="421" t="s">
        <v>11973</v>
      </c>
      <c r="F70" s="94" t="s">
        <v>9947</v>
      </c>
      <c r="G70" s="420"/>
      <c r="H70" s="421" t="s">
        <v>11974</v>
      </c>
      <c r="I70" s="94" t="s">
        <v>8262</v>
      </c>
      <c r="J70" s="420"/>
      <c r="K70" s="87" t="s">
        <v>11975</v>
      </c>
      <c r="L70" s="92" t="s">
        <v>11976</v>
      </c>
      <c r="M70" s="420"/>
      <c r="N70" s="87" t="s">
        <v>11977</v>
      </c>
      <c r="O70" s="92" t="s">
        <v>11978</v>
      </c>
      <c r="P70" s="420"/>
      <c r="Q70" s="87" t="s">
        <v>11979</v>
      </c>
      <c r="R70" s="92" t="s">
        <v>10558</v>
      </c>
      <c r="S70" s="422"/>
      <c r="T70" s="422"/>
      <c r="U70" s="422"/>
      <c r="V70" s="422"/>
      <c r="W70" s="422"/>
      <c r="X70" s="422"/>
      <c r="Y70" s="422"/>
      <c r="Z70" s="422"/>
    </row>
    <row r="71" spans="1:26" ht="15.75" customHeight="1" x14ac:dyDescent="0.2">
      <c r="A71" s="487"/>
      <c r="B71" s="428"/>
      <c r="C71" s="11"/>
      <c r="D71" s="420"/>
      <c r="E71" s="421" t="s">
        <v>11980</v>
      </c>
      <c r="F71" s="94" t="s">
        <v>11981</v>
      </c>
      <c r="G71" s="420"/>
      <c r="H71" s="426" t="s">
        <v>11982</v>
      </c>
      <c r="I71" s="427" t="s">
        <v>264</v>
      </c>
      <c r="J71" s="420"/>
      <c r="K71" s="421" t="s">
        <v>11983</v>
      </c>
      <c r="L71" s="94" t="s">
        <v>11984</v>
      </c>
      <c r="M71" s="420"/>
      <c r="N71" s="87" t="s">
        <v>11985</v>
      </c>
      <c r="O71" s="92" t="s">
        <v>11986</v>
      </c>
      <c r="P71" s="420"/>
      <c r="Q71" s="428"/>
      <c r="R71" s="11"/>
      <c r="S71" s="422"/>
      <c r="T71" s="422"/>
      <c r="U71" s="422"/>
      <c r="V71" s="422"/>
      <c r="W71" s="422"/>
      <c r="X71" s="422"/>
      <c r="Y71" s="422"/>
      <c r="Z71" s="422"/>
    </row>
    <row r="72" spans="1:26" ht="15.75" customHeight="1" x14ac:dyDescent="0.2">
      <c r="A72" s="487"/>
      <c r="B72" s="428"/>
      <c r="C72" s="11"/>
      <c r="D72" s="420"/>
      <c r="E72" s="87" t="s">
        <v>11987</v>
      </c>
      <c r="F72" s="92" t="s">
        <v>4929</v>
      </c>
      <c r="G72" s="420"/>
      <c r="H72" s="428"/>
      <c r="I72" s="11"/>
      <c r="J72" s="420"/>
      <c r="K72" s="87" t="s">
        <v>11988</v>
      </c>
      <c r="L72" s="92" t="s">
        <v>11989</v>
      </c>
      <c r="M72" s="420"/>
      <c r="N72" s="421" t="s">
        <v>11990</v>
      </c>
      <c r="O72" s="94" t="s">
        <v>11991</v>
      </c>
      <c r="P72" s="420"/>
      <c r="Q72" s="428"/>
      <c r="R72" s="11"/>
      <c r="S72" s="422"/>
      <c r="T72" s="422"/>
      <c r="U72" s="422"/>
      <c r="V72" s="422"/>
      <c r="W72" s="422"/>
      <c r="X72" s="422"/>
      <c r="Y72" s="422"/>
      <c r="Z72" s="422"/>
    </row>
    <row r="73" spans="1:26" ht="15.75" customHeight="1" x14ac:dyDescent="0.2">
      <c r="A73" s="471"/>
      <c r="B73" s="428"/>
      <c r="C73" s="11"/>
      <c r="D73" s="420"/>
      <c r="E73" s="87" t="s">
        <v>11992</v>
      </c>
      <c r="F73" s="92" t="s">
        <v>4863</v>
      </c>
      <c r="G73" s="420"/>
      <c r="H73" s="428"/>
      <c r="I73" s="11"/>
      <c r="J73" s="420"/>
      <c r="K73" s="428"/>
      <c r="L73" s="11"/>
      <c r="M73" s="420"/>
      <c r="N73" s="421" t="s">
        <v>11993</v>
      </c>
      <c r="O73" s="94" t="s">
        <v>11994</v>
      </c>
      <c r="P73" s="420"/>
      <c r="Q73" s="428"/>
      <c r="R73" s="11"/>
      <c r="S73" s="422"/>
      <c r="T73" s="422"/>
      <c r="U73" s="422"/>
      <c r="V73" s="422"/>
      <c r="W73" s="422"/>
      <c r="X73" s="422"/>
      <c r="Y73" s="422"/>
      <c r="Z73" s="422"/>
    </row>
    <row r="74" spans="1:26" ht="15.75" customHeight="1" x14ac:dyDescent="0.2">
      <c r="A74" s="430"/>
      <c r="B74" s="420"/>
      <c r="C74" s="431"/>
      <c r="D74" s="420"/>
      <c r="E74" s="420"/>
      <c r="F74" s="431"/>
      <c r="G74" s="420"/>
      <c r="H74" s="420"/>
      <c r="I74" s="431"/>
      <c r="J74" s="420"/>
      <c r="K74" s="420"/>
      <c r="L74" s="431"/>
      <c r="M74" s="420"/>
      <c r="N74" s="420"/>
      <c r="O74" s="431"/>
      <c r="P74" s="420"/>
      <c r="Q74" s="420"/>
      <c r="R74" s="431"/>
      <c r="S74" s="422"/>
      <c r="T74" s="422"/>
      <c r="U74" s="422"/>
      <c r="V74" s="422"/>
      <c r="W74" s="422"/>
      <c r="X74" s="422"/>
      <c r="Y74" s="422"/>
      <c r="Z74" s="422"/>
    </row>
    <row r="75" spans="1:26" ht="15.75" customHeight="1" x14ac:dyDescent="0.2">
      <c r="A75" s="543" t="s">
        <v>69</v>
      </c>
      <c r="B75" s="304" t="s">
        <v>11995</v>
      </c>
      <c r="C75" s="92" t="s">
        <v>3272</v>
      </c>
      <c r="D75" s="420"/>
      <c r="E75" s="421" t="s">
        <v>11996</v>
      </c>
      <c r="F75" s="94" t="s">
        <v>4914</v>
      </c>
      <c r="G75" s="420"/>
      <c r="H75" s="87" t="s">
        <v>11997</v>
      </c>
      <c r="I75" s="92" t="s">
        <v>5060</v>
      </c>
      <c r="J75" s="420"/>
      <c r="K75" s="87" t="s">
        <v>11998</v>
      </c>
      <c r="L75" s="92" t="s">
        <v>6849</v>
      </c>
      <c r="M75" s="420"/>
      <c r="N75" s="87" t="s">
        <v>11999</v>
      </c>
      <c r="O75" s="92" t="s">
        <v>8625</v>
      </c>
      <c r="P75" s="420"/>
      <c r="Q75" s="87" t="s">
        <v>12000</v>
      </c>
      <c r="R75" s="92" t="s">
        <v>10736</v>
      </c>
      <c r="S75" s="422"/>
      <c r="T75" s="422"/>
      <c r="U75" s="422"/>
      <c r="V75" s="422"/>
      <c r="W75" s="422"/>
      <c r="X75" s="422"/>
      <c r="Y75" s="422"/>
      <c r="Z75" s="422"/>
    </row>
    <row r="76" spans="1:26" ht="15.75" customHeight="1" x14ac:dyDescent="0.2">
      <c r="A76" s="487"/>
      <c r="B76" s="304" t="s">
        <v>12001</v>
      </c>
      <c r="C76" s="92" t="s">
        <v>2525</v>
      </c>
      <c r="D76" s="420"/>
      <c r="E76" s="421" t="s">
        <v>12002</v>
      </c>
      <c r="F76" s="94" t="s">
        <v>12003</v>
      </c>
      <c r="G76" s="420"/>
      <c r="H76" s="87" t="s">
        <v>12004</v>
      </c>
      <c r="I76" s="92" t="s">
        <v>12005</v>
      </c>
      <c r="J76" s="420"/>
      <c r="K76" s="87" t="s">
        <v>12006</v>
      </c>
      <c r="L76" s="92" t="s">
        <v>12007</v>
      </c>
      <c r="M76" s="420"/>
      <c r="N76" s="87" t="s">
        <v>12008</v>
      </c>
      <c r="O76" s="92" t="s">
        <v>12009</v>
      </c>
      <c r="P76" s="420"/>
      <c r="Q76" s="87" t="s">
        <v>12010</v>
      </c>
      <c r="R76" s="92" t="s">
        <v>12011</v>
      </c>
      <c r="S76" s="422"/>
      <c r="T76" s="422"/>
      <c r="U76" s="422"/>
      <c r="V76" s="422"/>
      <c r="W76" s="422"/>
      <c r="X76" s="422"/>
      <c r="Y76" s="422"/>
      <c r="Z76" s="422"/>
    </row>
    <row r="77" spans="1:26" ht="15.75" customHeight="1" x14ac:dyDescent="0.2">
      <c r="A77" s="487"/>
      <c r="B77" s="432" t="s">
        <v>12012</v>
      </c>
      <c r="C77" s="427" t="s">
        <v>12013</v>
      </c>
      <c r="D77" s="420"/>
      <c r="E77" s="428"/>
      <c r="F77" s="11"/>
      <c r="G77" s="420"/>
      <c r="H77" s="428"/>
      <c r="I77" s="11"/>
      <c r="J77" s="420"/>
      <c r="K77" s="428"/>
      <c r="L77" s="11"/>
      <c r="M77" s="420"/>
      <c r="N77" s="428"/>
      <c r="O77" s="11"/>
      <c r="P77" s="420"/>
      <c r="Q77" s="87" t="s">
        <v>12014</v>
      </c>
      <c r="R77" s="92" t="s">
        <v>12015</v>
      </c>
      <c r="S77" s="422"/>
      <c r="T77" s="422"/>
      <c r="U77" s="422"/>
      <c r="V77" s="422"/>
      <c r="W77" s="422"/>
      <c r="X77" s="422"/>
      <c r="Y77" s="422"/>
      <c r="Z77" s="422"/>
    </row>
    <row r="78" spans="1:26" ht="15.75" customHeight="1" x14ac:dyDescent="0.2">
      <c r="A78" s="487"/>
      <c r="B78" s="425" t="s">
        <v>12016</v>
      </c>
      <c r="C78" s="94" t="s">
        <v>1892</v>
      </c>
      <c r="D78" s="420"/>
      <c r="E78" s="428"/>
      <c r="F78" s="11"/>
      <c r="G78" s="420"/>
      <c r="H78" s="428"/>
      <c r="I78" s="11"/>
      <c r="J78" s="420"/>
      <c r="K78" s="428"/>
      <c r="L78" s="11"/>
      <c r="M78" s="420"/>
      <c r="N78" s="428"/>
      <c r="O78" s="11"/>
      <c r="P78" s="420"/>
      <c r="Q78" s="421" t="s">
        <v>12017</v>
      </c>
      <c r="R78" s="94" t="s">
        <v>10331</v>
      </c>
      <c r="S78" s="422"/>
      <c r="T78" s="422"/>
      <c r="U78" s="422"/>
      <c r="V78" s="422"/>
      <c r="W78" s="422"/>
      <c r="X78" s="422"/>
      <c r="Y78" s="422"/>
      <c r="Z78" s="422"/>
    </row>
    <row r="79" spans="1:26" ht="15.75" customHeight="1" x14ac:dyDescent="0.2">
      <c r="A79" s="487"/>
      <c r="B79" s="304" t="s">
        <v>12018</v>
      </c>
      <c r="C79" s="92" t="s">
        <v>2370</v>
      </c>
      <c r="D79" s="420"/>
      <c r="E79" s="428"/>
      <c r="F79" s="11"/>
      <c r="G79" s="420"/>
      <c r="H79" s="428"/>
      <c r="I79" s="11"/>
      <c r="J79" s="420"/>
      <c r="K79" s="428"/>
      <c r="L79" s="11"/>
      <c r="M79" s="420"/>
      <c r="N79" s="428"/>
      <c r="O79" s="11"/>
      <c r="P79" s="420"/>
      <c r="Q79" s="421" t="s">
        <v>12019</v>
      </c>
      <c r="R79" s="94" t="s">
        <v>10142</v>
      </c>
      <c r="S79" s="422"/>
      <c r="T79" s="422"/>
      <c r="U79" s="422"/>
      <c r="V79" s="422"/>
      <c r="W79" s="422"/>
      <c r="X79" s="422"/>
      <c r="Y79" s="422"/>
      <c r="Z79" s="422"/>
    </row>
    <row r="80" spans="1:26" ht="15.75" customHeight="1" x14ac:dyDescent="0.2">
      <c r="A80" s="487"/>
      <c r="B80" s="428"/>
      <c r="C80" s="11"/>
      <c r="D80" s="420"/>
      <c r="E80" s="428"/>
      <c r="F80" s="11"/>
      <c r="G80" s="420"/>
      <c r="H80" s="428"/>
      <c r="I80" s="11"/>
      <c r="J80" s="420"/>
      <c r="K80" s="428"/>
      <c r="L80" s="11"/>
      <c r="M80" s="420"/>
      <c r="N80" s="428"/>
      <c r="O80" s="11"/>
      <c r="P80" s="420"/>
      <c r="Q80" s="87" t="s">
        <v>12020</v>
      </c>
      <c r="R80" s="92" t="s">
        <v>10155</v>
      </c>
      <c r="S80" s="422"/>
      <c r="T80" s="422"/>
      <c r="U80" s="422"/>
      <c r="V80" s="422"/>
      <c r="W80" s="422"/>
      <c r="X80" s="422"/>
      <c r="Y80" s="422"/>
      <c r="Z80" s="422"/>
    </row>
    <row r="81" spans="1:26" ht="15.75" customHeight="1" x14ac:dyDescent="0.2">
      <c r="A81" s="471"/>
      <c r="B81" s="428"/>
      <c r="C81" s="11"/>
      <c r="D81" s="420"/>
      <c r="E81" s="428"/>
      <c r="F81" s="11"/>
      <c r="G81" s="420"/>
      <c r="H81" s="428"/>
      <c r="I81" s="11"/>
      <c r="J81" s="420"/>
      <c r="K81" s="428"/>
      <c r="L81" s="11"/>
      <c r="M81" s="420"/>
      <c r="N81" s="428"/>
      <c r="O81" s="11"/>
      <c r="P81" s="420"/>
      <c r="Q81" s="421" t="s">
        <v>12021</v>
      </c>
      <c r="R81" s="94" t="s">
        <v>12022</v>
      </c>
      <c r="S81" s="422"/>
      <c r="T81" s="422"/>
      <c r="U81" s="422"/>
      <c r="V81" s="422"/>
      <c r="W81" s="422"/>
      <c r="X81" s="422"/>
      <c r="Y81" s="422"/>
      <c r="Z81" s="422"/>
    </row>
    <row r="82" spans="1:26" ht="15.75" customHeight="1" x14ac:dyDescent="0.2">
      <c r="A82" s="430"/>
      <c r="B82" s="420"/>
      <c r="C82" s="431"/>
      <c r="D82" s="420"/>
      <c r="E82" s="420"/>
      <c r="F82" s="431"/>
      <c r="G82" s="420"/>
      <c r="H82" s="420"/>
      <c r="I82" s="431"/>
      <c r="J82" s="420"/>
      <c r="K82" s="420"/>
      <c r="L82" s="431"/>
      <c r="M82" s="420"/>
      <c r="N82" s="420"/>
      <c r="O82" s="431"/>
      <c r="P82" s="420"/>
      <c r="Q82" s="420"/>
      <c r="R82" s="431"/>
      <c r="S82" s="422"/>
      <c r="T82" s="422"/>
      <c r="U82" s="422"/>
      <c r="V82" s="422"/>
      <c r="W82" s="422"/>
      <c r="X82" s="422"/>
      <c r="Y82" s="422"/>
      <c r="Z82" s="422"/>
    </row>
    <row r="83" spans="1:26" ht="15.75" customHeight="1" x14ac:dyDescent="0.2">
      <c r="A83" s="543" t="s">
        <v>187</v>
      </c>
      <c r="B83" s="304" t="s">
        <v>12023</v>
      </c>
      <c r="C83" s="92" t="s">
        <v>3063</v>
      </c>
      <c r="D83" s="420"/>
      <c r="E83" s="87" t="s">
        <v>12024</v>
      </c>
      <c r="F83" s="92" t="s">
        <v>4721</v>
      </c>
      <c r="G83" s="420"/>
      <c r="H83" s="87" t="s">
        <v>12025</v>
      </c>
      <c r="I83" s="92" t="s">
        <v>6282</v>
      </c>
      <c r="J83" s="420"/>
      <c r="K83" s="87" t="s">
        <v>12026</v>
      </c>
      <c r="L83" s="92" t="s">
        <v>12027</v>
      </c>
      <c r="M83" s="420"/>
      <c r="N83" s="421" t="s">
        <v>12028</v>
      </c>
      <c r="O83" s="94" t="s">
        <v>12029</v>
      </c>
      <c r="P83" s="420"/>
      <c r="Q83" s="87" t="s">
        <v>12030</v>
      </c>
      <c r="R83" s="92" t="s">
        <v>10911</v>
      </c>
      <c r="S83" s="422"/>
      <c r="T83" s="422"/>
      <c r="U83" s="422"/>
      <c r="V83" s="422"/>
      <c r="W83" s="422"/>
      <c r="X83" s="422"/>
      <c r="Y83" s="422"/>
      <c r="Z83" s="422"/>
    </row>
    <row r="84" spans="1:26" ht="15.75" customHeight="1" x14ac:dyDescent="0.2">
      <c r="A84" s="487"/>
      <c r="B84" s="304" t="s">
        <v>12031</v>
      </c>
      <c r="C84" s="92" t="s">
        <v>3083</v>
      </c>
      <c r="D84" s="420"/>
      <c r="E84" s="87" t="s">
        <v>12032</v>
      </c>
      <c r="F84" s="92" t="s">
        <v>4790</v>
      </c>
      <c r="G84" s="420"/>
      <c r="H84" s="87" t="s">
        <v>12033</v>
      </c>
      <c r="I84" s="92" t="s">
        <v>4777</v>
      </c>
      <c r="J84" s="420"/>
      <c r="K84" s="87" t="s">
        <v>12034</v>
      </c>
      <c r="L84" s="92" t="s">
        <v>8360</v>
      </c>
      <c r="M84" s="420"/>
      <c r="N84" s="421" t="s">
        <v>12035</v>
      </c>
      <c r="O84" s="94" t="s">
        <v>12036</v>
      </c>
      <c r="P84" s="420"/>
      <c r="Q84" s="87" t="s">
        <v>12037</v>
      </c>
      <c r="R84" s="92" t="s">
        <v>10952</v>
      </c>
      <c r="S84" s="422"/>
      <c r="T84" s="422"/>
      <c r="U84" s="422"/>
      <c r="V84" s="422"/>
      <c r="W84" s="422"/>
      <c r="X84" s="422"/>
      <c r="Y84" s="422"/>
      <c r="Z84" s="422"/>
    </row>
    <row r="85" spans="1:26" ht="15.75" customHeight="1" x14ac:dyDescent="0.2">
      <c r="A85" s="487"/>
      <c r="B85" s="304" t="s">
        <v>12038</v>
      </c>
      <c r="C85" s="92" t="s">
        <v>3094</v>
      </c>
      <c r="D85" s="420"/>
      <c r="E85" s="87" t="s">
        <v>12039</v>
      </c>
      <c r="F85" s="92" t="s">
        <v>4751</v>
      </c>
      <c r="G85" s="420"/>
      <c r="H85" s="87" t="s">
        <v>12040</v>
      </c>
      <c r="I85" s="92" t="s">
        <v>6381</v>
      </c>
      <c r="J85" s="420"/>
      <c r="K85" s="87" t="s">
        <v>12041</v>
      </c>
      <c r="L85" s="92" t="s">
        <v>12042</v>
      </c>
      <c r="M85" s="420"/>
      <c r="N85" s="421" t="s">
        <v>12043</v>
      </c>
      <c r="O85" s="94" t="s">
        <v>12044</v>
      </c>
      <c r="P85" s="420"/>
      <c r="Q85" s="421" t="s">
        <v>12045</v>
      </c>
      <c r="R85" s="94" t="s">
        <v>1472</v>
      </c>
      <c r="S85" s="422"/>
      <c r="T85" s="422"/>
      <c r="U85" s="422"/>
      <c r="V85" s="422"/>
      <c r="W85" s="422"/>
      <c r="X85" s="422"/>
      <c r="Y85" s="422"/>
      <c r="Z85" s="422"/>
    </row>
    <row r="86" spans="1:26" ht="15.75" customHeight="1" x14ac:dyDescent="0.2">
      <c r="A86" s="487"/>
      <c r="B86" s="425" t="s">
        <v>12046</v>
      </c>
      <c r="C86" s="94" t="s">
        <v>12047</v>
      </c>
      <c r="D86" s="420"/>
      <c r="E86" s="87" t="s">
        <v>12048</v>
      </c>
      <c r="F86" s="92" t="s">
        <v>3879</v>
      </c>
      <c r="G86" s="420"/>
      <c r="H86" s="87" t="s">
        <v>12049</v>
      </c>
      <c r="I86" s="92" t="s">
        <v>5920</v>
      </c>
      <c r="J86" s="420"/>
      <c r="K86" s="87" t="s">
        <v>12050</v>
      </c>
      <c r="L86" s="92" t="s">
        <v>12051</v>
      </c>
      <c r="M86" s="420"/>
      <c r="N86" s="421" t="s">
        <v>12052</v>
      </c>
      <c r="O86" s="94" t="s">
        <v>12053</v>
      </c>
      <c r="P86" s="420"/>
      <c r="Q86" s="421" t="s">
        <v>12054</v>
      </c>
      <c r="R86" s="94" t="s">
        <v>1480</v>
      </c>
      <c r="S86" s="422"/>
      <c r="T86" s="422"/>
      <c r="U86" s="422"/>
      <c r="V86" s="422"/>
      <c r="W86" s="422"/>
      <c r="X86" s="422"/>
      <c r="Y86" s="422"/>
      <c r="Z86" s="422"/>
    </row>
    <row r="87" spans="1:26" ht="15.75" customHeight="1" x14ac:dyDescent="0.2">
      <c r="A87" s="487"/>
      <c r="B87" s="304" t="s">
        <v>12055</v>
      </c>
      <c r="C87" s="92" t="s">
        <v>2595</v>
      </c>
      <c r="D87" s="420"/>
      <c r="E87" s="421" t="s">
        <v>12056</v>
      </c>
      <c r="F87" s="94" t="s">
        <v>12057</v>
      </c>
      <c r="G87" s="420"/>
      <c r="H87" s="87" t="s">
        <v>12058</v>
      </c>
      <c r="I87" s="92" t="s">
        <v>6017</v>
      </c>
      <c r="J87" s="420"/>
      <c r="K87" s="87" t="s">
        <v>12059</v>
      </c>
      <c r="L87" s="92" t="s">
        <v>12060</v>
      </c>
      <c r="M87" s="420"/>
      <c r="N87" s="421" t="s">
        <v>12061</v>
      </c>
      <c r="O87" s="94" t="s">
        <v>12062</v>
      </c>
      <c r="P87" s="420"/>
      <c r="Q87" s="421" t="s">
        <v>12063</v>
      </c>
      <c r="R87" s="94" t="s">
        <v>12064</v>
      </c>
      <c r="S87" s="422"/>
      <c r="T87" s="422"/>
      <c r="U87" s="422"/>
      <c r="V87" s="422"/>
      <c r="W87" s="422"/>
      <c r="X87" s="422"/>
      <c r="Y87" s="422"/>
      <c r="Z87" s="422"/>
    </row>
    <row r="88" spans="1:26" ht="15.75" customHeight="1" x14ac:dyDescent="0.2">
      <c r="A88" s="487"/>
      <c r="B88" s="304" t="s">
        <v>12065</v>
      </c>
      <c r="C88" s="92" t="s">
        <v>2628</v>
      </c>
      <c r="D88" s="420"/>
      <c r="E88" s="421" t="s">
        <v>12066</v>
      </c>
      <c r="F88" s="94" t="s">
        <v>3908</v>
      </c>
      <c r="G88" s="420"/>
      <c r="H88" s="87" t="s">
        <v>12067</v>
      </c>
      <c r="I88" s="92" t="s">
        <v>6069</v>
      </c>
      <c r="J88" s="420"/>
      <c r="K88" s="87" t="s">
        <v>12068</v>
      </c>
      <c r="L88" s="92" t="s">
        <v>12069</v>
      </c>
      <c r="M88" s="420"/>
      <c r="N88" s="87" t="s">
        <v>12070</v>
      </c>
      <c r="O88" s="92" t="s">
        <v>12071</v>
      </c>
      <c r="P88" s="420"/>
      <c r="Q88" s="421" t="s">
        <v>12072</v>
      </c>
      <c r="R88" s="94" t="s">
        <v>12073</v>
      </c>
      <c r="S88" s="422"/>
      <c r="T88" s="422"/>
      <c r="U88" s="422"/>
      <c r="V88" s="422"/>
      <c r="W88" s="422"/>
      <c r="X88" s="422"/>
      <c r="Y88" s="422"/>
      <c r="Z88" s="422"/>
    </row>
    <row r="89" spans="1:26" ht="15.75" customHeight="1" x14ac:dyDescent="0.2">
      <c r="A89" s="487"/>
      <c r="B89" s="304" t="s">
        <v>12074</v>
      </c>
      <c r="C89" s="92" t="s">
        <v>2667</v>
      </c>
      <c r="D89" s="420"/>
      <c r="E89" s="426" t="s">
        <v>12075</v>
      </c>
      <c r="F89" s="427" t="s">
        <v>3899</v>
      </c>
      <c r="G89" s="420"/>
      <c r="H89" s="87" t="s">
        <v>12076</v>
      </c>
      <c r="I89" s="92" t="s">
        <v>12077</v>
      </c>
      <c r="J89" s="420"/>
      <c r="K89" s="87" t="s">
        <v>12078</v>
      </c>
      <c r="L89" s="92" t="s">
        <v>12079</v>
      </c>
      <c r="M89" s="420"/>
      <c r="N89" s="87" t="s">
        <v>12080</v>
      </c>
      <c r="O89" s="92" t="s">
        <v>12081</v>
      </c>
      <c r="P89" s="420"/>
      <c r="Q89" s="87" t="s">
        <v>12082</v>
      </c>
      <c r="R89" s="92" t="s">
        <v>12083</v>
      </c>
      <c r="S89" s="422"/>
      <c r="T89" s="422"/>
      <c r="U89" s="422"/>
      <c r="V89" s="422"/>
      <c r="W89" s="422"/>
      <c r="X89" s="422"/>
      <c r="Y89" s="422"/>
      <c r="Z89" s="422"/>
    </row>
    <row r="90" spans="1:26" ht="15.75" customHeight="1" x14ac:dyDescent="0.2">
      <c r="A90" s="487"/>
      <c r="B90" s="304" t="s">
        <v>12084</v>
      </c>
      <c r="C90" s="92" t="s">
        <v>2698</v>
      </c>
      <c r="D90" s="420"/>
      <c r="E90" s="87" t="s">
        <v>12085</v>
      </c>
      <c r="F90" s="92" t="s">
        <v>3919</v>
      </c>
      <c r="G90" s="420"/>
      <c r="H90" s="87" t="s">
        <v>12086</v>
      </c>
      <c r="I90" s="92" t="s">
        <v>6570</v>
      </c>
      <c r="J90" s="420"/>
      <c r="K90" s="87" t="s">
        <v>12087</v>
      </c>
      <c r="L90" s="92" t="s">
        <v>12088</v>
      </c>
      <c r="M90" s="420"/>
      <c r="N90" s="87" t="s">
        <v>12089</v>
      </c>
      <c r="O90" s="92" t="s">
        <v>12090</v>
      </c>
      <c r="P90" s="420"/>
      <c r="Q90" s="87" t="s">
        <v>12091</v>
      </c>
      <c r="R90" s="92" t="s">
        <v>12092</v>
      </c>
      <c r="S90" s="422"/>
      <c r="T90" s="422"/>
      <c r="U90" s="422"/>
      <c r="V90" s="422"/>
      <c r="W90" s="422"/>
      <c r="X90" s="422"/>
      <c r="Y90" s="422"/>
      <c r="Z90" s="422"/>
    </row>
    <row r="91" spans="1:26" ht="15.75" customHeight="1" x14ac:dyDescent="0.2">
      <c r="A91" s="487"/>
      <c r="B91" s="428"/>
      <c r="C91" s="11"/>
      <c r="D91" s="420"/>
      <c r="E91" s="87" t="s">
        <v>12093</v>
      </c>
      <c r="F91" s="92" t="s">
        <v>3956</v>
      </c>
      <c r="G91" s="420"/>
      <c r="H91" s="87" t="s">
        <v>12094</v>
      </c>
      <c r="I91" s="92" t="s">
        <v>7602</v>
      </c>
      <c r="J91" s="420"/>
      <c r="K91" s="87" t="s">
        <v>12095</v>
      </c>
      <c r="L91" s="92" t="s">
        <v>12096</v>
      </c>
      <c r="M91" s="420"/>
      <c r="N91" s="87" t="s">
        <v>12097</v>
      </c>
      <c r="O91" s="92" t="s">
        <v>12098</v>
      </c>
      <c r="P91" s="420"/>
      <c r="Q91" s="87" t="s">
        <v>12099</v>
      </c>
      <c r="R91" s="92" t="s">
        <v>10604</v>
      </c>
      <c r="S91" s="422"/>
      <c r="T91" s="422"/>
      <c r="U91" s="422"/>
      <c r="V91" s="422"/>
      <c r="W91" s="422"/>
      <c r="X91" s="422"/>
      <c r="Y91" s="422"/>
      <c r="Z91" s="422"/>
    </row>
    <row r="92" spans="1:26" ht="15.75" customHeight="1" x14ac:dyDescent="0.2">
      <c r="A92" s="487"/>
      <c r="B92" s="428"/>
      <c r="C92" s="11"/>
      <c r="D92" s="420"/>
      <c r="E92" s="87" t="s">
        <v>12100</v>
      </c>
      <c r="F92" s="92" t="s">
        <v>12101</v>
      </c>
      <c r="G92" s="420"/>
      <c r="H92" s="87" t="s">
        <v>12102</v>
      </c>
      <c r="I92" s="92" t="s">
        <v>12103</v>
      </c>
      <c r="J92" s="420"/>
      <c r="K92" s="87" t="s">
        <v>12104</v>
      </c>
      <c r="L92" s="92" t="s">
        <v>12105</v>
      </c>
      <c r="M92" s="420"/>
      <c r="N92" s="87" t="s">
        <v>12106</v>
      </c>
      <c r="O92" s="92" t="s">
        <v>12107</v>
      </c>
      <c r="P92" s="420"/>
      <c r="Q92" s="87" t="s">
        <v>12108</v>
      </c>
      <c r="R92" s="92" t="s">
        <v>1445</v>
      </c>
      <c r="S92" s="422"/>
      <c r="T92" s="422"/>
      <c r="U92" s="422"/>
      <c r="V92" s="422"/>
      <c r="W92" s="422"/>
      <c r="X92" s="422"/>
      <c r="Y92" s="422"/>
      <c r="Z92" s="422"/>
    </row>
    <row r="93" spans="1:26" ht="15.75" customHeight="1" x14ac:dyDescent="0.2">
      <c r="A93" s="487"/>
      <c r="B93" s="428"/>
      <c r="C93" s="11"/>
      <c r="D93" s="420"/>
      <c r="E93" s="87" t="s">
        <v>12109</v>
      </c>
      <c r="F93" s="92" t="s">
        <v>12110</v>
      </c>
      <c r="G93" s="420"/>
      <c r="H93" s="87" t="s">
        <v>12111</v>
      </c>
      <c r="I93" s="92" t="s">
        <v>12112</v>
      </c>
      <c r="J93" s="420"/>
      <c r="K93" s="426" t="s">
        <v>12113</v>
      </c>
      <c r="L93" s="427" t="s">
        <v>12114</v>
      </c>
      <c r="M93" s="420"/>
      <c r="N93" s="87" t="s">
        <v>12115</v>
      </c>
      <c r="O93" s="92" t="s">
        <v>12116</v>
      </c>
      <c r="P93" s="420"/>
      <c r="Q93" s="87" t="s">
        <v>12117</v>
      </c>
      <c r="R93" s="92" t="s">
        <v>1439</v>
      </c>
      <c r="S93" s="422"/>
      <c r="T93" s="422"/>
      <c r="U93" s="422"/>
      <c r="V93" s="422"/>
      <c r="W93" s="422"/>
      <c r="X93" s="422"/>
      <c r="Y93" s="422"/>
      <c r="Z93" s="422"/>
    </row>
    <row r="94" spans="1:26" ht="15.75" customHeight="1" x14ac:dyDescent="0.2">
      <c r="A94" s="487"/>
      <c r="B94" s="428"/>
      <c r="C94" s="11"/>
      <c r="D94" s="420"/>
      <c r="E94" s="87" t="s">
        <v>12118</v>
      </c>
      <c r="F94" s="92" t="s">
        <v>12119</v>
      </c>
      <c r="G94" s="420"/>
      <c r="H94" s="87" t="s">
        <v>12120</v>
      </c>
      <c r="I94" s="92" t="s">
        <v>12121</v>
      </c>
      <c r="J94" s="420"/>
      <c r="K94" s="426" t="s">
        <v>12122</v>
      </c>
      <c r="L94" s="427" t="s">
        <v>12123</v>
      </c>
      <c r="M94" s="420"/>
      <c r="N94" s="87" t="s">
        <v>12124</v>
      </c>
      <c r="O94" s="92" t="s">
        <v>12125</v>
      </c>
      <c r="P94" s="420"/>
      <c r="Q94" s="421" t="s">
        <v>12126</v>
      </c>
      <c r="R94" s="94" t="s">
        <v>11219</v>
      </c>
      <c r="S94" s="422"/>
      <c r="T94" s="422"/>
      <c r="U94" s="422"/>
      <c r="V94" s="422"/>
      <c r="W94" s="422"/>
      <c r="X94" s="422"/>
      <c r="Y94" s="422"/>
      <c r="Z94" s="422"/>
    </row>
    <row r="95" spans="1:26" ht="15.75" customHeight="1" x14ac:dyDescent="0.2">
      <c r="A95" s="487"/>
      <c r="B95" s="428"/>
      <c r="C95" s="11"/>
      <c r="D95" s="420"/>
      <c r="E95" s="87" t="s">
        <v>12127</v>
      </c>
      <c r="F95" s="92" t="s">
        <v>3996</v>
      </c>
      <c r="G95" s="420"/>
      <c r="H95" s="428"/>
      <c r="I95" s="11"/>
      <c r="J95" s="420"/>
      <c r="K95" s="421" t="s">
        <v>12128</v>
      </c>
      <c r="L95" s="94" t="s">
        <v>12129</v>
      </c>
      <c r="M95" s="420"/>
      <c r="N95" s="433" t="s">
        <v>12130</v>
      </c>
      <c r="O95" s="434" t="s">
        <v>12131</v>
      </c>
      <c r="P95" s="420"/>
      <c r="Q95" s="426" t="s">
        <v>12132</v>
      </c>
      <c r="R95" s="427" t="s">
        <v>1447</v>
      </c>
      <c r="S95" s="422"/>
      <c r="T95" s="422"/>
      <c r="U95" s="422"/>
      <c r="V95" s="422"/>
      <c r="W95" s="422"/>
      <c r="X95" s="422"/>
      <c r="Y95" s="422"/>
      <c r="Z95" s="422"/>
    </row>
    <row r="96" spans="1:26" ht="15.75" customHeight="1" x14ac:dyDescent="0.2">
      <c r="A96" s="487"/>
      <c r="B96" s="428"/>
      <c r="C96" s="11"/>
      <c r="D96" s="420"/>
      <c r="E96" s="426" t="s">
        <v>12133</v>
      </c>
      <c r="F96" s="427" t="s">
        <v>186</v>
      </c>
      <c r="G96" s="420"/>
      <c r="H96" s="428"/>
      <c r="I96" s="11"/>
      <c r="J96" s="420"/>
      <c r="K96" s="87" t="s">
        <v>12134</v>
      </c>
      <c r="L96" s="92" t="s">
        <v>12135</v>
      </c>
      <c r="M96" s="420"/>
      <c r="N96" s="87" t="s">
        <v>12136</v>
      </c>
      <c r="O96" s="92" t="s">
        <v>12137</v>
      </c>
      <c r="P96" s="420"/>
      <c r="Q96" s="87" t="s">
        <v>12138</v>
      </c>
      <c r="R96" s="92" t="s">
        <v>11230</v>
      </c>
      <c r="S96" s="422"/>
      <c r="T96" s="422"/>
      <c r="U96" s="422"/>
      <c r="V96" s="422"/>
      <c r="W96" s="422"/>
      <c r="X96" s="422"/>
      <c r="Y96" s="422"/>
      <c r="Z96" s="422"/>
    </row>
    <row r="97" spans="1:26" ht="15.75" customHeight="1" x14ac:dyDescent="0.2">
      <c r="A97" s="487"/>
      <c r="B97" s="428"/>
      <c r="C97" s="11"/>
      <c r="D97" s="420"/>
      <c r="E97" s="87" t="s">
        <v>12139</v>
      </c>
      <c r="F97" s="92" t="s">
        <v>3930</v>
      </c>
      <c r="G97" s="420"/>
      <c r="H97" s="428"/>
      <c r="I97" s="11"/>
      <c r="J97" s="420"/>
      <c r="K97" s="421" t="s">
        <v>12140</v>
      </c>
      <c r="L97" s="94" t="s">
        <v>12141</v>
      </c>
      <c r="M97" s="420"/>
      <c r="N97" s="421" t="s">
        <v>12142</v>
      </c>
      <c r="O97" s="94" t="s">
        <v>12143</v>
      </c>
      <c r="P97" s="420"/>
      <c r="Q97" s="421" t="s">
        <v>12144</v>
      </c>
      <c r="R97" s="94" t="s">
        <v>11251</v>
      </c>
      <c r="S97" s="422"/>
      <c r="T97" s="422"/>
      <c r="U97" s="422"/>
      <c r="V97" s="422"/>
      <c r="W97" s="422"/>
      <c r="X97" s="422"/>
      <c r="Y97" s="422"/>
      <c r="Z97" s="422"/>
    </row>
    <row r="98" spans="1:26" ht="15.75" customHeight="1" x14ac:dyDescent="0.2">
      <c r="A98" s="487"/>
      <c r="B98" s="428"/>
      <c r="C98" s="11"/>
      <c r="D98" s="420"/>
      <c r="E98" s="426" t="s">
        <v>12145</v>
      </c>
      <c r="F98" s="427" t="s">
        <v>6532</v>
      </c>
      <c r="G98" s="420"/>
      <c r="H98" s="428"/>
      <c r="I98" s="11"/>
      <c r="J98" s="420"/>
      <c r="K98" s="87" t="s">
        <v>12146</v>
      </c>
      <c r="L98" s="92" t="s">
        <v>12147</v>
      </c>
      <c r="M98" s="420"/>
      <c r="N98" s="87" t="s">
        <v>12148</v>
      </c>
      <c r="O98" s="92" t="s">
        <v>12149</v>
      </c>
      <c r="P98" s="420"/>
      <c r="Q98" s="426" t="s">
        <v>12150</v>
      </c>
      <c r="R98" s="427" t="s">
        <v>12151</v>
      </c>
      <c r="S98" s="422"/>
      <c r="T98" s="422"/>
      <c r="U98" s="422"/>
      <c r="V98" s="422"/>
      <c r="W98" s="422"/>
      <c r="X98" s="422"/>
      <c r="Y98" s="422"/>
      <c r="Z98" s="422"/>
    </row>
    <row r="99" spans="1:26" ht="15.75" customHeight="1" x14ac:dyDescent="0.2">
      <c r="A99" s="487"/>
      <c r="B99" s="428"/>
      <c r="C99" s="11"/>
      <c r="D99" s="420"/>
      <c r="E99" s="421" t="s">
        <v>12152</v>
      </c>
      <c r="F99" s="94" t="s">
        <v>6554</v>
      </c>
      <c r="G99" s="420"/>
      <c r="H99" s="428"/>
      <c r="I99" s="11"/>
      <c r="J99" s="420"/>
      <c r="K99" s="421" t="s">
        <v>12153</v>
      </c>
      <c r="L99" s="94" t="s">
        <v>12154</v>
      </c>
      <c r="M99" s="420"/>
      <c r="N99" s="87" t="s">
        <v>12155</v>
      </c>
      <c r="O99" s="92" t="s">
        <v>12156</v>
      </c>
      <c r="P99" s="420"/>
      <c r="Q99" s="428"/>
      <c r="R99" s="11"/>
      <c r="S99" s="422"/>
      <c r="T99" s="422"/>
      <c r="U99" s="422"/>
      <c r="V99" s="422"/>
      <c r="W99" s="422"/>
      <c r="X99" s="422"/>
      <c r="Y99" s="422"/>
      <c r="Z99" s="422"/>
    </row>
    <row r="100" spans="1:26" ht="15.75" customHeight="1" x14ac:dyDescent="0.2">
      <c r="A100" s="487"/>
      <c r="B100" s="428"/>
      <c r="C100" s="11"/>
      <c r="D100" s="420"/>
      <c r="E100" s="421" t="s">
        <v>12157</v>
      </c>
      <c r="F100" s="94" t="s">
        <v>6544</v>
      </c>
      <c r="G100" s="420"/>
      <c r="H100" s="428"/>
      <c r="I100" s="11"/>
      <c r="J100" s="420"/>
      <c r="K100" s="421" t="s">
        <v>12158</v>
      </c>
      <c r="L100" s="94" t="s">
        <v>12159</v>
      </c>
      <c r="M100" s="420"/>
      <c r="N100" s="87" t="s">
        <v>12160</v>
      </c>
      <c r="O100" s="92" t="s">
        <v>12161</v>
      </c>
      <c r="P100" s="420"/>
      <c r="Q100" s="428"/>
      <c r="R100" s="11"/>
      <c r="S100" s="422"/>
      <c r="T100" s="422"/>
      <c r="U100" s="422"/>
      <c r="V100" s="422"/>
      <c r="W100" s="422"/>
      <c r="X100" s="422"/>
      <c r="Y100" s="422"/>
      <c r="Z100" s="422"/>
    </row>
    <row r="101" spans="1:26" ht="15.75" customHeight="1" x14ac:dyDescent="0.2">
      <c r="A101" s="487"/>
      <c r="B101" s="428"/>
      <c r="C101" s="11"/>
      <c r="D101" s="420"/>
      <c r="E101" s="87" t="s">
        <v>12162</v>
      </c>
      <c r="F101" s="92" t="s">
        <v>12163</v>
      </c>
      <c r="G101" s="420"/>
      <c r="H101" s="428"/>
      <c r="I101" s="11"/>
      <c r="J101" s="420"/>
      <c r="K101" s="421" t="s">
        <v>12164</v>
      </c>
      <c r="L101" s="94" t="s">
        <v>12165</v>
      </c>
      <c r="M101" s="420"/>
      <c r="N101" s="87" t="s">
        <v>12166</v>
      </c>
      <c r="O101" s="92" t="s">
        <v>12167</v>
      </c>
      <c r="P101" s="420"/>
      <c r="Q101" s="428"/>
      <c r="R101" s="11"/>
      <c r="S101" s="422"/>
      <c r="T101" s="422"/>
      <c r="U101" s="422"/>
      <c r="V101" s="422"/>
      <c r="W101" s="422"/>
      <c r="X101" s="422"/>
      <c r="Y101" s="422"/>
      <c r="Z101" s="422"/>
    </row>
    <row r="102" spans="1:26" ht="15.75" customHeight="1" x14ac:dyDescent="0.2">
      <c r="A102" s="487"/>
      <c r="B102" s="428"/>
      <c r="C102" s="11"/>
      <c r="D102" s="420"/>
      <c r="E102" s="428"/>
      <c r="F102" s="11"/>
      <c r="G102" s="420"/>
      <c r="H102" s="428"/>
      <c r="I102" s="11"/>
      <c r="J102" s="420"/>
      <c r="K102" s="421" t="s">
        <v>12168</v>
      </c>
      <c r="L102" s="94" t="s">
        <v>12169</v>
      </c>
      <c r="M102" s="420"/>
      <c r="N102" s="87" t="s">
        <v>12170</v>
      </c>
      <c r="O102" s="92" t="s">
        <v>12171</v>
      </c>
      <c r="P102" s="420"/>
      <c r="Q102" s="428"/>
      <c r="R102" s="11"/>
      <c r="S102" s="422"/>
      <c r="T102" s="422"/>
      <c r="U102" s="422"/>
      <c r="V102" s="422"/>
      <c r="W102" s="422"/>
      <c r="X102" s="422"/>
      <c r="Y102" s="422"/>
      <c r="Z102" s="422"/>
    </row>
    <row r="103" spans="1:26" ht="15.75" customHeight="1" x14ac:dyDescent="0.2">
      <c r="A103" s="487"/>
      <c r="B103" s="428"/>
      <c r="C103" s="11"/>
      <c r="D103" s="420"/>
      <c r="E103" s="428"/>
      <c r="F103" s="11"/>
      <c r="G103" s="420"/>
      <c r="H103" s="428"/>
      <c r="I103" s="11"/>
      <c r="J103" s="420"/>
      <c r="K103" s="421" t="s">
        <v>12172</v>
      </c>
      <c r="L103" s="94" t="s">
        <v>12173</v>
      </c>
      <c r="M103" s="420"/>
      <c r="N103" s="421" t="s">
        <v>12174</v>
      </c>
      <c r="O103" s="94" t="s">
        <v>12175</v>
      </c>
      <c r="P103" s="420"/>
      <c r="Q103" s="428"/>
      <c r="R103" s="11"/>
      <c r="S103" s="422"/>
      <c r="T103" s="422"/>
      <c r="U103" s="422"/>
      <c r="V103" s="422"/>
      <c r="W103" s="422"/>
      <c r="X103" s="422"/>
      <c r="Y103" s="422"/>
      <c r="Z103" s="422"/>
    </row>
    <row r="104" spans="1:26" ht="15.75" customHeight="1" x14ac:dyDescent="0.2">
      <c r="A104" s="487"/>
      <c r="B104" s="428"/>
      <c r="C104" s="11"/>
      <c r="D104" s="420"/>
      <c r="E104" s="428"/>
      <c r="F104" s="11"/>
      <c r="G104" s="420"/>
      <c r="H104" s="428"/>
      <c r="I104" s="11"/>
      <c r="J104" s="420"/>
      <c r="K104" s="426" t="s">
        <v>12176</v>
      </c>
      <c r="L104" s="427" t="s">
        <v>12177</v>
      </c>
      <c r="M104" s="420"/>
      <c r="N104" s="87" t="s">
        <v>12178</v>
      </c>
      <c r="O104" s="92" t="s">
        <v>12179</v>
      </c>
      <c r="P104" s="420"/>
      <c r="Q104" s="428"/>
      <c r="R104" s="11"/>
      <c r="S104" s="422"/>
      <c r="T104" s="422"/>
      <c r="U104" s="422"/>
      <c r="V104" s="422"/>
      <c r="W104" s="422"/>
      <c r="X104" s="422"/>
      <c r="Y104" s="422"/>
      <c r="Z104" s="422"/>
    </row>
    <row r="105" spans="1:26" ht="15.75" customHeight="1" x14ac:dyDescent="0.2">
      <c r="A105" s="487"/>
      <c r="B105" s="428"/>
      <c r="C105" s="11"/>
      <c r="D105" s="420"/>
      <c r="E105" s="428"/>
      <c r="F105" s="11"/>
      <c r="G105" s="420"/>
      <c r="H105" s="428"/>
      <c r="I105" s="11"/>
      <c r="J105" s="420"/>
      <c r="K105" s="428"/>
      <c r="L105" s="11"/>
      <c r="M105" s="420"/>
      <c r="N105" s="421" t="s">
        <v>12180</v>
      </c>
      <c r="O105" s="94" t="s">
        <v>12181</v>
      </c>
      <c r="P105" s="420"/>
      <c r="Q105" s="428"/>
      <c r="R105" s="11"/>
      <c r="S105" s="422"/>
      <c r="T105" s="422"/>
      <c r="U105" s="422"/>
      <c r="V105" s="422"/>
      <c r="W105" s="422"/>
      <c r="X105" s="422"/>
      <c r="Y105" s="422"/>
      <c r="Z105" s="422"/>
    </row>
    <row r="106" spans="1:26" ht="15.75" customHeight="1" x14ac:dyDescent="0.2">
      <c r="A106" s="487"/>
      <c r="B106" s="428"/>
      <c r="C106" s="11"/>
      <c r="D106" s="420"/>
      <c r="E106" s="428"/>
      <c r="F106" s="11"/>
      <c r="G106" s="420"/>
      <c r="H106" s="428"/>
      <c r="I106" s="11"/>
      <c r="J106" s="420"/>
      <c r="K106" s="428"/>
      <c r="L106" s="11"/>
      <c r="M106" s="420"/>
      <c r="N106" s="421" t="s">
        <v>12182</v>
      </c>
      <c r="O106" s="94" t="s">
        <v>12183</v>
      </c>
      <c r="P106" s="420"/>
      <c r="Q106" s="428"/>
      <c r="R106" s="11"/>
      <c r="S106" s="422"/>
      <c r="T106" s="422"/>
      <c r="U106" s="422"/>
      <c r="V106" s="422"/>
      <c r="W106" s="422"/>
      <c r="X106" s="422"/>
      <c r="Y106" s="422"/>
      <c r="Z106" s="422"/>
    </row>
    <row r="107" spans="1:26" ht="15.75" customHeight="1" x14ac:dyDescent="0.2">
      <c r="A107" s="471"/>
      <c r="B107" s="428"/>
      <c r="C107" s="11"/>
      <c r="D107" s="420"/>
      <c r="E107" s="428"/>
      <c r="F107" s="11"/>
      <c r="G107" s="420"/>
      <c r="H107" s="428"/>
      <c r="I107" s="11"/>
      <c r="J107" s="420"/>
      <c r="K107" s="428"/>
      <c r="L107" s="11"/>
      <c r="M107" s="420"/>
      <c r="N107" s="426" t="s">
        <v>12184</v>
      </c>
      <c r="O107" s="435" t="s">
        <v>12185</v>
      </c>
      <c r="P107" s="420"/>
      <c r="Q107" s="428"/>
      <c r="R107" s="11"/>
      <c r="S107" s="422"/>
      <c r="T107" s="422"/>
      <c r="U107" s="422"/>
      <c r="V107" s="422"/>
      <c r="W107" s="422"/>
      <c r="X107" s="422"/>
      <c r="Y107" s="422"/>
      <c r="Z107" s="422"/>
    </row>
    <row r="108" spans="1:26" ht="15.75" customHeight="1" x14ac:dyDescent="0.2">
      <c r="A108" s="430"/>
      <c r="B108" s="420"/>
      <c r="C108" s="431"/>
      <c r="D108" s="420"/>
      <c r="E108" s="420"/>
      <c r="F108" s="431"/>
      <c r="G108" s="420"/>
      <c r="H108" s="420"/>
      <c r="I108" s="431"/>
      <c r="J108" s="420"/>
      <c r="K108" s="420"/>
      <c r="L108" s="431"/>
      <c r="M108" s="420"/>
      <c r="N108" s="420"/>
      <c r="O108" s="431"/>
      <c r="P108" s="420"/>
      <c r="Q108" s="420"/>
      <c r="R108" s="431"/>
      <c r="S108" s="422"/>
      <c r="T108" s="422"/>
      <c r="U108" s="422"/>
      <c r="V108" s="422"/>
      <c r="W108" s="422"/>
      <c r="X108" s="422"/>
      <c r="Y108" s="422"/>
      <c r="Z108" s="422"/>
    </row>
    <row r="109" spans="1:26" ht="15.75" customHeight="1" x14ac:dyDescent="0.2">
      <c r="A109" s="543" t="s">
        <v>819</v>
      </c>
      <c r="B109" s="304" t="s">
        <v>12186</v>
      </c>
      <c r="C109" s="92" t="s">
        <v>2781</v>
      </c>
      <c r="D109" s="420"/>
      <c r="E109" s="87" t="s">
        <v>12187</v>
      </c>
      <c r="F109" s="92" t="s">
        <v>12188</v>
      </c>
      <c r="G109" s="420"/>
      <c r="H109" s="87" t="s">
        <v>12189</v>
      </c>
      <c r="I109" s="92" t="s">
        <v>5904</v>
      </c>
      <c r="J109" s="420"/>
      <c r="K109" s="87" t="s">
        <v>12190</v>
      </c>
      <c r="L109" s="92" t="s">
        <v>12191</v>
      </c>
      <c r="M109" s="420"/>
      <c r="N109" s="421" t="s">
        <v>12192</v>
      </c>
      <c r="O109" s="94" t="s">
        <v>12193</v>
      </c>
      <c r="P109" s="420"/>
      <c r="Q109" s="87" t="s">
        <v>12194</v>
      </c>
      <c r="R109" s="92" t="s">
        <v>12195</v>
      </c>
      <c r="S109" s="422"/>
      <c r="T109" s="422"/>
      <c r="U109" s="422"/>
      <c r="V109" s="422"/>
      <c r="W109" s="422"/>
      <c r="X109" s="422"/>
      <c r="Y109" s="422"/>
      <c r="Z109" s="422"/>
    </row>
    <row r="110" spans="1:26" ht="15.75" customHeight="1" x14ac:dyDescent="0.2">
      <c r="A110" s="487"/>
      <c r="B110" s="425" t="s">
        <v>12196</v>
      </c>
      <c r="C110" s="94" t="s">
        <v>2805</v>
      </c>
      <c r="D110" s="420"/>
      <c r="E110" s="87" t="s">
        <v>12197</v>
      </c>
      <c r="F110" s="92" t="s">
        <v>4829</v>
      </c>
      <c r="G110" s="420"/>
      <c r="H110" s="87" t="s">
        <v>12198</v>
      </c>
      <c r="I110" s="92" t="s">
        <v>12199</v>
      </c>
      <c r="J110" s="420"/>
      <c r="K110" s="87" t="s">
        <v>12200</v>
      </c>
      <c r="L110" s="92" t="s">
        <v>12201</v>
      </c>
      <c r="M110" s="420"/>
      <c r="N110" s="421" t="s">
        <v>12202</v>
      </c>
      <c r="O110" s="94" t="s">
        <v>12203</v>
      </c>
      <c r="P110" s="420"/>
      <c r="Q110" s="87" t="s">
        <v>12204</v>
      </c>
      <c r="R110" s="92" t="s">
        <v>11132</v>
      </c>
      <c r="S110" s="422"/>
      <c r="T110" s="422"/>
      <c r="U110" s="422"/>
      <c r="V110" s="422"/>
      <c r="W110" s="422"/>
      <c r="X110" s="422"/>
      <c r="Y110" s="422"/>
      <c r="Z110" s="422"/>
    </row>
    <row r="111" spans="1:26" ht="15.75" customHeight="1" x14ac:dyDescent="0.2">
      <c r="A111" s="487"/>
      <c r="B111" s="304" t="s">
        <v>12205</v>
      </c>
      <c r="C111" s="92" t="s">
        <v>2819</v>
      </c>
      <c r="D111" s="420"/>
      <c r="E111" s="87" t="s">
        <v>12206</v>
      </c>
      <c r="F111" s="92" t="s">
        <v>4850</v>
      </c>
      <c r="G111" s="420"/>
      <c r="H111" s="87" t="s">
        <v>12207</v>
      </c>
      <c r="I111" s="92" t="s">
        <v>12208</v>
      </c>
      <c r="J111" s="420"/>
      <c r="K111" s="87" t="s">
        <v>12209</v>
      </c>
      <c r="L111" s="92" t="s">
        <v>12210</v>
      </c>
      <c r="M111" s="420"/>
      <c r="N111" s="421" t="s">
        <v>12211</v>
      </c>
      <c r="O111" s="94" t="s">
        <v>12212</v>
      </c>
      <c r="P111" s="420"/>
      <c r="Q111" s="87" t="s">
        <v>12213</v>
      </c>
      <c r="R111" s="92" t="s">
        <v>11145</v>
      </c>
      <c r="S111" s="422"/>
      <c r="T111" s="422"/>
      <c r="U111" s="422"/>
      <c r="V111" s="422"/>
      <c r="W111" s="422"/>
      <c r="X111" s="422"/>
      <c r="Y111" s="422"/>
      <c r="Z111" s="422"/>
    </row>
    <row r="112" spans="1:26" ht="15.75" customHeight="1" x14ac:dyDescent="0.2">
      <c r="A112" s="487"/>
      <c r="B112" s="304" t="s">
        <v>12214</v>
      </c>
      <c r="C112" s="92" t="s">
        <v>12215</v>
      </c>
      <c r="D112" s="420"/>
      <c r="E112" s="426" t="s">
        <v>12216</v>
      </c>
      <c r="F112" s="427" t="s">
        <v>12217</v>
      </c>
      <c r="G112" s="420"/>
      <c r="H112" s="87" t="s">
        <v>12218</v>
      </c>
      <c r="I112" s="92" t="s">
        <v>5887</v>
      </c>
      <c r="J112" s="420"/>
      <c r="K112" s="87" t="s">
        <v>12219</v>
      </c>
      <c r="L112" s="92" t="s">
        <v>12220</v>
      </c>
      <c r="M112" s="420"/>
      <c r="N112" s="421" t="s">
        <v>12221</v>
      </c>
      <c r="O112" s="94" t="s">
        <v>12222</v>
      </c>
      <c r="P112" s="420"/>
      <c r="Q112" s="87" t="s">
        <v>12223</v>
      </c>
      <c r="R112" s="92" t="s">
        <v>11178</v>
      </c>
      <c r="S112" s="422"/>
      <c r="T112" s="422"/>
      <c r="U112" s="422"/>
      <c r="V112" s="422"/>
      <c r="W112" s="422"/>
      <c r="X112" s="422"/>
      <c r="Y112" s="422"/>
      <c r="Z112" s="422"/>
    </row>
    <row r="113" spans="1:26" ht="15.75" customHeight="1" x14ac:dyDescent="0.2">
      <c r="A113" s="487"/>
      <c r="B113" s="304" t="s">
        <v>12224</v>
      </c>
      <c r="C113" s="92" t="s">
        <v>3394</v>
      </c>
      <c r="D113" s="420"/>
      <c r="E113" s="87" t="s">
        <v>12225</v>
      </c>
      <c r="F113" s="92" t="s">
        <v>4978</v>
      </c>
      <c r="G113" s="420"/>
      <c r="H113" s="87" t="s">
        <v>12226</v>
      </c>
      <c r="I113" s="92" t="s">
        <v>6628</v>
      </c>
      <c r="J113" s="420"/>
      <c r="K113" s="87" t="s">
        <v>12227</v>
      </c>
      <c r="L113" s="92" t="s">
        <v>12228</v>
      </c>
      <c r="M113" s="420"/>
      <c r="N113" s="87" t="s">
        <v>12229</v>
      </c>
      <c r="O113" s="92" t="s">
        <v>12230</v>
      </c>
      <c r="P113" s="420"/>
      <c r="Q113" s="87" t="s">
        <v>12231</v>
      </c>
      <c r="R113" s="92" t="s">
        <v>12232</v>
      </c>
      <c r="S113" s="422"/>
      <c r="T113" s="422"/>
      <c r="U113" s="422"/>
      <c r="V113" s="422"/>
      <c r="W113" s="422"/>
      <c r="X113" s="422"/>
      <c r="Y113" s="422"/>
      <c r="Z113" s="422"/>
    </row>
    <row r="114" spans="1:26" ht="15.75" customHeight="1" x14ac:dyDescent="0.2">
      <c r="A114" s="487"/>
      <c r="B114" s="304" t="s">
        <v>12233</v>
      </c>
      <c r="C114" s="92" t="s">
        <v>3406</v>
      </c>
      <c r="D114" s="420"/>
      <c r="E114" s="87" t="s">
        <v>12234</v>
      </c>
      <c r="F114" s="92" t="s">
        <v>4990</v>
      </c>
      <c r="G114" s="420"/>
      <c r="H114" s="87" t="s">
        <v>12235</v>
      </c>
      <c r="I114" s="92" t="s">
        <v>6640</v>
      </c>
      <c r="J114" s="420"/>
      <c r="K114" s="87" t="s">
        <v>12236</v>
      </c>
      <c r="L114" s="92" t="s">
        <v>7664</v>
      </c>
      <c r="M114" s="420"/>
      <c r="N114" s="87" t="s">
        <v>12237</v>
      </c>
      <c r="O114" s="92" t="s">
        <v>9291</v>
      </c>
      <c r="P114" s="420"/>
      <c r="Q114" s="87" t="s">
        <v>12238</v>
      </c>
      <c r="R114" s="92" t="s">
        <v>1493</v>
      </c>
      <c r="S114" s="422"/>
      <c r="T114" s="422"/>
      <c r="U114" s="422"/>
      <c r="V114" s="422"/>
      <c r="W114" s="422"/>
      <c r="X114" s="422"/>
      <c r="Y114" s="422"/>
      <c r="Z114" s="422"/>
    </row>
    <row r="115" spans="1:26" ht="15.75" customHeight="1" x14ac:dyDescent="0.2">
      <c r="A115" s="487"/>
      <c r="B115" s="428"/>
      <c r="C115" s="11"/>
      <c r="D115" s="420"/>
      <c r="E115" s="428"/>
      <c r="F115" s="11"/>
      <c r="G115" s="420"/>
      <c r="H115" s="428"/>
      <c r="I115" s="11"/>
      <c r="J115" s="420"/>
      <c r="K115" s="87" t="s">
        <v>12239</v>
      </c>
      <c r="L115" s="92" t="s">
        <v>7341</v>
      </c>
      <c r="M115" s="420"/>
      <c r="N115" s="87" t="s">
        <v>12240</v>
      </c>
      <c r="O115" s="92" t="s">
        <v>9312</v>
      </c>
      <c r="P115" s="420"/>
      <c r="Q115" s="87" t="s">
        <v>12241</v>
      </c>
      <c r="R115" s="92" t="s">
        <v>12242</v>
      </c>
      <c r="S115" s="422"/>
      <c r="T115" s="422"/>
      <c r="U115" s="422"/>
      <c r="V115" s="422"/>
      <c r="W115" s="422"/>
      <c r="X115" s="422"/>
      <c r="Y115" s="422"/>
      <c r="Z115" s="422"/>
    </row>
    <row r="116" spans="1:26" ht="15.75" customHeight="1" x14ac:dyDescent="0.2">
      <c r="A116" s="487"/>
      <c r="B116" s="428"/>
      <c r="C116" s="11"/>
      <c r="D116" s="420"/>
      <c r="E116" s="428"/>
      <c r="F116" s="11"/>
      <c r="G116" s="420"/>
      <c r="H116" s="428"/>
      <c r="I116" s="11"/>
      <c r="J116" s="420"/>
      <c r="K116" s="87" t="s">
        <v>12243</v>
      </c>
      <c r="L116" s="92" t="s">
        <v>7648</v>
      </c>
      <c r="M116" s="420"/>
      <c r="N116" s="87" t="s">
        <v>12244</v>
      </c>
      <c r="O116" s="92" t="s">
        <v>9303</v>
      </c>
      <c r="P116" s="420"/>
      <c r="Q116" s="87" t="s">
        <v>12245</v>
      </c>
      <c r="R116" s="92" t="s">
        <v>11272</v>
      </c>
      <c r="S116" s="422"/>
      <c r="T116" s="422"/>
      <c r="U116" s="422"/>
      <c r="V116" s="422"/>
      <c r="W116" s="422"/>
      <c r="X116" s="422"/>
      <c r="Y116" s="422"/>
      <c r="Z116" s="422"/>
    </row>
    <row r="117" spans="1:26" ht="15.75" customHeight="1" x14ac:dyDescent="0.2">
      <c r="A117" s="487"/>
      <c r="B117" s="428"/>
      <c r="C117" s="11"/>
      <c r="D117" s="420"/>
      <c r="E117" s="428"/>
      <c r="F117" s="11"/>
      <c r="G117" s="420"/>
      <c r="H117" s="428"/>
      <c r="I117" s="11"/>
      <c r="J117" s="420"/>
      <c r="K117" s="87" t="s">
        <v>12246</v>
      </c>
      <c r="L117" s="92" t="s">
        <v>7350</v>
      </c>
      <c r="M117" s="420"/>
      <c r="N117" s="87" t="s">
        <v>12247</v>
      </c>
      <c r="O117" s="92" t="s">
        <v>9326</v>
      </c>
      <c r="P117" s="420"/>
      <c r="Q117" s="87" t="s">
        <v>12248</v>
      </c>
      <c r="R117" s="92" t="s">
        <v>11290</v>
      </c>
      <c r="S117" s="422"/>
      <c r="T117" s="422"/>
      <c r="U117" s="422"/>
      <c r="V117" s="422"/>
      <c r="W117" s="422"/>
      <c r="X117" s="422"/>
      <c r="Y117" s="422"/>
      <c r="Z117" s="422"/>
    </row>
    <row r="118" spans="1:26" ht="15.75" customHeight="1" x14ac:dyDescent="0.2">
      <c r="A118" s="487"/>
      <c r="B118" s="428"/>
      <c r="C118" s="11"/>
      <c r="D118" s="420"/>
      <c r="E118" s="428"/>
      <c r="F118" s="11"/>
      <c r="G118" s="420"/>
      <c r="H118" s="428"/>
      <c r="I118" s="11"/>
      <c r="J118" s="420"/>
      <c r="K118" s="87" t="s">
        <v>12249</v>
      </c>
      <c r="L118" s="92" t="s">
        <v>7358</v>
      </c>
      <c r="M118" s="420"/>
      <c r="N118" s="426" t="s">
        <v>12250</v>
      </c>
      <c r="O118" s="427" t="s">
        <v>12251</v>
      </c>
      <c r="P118" s="420"/>
      <c r="Q118" s="87" t="s">
        <v>12252</v>
      </c>
      <c r="R118" s="92" t="s">
        <v>11280</v>
      </c>
      <c r="S118" s="422"/>
      <c r="T118" s="422"/>
      <c r="U118" s="422"/>
      <c r="V118" s="422"/>
      <c r="W118" s="422"/>
      <c r="X118" s="422"/>
      <c r="Y118" s="422"/>
      <c r="Z118" s="422"/>
    </row>
    <row r="119" spans="1:26" ht="15.75" customHeight="1" x14ac:dyDescent="0.2">
      <c r="A119" s="487"/>
      <c r="B119" s="428"/>
      <c r="C119" s="11"/>
      <c r="D119" s="420"/>
      <c r="E119" s="428"/>
      <c r="F119" s="11"/>
      <c r="G119" s="420"/>
      <c r="H119" s="428"/>
      <c r="I119" s="11"/>
      <c r="J119" s="420"/>
      <c r="K119" s="428"/>
      <c r="L119" s="11"/>
      <c r="M119" s="420"/>
      <c r="N119" s="428"/>
      <c r="O119" s="11"/>
      <c r="P119" s="420"/>
      <c r="Q119" s="87" t="s">
        <v>12253</v>
      </c>
      <c r="R119" s="92" t="s">
        <v>12254</v>
      </c>
      <c r="S119" s="422"/>
      <c r="T119" s="422"/>
      <c r="U119" s="422"/>
      <c r="V119" s="422"/>
      <c r="W119" s="422"/>
      <c r="X119" s="422"/>
      <c r="Y119" s="422"/>
      <c r="Z119" s="422"/>
    </row>
    <row r="120" spans="1:26" ht="15.75" customHeight="1" x14ac:dyDescent="0.2">
      <c r="A120" s="471"/>
      <c r="B120" s="428"/>
      <c r="C120" s="11"/>
      <c r="D120" s="420"/>
      <c r="E120" s="428"/>
      <c r="F120" s="11"/>
      <c r="G120" s="420"/>
      <c r="H120" s="428"/>
      <c r="I120" s="11"/>
      <c r="J120" s="420"/>
      <c r="K120" s="428"/>
      <c r="L120" s="11"/>
      <c r="M120" s="420"/>
      <c r="N120" s="428"/>
      <c r="O120" s="11"/>
      <c r="P120" s="420"/>
      <c r="Q120" s="87" t="s">
        <v>12255</v>
      </c>
      <c r="R120" s="92" t="s">
        <v>12256</v>
      </c>
      <c r="S120" s="422"/>
      <c r="T120" s="422"/>
      <c r="U120" s="422"/>
      <c r="V120" s="422"/>
      <c r="W120" s="422"/>
      <c r="X120" s="422"/>
      <c r="Y120" s="422"/>
      <c r="Z120" s="422"/>
    </row>
    <row r="121" spans="1:26" ht="15.75" customHeight="1" x14ac:dyDescent="0.2">
      <c r="A121" s="544" t="s">
        <v>12257</v>
      </c>
      <c r="B121" s="428" t="s">
        <v>12258</v>
      </c>
      <c r="C121" s="11">
        <f>COUNTA(C3:C120)</f>
        <v>66</v>
      </c>
      <c r="D121" s="420"/>
      <c r="E121" s="428" t="s">
        <v>12258</v>
      </c>
      <c r="F121" s="11">
        <f>COUNTA(F3:F120)</f>
        <v>93</v>
      </c>
      <c r="G121" s="420"/>
      <c r="H121" s="428" t="s">
        <v>12258</v>
      </c>
      <c r="I121" s="11">
        <f>COUNTA(I3:I120)</f>
        <v>80</v>
      </c>
      <c r="J121" s="420"/>
      <c r="K121" s="428" t="s">
        <v>12258</v>
      </c>
      <c r="L121" s="11">
        <f>COUNTA(L3:L120)</f>
        <v>86</v>
      </c>
      <c r="M121" s="420"/>
      <c r="N121" s="428" t="s">
        <v>12258</v>
      </c>
      <c r="O121" s="11">
        <f>COUNTA(O3:O120)</f>
        <v>107</v>
      </c>
      <c r="P121" s="420"/>
      <c r="Q121" s="428" t="s">
        <v>12258</v>
      </c>
      <c r="R121" s="11">
        <f>COUNTA(R3:R120)</f>
        <v>89</v>
      </c>
      <c r="S121" s="422"/>
      <c r="T121" s="422"/>
      <c r="U121" s="422"/>
      <c r="V121" s="422"/>
      <c r="W121" s="422"/>
      <c r="X121" s="422"/>
      <c r="Y121" s="422"/>
      <c r="Z121" s="422"/>
    </row>
    <row r="122" spans="1:26" ht="15.75" customHeight="1" x14ac:dyDescent="0.2">
      <c r="A122" s="487"/>
      <c r="B122" s="436" t="s">
        <v>12259</v>
      </c>
      <c r="C122" s="11" t="s">
        <v>12260</v>
      </c>
      <c r="D122" s="420"/>
      <c r="E122" s="436" t="s">
        <v>12259</v>
      </c>
      <c r="F122" s="11" t="s">
        <v>12261</v>
      </c>
      <c r="G122" s="420"/>
      <c r="H122" s="436" t="s">
        <v>12259</v>
      </c>
      <c r="I122" s="11" t="s">
        <v>12262</v>
      </c>
      <c r="J122" s="420"/>
      <c r="K122" s="436" t="s">
        <v>12259</v>
      </c>
      <c r="L122" s="11" t="s">
        <v>12263</v>
      </c>
      <c r="M122" s="420"/>
      <c r="N122" s="436" t="s">
        <v>12259</v>
      </c>
      <c r="O122" s="11" t="s">
        <v>12264</v>
      </c>
      <c r="P122" s="420"/>
      <c r="Q122" s="436" t="s">
        <v>12259</v>
      </c>
      <c r="R122" s="11" t="s">
        <v>12265</v>
      </c>
      <c r="S122" s="422"/>
      <c r="T122" s="422"/>
      <c r="U122" s="422"/>
      <c r="V122" s="422"/>
      <c r="W122" s="422"/>
      <c r="X122" s="422"/>
      <c r="Y122" s="422"/>
      <c r="Z122" s="422"/>
    </row>
    <row r="123" spans="1:26" ht="15.75" customHeight="1" x14ac:dyDescent="0.2">
      <c r="A123" s="471"/>
      <c r="B123" s="437" t="s">
        <v>12266</v>
      </c>
      <c r="C123" s="11" t="s">
        <v>12267</v>
      </c>
      <c r="D123" s="420"/>
      <c r="E123" s="437" t="s">
        <v>12266</v>
      </c>
      <c r="F123" s="11" t="s">
        <v>12268</v>
      </c>
      <c r="G123" s="420"/>
      <c r="H123" s="437" t="s">
        <v>12266</v>
      </c>
      <c r="I123" s="11" t="s">
        <v>12269</v>
      </c>
      <c r="J123" s="420"/>
      <c r="K123" s="437" t="s">
        <v>12266</v>
      </c>
      <c r="L123" s="11" t="s">
        <v>12270</v>
      </c>
      <c r="M123" s="420"/>
      <c r="N123" s="437" t="s">
        <v>12266</v>
      </c>
      <c r="O123" s="11" t="s">
        <v>12271</v>
      </c>
      <c r="P123" s="420"/>
      <c r="Q123" s="437" t="s">
        <v>12266</v>
      </c>
      <c r="R123" s="11" t="s">
        <v>12272</v>
      </c>
      <c r="S123" s="422"/>
      <c r="T123" s="422"/>
      <c r="U123" s="422"/>
      <c r="V123" s="422"/>
      <c r="W123" s="422"/>
      <c r="X123" s="422"/>
      <c r="Y123" s="422"/>
      <c r="Z123" s="422"/>
    </row>
    <row r="124" spans="1:26" ht="15.75" customHeight="1" x14ac:dyDescent="0.2">
      <c r="A124" s="438"/>
      <c r="B124" s="25"/>
      <c r="C124" s="202"/>
      <c r="D124" s="25"/>
      <c r="E124" s="25"/>
      <c r="F124" s="202"/>
      <c r="G124" s="25"/>
      <c r="H124" s="25"/>
      <c r="I124" s="202"/>
      <c r="J124" s="25"/>
      <c r="K124" s="25"/>
      <c r="L124" s="202"/>
      <c r="M124" s="25"/>
      <c r="N124" s="25"/>
      <c r="O124" s="202"/>
      <c r="P124" s="25"/>
      <c r="Q124" s="25"/>
      <c r="R124" s="202"/>
      <c r="S124" s="438"/>
      <c r="T124" s="438"/>
      <c r="U124" s="438"/>
      <c r="V124" s="438"/>
      <c r="W124" s="438"/>
      <c r="X124" s="438"/>
      <c r="Y124" s="438"/>
      <c r="Z124" s="438"/>
    </row>
    <row r="125" spans="1:26" ht="15.75" customHeight="1" x14ac:dyDescent="0.2">
      <c r="A125" s="439" t="s">
        <v>12273</v>
      </c>
      <c r="B125" s="89"/>
      <c r="C125" s="202"/>
      <c r="D125" s="25"/>
      <c r="E125" s="25"/>
      <c r="F125" s="202"/>
      <c r="G125" s="25"/>
      <c r="H125" s="25"/>
      <c r="I125" s="202"/>
      <c r="J125" s="25"/>
      <c r="K125" s="25"/>
      <c r="L125" s="202"/>
      <c r="M125" s="25"/>
      <c r="N125" s="25"/>
      <c r="O125" s="202"/>
      <c r="P125" s="25"/>
      <c r="Q125" s="25"/>
      <c r="R125" s="202"/>
      <c r="S125" s="438"/>
      <c r="T125" s="438"/>
      <c r="U125" s="438"/>
      <c r="V125" s="438"/>
      <c r="W125" s="438"/>
      <c r="X125" s="438"/>
      <c r="Y125" s="438"/>
      <c r="Z125" s="438"/>
    </row>
    <row r="126" spans="1:26" ht="15.75" customHeight="1" x14ac:dyDescent="0.2">
      <c r="A126" s="440" t="s">
        <v>12274</v>
      </c>
      <c r="B126" s="89" t="s">
        <v>12275</v>
      </c>
      <c r="C126" s="202"/>
      <c r="D126" s="25"/>
      <c r="E126" s="25"/>
      <c r="F126" s="202"/>
      <c r="G126" s="25"/>
      <c r="H126" s="25"/>
      <c r="I126" s="202"/>
      <c r="J126" s="25"/>
      <c r="K126" s="25"/>
      <c r="L126" s="202"/>
      <c r="M126" s="25"/>
      <c r="N126" s="25"/>
      <c r="O126" s="202"/>
      <c r="P126" s="25"/>
      <c r="Q126" s="25"/>
      <c r="R126" s="202"/>
      <c r="S126" s="438"/>
      <c r="T126" s="438"/>
      <c r="U126" s="438"/>
      <c r="V126" s="438"/>
      <c r="W126" s="438"/>
      <c r="X126" s="438"/>
      <c r="Y126" s="438"/>
      <c r="Z126" s="438"/>
    </row>
    <row r="127" spans="1:26" ht="15.75" customHeight="1" x14ac:dyDescent="0.2">
      <c r="A127" s="441" t="s">
        <v>12276</v>
      </c>
      <c r="B127" s="89" t="s">
        <v>12277</v>
      </c>
      <c r="C127" s="202"/>
      <c r="D127" s="25"/>
      <c r="E127" s="25"/>
      <c r="F127" s="202"/>
      <c r="G127" s="25"/>
      <c r="H127" s="25"/>
      <c r="I127" s="202"/>
      <c r="J127" s="25"/>
      <c r="K127" s="25"/>
      <c r="L127" s="202"/>
      <c r="M127" s="25"/>
      <c r="N127" s="25"/>
      <c r="O127" s="202"/>
      <c r="P127" s="25"/>
      <c r="Q127" s="25"/>
      <c r="R127" s="202"/>
      <c r="S127" s="438"/>
      <c r="T127" s="438"/>
      <c r="U127" s="438"/>
      <c r="V127" s="438"/>
      <c r="W127" s="438"/>
      <c r="X127" s="438"/>
      <c r="Y127" s="438"/>
      <c r="Z127" s="438"/>
    </row>
    <row r="128" spans="1:26" ht="15.75" customHeight="1" x14ac:dyDescent="0.2">
      <c r="A128" s="438"/>
      <c r="B128" s="25"/>
      <c r="C128" s="202"/>
      <c r="D128" s="25"/>
      <c r="E128" s="25"/>
      <c r="F128" s="202"/>
      <c r="G128" s="25"/>
      <c r="H128" s="25"/>
      <c r="I128" s="202"/>
      <c r="J128" s="25"/>
      <c r="K128" s="25"/>
      <c r="L128" s="202"/>
      <c r="M128" s="25"/>
      <c r="N128" s="25"/>
      <c r="O128" s="202"/>
      <c r="P128" s="25"/>
      <c r="Q128" s="25"/>
      <c r="R128" s="202"/>
      <c r="S128" s="438"/>
      <c r="T128" s="438"/>
      <c r="U128" s="438"/>
      <c r="V128" s="438"/>
      <c r="W128" s="438"/>
      <c r="X128" s="438"/>
      <c r="Y128" s="438"/>
      <c r="Z128" s="438"/>
    </row>
    <row r="129" spans="1:26" ht="15.75" customHeight="1" x14ac:dyDescent="0.2">
      <c r="A129" s="438"/>
      <c r="B129" s="25"/>
      <c r="C129" s="202"/>
      <c r="D129" s="25"/>
      <c r="E129" s="25"/>
      <c r="F129" s="202"/>
      <c r="G129" s="25"/>
      <c r="H129" s="25"/>
      <c r="I129" s="202"/>
      <c r="J129" s="25"/>
      <c r="K129" s="25"/>
      <c r="L129" s="202"/>
      <c r="M129" s="25"/>
      <c r="N129" s="25"/>
      <c r="O129" s="202"/>
      <c r="P129" s="25"/>
      <c r="Q129" s="25"/>
      <c r="R129" s="202"/>
      <c r="S129" s="438"/>
      <c r="T129" s="438"/>
      <c r="U129" s="438"/>
      <c r="V129" s="438"/>
      <c r="W129" s="438"/>
      <c r="X129" s="438"/>
      <c r="Y129" s="438"/>
      <c r="Z129" s="438"/>
    </row>
    <row r="130" spans="1:26" ht="15.75" customHeight="1" x14ac:dyDescent="0.2">
      <c r="A130" s="438"/>
      <c r="B130" s="25"/>
      <c r="C130" s="202"/>
      <c r="D130" s="25"/>
      <c r="E130" s="25"/>
      <c r="F130" s="202"/>
      <c r="G130" s="25"/>
      <c r="H130" s="25"/>
      <c r="I130" s="202"/>
      <c r="J130" s="25"/>
      <c r="K130" s="25"/>
      <c r="L130" s="202"/>
      <c r="M130" s="25"/>
      <c r="N130" s="25"/>
      <c r="O130" s="202"/>
      <c r="P130" s="25"/>
      <c r="Q130" s="25"/>
      <c r="R130" s="202"/>
      <c r="S130" s="438"/>
      <c r="T130" s="438"/>
      <c r="U130" s="438"/>
      <c r="V130" s="438"/>
      <c r="W130" s="438"/>
      <c r="X130" s="438"/>
      <c r="Y130" s="438"/>
      <c r="Z130" s="438"/>
    </row>
    <row r="131" spans="1:26" ht="15.75" customHeight="1" x14ac:dyDescent="0.2">
      <c r="A131" s="438"/>
      <c r="B131" s="25"/>
      <c r="C131" s="202"/>
      <c r="D131" s="25"/>
      <c r="E131" s="25"/>
      <c r="F131" s="202"/>
      <c r="G131" s="25"/>
      <c r="H131" s="25"/>
      <c r="I131" s="202"/>
      <c r="J131" s="25"/>
      <c r="K131" s="25"/>
      <c r="L131" s="202"/>
      <c r="M131" s="25"/>
      <c r="N131" s="25"/>
      <c r="O131" s="202"/>
      <c r="P131" s="25"/>
      <c r="Q131" s="25"/>
      <c r="R131" s="202"/>
      <c r="S131" s="438"/>
      <c r="T131" s="438"/>
      <c r="U131" s="438"/>
      <c r="V131" s="438"/>
      <c r="W131" s="438"/>
      <c r="X131" s="438"/>
      <c r="Y131" s="438"/>
      <c r="Z131" s="438"/>
    </row>
    <row r="132" spans="1:26" ht="15.75" customHeight="1" x14ac:dyDescent="0.2">
      <c r="A132" s="438"/>
      <c r="B132" s="25"/>
      <c r="C132" s="202"/>
      <c r="D132" s="25"/>
      <c r="E132" s="25"/>
      <c r="F132" s="202"/>
      <c r="G132" s="25"/>
      <c r="H132" s="25"/>
      <c r="I132" s="202"/>
      <c r="J132" s="25"/>
      <c r="K132" s="25"/>
      <c r="L132" s="202"/>
      <c r="M132" s="25"/>
      <c r="N132" s="25"/>
      <c r="O132" s="202"/>
      <c r="P132" s="25"/>
      <c r="Q132" s="25"/>
      <c r="R132" s="202"/>
      <c r="S132" s="438"/>
      <c r="T132" s="438"/>
      <c r="U132" s="438"/>
      <c r="V132" s="438"/>
      <c r="W132" s="438"/>
      <c r="X132" s="438"/>
      <c r="Y132" s="438"/>
      <c r="Z132" s="438"/>
    </row>
    <row r="133" spans="1:26" ht="15.75" customHeight="1" x14ac:dyDescent="0.2">
      <c r="A133" s="438"/>
      <c r="B133" s="25"/>
      <c r="C133" s="202"/>
      <c r="D133" s="25"/>
      <c r="E133" s="25"/>
      <c r="F133" s="202"/>
      <c r="G133" s="25"/>
      <c r="H133" s="25"/>
      <c r="I133" s="202"/>
      <c r="J133" s="25"/>
      <c r="K133" s="25"/>
      <c r="L133" s="202"/>
      <c r="M133" s="25"/>
      <c r="N133" s="25"/>
      <c r="O133" s="202"/>
      <c r="P133" s="25"/>
      <c r="Q133" s="25"/>
      <c r="R133" s="202"/>
      <c r="S133" s="438"/>
      <c r="T133" s="438"/>
      <c r="U133" s="438"/>
      <c r="V133" s="438"/>
      <c r="W133" s="438"/>
      <c r="X133" s="438"/>
      <c r="Y133" s="438"/>
      <c r="Z133" s="438"/>
    </row>
    <row r="134" spans="1:26" ht="15.75" customHeight="1" x14ac:dyDescent="0.2">
      <c r="A134" s="438"/>
      <c r="B134" s="25"/>
      <c r="C134" s="202"/>
      <c r="D134" s="25"/>
      <c r="E134" s="25"/>
      <c r="F134" s="202"/>
      <c r="G134" s="25"/>
      <c r="H134" s="25"/>
      <c r="I134" s="202"/>
      <c r="J134" s="25"/>
      <c r="K134" s="25"/>
      <c r="L134" s="202"/>
      <c r="M134" s="25"/>
      <c r="N134" s="25"/>
      <c r="O134" s="202"/>
      <c r="P134" s="25"/>
      <c r="Q134" s="25"/>
      <c r="R134" s="202"/>
      <c r="S134" s="438"/>
      <c r="T134" s="438"/>
      <c r="U134" s="438"/>
      <c r="V134" s="438"/>
      <c r="W134" s="438"/>
      <c r="X134" s="438"/>
      <c r="Y134" s="438"/>
      <c r="Z134" s="438"/>
    </row>
    <row r="135" spans="1:26" ht="15.75" customHeight="1" x14ac:dyDescent="0.2">
      <c r="A135" s="438"/>
      <c r="B135" s="25"/>
      <c r="C135" s="202"/>
      <c r="D135" s="25"/>
      <c r="E135" s="25"/>
      <c r="F135" s="202"/>
      <c r="G135" s="25"/>
      <c r="H135" s="25"/>
      <c r="I135" s="202"/>
      <c r="J135" s="25"/>
      <c r="K135" s="25"/>
      <c r="L135" s="202"/>
      <c r="M135" s="25"/>
      <c r="N135" s="25"/>
      <c r="O135" s="202"/>
      <c r="P135" s="25"/>
      <c r="Q135" s="25"/>
      <c r="R135" s="202"/>
      <c r="S135" s="438"/>
      <c r="T135" s="438"/>
      <c r="U135" s="438"/>
      <c r="V135" s="438"/>
      <c r="W135" s="438"/>
      <c r="X135" s="438"/>
      <c r="Y135" s="438"/>
      <c r="Z135" s="438"/>
    </row>
    <row r="136" spans="1:26" ht="15.75" customHeight="1" x14ac:dyDescent="0.2">
      <c r="A136" s="438"/>
      <c r="B136" s="25"/>
      <c r="C136" s="202"/>
      <c r="D136" s="25"/>
      <c r="E136" s="25"/>
      <c r="F136" s="202"/>
      <c r="G136" s="25"/>
      <c r="H136" s="25"/>
      <c r="I136" s="202"/>
      <c r="J136" s="25"/>
      <c r="K136" s="25"/>
      <c r="L136" s="202"/>
      <c r="M136" s="25"/>
      <c r="N136" s="25"/>
      <c r="O136" s="202"/>
      <c r="P136" s="25"/>
      <c r="Q136" s="25"/>
      <c r="R136" s="202"/>
      <c r="S136" s="438"/>
      <c r="T136" s="438"/>
      <c r="U136" s="438"/>
      <c r="V136" s="438"/>
      <c r="W136" s="438"/>
      <c r="X136" s="438"/>
      <c r="Y136" s="438"/>
      <c r="Z136" s="438"/>
    </row>
    <row r="137" spans="1:26" ht="15.75" customHeight="1" x14ac:dyDescent="0.2">
      <c r="A137" s="438"/>
      <c r="B137" s="25"/>
      <c r="C137" s="202"/>
      <c r="D137" s="25"/>
      <c r="E137" s="25"/>
      <c r="F137" s="202"/>
      <c r="G137" s="25"/>
      <c r="H137" s="25"/>
      <c r="I137" s="202"/>
      <c r="J137" s="25"/>
      <c r="K137" s="25"/>
      <c r="L137" s="202"/>
      <c r="M137" s="25"/>
      <c r="N137" s="25"/>
      <c r="O137" s="202"/>
      <c r="P137" s="25"/>
      <c r="Q137" s="25"/>
      <c r="R137" s="202"/>
      <c r="S137" s="438"/>
      <c r="T137" s="438"/>
      <c r="U137" s="438"/>
      <c r="V137" s="438"/>
      <c r="W137" s="438"/>
      <c r="X137" s="438"/>
      <c r="Y137" s="438"/>
      <c r="Z137" s="438"/>
    </row>
    <row r="138" spans="1:26" ht="15.75" customHeight="1" x14ac:dyDescent="0.2">
      <c r="A138" s="438"/>
      <c r="B138" s="25"/>
      <c r="C138" s="202"/>
      <c r="D138" s="25"/>
      <c r="E138" s="25"/>
      <c r="F138" s="202"/>
      <c r="G138" s="25"/>
      <c r="H138" s="25"/>
      <c r="I138" s="202"/>
      <c r="J138" s="25"/>
      <c r="K138" s="25"/>
      <c r="L138" s="202"/>
      <c r="M138" s="25"/>
      <c r="N138" s="25"/>
      <c r="O138" s="202"/>
      <c r="P138" s="25"/>
      <c r="Q138" s="25"/>
      <c r="R138" s="202"/>
      <c r="S138" s="438"/>
      <c r="T138" s="438"/>
      <c r="U138" s="438"/>
      <c r="V138" s="438"/>
      <c r="W138" s="438"/>
      <c r="X138" s="438"/>
      <c r="Y138" s="438"/>
      <c r="Z138" s="438"/>
    </row>
    <row r="139" spans="1:26" ht="15.75" customHeight="1" x14ac:dyDescent="0.2">
      <c r="A139" s="438"/>
      <c r="B139" s="25"/>
      <c r="C139" s="202"/>
      <c r="D139" s="25"/>
      <c r="E139" s="25"/>
      <c r="F139" s="202"/>
      <c r="G139" s="25"/>
      <c r="H139" s="25"/>
      <c r="I139" s="202"/>
      <c r="J139" s="25"/>
      <c r="K139" s="25"/>
      <c r="L139" s="202"/>
      <c r="M139" s="25"/>
      <c r="N139" s="25"/>
      <c r="O139" s="202"/>
      <c r="P139" s="25"/>
      <c r="Q139" s="25"/>
      <c r="R139" s="202"/>
      <c r="S139" s="438"/>
      <c r="T139" s="438"/>
      <c r="U139" s="438"/>
      <c r="V139" s="438"/>
      <c r="W139" s="438"/>
      <c r="X139" s="438"/>
      <c r="Y139" s="438"/>
      <c r="Z139" s="438"/>
    </row>
    <row r="140" spans="1:26" ht="15.75" customHeight="1" x14ac:dyDescent="0.2">
      <c r="A140" s="438"/>
      <c r="B140" s="25"/>
      <c r="C140" s="202"/>
      <c r="D140" s="25"/>
      <c r="E140" s="25"/>
      <c r="F140" s="202"/>
      <c r="G140" s="25"/>
      <c r="H140" s="25"/>
      <c r="I140" s="202"/>
      <c r="J140" s="25"/>
      <c r="K140" s="25"/>
      <c r="L140" s="202"/>
      <c r="M140" s="25"/>
      <c r="N140" s="25"/>
      <c r="O140" s="202"/>
      <c r="P140" s="25"/>
      <c r="Q140" s="25"/>
      <c r="R140" s="202"/>
      <c r="S140" s="438"/>
      <c r="T140" s="438"/>
      <c r="U140" s="438"/>
      <c r="V140" s="438"/>
      <c r="W140" s="438"/>
      <c r="X140" s="438"/>
      <c r="Y140" s="438"/>
      <c r="Z140" s="438"/>
    </row>
    <row r="141" spans="1:26" ht="15.75" customHeight="1" x14ac:dyDescent="0.2">
      <c r="A141" s="438"/>
      <c r="B141" s="25"/>
      <c r="C141" s="202"/>
      <c r="D141" s="25"/>
      <c r="E141" s="25"/>
      <c r="F141" s="202"/>
      <c r="G141" s="25"/>
      <c r="H141" s="25"/>
      <c r="I141" s="202"/>
      <c r="J141" s="25"/>
      <c r="K141" s="25"/>
      <c r="L141" s="202"/>
      <c r="M141" s="25"/>
      <c r="N141" s="25"/>
      <c r="O141" s="202"/>
      <c r="P141" s="25"/>
      <c r="Q141" s="25"/>
      <c r="R141" s="202"/>
      <c r="S141" s="438"/>
      <c r="T141" s="438"/>
      <c r="U141" s="438"/>
      <c r="V141" s="438"/>
      <c r="W141" s="438"/>
      <c r="X141" s="438"/>
      <c r="Y141" s="438"/>
      <c r="Z141" s="438"/>
    </row>
    <row r="142" spans="1:26" ht="15.75" customHeight="1" x14ac:dyDescent="0.2">
      <c r="A142" s="438"/>
      <c r="B142" s="25"/>
      <c r="C142" s="202"/>
      <c r="D142" s="25"/>
      <c r="E142" s="25"/>
      <c r="F142" s="202"/>
      <c r="G142" s="25"/>
      <c r="H142" s="25"/>
      <c r="I142" s="202"/>
      <c r="J142" s="25"/>
      <c r="K142" s="25"/>
      <c r="L142" s="202"/>
      <c r="M142" s="25"/>
      <c r="N142" s="25"/>
      <c r="O142" s="202"/>
      <c r="P142" s="25"/>
      <c r="Q142" s="25"/>
      <c r="R142" s="202"/>
      <c r="S142" s="438"/>
      <c r="T142" s="438"/>
      <c r="U142" s="438"/>
      <c r="V142" s="438"/>
      <c r="W142" s="438"/>
      <c r="X142" s="438"/>
      <c r="Y142" s="438"/>
      <c r="Z142" s="438"/>
    </row>
    <row r="143" spans="1:26" ht="15.75" customHeight="1" x14ac:dyDescent="0.2">
      <c r="A143" s="438"/>
      <c r="B143" s="25"/>
      <c r="C143" s="202"/>
      <c r="D143" s="25"/>
      <c r="E143" s="25"/>
      <c r="F143" s="202"/>
      <c r="G143" s="25"/>
      <c r="H143" s="25"/>
      <c r="I143" s="202"/>
      <c r="J143" s="25"/>
      <c r="K143" s="25"/>
      <c r="L143" s="202"/>
      <c r="M143" s="25"/>
      <c r="N143" s="25"/>
      <c r="O143" s="202"/>
      <c r="P143" s="25"/>
      <c r="Q143" s="25"/>
      <c r="R143" s="202"/>
      <c r="S143" s="438"/>
      <c r="T143" s="438"/>
      <c r="U143" s="438"/>
      <c r="V143" s="438"/>
      <c r="W143" s="438"/>
      <c r="X143" s="438"/>
      <c r="Y143" s="438"/>
      <c r="Z143" s="438"/>
    </row>
    <row r="144" spans="1:26" ht="15.75" customHeight="1" x14ac:dyDescent="0.2">
      <c r="A144" s="438"/>
      <c r="B144" s="25"/>
      <c r="C144" s="202"/>
      <c r="D144" s="25"/>
      <c r="E144" s="25"/>
      <c r="F144" s="202"/>
      <c r="G144" s="25"/>
      <c r="H144" s="25"/>
      <c r="I144" s="202"/>
      <c r="J144" s="25"/>
      <c r="K144" s="25"/>
      <c r="L144" s="202"/>
      <c r="M144" s="25"/>
      <c r="N144" s="25"/>
      <c r="O144" s="202"/>
      <c r="P144" s="25"/>
      <c r="Q144" s="25"/>
      <c r="R144" s="202"/>
      <c r="S144" s="438"/>
      <c r="T144" s="438"/>
      <c r="U144" s="438"/>
      <c r="V144" s="438"/>
      <c r="W144" s="438"/>
      <c r="X144" s="438"/>
      <c r="Y144" s="438"/>
      <c r="Z144" s="438"/>
    </row>
    <row r="145" spans="1:26" ht="15.75" customHeight="1" x14ac:dyDescent="0.2">
      <c r="A145" s="438"/>
      <c r="B145" s="25"/>
      <c r="C145" s="202"/>
      <c r="D145" s="25"/>
      <c r="E145" s="25"/>
      <c r="F145" s="202"/>
      <c r="G145" s="25"/>
      <c r="H145" s="25"/>
      <c r="I145" s="202"/>
      <c r="J145" s="25"/>
      <c r="K145" s="25"/>
      <c r="L145" s="202"/>
      <c r="M145" s="25"/>
      <c r="N145" s="25"/>
      <c r="O145" s="202"/>
      <c r="P145" s="25"/>
      <c r="Q145" s="25"/>
      <c r="R145" s="202"/>
      <c r="S145" s="438"/>
      <c r="T145" s="438"/>
      <c r="U145" s="438"/>
      <c r="V145" s="438"/>
      <c r="W145" s="438"/>
      <c r="X145" s="438"/>
      <c r="Y145" s="438"/>
      <c r="Z145" s="438"/>
    </row>
    <row r="146" spans="1:26" ht="15.75" customHeight="1" x14ac:dyDescent="0.2">
      <c r="A146" s="438"/>
      <c r="B146" s="25"/>
      <c r="C146" s="202"/>
      <c r="D146" s="25"/>
      <c r="E146" s="25"/>
      <c r="F146" s="202"/>
      <c r="G146" s="25"/>
      <c r="H146" s="25"/>
      <c r="I146" s="202"/>
      <c r="J146" s="25"/>
      <c r="K146" s="25"/>
      <c r="L146" s="202"/>
      <c r="M146" s="25"/>
      <c r="N146" s="25"/>
      <c r="O146" s="202"/>
      <c r="P146" s="25"/>
      <c r="Q146" s="25"/>
      <c r="R146" s="202"/>
      <c r="S146" s="438"/>
      <c r="T146" s="438"/>
      <c r="U146" s="438"/>
      <c r="V146" s="438"/>
      <c r="W146" s="438"/>
      <c r="X146" s="438"/>
      <c r="Y146" s="438"/>
      <c r="Z146" s="438"/>
    </row>
    <row r="147" spans="1:26" ht="15.75" customHeight="1" x14ac:dyDescent="0.2">
      <c r="A147" s="438"/>
      <c r="B147" s="25"/>
      <c r="C147" s="202"/>
      <c r="D147" s="25"/>
      <c r="E147" s="25"/>
      <c r="F147" s="202"/>
      <c r="G147" s="25"/>
      <c r="H147" s="25"/>
      <c r="I147" s="202"/>
      <c r="J147" s="25"/>
      <c r="K147" s="25"/>
      <c r="L147" s="202"/>
      <c r="M147" s="25"/>
      <c r="N147" s="25"/>
      <c r="O147" s="202"/>
      <c r="P147" s="25"/>
      <c r="Q147" s="25"/>
      <c r="R147" s="202"/>
      <c r="S147" s="438"/>
      <c r="T147" s="438"/>
      <c r="U147" s="438"/>
      <c r="V147" s="438"/>
      <c r="W147" s="438"/>
      <c r="X147" s="438"/>
      <c r="Y147" s="438"/>
      <c r="Z147" s="438"/>
    </row>
    <row r="148" spans="1:26" ht="15.75" customHeight="1" x14ac:dyDescent="0.2">
      <c r="A148" s="438"/>
      <c r="B148" s="25"/>
      <c r="C148" s="202"/>
      <c r="D148" s="25"/>
      <c r="E148" s="25"/>
      <c r="F148" s="202"/>
      <c r="G148" s="25"/>
      <c r="H148" s="25"/>
      <c r="I148" s="202"/>
      <c r="J148" s="25"/>
      <c r="K148" s="25"/>
      <c r="L148" s="202"/>
      <c r="M148" s="25"/>
      <c r="N148" s="25"/>
      <c r="O148" s="202"/>
      <c r="P148" s="25"/>
      <c r="Q148" s="25"/>
      <c r="R148" s="202"/>
      <c r="S148" s="438"/>
      <c r="T148" s="438"/>
      <c r="U148" s="438"/>
      <c r="V148" s="438"/>
      <c r="W148" s="438"/>
      <c r="X148" s="438"/>
      <c r="Y148" s="438"/>
      <c r="Z148" s="438"/>
    </row>
    <row r="149" spans="1:26" ht="15.75" customHeight="1" x14ac:dyDescent="0.2">
      <c r="A149" s="438"/>
      <c r="B149" s="25"/>
      <c r="C149" s="202"/>
      <c r="D149" s="25"/>
      <c r="E149" s="25"/>
      <c r="F149" s="202"/>
      <c r="G149" s="25"/>
      <c r="H149" s="25"/>
      <c r="I149" s="202"/>
      <c r="J149" s="25"/>
      <c r="K149" s="25"/>
      <c r="L149" s="202"/>
      <c r="M149" s="25"/>
      <c r="N149" s="25"/>
      <c r="O149" s="202"/>
      <c r="P149" s="25"/>
      <c r="Q149" s="25"/>
      <c r="R149" s="202"/>
      <c r="S149" s="438"/>
      <c r="T149" s="438"/>
      <c r="U149" s="438"/>
      <c r="V149" s="438"/>
      <c r="W149" s="438"/>
      <c r="X149" s="438"/>
      <c r="Y149" s="438"/>
      <c r="Z149" s="438"/>
    </row>
    <row r="150" spans="1:26" ht="15.75" customHeight="1" x14ac:dyDescent="0.2">
      <c r="A150" s="438"/>
      <c r="B150" s="25"/>
      <c r="C150" s="202"/>
      <c r="D150" s="25"/>
      <c r="E150" s="25"/>
      <c r="F150" s="202"/>
      <c r="G150" s="25"/>
      <c r="H150" s="25"/>
      <c r="I150" s="202"/>
      <c r="J150" s="25"/>
      <c r="K150" s="25"/>
      <c r="L150" s="202"/>
      <c r="M150" s="25"/>
      <c r="N150" s="25"/>
      <c r="O150" s="202"/>
      <c r="P150" s="25"/>
      <c r="Q150" s="25"/>
      <c r="R150" s="202"/>
      <c r="S150" s="438"/>
      <c r="T150" s="438"/>
      <c r="U150" s="438"/>
      <c r="V150" s="438"/>
      <c r="W150" s="438"/>
      <c r="X150" s="438"/>
      <c r="Y150" s="438"/>
      <c r="Z150" s="438"/>
    </row>
    <row r="151" spans="1:26" ht="15.75" customHeight="1" x14ac:dyDescent="0.2">
      <c r="A151" s="438"/>
      <c r="B151" s="25"/>
      <c r="C151" s="202"/>
      <c r="D151" s="25"/>
      <c r="E151" s="25"/>
      <c r="F151" s="202"/>
      <c r="G151" s="25"/>
      <c r="H151" s="25"/>
      <c r="I151" s="202"/>
      <c r="J151" s="25"/>
      <c r="K151" s="25"/>
      <c r="L151" s="202"/>
      <c r="M151" s="25"/>
      <c r="N151" s="25"/>
      <c r="O151" s="202"/>
      <c r="P151" s="25"/>
      <c r="Q151" s="25"/>
      <c r="R151" s="202"/>
      <c r="S151" s="438"/>
      <c r="T151" s="438"/>
      <c r="U151" s="438"/>
      <c r="V151" s="438"/>
      <c r="W151" s="438"/>
      <c r="X151" s="438"/>
      <c r="Y151" s="438"/>
      <c r="Z151" s="438"/>
    </row>
    <row r="152" spans="1:26" ht="15.75" customHeight="1" x14ac:dyDescent="0.2">
      <c r="A152" s="438"/>
      <c r="B152" s="25"/>
      <c r="C152" s="202"/>
      <c r="D152" s="25"/>
      <c r="E152" s="25"/>
      <c r="F152" s="202"/>
      <c r="G152" s="25"/>
      <c r="H152" s="25"/>
      <c r="I152" s="202"/>
      <c r="J152" s="25"/>
      <c r="K152" s="25"/>
      <c r="L152" s="202"/>
      <c r="M152" s="25"/>
      <c r="N152" s="25"/>
      <c r="O152" s="202"/>
      <c r="P152" s="25"/>
      <c r="Q152" s="25"/>
      <c r="R152" s="202"/>
      <c r="S152" s="438"/>
      <c r="T152" s="438"/>
      <c r="U152" s="438"/>
      <c r="V152" s="438"/>
      <c r="W152" s="438"/>
      <c r="X152" s="438"/>
      <c r="Y152" s="438"/>
      <c r="Z152" s="438"/>
    </row>
    <row r="153" spans="1:26" ht="15.75" customHeight="1" x14ac:dyDescent="0.2">
      <c r="A153" s="438"/>
      <c r="B153" s="25"/>
      <c r="C153" s="202"/>
      <c r="D153" s="25"/>
      <c r="E153" s="25"/>
      <c r="F153" s="202"/>
      <c r="G153" s="25"/>
      <c r="H153" s="25"/>
      <c r="I153" s="202"/>
      <c r="J153" s="25"/>
      <c r="K153" s="25"/>
      <c r="L153" s="202"/>
      <c r="M153" s="25"/>
      <c r="N153" s="25"/>
      <c r="O153" s="202"/>
      <c r="P153" s="25"/>
      <c r="Q153" s="25"/>
      <c r="R153" s="202"/>
      <c r="S153" s="438"/>
      <c r="T153" s="438"/>
      <c r="U153" s="438"/>
      <c r="V153" s="438"/>
      <c r="W153" s="438"/>
      <c r="X153" s="438"/>
      <c r="Y153" s="438"/>
      <c r="Z153" s="438"/>
    </row>
    <row r="154" spans="1:26" ht="15.75" customHeight="1" x14ac:dyDescent="0.2">
      <c r="A154" s="438"/>
      <c r="B154" s="25"/>
      <c r="C154" s="202"/>
      <c r="D154" s="25"/>
      <c r="E154" s="25"/>
      <c r="F154" s="202"/>
      <c r="G154" s="25"/>
      <c r="H154" s="25"/>
      <c r="I154" s="202"/>
      <c r="J154" s="25"/>
      <c r="K154" s="25"/>
      <c r="L154" s="202"/>
      <c r="M154" s="25"/>
      <c r="N154" s="25"/>
      <c r="O154" s="202"/>
      <c r="P154" s="25"/>
      <c r="Q154" s="25"/>
      <c r="R154" s="202"/>
      <c r="S154" s="438"/>
      <c r="T154" s="438"/>
      <c r="U154" s="438"/>
      <c r="V154" s="438"/>
      <c r="W154" s="438"/>
      <c r="X154" s="438"/>
      <c r="Y154" s="438"/>
      <c r="Z154" s="438"/>
    </row>
    <row r="155" spans="1:26" ht="15.75" customHeight="1" x14ac:dyDescent="0.2">
      <c r="A155" s="438"/>
      <c r="B155" s="25"/>
      <c r="C155" s="202"/>
      <c r="D155" s="25"/>
      <c r="E155" s="25"/>
      <c r="F155" s="202"/>
      <c r="G155" s="25"/>
      <c r="H155" s="25"/>
      <c r="I155" s="202"/>
      <c r="J155" s="25"/>
      <c r="K155" s="25"/>
      <c r="L155" s="202"/>
      <c r="M155" s="25"/>
      <c r="N155" s="25"/>
      <c r="O155" s="202"/>
      <c r="P155" s="25"/>
      <c r="Q155" s="25"/>
      <c r="R155" s="202"/>
      <c r="S155" s="438"/>
      <c r="T155" s="438"/>
      <c r="U155" s="438"/>
      <c r="V155" s="438"/>
      <c r="W155" s="438"/>
      <c r="X155" s="438"/>
      <c r="Y155" s="438"/>
      <c r="Z155" s="438"/>
    </row>
    <row r="156" spans="1:26" ht="15.75" customHeight="1" x14ac:dyDescent="0.2">
      <c r="A156" s="438"/>
      <c r="B156" s="25"/>
      <c r="C156" s="202"/>
      <c r="D156" s="25"/>
      <c r="E156" s="25"/>
      <c r="F156" s="202"/>
      <c r="G156" s="25"/>
      <c r="H156" s="25"/>
      <c r="I156" s="202"/>
      <c r="J156" s="25"/>
      <c r="K156" s="25"/>
      <c r="L156" s="202"/>
      <c r="M156" s="25"/>
      <c r="N156" s="25"/>
      <c r="O156" s="202"/>
      <c r="P156" s="25"/>
      <c r="Q156" s="25"/>
      <c r="R156" s="202"/>
      <c r="S156" s="438"/>
      <c r="T156" s="438"/>
      <c r="U156" s="438"/>
      <c r="V156" s="438"/>
      <c r="W156" s="438"/>
      <c r="X156" s="438"/>
      <c r="Y156" s="438"/>
      <c r="Z156" s="438"/>
    </row>
    <row r="157" spans="1:26" ht="15.75" customHeight="1" x14ac:dyDescent="0.2">
      <c r="A157" s="438"/>
      <c r="B157" s="25"/>
      <c r="C157" s="202"/>
      <c r="D157" s="25"/>
      <c r="E157" s="25"/>
      <c r="F157" s="202"/>
      <c r="G157" s="25"/>
      <c r="H157" s="25"/>
      <c r="I157" s="202"/>
      <c r="J157" s="25"/>
      <c r="K157" s="25"/>
      <c r="L157" s="202"/>
      <c r="M157" s="25"/>
      <c r="N157" s="25"/>
      <c r="O157" s="202"/>
      <c r="P157" s="25"/>
      <c r="Q157" s="25"/>
      <c r="R157" s="202"/>
      <c r="S157" s="438"/>
      <c r="T157" s="438"/>
      <c r="U157" s="438"/>
      <c r="V157" s="438"/>
      <c r="W157" s="438"/>
      <c r="X157" s="438"/>
      <c r="Y157" s="438"/>
      <c r="Z157" s="438"/>
    </row>
    <row r="158" spans="1:26" ht="15.75" customHeight="1" x14ac:dyDescent="0.2">
      <c r="A158" s="438"/>
      <c r="B158" s="25"/>
      <c r="C158" s="202"/>
      <c r="D158" s="25"/>
      <c r="E158" s="25"/>
      <c r="F158" s="202"/>
      <c r="G158" s="25"/>
      <c r="H158" s="25"/>
      <c r="I158" s="202"/>
      <c r="J158" s="25"/>
      <c r="K158" s="25"/>
      <c r="L158" s="202"/>
      <c r="M158" s="25"/>
      <c r="N158" s="25"/>
      <c r="O158" s="202"/>
      <c r="P158" s="25"/>
      <c r="Q158" s="25"/>
      <c r="R158" s="202"/>
      <c r="S158" s="438"/>
      <c r="T158" s="438"/>
      <c r="U158" s="438"/>
      <c r="V158" s="438"/>
      <c r="W158" s="438"/>
      <c r="X158" s="438"/>
      <c r="Y158" s="438"/>
      <c r="Z158" s="438"/>
    </row>
    <row r="159" spans="1:26" ht="15.75" customHeight="1" x14ac:dyDescent="0.2">
      <c r="A159" s="438"/>
      <c r="B159" s="25"/>
      <c r="C159" s="202"/>
      <c r="D159" s="25"/>
      <c r="E159" s="25"/>
      <c r="F159" s="202"/>
      <c r="G159" s="25"/>
      <c r="H159" s="25"/>
      <c r="I159" s="202"/>
      <c r="J159" s="25"/>
      <c r="K159" s="25"/>
      <c r="L159" s="202"/>
      <c r="M159" s="25"/>
      <c r="N159" s="25"/>
      <c r="O159" s="202"/>
      <c r="P159" s="25"/>
      <c r="Q159" s="25"/>
      <c r="R159" s="202"/>
      <c r="S159" s="438"/>
      <c r="T159" s="438"/>
      <c r="U159" s="438"/>
      <c r="V159" s="438"/>
      <c r="W159" s="438"/>
      <c r="X159" s="438"/>
      <c r="Y159" s="438"/>
      <c r="Z159" s="438"/>
    </row>
    <row r="160" spans="1:26" ht="15.75" customHeight="1" x14ac:dyDescent="0.2">
      <c r="A160" s="438"/>
      <c r="B160" s="25"/>
      <c r="C160" s="202"/>
      <c r="D160" s="25"/>
      <c r="E160" s="25"/>
      <c r="F160" s="202"/>
      <c r="G160" s="25"/>
      <c r="H160" s="25"/>
      <c r="I160" s="202"/>
      <c r="J160" s="25"/>
      <c r="K160" s="25"/>
      <c r="L160" s="202"/>
      <c r="M160" s="25"/>
      <c r="N160" s="25"/>
      <c r="O160" s="202"/>
      <c r="P160" s="25"/>
      <c r="Q160" s="25"/>
      <c r="R160" s="202"/>
      <c r="S160" s="438"/>
      <c r="T160" s="438"/>
      <c r="U160" s="438"/>
      <c r="V160" s="438"/>
      <c r="W160" s="438"/>
      <c r="X160" s="438"/>
      <c r="Y160" s="438"/>
      <c r="Z160" s="438"/>
    </row>
    <row r="161" spans="1:26" ht="15.75" customHeight="1" x14ac:dyDescent="0.2">
      <c r="A161" s="438"/>
      <c r="B161" s="25"/>
      <c r="C161" s="202"/>
      <c r="D161" s="25"/>
      <c r="E161" s="25"/>
      <c r="F161" s="202"/>
      <c r="G161" s="25"/>
      <c r="H161" s="25"/>
      <c r="I161" s="202"/>
      <c r="J161" s="25"/>
      <c r="K161" s="25"/>
      <c r="L161" s="202"/>
      <c r="M161" s="25"/>
      <c r="N161" s="25"/>
      <c r="O161" s="202"/>
      <c r="P161" s="25"/>
      <c r="Q161" s="25"/>
      <c r="R161" s="202"/>
      <c r="S161" s="438"/>
      <c r="T161" s="438"/>
      <c r="U161" s="438"/>
      <c r="V161" s="438"/>
      <c r="W161" s="438"/>
      <c r="X161" s="438"/>
      <c r="Y161" s="438"/>
      <c r="Z161" s="438"/>
    </row>
    <row r="162" spans="1:26" ht="15.75" customHeight="1" x14ac:dyDescent="0.2">
      <c r="A162" s="438"/>
      <c r="B162" s="25"/>
      <c r="C162" s="202"/>
      <c r="D162" s="25"/>
      <c r="E162" s="25"/>
      <c r="F162" s="202"/>
      <c r="G162" s="25"/>
      <c r="H162" s="25"/>
      <c r="I162" s="202"/>
      <c r="J162" s="25"/>
      <c r="K162" s="25"/>
      <c r="L162" s="202"/>
      <c r="M162" s="25"/>
      <c r="N162" s="25"/>
      <c r="O162" s="202"/>
      <c r="P162" s="25"/>
      <c r="Q162" s="25"/>
      <c r="R162" s="202"/>
      <c r="S162" s="438"/>
      <c r="T162" s="438"/>
      <c r="U162" s="438"/>
      <c r="V162" s="438"/>
      <c r="W162" s="438"/>
      <c r="X162" s="438"/>
      <c r="Y162" s="438"/>
      <c r="Z162" s="438"/>
    </row>
    <row r="163" spans="1:26" ht="15.75" customHeight="1" x14ac:dyDescent="0.2">
      <c r="A163" s="438"/>
      <c r="B163" s="25"/>
      <c r="C163" s="202"/>
      <c r="D163" s="25"/>
      <c r="E163" s="25"/>
      <c r="F163" s="202"/>
      <c r="G163" s="25"/>
      <c r="H163" s="25"/>
      <c r="I163" s="202"/>
      <c r="J163" s="25"/>
      <c r="K163" s="25"/>
      <c r="L163" s="202"/>
      <c r="M163" s="25"/>
      <c r="N163" s="25"/>
      <c r="O163" s="202"/>
      <c r="P163" s="25"/>
      <c r="Q163" s="25"/>
      <c r="R163" s="202"/>
      <c r="S163" s="438"/>
      <c r="T163" s="438"/>
      <c r="U163" s="438"/>
      <c r="V163" s="438"/>
      <c r="W163" s="438"/>
      <c r="X163" s="438"/>
      <c r="Y163" s="438"/>
      <c r="Z163" s="438"/>
    </row>
    <row r="164" spans="1:26" ht="15.75" customHeight="1" x14ac:dyDescent="0.2">
      <c r="A164" s="438"/>
      <c r="B164" s="25"/>
      <c r="C164" s="202"/>
      <c r="D164" s="25"/>
      <c r="E164" s="25"/>
      <c r="F164" s="202"/>
      <c r="G164" s="25"/>
      <c r="H164" s="25"/>
      <c r="I164" s="202"/>
      <c r="J164" s="25"/>
      <c r="K164" s="25"/>
      <c r="L164" s="202"/>
      <c r="M164" s="25"/>
      <c r="N164" s="25"/>
      <c r="O164" s="202"/>
      <c r="P164" s="25"/>
      <c r="Q164" s="25"/>
      <c r="R164" s="202"/>
      <c r="S164" s="438"/>
      <c r="T164" s="438"/>
      <c r="U164" s="438"/>
      <c r="V164" s="438"/>
      <c r="W164" s="438"/>
      <c r="X164" s="438"/>
      <c r="Y164" s="438"/>
      <c r="Z164" s="438"/>
    </row>
    <row r="165" spans="1:26" ht="15.75" customHeight="1" x14ac:dyDescent="0.2">
      <c r="A165" s="438"/>
      <c r="B165" s="25"/>
      <c r="C165" s="202"/>
      <c r="D165" s="25"/>
      <c r="E165" s="25"/>
      <c r="F165" s="202"/>
      <c r="G165" s="25"/>
      <c r="H165" s="25"/>
      <c r="I165" s="202"/>
      <c r="J165" s="25"/>
      <c r="K165" s="25"/>
      <c r="L165" s="202"/>
      <c r="M165" s="25"/>
      <c r="N165" s="25"/>
      <c r="O165" s="202"/>
      <c r="P165" s="25"/>
      <c r="Q165" s="25"/>
      <c r="R165" s="202"/>
      <c r="S165" s="438"/>
      <c r="T165" s="438"/>
      <c r="U165" s="438"/>
      <c r="V165" s="438"/>
      <c r="W165" s="438"/>
      <c r="X165" s="438"/>
      <c r="Y165" s="438"/>
      <c r="Z165" s="438"/>
    </row>
    <row r="166" spans="1:26" ht="15.75" customHeight="1" x14ac:dyDescent="0.2">
      <c r="A166" s="438"/>
      <c r="B166" s="25"/>
      <c r="C166" s="202"/>
      <c r="D166" s="25"/>
      <c r="E166" s="25"/>
      <c r="F166" s="202"/>
      <c r="G166" s="25"/>
      <c r="H166" s="25"/>
      <c r="I166" s="202"/>
      <c r="J166" s="25"/>
      <c r="K166" s="25"/>
      <c r="L166" s="202"/>
      <c r="M166" s="25"/>
      <c r="N166" s="25"/>
      <c r="O166" s="202"/>
      <c r="P166" s="25"/>
      <c r="Q166" s="25"/>
      <c r="R166" s="202"/>
      <c r="S166" s="438"/>
      <c r="T166" s="438"/>
      <c r="U166" s="438"/>
      <c r="V166" s="438"/>
      <c r="W166" s="438"/>
      <c r="X166" s="438"/>
      <c r="Y166" s="438"/>
      <c r="Z166" s="438"/>
    </row>
    <row r="167" spans="1:26" ht="15.75" customHeight="1" x14ac:dyDescent="0.2">
      <c r="A167" s="438"/>
      <c r="B167" s="25"/>
      <c r="C167" s="202"/>
      <c r="D167" s="25"/>
      <c r="E167" s="25"/>
      <c r="F167" s="202"/>
      <c r="G167" s="25"/>
      <c r="H167" s="25"/>
      <c r="I167" s="202"/>
      <c r="J167" s="25"/>
      <c r="K167" s="25"/>
      <c r="L167" s="202"/>
      <c r="M167" s="25"/>
      <c r="N167" s="25"/>
      <c r="O167" s="202"/>
      <c r="P167" s="25"/>
      <c r="Q167" s="25"/>
      <c r="R167" s="202"/>
      <c r="S167" s="438"/>
      <c r="T167" s="438"/>
      <c r="U167" s="438"/>
      <c r="V167" s="438"/>
      <c r="W167" s="438"/>
      <c r="X167" s="438"/>
      <c r="Y167" s="438"/>
      <c r="Z167" s="438"/>
    </row>
    <row r="168" spans="1:26" ht="15.75" customHeight="1" x14ac:dyDescent="0.2">
      <c r="A168" s="438"/>
      <c r="B168" s="25"/>
      <c r="C168" s="202"/>
      <c r="D168" s="25"/>
      <c r="E168" s="25"/>
      <c r="F168" s="202"/>
      <c r="G168" s="25"/>
      <c r="H168" s="25"/>
      <c r="I168" s="202"/>
      <c r="J168" s="25"/>
      <c r="K168" s="25"/>
      <c r="L168" s="202"/>
      <c r="M168" s="25"/>
      <c r="N168" s="25"/>
      <c r="O168" s="202"/>
      <c r="P168" s="25"/>
      <c r="Q168" s="25"/>
      <c r="R168" s="202"/>
      <c r="S168" s="438"/>
      <c r="T168" s="438"/>
      <c r="U168" s="438"/>
      <c r="V168" s="438"/>
      <c r="W168" s="438"/>
      <c r="X168" s="438"/>
      <c r="Y168" s="438"/>
      <c r="Z168" s="438"/>
    </row>
    <row r="169" spans="1:26" ht="15.75" customHeight="1" x14ac:dyDescent="0.2">
      <c r="A169" s="438"/>
      <c r="B169" s="25"/>
      <c r="C169" s="202"/>
      <c r="D169" s="25"/>
      <c r="E169" s="25"/>
      <c r="F169" s="202"/>
      <c r="G169" s="25"/>
      <c r="H169" s="25"/>
      <c r="I169" s="202"/>
      <c r="J169" s="25"/>
      <c r="K169" s="25"/>
      <c r="L169" s="202"/>
      <c r="M169" s="25"/>
      <c r="N169" s="25"/>
      <c r="O169" s="202"/>
      <c r="P169" s="25"/>
      <c r="Q169" s="25"/>
      <c r="R169" s="202"/>
      <c r="S169" s="438"/>
      <c r="T169" s="438"/>
      <c r="U169" s="438"/>
      <c r="V169" s="438"/>
      <c r="W169" s="438"/>
      <c r="X169" s="438"/>
      <c r="Y169" s="438"/>
      <c r="Z169" s="438"/>
    </row>
    <row r="170" spans="1:26" ht="15.75" customHeight="1" x14ac:dyDescent="0.2">
      <c r="A170" s="438"/>
      <c r="B170" s="25"/>
      <c r="C170" s="202"/>
      <c r="D170" s="25"/>
      <c r="E170" s="25"/>
      <c r="F170" s="202"/>
      <c r="G170" s="25"/>
      <c r="H170" s="25"/>
      <c r="I170" s="202"/>
      <c r="J170" s="25"/>
      <c r="K170" s="25"/>
      <c r="L170" s="202"/>
      <c r="M170" s="25"/>
      <c r="N170" s="25"/>
      <c r="O170" s="202"/>
      <c r="P170" s="25"/>
      <c r="Q170" s="25"/>
      <c r="R170" s="202"/>
      <c r="S170" s="438"/>
      <c r="T170" s="438"/>
      <c r="U170" s="438"/>
      <c r="V170" s="438"/>
      <c r="W170" s="438"/>
      <c r="X170" s="438"/>
      <c r="Y170" s="438"/>
      <c r="Z170" s="438"/>
    </row>
    <row r="171" spans="1:26" ht="15.75" customHeight="1" x14ac:dyDescent="0.2">
      <c r="A171" s="438"/>
      <c r="B171" s="25"/>
      <c r="C171" s="202"/>
      <c r="D171" s="25"/>
      <c r="E171" s="25"/>
      <c r="F171" s="202"/>
      <c r="G171" s="25"/>
      <c r="H171" s="25"/>
      <c r="I171" s="202"/>
      <c r="J171" s="25"/>
      <c r="K171" s="25"/>
      <c r="L171" s="202"/>
      <c r="M171" s="25"/>
      <c r="N171" s="25"/>
      <c r="O171" s="202"/>
      <c r="P171" s="25"/>
      <c r="Q171" s="25"/>
      <c r="R171" s="202"/>
      <c r="S171" s="438"/>
      <c r="T171" s="438"/>
      <c r="U171" s="438"/>
      <c r="V171" s="438"/>
      <c r="W171" s="438"/>
      <c r="X171" s="438"/>
      <c r="Y171" s="438"/>
      <c r="Z171" s="438"/>
    </row>
    <row r="172" spans="1:26" ht="15.75" customHeight="1" x14ac:dyDescent="0.2">
      <c r="A172" s="438"/>
      <c r="B172" s="25"/>
      <c r="C172" s="202"/>
      <c r="D172" s="25"/>
      <c r="E172" s="25"/>
      <c r="F172" s="202"/>
      <c r="G172" s="25"/>
      <c r="H172" s="25"/>
      <c r="I172" s="202"/>
      <c r="J172" s="25"/>
      <c r="K172" s="25"/>
      <c r="L172" s="202"/>
      <c r="M172" s="25"/>
      <c r="N172" s="25"/>
      <c r="O172" s="202"/>
      <c r="P172" s="25"/>
      <c r="Q172" s="25"/>
      <c r="R172" s="202"/>
      <c r="S172" s="438"/>
      <c r="T172" s="438"/>
      <c r="U172" s="438"/>
      <c r="V172" s="438"/>
      <c r="W172" s="438"/>
      <c r="X172" s="438"/>
      <c r="Y172" s="438"/>
      <c r="Z172" s="438"/>
    </row>
    <row r="173" spans="1:26" ht="15.75" customHeight="1" x14ac:dyDescent="0.2">
      <c r="A173" s="438"/>
      <c r="B173" s="25"/>
      <c r="C173" s="202"/>
      <c r="D173" s="25"/>
      <c r="E173" s="25"/>
      <c r="F173" s="202"/>
      <c r="G173" s="25"/>
      <c r="H173" s="25"/>
      <c r="I173" s="202"/>
      <c r="J173" s="25"/>
      <c r="K173" s="25"/>
      <c r="L173" s="202"/>
      <c r="M173" s="25"/>
      <c r="N173" s="25"/>
      <c r="O173" s="202"/>
      <c r="P173" s="25"/>
      <c r="Q173" s="25"/>
      <c r="R173" s="202"/>
      <c r="S173" s="438"/>
      <c r="T173" s="438"/>
      <c r="U173" s="438"/>
      <c r="V173" s="438"/>
      <c r="W173" s="438"/>
      <c r="X173" s="438"/>
      <c r="Y173" s="438"/>
      <c r="Z173" s="438"/>
    </row>
    <row r="174" spans="1:26" ht="15.75" customHeight="1" x14ac:dyDescent="0.2">
      <c r="A174" s="438"/>
      <c r="B174" s="25"/>
      <c r="C174" s="202"/>
      <c r="D174" s="25"/>
      <c r="E174" s="25"/>
      <c r="F174" s="202"/>
      <c r="G174" s="25"/>
      <c r="H174" s="25"/>
      <c r="I174" s="202"/>
      <c r="J174" s="25"/>
      <c r="K174" s="25"/>
      <c r="L174" s="202"/>
      <c r="M174" s="25"/>
      <c r="N174" s="25"/>
      <c r="O174" s="202"/>
      <c r="P174" s="25"/>
      <c r="Q174" s="25"/>
      <c r="R174" s="202"/>
      <c r="S174" s="438"/>
      <c r="T174" s="438"/>
      <c r="U174" s="438"/>
      <c r="V174" s="438"/>
      <c r="W174" s="438"/>
      <c r="X174" s="438"/>
      <c r="Y174" s="438"/>
      <c r="Z174" s="438"/>
    </row>
    <row r="175" spans="1:26" ht="15.75" customHeight="1" x14ac:dyDescent="0.2">
      <c r="A175" s="438"/>
      <c r="B175" s="25"/>
      <c r="C175" s="202"/>
      <c r="D175" s="25"/>
      <c r="E175" s="25"/>
      <c r="F175" s="202"/>
      <c r="G175" s="25"/>
      <c r="H175" s="25"/>
      <c r="I175" s="202"/>
      <c r="J175" s="25"/>
      <c r="K175" s="25"/>
      <c r="L175" s="202"/>
      <c r="M175" s="25"/>
      <c r="N175" s="25"/>
      <c r="O175" s="202"/>
      <c r="P175" s="25"/>
      <c r="Q175" s="25"/>
      <c r="R175" s="202"/>
      <c r="S175" s="438"/>
      <c r="T175" s="438"/>
      <c r="U175" s="438"/>
      <c r="V175" s="438"/>
      <c r="W175" s="438"/>
      <c r="X175" s="438"/>
      <c r="Y175" s="438"/>
      <c r="Z175" s="438"/>
    </row>
    <row r="176" spans="1:26" ht="15.75" customHeight="1" x14ac:dyDescent="0.2">
      <c r="A176" s="438"/>
      <c r="B176" s="25"/>
      <c r="C176" s="202"/>
      <c r="D176" s="25"/>
      <c r="E176" s="25"/>
      <c r="F176" s="202"/>
      <c r="G176" s="25"/>
      <c r="H176" s="25"/>
      <c r="I176" s="202"/>
      <c r="J176" s="25"/>
      <c r="K176" s="25"/>
      <c r="L176" s="202"/>
      <c r="M176" s="25"/>
      <c r="N176" s="25"/>
      <c r="O176" s="202"/>
      <c r="P176" s="25"/>
      <c r="Q176" s="25"/>
      <c r="R176" s="202"/>
      <c r="S176" s="438"/>
      <c r="T176" s="438"/>
      <c r="U176" s="438"/>
      <c r="V176" s="438"/>
      <c r="W176" s="438"/>
      <c r="X176" s="438"/>
      <c r="Y176" s="438"/>
      <c r="Z176" s="438"/>
    </row>
    <row r="177" spans="1:26" ht="15.75" customHeight="1" x14ac:dyDescent="0.2">
      <c r="A177" s="438"/>
      <c r="B177" s="25"/>
      <c r="C177" s="202"/>
      <c r="D177" s="25"/>
      <c r="E177" s="25"/>
      <c r="F177" s="202"/>
      <c r="G177" s="25"/>
      <c r="H177" s="25"/>
      <c r="I177" s="202"/>
      <c r="J177" s="25"/>
      <c r="K177" s="25"/>
      <c r="L177" s="202"/>
      <c r="M177" s="25"/>
      <c r="N177" s="25"/>
      <c r="O177" s="202"/>
      <c r="P177" s="25"/>
      <c r="Q177" s="25"/>
      <c r="R177" s="202"/>
      <c r="S177" s="438"/>
      <c r="T177" s="438"/>
      <c r="U177" s="438"/>
      <c r="V177" s="438"/>
      <c r="W177" s="438"/>
      <c r="X177" s="438"/>
      <c r="Y177" s="438"/>
      <c r="Z177" s="438"/>
    </row>
    <row r="178" spans="1:26" ht="15.75" customHeight="1" x14ac:dyDescent="0.2">
      <c r="A178" s="438"/>
      <c r="B178" s="25"/>
      <c r="C178" s="202"/>
      <c r="D178" s="25"/>
      <c r="E178" s="25"/>
      <c r="F178" s="202"/>
      <c r="G178" s="25"/>
      <c r="H178" s="25"/>
      <c r="I178" s="202"/>
      <c r="J178" s="25"/>
      <c r="K178" s="25"/>
      <c r="L178" s="202"/>
      <c r="M178" s="25"/>
      <c r="N178" s="25"/>
      <c r="O178" s="202"/>
      <c r="P178" s="25"/>
      <c r="Q178" s="25"/>
      <c r="R178" s="202"/>
      <c r="S178" s="438"/>
      <c r="T178" s="438"/>
      <c r="U178" s="438"/>
      <c r="V178" s="438"/>
      <c r="W178" s="438"/>
      <c r="X178" s="438"/>
      <c r="Y178" s="438"/>
      <c r="Z178" s="438"/>
    </row>
    <row r="179" spans="1:26" ht="15.75" customHeight="1" x14ac:dyDescent="0.2">
      <c r="A179" s="438"/>
      <c r="B179" s="25"/>
      <c r="C179" s="202"/>
      <c r="D179" s="25"/>
      <c r="E179" s="25"/>
      <c r="F179" s="202"/>
      <c r="G179" s="25"/>
      <c r="H179" s="25"/>
      <c r="I179" s="202"/>
      <c r="J179" s="25"/>
      <c r="K179" s="25"/>
      <c r="L179" s="202"/>
      <c r="M179" s="25"/>
      <c r="N179" s="25"/>
      <c r="O179" s="202"/>
      <c r="P179" s="25"/>
      <c r="Q179" s="25"/>
      <c r="R179" s="202"/>
      <c r="S179" s="438"/>
      <c r="T179" s="438"/>
      <c r="U179" s="438"/>
      <c r="V179" s="438"/>
      <c r="W179" s="438"/>
      <c r="X179" s="438"/>
      <c r="Y179" s="438"/>
      <c r="Z179" s="438"/>
    </row>
    <row r="180" spans="1:26" ht="15.75" customHeight="1" x14ac:dyDescent="0.2">
      <c r="A180" s="438"/>
      <c r="B180" s="25"/>
      <c r="C180" s="202"/>
      <c r="D180" s="25"/>
      <c r="E180" s="25"/>
      <c r="F180" s="202"/>
      <c r="G180" s="25"/>
      <c r="H180" s="25"/>
      <c r="I180" s="202"/>
      <c r="J180" s="25"/>
      <c r="K180" s="25"/>
      <c r="L180" s="202"/>
      <c r="M180" s="25"/>
      <c r="N180" s="25"/>
      <c r="O180" s="202"/>
      <c r="P180" s="25"/>
      <c r="Q180" s="25"/>
      <c r="R180" s="202"/>
      <c r="S180" s="438"/>
      <c r="T180" s="438"/>
      <c r="U180" s="438"/>
      <c r="V180" s="438"/>
      <c r="W180" s="438"/>
      <c r="X180" s="438"/>
      <c r="Y180" s="438"/>
      <c r="Z180" s="438"/>
    </row>
    <row r="181" spans="1:26" ht="15.75" customHeight="1" x14ac:dyDescent="0.2">
      <c r="A181" s="438"/>
      <c r="B181" s="25"/>
      <c r="C181" s="202"/>
      <c r="D181" s="25"/>
      <c r="E181" s="25"/>
      <c r="F181" s="202"/>
      <c r="G181" s="25"/>
      <c r="H181" s="25"/>
      <c r="I181" s="202"/>
      <c r="J181" s="25"/>
      <c r="K181" s="25"/>
      <c r="L181" s="202"/>
      <c r="M181" s="25"/>
      <c r="N181" s="25"/>
      <c r="O181" s="202"/>
      <c r="P181" s="25"/>
      <c r="Q181" s="25"/>
      <c r="R181" s="202"/>
      <c r="S181" s="438"/>
      <c r="T181" s="438"/>
      <c r="U181" s="438"/>
      <c r="V181" s="438"/>
      <c r="W181" s="438"/>
      <c r="X181" s="438"/>
      <c r="Y181" s="438"/>
      <c r="Z181" s="438"/>
    </row>
    <row r="182" spans="1:26" ht="15.75" customHeight="1" x14ac:dyDescent="0.2">
      <c r="A182" s="438"/>
      <c r="B182" s="25"/>
      <c r="C182" s="202"/>
      <c r="D182" s="25"/>
      <c r="E182" s="25"/>
      <c r="F182" s="202"/>
      <c r="G182" s="25"/>
      <c r="H182" s="25"/>
      <c r="I182" s="202"/>
      <c r="J182" s="25"/>
      <c r="K182" s="25"/>
      <c r="L182" s="202"/>
      <c r="M182" s="25"/>
      <c r="N182" s="25"/>
      <c r="O182" s="202"/>
      <c r="P182" s="25"/>
      <c r="Q182" s="25"/>
      <c r="R182" s="202"/>
      <c r="S182" s="438"/>
      <c r="T182" s="438"/>
      <c r="U182" s="438"/>
      <c r="V182" s="438"/>
      <c r="W182" s="438"/>
      <c r="X182" s="438"/>
      <c r="Y182" s="438"/>
      <c r="Z182" s="438"/>
    </row>
    <row r="183" spans="1:26" ht="15.75" customHeight="1" x14ac:dyDescent="0.2">
      <c r="A183" s="438"/>
      <c r="B183" s="25"/>
      <c r="C183" s="202"/>
      <c r="D183" s="25"/>
      <c r="E183" s="25"/>
      <c r="F183" s="202"/>
      <c r="G183" s="25"/>
      <c r="H183" s="25"/>
      <c r="I183" s="202"/>
      <c r="J183" s="25"/>
      <c r="K183" s="25"/>
      <c r="L183" s="202"/>
      <c r="M183" s="25"/>
      <c r="N183" s="25"/>
      <c r="O183" s="202"/>
      <c r="P183" s="25"/>
      <c r="Q183" s="25"/>
      <c r="R183" s="202"/>
      <c r="S183" s="438"/>
      <c r="T183" s="438"/>
      <c r="U183" s="438"/>
      <c r="V183" s="438"/>
      <c r="W183" s="438"/>
      <c r="X183" s="438"/>
      <c r="Y183" s="438"/>
      <c r="Z183" s="438"/>
    </row>
    <row r="184" spans="1:26" ht="15.75" customHeight="1" x14ac:dyDescent="0.2">
      <c r="A184" s="438"/>
      <c r="B184" s="25"/>
      <c r="C184" s="202"/>
      <c r="D184" s="25"/>
      <c r="E184" s="25"/>
      <c r="F184" s="202"/>
      <c r="G184" s="25"/>
      <c r="H184" s="25"/>
      <c r="I184" s="202"/>
      <c r="J184" s="25"/>
      <c r="K184" s="25"/>
      <c r="L184" s="202"/>
      <c r="M184" s="25"/>
      <c r="N184" s="25"/>
      <c r="O184" s="202"/>
      <c r="P184" s="25"/>
      <c r="Q184" s="25"/>
      <c r="R184" s="202"/>
      <c r="S184" s="438"/>
      <c r="T184" s="438"/>
      <c r="U184" s="438"/>
      <c r="V184" s="438"/>
      <c r="W184" s="438"/>
      <c r="X184" s="438"/>
      <c r="Y184" s="438"/>
      <c r="Z184" s="438"/>
    </row>
    <row r="185" spans="1:26" ht="15.75" customHeight="1" x14ac:dyDescent="0.2">
      <c r="A185" s="438"/>
      <c r="B185" s="25"/>
      <c r="C185" s="202"/>
      <c r="D185" s="25"/>
      <c r="E185" s="25"/>
      <c r="F185" s="202"/>
      <c r="G185" s="25"/>
      <c r="H185" s="25"/>
      <c r="I185" s="202"/>
      <c r="J185" s="25"/>
      <c r="K185" s="25"/>
      <c r="L185" s="202"/>
      <c r="M185" s="25"/>
      <c r="N185" s="25"/>
      <c r="O185" s="202"/>
      <c r="P185" s="25"/>
      <c r="Q185" s="25"/>
      <c r="R185" s="202"/>
      <c r="S185" s="438"/>
      <c r="T185" s="438"/>
      <c r="U185" s="438"/>
      <c r="V185" s="438"/>
      <c r="W185" s="438"/>
      <c r="X185" s="438"/>
      <c r="Y185" s="438"/>
      <c r="Z185" s="438"/>
    </row>
    <row r="186" spans="1:26" ht="15.75" customHeight="1" x14ac:dyDescent="0.2">
      <c r="A186" s="438"/>
      <c r="B186" s="25"/>
      <c r="C186" s="202"/>
      <c r="D186" s="25"/>
      <c r="E186" s="25"/>
      <c r="F186" s="202"/>
      <c r="G186" s="25"/>
      <c r="H186" s="25"/>
      <c r="I186" s="202"/>
      <c r="J186" s="25"/>
      <c r="K186" s="25"/>
      <c r="L186" s="202"/>
      <c r="M186" s="25"/>
      <c r="N186" s="25"/>
      <c r="O186" s="202"/>
      <c r="P186" s="25"/>
      <c r="Q186" s="25"/>
      <c r="R186" s="202"/>
      <c r="S186" s="438"/>
      <c r="T186" s="438"/>
      <c r="U186" s="438"/>
      <c r="V186" s="438"/>
      <c r="W186" s="438"/>
      <c r="X186" s="438"/>
      <c r="Y186" s="438"/>
      <c r="Z186" s="438"/>
    </row>
    <row r="187" spans="1:26" ht="15.75" customHeight="1" x14ac:dyDescent="0.2">
      <c r="A187" s="438"/>
      <c r="B187" s="25"/>
      <c r="C187" s="202"/>
      <c r="D187" s="25"/>
      <c r="E187" s="25"/>
      <c r="F187" s="202"/>
      <c r="G187" s="25"/>
      <c r="H187" s="25"/>
      <c r="I187" s="202"/>
      <c r="J187" s="25"/>
      <c r="K187" s="25"/>
      <c r="L187" s="202"/>
      <c r="M187" s="25"/>
      <c r="N187" s="25"/>
      <c r="O187" s="202"/>
      <c r="P187" s="25"/>
      <c r="Q187" s="25"/>
      <c r="R187" s="202"/>
      <c r="S187" s="438"/>
      <c r="T187" s="438"/>
      <c r="U187" s="438"/>
      <c r="V187" s="438"/>
      <c r="W187" s="438"/>
      <c r="X187" s="438"/>
      <c r="Y187" s="438"/>
      <c r="Z187" s="438"/>
    </row>
    <row r="188" spans="1:26" ht="15.75" customHeight="1" x14ac:dyDescent="0.2">
      <c r="A188" s="438"/>
      <c r="B188" s="25"/>
      <c r="C188" s="202"/>
      <c r="D188" s="25"/>
      <c r="E188" s="25"/>
      <c r="F188" s="202"/>
      <c r="G188" s="25"/>
      <c r="H188" s="25"/>
      <c r="I188" s="202"/>
      <c r="J188" s="25"/>
      <c r="K188" s="25"/>
      <c r="L188" s="202"/>
      <c r="M188" s="25"/>
      <c r="N188" s="25"/>
      <c r="O188" s="202"/>
      <c r="P188" s="25"/>
      <c r="Q188" s="25"/>
      <c r="R188" s="202"/>
      <c r="S188" s="438"/>
      <c r="T188" s="438"/>
      <c r="U188" s="438"/>
      <c r="V188" s="438"/>
      <c r="W188" s="438"/>
      <c r="X188" s="438"/>
      <c r="Y188" s="438"/>
      <c r="Z188" s="438"/>
    </row>
    <row r="189" spans="1:26" ht="15.75" customHeight="1" x14ac:dyDescent="0.2">
      <c r="A189" s="438"/>
      <c r="B189" s="25"/>
      <c r="C189" s="202"/>
      <c r="D189" s="25"/>
      <c r="E189" s="25"/>
      <c r="F189" s="202"/>
      <c r="G189" s="25"/>
      <c r="H189" s="25"/>
      <c r="I189" s="202"/>
      <c r="J189" s="25"/>
      <c r="K189" s="25"/>
      <c r="L189" s="202"/>
      <c r="M189" s="25"/>
      <c r="N189" s="25"/>
      <c r="O189" s="202"/>
      <c r="P189" s="25"/>
      <c r="Q189" s="25"/>
      <c r="R189" s="202"/>
      <c r="S189" s="438"/>
      <c r="T189" s="438"/>
      <c r="U189" s="438"/>
      <c r="V189" s="438"/>
      <c r="W189" s="438"/>
      <c r="X189" s="438"/>
      <c r="Y189" s="438"/>
      <c r="Z189" s="438"/>
    </row>
    <row r="190" spans="1:26" ht="15.75" customHeight="1" x14ac:dyDescent="0.2">
      <c r="A190" s="438"/>
      <c r="B190" s="25"/>
      <c r="C190" s="202"/>
      <c r="D190" s="25"/>
      <c r="E190" s="25"/>
      <c r="F190" s="202"/>
      <c r="G190" s="25"/>
      <c r="H190" s="25"/>
      <c r="I190" s="202"/>
      <c r="J190" s="25"/>
      <c r="K190" s="25"/>
      <c r="L190" s="202"/>
      <c r="M190" s="25"/>
      <c r="N190" s="25"/>
      <c r="O190" s="202"/>
      <c r="P190" s="25"/>
      <c r="Q190" s="25"/>
      <c r="R190" s="202"/>
      <c r="S190" s="438"/>
      <c r="T190" s="438"/>
      <c r="U190" s="438"/>
      <c r="V190" s="438"/>
      <c r="W190" s="438"/>
      <c r="X190" s="438"/>
      <c r="Y190" s="438"/>
      <c r="Z190" s="438"/>
    </row>
    <row r="191" spans="1:26" ht="15.75" customHeight="1" x14ac:dyDescent="0.2">
      <c r="A191" s="438"/>
      <c r="B191" s="25"/>
      <c r="C191" s="202"/>
      <c r="D191" s="25"/>
      <c r="E191" s="25"/>
      <c r="F191" s="202"/>
      <c r="G191" s="25"/>
      <c r="H191" s="25"/>
      <c r="I191" s="202"/>
      <c r="J191" s="25"/>
      <c r="K191" s="25"/>
      <c r="L191" s="202"/>
      <c r="M191" s="25"/>
      <c r="N191" s="25"/>
      <c r="O191" s="202"/>
      <c r="P191" s="25"/>
      <c r="Q191" s="25"/>
      <c r="R191" s="202"/>
      <c r="S191" s="438"/>
      <c r="T191" s="438"/>
      <c r="U191" s="438"/>
      <c r="V191" s="438"/>
      <c r="W191" s="438"/>
      <c r="X191" s="438"/>
      <c r="Y191" s="438"/>
      <c r="Z191" s="438"/>
    </row>
    <row r="192" spans="1:26" ht="15.75" customHeight="1" x14ac:dyDescent="0.2">
      <c r="A192" s="438"/>
      <c r="B192" s="25"/>
      <c r="C192" s="202"/>
      <c r="D192" s="25"/>
      <c r="E192" s="25"/>
      <c r="F192" s="202"/>
      <c r="G192" s="25"/>
      <c r="H192" s="25"/>
      <c r="I192" s="202"/>
      <c r="J192" s="25"/>
      <c r="K192" s="25"/>
      <c r="L192" s="202"/>
      <c r="M192" s="25"/>
      <c r="N192" s="25"/>
      <c r="O192" s="202"/>
      <c r="P192" s="25"/>
      <c r="Q192" s="25"/>
      <c r="R192" s="202"/>
      <c r="S192" s="438"/>
      <c r="T192" s="438"/>
      <c r="U192" s="438"/>
      <c r="V192" s="438"/>
      <c r="W192" s="438"/>
      <c r="X192" s="438"/>
      <c r="Y192" s="438"/>
      <c r="Z192" s="438"/>
    </row>
    <row r="193" spans="1:26" ht="15.75" customHeight="1" x14ac:dyDescent="0.2">
      <c r="A193" s="438"/>
      <c r="B193" s="25"/>
      <c r="C193" s="202"/>
      <c r="D193" s="25"/>
      <c r="E193" s="25"/>
      <c r="F193" s="202"/>
      <c r="G193" s="25"/>
      <c r="H193" s="25"/>
      <c r="I193" s="202"/>
      <c r="J193" s="25"/>
      <c r="K193" s="25"/>
      <c r="L193" s="202"/>
      <c r="M193" s="25"/>
      <c r="N193" s="25"/>
      <c r="O193" s="202"/>
      <c r="P193" s="25"/>
      <c r="Q193" s="25"/>
      <c r="R193" s="202"/>
      <c r="S193" s="438"/>
      <c r="T193" s="438"/>
      <c r="U193" s="438"/>
      <c r="V193" s="438"/>
      <c r="W193" s="438"/>
      <c r="X193" s="438"/>
      <c r="Y193" s="438"/>
      <c r="Z193" s="438"/>
    </row>
    <row r="194" spans="1:26" ht="15.75" customHeight="1" x14ac:dyDescent="0.2">
      <c r="A194" s="438"/>
      <c r="B194" s="25"/>
      <c r="C194" s="202"/>
      <c r="D194" s="25"/>
      <c r="E194" s="25"/>
      <c r="F194" s="202"/>
      <c r="G194" s="25"/>
      <c r="H194" s="25"/>
      <c r="I194" s="202"/>
      <c r="J194" s="25"/>
      <c r="K194" s="25"/>
      <c r="L194" s="202"/>
      <c r="M194" s="25"/>
      <c r="N194" s="25"/>
      <c r="O194" s="202"/>
      <c r="P194" s="25"/>
      <c r="Q194" s="25"/>
      <c r="R194" s="202"/>
      <c r="S194" s="438"/>
      <c r="T194" s="438"/>
      <c r="U194" s="438"/>
      <c r="V194" s="438"/>
      <c r="W194" s="438"/>
      <c r="X194" s="438"/>
      <c r="Y194" s="438"/>
      <c r="Z194" s="438"/>
    </row>
    <row r="195" spans="1:26" ht="15.75" customHeight="1" x14ac:dyDescent="0.2">
      <c r="A195" s="438"/>
      <c r="B195" s="25"/>
      <c r="C195" s="202"/>
      <c r="D195" s="25"/>
      <c r="E195" s="25"/>
      <c r="F195" s="202"/>
      <c r="G195" s="25"/>
      <c r="H195" s="25"/>
      <c r="I195" s="202"/>
      <c r="J195" s="25"/>
      <c r="K195" s="25"/>
      <c r="L195" s="202"/>
      <c r="M195" s="25"/>
      <c r="N195" s="25"/>
      <c r="O195" s="202"/>
      <c r="P195" s="25"/>
      <c r="Q195" s="25"/>
      <c r="R195" s="202"/>
      <c r="S195" s="438"/>
      <c r="T195" s="438"/>
      <c r="U195" s="438"/>
      <c r="V195" s="438"/>
      <c r="W195" s="438"/>
      <c r="X195" s="438"/>
      <c r="Y195" s="438"/>
      <c r="Z195" s="438"/>
    </row>
    <row r="196" spans="1:26" ht="15.75" customHeight="1" x14ac:dyDescent="0.2">
      <c r="A196" s="438"/>
      <c r="B196" s="25"/>
      <c r="C196" s="202"/>
      <c r="D196" s="25"/>
      <c r="E196" s="25"/>
      <c r="F196" s="202"/>
      <c r="G196" s="25"/>
      <c r="H196" s="25"/>
      <c r="I196" s="202"/>
      <c r="J196" s="25"/>
      <c r="K196" s="25"/>
      <c r="L196" s="202"/>
      <c r="M196" s="25"/>
      <c r="N196" s="25"/>
      <c r="O196" s="202"/>
      <c r="P196" s="25"/>
      <c r="Q196" s="25"/>
      <c r="R196" s="202"/>
      <c r="S196" s="438"/>
      <c r="T196" s="438"/>
      <c r="U196" s="438"/>
      <c r="V196" s="438"/>
      <c r="W196" s="438"/>
      <c r="X196" s="438"/>
      <c r="Y196" s="438"/>
      <c r="Z196" s="438"/>
    </row>
    <row r="197" spans="1:26" ht="15.75" customHeight="1" x14ac:dyDescent="0.2">
      <c r="A197" s="438"/>
      <c r="B197" s="25"/>
      <c r="C197" s="202"/>
      <c r="D197" s="25"/>
      <c r="E197" s="25"/>
      <c r="F197" s="202"/>
      <c r="G197" s="25"/>
      <c r="H197" s="25"/>
      <c r="I197" s="202"/>
      <c r="J197" s="25"/>
      <c r="K197" s="25"/>
      <c r="L197" s="202"/>
      <c r="M197" s="25"/>
      <c r="N197" s="25"/>
      <c r="O197" s="202"/>
      <c r="P197" s="25"/>
      <c r="Q197" s="25"/>
      <c r="R197" s="202"/>
      <c r="S197" s="438"/>
      <c r="T197" s="438"/>
      <c r="U197" s="438"/>
      <c r="V197" s="438"/>
      <c r="W197" s="438"/>
      <c r="X197" s="438"/>
      <c r="Y197" s="438"/>
      <c r="Z197" s="438"/>
    </row>
    <row r="198" spans="1:26" ht="15.75" customHeight="1" x14ac:dyDescent="0.2">
      <c r="A198" s="438"/>
      <c r="B198" s="25"/>
      <c r="C198" s="202"/>
      <c r="D198" s="25"/>
      <c r="E198" s="25"/>
      <c r="F198" s="202"/>
      <c r="G198" s="25"/>
      <c r="H198" s="25"/>
      <c r="I198" s="202"/>
      <c r="J198" s="25"/>
      <c r="K198" s="25"/>
      <c r="L198" s="202"/>
      <c r="M198" s="25"/>
      <c r="N198" s="25"/>
      <c r="O198" s="202"/>
      <c r="P198" s="25"/>
      <c r="Q198" s="25"/>
      <c r="R198" s="202"/>
      <c r="S198" s="438"/>
      <c r="T198" s="438"/>
      <c r="U198" s="438"/>
      <c r="V198" s="438"/>
      <c r="W198" s="438"/>
      <c r="X198" s="438"/>
      <c r="Y198" s="438"/>
      <c r="Z198" s="438"/>
    </row>
    <row r="199" spans="1:26" ht="15.75" customHeight="1" x14ac:dyDescent="0.2">
      <c r="A199" s="438"/>
      <c r="B199" s="25"/>
      <c r="C199" s="202"/>
      <c r="D199" s="25"/>
      <c r="E199" s="25"/>
      <c r="F199" s="202"/>
      <c r="G199" s="25"/>
      <c r="H199" s="25"/>
      <c r="I199" s="202"/>
      <c r="J199" s="25"/>
      <c r="K199" s="25"/>
      <c r="L199" s="202"/>
      <c r="M199" s="25"/>
      <c r="N199" s="25"/>
      <c r="O199" s="202"/>
      <c r="P199" s="25"/>
      <c r="Q199" s="25"/>
      <c r="R199" s="202"/>
      <c r="S199" s="438"/>
      <c r="T199" s="438"/>
      <c r="U199" s="438"/>
      <c r="V199" s="438"/>
      <c r="W199" s="438"/>
      <c r="X199" s="438"/>
      <c r="Y199" s="438"/>
      <c r="Z199" s="438"/>
    </row>
    <row r="200" spans="1:26" ht="15.75" customHeight="1" x14ac:dyDescent="0.2">
      <c r="A200" s="438"/>
      <c r="B200" s="25"/>
      <c r="C200" s="202"/>
      <c r="D200" s="25"/>
      <c r="E200" s="25"/>
      <c r="F200" s="202"/>
      <c r="G200" s="25"/>
      <c r="H200" s="25"/>
      <c r="I200" s="202"/>
      <c r="J200" s="25"/>
      <c r="K200" s="25"/>
      <c r="L200" s="202"/>
      <c r="M200" s="25"/>
      <c r="N200" s="25"/>
      <c r="O200" s="202"/>
      <c r="P200" s="25"/>
      <c r="Q200" s="25"/>
      <c r="R200" s="202"/>
      <c r="S200" s="438"/>
      <c r="T200" s="438"/>
      <c r="U200" s="438"/>
      <c r="V200" s="438"/>
      <c r="W200" s="438"/>
      <c r="X200" s="438"/>
      <c r="Y200" s="438"/>
      <c r="Z200" s="438"/>
    </row>
    <row r="201" spans="1:26" ht="15.75" customHeight="1" x14ac:dyDescent="0.2">
      <c r="A201" s="438"/>
      <c r="B201" s="25"/>
      <c r="C201" s="202"/>
      <c r="D201" s="25"/>
      <c r="E201" s="25"/>
      <c r="F201" s="202"/>
      <c r="G201" s="25"/>
      <c r="H201" s="25"/>
      <c r="I201" s="202"/>
      <c r="J201" s="25"/>
      <c r="K201" s="25"/>
      <c r="L201" s="202"/>
      <c r="M201" s="25"/>
      <c r="N201" s="25"/>
      <c r="O201" s="202"/>
      <c r="P201" s="25"/>
      <c r="Q201" s="25"/>
      <c r="R201" s="202"/>
      <c r="S201" s="438"/>
      <c r="T201" s="438"/>
      <c r="U201" s="438"/>
      <c r="V201" s="438"/>
      <c r="W201" s="438"/>
      <c r="X201" s="438"/>
      <c r="Y201" s="438"/>
      <c r="Z201" s="438"/>
    </row>
    <row r="202" spans="1:26" ht="15.75" customHeight="1" x14ac:dyDescent="0.2">
      <c r="A202" s="438"/>
      <c r="B202" s="25"/>
      <c r="C202" s="202"/>
      <c r="D202" s="25"/>
      <c r="E202" s="25"/>
      <c r="F202" s="202"/>
      <c r="G202" s="25"/>
      <c r="H202" s="25"/>
      <c r="I202" s="202"/>
      <c r="J202" s="25"/>
      <c r="K202" s="25"/>
      <c r="L202" s="202"/>
      <c r="M202" s="25"/>
      <c r="N202" s="25"/>
      <c r="O202" s="202"/>
      <c r="P202" s="25"/>
      <c r="Q202" s="25"/>
      <c r="R202" s="202"/>
      <c r="S202" s="438"/>
      <c r="T202" s="438"/>
      <c r="U202" s="438"/>
      <c r="V202" s="438"/>
      <c r="W202" s="438"/>
      <c r="X202" s="438"/>
      <c r="Y202" s="438"/>
      <c r="Z202" s="438"/>
    </row>
    <row r="203" spans="1:26" ht="15.75" customHeight="1" x14ac:dyDescent="0.2">
      <c r="A203" s="438"/>
      <c r="B203" s="25"/>
      <c r="C203" s="202"/>
      <c r="D203" s="25"/>
      <c r="E203" s="25"/>
      <c r="F203" s="202"/>
      <c r="G203" s="25"/>
      <c r="H203" s="25"/>
      <c r="I203" s="202"/>
      <c r="J203" s="25"/>
      <c r="K203" s="25"/>
      <c r="L203" s="202"/>
      <c r="M203" s="25"/>
      <c r="N203" s="25"/>
      <c r="O203" s="202"/>
      <c r="P203" s="25"/>
      <c r="Q203" s="25"/>
      <c r="R203" s="202"/>
      <c r="S203" s="438"/>
      <c r="T203" s="438"/>
      <c r="U203" s="438"/>
      <c r="V203" s="438"/>
      <c r="W203" s="438"/>
      <c r="X203" s="438"/>
      <c r="Y203" s="438"/>
      <c r="Z203" s="438"/>
    </row>
    <row r="204" spans="1:26" ht="15.75" customHeight="1" x14ac:dyDescent="0.2">
      <c r="A204" s="438"/>
      <c r="B204" s="25"/>
      <c r="C204" s="202"/>
      <c r="D204" s="25"/>
      <c r="E204" s="25"/>
      <c r="F204" s="202"/>
      <c r="G204" s="25"/>
      <c r="H204" s="25"/>
      <c r="I204" s="202"/>
      <c r="J204" s="25"/>
      <c r="K204" s="25"/>
      <c r="L204" s="202"/>
      <c r="M204" s="25"/>
      <c r="N204" s="25"/>
      <c r="O204" s="202"/>
      <c r="P204" s="25"/>
      <c r="Q204" s="25"/>
      <c r="R204" s="202"/>
      <c r="S204" s="438"/>
      <c r="T204" s="438"/>
      <c r="U204" s="438"/>
      <c r="V204" s="438"/>
      <c r="W204" s="438"/>
      <c r="X204" s="438"/>
      <c r="Y204" s="438"/>
      <c r="Z204" s="438"/>
    </row>
    <row r="205" spans="1:26" ht="15.75" customHeight="1" x14ac:dyDescent="0.2">
      <c r="A205" s="438"/>
      <c r="B205" s="25"/>
      <c r="C205" s="202"/>
      <c r="D205" s="25"/>
      <c r="E205" s="25"/>
      <c r="F205" s="202"/>
      <c r="G205" s="25"/>
      <c r="H205" s="25"/>
      <c r="I205" s="202"/>
      <c r="J205" s="25"/>
      <c r="K205" s="25"/>
      <c r="L205" s="202"/>
      <c r="M205" s="25"/>
      <c r="N205" s="25"/>
      <c r="O205" s="202"/>
      <c r="P205" s="25"/>
      <c r="Q205" s="25"/>
      <c r="R205" s="202"/>
      <c r="S205" s="438"/>
      <c r="T205" s="438"/>
      <c r="U205" s="438"/>
      <c r="V205" s="438"/>
      <c r="W205" s="438"/>
      <c r="X205" s="438"/>
      <c r="Y205" s="438"/>
      <c r="Z205" s="438"/>
    </row>
    <row r="206" spans="1:26" ht="15.75" customHeight="1" x14ac:dyDescent="0.2">
      <c r="A206" s="438"/>
      <c r="B206" s="25"/>
      <c r="C206" s="202"/>
      <c r="D206" s="25"/>
      <c r="E206" s="25"/>
      <c r="F206" s="202"/>
      <c r="G206" s="25"/>
      <c r="H206" s="25"/>
      <c r="I206" s="202"/>
      <c r="J206" s="25"/>
      <c r="K206" s="25"/>
      <c r="L206" s="202"/>
      <c r="M206" s="25"/>
      <c r="N206" s="25"/>
      <c r="O206" s="202"/>
      <c r="P206" s="25"/>
      <c r="Q206" s="25"/>
      <c r="R206" s="202"/>
      <c r="S206" s="438"/>
      <c r="T206" s="438"/>
      <c r="U206" s="438"/>
      <c r="V206" s="438"/>
      <c r="W206" s="438"/>
      <c r="X206" s="438"/>
      <c r="Y206" s="438"/>
      <c r="Z206" s="438"/>
    </row>
    <row r="207" spans="1:26" ht="15.75" customHeight="1" x14ac:dyDescent="0.2">
      <c r="A207" s="438"/>
      <c r="B207" s="25"/>
      <c r="C207" s="202"/>
      <c r="D207" s="25"/>
      <c r="E207" s="25"/>
      <c r="F207" s="202"/>
      <c r="G207" s="25"/>
      <c r="H207" s="25"/>
      <c r="I207" s="202"/>
      <c r="J207" s="25"/>
      <c r="K207" s="25"/>
      <c r="L207" s="202"/>
      <c r="M207" s="25"/>
      <c r="N207" s="25"/>
      <c r="O207" s="202"/>
      <c r="P207" s="25"/>
      <c r="Q207" s="25"/>
      <c r="R207" s="202"/>
      <c r="S207" s="438"/>
      <c r="T207" s="438"/>
      <c r="U207" s="438"/>
      <c r="V207" s="438"/>
      <c r="W207" s="438"/>
      <c r="X207" s="438"/>
      <c r="Y207" s="438"/>
      <c r="Z207" s="438"/>
    </row>
    <row r="208" spans="1:26" ht="15.75" customHeight="1" x14ac:dyDescent="0.2">
      <c r="A208" s="438"/>
      <c r="B208" s="25"/>
      <c r="C208" s="202"/>
      <c r="D208" s="25"/>
      <c r="E208" s="25"/>
      <c r="F208" s="202"/>
      <c r="G208" s="25"/>
      <c r="H208" s="25"/>
      <c r="I208" s="202"/>
      <c r="J208" s="25"/>
      <c r="K208" s="25"/>
      <c r="L208" s="202"/>
      <c r="M208" s="25"/>
      <c r="N208" s="25"/>
      <c r="O208" s="202"/>
      <c r="P208" s="25"/>
      <c r="Q208" s="25"/>
      <c r="R208" s="202"/>
      <c r="S208" s="438"/>
      <c r="T208" s="438"/>
      <c r="U208" s="438"/>
      <c r="V208" s="438"/>
      <c r="W208" s="438"/>
      <c r="X208" s="438"/>
      <c r="Y208" s="438"/>
      <c r="Z208" s="438"/>
    </row>
    <row r="209" spans="1:26" ht="15.75" customHeight="1" x14ac:dyDescent="0.2">
      <c r="A209" s="438"/>
      <c r="B209" s="25"/>
      <c r="C209" s="202"/>
      <c r="D209" s="25"/>
      <c r="E209" s="25"/>
      <c r="F209" s="202"/>
      <c r="G209" s="25"/>
      <c r="H209" s="25"/>
      <c r="I209" s="202"/>
      <c r="J209" s="25"/>
      <c r="K209" s="25"/>
      <c r="L209" s="202"/>
      <c r="M209" s="25"/>
      <c r="N209" s="25"/>
      <c r="O209" s="202"/>
      <c r="P209" s="25"/>
      <c r="Q209" s="25"/>
      <c r="R209" s="202"/>
      <c r="S209" s="438"/>
      <c r="T209" s="438"/>
      <c r="U209" s="438"/>
      <c r="V209" s="438"/>
      <c r="W209" s="438"/>
      <c r="X209" s="438"/>
      <c r="Y209" s="438"/>
      <c r="Z209" s="438"/>
    </row>
    <row r="210" spans="1:26" ht="15.75" customHeight="1" x14ac:dyDescent="0.2">
      <c r="A210" s="438"/>
      <c r="B210" s="25"/>
      <c r="C210" s="202"/>
      <c r="D210" s="25"/>
      <c r="E210" s="25"/>
      <c r="F210" s="202"/>
      <c r="G210" s="25"/>
      <c r="H210" s="25"/>
      <c r="I210" s="202"/>
      <c r="J210" s="25"/>
      <c r="K210" s="25"/>
      <c r="L210" s="202"/>
      <c r="M210" s="25"/>
      <c r="N210" s="25"/>
      <c r="O210" s="202"/>
      <c r="P210" s="25"/>
      <c r="Q210" s="25"/>
      <c r="R210" s="202"/>
      <c r="S210" s="438"/>
      <c r="T210" s="438"/>
      <c r="U210" s="438"/>
      <c r="V210" s="438"/>
      <c r="W210" s="438"/>
      <c r="X210" s="438"/>
      <c r="Y210" s="438"/>
      <c r="Z210" s="438"/>
    </row>
    <row r="211" spans="1:26" ht="15.75" customHeight="1" x14ac:dyDescent="0.2">
      <c r="A211" s="438"/>
      <c r="B211" s="25"/>
      <c r="C211" s="202"/>
      <c r="D211" s="25"/>
      <c r="E211" s="25"/>
      <c r="F211" s="202"/>
      <c r="G211" s="25"/>
      <c r="H211" s="25"/>
      <c r="I211" s="202"/>
      <c r="J211" s="25"/>
      <c r="K211" s="25"/>
      <c r="L211" s="202"/>
      <c r="M211" s="25"/>
      <c r="N211" s="25"/>
      <c r="O211" s="202"/>
      <c r="P211" s="25"/>
      <c r="Q211" s="25"/>
      <c r="R211" s="202"/>
      <c r="S211" s="438"/>
      <c r="T211" s="438"/>
      <c r="U211" s="438"/>
      <c r="V211" s="438"/>
      <c r="W211" s="438"/>
      <c r="X211" s="438"/>
      <c r="Y211" s="438"/>
      <c r="Z211" s="438"/>
    </row>
    <row r="212" spans="1:26" ht="15.75" customHeight="1" x14ac:dyDescent="0.2">
      <c r="A212" s="438"/>
      <c r="B212" s="25"/>
      <c r="C212" s="202"/>
      <c r="D212" s="25"/>
      <c r="E212" s="25"/>
      <c r="F212" s="202"/>
      <c r="G212" s="25"/>
      <c r="H212" s="25"/>
      <c r="I212" s="202"/>
      <c r="J212" s="25"/>
      <c r="K212" s="25"/>
      <c r="L212" s="202"/>
      <c r="M212" s="25"/>
      <c r="N212" s="25"/>
      <c r="O212" s="202"/>
      <c r="P212" s="25"/>
      <c r="Q212" s="25"/>
      <c r="R212" s="202"/>
      <c r="S212" s="438"/>
      <c r="T212" s="438"/>
      <c r="U212" s="438"/>
      <c r="V212" s="438"/>
      <c r="W212" s="438"/>
      <c r="X212" s="438"/>
      <c r="Y212" s="438"/>
      <c r="Z212" s="438"/>
    </row>
    <row r="213" spans="1:26" ht="15.75" customHeight="1" x14ac:dyDescent="0.2">
      <c r="A213" s="438"/>
      <c r="B213" s="25"/>
      <c r="C213" s="202"/>
      <c r="D213" s="25"/>
      <c r="E213" s="25"/>
      <c r="F213" s="202"/>
      <c r="G213" s="25"/>
      <c r="H213" s="25"/>
      <c r="I213" s="202"/>
      <c r="J213" s="25"/>
      <c r="K213" s="25"/>
      <c r="L213" s="202"/>
      <c r="M213" s="25"/>
      <c r="N213" s="25"/>
      <c r="O213" s="202"/>
      <c r="P213" s="25"/>
      <c r="Q213" s="25"/>
      <c r="R213" s="202"/>
      <c r="S213" s="438"/>
      <c r="T213" s="438"/>
      <c r="U213" s="438"/>
      <c r="V213" s="438"/>
      <c r="W213" s="438"/>
      <c r="X213" s="438"/>
      <c r="Y213" s="438"/>
      <c r="Z213" s="438"/>
    </row>
    <row r="214" spans="1:26" ht="15.75" customHeight="1" x14ac:dyDescent="0.2">
      <c r="A214" s="438"/>
      <c r="B214" s="25"/>
      <c r="C214" s="202"/>
      <c r="D214" s="25"/>
      <c r="E214" s="25"/>
      <c r="F214" s="202"/>
      <c r="G214" s="25"/>
      <c r="H214" s="25"/>
      <c r="I214" s="202"/>
      <c r="J214" s="25"/>
      <c r="K214" s="25"/>
      <c r="L214" s="202"/>
      <c r="M214" s="25"/>
      <c r="N214" s="25"/>
      <c r="O214" s="202"/>
      <c r="P214" s="25"/>
      <c r="Q214" s="25"/>
      <c r="R214" s="202"/>
      <c r="S214" s="438"/>
      <c r="T214" s="438"/>
      <c r="U214" s="438"/>
      <c r="V214" s="438"/>
      <c r="W214" s="438"/>
      <c r="X214" s="438"/>
      <c r="Y214" s="438"/>
      <c r="Z214" s="438"/>
    </row>
    <row r="215" spans="1:26" ht="15.75" customHeight="1" x14ac:dyDescent="0.2">
      <c r="A215" s="438"/>
      <c r="B215" s="25"/>
      <c r="C215" s="202"/>
      <c r="D215" s="25"/>
      <c r="E215" s="25"/>
      <c r="F215" s="202"/>
      <c r="G215" s="25"/>
      <c r="H215" s="25"/>
      <c r="I215" s="202"/>
      <c r="J215" s="25"/>
      <c r="K215" s="25"/>
      <c r="L215" s="202"/>
      <c r="M215" s="25"/>
      <c r="N215" s="25"/>
      <c r="O215" s="202"/>
      <c r="P215" s="25"/>
      <c r="Q215" s="25"/>
      <c r="R215" s="202"/>
      <c r="S215" s="438"/>
      <c r="T215" s="438"/>
      <c r="U215" s="438"/>
      <c r="V215" s="438"/>
      <c r="W215" s="438"/>
      <c r="X215" s="438"/>
      <c r="Y215" s="438"/>
      <c r="Z215" s="438"/>
    </row>
    <row r="216" spans="1:26" ht="15.75" customHeight="1" x14ac:dyDescent="0.2">
      <c r="A216" s="438"/>
      <c r="B216" s="25"/>
      <c r="C216" s="202"/>
      <c r="D216" s="25"/>
      <c r="E216" s="25"/>
      <c r="F216" s="202"/>
      <c r="G216" s="25"/>
      <c r="H216" s="25"/>
      <c r="I216" s="202"/>
      <c r="J216" s="25"/>
      <c r="K216" s="25"/>
      <c r="L216" s="202"/>
      <c r="M216" s="25"/>
      <c r="N216" s="25"/>
      <c r="O216" s="202"/>
      <c r="P216" s="25"/>
      <c r="Q216" s="25"/>
      <c r="R216" s="202"/>
      <c r="S216" s="438"/>
      <c r="T216" s="438"/>
      <c r="U216" s="438"/>
      <c r="V216" s="438"/>
      <c r="W216" s="438"/>
      <c r="X216" s="438"/>
      <c r="Y216" s="438"/>
      <c r="Z216" s="438"/>
    </row>
    <row r="217" spans="1:26" ht="15.75" customHeight="1" x14ac:dyDescent="0.2">
      <c r="A217" s="438"/>
      <c r="B217" s="25"/>
      <c r="C217" s="202"/>
      <c r="D217" s="25"/>
      <c r="E217" s="25"/>
      <c r="F217" s="202"/>
      <c r="G217" s="25"/>
      <c r="H217" s="25"/>
      <c r="I217" s="202"/>
      <c r="J217" s="25"/>
      <c r="K217" s="25"/>
      <c r="L217" s="202"/>
      <c r="M217" s="25"/>
      <c r="N217" s="25"/>
      <c r="O217" s="202"/>
      <c r="P217" s="25"/>
      <c r="Q217" s="25"/>
      <c r="R217" s="202"/>
      <c r="S217" s="438"/>
      <c r="T217" s="438"/>
      <c r="U217" s="438"/>
      <c r="V217" s="438"/>
      <c r="W217" s="438"/>
      <c r="X217" s="438"/>
      <c r="Y217" s="438"/>
      <c r="Z217" s="438"/>
    </row>
    <row r="218" spans="1:26" ht="15.75" customHeight="1" x14ac:dyDescent="0.2">
      <c r="A218" s="438"/>
      <c r="B218" s="25"/>
      <c r="C218" s="202"/>
      <c r="D218" s="25"/>
      <c r="E218" s="25"/>
      <c r="F218" s="202"/>
      <c r="G218" s="25"/>
      <c r="H218" s="25"/>
      <c r="I218" s="202"/>
      <c r="J218" s="25"/>
      <c r="K218" s="25"/>
      <c r="L218" s="202"/>
      <c r="M218" s="25"/>
      <c r="N218" s="25"/>
      <c r="O218" s="202"/>
      <c r="P218" s="25"/>
      <c r="Q218" s="25"/>
      <c r="R218" s="202"/>
      <c r="S218" s="438"/>
      <c r="T218" s="438"/>
      <c r="U218" s="438"/>
      <c r="V218" s="438"/>
      <c r="W218" s="438"/>
      <c r="X218" s="438"/>
      <c r="Y218" s="438"/>
      <c r="Z218" s="438"/>
    </row>
    <row r="219" spans="1:26" ht="15.75" customHeight="1" x14ac:dyDescent="0.2">
      <c r="A219" s="438"/>
      <c r="B219" s="25"/>
      <c r="C219" s="202"/>
      <c r="D219" s="25"/>
      <c r="E219" s="25"/>
      <c r="F219" s="202"/>
      <c r="G219" s="25"/>
      <c r="H219" s="25"/>
      <c r="I219" s="202"/>
      <c r="J219" s="25"/>
      <c r="K219" s="25"/>
      <c r="L219" s="202"/>
      <c r="M219" s="25"/>
      <c r="N219" s="25"/>
      <c r="O219" s="202"/>
      <c r="P219" s="25"/>
      <c r="Q219" s="25"/>
      <c r="R219" s="202"/>
      <c r="S219" s="438"/>
      <c r="T219" s="438"/>
      <c r="U219" s="438"/>
      <c r="V219" s="438"/>
      <c r="W219" s="438"/>
      <c r="X219" s="438"/>
      <c r="Y219" s="438"/>
      <c r="Z219" s="438"/>
    </row>
    <row r="220" spans="1:26" ht="15.75" customHeight="1" x14ac:dyDescent="0.2">
      <c r="A220" s="438"/>
      <c r="B220" s="25"/>
      <c r="C220" s="202"/>
      <c r="D220" s="25"/>
      <c r="E220" s="25"/>
      <c r="F220" s="202"/>
      <c r="G220" s="25"/>
      <c r="H220" s="25"/>
      <c r="I220" s="202"/>
      <c r="J220" s="25"/>
      <c r="K220" s="25"/>
      <c r="L220" s="202"/>
      <c r="M220" s="25"/>
      <c r="N220" s="25"/>
      <c r="O220" s="202"/>
      <c r="P220" s="25"/>
      <c r="Q220" s="25"/>
      <c r="R220" s="202"/>
      <c r="S220" s="438"/>
      <c r="T220" s="438"/>
      <c r="U220" s="438"/>
      <c r="V220" s="438"/>
      <c r="W220" s="438"/>
      <c r="X220" s="438"/>
      <c r="Y220" s="438"/>
      <c r="Z220" s="438"/>
    </row>
    <row r="221" spans="1:26" ht="15.75" customHeight="1" x14ac:dyDescent="0.2">
      <c r="A221" s="438"/>
      <c r="B221" s="25"/>
      <c r="C221" s="202"/>
      <c r="D221" s="25"/>
      <c r="E221" s="25"/>
      <c r="F221" s="202"/>
      <c r="G221" s="25"/>
      <c r="H221" s="25"/>
      <c r="I221" s="202"/>
      <c r="J221" s="25"/>
      <c r="K221" s="25"/>
      <c r="L221" s="202"/>
      <c r="M221" s="25"/>
      <c r="N221" s="25"/>
      <c r="O221" s="202"/>
      <c r="P221" s="25"/>
      <c r="Q221" s="25"/>
      <c r="R221" s="202"/>
      <c r="S221" s="438"/>
      <c r="T221" s="438"/>
      <c r="U221" s="438"/>
      <c r="V221" s="438"/>
      <c r="W221" s="438"/>
      <c r="X221" s="438"/>
      <c r="Y221" s="438"/>
      <c r="Z221" s="438"/>
    </row>
    <row r="222" spans="1:26" ht="15.75" customHeight="1" x14ac:dyDescent="0.2">
      <c r="A222" s="438"/>
      <c r="B222" s="25"/>
      <c r="C222" s="202"/>
      <c r="D222" s="25"/>
      <c r="E222" s="25"/>
      <c r="F222" s="202"/>
      <c r="G222" s="25"/>
      <c r="H222" s="25"/>
      <c r="I222" s="202"/>
      <c r="J222" s="25"/>
      <c r="K222" s="25"/>
      <c r="L222" s="202"/>
      <c r="M222" s="25"/>
      <c r="N222" s="25"/>
      <c r="O222" s="202"/>
      <c r="P222" s="25"/>
      <c r="Q222" s="25"/>
      <c r="R222" s="202"/>
      <c r="S222" s="438"/>
      <c r="T222" s="438"/>
      <c r="U222" s="438"/>
      <c r="V222" s="438"/>
      <c r="W222" s="438"/>
      <c r="X222" s="438"/>
      <c r="Y222" s="438"/>
      <c r="Z222" s="438"/>
    </row>
    <row r="223" spans="1:26" ht="15.75" customHeight="1" x14ac:dyDescent="0.2">
      <c r="A223" s="438"/>
      <c r="B223" s="25"/>
      <c r="C223" s="202"/>
      <c r="D223" s="25"/>
      <c r="E223" s="25"/>
      <c r="F223" s="202"/>
      <c r="G223" s="25"/>
      <c r="H223" s="25"/>
      <c r="I223" s="202"/>
      <c r="J223" s="25"/>
      <c r="K223" s="25"/>
      <c r="L223" s="202"/>
      <c r="M223" s="25"/>
      <c r="N223" s="25"/>
      <c r="O223" s="202"/>
      <c r="P223" s="25"/>
      <c r="Q223" s="25"/>
      <c r="R223" s="202"/>
      <c r="S223" s="438"/>
      <c r="T223" s="438"/>
      <c r="U223" s="438"/>
      <c r="V223" s="438"/>
      <c r="W223" s="438"/>
      <c r="X223" s="438"/>
      <c r="Y223" s="438"/>
      <c r="Z223" s="438"/>
    </row>
    <row r="224" spans="1:26" ht="15.75" customHeight="1" x14ac:dyDescent="0.2">
      <c r="A224" s="438"/>
      <c r="B224" s="25"/>
      <c r="C224" s="202"/>
      <c r="D224" s="25"/>
      <c r="E224" s="25"/>
      <c r="F224" s="202"/>
      <c r="G224" s="25"/>
      <c r="H224" s="25"/>
      <c r="I224" s="202"/>
      <c r="J224" s="25"/>
      <c r="K224" s="25"/>
      <c r="L224" s="202"/>
      <c r="M224" s="25"/>
      <c r="N224" s="25"/>
      <c r="O224" s="202"/>
      <c r="P224" s="25"/>
      <c r="Q224" s="25"/>
      <c r="R224" s="202"/>
      <c r="S224" s="438"/>
      <c r="T224" s="438"/>
      <c r="U224" s="438"/>
      <c r="V224" s="438"/>
      <c r="W224" s="438"/>
      <c r="X224" s="438"/>
      <c r="Y224" s="438"/>
      <c r="Z224" s="438"/>
    </row>
    <row r="225" spans="1:26" ht="15.75" customHeight="1" x14ac:dyDescent="0.2">
      <c r="A225" s="438"/>
      <c r="B225" s="25"/>
      <c r="C225" s="202"/>
      <c r="D225" s="25"/>
      <c r="E225" s="25"/>
      <c r="F225" s="202"/>
      <c r="G225" s="25"/>
      <c r="H225" s="25"/>
      <c r="I225" s="202"/>
      <c r="J225" s="25"/>
      <c r="K225" s="25"/>
      <c r="L225" s="202"/>
      <c r="M225" s="25"/>
      <c r="N225" s="25"/>
      <c r="O225" s="202"/>
      <c r="P225" s="25"/>
      <c r="Q225" s="25"/>
      <c r="R225" s="202"/>
      <c r="S225" s="438"/>
      <c r="T225" s="438"/>
      <c r="U225" s="438"/>
      <c r="V225" s="438"/>
      <c r="W225" s="438"/>
      <c r="X225" s="438"/>
      <c r="Y225" s="438"/>
      <c r="Z225" s="438"/>
    </row>
    <row r="226" spans="1:26" ht="15.75" customHeight="1" x14ac:dyDescent="0.2">
      <c r="A226" s="438"/>
      <c r="B226" s="25"/>
      <c r="C226" s="202"/>
      <c r="D226" s="25"/>
      <c r="E226" s="25"/>
      <c r="F226" s="202"/>
      <c r="G226" s="25"/>
      <c r="H226" s="25"/>
      <c r="I226" s="202"/>
      <c r="J226" s="25"/>
      <c r="K226" s="25"/>
      <c r="L226" s="202"/>
      <c r="M226" s="25"/>
      <c r="N226" s="25"/>
      <c r="O226" s="202"/>
      <c r="P226" s="25"/>
      <c r="Q226" s="25"/>
      <c r="R226" s="202"/>
      <c r="S226" s="438"/>
      <c r="T226" s="438"/>
      <c r="U226" s="438"/>
      <c r="V226" s="438"/>
      <c r="W226" s="438"/>
      <c r="X226" s="438"/>
      <c r="Y226" s="438"/>
      <c r="Z226" s="438"/>
    </row>
    <row r="227" spans="1:26" ht="15.75" customHeight="1" x14ac:dyDescent="0.2">
      <c r="A227" s="438"/>
      <c r="B227" s="25"/>
      <c r="C227" s="202"/>
      <c r="D227" s="25"/>
      <c r="E227" s="25"/>
      <c r="F227" s="202"/>
      <c r="G227" s="25"/>
      <c r="H227" s="25"/>
      <c r="I227" s="202"/>
      <c r="J227" s="25"/>
      <c r="K227" s="25"/>
      <c r="L227" s="202"/>
      <c r="M227" s="25"/>
      <c r="N227" s="25"/>
      <c r="O227" s="202"/>
      <c r="P227" s="25"/>
      <c r="Q227" s="25"/>
      <c r="R227" s="202"/>
      <c r="S227" s="438"/>
      <c r="T227" s="438"/>
      <c r="U227" s="438"/>
      <c r="V227" s="438"/>
      <c r="W227" s="438"/>
      <c r="X227" s="438"/>
      <c r="Y227" s="438"/>
      <c r="Z227" s="438"/>
    </row>
    <row r="228" spans="1:26" ht="15.75" customHeight="1" x14ac:dyDescent="0.2">
      <c r="A228" s="438"/>
      <c r="B228" s="25"/>
      <c r="C228" s="202"/>
      <c r="D228" s="25"/>
      <c r="E228" s="25"/>
      <c r="F228" s="202"/>
      <c r="G228" s="25"/>
      <c r="H228" s="25"/>
      <c r="I228" s="202"/>
      <c r="J228" s="25"/>
      <c r="K228" s="25"/>
      <c r="L228" s="202"/>
      <c r="M228" s="25"/>
      <c r="N228" s="25"/>
      <c r="O228" s="202"/>
      <c r="P228" s="25"/>
      <c r="Q228" s="25"/>
      <c r="R228" s="202"/>
      <c r="S228" s="438"/>
      <c r="T228" s="438"/>
      <c r="U228" s="438"/>
      <c r="V228" s="438"/>
      <c r="W228" s="438"/>
      <c r="X228" s="438"/>
      <c r="Y228" s="438"/>
      <c r="Z228" s="438"/>
    </row>
    <row r="229" spans="1:26" ht="15.75" customHeight="1" x14ac:dyDescent="0.2">
      <c r="A229" s="438"/>
      <c r="B229" s="25"/>
      <c r="C229" s="202"/>
      <c r="D229" s="25"/>
      <c r="E229" s="25"/>
      <c r="F229" s="202"/>
      <c r="G229" s="25"/>
      <c r="H229" s="25"/>
      <c r="I229" s="202"/>
      <c r="J229" s="25"/>
      <c r="K229" s="25"/>
      <c r="L229" s="202"/>
      <c r="M229" s="25"/>
      <c r="N229" s="25"/>
      <c r="O229" s="202"/>
      <c r="P229" s="25"/>
      <c r="Q229" s="25"/>
      <c r="R229" s="202"/>
      <c r="S229" s="438"/>
      <c r="T229" s="438"/>
      <c r="U229" s="438"/>
      <c r="V229" s="438"/>
      <c r="W229" s="438"/>
      <c r="X229" s="438"/>
      <c r="Y229" s="438"/>
      <c r="Z229" s="438"/>
    </row>
    <row r="230" spans="1:26" ht="15.75" customHeight="1" x14ac:dyDescent="0.2">
      <c r="A230" s="438"/>
      <c r="B230" s="25"/>
      <c r="C230" s="202"/>
      <c r="D230" s="25"/>
      <c r="E230" s="25"/>
      <c r="F230" s="202"/>
      <c r="G230" s="25"/>
      <c r="H230" s="25"/>
      <c r="I230" s="202"/>
      <c r="J230" s="25"/>
      <c r="K230" s="25"/>
      <c r="L230" s="202"/>
      <c r="M230" s="25"/>
      <c r="N230" s="25"/>
      <c r="O230" s="202"/>
      <c r="P230" s="25"/>
      <c r="Q230" s="25"/>
      <c r="R230" s="202"/>
      <c r="S230" s="438"/>
      <c r="T230" s="438"/>
      <c r="U230" s="438"/>
      <c r="V230" s="438"/>
      <c r="W230" s="438"/>
      <c r="X230" s="438"/>
      <c r="Y230" s="438"/>
      <c r="Z230" s="438"/>
    </row>
    <row r="231" spans="1:26" ht="15.75" customHeight="1" x14ac:dyDescent="0.2">
      <c r="A231" s="438"/>
      <c r="B231" s="25"/>
      <c r="C231" s="202"/>
      <c r="D231" s="25"/>
      <c r="E231" s="25"/>
      <c r="F231" s="202"/>
      <c r="G231" s="25"/>
      <c r="H231" s="25"/>
      <c r="I231" s="202"/>
      <c r="J231" s="25"/>
      <c r="K231" s="25"/>
      <c r="L231" s="202"/>
      <c r="M231" s="25"/>
      <c r="N231" s="25"/>
      <c r="O231" s="202"/>
      <c r="P231" s="25"/>
      <c r="Q231" s="25"/>
      <c r="R231" s="202"/>
      <c r="S231" s="438"/>
      <c r="T231" s="438"/>
      <c r="U231" s="438"/>
      <c r="V231" s="438"/>
      <c r="W231" s="438"/>
      <c r="X231" s="438"/>
      <c r="Y231" s="438"/>
      <c r="Z231" s="438"/>
    </row>
    <row r="232" spans="1:26" ht="15.75" customHeight="1" x14ac:dyDescent="0.2">
      <c r="A232" s="438"/>
      <c r="B232" s="25"/>
      <c r="C232" s="202"/>
      <c r="D232" s="25"/>
      <c r="E232" s="25"/>
      <c r="F232" s="202"/>
      <c r="G232" s="25"/>
      <c r="H232" s="25"/>
      <c r="I232" s="202"/>
      <c r="J232" s="25"/>
      <c r="K232" s="25"/>
      <c r="L232" s="202"/>
      <c r="M232" s="25"/>
      <c r="N232" s="25"/>
      <c r="O232" s="202"/>
      <c r="P232" s="25"/>
      <c r="Q232" s="25"/>
      <c r="R232" s="202"/>
      <c r="S232" s="438"/>
      <c r="T232" s="438"/>
      <c r="U232" s="438"/>
      <c r="V232" s="438"/>
      <c r="W232" s="438"/>
      <c r="X232" s="438"/>
      <c r="Y232" s="438"/>
      <c r="Z232" s="438"/>
    </row>
    <row r="233" spans="1:26" ht="15.75" customHeight="1" x14ac:dyDescent="0.2">
      <c r="A233" s="438"/>
      <c r="B233" s="25"/>
      <c r="C233" s="202"/>
      <c r="D233" s="25"/>
      <c r="E233" s="25"/>
      <c r="F233" s="202"/>
      <c r="G233" s="25"/>
      <c r="H233" s="25"/>
      <c r="I233" s="202"/>
      <c r="J233" s="25"/>
      <c r="K233" s="25"/>
      <c r="L233" s="202"/>
      <c r="M233" s="25"/>
      <c r="N233" s="25"/>
      <c r="O233" s="202"/>
      <c r="P233" s="25"/>
      <c r="Q233" s="25"/>
      <c r="R233" s="202"/>
      <c r="S233" s="438"/>
      <c r="T233" s="438"/>
      <c r="U233" s="438"/>
      <c r="V233" s="438"/>
      <c r="W233" s="438"/>
      <c r="X233" s="438"/>
      <c r="Y233" s="438"/>
      <c r="Z233" s="438"/>
    </row>
    <row r="234" spans="1:26" ht="15.75" customHeight="1" x14ac:dyDescent="0.2">
      <c r="A234" s="438"/>
      <c r="B234" s="25"/>
      <c r="C234" s="202"/>
      <c r="D234" s="25"/>
      <c r="E234" s="25"/>
      <c r="F234" s="202"/>
      <c r="G234" s="25"/>
      <c r="H234" s="25"/>
      <c r="I234" s="202"/>
      <c r="J234" s="25"/>
      <c r="K234" s="25"/>
      <c r="L234" s="202"/>
      <c r="M234" s="25"/>
      <c r="N234" s="25"/>
      <c r="O234" s="202"/>
      <c r="P234" s="25"/>
      <c r="Q234" s="25"/>
      <c r="R234" s="202"/>
      <c r="S234" s="438"/>
      <c r="T234" s="438"/>
      <c r="U234" s="438"/>
      <c r="V234" s="438"/>
      <c r="W234" s="438"/>
      <c r="X234" s="438"/>
      <c r="Y234" s="438"/>
      <c r="Z234" s="438"/>
    </row>
    <row r="235" spans="1:26" ht="15.75" customHeight="1" x14ac:dyDescent="0.2">
      <c r="A235" s="438"/>
      <c r="B235" s="25"/>
      <c r="C235" s="202"/>
      <c r="D235" s="25"/>
      <c r="E235" s="25"/>
      <c r="F235" s="202"/>
      <c r="G235" s="25"/>
      <c r="H235" s="25"/>
      <c r="I235" s="202"/>
      <c r="J235" s="25"/>
      <c r="K235" s="25"/>
      <c r="L235" s="202"/>
      <c r="M235" s="25"/>
      <c r="N235" s="25"/>
      <c r="O235" s="202"/>
      <c r="P235" s="25"/>
      <c r="Q235" s="25"/>
      <c r="R235" s="202"/>
      <c r="S235" s="438"/>
      <c r="T235" s="438"/>
      <c r="U235" s="438"/>
      <c r="V235" s="438"/>
      <c r="W235" s="438"/>
      <c r="X235" s="438"/>
      <c r="Y235" s="438"/>
      <c r="Z235" s="438"/>
    </row>
    <row r="236" spans="1:26" ht="15.75" customHeight="1" x14ac:dyDescent="0.2">
      <c r="A236" s="438"/>
      <c r="B236" s="25"/>
      <c r="C236" s="202"/>
      <c r="D236" s="25"/>
      <c r="E236" s="25"/>
      <c r="F236" s="202"/>
      <c r="G236" s="25"/>
      <c r="H236" s="25"/>
      <c r="I236" s="202"/>
      <c r="J236" s="25"/>
      <c r="K236" s="25"/>
      <c r="L236" s="202"/>
      <c r="M236" s="25"/>
      <c r="N236" s="25"/>
      <c r="O236" s="202"/>
      <c r="P236" s="25"/>
      <c r="Q236" s="25"/>
      <c r="R236" s="202"/>
      <c r="S236" s="438"/>
      <c r="T236" s="438"/>
      <c r="U236" s="438"/>
      <c r="V236" s="438"/>
      <c r="W236" s="438"/>
      <c r="X236" s="438"/>
      <c r="Y236" s="438"/>
      <c r="Z236" s="438"/>
    </row>
    <row r="237" spans="1:26" ht="15.75" customHeight="1" x14ac:dyDescent="0.2">
      <c r="A237" s="438"/>
      <c r="B237" s="25"/>
      <c r="C237" s="202"/>
      <c r="D237" s="25"/>
      <c r="E237" s="25"/>
      <c r="F237" s="202"/>
      <c r="G237" s="25"/>
      <c r="H237" s="25"/>
      <c r="I237" s="202"/>
      <c r="J237" s="25"/>
      <c r="K237" s="25"/>
      <c r="L237" s="202"/>
      <c r="M237" s="25"/>
      <c r="N237" s="25"/>
      <c r="O237" s="202"/>
      <c r="P237" s="25"/>
      <c r="Q237" s="25"/>
      <c r="R237" s="202"/>
      <c r="S237" s="438"/>
      <c r="T237" s="438"/>
      <c r="U237" s="438"/>
      <c r="V237" s="438"/>
      <c r="W237" s="438"/>
      <c r="X237" s="438"/>
      <c r="Y237" s="438"/>
      <c r="Z237" s="438"/>
    </row>
    <row r="238" spans="1:26" ht="15.75" customHeight="1" x14ac:dyDescent="0.2">
      <c r="A238" s="438"/>
      <c r="B238" s="25"/>
      <c r="C238" s="202"/>
      <c r="D238" s="25"/>
      <c r="E238" s="25"/>
      <c r="F238" s="202"/>
      <c r="G238" s="25"/>
      <c r="H238" s="25"/>
      <c r="I238" s="202"/>
      <c r="J238" s="25"/>
      <c r="K238" s="25"/>
      <c r="L238" s="202"/>
      <c r="M238" s="25"/>
      <c r="N238" s="25"/>
      <c r="O238" s="202"/>
      <c r="P238" s="25"/>
      <c r="Q238" s="25"/>
      <c r="R238" s="202"/>
      <c r="S238" s="438"/>
      <c r="T238" s="438"/>
      <c r="U238" s="438"/>
      <c r="V238" s="438"/>
      <c r="W238" s="438"/>
      <c r="X238" s="438"/>
      <c r="Y238" s="438"/>
      <c r="Z238" s="438"/>
    </row>
    <row r="239" spans="1:26" ht="15.75" customHeight="1" x14ac:dyDescent="0.2">
      <c r="A239" s="438"/>
      <c r="B239" s="25"/>
      <c r="C239" s="202"/>
      <c r="D239" s="25"/>
      <c r="E239" s="25"/>
      <c r="F239" s="202"/>
      <c r="G239" s="25"/>
      <c r="H239" s="25"/>
      <c r="I239" s="202"/>
      <c r="J239" s="25"/>
      <c r="K239" s="25"/>
      <c r="L239" s="202"/>
      <c r="M239" s="25"/>
      <c r="N239" s="25"/>
      <c r="O239" s="202"/>
      <c r="P239" s="25"/>
      <c r="Q239" s="25"/>
      <c r="R239" s="202"/>
      <c r="S239" s="438"/>
      <c r="T239" s="438"/>
      <c r="U239" s="438"/>
      <c r="V239" s="438"/>
      <c r="W239" s="438"/>
      <c r="X239" s="438"/>
      <c r="Y239" s="438"/>
      <c r="Z239" s="438"/>
    </row>
    <row r="240" spans="1:26" ht="15.75" customHeight="1" x14ac:dyDescent="0.2">
      <c r="A240" s="438"/>
      <c r="B240" s="25"/>
      <c r="C240" s="202"/>
      <c r="D240" s="25"/>
      <c r="E240" s="25"/>
      <c r="F240" s="202"/>
      <c r="G240" s="25"/>
      <c r="H240" s="25"/>
      <c r="I240" s="202"/>
      <c r="J240" s="25"/>
      <c r="K240" s="25"/>
      <c r="L240" s="202"/>
      <c r="M240" s="25"/>
      <c r="N240" s="25"/>
      <c r="O240" s="202"/>
      <c r="P240" s="25"/>
      <c r="Q240" s="25"/>
      <c r="R240" s="202"/>
      <c r="S240" s="438"/>
      <c r="T240" s="438"/>
      <c r="U240" s="438"/>
      <c r="V240" s="438"/>
      <c r="W240" s="438"/>
      <c r="X240" s="438"/>
      <c r="Y240" s="438"/>
      <c r="Z240" s="438"/>
    </row>
    <row r="241" spans="1:26" ht="15.75" customHeight="1" x14ac:dyDescent="0.2">
      <c r="A241" s="438"/>
      <c r="B241" s="25"/>
      <c r="C241" s="202"/>
      <c r="D241" s="25"/>
      <c r="E241" s="25"/>
      <c r="F241" s="202"/>
      <c r="G241" s="25"/>
      <c r="H241" s="25"/>
      <c r="I241" s="202"/>
      <c r="J241" s="25"/>
      <c r="K241" s="25"/>
      <c r="L241" s="202"/>
      <c r="M241" s="25"/>
      <c r="N241" s="25"/>
      <c r="O241" s="202"/>
      <c r="P241" s="25"/>
      <c r="Q241" s="25"/>
      <c r="R241" s="202"/>
      <c r="S241" s="438"/>
      <c r="T241" s="438"/>
      <c r="U241" s="438"/>
      <c r="V241" s="438"/>
      <c r="W241" s="438"/>
      <c r="X241" s="438"/>
      <c r="Y241" s="438"/>
      <c r="Z241" s="438"/>
    </row>
    <row r="242" spans="1:26" ht="15.75" customHeight="1" x14ac:dyDescent="0.2">
      <c r="A242" s="438"/>
      <c r="B242" s="25"/>
      <c r="C242" s="202"/>
      <c r="D242" s="25"/>
      <c r="E242" s="25"/>
      <c r="F242" s="202"/>
      <c r="G242" s="25"/>
      <c r="H242" s="25"/>
      <c r="I242" s="202"/>
      <c r="J242" s="25"/>
      <c r="K242" s="25"/>
      <c r="L242" s="202"/>
      <c r="M242" s="25"/>
      <c r="N242" s="25"/>
      <c r="O242" s="202"/>
      <c r="P242" s="25"/>
      <c r="Q242" s="25"/>
      <c r="R242" s="202"/>
      <c r="S242" s="438"/>
      <c r="T242" s="438"/>
      <c r="U242" s="438"/>
      <c r="V242" s="438"/>
      <c r="W242" s="438"/>
      <c r="X242" s="438"/>
      <c r="Y242" s="438"/>
      <c r="Z242" s="438"/>
    </row>
    <row r="243" spans="1:26" ht="15.75" customHeight="1" x14ac:dyDescent="0.2">
      <c r="A243" s="438"/>
      <c r="B243" s="25"/>
      <c r="C243" s="202"/>
      <c r="D243" s="25"/>
      <c r="E243" s="25"/>
      <c r="F243" s="202"/>
      <c r="G243" s="25"/>
      <c r="H243" s="25"/>
      <c r="I243" s="202"/>
      <c r="J243" s="25"/>
      <c r="K243" s="25"/>
      <c r="L243" s="202"/>
      <c r="M243" s="25"/>
      <c r="N243" s="25"/>
      <c r="O243" s="202"/>
      <c r="P243" s="25"/>
      <c r="Q243" s="25"/>
      <c r="R243" s="202"/>
      <c r="S243" s="438"/>
      <c r="T243" s="438"/>
      <c r="U243" s="438"/>
      <c r="V243" s="438"/>
      <c r="W243" s="438"/>
      <c r="X243" s="438"/>
      <c r="Y243" s="438"/>
      <c r="Z243" s="438"/>
    </row>
    <row r="244" spans="1:26" ht="15.75" customHeight="1" x14ac:dyDescent="0.2">
      <c r="A244" s="438"/>
      <c r="B244" s="25"/>
      <c r="C244" s="202"/>
      <c r="D244" s="25"/>
      <c r="E244" s="25"/>
      <c r="F244" s="202"/>
      <c r="G244" s="25"/>
      <c r="H244" s="25"/>
      <c r="I244" s="202"/>
      <c r="J244" s="25"/>
      <c r="K244" s="25"/>
      <c r="L244" s="202"/>
      <c r="M244" s="25"/>
      <c r="N244" s="25"/>
      <c r="O244" s="202"/>
      <c r="P244" s="25"/>
      <c r="Q244" s="25"/>
      <c r="R244" s="202"/>
      <c r="S244" s="438"/>
      <c r="T244" s="438"/>
      <c r="U244" s="438"/>
      <c r="V244" s="438"/>
      <c r="W244" s="438"/>
      <c r="X244" s="438"/>
      <c r="Y244" s="438"/>
      <c r="Z244" s="438"/>
    </row>
    <row r="245" spans="1:26" ht="15.75" customHeight="1" x14ac:dyDescent="0.2">
      <c r="A245" s="438"/>
      <c r="B245" s="25"/>
      <c r="C245" s="202"/>
      <c r="D245" s="25"/>
      <c r="E245" s="25"/>
      <c r="F245" s="202"/>
      <c r="G245" s="25"/>
      <c r="H245" s="25"/>
      <c r="I245" s="202"/>
      <c r="J245" s="25"/>
      <c r="K245" s="25"/>
      <c r="L245" s="202"/>
      <c r="M245" s="25"/>
      <c r="N245" s="25"/>
      <c r="O245" s="202"/>
      <c r="P245" s="25"/>
      <c r="Q245" s="25"/>
      <c r="R245" s="202"/>
      <c r="S245" s="438"/>
      <c r="T245" s="438"/>
      <c r="U245" s="438"/>
      <c r="V245" s="438"/>
      <c r="W245" s="438"/>
      <c r="X245" s="438"/>
      <c r="Y245" s="438"/>
      <c r="Z245" s="438"/>
    </row>
    <row r="246" spans="1:26" ht="15.75" customHeight="1" x14ac:dyDescent="0.2">
      <c r="A246" s="438"/>
      <c r="B246" s="25"/>
      <c r="C246" s="202"/>
      <c r="D246" s="25"/>
      <c r="E246" s="25"/>
      <c r="F246" s="202"/>
      <c r="G246" s="25"/>
      <c r="H246" s="25"/>
      <c r="I246" s="202"/>
      <c r="J246" s="25"/>
      <c r="K246" s="25"/>
      <c r="L246" s="202"/>
      <c r="M246" s="25"/>
      <c r="N246" s="25"/>
      <c r="O246" s="202"/>
      <c r="P246" s="25"/>
      <c r="Q246" s="25"/>
      <c r="R246" s="202"/>
      <c r="S246" s="438"/>
      <c r="T246" s="438"/>
      <c r="U246" s="438"/>
      <c r="V246" s="438"/>
      <c r="W246" s="438"/>
      <c r="X246" s="438"/>
      <c r="Y246" s="438"/>
      <c r="Z246" s="438"/>
    </row>
    <row r="247" spans="1:26" ht="15.75" customHeight="1" x14ac:dyDescent="0.2">
      <c r="A247" s="438"/>
      <c r="B247" s="25"/>
      <c r="C247" s="202"/>
      <c r="D247" s="25"/>
      <c r="E247" s="25"/>
      <c r="F247" s="202"/>
      <c r="G247" s="25"/>
      <c r="H247" s="25"/>
      <c r="I247" s="202"/>
      <c r="J247" s="25"/>
      <c r="K247" s="25"/>
      <c r="L247" s="202"/>
      <c r="M247" s="25"/>
      <c r="N247" s="25"/>
      <c r="O247" s="202"/>
      <c r="P247" s="25"/>
      <c r="Q247" s="25"/>
      <c r="R247" s="202"/>
      <c r="S247" s="438"/>
      <c r="T247" s="438"/>
      <c r="U247" s="438"/>
      <c r="V247" s="438"/>
      <c r="W247" s="438"/>
      <c r="X247" s="438"/>
      <c r="Y247" s="438"/>
      <c r="Z247" s="438"/>
    </row>
    <row r="248" spans="1:26" ht="15.75" customHeight="1" x14ac:dyDescent="0.2">
      <c r="A248" s="438"/>
      <c r="B248" s="25"/>
      <c r="C248" s="202"/>
      <c r="D248" s="25"/>
      <c r="E248" s="25"/>
      <c r="F248" s="202"/>
      <c r="G248" s="25"/>
      <c r="H248" s="25"/>
      <c r="I248" s="202"/>
      <c r="J248" s="25"/>
      <c r="K248" s="25"/>
      <c r="L248" s="202"/>
      <c r="M248" s="25"/>
      <c r="N248" s="25"/>
      <c r="O248" s="202"/>
      <c r="P248" s="25"/>
      <c r="Q248" s="25"/>
      <c r="R248" s="202"/>
      <c r="S248" s="438"/>
      <c r="T248" s="438"/>
      <c r="U248" s="438"/>
      <c r="V248" s="438"/>
      <c r="W248" s="438"/>
      <c r="X248" s="438"/>
      <c r="Y248" s="438"/>
      <c r="Z248" s="438"/>
    </row>
    <row r="249" spans="1:26" ht="15.75" customHeight="1" x14ac:dyDescent="0.2">
      <c r="A249" s="438"/>
      <c r="B249" s="25"/>
      <c r="C249" s="202"/>
      <c r="D249" s="25"/>
      <c r="E249" s="25"/>
      <c r="F249" s="202"/>
      <c r="G249" s="25"/>
      <c r="H249" s="25"/>
      <c r="I249" s="202"/>
      <c r="J249" s="25"/>
      <c r="K249" s="25"/>
      <c r="L249" s="202"/>
      <c r="M249" s="25"/>
      <c r="N249" s="25"/>
      <c r="O249" s="202"/>
      <c r="P249" s="25"/>
      <c r="Q249" s="25"/>
      <c r="R249" s="202"/>
      <c r="S249" s="438"/>
      <c r="T249" s="438"/>
      <c r="U249" s="438"/>
      <c r="V249" s="438"/>
      <c r="W249" s="438"/>
      <c r="X249" s="438"/>
      <c r="Y249" s="438"/>
      <c r="Z249" s="438"/>
    </row>
    <row r="250" spans="1:26" ht="15.75" customHeight="1" x14ac:dyDescent="0.2">
      <c r="A250" s="438"/>
      <c r="B250" s="25"/>
      <c r="C250" s="202"/>
      <c r="D250" s="25"/>
      <c r="E250" s="25"/>
      <c r="F250" s="202"/>
      <c r="G250" s="25"/>
      <c r="H250" s="25"/>
      <c r="I250" s="202"/>
      <c r="J250" s="25"/>
      <c r="K250" s="25"/>
      <c r="L250" s="202"/>
      <c r="M250" s="25"/>
      <c r="N250" s="25"/>
      <c r="O250" s="202"/>
      <c r="P250" s="25"/>
      <c r="Q250" s="25"/>
      <c r="R250" s="202"/>
      <c r="S250" s="438"/>
      <c r="T250" s="438"/>
      <c r="U250" s="438"/>
      <c r="V250" s="438"/>
      <c r="W250" s="438"/>
      <c r="X250" s="438"/>
      <c r="Y250" s="438"/>
      <c r="Z250" s="438"/>
    </row>
    <row r="251" spans="1:26" ht="15.75" customHeight="1" x14ac:dyDescent="0.2">
      <c r="A251" s="438"/>
      <c r="B251" s="25"/>
      <c r="C251" s="202"/>
      <c r="D251" s="25"/>
      <c r="E251" s="25"/>
      <c r="F251" s="202"/>
      <c r="G251" s="25"/>
      <c r="H251" s="25"/>
      <c r="I251" s="202"/>
      <c r="J251" s="25"/>
      <c r="K251" s="25"/>
      <c r="L251" s="202"/>
      <c r="M251" s="25"/>
      <c r="N251" s="25"/>
      <c r="O251" s="202"/>
      <c r="P251" s="25"/>
      <c r="Q251" s="25"/>
      <c r="R251" s="202"/>
      <c r="S251" s="438"/>
      <c r="T251" s="438"/>
      <c r="U251" s="438"/>
      <c r="V251" s="438"/>
      <c r="W251" s="438"/>
      <c r="X251" s="438"/>
      <c r="Y251" s="438"/>
      <c r="Z251" s="438"/>
    </row>
    <row r="252" spans="1:26" ht="15.75" customHeight="1" x14ac:dyDescent="0.2">
      <c r="A252" s="438"/>
      <c r="B252" s="25"/>
      <c r="C252" s="202"/>
      <c r="D252" s="25"/>
      <c r="E252" s="25"/>
      <c r="F252" s="202"/>
      <c r="G252" s="25"/>
      <c r="H252" s="25"/>
      <c r="I252" s="202"/>
      <c r="J252" s="25"/>
      <c r="K252" s="25"/>
      <c r="L252" s="202"/>
      <c r="M252" s="25"/>
      <c r="N252" s="25"/>
      <c r="O252" s="202"/>
      <c r="P252" s="25"/>
      <c r="Q252" s="25"/>
      <c r="R252" s="202"/>
      <c r="S252" s="438"/>
      <c r="T252" s="438"/>
      <c r="U252" s="438"/>
      <c r="V252" s="438"/>
      <c r="W252" s="438"/>
      <c r="X252" s="438"/>
      <c r="Y252" s="438"/>
      <c r="Z252" s="438"/>
    </row>
    <row r="253" spans="1:26" ht="15.75" customHeight="1" x14ac:dyDescent="0.2">
      <c r="A253" s="438"/>
      <c r="B253" s="25"/>
      <c r="C253" s="202"/>
      <c r="D253" s="25"/>
      <c r="E253" s="25"/>
      <c r="F253" s="202"/>
      <c r="G253" s="25"/>
      <c r="H253" s="25"/>
      <c r="I253" s="202"/>
      <c r="J253" s="25"/>
      <c r="K253" s="25"/>
      <c r="L253" s="202"/>
      <c r="M253" s="25"/>
      <c r="N253" s="25"/>
      <c r="O253" s="202"/>
      <c r="P253" s="25"/>
      <c r="Q253" s="25"/>
      <c r="R253" s="202"/>
      <c r="S253" s="438"/>
      <c r="T253" s="438"/>
      <c r="U253" s="438"/>
      <c r="V253" s="438"/>
      <c r="W253" s="438"/>
      <c r="X253" s="438"/>
      <c r="Y253" s="438"/>
      <c r="Z253" s="438"/>
    </row>
    <row r="254" spans="1:26" ht="15.75" customHeight="1" x14ac:dyDescent="0.2">
      <c r="A254" s="438"/>
      <c r="B254" s="25"/>
      <c r="C254" s="202"/>
      <c r="D254" s="25"/>
      <c r="E254" s="25"/>
      <c r="F254" s="202"/>
      <c r="G254" s="25"/>
      <c r="H254" s="25"/>
      <c r="I254" s="202"/>
      <c r="J254" s="25"/>
      <c r="K254" s="25"/>
      <c r="L254" s="202"/>
      <c r="M254" s="25"/>
      <c r="N254" s="25"/>
      <c r="O254" s="202"/>
      <c r="P254" s="25"/>
      <c r="Q254" s="25"/>
      <c r="R254" s="202"/>
      <c r="S254" s="438"/>
      <c r="T254" s="438"/>
      <c r="U254" s="438"/>
      <c r="V254" s="438"/>
      <c r="W254" s="438"/>
      <c r="X254" s="438"/>
      <c r="Y254" s="438"/>
      <c r="Z254" s="438"/>
    </row>
    <row r="255" spans="1:26" ht="15.75" customHeight="1" x14ac:dyDescent="0.2">
      <c r="A255" s="438"/>
      <c r="B255" s="25"/>
      <c r="C255" s="202"/>
      <c r="D255" s="25"/>
      <c r="E255" s="25"/>
      <c r="F255" s="202"/>
      <c r="G255" s="25"/>
      <c r="H255" s="25"/>
      <c r="I255" s="202"/>
      <c r="J255" s="25"/>
      <c r="K255" s="25"/>
      <c r="L255" s="202"/>
      <c r="M255" s="25"/>
      <c r="N255" s="25"/>
      <c r="O255" s="202"/>
      <c r="P255" s="25"/>
      <c r="Q255" s="25"/>
      <c r="R255" s="202"/>
      <c r="S255" s="438"/>
      <c r="T255" s="438"/>
      <c r="U255" s="438"/>
      <c r="V255" s="438"/>
      <c r="W255" s="438"/>
      <c r="X255" s="438"/>
      <c r="Y255" s="438"/>
      <c r="Z255" s="438"/>
    </row>
    <row r="256" spans="1:26" ht="15.75" customHeight="1" x14ac:dyDescent="0.2">
      <c r="A256" s="438"/>
      <c r="B256" s="25"/>
      <c r="C256" s="202"/>
      <c r="D256" s="25"/>
      <c r="E256" s="25"/>
      <c r="F256" s="202"/>
      <c r="G256" s="25"/>
      <c r="H256" s="25"/>
      <c r="I256" s="202"/>
      <c r="J256" s="25"/>
      <c r="K256" s="25"/>
      <c r="L256" s="202"/>
      <c r="M256" s="25"/>
      <c r="N256" s="25"/>
      <c r="O256" s="202"/>
      <c r="P256" s="25"/>
      <c r="Q256" s="25"/>
      <c r="R256" s="202"/>
      <c r="S256" s="438"/>
      <c r="T256" s="438"/>
      <c r="U256" s="438"/>
      <c r="V256" s="438"/>
      <c r="W256" s="438"/>
      <c r="X256" s="438"/>
      <c r="Y256" s="438"/>
      <c r="Z256" s="438"/>
    </row>
    <row r="257" spans="1:26" ht="15.75" customHeight="1" x14ac:dyDescent="0.2">
      <c r="A257" s="438"/>
      <c r="B257" s="25"/>
      <c r="C257" s="202"/>
      <c r="D257" s="25"/>
      <c r="E257" s="25"/>
      <c r="F257" s="202"/>
      <c r="G257" s="25"/>
      <c r="H257" s="25"/>
      <c r="I257" s="202"/>
      <c r="J257" s="25"/>
      <c r="K257" s="25"/>
      <c r="L257" s="202"/>
      <c r="M257" s="25"/>
      <c r="N257" s="25"/>
      <c r="O257" s="202"/>
      <c r="P257" s="25"/>
      <c r="Q257" s="25"/>
      <c r="R257" s="202"/>
      <c r="S257" s="438"/>
      <c r="T257" s="438"/>
      <c r="U257" s="438"/>
      <c r="V257" s="438"/>
      <c r="W257" s="438"/>
      <c r="X257" s="438"/>
      <c r="Y257" s="438"/>
      <c r="Z257" s="438"/>
    </row>
    <row r="258" spans="1:26" ht="15.75" customHeight="1" x14ac:dyDescent="0.2">
      <c r="A258" s="438"/>
      <c r="B258" s="25"/>
      <c r="C258" s="202"/>
      <c r="D258" s="25"/>
      <c r="E258" s="25"/>
      <c r="F258" s="202"/>
      <c r="G258" s="25"/>
      <c r="H258" s="25"/>
      <c r="I258" s="202"/>
      <c r="J258" s="25"/>
      <c r="K258" s="25"/>
      <c r="L258" s="202"/>
      <c r="M258" s="25"/>
      <c r="N258" s="25"/>
      <c r="O258" s="202"/>
      <c r="P258" s="25"/>
      <c r="Q258" s="25"/>
      <c r="R258" s="202"/>
      <c r="S258" s="438"/>
      <c r="T258" s="438"/>
      <c r="U258" s="438"/>
      <c r="V258" s="438"/>
      <c r="W258" s="438"/>
      <c r="X258" s="438"/>
      <c r="Y258" s="438"/>
      <c r="Z258" s="438"/>
    </row>
    <row r="259" spans="1:26" ht="15.75" customHeight="1" x14ac:dyDescent="0.2">
      <c r="A259" s="438"/>
      <c r="B259" s="25"/>
      <c r="C259" s="202"/>
      <c r="D259" s="25"/>
      <c r="E259" s="25"/>
      <c r="F259" s="202"/>
      <c r="G259" s="25"/>
      <c r="H259" s="25"/>
      <c r="I259" s="202"/>
      <c r="J259" s="25"/>
      <c r="K259" s="25"/>
      <c r="L259" s="202"/>
      <c r="M259" s="25"/>
      <c r="N259" s="25"/>
      <c r="O259" s="202"/>
      <c r="P259" s="25"/>
      <c r="Q259" s="25"/>
      <c r="R259" s="202"/>
      <c r="S259" s="438"/>
      <c r="T259" s="438"/>
      <c r="U259" s="438"/>
      <c r="V259" s="438"/>
      <c r="W259" s="438"/>
      <c r="X259" s="438"/>
      <c r="Y259" s="438"/>
      <c r="Z259" s="438"/>
    </row>
    <row r="260" spans="1:26" ht="15.75" customHeight="1" x14ac:dyDescent="0.2">
      <c r="A260" s="438"/>
      <c r="B260" s="25"/>
      <c r="C260" s="202"/>
      <c r="D260" s="25"/>
      <c r="E260" s="25"/>
      <c r="F260" s="202"/>
      <c r="G260" s="25"/>
      <c r="H260" s="25"/>
      <c r="I260" s="202"/>
      <c r="J260" s="25"/>
      <c r="K260" s="25"/>
      <c r="L260" s="202"/>
      <c r="M260" s="25"/>
      <c r="N260" s="25"/>
      <c r="O260" s="202"/>
      <c r="P260" s="25"/>
      <c r="Q260" s="25"/>
      <c r="R260" s="202"/>
      <c r="S260" s="438"/>
      <c r="T260" s="438"/>
      <c r="U260" s="438"/>
      <c r="V260" s="438"/>
      <c r="W260" s="438"/>
      <c r="X260" s="438"/>
      <c r="Y260" s="438"/>
      <c r="Z260" s="438"/>
    </row>
    <row r="261" spans="1:26" ht="15.75" customHeight="1" x14ac:dyDescent="0.2">
      <c r="A261" s="438"/>
      <c r="B261" s="25"/>
      <c r="C261" s="202"/>
      <c r="D261" s="25"/>
      <c r="E261" s="25"/>
      <c r="F261" s="202"/>
      <c r="G261" s="25"/>
      <c r="H261" s="25"/>
      <c r="I261" s="202"/>
      <c r="J261" s="25"/>
      <c r="K261" s="25"/>
      <c r="L261" s="202"/>
      <c r="M261" s="25"/>
      <c r="N261" s="25"/>
      <c r="O261" s="202"/>
      <c r="P261" s="25"/>
      <c r="Q261" s="25"/>
      <c r="R261" s="202"/>
      <c r="S261" s="438"/>
      <c r="T261" s="438"/>
      <c r="U261" s="438"/>
      <c r="V261" s="438"/>
      <c r="W261" s="438"/>
      <c r="X261" s="438"/>
      <c r="Y261" s="438"/>
      <c r="Z261" s="438"/>
    </row>
    <row r="262" spans="1:26" ht="15.75" customHeight="1" x14ac:dyDescent="0.2">
      <c r="A262" s="438"/>
      <c r="B262" s="25"/>
      <c r="C262" s="202"/>
      <c r="D262" s="25"/>
      <c r="E262" s="25"/>
      <c r="F262" s="202"/>
      <c r="G262" s="25"/>
      <c r="H262" s="25"/>
      <c r="I262" s="202"/>
      <c r="J262" s="25"/>
      <c r="K262" s="25"/>
      <c r="L262" s="202"/>
      <c r="M262" s="25"/>
      <c r="N262" s="25"/>
      <c r="O262" s="202"/>
      <c r="P262" s="25"/>
      <c r="Q262" s="25"/>
      <c r="R262" s="202"/>
      <c r="S262" s="438"/>
      <c r="T262" s="438"/>
      <c r="U262" s="438"/>
      <c r="V262" s="438"/>
      <c r="W262" s="438"/>
      <c r="X262" s="438"/>
      <c r="Y262" s="438"/>
      <c r="Z262" s="438"/>
    </row>
    <row r="263" spans="1:26" ht="15.75" customHeight="1" x14ac:dyDescent="0.2">
      <c r="A263" s="438"/>
      <c r="B263" s="25"/>
      <c r="C263" s="202"/>
      <c r="D263" s="25"/>
      <c r="E263" s="25"/>
      <c r="F263" s="202"/>
      <c r="G263" s="25"/>
      <c r="H263" s="25"/>
      <c r="I263" s="202"/>
      <c r="J263" s="25"/>
      <c r="K263" s="25"/>
      <c r="L263" s="202"/>
      <c r="M263" s="25"/>
      <c r="N263" s="25"/>
      <c r="O263" s="202"/>
      <c r="P263" s="25"/>
      <c r="Q263" s="25"/>
      <c r="R263" s="202"/>
      <c r="S263" s="438"/>
      <c r="T263" s="438"/>
      <c r="U263" s="438"/>
      <c r="V263" s="438"/>
      <c r="W263" s="438"/>
      <c r="X263" s="438"/>
      <c r="Y263" s="438"/>
      <c r="Z263" s="438"/>
    </row>
    <row r="264" spans="1:26" ht="15.75" customHeight="1" x14ac:dyDescent="0.2">
      <c r="A264" s="438"/>
      <c r="B264" s="25"/>
      <c r="C264" s="202"/>
      <c r="D264" s="25"/>
      <c r="E264" s="25"/>
      <c r="F264" s="202"/>
      <c r="G264" s="25"/>
      <c r="H264" s="25"/>
      <c r="I264" s="202"/>
      <c r="J264" s="25"/>
      <c r="K264" s="25"/>
      <c r="L264" s="202"/>
      <c r="M264" s="25"/>
      <c r="N264" s="25"/>
      <c r="O264" s="202"/>
      <c r="P264" s="25"/>
      <c r="Q264" s="25"/>
      <c r="R264" s="202"/>
      <c r="S264" s="438"/>
      <c r="T264" s="438"/>
      <c r="U264" s="438"/>
      <c r="V264" s="438"/>
      <c r="W264" s="438"/>
      <c r="X264" s="438"/>
      <c r="Y264" s="438"/>
      <c r="Z264" s="438"/>
    </row>
    <row r="265" spans="1:26" ht="15.75" customHeight="1" x14ac:dyDescent="0.2">
      <c r="A265" s="438"/>
      <c r="B265" s="25"/>
      <c r="C265" s="202"/>
      <c r="D265" s="25"/>
      <c r="E265" s="25"/>
      <c r="F265" s="202"/>
      <c r="G265" s="25"/>
      <c r="H265" s="25"/>
      <c r="I265" s="202"/>
      <c r="J265" s="25"/>
      <c r="K265" s="25"/>
      <c r="L265" s="202"/>
      <c r="M265" s="25"/>
      <c r="N265" s="25"/>
      <c r="O265" s="202"/>
      <c r="P265" s="25"/>
      <c r="Q265" s="25"/>
      <c r="R265" s="202"/>
      <c r="S265" s="438"/>
      <c r="T265" s="438"/>
      <c r="U265" s="438"/>
      <c r="V265" s="438"/>
      <c r="W265" s="438"/>
      <c r="X265" s="438"/>
      <c r="Y265" s="438"/>
      <c r="Z265" s="438"/>
    </row>
    <row r="266" spans="1:26" ht="15.75" customHeight="1" x14ac:dyDescent="0.2">
      <c r="A266" s="438"/>
      <c r="B266" s="25"/>
      <c r="C266" s="202"/>
      <c r="D266" s="25"/>
      <c r="E266" s="25"/>
      <c r="F266" s="202"/>
      <c r="G266" s="25"/>
      <c r="H266" s="25"/>
      <c r="I266" s="202"/>
      <c r="J266" s="25"/>
      <c r="K266" s="25"/>
      <c r="L266" s="202"/>
      <c r="M266" s="25"/>
      <c r="N266" s="25"/>
      <c r="O266" s="202"/>
      <c r="P266" s="25"/>
      <c r="Q266" s="25"/>
      <c r="R266" s="202"/>
      <c r="S266" s="438"/>
      <c r="T266" s="438"/>
      <c r="U266" s="438"/>
      <c r="V266" s="438"/>
      <c r="W266" s="438"/>
      <c r="X266" s="438"/>
      <c r="Y266" s="438"/>
      <c r="Z266" s="438"/>
    </row>
    <row r="267" spans="1:26" ht="15.75" customHeight="1" x14ac:dyDescent="0.2">
      <c r="A267" s="438"/>
      <c r="B267" s="25"/>
      <c r="C267" s="202"/>
      <c r="D267" s="25"/>
      <c r="E267" s="25"/>
      <c r="F267" s="202"/>
      <c r="G267" s="25"/>
      <c r="H267" s="25"/>
      <c r="I267" s="202"/>
      <c r="J267" s="25"/>
      <c r="K267" s="25"/>
      <c r="L267" s="202"/>
      <c r="M267" s="25"/>
      <c r="N267" s="25"/>
      <c r="O267" s="202"/>
      <c r="P267" s="25"/>
      <c r="Q267" s="25"/>
      <c r="R267" s="202"/>
      <c r="S267" s="438"/>
      <c r="T267" s="438"/>
      <c r="U267" s="438"/>
      <c r="V267" s="438"/>
      <c r="W267" s="438"/>
      <c r="X267" s="438"/>
      <c r="Y267" s="438"/>
      <c r="Z267" s="438"/>
    </row>
    <row r="268" spans="1:26" ht="15.75" customHeight="1" x14ac:dyDescent="0.2">
      <c r="A268" s="438"/>
      <c r="B268" s="25"/>
      <c r="C268" s="202"/>
      <c r="D268" s="25"/>
      <c r="E268" s="25"/>
      <c r="F268" s="202"/>
      <c r="G268" s="25"/>
      <c r="H268" s="25"/>
      <c r="I268" s="202"/>
      <c r="J268" s="25"/>
      <c r="K268" s="25"/>
      <c r="L268" s="202"/>
      <c r="M268" s="25"/>
      <c r="N268" s="25"/>
      <c r="O268" s="202"/>
      <c r="P268" s="25"/>
      <c r="Q268" s="25"/>
      <c r="R268" s="202"/>
      <c r="S268" s="438"/>
      <c r="T268" s="438"/>
      <c r="U268" s="438"/>
      <c r="V268" s="438"/>
      <c r="W268" s="438"/>
      <c r="X268" s="438"/>
      <c r="Y268" s="438"/>
      <c r="Z268" s="438"/>
    </row>
    <row r="269" spans="1:26" ht="15.75" customHeight="1" x14ac:dyDescent="0.2">
      <c r="A269" s="438"/>
      <c r="B269" s="25"/>
      <c r="C269" s="202"/>
      <c r="D269" s="25"/>
      <c r="E269" s="25"/>
      <c r="F269" s="202"/>
      <c r="G269" s="25"/>
      <c r="H269" s="25"/>
      <c r="I269" s="202"/>
      <c r="J269" s="25"/>
      <c r="K269" s="25"/>
      <c r="L269" s="202"/>
      <c r="M269" s="25"/>
      <c r="N269" s="25"/>
      <c r="O269" s="202"/>
      <c r="P269" s="25"/>
      <c r="Q269" s="25"/>
      <c r="R269" s="202"/>
      <c r="S269" s="438"/>
      <c r="T269" s="438"/>
      <c r="U269" s="438"/>
      <c r="V269" s="438"/>
      <c r="W269" s="438"/>
      <c r="X269" s="438"/>
      <c r="Y269" s="438"/>
      <c r="Z269" s="438"/>
    </row>
    <row r="270" spans="1:26" ht="15.75" customHeight="1" x14ac:dyDescent="0.2">
      <c r="A270" s="438"/>
      <c r="B270" s="25"/>
      <c r="C270" s="202"/>
      <c r="D270" s="25"/>
      <c r="E270" s="25"/>
      <c r="F270" s="202"/>
      <c r="G270" s="25"/>
      <c r="H270" s="25"/>
      <c r="I270" s="202"/>
      <c r="J270" s="25"/>
      <c r="K270" s="25"/>
      <c r="L270" s="202"/>
      <c r="M270" s="25"/>
      <c r="N270" s="25"/>
      <c r="O270" s="202"/>
      <c r="P270" s="25"/>
      <c r="Q270" s="25"/>
      <c r="R270" s="202"/>
      <c r="S270" s="438"/>
      <c r="T270" s="438"/>
      <c r="U270" s="438"/>
      <c r="V270" s="438"/>
      <c r="W270" s="438"/>
      <c r="X270" s="438"/>
      <c r="Y270" s="438"/>
      <c r="Z270" s="438"/>
    </row>
    <row r="271" spans="1:26" ht="15.75" customHeight="1" x14ac:dyDescent="0.2">
      <c r="A271" s="438"/>
      <c r="B271" s="25"/>
      <c r="C271" s="202"/>
      <c r="D271" s="25"/>
      <c r="E271" s="25"/>
      <c r="F271" s="202"/>
      <c r="G271" s="25"/>
      <c r="H271" s="25"/>
      <c r="I271" s="202"/>
      <c r="J271" s="25"/>
      <c r="K271" s="25"/>
      <c r="L271" s="202"/>
      <c r="M271" s="25"/>
      <c r="N271" s="25"/>
      <c r="O271" s="202"/>
      <c r="P271" s="25"/>
      <c r="Q271" s="25"/>
      <c r="R271" s="202"/>
      <c r="S271" s="438"/>
      <c r="T271" s="438"/>
      <c r="U271" s="438"/>
      <c r="V271" s="438"/>
      <c r="W271" s="438"/>
      <c r="X271" s="438"/>
      <c r="Y271" s="438"/>
      <c r="Z271" s="438"/>
    </row>
    <row r="272" spans="1:26" ht="15.75" customHeight="1" x14ac:dyDescent="0.2">
      <c r="A272" s="438"/>
      <c r="B272" s="25"/>
      <c r="C272" s="202"/>
      <c r="D272" s="25"/>
      <c r="E272" s="25"/>
      <c r="F272" s="202"/>
      <c r="G272" s="25"/>
      <c r="H272" s="25"/>
      <c r="I272" s="202"/>
      <c r="J272" s="25"/>
      <c r="K272" s="25"/>
      <c r="L272" s="202"/>
      <c r="M272" s="25"/>
      <c r="N272" s="25"/>
      <c r="O272" s="202"/>
      <c r="P272" s="25"/>
      <c r="Q272" s="25"/>
      <c r="R272" s="202"/>
      <c r="S272" s="438"/>
      <c r="T272" s="438"/>
      <c r="U272" s="438"/>
      <c r="V272" s="438"/>
      <c r="W272" s="438"/>
      <c r="X272" s="438"/>
      <c r="Y272" s="438"/>
      <c r="Z272" s="438"/>
    </row>
    <row r="273" spans="1:26" ht="15.75" customHeight="1" x14ac:dyDescent="0.2">
      <c r="A273" s="438"/>
      <c r="B273" s="25"/>
      <c r="C273" s="202"/>
      <c r="D273" s="25"/>
      <c r="E273" s="25"/>
      <c r="F273" s="202"/>
      <c r="G273" s="25"/>
      <c r="H273" s="25"/>
      <c r="I273" s="202"/>
      <c r="J273" s="25"/>
      <c r="K273" s="25"/>
      <c r="L273" s="202"/>
      <c r="M273" s="25"/>
      <c r="N273" s="25"/>
      <c r="O273" s="202"/>
      <c r="P273" s="25"/>
      <c r="Q273" s="25"/>
      <c r="R273" s="202"/>
      <c r="S273" s="438"/>
      <c r="T273" s="438"/>
      <c r="U273" s="438"/>
      <c r="V273" s="438"/>
      <c r="W273" s="438"/>
      <c r="X273" s="438"/>
      <c r="Y273" s="438"/>
      <c r="Z273" s="438"/>
    </row>
    <row r="274" spans="1:26" ht="15.75" customHeight="1" x14ac:dyDescent="0.2">
      <c r="A274" s="438"/>
      <c r="B274" s="25"/>
      <c r="C274" s="202"/>
      <c r="D274" s="25"/>
      <c r="E274" s="25"/>
      <c r="F274" s="202"/>
      <c r="G274" s="25"/>
      <c r="H274" s="25"/>
      <c r="I274" s="202"/>
      <c r="J274" s="25"/>
      <c r="K274" s="25"/>
      <c r="L274" s="202"/>
      <c r="M274" s="25"/>
      <c r="N274" s="25"/>
      <c r="O274" s="202"/>
      <c r="P274" s="25"/>
      <c r="Q274" s="25"/>
      <c r="R274" s="202"/>
      <c r="S274" s="438"/>
      <c r="T274" s="438"/>
      <c r="U274" s="438"/>
      <c r="V274" s="438"/>
      <c r="W274" s="438"/>
      <c r="X274" s="438"/>
      <c r="Y274" s="438"/>
      <c r="Z274" s="438"/>
    </row>
    <row r="275" spans="1:26" ht="15.75" customHeight="1" x14ac:dyDescent="0.2">
      <c r="A275" s="438"/>
      <c r="B275" s="25"/>
      <c r="C275" s="202"/>
      <c r="D275" s="25"/>
      <c r="E275" s="25"/>
      <c r="F275" s="202"/>
      <c r="G275" s="25"/>
      <c r="H275" s="25"/>
      <c r="I275" s="202"/>
      <c r="J275" s="25"/>
      <c r="K275" s="25"/>
      <c r="L275" s="202"/>
      <c r="M275" s="25"/>
      <c r="N275" s="25"/>
      <c r="O275" s="202"/>
      <c r="P275" s="25"/>
      <c r="Q275" s="25"/>
      <c r="R275" s="202"/>
      <c r="S275" s="438"/>
      <c r="T275" s="438"/>
      <c r="U275" s="438"/>
      <c r="V275" s="438"/>
      <c r="W275" s="438"/>
      <c r="X275" s="438"/>
      <c r="Y275" s="438"/>
      <c r="Z275" s="438"/>
    </row>
    <row r="276" spans="1:26" ht="15.75" customHeight="1" x14ac:dyDescent="0.2">
      <c r="A276" s="438"/>
      <c r="B276" s="25"/>
      <c r="C276" s="202"/>
      <c r="D276" s="25"/>
      <c r="E276" s="25"/>
      <c r="F276" s="202"/>
      <c r="G276" s="25"/>
      <c r="H276" s="25"/>
      <c r="I276" s="202"/>
      <c r="J276" s="25"/>
      <c r="K276" s="25"/>
      <c r="L276" s="202"/>
      <c r="M276" s="25"/>
      <c r="N276" s="25"/>
      <c r="O276" s="202"/>
      <c r="P276" s="25"/>
      <c r="Q276" s="25"/>
      <c r="R276" s="202"/>
      <c r="S276" s="438"/>
      <c r="T276" s="438"/>
      <c r="U276" s="438"/>
      <c r="V276" s="438"/>
      <c r="W276" s="438"/>
      <c r="X276" s="438"/>
      <c r="Y276" s="438"/>
      <c r="Z276" s="438"/>
    </row>
    <row r="277" spans="1:26" ht="15.75" customHeight="1" x14ac:dyDescent="0.2">
      <c r="A277" s="438"/>
      <c r="B277" s="25"/>
      <c r="C277" s="202"/>
      <c r="D277" s="25"/>
      <c r="E277" s="25"/>
      <c r="F277" s="202"/>
      <c r="G277" s="25"/>
      <c r="H277" s="25"/>
      <c r="I277" s="202"/>
      <c r="J277" s="25"/>
      <c r="K277" s="25"/>
      <c r="L277" s="202"/>
      <c r="M277" s="25"/>
      <c r="N277" s="25"/>
      <c r="O277" s="202"/>
      <c r="P277" s="25"/>
      <c r="Q277" s="25"/>
      <c r="R277" s="202"/>
      <c r="S277" s="438"/>
      <c r="T277" s="438"/>
      <c r="U277" s="438"/>
      <c r="V277" s="438"/>
      <c r="W277" s="438"/>
      <c r="X277" s="438"/>
      <c r="Y277" s="438"/>
      <c r="Z277" s="438"/>
    </row>
    <row r="278" spans="1:26" ht="15.75" customHeight="1" x14ac:dyDescent="0.2">
      <c r="A278" s="438"/>
      <c r="B278" s="25"/>
      <c r="C278" s="202"/>
      <c r="D278" s="25"/>
      <c r="E278" s="25"/>
      <c r="F278" s="202"/>
      <c r="G278" s="25"/>
      <c r="H278" s="25"/>
      <c r="I278" s="202"/>
      <c r="J278" s="25"/>
      <c r="K278" s="25"/>
      <c r="L278" s="202"/>
      <c r="M278" s="25"/>
      <c r="N278" s="25"/>
      <c r="O278" s="202"/>
      <c r="P278" s="25"/>
      <c r="Q278" s="25"/>
      <c r="R278" s="202"/>
      <c r="S278" s="438"/>
      <c r="T278" s="438"/>
      <c r="U278" s="438"/>
      <c r="V278" s="438"/>
      <c r="W278" s="438"/>
      <c r="X278" s="438"/>
      <c r="Y278" s="438"/>
      <c r="Z278" s="438"/>
    </row>
    <row r="279" spans="1:26" ht="15.75" customHeight="1" x14ac:dyDescent="0.2">
      <c r="A279" s="438"/>
      <c r="B279" s="25"/>
      <c r="C279" s="202"/>
      <c r="D279" s="25"/>
      <c r="E279" s="25"/>
      <c r="F279" s="202"/>
      <c r="G279" s="25"/>
      <c r="H279" s="25"/>
      <c r="I279" s="202"/>
      <c r="J279" s="25"/>
      <c r="K279" s="25"/>
      <c r="L279" s="202"/>
      <c r="M279" s="25"/>
      <c r="N279" s="25"/>
      <c r="O279" s="202"/>
      <c r="P279" s="25"/>
      <c r="Q279" s="25"/>
      <c r="R279" s="202"/>
      <c r="S279" s="438"/>
      <c r="T279" s="438"/>
      <c r="U279" s="438"/>
      <c r="V279" s="438"/>
      <c r="W279" s="438"/>
      <c r="X279" s="438"/>
      <c r="Y279" s="438"/>
      <c r="Z279" s="438"/>
    </row>
    <row r="280" spans="1:26" ht="15.75" customHeight="1" x14ac:dyDescent="0.2">
      <c r="A280" s="438"/>
      <c r="B280" s="25"/>
      <c r="C280" s="202"/>
      <c r="D280" s="25"/>
      <c r="E280" s="25"/>
      <c r="F280" s="202"/>
      <c r="G280" s="25"/>
      <c r="H280" s="25"/>
      <c r="I280" s="202"/>
      <c r="J280" s="25"/>
      <c r="K280" s="25"/>
      <c r="L280" s="202"/>
      <c r="M280" s="25"/>
      <c r="N280" s="25"/>
      <c r="O280" s="202"/>
      <c r="P280" s="25"/>
      <c r="Q280" s="25"/>
      <c r="R280" s="202"/>
      <c r="S280" s="438"/>
      <c r="T280" s="438"/>
      <c r="U280" s="438"/>
      <c r="V280" s="438"/>
      <c r="W280" s="438"/>
      <c r="X280" s="438"/>
      <c r="Y280" s="438"/>
      <c r="Z280" s="438"/>
    </row>
    <row r="281" spans="1:26" ht="15.75" customHeight="1" x14ac:dyDescent="0.2">
      <c r="A281" s="438"/>
      <c r="B281" s="25"/>
      <c r="C281" s="202"/>
      <c r="D281" s="25"/>
      <c r="E281" s="25"/>
      <c r="F281" s="202"/>
      <c r="G281" s="25"/>
      <c r="H281" s="25"/>
      <c r="I281" s="202"/>
      <c r="J281" s="25"/>
      <c r="K281" s="25"/>
      <c r="L281" s="202"/>
      <c r="M281" s="25"/>
      <c r="N281" s="25"/>
      <c r="O281" s="202"/>
      <c r="P281" s="25"/>
      <c r="Q281" s="25"/>
      <c r="R281" s="202"/>
      <c r="S281" s="438"/>
      <c r="T281" s="438"/>
      <c r="U281" s="438"/>
      <c r="V281" s="438"/>
      <c r="W281" s="438"/>
      <c r="X281" s="438"/>
      <c r="Y281" s="438"/>
      <c r="Z281" s="438"/>
    </row>
    <row r="282" spans="1:26" ht="15.75" customHeight="1" x14ac:dyDescent="0.2">
      <c r="A282" s="438"/>
      <c r="B282" s="25"/>
      <c r="C282" s="202"/>
      <c r="D282" s="25"/>
      <c r="E282" s="25"/>
      <c r="F282" s="202"/>
      <c r="G282" s="25"/>
      <c r="H282" s="25"/>
      <c r="I282" s="202"/>
      <c r="J282" s="25"/>
      <c r="K282" s="25"/>
      <c r="L282" s="202"/>
      <c r="M282" s="25"/>
      <c r="N282" s="25"/>
      <c r="O282" s="202"/>
      <c r="P282" s="25"/>
      <c r="Q282" s="25"/>
      <c r="R282" s="202"/>
      <c r="S282" s="438"/>
      <c r="T282" s="438"/>
      <c r="U282" s="438"/>
      <c r="V282" s="438"/>
      <c r="W282" s="438"/>
      <c r="X282" s="438"/>
      <c r="Y282" s="438"/>
      <c r="Z282" s="438"/>
    </row>
    <row r="283" spans="1:26" ht="15.75" customHeight="1" x14ac:dyDescent="0.2">
      <c r="A283" s="438"/>
      <c r="B283" s="25"/>
      <c r="C283" s="202"/>
      <c r="D283" s="25"/>
      <c r="E283" s="25"/>
      <c r="F283" s="202"/>
      <c r="G283" s="25"/>
      <c r="H283" s="25"/>
      <c r="I283" s="202"/>
      <c r="J283" s="25"/>
      <c r="K283" s="25"/>
      <c r="L283" s="202"/>
      <c r="M283" s="25"/>
      <c r="N283" s="25"/>
      <c r="O283" s="202"/>
      <c r="P283" s="25"/>
      <c r="Q283" s="25"/>
      <c r="R283" s="202"/>
      <c r="S283" s="438"/>
      <c r="T283" s="438"/>
      <c r="U283" s="438"/>
      <c r="V283" s="438"/>
      <c r="W283" s="438"/>
      <c r="X283" s="438"/>
      <c r="Y283" s="438"/>
      <c r="Z283" s="438"/>
    </row>
    <row r="284" spans="1:26" ht="15.75" customHeight="1" x14ac:dyDescent="0.2">
      <c r="A284" s="438"/>
      <c r="B284" s="25"/>
      <c r="C284" s="202"/>
      <c r="D284" s="25"/>
      <c r="E284" s="25"/>
      <c r="F284" s="202"/>
      <c r="G284" s="25"/>
      <c r="H284" s="25"/>
      <c r="I284" s="202"/>
      <c r="J284" s="25"/>
      <c r="K284" s="25"/>
      <c r="L284" s="202"/>
      <c r="M284" s="25"/>
      <c r="N284" s="25"/>
      <c r="O284" s="202"/>
      <c r="P284" s="25"/>
      <c r="Q284" s="25"/>
      <c r="R284" s="202"/>
      <c r="S284" s="438"/>
      <c r="T284" s="438"/>
      <c r="U284" s="438"/>
      <c r="V284" s="438"/>
      <c r="W284" s="438"/>
      <c r="X284" s="438"/>
      <c r="Y284" s="438"/>
      <c r="Z284" s="438"/>
    </row>
    <row r="285" spans="1:26" ht="15.75" customHeight="1" x14ac:dyDescent="0.2">
      <c r="A285" s="438"/>
      <c r="B285" s="25"/>
      <c r="C285" s="202"/>
      <c r="D285" s="25"/>
      <c r="E285" s="25"/>
      <c r="F285" s="202"/>
      <c r="G285" s="25"/>
      <c r="H285" s="25"/>
      <c r="I285" s="202"/>
      <c r="J285" s="25"/>
      <c r="K285" s="25"/>
      <c r="L285" s="202"/>
      <c r="M285" s="25"/>
      <c r="N285" s="25"/>
      <c r="O285" s="202"/>
      <c r="P285" s="25"/>
      <c r="Q285" s="25"/>
      <c r="R285" s="202"/>
      <c r="S285" s="438"/>
      <c r="T285" s="438"/>
      <c r="U285" s="438"/>
      <c r="V285" s="438"/>
      <c r="W285" s="438"/>
      <c r="X285" s="438"/>
      <c r="Y285" s="438"/>
      <c r="Z285" s="438"/>
    </row>
    <row r="286" spans="1:26" ht="15.75" customHeight="1" x14ac:dyDescent="0.2">
      <c r="A286" s="438"/>
      <c r="B286" s="25"/>
      <c r="C286" s="202"/>
      <c r="D286" s="25"/>
      <c r="E286" s="25"/>
      <c r="F286" s="202"/>
      <c r="G286" s="25"/>
      <c r="H286" s="25"/>
      <c r="I286" s="202"/>
      <c r="J286" s="25"/>
      <c r="K286" s="25"/>
      <c r="L286" s="202"/>
      <c r="M286" s="25"/>
      <c r="N286" s="25"/>
      <c r="O286" s="202"/>
      <c r="P286" s="25"/>
      <c r="Q286" s="25"/>
      <c r="R286" s="202"/>
      <c r="S286" s="438"/>
      <c r="T286" s="438"/>
      <c r="U286" s="438"/>
      <c r="V286" s="438"/>
      <c r="W286" s="438"/>
      <c r="X286" s="438"/>
      <c r="Y286" s="438"/>
      <c r="Z286" s="438"/>
    </row>
    <row r="287" spans="1:26" ht="15.75" customHeight="1" x14ac:dyDescent="0.2">
      <c r="A287" s="438"/>
      <c r="B287" s="25"/>
      <c r="C287" s="202"/>
      <c r="D287" s="25"/>
      <c r="E287" s="25"/>
      <c r="F287" s="202"/>
      <c r="G287" s="25"/>
      <c r="H287" s="25"/>
      <c r="I287" s="202"/>
      <c r="J287" s="25"/>
      <c r="K287" s="25"/>
      <c r="L287" s="202"/>
      <c r="M287" s="25"/>
      <c r="N287" s="25"/>
      <c r="O287" s="202"/>
      <c r="P287" s="25"/>
      <c r="Q287" s="25"/>
      <c r="R287" s="202"/>
      <c r="S287" s="438"/>
      <c r="T287" s="438"/>
      <c r="U287" s="438"/>
      <c r="V287" s="438"/>
      <c r="W287" s="438"/>
      <c r="X287" s="438"/>
      <c r="Y287" s="438"/>
      <c r="Z287" s="438"/>
    </row>
    <row r="288" spans="1:26" ht="15.75" customHeight="1" x14ac:dyDescent="0.2">
      <c r="A288" s="438"/>
      <c r="B288" s="25"/>
      <c r="C288" s="202"/>
      <c r="D288" s="25"/>
      <c r="E288" s="25"/>
      <c r="F288" s="202"/>
      <c r="G288" s="25"/>
      <c r="H288" s="25"/>
      <c r="I288" s="202"/>
      <c r="J288" s="25"/>
      <c r="K288" s="25"/>
      <c r="L288" s="202"/>
      <c r="M288" s="25"/>
      <c r="N288" s="25"/>
      <c r="O288" s="202"/>
      <c r="P288" s="25"/>
      <c r="Q288" s="25"/>
      <c r="R288" s="202"/>
      <c r="S288" s="438"/>
      <c r="T288" s="438"/>
      <c r="U288" s="438"/>
      <c r="V288" s="438"/>
      <c r="W288" s="438"/>
      <c r="X288" s="438"/>
      <c r="Y288" s="438"/>
      <c r="Z288" s="438"/>
    </row>
    <row r="289" spans="1:26" ht="15.75" customHeight="1" x14ac:dyDescent="0.2">
      <c r="A289" s="438"/>
      <c r="B289" s="25"/>
      <c r="C289" s="202"/>
      <c r="D289" s="25"/>
      <c r="E289" s="25"/>
      <c r="F289" s="202"/>
      <c r="G289" s="25"/>
      <c r="H289" s="25"/>
      <c r="I289" s="202"/>
      <c r="J289" s="25"/>
      <c r="K289" s="25"/>
      <c r="L289" s="202"/>
      <c r="M289" s="25"/>
      <c r="N289" s="25"/>
      <c r="O289" s="202"/>
      <c r="P289" s="25"/>
      <c r="Q289" s="25"/>
      <c r="R289" s="202"/>
      <c r="S289" s="438"/>
      <c r="T289" s="438"/>
      <c r="U289" s="438"/>
      <c r="V289" s="438"/>
      <c r="W289" s="438"/>
      <c r="X289" s="438"/>
      <c r="Y289" s="438"/>
      <c r="Z289" s="438"/>
    </row>
    <row r="290" spans="1:26" ht="15.75" customHeight="1" x14ac:dyDescent="0.2">
      <c r="A290" s="438"/>
      <c r="B290" s="25"/>
      <c r="C290" s="202"/>
      <c r="D290" s="25"/>
      <c r="E290" s="25"/>
      <c r="F290" s="202"/>
      <c r="G290" s="25"/>
      <c r="H290" s="25"/>
      <c r="I290" s="202"/>
      <c r="J290" s="25"/>
      <c r="K290" s="25"/>
      <c r="L290" s="202"/>
      <c r="M290" s="25"/>
      <c r="N290" s="25"/>
      <c r="O290" s="202"/>
      <c r="P290" s="25"/>
      <c r="Q290" s="25"/>
      <c r="R290" s="202"/>
      <c r="S290" s="438"/>
      <c r="T290" s="438"/>
      <c r="U290" s="438"/>
      <c r="V290" s="438"/>
      <c r="W290" s="438"/>
      <c r="X290" s="438"/>
      <c r="Y290" s="438"/>
      <c r="Z290" s="438"/>
    </row>
    <row r="291" spans="1:26" ht="15.75" customHeight="1" x14ac:dyDescent="0.2">
      <c r="A291" s="438"/>
      <c r="B291" s="25"/>
      <c r="C291" s="202"/>
      <c r="D291" s="25"/>
      <c r="E291" s="25"/>
      <c r="F291" s="202"/>
      <c r="G291" s="25"/>
      <c r="H291" s="25"/>
      <c r="I291" s="202"/>
      <c r="J291" s="25"/>
      <c r="K291" s="25"/>
      <c r="L291" s="202"/>
      <c r="M291" s="25"/>
      <c r="N291" s="25"/>
      <c r="O291" s="202"/>
      <c r="P291" s="25"/>
      <c r="Q291" s="25"/>
      <c r="R291" s="202"/>
      <c r="S291" s="438"/>
      <c r="T291" s="438"/>
      <c r="U291" s="438"/>
      <c r="V291" s="438"/>
      <c r="W291" s="438"/>
      <c r="X291" s="438"/>
      <c r="Y291" s="438"/>
      <c r="Z291" s="438"/>
    </row>
    <row r="292" spans="1:26" ht="15.75" customHeight="1" x14ac:dyDescent="0.2">
      <c r="A292" s="438"/>
      <c r="B292" s="25"/>
      <c r="C292" s="202"/>
      <c r="D292" s="25"/>
      <c r="E292" s="25"/>
      <c r="F292" s="202"/>
      <c r="G292" s="25"/>
      <c r="H292" s="25"/>
      <c r="I292" s="202"/>
      <c r="J292" s="25"/>
      <c r="K292" s="25"/>
      <c r="L292" s="202"/>
      <c r="M292" s="25"/>
      <c r="N292" s="25"/>
      <c r="O292" s="202"/>
      <c r="P292" s="25"/>
      <c r="Q292" s="25"/>
      <c r="R292" s="202"/>
      <c r="S292" s="438"/>
      <c r="T292" s="438"/>
      <c r="U292" s="438"/>
      <c r="V292" s="438"/>
      <c r="W292" s="438"/>
      <c r="X292" s="438"/>
      <c r="Y292" s="438"/>
      <c r="Z292" s="438"/>
    </row>
    <row r="293" spans="1:26" ht="15.75" customHeight="1" x14ac:dyDescent="0.2">
      <c r="A293" s="438"/>
      <c r="B293" s="25"/>
      <c r="C293" s="202"/>
      <c r="D293" s="25"/>
      <c r="E293" s="25"/>
      <c r="F293" s="202"/>
      <c r="G293" s="25"/>
      <c r="H293" s="25"/>
      <c r="I293" s="202"/>
      <c r="J293" s="25"/>
      <c r="K293" s="25"/>
      <c r="L293" s="202"/>
      <c r="M293" s="25"/>
      <c r="N293" s="25"/>
      <c r="O293" s="202"/>
      <c r="P293" s="25"/>
      <c r="Q293" s="25"/>
      <c r="R293" s="202"/>
      <c r="S293" s="438"/>
      <c r="T293" s="438"/>
      <c r="U293" s="438"/>
      <c r="V293" s="438"/>
      <c r="W293" s="438"/>
      <c r="X293" s="438"/>
      <c r="Y293" s="438"/>
      <c r="Z293" s="438"/>
    </row>
    <row r="294" spans="1:26" ht="15.75" customHeight="1" x14ac:dyDescent="0.2">
      <c r="A294" s="438"/>
      <c r="B294" s="25"/>
      <c r="C294" s="202"/>
      <c r="D294" s="25"/>
      <c r="E294" s="25"/>
      <c r="F294" s="202"/>
      <c r="G294" s="25"/>
      <c r="H294" s="25"/>
      <c r="I294" s="202"/>
      <c r="J294" s="25"/>
      <c r="K294" s="25"/>
      <c r="L294" s="202"/>
      <c r="M294" s="25"/>
      <c r="N294" s="25"/>
      <c r="O294" s="202"/>
      <c r="P294" s="25"/>
      <c r="Q294" s="25"/>
      <c r="R294" s="202"/>
      <c r="S294" s="438"/>
      <c r="T294" s="438"/>
      <c r="U294" s="438"/>
      <c r="V294" s="438"/>
      <c r="W294" s="438"/>
      <c r="X294" s="438"/>
      <c r="Y294" s="438"/>
      <c r="Z294" s="438"/>
    </row>
    <row r="295" spans="1:26" ht="15.75" customHeight="1" x14ac:dyDescent="0.2">
      <c r="A295" s="438"/>
      <c r="B295" s="25"/>
      <c r="C295" s="202"/>
      <c r="D295" s="25"/>
      <c r="E295" s="25"/>
      <c r="F295" s="202"/>
      <c r="G295" s="25"/>
      <c r="H295" s="25"/>
      <c r="I295" s="202"/>
      <c r="J295" s="25"/>
      <c r="K295" s="25"/>
      <c r="L295" s="202"/>
      <c r="M295" s="25"/>
      <c r="N295" s="25"/>
      <c r="O295" s="202"/>
      <c r="P295" s="25"/>
      <c r="Q295" s="25"/>
      <c r="R295" s="202"/>
      <c r="S295" s="438"/>
      <c r="T295" s="438"/>
      <c r="U295" s="438"/>
      <c r="V295" s="438"/>
      <c r="W295" s="438"/>
      <c r="X295" s="438"/>
      <c r="Y295" s="438"/>
      <c r="Z295" s="438"/>
    </row>
    <row r="296" spans="1:26" ht="15.75" customHeight="1" x14ac:dyDescent="0.2">
      <c r="A296" s="438"/>
      <c r="B296" s="25"/>
      <c r="C296" s="202"/>
      <c r="D296" s="25"/>
      <c r="E296" s="25"/>
      <c r="F296" s="202"/>
      <c r="G296" s="25"/>
      <c r="H296" s="25"/>
      <c r="I296" s="202"/>
      <c r="J296" s="25"/>
      <c r="K296" s="25"/>
      <c r="L296" s="202"/>
      <c r="M296" s="25"/>
      <c r="N296" s="25"/>
      <c r="O296" s="202"/>
      <c r="P296" s="25"/>
      <c r="Q296" s="25"/>
      <c r="R296" s="202"/>
      <c r="S296" s="438"/>
      <c r="T296" s="438"/>
      <c r="U296" s="438"/>
      <c r="V296" s="438"/>
      <c r="W296" s="438"/>
      <c r="X296" s="438"/>
      <c r="Y296" s="438"/>
      <c r="Z296" s="438"/>
    </row>
    <row r="297" spans="1:26" ht="15.75" customHeight="1" x14ac:dyDescent="0.2">
      <c r="A297" s="438"/>
      <c r="B297" s="25"/>
      <c r="C297" s="202"/>
      <c r="D297" s="25"/>
      <c r="E297" s="25"/>
      <c r="F297" s="202"/>
      <c r="G297" s="25"/>
      <c r="H297" s="25"/>
      <c r="I297" s="202"/>
      <c r="J297" s="25"/>
      <c r="K297" s="25"/>
      <c r="L297" s="202"/>
      <c r="M297" s="25"/>
      <c r="N297" s="25"/>
      <c r="O297" s="202"/>
      <c r="P297" s="25"/>
      <c r="Q297" s="25"/>
      <c r="R297" s="202"/>
      <c r="S297" s="438"/>
      <c r="T297" s="438"/>
      <c r="U297" s="438"/>
      <c r="V297" s="438"/>
      <c r="W297" s="438"/>
      <c r="X297" s="438"/>
      <c r="Y297" s="438"/>
      <c r="Z297" s="438"/>
    </row>
    <row r="298" spans="1:26" ht="15.75" customHeight="1" x14ac:dyDescent="0.2">
      <c r="A298" s="438"/>
      <c r="B298" s="25"/>
      <c r="C298" s="202"/>
      <c r="D298" s="25"/>
      <c r="E298" s="25"/>
      <c r="F298" s="202"/>
      <c r="G298" s="25"/>
      <c r="H298" s="25"/>
      <c r="I298" s="202"/>
      <c r="J298" s="25"/>
      <c r="K298" s="25"/>
      <c r="L298" s="202"/>
      <c r="M298" s="25"/>
      <c r="N298" s="25"/>
      <c r="O298" s="202"/>
      <c r="P298" s="25"/>
      <c r="Q298" s="25"/>
      <c r="R298" s="202"/>
      <c r="S298" s="438"/>
      <c r="T298" s="438"/>
      <c r="U298" s="438"/>
      <c r="V298" s="438"/>
      <c r="W298" s="438"/>
      <c r="X298" s="438"/>
      <c r="Y298" s="438"/>
      <c r="Z298" s="438"/>
    </row>
    <row r="299" spans="1:26" ht="15.75" customHeight="1" x14ac:dyDescent="0.2">
      <c r="A299" s="438"/>
      <c r="B299" s="25"/>
      <c r="C299" s="202"/>
      <c r="D299" s="25"/>
      <c r="E299" s="25"/>
      <c r="F299" s="202"/>
      <c r="G299" s="25"/>
      <c r="H299" s="25"/>
      <c r="I299" s="202"/>
      <c r="J299" s="25"/>
      <c r="K299" s="25"/>
      <c r="L299" s="202"/>
      <c r="M299" s="25"/>
      <c r="N299" s="25"/>
      <c r="O299" s="202"/>
      <c r="P299" s="25"/>
      <c r="Q299" s="25"/>
      <c r="R299" s="202"/>
      <c r="S299" s="438"/>
      <c r="T299" s="438"/>
      <c r="U299" s="438"/>
      <c r="V299" s="438"/>
      <c r="W299" s="438"/>
      <c r="X299" s="438"/>
      <c r="Y299" s="438"/>
      <c r="Z299" s="438"/>
    </row>
    <row r="300" spans="1:26" ht="15.75" customHeight="1" x14ac:dyDescent="0.2">
      <c r="A300" s="438"/>
      <c r="B300" s="25"/>
      <c r="C300" s="202"/>
      <c r="D300" s="25"/>
      <c r="E300" s="25"/>
      <c r="F300" s="202"/>
      <c r="G300" s="25"/>
      <c r="H300" s="25"/>
      <c r="I300" s="202"/>
      <c r="J300" s="25"/>
      <c r="K300" s="25"/>
      <c r="L300" s="202"/>
      <c r="M300" s="25"/>
      <c r="N300" s="25"/>
      <c r="O300" s="202"/>
      <c r="P300" s="25"/>
      <c r="Q300" s="25"/>
      <c r="R300" s="202"/>
      <c r="S300" s="438"/>
      <c r="T300" s="438"/>
      <c r="U300" s="438"/>
      <c r="V300" s="438"/>
      <c r="W300" s="438"/>
      <c r="X300" s="438"/>
      <c r="Y300" s="438"/>
      <c r="Z300" s="438"/>
    </row>
    <row r="301" spans="1:26" ht="15.75" customHeight="1" x14ac:dyDescent="0.2">
      <c r="A301" s="438"/>
      <c r="B301" s="25"/>
      <c r="C301" s="202"/>
      <c r="D301" s="25"/>
      <c r="E301" s="25"/>
      <c r="F301" s="202"/>
      <c r="G301" s="25"/>
      <c r="H301" s="25"/>
      <c r="I301" s="202"/>
      <c r="J301" s="25"/>
      <c r="K301" s="25"/>
      <c r="L301" s="202"/>
      <c r="M301" s="25"/>
      <c r="N301" s="25"/>
      <c r="O301" s="202"/>
      <c r="P301" s="25"/>
      <c r="Q301" s="25"/>
      <c r="R301" s="202"/>
      <c r="S301" s="438"/>
      <c r="T301" s="438"/>
      <c r="U301" s="438"/>
      <c r="V301" s="438"/>
      <c r="W301" s="438"/>
      <c r="X301" s="438"/>
      <c r="Y301" s="438"/>
      <c r="Z301" s="438"/>
    </row>
    <row r="302" spans="1:26" ht="15.75" customHeight="1" x14ac:dyDescent="0.2">
      <c r="A302" s="438"/>
      <c r="B302" s="25"/>
      <c r="C302" s="202"/>
      <c r="D302" s="25"/>
      <c r="E302" s="25"/>
      <c r="F302" s="202"/>
      <c r="G302" s="25"/>
      <c r="H302" s="25"/>
      <c r="I302" s="202"/>
      <c r="J302" s="25"/>
      <c r="K302" s="25"/>
      <c r="L302" s="202"/>
      <c r="M302" s="25"/>
      <c r="N302" s="25"/>
      <c r="O302" s="202"/>
      <c r="P302" s="25"/>
      <c r="Q302" s="25"/>
      <c r="R302" s="202"/>
      <c r="S302" s="438"/>
      <c r="T302" s="438"/>
      <c r="U302" s="438"/>
      <c r="V302" s="438"/>
      <c r="W302" s="438"/>
      <c r="X302" s="438"/>
      <c r="Y302" s="438"/>
      <c r="Z302" s="438"/>
    </row>
    <row r="303" spans="1:26" ht="15.75" customHeight="1" x14ac:dyDescent="0.2">
      <c r="A303" s="438"/>
      <c r="B303" s="25"/>
      <c r="C303" s="202"/>
      <c r="D303" s="25"/>
      <c r="E303" s="25"/>
      <c r="F303" s="202"/>
      <c r="G303" s="25"/>
      <c r="H303" s="25"/>
      <c r="I303" s="202"/>
      <c r="J303" s="25"/>
      <c r="K303" s="25"/>
      <c r="L303" s="202"/>
      <c r="M303" s="25"/>
      <c r="N303" s="25"/>
      <c r="O303" s="202"/>
      <c r="P303" s="25"/>
      <c r="Q303" s="25"/>
      <c r="R303" s="202"/>
      <c r="S303" s="438"/>
      <c r="T303" s="438"/>
      <c r="U303" s="438"/>
      <c r="V303" s="438"/>
      <c r="W303" s="438"/>
      <c r="X303" s="438"/>
      <c r="Y303" s="438"/>
      <c r="Z303" s="438"/>
    </row>
    <row r="304" spans="1:26" ht="15.75" customHeight="1" x14ac:dyDescent="0.2">
      <c r="A304" s="438"/>
      <c r="B304" s="25"/>
      <c r="C304" s="202"/>
      <c r="D304" s="25"/>
      <c r="E304" s="25"/>
      <c r="F304" s="202"/>
      <c r="G304" s="25"/>
      <c r="H304" s="25"/>
      <c r="I304" s="202"/>
      <c r="J304" s="25"/>
      <c r="K304" s="25"/>
      <c r="L304" s="202"/>
      <c r="M304" s="25"/>
      <c r="N304" s="25"/>
      <c r="O304" s="202"/>
      <c r="P304" s="25"/>
      <c r="Q304" s="25"/>
      <c r="R304" s="202"/>
      <c r="S304" s="438"/>
      <c r="T304" s="438"/>
      <c r="U304" s="438"/>
      <c r="V304" s="438"/>
      <c r="W304" s="438"/>
      <c r="X304" s="438"/>
      <c r="Y304" s="438"/>
      <c r="Z304" s="438"/>
    </row>
    <row r="305" spans="1:26" ht="15.75" customHeight="1" x14ac:dyDescent="0.2">
      <c r="A305" s="438"/>
      <c r="B305" s="25"/>
      <c r="C305" s="202"/>
      <c r="D305" s="25"/>
      <c r="E305" s="25"/>
      <c r="F305" s="202"/>
      <c r="G305" s="25"/>
      <c r="H305" s="25"/>
      <c r="I305" s="202"/>
      <c r="J305" s="25"/>
      <c r="K305" s="25"/>
      <c r="L305" s="202"/>
      <c r="M305" s="25"/>
      <c r="N305" s="25"/>
      <c r="O305" s="202"/>
      <c r="P305" s="25"/>
      <c r="Q305" s="25"/>
      <c r="R305" s="202"/>
      <c r="S305" s="438"/>
      <c r="T305" s="438"/>
      <c r="U305" s="438"/>
      <c r="V305" s="438"/>
      <c r="W305" s="438"/>
      <c r="X305" s="438"/>
      <c r="Y305" s="438"/>
      <c r="Z305" s="438"/>
    </row>
    <row r="306" spans="1:26" ht="15.75" customHeight="1" x14ac:dyDescent="0.2">
      <c r="A306" s="438"/>
      <c r="B306" s="25"/>
      <c r="C306" s="202"/>
      <c r="D306" s="25"/>
      <c r="E306" s="25"/>
      <c r="F306" s="202"/>
      <c r="G306" s="25"/>
      <c r="H306" s="25"/>
      <c r="I306" s="202"/>
      <c r="J306" s="25"/>
      <c r="K306" s="25"/>
      <c r="L306" s="202"/>
      <c r="M306" s="25"/>
      <c r="N306" s="25"/>
      <c r="O306" s="202"/>
      <c r="P306" s="25"/>
      <c r="Q306" s="25"/>
      <c r="R306" s="202"/>
      <c r="S306" s="438"/>
      <c r="T306" s="438"/>
      <c r="U306" s="438"/>
      <c r="V306" s="438"/>
      <c r="W306" s="438"/>
      <c r="X306" s="438"/>
      <c r="Y306" s="438"/>
      <c r="Z306" s="438"/>
    </row>
    <row r="307" spans="1:26" ht="15.75" customHeight="1" x14ac:dyDescent="0.2">
      <c r="A307" s="438"/>
      <c r="B307" s="25"/>
      <c r="C307" s="202"/>
      <c r="D307" s="25"/>
      <c r="E307" s="25"/>
      <c r="F307" s="202"/>
      <c r="G307" s="25"/>
      <c r="H307" s="25"/>
      <c r="I307" s="202"/>
      <c r="J307" s="25"/>
      <c r="K307" s="25"/>
      <c r="L307" s="202"/>
      <c r="M307" s="25"/>
      <c r="N307" s="25"/>
      <c r="O307" s="202"/>
      <c r="P307" s="25"/>
      <c r="Q307" s="25"/>
      <c r="R307" s="202"/>
      <c r="S307" s="438"/>
      <c r="T307" s="438"/>
      <c r="U307" s="438"/>
      <c r="V307" s="438"/>
      <c r="W307" s="438"/>
      <c r="X307" s="438"/>
      <c r="Y307" s="438"/>
      <c r="Z307" s="438"/>
    </row>
    <row r="308" spans="1:26" ht="15.75" customHeight="1" x14ac:dyDescent="0.2">
      <c r="A308" s="438"/>
      <c r="B308" s="25"/>
      <c r="C308" s="202"/>
      <c r="D308" s="25"/>
      <c r="E308" s="25"/>
      <c r="F308" s="202"/>
      <c r="G308" s="25"/>
      <c r="H308" s="25"/>
      <c r="I308" s="202"/>
      <c r="J308" s="25"/>
      <c r="K308" s="25"/>
      <c r="L308" s="202"/>
      <c r="M308" s="25"/>
      <c r="N308" s="25"/>
      <c r="O308" s="202"/>
      <c r="P308" s="25"/>
      <c r="Q308" s="25"/>
      <c r="R308" s="202"/>
      <c r="S308" s="438"/>
      <c r="T308" s="438"/>
      <c r="U308" s="438"/>
      <c r="V308" s="438"/>
      <c r="W308" s="438"/>
      <c r="X308" s="438"/>
      <c r="Y308" s="438"/>
      <c r="Z308" s="438"/>
    </row>
    <row r="309" spans="1:26" ht="15.75" customHeight="1" x14ac:dyDescent="0.2">
      <c r="A309" s="438"/>
      <c r="B309" s="25"/>
      <c r="C309" s="202"/>
      <c r="D309" s="25"/>
      <c r="E309" s="25"/>
      <c r="F309" s="202"/>
      <c r="G309" s="25"/>
      <c r="H309" s="25"/>
      <c r="I309" s="202"/>
      <c r="J309" s="25"/>
      <c r="K309" s="25"/>
      <c r="L309" s="202"/>
      <c r="M309" s="25"/>
      <c r="N309" s="25"/>
      <c r="O309" s="202"/>
      <c r="P309" s="25"/>
      <c r="Q309" s="25"/>
      <c r="R309" s="202"/>
      <c r="S309" s="438"/>
      <c r="T309" s="438"/>
      <c r="U309" s="438"/>
      <c r="V309" s="438"/>
      <c r="W309" s="438"/>
      <c r="X309" s="438"/>
      <c r="Y309" s="438"/>
      <c r="Z309" s="438"/>
    </row>
    <row r="310" spans="1:26" ht="15.75" customHeight="1" x14ac:dyDescent="0.2">
      <c r="A310" s="438"/>
      <c r="B310" s="25"/>
      <c r="C310" s="202"/>
      <c r="D310" s="25"/>
      <c r="E310" s="25"/>
      <c r="F310" s="202"/>
      <c r="G310" s="25"/>
      <c r="H310" s="25"/>
      <c r="I310" s="202"/>
      <c r="J310" s="25"/>
      <c r="K310" s="25"/>
      <c r="L310" s="202"/>
      <c r="M310" s="25"/>
      <c r="N310" s="25"/>
      <c r="O310" s="202"/>
      <c r="P310" s="25"/>
      <c r="Q310" s="25"/>
      <c r="R310" s="202"/>
      <c r="S310" s="438"/>
      <c r="T310" s="438"/>
      <c r="U310" s="438"/>
      <c r="V310" s="438"/>
      <c r="W310" s="438"/>
      <c r="X310" s="438"/>
      <c r="Y310" s="438"/>
      <c r="Z310" s="438"/>
    </row>
    <row r="311" spans="1:26" ht="15.75" customHeight="1" x14ac:dyDescent="0.2">
      <c r="A311" s="438"/>
      <c r="B311" s="25"/>
      <c r="C311" s="202"/>
      <c r="D311" s="25"/>
      <c r="E311" s="25"/>
      <c r="F311" s="202"/>
      <c r="G311" s="25"/>
      <c r="H311" s="25"/>
      <c r="I311" s="202"/>
      <c r="J311" s="25"/>
      <c r="K311" s="25"/>
      <c r="L311" s="202"/>
      <c r="M311" s="25"/>
      <c r="N311" s="25"/>
      <c r="O311" s="202"/>
      <c r="P311" s="25"/>
      <c r="Q311" s="25"/>
      <c r="R311" s="202"/>
      <c r="S311" s="438"/>
      <c r="T311" s="438"/>
      <c r="U311" s="438"/>
      <c r="V311" s="438"/>
      <c r="W311" s="438"/>
      <c r="X311" s="438"/>
      <c r="Y311" s="438"/>
      <c r="Z311" s="438"/>
    </row>
    <row r="312" spans="1:26" ht="15.75" customHeight="1" x14ac:dyDescent="0.2">
      <c r="A312" s="438"/>
      <c r="B312" s="25"/>
      <c r="C312" s="202"/>
      <c r="D312" s="25"/>
      <c r="E312" s="25"/>
      <c r="F312" s="202"/>
      <c r="G312" s="25"/>
      <c r="H312" s="25"/>
      <c r="I312" s="202"/>
      <c r="J312" s="25"/>
      <c r="K312" s="25"/>
      <c r="L312" s="202"/>
      <c r="M312" s="25"/>
      <c r="N312" s="25"/>
      <c r="O312" s="202"/>
      <c r="P312" s="25"/>
      <c r="Q312" s="25"/>
      <c r="R312" s="202"/>
      <c r="S312" s="438"/>
      <c r="T312" s="438"/>
      <c r="U312" s="438"/>
      <c r="V312" s="438"/>
      <c r="W312" s="438"/>
      <c r="X312" s="438"/>
      <c r="Y312" s="438"/>
      <c r="Z312" s="438"/>
    </row>
    <row r="313" spans="1:26" ht="15.75" customHeight="1" x14ac:dyDescent="0.2">
      <c r="A313" s="438"/>
      <c r="B313" s="25"/>
      <c r="C313" s="202"/>
      <c r="D313" s="25"/>
      <c r="E313" s="25"/>
      <c r="F313" s="202"/>
      <c r="G313" s="25"/>
      <c r="H313" s="25"/>
      <c r="I313" s="202"/>
      <c r="J313" s="25"/>
      <c r="K313" s="25"/>
      <c r="L313" s="202"/>
      <c r="M313" s="25"/>
      <c r="N313" s="25"/>
      <c r="O313" s="202"/>
      <c r="P313" s="25"/>
      <c r="Q313" s="25"/>
      <c r="R313" s="202"/>
      <c r="S313" s="438"/>
      <c r="T313" s="438"/>
      <c r="U313" s="438"/>
      <c r="V313" s="438"/>
      <c r="W313" s="438"/>
      <c r="X313" s="438"/>
      <c r="Y313" s="438"/>
      <c r="Z313" s="438"/>
    </row>
    <row r="314" spans="1:26" ht="15.75" customHeight="1" x14ac:dyDescent="0.2">
      <c r="A314" s="438"/>
      <c r="B314" s="25"/>
      <c r="C314" s="202"/>
      <c r="D314" s="25"/>
      <c r="E314" s="25"/>
      <c r="F314" s="202"/>
      <c r="G314" s="25"/>
      <c r="H314" s="25"/>
      <c r="I314" s="202"/>
      <c r="J314" s="25"/>
      <c r="K314" s="25"/>
      <c r="L314" s="202"/>
      <c r="M314" s="25"/>
      <c r="N314" s="25"/>
      <c r="O314" s="202"/>
      <c r="P314" s="25"/>
      <c r="Q314" s="25"/>
      <c r="R314" s="202"/>
      <c r="S314" s="438"/>
      <c r="T314" s="438"/>
      <c r="U314" s="438"/>
      <c r="V314" s="438"/>
      <c r="W314" s="438"/>
      <c r="X314" s="438"/>
      <c r="Y314" s="438"/>
      <c r="Z314" s="438"/>
    </row>
    <row r="315" spans="1:26" ht="15.75" customHeight="1" x14ac:dyDescent="0.2">
      <c r="A315" s="438"/>
      <c r="B315" s="25"/>
      <c r="C315" s="202"/>
      <c r="D315" s="25"/>
      <c r="E315" s="25"/>
      <c r="F315" s="202"/>
      <c r="G315" s="25"/>
      <c r="H315" s="25"/>
      <c r="I315" s="202"/>
      <c r="J315" s="25"/>
      <c r="K315" s="25"/>
      <c r="L315" s="202"/>
      <c r="M315" s="25"/>
      <c r="N315" s="25"/>
      <c r="O315" s="202"/>
      <c r="P315" s="25"/>
      <c r="Q315" s="25"/>
      <c r="R315" s="202"/>
      <c r="S315" s="438"/>
      <c r="T315" s="438"/>
      <c r="U315" s="438"/>
      <c r="V315" s="438"/>
      <c r="W315" s="438"/>
      <c r="X315" s="438"/>
      <c r="Y315" s="438"/>
      <c r="Z315" s="438"/>
    </row>
    <row r="316" spans="1:26" ht="15.75" customHeight="1" x14ac:dyDescent="0.2">
      <c r="A316" s="438"/>
      <c r="B316" s="25"/>
      <c r="C316" s="202"/>
      <c r="D316" s="25"/>
      <c r="E316" s="25"/>
      <c r="F316" s="202"/>
      <c r="G316" s="25"/>
      <c r="H316" s="25"/>
      <c r="I316" s="202"/>
      <c r="J316" s="25"/>
      <c r="K316" s="25"/>
      <c r="L316" s="202"/>
      <c r="M316" s="25"/>
      <c r="N316" s="25"/>
      <c r="O316" s="202"/>
      <c r="P316" s="25"/>
      <c r="Q316" s="25"/>
      <c r="R316" s="202"/>
      <c r="S316" s="438"/>
      <c r="T316" s="438"/>
      <c r="U316" s="438"/>
      <c r="V316" s="438"/>
      <c r="W316" s="438"/>
      <c r="X316" s="438"/>
      <c r="Y316" s="438"/>
      <c r="Z316" s="438"/>
    </row>
    <row r="317" spans="1:26" ht="15.75" customHeight="1" x14ac:dyDescent="0.2">
      <c r="A317" s="438"/>
      <c r="B317" s="25"/>
      <c r="C317" s="202"/>
      <c r="D317" s="25"/>
      <c r="E317" s="25"/>
      <c r="F317" s="202"/>
      <c r="G317" s="25"/>
      <c r="H317" s="25"/>
      <c r="I317" s="202"/>
      <c r="J317" s="25"/>
      <c r="K317" s="25"/>
      <c r="L317" s="202"/>
      <c r="M317" s="25"/>
      <c r="N317" s="25"/>
      <c r="O317" s="202"/>
      <c r="P317" s="25"/>
      <c r="Q317" s="25"/>
      <c r="R317" s="202"/>
      <c r="S317" s="438"/>
      <c r="T317" s="438"/>
      <c r="U317" s="438"/>
      <c r="V317" s="438"/>
      <c r="W317" s="438"/>
      <c r="X317" s="438"/>
      <c r="Y317" s="438"/>
      <c r="Z317" s="438"/>
    </row>
    <row r="318" spans="1:26" ht="15.75" customHeight="1" x14ac:dyDescent="0.2">
      <c r="A318" s="438"/>
      <c r="B318" s="25"/>
      <c r="C318" s="202"/>
      <c r="D318" s="25"/>
      <c r="E318" s="25"/>
      <c r="F318" s="202"/>
      <c r="G318" s="25"/>
      <c r="H318" s="25"/>
      <c r="I318" s="202"/>
      <c r="J318" s="25"/>
      <c r="K318" s="25"/>
      <c r="L318" s="202"/>
      <c r="M318" s="25"/>
      <c r="N318" s="25"/>
      <c r="O318" s="202"/>
      <c r="P318" s="25"/>
      <c r="Q318" s="25"/>
      <c r="R318" s="202"/>
      <c r="S318" s="438"/>
      <c r="T318" s="438"/>
      <c r="U318" s="438"/>
      <c r="V318" s="438"/>
      <c r="W318" s="438"/>
      <c r="X318" s="438"/>
      <c r="Y318" s="438"/>
      <c r="Z318" s="438"/>
    </row>
    <row r="319" spans="1:26" ht="15.75" customHeight="1" x14ac:dyDescent="0.2">
      <c r="A319" s="438"/>
      <c r="B319" s="25"/>
      <c r="C319" s="202"/>
      <c r="D319" s="25"/>
      <c r="E319" s="25"/>
      <c r="F319" s="202"/>
      <c r="G319" s="25"/>
      <c r="H319" s="25"/>
      <c r="I319" s="202"/>
      <c r="J319" s="25"/>
      <c r="K319" s="25"/>
      <c r="L319" s="202"/>
      <c r="M319" s="25"/>
      <c r="N319" s="25"/>
      <c r="O319" s="202"/>
      <c r="P319" s="25"/>
      <c r="Q319" s="25"/>
      <c r="R319" s="202"/>
      <c r="S319" s="438"/>
      <c r="T319" s="438"/>
      <c r="U319" s="438"/>
      <c r="V319" s="438"/>
      <c r="W319" s="438"/>
      <c r="X319" s="438"/>
      <c r="Y319" s="438"/>
      <c r="Z319" s="438"/>
    </row>
    <row r="320" spans="1:26" ht="15.75" customHeight="1" x14ac:dyDescent="0.2">
      <c r="A320" s="438"/>
      <c r="B320" s="25"/>
      <c r="C320" s="202"/>
      <c r="D320" s="25"/>
      <c r="E320" s="25"/>
      <c r="F320" s="202"/>
      <c r="G320" s="25"/>
      <c r="H320" s="25"/>
      <c r="I320" s="202"/>
      <c r="J320" s="25"/>
      <c r="K320" s="25"/>
      <c r="L320" s="202"/>
      <c r="M320" s="25"/>
      <c r="N320" s="25"/>
      <c r="O320" s="202"/>
      <c r="P320" s="25"/>
      <c r="Q320" s="25"/>
      <c r="R320" s="202"/>
      <c r="S320" s="438"/>
      <c r="T320" s="438"/>
      <c r="U320" s="438"/>
      <c r="V320" s="438"/>
      <c r="W320" s="438"/>
      <c r="X320" s="438"/>
      <c r="Y320" s="438"/>
      <c r="Z320" s="438"/>
    </row>
    <row r="321" spans="1:26" ht="15.75" customHeight="1" x14ac:dyDescent="0.2">
      <c r="A321" s="438"/>
      <c r="B321" s="25"/>
      <c r="C321" s="202"/>
      <c r="D321" s="25"/>
      <c r="E321" s="25"/>
      <c r="F321" s="202"/>
      <c r="G321" s="25"/>
      <c r="H321" s="25"/>
      <c r="I321" s="202"/>
      <c r="J321" s="25"/>
      <c r="K321" s="25"/>
      <c r="L321" s="202"/>
      <c r="M321" s="25"/>
      <c r="N321" s="25"/>
      <c r="O321" s="202"/>
      <c r="P321" s="25"/>
      <c r="Q321" s="25"/>
      <c r="R321" s="202"/>
      <c r="S321" s="438"/>
      <c r="T321" s="438"/>
      <c r="U321" s="438"/>
      <c r="V321" s="438"/>
      <c r="W321" s="438"/>
      <c r="X321" s="438"/>
      <c r="Y321" s="438"/>
      <c r="Z321" s="438"/>
    </row>
    <row r="322" spans="1:26" ht="15.75" customHeight="1" x14ac:dyDescent="0.2">
      <c r="A322" s="438"/>
      <c r="B322" s="25"/>
      <c r="C322" s="202"/>
      <c r="D322" s="25"/>
      <c r="E322" s="25"/>
      <c r="F322" s="202"/>
      <c r="G322" s="25"/>
      <c r="H322" s="25"/>
      <c r="I322" s="202"/>
      <c r="J322" s="25"/>
      <c r="K322" s="25"/>
      <c r="L322" s="202"/>
      <c r="M322" s="25"/>
      <c r="N322" s="25"/>
      <c r="O322" s="202"/>
      <c r="P322" s="25"/>
      <c r="Q322" s="25"/>
      <c r="R322" s="202"/>
      <c r="S322" s="438"/>
      <c r="T322" s="438"/>
      <c r="U322" s="438"/>
      <c r="V322" s="438"/>
      <c r="W322" s="438"/>
      <c r="X322" s="438"/>
      <c r="Y322" s="438"/>
      <c r="Z322" s="438"/>
    </row>
    <row r="323" spans="1:26" ht="15.75" customHeight="1" x14ac:dyDescent="0.2">
      <c r="A323" s="438"/>
      <c r="B323" s="25"/>
      <c r="C323" s="202"/>
      <c r="D323" s="25"/>
      <c r="E323" s="25"/>
      <c r="F323" s="202"/>
      <c r="G323" s="25"/>
      <c r="H323" s="25"/>
      <c r="I323" s="202"/>
      <c r="J323" s="25"/>
      <c r="K323" s="25"/>
      <c r="L323" s="202"/>
      <c r="M323" s="25"/>
      <c r="N323" s="25"/>
      <c r="O323" s="202"/>
      <c r="P323" s="25"/>
      <c r="Q323" s="25"/>
      <c r="R323" s="202"/>
      <c r="S323" s="438"/>
      <c r="T323" s="438"/>
      <c r="U323" s="438"/>
      <c r="V323" s="438"/>
      <c r="W323" s="438"/>
      <c r="X323" s="438"/>
      <c r="Y323" s="438"/>
      <c r="Z323" s="438"/>
    </row>
    <row r="324" spans="1:26" ht="15.75" customHeight="1" x14ac:dyDescent="0.2">
      <c r="A324" s="438"/>
      <c r="B324" s="25"/>
      <c r="C324" s="202"/>
      <c r="D324" s="25"/>
      <c r="E324" s="25"/>
      <c r="F324" s="202"/>
      <c r="G324" s="25"/>
      <c r="H324" s="25"/>
      <c r="I324" s="202"/>
      <c r="J324" s="25"/>
      <c r="K324" s="25"/>
      <c r="L324" s="202"/>
      <c r="M324" s="25"/>
      <c r="N324" s="25"/>
      <c r="O324" s="202"/>
      <c r="P324" s="25"/>
      <c r="Q324" s="25"/>
      <c r="R324" s="202"/>
      <c r="S324" s="438"/>
      <c r="T324" s="438"/>
      <c r="U324" s="438"/>
      <c r="V324" s="438"/>
      <c r="W324" s="438"/>
      <c r="X324" s="438"/>
      <c r="Y324" s="438"/>
      <c r="Z324" s="438"/>
    </row>
    <row r="325" spans="1:26" ht="15.75" customHeight="1" x14ac:dyDescent="0.2">
      <c r="A325" s="438"/>
      <c r="B325" s="25"/>
      <c r="C325" s="202"/>
      <c r="D325" s="25"/>
      <c r="E325" s="25"/>
      <c r="F325" s="202"/>
      <c r="G325" s="25"/>
      <c r="H325" s="25"/>
      <c r="I325" s="202"/>
      <c r="J325" s="25"/>
      <c r="K325" s="25"/>
      <c r="L325" s="202"/>
      <c r="M325" s="25"/>
      <c r="N325" s="25"/>
      <c r="O325" s="202"/>
      <c r="P325" s="25"/>
      <c r="Q325" s="25"/>
      <c r="R325" s="202"/>
      <c r="S325" s="438"/>
      <c r="T325" s="438"/>
      <c r="U325" s="438"/>
      <c r="V325" s="438"/>
      <c r="W325" s="438"/>
      <c r="X325" s="438"/>
      <c r="Y325" s="438"/>
      <c r="Z325" s="438"/>
    </row>
    <row r="326" spans="1:26" ht="15.75" customHeight="1" x14ac:dyDescent="0.2">
      <c r="A326" s="438"/>
      <c r="B326" s="25"/>
      <c r="C326" s="202"/>
      <c r="D326" s="25"/>
      <c r="E326" s="25"/>
      <c r="F326" s="202"/>
      <c r="G326" s="25"/>
      <c r="H326" s="25"/>
      <c r="I326" s="202"/>
      <c r="J326" s="25"/>
      <c r="K326" s="25"/>
      <c r="L326" s="202"/>
      <c r="M326" s="25"/>
      <c r="N326" s="25"/>
      <c r="O326" s="202"/>
      <c r="P326" s="25"/>
      <c r="Q326" s="25"/>
      <c r="R326" s="202"/>
      <c r="S326" s="438"/>
      <c r="T326" s="438"/>
      <c r="U326" s="438"/>
      <c r="V326" s="438"/>
      <c r="W326" s="438"/>
      <c r="X326" s="438"/>
      <c r="Y326" s="438"/>
      <c r="Z326" s="438"/>
    </row>
    <row r="327" spans="1:26" ht="15.75" customHeight="1" x14ac:dyDescent="0.2">
      <c r="A327" s="438"/>
      <c r="B327" s="25"/>
      <c r="C327" s="202"/>
      <c r="D327" s="25"/>
      <c r="E327" s="25"/>
      <c r="F327" s="202"/>
      <c r="G327" s="25"/>
      <c r="H327" s="25"/>
      <c r="I327" s="202"/>
      <c r="J327" s="25"/>
      <c r="K327" s="25"/>
      <c r="L327" s="202"/>
      <c r="M327" s="25"/>
      <c r="N327" s="25"/>
      <c r="O327" s="202"/>
      <c r="P327" s="25"/>
      <c r="Q327" s="25"/>
      <c r="R327" s="202"/>
      <c r="S327" s="438"/>
      <c r="T327" s="438"/>
      <c r="U327" s="438"/>
      <c r="V327" s="438"/>
      <c r="W327" s="438"/>
      <c r="X327" s="438"/>
      <c r="Y327" s="438"/>
      <c r="Z327" s="438"/>
    </row>
    <row r="328" spans="1:26" ht="15.75" customHeight="1" x14ac:dyDescent="0.2">
      <c r="A328" s="438"/>
      <c r="B328" s="25"/>
      <c r="C328" s="202"/>
      <c r="D328" s="25"/>
      <c r="E328" s="25"/>
      <c r="F328" s="202"/>
      <c r="G328" s="25"/>
      <c r="H328" s="25"/>
      <c r="I328" s="202"/>
      <c r="J328" s="25"/>
      <c r="K328" s="25"/>
      <c r="L328" s="202"/>
      <c r="M328" s="25"/>
      <c r="N328" s="25"/>
      <c r="O328" s="202"/>
      <c r="P328" s="25"/>
      <c r="Q328" s="25"/>
      <c r="R328" s="202"/>
      <c r="S328" s="438"/>
      <c r="T328" s="438"/>
      <c r="U328" s="438"/>
      <c r="V328" s="438"/>
      <c r="W328" s="438"/>
      <c r="X328" s="438"/>
      <c r="Y328" s="438"/>
      <c r="Z328" s="438"/>
    </row>
    <row r="329" spans="1:26" ht="15.75" customHeight="1" x14ac:dyDescent="0.2">
      <c r="A329" s="438"/>
      <c r="B329" s="25"/>
      <c r="C329" s="202"/>
      <c r="D329" s="25"/>
      <c r="E329" s="25"/>
      <c r="F329" s="202"/>
      <c r="G329" s="25"/>
      <c r="H329" s="25"/>
      <c r="I329" s="202"/>
      <c r="J329" s="25"/>
      <c r="K329" s="25"/>
      <c r="L329" s="202"/>
      <c r="M329" s="25"/>
      <c r="N329" s="25"/>
      <c r="O329" s="202"/>
      <c r="P329" s="25"/>
      <c r="Q329" s="25"/>
      <c r="R329" s="202"/>
      <c r="S329" s="438"/>
      <c r="T329" s="438"/>
      <c r="U329" s="438"/>
      <c r="V329" s="438"/>
      <c r="W329" s="438"/>
      <c r="X329" s="438"/>
      <c r="Y329" s="438"/>
      <c r="Z329" s="438"/>
    </row>
    <row r="330" spans="1:26" ht="15.75" customHeight="1" x14ac:dyDescent="0.2">
      <c r="A330" s="438"/>
      <c r="B330" s="25"/>
      <c r="C330" s="202"/>
      <c r="D330" s="25"/>
      <c r="E330" s="25"/>
      <c r="F330" s="202"/>
      <c r="G330" s="25"/>
      <c r="H330" s="25"/>
      <c r="I330" s="202"/>
      <c r="J330" s="25"/>
      <c r="K330" s="25"/>
      <c r="L330" s="202"/>
      <c r="M330" s="25"/>
      <c r="N330" s="25"/>
      <c r="O330" s="202"/>
      <c r="P330" s="25"/>
      <c r="Q330" s="25"/>
      <c r="R330" s="202"/>
      <c r="S330" s="438"/>
      <c r="T330" s="438"/>
      <c r="U330" s="438"/>
      <c r="V330" s="438"/>
      <c r="W330" s="438"/>
      <c r="X330" s="438"/>
      <c r="Y330" s="438"/>
      <c r="Z330" s="438"/>
    </row>
    <row r="331" spans="1:26" ht="15.75" customHeight="1" x14ac:dyDescent="0.2">
      <c r="A331" s="438"/>
      <c r="B331" s="25"/>
      <c r="C331" s="202"/>
      <c r="D331" s="25"/>
      <c r="E331" s="25"/>
      <c r="F331" s="202"/>
      <c r="G331" s="25"/>
      <c r="H331" s="25"/>
      <c r="I331" s="202"/>
      <c r="J331" s="25"/>
      <c r="K331" s="25"/>
      <c r="L331" s="202"/>
      <c r="M331" s="25"/>
      <c r="N331" s="25"/>
      <c r="O331" s="202"/>
      <c r="P331" s="25"/>
      <c r="Q331" s="25"/>
      <c r="R331" s="202"/>
      <c r="S331" s="438"/>
      <c r="T331" s="438"/>
      <c r="U331" s="438"/>
      <c r="V331" s="438"/>
      <c r="W331" s="438"/>
      <c r="X331" s="438"/>
      <c r="Y331" s="438"/>
      <c r="Z331" s="438"/>
    </row>
    <row r="332" spans="1:26" ht="15.75" customHeight="1" x14ac:dyDescent="0.2">
      <c r="A332" s="438"/>
      <c r="B332" s="25"/>
      <c r="C332" s="202"/>
      <c r="D332" s="25"/>
      <c r="E332" s="25"/>
      <c r="F332" s="202"/>
      <c r="G332" s="25"/>
      <c r="H332" s="25"/>
      <c r="I332" s="202"/>
      <c r="J332" s="25"/>
      <c r="K332" s="25"/>
      <c r="L332" s="202"/>
      <c r="M332" s="25"/>
      <c r="N332" s="25"/>
      <c r="O332" s="202"/>
      <c r="P332" s="25"/>
      <c r="Q332" s="25"/>
      <c r="R332" s="202"/>
      <c r="S332" s="438"/>
      <c r="T332" s="438"/>
      <c r="U332" s="438"/>
      <c r="V332" s="438"/>
      <c r="W332" s="438"/>
      <c r="X332" s="438"/>
      <c r="Y332" s="438"/>
      <c r="Z332" s="438"/>
    </row>
    <row r="333" spans="1:26" ht="15.75" customHeight="1" x14ac:dyDescent="0.2">
      <c r="A333" s="438"/>
      <c r="B333" s="25"/>
      <c r="C333" s="202"/>
      <c r="D333" s="25"/>
      <c r="E333" s="25"/>
      <c r="F333" s="202"/>
      <c r="G333" s="25"/>
      <c r="H333" s="25"/>
      <c r="I333" s="202"/>
      <c r="J333" s="25"/>
      <c r="K333" s="25"/>
      <c r="L333" s="202"/>
      <c r="M333" s="25"/>
      <c r="N333" s="25"/>
      <c r="O333" s="202"/>
      <c r="P333" s="25"/>
      <c r="Q333" s="25"/>
      <c r="R333" s="202"/>
      <c r="S333" s="438"/>
      <c r="T333" s="438"/>
      <c r="U333" s="438"/>
      <c r="V333" s="438"/>
      <c r="W333" s="438"/>
      <c r="X333" s="438"/>
      <c r="Y333" s="438"/>
      <c r="Z333" s="438"/>
    </row>
    <row r="334" spans="1:26" ht="15.75" customHeight="1" x14ac:dyDescent="0.2">
      <c r="A334" s="438"/>
      <c r="B334" s="25"/>
      <c r="C334" s="202"/>
      <c r="D334" s="25"/>
      <c r="E334" s="25"/>
      <c r="F334" s="202"/>
      <c r="G334" s="25"/>
      <c r="H334" s="25"/>
      <c r="I334" s="202"/>
      <c r="J334" s="25"/>
      <c r="K334" s="25"/>
      <c r="L334" s="202"/>
      <c r="M334" s="25"/>
      <c r="N334" s="25"/>
      <c r="O334" s="202"/>
      <c r="P334" s="25"/>
      <c r="Q334" s="25"/>
      <c r="R334" s="202"/>
      <c r="S334" s="438"/>
      <c r="T334" s="438"/>
      <c r="U334" s="438"/>
      <c r="V334" s="438"/>
      <c r="W334" s="438"/>
      <c r="X334" s="438"/>
      <c r="Y334" s="438"/>
      <c r="Z334" s="438"/>
    </row>
    <row r="335" spans="1:26" ht="15.75" customHeight="1" x14ac:dyDescent="0.2">
      <c r="A335" s="438"/>
      <c r="B335" s="25"/>
      <c r="C335" s="202"/>
      <c r="D335" s="25"/>
      <c r="E335" s="25"/>
      <c r="F335" s="202"/>
      <c r="G335" s="25"/>
      <c r="H335" s="25"/>
      <c r="I335" s="202"/>
      <c r="J335" s="25"/>
      <c r="K335" s="25"/>
      <c r="L335" s="202"/>
      <c r="M335" s="25"/>
      <c r="N335" s="25"/>
      <c r="O335" s="202"/>
      <c r="P335" s="25"/>
      <c r="Q335" s="25"/>
      <c r="R335" s="202"/>
      <c r="S335" s="438"/>
      <c r="T335" s="438"/>
      <c r="U335" s="438"/>
      <c r="V335" s="438"/>
      <c r="W335" s="438"/>
      <c r="X335" s="438"/>
      <c r="Y335" s="438"/>
      <c r="Z335" s="438"/>
    </row>
    <row r="336" spans="1:26" ht="15.75" customHeight="1" x14ac:dyDescent="0.2">
      <c r="A336" s="438"/>
      <c r="B336" s="25"/>
      <c r="C336" s="202"/>
      <c r="D336" s="25"/>
      <c r="E336" s="25"/>
      <c r="F336" s="202"/>
      <c r="G336" s="25"/>
      <c r="H336" s="25"/>
      <c r="I336" s="202"/>
      <c r="J336" s="25"/>
      <c r="K336" s="25"/>
      <c r="L336" s="202"/>
      <c r="M336" s="25"/>
      <c r="N336" s="25"/>
      <c r="O336" s="202"/>
      <c r="P336" s="25"/>
      <c r="Q336" s="25"/>
      <c r="R336" s="202"/>
      <c r="S336" s="438"/>
      <c r="T336" s="438"/>
      <c r="U336" s="438"/>
      <c r="V336" s="438"/>
      <c r="W336" s="438"/>
      <c r="X336" s="438"/>
      <c r="Y336" s="438"/>
      <c r="Z336" s="438"/>
    </row>
    <row r="337" spans="1:26" ht="15.75" customHeight="1" x14ac:dyDescent="0.2">
      <c r="A337" s="438"/>
      <c r="B337" s="25"/>
      <c r="C337" s="202"/>
      <c r="D337" s="25"/>
      <c r="E337" s="25"/>
      <c r="F337" s="202"/>
      <c r="G337" s="25"/>
      <c r="H337" s="25"/>
      <c r="I337" s="202"/>
      <c r="J337" s="25"/>
      <c r="K337" s="25"/>
      <c r="L337" s="202"/>
      <c r="M337" s="25"/>
      <c r="N337" s="25"/>
      <c r="O337" s="202"/>
      <c r="P337" s="25"/>
      <c r="Q337" s="25"/>
      <c r="R337" s="202"/>
      <c r="S337" s="438"/>
      <c r="T337" s="438"/>
      <c r="U337" s="438"/>
      <c r="V337" s="438"/>
      <c r="W337" s="438"/>
      <c r="X337" s="438"/>
      <c r="Y337" s="438"/>
      <c r="Z337" s="438"/>
    </row>
    <row r="338" spans="1:26" ht="15.75" customHeight="1" x14ac:dyDescent="0.2">
      <c r="A338" s="438"/>
      <c r="B338" s="25"/>
      <c r="C338" s="202"/>
      <c r="D338" s="25"/>
      <c r="E338" s="25"/>
      <c r="F338" s="202"/>
      <c r="G338" s="25"/>
      <c r="H338" s="25"/>
      <c r="I338" s="202"/>
      <c r="J338" s="25"/>
      <c r="K338" s="25"/>
      <c r="L338" s="202"/>
      <c r="M338" s="25"/>
      <c r="N338" s="25"/>
      <c r="O338" s="202"/>
      <c r="P338" s="25"/>
      <c r="Q338" s="25"/>
      <c r="R338" s="202"/>
      <c r="S338" s="438"/>
      <c r="T338" s="438"/>
      <c r="U338" s="438"/>
      <c r="V338" s="438"/>
      <c r="W338" s="438"/>
      <c r="X338" s="438"/>
      <c r="Y338" s="438"/>
      <c r="Z338" s="438"/>
    </row>
    <row r="339" spans="1:26" ht="15.75" customHeight="1" x14ac:dyDescent="0.2">
      <c r="A339" s="438"/>
      <c r="B339" s="25"/>
      <c r="C339" s="202"/>
      <c r="D339" s="25"/>
      <c r="E339" s="25"/>
      <c r="F339" s="202"/>
      <c r="G339" s="25"/>
      <c r="H339" s="25"/>
      <c r="I339" s="202"/>
      <c r="J339" s="25"/>
      <c r="K339" s="25"/>
      <c r="L339" s="202"/>
      <c r="M339" s="25"/>
      <c r="N339" s="25"/>
      <c r="O339" s="202"/>
      <c r="P339" s="25"/>
      <c r="Q339" s="25"/>
      <c r="R339" s="202"/>
      <c r="S339" s="438"/>
      <c r="T339" s="438"/>
      <c r="U339" s="438"/>
      <c r="V339" s="438"/>
      <c r="W339" s="438"/>
      <c r="X339" s="438"/>
      <c r="Y339" s="438"/>
      <c r="Z339" s="438"/>
    </row>
    <row r="340" spans="1:26" ht="15.75" customHeight="1" x14ac:dyDescent="0.2">
      <c r="A340" s="438"/>
      <c r="B340" s="25"/>
      <c r="C340" s="202"/>
      <c r="D340" s="25"/>
      <c r="E340" s="25"/>
      <c r="F340" s="202"/>
      <c r="G340" s="25"/>
      <c r="H340" s="25"/>
      <c r="I340" s="202"/>
      <c r="J340" s="25"/>
      <c r="K340" s="25"/>
      <c r="L340" s="202"/>
      <c r="M340" s="25"/>
      <c r="N340" s="25"/>
      <c r="O340" s="202"/>
      <c r="P340" s="25"/>
      <c r="Q340" s="25"/>
      <c r="R340" s="202"/>
      <c r="S340" s="438"/>
      <c r="T340" s="438"/>
      <c r="U340" s="438"/>
      <c r="V340" s="438"/>
      <c r="W340" s="438"/>
      <c r="X340" s="438"/>
      <c r="Y340" s="438"/>
      <c r="Z340" s="438"/>
    </row>
    <row r="341" spans="1:26" ht="15.75" customHeight="1" x14ac:dyDescent="0.2">
      <c r="A341" s="438"/>
      <c r="B341" s="25"/>
      <c r="C341" s="202"/>
      <c r="D341" s="25"/>
      <c r="E341" s="25"/>
      <c r="F341" s="202"/>
      <c r="G341" s="25"/>
      <c r="H341" s="25"/>
      <c r="I341" s="202"/>
      <c r="J341" s="25"/>
      <c r="K341" s="25"/>
      <c r="L341" s="202"/>
      <c r="M341" s="25"/>
      <c r="N341" s="25"/>
      <c r="O341" s="202"/>
      <c r="P341" s="25"/>
      <c r="Q341" s="25"/>
      <c r="R341" s="202"/>
      <c r="S341" s="438"/>
      <c r="T341" s="438"/>
      <c r="U341" s="438"/>
      <c r="V341" s="438"/>
      <c r="W341" s="438"/>
      <c r="X341" s="438"/>
      <c r="Y341" s="438"/>
      <c r="Z341" s="438"/>
    </row>
    <row r="342" spans="1:26" ht="15.75" customHeight="1" x14ac:dyDescent="0.2">
      <c r="A342" s="438"/>
      <c r="B342" s="25"/>
      <c r="C342" s="202"/>
      <c r="D342" s="25"/>
      <c r="E342" s="25"/>
      <c r="F342" s="202"/>
      <c r="G342" s="25"/>
      <c r="H342" s="25"/>
      <c r="I342" s="202"/>
      <c r="J342" s="25"/>
      <c r="K342" s="25"/>
      <c r="L342" s="202"/>
      <c r="M342" s="25"/>
      <c r="N342" s="25"/>
      <c r="O342" s="202"/>
      <c r="P342" s="25"/>
      <c r="Q342" s="25"/>
      <c r="R342" s="202"/>
      <c r="S342" s="438"/>
      <c r="T342" s="438"/>
      <c r="U342" s="438"/>
      <c r="V342" s="438"/>
      <c r="W342" s="438"/>
      <c r="X342" s="438"/>
      <c r="Y342" s="438"/>
      <c r="Z342" s="438"/>
    </row>
    <row r="343" spans="1:26" ht="15.75" customHeight="1" x14ac:dyDescent="0.2">
      <c r="A343" s="438"/>
      <c r="B343" s="25"/>
      <c r="C343" s="202"/>
      <c r="D343" s="25"/>
      <c r="E343" s="25"/>
      <c r="F343" s="202"/>
      <c r="G343" s="25"/>
      <c r="H343" s="25"/>
      <c r="I343" s="202"/>
      <c r="J343" s="25"/>
      <c r="K343" s="25"/>
      <c r="L343" s="202"/>
      <c r="M343" s="25"/>
      <c r="N343" s="25"/>
      <c r="O343" s="202"/>
      <c r="P343" s="25"/>
      <c r="Q343" s="25"/>
      <c r="R343" s="202"/>
      <c r="S343" s="438"/>
      <c r="T343" s="438"/>
      <c r="U343" s="438"/>
      <c r="V343" s="438"/>
      <c r="W343" s="438"/>
      <c r="X343" s="438"/>
      <c r="Y343" s="438"/>
      <c r="Z343" s="438"/>
    </row>
    <row r="344" spans="1:26" ht="15.75" customHeight="1" x14ac:dyDescent="0.2">
      <c r="A344" s="438"/>
      <c r="B344" s="25"/>
      <c r="C344" s="202"/>
      <c r="D344" s="25"/>
      <c r="E344" s="25"/>
      <c r="F344" s="202"/>
      <c r="G344" s="25"/>
      <c r="H344" s="25"/>
      <c r="I344" s="202"/>
      <c r="J344" s="25"/>
      <c r="K344" s="25"/>
      <c r="L344" s="202"/>
      <c r="M344" s="25"/>
      <c r="N344" s="25"/>
      <c r="O344" s="202"/>
      <c r="P344" s="25"/>
      <c r="Q344" s="25"/>
      <c r="R344" s="202"/>
      <c r="S344" s="438"/>
      <c r="T344" s="438"/>
      <c r="U344" s="438"/>
      <c r="V344" s="438"/>
      <c r="W344" s="438"/>
      <c r="X344" s="438"/>
      <c r="Y344" s="438"/>
      <c r="Z344" s="438"/>
    </row>
    <row r="345" spans="1:26" ht="15.75" customHeight="1" x14ac:dyDescent="0.2">
      <c r="A345" s="438"/>
      <c r="B345" s="25"/>
      <c r="C345" s="202"/>
      <c r="D345" s="25"/>
      <c r="E345" s="25"/>
      <c r="F345" s="202"/>
      <c r="G345" s="25"/>
      <c r="H345" s="25"/>
      <c r="I345" s="202"/>
      <c r="J345" s="25"/>
      <c r="K345" s="25"/>
      <c r="L345" s="202"/>
      <c r="M345" s="25"/>
      <c r="N345" s="25"/>
      <c r="O345" s="202"/>
      <c r="P345" s="25"/>
      <c r="Q345" s="25"/>
      <c r="R345" s="202"/>
      <c r="S345" s="438"/>
      <c r="T345" s="438"/>
      <c r="U345" s="438"/>
      <c r="V345" s="438"/>
      <c r="W345" s="438"/>
      <c r="X345" s="438"/>
      <c r="Y345" s="438"/>
      <c r="Z345" s="438"/>
    </row>
    <row r="346" spans="1:26" ht="15.75" customHeight="1" x14ac:dyDescent="0.2">
      <c r="A346" s="438"/>
      <c r="B346" s="25"/>
      <c r="C346" s="202"/>
      <c r="D346" s="25"/>
      <c r="E346" s="25"/>
      <c r="F346" s="202"/>
      <c r="G346" s="25"/>
      <c r="H346" s="25"/>
      <c r="I346" s="202"/>
      <c r="J346" s="25"/>
      <c r="K346" s="25"/>
      <c r="L346" s="202"/>
      <c r="M346" s="25"/>
      <c r="N346" s="25"/>
      <c r="O346" s="202"/>
      <c r="P346" s="25"/>
      <c r="Q346" s="25"/>
      <c r="R346" s="202"/>
      <c r="S346" s="438"/>
      <c r="T346" s="438"/>
      <c r="U346" s="438"/>
      <c r="V346" s="438"/>
      <c r="W346" s="438"/>
      <c r="X346" s="438"/>
      <c r="Y346" s="438"/>
      <c r="Z346" s="438"/>
    </row>
    <row r="347" spans="1:26" ht="15.75" customHeight="1" x14ac:dyDescent="0.2">
      <c r="A347" s="438"/>
      <c r="B347" s="25"/>
      <c r="C347" s="202"/>
      <c r="D347" s="25"/>
      <c r="E347" s="25"/>
      <c r="F347" s="202"/>
      <c r="G347" s="25"/>
      <c r="H347" s="25"/>
      <c r="I347" s="202"/>
      <c r="J347" s="25"/>
      <c r="K347" s="25"/>
      <c r="L347" s="202"/>
      <c r="M347" s="25"/>
      <c r="N347" s="25"/>
      <c r="O347" s="202"/>
      <c r="P347" s="25"/>
      <c r="Q347" s="25"/>
      <c r="R347" s="202"/>
      <c r="S347" s="438"/>
      <c r="T347" s="438"/>
      <c r="U347" s="438"/>
      <c r="V347" s="438"/>
      <c r="W347" s="438"/>
      <c r="X347" s="438"/>
      <c r="Y347" s="438"/>
      <c r="Z347" s="438"/>
    </row>
    <row r="348" spans="1:26" ht="15.75" customHeight="1" x14ac:dyDescent="0.2">
      <c r="A348" s="438"/>
      <c r="B348" s="25"/>
      <c r="C348" s="202"/>
      <c r="D348" s="25"/>
      <c r="E348" s="25"/>
      <c r="F348" s="202"/>
      <c r="G348" s="25"/>
      <c r="H348" s="25"/>
      <c r="I348" s="202"/>
      <c r="J348" s="25"/>
      <c r="K348" s="25"/>
      <c r="L348" s="202"/>
      <c r="M348" s="25"/>
      <c r="N348" s="25"/>
      <c r="O348" s="202"/>
      <c r="P348" s="25"/>
      <c r="Q348" s="25"/>
      <c r="R348" s="202"/>
      <c r="S348" s="438"/>
      <c r="T348" s="438"/>
      <c r="U348" s="438"/>
      <c r="V348" s="438"/>
      <c r="W348" s="438"/>
      <c r="X348" s="438"/>
      <c r="Y348" s="438"/>
      <c r="Z348" s="438"/>
    </row>
    <row r="349" spans="1:26" ht="15.75" customHeight="1" x14ac:dyDescent="0.2">
      <c r="A349" s="438"/>
      <c r="B349" s="25"/>
      <c r="C349" s="202"/>
      <c r="D349" s="25"/>
      <c r="E349" s="25"/>
      <c r="F349" s="202"/>
      <c r="G349" s="25"/>
      <c r="H349" s="25"/>
      <c r="I349" s="202"/>
      <c r="J349" s="25"/>
      <c r="K349" s="25"/>
      <c r="L349" s="202"/>
      <c r="M349" s="25"/>
      <c r="N349" s="25"/>
      <c r="O349" s="202"/>
      <c r="P349" s="25"/>
      <c r="Q349" s="25"/>
      <c r="R349" s="202"/>
      <c r="S349" s="438"/>
      <c r="T349" s="438"/>
      <c r="U349" s="438"/>
      <c r="V349" s="438"/>
      <c r="W349" s="438"/>
      <c r="X349" s="438"/>
      <c r="Y349" s="438"/>
      <c r="Z349" s="438"/>
    </row>
    <row r="350" spans="1:26" ht="15.75" customHeight="1" x14ac:dyDescent="0.2">
      <c r="A350" s="438"/>
      <c r="B350" s="25"/>
      <c r="C350" s="202"/>
      <c r="D350" s="25"/>
      <c r="E350" s="25"/>
      <c r="F350" s="202"/>
      <c r="G350" s="25"/>
      <c r="H350" s="25"/>
      <c r="I350" s="202"/>
      <c r="J350" s="25"/>
      <c r="K350" s="25"/>
      <c r="L350" s="202"/>
      <c r="M350" s="25"/>
      <c r="N350" s="25"/>
      <c r="O350" s="202"/>
      <c r="P350" s="25"/>
      <c r="Q350" s="25"/>
      <c r="R350" s="202"/>
      <c r="S350" s="438"/>
      <c r="T350" s="438"/>
      <c r="U350" s="438"/>
      <c r="V350" s="438"/>
      <c r="W350" s="438"/>
      <c r="X350" s="438"/>
      <c r="Y350" s="438"/>
      <c r="Z350" s="438"/>
    </row>
    <row r="351" spans="1:26" ht="15.75" customHeight="1" x14ac:dyDescent="0.2">
      <c r="A351" s="438"/>
      <c r="B351" s="25"/>
      <c r="C351" s="202"/>
      <c r="D351" s="25"/>
      <c r="E351" s="25"/>
      <c r="F351" s="202"/>
      <c r="G351" s="25"/>
      <c r="H351" s="25"/>
      <c r="I351" s="202"/>
      <c r="J351" s="25"/>
      <c r="K351" s="25"/>
      <c r="L351" s="202"/>
      <c r="M351" s="25"/>
      <c r="N351" s="25"/>
      <c r="O351" s="202"/>
      <c r="P351" s="25"/>
      <c r="Q351" s="25"/>
      <c r="R351" s="202"/>
      <c r="S351" s="438"/>
      <c r="T351" s="438"/>
      <c r="U351" s="438"/>
      <c r="V351" s="438"/>
      <c r="W351" s="438"/>
      <c r="X351" s="438"/>
      <c r="Y351" s="438"/>
      <c r="Z351" s="438"/>
    </row>
    <row r="352" spans="1:26" ht="15.75" customHeight="1" x14ac:dyDescent="0.2">
      <c r="A352" s="438"/>
      <c r="B352" s="25"/>
      <c r="C352" s="202"/>
      <c r="D352" s="25"/>
      <c r="E352" s="25"/>
      <c r="F352" s="202"/>
      <c r="G352" s="25"/>
      <c r="H352" s="25"/>
      <c r="I352" s="202"/>
      <c r="J352" s="25"/>
      <c r="K352" s="25"/>
      <c r="L352" s="202"/>
      <c r="M352" s="25"/>
      <c r="N352" s="25"/>
      <c r="O352" s="202"/>
      <c r="P352" s="25"/>
      <c r="Q352" s="25"/>
      <c r="R352" s="202"/>
      <c r="S352" s="438"/>
      <c r="T352" s="438"/>
      <c r="U352" s="438"/>
      <c r="V352" s="438"/>
      <c r="W352" s="438"/>
      <c r="X352" s="438"/>
      <c r="Y352" s="438"/>
      <c r="Z352" s="438"/>
    </row>
    <row r="353" spans="1:26" ht="15.75" customHeight="1" x14ac:dyDescent="0.2">
      <c r="A353" s="438"/>
      <c r="B353" s="25"/>
      <c r="C353" s="202"/>
      <c r="D353" s="25"/>
      <c r="E353" s="25"/>
      <c r="F353" s="202"/>
      <c r="G353" s="25"/>
      <c r="H353" s="25"/>
      <c r="I353" s="202"/>
      <c r="J353" s="25"/>
      <c r="K353" s="25"/>
      <c r="L353" s="202"/>
      <c r="M353" s="25"/>
      <c r="N353" s="25"/>
      <c r="O353" s="202"/>
      <c r="P353" s="25"/>
      <c r="Q353" s="25"/>
      <c r="R353" s="202"/>
      <c r="S353" s="438"/>
      <c r="T353" s="438"/>
      <c r="U353" s="438"/>
      <c r="V353" s="438"/>
      <c r="W353" s="438"/>
      <c r="X353" s="438"/>
      <c r="Y353" s="438"/>
      <c r="Z353" s="438"/>
    </row>
    <row r="354" spans="1:26" ht="15.75" customHeight="1" x14ac:dyDescent="0.2">
      <c r="A354" s="438"/>
      <c r="B354" s="25"/>
      <c r="C354" s="202"/>
      <c r="D354" s="25"/>
      <c r="E354" s="25"/>
      <c r="F354" s="202"/>
      <c r="G354" s="25"/>
      <c r="H354" s="25"/>
      <c r="I354" s="202"/>
      <c r="J354" s="25"/>
      <c r="K354" s="25"/>
      <c r="L354" s="202"/>
      <c r="M354" s="25"/>
      <c r="N354" s="25"/>
      <c r="O354" s="202"/>
      <c r="P354" s="25"/>
      <c r="Q354" s="25"/>
      <c r="R354" s="202"/>
      <c r="S354" s="438"/>
      <c r="T354" s="438"/>
      <c r="U354" s="438"/>
      <c r="V354" s="438"/>
      <c r="W354" s="438"/>
      <c r="X354" s="438"/>
      <c r="Y354" s="438"/>
      <c r="Z354" s="438"/>
    </row>
    <row r="355" spans="1:26" ht="15.75" customHeight="1" x14ac:dyDescent="0.2">
      <c r="A355" s="438"/>
      <c r="B355" s="25"/>
      <c r="C355" s="202"/>
      <c r="D355" s="25"/>
      <c r="E355" s="25"/>
      <c r="F355" s="202"/>
      <c r="G355" s="25"/>
      <c r="H355" s="25"/>
      <c r="I355" s="202"/>
      <c r="J355" s="25"/>
      <c r="K355" s="25"/>
      <c r="L355" s="202"/>
      <c r="M355" s="25"/>
      <c r="N355" s="25"/>
      <c r="O355" s="202"/>
      <c r="P355" s="25"/>
      <c r="Q355" s="25"/>
      <c r="R355" s="202"/>
      <c r="S355" s="438"/>
      <c r="T355" s="438"/>
      <c r="U355" s="438"/>
      <c r="V355" s="438"/>
      <c r="W355" s="438"/>
      <c r="X355" s="438"/>
      <c r="Y355" s="438"/>
      <c r="Z355" s="438"/>
    </row>
    <row r="356" spans="1:26" ht="15.75" customHeight="1" x14ac:dyDescent="0.2">
      <c r="A356" s="438"/>
      <c r="B356" s="25"/>
      <c r="C356" s="202"/>
      <c r="D356" s="25"/>
      <c r="E356" s="25"/>
      <c r="F356" s="202"/>
      <c r="G356" s="25"/>
      <c r="H356" s="25"/>
      <c r="I356" s="202"/>
      <c r="J356" s="25"/>
      <c r="K356" s="25"/>
      <c r="L356" s="202"/>
      <c r="M356" s="25"/>
      <c r="N356" s="25"/>
      <c r="O356" s="202"/>
      <c r="P356" s="25"/>
      <c r="Q356" s="25"/>
      <c r="R356" s="202"/>
      <c r="S356" s="438"/>
      <c r="T356" s="438"/>
      <c r="U356" s="438"/>
      <c r="V356" s="438"/>
      <c r="W356" s="438"/>
      <c r="X356" s="438"/>
      <c r="Y356" s="438"/>
      <c r="Z356" s="438"/>
    </row>
    <row r="357" spans="1:26" ht="15.75" customHeight="1" x14ac:dyDescent="0.2">
      <c r="A357" s="438"/>
      <c r="B357" s="25"/>
      <c r="C357" s="202"/>
      <c r="D357" s="25"/>
      <c r="E357" s="25"/>
      <c r="F357" s="202"/>
      <c r="G357" s="25"/>
      <c r="H357" s="25"/>
      <c r="I357" s="202"/>
      <c r="J357" s="25"/>
      <c r="K357" s="25"/>
      <c r="L357" s="202"/>
      <c r="M357" s="25"/>
      <c r="N357" s="25"/>
      <c r="O357" s="202"/>
      <c r="P357" s="25"/>
      <c r="Q357" s="25"/>
      <c r="R357" s="202"/>
      <c r="S357" s="438"/>
      <c r="T357" s="438"/>
      <c r="U357" s="438"/>
      <c r="V357" s="438"/>
      <c r="W357" s="438"/>
      <c r="X357" s="438"/>
      <c r="Y357" s="438"/>
      <c r="Z357" s="438"/>
    </row>
    <row r="358" spans="1:26" ht="15.75" customHeight="1" x14ac:dyDescent="0.2">
      <c r="A358" s="438"/>
      <c r="B358" s="25"/>
      <c r="C358" s="202"/>
      <c r="D358" s="25"/>
      <c r="E358" s="25"/>
      <c r="F358" s="202"/>
      <c r="G358" s="25"/>
      <c r="H358" s="25"/>
      <c r="I358" s="202"/>
      <c r="J358" s="25"/>
      <c r="K358" s="25"/>
      <c r="L358" s="202"/>
      <c r="M358" s="25"/>
      <c r="N358" s="25"/>
      <c r="O358" s="202"/>
      <c r="P358" s="25"/>
      <c r="Q358" s="25"/>
      <c r="R358" s="202"/>
      <c r="S358" s="438"/>
      <c r="T358" s="438"/>
      <c r="U358" s="438"/>
      <c r="V358" s="438"/>
      <c r="W358" s="438"/>
      <c r="X358" s="438"/>
      <c r="Y358" s="438"/>
      <c r="Z358" s="438"/>
    </row>
    <row r="359" spans="1:26" ht="15.75" customHeight="1" x14ac:dyDescent="0.2">
      <c r="A359" s="438"/>
      <c r="B359" s="25"/>
      <c r="C359" s="202"/>
      <c r="D359" s="25"/>
      <c r="E359" s="25"/>
      <c r="F359" s="202"/>
      <c r="G359" s="25"/>
      <c r="H359" s="25"/>
      <c r="I359" s="202"/>
      <c r="J359" s="25"/>
      <c r="K359" s="25"/>
      <c r="L359" s="202"/>
      <c r="M359" s="25"/>
      <c r="N359" s="25"/>
      <c r="O359" s="202"/>
      <c r="P359" s="25"/>
      <c r="Q359" s="25"/>
      <c r="R359" s="202"/>
      <c r="S359" s="438"/>
      <c r="T359" s="438"/>
      <c r="U359" s="438"/>
      <c r="V359" s="438"/>
      <c r="W359" s="438"/>
      <c r="X359" s="438"/>
      <c r="Y359" s="438"/>
      <c r="Z359" s="438"/>
    </row>
    <row r="360" spans="1:26" ht="15.75" customHeight="1" x14ac:dyDescent="0.2">
      <c r="A360" s="438"/>
      <c r="B360" s="25"/>
      <c r="C360" s="202"/>
      <c r="D360" s="25"/>
      <c r="E360" s="25"/>
      <c r="F360" s="202"/>
      <c r="G360" s="25"/>
      <c r="H360" s="25"/>
      <c r="I360" s="202"/>
      <c r="J360" s="25"/>
      <c r="K360" s="25"/>
      <c r="L360" s="202"/>
      <c r="M360" s="25"/>
      <c r="N360" s="25"/>
      <c r="O360" s="202"/>
      <c r="P360" s="25"/>
      <c r="Q360" s="25"/>
      <c r="R360" s="202"/>
      <c r="S360" s="438"/>
      <c r="T360" s="438"/>
      <c r="U360" s="438"/>
      <c r="V360" s="438"/>
      <c r="W360" s="438"/>
      <c r="X360" s="438"/>
      <c r="Y360" s="438"/>
      <c r="Z360" s="438"/>
    </row>
    <row r="361" spans="1:26" ht="15.75" customHeight="1" x14ac:dyDescent="0.2">
      <c r="A361" s="438"/>
      <c r="B361" s="25"/>
      <c r="C361" s="202"/>
      <c r="D361" s="25"/>
      <c r="E361" s="25"/>
      <c r="F361" s="202"/>
      <c r="G361" s="25"/>
      <c r="H361" s="25"/>
      <c r="I361" s="202"/>
      <c r="J361" s="25"/>
      <c r="K361" s="25"/>
      <c r="L361" s="202"/>
      <c r="M361" s="25"/>
      <c r="N361" s="25"/>
      <c r="O361" s="202"/>
      <c r="P361" s="25"/>
      <c r="Q361" s="25"/>
      <c r="R361" s="202"/>
      <c r="S361" s="438"/>
      <c r="T361" s="438"/>
      <c r="U361" s="438"/>
      <c r="V361" s="438"/>
      <c r="W361" s="438"/>
      <c r="X361" s="438"/>
      <c r="Y361" s="438"/>
      <c r="Z361" s="438"/>
    </row>
    <row r="362" spans="1:26" ht="15.75" customHeight="1" x14ac:dyDescent="0.2">
      <c r="A362" s="438"/>
      <c r="B362" s="25"/>
      <c r="C362" s="202"/>
      <c r="D362" s="25"/>
      <c r="E362" s="25"/>
      <c r="F362" s="202"/>
      <c r="G362" s="25"/>
      <c r="H362" s="25"/>
      <c r="I362" s="202"/>
      <c r="J362" s="25"/>
      <c r="K362" s="25"/>
      <c r="L362" s="202"/>
      <c r="M362" s="25"/>
      <c r="N362" s="25"/>
      <c r="O362" s="202"/>
      <c r="P362" s="25"/>
      <c r="Q362" s="25"/>
      <c r="R362" s="202"/>
      <c r="S362" s="438"/>
      <c r="T362" s="438"/>
      <c r="U362" s="438"/>
      <c r="V362" s="438"/>
      <c r="W362" s="438"/>
      <c r="X362" s="438"/>
      <c r="Y362" s="438"/>
      <c r="Z362" s="438"/>
    </row>
    <row r="363" spans="1:26" ht="15.75" customHeight="1" x14ac:dyDescent="0.2">
      <c r="A363" s="438"/>
      <c r="B363" s="25"/>
      <c r="C363" s="202"/>
      <c r="D363" s="25"/>
      <c r="E363" s="25"/>
      <c r="F363" s="202"/>
      <c r="G363" s="25"/>
      <c r="H363" s="25"/>
      <c r="I363" s="202"/>
      <c r="J363" s="25"/>
      <c r="K363" s="25"/>
      <c r="L363" s="202"/>
      <c r="M363" s="25"/>
      <c r="N363" s="25"/>
      <c r="O363" s="202"/>
      <c r="P363" s="25"/>
      <c r="Q363" s="25"/>
      <c r="R363" s="202"/>
      <c r="S363" s="438"/>
      <c r="T363" s="438"/>
      <c r="U363" s="438"/>
      <c r="V363" s="438"/>
      <c r="W363" s="438"/>
      <c r="X363" s="438"/>
      <c r="Y363" s="438"/>
      <c r="Z363" s="438"/>
    </row>
    <row r="364" spans="1:26" ht="15.75" customHeight="1" x14ac:dyDescent="0.2">
      <c r="A364" s="438"/>
      <c r="B364" s="25"/>
      <c r="C364" s="202"/>
      <c r="D364" s="25"/>
      <c r="E364" s="25"/>
      <c r="F364" s="202"/>
      <c r="G364" s="25"/>
      <c r="H364" s="25"/>
      <c r="I364" s="202"/>
      <c r="J364" s="25"/>
      <c r="K364" s="25"/>
      <c r="L364" s="202"/>
      <c r="M364" s="25"/>
      <c r="N364" s="25"/>
      <c r="O364" s="202"/>
      <c r="P364" s="25"/>
      <c r="Q364" s="25"/>
      <c r="R364" s="202"/>
      <c r="S364" s="438"/>
      <c r="T364" s="438"/>
      <c r="U364" s="438"/>
      <c r="V364" s="438"/>
      <c r="W364" s="438"/>
      <c r="X364" s="438"/>
      <c r="Y364" s="438"/>
      <c r="Z364" s="438"/>
    </row>
    <row r="365" spans="1:26" ht="15.75" customHeight="1" x14ac:dyDescent="0.2">
      <c r="A365" s="438"/>
      <c r="B365" s="25"/>
      <c r="C365" s="202"/>
      <c r="D365" s="25"/>
      <c r="E365" s="25"/>
      <c r="F365" s="202"/>
      <c r="G365" s="25"/>
      <c r="H365" s="25"/>
      <c r="I365" s="202"/>
      <c r="J365" s="25"/>
      <c r="K365" s="25"/>
      <c r="L365" s="202"/>
      <c r="M365" s="25"/>
      <c r="N365" s="25"/>
      <c r="O365" s="202"/>
      <c r="P365" s="25"/>
      <c r="Q365" s="25"/>
      <c r="R365" s="202"/>
      <c r="S365" s="438"/>
      <c r="T365" s="438"/>
      <c r="U365" s="438"/>
      <c r="V365" s="438"/>
      <c r="W365" s="438"/>
      <c r="X365" s="438"/>
      <c r="Y365" s="438"/>
      <c r="Z365" s="438"/>
    </row>
    <row r="366" spans="1:26" ht="15.75" customHeight="1" x14ac:dyDescent="0.2">
      <c r="A366" s="438"/>
      <c r="B366" s="25"/>
      <c r="C366" s="202"/>
      <c r="D366" s="25"/>
      <c r="E366" s="25"/>
      <c r="F366" s="202"/>
      <c r="G366" s="25"/>
      <c r="H366" s="25"/>
      <c r="I366" s="202"/>
      <c r="J366" s="25"/>
      <c r="K366" s="25"/>
      <c r="L366" s="202"/>
      <c r="M366" s="25"/>
      <c r="N366" s="25"/>
      <c r="O366" s="202"/>
      <c r="P366" s="25"/>
      <c r="Q366" s="25"/>
      <c r="R366" s="202"/>
      <c r="S366" s="438"/>
      <c r="T366" s="438"/>
      <c r="U366" s="438"/>
      <c r="V366" s="438"/>
      <c r="W366" s="438"/>
      <c r="X366" s="438"/>
      <c r="Y366" s="438"/>
      <c r="Z366" s="438"/>
    </row>
    <row r="367" spans="1:26" ht="15.75" customHeight="1" x14ac:dyDescent="0.2">
      <c r="A367" s="438"/>
      <c r="B367" s="25"/>
      <c r="C367" s="202"/>
      <c r="D367" s="25"/>
      <c r="E367" s="25"/>
      <c r="F367" s="202"/>
      <c r="G367" s="25"/>
      <c r="H367" s="25"/>
      <c r="I367" s="202"/>
      <c r="J367" s="25"/>
      <c r="K367" s="25"/>
      <c r="L367" s="202"/>
      <c r="M367" s="25"/>
      <c r="N367" s="25"/>
      <c r="O367" s="202"/>
      <c r="P367" s="25"/>
      <c r="Q367" s="25"/>
      <c r="R367" s="202"/>
      <c r="S367" s="438"/>
      <c r="T367" s="438"/>
      <c r="U367" s="438"/>
      <c r="V367" s="438"/>
      <c r="W367" s="438"/>
      <c r="X367" s="438"/>
      <c r="Y367" s="438"/>
      <c r="Z367" s="438"/>
    </row>
    <row r="368" spans="1:26" ht="15.75" customHeight="1" x14ac:dyDescent="0.2">
      <c r="A368" s="438"/>
      <c r="B368" s="25"/>
      <c r="C368" s="202"/>
      <c r="D368" s="25"/>
      <c r="E368" s="25"/>
      <c r="F368" s="202"/>
      <c r="G368" s="25"/>
      <c r="H368" s="25"/>
      <c r="I368" s="202"/>
      <c r="J368" s="25"/>
      <c r="K368" s="25"/>
      <c r="L368" s="202"/>
      <c r="M368" s="25"/>
      <c r="N368" s="25"/>
      <c r="O368" s="202"/>
      <c r="P368" s="25"/>
      <c r="Q368" s="25"/>
      <c r="R368" s="202"/>
      <c r="S368" s="438"/>
      <c r="T368" s="438"/>
      <c r="U368" s="438"/>
      <c r="V368" s="438"/>
      <c r="W368" s="438"/>
      <c r="X368" s="438"/>
      <c r="Y368" s="438"/>
      <c r="Z368" s="438"/>
    </row>
    <row r="369" spans="1:26" ht="15.75" customHeight="1" x14ac:dyDescent="0.2">
      <c r="A369" s="438"/>
      <c r="B369" s="25"/>
      <c r="C369" s="202"/>
      <c r="D369" s="25"/>
      <c r="E369" s="25"/>
      <c r="F369" s="202"/>
      <c r="G369" s="25"/>
      <c r="H369" s="25"/>
      <c r="I369" s="202"/>
      <c r="J369" s="25"/>
      <c r="K369" s="25"/>
      <c r="L369" s="202"/>
      <c r="M369" s="25"/>
      <c r="N369" s="25"/>
      <c r="O369" s="202"/>
      <c r="P369" s="25"/>
      <c r="Q369" s="25"/>
      <c r="R369" s="202"/>
      <c r="S369" s="438"/>
      <c r="T369" s="438"/>
      <c r="U369" s="438"/>
      <c r="V369" s="438"/>
      <c r="W369" s="438"/>
      <c r="X369" s="438"/>
      <c r="Y369" s="438"/>
      <c r="Z369" s="438"/>
    </row>
    <row r="370" spans="1:26" ht="15.75" customHeight="1" x14ac:dyDescent="0.2">
      <c r="A370" s="438"/>
      <c r="B370" s="25"/>
      <c r="C370" s="202"/>
      <c r="D370" s="25"/>
      <c r="E370" s="25"/>
      <c r="F370" s="202"/>
      <c r="G370" s="25"/>
      <c r="H370" s="25"/>
      <c r="I370" s="202"/>
      <c r="J370" s="25"/>
      <c r="K370" s="25"/>
      <c r="L370" s="202"/>
      <c r="M370" s="25"/>
      <c r="N370" s="25"/>
      <c r="O370" s="202"/>
      <c r="P370" s="25"/>
      <c r="Q370" s="25"/>
      <c r="R370" s="202"/>
      <c r="S370" s="438"/>
      <c r="T370" s="438"/>
      <c r="U370" s="438"/>
      <c r="V370" s="438"/>
      <c r="W370" s="438"/>
      <c r="X370" s="438"/>
      <c r="Y370" s="438"/>
      <c r="Z370" s="438"/>
    </row>
    <row r="371" spans="1:26" ht="15.75" customHeight="1" x14ac:dyDescent="0.2">
      <c r="A371" s="438"/>
      <c r="B371" s="25"/>
      <c r="C371" s="202"/>
      <c r="D371" s="25"/>
      <c r="E371" s="25"/>
      <c r="F371" s="202"/>
      <c r="G371" s="25"/>
      <c r="H371" s="25"/>
      <c r="I371" s="202"/>
      <c r="J371" s="25"/>
      <c r="K371" s="25"/>
      <c r="L371" s="202"/>
      <c r="M371" s="25"/>
      <c r="N371" s="25"/>
      <c r="O371" s="202"/>
      <c r="P371" s="25"/>
      <c r="Q371" s="25"/>
      <c r="R371" s="202"/>
      <c r="S371" s="438"/>
      <c r="T371" s="438"/>
      <c r="U371" s="438"/>
      <c r="V371" s="438"/>
      <c r="W371" s="438"/>
      <c r="X371" s="438"/>
      <c r="Y371" s="438"/>
      <c r="Z371" s="438"/>
    </row>
    <row r="372" spans="1:26" ht="15.75" customHeight="1" x14ac:dyDescent="0.2">
      <c r="A372" s="438"/>
      <c r="B372" s="25"/>
      <c r="C372" s="202"/>
      <c r="D372" s="25"/>
      <c r="E372" s="25"/>
      <c r="F372" s="202"/>
      <c r="G372" s="25"/>
      <c r="H372" s="25"/>
      <c r="I372" s="202"/>
      <c r="J372" s="25"/>
      <c r="K372" s="25"/>
      <c r="L372" s="202"/>
      <c r="M372" s="25"/>
      <c r="N372" s="25"/>
      <c r="O372" s="202"/>
      <c r="P372" s="25"/>
      <c r="Q372" s="25"/>
      <c r="R372" s="202"/>
      <c r="S372" s="438"/>
      <c r="T372" s="438"/>
      <c r="U372" s="438"/>
      <c r="V372" s="438"/>
      <c r="W372" s="438"/>
      <c r="X372" s="438"/>
      <c r="Y372" s="438"/>
      <c r="Z372" s="438"/>
    </row>
    <row r="373" spans="1:26" ht="15.75" customHeight="1" x14ac:dyDescent="0.2">
      <c r="A373" s="438"/>
      <c r="B373" s="25"/>
      <c r="C373" s="202"/>
      <c r="D373" s="25"/>
      <c r="E373" s="25"/>
      <c r="F373" s="202"/>
      <c r="G373" s="25"/>
      <c r="H373" s="25"/>
      <c r="I373" s="202"/>
      <c r="J373" s="25"/>
      <c r="K373" s="25"/>
      <c r="L373" s="202"/>
      <c r="M373" s="25"/>
      <c r="N373" s="25"/>
      <c r="O373" s="202"/>
      <c r="P373" s="25"/>
      <c r="Q373" s="25"/>
      <c r="R373" s="202"/>
      <c r="S373" s="438"/>
      <c r="T373" s="438"/>
      <c r="U373" s="438"/>
      <c r="V373" s="438"/>
      <c r="W373" s="438"/>
      <c r="X373" s="438"/>
      <c r="Y373" s="438"/>
      <c r="Z373" s="438"/>
    </row>
    <row r="374" spans="1:26" ht="15.75" customHeight="1" x14ac:dyDescent="0.2">
      <c r="A374" s="438"/>
      <c r="B374" s="25"/>
      <c r="C374" s="202"/>
      <c r="D374" s="25"/>
      <c r="E374" s="25"/>
      <c r="F374" s="202"/>
      <c r="G374" s="25"/>
      <c r="H374" s="25"/>
      <c r="I374" s="202"/>
      <c r="J374" s="25"/>
      <c r="K374" s="25"/>
      <c r="L374" s="202"/>
      <c r="M374" s="25"/>
      <c r="N374" s="25"/>
      <c r="O374" s="202"/>
      <c r="P374" s="25"/>
      <c r="Q374" s="25"/>
      <c r="R374" s="202"/>
      <c r="S374" s="438"/>
      <c r="T374" s="438"/>
      <c r="U374" s="438"/>
      <c r="V374" s="438"/>
      <c r="W374" s="438"/>
      <c r="X374" s="438"/>
      <c r="Y374" s="438"/>
      <c r="Z374" s="438"/>
    </row>
    <row r="375" spans="1:26" ht="15.75" customHeight="1" x14ac:dyDescent="0.2">
      <c r="A375" s="438"/>
      <c r="B375" s="25"/>
      <c r="C375" s="202"/>
      <c r="D375" s="25"/>
      <c r="E375" s="25"/>
      <c r="F375" s="202"/>
      <c r="G375" s="25"/>
      <c r="H375" s="25"/>
      <c r="I375" s="202"/>
      <c r="J375" s="25"/>
      <c r="K375" s="25"/>
      <c r="L375" s="202"/>
      <c r="M375" s="25"/>
      <c r="N375" s="25"/>
      <c r="O375" s="202"/>
      <c r="P375" s="25"/>
      <c r="Q375" s="25"/>
      <c r="R375" s="202"/>
      <c r="S375" s="438"/>
      <c r="T375" s="438"/>
      <c r="U375" s="438"/>
      <c r="V375" s="438"/>
      <c r="W375" s="438"/>
      <c r="X375" s="438"/>
      <c r="Y375" s="438"/>
      <c r="Z375" s="438"/>
    </row>
    <row r="376" spans="1:26" ht="15.75" customHeight="1" x14ac:dyDescent="0.2">
      <c r="A376" s="438"/>
      <c r="B376" s="25"/>
      <c r="C376" s="202"/>
      <c r="D376" s="25"/>
      <c r="E376" s="25"/>
      <c r="F376" s="202"/>
      <c r="G376" s="25"/>
      <c r="H376" s="25"/>
      <c r="I376" s="202"/>
      <c r="J376" s="25"/>
      <c r="K376" s="25"/>
      <c r="L376" s="202"/>
      <c r="M376" s="25"/>
      <c r="N376" s="25"/>
      <c r="O376" s="202"/>
      <c r="P376" s="25"/>
      <c r="Q376" s="25"/>
      <c r="R376" s="202"/>
      <c r="S376" s="438"/>
      <c r="T376" s="438"/>
      <c r="U376" s="438"/>
      <c r="V376" s="438"/>
      <c r="W376" s="438"/>
      <c r="X376" s="438"/>
      <c r="Y376" s="438"/>
      <c r="Z376" s="438"/>
    </row>
    <row r="377" spans="1:26" ht="15.75" customHeight="1" x14ac:dyDescent="0.2">
      <c r="A377" s="438"/>
      <c r="B377" s="25"/>
      <c r="C377" s="202"/>
      <c r="D377" s="25"/>
      <c r="E377" s="25"/>
      <c r="F377" s="202"/>
      <c r="G377" s="25"/>
      <c r="H377" s="25"/>
      <c r="I377" s="202"/>
      <c r="J377" s="25"/>
      <c r="K377" s="25"/>
      <c r="L377" s="202"/>
      <c r="M377" s="25"/>
      <c r="N377" s="25"/>
      <c r="O377" s="202"/>
      <c r="P377" s="25"/>
      <c r="Q377" s="25"/>
      <c r="R377" s="202"/>
      <c r="S377" s="438"/>
      <c r="T377" s="438"/>
      <c r="U377" s="438"/>
      <c r="V377" s="438"/>
      <c r="W377" s="438"/>
      <c r="X377" s="438"/>
      <c r="Y377" s="438"/>
      <c r="Z377" s="438"/>
    </row>
    <row r="378" spans="1:26" ht="15.75" customHeight="1" x14ac:dyDescent="0.2">
      <c r="A378" s="438"/>
      <c r="B378" s="25"/>
      <c r="C378" s="202"/>
      <c r="D378" s="25"/>
      <c r="E378" s="25"/>
      <c r="F378" s="202"/>
      <c r="G378" s="25"/>
      <c r="H378" s="25"/>
      <c r="I378" s="202"/>
      <c r="J378" s="25"/>
      <c r="K378" s="25"/>
      <c r="L378" s="202"/>
      <c r="M378" s="25"/>
      <c r="N378" s="25"/>
      <c r="O378" s="202"/>
      <c r="P378" s="25"/>
      <c r="Q378" s="25"/>
      <c r="R378" s="202"/>
      <c r="S378" s="438"/>
      <c r="T378" s="438"/>
      <c r="U378" s="438"/>
      <c r="V378" s="438"/>
      <c r="W378" s="438"/>
      <c r="X378" s="438"/>
      <c r="Y378" s="438"/>
      <c r="Z378" s="438"/>
    </row>
    <row r="379" spans="1:26" ht="15.75" customHeight="1" x14ac:dyDescent="0.2">
      <c r="A379" s="438"/>
      <c r="B379" s="25"/>
      <c r="C379" s="202"/>
      <c r="D379" s="25"/>
      <c r="E379" s="25"/>
      <c r="F379" s="202"/>
      <c r="G379" s="25"/>
      <c r="H379" s="25"/>
      <c r="I379" s="202"/>
      <c r="J379" s="25"/>
      <c r="K379" s="25"/>
      <c r="L379" s="202"/>
      <c r="M379" s="25"/>
      <c r="N379" s="25"/>
      <c r="O379" s="202"/>
      <c r="P379" s="25"/>
      <c r="Q379" s="25"/>
      <c r="R379" s="202"/>
      <c r="S379" s="438"/>
      <c r="T379" s="438"/>
      <c r="U379" s="438"/>
      <c r="V379" s="438"/>
      <c r="W379" s="438"/>
      <c r="X379" s="438"/>
      <c r="Y379" s="438"/>
      <c r="Z379" s="438"/>
    </row>
    <row r="380" spans="1:26" ht="15.75" customHeight="1" x14ac:dyDescent="0.2">
      <c r="A380" s="438"/>
      <c r="B380" s="25"/>
      <c r="C380" s="202"/>
      <c r="D380" s="25"/>
      <c r="E380" s="25"/>
      <c r="F380" s="202"/>
      <c r="G380" s="25"/>
      <c r="H380" s="25"/>
      <c r="I380" s="202"/>
      <c r="J380" s="25"/>
      <c r="K380" s="25"/>
      <c r="L380" s="202"/>
      <c r="M380" s="25"/>
      <c r="N380" s="25"/>
      <c r="O380" s="202"/>
      <c r="P380" s="25"/>
      <c r="Q380" s="25"/>
      <c r="R380" s="202"/>
      <c r="S380" s="438"/>
      <c r="T380" s="438"/>
      <c r="U380" s="438"/>
      <c r="V380" s="438"/>
      <c r="W380" s="438"/>
      <c r="X380" s="438"/>
      <c r="Y380" s="438"/>
      <c r="Z380" s="438"/>
    </row>
    <row r="381" spans="1:26" ht="15.75" customHeight="1" x14ac:dyDescent="0.2">
      <c r="A381" s="438"/>
      <c r="B381" s="25"/>
      <c r="C381" s="202"/>
      <c r="D381" s="25"/>
      <c r="E381" s="25"/>
      <c r="F381" s="202"/>
      <c r="G381" s="25"/>
      <c r="H381" s="25"/>
      <c r="I381" s="202"/>
      <c r="J381" s="25"/>
      <c r="K381" s="25"/>
      <c r="L381" s="202"/>
      <c r="M381" s="25"/>
      <c r="N381" s="25"/>
      <c r="O381" s="202"/>
      <c r="P381" s="25"/>
      <c r="Q381" s="25"/>
      <c r="R381" s="202"/>
      <c r="S381" s="438"/>
      <c r="T381" s="438"/>
      <c r="U381" s="438"/>
      <c r="V381" s="438"/>
      <c r="W381" s="438"/>
      <c r="X381" s="438"/>
      <c r="Y381" s="438"/>
      <c r="Z381" s="438"/>
    </row>
    <row r="382" spans="1:26" ht="15.75" customHeight="1" x14ac:dyDescent="0.2">
      <c r="A382" s="438"/>
      <c r="B382" s="25"/>
      <c r="C382" s="202"/>
      <c r="D382" s="25"/>
      <c r="E382" s="25"/>
      <c r="F382" s="202"/>
      <c r="G382" s="25"/>
      <c r="H382" s="25"/>
      <c r="I382" s="202"/>
      <c r="J382" s="25"/>
      <c r="K382" s="25"/>
      <c r="L382" s="202"/>
      <c r="M382" s="25"/>
      <c r="N382" s="25"/>
      <c r="O382" s="202"/>
      <c r="P382" s="25"/>
      <c r="Q382" s="25"/>
      <c r="R382" s="202"/>
      <c r="S382" s="438"/>
      <c r="T382" s="438"/>
      <c r="U382" s="438"/>
      <c r="V382" s="438"/>
      <c r="W382" s="438"/>
      <c r="X382" s="438"/>
      <c r="Y382" s="438"/>
      <c r="Z382" s="438"/>
    </row>
    <row r="383" spans="1:26" ht="15.75" customHeight="1" x14ac:dyDescent="0.2">
      <c r="A383" s="438"/>
      <c r="B383" s="25"/>
      <c r="C383" s="202"/>
      <c r="D383" s="25"/>
      <c r="E383" s="25"/>
      <c r="F383" s="202"/>
      <c r="G383" s="25"/>
      <c r="H383" s="25"/>
      <c r="I383" s="202"/>
      <c r="J383" s="25"/>
      <c r="K383" s="25"/>
      <c r="L383" s="202"/>
      <c r="M383" s="25"/>
      <c r="N383" s="25"/>
      <c r="O383" s="202"/>
      <c r="P383" s="25"/>
      <c r="Q383" s="25"/>
      <c r="R383" s="202"/>
      <c r="S383" s="438"/>
      <c r="T383" s="438"/>
      <c r="U383" s="438"/>
      <c r="V383" s="438"/>
      <c r="W383" s="438"/>
      <c r="X383" s="438"/>
      <c r="Y383" s="438"/>
      <c r="Z383" s="438"/>
    </row>
    <row r="384" spans="1:26" ht="15.75" customHeight="1" x14ac:dyDescent="0.2">
      <c r="A384" s="438"/>
      <c r="B384" s="25"/>
      <c r="C384" s="202"/>
      <c r="D384" s="25"/>
      <c r="E384" s="25"/>
      <c r="F384" s="202"/>
      <c r="G384" s="25"/>
      <c r="H384" s="25"/>
      <c r="I384" s="202"/>
      <c r="J384" s="25"/>
      <c r="K384" s="25"/>
      <c r="L384" s="202"/>
      <c r="M384" s="25"/>
      <c r="N384" s="25"/>
      <c r="O384" s="202"/>
      <c r="P384" s="25"/>
      <c r="Q384" s="25"/>
      <c r="R384" s="202"/>
      <c r="S384" s="438"/>
      <c r="T384" s="438"/>
      <c r="U384" s="438"/>
      <c r="V384" s="438"/>
      <c r="W384" s="438"/>
      <c r="X384" s="438"/>
      <c r="Y384" s="438"/>
      <c r="Z384" s="438"/>
    </row>
    <row r="385" spans="1:26" ht="15.75" customHeight="1" x14ac:dyDescent="0.2">
      <c r="A385" s="438"/>
      <c r="B385" s="25"/>
      <c r="C385" s="202"/>
      <c r="D385" s="25"/>
      <c r="E385" s="25"/>
      <c r="F385" s="202"/>
      <c r="G385" s="25"/>
      <c r="H385" s="25"/>
      <c r="I385" s="202"/>
      <c r="J385" s="25"/>
      <c r="K385" s="25"/>
      <c r="L385" s="202"/>
      <c r="M385" s="25"/>
      <c r="N385" s="25"/>
      <c r="O385" s="202"/>
      <c r="P385" s="25"/>
      <c r="Q385" s="25"/>
      <c r="R385" s="202"/>
      <c r="S385" s="438"/>
      <c r="T385" s="438"/>
      <c r="U385" s="438"/>
      <c r="V385" s="438"/>
      <c r="W385" s="438"/>
      <c r="X385" s="438"/>
      <c r="Y385" s="438"/>
      <c r="Z385" s="438"/>
    </row>
    <row r="386" spans="1:26" ht="15.75" customHeight="1" x14ac:dyDescent="0.2">
      <c r="A386" s="438"/>
      <c r="B386" s="25"/>
      <c r="C386" s="202"/>
      <c r="D386" s="25"/>
      <c r="E386" s="25"/>
      <c r="F386" s="202"/>
      <c r="G386" s="25"/>
      <c r="H386" s="25"/>
      <c r="I386" s="202"/>
      <c r="J386" s="25"/>
      <c r="K386" s="25"/>
      <c r="L386" s="202"/>
      <c r="M386" s="25"/>
      <c r="N386" s="25"/>
      <c r="O386" s="202"/>
      <c r="P386" s="25"/>
      <c r="Q386" s="25"/>
      <c r="R386" s="202"/>
      <c r="S386" s="438"/>
      <c r="T386" s="438"/>
      <c r="U386" s="438"/>
      <c r="V386" s="438"/>
      <c r="W386" s="438"/>
      <c r="X386" s="438"/>
      <c r="Y386" s="438"/>
      <c r="Z386" s="438"/>
    </row>
    <row r="387" spans="1:26" ht="15.75" customHeight="1" x14ac:dyDescent="0.2">
      <c r="A387" s="438"/>
      <c r="B387" s="25"/>
      <c r="C387" s="202"/>
      <c r="D387" s="25"/>
      <c r="E387" s="25"/>
      <c r="F387" s="202"/>
      <c r="G387" s="25"/>
      <c r="H387" s="25"/>
      <c r="I387" s="202"/>
      <c r="J387" s="25"/>
      <c r="K387" s="25"/>
      <c r="L387" s="202"/>
      <c r="M387" s="25"/>
      <c r="N387" s="25"/>
      <c r="O387" s="202"/>
      <c r="P387" s="25"/>
      <c r="Q387" s="25"/>
      <c r="R387" s="202"/>
      <c r="S387" s="438"/>
      <c r="T387" s="438"/>
      <c r="U387" s="438"/>
      <c r="V387" s="438"/>
      <c r="W387" s="438"/>
      <c r="X387" s="438"/>
      <c r="Y387" s="438"/>
      <c r="Z387" s="438"/>
    </row>
    <row r="388" spans="1:26" ht="15.75" customHeight="1" x14ac:dyDescent="0.2">
      <c r="A388" s="438"/>
      <c r="B388" s="25"/>
      <c r="C388" s="202"/>
      <c r="D388" s="25"/>
      <c r="E388" s="25"/>
      <c r="F388" s="202"/>
      <c r="G388" s="25"/>
      <c r="H388" s="25"/>
      <c r="I388" s="202"/>
      <c r="J388" s="25"/>
      <c r="K388" s="25"/>
      <c r="L388" s="202"/>
      <c r="M388" s="25"/>
      <c r="N388" s="25"/>
      <c r="O388" s="202"/>
      <c r="P388" s="25"/>
      <c r="Q388" s="25"/>
      <c r="R388" s="202"/>
      <c r="S388" s="438"/>
      <c r="T388" s="438"/>
      <c r="U388" s="438"/>
      <c r="V388" s="438"/>
      <c r="W388" s="438"/>
      <c r="X388" s="438"/>
      <c r="Y388" s="438"/>
      <c r="Z388" s="438"/>
    </row>
    <row r="389" spans="1:26" ht="15.75" customHeight="1" x14ac:dyDescent="0.2">
      <c r="A389" s="438"/>
      <c r="B389" s="25"/>
      <c r="C389" s="202"/>
      <c r="D389" s="25"/>
      <c r="E389" s="25"/>
      <c r="F389" s="202"/>
      <c r="G389" s="25"/>
      <c r="H389" s="25"/>
      <c r="I389" s="202"/>
      <c r="J389" s="25"/>
      <c r="K389" s="25"/>
      <c r="L389" s="202"/>
      <c r="M389" s="25"/>
      <c r="N389" s="25"/>
      <c r="O389" s="202"/>
      <c r="P389" s="25"/>
      <c r="Q389" s="25"/>
      <c r="R389" s="202"/>
      <c r="S389" s="438"/>
      <c r="T389" s="438"/>
      <c r="U389" s="438"/>
      <c r="V389" s="438"/>
      <c r="W389" s="438"/>
      <c r="X389" s="438"/>
      <c r="Y389" s="438"/>
      <c r="Z389" s="438"/>
    </row>
    <row r="390" spans="1:26" ht="15.75" customHeight="1" x14ac:dyDescent="0.2">
      <c r="A390" s="438"/>
      <c r="B390" s="25"/>
      <c r="C390" s="202"/>
      <c r="D390" s="25"/>
      <c r="E390" s="25"/>
      <c r="F390" s="202"/>
      <c r="G390" s="25"/>
      <c r="H390" s="25"/>
      <c r="I390" s="202"/>
      <c r="J390" s="25"/>
      <c r="K390" s="25"/>
      <c r="L390" s="202"/>
      <c r="M390" s="25"/>
      <c r="N390" s="25"/>
      <c r="O390" s="202"/>
      <c r="P390" s="25"/>
      <c r="Q390" s="25"/>
      <c r="R390" s="202"/>
      <c r="S390" s="438"/>
      <c r="T390" s="438"/>
      <c r="U390" s="438"/>
      <c r="V390" s="438"/>
      <c r="W390" s="438"/>
      <c r="X390" s="438"/>
      <c r="Y390" s="438"/>
      <c r="Z390" s="438"/>
    </row>
    <row r="391" spans="1:26" ht="15.75" customHeight="1" x14ac:dyDescent="0.2">
      <c r="A391" s="438"/>
      <c r="B391" s="25"/>
      <c r="C391" s="202"/>
      <c r="D391" s="25"/>
      <c r="E391" s="25"/>
      <c r="F391" s="202"/>
      <c r="G391" s="25"/>
      <c r="H391" s="25"/>
      <c r="I391" s="202"/>
      <c r="J391" s="25"/>
      <c r="K391" s="25"/>
      <c r="L391" s="202"/>
      <c r="M391" s="25"/>
      <c r="N391" s="25"/>
      <c r="O391" s="202"/>
      <c r="P391" s="25"/>
      <c r="Q391" s="25"/>
      <c r="R391" s="202"/>
      <c r="S391" s="438"/>
      <c r="T391" s="438"/>
      <c r="U391" s="438"/>
      <c r="V391" s="438"/>
      <c r="W391" s="438"/>
      <c r="X391" s="438"/>
      <c r="Y391" s="438"/>
      <c r="Z391" s="438"/>
    </row>
    <row r="392" spans="1:26" ht="15.75" customHeight="1" x14ac:dyDescent="0.2">
      <c r="A392" s="438"/>
      <c r="B392" s="25"/>
      <c r="C392" s="202"/>
      <c r="D392" s="25"/>
      <c r="E392" s="25"/>
      <c r="F392" s="202"/>
      <c r="G392" s="25"/>
      <c r="H392" s="25"/>
      <c r="I392" s="202"/>
      <c r="J392" s="25"/>
      <c r="K392" s="25"/>
      <c r="L392" s="202"/>
      <c r="M392" s="25"/>
      <c r="N392" s="25"/>
      <c r="O392" s="202"/>
      <c r="P392" s="25"/>
      <c r="Q392" s="25"/>
      <c r="R392" s="202"/>
      <c r="S392" s="438"/>
      <c r="T392" s="438"/>
      <c r="U392" s="438"/>
      <c r="V392" s="438"/>
      <c r="W392" s="438"/>
      <c r="X392" s="438"/>
      <c r="Y392" s="438"/>
      <c r="Z392" s="438"/>
    </row>
    <row r="393" spans="1:26" ht="15.75" customHeight="1" x14ac:dyDescent="0.2">
      <c r="A393" s="438"/>
      <c r="B393" s="25"/>
      <c r="C393" s="202"/>
      <c r="D393" s="25"/>
      <c r="E393" s="25"/>
      <c r="F393" s="202"/>
      <c r="G393" s="25"/>
      <c r="H393" s="25"/>
      <c r="I393" s="202"/>
      <c r="J393" s="25"/>
      <c r="K393" s="25"/>
      <c r="L393" s="202"/>
      <c r="M393" s="25"/>
      <c r="N393" s="25"/>
      <c r="O393" s="202"/>
      <c r="P393" s="25"/>
      <c r="Q393" s="25"/>
      <c r="R393" s="202"/>
      <c r="S393" s="438"/>
      <c r="T393" s="438"/>
      <c r="U393" s="438"/>
      <c r="V393" s="438"/>
      <c r="W393" s="438"/>
      <c r="X393" s="438"/>
      <c r="Y393" s="438"/>
      <c r="Z393" s="438"/>
    </row>
    <row r="394" spans="1:26" ht="15.75" customHeight="1" x14ac:dyDescent="0.2">
      <c r="A394" s="438"/>
      <c r="B394" s="25"/>
      <c r="C394" s="202"/>
      <c r="D394" s="25"/>
      <c r="E394" s="25"/>
      <c r="F394" s="202"/>
      <c r="G394" s="25"/>
      <c r="H394" s="25"/>
      <c r="I394" s="202"/>
      <c r="J394" s="25"/>
      <c r="K394" s="25"/>
      <c r="L394" s="202"/>
      <c r="M394" s="25"/>
      <c r="N394" s="25"/>
      <c r="O394" s="202"/>
      <c r="P394" s="25"/>
      <c r="Q394" s="25"/>
      <c r="R394" s="202"/>
      <c r="S394" s="438"/>
      <c r="T394" s="438"/>
      <c r="U394" s="438"/>
      <c r="V394" s="438"/>
      <c r="W394" s="438"/>
      <c r="X394" s="438"/>
      <c r="Y394" s="438"/>
      <c r="Z394" s="438"/>
    </row>
    <row r="395" spans="1:26" ht="15.75" customHeight="1" x14ac:dyDescent="0.2">
      <c r="A395" s="438"/>
      <c r="B395" s="25"/>
      <c r="C395" s="202"/>
      <c r="D395" s="25"/>
      <c r="E395" s="25"/>
      <c r="F395" s="202"/>
      <c r="G395" s="25"/>
      <c r="H395" s="25"/>
      <c r="I395" s="202"/>
      <c r="J395" s="25"/>
      <c r="K395" s="25"/>
      <c r="L395" s="202"/>
      <c r="M395" s="25"/>
      <c r="N395" s="25"/>
      <c r="O395" s="202"/>
      <c r="P395" s="25"/>
      <c r="Q395" s="25"/>
      <c r="R395" s="202"/>
      <c r="S395" s="438"/>
      <c r="T395" s="438"/>
      <c r="U395" s="438"/>
      <c r="V395" s="438"/>
      <c r="W395" s="438"/>
      <c r="X395" s="438"/>
      <c r="Y395" s="438"/>
      <c r="Z395" s="438"/>
    </row>
    <row r="396" spans="1:26" ht="15.75" customHeight="1" x14ac:dyDescent="0.2">
      <c r="A396" s="438"/>
      <c r="B396" s="25"/>
      <c r="C396" s="202"/>
      <c r="D396" s="25"/>
      <c r="E396" s="25"/>
      <c r="F396" s="202"/>
      <c r="G396" s="25"/>
      <c r="H396" s="25"/>
      <c r="I396" s="202"/>
      <c r="J396" s="25"/>
      <c r="K396" s="25"/>
      <c r="L396" s="202"/>
      <c r="M396" s="25"/>
      <c r="N396" s="25"/>
      <c r="O396" s="202"/>
      <c r="P396" s="25"/>
      <c r="Q396" s="25"/>
      <c r="R396" s="202"/>
      <c r="S396" s="438"/>
      <c r="T396" s="438"/>
      <c r="U396" s="438"/>
      <c r="V396" s="438"/>
      <c r="W396" s="438"/>
      <c r="X396" s="438"/>
      <c r="Y396" s="438"/>
      <c r="Z396" s="438"/>
    </row>
    <row r="397" spans="1:26" ht="15.75" customHeight="1" x14ac:dyDescent="0.2">
      <c r="A397" s="438"/>
      <c r="B397" s="25"/>
      <c r="C397" s="202"/>
      <c r="D397" s="25"/>
      <c r="E397" s="25"/>
      <c r="F397" s="202"/>
      <c r="G397" s="25"/>
      <c r="H397" s="25"/>
      <c r="I397" s="202"/>
      <c r="J397" s="25"/>
      <c r="K397" s="25"/>
      <c r="L397" s="202"/>
      <c r="M397" s="25"/>
      <c r="N397" s="25"/>
      <c r="O397" s="202"/>
      <c r="P397" s="25"/>
      <c r="Q397" s="25"/>
      <c r="R397" s="202"/>
      <c r="S397" s="438"/>
      <c r="T397" s="438"/>
      <c r="U397" s="438"/>
      <c r="V397" s="438"/>
      <c r="W397" s="438"/>
      <c r="X397" s="438"/>
      <c r="Y397" s="438"/>
      <c r="Z397" s="438"/>
    </row>
    <row r="398" spans="1:26" ht="15.75" customHeight="1" x14ac:dyDescent="0.2">
      <c r="A398" s="438"/>
      <c r="B398" s="25"/>
      <c r="C398" s="202"/>
      <c r="D398" s="25"/>
      <c r="E398" s="25"/>
      <c r="F398" s="202"/>
      <c r="G398" s="25"/>
      <c r="H398" s="25"/>
      <c r="I398" s="202"/>
      <c r="J398" s="25"/>
      <c r="K398" s="25"/>
      <c r="L398" s="202"/>
      <c r="M398" s="25"/>
      <c r="N398" s="25"/>
      <c r="O398" s="202"/>
      <c r="P398" s="25"/>
      <c r="Q398" s="25"/>
      <c r="R398" s="202"/>
      <c r="S398" s="438"/>
      <c r="T398" s="438"/>
      <c r="U398" s="438"/>
      <c r="V398" s="438"/>
      <c r="W398" s="438"/>
      <c r="X398" s="438"/>
      <c r="Y398" s="438"/>
      <c r="Z398" s="438"/>
    </row>
    <row r="399" spans="1:26" ht="15.75" customHeight="1" x14ac:dyDescent="0.2">
      <c r="A399" s="438"/>
      <c r="B399" s="25"/>
      <c r="C399" s="202"/>
      <c r="D399" s="25"/>
      <c r="E399" s="25"/>
      <c r="F399" s="202"/>
      <c r="G399" s="25"/>
      <c r="H399" s="25"/>
      <c r="I399" s="202"/>
      <c r="J399" s="25"/>
      <c r="K399" s="25"/>
      <c r="L399" s="202"/>
      <c r="M399" s="25"/>
      <c r="N399" s="25"/>
      <c r="O399" s="202"/>
      <c r="P399" s="25"/>
      <c r="Q399" s="25"/>
      <c r="R399" s="202"/>
      <c r="S399" s="438"/>
      <c r="T399" s="438"/>
      <c r="U399" s="438"/>
      <c r="V399" s="438"/>
      <c r="W399" s="438"/>
      <c r="X399" s="438"/>
      <c r="Y399" s="438"/>
      <c r="Z399" s="438"/>
    </row>
    <row r="400" spans="1:26" ht="15.75" customHeight="1" x14ac:dyDescent="0.2">
      <c r="A400" s="438"/>
      <c r="B400" s="25"/>
      <c r="C400" s="202"/>
      <c r="D400" s="25"/>
      <c r="E400" s="25"/>
      <c r="F400" s="202"/>
      <c r="G400" s="25"/>
      <c r="H400" s="25"/>
      <c r="I400" s="202"/>
      <c r="J400" s="25"/>
      <c r="K400" s="25"/>
      <c r="L400" s="202"/>
      <c r="M400" s="25"/>
      <c r="N400" s="25"/>
      <c r="O400" s="202"/>
      <c r="P400" s="25"/>
      <c r="Q400" s="25"/>
      <c r="R400" s="202"/>
      <c r="S400" s="438"/>
      <c r="T400" s="438"/>
      <c r="U400" s="438"/>
      <c r="V400" s="438"/>
      <c r="W400" s="438"/>
      <c r="X400" s="438"/>
      <c r="Y400" s="438"/>
      <c r="Z400" s="438"/>
    </row>
    <row r="401" spans="1:26" ht="15.75" customHeight="1" x14ac:dyDescent="0.2">
      <c r="A401" s="438"/>
      <c r="B401" s="25"/>
      <c r="C401" s="202"/>
      <c r="D401" s="25"/>
      <c r="E401" s="25"/>
      <c r="F401" s="202"/>
      <c r="G401" s="25"/>
      <c r="H401" s="25"/>
      <c r="I401" s="202"/>
      <c r="J401" s="25"/>
      <c r="K401" s="25"/>
      <c r="L401" s="202"/>
      <c r="M401" s="25"/>
      <c r="N401" s="25"/>
      <c r="O401" s="202"/>
      <c r="P401" s="25"/>
      <c r="Q401" s="25"/>
      <c r="R401" s="202"/>
      <c r="S401" s="438"/>
      <c r="T401" s="438"/>
      <c r="U401" s="438"/>
      <c r="V401" s="438"/>
      <c r="W401" s="438"/>
      <c r="X401" s="438"/>
      <c r="Y401" s="438"/>
      <c r="Z401" s="438"/>
    </row>
    <row r="402" spans="1:26" ht="15.75" customHeight="1" x14ac:dyDescent="0.2">
      <c r="A402" s="438"/>
      <c r="B402" s="25"/>
      <c r="C402" s="202"/>
      <c r="D402" s="25"/>
      <c r="E402" s="25"/>
      <c r="F402" s="202"/>
      <c r="G402" s="25"/>
      <c r="H402" s="25"/>
      <c r="I402" s="202"/>
      <c r="J402" s="25"/>
      <c r="K402" s="25"/>
      <c r="L402" s="202"/>
      <c r="M402" s="25"/>
      <c r="N402" s="25"/>
      <c r="O402" s="202"/>
      <c r="P402" s="25"/>
      <c r="Q402" s="25"/>
      <c r="R402" s="202"/>
      <c r="S402" s="438"/>
      <c r="T402" s="438"/>
      <c r="U402" s="438"/>
      <c r="V402" s="438"/>
      <c r="W402" s="438"/>
      <c r="X402" s="438"/>
      <c r="Y402" s="438"/>
      <c r="Z402" s="438"/>
    </row>
    <row r="403" spans="1:26" ht="15.75" customHeight="1" x14ac:dyDescent="0.2">
      <c r="A403" s="438"/>
      <c r="B403" s="25"/>
      <c r="C403" s="202"/>
      <c r="D403" s="25"/>
      <c r="E403" s="25"/>
      <c r="F403" s="202"/>
      <c r="G403" s="25"/>
      <c r="H403" s="25"/>
      <c r="I403" s="202"/>
      <c r="J403" s="25"/>
      <c r="K403" s="25"/>
      <c r="L403" s="202"/>
      <c r="M403" s="25"/>
      <c r="N403" s="25"/>
      <c r="O403" s="202"/>
      <c r="P403" s="25"/>
      <c r="Q403" s="25"/>
      <c r="R403" s="202"/>
      <c r="S403" s="438"/>
      <c r="T403" s="438"/>
      <c r="U403" s="438"/>
      <c r="V403" s="438"/>
      <c r="W403" s="438"/>
      <c r="X403" s="438"/>
      <c r="Y403" s="438"/>
      <c r="Z403" s="438"/>
    </row>
    <row r="404" spans="1:26" ht="15.75" customHeight="1" x14ac:dyDescent="0.2">
      <c r="A404" s="438"/>
      <c r="B404" s="25"/>
      <c r="C404" s="202"/>
      <c r="D404" s="25"/>
      <c r="E404" s="25"/>
      <c r="F404" s="202"/>
      <c r="G404" s="25"/>
      <c r="H404" s="25"/>
      <c r="I404" s="202"/>
      <c r="J404" s="25"/>
      <c r="K404" s="25"/>
      <c r="L404" s="202"/>
      <c r="M404" s="25"/>
      <c r="N404" s="25"/>
      <c r="O404" s="202"/>
      <c r="P404" s="25"/>
      <c r="Q404" s="25"/>
      <c r="R404" s="202"/>
      <c r="S404" s="438"/>
      <c r="T404" s="438"/>
      <c r="U404" s="438"/>
      <c r="V404" s="438"/>
      <c r="W404" s="438"/>
      <c r="X404" s="438"/>
      <c r="Y404" s="438"/>
      <c r="Z404" s="438"/>
    </row>
    <row r="405" spans="1:26" ht="15.75" customHeight="1" x14ac:dyDescent="0.2">
      <c r="A405" s="438"/>
      <c r="B405" s="25"/>
      <c r="C405" s="202"/>
      <c r="D405" s="25"/>
      <c r="E405" s="25"/>
      <c r="F405" s="202"/>
      <c r="G405" s="25"/>
      <c r="H405" s="25"/>
      <c r="I405" s="202"/>
      <c r="J405" s="25"/>
      <c r="K405" s="25"/>
      <c r="L405" s="202"/>
      <c r="M405" s="25"/>
      <c r="N405" s="25"/>
      <c r="O405" s="202"/>
      <c r="P405" s="25"/>
      <c r="Q405" s="25"/>
      <c r="R405" s="202"/>
      <c r="S405" s="438"/>
      <c r="T405" s="438"/>
      <c r="U405" s="438"/>
      <c r="V405" s="438"/>
      <c r="W405" s="438"/>
      <c r="X405" s="438"/>
      <c r="Y405" s="438"/>
      <c r="Z405" s="438"/>
    </row>
    <row r="406" spans="1:26" ht="15.75" customHeight="1" x14ac:dyDescent="0.2">
      <c r="A406" s="438"/>
      <c r="B406" s="25"/>
      <c r="C406" s="202"/>
      <c r="D406" s="25"/>
      <c r="E406" s="25"/>
      <c r="F406" s="202"/>
      <c r="G406" s="25"/>
      <c r="H406" s="25"/>
      <c r="I406" s="202"/>
      <c r="J406" s="25"/>
      <c r="K406" s="25"/>
      <c r="L406" s="202"/>
      <c r="M406" s="25"/>
      <c r="N406" s="25"/>
      <c r="O406" s="202"/>
      <c r="P406" s="25"/>
      <c r="Q406" s="25"/>
      <c r="R406" s="202"/>
      <c r="S406" s="438"/>
      <c r="T406" s="438"/>
      <c r="U406" s="438"/>
      <c r="V406" s="438"/>
      <c r="W406" s="438"/>
      <c r="X406" s="438"/>
      <c r="Y406" s="438"/>
      <c r="Z406" s="438"/>
    </row>
    <row r="407" spans="1:26" ht="15.75" customHeight="1" x14ac:dyDescent="0.2">
      <c r="A407" s="438"/>
      <c r="B407" s="25"/>
      <c r="C407" s="202"/>
      <c r="D407" s="25"/>
      <c r="E407" s="25"/>
      <c r="F407" s="202"/>
      <c r="G407" s="25"/>
      <c r="H407" s="25"/>
      <c r="I407" s="202"/>
      <c r="J407" s="25"/>
      <c r="K407" s="25"/>
      <c r="L407" s="202"/>
      <c r="M407" s="25"/>
      <c r="N407" s="25"/>
      <c r="O407" s="202"/>
      <c r="P407" s="25"/>
      <c r="Q407" s="25"/>
      <c r="R407" s="202"/>
      <c r="S407" s="438"/>
      <c r="T407" s="438"/>
      <c r="U407" s="438"/>
      <c r="V407" s="438"/>
      <c r="W407" s="438"/>
      <c r="X407" s="438"/>
      <c r="Y407" s="438"/>
      <c r="Z407" s="438"/>
    </row>
    <row r="408" spans="1:26" ht="15.75" customHeight="1" x14ac:dyDescent="0.2">
      <c r="A408" s="438"/>
      <c r="B408" s="25"/>
      <c r="C408" s="202"/>
      <c r="D408" s="25"/>
      <c r="E408" s="25"/>
      <c r="F408" s="202"/>
      <c r="G408" s="25"/>
      <c r="H408" s="25"/>
      <c r="I408" s="202"/>
      <c r="J408" s="25"/>
      <c r="K408" s="25"/>
      <c r="L408" s="202"/>
      <c r="M408" s="25"/>
      <c r="N408" s="25"/>
      <c r="O408" s="202"/>
      <c r="P408" s="25"/>
      <c r="Q408" s="25"/>
      <c r="R408" s="202"/>
      <c r="S408" s="438"/>
      <c r="T408" s="438"/>
      <c r="U408" s="438"/>
      <c r="V408" s="438"/>
      <c r="W408" s="438"/>
      <c r="X408" s="438"/>
      <c r="Y408" s="438"/>
      <c r="Z408" s="438"/>
    </row>
    <row r="409" spans="1:26" ht="15.75" customHeight="1" x14ac:dyDescent="0.2">
      <c r="A409" s="438"/>
      <c r="B409" s="25"/>
      <c r="C409" s="202"/>
      <c r="D409" s="25"/>
      <c r="E409" s="25"/>
      <c r="F409" s="202"/>
      <c r="G409" s="25"/>
      <c r="H409" s="25"/>
      <c r="I409" s="202"/>
      <c r="J409" s="25"/>
      <c r="K409" s="25"/>
      <c r="L409" s="202"/>
      <c r="M409" s="25"/>
      <c r="N409" s="25"/>
      <c r="O409" s="202"/>
      <c r="P409" s="25"/>
      <c r="Q409" s="25"/>
      <c r="R409" s="202"/>
      <c r="S409" s="438"/>
      <c r="T409" s="438"/>
      <c r="U409" s="438"/>
      <c r="V409" s="438"/>
      <c r="W409" s="438"/>
      <c r="X409" s="438"/>
      <c r="Y409" s="438"/>
      <c r="Z409" s="438"/>
    </row>
    <row r="410" spans="1:26" ht="15.75" customHeight="1" x14ac:dyDescent="0.2">
      <c r="A410" s="438"/>
      <c r="B410" s="25"/>
      <c r="C410" s="202"/>
      <c r="D410" s="25"/>
      <c r="E410" s="25"/>
      <c r="F410" s="202"/>
      <c r="G410" s="25"/>
      <c r="H410" s="25"/>
      <c r="I410" s="202"/>
      <c r="J410" s="25"/>
      <c r="K410" s="25"/>
      <c r="L410" s="202"/>
      <c r="M410" s="25"/>
      <c r="N410" s="25"/>
      <c r="O410" s="202"/>
      <c r="P410" s="25"/>
      <c r="Q410" s="25"/>
      <c r="R410" s="202"/>
      <c r="S410" s="438"/>
      <c r="T410" s="438"/>
      <c r="U410" s="438"/>
      <c r="V410" s="438"/>
      <c r="W410" s="438"/>
      <c r="X410" s="438"/>
      <c r="Y410" s="438"/>
      <c r="Z410" s="438"/>
    </row>
    <row r="411" spans="1:26" ht="15.75" customHeight="1" x14ac:dyDescent="0.2">
      <c r="A411" s="438"/>
      <c r="B411" s="25"/>
      <c r="C411" s="202"/>
      <c r="D411" s="25"/>
      <c r="E411" s="25"/>
      <c r="F411" s="202"/>
      <c r="G411" s="25"/>
      <c r="H411" s="25"/>
      <c r="I411" s="202"/>
      <c r="J411" s="25"/>
      <c r="K411" s="25"/>
      <c r="L411" s="202"/>
      <c r="M411" s="25"/>
      <c r="N411" s="25"/>
      <c r="O411" s="202"/>
      <c r="P411" s="25"/>
      <c r="Q411" s="25"/>
      <c r="R411" s="202"/>
      <c r="S411" s="438"/>
      <c r="T411" s="438"/>
      <c r="U411" s="438"/>
      <c r="V411" s="438"/>
      <c r="W411" s="438"/>
      <c r="X411" s="438"/>
      <c r="Y411" s="438"/>
      <c r="Z411" s="438"/>
    </row>
    <row r="412" spans="1:26" ht="15.75" customHeight="1" x14ac:dyDescent="0.2">
      <c r="A412" s="438"/>
      <c r="B412" s="25"/>
      <c r="C412" s="202"/>
      <c r="D412" s="25"/>
      <c r="E412" s="25"/>
      <c r="F412" s="202"/>
      <c r="G412" s="25"/>
      <c r="H412" s="25"/>
      <c r="I412" s="202"/>
      <c r="J412" s="25"/>
      <c r="K412" s="25"/>
      <c r="L412" s="202"/>
      <c r="M412" s="25"/>
      <c r="N412" s="25"/>
      <c r="O412" s="202"/>
      <c r="P412" s="25"/>
      <c r="Q412" s="25"/>
      <c r="R412" s="202"/>
      <c r="S412" s="438"/>
      <c r="T412" s="438"/>
      <c r="U412" s="438"/>
      <c r="V412" s="438"/>
      <c r="W412" s="438"/>
      <c r="X412" s="438"/>
      <c r="Y412" s="438"/>
      <c r="Z412" s="438"/>
    </row>
    <row r="413" spans="1:26" ht="15.75" customHeight="1" x14ac:dyDescent="0.2">
      <c r="A413" s="438"/>
      <c r="B413" s="25"/>
      <c r="C413" s="202"/>
      <c r="D413" s="25"/>
      <c r="E413" s="25"/>
      <c r="F413" s="202"/>
      <c r="G413" s="25"/>
      <c r="H413" s="25"/>
      <c r="I413" s="202"/>
      <c r="J413" s="25"/>
      <c r="K413" s="25"/>
      <c r="L413" s="202"/>
      <c r="M413" s="25"/>
      <c r="N413" s="25"/>
      <c r="O413" s="202"/>
      <c r="P413" s="25"/>
      <c r="Q413" s="25"/>
      <c r="R413" s="202"/>
      <c r="S413" s="438"/>
      <c r="T413" s="438"/>
      <c r="U413" s="438"/>
      <c r="V413" s="438"/>
      <c r="W413" s="438"/>
      <c r="X413" s="438"/>
      <c r="Y413" s="438"/>
      <c r="Z413" s="438"/>
    </row>
    <row r="414" spans="1:26" ht="15.75" customHeight="1" x14ac:dyDescent="0.2">
      <c r="A414" s="438"/>
      <c r="B414" s="25"/>
      <c r="C414" s="202"/>
      <c r="D414" s="25"/>
      <c r="E414" s="25"/>
      <c r="F414" s="202"/>
      <c r="G414" s="25"/>
      <c r="H414" s="25"/>
      <c r="I414" s="202"/>
      <c r="J414" s="25"/>
      <c r="K414" s="25"/>
      <c r="L414" s="202"/>
      <c r="M414" s="25"/>
      <c r="N414" s="25"/>
      <c r="O414" s="202"/>
      <c r="P414" s="25"/>
      <c r="Q414" s="25"/>
      <c r="R414" s="202"/>
      <c r="S414" s="438"/>
      <c r="T414" s="438"/>
      <c r="U414" s="438"/>
      <c r="V414" s="438"/>
      <c r="W414" s="438"/>
      <c r="X414" s="438"/>
      <c r="Y414" s="438"/>
      <c r="Z414" s="438"/>
    </row>
    <row r="415" spans="1:26" ht="15.75" customHeight="1" x14ac:dyDescent="0.2">
      <c r="A415" s="438"/>
      <c r="B415" s="25"/>
      <c r="C415" s="202"/>
      <c r="D415" s="25"/>
      <c r="E415" s="25"/>
      <c r="F415" s="202"/>
      <c r="G415" s="25"/>
      <c r="H415" s="25"/>
      <c r="I415" s="202"/>
      <c r="J415" s="25"/>
      <c r="K415" s="25"/>
      <c r="L415" s="202"/>
      <c r="M415" s="25"/>
      <c r="N415" s="25"/>
      <c r="O415" s="202"/>
      <c r="P415" s="25"/>
      <c r="Q415" s="25"/>
      <c r="R415" s="202"/>
      <c r="S415" s="438"/>
      <c r="T415" s="438"/>
      <c r="U415" s="438"/>
      <c r="V415" s="438"/>
      <c r="W415" s="438"/>
      <c r="X415" s="438"/>
      <c r="Y415" s="438"/>
      <c r="Z415" s="438"/>
    </row>
    <row r="416" spans="1:26" ht="15.75" customHeight="1" x14ac:dyDescent="0.2">
      <c r="A416" s="438"/>
      <c r="B416" s="25"/>
      <c r="C416" s="202"/>
      <c r="D416" s="25"/>
      <c r="E416" s="25"/>
      <c r="F416" s="202"/>
      <c r="G416" s="25"/>
      <c r="H416" s="25"/>
      <c r="I416" s="202"/>
      <c r="J416" s="25"/>
      <c r="K416" s="25"/>
      <c r="L416" s="202"/>
      <c r="M416" s="25"/>
      <c r="N416" s="25"/>
      <c r="O416" s="202"/>
      <c r="P416" s="25"/>
      <c r="Q416" s="25"/>
      <c r="R416" s="202"/>
      <c r="S416" s="438"/>
      <c r="T416" s="438"/>
      <c r="U416" s="438"/>
      <c r="V416" s="438"/>
      <c r="W416" s="438"/>
      <c r="X416" s="438"/>
      <c r="Y416" s="438"/>
      <c r="Z416" s="438"/>
    </row>
    <row r="417" spans="1:26" ht="15.75" customHeight="1" x14ac:dyDescent="0.2">
      <c r="A417" s="438"/>
      <c r="B417" s="25"/>
      <c r="C417" s="202"/>
      <c r="D417" s="25"/>
      <c r="E417" s="25"/>
      <c r="F417" s="202"/>
      <c r="G417" s="25"/>
      <c r="H417" s="25"/>
      <c r="I417" s="202"/>
      <c r="J417" s="25"/>
      <c r="K417" s="25"/>
      <c r="L417" s="202"/>
      <c r="M417" s="25"/>
      <c r="N417" s="25"/>
      <c r="O417" s="202"/>
      <c r="P417" s="25"/>
      <c r="Q417" s="25"/>
      <c r="R417" s="202"/>
      <c r="S417" s="438"/>
      <c r="T417" s="438"/>
      <c r="U417" s="438"/>
      <c r="V417" s="438"/>
      <c r="W417" s="438"/>
      <c r="X417" s="438"/>
      <c r="Y417" s="438"/>
      <c r="Z417" s="438"/>
    </row>
    <row r="418" spans="1:26" ht="15.75" customHeight="1" x14ac:dyDescent="0.2">
      <c r="A418" s="438"/>
      <c r="B418" s="25"/>
      <c r="C418" s="202"/>
      <c r="D418" s="25"/>
      <c r="E418" s="25"/>
      <c r="F418" s="202"/>
      <c r="G418" s="25"/>
      <c r="H418" s="25"/>
      <c r="I418" s="202"/>
      <c r="J418" s="25"/>
      <c r="K418" s="25"/>
      <c r="L418" s="202"/>
      <c r="M418" s="25"/>
      <c r="N418" s="25"/>
      <c r="O418" s="202"/>
      <c r="P418" s="25"/>
      <c r="Q418" s="25"/>
      <c r="R418" s="202"/>
      <c r="S418" s="438"/>
      <c r="T418" s="438"/>
      <c r="U418" s="438"/>
      <c r="V418" s="438"/>
      <c r="W418" s="438"/>
      <c r="X418" s="438"/>
      <c r="Y418" s="438"/>
      <c r="Z418" s="438"/>
    </row>
    <row r="419" spans="1:26" ht="15.75" customHeight="1" x14ac:dyDescent="0.2">
      <c r="A419" s="438"/>
      <c r="B419" s="25"/>
      <c r="C419" s="202"/>
      <c r="D419" s="25"/>
      <c r="E419" s="25"/>
      <c r="F419" s="202"/>
      <c r="G419" s="25"/>
      <c r="H419" s="25"/>
      <c r="I419" s="202"/>
      <c r="J419" s="25"/>
      <c r="K419" s="25"/>
      <c r="L419" s="202"/>
      <c r="M419" s="25"/>
      <c r="N419" s="25"/>
      <c r="O419" s="202"/>
      <c r="P419" s="25"/>
      <c r="Q419" s="25"/>
      <c r="R419" s="202"/>
      <c r="S419" s="438"/>
      <c r="T419" s="438"/>
      <c r="U419" s="438"/>
      <c r="V419" s="438"/>
      <c r="W419" s="438"/>
      <c r="X419" s="438"/>
      <c r="Y419" s="438"/>
      <c r="Z419" s="438"/>
    </row>
    <row r="420" spans="1:26" ht="15.75" customHeight="1" x14ac:dyDescent="0.2">
      <c r="A420" s="438"/>
      <c r="B420" s="25"/>
      <c r="C420" s="202"/>
      <c r="D420" s="25"/>
      <c r="E420" s="25"/>
      <c r="F420" s="202"/>
      <c r="G420" s="25"/>
      <c r="H420" s="25"/>
      <c r="I420" s="202"/>
      <c r="J420" s="25"/>
      <c r="K420" s="25"/>
      <c r="L420" s="202"/>
      <c r="M420" s="25"/>
      <c r="N420" s="25"/>
      <c r="O420" s="202"/>
      <c r="P420" s="25"/>
      <c r="Q420" s="25"/>
      <c r="R420" s="202"/>
      <c r="S420" s="438"/>
      <c r="T420" s="438"/>
      <c r="U420" s="438"/>
      <c r="V420" s="438"/>
      <c r="W420" s="438"/>
      <c r="X420" s="438"/>
      <c r="Y420" s="438"/>
      <c r="Z420" s="438"/>
    </row>
    <row r="421" spans="1:26" ht="15.75" customHeight="1" x14ac:dyDescent="0.2">
      <c r="A421" s="438"/>
      <c r="B421" s="25"/>
      <c r="C421" s="202"/>
      <c r="D421" s="25"/>
      <c r="E421" s="25"/>
      <c r="F421" s="202"/>
      <c r="G421" s="25"/>
      <c r="H421" s="25"/>
      <c r="I421" s="202"/>
      <c r="J421" s="25"/>
      <c r="K421" s="25"/>
      <c r="L421" s="202"/>
      <c r="M421" s="25"/>
      <c r="N421" s="25"/>
      <c r="O421" s="202"/>
      <c r="P421" s="25"/>
      <c r="Q421" s="25"/>
      <c r="R421" s="202"/>
      <c r="S421" s="438"/>
      <c r="T421" s="438"/>
      <c r="U421" s="438"/>
      <c r="V421" s="438"/>
      <c r="W421" s="438"/>
      <c r="X421" s="438"/>
      <c r="Y421" s="438"/>
      <c r="Z421" s="438"/>
    </row>
    <row r="422" spans="1:26" ht="15.75" customHeight="1" x14ac:dyDescent="0.2">
      <c r="A422" s="438"/>
      <c r="B422" s="25"/>
      <c r="C422" s="202"/>
      <c r="D422" s="25"/>
      <c r="E422" s="25"/>
      <c r="F422" s="202"/>
      <c r="G422" s="25"/>
      <c r="H422" s="25"/>
      <c r="I422" s="202"/>
      <c r="J422" s="25"/>
      <c r="K422" s="25"/>
      <c r="L422" s="202"/>
      <c r="M422" s="25"/>
      <c r="N422" s="25"/>
      <c r="O422" s="202"/>
      <c r="P422" s="25"/>
      <c r="Q422" s="25"/>
      <c r="R422" s="202"/>
      <c r="S422" s="438"/>
      <c r="T422" s="438"/>
      <c r="U422" s="438"/>
      <c r="V422" s="438"/>
      <c r="W422" s="438"/>
      <c r="X422" s="438"/>
      <c r="Y422" s="438"/>
      <c r="Z422" s="438"/>
    </row>
    <row r="423" spans="1:26" ht="15.75" customHeight="1" x14ac:dyDescent="0.2">
      <c r="A423" s="438"/>
      <c r="B423" s="25"/>
      <c r="C423" s="202"/>
      <c r="D423" s="25"/>
      <c r="E423" s="25"/>
      <c r="F423" s="202"/>
      <c r="G423" s="25"/>
      <c r="H423" s="25"/>
      <c r="I423" s="202"/>
      <c r="J423" s="25"/>
      <c r="K423" s="25"/>
      <c r="L423" s="202"/>
      <c r="M423" s="25"/>
      <c r="N423" s="25"/>
      <c r="O423" s="202"/>
      <c r="P423" s="25"/>
      <c r="Q423" s="25"/>
      <c r="R423" s="202"/>
      <c r="S423" s="438"/>
      <c r="T423" s="438"/>
      <c r="U423" s="438"/>
      <c r="V423" s="438"/>
      <c r="W423" s="438"/>
      <c r="X423" s="438"/>
      <c r="Y423" s="438"/>
      <c r="Z423" s="438"/>
    </row>
    <row r="424" spans="1:26" ht="15.75" customHeight="1" x14ac:dyDescent="0.2">
      <c r="A424" s="438"/>
      <c r="B424" s="25"/>
      <c r="C424" s="202"/>
      <c r="D424" s="25"/>
      <c r="E424" s="25"/>
      <c r="F424" s="202"/>
      <c r="G424" s="25"/>
      <c r="H424" s="25"/>
      <c r="I424" s="202"/>
      <c r="J424" s="25"/>
      <c r="K424" s="25"/>
      <c r="L424" s="202"/>
      <c r="M424" s="25"/>
      <c r="N424" s="25"/>
      <c r="O424" s="202"/>
      <c r="P424" s="25"/>
      <c r="Q424" s="25"/>
      <c r="R424" s="202"/>
      <c r="S424" s="438"/>
      <c r="T424" s="438"/>
      <c r="U424" s="438"/>
      <c r="V424" s="438"/>
      <c r="W424" s="438"/>
      <c r="X424" s="438"/>
      <c r="Y424" s="438"/>
      <c r="Z424" s="438"/>
    </row>
    <row r="425" spans="1:26" ht="15.75" customHeight="1" x14ac:dyDescent="0.2">
      <c r="A425" s="438"/>
      <c r="B425" s="25"/>
      <c r="C425" s="202"/>
      <c r="D425" s="25"/>
      <c r="E425" s="25"/>
      <c r="F425" s="202"/>
      <c r="G425" s="25"/>
      <c r="H425" s="25"/>
      <c r="I425" s="202"/>
      <c r="J425" s="25"/>
      <c r="K425" s="25"/>
      <c r="L425" s="202"/>
      <c r="M425" s="25"/>
      <c r="N425" s="25"/>
      <c r="O425" s="202"/>
      <c r="P425" s="25"/>
      <c r="Q425" s="25"/>
      <c r="R425" s="202"/>
      <c r="S425" s="438"/>
      <c r="T425" s="438"/>
      <c r="U425" s="438"/>
      <c r="V425" s="438"/>
      <c r="W425" s="438"/>
      <c r="X425" s="438"/>
      <c r="Y425" s="438"/>
      <c r="Z425" s="438"/>
    </row>
    <row r="426" spans="1:26" ht="15.75" customHeight="1" x14ac:dyDescent="0.2">
      <c r="A426" s="438"/>
      <c r="B426" s="25"/>
      <c r="C426" s="202"/>
      <c r="D426" s="25"/>
      <c r="E426" s="25"/>
      <c r="F426" s="202"/>
      <c r="G426" s="25"/>
      <c r="H426" s="25"/>
      <c r="I426" s="202"/>
      <c r="J426" s="25"/>
      <c r="K426" s="25"/>
      <c r="L426" s="202"/>
      <c r="M426" s="25"/>
      <c r="N426" s="25"/>
      <c r="O426" s="202"/>
      <c r="P426" s="25"/>
      <c r="Q426" s="25"/>
      <c r="R426" s="202"/>
      <c r="S426" s="438"/>
      <c r="T426" s="438"/>
      <c r="U426" s="438"/>
      <c r="V426" s="438"/>
      <c r="W426" s="438"/>
      <c r="X426" s="438"/>
      <c r="Y426" s="438"/>
      <c r="Z426" s="438"/>
    </row>
    <row r="427" spans="1:26" ht="15.75" customHeight="1" x14ac:dyDescent="0.2">
      <c r="A427" s="438"/>
      <c r="B427" s="25"/>
      <c r="C427" s="202"/>
      <c r="D427" s="25"/>
      <c r="E427" s="25"/>
      <c r="F427" s="202"/>
      <c r="G427" s="25"/>
      <c r="H427" s="25"/>
      <c r="I427" s="202"/>
      <c r="J427" s="25"/>
      <c r="K427" s="25"/>
      <c r="L427" s="202"/>
      <c r="M427" s="25"/>
      <c r="N427" s="25"/>
      <c r="O427" s="202"/>
      <c r="P427" s="25"/>
      <c r="Q427" s="25"/>
      <c r="R427" s="202"/>
      <c r="S427" s="438"/>
      <c r="T427" s="438"/>
      <c r="U427" s="438"/>
      <c r="V427" s="438"/>
      <c r="W427" s="438"/>
      <c r="X427" s="438"/>
      <c r="Y427" s="438"/>
      <c r="Z427" s="438"/>
    </row>
    <row r="428" spans="1:26" ht="15.75" customHeight="1" x14ac:dyDescent="0.2">
      <c r="A428" s="438"/>
      <c r="B428" s="25"/>
      <c r="C428" s="202"/>
      <c r="D428" s="25"/>
      <c r="E428" s="25"/>
      <c r="F428" s="202"/>
      <c r="G428" s="25"/>
      <c r="H428" s="25"/>
      <c r="I428" s="202"/>
      <c r="J428" s="25"/>
      <c r="K428" s="25"/>
      <c r="L428" s="202"/>
      <c r="M428" s="25"/>
      <c r="N428" s="25"/>
      <c r="O428" s="202"/>
      <c r="P428" s="25"/>
      <c r="Q428" s="25"/>
      <c r="R428" s="202"/>
      <c r="S428" s="438"/>
      <c r="T428" s="438"/>
      <c r="U428" s="438"/>
      <c r="V428" s="438"/>
      <c r="W428" s="438"/>
      <c r="X428" s="438"/>
      <c r="Y428" s="438"/>
      <c r="Z428" s="438"/>
    </row>
    <row r="429" spans="1:26" ht="15.75" customHeight="1" x14ac:dyDescent="0.2">
      <c r="A429" s="438"/>
      <c r="B429" s="25"/>
      <c r="C429" s="202"/>
      <c r="D429" s="25"/>
      <c r="E429" s="25"/>
      <c r="F429" s="202"/>
      <c r="G429" s="25"/>
      <c r="H429" s="25"/>
      <c r="I429" s="202"/>
      <c r="J429" s="25"/>
      <c r="K429" s="25"/>
      <c r="L429" s="202"/>
      <c r="M429" s="25"/>
      <c r="N429" s="25"/>
      <c r="O429" s="202"/>
      <c r="P429" s="25"/>
      <c r="Q429" s="25"/>
      <c r="R429" s="202"/>
      <c r="S429" s="438"/>
      <c r="T429" s="438"/>
      <c r="U429" s="438"/>
      <c r="V429" s="438"/>
      <c r="W429" s="438"/>
      <c r="X429" s="438"/>
      <c r="Y429" s="438"/>
      <c r="Z429" s="438"/>
    </row>
    <row r="430" spans="1:26" ht="15.75" customHeight="1" x14ac:dyDescent="0.2">
      <c r="A430" s="438"/>
      <c r="B430" s="25"/>
      <c r="C430" s="202"/>
      <c r="D430" s="25"/>
      <c r="E430" s="25"/>
      <c r="F430" s="202"/>
      <c r="G430" s="25"/>
      <c r="H430" s="25"/>
      <c r="I430" s="202"/>
      <c r="J430" s="25"/>
      <c r="K430" s="25"/>
      <c r="L430" s="202"/>
      <c r="M430" s="25"/>
      <c r="N430" s="25"/>
      <c r="O430" s="202"/>
      <c r="P430" s="25"/>
      <c r="Q430" s="25"/>
      <c r="R430" s="202"/>
      <c r="S430" s="438"/>
      <c r="T430" s="438"/>
      <c r="U430" s="438"/>
      <c r="V430" s="438"/>
      <c r="W430" s="438"/>
      <c r="X430" s="438"/>
      <c r="Y430" s="438"/>
      <c r="Z430" s="438"/>
    </row>
    <row r="431" spans="1:26" ht="15.75" customHeight="1" x14ac:dyDescent="0.2">
      <c r="A431" s="438"/>
      <c r="B431" s="25"/>
      <c r="C431" s="202"/>
      <c r="D431" s="25"/>
      <c r="E431" s="25"/>
      <c r="F431" s="202"/>
      <c r="G431" s="25"/>
      <c r="H431" s="25"/>
      <c r="I431" s="202"/>
      <c r="J431" s="25"/>
      <c r="K431" s="25"/>
      <c r="L431" s="202"/>
      <c r="M431" s="25"/>
      <c r="N431" s="25"/>
      <c r="O431" s="202"/>
      <c r="P431" s="25"/>
      <c r="Q431" s="25"/>
      <c r="R431" s="202"/>
      <c r="S431" s="438"/>
      <c r="T431" s="438"/>
      <c r="U431" s="438"/>
      <c r="V431" s="438"/>
      <c r="W431" s="438"/>
      <c r="X431" s="438"/>
      <c r="Y431" s="438"/>
      <c r="Z431" s="438"/>
    </row>
    <row r="432" spans="1:26" ht="15.75" customHeight="1" x14ac:dyDescent="0.2">
      <c r="A432" s="438"/>
      <c r="B432" s="25"/>
      <c r="C432" s="202"/>
      <c r="D432" s="25"/>
      <c r="E432" s="25"/>
      <c r="F432" s="202"/>
      <c r="G432" s="25"/>
      <c r="H432" s="25"/>
      <c r="I432" s="202"/>
      <c r="J432" s="25"/>
      <c r="K432" s="25"/>
      <c r="L432" s="202"/>
      <c r="M432" s="25"/>
      <c r="N432" s="25"/>
      <c r="O432" s="202"/>
      <c r="P432" s="25"/>
      <c r="Q432" s="25"/>
      <c r="R432" s="202"/>
      <c r="S432" s="438"/>
      <c r="T432" s="438"/>
      <c r="U432" s="438"/>
      <c r="V432" s="438"/>
      <c r="W432" s="438"/>
      <c r="X432" s="438"/>
      <c r="Y432" s="438"/>
      <c r="Z432" s="438"/>
    </row>
    <row r="433" spans="1:26" ht="15.75" customHeight="1" x14ac:dyDescent="0.2">
      <c r="A433" s="438"/>
      <c r="B433" s="25"/>
      <c r="C433" s="202"/>
      <c r="D433" s="25"/>
      <c r="E433" s="25"/>
      <c r="F433" s="202"/>
      <c r="G433" s="25"/>
      <c r="H433" s="25"/>
      <c r="I433" s="202"/>
      <c r="J433" s="25"/>
      <c r="K433" s="25"/>
      <c r="L433" s="202"/>
      <c r="M433" s="25"/>
      <c r="N433" s="25"/>
      <c r="O433" s="202"/>
      <c r="P433" s="25"/>
      <c r="Q433" s="25"/>
      <c r="R433" s="202"/>
      <c r="S433" s="438"/>
      <c r="T433" s="438"/>
      <c r="U433" s="438"/>
      <c r="V433" s="438"/>
      <c r="W433" s="438"/>
      <c r="X433" s="438"/>
      <c r="Y433" s="438"/>
      <c r="Z433" s="438"/>
    </row>
    <row r="434" spans="1:26" ht="15.75" customHeight="1" x14ac:dyDescent="0.2">
      <c r="A434" s="438"/>
      <c r="B434" s="25"/>
      <c r="C434" s="202"/>
      <c r="D434" s="25"/>
      <c r="E434" s="25"/>
      <c r="F434" s="202"/>
      <c r="G434" s="25"/>
      <c r="H434" s="25"/>
      <c r="I434" s="202"/>
      <c r="J434" s="25"/>
      <c r="K434" s="25"/>
      <c r="L434" s="202"/>
      <c r="M434" s="25"/>
      <c r="N434" s="25"/>
      <c r="O434" s="202"/>
      <c r="P434" s="25"/>
      <c r="Q434" s="25"/>
      <c r="R434" s="202"/>
      <c r="S434" s="438"/>
      <c r="T434" s="438"/>
      <c r="U434" s="438"/>
      <c r="V434" s="438"/>
      <c r="W434" s="438"/>
      <c r="X434" s="438"/>
      <c r="Y434" s="438"/>
      <c r="Z434" s="438"/>
    </row>
    <row r="435" spans="1:26" ht="15.75" customHeight="1" x14ac:dyDescent="0.2">
      <c r="A435" s="438"/>
      <c r="B435" s="25"/>
      <c r="C435" s="202"/>
      <c r="D435" s="25"/>
      <c r="E435" s="25"/>
      <c r="F435" s="202"/>
      <c r="G435" s="25"/>
      <c r="H435" s="25"/>
      <c r="I435" s="202"/>
      <c r="J435" s="25"/>
      <c r="K435" s="25"/>
      <c r="L435" s="202"/>
      <c r="M435" s="25"/>
      <c r="N435" s="25"/>
      <c r="O435" s="202"/>
      <c r="P435" s="25"/>
      <c r="Q435" s="25"/>
      <c r="R435" s="202"/>
      <c r="S435" s="438"/>
      <c r="T435" s="438"/>
      <c r="U435" s="438"/>
      <c r="V435" s="438"/>
      <c r="W435" s="438"/>
      <c r="X435" s="438"/>
      <c r="Y435" s="438"/>
      <c r="Z435" s="438"/>
    </row>
    <row r="436" spans="1:26" ht="15.75" customHeight="1" x14ac:dyDescent="0.2">
      <c r="A436" s="438"/>
      <c r="B436" s="25"/>
      <c r="C436" s="202"/>
      <c r="D436" s="25"/>
      <c r="E436" s="25"/>
      <c r="F436" s="202"/>
      <c r="G436" s="25"/>
      <c r="H436" s="25"/>
      <c r="I436" s="202"/>
      <c r="J436" s="25"/>
      <c r="K436" s="25"/>
      <c r="L436" s="202"/>
      <c r="M436" s="25"/>
      <c r="N436" s="25"/>
      <c r="O436" s="202"/>
      <c r="P436" s="25"/>
      <c r="Q436" s="25"/>
      <c r="R436" s="202"/>
      <c r="S436" s="438"/>
      <c r="T436" s="438"/>
      <c r="U436" s="438"/>
      <c r="V436" s="438"/>
      <c r="W436" s="438"/>
      <c r="X436" s="438"/>
      <c r="Y436" s="438"/>
      <c r="Z436" s="438"/>
    </row>
    <row r="437" spans="1:26" ht="15.75" customHeight="1" x14ac:dyDescent="0.2">
      <c r="A437" s="438"/>
      <c r="B437" s="25"/>
      <c r="C437" s="202"/>
      <c r="D437" s="25"/>
      <c r="E437" s="25"/>
      <c r="F437" s="202"/>
      <c r="G437" s="25"/>
      <c r="H437" s="25"/>
      <c r="I437" s="202"/>
      <c r="J437" s="25"/>
      <c r="K437" s="25"/>
      <c r="L437" s="202"/>
      <c r="M437" s="25"/>
      <c r="N437" s="25"/>
      <c r="O437" s="202"/>
      <c r="P437" s="25"/>
      <c r="Q437" s="25"/>
      <c r="R437" s="202"/>
      <c r="S437" s="438"/>
      <c r="T437" s="438"/>
      <c r="U437" s="438"/>
      <c r="V437" s="438"/>
      <c r="W437" s="438"/>
      <c r="X437" s="438"/>
      <c r="Y437" s="438"/>
      <c r="Z437" s="438"/>
    </row>
    <row r="438" spans="1:26" ht="15.75" customHeight="1" x14ac:dyDescent="0.2">
      <c r="A438" s="438"/>
      <c r="B438" s="25"/>
      <c r="C438" s="202"/>
      <c r="D438" s="25"/>
      <c r="E438" s="25"/>
      <c r="F438" s="202"/>
      <c r="G438" s="25"/>
      <c r="H438" s="25"/>
      <c r="I438" s="202"/>
      <c r="J438" s="25"/>
      <c r="K438" s="25"/>
      <c r="L438" s="202"/>
      <c r="M438" s="25"/>
      <c r="N438" s="25"/>
      <c r="O438" s="202"/>
      <c r="P438" s="25"/>
      <c r="Q438" s="25"/>
      <c r="R438" s="202"/>
      <c r="S438" s="438"/>
      <c r="T438" s="438"/>
      <c r="U438" s="438"/>
      <c r="V438" s="438"/>
      <c r="W438" s="438"/>
      <c r="X438" s="438"/>
      <c r="Y438" s="438"/>
      <c r="Z438" s="438"/>
    </row>
    <row r="439" spans="1:26" ht="15.75" customHeight="1" x14ac:dyDescent="0.2">
      <c r="A439" s="438"/>
      <c r="B439" s="25"/>
      <c r="C439" s="202"/>
      <c r="D439" s="25"/>
      <c r="E439" s="25"/>
      <c r="F439" s="202"/>
      <c r="G439" s="25"/>
      <c r="H439" s="25"/>
      <c r="I439" s="202"/>
      <c r="J439" s="25"/>
      <c r="K439" s="25"/>
      <c r="L439" s="202"/>
      <c r="M439" s="25"/>
      <c r="N439" s="25"/>
      <c r="O439" s="202"/>
      <c r="P439" s="25"/>
      <c r="Q439" s="25"/>
      <c r="R439" s="202"/>
      <c r="S439" s="438"/>
      <c r="T439" s="438"/>
      <c r="U439" s="438"/>
      <c r="V439" s="438"/>
      <c r="W439" s="438"/>
      <c r="X439" s="438"/>
      <c r="Y439" s="438"/>
      <c r="Z439" s="438"/>
    </row>
    <row r="440" spans="1:26" ht="15.75" customHeight="1" x14ac:dyDescent="0.2">
      <c r="A440" s="438"/>
      <c r="B440" s="25"/>
      <c r="C440" s="202"/>
      <c r="D440" s="25"/>
      <c r="E440" s="25"/>
      <c r="F440" s="202"/>
      <c r="G440" s="25"/>
      <c r="H440" s="25"/>
      <c r="I440" s="202"/>
      <c r="J440" s="25"/>
      <c r="K440" s="25"/>
      <c r="L440" s="202"/>
      <c r="M440" s="25"/>
      <c r="N440" s="25"/>
      <c r="O440" s="202"/>
      <c r="P440" s="25"/>
      <c r="Q440" s="25"/>
      <c r="R440" s="202"/>
      <c r="S440" s="438"/>
      <c r="T440" s="438"/>
      <c r="U440" s="438"/>
      <c r="V440" s="438"/>
      <c r="W440" s="438"/>
      <c r="X440" s="438"/>
      <c r="Y440" s="438"/>
      <c r="Z440" s="438"/>
    </row>
    <row r="441" spans="1:26" ht="15.75" customHeight="1" x14ac:dyDescent="0.2">
      <c r="A441" s="438"/>
      <c r="B441" s="25"/>
      <c r="C441" s="202"/>
      <c r="D441" s="25"/>
      <c r="E441" s="25"/>
      <c r="F441" s="202"/>
      <c r="G441" s="25"/>
      <c r="H441" s="25"/>
      <c r="I441" s="202"/>
      <c r="J441" s="25"/>
      <c r="K441" s="25"/>
      <c r="L441" s="202"/>
      <c r="M441" s="25"/>
      <c r="N441" s="25"/>
      <c r="O441" s="202"/>
      <c r="P441" s="25"/>
      <c r="Q441" s="25"/>
      <c r="R441" s="202"/>
      <c r="S441" s="438"/>
      <c r="T441" s="438"/>
      <c r="U441" s="438"/>
      <c r="V441" s="438"/>
      <c r="W441" s="438"/>
      <c r="X441" s="438"/>
      <c r="Y441" s="438"/>
      <c r="Z441" s="438"/>
    </row>
    <row r="442" spans="1:26" ht="15.75" customHeight="1" x14ac:dyDescent="0.2">
      <c r="A442" s="438"/>
      <c r="B442" s="25"/>
      <c r="C442" s="202"/>
      <c r="D442" s="25"/>
      <c r="E442" s="25"/>
      <c r="F442" s="202"/>
      <c r="G442" s="25"/>
      <c r="H442" s="25"/>
      <c r="I442" s="202"/>
      <c r="J442" s="25"/>
      <c r="K442" s="25"/>
      <c r="L442" s="202"/>
      <c r="M442" s="25"/>
      <c r="N442" s="25"/>
      <c r="O442" s="202"/>
      <c r="P442" s="25"/>
      <c r="Q442" s="25"/>
      <c r="R442" s="202"/>
      <c r="S442" s="438"/>
      <c r="T442" s="438"/>
      <c r="U442" s="438"/>
      <c r="V442" s="438"/>
      <c r="W442" s="438"/>
      <c r="X442" s="438"/>
      <c r="Y442" s="438"/>
      <c r="Z442" s="438"/>
    </row>
    <row r="443" spans="1:26" ht="15.75" customHeight="1" x14ac:dyDescent="0.2">
      <c r="A443" s="438"/>
      <c r="B443" s="25"/>
      <c r="C443" s="202"/>
      <c r="D443" s="25"/>
      <c r="E443" s="25"/>
      <c r="F443" s="202"/>
      <c r="G443" s="25"/>
      <c r="H443" s="25"/>
      <c r="I443" s="202"/>
      <c r="J443" s="25"/>
      <c r="K443" s="25"/>
      <c r="L443" s="202"/>
      <c r="M443" s="25"/>
      <c r="N443" s="25"/>
      <c r="O443" s="202"/>
      <c r="P443" s="25"/>
      <c r="Q443" s="25"/>
      <c r="R443" s="202"/>
      <c r="S443" s="438"/>
      <c r="T443" s="438"/>
      <c r="U443" s="438"/>
      <c r="V443" s="438"/>
      <c r="W443" s="438"/>
      <c r="X443" s="438"/>
      <c r="Y443" s="438"/>
      <c r="Z443" s="438"/>
    </row>
    <row r="444" spans="1:26" ht="15.75" customHeight="1" x14ac:dyDescent="0.2">
      <c r="A444" s="438"/>
      <c r="B444" s="25"/>
      <c r="C444" s="202"/>
      <c r="D444" s="25"/>
      <c r="E444" s="25"/>
      <c r="F444" s="202"/>
      <c r="G444" s="25"/>
      <c r="H444" s="25"/>
      <c r="I444" s="202"/>
      <c r="J444" s="25"/>
      <c r="K444" s="25"/>
      <c r="L444" s="202"/>
      <c r="M444" s="25"/>
      <c r="N444" s="25"/>
      <c r="O444" s="202"/>
      <c r="P444" s="25"/>
      <c r="Q444" s="25"/>
      <c r="R444" s="202"/>
      <c r="S444" s="438"/>
      <c r="T444" s="438"/>
      <c r="U444" s="438"/>
      <c r="V444" s="438"/>
      <c r="W444" s="438"/>
      <c r="X444" s="438"/>
      <c r="Y444" s="438"/>
      <c r="Z444" s="438"/>
    </row>
    <row r="445" spans="1:26" ht="15.75" customHeight="1" x14ac:dyDescent="0.2">
      <c r="A445" s="438"/>
      <c r="B445" s="25"/>
      <c r="C445" s="202"/>
      <c r="D445" s="25"/>
      <c r="E445" s="25"/>
      <c r="F445" s="202"/>
      <c r="G445" s="25"/>
      <c r="H445" s="25"/>
      <c r="I445" s="202"/>
      <c r="J445" s="25"/>
      <c r="K445" s="25"/>
      <c r="L445" s="202"/>
      <c r="M445" s="25"/>
      <c r="N445" s="25"/>
      <c r="O445" s="202"/>
      <c r="P445" s="25"/>
      <c r="Q445" s="25"/>
      <c r="R445" s="202"/>
      <c r="S445" s="438"/>
      <c r="T445" s="438"/>
      <c r="U445" s="438"/>
      <c r="V445" s="438"/>
      <c r="W445" s="438"/>
      <c r="X445" s="438"/>
      <c r="Y445" s="438"/>
      <c r="Z445" s="438"/>
    </row>
    <row r="446" spans="1:26" ht="15.75" customHeight="1" x14ac:dyDescent="0.2">
      <c r="A446" s="438"/>
      <c r="B446" s="25"/>
      <c r="C446" s="202"/>
      <c r="D446" s="25"/>
      <c r="E446" s="25"/>
      <c r="F446" s="202"/>
      <c r="G446" s="25"/>
      <c r="H446" s="25"/>
      <c r="I446" s="202"/>
      <c r="J446" s="25"/>
      <c r="K446" s="25"/>
      <c r="L446" s="202"/>
      <c r="M446" s="25"/>
      <c r="N446" s="25"/>
      <c r="O446" s="202"/>
      <c r="P446" s="25"/>
      <c r="Q446" s="25"/>
      <c r="R446" s="202"/>
      <c r="S446" s="438"/>
      <c r="T446" s="438"/>
      <c r="U446" s="438"/>
      <c r="V446" s="438"/>
      <c r="W446" s="438"/>
      <c r="X446" s="438"/>
      <c r="Y446" s="438"/>
      <c r="Z446" s="438"/>
    </row>
    <row r="447" spans="1:26" ht="15.75" customHeight="1" x14ac:dyDescent="0.2">
      <c r="A447" s="438"/>
      <c r="B447" s="25"/>
      <c r="C447" s="202"/>
      <c r="D447" s="25"/>
      <c r="E447" s="25"/>
      <c r="F447" s="202"/>
      <c r="G447" s="25"/>
      <c r="H447" s="25"/>
      <c r="I447" s="202"/>
      <c r="J447" s="25"/>
      <c r="K447" s="25"/>
      <c r="L447" s="202"/>
      <c r="M447" s="25"/>
      <c r="N447" s="25"/>
      <c r="O447" s="202"/>
      <c r="P447" s="25"/>
      <c r="Q447" s="25"/>
      <c r="R447" s="202"/>
      <c r="S447" s="438"/>
      <c r="T447" s="438"/>
      <c r="U447" s="438"/>
      <c r="V447" s="438"/>
      <c r="W447" s="438"/>
      <c r="X447" s="438"/>
      <c r="Y447" s="438"/>
      <c r="Z447" s="438"/>
    </row>
    <row r="448" spans="1:26" ht="15.75" customHeight="1" x14ac:dyDescent="0.2">
      <c r="A448" s="438"/>
      <c r="B448" s="25"/>
      <c r="C448" s="202"/>
      <c r="D448" s="25"/>
      <c r="E448" s="25"/>
      <c r="F448" s="202"/>
      <c r="G448" s="25"/>
      <c r="H448" s="25"/>
      <c r="I448" s="202"/>
      <c r="J448" s="25"/>
      <c r="K448" s="25"/>
      <c r="L448" s="202"/>
      <c r="M448" s="25"/>
      <c r="N448" s="25"/>
      <c r="O448" s="202"/>
      <c r="P448" s="25"/>
      <c r="Q448" s="25"/>
      <c r="R448" s="202"/>
      <c r="S448" s="438"/>
      <c r="T448" s="438"/>
      <c r="U448" s="438"/>
      <c r="V448" s="438"/>
      <c r="W448" s="438"/>
      <c r="X448" s="438"/>
      <c r="Y448" s="438"/>
      <c r="Z448" s="438"/>
    </row>
    <row r="449" spans="1:26" ht="15.75" customHeight="1" x14ac:dyDescent="0.2">
      <c r="A449" s="438"/>
      <c r="B449" s="25"/>
      <c r="C449" s="202"/>
      <c r="D449" s="25"/>
      <c r="E449" s="25"/>
      <c r="F449" s="202"/>
      <c r="G449" s="25"/>
      <c r="H449" s="25"/>
      <c r="I449" s="202"/>
      <c r="J449" s="25"/>
      <c r="K449" s="25"/>
      <c r="L449" s="202"/>
      <c r="M449" s="25"/>
      <c r="N449" s="25"/>
      <c r="O449" s="202"/>
      <c r="P449" s="25"/>
      <c r="Q449" s="25"/>
      <c r="R449" s="202"/>
      <c r="S449" s="438"/>
      <c r="T449" s="438"/>
      <c r="U449" s="438"/>
      <c r="V449" s="438"/>
      <c r="W449" s="438"/>
      <c r="X449" s="438"/>
      <c r="Y449" s="438"/>
      <c r="Z449" s="438"/>
    </row>
    <row r="450" spans="1:26" ht="15.75" customHeight="1" x14ac:dyDescent="0.2">
      <c r="A450" s="438"/>
      <c r="B450" s="25"/>
      <c r="C450" s="202"/>
      <c r="D450" s="25"/>
      <c r="E450" s="25"/>
      <c r="F450" s="202"/>
      <c r="G450" s="25"/>
      <c r="H450" s="25"/>
      <c r="I450" s="202"/>
      <c r="J450" s="25"/>
      <c r="K450" s="25"/>
      <c r="L450" s="202"/>
      <c r="M450" s="25"/>
      <c r="N450" s="25"/>
      <c r="O450" s="202"/>
      <c r="P450" s="25"/>
      <c r="Q450" s="25"/>
      <c r="R450" s="202"/>
      <c r="S450" s="438"/>
      <c r="T450" s="438"/>
      <c r="U450" s="438"/>
      <c r="V450" s="438"/>
      <c r="W450" s="438"/>
      <c r="X450" s="438"/>
      <c r="Y450" s="438"/>
      <c r="Z450" s="438"/>
    </row>
    <row r="451" spans="1:26" ht="15.75" customHeight="1" x14ac:dyDescent="0.2">
      <c r="A451" s="438"/>
      <c r="B451" s="25"/>
      <c r="C451" s="202"/>
      <c r="D451" s="25"/>
      <c r="E451" s="25"/>
      <c r="F451" s="202"/>
      <c r="G451" s="25"/>
      <c r="H451" s="25"/>
      <c r="I451" s="202"/>
      <c r="J451" s="25"/>
      <c r="K451" s="25"/>
      <c r="L451" s="202"/>
      <c r="M451" s="25"/>
      <c r="N451" s="25"/>
      <c r="O451" s="202"/>
      <c r="P451" s="25"/>
      <c r="Q451" s="25"/>
      <c r="R451" s="202"/>
      <c r="S451" s="438"/>
      <c r="T451" s="438"/>
      <c r="U451" s="438"/>
      <c r="V451" s="438"/>
      <c r="W451" s="438"/>
      <c r="X451" s="438"/>
      <c r="Y451" s="438"/>
      <c r="Z451" s="438"/>
    </row>
    <row r="452" spans="1:26" ht="15.75" customHeight="1" x14ac:dyDescent="0.2">
      <c r="A452" s="438"/>
      <c r="B452" s="25"/>
      <c r="C452" s="202"/>
      <c r="D452" s="25"/>
      <c r="E452" s="25"/>
      <c r="F452" s="202"/>
      <c r="G452" s="25"/>
      <c r="H452" s="25"/>
      <c r="I452" s="202"/>
      <c r="J452" s="25"/>
      <c r="K452" s="25"/>
      <c r="L452" s="202"/>
      <c r="M452" s="25"/>
      <c r="N452" s="25"/>
      <c r="O452" s="202"/>
      <c r="P452" s="25"/>
      <c r="Q452" s="25"/>
      <c r="R452" s="202"/>
      <c r="S452" s="438"/>
      <c r="T452" s="438"/>
      <c r="U452" s="438"/>
      <c r="V452" s="438"/>
      <c r="W452" s="438"/>
      <c r="X452" s="438"/>
      <c r="Y452" s="438"/>
      <c r="Z452" s="438"/>
    </row>
    <row r="453" spans="1:26" ht="15.75" customHeight="1" x14ac:dyDescent="0.2">
      <c r="A453" s="438"/>
      <c r="B453" s="25"/>
      <c r="C453" s="202"/>
      <c r="D453" s="25"/>
      <c r="E453" s="25"/>
      <c r="F453" s="202"/>
      <c r="G453" s="25"/>
      <c r="H453" s="25"/>
      <c r="I453" s="202"/>
      <c r="J453" s="25"/>
      <c r="K453" s="25"/>
      <c r="L453" s="202"/>
      <c r="M453" s="25"/>
      <c r="N453" s="25"/>
      <c r="O453" s="202"/>
      <c r="P453" s="25"/>
      <c r="Q453" s="25"/>
      <c r="R453" s="202"/>
      <c r="S453" s="438"/>
      <c r="T453" s="438"/>
      <c r="U453" s="438"/>
      <c r="V453" s="438"/>
      <c r="W453" s="438"/>
      <c r="X453" s="438"/>
      <c r="Y453" s="438"/>
      <c r="Z453" s="438"/>
    </row>
    <row r="454" spans="1:26" ht="15.75" customHeight="1" x14ac:dyDescent="0.2">
      <c r="A454" s="438"/>
      <c r="B454" s="25"/>
      <c r="C454" s="202"/>
      <c r="D454" s="25"/>
      <c r="E454" s="25"/>
      <c r="F454" s="202"/>
      <c r="G454" s="25"/>
      <c r="H454" s="25"/>
      <c r="I454" s="202"/>
      <c r="J454" s="25"/>
      <c r="K454" s="25"/>
      <c r="L454" s="202"/>
      <c r="M454" s="25"/>
      <c r="N454" s="25"/>
      <c r="O454" s="202"/>
      <c r="P454" s="25"/>
      <c r="Q454" s="25"/>
      <c r="R454" s="202"/>
      <c r="S454" s="438"/>
      <c r="T454" s="438"/>
      <c r="U454" s="438"/>
      <c r="V454" s="438"/>
      <c r="W454" s="438"/>
      <c r="X454" s="438"/>
      <c r="Y454" s="438"/>
      <c r="Z454" s="438"/>
    </row>
    <row r="455" spans="1:26" ht="15.75" customHeight="1" x14ac:dyDescent="0.2">
      <c r="A455" s="438"/>
      <c r="B455" s="25"/>
      <c r="C455" s="202"/>
      <c r="D455" s="25"/>
      <c r="E455" s="25"/>
      <c r="F455" s="202"/>
      <c r="G455" s="25"/>
      <c r="H455" s="25"/>
      <c r="I455" s="202"/>
      <c r="J455" s="25"/>
      <c r="K455" s="25"/>
      <c r="L455" s="202"/>
      <c r="M455" s="25"/>
      <c r="N455" s="25"/>
      <c r="O455" s="202"/>
      <c r="P455" s="25"/>
      <c r="Q455" s="25"/>
      <c r="R455" s="202"/>
      <c r="S455" s="438"/>
      <c r="T455" s="438"/>
      <c r="U455" s="438"/>
      <c r="V455" s="438"/>
      <c r="W455" s="438"/>
      <c r="X455" s="438"/>
      <c r="Y455" s="438"/>
      <c r="Z455" s="438"/>
    </row>
    <row r="456" spans="1:26" ht="15.75" customHeight="1" x14ac:dyDescent="0.2">
      <c r="A456" s="438"/>
      <c r="B456" s="25"/>
      <c r="C456" s="202"/>
      <c r="D456" s="25"/>
      <c r="E456" s="25"/>
      <c r="F456" s="202"/>
      <c r="G456" s="25"/>
      <c r="H456" s="25"/>
      <c r="I456" s="202"/>
      <c r="J456" s="25"/>
      <c r="K456" s="25"/>
      <c r="L456" s="202"/>
      <c r="M456" s="25"/>
      <c r="N456" s="25"/>
      <c r="O456" s="202"/>
      <c r="P456" s="25"/>
      <c r="Q456" s="25"/>
      <c r="R456" s="202"/>
      <c r="S456" s="438"/>
      <c r="T456" s="438"/>
      <c r="U456" s="438"/>
      <c r="V456" s="438"/>
      <c r="W456" s="438"/>
      <c r="X456" s="438"/>
      <c r="Y456" s="438"/>
      <c r="Z456" s="438"/>
    </row>
    <row r="457" spans="1:26" ht="15.75" customHeight="1" x14ac:dyDescent="0.2">
      <c r="A457" s="438"/>
      <c r="B457" s="25"/>
      <c r="C457" s="202"/>
      <c r="D457" s="25"/>
      <c r="E457" s="25"/>
      <c r="F457" s="202"/>
      <c r="G457" s="25"/>
      <c r="H457" s="25"/>
      <c r="I457" s="202"/>
      <c r="J457" s="25"/>
      <c r="K457" s="25"/>
      <c r="L457" s="202"/>
      <c r="M457" s="25"/>
      <c r="N457" s="25"/>
      <c r="O457" s="202"/>
      <c r="P457" s="25"/>
      <c r="Q457" s="25"/>
      <c r="R457" s="202"/>
      <c r="S457" s="438"/>
      <c r="T457" s="438"/>
      <c r="U457" s="438"/>
      <c r="V457" s="438"/>
      <c r="W457" s="438"/>
      <c r="X457" s="438"/>
      <c r="Y457" s="438"/>
      <c r="Z457" s="438"/>
    </row>
    <row r="458" spans="1:26" ht="15.75" customHeight="1" x14ac:dyDescent="0.2">
      <c r="A458" s="438"/>
      <c r="B458" s="25"/>
      <c r="C458" s="202"/>
      <c r="D458" s="25"/>
      <c r="E458" s="25"/>
      <c r="F458" s="202"/>
      <c r="G458" s="25"/>
      <c r="H458" s="25"/>
      <c r="I458" s="202"/>
      <c r="J458" s="25"/>
      <c r="K458" s="25"/>
      <c r="L458" s="202"/>
      <c r="M458" s="25"/>
      <c r="N458" s="25"/>
      <c r="O458" s="202"/>
      <c r="P458" s="25"/>
      <c r="Q458" s="25"/>
      <c r="R458" s="202"/>
      <c r="S458" s="438"/>
      <c r="T458" s="438"/>
      <c r="U458" s="438"/>
      <c r="V458" s="438"/>
      <c r="W458" s="438"/>
      <c r="X458" s="438"/>
      <c r="Y458" s="438"/>
      <c r="Z458" s="438"/>
    </row>
    <row r="459" spans="1:26" ht="15.75" customHeight="1" x14ac:dyDescent="0.2">
      <c r="A459" s="438"/>
      <c r="B459" s="25"/>
      <c r="C459" s="202"/>
      <c r="D459" s="25"/>
      <c r="E459" s="25"/>
      <c r="F459" s="202"/>
      <c r="G459" s="25"/>
      <c r="H459" s="25"/>
      <c r="I459" s="202"/>
      <c r="J459" s="25"/>
      <c r="K459" s="25"/>
      <c r="L459" s="202"/>
      <c r="M459" s="25"/>
      <c r="N459" s="25"/>
      <c r="O459" s="202"/>
      <c r="P459" s="25"/>
      <c r="Q459" s="25"/>
      <c r="R459" s="202"/>
      <c r="S459" s="438"/>
      <c r="T459" s="438"/>
      <c r="U459" s="438"/>
      <c r="V459" s="438"/>
      <c r="W459" s="438"/>
      <c r="X459" s="438"/>
      <c r="Y459" s="438"/>
      <c r="Z459" s="438"/>
    </row>
    <row r="460" spans="1:26" ht="15.75" customHeight="1" x14ac:dyDescent="0.2">
      <c r="A460" s="438"/>
      <c r="B460" s="25"/>
      <c r="C460" s="202"/>
      <c r="D460" s="25"/>
      <c r="E460" s="25"/>
      <c r="F460" s="202"/>
      <c r="G460" s="25"/>
      <c r="H460" s="25"/>
      <c r="I460" s="202"/>
      <c r="J460" s="25"/>
      <c r="K460" s="25"/>
      <c r="L460" s="202"/>
      <c r="M460" s="25"/>
      <c r="N460" s="25"/>
      <c r="O460" s="202"/>
      <c r="P460" s="25"/>
      <c r="Q460" s="25"/>
      <c r="R460" s="202"/>
      <c r="S460" s="438"/>
      <c r="T460" s="438"/>
      <c r="U460" s="438"/>
      <c r="V460" s="438"/>
      <c r="W460" s="438"/>
      <c r="X460" s="438"/>
      <c r="Y460" s="438"/>
      <c r="Z460" s="438"/>
    </row>
    <row r="461" spans="1:26" ht="15.75" customHeight="1" x14ac:dyDescent="0.2">
      <c r="A461" s="438"/>
      <c r="B461" s="25"/>
      <c r="C461" s="202"/>
      <c r="D461" s="25"/>
      <c r="E461" s="25"/>
      <c r="F461" s="202"/>
      <c r="G461" s="25"/>
      <c r="H461" s="25"/>
      <c r="I461" s="202"/>
      <c r="J461" s="25"/>
      <c r="K461" s="25"/>
      <c r="L461" s="202"/>
      <c r="M461" s="25"/>
      <c r="N461" s="25"/>
      <c r="O461" s="202"/>
      <c r="P461" s="25"/>
      <c r="Q461" s="25"/>
      <c r="R461" s="202"/>
      <c r="S461" s="438"/>
      <c r="T461" s="438"/>
      <c r="U461" s="438"/>
      <c r="V461" s="438"/>
      <c r="W461" s="438"/>
      <c r="X461" s="438"/>
      <c r="Y461" s="438"/>
      <c r="Z461" s="438"/>
    </row>
    <row r="462" spans="1:26" ht="15.75" customHeight="1" x14ac:dyDescent="0.2">
      <c r="A462" s="438"/>
      <c r="B462" s="25"/>
      <c r="C462" s="202"/>
      <c r="D462" s="25"/>
      <c r="E462" s="25"/>
      <c r="F462" s="202"/>
      <c r="G462" s="25"/>
      <c r="H462" s="25"/>
      <c r="I462" s="202"/>
      <c r="J462" s="25"/>
      <c r="K462" s="25"/>
      <c r="L462" s="202"/>
      <c r="M462" s="25"/>
      <c r="N462" s="25"/>
      <c r="O462" s="202"/>
      <c r="P462" s="25"/>
      <c r="Q462" s="25"/>
      <c r="R462" s="202"/>
      <c r="S462" s="438"/>
      <c r="T462" s="438"/>
      <c r="U462" s="438"/>
      <c r="V462" s="438"/>
      <c r="W462" s="438"/>
      <c r="X462" s="438"/>
      <c r="Y462" s="438"/>
      <c r="Z462" s="438"/>
    </row>
    <row r="463" spans="1:26" ht="15.75" customHeight="1" x14ac:dyDescent="0.2">
      <c r="A463" s="438"/>
      <c r="B463" s="25"/>
      <c r="C463" s="202"/>
      <c r="D463" s="25"/>
      <c r="E463" s="25"/>
      <c r="F463" s="202"/>
      <c r="G463" s="25"/>
      <c r="H463" s="25"/>
      <c r="I463" s="202"/>
      <c r="J463" s="25"/>
      <c r="K463" s="25"/>
      <c r="L463" s="202"/>
      <c r="M463" s="25"/>
      <c r="N463" s="25"/>
      <c r="O463" s="202"/>
      <c r="P463" s="25"/>
      <c r="Q463" s="25"/>
      <c r="R463" s="202"/>
      <c r="S463" s="438"/>
      <c r="T463" s="438"/>
      <c r="U463" s="438"/>
      <c r="V463" s="438"/>
      <c r="W463" s="438"/>
      <c r="X463" s="438"/>
      <c r="Y463" s="438"/>
      <c r="Z463" s="438"/>
    </row>
    <row r="464" spans="1:26" ht="15.75" customHeight="1" x14ac:dyDescent="0.2">
      <c r="A464" s="438"/>
      <c r="B464" s="25"/>
      <c r="C464" s="202"/>
      <c r="D464" s="25"/>
      <c r="E464" s="25"/>
      <c r="F464" s="202"/>
      <c r="G464" s="25"/>
      <c r="H464" s="25"/>
      <c r="I464" s="202"/>
      <c r="J464" s="25"/>
      <c r="K464" s="25"/>
      <c r="L464" s="202"/>
      <c r="M464" s="25"/>
      <c r="N464" s="25"/>
      <c r="O464" s="202"/>
      <c r="P464" s="25"/>
      <c r="Q464" s="25"/>
      <c r="R464" s="202"/>
      <c r="S464" s="438"/>
      <c r="T464" s="438"/>
      <c r="U464" s="438"/>
      <c r="V464" s="438"/>
      <c r="W464" s="438"/>
      <c r="X464" s="438"/>
      <c r="Y464" s="438"/>
      <c r="Z464" s="438"/>
    </row>
    <row r="465" spans="1:26" ht="15.75" customHeight="1" x14ac:dyDescent="0.2">
      <c r="A465" s="438"/>
      <c r="B465" s="25"/>
      <c r="C465" s="202"/>
      <c r="D465" s="25"/>
      <c r="E465" s="25"/>
      <c r="F465" s="202"/>
      <c r="G465" s="25"/>
      <c r="H465" s="25"/>
      <c r="I465" s="202"/>
      <c r="J465" s="25"/>
      <c r="K465" s="25"/>
      <c r="L465" s="202"/>
      <c r="M465" s="25"/>
      <c r="N465" s="25"/>
      <c r="O465" s="202"/>
      <c r="P465" s="25"/>
      <c r="Q465" s="25"/>
      <c r="R465" s="202"/>
      <c r="S465" s="438"/>
      <c r="T465" s="438"/>
      <c r="U465" s="438"/>
      <c r="V465" s="438"/>
      <c r="W465" s="438"/>
      <c r="X465" s="438"/>
      <c r="Y465" s="438"/>
      <c r="Z465" s="438"/>
    </row>
    <row r="466" spans="1:26" ht="15.75" customHeight="1" x14ac:dyDescent="0.2">
      <c r="A466" s="438"/>
      <c r="B466" s="25"/>
      <c r="C466" s="202"/>
      <c r="D466" s="25"/>
      <c r="E466" s="25"/>
      <c r="F466" s="202"/>
      <c r="G466" s="25"/>
      <c r="H466" s="25"/>
      <c r="I466" s="202"/>
      <c r="J466" s="25"/>
      <c r="K466" s="25"/>
      <c r="L466" s="202"/>
      <c r="M466" s="25"/>
      <c r="N466" s="25"/>
      <c r="O466" s="202"/>
      <c r="P466" s="25"/>
      <c r="Q466" s="25"/>
      <c r="R466" s="202"/>
      <c r="S466" s="438"/>
      <c r="T466" s="438"/>
      <c r="U466" s="438"/>
      <c r="V466" s="438"/>
      <c r="W466" s="438"/>
      <c r="X466" s="438"/>
      <c r="Y466" s="438"/>
      <c r="Z466" s="438"/>
    </row>
    <row r="467" spans="1:26" ht="15.75" customHeight="1" x14ac:dyDescent="0.2">
      <c r="A467" s="438"/>
      <c r="B467" s="25"/>
      <c r="C467" s="202"/>
      <c r="D467" s="25"/>
      <c r="E467" s="25"/>
      <c r="F467" s="202"/>
      <c r="G467" s="25"/>
      <c r="H467" s="25"/>
      <c r="I467" s="202"/>
      <c r="J467" s="25"/>
      <c r="K467" s="25"/>
      <c r="L467" s="202"/>
      <c r="M467" s="25"/>
      <c r="N467" s="25"/>
      <c r="O467" s="202"/>
      <c r="P467" s="25"/>
      <c r="Q467" s="25"/>
      <c r="R467" s="202"/>
      <c r="S467" s="438"/>
      <c r="T467" s="438"/>
      <c r="U467" s="438"/>
      <c r="V467" s="438"/>
      <c r="W467" s="438"/>
      <c r="X467" s="438"/>
      <c r="Y467" s="438"/>
      <c r="Z467" s="438"/>
    </row>
    <row r="468" spans="1:26" ht="15.75" customHeight="1" x14ac:dyDescent="0.2">
      <c r="A468" s="438"/>
      <c r="B468" s="25"/>
      <c r="C468" s="202"/>
      <c r="D468" s="25"/>
      <c r="E468" s="25"/>
      <c r="F468" s="202"/>
      <c r="G468" s="25"/>
      <c r="H468" s="25"/>
      <c r="I468" s="202"/>
      <c r="J468" s="25"/>
      <c r="K468" s="25"/>
      <c r="L468" s="202"/>
      <c r="M468" s="25"/>
      <c r="N468" s="25"/>
      <c r="O468" s="202"/>
      <c r="P468" s="25"/>
      <c r="Q468" s="25"/>
      <c r="R468" s="202"/>
      <c r="S468" s="438"/>
      <c r="T468" s="438"/>
      <c r="U468" s="438"/>
      <c r="V468" s="438"/>
      <c r="W468" s="438"/>
      <c r="X468" s="438"/>
      <c r="Y468" s="438"/>
      <c r="Z468" s="438"/>
    </row>
    <row r="469" spans="1:26" ht="15.75" customHeight="1" x14ac:dyDescent="0.2">
      <c r="A469" s="438"/>
      <c r="B469" s="25"/>
      <c r="C469" s="202"/>
      <c r="D469" s="25"/>
      <c r="E469" s="25"/>
      <c r="F469" s="202"/>
      <c r="G469" s="25"/>
      <c r="H469" s="25"/>
      <c r="I469" s="202"/>
      <c r="J469" s="25"/>
      <c r="K469" s="25"/>
      <c r="L469" s="202"/>
      <c r="M469" s="25"/>
      <c r="N469" s="25"/>
      <c r="O469" s="202"/>
      <c r="P469" s="25"/>
      <c r="Q469" s="25"/>
      <c r="R469" s="202"/>
      <c r="S469" s="438"/>
      <c r="T469" s="438"/>
      <c r="U469" s="438"/>
      <c r="V469" s="438"/>
      <c r="W469" s="438"/>
      <c r="X469" s="438"/>
      <c r="Y469" s="438"/>
      <c r="Z469" s="438"/>
    </row>
    <row r="470" spans="1:26" ht="15.75" customHeight="1" x14ac:dyDescent="0.2">
      <c r="A470" s="438"/>
      <c r="B470" s="25"/>
      <c r="C470" s="202"/>
      <c r="D470" s="25"/>
      <c r="E470" s="25"/>
      <c r="F470" s="202"/>
      <c r="G470" s="25"/>
      <c r="H470" s="25"/>
      <c r="I470" s="202"/>
      <c r="J470" s="25"/>
      <c r="K470" s="25"/>
      <c r="L470" s="202"/>
      <c r="M470" s="25"/>
      <c r="N470" s="25"/>
      <c r="O470" s="202"/>
      <c r="P470" s="25"/>
      <c r="Q470" s="25"/>
      <c r="R470" s="202"/>
      <c r="S470" s="438"/>
      <c r="T470" s="438"/>
      <c r="U470" s="438"/>
      <c r="V470" s="438"/>
      <c r="W470" s="438"/>
      <c r="X470" s="438"/>
      <c r="Y470" s="438"/>
      <c r="Z470" s="438"/>
    </row>
    <row r="471" spans="1:26" ht="15.75" customHeight="1" x14ac:dyDescent="0.2">
      <c r="A471" s="438"/>
      <c r="B471" s="25"/>
      <c r="C471" s="202"/>
      <c r="D471" s="25"/>
      <c r="E471" s="25"/>
      <c r="F471" s="202"/>
      <c r="G471" s="25"/>
      <c r="H471" s="25"/>
      <c r="I471" s="202"/>
      <c r="J471" s="25"/>
      <c r="K471" s="25"/>
      <c r="L471" s="202"/>
      <c r="M471" s="25"/>
      <c r="N471" s="25"/>
      <c r="O471" s="202"/>
      <c r="P471" s="25"/>
      <c r="Q471" s="25"/>
      <c r="R471" s="202"/>
      <c r="S471" s="438"/>
      <c r="T471" s="438"/>
      <c r="U471" s="438"/>
      <c r="V471" s="438"/>
      <c r="W471" s="438"/>
      <c r="X471" s="438"/>
      <c r="Y471" s="438"/>
      <c r="Z471" s="438"/>
    </row>
    <row r="472" spans="1:26" ht="15.75" customHeight="1" x14ac:dyDescent="0.2">
      <c r="A472" s="438"/>
      <c r="B472" s="25"/>
      <c r="C472" s="202"/>
      <c r="D472" s="25"/>
      <c r="E472" s="25"/>
      <c r="F472" s="202"/>
      <c r="G472" s="25"/>
      <c r="H472" s="25"/>
      <c r="I472" s="202"/>
      <c r="J472" s="25"/>
      <c r="K472" s="25"/>
      <c r="L472" s="202"/>
      <c r="M472" s="25"/>
      <c r="N472" s="25"/>
      <c r="O472" s="202"/>
      <c r="P472" s="25"/>
      <c r="Q472" s="25"/>
      <c r="R472" s="202"/>
      <c r="S472" s="438"/>
      <c r="T472" s="438"/>
      <c r="U472" s="438"/>
      <c r="V472" s="438"/>
      <c r="W472" s="438"/>
      <c r="X472" s="438"/>
      <c r="Y472" s="438"/>
      <c r="Z472" s="438"/>
    </row>
    <row r="473" spans="1:26" ht="15.75" customHeight="1" x14ac:dyDescent="0.2">
      <c r="A473" s="438"/>
      <c r="B473" s="25"/>
      <c r="C473" s="202"/>
      <c r="D473" s="25"/>
      <c r="E473" s="25"/>
      <c r="F473" s="202"/>
      <c r="G473" s="25"/>
      <c r="H473" s="25"/>
      <c r="I473" s="202"/>
      <c r="J473" s="25"/>
      <c r="K473" s="25"/>
      <c r="L473" s="202"/>
      <c r="M473" s="25"/>
      <c r="N473" s="25"/>
      <c r="O473" s="202"/>
      <c r="P473" s="25"/>
      <c r="Q473" s="25"/>
      <c r="R473" s="202"/>
      <c r="S473" s="438"/>
      <c r="T473" s="438"/>
      <c r="U473" s="438"/>
      <c r="V473" s="438"/>
      <c r="W473" s="438"/>
      <c r="X473" s="438"/>
      <c r="Y473" s="438"/>
      <c r="Z473" s="438"/>
    </row>
    <row r="474" spans="1:26" ht="15.75" customHeight="1" x14ac:dyDescent="0.2">
      <c r="A474" s="438"/>
      <c r="B474" s="25"/>
      <c r="C474" s="202"/>
      <c r="D474" s="25"/>
      <c r="E474" s="25"/>
      <c r="F474" s="202"/>
      <c r="G474" s="25"/>
      <c r="H474" s="25"/>
      <c r="I474" s="202"/>
      <c r="J474" s="25"/>
      <c r="K474" s="25"/>
      <c r="L474" s="202"/>
      <c r="M474" s="25"/>
      <c r="N474" s="25"/>
      <c r="O474" s="202"/>
      <c r="P474" s="25"/>
      <c r="Q474" s="25"/>
      <c r="R474" s="202"/>
      <c r="S474" s="438"/>
      <c r="T474" s="438"/>
      <c r="U474" s="438"/>
      <c r="V474" s="438"/>
      <c r="W474" s="438"/>
      <c r="X474" s="438"/>
      <c r="Y474" s="438"/>
      <c r="Z474" s="438"/>
    </row>
    <row r="475" spans="1:26" ht="15.75" customHeight="1" x14ac:dyDescent="0.2">
      <c r="A475" s="438"/>
      <c r="B475" s="25"/>
      <c r="C475" s="202"/>
      <c r="D475" s="25"/>
      <c r="E475" s="25"/>
      <c r="F475" s="202"/>
      <c r="G475" s="25"/>
      <c r="H475" s="25"/>
      <c r="I475" s="202"/>
      <c r="J475" s="25"/>
      <c r="K475" s="25"/>
      <c r="L475" s="202"/>
      <c r="M475" s="25"/>
      <c r="N475" s="25"/>
      <c r="O475" s="202"/>
      <c r="P475" s="25"/>
      <c r="Q475" s="25"/>
      <c r="R475" s="202"/>
      <c r="S475" s="438"/>
      <c r="T475" s="438"/>
      <c r="U475" s="438"/>
      <c r="V475" s="438"/>
      <c r="W475" s="438"/>
      <c r="X475" s="438"/>
      <c r="Y475" s="438"/>
      <c r="Z475" s="438"/>
    </row>
    <row r="476" spans="1:26" ht="15.75" customHeight="1" x14ac:dyDescent="0.2">
      <c r="A476" s="438"/>
      <c r="B476" s="25"/>
      <c r="C476" s="202"/>
      <c r="D476" s="25"/>
      <c r="E476" s="25"/>
      <c r="F476" s="202"/>
      <c r="G476" s="25"/>
      <c r="H476" s="25"/>
      <c r="I476" s="202"/>
      <c r="J476" s="25"/>
      <c r="K476" s="25"/>
      <c r="L476" s="202"/>
      <c r="M476" s="25"/>
      <c r="N476" s="25"/>
      <c r="O476" s="202"/>
      <c r="P476" s="25"/>
      <c r="Q476" s="25"/>
      <c r="R476" s="202"/>
      <c r="S476" s="438"/>
      <c r="T476" s="438"/>
      <c r="U476" s="438"/>
      <c r="V476" s="438"/>
      <c r="W476" s="438"/>
      <c r="X476" s="438"/>
      <c r="Y476" s="438"/>
      <c r="Z476" s="438"/>
    </row>
    <row r="477" spans="1:26" ht="15.75" customHeight="1" x14ac:dyDescent="0.2">
      <c r="A477" s="438"/>
      <c r="B477" s="25"/>
      <c r="C477" s="202"/>
      <c r="D477" s="25"/>
      <c r="E477" s="25"/>
      <c r="F477" s="202"/>
      <c r="G477" s="25"/>
      <c r="H477" s="25"/>
      <c r="I477" s="202"/>
      <c r="J477" s="25"/>
      <c r="K477" s="25"/>
      <c r="L477" s="202"/>
      <c r="M477" s="25"/>
      <c r="N477" s="25"/>
      <c r="O477" s="202"/>
      <c r="P477" s="25"/>
      <c r="Q477" s="25"/>
      <c r="R477" s="202"/>
      <c r="S477" s="438"/>
      <c r="T477" s="438"/>
      <c r="U477" s="438"/>
      <c r="V477" s="438"/>
      <c r="W477" s="438"/>
      <c r="X477" s="438"/>
      <c r="Y477" s="438"/>
      <c r="Z477" s="438"/>
    </row>
    <row r="478" spans="1:26" ht="15.75" customHeight="1" x14ac:dyDescent="0.2">
      <c r="A478" s="438"/>
      <c r="B478" s="25"/>
      <c r="C478" s="202"/>
      <c r="D478" s="25"/>
      <c r="E478" s="25"/>
      <c r="F478" s="202"/>
      <c r="G478" s="25"/>
      <c r="H478" s="25"/>
      <c r="I478" s="202"/>
      <c r="J478" s="25"/>
      <c r="K478" s="25"/>
      <c r="L478" s="202"/>
      <c r="M478" s="25"/>
      <c r="N478" s="25"/>
      <c r="O478" s="202"/>
      <c r="P478" s="25"/>
      <c r="Q478" s="25"/>
      <c r="R478" s="202"/>
      <c r="S478" s="438"/>
      <c r="T478" s="438"/>
      <c r="U478" s="438"/>
      <c r="V478" s="438"/>
      <c r="W478" s="438"/>
      <c r="X478" s="438"/>
      <c r="Y478" s="438"/>
      <c r="Z478" s="438"/>
    </row>
    <row r="479" spans="1:26" ht="15.75" customHeight="1" x14ac:dyDescent="0.2">
      <c r="A479" s="438"/>
      <c r="B479" s="25"/>
      <c r="C479" s="202"/>
      <c r="D479" s="25"/>
      <c r="E479" s="25"/>
      <c r="F479" s="202"/>
      <c r="G479" s="25"/>
      <c r="H479" s="25"/>
      <c r="I479" s="202"/>
      <c r="J479" s="25"/>
      <c r="K479" s="25"/>
      <c r="L479" s="202"/>
      <c r="M479" s="25"/>
      <c r="N479" s="25"/>
      <c r="O479" s="202"/>
      <c r="P479" s="25"/>
      <c r="Q479" s="25"/>
      <c r="R479" s="202"/>
      <c r="S479" s="438"/>
      <c r="T479" s="438"/>
      <c r="U479" s="438"/>
      <c r="V479" s="438"/>
      <c r="W479" s="438"/>
      <c r="X479" s="438"/>
      <c r="Y479" s="438"/>
      <c r="Z479" s="438"/>
    </row>
    <row r="480" spans="1:26" ht="15.75" customHeight="1" x14ac:dyDescent="0.2">
      <c r="A480" s="438"/>
      <c r="B480" s="25"/>
      <c r="C480" s="202"/>
      <c r="D480" s="25"/>
      <c r="E480" s="25"/>
      <c r="F480" s="202"/>
      <c r="G480" s="25"/>
      <c r="H480" s="25"/>
      <c r="I480" s="202"/>
      <c r="J480" s="25"/>
      <c r="K480" s="25"/>
      <c r="L480" s="202"/>
      <c r="M480" s="25"/>
      <c r="N480" s="25"/>
      <c r="O480" s="202"/>
      <c r="P480" s="25"/>
      <c r="Q480" s="25"/>
      <c r="R480" s="202"/>
      <c r="S480" s="438"/>
      <c r="T480" s="438"/>
      <c r="U480" s="438"/>
      <c r="V480" s="438"/>
      <c r="W480" s="438"/>
      <c r="X480" s="438"/>
      <c r="Y480" s="438"/>
      <c r="Z480" s="438"/>
    </row>
    <row r="481" spans="1:26" ht="15.75" customHeight="1" x14ac:dyDescent="0.2">
      <c r="A481" s="438"/>
      <c r="B481" s="25"/>
      <c r="C481" s="202"/>
      <c r="D481" s="25"/>
      <c r="E481" s="25"/>
      <c r="F481" s="202"/>
      <c r="G481" s="25"/>
      <c r="H481" s="25"/>
      <c r="I481" s="202"/>
      <c r="J481" s="25"/>
      <c r="K481" s="25"/>
      <c r="L481" s="202"/>
      <c r="M481" s="25"/>
      <c r="N481" s="25"/>
      <c r="O481" s="202"/>
      <c r="P481" s="25"/>
      <c r="Q481" s="25"/>
      <c r="R481" s="202"/>
      <c r="S481" s="438"/>
      <c r="T481" s="438"/>
      <c r="U481" s="438"/>
      <c r="V481" s="438"/>
      <c r="W481" s="438"/>
      <c r="X481" s="438"/>
      <c r="Y481" s="438"/>
      <c r="Z481" s="438"/>
    </row>
    <row r="482" spans="1:26" ht="15.75" customHeight="1" x14ac:dyDescent="0.2">
      <c r="A482" s="438"/>
      <c r="B482" s="25"/>
      <c r="C482" s="202"/>
      <c r="D482" s="25"/>
      <c r="E482" s="25"/>
      <c r="F482" s="202"/>
      <c r="G482" s="25"/>
      <c r="H482" s="25"/>
      <c r="I482" s="202"/>
      <c r="J482" s="25"/>
      <c r="K482" s="25"/>
      <c r="L482" s="202"/>
      <c r="M482" s="25"/>
      <c r="N482" s="25"/>
      <c r="O482" s="202"/>
      <c r="P482" s="25"/>
      <c r="Q482" s="25"/>
      <c r="R482" s="202"/>
      <c r="S482" s="438"/>
      <c r="T482" s="438"/>
      <c r="U482" s="438"/>
      <c r="V482" s="438"/>
      <c r="W482" s="438"/>
      <c r="X482" s="438"/>
      <c r="Y482" s="438"/>
      <c r="Z482" s="438"/>
    </row>
    <row r="483" spans="1:26" ht="15.75" customHeight="1" x14ac:dyDescent="0.2">
      <c r="A483" s="438"/>
      <c r="B483" s="25"/>
      <c r="C483" s="202"/>
      <c r="D483" s="25"/>
      <c r="E483" s="25"/>
      <c r="F483" s="202"/>
      <c r="G483" s="25"/>
      <c r="H483" s="25"/>
      <c r="I483" s="202"/>
      <c r="J483" s="25"/>
      <c r="K483" s="25"/>
      <c r="L483" s="202"/>
      <c r="M483" s="25"/>
      <c r="N483" s="25"/>
      <c r="O483" s="202"/>
      <c r="P483" s="25"/>
      <c r="Q483" s="25"/>
      <c r="R483" s="202"/>
      <c r="S483" s="438"/>
      <c r="T483" s="438"/>
      <c r="U483" s="438"/>
      <c r="V483" s="438"/>
      <c r="W483" s="438"/>
      <c r="X483" s="438"/>
      <c r="Y483" s="438"/>
      <c r="Z483" s="438"/>
    </row>
    <row r="484" spans="1:26" ht="15.75" customHeight="1" x14ac:dyDescent="0.2">
      <c r="A484" s="438"/>
      <c r="B484" s="25"/>
      <c r="C484" s="202"/>
      <c r="D484" s="25"/>
      <c r="E484" s="25"/>
      <c r="F484" s="202"/>
      <c r="G484" s="25"/>
      <c r="H484" s="25"/>
      <c r="I484" s="202"/>
      <c r="J484" s="25"/>
      <c r="K484" s="25"/>
      <c r="L484" s="202"/>
      <c r="M484" s="25"/>
      <c r="N484" s="25"/>
      <c r="O484" s="202"/>
      <c r="P484" s="25"/>
      <c r="Q484" s="25"/>
      <c r="R484" s="202"/>
      <c r="S484" s="438"/>
      <c r="T484" s="438"/>
      <c r="U484" s="438"/>
      <c r="V484" s="438"/>
      <c r="W484" s="438"/>
      <c r="X484" s="438"/>
      <c r="Y484" s="438"/>
      <c r="Z484" s="438"/>
    </row>
    <row r="485" spans="1:26" ht="15.75" customHeight="1" x14ac:dyDescent="0.2">
      <c r="A485" s="438"/>
      <c r="B485" s="25"/>
      <c r="C485" s="202"/>
      <c r="D485" s="25"/>
      <c r="E485" s="25"/>
      <c r="F485" s="202"/>
      <c r="G485" s="25"/>
      <c r="H485" s="25"/>
      <c r="I485" s="202"/>
      <c r="J485" s="25"/>
      <c r="K485" s="25"/>
      <c r="L485" s="202"/>
      <c r="M485" s="25"/>
      <c r="N485" s="25"/>
      <c r="O485" s="202"/>
      <c r="P485" s="25"/>
      <c r="Q485" s="25"/>
      <c r="R485" s="202"/>
      <c r="S485" s="438"/>
      <c r="T485" s="438"/>
      <c r="U485" s="438"/>
      <c r="V485" s="438"/>
      <c r="W485" s="438"/>
      <c r="X485" s="438"/>
      <c r="Y485" s="438"/>
      <c r="Z485" s="438"/>
    </row>
    <row r="486" spans="1:26" ht="15.75" customHeight="1" x14ac:dyDescent="0.2">
      <c r="A486" s="438"/>
      <c r="B486" s="25"/>
      <c r="C486" s="202"/>
      <c r="D486" s="25"/>
      <c r="E486" s="25"/>
      <c r="F486" s="202"/>
      <c r="G486" s="25"/>
      <c r="H486" s="25"/>
      <c r="I486" s="202"/>
      <c r="J486" s="25"/>
      <c r="K486" s="25"/>
      <c r="L486" s="202"/>
      <c r="M486" s="25"/>
      <c r="N486" s="25"/>
      <c r="O486" s="202"/>
      <c r="P486" s="25"/>
      <c r="Q486" s="25"/>
      <c r="R486" s="202"/>
      <c r="S486" s="438"/>
      <c r="T486" s="438"/>
      <c r="U486" s="438"/>
      <c r="V486" s="438"/>
      <c r="W486" s="438"/>
      <c r="X486" s="438"/>
      <c r="Y486" s="438"/>
      <c r="Z486" s="438"/>
    </row>
    <row r="487" spans="1:26" ht="15.75" customHeight="1" x14ac:dyDescent="0.2">
      <c r="A487" s="438"/>
      <c r="B487" s="25"/>
      <c r="C487" s="202"/>
      <c r="D487" s="25"/>
      <c r="E487" s="25"/>
      <c r="F487" s="202"/>
      <c r="G487" s="25"/>
      <c r="H487" s="25"/>
      <c r="I487" s="202"/>
      <c r="J487" s="25"/>
      <c r="K487" s="25"/>
      <c r="L487" s="202"/>
      <c r="M487" s="25"/>
      <c r="N487" s="25"/>
      <c r="O487" s="202"/>
      <c r="P487" s="25"/>
      <c r="Q487" s="25"/>
      <c r="R487" s="202"/>
      <c r="S487" s="438"/>
      <c r="T487" s="438"/>
      <c r="U487" s="438"/>
      <c r="V487" s="438"/>
      <c r="W487" s="438"/>
      <c r="X487" s="438"/>
      <c r="Y487" s="438"/>
      <c r="Z487" s="438"/>
    </row>
    <row r="488" spans="1:26" ht="15.75" customHeight="1" x14ac:dyDescent="0.2">
      <c r="A488" s="438"/>
      <c r="B488" s="25"/>
      <c r="C488" s="202"/>
      <c r="D488" s="25"/>
      <c r="E488" s="25"/>
      <c r="F488" s="202"/>
      <c r="G488" s="25"/>
      <c r="H488" s="25"/>
      <c r="I488" s="202"/>
      <c r="J488" s="25"/>
      <c r="K488" s="25"/>
      <c r="L488" s="202"/>
      <c r="M488" s="25"/>
      <c r="N488" s="25"/>
      <c r="O488" s="202"/>
      <c r="P488" s="25"/>
      <c r="Q488" s="25"/>
      <c r="R488" s="202"/>
      <c r="S488" s="438"/>
      <c r="T488" s="438"/>
      <c r="U488" s="438"/>
      <c r="V488" s="438"/>
      <c r="W488" s="438"/>
      <c r="X488" s="438"/>
      <c r="Y488" s="438"/>
      <c r="Z488" s="438"/>
    </row>
    <row r="489" spans="1:26" ht="15.75" customHeight="1" x14ac:dyDescent="0.2">
      <c r="A489" s="438"/>
      <c r="B489" s="25"/>
      <c r="C489" s="202"/>
      <c r="D489" s="25"/>
      <c r="E489" s="25"/>
      <c r="F489" s="202"/>
      <c r="G489" s="25"/>
      <c r="H489" s="25"/>
      <c r="I489" s="202"/>
      <c r="J489" s="25"/>
      <c r="K489" s="25"/>
      <c r="L489" s="202"/>
      <c r="M489" s="25"/>
      <c r="N489" s="25"/>
      <c r="O489" s="202"/>
      <c r="P489" s="25"/>
      <c r="Q489" s="25"/>
      <c r="R489" s="202"/>
      <c r="S489" s="438"/>
      <c r="T489" s="438"/>
      <c r="U489" s="438"/>
      <c r="V489" s="438"/>
      <c r="W489" s="438"/>
      <c r="X489" s="438"/>
      <c r="Y489" s="438"/>
      <c r="Z489" s="438"/>
    </row>
    <row r="490" spans="1:26" ht="15.75" customHeight="1" x14ac:dyDescent="0.2">
      <c r="A490" s="438"/>
      <c r="B490" s="25"/>
      <c r="C490" s="202"/>
      <c r="D490" s="25"/>
      <c r="E490" s="25"/>
      <c r="F490" s="202"/>
      <c r="G490" s="25"/>
      <c r="H490" s="25"/>
      <c r="I490" s="202"/>
      <c r="J490" s="25"/>
      <c r="K490" s="25"/>
      <c r="L490" s="202"/>
      <c r="M490" s="25"/>
      <c r="N490" s="25"/>
      <c r="O490" s="202"/>
      <c r="P490" s="25"/>
      <c r="Q490" s="25"/>
      <c r="R490" s="202"/>
      <c r="S490" s="438"/>
      <c r="T490" s="438"/>
      <c r="U490" s="438"/>
      <c r="V490" s="438"/>
      <c r="W490" s="438"/>
      <c r="X490" s="438"/>
      <c r="Y490" s="438"/>
      <c r="Z490" s="438"/>
    </row>
    <row r="491" spans="1:26" ht="15.75" customHeight="1" x14ac:dyDescent="0.2">
      <c r="A491" s="438"/>
      <c r="B491" s="25"/>
      <c r="C491" s="202"/>
      <c r="D491" s="25"/>
      <c r="E491" s="25"/>
      <c r="F491" s="202"/>
      <c r="G491" s="25"/>
      <c r="H491" s="25"/>
      <c r="I491" s="202"/>
      <c r="J491" s="25"/>
      <c r="K491" s="25"/>
      <c r="L491" s="202"/>
      <c r="M491" s="25"/>
      <c r="N491" s="25"/>
      <c r="O491" s="202"/>
      <c r="P491" s="25"/>
      <c r="Q491" s="25"/>
      <c r="R491" s="202"/>
      <c r="S491" s="438"/>
      <c r="T491" s="438"/>
      <c r="U491" s="438"/>
      <c r="V491" s="438"/>
      <c r="W491" s="438"/>
      <c r="X491" s="438"/>
      <c r="Y491" s="438"/>
      <c r="Z491" s="438"/>
    </row>
    <row r="492" spans="1:26" ht="15.75" customHeight="1" x14ac:dyDescent="0.2">
      <c r="A492" s="438"/>
      <c r="B492" s="25"/>
      <c r="C492" s="202"/>
      <c r="D492" s="25"/>
      <c r="E492" s="25"/>
      <c r="F492" s="202"/>
      <c r="G492" s="25"/>
      <c r="H492" s="25"/>
      <c r="I492" s="202"/>
      <c r="J492" s="25"/>
      <c r="K492" s="25"/>
      <c r="L492" s="202"/>
      <c r="M492" s="25"/>
      <c r="N492" s="25"/>
      <c r="O492" s="202"/>
      <c r="P492" s="25"/>
      <c r="Q492" s="25"/>
      <c r="R492" s="202"/>
      <c r="S492" s="438"/>
      <c r="T492" s="438"/>
      <c r="U492" s="438"/>
      <c r="V492" s="438"/>
      <c r="W492" s="438"/>
      <c r="X492" s="438"/>
      <c r="Y492" s="438"/>
      <c r="Z492" s="438"/>
    </row>
    <row r="493" spans="1:26" ht="15.75" customHeight="1" x14ac:dyDescent="0.2">
      <c r="A493" s="438"/>
      <c r="B493" s="25"/>
      <c r="C493" s="202"/>
      <c r="D493" s="25"/>
      <c r="E493" s="25"/>
      <c r="F493" s="202"/>
      <c r="G493" s="25"/>
      <c r="H493" s="25"/>
      <c r="I493" s="202"/>
      <c r="J493" s="25"/>
      <c r="K493" s="25"/>
      <c r="L493" s="202"/>
      <c r="M493" s="25"/>
      <c r="N493" s="25"/>
      <c r="O493" s="202"/>
      <c r="P493" s="25"/>
      <c r="Q493" s="25"/>
      <c r="R493" s="202"/>
      <c r="S493" s="438"/>
      <c r="T493" s="438"/>
      <c r="U493" s="438"/>
      <c r="V493" s="438"/>
      <c r="W493" s="438"/>
      <c r="X493" s="438"/>
      <c r="Y493" s="438"/>
      <c r="Z493" s="438"/>
    </row>
    <row r="494" spans="1:26" ht="15.75" customHeight="1" x14ac:dyDescent="0.2">
      <c r="A494" s="438"/>
      <c r="B494" s="25"/>
      <c r="C494" s="202"/>
      <c r="D494" s="25"/>
      <c r="E494" s="25"/>
      <c r="F494" s="202"/>
      <c r="G494" s="25"/>
      <c r="H494" s="25"/>
      <c r="I494" s="202"/>
      <c r="J494" s="25"/>
      <c r="K494" s="25"/>
      <c r="L494" s="202"/>
      <c r="M494" s="25"/>
      <c r="N494" s="25"/>
      <c r="O494" s="202"/>
      <c r="P494" s="25"/>
      <c r="Q494" s="25"/>
      <c r="R494" s="202"/>
      <c r="S494" s="438"/>
      <c r="T494" s="438"/>
      <c r="U494" s="438"/>
      <c r="V494" s="438"/>
      <c r="W494" s="438"/>
      <c r="X494" s="438"/>
      <c r="Y494" s="438"/>
      <c r="Z494" s="438"/>
    </row>
    <row r="495" spans="1:26" ht="15.75" customHeight="1" x14ac:dyDescent="0.2">
      <c r="A495" s="438"/>
      <c r="B495" s="25"/>
      <c r="C495" s="202"/>
      <c r="D495" s="25"/>
      <c r="E495" s="25"/>
      <c r="F495" s="202"/>
      <c r="G495" s="25"/>
      <c r="H495" s="25"/>
      <c r="I495" s="202"/>
      <c r="J495" s="25"/>
      <c r="K495" s="25"/>
      <c r="L495" s="202"/>
      <c r="M495" s="25"/>
      <c r="N495" s="25"/>
      <c r="O495" s="202"/>
      <c r="P495" s="25"/>
      <c r="Q495" s="25"/>
      <c r="R495" s="202"/>
      <c r="S495" s="438"/>
      <c r="T495" s="438"/>
      <c r="U495" s="438"/>
      <c r="V495" s="438"/>
      <c r="W495" s="438"/>
      <c r="X495" s="438"/>
      <c r="Y495" s="438"/>
      <c r="Z495" s="438"/>
    </row>
    <row r="496" spans="1:26" ht="15.75" customHeight="1" x14ac:dyDescent="0.2">
      <c r="A496" s="438"/>
      <c r="B496" s="25"/>
      <c r="C496" s="202"/>
      <c r="D496" s="25"/>
      <c r="E496" s="25"/>
      <c r="F496" s="202"/>
      <c r="G496" s="25"/>
      <c r="H496" s="25"/>
      <c r="I496" s="202"/>
      <c r="J496" s="25"/>
      <c r="K496" s="25"/>
      <c r="L496" s="202"/>
      <c r="M496" s="25"/>
      <c r="N496" s="25"/>
      <c r="O496" s="202"/>
      <c r="P496" s="25"/>
      <c r="Q496" s="25"/>
      <c r="R496" s="202"/>
      <c r="S496" s="438"/>
      <c r="T496" s="438"/>
      <c r="U496" s="438"/>
      <c r="V496" s="438"/>
      <c r="W496" s="438"/>
      <c r="X496" s="438"/>
      <c r="Y496" s="438"/>
      <c r="Z496" s="438"/>
    </row>
    <row r="497" spans="1:26" ht="15.75" customHeight="1" x14ac:dyDescent="0.2">
      <c r="A497" s="438"/>
      <c r="B497" s="25"/>
      <c r="C497" s="202"/>
      <c r="D497" s="25"/>
      <c r="E497" s="25"/>
      <c r="F497" s="202"/>
      <c r="G497" s="25"/>
      <c r="H497" s="25"/>
      <c r="I497" s="202"/>
      <c r="J497" s="25"/>
      <c r="K497" s="25"/>
      <c r="L497" s="202"/>
      <c r="M497" s="25"/>
      <c r="N497" s="25"/>
      <c r="O497" s="202"/>
      <c r="P497" s="25"/>
      <c r="Q497" s="25"/>
      <c r="R497" s="202"/>
      <c r="S497" s="438"/>
      <c r="T497" s="438"/>
      <c r="U497" s="438"/>
      <c r="V497" s="438"/>
      <c r="W497" s="438"/>
      <c r="X497" s="438"/>
      <c r="Y497" s="438"/>
      <c r="Z497" s="438"/>
    </row>
    <row r="498" spans="1:26" ht="15.75" customHeight="1" x14ac:dyDescent="0.2">
      <c r="A498" s="438"/>
      <c r="B498" s="25"/>
      <c r="C498" s="202"/>
      <c r="D498" s="25"/>
      <c r="E498" s="25"/>
      <c r="F498" s="202"/>
      <c r="G498" s="25"/>
      <c r="H498" s="25"/>
      <c r="I498" s="202"/>
      <c r="J498" s="25"/>
      <c r="K498" s="25"/>
      <c r="L498" s="202"/>
      <c r="M498" s="25"/>
      <c r="N498" s="25"/>
      <c r="O498" s="202"/>
      <c r="P498" s="25"/>
      <c r="Q498" s="25"/>
      <c r="R498" s="202"/>
      <c r="S498" s="438"/>
      <c r="T498" s="438"/>
      <c r="U498" s="438"/>
      <c r="V498" s="438"/>
      <c r="W498" s="438"/>
      <c r="X498" s="438"/>
      <c r="Y498" s="438"/>
      <c r="Z498" s="438"/>
    </row>
    <row r="499" spans="1:26" ht="15.75" customHeight="1" x14ac:dyDescent="0.2">
      <c r="A499" s="438"/>
      <c r="B499" s="25"/>
      <c r="C499" s="202"/>
      <c r="D499" s="25"/>
      <c r="E499" s="25"/>
      <c r="F499" s="202"/>
      <c r="G499" s="25"/>
      <c r="H499" s="25"/>
      <c r="I499" s="202"/>
      <c r="J499" s="25"/>
      <c r="K499" s="25"/>
      <c r="L499" s="202"/>
      <c r="M499" s="25"/>
      <c r="N499" s="25"/>
      <c r="O499" s="202"/>
      <c r="P499" s="25"/>
      <c r="Q499" s="25"/>
      <c r="R499" s="202"/>
      <c r="S499" s="438"/>
      <c r="T499" s="438"/>
      <c r="U499" s="438"/>
      <c r="V499" s="438"/>
      <c r="W499" s="438"/>
      <c r="X499" s="438"/>
      <c r="Y499" s="438"/>
      <c r="Z499" s="438"/>
    </row>
    <row r="500" spans="1:26" ht="15.75" customHeight="1" x14ac:dyDescent="0.2">
      <c r="A500" s="438"/>
      <c r="B500" s="25"/>
      <c r="C500" s="202"/>
      <c r="D500" s="25"/>
      <c r="E500" s="25"/>
      <c r="F500" s="202"/>
      <c r="G500" s="25"/>
      <c r="H500" s="25"/>
      <c r="I500" s="202"/>
      <c r="J500" s="25"/>
      <c r="K500" s="25"/>
      <c r="L500" s="202"/>
      <c r="M500" s="25"/>
      <c r="N500" s="25"/>
      <c r="O500" s="202"/>
      <c r="P500" s="25"/>
      <c r="Q500" s="25"/>
      <c r="R500" s="202"/>
      <c r="S500" s="438"/>
      <c r="T500" s="438"/>
      <c r="U500" s="438"/>
      <c r="V500" s="438"/>
      <c r="W500" s="438"/>
      <c r="X500" s="438"/>
      <c r="Y500" s="438"/>
      <c r="Z500" s="438"/>
    </row>
    <row r="501" spans="1:26" ht="15.75" customHeight="1" x14ac:dyDescent="0.2">
      <c r="A501" s="438"/>
      <c r="B501" s="25"/>
      <c r="C501" s="202"/>
      <c r="D501" s="25"/>
      <c r="E501" s="25"/>
      <c r="F501" s="202"/>
      <c r="G501" s="25"/>
      <c r="H501" s="25"/>
      <c r="I501" s="202"/>
      <c r="J501" s="25"/>
      <c r="K501" s="25"/>
      <c r="L501" s="202"/>
      <c r="M501" s="25"/>
      <c r="N501" s="25"/>
      <c r="O501" s="202"/>
      <c r="P501" s="25"/>
      <c r="Q501" s="25"/>
      <c r="R501" s="202"/>
      <c r="S501" s="438"/>
      <c r="T501" s="438"/>
      <c r="U501" s="438"/>
      <c r="V501" s="438"/>
      <c r="W501" s="438"/>
      <c r="X501" s="438"/>
      <c r="Y501" s="438"/>
      <c r="Z501" s="438"/>
    </row>
    <row r="502" spans="1:26" ht="15.75" customHeight="1" x14ac:dyDescent="0.2">
      <c r="A502" s="438"/>
      <c r="B502" s="25"/>
      <c r="C502" s="202"/>
      <c r="D502" s="25"/>
      <c r="E502" s="25"/>
      <c r="F502" s="202"/>
      <c r="G502" s="25"/>
      <c r="H502" s="25"/>
      <c r="I502" s="202"/>
      <c r="J502" s="25"/>
      <c r="K502" s="25"/>
      <c r="L502" s="202"/>
      <c r="M502" s="25"/>
      <c r="N502" s="25"/>
      <c r="O502" s="202"/>
      <c r="P502" s="25"/>
      <c r="Q502" s="25"/>
      <c r="R502" s="202"/>
      <c r="S502" s="438"/>
      <c r="T502" s="438"/>
      <c r="U502" s="438"/>
      <c r="V502" s="438"/>
      <c r="W502" s="438"/>
      <c r="X502" s="438"/>
      <c r="Y502" s="438"/>
      <c r="Z502" s="438"/>
    </row>
    <row r="503" spans="1:26" ht="15.75" customHeight="1" x14ac:dyDescent="0.2">
      <c r="A503" s="438"/>
      <c r="B503" s="25"/>
      <c r="C503" s="202"/>
      <c r="D503" s="25"/>
      <c r="E503" s="25"/>
      <c r="F503" s="202"/>
      <c r="G503" s="25"/>
      <c r="H503" s="25"/>
      <c r="I503" s="202"/>
      <c r="J503" s="25"/>
      <c r="K503" s="25"/>
      <c r="L503" s="202"/>
      <c r="M503" s="25"/>
      <c r="N503" s="25"/>
      <c r="O503" s="202"/>
      <c r="P503" s="25"/>
      <c r="Q503" s="25"/>
      <c r="R503" s="202"/>
      <c r="S503" s="438"/>
      <c r="T503" s="438"/>
      <c r="U503" s="438"/>
      <c r="V503" s="438"/>
      <c r="W503" s="438"/>
      <c r="X503" s="438"/>
      <c r="Y503" s="438"/>
      <c r="Z503" s="438"/>
    </row>
    <row r="504" spans="1:26" ht="15.75" customHeight="1" x14ac:dyDescent="0.2">
      <c r="A504" s="438"/>
      <c r="B504" s="25"/>
      <c r="C504" s="202"/>
      <c r="D504" s="25"/>
      <c r="E504" s="25"/>
      <c r="F504" s="202"/>
      <c r="G504" s="25"/>
      <c r="H504" s="25"/>
      <c r="I504" s="202"/>
      <c r="J504" s="25"/>
      <c r="K504" s="25"/>
      <c r="L504" s="202"/>
      <c r="M504" s="25"/>
      <c r="N504" s="25"/>
      <c r="O504" s="202"/>
      <c r="P504" s="25"/>
      <c r="Q504" s="25"/>
      <c r="R504" s="202"/>
      <c r="S504" s="438"/>
      <c r="T504" s="438"/>
      <c r="U504" s="438"/>
      <c r="V504" s="438"/>
      <c r="W504" s="438"/>
      <c r="X504" s="438"/>
      <c r="Y504" s="438"/>
      <c r="Z504" s="438"/>
    </row>
    <row r="505" spans="1:26" ht="15.75" customHeight="1" x14ac:dyDescent="0.2">
      <c r="A505" s="438"/>
      <c r="B505" s="25"/>
      <c r="C505" s="202"/>
      <c r="D505" s="25"/>
      <c r="E505" s="25"/>
      <c r="F505" s="202"/>
      <c r="G505" s="25"/>
      <c r="H505" s="25"/>
      <c r="I505" s="202"/>
      <c r="J505" s="25"/>
      <c r="K505" s="25"/>
      <c r="L505" s="202"/>
      <c r="M505" s="25"/>
      <c r="N505" s="25"/>
      <c r="O505" s="202"/>
      <c r="P505" s="25"/>
      <c r="Q505" s="25"/>
      <c r="R505" s="202"/>
      <c r="S505" s="438"/>
      <c r="T505" s="438"/>
      <c r="U505" s="438"/>
      <c r="V505" s="438"/>
      <c r="W505" s="438"/>
      <c r="X505" s="438"/>
      <c r="Y505" s="438"/>
      <c r="Z505" s="438"/>
    </row>
    <row r="506" spans="1:26" ht="15.75" customHeight="1" x14ac:dyDescent="0.2">
      <c r="A506" s="438"/>
      <c r="B506" s="25"/>
      <c r="C506" s="202"/>
      <c r="D506" s="25"/>
      <c r="E506" s="25"/>
      <c r="F506" s="202"/>
      <c r="G506" s="25"/>
      <c r="H506" s="25"/>
      <c r="I506" s="202"/>
      <c r="J506" s="25"/>
      <c r="K506" s="25"/>
      <c r="L506" s="202"/>
      <c r="M506" s="25"/>
      <c r="N506" s="25"/>
      <c r="O506" s="202"/>
      <c r="P506" s="25"/>
      <c r="Q506" s="25"/>
      <c r="R506" s="202"/>
      <c r="S506" s="438"/>
      <c r="T506" s="438"/>
      <c r="U506" s="438"/>
      <c r="V506" s="438"/>
      <c r="W506" s="438"/>
      <c r="X506" s="438"/>
      <c r="Y506" s="438"/>
      <c r="Z506" s="438"/>
    </row>
    <row r="507" spans="1:26" ht="15.75" customHeight="1" x14ac:dyDescent="0.2">
      <c r="A507" s="438"/>
      <c r="B507" s="25"/>
      <c r="C507" s="202"/>
      <c r="D507" s="25"/>
      <c r="E507" s="25"/>
      <c r="F507" s="202"/>
      <c r="G507" s="25"/>
      <c r="H507" s="25"/>
      <c r="I507" s="202"/>
      <c r="J507" s="25"/>
      <c r="K507" s="25"/>
      <c r="L507" s="202"/>
      <c r="M507" s="25"/>
      <c r="N507" s="25"/>
      <c r="O507" s="202"/>
      <c r="P507" s="25"/>
      <c r="Q507" s="25"/>
      <c r="R507" s="202"/>
      <c r="S507" s="438"/>
      <c r="T507" s="438"/>
      <c r="U507" s="438"/>
      <c r="V507" s="438"/>
      <c r="W507" s="438"/>
      <c r="X507" s="438"/>
      <c r="Y507" s="438"/>
      <c r="Z507" s="438"/>
    </row>
    <row r="508" spans="1:26" ht="15.75" customHeight="1" x14ac:dyDescent="0.2">
      <c r="A508" s="438"/>
      <c r="B508" s="25"/>
      <c r="C508" s="202"/>
      <c r="D508" s="25"/>
      <c r="E508" s="25"/>
      <c r="F508" s="202"/>
      <c r="G508" s="25"/>
      <c r="H508" s="25"/>
      <c r="I508" s="202"/>
      <c r="J508" s="25"/>
      <c r="K508" s="25"/>
      <c r="L508" s="202"/>
      <c r="M508" s="25"/>
      <c r="N508" s="25"/>
      <c r="O508" s="202"/>
      <c r="P508" s="25"/>
      <c r="Q508" s="25"/>
      <c r="R508" s="202"/>
      <c r="S508" s="438"/>
      <c r="T508" s="438"/>
      <c r="U508" s="438"/>
      <c r="V508" s="438"/>
      <c r="W508" s="438"/>
      <c r="X508" s="438"/>
      <c r="Y508" s="438"/>
      <c r="Z508" s="438"/>
    </row>
    <row r="509" spans="1:26" ht="15.75" customHeight="1" x14ac:dyDescent="0.2">
      <c r="A509" s="438"/>
      <c r="B509" s="25"/>
      <c r="C509" s="202"/>
      <c r="D509" s="25"/>
      <c r="E509" s="25"/>
      <c r="F509" s="202"/>
      <c r="G509" s="25"/>
      <c r="H509" s="25"/>
      <c r="I509" s="202"/>
      <c r="J509" s="25"/>
      <c r="K509" s="25"/>
      <c r="L509" s="202"/>
      <c r="M509" s="25"/>
      <c r="N509" s="25"/>
      <c r="O509" s="202"/>
      <c r="P509" s="25"/>
      <c r="Q509" s="25"/>
      <c r="R509" s="202"/>
      <c r="S509" s="438"/>
      <c r="T509" s="438"/>
      <c r="U509" s="438"/>
      <c r="V509" s="438"/>
      <c r="W509" s="438"/>
      <c r="X509" s="438"/>
      <c r="Y509" s="438"/>
      <c r="Z509" s="438"/>
    </row>
    <row r="510" spans="1:26" ht="15.75" customHeight="1" x14ac:dyDescent="0.2">
      <c r="A510" s="438"/>
      <c r="B510" s="25"/>
      <c r="C510" s="202"/>
      <c r="D510" s="25"/>
      <c r="E510" s="25"/>
      <c r="F510" s="202"/>
      <c r="G510" s="25"/>
      <c r="H510" s="25"/>
      <c r="I510" s="202"/>
      <c r="J510" s="25"/>
      <c r="K510" s="25"/>
      <c r="L510" s="202"/>
      <c r="M510" s="25"/>
      <c r="N510" s="25"/>
      <c r="O510" s="202"/>
      <c r="P510" s="25"/>
      <c r="Q510" s="25"/>
      <c r="R510" s="202"/>
      <c r="S510" s="438"/>
      <c r="T510" s="438"/>
      <c r="U510" s="438"/>
      <c r="V510" s="438"/>
      <c r="W510" s="438"/>
      <c r="X510" s="438"/>
      <c r="Y510" s="438"/>
      <c r="Z510" s="438"/>
    </row>
    <row r="511" spans="1:26" ht="15.75" customHeight="1" x14ac:dyDescent="0.2">
      <c r="A511" s="438"/>
      <c r="B511" s="25"/>
      <c r="C511" s="202"/>
      <c r="D511" s="25"/>
      <c r="E511" s="25"/>
      <c r="F511" s="202"/>
      <c r="G511" s="25"/>
      <c r="H511" s="25"/>
      <c r="I511" s="202"/>
      <c r="J511" s="25"/>
      <c r="K511" s="25"/>
      <c r="L511" s="202"/>
      <c r="M511" s="25"/>
      <c r="N511" s="25"/>
      <c r="O511" s="202"/>
      <c r="P511" s="25"/>
      <c r="Q511" s="25"/>
      <c r="R511" s="202"/>
      <c r="S511" s="438"/>
      <c r="T511" s="438"/>
      <c r="U511" s="438"/>
      <c r="V511" s="438"/>
      <c r="W511" s="438"/>
      <c r="X511" s="438"/>
      <c r="Y511" s="438"/>
      <c r="Z511" s="438"/>
    </row>
    <row r="512" spans="1:26" ht="15.75" customHeight="1" x14ac:dyDescent="0.2">
      <c r="A512" s="438"/>
      <c r="B512" s="25"/>
      <c r="C512" s="202"/>
      <c r="D512" s="25"/>
      <c r="E512" s="25"/>
      <c r="F512" s="202"/>
      <c r="G512" s="25"/>
      <c r="H512" s="25"/>
      <c r="I512" s="202"/>
      <c r="J512" s="25"/>
      <c r="K512" s="25"/>
      <c r="L512" s="202"/>
      <c r="M512" s="25"/>
      <c r="N512" s="25"/>
      <c r="O512" s="202"/>
      <c r="P512" s="25"/>
      <c r="Q512" s="25"/>
      <c r="R512" s="202"/>
      <c r="S512" s="438"/>
      <c r="T512" s="438"/>
      <c r="U512" s="438"/>
      <c r="V512" s="438"/>
      <c r="W512" s="438"/>
      <c r="X512" s="438"/>
      <c r="Y512" s="438"/>
      <c r="Z512" s="438"/>
    </row>
    <row r="513" spans="1:26" ht="15.75" customHeight="1" x14ac:dyDescent="0.2">
      <c r="A513" s="438"/>
      <c r="B513" s="25"/>
      <c r="C513" s="202"/>
      <c r="D513" s="25"/>
      <c r="E513" s="25"/>
      <c r="F513" s="202"/>
      <c r="G513" s="25"/>
      <c r="H513" s="25"/>
      <c r="I513" s="202"/>
      <c r="J513" s="25"/>
      <c r="K513" s="25"/>
      <c r="L513" s="202"/>
      <c r="M513" s="25"/>
      <c r="N513" s="25"/>
      <c r="O513" s="202"/>
      <c r="P513" s="25"/>
      <c r="Q513" s="25"/>
      <c r="R513" s="202"/>
      <c r="S513" s="438"/>
      <c r="T513" s="438"/>
      <c r="U513" s="438"/>
      <c r="V513" s="438"/>
      <c r="W513" s="438"/>
      <c r="X513" s="438"/>
      <c r="Y513" s="438"/>
      <c r="Z513" s="438"/>
    </row>
    <row r="514" spans="1:26" ht="15.75" customHeight="1" x14ac:dyDescent="0.2">
      <c r="A514" s="438"/>
      <c r="B514" s="25"/>
      <c r="C514" s="202"/>
      <c r="D514" s="25"/>
      <c r="E514" s="25"/>
      <c r="F514" s="202"/>
      <c r="G514" s="25"/>
      <c r="H514" s="25"/>
      <c r="I514" s="202"/>
      <c r="J514" s="25"/>
      <c r="K514" s="25"/>
      <c r="L514" s="202"/>
      <c r="M514" s="25"/>
      <c r="N514" s="25"/>
      <c r="O514" s="202"/>
      <c r="P514" s="25"/>
      <c r="Q514" s="25"/>
      <c r="R514" s="202"/>
      <c r="S514" s="438"/>
      <c r="T514" s="438"/>
      <c r="U514" s="438"/>
      <c r="V514" s="438"/>
      <c r="W514" s="438"/>
      <c r="X514" s="438"/>
      <c r="Y514" s="438"/>
      <c r="Z514" s="438"/>
    </row>
    <row r="515" spans="1:26" ht="15.75" customHeight="1" x14ac:dyDescent="0.2">
      <c r="A515" s="438"/>
      <c r="B515" s="25"/>
      <c r="C515" s="202"/>
      <c r="D515" s="25"/>
      <c r="E515" s="25"/>
      <c r="F515" s="202"/>
      <c r="G515" s="25"/>
      <c r="H515" s="25"/>
      <c r="I515" s="202"/>
      <c r="J515" s="25"/>
      <c r="K515" s="25"/>
      <c r="L515" s="202"/>
      <c r="M515" s="25"/>
      <c r="N515" s="25"/>
      <c r="O515" s="202"/>
      <c r="P515" s="25"/>
      <c r="Q515" s="25"/>
      <c r="R515" s="202"/>
      <c r="S515" s="438"/>
      <c r="T515" s="438"/>
      <c r="U515" s="438"/>
      <c r="V515" s="438"/>
      <c r="W515" s="438"/>
      <c r="X515" s="438"/>
      <c r="Y515" s="438"/>
      <c r="Z515" s="438"/>
    </row>
    <row r="516" spans="1:26" ht="15.75" customHeight="1" x14ac:dyDescent="0.2">
      <c r="A516" s="438"/>
      <c r="B516" s="25"/>
      <c r="C516" s="202"/>
      <c r="D516" s="25"/>
      <c r="E516" s="25"/>
      <c r="F516" s="202"/>
      <c r="G516" s="25"/>
      <c r="H516" s="25"/>
      <c r="I516" s="202"/>
      <c r="J516" s="25"/>
      <c r="K516" s="25"/>
      <c r="L516" s="202"/>
      <c r="M516" s="25"/>
      <c r="N516" s="25"/>
      <c r="O516" s="202"/>
      <c r="P516" s="25"/>
      <c r="Q516" s="25"/>
      <c r="R516" s="202"/>
      <c r="S516" s="438"/>
      <c r="T516" s="438"/>
      <c r="U516" s="438"/>
      <c r="V516" s="438"/>
      <c r="W516" s="438"/>
      <c r="X516" s="438"/>
      <c r="Y516" s="438"/>
      <c r="Z516" s="438"/>
    </row>
    <row r="517" spans="1:26" ht="15.75" customHeight="1" x14ac:dyDescent="0.2">
      <c r="A517" s="438"/>
      <c r="B517" s="25"/>
      <c r="C517" s="202"/>
      <c r="D517" s="25"/>
      <c r="E517" s="25"/>
      <c r="F517" s="202"/>
      <c r="G517" s="25"/>
      <c r="H517" s="25"/>
      <c r="I517" s="202"/>
      <c r="J517" s="25"/>
      <c r="K517" s="25"/>
      <c r="L517" s="202"/>
      <c r="M517" s="25"/>
      <c r="N517" s="25"/>
      <c r="O517" s="202"/>
      <c r="P517" s="25"/>
      <c r="Q517" s="25"/>
      <c r="R517" s="202"/>
      <c r="S517" s="438"/>
      <c r="T517" s="438"/>
      <c r="U517" s="438"/>
      <c r="V517" s="438"/>
      <c r="W517" s="438"/>
      <c r="X517" s="438"/>
      <c r="Y517" s="438"/>
      <c r="Z517" s="438"/>
    </row>
    <row r="518" spans="1:26" ht="15.75" customHeight="1" x14ac:dyDescent="0.2">
      <c r="A518" s="438"/>
      <c r="B518" s="25"/>
      <c r="C518" s="202"/>
      <c r="D518" s="25"/>
      <c r="E518" s="25"/>
      <c r="F518" s="202"/>
      <c r="G518" s="25"/>
      <c r="H518" s="25"/>
      <c r="I518" s="202"/>
      <c r="J518" s="25"/>
      <c r="K518" s="25"/>
      <c r="L518" s="202"/>
      <c r="M518" s="25"/>
      <c r="N518" s="25"/>
      <c r="O518" s="202"/>
      <c r="P518" s="25"/>
      <c r="Q518" s="25"/>
      <c r="R518" s="202"/>
      <c r="S518" s="438"/>
      <c r="T518" s="438"/>
      <c r="U518" s="438"/>
      <c r="V518" s="438"/>
      <c r="W518" s="438"/>
      <c r="X518" s="438"/>
      <c r="Y518" s="438"/>
      <c r="Z518" s="438"/>
    </row>
    <row r="519" spans="1:26" ht="15.75" customHeight="1" x14ac:dyDescent="0.2">
      <c r="A519" s="438"/>
      <c r="B519" s="25"/>
      <c r="C519" s="202"/>
      <c r="D519" s="25"/>
      <c r="E519" s="25"/>
      <c r="F519" s="202"/>
      <c r="G519" s="25"/>
      <c r="H519" s="25"/>
      <c r="I519" s="202"/>
      <c r="J519" s="25"/>
      <c r="K519" s="25"/>
      <c r="L519" s="202"/>
      <c r="M519" s="25"/>
      <c r="N519" s="25"/>
      <c r="O519" s="202"/>
      <c r="P519" s="25"/>
      <c r="Q519" s="25"/>
      <c r="R519" s="202"/>
      <c r="S519" s="438"/>
      <c r="T519" s="438"/>
      <c r="U519" s="438"/>
      <c r="V519" s="438"/>
      <c r="W519" s="438"/>
      <c r="X519" s="438"/>
      <c r="Y519" s="438"/>
      <c r="Z519" s="438"/>
    </row>
    <row r="520" spans="1:26" ht="15.75" customHeight="1" x14ac:dyDescent="0.2">
      <c r="A520" s="438"/>
      <c r="B520" s="25"/>
      <c r="C520" s="202"/>
      <c r="D520" s="25"/>
      <c r="E520" s="25"/>
      <c r="F520" s="202"/>
      <c r="G520" s="25"/>
      <c r="H520" s="25"/>
      <c r="I520" s="202"/>
      <c r="J520" s="25"/>
      <c r="K520" s="25"/>
      <c r="L520" s="202"/>
      <c r="M520" s="25"/>
      <c r="N520" s="25"/>
      <c r="O520" s="202"/>
      <c r="P520" s="25"/>
      <c r="Q520" s="25"/>
      <c r="R520" s="202"/>
      <c r="S520" s="438"/>
      <c r="T520" s="438"/>
      <c r="U520" s="438"/>
      <c r="V520" s="438"/>
      <c r="W520" s="438"/>
      <c r="X520" s="438"/>
      <c r="Y520" s="438"/>
      <c r="Z520" s="438"/>
    </row>
    <row r="521" spans="1:26" ht="15.75" customHeight="1" x14ac:dyDescent="0.2">
      <c r="A521" s="438"/>
      <c r="B521" s="25"/>
      <c r="C521" s="202"/>
      <c r="D521" s="25"/>
      <c r="E521" s="25"/>
      <c r="F521" s="202"/>
      <c r="G521" s="25"/>
      <c r="H521" s="25"/>
      <c r="I521" s="202"/>
      <c r="J521" s="25"/>
      <c r="K521" s="25"/>
      <c r="L521" s="202"/>
      <c r="M521" s="25"/>
      <c r="N521" s="25"/>
      <c r="O521" s="202"/>
      <c r="P521" s="25"/>
      <c r="Q521" s="25"/>
      <c r="R521" s="202"/>
      <c r="S521" s="438"/>
      <c r="T521" s="438"/>
      <c r="U521" s="438"/>
      <c r="V521" s="438"/>
      <c r="W521" s="438"/>
      <c r="X521" s="438"/>
      <c r="Y521" s="438"/>
      <c r="Z521" s="438"/>
    </row>
    <row r="522" spans="1:26" ht="15.75" customHeight="1" x14ac:dyDescent="0.2">
      <c r="A522" s="438"/>
      <c r="B522" s="25"/>
      <c r="C522" s="202"/>
      <c r="D522" s="25"/>
      <c r="E522" s="25"/>
      <c r="F522" s="202"/>
      <c r="G522" s="25"/>
      <c r="H522" s="25"/>
      <c r="I522" s="202"/>
      <c r="J522" s="25"/>
      <c r="K522" s="25"/>
      <c r="L522" s="202"/>
      <c r="M522" s="25"/>
      <c r="N522" s="25"/>
      <c r="O522" s="202"/>
      <c r="P522" s="25"/>
      <c r="Q522" s="25"/>
      <c r="R522" s="202"/>
      <c r="S522" s="438"/>
      <c r="T522" s="438"/>
      <c r="U522" s="438"/>
      <c r="V522" s="438"/>
      <c r="W522" s="438"/>
      <c r="X522" s="438"/>
      <c r="Y522" s="438"/>
      <c r="Z522" s="438"/>
    </row>
    <row r="523" spans="1:26" ht="15.75" customHeight="1" x14ac:dyDescent="0.2">
      <c r="A523" s="438"/>
      <c r="B523" s="25"/>
      <c r="C523" s="202"/>
      <c r="D523" s="25"/>
      <c r="E523" s="25"/>
      <c r="F523" s="202"/>
      <c r="G523" s="25"/>
      <c r="H523" s="25"/>
      <c r="I523" s="202"/>
      <c r="J523" s="25"/>
      <c r="K523" s="25"/>
      <c r="L523" s="202"/>
      <c r="M523" s="25"/>
      <c r="N523" s="25"/>
      <c r="O523" s="202"/>
      <c r="P523" s="25"/>
      <c r="Q523" s="25"/>
      <c r="R523" s="202"/>
      <c r="S523" s="438"/>
      <c r="T523" s="438"/>
      <c r="U523" s="438"/>
      <c r="V523" s="438"/>
      <c r="W523" s="438"/>
      <c r="X523" s="438"/>
      <c r="Y523" s="438"/>
      <c r="Z523" s="438"/>
    </row>
    <row r="524" spans="1:26" ht="15.75" customHeight="1" x14ac:dyDescent="0.2">
      <c r="A524" s="438"/>
      <c r="B524" s="25"/>
      <c r="C524" s="202"/>
      <c r="D524" s="25"/>
      <c r="E524" s="25"/>
      <c r="F524" s="202"/>
      <c r="G524" s="25"/>
      <c r="H524" s="25"/>
      <c r="I524" s="202"/>
      <c r="J524" s="25"/>
      <c r="K524" s="25"/>
      <c r="L524" s="202"/>
      <c r="M524" s="25"/>
      <c r="N524" s="25"/>
      <c r="O524" s="202"/>
      <c r="P524" s="25"/>
      <c r="Q524" s="25"/>
      <c r="R524" s="202"/>
      <c r="S524" s="438"/>
      <c r="T524" s="438"/>
      <c r="U524" s="438"/>
      <c r="V524" s="438"/>
      <c r="W524" s="438"/>
      <c r="X524" s="438"/>
      <c r="Y524" s="438"/>
      <c r="Z524" s="438"/>
    </row>
    <row r="525" spans="1:26" ht="15.75" customHeight="1" x14ac:dyDescent="0.2">
      <c r="A525" s="438"/>
      <c r="B525" s="25"/>
      <c r="C525" s="202"/>
      <c r="D525" s="25"/>
      <c r="E525" s="25"/>
      <c r="F525" s="202"/>
      <c r="G525" s="25"/>
      <c r="H525" s="25"/>
      <c r="I525" s="202"/>
      <c r="J525" s="25"/>
      <c r="K525" s="25"/>
      <c r="L525" s="202"/>
      <c r="M525" s="25"/>
      <c r="N525" s="25"/>
      <c r="O525" s="202"/>
      <c r="P525" s="25"/>
      <c r="Q525" s="25"/>
      <c r="R525" s="202"/>
      <c r="S525" s="438"/>
      <c r="T525" s="438"/>
      <c r="U525" s="438"/>
      <c r="V525" s="438"/>
      <c r="W525" s="438"/>
      <c r="X525" s="438"/>
      <c r="Y525" s="438"/>
      <c r="Z525" s="438"/>
    </row>
    <row r="526" spans="1:26" ht="15.75" customHeight="1" x14ac:dyDescent="0.2">
      <c r="A526" s="438"/>
      <c r="B526" s="25"/>
      <c r="C526" s="202"/>
      <c r="D526" s="25"/>
      <c r="E526" s="25"/>
      <c r="F526" s="202"/>
      <c r="G526" s="25"/>
      <c r="H526" s="25"/>
      <c r="I526" s="202"/>
      <c r="J526" s="25"/>
      <c r="K526" s="25"/>
      <c r="L526" s="202"/>
      <c r="M526" s="25"/>
      <c r="N526" s="25"/>
      <c r="O526" s="202"/>
      <c r="P526" s="25"/>
      <c r="Q526" s="25"/>
      <c r="R526" s="202"/>
      <c r="S526" s="438"/>
      <c r="T526" s="438"/>
      <c r="U526" s="438"/>
      <c r="V526" s="438"/>
      <c r="W526" s="438"/>
      <c r="X526" s="438"/>
      <c r="Y526" s="438"/>
      <c r="Z526" s="438"/>
    </row>
    <row r="527" spans="1:26" ht="15.75" customHeight="1" x14ac:dyDescent="0.2">
      <c r="A527" s="438"/>
      <c r="B527" s="25"/>
      <c r="C527" s="202"/>
      <c r="D527" s="25"/>
      <c r="E527" s="25"/>
      <c r="F527" s="202"/>
      <c r="G527" s="25"/>
      <c r="H527" s="25"/>
      <c r="I527" s="202"/>
      <c r="J527" s="25"/>
      <c r="K527" s="25"/>
      <c r="L527" s="202"/>
      <c r="M527" s="25"/>
      <c r="N527" s="25"/>
      <c r="O527" s="202"/>
      <c r="P527" s="25"/>
      <c r="Q527" s="25"/>
      <c r="R527" s="202"/>
      <c r="S527" s="438"/>
      <c r="T527" s="438"/>
      <c r="U527" s="438"/>
      <c r="V527" s="438"/>
      <c r="W527" s="438"/>
      <c r="X527" s="438"/>
      <c r="Y527" s="438"/>
      <c r="Z527" s="438"/>
    </row>
    <row r="528" spans="1:26" ht="15.75" customHeight="1" x14ac:dyDescent="0.2">
      <c r="A528" s="438"/>
      <c r="B528" s="25"/>
      <c r="C528" s="202"/>
      <c r="D528" s="25"/>
      <c r="E528" s="25"/>
      <c r="F528" s="202"/>
      <c r="G528" s="25"/>
      <c r="H528" s="25"/>
      <c r="I528" s="202"/>
      <c r="J528" s="25"/>
      <c r="K528" s="25"/>
      <c r="L528" s="202"/>
      <c r="M528" s="25"/>
      <c r="N528" s="25"/>
      <c r="O528" s="202"/>
      <c r="P528" s="25"/>
      <c r="Q528" s="25"/>
      <c r="R528" s="202"/>
      <c r="S528" s="438"/>
      <c r="T528" s="438"/>
      <c r="U528" s="438"/>
      <c r="V528" s="438"/>
      <c r="W528" s="438"/>
      <c r="X528" s="438"/>
      <c r="Y528" s="438"/>
      <c r="Z528" s="438"/>
    </row>
    <row r="529" spans="1:26" ht="15.75" customHeight="1" x14ac:dyDescent="0.2">
      <c r="A529" s="438"/>
      <c r="B529" s="25"/>
      <c r="C529" s="202"/>
      <c r="D529" s="25"/>
      <c r="E529" s="25"/>
      <c r="F529" s="202"/>
      <c r="G529" s="25"/>
      <c r="H529" s="25"/>
      <c r="I529" s="202"/>
      <c r="J529" s="25"/>
      <c r="K529" s="25"/>
      <c r="L529" s="202"/>
      <c r="M529" s="25"/>
      <c r="N529" s="25"/>
      <c r="O529" s="202"/>
      <c r="P529" s="25"/>
      <c r="Q529" s="25"/>
      <c r="R529" s="202"/>
      <c r="S529" s="438"/>
      <c r="T529" s="438"/>
      <c r="U529" s="438"/>
      <c r="V529" s="438"/>
      <c r="W529" s="438"/>
      <c r="X529" s="438"/>
      <c r="Y529" s="438"/>
      <c r="Z529" s="438"/>
    </row>
    <row r="530" spans="1:26" ht="15.75" customHeight="1" x14ac:dyDescent="0.2">
      <c r="A530" s="438"/>
      <c r="B530" s="25"/>
      <c r="C530" s="202"/>
      <c r="D530" s="25"/>
      <c r="E530" s="25"/>
      <c r="F530" s="202"/>
      <c r="G530" s="25"/>
      <c r="H530" s="25"/>
      <c r="I530" s="202"/>
      <c r="J530" s="25"/>
      <c r="K530" s="25"/>
      <c r="L530" s="202"/>
      <c r="M530" s="25"/>
      <c r="N530" s="25"/>
      <c r="O530" s="202"/>
      <c r="P530" s="25"/>
      <c r="Q530" s="25"/>
      <c r="R530" s="202"/>
      <c r="S530" s="438"/>
      <c r="T530" s="438"/>
      <c r="U530" s="438"/>
      <c r="V530" s="438"/>
      <c r="W530" s="438"/>
      <c r="X530" s="438"/>
      <c r="Y530" s="438"/>
      <c r="Z530" s="438"/>
    </row>
    <row r="531" spans="1:26" ht="15.75" customHeight="1" x14ac:dyDescent="0.2">
      <c r="A531" s="438"/>
      <c r="B531" s="25"/>
      <c r="C531" s="202"/>
      <c r="D531" s="25"/>
      <c r="E531" s="25"/>
      <c r="F531" s="202"/>
      <c r="G531" s="25"/>
      <c r="H531" s="25"/>
      <c r="I531" s="202"/>
      <c r="J531" s="25"/>
      <c r="K531" s="25"/>
      <c r="L531" s="202"/>
      <c r="M531" s="25"/>
      <c r="N531" s="25"/>
      <c r="O531" s="202"/>
      <c r="P531" s="25"/>
      <c r="Q531" s="25"/>
      <c r="R531" s="202"/>
      <c r="S531" s="438"/>
      <c r="T531" s="438"/>
      <c r="U531" s="438"/>
      <c r="V531" s="438"/>
      <c r="W531" s="438"/>
      <c r="X531" s="438"/>
      <c r="Y531" s="438"/>
      <c r="Z531" s="438"/>
    </row>
    <row r="532" spans="1:26" ht="15.75" customHeight="1" x14ac:dyDescent="0.2">
      <c r="A532" s="438"/>
      <c r="B532" s="25"/>
      <c r="C532" s="202"/>
      <c r="D532" s="25"/>
      <c r="E532" s="25"/>
      <c r="F532" s="202"/>
      <c r="G532" s="25"/>
      <c r="H532" s="25"/>
      <c r="I532" s="202"/>
      <c r="J532" s="25"/>
      <c r="K532" s="25"/>
      <c r="L532" s="202"/>
      <c r="M532" s="25"/>
      <c r="N532" s="25"/>
      <c r="O532" s="202"/>
      <c r="P532" s="25"/>
      <c r="Q532" s="25"/>
      <c r="R532" s="202"/>
      <c r="S532" s="438"/>
      <c r="T532" s="438"/>
      <c r="U532" s="438"/>
      <c r="V532" s="438"/>
      <c r="W532" s="438"/>
      <c r="X532" s="438"/>
      <c r="Y532" s="438"/>
      <c r="Z532" s="438"/>
    </row>
    <row r="533" spans="1:26" ht="15.75" customHeight="1" x14ac:dyDescent="0.2">
      <c r="A533" s="438"/>
      <c r="B533" s="25"/>
      <c r="C533" s="202"/>
      <c r="D533" s="25"/>
      <c r="E533" s="25"/>
      <c r="F533" s="202"/>
      <c r="G533" s="25"/>
      <c r="H533" s="25"/>
      <c r="I533" s="202"/>
      <c r="J533" s="25"/>
      <c r="K533" s="25"/>
      <c r="L533" s="202"/>
      <c r="M533" s="25"/>
      <c r="N533" s="25"/>
      <c r="O533" s="202"/>
      <c r="P533" s="25"/>
      <c r="Q533" s="25"/>
      <c r="R533" s="202"/>
      <c r="S533" s="438"/>
      <c r="T533" s="438"/>
      <c r="U533" s="438"/>
      <c r="V533" s="438"/>
      <c r="W533" s="438"/>
      <c r="X533" s="438"/>
      <c r="Y533" s="438"/>
      <c r="Z533" s="438"/>
    </row>
    <row r="534" spans="1:26" ht="15.75" customHeight="1" x14ac:dyDescent="0.2">
      <c r="A534" s="438"/>
      <c r="B534" s="25"/>
      <c r="C534" s="202"/>
      <c r="D534" s="25"/>
      <c r="E534" s="25"/>
      <c r="F534" s="202"/>
      <c r="G534" s="25"/>
      <c r="H534" s="25"/>
      <c r="I534" s="202"/>
      <c r="J534" s="25"/>
      <c r="K534" s="25"/>
      <c r="L534" s="202"/>
      <c r="M534" s="25"/>
      <c r="N534" s="25"/>
      <c r="O534" s="202"/>
      <c r="P534" s="25"/>
      <c r="Q534" s="25"/>
      <c r="R534" s="202"/>
      <c r="S534" s="438"/>
      <c r="T534" s="438"/>
      <c r="U534" s="438"/>
      <c r="V534" s="438"/>
      <c r="W534" s="438"/>
      <c r="X534" s="438"/>
      <c r="Y534" s="438"/>
      <c r="Z534" s="438"/>
    </row>
    <row r="535" spans="1:26" ht="15.75" customHeight="1" x14ac:dyDescent="0.2">
      <c r="A535" s="438"/>
      <c r="B535" s="25"/>
      <c r="C535" s="202"/>
      <c r="D535" s="25"/>
      <c r="E535" s="25"/>
      <c r="F535" s="202"/>
      <c r="G535" s="25"/>
      <c r="H535" s="25"/>
      <c r="I535" s="202"/>
      <c r="J535" s="25"/>
      <c r="K535" s="25"/>
      <c r="L535" s="202"/>
      <c r="M535" s="25"/>
      <c r="N535" s="25"/>
      <c r="O535" s="202"/>
      <c r="P535" s="25"/>
      <c r="Q535" s="25"/>
      <c r="R535" s="202"/>
      <c r="S535" s="438"/>
      <c r="T535" s="438"/>
      <c r="U535" s="438"/>
      <c r="V535" s="438"/>
      <c r="W535" s="438"/>
      <c r="X535" s="438"/>
      <c r="Y535" s="438"/>
      <c r="Z535" s="438"/>
    </row>
    <row r="536" spans="1:26" ht="15.75" customHeight="1" x14ac:dyDescent="0.2">
      <c r="A536" s="438"/>
      <c r="B536" s="25"/>
      <c r="C536" s="202"/>
      <c r="D536" s="25"/>
      <c r="E536" s="25"/>
      <c r="F536" s="202"/>
      <c r="G536" s="25"/>
      <c r="H536" s="25"/>
      <c r="I536" s="202"/>
      <c r="J536" s="25"/>
      <c r="K536" s="25"/>
      <c r="L536" s="202"/>
      <c r="M536" s="25"/>
      <c r="N536" s="25"/>
      <c r="O536" s="202"/>
      <c r="P536" s="25"/>
      <c r="Q536" s="25"/>
      <c r="R536" s="202"/>
      <c r="S536" s="438"/>
      <c r="T536" s="438"/>
      <c r="U536" s="438"/>
      <c r="V536" s="438"/>
      <c r="W536" s="438"/>
      <c r="X536" s="438"/>
      <c r="Y536" s="438"/>
      <c r="Z536" s="438"/>
    </row>
    <row r="537" spans="1:26" ht="15.75" customHeight="1" x14ac:dyDescent="0.2">
      <c r="A537" s="438"/>
      <c r="B537" s="25"/>
      <c r="C537" s="202"/>
      <c r="D537" s="25"/>
      <c r="E537" s="25"/>
      <c r="F537" s="202"/>
      <c r="G537" s="25"/>
      <c r="H537" s="25"/>
      <c r="I537" s="202"/>
      <c r="J537" s="25"/>
      <c r="K537" s="25"/>
      <c r="L537" s="202"/>
      <c r="M537" s="25"/>
      <c r="N537" s="25"/>
      <c r="O537" s="202"/>
      <c r="P537" s="25"/>
      <c r="Q537" s="25"/>
      <c r="R537" s="202"/>
      <c r="S537" s="438"/>
      <c r="T537" s="438"/>
      <c r="U537" s="438"/>
      <c r="V537" s="438"/>
      <c r="W537" s="438"/>
      <c r="X537" s="438"/>
      <c r="Y537" s="438"/>
      <c r="Z537" s="438"/>
    </row>
    <row r="538" spans="1:26" ht="15.75" customHeight="1" x14ac:dyDescent="0.2">
      <c r="A538" s="438"/>
      <c r="B538" s="25"/>
      <c r="C538" s="202"/>
      <c r="D538" s="25"/>
      <c r="E538" s="25"/>
      <c r="F538" s="202"/>
      <c r="G538" s="25"/>
      <c r="H538" s="25"/>
      <c r="I538" s="202"/>
      <c r="J538" s="25"/>
      <c r="K538" s="25"/>
      <c r="L538" s="202"/>
      <c r="M538" s="25"/>
      <c r="N538" s="25"/>
      <c r="O538" s="202"/>
      <c r="P538" s="25"/>
      <c r="Q538" s="25"/>
      <c r="R538" s="202"/>
      <c r="S538" s="438"/>
      <c r="T538" s="438"/>
      <c r="U538" s="438"/>
      <c r="V538" s="438"/>
      <c r="W538" s="438"/>
      <c r="X538" s="438"/>
      <c r="Y538" s="438"/>
      <c r="Z538" s="438"/>
    </row>
    <row r="539" spans="1:26" ht="15.75" customHeight="1" x14ac:dyDescent="0.2">
      <c r="A539" s="438"/>
      <c r="B539" s="25"/>
      <c r="C539" s="202"/>
      <c r="D539" s="25"/>
      <c r="E539" s="25"/>
      <c r="F539" s="202"/>
      <c r="G539" s="25"/>
      <c r="H539" s="25"/>
      <c r="I539" s="202"/>
      <c r="J539" s="25"/>
      <c r="K539" s="25"/>
      <c r="L539" s="202"/>
      <c r="M539" s="25"/>
      <c r="N539" s="25"/>
      <c r="O539" s="202"/>
      <c r="P539" s="25"/>
      <c r="Q539" s="25"/>
      <c r="R539" s="202"/>
      <c r="S539" s="438"/>
      <c r="T539" s="438"/>
      <c r="U539" s="438"/>
      <c r="V539" s="438"/>
      <c r="W539" s="438"/>
      <c r="X539" s="438"/>
      <c r="Y539" s="438"/>
      <c r="Z539" s="438"/>
    </row>
    <row r="540" spans="1:26" ht="15.75" customHeight="1" x14ac:dyDescent="0.2">
      <c r="A540" s="438"/>
      <c r="B540" s="25"/>
      <c r="C540" s="202"/>
      <c r="D540" s="25"/>
      <c r="E540" s="25"/>
      <c r="F540" s="202"/>
      <c r="G540" s="25"/>
      <c r="H540" s="25"/>
      <c r="I540" s="202"/>
      <c r="J540" s="25"/>
      <c r="K540" s="25"/>
      <c r="L540" s="202"/>
      <c r="M540" s="25"/>
      <c r="N540" s="25"/>
      <c r="O540" s="202"/>
      <c r="P540" s="25"/>
      <c r="Q540" s="25"/>
      <c r="R540" s="202"/>
      <c r="S540" s="438"/>
      <c r="T540" s="438"/>
      <c r="U540" s="438"/>
      <c r="V540" s="438"/>
      <c r="W540" s="438"/>
      <c r="X540" s="438"/>
      <c r="Y540" s="438"/>
      <c r="Z540" s="438"/>
    </row>
    <row r="541" spans="1:26" ht="15.75" customHeight="1" x14ac:dyDescent="0.2">
      <c r="A541" s="438"/>
      <c r="B541" s="25"/>
      <c r="C541" s="202"/>
      <c r="D541" s="25"/>
      <c r="E541" s="25"/>
      <c r="F541" s="202"/>
      <c r="G541" s="25"/>
      <c r="H541" s="25"/>
      <c r="I541" s="202"/>
      <c r="J541" s="25"/>
      <c r="K541" s="25"/>
      <c r="L541" s="202"/>
      <c r="M541" s="25"/>
      <c r="N541" s="25"/>
      <c r="O541" s="202"/>
      <c r="P541" s="25"/>
      <c r="Q541" s="25"/>
      <c r="R541" s="202"/>
      <c r="S541" s="438"/>
      <c r="T541" s="438"/>
      <c r="U541" s="438"/>
      <c r="V541" s="438"/>
      <c r="W541" s="438"/>
      <c r="X541" s="438"/>
      <c r="Y541" s="438"/>
      <c r="Z541" s="438"/>
    </row>
    <row r="542" spans="1:26" ht="15.75" customHeight="1" x14ac:dyDescent="0.2">
      <c r="A542" s="438"/>
      <c r="B542" s="25"/>
      <c r="C542" s="202"/>
      <c r="D542" s="25"/>
      <c r="E542" s="25"/>
      <c r="F542" s="202"/>
      <c r="G542" s="25"/>
      <c r="H542" s="25"/>
      <c r="I542" s="202"/>
      <c r="J542" s="25"/>
      <c r="K542" s="25"/>
      <c r="L542" s="202"/>
      <c r="M542" s="25"/>
      <c r="N542" s="25"/>
      <c r="O542" s="202"/>
      <c r="P542" s="25"/>
      <c r="Q542" s="25"/>
      <c r="R542" s="202"/>
      <c r="S542" s="438"/>
      <c r="T542" s="438"/>
      <c r="U542" s="438"/>
      <c r="V542" s="438"/>
      <c r="W542" s="438"/>
      <c r="X542" s="438"/>
      <c r="Y542" s="438"/>
      <c r="Z542" s="438"/>
    </row>
    <row r="543" spans="1:26" ht="15.75" customHeight="1" x14ac:dyDescent="0.2">
      <c r="A543" s="438"/>
      <c r="B543" s="25"/>
      <c r="C543" s="202"/>
      <c r="D543" s="25"/>
      <c r="E543" s="25"/>
      <c r="F543" s="202"/>
      <c r="G543" s="25"/>
      <c r="H543" s="25"/>
      <c r="I543" s="202"/>
      <c r="J543" s="25"/>
      <c r="K543" s="25"/>
      <c r="L543" s="202"/>
      <c r="M543" s="25"/>
      <c r="N543" s="25"/>
      <c r="O543" s="202"/>
      <c r="P543" s="25"/>
      <c r="Q543" s="25"/>
      <c r="R543" s="202"/>
      <c r="S543" s="438"/>
      <c r="T543" s="438"/>
      <c r="U543" s="438"/>
      <c r="V543" s="438"/>
      <c r="W543" s="438"/>
      <c r="X543" s="438"/>
      <c r="Y543" s="438"/>
      <c r="Z543" s="438"/>
    </row>
    <row r="544" spans="1:26" ht="15.75" customHeight="1" x14ac:dyDescent="0.2">
      <c r="A544" s="438"/>
      <c r="B544" s="25"/>
      <c r="C544" s="202"/>
      <c r="D544" s="25"/>
      <c r="E544" s="25"/>
      <c r="F544" s="202"/>
      <c r="G544" s="25"/>
      <c r="H544" s="25"/>
      <c r="I544" s="202"/>
      <c r="J544" s="25"/>
      <c r="K544" s="25"/>
      <c r="L544" s="202"/>
      <c r="M544" s="25"/>
      <c r="N544" s="25"/>
      <c r="O544" s="202"/>
      <c r="P544" s="25"/>
      <c r="Q544" s="25"/>
      <c r="R544" s="202"/>
      <c r="S544" s="438"/>
      <c r="T544" s="438"/>
      <c r="U544" s="438"/>
      <c r="V544" s="438"/>
      <c r="W544" s="438"/>
      <c r="X544" s="438"/>
      <c r="Y544" s="438"/>
      <c r="Z544" s="438"/>
    </row>
    <row r="545" spans="1:26" ht="15.75" customHeight="1" x14ac:dyDescent="0.2">
      <c r="A545" s="438"/>
      <c r="B545" s="25"/>
      <c r="C545" s="202"/>
      <c r="D545" s="25"/>
      <c r="E545" s="25"/>
      <c r="F545" s="202"/>
      <c r="G545" s="25"/>
      <c r="H545" s="25"/>
      <c r="I545" s="202"/>
      <c r="J545" s="25"/>
      <c r="K545" s="25"/>
      <c r="L545" s="202"/>
      <c r="M545" s="25"/>
      <c r="N545" s="25"/>
      <c r="O545" s="202"/>
      <c r="P545" s="25"/>
      <c r="Q545" s="25"/>
      <c r="R545" s="202"/>
      <c r="S545" s="438"/>
      <c r="T545" s="438"/>
      <c r="U545" s="438"/>
      <c r="V545" s="438"/>
      <c r="W545" s="438"/>
      <c r="X545" s="438"/>
      <c r="Y545" s="438"/>
      <c r="Z545" s="438"/>
    </row>
    <row r="546" spans="1:26" ht="15.75" customHeight="1" x14ac:dyDescent="0.2">
      <c r="A546" s="438"/>
      <c r="B546" s="25"/>
      <c r="C546" s="202"/>
      <c r="D546" s="25"/>
      <c r="E546" s="25"/>
      <c r="F546" s="202"/>
      <c r="G546" s="25"/>
      <c r="H546" s="25"/>
      <c r="I546" s="202"/>
      <c r="J546" s="25"/>
      <c r="K546" s="25"/>
      <c r="L546" s="202"/>
      <c r="M546" s="25"/>
      <c r="N546" s="25"/>
      <c r="O546" s="202"/>
      <c r="P546" s="25"/>
      <c r="Q546" s="25"/>
      <c r="R546" s="202"/>
      <c r="S546" s="438"/>
      <c r="T546" s="438"/>
      <c r="U546" s="438"/>
      <c r="V546" s="438"/>
      <c r="W546" s="438"/>
      <c r="X546" s="438"/>
      <c r="Y546" s="438"/>
      <c r="Z546" s="438"/>
    </row>
    <row r="547" spans="1:26" ht="15.75" customHeight="1" x14ac:dyDescent="0.2">
      <c r="A547" s="438"/>
      <c r="B547" s="25"/>
      <c r="C547" s="202"/>
      <c r="D547" s="25"/>
      <c r="E547" s="25"/>
      <c r="F547" s="202"/>
      <c r="G547" s="25"/>
      <c r="H547" s="25"/>
      <c r="I547" s="202"/>
      <c r="J547" s="25"/>
      <c r="K547" s="25"/>
      <c r="L547" s="202"/>
      <c r="M547" s="25"/>
      <c r="N547" s="25"/>
      <c r="O547" s="202"/>
      <c r="P547" s="25"/>
      <c r="Q547" s="25"/>
      <c r="R547" s="202"/>
      <c r="S547" s="438"/>
      <c r="T547" s="438"/>
      <c r="U547" s="438"/>
      <c r="V547" s="438"/>
      <c r="W547" s="438"/>
      <c r="X547" s="438"/>
      <c r="Y547" s="438"/>
      <c r="Z547" s="438"/>
    </row>
    <row r="548" spans="1:26" ht="15.75" customHeight="1" x14ac:dyDescent="0.2">
      <c r="A548" s="438"/>
      <c r="B548" s="25"/>
      <c r="C548" s="202"/>
      <c r="D548" s="25"/>
      <c r="E548" s="25"/>
      <c r="F548" s="202"/>
      <c r="G548" s="25"/>
      <c r="H548" s="25"/>
      <c r="I548" s="202"/>
      <c r="J548" s="25"/>
      <c r="K548" s="25"/>
      <c r="L548" s="202"/>
      <c r="M548" s="25"/>
      <c r="N548" s="25"/>
      <c r="O548" s="202"/>
      <c r="P548" s="25"/>
      <c r="Q548" s="25"/>
      <c r="R548" s="202"/>
      <c r="S548" s="438"/>
      <c r="T548" s="438"/>
      <c r="U548" s="438"/>
      <c r="V548" s="438"/>
      <c r="W548" s="438"/>
      <c r="X548" s="438"/>
      <c r="Y548" s="438"/>
      <c r="Z548" s="438"/>
    </row>
    <row r="549" spans="1:26" ht="15.75" customHeight="1" x14ac:dyDescent="0.2">
      <c r="A549" s="438"/>
      <c r="B549" s="25"/>
      <c r="C549" s="202"/>
      <c r="D549" s="25"/>
      <c r="E549" s="25"/>
      <c r="F549" s="202"/>
      <c r="G549" s="25"/>
      <c r="H549" s="25"/>
      <c r="I549" s="202"/>
      <c r="J549" s="25"/>
      <c r="K549" s="25"/>
      <c r="L549" s="202"/>
      <c r="M549" s="25"/>
      <c r="N549" s="25"/>
      <c r="O549" s="202"/>
      <c r="P549" s="25"/>
      <c r="Q549" s="25"/>
      <c r="R549" s="202"/>
      <c r="S549" s="438"/>
      <c r="T549" s="438"/>
      <c r="U549" s="438"/>
      <c r="V549" s="438"/>
      <c r="W549" s="438"/>
      <c r="X549" s="438"/>
      <c r="Y549" s="438"/>
      <c r="Z549" s="438"/>
    </row>
    <row r="550" spans="1:26" ht="15.75" customHeight="1" x14ac:dyDescent="0.2">
      <c r="A550" s="438"/>
      <c r="B550" s="25"/>
      <c r="C550" s="202"/>
      <c r="D550" s="25"/>
      <c r="E550" s="25"/>
      <c r="F550" s="202"/>
      <c r="G550" s="25"/>
      <c r="H550" s="25"/>
      <c r="I550" s="202"/>
      <c r="J550" s="25"/>
      <c r="K550" s="25"/>
      <c r="L550" s="202"/>
      <c r="M550" s="25"/>
      <c r="N550" s="25"/>
      <c r="O550" s="202"/>
      <c r="P550" s="25"/>
      <c r="Q550" s="25"/>
      <c r="R550" s="202"/>
      <c r="S550" s="438"/>
      <c r="T550" s="438"/>
      <c r="U550" s="438"/>
      <c r="V550" s="438"/>
      <c r="W550" s="438"/>
      <c r="X550" s="438"/>
      <c r="Y550" s="438"/>
      <c r="Z550" s="438"/>
    </row>
    <row r="551" spans="1:26" ht="15.75" customHeight="1" x14ac:dyDescent="0.2">
      <c r="A551" s="438"/>
      <c r="B551" s="25"/>
      <c r="C551" s="202"/>
      <c r="D551" s="25"/>
      <c r="E551" s="25"/>
      <c r="F551" s="202"/>
      <c r="G551" s="25"/>
      <c r="H551" s="25"/>
      <c r="I551" s="202"/>
      <c r="J551" s="25"/>
      <c r="K551" s="25"/>
      <c r="L551" s="202"/>
      <c r="M551" s="25"/>
      <c r="N551" s="25"/>
      <c r="O551" s="202"/>
      <c r="P551" s="25"/>
      <c r="Q551" s="25"/>
      <c r="R551" s="202"/>
      <c r="S551" s="438"/>
      <c r="T551" s="438"/>
      <c r="U551" s="438"/>
      <c r="V551" s="438"/>
      <c r="W551" s="438"/>
      <c r="X551" s="438"/>
      <c r="Y551" s="438"/>
      <c r="Z551" s="438"/>
    </row>
    <row r="552" spans="1:26" ht="15.75" customHeight="1" x14ac:dyDescent="0.2">
      <c r="A552" s="438"/>
      <c r="B552" s="25"/>
      <c r="C552" s="202"/>
      <c r="D552" s="25"/>
      <c r="E552" s="25"/>
      <c r="F552" s="202"/>
      <c r="G552" s="25"/>
      <c r="H552" s="25"/>
      <c r="I552" s="202"/>
      <c r="J552" s="25"/>
      <c r="K552" s="25"/>
      <c r="L552" s="202"/>
      <c r="M552" s="25"/>
      <c r="N552" s="25"/>
      <c r="O552" s="202"/>
      <c r="P552" s="25"/>
      <c r="Q552" s="25"/>
      <c r="R552" s="202"/>
      <c r="S552" s="438"/>
      <c r="T552" s="438"/>
      <c r="U552" s="438"/>
      <c r="V552" s="438"/>
      <c r="W552" s="438"/>
      <c r="X552" s="438"/>
      <c r="Y552" s="438"/>
      <c r="Z552" s="438"/>
    </row>
    <row r="553" spans="1:26" ht="15.75" customHeight="1" x14ac:dyDescent="0.2">
      <c r="A553" s="438"/>
      <c r="B553" s="25"/>
      <c r="C553" s="202"/>
      <c r="D553" s="25"/>
      <c r="E553" s="25"/>
      <c r="F553" s="202"/>
      <c r="G553" s="25"/>
      <c r="H553" s="25"/>
      <c r="I553" s="202"/>
      <c r="J553" s="25"/>
      <c r="K553" s="25"/>
      <c r="L553" s="202"/>
      <c r="M553" s="25"/>
      <c r="N553" s="25"/>
      <c r="O553" s="202"/>
      <c r="P553" s="25"/>
      <c r="Q553" s="25"/>
      <c r="R553" s="202"/>
      <c r="S553" s="438"/>
      <c r="T553" s="438"/>
      <c r="U553" s="438"/>
      <c r="V553" s="438"/>
      <c r="W553" s="438"/>
      <c r="X553" s="438"/>
      <c r="Y553" s="438"/>
      <c r="Z553" s="438"/>
    </row>
    <row r="554" spans="1:26" ht="15.75" customHeight="1" x14ac:dyDescent="0.2">
      <c r="A554" s="438"/>
      <c r="B554" s="25"/>
      <c r="C554" s="202"/>
      <c r="D554" s="25"/>
      <c r="E554" s="25"/>
      <c r="F554" s="202"/>
      <c r="G554" s="25"/>
      <c r="H554" s="25"/>
      <c r="I554" s="202"/>
      <c r="J554" s="25"/>
      <c r="K554" s="25"/>
      <c r="L554" s="202"/>
      <c r="M554" s="25"/>
      <c r="N554" s="25"/>
      <c r="O554" s="202"/>
      <c r="P554" s="25"/>
      <c r="Q554" s="25"/>
      <c r="R554" s="202"/>
      <c r="S554" s="438"/>
      <c r="T554" s="438"/>
      <c r="U554" s="438"/>
      <c r="V554" s="438"/>
      <c r="W554" s="438"/>
      <c r="X554" s="438"/>
      <c r="Y554" s="438"/>
      <c r="Z554" s="438"/>
    </row>
    <row r="555" spans="1:26" ht="15.75" customHeight="1" x14ac:dyDescent="0.2">
      <c r="A555" s="438"/>
      <c r="B555" s="25"/>
      <c r="C555" s="202"/>
      <c r="D555" s="25"/>
      <c r="E555" s="25"/>
      <c r="F555" s="202"/>
      <c r="G555" s="25"/>
      <c r="H555" s="25"/>
      <c r="I555" s="202"/>
      <c r="J555" s="25"/>
      <c r="K555" s="25"/>
      <c r="L555" s="202"/>
      <c r="M555" s="25"/>
      <c r="N555" s="25"/>
      <c r="O555" s="202"/>
      <c r="P555" s="25"/>
      <c r="Q555" s="25"/>
      <c r="R555" s="202"/>
      <c r="S555" s="438"/>
      <c r="T555" s="438"/>
      <c r="U555" s="438"/>
      <c r="V555" s="438"/>
      <c r="W555" s="438"/>
      <c r="X555" s="438"/>
      <c r="Y555" s="438"/>
      <c r="Z555" s="438"/>
    </row>
    <row r="556" spans="1:26" ht="15.75" customHeight="1" x14ac:dyDescent="0.2">
      <c r="A556" s="438"/>
      <c r="B556" s="25"/>
      <c r="C556" s="202"/>
      <c r="D556" s="25"/>
      <c r="E556" s="25"/>
      <c r="F556" s="202"/>
      <c r="G556" s="25"/>
      <c r="H556" s="25"/>
      <c r="I556" s="202"/>
      <c r="J556" s="25"/>
      <c r="K556" s="25"/>
      <c r="L556" s="202"/>
      <c r="M556" s="25"/>
      <c r="N556" s="25"/>
      <c r="O556" s="202"/>
      <c r="P556" s="25"/>
      <c r="Q556" s="25"/>
      <c r="R556" s="202"/>
      <c r="S556" s="438"/>
      <c r="T556" s="438"/>
      <c r="U556" s="438"/>
      <c r="V556" s="438"/>
      <c r="W556" s="438"/>
      <c r="X556" s="438"/>
      <c r="Y556" s="438"/>
      <c r="Z556" s="438"/>
    </row>
    <row r="557" spans="1:26" ht="15.75" customHeight="1" x14ac:dyDescent="0.2">
      <c r="A557" s="438"/>
      <c r="B557" s="25"/>
      <c r="C557" s="202"/>
      <c r="D557" s="25"/>
      <c r="E557" s="25"/>
      <c r="F557" s="202"/>
      <c r="G557" s="25"/>
      <c r="H557" s="25"/>
      <c r="I557" s="202"/>
      <c r="J557" s="25"/>
      <c r="K557" s="25"/>
      <c r="L557" s="202"/>
      <c r="M557" s="25"/>
      <c r="N557" s="25"/>
      <c r="O557" s="202"/>
      <c r="P557" s="25"/>
      <c r="Q557" s="25"/>
      <c r="R557" s="202"/>
      <c r="S557" s="438"/>
      <c r="T557" s="438"/>
      <c r="U557" s="438"/>
      <c r="V557" s="438"/>
      <c r="W557" s="438"/>
      <c r="X557" s="438"/>
      <c r="Y557" s="438"/>
      <c r="Z557" s="438"/>
    </row>
    <row r="558" spans="1:26" ht="15.75" customHeight="1" x14ac:dyDescent="0.2">
      <c r="A558" s="438"/>
      <c r="B558" s="25"/>
      <c r="C558" s="202"/>
      <c r="D558" s="25"/>
      <c r="E558" s="25"/>
      <c r="F558" s="202"/>
      <c r="G558" s="25"/>
      <c r="H558" s="25"/>
      <c r="I558" s="202"/>
      <c r="J558" s="25"/>
      <c r="K558" s="25"/>
      <c r="L558" s="202"/>
      <c r="M558" s="25"/>
      <c r="N558" s="25"/>
      <c r="O558" s="202"/>
      <c r="P558" s="25"/>
      <c r="Q558" s="25"/>
      <c r="R558" s="202"/>
      <c r="S558" s="438"/>
      <c r="T558" s="438"/>
      <c r="U558" s="438"/>
      <c r="V558" s="438"/>
      <c r="W558" s="438"/>
      <c r="X558" s="438"/>
      <c r="Y558" s="438"/>
      <c r="Z558" s="438"/>
    </row>
    <row r="559" spans="1:26" ht="15.75" customHeight="1" x14ac:dyDescent="0.2">
      <c r="A559" s="438"/>
      <c r="B559" s="25"/>
      <c r="C559" s="202"/>
      <c r="D559" s="25"/>
      <c r="E559" s="25"/>
      <c r="F559" s="202"/>
      <c r="G559" s="25"/>
      <c r="H559" s="25"/>
      <c r="I559" s="202"/>
      <c r="J559" s="25"/>
      <c r="K559" s="25"/>
      <c r="L559" s="202"/>
      <c r="M559" s="25"/>
      <c r="N559" s="25"/>
      <c r="O559" s="202"/>
      <c r="P559" s="25"/>
      <c r="Q559" s="25"/>
      <c r="R559" s="202"/>
      <c r="S559" s="438"/>
      <c r="T559" s="438"/>
      <c r="U559" s="438"/>
      <c r="V559" s="438"/>
      <c r="W559" s="438"/>
      <c r="X559" s="438"/>
      <c r="Y559" s="438"/>
      <c r="Z559" s="438"/>
    </row>
    <row r="560" spans="1:26" ht="15.75" customHeight="1" x14ac:dyDescent="0.2">
      <c r="A560" s="438"/>
      <c r="B560" s="25"/>
      <c r="C560" s="202"/>
      <c r="D560" s="25"/>
      <c r="E560" s="25"/>
      <c r="F560" s="202"/>
      <c r="G560" s="25"/>
      <c r="H560" s="25"/>
      <c r="I560" s="202"/>
      <c r="J560" s="25"/>
      <c r="K560" s="25"/>
      <c r="L560" s="202"/>
      <c r="M560" s="25"/>
      <c r="N560" s="25"/>
      <c r="O560" s="202"/>
      <c r="P560" s="25"/>
      <c r="Q560" s="25"/>
      <c r="R560" s="202"/>
      <c r="S560" s="438"/>
      <c r="T560" s="438"/>
      <c r="U560" s="438"/>
      <c r="V560" s="438"/>
      <c r="W560" s="438"/>
      <c r="X560" s="438"/>
      <c r="Y560" s="438"/>
      <c r="Z560" s="438"/>
    </row>
    <row r="561" spans="1:26" ht="15.75" customHeight="1" x14ac:dyDescent="0.2">
      <c r="A561" s="438"/>
      <c r="B561" s="25"/>
      <c r="C561" s="202"/>
      <c r="D561" s="25"/>
      <c r="E561" s="25"/>
      <c r="F561" s="202"/>
      <c r="G561" s="25"/>
      <c r="H561" s="25"/>
      <c r="I561" s="202"/>
      <c r="J561" s="25"/>
      <c r="K561" s="25"/>
      <c r="L561" s="202"/>
      <c r="M561" s="25"/>
      <c r="N561" s="25"/>
      <c r="O561" s="202"/>
      <c r="P561" s="25"/>
      <c r="Q561" s="25"/>
      <c r="R561" s="202"/>
      <c r="S561" s="438"/>
      <c r="T561" s="438"/>
      <c r="U561" s="438"/>
      <c r="V561" s="438"/>
      <c r="W561" s="438"/>
      <c r="X561" s="438"/>
      <c r="Y561" s="438"/>
      <c r="Z561" s="438"/>
    </row>
    <row r="562" spans="1:26" ht="15.75" customHeight="1" x14ac:dyDescent="0.2">
      <c r="A562" s="438"/>
      <c r="B562" s="25"/>
      <c r="C562" s="202"/>
      <c r="D562" s="25"/>
      <c r="E562" s="25"/>
      <c r="F562" s="202"/>
      <c r="G562" s="25"/>
      <c r="H562" s="25"/>
      <c r="I562" s="202"/>
      <c r="J562" s="25"/>
      <c r="K562" s="25"/>
      <c r="L562" s="202"/>
      <c r="M562" s="25"/>
      <c r="N562" s="25"/>
      <c r="O562" s="202"/>
      <c r="P562" s="25"/>
      <c r="Q562" s="25"/>
      <c r="R562" s="202"/>
      <c r="S562" s="438"/>
      <c r="T562" s="438"/>
      <c r="U562" s="438"/>
      <c r="V562" s="438"/>
      <c r="W562" s="438"/>
      <c r="X562" s="438"/>
      <c r="Y562" s="438"/>
      <c r="Z562" s="438"/>
    </row>
    <row r="563" spans="1:26" ht="15.75" customHeight="1" x14ac:dyDescent="0.2">
      <c r="A563" s="438"/>
      <c r="B563" s="25"/>
      <c r="C563" s="202"/>
      <c r="D563" s="25"/>
      <c r="E563" s="25"/>
      <c r="F563" s="202"/>
      <c r="G563" s="25"/>
      <c r="H563" s="25"/>
      <c r="I563" s="202"/>
      <c r="J563" s="25"/>
      <c r="K563" s="25"/>
      <c r="L563" s="202"/>
      <c r="M563" s="25"/>
      <c r="N563" s="25"/>
      <c r="O563" s="202"/>
      <c r="P563" s="25"/>
      <c r="Q563" s="25"/>
      <c r="R563" s="202"/>
      <c r="S563" s="438"/>
      <c r="T563" s="438"/>
      <c r="U563" s="438"/>
      <c r="V563" s="438"/>
      <c r="W563" s="438"/>
      <c r="X563" s="438"/>
      <c r="Y563" s="438"/>
      <c r="Z563" s="438"/>
    </row>
    <row r="564" spans="1:26" ht="15.75" customHeight="1" x14ac:dyDescent="0.2">
      <c r="A564" s="438"/>
      <c r="B564" s="25"/>
      <c r="C564" s="202"/>
      <c r="D564" s="25"/>
      <c r="E564" s="25"/>
      <c r="F564" s="202"/>
      <c r="G564" s="25"/>
      <c r="H564" s="25"/>
      <c r="I564" s="202"/>
      <c r="J564" s="25"/>
      <c r="K564" s="25"/>
      <c r="L564" s="202"/>
      <c r="M564" s="25"/>
      <c r="N564" s="25"/>
      <c r="O564" s="202"/>
      <c r="P564" s="25"/>
      <c r="Q564" s="25"/>
      <c r="R564" s="202"/>
      <c r="S564" s="438"/>
      <c r="T564" s="438"/>
      <c r="U564" s="438"/>
      <c r="V564" s="438"/>
      <c r="W564" s="438"/>
      <c r="X564" s="438"/>
      <c r="Y564" s="438"/>
      <c r="Z564" s="438"/>
    </row>
    <row r="565" spans="1:26" ht="15.75" customHeight="1" x14ac:dyDescent="0.2">
      <c r="A565" s="438"/>
      <c r="B565" s="25"/>
      <c r="C565" s="202"/>
      <c r="D565" s="25"/>
      <c r="E565" s="25"/>
      <c r="F565" s="202"/>
      <c r="G565" s="25"/>
      <c r="H565" s="25"/>
      <c r="I565" s="202"/>
      <c r="J565" s="25"/>
      <c r="K565" s="25"/>
      <c r="L565" s="202"/>
      <c r="M565" s="25"/>
      <c r="N565" s="25"/>
      <c r="O565" s="202"/>
      <c r="P565" s="25"/>
      <c r="Q565" s="25"/>
      <c r="R565" s="202"/>
      <c r="S565" s="438"/>
      <c r="T565" s="438"/>
      <c r="U565" s="438"/>
      <c r="V565" s="438"/>
      <c r="W565" s="438"/>
      <c r="X565" s="438"/>
      <c r="Y565" s="438"/>
      <c r="Z565" s="438"/>
    </row>
    <row r="566" spans="1:26" ht="15.75" customHeight="1" x14ac:dyDescent="0.2">
      <c r="A566" s="438"/>
      <c r="B566" s="25"/>
      <c r="C566" s="202"/>
      <c r="D566" s="25"/>
      <c r="E566" s="25"/>
      <c r="F566" s="202"/>
      <c r="G566" s="25"/>
      <c r="H566" s="25"/>
      <c r="I566" s="202"/>
      <c r="J566" s="25"/>
      <c r="K566" s="25"/>
      <c r="L566" s="202"/>
      <c r="M566" s="25"/>
      <c r="N566" s="25"/>
      <c r="O566" s="202"/>
      <c r="P566" s="25"/>
      <c r="Q566" s="25"/>
      <c r="R566" s="202"/>
      <c r="S566" s="438"/>
      <c r="T566" s="438"/>
      <c r="U566" s="438"/>
      <c r="V566" s="438"/>
      <c r="W566" s="438"/>
      <c r="X566" s="438"/>
      <c r="Y566" s="438"/>
      <c r="Z566" s="438"/>
    </row>
    <row r="567" spans="1:26" ht="15.75" customHeight="1" x14ac:dyDescent="0.2">
      <c r="A567" s="438"/>
      <c r="B567" s="25"/>
      <c r="C567" s="202"/>
      <c r="D567" s="25"/>
      <c r="E567" s="25"/>
      <c r="F567" s="202"/>
      <c r="G567" s="25"/>
      <c r="H567" s="25"/>
      <c r="I567" s="202"/>
      <c r="J567" s="25"/>
      <c r="K567" s="25"/>
      <c r="L567" s="202"/>
      <c r="M567" s="25"/>
      <c r="N567" s="25"/>
      <c r="O567" s="202"/>
      <c r="P567" s="25"/>
      <c r="Q567" s="25"/>
      <c r="R567" s="202"/>
      <c r="S567" s="438"/>
      <c r="T567" s="438"/>
      <c r="U567" s="438"/>
      <c r="V567" s="438"/>
      <c r="W567" s="438"/>
      <c r="X567" s="438"/>
      <c r="Y567" s="438"/>
      <c r="Z567" s="438"/>
    </row>
    <row r="568" spans="1:26" ht="15.75" customHeight="1" x14ac:dyDescent="0.2">
      <c r="A568" s="438"/>
      <c r="B568" s="25"/>
      <c r="C568" s="202"/>
      <c r="D568" s="25"/>
      <c r="E568" s="25"/>
      <c r="F568" s="202"/>
      <c r="G568" s="25"/>
      <c r="H568" s="25"/>
      <c r="I568" s="202"/>
      <c r="J568" s="25"/>
      <c r="K568" s="25"/>
      <c r="L568" s="202"/>
      <c r="M568" s="25"/>
      <c r="N568" s="25"/>
      <c r="O568" s="202"/>
      <c r="P568" s="25"/>
      <c r="Q568" s="25"/>
      <c r="R568" s="202"/>
      <c r="S568" s="438"/>
      <c r="T568" s="438"/>
      <c r="U568" s="438"/>
      <c r="V568" s="438"/>
      <c r="W568" s="438"/>
      <c r="X568" s="438"/>
      <c r="Y568" s="438"/>
      <c r="Z568" s="438"/>
    </row>
    <row r="569" spans="1:26" ht="15.75" customHeight="1" x14ac:dyDescent="0.2">
      <c r="A569" s="438"/>
      <c r="B569" s="25"/>
      <c r="C569" s="202"/>
      <c r="D569" s="25"/>
      <c r="E569" s="25"/>
      <c r="F569" s="202"/>
      <c r="G569" s="25"/>
      <c r="H569" s="25"/>
      <c r="I569" s="202"/>
      <c r="J569" s="25"/>
      <c r="K569" s="25"/>
      <c r="L569" s="202"/>
      <c r="M569" s="25"/>
      <c r="N569" s="25"/>
      <c r="O569" s="202"/>
      <c r="P569" s="25"/>
      <c r="Q569" s="25"/>
      <c r="R569" s="202"/>
      <c r="S569" s="438"/>
      <c r="T569" s="438"/>
      <c r="U569" s="438"/>
      <c r="V569" s="438"/>
      <c r="W569" s="438"/>
      <c r="X569" s="438"/>
      <c r="Y569" s="438"/>
      <c r="Z569" s="438"/>
    </row>
    <row r="570" spans="1:26" ht="15.75" customHeight="1" x14ac:dyDescent="0.2">
      <c r="A570" s="438"/>
      <c r="B570" s="25"/>
      <c r="C570" s="202"/>
      <c r="D570" s="25"/>
      <c r="E570" s="25"/>
      <c r="F570" s="202"/>
      <c r="G570" s="25"/>
      <c r="H570" s="25"/>
      <c r="I570" s="202"/>
      <c r="J570" s="25"/>
      <c r="K570" s="25"/>
      <c r="L570" s="202"/>
      <c r="M570" s="25"/>
      <c r="N570" s="25"/>
      <c r="O570" s="202"/>
      <c r="P570" s="25"/>
      <c r="Q570" s="25"/>
      <c r="R570" s="202"/>
      <c r="S570" s="438"/>
      <c r="T570" s="438"/>
      <c r="U570" s="438"/>
      <c r="V570" s="438"/>
      <c r="W570" s="438"/>
      <c r="X570" s="438"/>
      <c r="Y570" s="438"/>
      <c r="Z570" s="438"/>
    </row>
    <row r="571" spans="1:26" ht="15.75" customHeight="1" x14ac:dyDescent="0.2">
      <c r="A571" s="438"/>
      <c r="B571" s="25"/>
      <c r="C571" s="202"/>
      <c r="D571" s="25"/>
      <c r="E571" s="25"/>
      <c r="F571" s="202"/>
      <c r="G571" s="25"/>
      <c r="H571" s="25"/>
      <c r="I571" s="202"/>
      <c r="J571" s="25"/>
      <c r="K571" s="25"/>
      <c r="L571" s="202"/>
      <c r="M571" s="25"/>
      <c r="N571" s="25"/>
      <c r="O571" s="202"/>
      <c r="P571" s="25"/>
      <c r="Q571" s="25"/>
      <c r="R571" s="202"/>
      <c r="S571" s="438"/>
      <c r="T571" s="438"/>
      <c r="U571" s="438"/>
      <c r="V571" s="438"/>
      <c r="W571" s="438"/>
      <c r="X571" s="438"/>
      <c r="Y571" s="438"/>
      <c r="Z571" s="438"/>
    </row>
    <row r="572" spans="1:26" ht="15.75" customHeight="1" x14ac:dyDescent="0.2">
      <c r="A572" s="438"/>
      <c r="B572" s="25"/>
      <c r="C572" s="202"/>
      <c r="D572" s="25"/>
      <c r="E572" s="25"/>
      <c r="F572" s="202"/>
      <c r="G572" s="25"/>
      <c r="H572" s="25"/>
      <c r="I572" s="202"/>
      <c r="J572" s="25"/>
      <c r="K572" s="25"/>
      <c r="L572" s="202"/>
      <c r="M572" s="25"/>
      <c r="N572" s="25"/>
      <c r="O572" s="202"/>
      <c r="P572" s="25"/>
      <c r="Q572" s="25"/>
      <c r="R572" s="202"/>
      <c r="S572" s="438"/>
      <c r="T572" s="438"/>
      <c r="U572" s="438"/>
      <c r="V572" s="438"/>
      <c r="W572" s="438"/>
      <c r="X572" s="438"/>
      <c r="Y572" s="438"/>
      <c r="Z572" s="438"/>
    </row>
    <row r="573" spans="1:26" ht="15.75" customHeight="1" x14ac:dyDescent="0.2">
      <c r="A573" s="438"/>
      <c r="B573" s="25"/>
      <c r="C573" s="202"/>
      <c r="D573" s="25"/>
      <c r="E573" s="25"/>
      <c r="F573" s="202"/>
      <c r="G573" s="25"/>
      <c r="H573" s="25"/>
      <c r="I573" s="202"/>
      <c r="J573" s="25"/>
      <c r="K573" s="25"/>
      <c r="L573" s="202"/>
      <c r="M573" s="25"/>
      <c r="N573" s="25"/>
      <c r="O573" s="202"/>
      <c r="P573" s="25"/>
      <c r="Q573" s="25"/>
      <c r="R573" s="202"/>
      <c r="S573" s="438"/>
      <c r="T573" s="438"/>
      <c r="U573" s="438"/>
      <c r="V573" s="438"/>
      <c r="W573" s="438"/>
      <c r="X573" s="438"/>
      <c r="Y573" s="438"/>
      <c r="Z573" s="438"/>
    </row>
    <row r="574" spans="1:26" ht="15.75" customHeight="1" x14ac:dyDescent="0.2">
      <c r="A574" s="438"/>
      <c r="B574" s="25"/>
      <c r="C574" s="202"/>
      <c r="D574" s="25"/>
      <c r="E574" s="25"/>
      <c r="F574" s="202"/>
      <c r="G574" s="25"/>
      <c r="H574" s="25"/>
      <c r="I574" s="202"/>
      <c r="J574" s="25"/>
      <c r="K574" s="25"/>
      <c r="L574" s="202"/>
      <c r="M574" s="25"/>
      <c r="N574" s="25"/>
      <c r="O574" s="202"/>
      <c r="P574" s="25"/>
      <c r="Q574" s="25"/>
      <c r="R574" s="202"/>
      <c r="S574" s="438"/>
      <c r="T574" s="438"/>
      <c r="U574" s="438"/>
      <c r="V574" s="438"/>
      <c r="W574" s="438"/>
      <c r="X574" s="438"/>
      <c r="Y574" s="438"/>
      <c r="Z574" s="438"/>
    </row>
    <row r="575" spans="1:26" ht="15.75" customHeight="1" x14ac:dyDescent="0.2">
      <c r="A575" s="438"/>
      <c r="B575" s="25"/>
      <c r="C575" s="202"/>
      <c r="D575" s="25"/>
      <c r="E575" s="25"/>
      <c r="F575" s="202"/>
      <c r="G575" s="25"/>
      <c r="H575" s="25"/>
      <c r="I575" s="202"/>
      <c r="J575" s="25"/>
      <c r="K575" s="25"/>
      <c r="L575" s="202"/>
      <c r="M575" s="25"/>
      <c r="N575" s="25"/>
      <c r="O575" s="202"/>
      <c r="P575" s="25"/>
      <c r="Q575" s="25"/>
      <c r="R575" s="202"/>
      <c r="S575" s="438"/>
      <c r="T575" s="438"/>
      <c r="U575" s="438"/>
      <c r="V575" s="438"/>
      <c r="W575" s="438"/>
      <c r="X575" s="438"/>
      <c r="Y575" s="438"/>
      <c r="Z575" s="438"/>
    </row>
    <row r="576" spans="1:26" ht="15.75" customHeight="1" x14ac:dyDescent="0.2">
      <c r="A576" s="438"/>
      <c r="B576" s="25"/>
      <c r="C576" s="202"/>
      <c r="D576" s="25"/>
      <c r="E576" s="25"/>
      <c r="F576" s="202"/>
      <c r="G576" s="25"/>
      <c r="H576" s="25"/>
      <c r="I576" s="202"/>
      <c r="J576" s="25"/>
      <c r="K576" s="25"/>
      <c r="L576" s="202"/>
      <c r="M576" s="25"/>
      <c r="N576" s="25"/>
      <c r="O576" s="202"/>
      <c r="P576" s="25"/>
      <c r="Q576" s="25"/>
      <c r="R576" s="202"/>
      <c r="S576" s="438"/>
      <c r="T576" s="438"/>
      <c r="U576" s="438"/>
      <c r="V576" s="438"/>
      <c r="W576" s="438"/>
      <c r="X576" s="438"/>
      <c r="Y576" s="438"/>
      <c r="Z576" s="438"/>
    </row>
    <row r="577" spans="1:26" ht="15.75" customHeight="1" x14ac:dyDescent="0.2">
      <c r="A577" s="438"/>
      <c r="B577" s="25"/>
      <c r="C577" s="202"/>
      <c r="D577" s="25"/>
      <c r="E577" s="25"/>
      <c r="F577" s="202"/>
      <c r="G577" s="25"/>
      <c r="H577" s="25"/>
      <c r="I577" s="202"/>
      <c r="J577" s="25"/>
      <c r="K577" s="25"/>
      <c r="L577" s="202"/>
      <c r="M577" s="25"/>
      <c r="N577" s="25"/>
      <c r="O577" s="202"/>
      <c r="P577" s="25"/>
      <c r="Q577" s="25"/>
      <c r="R577" s="202"/>
      <c r="S577" s="438"/>
      <c r="T577" s="438"/>
      <c r="U577" s="438"/>
      <c r="V577" s="438"/>
      <c r="W577" s="438"/>
      <c r="X577" s="438"/>
      <c r="Y577" s="438"/>
      <c r="Z577" s="438"/>
    </row>
    <row r="578" spans="1:26" ht="15.75" customHeight="1" x14ac:dyDescent="0.2">
      <c r="A578" s="438"/>
      <c r="B578" s="25"/>
      <c r="C578" s="202"/>
      <c r="D578" s="25"/>
      <c r="E578" s="25"/>
      <c r="F578" s="202"/>
      <c r="G578" s="25"/>
      <c r="H578" s="25"/>
      <c r="I578" s="202"/>
      <c r="J578" s="25"/>
      <c r="K578" s="25"/>
      <c r="L578" s="202"/>
      <c r="M578" s="25"/>
      <c r="N578" s="25"/>
      <c r="O578" s="202"/>
      <c r="P578" s="25"/>
      <c r="Q578" s="25"/>
      <c r="R578" s="202"/>
      <c r="S578" s="438"/>
      <c r="T578" s="438"/>
      <c r="U578" s="438"/>
      <c r="V578" s="438"/>
      <c r="W578" s="438"/>
      <c r="X578" s="438"/>
      <c r="Y578" s="438"/>
      <c r="Z578" s="438"/>
    </row>
    <row r="579" spans="1:26" ht="15.75" customHeight="1" x14ac:dyDescent="0.2">
      <c r="A579" s="438"/>
      <c r="B579" s="25"/>
      <c r="C579" s="202"/>
      <c r="D579" s="25"/>
      <c r="E579" s="25"/>
      <c r="F579" s="202"/>
      <c r="G579" s="25"/>
      <c r="H579" s="25"/>
      <c r="I579" s="202"/>
      <c r="J579" s="25"/>
      <c r="K579" s="25"/>
      <c r="L579" s="202"/>
      <c r="M579" s="25"/>
      <c r="N579" s="25"/>
      <c r="O579" s="202"/>
      <c r="P579" s="25"/>
      <c r="Q579" s="25"/>
      <c r="R579" s="202"/>
      <c r="S579" s="438"/>
      <c r="T579" s="438"/>
      <c r="U579" s="438"/>
      <c r="V579" s="438"/>
      <c r="W579" s="438"/>
      <c r="X579" s="438"/>
      <c r="Y579" s="438"/>
      <c r="Z579" s="438"/>
    </row>
    <row r="580" spans="1:26" ht="15.75" customHeight="1" x14ac:dyDescent="0.2">
      <c r="A580" s="438"/>
      <c r="B580" s="25"/>
      <c r="C580" s="202"/>
      <c r="D580" s="25"/>
      <c r="E580" s="25"/>
      <c r="F580" s="202"/>
      <c r="G580" s="25"/>
      <c r="H580" s="25"/>
      <c r="I580" s="202"/>
      <c r="J580" s="25"/>
      <c r="K580" s="25"/>
      <c r="L580" s="202"/>
      <c r="M580" s="25"/>
      <c r="N580" s="25"/>
      <c r="O580" s="202"/>
      <c r="P580" s="25"/>
      <c r="Q580" s="25"/>
      <c r="R580" s="202"/>
      <c r="S580" s="438"/>
      <c r="T580" s="438"/>
      <c r="U580" s="438"/>
      <c r="V580" s="438"/>
      <c r="W580" s="438"/>
      <c r="X580" s="438"/>
      <c r="Y580" s="438"/>
      <c r="Z580" s="438"/>
    </row>
    <row r="581" spans="1:26" ht="15.75" customHeight="1" x14ac:dyDescent="0.2">
      <c r="A581" s="438"/>
      <c r="B581" s="25"/>
      <c r="C581" s="202"/>
      <c r="D581" s="25"/>
      <c r="E581" s="25"/>
      <c r="F581" s="202"/>
      <c r="G581" s="25"/>
      <c r="H581" s="25"/>
      <c r="I581" s="202"/>
      <c r="J581" s="25"/>
      <c r="K581" s="25"/>
      <c r="L581" s="202"/>
      <c r="M581" s="25"/>
      <c r="N581" s="25"/>
      <c r="O581" s="202"/>
      <c r="P581" s="25"/>
      <c r="Q581" s="25"/>
      <c r="R581" s="202"/>
      <c r="S581" s="438"/>
      <c r="T581" s="438"/>
      <c r="U581" s="438"/>
      <c r="V581" s="438"/>
      <c r="W581" s="438"/>
      <c r="X581" s="438"/>
      <c r="Y581" s="438"/>
      <c r="Z581" s="438"/>
    </row>
    <row r="582" spans="1:26" ht="15.75" customHeight="1" x14ac:dyDescent="0.2">
      <c r="A582" s="438"/>
      <c r="B582" s="25"/>
      <c r="C582" s="202"/>
      <c r="D582" s="25"/>
      <c r="E582" s="25"/>
      <c r="F582" s="202"/>
      <c r="G582" s="25"/>
      <c r="H582" s="25"/>
      <c r="I582" s="202"/>
      <c r="J582" s="25"/>
      <c r="K582" s="25"/>
      <c r="L582" s="202"/>
      <c r="M582" s="25"/>
      <c r="N582" s="25"/>
      <c r="O582" s="202"/>
      <c r="P582" s="25"/>
      <c r="Q582" s="25"/>
      <c r="R582" s="202"/>
      <c r="S582" s="438"/>
      <c r="T582" s="438"/>
      <c r="U582" s="438"/>
      <c r="V582" s="438"/>
      <c r="W582" s="438"/>
      <c r="X582" s="438"/>
      <c r="Y582" s="438"/>
      <c r="Z582" s="438"/>
    </row>
    <row r="583" spans="1:26" ht="15.75" customHeight="1" x14ac:dyDescent="0.2">
      <c r="A583" s="438"/>
      <c r="B583" s="25"/>
      <c r="C583" s="202"/>
      <c r="D583" s="25"/>
      <c r="E583" s="25"/>
      <c r="F583" s="202"/>
      <c r="G583" s="25"/>
      <c r="H583" s="25"/>
      <c r="I583" s="202"/>
      <c r="J583" s="25"/>
      <c r="K583" s="25"/>
      <c r="L583" s="202"/>
      <c r="M583" s="25"/>
      <c r="N583" s="25"/>
      <c r="O583" s="202"/>
      <c r="P583" s="25"/>
      <c r="Q583" s="25"/>
      <c r="R583" s="202"/>
      <c r="S583" s="438"/>
      <c r="T583" s="438"/>
      <c r="U583" s="438"/>
      <c r="V583" s="438"/>
      <c r="W583" s="438"/>
      <c r="X583" s="438"/>
      <c r="Y583" s="438"/>
      <c r="Z583" s="438"/>
    </row>
    <row r="584" spans="1:26" ht="15.75" customHeight="1" x14ac:dyDescent="0.2">
      <c r="A584" s="438"/>
      <c r="B584" s="25"/>
      <c r="C584" s="202"/>
      <c r="D584" s="25"/>
      <c r="E584" s="25"/>
      <c r="F584" s="202"/>
      <c r="G584" s="25"/>
      <c r="H584" s="25"/>
      <c r="I584" s="202"/>
      <c r="J584" s="25"/>
      <c r="K584" s="25"/>
      <c r="L584" s="202"/>
      <c r="M584" s="25"/>
      <c r="N584" s="25"/>
      <c r="O584" s="202"/>
      <c r="P584" s="25"/>
      <c r="Q584" s="25"/>
      <c r="R584" s="202"/>
      <c r="S584" s="438"/>
      <c r="T584" s="438"/>
      <c r="U584" s="438"/>
      <c r="V584" s="438"/>
      <c r="W584" s="438"/>
      <c r="X584" s="438"/>
      <c r="Y584" s="438"/>
      <c r="Z584" s="438"/>
    </row>
    <row r="585" spans="1:26" ht="15.75" customHeight="1" x14ac:dyDescent="0.2">
      <c r="A585" s="438"/>
      <c r="B585" s="25"/>
      <c r="C585" s="202"/>
      <c r="D585" s="25"/>
      <c r="E585" s="25"/>
      <c r="F585" s="202"/>
      <c r="G585" s="25"/>
      <c r="H585" s="25"/>
      <c r="I585" s="202"/>
      <c r="J585" s="25"/>
      <c r="K585" s="25"/>
      <c r="L585" s="202"/>
      <c r="M585" s="25"/>
      <c r="N585" s="25"/>
      <c r="O585" s="202"/>
      <c r="P585" s="25"/>
      <c r="Q585" s="25"/>
      <c r="R585" s="202"/>
      <c r="S585" s="438"/>
      <c r="T585" s="438"/>
      <c r="U585" s="438"/>
      <c r="V585" s="438"/>
      <c r="W585" s="438"/>
      <c r="X585" s="438"/>
      <c r="Y585" s="438"/>
      <c r="Z585" s="438"/>
    </row>
    <row r="586" spans="1:26" ht="15.75" customHeight="1" x14ac:dyDescent="0.2">
      <c r="A586" s="438"/>
      <c r="B586" s="25"/>
      <c r="C586" s="202"/>
      <c r="D586" s="25"/>
      <c r="E586" s="25"/>
      <c r="F586" s="202"/>
      <c r="G586" s="25"/>
      <c r="H586" s="25"/>
      <c r="I586" s="202"/>
      <c r="J586" s="25"/>
      <c r="K586" s="25"/>
      <c r="L586" s="202"/>
      <c r="M586" s="25"/>
      <c r="N586" s="25"/>
      <c r="O586" s="202"/>
      <c r="P586" s="25"/>
      <c r="Q586" s="25"/>
      <c r="R586" s="202"/>
      <c r="S586" s="438"/>
      <c r="T586" s="438"/>
      <c r="U586" s="438"/>
      <c r="V586" s="438"/>
      <c r="W586" s="438"/>
      <c r="X586" s="438"/>
      <c r="Y586" s="438"/>
      <c r="Z586" s="438"/>
    </row>
    <row r="587" spans="1:26" ht="15.75" customHeight="1" x14ac:dyDescent="0.2">
      <c r="A587" s="438"/>
      <c r="B587" s="25"/>
      <c r="C587" s="202"/>
      <c r="D587" s="25"/>
      <c r="E587" s="25"/>
      <c r="F587" s="202"/>
      <c r="G587" s="25"/>
      <c r="H587" s="25"/>
      <c r="I587" s="202"/>
      <c r="J587" s="25"/>
      <c r="K587" s="25"/>
      <c r="L587" s="202"/>
      <c r="M587" s="25"/>
      <c r="N587" s="25"/>
      <c r="O587" s="202"/>
      <c r="P587" s="25"/>
      <c r="Q587" s="25"/>
      <c r="R587" s="202"/>
      <c r="S587" s="438"/>
      <c r="T587" s="438"/>
      <c r="U587" s="438"/>
      <c r="V587" s="438"/>
      <c r="W587" s="438"/>
      <c r="X587" s="438"/>
      <c r="Y587" s="438"/>
      <c r="Z587" s="438"/>
    </row>
    <row r="588" spans="1:26" ht="15.75" customHeight="1" x14ac:dyDescent="0.2">
      <c r="A588" s="438"/>
      <c r="B588" s="25"/>
      <c r="C588" s="202"/>
      <c r="D588" s="25"/>
      <c r="E588" s="25"/>
      <c r="F588" s="202"/>
      <c r="G588" s="25"/>
      <c r="H588" s="25"/>
      <c r="I588" s="202"/>
      <c r="J588" s="25"/>
      <c r="K588" s="25"/>
      <c r="L588" s="202"/>
      <c r="M588" s="25"/>
      <c r="N588" s="25"/>
      <c r="O588" s="202"/>
      <c r="P588" s="25"/>
      <c r="Q588" s="25"/>
      <c r="R588" s="202"/>
      <c r="S588" s="438"/>
      <c r="T588" s="438"/>
      <c r="U588" s="438"/>
      <c r="V588" s="438"/>
      <c r="W588" s="438"/>
      <c r="X588" s="438"/>
      <c r="Y588" s="438"/>
      <c r="Z588" s="438"/>
    </row>
    <row r="589" spans="1:26" ht="15.75" customHeight="1" x14ac:dyDescent="0.2">
      <c r="A589" s="438"/>
      <c r="B589" s="25"/>
      <c r="C589" s="202"/>
      <c r="D589" s="25"/>
      <c r="E589" s="25"/>
      <c r="F589" s="202"/>
      <c r="G589" s="25"/>
      <c r="H589" s="25"/>
      <c r="I589" s="202"/>
      <c r="J589" s="25"/>
      <c r="K589" s="25"/>
      <c r="L589" s="202"/>
      <c r="M589" s="25"/>
      <c r="N589" s="25"/>
      <c r="O589" s="202"/>
      <c r="P589" s="25"/>
      <c r="Q589" s="25"/>
      <c r="R589" s="202"/>
      <c r="S589" s="438"/>
      <c r="T589" s="438"/>
      <c r="U589" s="438"/>
      <c r="V589" s="438"/>
      <c r="W589" s="438"/>
      <c r="X589" s="438"/>
      <c r="Y589" s="438"/>
      <c r="Z589" s="438"/>
    </row>
    <row r="590" spans="1:26" ht="15.75" customHeight="1" x14ac:dyDescent="0.2">
      <c r="A590" s="438"/>
      <c r="B590" s="25"/>
      <c r="C590" s="202"/>
      <c r="D590" s="25"/>
      <c r="E590" s="25"/>
      <c r="F590" s="202"/>
      <c r="G590" s="25"/>
      <c r="H590" s="25"/>
      <c r="I590" s="202"/>
      <c r="J590" s="25"/>
      <c r="K590" s="25"/>
      <c r="L590" s="202"/>
      <c r="M590" s="25"/>
      <c r="N590" s="25"/>
      <c r="O590" s="202"/>
      <c r="P590" s="25"/>
      <c r="Q590" s="25"/>
      <c r="R590" s="202"/>
      <c r="S590" s="438"/>
      <c r="T590" s="438"/>
      <c r="U590" s="438"/>
      <c r="V590" s="438"/>
      <c r="W590" s="438"/>
      <c r="X590" s="438"/>
      <c r="Y590" s="438"/>
      <c r="Z590" s="438"/>
    </row>
    <row r="591" spans="1:26" ht="15.75" customHeight="1" x14ac:dyDescent="0.2">
      <c r="A591" s="438"/>
      <c r="B591" s="25"/>
      <c r="C591" s="202"/>
      <c r="D591" s="25"/>
      <c r="E591" s="25"/>
      <c r="F591" s="202"/>
      <c r="G591" s="25"/>
      <c r="H591" s="25"/>
      <c r="I591" s="202"/>
      <c r="J591" s="25"/>
      <c r="K591" s="25"/>
      <c r="L591" s="202"/>
      <c r="M591" s="25"/>
      <c r="N591" s="25"/>
      <c r="O591" s="202"/>
      <c r="P591" s="25"/>
      <c r="Q591" s="25"/>
      <c r="R591" s="202"/>
      <c r="S591" s="438"/>
      <c r="T591" s="438"/>
      <c r="U591" s="438"/>
      <c r="V591" s="438"/>
      <c r="W591" s="438"/>
      <c r="X591" s="438"/>
      <c r="Y591" s="438"/>
      <c r="Z591" s="438"/>
    </row>
    <row r="592" spans="1:26" ht="15.75" customHeight="1" x14ac:dyDescent="0.2">
      <c r="A592" s="438"/>
      <c r="B592" s="25"/>
      <c r="C592" s="202"/>
      <c r="D592" s="25"/>
      <c r="E592" s="25"/>
      <c r="F592" s="202"/>
      <c r="G592" s="25"/>
      <c r="H592" s="25"/>
      <c r="I592" s="202"/>
      <c r="J592" s="25"/>
      <c r="K592" s="25"/>
      <c r="L592" s="202"/>
      <c r="M592" s="25"/>
      <c r="N592" s="25"/>
      <c r="O592" s="202"/>
      <c r="P592" s="25"/>
      <c r="Q592" s="25"/>
      <c r="R592" s="202"/>
      <c r="S592" s="438"/>
      <c r="T592" s="438"/>
      <c r="U592" s="438"/>
      <c r="V592" s="438"/>
      <c r="W592" s="438"/>
      <c r="X592" s="438"/>
      <c r="Y592" s="438"/>
      <c r="Z592" s="438"/>
    </row>
    <row r="593" spans="1:26" ht="15.75" customHeight="1" x14ac:dyDescent="0.2">
      <c r="A593" s="438"/>
      <c r="B593" s="25"/>
      <c r="C593" s="202"/>
      <c r="D593" s="25"/>
      <c r="E593" s="25"/>
      <c r="F593" s="202"/>
      <c r="G593" s="25"/>
      <c r="H593" s="25"/>
      <c r="I593" s="202"/>
      <c r="J593" s="25"/>
      <c r="K593" s="25"/>
      <c r="L593" s="202"/>
      <c r="M593" s="25"/>
      <c r="N593" s="25"/>
      <c r="O593" s="202"/>
      <c r="P593" s="25"/>
      <c r="Q593" s="25"/>
      <c r="R593" s="202"/>
      <c r="S593" s="438"/>
      <c r="T593" s="438"/>
      <c r="U593" s="438"/>
      <c r="V593" s="438"/>
      <c r="W593" s="438"/>
      <c r="X593" s="438"/>
      <c r="Y593" s="438"/>
      <c r="Z593" s="438"/>
    </row>
    <row r="594" spans="1:26" ht="15.75" customHeight="1" x14ac:dyDescent="0.2">
      <c r="A594" s="438"/>
      <c r="B594" s="25"/>
      <c r="C594" s="202"/>
      <c r="D594" s="25"/>
      <c r="E594" s="25"/>
      <c r="F594" s="202"/>
      <c r="G594" s="25"/>
      <c r="H594" s="25"/>
      <c r="I594" s="202"/>
      <c r="J594" s="25"/>
      <c r="K594" s="25"/>
      <c r="L594" s="202"/>
      <c r="M594" s="25"/>
      <c r="N594" s="25"/>
      <c r="O594" s="202"/>
      <c r="P594" s="25"/>
      <c r="Q594" s="25"/>
      <c r="R594" s="202"/>
      <c r="S594" s="438"/>
      <c r="T594" s="438"/>
      <c r="U594" s="438"/>
      <c r="V594" s="438"/>
      <c r="W594" s="438"/>
      <c r="X594" s="438"/>
      <c r="Y594" s="438"/>
      <c r="Z594" s="438"/>
    </row>
    <row r="595" spans="1:26" ht="15.75" customHeight="1" x14ac:dyDescent="0.2">
      <c r="A595" s="438"/>
      <c r="B595" s="25"/>
      <c r="C595" s="202"/>
      <c r="D595" s="25"/>
      <c r="E595" s="25"/>
      <c r="F595" s="202"/>
      <c r="G595" s="25"/>
      <c r="H595" s="25"/>
      <c r="I595" s="202"/>
      <c r="J595" s="25"/>
      <c r="K595" s="25"/>
      <c r="L595" s="202"/>
      <c r="M595" s="25"/>
      <c r="N595" s="25"/>
      <c r="O595" s="202"/>
      <c r="P595" s="25"/>
      <c r="Q595" s="25"/>
      <c r="R595" s="202"/>
      <c r="S595" s="438"/>
      <c r="T595" s="438"/>
      <c r="U595" s="438"/>
      <c r="V595" s="438"/>
      <c r="W595" s="438"/>
      <c r="X595" s="438"/>
      <c r="Y595" s="438"/>
      <c r="Z595" s="438"/>
    </row>
    <row r="596" spans="1:26" ht="15.75" customHeight="1" x14ac:dyDescent="0.2">
      <c r="A596" s="438"/>
      <c r="B596" s="25"/>
      <c r="C596" s="202"/>
      <c r="D596" s="25"/>
      <c r="E596" s="25"/>
      <c r="F596" s="202"/>
      <c r="G596" s="25"/>
      <c r="H596" s="25"/>
      <c r="I596" s="202"/>
      <c r="J596" s="25"/>
      <c r="K596" s="25"/>
      <c r="L596" s="202"/>
      <c r="M596" s="25"/>
      <c r="N596" s="25"/>
      <c r="O596" s="202"/>
      <c r="P596" s="25"/>
      <c r="Q596" s="25"/>
      <c r="R596" s="202"/>
      <c r="S596" s="438"/>
      <c r="T596" s="438"/>
      <c r="U596" s="438"/>
      <c r="V596" s="438"/>
      <c r="W596" s="438"/>
      <c r="X596" s="438"/>
      <c r="Y596" s="438"/>
      <c r="Z596" s="438"/>
    </row>
    <row r="597" spans="1:26" ht="15.75" customHeight="1" x14ac:dyDescent="0.2">
      <c r="A597" s="438"/>
      <c r="B597" s="25"/>
      <c r="C597" s="202"/>
      <c r="D597" s="25"/>
      <c r="E597" s="25"/>
      <c r="F597" s="202"/>
      <c r="G597" s="25"/>
      <c r="H597" s="25"/>
      <c r="I597" s="202"/>
      <c r="J597" s="25"/>
      <c r="K597" s="25"/>
      <c r="L597" s="202"/>
      <c r="M597" s="25"/>
      <c r="N597" s="25"/>
      <c r="O597" s="202"/>
      <c r="P597" s="25"/>
      <c r="Q597" s="25"/>
      <c r="R597" s="202"/>
      <c r="S597" s="438"/>
      <c r="T597" s="438"/>
      <c r="U597" s="438"/>
      <c r="V597" s="438"/>
      <c r="W597" s="438"/>
      <c r="X597" s="438"/>
      <c r="Y597" s="438"/>
      <c r="Z597" s="438"/>
    </row>
    <row r="598" spans="1:26" ht="15.75" customHeight="1" x14ac:dyDescent="0.2">
      <c r="A598" s="438"/>
      <c r="B598" s="25"/>
      <c r="C598" s="202"/>
      <c r="D598" s="25"/>
      <c r="E598" s="25"/>
      <c r="F598" s="202"/>
      <c r="G598" s="25"/>
      <c r="H598" s="25"/>
      <c r="I598" s="202"/>
      <c r="J598" s="25"/>
      <c r="K598" s="25"/>
      <c r="L598" s="202"/>
      <c r="M598" s="25"/>
      <c r="N598" s="25"/>
      <c r="O598" s="202"/>
      <c r="P598" s="25"/>
      <c r="Q598" s="25"/>
      <c r="R598" s="202"/>
      <c r="S598" s="438"/>
      <c r="T598" s="438"/>
      <c r="U598" s="438"/>
      <c r="V598" s="438"/>
      <c r="W598" s="438"/>
      <c r="X598" s="438"/>
      <c r="Y598" s="438"/>
      <c r="Z598" s="438"/>
    </row>
    <row r="599" spans="1:26" ht="15.75" customHeight="1" x14ac:dyDescent="0.2">
      <c r="A599" s="438"/>
      <c r="B599" s="25"/>
      <c r="C599" s="202"/>
      <c r="D599" s="25"/>
      <c r="E599" s="25"/>
      <c r="F599" s="202"/>
      <c r="G599" s="25"/>
      <c r="H599" s="25"/>
      <c r="I599" s="202"/>
      <c r="J599" s="25"/>
      <c r="K599" s="25"/>
      <c r="L599" s="202"/>
      <c r="M599" s="25"/>
      <c r="N599" s="25"/>
      <c r="O599" s="202"/>
      <c r="P599" s="25"/>
      <c r="Q599" s="25"/>
      <c r="R599" s="202"/>
      <c r="S599" s="438"/>
      <c r="T599" s="438"/>
      <c r="U599" s="438"/>
      <c r="V599" s="438"/>
      <c r="W599" s="438"/>
      <c r="X599" s="438"/>
      <c r="Y599" s="438"/>
      <c r="Z599" s="438"/>
    </row>
    <row r="600" spans="1:26" ht="15.75" customHeight="1" x14ac:dyDescent="0.2">
      <c r="A600" s="438"/>
      <c r="B600" s="25"/>
      <c r="C600" s="202"/>
      <c r="D600" s="25"/>
      <c r="E600" s="25"/>
      <c r="F600" s="202"/>
      <c r="G600" s="25"/>
      <c r="H600" s="25"/>
      <c r="I600" s="202"/>
      <c r="J600" s="25"/>
      <c r="K600" s="25"/>
      <c r="L600" s="202"/>
      <c r="M600" s="25"/>
      <c r="N600" s="25"/>
      <c r="O600" s="202"/>
      <c r="P600" s="25"/>
      <c r="Q600" s="25"/>
      <c r="R600" s="202"/>
      <c r="S600" s="438"/>
      <c r="T600" s="438"/>
      <c r="U600" s="438"/>
      <c r="V600" s="438"/>
      <c r="W600" s="438"/>
      <c r="X600" s="438"/>
      <c r="Y600" s="438"/>
      <c r="Z600" s="438"/>
    </row>
    <row r="601" spans="1:26" ht="15.75" customHeight="1" x14ac:dyDescent="0.2">
      <c r="A601" s="438"/>
      <c r="B601" s="25"/>
      <c r="C601" s="202"/>
      <c r="D601" s="25"/>
      <c r="E601" s="25"/>
      <c r="F601" s="202"/>
      <c r="G601" s="25"/>
      <c r="H601" s="25"/>
      <c r="I601" s="202"/>
      <c r="J601" s="25"/>
      <c r="K601" s="25"/>
      <c r="L601" s="202"/>
      <c r="M601" s="25"/>
      <c r="N601" s="25"/>
      <c r="O601" s="202"/>
      <c r="P601" s="25"/>
      <c r="Q601" s="25"/>
      <c r="R601" s="202"/>
      <c r="S601" s="438"/>
      <c r="T601" s="438"/>
      <c r="U601" s="438"/>
      <c r="V601" s="438"/>
      <c r="W601" s="438"/>
      <c r="X601" s="438"/>
      <c r="Y601" s="438"/>
      <c r="Z601" s="438"/>
    </row>
    <row r="602" spans="1:26" ht="15.75" customHeight="1" x14ac:dyDescent="0.2">
      <c r="A602" s="438"/>
      <c r="B602" s="25"/>
      <c r="C602" s="202"/>
      <c r="D602" s="25"/>
      <c r="E602" s="25"/>
      <c r="F602" s="202"/>
      <c r="G602" s="25"/>
      <c r="H602" s="25"/>
      <c r="I602" s="202"/>
      <c r="J602" s="25"/>
      <c r="K602" s="25"/>
      <c r="L602" s="202"/>
      <c r="M602" s="25"/>
      <c r="N602" s="25"/>
      <c r="O602" s="202"/>
      <c r="P602" s="25"/>
      <c r="Q602" s="25"/>
      <c r="R602" s="202"/>
      <c r="S602" s="438"/>
      <c r="T602" s="438"/>
      <c r="U602" s="438"/>
      <c r="V602" s="438"/>
      <c r="W602" s="438"/>
      <c r="X602" s="438"/>
      <c r="Y602" s="438"/>
      <c r="Z602" s="438"/>
    </row>
    <row r="603" spans="1:26" ht="15.75" customHeight="1" x14ac:dyDescent="0.2">
      <c r="A603" s="438"/>
      <c r="B603" s="25"/>
      <c r="C603" s="202"/>
      <c r="D603" s="25"/>
      <c r="E603" s="25"/>
      <c r="F603" s="202"/>
      <c r="G603" s="25"/>
      <c r="H603" s="25"/>
      <c r="I603" s="202"/>
      <c r="J603" s="25"/>
      <c r="K603" s="25"/>
      <c r="L603" s="202"/>
      <c r="M603" s="25"/>
      <c r="N603" s="25"/>
      <c r="O603" s="202"/>
      <c r="P603" s="25"/>
      <c r="Q603" s="25"/>
      <c r="R603" s="202"/>
      <c r="S603" s="438"/>
      <c r="T603" s="438"/>
      <c r="U603" s="438"/>
      <c r="V603" s="438"/>
      <c r="W603" s="438"/>
      <c r="X603" s="438"/>
      <c r="Y603" s="438"/>
      <c r="Z603" s="438"/>
    </row>
    <row r="604" spans="1:26" ht="15.75" customHeight="1" x14ac:dyDescent="0.2">
      <c r="A604" s="438"/>
      <c r="B604" s="25"/>
      <c r="C604" s="202"/>
      <c r="D604" s="25"/>
      <c r="E604" s="25"/>
      <c r="F604" s="202"/>
      <c r="G604" s="25"/>
      <c r="H604" s="25"/>
      <c r="I604" s="202"/>
      <c r="J604" s="25"/>
      <c r="K604" s="25"/>
      <c r="L604" s="202"/>
      <c r="M604" s="25"/>
      <c r="N604" s="25"/>
      <c r="O604" s="202"/>
      <c r="P604" s="25"/>
      <c r="Q604" s="25"/>
      <c r="R604" s="202"/>
      <c r="S604" s="438"/>
      <c r="T604" s="438"/>
      <c r="U604" s="438"/>
      <c r="V604" s="438"/>
      <c r="W604" s="438"/>
      <c r="X604" s="438"/>
      <c r="Y604" s="438"/>
      <c r="Z604" s="438"/>
    </row>
    <row r="605" spans="1:26" ht="15.75" customHeight="1" x14ac:dyDescent="0.2">
      <c r="A605" s="438"/>
      <c r="B605" s="25"/>
      <c r="C605" s="202"/>
      <c r="D605" s="25"/>
      <c r="E605" s="25"/>
      <c r="F605" s="202"/>
      <c r="G605" s="25"/>
      <c r="H605" s="25"/>
      <c r="I605" s="202"/>
      <c r="J605" s="25"/>
      <c r="K605" s="25"/>
      <c r="L605" s="202"/>
      <c r="M605" s="25"/>
      <c r="N605" s="25"/>
      <c r="O605" s="202"/>
      <c r="P605" s="25"/>
      <c r="Q605" s="25"/>
      <c r="R605" s="202"/>
      <c r="S605" s="438"/>
      <c r="T605" s="438"/>
      <c r="U605" s="438"/>
      <c r="V605" s="438"/>
      <c r="W605" s="438"/>
      <c r="X605" s="438"/>
      <c r="Y605" s="438"/>
      <c r="Z605" s="438"/>
    </row>
    <row r="606" spans="1:26" ht="15.75" customHeight="1" x14ac:dyDescent="0.2">
      <c r="A606" s="438"/>
      <c r="B606" s="25"/>
      <c r="C606" s="202"/>
      <c r="D606" s="25"/>
      <c r="E606" s="25"/>
      <c r="F606" s="202"/>
      <c r="G606" s="25"/>
      <c r="H606" s="25"/>
      <c r="I606" s="202"/>
      <c r="J606" s="25"/>
      <c r="K606" s="25"/>
      <c r="L606" s="202"/>
      <c r="M606" s="25"/>
      <c r="N606" s="25"/>
      <c r="O606" s="202"/>
      <c r="P606" s="25"/>
      <c r="Q606" s="25"/>
      <c r="R606" s="202"/>
      <c r="S606" s="438"/>
      <c r="T606" s="438"/>
      <c r="U606" s="438"/>
      <c r="V606" s="438"/>
      <c r="W606" s="438"/>
      <c r="X606" s="438"/>
      <c r="Y606" s="438"/>
      <c r="Z606" s="438"/>
    </row>
    <row r="607" spans="1:26" ht="15.75" customHeight="1" x14ac:dyDescent="0.2">
      <c r="A607" s="438"/>
      <c r="B607" s="25"/>
      <c r="C607" s="202"/>
      <c r="D607" s="25"/>
      <c r="E607" s="25"/>
      <c r="F607" s="202"/>
      <c r="G607" s="25"/>
      <c r="H607" s="25"/>
      <c r="I607" s="202"/>
      <c r="J607" s="25"/>
      <c r="K607" s="25"/>
      <c r="L607" s="202"/>
      <c r="M607" s="25"/>
      <c r="N607" s="25"/>
      <c r="O607" s="202"/>
      <c r="P607" s="25"/>
      <c r="Q607" s="25"/>
      <c r="R607" s="202"/>
      <c r="S607" s="438"/>
      <c r="T607" s="438"/>
      <c r="U607" s="438"/>
      <c r="V607" s="438"/>
      <c r="W607" s="438"/>
      <c r="X607" s="438"/>
      <c r="Y607" s="438"/>
      <c r="Z607" s="438"/>
    </row>
    <row r="608" spans="1:26" ht="15.75" customHeight="1" x14ac:dyDescent="0.2">
      <c r="A608" s="438"/>
      <c r="B608" s="25"/>
      <c r="C608" s="202"/>
      <c r="D608" s="25"/>
      <c r="E608" s="25"/>
      <c r="F608" s="202"/>
      <c r="G608" s="25"/>
      <c r="H608" s="25"/>
      <c r="I608" s="202"/>
      <c r="J608" s="25"/>
      <c r="K608" s="25"/>
      <c r="L608" s="202"/>
      <c r="M608" s="25"/>
      <c r="N608" s="25"/>
      <c r="O608" s="202"/>
      <c r="P608" s="25"/>
      <c r="Q608" s="25"/>
      <c r="R608" s="202"/>
      <c r="S608" s="438"/>
      <c r="T608" s="438"/>
      <c r="U608" s="438"/>
      <c r="V608" s="438"/>
      <c r="W608" s="438"/>
      <c r="X608" s="438"/>
      <c r="Y608" s="438"/>
      <c r="Z608" s="438"/>
    </row>
    <row r="609" spans="1:26" ht="15.75" customHeight="1" x14ac:dyDescent="0.2">
      <c r="A609" s="438"/>
      <c r="B609" s="25"/>
      <c r="C609" s="202"/>
      <c r="D609" s="25"/>
      <c r="E609" s="25"/>
      <c r="F609" s="202"/>
      <c r="G609" s="25"/>
      <c r="H609" s="25"/>
      <c r="I609" s="202"/>
      <c r="J609" s="25"/>
      <c r="K609" s="25"/>
      <c r="L609" s="202"/>
      <c r="M609" s="25"/>
      <c r="N609" s="25"/>
      <c r="O609" s="202"/>
      <c r="P609" s="25"/>
      <c r="Q609" s="25"/>
      <c r="R609" s="202"/>
      <c r="S609" s="438"/>
      <c r="T609" s="438"/>
      <c r="U609" s="438"/>
      <c r="V609" s="438"/>
      <c r="W609" s="438"/>
      <c r="X609" s="438"/>
      <c r="Y609" s="438"/>
      <c r="Z609" s="438"/>
    </row>
    <row r="610" spans="1:26" ht="15.75" customHeight="1" x14ac:dyDescent="0.2">
      <c r="A610" s="438"/>
      <c r="B610" s="25"/>
      <c r="C610" s="202"/>
      <c r="D610" s="25"/>
      <c r="E610" s="25"/>
      <c r="F610" s="202"/>
      <c r="G610" s="25"/>
      <c r="H610" s="25"/>
      <c r="I610" s="202"/>
      <c r="J610" s="25"/>
      <c r="K610" s="25"/>
      <c r="L610" s="202"/>
      <c r="M610" s="25"/>
      <c r="N610" s="25"/>
      <c r="O610" s="202"/>
      <c r="P610" s="25"/>
      <c r="Q610" s="25"/>
      <c r="R610" s="202"/>
      <c r="S610" s="438"/>
      <c r="T610" s="438"/>
      <c r="U610" s="438"/>
      <c r="V610" s="438"/>
      <c r="W610" s="438"/>
      <c r="X610" s="438"/>
      <c r="Y610" s="438"/>
      <c r="Z610" s="438"/>
    </row>
    <row r="611" spans="1:26" ht="15.75" customHeight="1" x14ac:dyDescent="0.2">
      <c r="A611" s="438"/>
      <c r="B611" s="25"/>
      <c r="C611" s="202"/>
      <c r="D611" s="25"/>
      <c r="E611" s="25"/>
      <c r="F611" s="202"/>
      <c r="G611" s="25"/>
      <c r="H611" s="25"/>
      <c r="I611" s="202"/>
      <c r="J611" s="25"/>
      <c r="K611" s="25"/>
      <c r="L611" s="202"/>
      <c r="M611" s="25"/>
      <c r="N611" s="25"/>
      <c r="O611" s="202"/>
      <c r="P611" s="25"/>
      <c r="Q611" s="25"/>
      <c r="R611" s="202"/>
      <c r="S611" s="438"/>
      <c r="T611" s="438"/>
      <c r="U611" s="438"/>
      <c r="V611" s="438"/>
      <c r="W611" s="438"/>
      <c r="X611" s="438"/>
      <c r="Y611" s="438"/>
      <c r="Z611" s="438"/>
    </row>
    <row r="612" spans="1:26" ht="15.75" customHeight="1" x14ac:dyDescent="0.2">
      <c r="A612" s="438"/>
      <c r="B612" s="25"/>
      <c r="C612" s="202"/>
      <c r="D612" s="25"/>
      <c r="E612" s="25"/>
      <c r="F612" s="202"/>
      <c r="G612" s="25"/>
      <c r="H612" s="25"/>
      <c r="I612" s="202"/>
      <c r="J612" s="25"/>
      <c r="K612" s="25"/>
      <c r="L612" s="202"/>
      <c r="M612" s="25"/>
      <c r="N612" s="25"/>
      <c r="O612" s="202"/>
      <c r="P612" s="25"/>
      <c r="Q612" s="25"/>
      <c r="R612" s="202"/>
      <c r="S612" s="438"/>
      <c r="T612" s="438"/>
      <c r="U612" s="438"/>
      <c r="V612" s="438"/>
      <c r="W612" s="438"/>
      <c r="X612" s="438"/>
      <c r="Y612" s="438"/>
      <c r="Z612" s="438"/>
    </row>
    <row r="613" spans="1:26" ht="15.75" customHeight="1" x14ac:dyDescent="0.2">
      <c r="A613" s="438"/>
      <c r="B613" s="25"/>
      <c r="C613" s="202"/>
      <c r="D613" s="25"/>
      <c r="E613" s="25"/>
      <c r="F613" s="202"/>
      <c r="G613" s="25"/>
      <c r="H613" s="25"/>
      <c r="I613" s="202"/>
      <c r="J613" s="25"/>
      <c r="K613" s="25"/>
      <c r="L613" s="202"/>
      <c r="M613" s="25"/>
      <c r="N613" s="25"/>
      <c r="O613" s="202"/>
      <c r="P613" s="25"/>
      <c r="Q613" s="25"/>
      <c r="R613" s="202"/>
      <c r="S613" s="438"/>
      <c r="T613" s="438"/>
      <c r="U613" s="438"/>
      <c r="V613" s="438"/>
      <c r="W613" s="438"/>
      <c r="X613" s="438"/>
      <c r="Y613" s="438"/>
      <c r="Z613" s="438"/>
    </row>
    <row r="614" spans="1:26" ht="15.75" customHeight="1" x14ac:dyDescent="0.2">
      <c r="A614" s="438"/>
      <c r="B614" s="25"/>
      <c r="C614" s="202"/>
      <c r="D614" s="25"/>
      <c r="E614" s="25"/>
      <c r="F614" s="202"/>
      <c r="G614" s="25"/>
      <c r="H614" s="25"/>
      <c r="I614" s="202"/>
      <c r="J614" s="25"/>
      <c r="K614" s="25"/>
      <c r="L614" s="202"/>
      <c r="M614" s="25"/>
      <c r="N614" s="25"/>
      <c r="O614" s="202"/>
      <c r="P614" s="25"/>
      <c r="Q614" s="25"/>
      <c r="R614" s="202"/>
      <c r="S614" s="438"/>
      <c r="T614" s="438"/>
      <c r="U614" s="438"/>
      <c r="V614" s="438"/>
      <c r="W614" s="438"/>
      <c r="X614" s="438"/>
      <c r="Y614" s="438"/>
      <c r="Z614" s="438"/>
    </row>
    <row r="615" spans="1:26" ht="15.75" customHeight="1" x14ac:dyDescent="0.2">
      <c r="A615" s="438"/>
      <c r="B615" s="25"/>
      <c r="C615" s="202"/>
      <c r="D615" s="25"/>
      <c r="E615" s="25"/>
      <c r="F615" s="202"/>
      <c r="G615" s="25"/>
      <c r="H615" s="25"/>
      <c r="I615" s="202"/>
      <c r="J615" s="25"/>
      <c r="K615" s="25"/>
      <c r="L615" s="202"/>
      <c r="M615" s="25"/>
      <c r="N615" s="25"/>
      <c r="O615" s="202"/>
      <c r="P615" s="25"/>
      <c r="Q615" s="25"/>
      <c r="R615" s="202"/>
      <c r="S615" s="438"/>
      <c r="T615" s="438"/>
      <c r="U615" s="438"/>
      <c r="V615" s="438"/>
      <c r="W615" s="438"/>
      <c r="X615" s="438"/>
      <c r="Y615" s="438"/>
      <c r="Z615" s="438"/>
    </row>
    <row r="616" spans="1:26" ht="15.75" customHeight="1" x14ac:dyDescent="0.2">
      <c r="A616" s="438"/>
      <c r="B616" s="25"/>
      <c r="C616" s="202"/>
      <c r="D616" s="25"/>
      <c r="E616" s="25"/>
      <c r="F616" s="202"/>
      <c r="G616" s="25"/>
      <c r="H616" s="25"/>
      <c r="I616" s="202"/>
      <c r="J616" s="25"/>
      <c r="K616" s="25"/>
      <c r="L616" s="202"/>
      <c r="M616" s="25"/>
      <c r="N616" s="25"/>
      <c r="O616" s="202"/>
      <c r="P616" s="25"/>
      <c r="Q616" s="25"/>
      <c r="R616" s="202"/>
      <c r="S616" s="438"/>
      <c r="T616" s="438"/>
      <c r="U616" s="438"/>
      <c r="V616" s="438"/>
      <c r="W616" s="438"/>
      <c r="X616" s="438"/>
      <c r="Y616" s="438"/>
      <c r="Z616" s="438"/>
    </row>
    <row r="617" spans="1:26" ht="15.75" customHeight="1" x14ac:dyDescent="0.2">
      <c r="A617" s="438"/>
      <c r="B617" s="25"/>
      <c r="C617" s="202"/>
      <c r="D617" s="25"/>
      <c r="E617" s="25"/>
      <c r="F617" s="202"/>
      <c r="G617" s="25"/>
      <c r="H617" s="25"/>
      <c r="I617" s="202"/>
      <c r="J617" s="25"/>
      <c r="K617" s="25"/>
      <c r="L617" s="202"/>
      <c r="M617" s="25"/>
      <c r="N617" s="25"/>
      <c r="O617" s="202"/>
      <c r="P617" s="25"/>
      <c r="Q617" s="25"/>
      <c r="R617" s="202"/>
      <c r="S617" s="438"/>
      <c r="T617" s="438"/>
      <c r="U617" s="438"/>
      <c r="V617" s="438"/>
      <c r="W617" s="438"/>
      <c r="X617" s="438"/>
      <c r="Y617" s="438"/>
      <c r="Z617" s="438"/>
    </row>
    <row r="618" spans="1:26" ht="15.75" customHeight="1" x14ac:dyDescent="0.2">
      <c r="A618" s="438"/>
      <c r="B618" s="25"/>
      <c r="C618" s="202"/>
      <c r="D618" s="25"/>
      <c r="E618" s="25"/>
      <c r="F618" s="202"/>
      <c r="G618" s="25"/>
      <c r="H618" s="25"/>
      <c r="I618" s="202"/>
      <c r="J618" s="25"/>
      <c r="K618" s="25"/>
      <c r="L618" s="202"/>
      <c r="M618" s="25"/>
      <c r="N618" s="25"/>
      <c r="O618" s="202"/>
      <c r="P618" s="25"/>
      <c r="Q618" s="25"/>
      <c r="R618" s="202"/>
      <c r="S618" s="438"/>
      <c r="T618" s="438"/>
      <c r="U618" s="438"/>
      <c r="V618" s="438"/>
      <c r="W618" s="438"/>
      <c r="X618" s="438"/>
      <c r="Y618" s="438"/>
      <c r="Z618" s="438"/>
    </row>
    <row r="619" spans="1:26" ht="15.75" customHeight="1" x14ac:dyDescent="0.2">
      <c r="A619" s="438"/>
      <c r="B619" s="25"/>
      <c r="C619" s="202"/>
      <c r="D619" s="25"/>
      <c r="E619" s="25"/>
      <c r="F619" s="202"/>
      <c r="G619" s="25"/>
      <c r="H619" s="25"/>
      <c r="I619" s="202"/>
      <c r="J619" s="25"/>
      <c r="K619" s="25"/>
      <c r="L619" s="202"/>
      <c r="M619" s="25"/>
      <c r="N619" s="25"/>
      <c r="O619" s="202"/>
      <c r="P619" s="25"/>
      <c r="Q619" s="25"/>
      <c r="R619" s="202"/>
      <c r="S619" s="438"/>
      <c r="T619" s="438"/>
      <c r="U619" s="438"/>
      <c r="V619" s="438"/>
      <c r="W619" s="438"/>
      <c r="X619" s="438"/>
      <c r="Y619" s="438"/>
      <c r="Z619" s="438"/>
    </row>
    <row r="620" spans="1:26" ht="15.75" customHeight="1" x14ac:dyDescent="0.2">
      <c r="A620" s="438"/>
      <c r="B620" s="25"/>
      <c r="C620" s="202"/>
      <c r="D620" s="25"/>
      <c r="E620" s="25"/>
      <c r="F620" s="202"/>
      <c r="G620" s="25"/>
      <c r="H620" s="25"/>
      <c r="I620" s="202"/>
      <c r="J620" s="25"/>
      <c r="K620" s="25"/>
      <c r="L620" s="202"/>
      <c r="M620" s="25"/>
      <c r="N620" s="25"/>
      <c r="O620" s="202"/>
      <c r="P620" s="25"/>
      <c r="Q620" s="25"/>
      <c r="R620" s="202"/>
      <c r="S620" s="438"/>
      <c r="T620" s="438"/>
      <c r="U620" s="438"/>
      <c r="V620" s="438"/>
      <c r="W620" s="438"/>
      <c r="X620" s="438"/>
      <c r="Y620" s="438"/>
      <c r="Z620" s="438"/>
    </row>
    <row r="621" spans="1:26" ht="15.75" customHeight="1" x14ac:dyDescent="0.2">
      <c r="A621" s="438"/>
      <c r="B621" s="25"/>
      <c r="C621" s="202"/>
      <c r="D621" s="25"/>
      <c r="E621" s="25"/>
      <c r="F621" s="202"/>
      <c r="G621" s="25"/>
      <c r="H621" s="25"/>
      <c r="I621" s="202"/>
      <c r="J621" s="25"/>
      <c r="K621" s="25"/>
      <c r="L621" s="202"/>
      <c r="M621" s="25"/>
      <c r="N621" s="25"/>
      <c r="O621" s="202"/>
      <c r="P621" s="25"/>
      <c r="Q621" s="25"/>
      <c r="R621" s="202"/>
      <c r="S621" s="438"/>
      <c r="T621" s="438"/>
      <c r="U621" s="438"/>
      <c r="V621" s="438"/>
      <c r="W621" s="438"/>
      <c r="X621" s="438"/>
      <c r="Y621" s="438"/>
      <c r="Z621" s="438"/>
    </row>
    <row r="622" spans="1:26" ht="15.75" customHeight="1" x14ac:dyDescent="0.2">
      <c r="A622" s="438"/>
      <c r="B622" s="25"/>
      <c r="C622" s="202"/>
      <c r="D622" s="25"/>
      <c r="E622" s="25"/>
      <c r="F622" s="202"/>
      <c r="G622" s="25"/>
      <c r="H622" s="25"/>
      <c r="I622" s="202"/>
      <c r="J622" s="25"/>
      <c r="K622" s="25"/>
      <c r="L622" s="202"/>
      <c r="M622" s="25"/>
      <c r="N622" s="25"/>
      <c r="O622" s="202"/>
      <c r="P622" s="25"/>
      <c r="Q622" s="25"/>
      <c r="R622" s="202"/>
      <c r="S622" s="438"/>
      <c r="T622" s="438"/>
      <c r="U622" s="438"/>
      <c r="V622" s="438"/>
      <c r="W622" s="438"/>
      <c r="X622" s="438"/>
      <c r="Y622" s="438"/>
      <c r="Z622" s="438"/>
    </row>
    <row r="623" spans="1:26" ht="15.75" customHeight="1" x14ac:dyDescent="0.2">
      <c r="A623" s="438"/>
      <c r="B623" s="25"/>
      <c r="C623" s="202"/>
      <c r="D623" s="25"/>
      <c r="E623" s="25"/>
      <c r="F623" s="202"/>
      <c r="G623" s="25"/>
      <c r="H623" s="25"/>
      <c r="I623" s="202"/>
      <c r="J623" s="25"/>
      <c r="K623" s="25"/>
      <c r="L623" s="202"/>
      <c r="M623" s="25"/>
      <c r="N623" s="25"/>
      <c r="O623" s="202"/>
      <c r="P623" s="25"/>
      <c r="Q623" s="25"/>
      <c r="R623" s="202"/>
      <c r="S623" s="438"/>
      <c r="T623" s="438"/>
      <c r="U623" s="438"/>
      <c r="V623" s="438"/>
      <c r="W623" s="438"/>
      <c r="X623" s="438"/>
      <c r="Y623" s="438"/>
      <c r="Z623" s="438"/>
    </row>
    <row r="624" spans="1:26" ht="15.75" customHeight="1" x14ac:dyDescent="0.2">
      <c r="A624" s="438"/>
      <c r="B624" s="25"/>
      <c r="C624" s="202"/>
      <c r="D624" s="25"/>
      <c r="E624" s="25"/>
      <c r="F624" s="202"/>
      <c r="G624" s="25"/>
      <c r="H624" s="25"/>
      <c r="I624" s="202"/>
      <c r="J624" s="25"/>
      <c r="K624" s="25"/>
      <c r="L624" s="202"/>
      <c r="M624" s="25"/>
      <c r="N624" s="25"/>
      <c r="O624" s="202"/>
      <c r="P624" s="25"/>
      <c r="Q624" s="25"/>
      <c r="R624" s="202"/>
      <c r="S624" s="438"/>
      <c r="T624" s="438"/>
      <c r="U624" s="438"/>
      <c r="V624" s="438"/>
      <c r="W624" s="438"/>
      <c r="X624" s="438"/>
      <c r="Y624" s="438"/>
      <c r="Z624" s="438"/>
    </row>
    <row r="625" spans="1:26" ht="15.75" customHeight="1" x14ac:dyDescent="0.2">
      <c r="A625" s="438"/>
      <c r="B625" s="25"/>
      <c r="C625" s="202"/>
      <c r="D625" s="25"/>
      <c r="E625" s="25"/>
      <c r="F625" s="202"/>
      <c r="G625" s="25"/>
      <c r="H625" s="25"/>
      <c r="I625" s="202"/>
      <c r="J625" s="25"/>
      <c r="K625" s="25"/>
      <c r="L625" s="202"/>
      <c r="M625" s="25"/>
      <c r="N625" s="25"/>
      <c r="O625" s="202"/>
      <c r="P625" s="25"/>
      <c r="Q625" s="25"/>
      <c r="R625" s="202"/>
      <c r="S625" s="438"/>
      <c r="T625" s="438"/>
      <c r="U625" s="438"/>
      <c r="V625" s="438"/>
      <c r="W625" s="438"/>
      <c r="X625" s="438"/>
      <c r="Y625" s="438"/>
      <c r="Z625" s="438"/>
    </row>
    <row r="626" spans="1:26" ht="15.75" customHeight="1" x14ac:dyDescent="0.2">
      <c r="A626" s="438"/>
      <c r="B626" s="25"/>
      <c r="C626" s="202"/>
      <c r="D626" s="25"/>
      <c r="E626" s="25"/>
      <c r="F626" s="202"/>
      <c r="G626" s="25"/>
      <c r="H626" s="25"/>
      <c r="I626" s="202"/>
      <c r="J626" s="25"/>
      <c r="K626" s="25"/>
      <c r="L626" s="202"/>
      <c r="M626" s="25"/>
      <c r="N626" s="25"/>
      <c r="O626" s="202"/>
      <c r="P626" s="25"/>
      <c r="Q626" s="25"/>
      <c r="R626" s="202"/>
      <c r="S626" s="438"/>
      <c r="T626" s="438"/>
      <c r="U626" s="438"/>
      <c r="V626" s="438"/>
      <c r="W626" s="438"/>
      <c r="X626" s="438"/>
      <c r="Y626" s="438"/>
      <c r="Z626" s="438"/>
    </row>
    <row r="627" spans="1:26" ht="15.75" customHeight="1" x14ac:dyDescent="0.2">
      <c r="A627" s="438"/>
      <c r="B627" s="25"/>
      <c r="C627" s="202"/>
      <c r="D627" s="25"/>
      <c r="E627" s="25"/>
      <c r="F627" s="202"/>
      <c r="G627" s="25"/>
      <c r="H627" s="25"/>
      <c r="I627" s="202"/>
      <c r="J627" s="25"/>
      <c r="K627" s="25"/>
      <c r="L627" s="202"/>
      <c r="M627" s="25"/>
      <c r="N627" s="25"/>
      <c r="O627" s="202"/>
      <c r="P627" s="25"/>
      <c r="Q627" s="25"/>
      <c r="R627" s="202"/>
      <c r="S627" s="438"/>
      <c r="T627" s="438"/>
      <c r="U627" s="438"/>
      <c r="V627" s="438"/>
      <c r="W627" s="438"/>
      <c r="X627" s="438"/>
      <c r="Y627" s="438"/>
      <c r="Z627" s="438"/>
    </row>
    <row r="628" spans="1:26" ht="15.75" customHeight="1" x14ac:dyDescent="0.2">
      <c r="A628" s="438"/>
      <c r="B628" s="25"/>
      <c r="C628" s="202"/>
      <c r="D628" s="25"/>
      <c r="E628" s="25"/>
      <c r="F628" s="202"/>
      <c r="G628" s="25"/>
      <c r="H628" s="25"/>
      <c r="I628" s="202"/>
      <c r="J628" s="25"/>
      <c r="K628" s="25"/>
      <c r="L628" s="202"/>
      <c r="M628" s="25"/>
      <c r="N628" s="25"/>
      <c r="O628" s="202"/>
      <c r="P628" s="25"/>
      <c r="Q628" s="25"/>
      <c r="R628" s="202"/>
      <c r="S628" s="438"/>
      <c r="T628" s="438"/>
      <c r="U628" s="438"/>
      <c r="V628" s="438"/>
      <c r="W628" s="438"/>
      <c r="X628" s="438"/>
      <c r="Y628" s="438"/>
      <c r="Z628" s="438"/>
    </row>
    <row r="629" spans="1:26" ht="15.75" customHeight="1" x14ac:dyDescent="0.2">
      <c r="A629" s="438"/>
      <c r="B629" s="25"/>
      <c r="C629" s="202"/>
      <c r="D629" s="25"/>
      <c r="E629" s="25"/>
      <c r="F629" s="202"/>
      <c r="G629" s="25"/>
      <c r="H629" s="25"/>
      <c r="I629" s="202"/>
      <c r="J629" s="25"/>
      <c r="K629" s="25"/>
      <c r="L629" s="202"/>
      <c r="M629" s="25"/>
      <c r="N629" s="25"/>
      <c r="O629" s="202"/>
      <c r="P629" s="25"/>
      <c r="Q629" s="25"/>
      <c r="R629" s="202"/>
      <c r="S629" s="438"/>
      <c r="T629" s="438"/>
      <c r="U629" s="438"/>
      <c r="V629" s="438"/>
      <c r="W629" s="438"/>
      <c r="X629" s="438"/>
      <c r="Y629" s="438"/>
      <c r="Z629" s="438"/>
    </row>
    <row r="630" spans="1:26" ht="15.75" customHeight="1" x14ac:dyDescent="0.2">
      <c r="A630" s="438"/>
      <c r="B630" s="25"/>
      <c r="C630" s="202"/>
      <c r="D630" s="25"/>
      <c r="E630" s="25"/>
      <c r="F630" s="202"/>
      <c r="G630" s="25"/>
      <c r="H630" s="25"/>
      <c r="I630" s="202"/>
      <c r="J630" s="25"/>
      <c r="K630" s="25"/>
      <c r="L630" s="202"/>
      <c r="M630" s="25"/>
      <c r="N630" s="25"/>
      <c r="O630" s="202"/>
      <c r="P630" s="25"/>
      <c r="Q630" s="25"/>
      <c r="R630" s="202"/>
      <c r="S630" s="438"/>
      <c r="T630" s="438"/>
      <c r="U630" s="438"/>
      <c r="V630" s="438"/>
      <c r="W630" s="438"/>
      <c r="X630" s="438"/>
      <c r="Y630" s="438"/>
      <c r="Z630" s="438"/>
    </row>
    <row r="631" spans="1:26" ht="15.75" customHeight="1" x14ac:dyDescent="0.2">
      <c r="A631" s="438"/>
      <c r="B631" s="25"/>
      <c r="C631" s="202"/>
      <c r="D631" s="25"/>
      <c r="E631" s="25"/>
      <c r="F631" s="202"/>
      <c r="G631" s="25"/>
      <c r="H631" s="25"/>
      <c r="I631" s="202"/>
      <c r="J631" s="25"/>
      <c r="K631" s="25"/>
      <c r="L631" s="202"/>
      <c r="M631" s="25"/>
      <c r="N631" s="25"/>
      <c r="O631" s="202"/>
      <c r="P631" s="25"/>
      <c r="Q631" s="25"/>
      <c r="R631" s="202"/>
      <c r="S631" s="438"/>
      <c r="T631" s="438"/>
      <c r="U631" s="438"/>
      <c r="V631" s="438"/>
      <c r="W631" s="438"/>
      <c r="X631" s="438"/>
      <c r="Y631" s="438"/>
      <c r="Z631" s="438"/>
    </row>
    <row r="632" spans="1:26" ht="15.75" customHeight="1" x14ac:dyDescent="0.2">
      <c r="A632" s="438"/>
      <c r="B632" s="25"/>
      <c r="C632" s="202"/>
      <c r="D632" s="25"/>
      <c r="E632" s="25"/>
      <c r="F632" s="202"/>
      <c r="G632" s="25"/>
      <c r="H632" s="25"/>
      <c r="I632" s="202"/>
      <c r="J632" s="25"/>
      <c r="K632" s="25"/>
      <c r="L632" s="202"/>
      <c r="M632" s="25"/>
      <c r="N632" s="25"/>
      <c r="O632" s="202"/>
      <c r="P632" s="25"/>
      <c r="Q632" s="25"/>
      <c r="R632" s="202"/>
      <c r="S632" s="438"/>
      <c r="T632" s="438"/>
      <c r="U632" s="438"/>
      <c r="V632" s="438"/>
      <c r="W632" s="438"/>
      <c r="X632" s="438"/>
      <c r="Y632" s="438"/>
      <c r="Z632" s="438"/>
    </row>
    <row r="633" spans="1:26" ht="15.75" customHeight="1" x14ac:dyDescent="0.2">
      <c r="A633" s="438"/>
      <c r="B633" s="25"/>
      <c r="C633" s="202"/>
      <c r="D633" s="25"/>
      <c r="E633" s="25"/>
      <c r="F633" s="202"/>
      <c r="G633" s="25"/>
      <c r="H633" s="25"/>
      <c r="I633" s="202"/>
      <c r="J633" s="25"/>
      <c r="K633" s="25"/>
      <c r="L633" s="202"/>
      <c r="M633" s="25"/>
      <c r="N633" s="25"/>
      <c r="O633" s="202"/>
      <c r="P633" s="25"/>
      <c r="Q633" s="25"/>
      <c r="R633" s="202"/>
      <c r="S633" s="438"/>
      <c r="T633" s="438"/>
      <c r="U633" s="438"/>
      <c r="V633" s="438"/>
      <c r="W633" s="438"/>
      <c r="X633" s="438"/>
      <c r="Y633" s="438"/>
      <c r="Z633" s="438"/>
    </row>
    <row r="634" spans="1:26" ht="15.75" customHeight="1" x14ac:dyDescent="0.2">
      <c r="A634" s="438"/>
      <c r="B634" s="25"/>
      <c r="C634" s="202"/>
      <c r="D634" s="25"/>
      <c r="E634" s="25"/>
      <c r="F634" s="202"/>
      <c r="G634" s="25"/>
      <c r="H634" s="25"/>
      <c r="I634" s="202"/>
      <c r="J634" s="25"/>
      <c r="K634" s="25"/>
      <c r="L634" s="202"/>
      <c r="M634" s="25"/>
      <c r="N634" s="25"/>
      <c r="O634" s="202"/>
      <c r="P634" s="25"/>
      <c r="Q634" s="25"/>
      <c r="R634" s="202"/>
      <c r="S634" s="438"/>
      <c r="T634" s="438"/>
      <c r="U634" s="438"/>
      <c r="V634" s="438"/>
      <c r="W634" s="438"/>
      <c r="X634" s="438"/>
      <c r="Y634" s="438"/>
      <c r="Z634" s="438"/>
    </row>
    <row r="635" spans="1:26" ht="15.75" customHeight="1" x14ac:dyDescent="0.2">
      <c r="A635" s="438"/>
      <c r="B635" s="25"/>
      <c r="C635" s="202"/>
      <c r="D635" s="25"/>
      <c r="E635" s="25"/>
      <c r="F635" s="202"/>
      <c r="G635" s="25"/>
      <c r="H635" s="25"/>
      <c r="I635" s="202"/>
      <c r="J635" s="25"/>
      <c r="K635" s="25"/>
      <c r="L635" s="202"/>
      <c r="M635" s="25"/>
      <c r="N635" s="25"/>
      <c r="O635" s="202"/>
      <c r="P635" s="25"/>
      <c r="Q635" s="25"/>
      <c r="R635" s="202"/>
      <c r="S635" s="438"/>
      <c r="T635" s="438"/>
      <c r="U635" s="438"/>
      <c r="V635" s="438"/>
      <c r="W635" s="438"/>
      <c r="X635" s="438"/>
      <c r="Y635" s="438"/>
      <c r="Z635" s="438"/>
    </row>
    <row r="636" spans="1:26" ht="15.75" customHeight="1" x14ac:dyDescent="0.2">
      <c r="A636" s="438"/>
      <c r="B636" s="25"/>
      <c r="C636" s="202"/>
      <c r="D636" s="25"/>
      <c r="E636" s="25"/>
      <c r="F636" s="202"/>
      <c r="G636" s="25"/>
      <c r="H636" s="25"/>
      <c r="I636" s="202"/>
      <c r="J636" s="25"/>
      <c r="K636" s="25"/>
      <c r="L636" s="202"/>
      <c r="M636" s="25"/>
      <c r="N636" s="25"/>
      <c r="O636" s="202"/>
      <c r="P636" s="25"/>
      <c r="Q636" s="25"/>
      <c r="R636" s="202"/>
      <c r="S636" s="438"/>
      <c r="T636" s="438"/>
      <c r="U636" s="438"/>
      <c r="V636" s="438"/>
      <c r="W636" s="438"/>
      <c r="X636" s="438"/>
      <c r="Y636" s="438"/>
      <c r="Z636" s="438"/>
    </row>
    <row r="637" spans="1:26" ht="15.75" customHeight="1" x14ac:dyDescent="0.2">
      <c r="A637" s="438"/>
      <c r="B637" s="25"/>
      <c r="C637" s="202"/>
      <c r="D637" s="25"/>
      <c r="E637" s="25"/>
      <c r="F637" s="202"/>
      <c r="G637" s="25"/>
      <c r="H637" s="25"/>
      <c r="I637" s="202"/>
      <c r="J637" s="25"/>
      <c r="K637" s="25"/>
      <c r="L637" s="202"/>
      <c r="M637" s="25"/>
      <c r="N637" s="25"/>
      <c r="O637" s="202"/>
      <c r="P637" s="25"/>
      <c r="Q637" s="25"/>
      <c r="R637" s="202"/>
      <c r="S637" s="438"/>
      <c r="T637" s="438"/>
      <c r="U637" s="438"/>
      <c r="V637" s="438"/>
      <c r="W637" s="438"/>
      <c r="X637" s="438"/>
      <c r="Y637" s="438"/>
      <c r="Z637" s="438"/>
    </row>
    <row r="638" spans="1:26" ht="15.75" customHeight="1" x14ac:dyDescent="0.2">
      <c r="A638" s="438"/>
      <c r="B638" s="25"/>
      <c r="C638" s="202"/>
      <c r="D638" s="25"/>
      <c r="E638" s="25"/>
      <c r="F638" s="202"/>
      <c r="G638" s="25"/>
      <c r="H638" s="25"/>
      <c r="I638" s="202"/>
      <c r="J638" s="25"/>
      <c r="K638" s="25"/>
      <c r="L638" s="202"/>
      <c r="M638" s="25"/>
      <c r="N638" s="25"/>
      <c r="O638" s="202"/>
      <c r="P638" s="25"/>
      <c r="Q638" s="25"/>
      <c r="R638" s="202"/>
      <c r="S638" s="438"/>
      <c r="T638" s="438"/>
      <c r="U638" s="438"/>
      <c r="V638" s="438"/>
      <c r="W638" s="438"/>
      <c r="X638" s="438"/>
      <c r="Y638" s="438"/>
      <c r="Z638" s="438"/>
    </row>
    <row r="639" spans="1:26" ht="15.75" customHeight="1" x14ac:dyDescent="0.2">
      <c r="A639" s="438"/>
      <c r="B639" s="25"/>
      <c r="C639" s="202"/>
      <c r="D639" s="25"/>
      <c r="E639" s="25"/>
      <c r="F639" s="202"/>
      <c r="G639" s="25"/>
      <c r="H639" s="25"/>
      <c r="I639" s="202"/>
      <c r="J639" s="25"/>
      <c r="K639" s="25"/>
      <c r="L639" s="202"/>
      <c r="M639" s="25"/>
      <c r="N639" s="25"/>
      <c r="O639" s="202"/>
      <c r="P639" s="25"/>
      <c r="Q639" s="25"/>
      <c r="R639" s="202"/>
      <c r="S639" s="438"/>
      <c r="T639" s="438"/>
      <c r="U639" s="438"/>
      <c r="V639" s="438"/>
      <c r="W639" s="438"/>
      <c r="X639" s="438"/>
      <c r="Y639" s="438"/>
      <c r="Z639" s="438"/>
    </row>
    <row r="640" spans="1:26" ht="15.75" customHeight="1" x14ac:dyDescent="0.2">
      <c r="A640" s="438"/>
      <c r="B640" s="25"/>
      <c r="C640" s="202"/>
      <c r="D640" s="25"/>
      <c r="E640" s="25"/>
      <c r="F640" s="202"/>
      <c r="G640" s="25"/>
      <c r="H640" s="25"/>
      <c r="I640" s="202"/>
      <c r="J640" s="25"/>
      <c r="K640" s="25"/>
      <c r="L640" s="202"/>
      <c r="M640" s="25"/>
      <c r="N640" s="25"/>
      <c r="O640" s="202"/>
      <c r="P640" s="25"/>
      <c r="Q640" s="25"/>
      <c r="R640" s="202"/>
      <c r="S640" s="438"/>
      <c r="T640" s="438"/>
      <c r="U640" s="438"/>
      <c r="V640" s="438"/>
      <c r="W640" s="438"/>
      <c r="X640" s="438"/>
      <c r="Y640" s="438"/>
      <c r="Z640" s="438"/>
    </row>
    <row r="641" spans="1:26" ht="15.75" customHeight="1" x14ac:dyDescent="0.2">
      <c r="A641" s="438"/>
      <c r="B641" s="25"/>
      <c r="C641" s="202"/>
      <c r="D641" s="25"/>
      <c r="E641" s="25"/>
      <c r="F641" s="202"/>
      <c r="G641" s="25"/>
      <c r="H641" s="25"/>
      <c r="I641" s="202"/>
      <c r="J641" s="25"/>
      <c r="K641" s="25"/>
      <c r="L641" s="202"/>
      <c r="M641" s="25"/>
      <c r="N641" s="25"/>
      <c r="O641" s="202"/>
      <c r="P641" s="25"/>
      <c r="Q641" s="25"/>
      <c r="R641" s="202"/>
      <c r="S641" s="438"/>
      <c r="T641" s="438"/>
      <c r="U641" s="438"/>
      <c r="V641" s="438"/>
      <c r="W641" s="438"/>
      <c r="X641" s="438"/>
      <c r="Y641" s="438"/>
      <c r="Z641" s="438"/>
    </row>
    <row r="642" spans="1:26" ht="15.75" customHeight="1" x14ac:dyDescent="0.2">
      <c r="A642" s="438"/>
      <c r="B642" s="25"/>
      <c r="C642" s="202"/>
      <c r="D642" s="25"/>
      <c r="E642" s="25"/>
      <c r="F642" s="202"/>
      <c r="G642" s="25"/>
      <c r="H642" s="25"/>
      <c r="I642" s="202"/>
      <c r="J642" s="25"/>
      <c r="K642" s="25"/>
      <c r="L642" s="202"/>
      <c r="M642" s="25"/>
      <c r="N642" s="25"/>
      <c r="O642" s="202"/>
      <c r="P642" s="25"/>
      <c r="Q642" s="25"/>
      <c r="R642" s="202"/>
      <c r="S642" s="438"/>
      <c r="T642" s="438"/>
      <c r="U642" s="438"/>
      <c r="V642" s="438"/>
      <c r="W642" s="438"/>
      <c r="X642" s="438"/>
      <c r="Y642" s="438"/>
      <c r="Z642" s="438"/>
    </row>
    <row r="643" spans="1:26" ht="15.75" customHeight="1" x14ac:dyDescent="0.2">
      <c r="A643" s="438"/>
      <c r="B643" s="25"/>
      <c r="C643" s="202"/>
      <c r="D643" s="25"/>
      <c r="E643" s="25"/>
      <c r="F643" s="202"/>
      <c r="G643" s="25"/>
      <c r="H643" s="25"/>
      <c r="I643" s="202"/>
      <c r="J643" s="25"/>
      <c r="K643" s="25"/>
      <c r="L643" s="202"/>
      <c r="M643" s="25"/>
      <c r="N643" s="25"/>
      <c r="O643" s="202"/>
      <c r="P643" s="25"/>
      <c r="Q643" s="25"/>
      <c r="R643" s="202"/>
      <c r="S643" s="438"/>
      <c r="T643" s="438"/>
      <c r="U643" s="438"/>
      <c r="V643" s="438"/>
      <c r="W643" s="438"/>
      <c r="X643" s="438"/>
      <c r="Y643" s="438"/>
      <c r="Z643" s="438"/>
    </row>
    <row r="644" spans="1:26" ht="15.75" customHeight="1" x14ac:dyDescent="0.2">
      <c r="A644" s="438"/>
      <c r="B644" s="25"/>
      <c r="C644" s="202"/>
      <c r="D644" s="25"/>
      <c r="E644" s="25"/>
      <c r="F644" s="202"/>
      <c r="G644" s="25"/>
      <c r="H644" s="25"/>
      <c r="I644" s="202"/>
      <c r="J644" s="25"/>
      <c r="K644" s="25"/>
      <c r="L644" s="202"/>
      <c r="M644" s="25"/>
      <c r="N644" s="25"/>
      <c r="O644" s="202"/>
      <c r="P644" s="25"/>
      <c r="Q644" s="25"/>
      <c r="R644" s="202"/>
      <c r="S644" s="438"/>
      <c r="T644" s="438"/>
      <c r="U644" s="438"/>
      <c r="V644" s="438"/>
      <c r="W644" s="438"/>
      <c r="X644" s="438"/>
      <c r="Y644" s="438"/>
      <c r="Z644" s="438"/>
    </row>
    <row r="645" spans="1:26" ht="15.75" customHeight="1" x14ac:dyDescent="0.2">
      <c r="A645" s="438"/>
      <c r="B645" s="25"/>
      <c r="C645" s="202"/>
      <c r="D645" s="25"/>
      <c r="E645" s="25"/>
      <c r="F645" s="202"/>
      <c r="G645" s="25"/>
      <c r="H645" s="25"/>
      <c r="I645" s="202"/>
      <c r="J645" s="25"/>
      <c r="K645" s="25"/>
      <c r="L645" s="202"/>
      <c r="M645" s="25"/>
      <c r="N645" s="25"/>
      <c r="O645" s="202"/>
      <c r="P645" s="25"/>
      <c r="Q645" s="25"/>
      <c r="R645" s="202"/>
      <c r="S645" s="438"/>
      <c r="T645" s="438"/>
      <c r="U645" s="438"/>
      <c r="V645" s="438"/>
      <c r="W645" s="438"/>
      <c r="X645" s="438"/>
      <c r="Y645" s="438"/>
      <c r="Z645" s="438"/>
    </row>
    <row r="646" spans="1:26" ht="15.75" customHeight="1" x14ac:dyDescent="0.2">
      <c r="A646" s="438"/>
      <c r="B646" s="25"/>
      <c r="C646" s="202"/>
      <c r="D646" s="25"/>
      <c r="E646" s="25"/>
      <c r="F646" s="202"/>
      <c r="G646" s="25"/>
      <c r="H646" s="25"/>
      <c r="I646" s="202"/>
      <c r="J646" s="25"/>
      <c r="K646" s="25"/>
      <c r="L646" s="202"/>
      <c r="M646" s="25"/>
      <c r="N646" s="25"/>
      <c r="O646" s="202"/>
      <c r="P646" s="25"/>
      <c r="Q646" s="25"/>
      <c r="R646" s="202"/>
      <c r="S646" s="438"/>
      <c r="T646" s="438"/>
      <c r="U646" s="438"/>
      <c r="V646" s="438"/>
      <c r="W646" s="438"/>
      <c r="X646" s="438"/>
      <c r="Y646" s="438"/>
      <c r="Z646" s="438"/>
    </row>
    <row r="647" spans="1:26" ht="15.75" customHeight="1" x14ac:dyDescent="0.2">
      <c r="A647" s="438"/>
      <c r="B647" s="25"/>
      <c r="C647" s="202"/>
      <c r="D647" s="25"/>
      <c r="E647" s="25"/>
      <c r="F647" s="202"/>
      <c r="G647" s="25"/>
      <c r="H647" s="25"/>
      <c r="I647" s="202"/>
      <c r="J647" s="25"/>
      <c r="K647" s="25"/>
      <c r="L647" s="202"/>
      <c r="M647" s="25"/>
      <c r="N647" s="25"/>
      <c r="O647" s="202"/>
      <c r="P647" s="25"/>
      <c r="Q647" s="25"/>
      <c r="R647" s="202"/>
      <c r="S647" s="438"/>
      <c r="T647" s="438"/>
      <c r="U647" s="438"/>
      <c r="V647" s="438"/>
      <c r="W647" s="438"/>
      <c r="X647" s="438"/>
      <c r="Y647" s="438"/>
      <c r="Z647" s="438"/>
    </row>
    <row r="648" spans="1:26" ht="15.75" customHeight="1" x14ac:dyDescent="0.2">
      <c r="A648" s="438"/>
      <c r="B648" s="25"/>
      <c r="C648" s="202"/>
      <c r="D648" s="25"/>
      <c r="E648" s="25"/>
      <c r="F648" s="202"/>
      <c r="G648" s="25"/>
      <c r="H648" s="25"/>
      <c r="I648" s="202"/>
      <c r="J648" s="25"/>
      <c r="K648" s="25"/>
      <c r="L648" s="202"/>
      <c r="M648" s="25"/>
      <c r="N648" s="25"/>
      <c r="O648" s="202"/>
      <c r="P648" s="25"/>
      <c r="Q648" s="25"/>
      <c r="R648" s="202"/>
      <c r="S648" s="438"/>
      <c r="T648" s="438"/>
      <c r="U648" s="438"/>
      <c r="V648" s="438"/>
      <c r="W648" s="438"/>
      <c r="X648" s="438"/>
      <c r="Y648" s="438"/>
      <c r="Z648" s="438"/>
    </row>
    <row r="649" spans="1:26" ht="15.75" customHeight="1" x14ac:dyDescent="0.2">
      <c r="A649" s="438"/>
      <c r="B649" s="25"/>
      <c r="C649" s="202"/>
      <c r="D649" s="25"/>
      <c r="E649" s="25"/>
      <c r="F649" s="202"/>
      <c r="G649" s="25"/>
      <c r="H649" s="25"/>
      <c r="I649" s="202"/>
      <c r="J649" s="25"/>
      <c r="K649" s="25"/>
      <c r="L649" s="202"/>
      <c r="M649" s="25"/>
      <c r="N649" s="25"/>
      <c r="O649" s="202"/>
      <c r="P649" s="25"/>
      <c r="Q649" s="25"/>
      <c r="R649" s="202"/>
      <c r="S649" s="438"/>
      <c r="T649" s="438"/>
      <c r="U649" s="438"/>
      <c r="V649" s="438"/>
      <c r="W649" s="438"/>
      <c r="X649" s="438"/>
      <c r="Y649" s="438"/>
      <c r="Z649" s="438"/>
    </row>
    <row r="650" spans="1:26" ht="15.75" customHeight="1" x14ac:dyDescent="0.2">
      <c r="A650" s="438"/>
      <c r="B650" s="25"/>
      <c r="C650" s="202"/>
      <c r="D650" s="25"/>
      <c r="E650" s="25"/>
      <c r="F650" s="202"/>
      <c r="G650" s="25"/>
      <c r="H650" s="25"/>
      <c r="I650" s="202"/>
      <c r="J650" s="25"/>
      <c r="K650" s="25"/>
      <c r="L650" s="202"/>
      <c r="M650" s="25"/>
      <c r="N650" s="25"/>
      <c r="O650" s="202"/>
      <c r="P650" s="25"/>
      <c r="Q650" s="25"/>
      <c r="R650" s="202"/>
      <c r="S650" s="438"/>
      <c r="T650" s="438"/>
      <c r="U650" s="438"/>
      <c r="V650" s="438"/>
      <c r="W650" s="438"/>
      <c r="X650" s="438"/>
      <c r="Y650" s="438"/>
      <c r="Z650" s="438"/>
    </row>
    <row r="651" spans="1:26" ht="15.75" customHeight="1" x14ac:dyDescent="0.2">
      <c r="A651" s="438"/>
      <c r="B651" s="25"/>
      <c r="C651" s="202"/>
      <c r="D651" s="25"/>
      <c r="E651" s="25"/>
      <c r="F651" s="202"/>
      <c r="G651" s="25"/>
      <c r="H651" s="25"/>
      <c r="I651" s="202"/>
      <c r="J651" s="25"/>
      <c r="K651" s="25"/>
      <c r="L651" s="202"/>
      <c r="M651" s="25"/>
      <c r="N651" s="25"/>
      <c r="O651" s="202"/>
      <c r="P651" s="25"/>
      <c r="Q651" s="25"/>
      <c r="R651" s="202"/>
      <c r="S651" s="438"/>
      <c r="T651" s="438"/>
      <c r="U651" s="438"/>
      <c r="V651" s="438"/>
      <c r="W651" s="438"/>
      <c r="X651" s="438"/>
      <c r="Y651" s="438"/>
      <c r="Z651" s="438"/>
    </row>
    <row r="652" spans="1:26" ht="15.75" customHeight="1" x14ac:dyDescent="0.2">
      <c r="A652" s="438"/>
      <c r="B652" s="25"/>
      <c r="C652" s="202"/>
      <c r="D652" s="25"/>
      <c r="E652" s="25"/>
      <c r="F652" s="202"/>
      <c r="G652" s="25"/>
      <c r="H652" s="25"/>
      <c r="I652" s="202"/>
      <c r="J652" s="25"/>
      <c r="K652" s="25"/>
      <c r="L652" s="202"/>
      <c r="M652" s="25"/>
      <c r="N652" s="25"/>
      <c r="O652" s="202"/>
      <c r="P652" s="25"/>
      <c r="Q652" s="25"/>
      <c r="R652" s="202"/>
      <c r="S652" s="438"/>
      <c r="T652" s="438"/>
      <c r="U652" s="438"/>
      <c r="V652" s="438"/>
      <c r="W652" s="438"/>
      <c r="X652" s="438"/>
      <c r="Y652" s="438"/>
      <c r="Z652" s="438"/>
    </row>
    <row r="653" spans="1:26" ht="15.75" customHeight="1" x14ac:dyDescent="0.2">
      <c r="A653" s="438"/>
      <c r="B653" s="25"/>
      <c r="C653" s="202"/>
      <c r="D653" s="25"/>
      <c r="E653" s="25"/>
      <c r="F653" s="202"/>
      <c r="G653" s="25"/>
      <c r="H653" s="25"/>
      <c r="I653" s="202"/>
      <c r="J653" s="25"/>
      <c r="K653" s="25"/>
      <c r="L653" s="202"/>
      <c r="M653" s="25"/>
      <c r="N653" s="25"/>
      <c r="O653" s="202"/>
      <c r="P653" s="25"/>
      <c r="Q653" s="25"/>
      <c r="R653" s="202"/>
      <c r="S653" s="438"/>
      <c r="T653" s="438"/>
      <c r="U653" s="438"/>
      <c r="V653" s="438"/>
      <c r="W653" s="438"/>
      <c r="X653" s="438"/>
      <c r="Y653" s="438"/>
      <c r="Z653" s="438"/>
    </row>
    <row r="654" spans="1:26" ht="15.75" customHeight="1" x14ac:dyDescent="0.2">
      <c r="A654" s="438"/>
      <c r="B654" s="25"/>
      <c r="C654" s="202"/>
      <c r="D654" s="25"/>
      <c r="E654" s="25"/>
      <c r="F654" s="202"/>
      <c r="G654" s="25"/>
      <c r="H654" s="25"/>
      <c r="I654" s="202"/>
      <c r="J654" s="25"/>
      <c r="K654" s="25"/>
      <c r="L654" s="202"/>
      <c r="M654" s="25"/>
      <c r="N654" s="25"/>
      <c r="O654" s="202"/>
      <c r="P654" s="25"/>
      <c r="Q654" s="25"/>
      <c r="R654" s="202"/>
      <c r="S654" s="438"/>
      <c r="T654" s="438"/>
      <c r="U654" s="438"/>
      <c r="V654" s="438"/>
      <c r="W654" s="438"/>
      <c r="X654" s="438"/>
      <c r="Y654" s="438"/>
      <c r="Z654" s="438"/>
    </row>
    <row r="655" spans="1:26" ht="15.75" customHeight="1" x14ac:dyDescent="0.2">
      <c r="A655" s="438"/>
      <c r="B655" s="25"/>
      <c r="C655" s="202"/>
      <c r="D655" s="25"/>
      <c r="E655" s="25"/>
      <c r="F655" s="202"/>
      <c r="G655" s="25"/>
      <c r="H655" s="25"/>
      <c r="I655" s="202"/>
      <c r="J655" s="25"/>
      <c r="K655" s="25"/>
      <c r="L655" s="202"/>
      <c r="M655" s="25"/>
      <c r="N655" s="25"/>
      <c r="O655" s="202"/>
      <c r="P655" s="25"/>
      <c r="Q655" s="25"/>
      <c r="R655" s="202"/>
      <c r="S655" s="438"/>
      <c r="T655" s="438"/>
      <c r="U655" s="438"/>
      <c r="V655" s="438"/>
      <c r="W655" s="438"/>
      <c r="X655" s="438"/>
      <c r="Y655" s="438"/>
      <c r="Z655" s="438"/>
    </row>
    <row r="656" spans="1:26" ht="15.75" customHeight="1" x14ac:dyDescent="0.2">
      <c r="A656" s="438"/>
      <c r="B656" s="25"/>
      <c r="C656" s="202"/>
      <c r="D656" s="25"/>
      <c r="E656" s="25"/>
      <c r="F656" s="202"/>
      <c r="G656" s="25"/>
      <c r="H656" s="25"/>
      <c r="I656" s="202"/>
      <c r="J656" s="25"/>
      <c r="K656" s="25"/>
      <c r="L656" s="202"/>
      <c r="M656" s="25"/>
      <c r="N656" s="25"/>
      <c r="O656" s="202"/>
      <c r="P656" s="25"/>
      <c r="Q656" s="25"/>
      <c r="R656" s="202"/>
      <c r="S656" s="438"/>
      <c r="T656" s="438"/>
      <c r="U656" s="438"/>
      <c r="V656" s="438"/>
      <c r="W656" s="438"/>
      <c r="X656" s="438"/>
      <c r="Y656" s="438"/>
      <c r="Z656" s="438"/>
    </row>
    <row r="657" spans="1:26" ht="15.75" customHeight="1" x14ac:dyDescent="0.2">
      <c r="A657" s="438"/>
      <c r="B657" s="25"/>
      <c r="C657" s="202"/>
      <c r="D657" s="25"/>
      <c r="E657" s="25"/>
      <c r="F657" s="202"/>
      <c r="G657" s="25"/>
      <c r="H657" s="25"/>
      <c r="I657" s="202"/>
      <c r="J657" s="25"/>
      <c r="K657" s="25"/>
      <c r="L657" s="202"/>
      <c r="M657" s="25"/>
      <c r="N657" s="25"/>
      <c r="O657" s="202"/>
      <c r="P657" s="25"/>
      <c r="Q657" s="25"/>
      <c r="R657" s="202"/>
      <c r="S657" s="438"/>
      <c r="T657" s="438"/>
      <c r="U657" s="438"/>
      <c r="V657" s="438"/>
      <c r="W657" s="438"/>
      <c r="X657" s="438"/>
      <c r="Y657" s="438"/>
      <c r="Z657" s="438"/>
    </row>
    <row r="658" spans="1:26" ht="15.75" customHeight="1" x14ac:dyDescent="0.2">
      <c r="A658" s="438"/>
      <c r="B658" s="25"/>
      <c r="C658" s="202"/>
      <c r="D658" s="25"/>
      <c r="E658" s="25"/>
      <c r="F658" s="202"/>
      <c r="G658" s="25"/>
      <c r="H658" s="25"/>
      <c r="I658" s="202"/>
      <c r="J658" s="25"/>
      <c r="K658" s="25"/>
      <c r="L658" s="202"/>
      <c r="M658" s="25"/>
      <c r="N658" s="25"/>
      <c r="O658" s="202"/>
      <c r="P658" s="25"/>
      <c r="Q658" s="25"/>
      <c r="R658" s="202"/>
      <c r="S658" s="438"/>
      <c r="T658" s="438"/>
      <c r="U658" s="438"/>
      <c r="V658" s="438"/>
      <c r="W658" s="438"/>
      <c r="X658" s="438"/>
      <c r="Y658" s="438"/>
      <c r="Z658" s="438"/>
    </row>
    <row r="659" spans="1:26" ht="15.75" customHeight="1" x14ac:dyDescent="0.2">
      <c r="A659" s="438"/>
      <c r="B659" s="25"/>
      <c r="C659" s="202"/>
      <c r="D659" s="25"/>
      <c r="E659" s="25"/>
      <c r="F659" s="202"/>
      <c r="G659" s="25"/>
      <c r="H659" s="25"/>
      <c r="I659" s="202"/>
      <c r="J659" s="25"/>
      <c r="K659" s="25"/>
      <c r="L659" s="202"/>
      <c r="M659" s="25"/>
      <c r="N659" s="25"/>
      <c r="O659" s="202"/>
      <c r="P659" s="25"/>
      <c r="Q659" s="25"/>
      <c r="R659" s="202"/>
      <c r="S659" s="438"/>
      <c r="T659" s="438"/>
      <c r="U659" s="438"/>
      <c r="V659" s="438"/>
      <c r="W659" s="438"/>
      <c r="X659" s="438"/>
      <c r="Y659" s="438"/>
      <c r="Z659" s="438"/>
    </row>
    <row r="660" spans="1:26" ht="15.75" customHeight="1" x14ac:dyDescent="0.2">
      <c r="A660" s="438"/>
      <c r="B660" s="25"/>
      <c r="C660" s="202"/>
      <c r="D660" s="25"/>
      <c r="E660" s="25"/>
      <c r="F660" s="202"/>
      <c r="G660" s="25"/>
      <c r="H660" s="25"/>
      <c r="I660" s="202"/>
      <c r="J660" s="25"/>
      <c r="K660" s="25"/>
      <c r="L660" s="202"/>
      <c r="M660" s="25"/>
      <c r="N660" s="25"/>
      <c r="O660" s="202"/>
      <c r="P660" s="25"/>
      <c r="Q660" s="25"/>
      <c r="R660" s="202"/>
      <c r="S660" s="438"/>
      <c r="T660" s="438"/>
      <c r="U660" s="438"/>
      <c r="V660" s="438"/>
      <c r="W660" s="438"/>
      <c r="X660" s="438"/>
      <c r="Y660" s="438"/>
      <c r="Z660" s="438"/>
    </row>
    <row r="661" spans="1:26" ht="15.75" customHeight="1" x14ac:dyDescent="0.2">
      <c r="A661" s="438"/>
      <c r="B661" s="25"/>
      <c r="C661" s="202"/>
      <c r="D661" s="25"/>
      <c r="E661" s="25"/>
      <c r="F661" s="202"/>
      <c r="G661" s="25"/>
      <c r="H661" s="25"/>
      <c r="I661" s="202"/>
      <c r="J661" s="25"/>
      <c r="K661" s="25"/>
      <c r="L661" s="202"/>
      <c r="M661" s="25"/>
      <c r="N661" s="25"/>
      <c r="O661" s="202"/>
      <c r="P661" s="25"/>
      <c r="Q661" s="25"/>
      <c r="R661" s="202"/>
      <c r="S661" s="438"/>
      <c r="T661" s="438"/>
      <c r="U661" s="438"/>
      <c r="V661" s="438"/>
      <c r="W661" s="438"/>
      <c r="X661" s="438"/>
      <c r="Y661" s="438"/>
      <c r="Z661" s="438"/>
    </row>
    <row r="662" spans="1:26" ht="15.75" customHeight="1" x14ac:dyDescent="0.2">
      <c r="A662" s="438"/>
      <c r="B662" s="25"/>
      <c r="C662" s="202"/>
      <c r="D662" s="25"/>
      <c r="E662" s="25"/>
      <c r="F662" s="202"/>
      <c r="G662" s="25"/>
      <c r="H662" s="25"/>
      <c r="I662" s="202"/>
      <c r="J662" s="25"/>
      <c r="K662" s="25"/>
      <c r="L662" s="202"/>
      <c r="M662" s="25"/>
      <c r="N662" s="25"/>
      <c r="O662" s="202"/>
      <c r="P662" s="25"/>
      <c r="Q662" s="25"/>
      <c r="R662" s="202"/>
      <c r="S662" s="438"/>
      <c r="T662" s="438"/>
      <c r="U662" s="438"/>
      <c r="V662" s="438"/>
      <c r="W662" s="438"/>
      <c r="X662" s="438"/>
      <c r="Y662" s="438"/>
      <c r="Z662" s="438"/>
    </row>
    <row r="663" spans="1:26" ht="15.75" customHeight="1" x14ac:dyDescent="0.2">
      <c r="A663" s="438"/>
      <c r="B663" s="25"/>
      <c r="C663" s="202"/>
      <c r="D663" s="25"/>
      <c r="E663" s="25"/>
      <c r="F663" s="202"/>
      <c r="G663" s="25"/>
      <c r="H663" s="25"/>
      <c r="I663" s="202"/>
      <c r="J663" s="25"/>
      <c r="K663" s="25"/>
      <c r="L663" s="202"/>
      <c r="M663" s="25"/>
      <c r="N663" s="25"/>
      <c r="O663" s="202"/>
      <c r="P663" s="25"/>
      <c r="Q663" s="25"/>
      <c r="R663" s="202"/>
      <c r="S663" s="438"/>
      <c r="T663" s="438"/>
      <c r="U663" s="438"/>
      <c r="V663" s="438"/>
      <c r="W663" s="438"/>
      <c r="X663" s="438"/>
      <c r="Y663" s="438"/>
      <c r="Z663" s="438"/>
    </row>
    <row r="664" spans="1:26" ht="15.75" customHeight="1" x14ac:dyDescent="0.2">
      <c r="A664" s="438"/>
      <c r="B664" s="25"/>
      <c r="C664" s="202"/>
      <c r="D664" s="25"/>
      <c r="E664" s="25"/>
      <c r="F664" s="202"/>
      <c r="G664" s="25"/>
      <c r="H664" s="25"/>
      <c r="I664" s="202"/>
      <c r="J664" s="25"/>
      <c r="K664" s="25"/>
      <c r="L664" s="202"/>
      <c r="M664" s="25"/>
      <c r="N664" s="25"/>
      <c r="O664" s="202"/>
      <c r="P664" s="25"/>
      <c r="Q664" s="25"/>
      <c r="R664" s="202"/>
      <c r="S664" s="438"/>
      <c r="T664" s="438"/>
      <c r="U664" s="438"/>
      <c r="V664" s="438"/>
      <c r="W664" s="438"/>
      <c r="X664" s="438"/>
      <c r="Y664" s="438"/>
      <c r="Z664" s="438"/>
    </row>
    <row r="665" spans="1:26" ht="15.75" customHeight="1" x14ac:dyDescent="0.2">
      <c r="A665" s="438"/>
      <c r="B665" s="25"/>
      <c r="C665" s="202"/>
      <c r="D665" s="25"/>
      <c r="E665" s="25"/>
      <c r="F665" s="202"/>
      <c r="G665" s="25"/>
      <c r="H665" s="25"/>
      <c r="I665" s="202"/>
      <c r="J665" s="25"/>
      <c r="K665" s="25"/>
      <c r="L665" s="202"/>
      <c r="M665" s="25"/>
      <c r="N665" s="25"/>
      <c r="O665" s="202"/>
      <c r="P665" s="25"/>
      <c r="Q665" s="25"/>
      <c r="R665" s="202"/>
      <c r="S665" s="438"/>
      <c r="T665" s="438"/>
      <c r="U665" s="438"/>
      <c r="V665" s="438"/>
      <c r="W665" s="438"/>
      <c r="X665" s="438"/>
      <c r="Y665" s="438"/>
      <c r="Z665" s="438"/>
    </row>
    <row r="666" spans="1:26" ht="15.75" customHeight="1" x14ac:dyDescent="0.2">
      <c r="A666" s="438"/>
      <c r="B666" s="25"/>
      <c r="C666" s="202"/>
      <c r="D666" s="25"/>
      <c r="E666" s="25"/>
      <c r="F666" s="202"/>
      <c r="G666" s="25"/>
      <c r="H666" s="25"/>
      <c r="I666" s="202"/>
      <c r="J666" s="25"/>
      <c r="K666" s="25"/>
      <c r="L666" s="202"/>
      <c r="M666" s="25"/>
      <c r="N666" s="25"/>
      <c r="O666" s="202"/>
      <c r="P666" s="25"/>
      <c r="Q666" s="25"/>
      <c r="R666" s="202"/>
      <c r="S666" s="438"/>
      <c r="T666" s="438"/>
      <c r="U666" s="438"/>
      <c r="V666" s="438"/>
      <c r="W666" s="438"/>
      <c r="X666" s="438"/>
      <c r="Y666" s="438"/>
      <c r="Z666" s="438"/>
    </row>
    <row r="667" spans="1:26" ht="15.75" customHeight="1" x14ac:dyDescent="0.2">
      <c r="A667" s="438"/>
      <c r="B667" s="25"/>
      <c r="C667" s="202"/>
      <c r="D667" s="25"/>
      <c r="E667" s="25"/>
      <c r="F667" s="202"/>
      <c r="G667" s="25"/>
      <c r="H667" s="25"/>
      <c r="I667" s="202"/>
      <c r="J667" s="25"/>
      <c r="K667" s="25"/>
      <c r="L667" s="202"/>
      <c r="M667" s="25"/>
      <c r="N667" s="25"/>
      <c r="O667" s="202"/>
      <c r="P667" s="25"/>
      <c r="Q667" s="25"/>
      <c r="R667" s="202"/>
      <c r="S667" s="438"/>
      <c r="T667" s="438"/>
      <c r="U667" s="438"/>
      <c r="V667" s="438"/>
      <c r="W667" s="438"/>
      <c r="X667" s="438"/>
      <c r="Y667" s="438"/>
      <c r="Z667" s="438"/>
    </row>
    <row r="668" spans="1:26" ht="15.75" customHeight="1" x14ac:dyDescent="0.2">
      <c r="A668" s="438"/>
      <c r="B668" s="25"/>
      <c r="C668" s="202"/>
      <c r="D668" s="25"/>
      <c r="E668" s="25"/>
      <c r="F668" s="202"/>
      <c r="G668" s="25"/>
      <c r="H668" s="25"/>
      <c r="I668" s="202"/>
      <c r="J668" s="25"/>
      <c r="K668" s="25"/>
      <c r="L668" s="202"/>
      <c r="M668" s="25"/>
      <c r="N668" s="25"/>
      <c r="O668" s="202"/>
      <c r="P668" s="25"/>
      <c r="Q668" s="25"/>
      <c r="R668" s="202"/>
      <c r="S668" s="438"/>
      <c r="T668" s="438"/>
      <c r="U668" s="438"/>
      <c r="V668" s="438"/>
      <c r="W668" s="438"/>
      <c r="X668" s="438"/>
      <c r="Y668" s="438"/>
      <c r="Z668" s="438"/>
    </row>
    <row r="669" spans="1:26" ht="15.75" customHeight="1" x14ac:dyDescent="0.2">
      <c r="A669" s="438"/>
      <c r="B669" s="25"/>
      <c r="C669" s="202"/>
      <c r="D669" s="25"/>
      <c r="E669" s="25"/>
      <c r="F669" s="202"/>
      <c r="G669" s="25"/>
      <c r="H669" s="25"/>
      <c r="I669" s="202"/>
      <c r="J669" s="25"/>
      <c r="K669" s="25"/>
      <c r="L669" s="202"/>
      <c r="M669" s="25"/>
      <c r="N669" s="25"/>
      <c r="O669" s="202"/>
      <c r="P669" s="25"/>
      <c r="Q669" s="25"/>
      <c r="R669" s="202"/>
      <c r="S669" s="438"/>
      <c r="T669" s="438"/>
      <c r="U669" s="438"/>
      <c r="V669" s="438"/>
      <c r="W669" s="438"/>
      <c r="X669" s="438"/>
      <c r="Y669" s="438"/>
      <c r="Z669" s="438"/>
    </row>
    <row r="670" spans="1:26" ht="15.75" customHeight="1" x14ac:dyDescent="0.2">
      <c r="A670" s="438"/>
      <c r="B670" s="25"/>
      <c r="C670" s="202"/>
      <c r="D670" s="25"/>
      <c r="E670" s="25"/>
      <c r="F670" s="202"/>
      <c r="G670" s="25"/>
      <c r="H670" s="25"/>
      <c r="I670" s="202"/>
      <c r="J670" s="25"/>
      <c r="K670" s="25"/>
      <c r="L670" s="202"/>
      <c r="M670" s="25"/>
      <c r="N670" s="25"/>
      <c r="O670" s="202"/>
      <c r="P670" s="25"/>
      <c r="Q670" s="25"/>
      <c r="R670" s="202"/>
      <c r="S670" s="438"/>
      <c r="T670" s="438"/>
      <c r="U670" s="438"/>
      <c r="V670" s="438"/>
      <c r="W670" s="438"/>
      <c r="X670" s="438"/>
      <c r="Y670" s="438"/>
      <c r="Z670" s="438"/>
    </row>
    <row r="671" spans="1:26" ht="15.75" customHeight="1" x14ac:dyDescent="0.2">
      <c r="A671" s="438"/>
      <c r="B671" s="25"/>
      <c r="C671" s="202"/>
      <c r="D671" s="25"/>
      <c r="E671" s="25"/>
      <c r="F671" s="202"/>
      <c r="G671" s="25"/>
      <c r="H671" s="25"/>
      <c r="I671" s="202"/>
      <c r="J671" s="25"/>
      <c r="K671" s="25"/>
      <c r="L671" s="202"/>
      <c r="M671" s="25"/>
      <c r="N671" s="25"/>
      <c r="O671" s="202"/>
      <c r="P671" s="25"/>
      <c r="Q671" s="25"/>
      <c r="R671" s="202"/>
      <c r="S671" s="438"/>
      <c r="T671" s="438"/>
      <c r="U671" s="438"/>
      <c r="V671" s="438"/>
      <c r="W671" s="438"/>
      <c r="X671" s="438"/>
      <c r="Y671" s="438"/>
      <c r="Z671" s="438"/>
    </row>
    <row r="672" spans="1:26" ht="15.75" customHeight="1" x14ac:dyDescent="0.2">
      <c r="A672" s="438"/>
      <c r="B672" s="25"/>
      <c r="C672" s="202"/>
      <c r="D672" s="25"/>
      <c r="E672" s="25"/>
      <c r="F672" s="202"/>
      <c r="G672" s="25"/>
      <c r="H672" s="25"/>
      <c r="I672" s="202"/>
      <c r="J672" s="25"/>
      <c r="K672" s="25"/>
      <c r="L672" s="202"/>
      <c r="M672" s="25"/>
      <c r="N672" s="25"/>
      <c r="O672" s="202"/>
      <c r="P672" s="25"/>
      <c r="Q672" s="25"/>
      <c r="R672" s="202"/>
      <c r="S672" s="438"/>
      <c r="T672" s="438"/>
      <c r="U672" s="438"/>
      <c r="V672" s="438"/>
      <c r="W672" s="438"/>
      <c r="X672" s="438"/>
      <c r="Y672" s="438"/>
      <c r="Z672" s="438"/>
    </row>
    <row r="673" spans="1:26" ht="15.75" customHeight="1" x14ac:dyDescent="0.2">
      <c r="A673" s="438"/>
      <c r="B673" s="25"/>
      <c r="C673" s="202"/>
      <c r="D673" s="25"/>
      <c r="E673" s="25"/>
      <c r="F673" s="202"/>
      <c r="G673" s="25"/>
      <c r="H673" s="25"/>
      <c r="I673" s="202"/>
      <c r="J673" s="25"/>
      <c r="K673" s="25"/>
      <c r="L673" s="202"/>
      <c r="M673" s="25"/>
      <c r="N673" s="25"/>
      <c r="O673" s="202"/>
      <c r="P673" s="25"/>
      <c r="Q673" s="25"/>
      <c r="R673" s="202"/>
      <c r="S673" s="438"/>
      <c r="T673" s="438"/>
      <c r="U673" s="438"/>
      <c r="V673" s="438"/>
      <c r="W673" s="438"/>
      <c r="X673" s="438"/>
      <c r="Y673" s="438"/>
      <c r="Z673" s="438"/>
    </row>
    <row r="674" spans="1:26" ht="15.75" customHeight="1" x14ac:dyDescent="0.2">
      <c r="A674" s="438"/>
      <c r="B674" s="25"/>
      <c r="C674" s="202"/>
      <c r="D674" s="25"/>
      <c r="E674" s="25"/>
      <c r="F674" s="202"/>
      <c r="G674" s="25"/>
      <c r="H674" s="25"/>
      <c r="I674" s="202"/>
      <c r="J674" s="25"/>
      <c r="K674" s="25"/>
      <c r="L674" s="202"/>
      <c r="M674" s="25"/>
      <c r="N674" s="25"/>
      <c r="O674" s="202"/>
      <c r="P674" s="25"/>
      <c r="Q674" s="25"/>
      <c r="R674" s="202"/>
      <c r="S674" s="438"/>
      <c r="T674" s="438"/>
      <c r="U674" s="438"/>
      <c r="V674" s="438"/>
      <c r="W674" s="438"/>
      <c r="X674" s="438"/>
      <c r="Y674" s="438"/>
      <c r="Z674" s="438"/>
    </row>
    <row r="675" spans="1:26" ht="15.75" customHeight="1" x14ac:dyDescent="0.2">
      <c r="A675" s="438"/>
      <c r="B675" s="25"/>
      <c r="C675" s="202"/>
      <c r="D675" s="25"/>
      <c r="E675" s="25"/>
      <c r="F675" s="202"/>
      <c r="G675" s="25"/>
      <c r="H675" s="25"/>
      <c r="I675" s="202"/>
      <c r="J675" s="25"/>
      <c r="K675" s="25"/>
      <c r="L675" s="202"/>
      <c r="M675" s="25"/>
      <c r="N675" s="25"/>
      <c r="O675" s="202"/>
      <c r="P675" s="25"/>
      <c r="Q675" s="25"/>
      <c r="R675" s="202"/>
      <c r="S675" s="438"/>
      <c r="T675" s="438"/>
      <c r="U675" s="438"/>
      <c r="V675" s="438"/>
      <c r="W675" s="438"/>
      <c r="X675" s="438"/>
      <c r="Y675" s="438"/>
      <c r="Z675" s="438"/>
    </row>
    <row r="676" spans="1:26" ht="15.75" customHeight="1" x14ac:dyDescent="0.2">
      <c r="A676" s="438"/>
      <c r="B676" s="25"/>
      <c r="C676" s="202"/>
      <c r="D676" s="25"/>
      <c r="E676" s="25"/>
      <c r="F676" s="202"/>
      <c r="G676" s="25"/>
      <c r="H676" s="25"/>
      <c r="I676" s="202"/>
      <c r="J676" s="25"/>
      <c r="K676" s="25"/>
      <c r="L676" s="202"/>
      <c r="M676" s="25"/>
      <c r="N676" s="25"/>
      <c r="O676" s="202"/>
      <c r="P676" s="25"/>
      <c r="Q676" s="25"/>
      <c r="R676" s="202"/>
      <c r="S676" s="438"/>
      <c r="T676" s="438"/>
      <c r="U676" s="438"/>
      <c r="V676" s="438"/>
      <c r="W676" s="438"/>
      <c r="X676" s="438"/>
      <c r="Y676" s="438"/>
      <c r="Z676" s="438"/>
    </row>
    <row r="677" spans="1:26" ht="15.75" customHeight="1" x14ac:dyDescent="0.2">
      <c r="A677" s="438"/>
      <c r="B677" s="25"/>
      <c r="C677" s="202"/>
      <c r="D677" s="25"/>
      <c r="E677" s="25"/>
      <c r="F677" s="202"/>
      <c r="G677" s="25"/>
      <c r="H677" s="25"/>
      <c r="I677" s="202"/>
      <c r="J677" s="25"/>
      <c r="K677" s="25"/>
      <c r="L677" s="202"/>
      <c r="M677" s="25"/>
      <c r="N677" s="25"/>
      <c r="O677" s="202"/>
      <c r="P677" s="25"/>
      <c r="Q677" s="25"/>
      <c r="R677" s="202"/>
      <c r="S677" s="438"/>
      <c r="T677" s="438"/>
      <c r="U677" s="438"/>
      <c r="V677" s="438"/>
      <c r="W677" s="438"/>
      <c r="X677" s="438"/>
      <c r="Y677" s="438"/>
      <c r="Z677" s="438"/>
    </row>
    <row r="678" spans="1:26" ht="15.75" customHeight="1" x14ac:dyDescent="0.2">
      <c r="A678" s="438"/>
      <c r="B678" s="25"/>
      <c r="C678" s="202"/>
      <c r="D678" s="25"/>
      <c r="E678" s="25"/>
      <c r="F678" s="202"/>
      <c r="G678" s="25"/>
      <c r="H678" s="25"/>
      <c r="I678" s="202"/>
      <c r="J678" s="25"/>
      <c r="K678" s="25"/>
      <c r="L678" s="202"/>
      <c r="M678" s="25"/>
      <c r="N678" s="25"/>
      <c r="O678" s="202"/>
      <c r="P678" s="25"/>
      <c r="Q678" s="25"/>
      <c r="R678" s="202"/>
      <c r="S678" s="438"/>
      <c r="T678" s="438"/>
      <c r="U678" s="438"/>
      <c r="V678" s="438"/>
      <c r="W678" s="438"/>
      <c r="X678" s="438"/>
      <c r="Y678" s="438"/>
      <c r="Z678" s="438"/>
    </row>
    <row r="679" spans="1:26" ht="15.75" customHeight="1" x14ac:dyDescent="0.2">
      <c r="A679" s="438"/>
      <c r="B679" s="25"/>
      <c r="C679" s="202"/>
      <c r="D679" s="25"/>
      <c r="E679" s="25"/>
      <c r="F679" s="202"/>
      <c r="G679" s="25"/>
      <c r="H679" s="25"/>
      <c r="I679" s="202"/>
      <c r="J679" s="25"/>
      <c r="K679" s="25"/>
      <c r="L679" s="202"/>
      <c r="M679" s="25"/>
      <c r="N679" s="25"/>
      <c r="O679" s="202"/>
      <c r="P679" s="25"/>
      <c r="Q679" s="25"/>
      <c r="R679" s="202"/>
      <c r="S679" s="438"/>
      <c r="T679" s="438"/>
      <c r="U679" s="438"/>
      <c r="V679" s="438"/>
      <c r="W679" s="438"/>
      <c r="X679" s="438"/>
      <c r="Y679" s="438"/>
      <c r="Z679" s="438"/>
    </row>
    <row r="680" spans="1:26" ht="15.75" customHeight="1" x14ac:dyDescent="0.2">
      <c r="A680" s="438"/>
      <c r="B680" s="25"/>
      <c r="C680" s="202"/>
      <c r="D680" s="25"/>
      <c r="E680" s="25"/>
      <c r="F680" s="202"/>
      <c r="G680" s="25"/>
      <c r="H680" s="25"/>
      <c r="I680" s="202"/>
      <c r="J680" s="25"/>
      <c r="K680" s="25"/>
      <c r="L680" s="202"/>
      <c r="M680" s="25"/>
      <c r="N680" s="25"/>
      <c r="O680" s="202"/>
      <c r="P680" s="25"/>
      <c r="Q680" s="25"/>
      <c r="R680" s="202"/>
      <c r="S680" s="438"/>
      <c r="T680" s="438"/>
      <c r="U680" s="438"/>
      <c r="V680" s="438"/>
      <c r="W680" s="438"/>
      <c r="X680" s="438"/>
      <c r="Y680" s="438"/>
      <c r="Z680" s="438"/>
    </row>
    <row r="681" spans="1:26" ht="15.75" customHeight="1" x14ac:dyDescent="0.2">
      <c r="A681" s="438"/>
      <c r="B681" s="25"/>
      <c r="C681" s="202"/>
      <c r="D681" s="25"/>
      <c r="E681" s="25"/>
      <c r="F681" s="202"/>
      <c r="G681" s="25"/>
      <c r="H681" s="25"/>
      <c r="I681" s="202"/>
      <c r="J681" s="25"/>
      <c r="K681" s="25"/>
      <c r="L681" s="202"/>
      <c r="M681" s="25"/>
      <c r="N681" s="25"/>
      <c r="O681" s="202"/>
      <c r="P681" s="25"/>
      <c r="Q681" s="25"/>
      <c r="R681" s="202"/>
      <c r="S681" s="438"/>
      <c r="T681" s="438"/>
      <c r="U681" s="438"/>
      <c r="V681" s="438"/>
      <c r="W681" s="438"/>
      <c r="X681" s="438"/>
      <c r="Y681" s="438"/>
      <c r="Z681" s="438"/>
    </row>
    <row r="682" spans="1:26" ht="15.75" customHeight="1" x14ac:dyDescent="0.2">
      <c r="A682" s="438"/>
      <c r="B682" s="25"/>
      <c r="C682" s="202"/>
      <c r="D682" s="25"/>
      <c r="E682" s="25"/>
      <c r="F682" s="202"/>
      <c r="G682" s="25"/>
      <c r="H682" s="25"/>
      <c r="I682" s="202"/>
      <c r="J682" s="25"/>
      <c r="K682" s="25"/>
      <c r="L682" s="202"/>
      <c r="M682" s="25"/>
      <c r="N682" s="25"/>
      <c r="O682" s="202"/>
      <c r="P682" s="25"/>
      <c r="Q682" s="25"/>
      <c r="R682" s="202"/>
      <c r="S682" s="438"/>
      <c r="T682" s="438"/>
      <c r="U682" s="438"/>
      <c r="V682" s="438"/>
      <c r="W682" s="438"/>
      <c r="X682" s="438"/>
      <c r="Y682" s="438"/>
      <c r="Z682" s="438"/>
    </row>
    <row r="683" spans="1:26" ht="15.75" customHeight="1" x14ac:dyDescent="0.2">
      <c r="A683" s="438"/>
      <c r="B683" s="25"/>
      <c r="C683" s="202"/>
      <c r="D683" s="25"/>
      <c r="E683" s="25"/>
      <c r="F683" s="202"/>
      <c r="G683" s="25"/>
      <c r="H683" s="25"/>
      <c r="I683" s="202"/>
      <c r="J683" s="25"/>
      <c r="K683" s="25"/>
      <c r="L683" s="202"/>
      <c r="M683" s="25"/>
      <c r="N683" s="25"/>
      <c r="O683" s="202"/>
      <c r="P683" s="25"/>
      <c r="Q683" s="25"/>
      <c r="R683" s="202"/>
      <c r="S683" s="438"/>
      <c r="T683" s="438"/>
      <c r="U683" s="438"/>
      <c r="V683" s="438"/>
      <c r="W683" s="438"/>
      <c r="X683" s="438"/>
      <c r="Y683" s="438"/>
      <c r="Z683" s="438"/>
    </row>
    <row r="684" spans="1:26" ht="15.75" customHeight="1" x14ac:dyDescent="0.2">
      <c r="A684" s="438"/>
      <c r="B684" s="25"/>
      <c r="C684" s="202"/>
      <c r="D684" s="25"/>
      <c r="E684" s="25"/>
      <c r="F684" s="202"/>
      <c r="G684" s="25"/>
      <c r="H684" s="25"/>
      <c r="I684" s="202"/>
      <c r="J684" s="25"/>
      <c r="K684" s="25"/>
      <c r="L684" s="202"/>
      <c r="M684" s="25"/>
      <c r="N684" s="25"/>
      <c r="O684" s="202"/>
      <c r="P684" s="25"/>
      <c r="Q684" s="25"/>
      <c r="R684" s="202"/>
      <c r="S684" s="438"/>
      <c r="T684" s="438"/>
      <c r="U684" s="438"/>
      <c r="V684" s="438"/>
      <c r="W684" s="438"/>
      <c r="X684" s="438"/>
      <c r="Y684" s="438"/>
      <c r="Z684" s="438"/>
    </row>
    <row r="685" spans="1:26" ht="15.75" customHeight="1" x14ac:dyDescent="0.2">
      <c r="A685" s="438"/>
      <c r="B685" s="25"/>
      <c r="C685" s="202"/>
      <c r="D685" s="25"/>
      <c r="E685" s="25"/>
      <c r="F685" s="202"/>
      <c r="G685" s="25"/>
      <c r="H685" s="25"/>
      <c r="I685" s="202"/>
      <c r="J685" s="25"/>
      <c r="K685" s="25"/>
      <c r="L685" s="202"/>
      <c r="M685" s="25"/>
      <c r="N685" s="25"/>
      <c r="O685" s="202"/>
      <c r="P685" s="25"/>
      <c r="Q685" s="25"/>
      <c r="R685" s="202"/>
      <c r="S685" s="438"/>
      <c r="T685" s="438"/>
      <c r="U685" s="438"/>
      <c r="V685" s="438"/>
      <c r="W685" s="438"/>
      <c r="X685" s="438"/>
      <c r="Y685" s="438"/>
      <c r="Z685" s="438"/>
    </row>
    <row r="686" spans="1:26" ht="15.75" customHeight="1" x14ac:dyDescent="0.2">
      <c r="A686" s="438"/>
      <c r="B686" s="25"/>
      <c r="C686" s="202"/>
      <c r="D686" s="25"/>
      <c r="E686" s="25"/>
      <c r="F686" s="202"/>
      <c r="G686" s="25"/>
      <c r="H686" s="25"/>
      <c r="I686" s="202"/>
      <c r="J686" s="25"/>
      <c r="K686" s="25"/>
      <c r="L686" s="202"/>
      <c r="M686" s="25"/>
      <c r="N686" s="25"/>
      <c r="O686" s="202"/>
      <c r="P686" s="25"/>
      <c r="Q686" s="25"/>
      <c r="R686" s="202"/>
      <c r="S686" s="438"/>
      <c r="T686" s="438"/>
      <c r="U686" s="438"/>
      <c r="V686" s="438"/>
      <c r="W686" s="438"/>
      <c r="X686" s="438"/>
      <c r="Y686" s="438"/>
      <c r="Z686" s="438"/>
    </row>
    <row r="687" spans="1:26" ht="15.75" customHeight="1" x14ac:dyDescent="0.2">
      <c r="A687" s="438"/>
      <c r="B687" s="25"/>
      <c r="C687" s="202"/>
      <c r="D687" s="25"/>
      <c r="E687" s="25"/>
      <c r="F687" s="202"/>
      <c r="G687" s="25"/>
      <c r="H687" s="25"/>
      <c r="I687" s="202"/>
      <c r="J687" s="25"/>
      <c r="K687" s="25"/>
      <c r="L687" s="202"/>
      <c r="M687" s="25"/>
      <c r="N687" s="25"/>
      <c r="O687" s="202"/>
      <c r="P687" s="25"/>
      <c r="Q687" s="25"/>
      <c r="R687" s="202"/>
      <c r="S687" s="438"/>
      <c r="T687" s="438"/>
      <c r="U687" s="438"/>
      <c r="V687" s="438"/>
      <c r="W687" s="438"/>
      <c r="X687" s="438"/>
      <c r="Y687" s="438"/>
      <c r="Z687" s="438"/>
    </row>
    <row r="688" spans="1:26" ht="15.75" customHeight="1" x14ac:dyDescent="0.2">
      <c r="A688" s="438"/>
      <c r="B688" s="25"/>
      <c r="C688" s="202"/>
      <c r="D688" s="25"/>
      <c r="E688" s="25"/>
      <c r="F688" s="202"/>
      <c r="G688" s="25"/>
      <c r="H688" s="25"/>
      <c r="I688" s="202"/>
      <c r="J688" s="25"/>
      <c r="K688" s="25"/>
      <c r="L688" s="202"/>
      <c r="M688" s="25"/>
      <c r="N688" s="25"/>
      <c r="O688" s="202"/>
      <c r="P688" s="25"/>
      <c r="Q688" s="25"/>
      <c r="R688" s="202"/>
      <c r="S688" s="438"/>
      <c r="T688" s="438"/>
      <c r="U688" s="438"/>
      <c r="V688" s="438"/>
      <c r="W688" s="438"/>
      <c r="X688" s="438"/>
      <c r="Y688" s="438"/>
      <c r="Z688" s="438"/>
    </row>
    <row r="689" spans="1:26" ht="15.75" customHeight="1" x14ac:dyDescent="0.2">
      <c r="A689" s="438"/>
      <c r="B689" s="25"/>
      <c r="C689" s="202"/>
      <c r="D689" s="25"/>
      <c r="E689" s="25"/>
      <c r="F689" s="202"/>
      <c r="G689" s="25"/>
      <c r="H689" s="25"/>
      <c r="I689" s="202"/>
      <c r="J689" s="25"/>
      <c r="K689" s="25"/>
      <c r="L689" s="202"/>
      <c r="M689" s="25"/>
      <c r="N689" s="25"/>
      <c r="O689" s="202"/>
      <c r="P689" s="25"/>
      <c r="Q689" s="25"/>
      <c r="R689" s="202"/>
      <c r="S689" s="438"/>
      <c r="T689" s="438"/>
      <c r="U689" s="438"/>
      <c r="V689" s="438"/>
      <c r="W689" s="438"/>
      <c r="X689" s="438"/>
      <c r="Y689" s="438"/>
      <c r="Z689" s="438"/>
    </row>
    <row r="690" spans="1:26" ht="15.75" customHeight="1" x14ac:dyDescent="0.2">
      <c r="A690" s="438"/>
      <c r="B690" s="25"/>
      <c r="C690" s="202"/>
      <c r="D690" s="25"/>
      <c r="E690" s="25"/>
      <c r="F690" s="202"/>
      <c r="G690" s="25"/>
      <c r="H690" s="25"/>
      <c r="I690" s="202"/>
      <c r="J690" s="25"/>
      <c r="K690" s="25"/>
      <c r="L690" s="202"/>
      <c r="M690" s="25"/>
      <c r="N690" s="25"/>
      <c r="O690" s="202"/>
      <c r="P690" s="25"/>
      <c r="Q690" s="25"/>
      <c r="R690" s="202"/>
      <c r="S690" s="438"/>
      <c r="T690" s="438"/>
      <c r="U690" s="438"/>
      <c r="V690" s="438"/>
      <c r="W690" s="438"/>
      <c r="X690" s="438"/>
      <c r="Y690" s="438"/>
      <c r="Z690" s="438"/>
    </row>
    <row r="691" spans="1:26" ht="15.75" customHeight="1" x14ac:dyDescent="0.2">
      <c r="A691" s="438"/>
      <c r="B691" s="25"/>
      <c r="C691" s="202"/>
      <c r="D691" s="25"/>
      <c r="E691" s="25"/>
      <c r="F691" s="202"/>
      <c r="G691" s="25"/>
      <c r="H691" s="25"/>
      <c r="I691" s="202"/>
      <c r="J691" s="25"/>
      <c r="K691" s="25"/>
      <c r="L691" s="202"/>
      <c r="M691" s="25"/>
      <c r="N691" s="25"/>
      <c r="O691" s="202"/>
      <c r="P691" s="25"/>
      <c r="Q691" s="25"/>
      <c r="R691" s="202"/>
      <c r="S691" s="438"/>
      <c r="T691" s="438"/>
      <c r="U691" s="438"/>
      <c r="V691" s="438"/>
      <c r="W691" s="438"/>
      <c r="X691" s="438"/>
      <c r="Y691" s="438"/>
      <c r="Z691" s="438"/>
    </row>
    <row r="692" spans="1:26" ht="15.75" customHeight="1" x14ac:dyDescent="0.2">
      <c r="A692" s="438"/>
      <c r="B692" s="25"/>
      <c r="C692" s="202"/>
      <c r="D692" s="25"/>
      <c r="E692" s="25"/>
      <c r="F692" s="202"/>
      <c r="G692" s="25"/>
      <c r="H692" s="25"/>
      <c r="I692" s="202"/>
      <c r="J692" s="25"/>
      <c r="K692" s="25"/>
      <c r="L692" s="202"/>
      <c r="M692" s="25"/>
      <c r="N692" s="25"/>
      <c r="O692" s="202"/>
      <c r="P692" s="25"/>
      <c r="Q692" s="25"/>
      <c r="R692" s="202"/>
      <c r="S692" s="438"/>
      <c r="T692" s="438"/>
      <c r="U692" s="438"/>
      <c r="V692" s="438"/>
      <c r="W692" s="438"/>
      <c r="X692" s="438"/>
      <c r="Y692" s="438"/>
      <c r="Z692" s="438"/>
    </row>
    <row r="693" spans="1:26" ht="15.75" customHeight="1" x14ac:dyDescent="0.2">
      <c r="A693" s="438"/>
      <c r="B693" s="25"/>
      <c r="C693" s="202"/>
      <c r="D693" s="25"/>
      <c r="E693" s="25"/>
      <c r="F693" s="202"/>
      <c r="G693" s="25"/>
      <c r="H693" s="25"/>
      <c r="I693" s="202"/>
      <c r="J693" s="25"/>
      <c r="K693" s="25"/>
      <c r="L693" s="202"/>
      <c r="M693" s="25"/>
      <c r="N693" s="25"/>
      <c r="O693" s="202"/>
      <c r="P693" s="25"/>
      <c r="Q693" s="25"/>
      <c r="R693" s="202"/>
      <c r="S693" s="438"/>
      <c r="T693" s="438"/>
      <c r="U693" s="438"/>
      <c r="V693" s="438"/>
      <c r="W693" s="438"/>
      <c r="X693" s="438"/>
      <c r="Y693" s="438"/>
      <c r="Z693" s="438"/>
    </row>
    <row r="694" spans="1:26" ht="15.75" customHeight="1" x14ac:dyDescent="0.2">
      <c r="A694" s="438"/>
      <c r="B694" s="25"/>
      <c r="C694" s="202"/>
      <c r="D694" s="25"/>
      <c r="E694" s="25"/>
      <c r="F694" s="202"/>
      <c r="G694" s="25"/>
      <c r="H694" s="25"/>
      <c r="I694" s="202"/>
      <c r="J694" s="25"/>
      <c r="K694" s="25"/>
      <c r="L694" s="202"/>
      <c r="M694" s="25"/>
      <c r="N694" s="25"/>
      <c r="O694" s="202"/>
      <c r="P694" s="25"/>
      <c r="Q694" s="25"/>
      <c r="R694" s="202"/>
      <c r="S694" s="438"/>
      <c r="T694" s="438"/>
      <c r="U694" s="438"/>
      <c r="V694" s="438"/>
      <c r="W694" s="438"/>
      <c r="X694" s="438"/>
      <c r="Y694" s="438"/>
      <c r="Z694" s="438"/>
    </row>
    <row r="695" spans="1:26" ht="15.75" customHeight="1" x14ac:dyDescent="0.2">
      <c r="A695" s="438"/>
      <c r="B695" s="25"/>
      <c r="C695" s="202"/>
      <c r="D695" s="25"/>
      <c r="E695" s="25"/>
      <c r="F695" s="202"/>
      <c r="G695" s="25"/>
      <c r="H695" s="25"/>
      <c r="I695" s="202"/>
      <c r="J695" s="25"/>
      <c r="K695" s="25"/>
      <c r="L695" s="202"/>
      <c r="M695" s="25"/>
      <c r="N695" s="25"/>
      <c r="O695" s="202"/>
      <c r="P695" s="25"/>
      <c r="Q695" s="25"/>
      <c r="R695" s="202"/>
      <c r="S695" s="438"/>
      <c r="T695" s="438"/>
      <c r="U695" s="438"/>
      <c r="V695" s="438"/>
      <c r="W695" s="438"/>
      <c r="X695" s="438"/>
      <c r="Y695" s="438"/>
      <c r="Z695" s="438"/>
    </row>
    <row r="696" spans="1:26" ht="15.75" customHeight="1" x14ac:dyDescent="0.2">
      <c r="A696" s="438"/>
      <c r="B696" s="25"/>
      <c r="C696" s="202"/>
      <c r="D696" s="25"/>
      <c r="E696" s="25"/>
      <c r="F696" s="202"/>
      <c r="G696" s="25"/>
      <c r="H696" s="25"/>
      <c r="I696" s="202"/>
      <c r="J696" s="25"/>
      <c r="K696" s="25"/>
      <c r="L696" s="202"/>
      <c r="M696" s="25"/>
      <c r="N696" s="25"/>
      <c r="O696" s="202"/>
      <c r="P696" s="25"/>
      <c r="Q696" s="25"/>
      <c r="R696" s="202"/>
      <c r="S696" s="438"/>
      <c r="T696" s="438"/>
      <c r="U696" s="438"/>
      <c r="V696" s="438"/>
      <c r="W696" s="438"/>
      <c r="X696" s="438"/>
      <c r="Y696" s="438"/>
      <c r="Z696" s="438"/>
    </row>
    <row r="697" spans="1:26" ht="15.75" customHeight="1" x14ac:dyDescent="0.2">
      <c r="A697" s="438"/>
      <c r="B697" s="25"/>
      <c r="C697" s="202"/>
      <c r="D697" s="25"/>
      <c r="E697" s="25"/>
      <c r="F697" s="202"/>
      <c r="G697" s="25"/>
      <c r="H697" s="25"/>
      <c r="I697" s="202"/>
      <c r="J697" s="25"/>
      <c r="K697" s="25"/>
      <c r="L697" s="202"/>
      <c r="M697" s="25"/>
      <c r="N697" s="25"/>
      <c r="O697" s="202"/>
      <c r="P697" s="25"/>
      <c r="Q697" s="25"/>
      <c r="R697" s="202"/>
      <c r="S697" s="438"/>
      <c r="T697" s="438"/>
      <c r="U697" s="438"/>
      <c r="V697" s="438"/>
      <c r="W697" s="438"/>
      <c r="X697" s="438"/>
      <c r="Y697" s="438"/>
      <c r="Z697" s="438"/>
    </row>
    <row r="698" spans="1:26" ht="15.75" customHeight="1" x14ac:dyDescent="0.2">
      <c r="A698" s="438"/>
      <c r="B698" s="25"/>
      <c r="C698" s="202"/>
      <c r="D698" s="25"/>
      <c r="E698" s="25"/>
      <c r="F698" s="202"/>
      <c r="G698" s="25"/>
      <c r="H698" s="25"/>
      <c r="I698" s="202"/>
      <c r="J698" s="25"/>
      <c r="K698" s="25"/>
      <c r="L698" s="202"/>
      <c r="M698" s="25"/>
      <c r="N698" s="25"/>
      <c r="O698" s="202"/>
      <c r="P698" s="25"/>
      <c r="Q698" s="25"/>
      <c r="R698" s="202"/>
      <c r="S698" s="438"/>
      <c r="T698" s="438"/>
      <c r="U698" s="438"/>
      <c r="V698" s="438"/>
      <c r="W698" s="438"/>
      <c r="X698" s="438"/>
      <c r="Y698" s="438"/>
      <c r="Z698" s="438"/>
    </row>
    <row r="699" spans="1:26" ht="15.75" customHeight="1" x14ac:dyDescent="0.2">
      <c r="A699" s="438"/>
      <c r="B699" s="25"/>
      <c r="C699" s="202"/>
      <c r="D699" s="25"/>
      <c r="E699" s="25"/>
      <c r="F699" s="202"/>
      <c r="G699" s="25"/>
      <c r="H699" s="25"/>
      <c r="I699" s="202"/>
      <c r="J699" s="25"/>
      <c r="K699" s="25"/>
      <c r="L699" s="202"/>
      <c r="M699" s="25"/>
      <c r="N699" s="25"/>
      <c r="O699" s="202"/>
      <c r="P699" s="25"/>
      <c r="Q699" s="25"/>
      <c r="R699" s="202"/>
      <c r="S699" s="438"/>
      <c r="T699" s="438"/>
      <c r="U699" s="438"/>
      <c r="V699" s="438"/>
      <c r="W699" s="438"/>
      <c r="X699" s="438"/>
      <c r="Y699" s="438"/>
      <c r="Z699" s="438"/>
    </row>
    <row r="700" spans="1:26" ht="15.75" customHeight="1" x14ac:dyDescent="0.2">
      <c r="A700" s="438"/>
      <c r="B700" s="25"/>
      <c r="C700" s="202"/>
      <c r="D700" s="25"/>
      <c r="E700" s="25"/>
      <c r="F700" s="202"/>
      <c r="G700" s="25"/>
      <c r="H700" s="25"/>
      <c r="I700" s="202"/>
      <c r="J700" s="25"/>
      <c r="K700" s="25"/>
      <c r="L700" s="202"/>
      <c r="M700" s="25"/>
      <c r="N700" s="25"/>
      <c r="O700" s="202"/>
      <c r="P700" s="25"/>
      <c r="Q700" s="25"/>
      <c r="R700" s="202"/>
      <c r="S700" s="438"/>
      <c r="T700" s="438"/>
      <c r="U700" s="438"/>
      <c r="V700" s="438"/>
      <c r="W700" s="438"/>
      <c r="X700" s="438"/>
      <c r="Y700" s="438"/>
      <c r="Z700" s="438"/>
    </row>
    <row r="701" spans="1:26" ht="15.75" customHeight="1" x14ac:dyDescent="0.2">
      <c r="A701" s="438"/>
      <c r="B701" s="25"/>
      <c r="C701" s="202"/>
      <c r="D701" s="25"/>
      <c r="E701" s="25"/>
      <c r="F701" s="202"/>
      <c r="G701" s="25"/>
      <c r="H701" s="25"/>
      <c r="I701" s="202"/>
      <c r="J701" s="25"/>
      <c r="K701" s="25"/>
      <c r="L701" s="202"/>
      <c r="M701" s="25"/>
      <c r="N701" s="25"/>
      <c r="O701" s="202"/>
      <c r="P701" s="25"/>
      <c r="Q701" s="25"/>
      <c r="R701" s="202"/>
      <c r="S701" s="438"/>
      <c r="T701" s="438"/>
      <c r="U701" s="438"/>
      <c r="V701" s="438"/>
      <c r="W701" s="438"/>
      <c r="X701" s="438"/>
      <c r="Y701" s="438"/>
      <c r="Z701" s="438"/>
    </row>
    <row r="702" spans="1:26" ht="15.75" customHeight="1" x14ac:dyDescent="0.2">
      <c r="A702" s="438"/>
      <c r="B702" s="25"/>
      <c r="C702" s="202"/>
      <c r="D702" s="25"/>
      <c r="E702" s="25"/>
      <c r="F702" s="202"/>
      <c r="G702" s="25"/>
      <c r="H702" s="25"/>
      <c r="I702" s="202"/>
      <c r="J702" s="25"/>
      <c r="K702" s="25"/>
      <c r="L702" s="202"/>
      <c r="M702" s="25"/>
      <c r="N702" s="25"/>
      <c r="O702" s="202"/>
      <c r="P702" s="25"/>
      <c r="Q702" s="25"/>
      <c r="R702" s="202"/>
      <c r="S702" s="438"/>
      <c r="T702" s="438"/>
      <c r="U702" s="438"/>
      <c r="V702" s="438"/>
      <c r="W702" s="438"/>
      <c r="X702" s="438"/>
      <c r="Y702" s="438"/>
      <c r="Z702" s="438"/>
    </row>
    <row r="703" spans="1:26" ht="15.75" customHeight="1" x14ac:dyDescent="0.2">
      <c r="A703" s="438"/>
      <c r="B703" s="25"/>
      <c r="C703" s="202"/>
      <c r="D703" s="25"/>
      <c r="E703" s="25"/>
      <c r="F703" s="202"/>
      <c r="G703" s="25"/>
      <c r="H703" s="25"/>
      <c r="I703" s="202"/>
      <c r="J703" s="25"/>
      <c r="K703" s="25"/>
      <c r="L703" s="202"/>
      <c r="M703" s="25"/>
      <c r="N703" s="25"/>
      <c r="O703" s="202"/>
      <c r="P703" s="25"/>
      <c r="Q703" s="25"/>
      <c r="R703" s="202"/>
      <c r="S703" s="438"/>
      <c r="T703" s="438"/>
      <c r="U703" s="438"/>
      <c r="V703" s="438"/>
      <c r="W703" s="438"/>
      <c r="X703" s="438"/>
      <c r="Y703" s="438"/>
      <c r="Z703" s="438"/>
    </row>
    <row r="704" spans="1:26" ht="15.75" customHeight="1" x14ac:dyDescent="0.2">
      <c r="A704" s="438"/>
      <c r="B704" s="25"/>
      <c r="C704" s="202"/>
      <c r="D704" s="25"/>
      <c r="E704" s="25"/>
      <c r="F704" s="202"/>
      <c r="G704" s="25"/>
      <c r="H704" s="25"/>
      <c r="I704" s="202"/>
      <c r="J704" s="25"/>
      <c r="K704" s="25"/>
      <c r="L704" s="202"/>
      <c r="M704" s="25"/>
      <c r="N704" s="25"/>
      <c r="O704" s="202"/>
      <c r="P704" s="25"/>
      <c r="Q704" s="25"/>
      <c r="R704" s="202"/>
      <c r="S704" s="438"/>
      <c r="T704" s="438"/>
      <c r="U704" s="438"/>
      <c r="V704" s="438"/>
      <c r="W704" s="438"/>
      <c r="X704" s="438"/>
      <c r="Y704" s="438"/>
      <c r="Z704" s="438"/>
    </row>
    <row r="705" spans="1:26" ht="15.75" customHeight="1" x14ac:dyDescent="0.2">
      <c r="A705" s="438"/>
      <c r="B705" s="25"/>
      <c r="C705" s="202"/>
      <c r="D705" s="25"/>
      <c r="E705" s="25"/>
      <c r="F705" s="202"/>
      <c r="G705" s="25"/>
      <c r="H705" s="25"/>
      <c r="I705" s="202"/>
      <c r="J705" s="25"/>
      <c r="K705" s="25"/>
      <c r="L705" s="202"/>
      <c r="M705" s="25"/>
      <c r="N705" s="25"/>
      <c r="O705" s="202"/>
      <c r="P705" s="25"/>
      <c r="Q705" s="25"/>
      <c r="R705" s="202"/>
      <c r="S705" s="438"/>
      <c r="T705" s="438"/>
      <c r="U705" s="438"/>
      <c r="V705" s="438"/>
      <c r="W705" s="438"/>
      <c r="X705" s="438"/>
      <c r="Y705" s="438"/>
      <c r="Z705" s="438"/>
    </row>
    <row r="706" spans="1:26" ht="15.75" customHeight="1" x14ac:dyDescent="0.2">
      <c r="A706" s="438"/>
      <c r="B706" s="25"/>
      <c r="C706" s="202"/>
      <c r="D706" s="25"/>
      <c r="E706" s="25"/>
      <c r="F706" s="202"/>
      <c r="G706" s="25"/>
      <c r="H706" s="25"/>
      <c r="I706" s="202"/>
      <c r="J706" s="25"/>
      <c r="K706" s="25"/>
      <c r="L706" s="202"/>
      <c r="M706" s="25"/>
      <c r="N706" s="25"/>
      <c r="O706" s="202"/>
      <c r="P706" s="25"/>
      <c r="Q706" s="25"/>
      <c r="R706" s="202"/>
      <c r="S706" s="438"/>
      <c r="T706" s="438"/>
      <c r="U706" s="438"/>
      <c r="V706" s="438"/>
      <c r="W706" s="438"/>
      <c r="X706" s="438"/>
      <c r="Y706" s="438"/>
      <c r="Z706" s="438"/>
    </row>
    <row r="707" spans="1:26" ht="15.75" customHeight="1" x14ac:dyDescent="0.2">
      <c r="A707" s="438"/>
      <c r="B707" s="25"/>
      <c r="C707" s="202"/>
      <c r="D707" s="25"/>
      <c r="E707" s="25"/>
      <c r="F707" s="202"/>
      <c r="G707" s="25"/>
      <c r="H707" s="25"/>
      <c r="I707" s="202"/>
      <c r="J707" s="25"/>
      <c r="K707" s="25"/>
      <c r="L707" s="202"/>
      <c r="M707" s="25"/>
      <c r="N707" s="25"/>
      <c r="O707" s="202"/>
      <c r="P707" s="25"/>
      <c r="Q707" s="25"/>
      <c r="R707" s="202"/>
      <c r="S707" s="438"/>
      <c r="T707" s="438"/>
      <c r="U707" s="438"/>
      <c r="V707" s="438"/>
      <c r="W707" s="438"/>
      <c r="X707" s="438"/>
      <c r="Y707" s="438"/>
      <c r="Z707" s="438"/>
    </row>
    <row r="708" spans="1:26" ht="15.75" customHeight="1" x14ac:dyDescent="0.2">
      <c r="A708" s="438"/>
      <c r="B708" s="25"/>
      <c r="C708" s="202"/>
      <c r="D708" s="25"/>
      <c r="E708" s="25"/>
      <c r="F708" s="202"/>
      <c r="G708" s="25"/>
      <c r="H708" s="25"/>
      <c r="I708" s="202"/>
      <c r="J708" s="25"/>
      <c r="K708" s="25"/>
      <c r="L708" s="202"/>
      <c r="M708" s="25"/>
      <c r="N708" s="25"/>
      <c r="O708" s="202"/>
      <c r="P708" s="25"/>
      <c r="Q708" s="25"/>
      <c r="R708" s="202"/>
      <c r="S708" s="438"/>
      <c r="T708" s="438"/>
      <c r="U708" s="438"/>
      <c r="V708" s="438"/>
      <c r="W708" s="438"/>
      <c r="X708" s="438"/>
      <c r="Y708" s="438"/>
      <c r="Z708" s="438"/>
    </row>
    <row r="709" spans="1:26" ht="15.75" customHeight="1" x14ac:dyDescent="0.2">
      <c r="A709" s="438"/>
      <c r="B709" s="25"/>
      <c r="C709" s="202"/>
      <c r="D709" s="25"/>
      <c r="E709" s="25"/>
      <c r="F709" s="202"/>
      <c r="G709" s="25"/>
      <c r="H709" s="25"/>
      <c r="I709" s="202"/>
      <c r="J709" s="25"/>
      <c r="K709" s="25"/>
      <c r="L709" s="202"/>
      <c r="M709" s="25"/>
      <c r="N709" s="25"/>
      <c r="O709" s="202"/>
      <c r="P709" s="25"/>
      <c r="Q709" s="25"/>
      <c r="R709" s="202"/>
      <c r="S709" s="438"/>
      <c r="T709" s="438"/>
      <c r="U709" s="438"/>
      <c r="V709" s="438"/>
      <c r="W709" s="438"/>
      <c r="X709" s="438"/>
      <c r="Y709" s="438"/>
      <c r="Z709" s="438"/>
    </row>
    <row r="710" spans="1:26" ht="15.75" customHeight="1" x14ac:dyDescent="0.2">
      <c r="A710" s="438"/>
      <c r="B710" s="25"/>
      <c r="C710" s="202"/>
      <c r="D710" s="25"/>
      <c r="E710" s="25"/>
      <c r="F710" s="202"/>
      <c r="G710" s="25"/>
      <c r="H710" s="25"/>
      <c r="I710" s="202"/>
      <c r="J710" s="25"/>
      <c r="K710" s="25"/>
      <c r="L710" s="202"/>
      <c r="M710" s="25"/>
      <c r="N710" s="25"/>
      <c r="O710" s="202"/>
      <c r="P710" s="25"/>
      <c r="Q710" s="25"/>
      <c r="R710" s="202"/>
      <c r="S710" s="438"/>
      <c r="T710" s="438"/>
      <c r="U710" s="438"/>
      <c r="V710" s="438"/>
      <c r="W710" s="438"/>
      <c r="X710" s="438"/>
      <c r="Y710" s="438"/>
      <c r="Z710" s="438"/>
    </row>
    <row r="711" spans="1:26" ht="15.75" customHeight="1" x14ac:dyDescent="0.2">
      <c r="A711" s="438"/>
      <c r="B711" s="25"/>
      <c r="C711" s="202"/>
      <c r="D711" s="25"/>
      <c r="E711" s="25"/>
      <c r="F711" s="202"/>
      <c r="G711" s="25"/>
      <c r="H711" s="25"/>
      <c r="I711" s="202"/>
      <c r="J711" s="25"/>
      <c r="K711" s="25"/>
      <c r="L711" s="202"/>
      <c r="M711" s="25"/>
      <c r="N711" s="25"/>
      <c r="O711" s="202"/>
      <c r="P711" s="25"/>
      <c r="Q711" s="25"/>
      <c r="R711" s="202"/>
      <c r="S711" s="438"/>
      <c r="T711" s="438"/>
      <c r="U711" s="438"/>
      <c r="V711" s="438"/>
      <c r="W711" s="438"/>
      <c r="X711" s="438"/>
      <c r="Y711" s="438"/>
      <c r="Z711" s="438"/>
    </row>
    <row r="712" spans="1:26" ht="15.75" customHeight="1" x14ac:dyDescent="0.2">
      <c r="A712" s="438"/>
      <c r="B712" s="25"/>
      <c r="C712" s="202"/>
      <c r="D712" s="25"/>
      <c r="E712" s="25"/>
      <c r="F712" s="202"/>
      <c r="G712" s="25"/>
      <c r="H712" s="25"/>
      <c r="I712" s="202"/>
      <c r="J712" s="25"/>
      <c r="K712" s="25"/>
      <c r="L712" s="202"/>
      <c r="M712" s="25"/>
      <c r="N712" s="25"/>
      <c r="O712" s="202"/>
      <c r="P712" s="25"/>
      <c r="Q712" s="25"/>
      <c r="R712" s="202"/>
      <c r="S712" s="438"/>
      <c r="T712" s="438"/>
      <c r="U712" s="438"/>
      <c r="V712" s="438"/>
      <c r="W712" s="438"/>
      <c r="X712" s="438"/>
      <c r="Y712" s="438"/>
      <c r="Z712" s="438"/>
    </row>
    <row r="713" spans="1:26" ht="15.75" customHeight="1" x14ac:dyDescent="0.2">
      <c r="A713" s="438"/>
      <c r="B713" s="25"/>
      <c r="C713" s="202"/>
      <c r="D713" s="25"/>
      <c r="E713" s="25"/>
      <c r="F713" s="202"/>
      <c r="G713" s="25"/>
      <c r="H713" s="25"/>
      <c r="I713" s="202"/>
      <c r="J713" s="25"/>
      <c r="K713" s="25"/>
      <c r="L713" s="202"/>
      <c r="M713" s="25"/>
      <c r="N713" s="25"/>
      <c r="O713" s="202"/>
      <c r="P713" s="25"/>
      <c r="Q713" s="25"/>
      <c r="R713" s="202"/>
      <c r="S713" s="438"/>
      <c r="T713" s="438"/>
      <c r="U713" s="438"/>
      <c r="V713" s="438"/>
      <c r="W713" s="438"/>
      <c r="X713" s="438"/>
      <c r="Y713" s="438"/>
      <c r="Z713" s="438"/>
    </row>
    <row r="714" spans="1:26" ht="15.75" customHeight="1" x14ac:dyDescent="0.2">
      <c r="A714" s="438"/>
      <c r="B714" s="25"/>
      <c r="C714" s="202"/>
      <c r="D714" s="25"/>
      <c r="E714" s="25"/>
      <c r="F714" s="202"/>
      <c r="G714" s="25"/>
      <c r="H714" s="25"/>
      <c r="I714" s="202"/>
      <c r="J714" s="25"/>
      <c r="K714" s="25"/>
      <c r="L714" s="202"/>
      <c r="M714" s="25"/>
      <c r="N714" s="25"/>
      <c r="O714" s="202"/>
      <c r="P714" s="25"/>
      <c r="Q714" s="25"/>
      <c r="R714" s="202"/>
      <c r="S714" s="438"/>
      <c r="T714" s="438"/>
      <c r="U714" s="438"/>
      <c r="V714" s="438"/>
      <c r="W714" s="438"/>
      <c r="X714" s="438"/>
      <c r="Y714" s="438"/>
      <c r="Z714" s="438"/>
    </row>
    <row r="715" spans="1:26" ht="15.75" customHeight="1" x14ac:dyDescent="0.2">
      <c r="A715" s="438"/>
      <c r="B715" s="25"/>
      <c r="C715" s="202"/>
      <c r="D715" s="25"/>
      <c r="E715" s="25"/>
      <c r="F715" s="202"/>
      <c r="G715" s="25"/>
      <c r="H715" s="25"/>
      <c r="I715" s="202"/>
      <c r="J715" s="25"/>
      <c r="K715" s="25"/>
      <c r="L715" s="202"/>
      <c r="M715" s="25"/>
      <c r="N715" s="25"/>
      <c r="O715" s="202"/>
      <c r="P715" s="25"/>
      <c r="Q715" s="25"/>
      <c r="R715" s="202"/>
      <c r="S715" s="438"/>
      <c r="T715" s="438"/>
      <c r="U715" s="438"/>
      <c r="V715" s="438"/>
      <c r="W715" s="438"/>
      <c r="X715" s="438"/>
      <c r="Y715" s="438"/>
      <c r="Z715" s="438"/>
    </row>
    <row r="716" spans="1:26" ht="15.75" customHeight="1" x14ac:dyDescent="0.2">
      <c r="A716" s="438"/>
      <c r="B716" s="25"/>
      <c r="C716" s="202"/>
      <c r="D716" s="25"/>
      <c r="E716" s="25"/>
      <c r="F716" s="202"/>
      <c r="G716" s="25"/>
      <c r="H716" s="25"/>
      <c r="I716" s="202"/>
      <c r="J716" s="25"/>
      <c r="K716" s="25"/>
      <c r="L716" s="202"/>
      <c r="M716" s="25"/>
      <c r="N716" s="25"/>
      <c r="O716" s="202"/>
      <c r="P716" s="25"/>
      <c r="Q716" s="25"/>
      <c r="R716" s="202"/>
      <c r="S716" s="438"/>
      <c r="T716" s="438"/>
      <c r="U716" s="438"/>
      <c r="V716" s="438"/>
      <c r="W716" s="438"/>
      <c r="X716" s="438"/>
      <c r="Y716" s="438"/>
      <c r="Z716" s="438"/>
    </row>
    <row r="717" spans="1:26" ht="15.75" customHeight="1" x14ac:dyDescent="0.2">
      <c r="A717" s="438"/>
      <c r="B717" s="25"/>
      <c r="C717" s="202"/>
      <c r="D717" s="25"/>
      <c r="E717" s="25"/>
      <c r="F717" s="202"/>
      <c r="G717" s="25"/>
      <c r="H717" s="25"/>
      <c r="I717" s="202"/>
      <c r="J717" s="25"/>
      <c r="K717" s="25"/>
      <c r="L717" s="202"/>
      <c r="M717" s="25"/>
      <c r="N717" s="25"/>
      <c r="O717" s="202"/>
      <c r="P717" s="25"/>
      <c r="Q717" s="25"/>
      <c r="R717" s="202"/>
      <c r="S717" s="438"/>
      <c r="T717" s="438"/>
      <c r="U717" s="438"/>
      <c r="V717" s="438"/>
      <c r="W717" s="438"/>
      <c r="X717" s="438"/>
      <c r="Y717" s="438"/>
      <c r="Z717" s="438"/>
    </row>
    <row r="718" spans="1:26" ht="15.75" customHeight="1" x14ac:dyDescent="0.2">
      <c r="A718" s="438"/>
      <c r="B718" s="25"/>
      <c r="C718" s="202"/>
      <c r="D718" s="25"/>
      <c r="E718" s="25"/>
      <c r="F718" s="202"/>
      <c r="G718" s="25"/>
      <c r="H718" s="25"/>
      <c r="I718" s="202"/>
      <c r="J718" s="25"/>
      <c r="K718" s="25"/>
      <c r="L718" s="202"/>
      <c r="M718" s="25"/>
      <c r="N718" s="25"/>
      <c r="O718" s="202"/>
      <c r="P718" s="25"/>
      <c r="Q718" s="25"/>
      <c r="R718" s="202"/>
      <c r="S718" s="438"/>
      <c r="T718" s="438"/>
      <c r="U718" s="438"/>
      <c r="V718" s="438"/>
      <c r="W718" s="438"/>
      <c r="X718" s="438"/>
      <c r="Y718" s="438"/>
      <c r="Z718" s="438"/>
    </row>
    <row r="719" spans="1:26" ht="15.75" customHeight="1" x14ac:dyDescent="0.2">
      <c r="A719" s="438"/>
      <c r="B719" s="25"/>
      <c r="C719" s="202"/>
      <c r="D719" s="25"/>
      <c r="E719" s="25"/>
      <c r="F719" s="202"/>
      <c r="G719" s="25"/>
      <c r="H719" s="25"/>
      <c r="I719" s="202"/>
      <c r="J719" s="25"/>
      <c r="K719" s="25"/>
      <c r="L719" s="202"/>
      <c r="M719" s="25"/>
      <c r="N719" s="25"/>
      <c r="O719" s="202"/>
      <c r="P719" s="25"/>
      <c r="Q719" s="25"/>
      <c r="R719" s="202"/>
      <c r="S719" s="438"/>
      <c r="T719" s="438"/>
      <c r="U719" s="438"/>
      <c r="V719" s="438"/>
      <c r="W719" s="438"/>
      <c r="X719" s="438"/>
      <c r="Y719" s="438"/>
      <c r="Z719" s="438"/>
    </row>
    <row r="720" spans="1:26" ht="15.75" customHeight="1" x14ac:dyDescent="0.2">
      <c r="A720" s="438"/>
      <c r="B720" s="25"/>
      <c r="C720" s="202"/>
      <c r="D720" s="25"/>
      <c r="E720" s="25"/>
      <c r="F720" s="202"/>
      <c r="G720" s="25"/>
      <c r="H720" s="25"/>
      <c r="I720" s="202"/>
      <c r="J720" s="25"/>
      <c r="K720" s="25"/>
      <c r="L720" s="202"/>
      <c r="M720" s="25"/>
      <c r="N720" s="25"/>
      <c r="O720" s="202"/>
      <c r="P720" s="25"/>
      <c r="Q720" s="25"/>
      <c r="R720" s="202"/>
      <c r="S720" s="438"/>
      <c r="T720" s="438"/>
      <c r="U720" s="438"/>
      <c r="V720" s="438"/>
      <c r="W720" s="438"/>
      <c r="X720" s="438"/>
      <c r="Y720" s="438"/>
      <c r="Z720" s="438"/>
    </row>
    <row r="721" spans="1:26" ht="15.75" customHeight="1" x14ac:dyDescent="0.2">
      <c r="A721" s="438"/>
      <c r="B721" s="25"/>
      <c r="C721" s="202"/>
      <c r="D721" s="25"/>
      <c r="E721" s="25"/>
      <c r="F721" s="202"/>
      <c r="G721" s="25"/>
      <c r="H721" s="25"/>
      <c r="I721" s="202"/>
      <c r="J721" s="25"/>
      <c r="K721" s="25"/>
      <c r="L721" s="202"/>
      <c r="M721" s="25"/>
      <c r="N721" s="25"/>
      <c r="O721" s="202"/>
      <c r="P721" s="25"/>
      <c r="Q721" s="25"/>
      <c r="R721" s="202"/>
      <c r="S721" s="438"/>
      <c r="T721" s="438"/>
      <c r="U721" s="438"/>
      <c r="V721" s="438"/>
      <c r="W721" s="438"/>
      <c r="X721" s="438"/>
      <c r="Y721" s="438"/>
      <c r="Z721" s="438"/>
    </row>
    <row r="722" spans="1:26" ht="15.75" customHeight="1" x14ac:dyDescent="0.2">
      <c r="A722" s="438"/>
      <c r="B722" s="25"/>
      <c r="C722" s="202"/>
      <c r="D722" s="25"/>
      <c r="E722" s="25"/>
      <c r="F722" s="202"/>
      <c r="G722" s="25"/>
      <c r="H722" s="25"/>
      <c r="I722" s="202"/>
      <c r="J722" s="25"/>
      <c r="K722" s="25"/>
      <c r="L722" s="202"/>
      <c r="M722" s="25"/>
      <c r="N722" s="25"/>
      <c r="O722" s="202"/>
      <c r="P722" s="25"/>
      <c r="Q722" s="25"/>
      <c r="R722" s="202"/>
      <c r="S722" s="438"/>
      <c r="T722" s="438"/>
      <c r="U722" s="438"/>
      <c r="V722" s="438"/>
      <c r="W722" s="438"/>
      <c r="X722" s="438"/>
      <c r="Y722" s="438"/>
      <c r="Z722" s="438"/>
    </row>
    <row r="723" spans="1:26" ht="15.75" customHeight="1" x14ac:dyDescent="0.2">
      <c r="A723" s="438"/>
      <c r="B723" s="25"/>
      <c r="C723" s="202"/>
      <c r="D723" s="25"/>
      <c r="E723" s="25"/>
      <c r="F723" s="202"/>
      <c r="G723" s="25"/>
      <c r="H723" s="25"/>
      <c r="I723" s="202"/>
      <c r="J723" s="25"/>
      <c r="K723" s="25"/>
      <c r="L723" s="202"/>
      <c r="M723" s="25"/>
      <c r="N723" s="25"/>
      <c r="O723" s="202"/>
      <c r="P723" s="25"/>
      <c r="Q723" s="25"/>
      <c r="R723" s="202"/>
      <c r="S723" s="438"/>
      <c r="T723" s="438"/>
      <c r="U723" s="438"/>
      <c r="V723" s="438"/>
      <c r="W723" s="438"/>
      <c r="X723" s="438"/>
      <c r="Y723" s="438"/>
      <c r="Z723" s="438"/>
    </row>
    <row r="724" spans="1:26" ht="15.75" customHeight="1" x14ac:dyDescent="0.2">
      <c r="A724" s="438"/>
      <c r="B724" s="25"/>
      <c r="C724" s="202"/>
      <c r="D724" s="25"/>
      <c r="E724" s="25"/>
      <c r="F724" s="202"/>
      <c r="G724" s="25"/>
      <c r="H724" s="25"/>
      <c r="I724" s="202"/>
      <c r="J724" s="25"/>
      <c r="K724" s="25"/>
      <c r="L724" s="202"/>
      <c r="M724" s="25"/>
      <c r="N724" s="25"/>
      <c r="O724" s="202"/>
      <c r="P724" s="25"/>
      <c r="Q724" s="25"/>
      <c r="R724" s="202"/>
      <c r="S724" s="438"/>
      <c r="T724" s="438"/>
      <c r="U724" s="438"/>
      <c r="V724" s="438"/>
      <c r="W724" s="438"/>
      <c r="X724" s="438"/>
      <c r="Y724" s="438"/>
      <c r="Z724" s="438"/>
    </row>
    <row r="725" spans="1:26" ht="15.75" customHeight="1" x14ac:dyDescent="0.2">
      <c r="A725" s="438"/>
      <c r="B725" s="25"/>
      <c r="C725" s="202"/>
      <c r="D725" s="25"/>
      <c r="E725" s="25"/>
      <c r="F725" s="202"/>
      <c r="G725" s="25"/>
      <c r="H725" s="25"/>
      <c r="I725" s="202"/>
      <c r="J725" s="25"/>
      <c r="K725" s="25"/>
      <c r="L725" s="202"/>
      <c r="M725" s="25"/>
      <c r="N725" s="25"/>
      <c r="O725" s="202"/>
      <c r="P725" s="25"/>
      <c r="Q725" s="25"/>
      <c r="R725" s="202"/>
      <c r="S725" s="438"/>
      <c r="T725" s="438"/>
      <c r="U725" s="438"/>
      <c r="V725" s="438"/>
      <c r="W725" s="438"/>
      <c r="X725" s="438"/>
      <c r="Y725" s="438"/>
      <c r="Z725" s="438"/>
    </row>
    <row r="726" spans="1:26" ht="15.75" customHeight="1" x14ac:dyDescent="0.2">
      <c r="A726" s="438"/>
      <c r="B726" s="25"/>
      <c r="C726" s="202"/>
      <c r="D726" s="25"/>
      <c r="E726" s="25"/>
      <c r="F726" s="202"/>
      <c r="G726" s="25"/>
      <c r="H726" s="25"/>
      <c r="I726" s="202"/>
      <c r="J726" s="25"/>
      <c r="K726" s="25"/>
      <c r="L726" s="202"/>
      <c r="M726" s="25"/>
      <c r="N726" s="25"/>
      <c r="O726" s="202"/>
      <c r="P726" s="25"/>
      <c r="Q726" s="25"/>
      <c r="R726" s="202"/>
      <c r="S726" s="438"/>
      <c r="T726" s="438"/>
      <c r="U726" s="438"/>
      <c r="V726" s="438"/>
      <c r="W726" s="438"/>
      <c r="X726" s="438"/>
      <c r="Y726" s="438"/>
      <c r="Z726" s="438"/>
    </row>
    <row r="727" spans="1:26" ht="15.75" customHeight="1" x14ac:dyDescent="0.2">
      <c r="A727" s="438"/>
      <c r="B727" s="25"/>
      <c r="C727" s="202"/>
      <c r="D727" s="25"/>
      <c r="E727" s="25"/>
      <c r="F727" s="202"/>
      <c r="G727" s="25"/>
      <c r="H727" s="25"/>
      <c r="I727" s="202"/>
      <c r="J727" s="25"/>
      <c r="K727" s="25"/>
      <c r="L727" s="202"/>
      <c r="M727" s="25"/>
      <c r="N727" s="25"/>
      <c r="O727" s="202"/>
      <c r="P727" s="25"/>
      <c r="Q727" s="25"/>
      <c r="R727" s="202"/>
      <c r="S727" s="438"/>
      <c r="T727" s="438"/>
      <c r="U727" s="438"/>
      <c r="V727" s="438"/>
      <c r="W727" s="438"/>
      <c r="X727" s="438"/>
      <c r="Y727" s="438"/>
      <c r="Z727" s="438"/>
    </row>
    <row r="728" spans="1:26" ht="15.75" customHeight="1" x14ac:dyDescent="0.2">
      <c r="A728" s="438"/>
      <c r="B728" s="25"/>
      <c r="C728" s="202"/>
      <c r="D728" s="25"/>
      <c r="E728" s="25"/>
      <c r="F728" s="202"/>
      <c r="G728" s="25"/>
      <c r="H728" s="25"/>
      <c r="I728" s="202"/>
      <c r="J728" s="25"/>
      <c r="K728" s="25"/>
      <c r="L728" s="202"/>
      <c r="M728" s="25"/>
      <c r="N728" s="25"/>
      <c r="O728" s="202"/>
      <c r="P728" s="25"/>
      <c r="Q728" s="25"/>
      <c r="R728" s="202"/>
      <c r="S728" s="438"/>
      <c r="T728" s="438"/>
      <c r="U728" s="438"/>
      <c r="V728" s="438"/>
      <c r="W728" s="438"/>
      <c r="X728" s="438"/>
      <c r="Y728" s="438"/>
      <c r="Z728" s="438"/>
    </row>
    <row r="729" spans="1:26" ht="15.75" customHeight="1" x14ac:dyDescent="0.2">
      <c r="A729" s="438"/>
      <c r="B729" s="25"/>
      <c r="C729" s="202"/>
      <c r="D729" s="25"/>
      <c r="E729" s="25"/>
      <c r="F729" s="202"/>
      <c r="G729" s="25"/>
      <c r="H729" s="25"/>
      <c r="I729" s="202"/>
      <c r="J729" s="25"/>
      <c r="K729" s="25"/>
      <c r="L729" s="202"/>
      <c r="M729" s="25"/>
      <c r="N729" s="25"/>
      <c r="O729" s="202"/>
      <c r="P729" s="25"/>
      <c r="Q729" s="25"/>
      <c r="R729" s="202"/>
      <c r="S729" s="438"/>
      <c r="T729" s="438"/>
      <c r="U729" s="438"/>
      <c r="V729" s="438"/>
      <c r="W729" s="438"/>
      <c r="X729" s="438"/>
      <c r="Y729" s="438"/>
      <c r="Z729" s="438"/>
    </row>
    <row r="730" spans="1:26" ht="15.75" customHeight="1" x14ac:dyDescent="0.2">
      <c r="A730" s="438"/>
      <c r="B730" s="25"/>
      <c r="C730" s="202"/>
      <c r="D730" s="25"/>
      <c r="E730" s="25"/>
      <c r="F730" s="202"/>
      <c r="G730" s="25"/>
      <c r="H730" s="25"/>
      <c r="I730" s="202"/>
      <c r="J730" s="25"/>
      <c r="K730" s="25"/>
      <c r="L730" s="202"/>
      <c r="M730" s="25"/>
      <c r="N730" s="25"/>
      <c r="O730" s="202"/>
      <c r="P730" s="25"/>
      <c r="Q730" s="25"/>
      <c r="R730" s="202"/>
      <c r="S730" s="438"/>
      <c r="T730" s="438"/>
      <c r="U730" s="438"/>
      <c r="V730" s="438"/>
      <c r="W730" s="438"/>
      <c r="X730" s="438"/>
      <c r="Y730" s="438"/>
      <c r="Z730" s="438"/>
    </row>
    <row r="731" spans="1:26" ht="15.75" customHeight="1" x14ac:dyDescent="0.2">
      <c r="A731" s="438"/>
      <c r="B731" s="25"/>
      <c r="C731" s="202"/>
      <c r="D731" s="25"/>
      <c r="E731" s="25"/>
      <c r="F731" s="202"/>
      <c r="G731" s="25"/>
      <c r="H731" s="25"/>
      <c r="I731" s="202"/>
      <c r="J731" s="25"/>
      <c r="K731" s="25"/>
      <c r="L731" s="202"/>
      <c r="M731" s="25"/>
      <c r="N731" s="25"/>
      <c r="O731" s="202"/>
      <c r="P731" s="25"/>
      <c r="Q731" s="25"/>
      <c r="R731" s="202"/>
      <c r="S731" s="438"/>
      <c r="T731" s="438"/>
      <c r="U731" s="438"/>
      <c r="V731" s="438"/>
      <c r="W731" s="438"/>
      <c r="X731" s="438"/>
      <c r="Y731" s="438"/>
      <c r="Z731" s="438"/>
    </row>
    <row r="732" spans="1:26" ht="15.75" customHeight="1" x14ac:dyDescent="0.2">
      <c r="A732" s="438"/>
      <c r="B732" s="25"/>
      <c r="C732" s="202"/>
      <c r="D732" s="25"/>
      <c r="E732" s="25"/>
      <c r="F732" s="202"/>
      <c r="G732" s="25"/>
      <c r="H732" s="25"/>
      <c r="I732" s="202"/>
      <c r="J732" s="25"/>
      <c r="K732" s="25"/>
      <c r="L732" s="202"/>
      <c r="M732" s="25"/>
      <c r="N732" s="25"/>
      <c r="O732" s="202"/>
      <c r="P732" s="25"/>
      <c r="Q732" s="25"/>
      <c r="R732" s="202"/>
      <c r="S732" s="438"/>
      <c r="T732" s="438"/>
      <c r="U732" s="438"/>
      <c r="V732" s="438"/>
      <c r="W732" s="438"/>
      <c r="X732" s="438"/>
      <c r="Y732" s="438"/>
      <c r="Z732" s="438"/>
    </row>
    <row r="733" spans="1:26" ht="15.75" customHeight="1" x14ac:dyDescent="0.2">
      <c r="A733" s="438"/>
      <c r="B733" s="25"/>
      <c r="C733" s="202"/>
      <c r="D733" s="25"/>
      <c r="E733" s="25"/>
      <c r="F733" s="202"/>
      <c r="G733" s="25"/>
      <c r="H733" s="25"/>
      <c r="I733" s="202"/>
      <c r="J733" s="25"/>
      <c r="K733" s="25"/>
      <c r="L733" s="202"/>
      <c r="M733" s="25"/>
      <c r="N733" s="25"/>
      <c r="O733" s="202"/>
      <c r="P733" s="25"/>
      <c r="Q733" s="25"/>
      <c r="R733" s="202"/>
      <c r="S733" s="438"/>
      <c r="T733" s="438"/>
      <c r="U733" s="438"/>
      <c r="V733" s="438"/>
      <c r="W733" s="438"/>
      <c r="X733" s="438"/>
      <c r="Y733" s="438"/>
      <c r="Z733" s="438"/>
    </row>
    <row r="734" spans="1:26" ht="15.75" customHeight="1" x14ac:dyDescent="0.2">
      <c r="A734" s="438"/>
      <c r="B734" s="25"/>
      <c r="C734" s="202"/>
      <c r="D734" s="25"/>
      <c r="E734" s="25"/>
      <c r="F734" s="202"/>
      <c r="G734" s="25"/>
      <c r="H734" s="25"/>
      <c r="I734" s="202"/>
      <c r="J734" s="25"/>
      <c r="K734" s="25"/>
      <c r="L734" s="202"/>
      <c r="M734" s="25"/>
      <c r="N734" s="25"/>
      <c r="O734" s="202"/>
      <c r="P734" s="25"/>
      <c r="Q734" s="25"/>
      <c r="R734" s="202"/>
      <c r="S734" s="438"/>
      <c r="T734" s="438"/>
      <c r="U734" s="438"/>
      <c r="V734" s="438"/>
      <c r="W734" s="438"/>
      <c r="X734" s="438"/>
      <c r="Y734" s="438"/>
      <c r="Z734" s="438"/>
    </row>
    <row r="735" spans="1:26" ht="15.75" customHeight="1" x14ac:dyDescent="0.2">
      <c r="A735" s="438"/>
      <c r="B735" s="25"/>
      <c r="C735" s="202"/>
      <c r="D735" s="25"/>
      <c r="E735" s="25"/>
      <c r="F735" s="202"/>
      <c r="G735" s="25"/>
      <c r="H735" s="25"/>
      <c r="I735" s="202"/>
      <c r="J735" s="25"/>
      <c r="K735" s="25"/>
      <c r="L735" s="202"/>
      <c r="M735" s="25"/>
      <c r="N735" s="25"/>
      <c r="O735" s="202"/>
      <c r="P735" s="25"/>
      <c r="Q735" s="25"/>
      <c r="R735" s="202"/>
      <c r="S735" s="438"/>
      <c r="T735" s="438"/>
      <c r="U735" s="438"/>
      <c r="V735" s="438"/>
      <c r="W735" s="438"/>
      <c r="X735" s="438"/>
      <c r="Y735" s="438"/>
      <c r="Z735" s="438"/>
    </row>
    <row r="736" spans="1:26" ht="15.75" customHeight="1" x14ac:dyDescent="0.2">
      <c r="A736" s="438"/>
      <c r="B736" s="25"/>
      <c r="C736" s="202"/>
      <c r="D736" s="25"/>
      <c r="E736" s="25"/>
      <c r="F736" s="202"/>
      <c r="G736" s="25"/>
      <c r="H736" s="25"/>
      <c r="I736" s="202"/>
      <c r="J736" s="25"/>
      <c r="K736" s="25"/>
      <c r="L736" s="202"/>
      <c r="M736" s="25"/>
      <c r="N736" s="25"/>
      <c r="O736" s="202"/>
      <c r="P736" s="25"/>
      <c r="Q736" s="25"/>
      <c r="R736" s="202"/>
      <c r="S736" s="438"/>
      <c r="T736" s="438"/>
      <c r="U736" s="438"/>
      <c r="V736" s="438"/>
      <c r="W736" s="438"/>
      <c r="X736" s="438"/>
      <c r="Y736" s="438"/>
      <c r="Z736" s="438"/>
    </row>
    <row r="737" spans="1:26" ht="15.75" customHeight="1" x14ac:dyDescent="0.2">
      <c r="A737" s="438"/>
      <c r="B737" s="25"/>
      <c r="C737" s="202"/>
      <c r="D737" s="25"/>
      <c r="E737" s="25"/>
      <c r="F737" s="202"/>
      <c r="G737" s="25"/>
      <c r="H737" s="25"/>
      <c r="I737" s="202"/>
      <c r="J737" s="25"/>
      <c r="K737" s="25"/>
      <c r="L737" s="202"/>
      <c r="M737" s="25"/>
      <c r="N737" s="25"/>
      <c r="O737" s="202"/>
      <c r="P737" s="25"/>
      <c r="Q737" s="25"/>
      <c r="R737" s="202"/>
      <c r="S737" s="438"/>
      <c r="T737" s="438"/>
      <c r="U737" s="438"/>
      <c r="V737" s="438"/>
      <c r="W737" s="438"/>
      <c r="X737" s="438"/>
      <c r="Y737" s="438"/>
      <c r="Z737" s="438"/>
    </row>
    <row r="738" spans="1:26" ht="15.75" customHeight="1" x14ac:dyDescent="0.2">
      <c r="A738" s="438"/>
      <c r="B738" s="25"/>
      <c r="C738" s="202"/>
      <c r="D738" s="25"/>
      <c r="E738" s="25"/>
      <c r="F738" s="202"/>
      <c r="G738" s="25"/>
      <c r="H738" s="25"/>
      <c r="I738" s="202"/>
      <c r="J738" s="25"/>
      <c r="K738" s="25"/>
      <c r="L738" s="202"/>
      <c r="M738" s="25"/>
      <c r="N738" s="25"/>
      <c r="O738" s="202"/>
      <c r="P738" s="25"/>
      <c r="Q738" s="25"/>
      <c r="R738" s="202"/>
      <c r="S738" s="438"/>
      <c r="T738" s="438"/>
      <c r="U738" s="438"/>
      <c r="V738" s="438"/>
      <c r="W738" s="438"/>
      <c r="X738" s="438"/>
      <c r="Y738" s="438"/>
      <c r="Z738" s="438"/>
    </row>
    <row r="739" spans="1:26" ht="15.75" customHeight="1" x14ac:dyDescent="0.2">
      <c r="A739" s="438"/>
      <c r="B739" s="25"/>
      <c r="C739" s="202"/>
      <c r="D739" s="25"/>
      <c r="E739" s="25"/>
      <c r="F739" s="202"/>
      <c r="G739" s="25"/>
      <c r="H739" s="25"/>
      <c r="I739" s="202"/>
      <c r="J739" s="25"/>
      <c r="K739" s="25"/>
      <c r="L739" s="202"/>
      <c r="M739" s="25"/>
      <c r="N739" s="25"/>
      <c r="O739" s="202"/>
      <c r="P739" s="25"/>
      <c r="Q739" s="25"/>
      <c r="R739" s="202"/>
      <c r="S739" s="438"/>
      <c r="T739" s="438"/>
      <c r="U739" s="438"/>
      <c r="V739" s="438"/>
      <c r="W739" s="438"/>
      <c r="X739" s="438"/>
      <c r="Y739" s="438"/>
      <c r="Z739" s="438"/>
    </row>
    <row r="740" spans="1:26" ht="15.75" customHeight="1" x14ac:dyDescent="0.2">
      <c r="A740" s="438"/>
      <c r="B740" s="25"/>
      <c r="C740" s="202"/>
      <c r="D740" s="25"/>
      <c r="E740" s="25"/>
      <c r="F740" s="202"/>
      <c r="G740" s="25"/>
      <c r="H740" s="25"/>
      <c r="I740" s="202"/>
      <c r="J740" s="25"/>
      <c r="K740" s="25"/>
      <c r="L740" s="202"/>
      <c r="M740" s="25"/>
      <c r="N740" s="25"/>
      <c r="O740" s="202"/>
      <c r="P740" s="25"/>
      <c r="Q740" s="25"/>
      <c r="R740" s="202"/>
      <c r="S740" s="438"/>
      <c r="T740" s="438"/>
      <c r="U740" s="438"/>
      <c r="V740" s="438"/>
      <c r="W740" s="438"/>
      <c r="X740" s="438"/>
      <c r="Y740" s="438"/>
      <c r="Z740" s="438"/>
    </row>
    <row r="741" spans="1:26" ht="15.75" customHeight="1" x14ac:dyDescent="0.2">
      <c r="A741" s="438"/>
      <c r="B741" s="25"/>
      <c r="C741" s="202"/>
      <c r="D741" s="25"/>
      <c r="E741" s="25"/>
      <c r="F741" s="202"/>
      <c r="G741" s="25"/>
      <c r="H741" s="25"/>
      <c r="I741" s="202"/>
      <c r="J741" s="25"/>
      <c r="K741" s="25"/>
      <c r="L741" s="202"/>
      <c r="M741" s="25"/>
      <c r="N741" s="25"/>
      <c r="O741" s="202"/>
      <c r="P741" s="25"/>
      <c r="Q741" s="25"/>
      <c r="R741" s="202"/>
      <c r="S741" s="438"/>
      <c r="T741" s="438"/>
      <c r="U741" s="438"/>
      <c r="V741" s="438"/>
      <c r="W741" s="438"/>
      <c r="X741" s="438"/>
      <c r="Y741" s="438"/>
      <c r="Z741" s="438"/>
    </row>
    <row r="742" spans="1:26" ht="15.75" customHeight="1" x14ac:dyDescent="0.2">
      <c r="A742" s="438"/>
      <c r="B742" s="25"/>
      <c r="C742" s="202"/>
      <c r="D742" s="25"/>
      <c r="E742" s="25"/>
      <c r="F742" s="202"/>
      <c r="G742" s="25"/>
      <c r="H742" s="25"/>
      <c r="I742" s="202"/>
      <c r="J742" s="25"/>
      <c r="K742" s="25"/>
      <c r="L742" s="202"/>
      <c r="M742" s="25"/>
      <c r="N742" s="25"/>
      <c r="O742" s="202"/>
      <c r="P742" s="25"/>
      <c r="Q742" s="25"/>
      <c r="R742" s="202"/>
      <c r="S742" s="438"/>
      <c r="T742" s="438"/>
      <c r="U742" s="438"/>
      <c r="V742" s="438"/>
      <c r="W742" s="438"/>
      <c r="X742" s="438"/>
      <c r="Y742" s="438"/>
      <c r="Z742" s="438"/>
    </row>
    <row r="743" spans="1:26" ht="15.75" customHeight="1" x14ac:dyDescent="0.2">
      <c r="A743" s="438"/>
      <c r="B743" s="25"/>
      <c r="C743" s="202"/>
      <c r="D743" s="25"/>
      <c r="E743" s="25"/>
      <c r="F743" s="202"/>
      <c r="G743" s="25"/>
      <c r="H743" s="25"/>
      <c r="I743" s="202"/>
      <c r="J743" s="25"/>
      <c r="K743" s="25"/>
      <c r="L743" s="202"/>
      <c r="M743" s="25"/>
      <c r="N743" s="25"/>
      <c r="O743" s="202"/>
      <c r="P743" s="25"/>
      <c r="Q743" s="25"/>
      <c r="R743" s="202"/>
      <c r="S743" s="438"/>
      <c r="T743" s="438"/>
      <c r="U743" s="438"/>
      <c r="V743" s="438"/>
      <c r="W743" s="438"/>
      <c r="X743" s="438"/>
      <c r="Y743" s="438"/>
      <c r="Z743" s="438"/>
    </row>
    <row r="744" spans="1:26" ht="15.75" customHeight="1" x14ac:dyDescent="0.2">
      <c r="A744" s="438"/>
      <c r="B744" s="25"/>
      <c r="C744" s="202"/>
      <c r="D744" s="25"/>
      <c r="E744" s="25"/>
      <c r="F744" s="202"/>
      <c r="G744" s="25"/>
      <c r="H744" s="25"/>
      <c r="I744" s="202"/>
      <c r="J744" s="25"/>
      <c r="K744" s="25"/>
      <c r="L744" s="202"/>
      <c r="M744" s="25"/>
      <c r="N744" s="25"/>
      <c r="O744" s="202"/>
      <c r="P744" s="25"/>
      <c r="Q744" s="25"/>
      <c r="R744" s="202"/>
      <c r="S744" s="438"/>
      <c r="T744" s="438"/>
      <c r="U744" s="438"/>
      <c r="V744" s="438"/>
      <c r="W744" s="438"/>
      <c r="X744" s="438"/>
      <c r="Y744" s="438"/>
      <c r="Z744" s="438"/>
    </row>
    <row r="745" spans="1:26" ht="15.75" customHeight="1" x14ac:dyDescent="0.2">
      <c r="A745" s="438"/>
      <c r="B745" s="25"/>
      <c r="C745" s="202"/>
      <c r="D745" s="25"/>
      <c r="E745" s="25"/>
      <c r="F745" s="202"/>
      <c r="G745" s="25"/>
      <c r="H745" s="25"/>
      <c r="I745" s="202"/>
      <c r="J745" s="25"/>
      <c r="K745" s="25"/>
      <c r="L745" s="202"/>
      <c r="M745" s="25"/>
      <c r="N745" s="25"/>
      <c r="O745" s="202"/>
      <c r="P745" s="25"/>
      <c r="Q745" s="25"/>
      <c r="R745" s="202"/>
      <c r="S745" s="438"/>
      <c r="T745" s="438"/>
      <c r="U745" s="438"/>
      <c r="V745" s="438"/>
      <c r="W745" s="438"/>
      <c r="X745" s="438"/>
      <c r="Y745" s="438"/>
      <c r="Z745" s="438"/>
    </row>
    <row r="746" spans="1:26" ht="15.75" customHeight="1" x14ac:dyDescent="0.2">
      <c r="A746" s="438"/>
      <c r="B746" s="25"/>
      <c r="C746" s="202"/>
      <c r="D746" s="25"/>
      <c r="E746" s="25"/>
      <c r="F746" s="202"/>
      <c r="G746" s="25"/>
      <c r="H746" s="25"/>
      <c r="I746" s="202"/>
      <c r="J746" s="25"/>
      <c r="K746" s="25"/>
      <c r="L746" s="202"/>
      <c r="M746" s="25"/>
      <c r="N746" s="25"/>
      <c r="O746" s="202"/>
      <c r="P746" s="25"/>
      <c r="Q746" s="25"/>
      <c r="R746" s="202"/>
      <c r="S746" s="438"/>
      <c r="T746" s="438"/>
      <c r="U746" s="438"/>
      <c r="V746" s="438"/>
      <c r="W746" s="438"/>
      <c r="X746" s="438"/>
      <c r="Y746" s="438"/>
      <c r="Z746" s="438"/>
    </row>
    <row r="747" spans="1:26" ht="15.75" customHeight="1" x14ac:dyDescent="0.2">
      <c r="A747" s="438"/>
      <c r="B747" s="25"/>
      <c r="C747" s="202"/>
      <c r="D747" s="25"/>
      <c r="E747" s="25"/>
      <c r="F747" s="202"/>
      <c r="G747" s="25"/>
      <c r="H747" s="25"/>
      <c r="I747" s="202"/>
      <c r="J747" s="25"/>
      <c r="K747" s="25"/>
      <c r="L747" s="202"/>
      <c r="M747" s="25"/>
      <c r="N747" s="25"/>
      <c r="O747" s="202"/>
      <c r="P747" s="25"/>
      <c r="Q747" s="25"/>
      <c r="R747" s="202"/>
      <c r="S747" s="438"/>
      <c r="T747" s="438"/>
      <c r="U747" s="438"/>
      <c r="V747" s="438"/>
      <c r="W747" s="438"/>
      <c r="X747" s="438"/>
      <c r="Y747" s="438"/>
      <c r="Z747" s="438"/>
    </row>
    <row r="748" spans="1:26" ht="15.75" customHeight="1" x14ac:dyDescent="0.2">
      <c r="A748" s="438"/>
      <c r="B748" s="25"/>
      <c r="C748" s="202"/>
      <c r="D748" s="25"/>
      <c r="E748" s="25"/>
      <c r="F748" s="202"/>
      <c r="G748" s="25"/>
      <c r="H748" s="25"/>
      <c r="I748" s="202"/>
      <c r="J748" s="25"/>
      <c r="K748" s="25"/>
      <c r="L748" s="202"/>
      <c r="M748" s="25"/>
      <c r="N748" s="25"/>
      <c r="O748" s="202"/>
      <c r="P748" s="25"/>
      <c r="Q748" s="25"/>
      <c r="R748" s="202"/>
      <c r="S748" s="438"/>
      <c r="T748" s="438"/>
      <c r="U748" s="438"/>
      <c r="V748" s="438"/>
      <c r="W748" s="438"/>
      <c r="X748" s="438"/>
      <c r="Y748" s="438"/>
      <c r="Z748" s="438"/>
    </row>
    <row r="749" spans="1:26" ht="15.75" customHeight="1" x14ac:dyDescent="0.2">
      <c r="A749" s="438"/>
      <c r="B749" s="25"/>
      <c r="C749" s="202"/>
      <c r="D749" s="25"/>
      <c r="E749" s="25"/>
      <c r="F749" s="202"/>
      <c r="G749" s="25"/>
      <c r="H749" s="25"/>
      <c r="I749" s="202"/>
      <c r="J749" s="25"/>
      <c r="K749" s="25"/>
      <c r="L749" s="202"/>
      <c r="M749" s="25"/>
      <c r="N749" s="25"/>
      <c r="O749" s="202"/>
      <c r="P749" s="25"/>
      <c r="Q749" s="25"/>
      <c r="R749" s="202"/>
      <c r="S749" s="438"/>
      <c r="T749" s="438"/>
      <c r="U749" s="438"/>
      <c r="V749" s="438"/>
      <c r="W749" s="438"/>
      <c r="X749" s="438"/>
      <c r="Y749" s="438"/>
      <c r="Z749" s="438"/>
    </row>
    <row r="750" spans="1:26" ht="15.75" customHeight="1" x14ac:dyDescent="0.2">
      <c r="A750" s="438"/>
      <c r="B750" s="25"/>
      <c r="C750" s="202"/>
      <c r="D750" s="25"/>
      <c r="E750" s="25"/>
      <c r="F750" s="202"/>
      <c r="G750" s="25"/>
      <c r="H750" s="25"/>
      <c r="I750" s="202"/>
      <c r="J750" s="25"/>
      <c r="K750" s="25"/>
      <c r="L750" s="202"/>
      <c r="M750" s="25"/>
      <c r="N750" s="25"/>
      <c r="O750" s="202"/>
      <c r="P750" s="25"/>
      <c r="Q750" s="25"/>
      <c r="R750" s="202"/>
      <c r="S750" s="438"/>
      <c r="T750" s="438"/>
      <c r="U750" s="438"/>
      <c r="V750" s="438"/>
      <c r="W750" s="438"/>
      <c r="X750" s="438"/>
      <c r="Y750" s="438"/>
      <c r="Z750" s="438"/>
    </row>
    <row r="751" spans="1:26" ht="15.75" customHeight="1" x14ac:dyDescent="0.2">
      <c r="A751" s="438"/>
      <c r="B751" s="25"/>
      <c r="C751" s="202"/>
      <c r="D751" s="25"/>
      <c r="E751" s="25"/>
      <c r="F751" s="202"/>
      <c r="G751" s="25"/>
      <c r="H751" s="25"/>
      <c r="I751" s="202"/>
      <c r="J751" s="25"/>
      <c r="K751" s="25"/>
      <c r="L751" s="202"/>
      <c r="M751" s="25"/>
      <c r="N751" s="25"/>
      <c r="O751" s="202"/>
      <c r="P751" s="25"/>
      <c r="Q751" s="25"/>
      <c r="R751" s="202"/>
      <c r="S751" s="438"/>
      <c r="T751" s="438"/>
      <c r="U751" s="438"/>
      <c r="V751" s="438"/>
      <c r="W751" s="438"/>
      <c r="X751" s="438"/>
      <c r="Y751" s="438"/>
      <c r="Z751" s="438"/>
    </row>
    <row r="752" spans="1:26" ht="15.75" customHeight="1" x14ac:dyDescent="0.2">
      <c r="A752" s="438"/>
      <c r="B752" s="25"/>
      <c r="C752" s="202"/>
      <c r="D752" s="25"/>
      <c r="E752" s="25"/>
      <c r="F752" s="202"/>
      <c r="G752" s="25"/>
      <c r="H752" s="25"/>
      <c r="I752" s="202"/>
      <c r="J752" s="25"/>
      <c r="K752" s="25"/>
      <c r="L752" s="202"/>
      <c r="M752" s="25"/>
      <c r="N752" s="25"/>
      <c r="O752" s="202"/>
      <c r="P752" s="25"/>
      <c r="Q752" s="25"/>
      <c r="R752" s="202"/>
      <c r="S752" s="438"/>
      <c r="T752" s="438"/>
      <c r="U752" s="438"/>
      <c r="V752" s="438"/>
      <c r="W752" s="438"/>
      <c r="X752" s="438"/>
      <c r="Y752" s="438"/>
      <c r="Z752" s="438"/>
    </row>
    <row r="753" spans="1:26" ht="15.75" customHeight="1" x14ac:dyDescent="0.2">
      <c r="A753" s="438"/>
      <c r="B753" s="25"/>
      <c r="C753" s="202"/>
      <c r="D753" s="25"/>
      <c r="E753" s="25"/>
      <c r="F753" s="202"/>
      <c r="G753" s="25"/>
      <c r="H753" s="25"/>
      <c r="I753" s="202"/>
      <c r="J753" s="25"/>
      <c r="K753" s="25"/>
      <c r="L753" s="202"/>
      <c r="M753" s="25"/>
      <c r="N753" s="25"/>
      <c r="O753" s="202"/>
      <c r="P753" s="25"/>
      <c r="Q753" s="25"/>
      <c r="R753" s="202"/>
      <c r="S753" s="438"/>
      <c r="T753" s="438"/>
      <c r="U753" s="438"/>
      <c r="V753" s="438"/>
      <c r="W753" s="438"/>
      <c r="X753" s="438"/>
      <c r="Y753" s="438"/>
      <c r="Z753" s="438"/>
    </row>
    <row r="754" spans="1:26" ht="15.75" customHeight="1" x14ac:dyDescent="0.2">
      <c r="A754" s="438"/>
      <c r="B754" s="25"/>
      <c r="C754" s="202"/>
      <c r="D754" s="25"/>
      <c r="E754" s="25"/>
      <c r="F754" s="202"/>
      <c r="G754" s="25"/>
      <c r="H754" s="25"/>
      <c r="I754" s="202"/>
      <c r="J754" s="25"/>
      <c r="K754" s="25"/>
      <c r="L754" s="202"/>
      <c r="M754" s="25"/>
      <c r="N754" s="25"/>
      <c r="O754" s="202"/>
      <c r="P754" s="25"/>
      <c r="Q754" s="25"/>
      <c r="R754" s="202"/>
      <c r="S754" s="438"/>
      <c r="T754" s="438"/>
      <c r="U754" s="438"/>
      <c r="V754" s="438"/>
      <c r="W754" s="438"/>
      <c r="X754" s="438"/>
      <c r="Y754" s="438"/>
      <c r="Z754" s="438"/>
    </row>
    <row r="755" spans="1:26" ht="15.75" customHeight="1" x14ac:dyDescent="0.2">
      <c r="A755" s="438"/>
      <c r="B755" s="25"/>
      <c r="C755" s="202"/>
      <c r="D755" s="25"/>
      <c r="E755" s="25"/>
      <c r="F755" s="202"/>
      <c r="G755" s="25"/>
      <c r="H755" s="25"/>
      <c r="I755" s="202"/>
      <c r="J755" s="25"/>
      <c r="K755" s="25"/>
      <c r="L755" s="202"/>
      <c r="M755" s="25"/>
      <c r="N755" s="25"/>
      <c r="O755" s="202"/>
      <c r="P755" s="25"/>
      <c r="Q755" s="25"/>
      <c r="R755" s="202"/>
      <c r="S755" s="438"/>
      <c r="T755" s="438"/>
      <c r="U755" s="438"/>
      <c r="V755" s="438"/>
      <c r="W755" s="438"/>
      <c r="X755" s="438"/>
      <c r="Y755" s="438"/>
      <c r="Z755" s="438"/>
    </row>
    <row r="756" spans="1:26" ht="15.75" customHeight="1" x14ac:dyDescent="0.2">
      <c r="A756" s="438"/>
      <c r="B756" s="25"/>
      <c r="C756" s="202"/>
      <c r="D756" s="25"/>
      <c r="E756" s="25"/>
      <c r="F756" s="202"/>
      <c r="G756" s="25"/>
      <c r="H756" s="25"/>
      <c r="I756" s="202"/>
      <c r="J756" s="25"/>
      <c r="K756" s="25"/>
      <c r="L756" s="202"/>
      <c r="M756" s="25"/>
      <c r="N756" s="25"/>
      <c r="O756" s="202"/>
      <c r="P756" s="25"/>
      <c r="Q756" s="25"/>
      <c r="R756" s="202"/>
      <c r="S756" s="438"/>
      <c r="T756" s="438"/>
      <c r="U756" s="438"/>
      <c r="V756" s="438"/>
      <c r="W756" s="438"/>
      <c r="X756" s="438"/>
      <c r="Y756" s="438"/>
      <c r="Z756" s="438"/>
    </row>
    <row r="757" spans="1:26" ht="15.75" customHeight="1" x14ac:dyDescent="0.2">
      <c r="A757" s="438"/>
      <c r="B757" s="25"/>
      <c r="C757" s="202"/>
      <c r="D757" s="25"/>
      <c r="E757" s="25"/>
      <c r="F757" s="202"/>
      <c r="G757" s="25"/>
      <c r="H757" s="25"/>
      <c r="I757" s="202"/>
      <c r="J757" s="25"/>
      <c r="K757" s="25"/>
      <c r="L757" s="202"/>
      <c r="M757" s="25"/>
      <c r="N757" s="25"/>
      <c r="O757" s="202"/>
      <c r="P757" s="25"/>
      <c r="Q757" s="25"/>
      <c r="R757" s="202"/>
      <c r="S757" s="438"/>
      <c r="T757" s="438"/>
      <c r="U757" s="438"/>
      <c r="V757" s="438"/>
      <c r="W757" s="438"/>
      <c r="X757" s="438"/>
      <c r="Y757" s="438"/>
      <c r="Z757" s="438"/>
    </row>
    <row r="758" spans="1:26" ht="15.75" customHeight="1" x14ac:dyDescent="0.2">
      <c r="A758" s="438"/>
      <c r="B758" s="25"/>
      <c r="C758" s="202"/>
      <c r="D758" s="25"/>
      <c r="E758" s="25"/>
      <c r="F758" s="202"/>
      <c r="G758" s="25"/>
      <c r="H758" s="25"/>
      <c r="I758" s="202"/>
      <c r="J758" s="25"/>
      <c r="K758" s="25"/>
      <c r="L758" s="202"/>
      <c r="M758" s="25"/>
      <c r="N758" s="25"/>
      <c r="O758" s="202"/>
      <c r="P758" s="25"/>
      <c r="Q758" s="25"/>
      <c r="R758" s="202"/>
      <c r="S758" s="438"/>
      <c r="T758" s="438"/>
      <c r="U758" s="438"/>
      <c r="V758" s="438"/>
      <c r="W758" s="438"/>
      <c r="X758" s="438"/>
      <c r="Y758" s="438"/>
      <c r="Z758" s="438"/>
    </row>
    <row r="759" spans="1:26" ht="15.75" customHeight="1" x14ac:dyDescent="0.2">
      <c r="A759" s="438"/>
      <c r="B759" s="25"/>
      <c r="C759" s="202"/>
      <c r="D759" s="25"/>
      <c r="E759" s="25"/>
      <c r="F759" s="202"/>
      <c r="G759" s="25"/>
      <c r="H759" s="25"/>
      <c r="I759" s="202"/>
      <c r="J759" s="25"/>
      <c r="K759" s="25"/>
      <c r="L759" s="202"/>
      <c r="M759" s="25"/>
      <c r="N759" s="25"/>
      <c r="O759" s="202"/>
      <c r="P759" s="25"/>
      <c r="Q759" s="25"/>
      <c r="R759" s="202"/>
      <c r="S759" s="438"/>
      <c r="T759" s="438"/>
      <c r="U759" s="438"/>
      <c r="V759" s="438"/>
      <c r="W759" s="438"/>
      <c r="X759" s="438"/>
      <c r="Y759" s="438"/>
      <c r="Z759" s="438"/>
    </row>
    <row r="760" spans="1:26" ht="15.75" customHeight="1" x14ac:dyDescent="0.2">
      <c r="A760" s="438"/>
      <c r="B760" s="25"/>
      <c r="C760" s="202"/>
      <c r="D760" s="25"/>
      <c r="E760" s="25"/>
      <c r="F760" s="202"/>
      <c r="G760" s="25"/>
      <c r="H760" s="25"/>
      <c r="I760" s="202"/>
      <c r="J760" s="25"/>
      <c r="K760" s="25"/>
      <c r="L760" s="202"/>
      <c r="M760" s="25"/>
      <c r="N760" s="25"/>
      <c r="O760" s="202"/>
      <c r="P760" s="25"/>
      <c r="Q760" s="25"/>
      <c r="R760" s="202"/>
      <c r="S760" s="438"/>
      <c r="T760" s="438"/>
      <c r="U760" s="438"/>
      <c r="V760" s="438"/>
      <c r="W760" s="438"/>
      <c r="X760" s="438"/>
      <c r="Y760" s="438"/>
      <c r="Z760" s="438"/>
    </row>
    <row r="761" spans="1:26" ht="15.75" customHeight="1" x14ac:dyDescent="0.2">
      <c r="A761" s="438"/>
      <c r="B761" s="25"/>
      <c r="C761" s="202"/>
      <c r="D761" s="25"/>
      <c r="E761" s="25"/>
      <c r="F761" s="202"/>
      <c r="G761" s="25"/>
      <c r="H761" s="25"/>
      <c r="I761" s="202"/>
      <c r="J761" s="25"/>
      <c r="K761" s="25"/>
      <c r="L761" s="202"/>
      <c r="M761" s="25"/>
      <c r="N761" s="25"/>
      <c r="O761" s="202"/>
      <c r="P761" s="25"/>
      <c r="Q761" s="25"/>
      <c r="R761" s="202"/>
      <c r="S761" s="438"/>
      <c r="T761" s="438"/>
      <c r="U761" s="438"/>
      <c r="V761" s="438"/>
      <c r="W761" s="438"/>
      <c r="X761" s="438"/>
      <c r="Y761" s="438"/>
      <c r="Z761" s="438"/>
    </row>
    <row r="762" spans="1:26" ht="15.75" customHeight="1" x14ac:dyDescent="0.2">
      <c r="A762" s="438"/>
      <c r="B762" s="25"/>
      <c r="C762" s="202"/>
      <c r="D762" s="25"/>
      <c r="E762" s="25"/>
      <c r="F762" s="202"/>
      <c r="G762" s="25"/>
      <c r="H762" s="25"/>
      <c r="I762" s="202"/>
      <c r="J762" s="25"/>
      <c r="K762" s="25"/>
      <c r="L762" s="202"/>
      <c r="M762" s="25"/>
      <c r="N762" s="25"/>
      <c r="O762" s="202"/>
      <c r="P762" s="25"/>
      <c r="Q762" s="25"/>
      <c r="R762" s="202"/>
      <c r="S762" s="438"/>
      <c r="T762" s="438"/>
      <c r="U762" s="438"/>
      <c r="V762" s="438"/>
      <c r="W762" s="438"/>
      <c r="X762" s="438"/>
      <c r="Y762" s="438"/>
      <c r="Z762" s="438"/>
    </row>
    <row r="763" spans="1:26" ht="15.75" customHeight="1" x14ac:dyDescent="0.2">
      <c r="A763" s="438"/>
      <c r="B763" s="25"/>
      <c r="C763" s="202"/>
      <c r="D763" s="25"/>
      <c r="E763" s="25"/>
      <c r="F763" s="202"/>
      <c r="G763" s="25"/>
      <c r="H763" s="25"/>
      <c r="I763" s="202"/>
      <c r="J763" s="25"/>
      <c r="K763" s="25"/>
      <c r="L763" s="202"/>
      <c r="M763" s="25"/>
      <c r="N763" s="25"/>
      <c r="O763" s="202"/>
      <c r="P763" s="25"/>
      <c r="Q763" s="25"/>
      <c r="R763" s="202"/>
      <c r="S763" s="438"/>
      <c r="T763" s="438"/>
      <c r="U763" s="438"/>
      <c r="V763" s="438"/>
      <c r="W763" s="438"/>
      <c r="X763" s="438"/>
      <c r="Y763" s="438"/>
      <c r="Z763" s="438"/>
    </row>
    <row r="764" spans="1:26" ht="15.75" customHeight="1" x14ac:dyDescent="0.2">
      <c r="A764" s="438"/>
      <c r="B764" s="25"/>
      <c r="C764" s="202"/>
      <c r="D764" s="25"/>
      <c r="E764" s="25"/>
      <c r="F764" s="202"/>
      <c r="G764" s="25"/>
      <c r="H764" s="25"/>
      <c r="I764" s="202"/>
      <c r="J764" s="25"/>
      <c r="K764" s="25"/>
      <c r="L764" s="202"/>
      <c r="M764" s="25"/>
      <c r="N764" s="25"/>
      <c r="O764" s="202"/>
      <c r="P764" s="25"/>
      <c r="Q764" s="25"/>
      <c r="R764" s="202"/>
      <c r="S764" s="438"/>
      <c r="T764" s="438"/>
      <c r="U764" s="438"/>
      <c r="V764" s="438"/>
      <c r="W764" s="438"/>
      <c r="X764" s="438"/>
      <c r="Y764" s="438"/>
      <c r="Z764" s="438"/>
    </row>
    <row r="765" spans="1:26" ht="15.75" customHeight="1" x14ac:dyDescent="0.2">
      <c r="A765" s="438"/>
      <c r="B765" s="25"/>
      <c r="C765" s="202"/>
      <c r="D765" s="25"/>
      <c r="E765" s="25"/>
      <c r="F765" s="202"/>
      <c r="G765" s="25"/>
      <c r="H765" s="25"/>
      <c r="I765" s="202"/>
      <c r="J765" s="25"/>
      <c r="K765" s="25"/>
      <c r="L765" s="202"/>
      <c r="M765" s="25"/>
      <c r="N765" s="25"/>
      <c r="O765" s="202"/>
      <c r="P765" s="25"/>
      <c r="Q765" s="25"/>
      <c r="R765" s="202"/>
      <c r="S765" s="438"/>
      <c r="T765" s="438"/>
      <c r="U765" s="438"/>
      <c r="V765" s="438"/>
      <c r="W765" s="438"/>
      <c r="X765" s="438"/>
      <c r="Y765" s="438"/>
      <c r="Z765" s="438"/>
    </row>
    <row r="766" spans="1:26" ht="15.75" customHeight="1" x14ac:dyDescent="0.2">
      <c r="A766" s="438"/>
      <c r="B766" s="25"/>
      <c r="C766" s="202"/>
      <c r="D766" s="25"/>
      <c r="E766" s="25"/>
      <c r="F766" s="202"/>
      <c r="G766" s="25"/>
      <c r="H766" s="25"/>
      <c r="I766" s="202"/>
      <c r="J766" s="25"/>
      <c r="K766" s="25"/>
      <c r="L766" s="202"/>
      <c r="M766" s="25"/>
      <c r="N766" s="25"/>
      <c r="O766" s="202"/>
      <c r="P766" s="25"/>
      <c r="Q766" s="25"/>
      <c r="R766" s="202"/>
      <c r="S766" s="438"/>
      <c r="T766" s="438"/>
      <c r="U766" s="438"/>
      <c r="V766" s="438"/>
      <c r="W766" s="438"/>
      <c r="X766" s="438"/>
      <c r="Y766" s="438"/>
      <c r="Z766" s="438"/>
    </row>
    <row r="767" spans="1:26" ht="15.75" customHeight="1" x14ac:dyDescent="0.2">
      <c r="A767" s="438"/>
      <c r="B767" s="25"/>
      <c r="C767" s="202"/>
      <c r="D767" s="25"/>
      <c r="E767" s="25"/>
      <c r="F767" s="202"/>
      <c r="G767" s="25"/>
      <c r="H767" s="25"/>
      <c r="I767" s="202"/>
      <c r="J767" s="25"/>
      <c r="K767" s="25"/>
      <c r="L767" s="202"/>
      <c r="M767" s="25"/>
      <c r="N767" s="25"/>
      <c r="O767" s="202"/>
      <c r="P767" s="25"/>
      <c r="Q767" s="25"/>
      <c r="R767" s="202"/>
      <c r="S767" s="438"/>
      <c r="T767" s="438"/>
      <c r="U767" s="438"/>
      <c r="V767" s="438"/>
      <c r="W767" s="438"/>
      <c r="X767" s="438"/>
      <c r="Y767" s="438"/>
      <c r="Z767" s="438"/>
    </row>
    <row r="768" spans="1:26" ht="15.75" customHeight="1" x14ac:dyDescent="0.2">
      <c r="A768" s="438"/>
      <c r="B768" s="25"/>
      <c r="C768" s="202"/>
      <c r="D768" s="25"/>
      <c r="E768" s="25"/>
      <c r="F768" s="202"/>
      <c r="G768" s="25"/>
      <c r="H768" s="25"/>
      <c r="I768" s="202"/>
      <c r="J768" s="25"/>
      <c r="K768" s="25"/>
      <c r="L768" s="202"/>
      <c r="M768" s="25"/>
      <c r="N768" s="25"/>
      <c r="O768" s="202"/>
      <c r="P768" s="25"/>
      <c r="Q768" s="25"/>
      <c r="R768" s="202"/>
      <c r="S768" s="438"/>
      <c r="T768" s="438"/>
      <c r="U768" s="438"/>
      <c r="V768" s="438"/>
      <c r="W768" s="438"/>
      <c r="X768" s="438"/>
      <c r="Y768" s="438"/>
      <c r="Z768" s="438"/>
    </row>
    <row r="769" spans="1:26" ht="15.75" customHeight="1" x14ac:dyDescent="0.2">
      <c r="A769" s="438"/>
      <c r="B769" s="25"/>
      <c r="C769" s="202"/>
      <c r="D769" s="25"/>
      <c r="E769" s="25"/>
      <c r="F769" s="202"/>
      <c r="G769" s="25"/>
      <c r="H769" s="25"/>
      <c r="I769" s="202"/>
      <c r="J769" s="25"/>
      <c r="K769" s="25"/>
      <c r="L769" s="202"/>
      <c r="M769" s="25"/>
      <c r="N769" s="25"/>
      <c r="O769" s="202"/>
      <c r="P769" s="25"/>
      <c r="Q769" s="25"/>
      <c r="R769" s="202"/>
      <c r="S769" s="438"/>
      <c r="T769" s="438"/>
      <c r="U769" s="438"/>
      <c r="V769" s="438"/>
      <c r="W769" s="438"/>
      <c r="X769" s="438"/>
      <c r="Y769" s="438"/>
      <c r="Z769" s="438"/>
    </row>
    <row r="770" spans="1:26" ht="15.75" customHeight="1" x14ac:dyDescent="0.2">
      <c r="A770" s="438"/>
      <c r="B770" s="25"/>
      <c r="C770" s="202"/>
      <c r="D770" s="25"/>
      <c r="E770" s="25"/>
      <c r="F770" s="202"/>
      <c r="G770" s="25"/>
      <c r="H770" s="25"/>
      <c r="I770" s="202"/>
      <c r="J770" s="25"/>
      <c r="K770" s="25"/>
      <c r="L770" s="202"/>
      <c r="M770" s="25"/>
      <c r="N770" s="25"/>
      <c r="O770" s="202"/>
      <c r="P770" s="25"/>
      <c r="Q770" s="25"/>
      <c r="R770" s="202"/>
      <c r="S770" s="438"/>
      <c r="T770" s="438"/>
      <c r="U770" s="438"/>
      <c r="V770" s="438"/>
      <c r="W770" s="438"/>
      <c r="X770" s="438"/>
      <c r="Y770" s="438"/>
      <c r="Z770" s="438"/>
    </row>
    <row r="771" spans="1:26" ht="15.75" customHeight="1" x14ac:dyDescent="0.2">
      <c r="A771" s="438"/>
      <c r="B771" s="25"/>
      <c r="C771" s="202"/>
      <c r="D771" s="25"/>
      <c r="E771" s="25"/>
      <c r="F771" s="202"/>
      <c r="G771" s="25"/>
      <c r="H771" s="25"/>
      <c r="I771" s="202"/>
      <c r="J771" s="25"/>
      <c r="K771" s="25"/>
      <c r="L771" s="202"/>
      <c r="M771" s="25"/>
      <c r="N771" s="25"/>
      <c r="O771" s="202"/>
      <c r="P771" s="25"/>
      <c r="Q771" s="25"/>
      <c r="R771" s="202"/>
      <c r="S771" s="438"/>
      <c r="T771" s="438"/>
      <c r="U771" s="438"/>
      <c r="V771" s="438"/>
      <c r="W771" s="438"/>
      <c r="X771" s="438"/>
      <c r="Y771" s="438"/>
      <c r="Z771" s="438"/>
    </row>
    <row r="772" spans="1:26" ht="15.75" customHeight="1" x14ac:dyDescent="0.2">
      <c r="A772" s="438"/>
      <c r="B772" s="25"/>
      <c r="C772" s="202"/>
      <c r="D772" s="25"/>
      <c r="E772" s="25"/>
      <c r="F772" s="202"/>
      <c r="G772" s="25"/>
      <c r="H772" s="25"/>
      <c r="I772" s="202"/>
      <c r="J772" s="25"/>
      <c r="K772" s="25"/>
      <c r="L772" s="202"/>
      <c r="M772" s="25"/>
      <c r="N772" s="25"/>
      <c r="O772" s="202"/>
      <c r="P772" s="25"/>
      <c r="Q772" s="25"/>
      <c r="R772" s="202"/>
      <c r="S772" s="438"/>
      <c r="T772" s="438"/>
      <c r="U772" s="438"/>
      <c r="V772" s="438"/>
      <c r="W772" s="438"/>
      <c r="X772" s="438"/>
      <c r="Y772" s="438"/>
      <c r="Z772" s="438"/>
    </row>
    <row r="773" spans="1:26" ht="15.75" customHeight="1" x14ac:dyDescent="0.2">
      <c r="A773" s="438"/>
      <c r="B773" s="25"/>
      <c r="C773" s="202"/>
      <c r="D773" s="25"/>
      <c r="E773" s="25"/>
      <c r="F773" s="202"/>
      <c r="G773" s="25"/>
      <c r="H773" s="25"/>
      <c r="I773" s="202"/>
      <c r="J773" s="25"/>
      <c r="K773" s="25"/>
      <c r="L773" s="202"/>
      <c r="M773" s="25"/>
      <c r="N773" s="25"/>
      <c r="O773" s="202"/>
      <c r="P773" s="25"/>
      <c r="Q773" s="25"/>
      <c r="R773" s="202"/>
      <c r="S773" s="438"/>
      <c r="T773" s="438"/>
      <c r="U773" s="438"/>
      <c r="V773" s="438"/>
      <c r="W773" s="438"/>
      <c r="X773" s="438"/>
      <c r="Y773" s="438"/>
      <c r="Z773" s="438"/>
    </row>
    <row r="774" spans="1:26" ht="15.75" customHeight="1" x14ac:dyDescent="0.2">
      <c r="A774" s="438"/>
      <c r="B774" s="25"/>
      <c r="C774" s="202"/>
      <c r="D774" s="25"/>
      <c r="E774" s="25"/>
      <c r="F774" s="202"/>
      <c r="G774" s="25"/>
      <c r="H774" s="25"/>
      <c r="I774" s="202"/>
      <c r="J774" s="25"/>
      <c r="K774" s="25"/>
      <c r="L774" s="202"/>
      <c r="M774" s="25"/>
      <c r="N774" s="25"/>
      <c r="O774" s="202"/>
      <c r="P774" s="25"/>
      <c r="Q774" s="25"/>
      <c r="R774" s="202"/>
      <c r="S774" s="438"/>
      <c r="T774" s="438"/>
      <c r="U774" s="438"/>
      <c r="V774" s="438"/>
      <c r="W774" s="438"/>
      <c r="X774" s="438"/>
      <c r="Y774" s="438"/>
      <c r="Z774" s="438"/>
    </row>
    <row r="775" spans="1:26" ht="15.75" customHeight="1" x14ac:dyDescent="0.2">
      <c r="A775" s="438"/>
      <c r="B775" s="25"/>
      <c r="C775" s="202"/>
      <c r="D775" s="25"/>
      <c r="E775" s="25"/>
      <c r="F775" s="202"/>
      <c r="G775" s="25"/>
      <c r="H775" s="25"/>
      <c r="I775" s="202"/>
      <c r="J775" s="25"/>
      <c r="K775" s="25"/>
      <c r="L775" s="202"/>
      <c r="M775" s="25"/>
      <c r="N775" s="25"/>
      <c r="O775" s="202"/>
      <c r="P775" s="25"/>
      <c r="Q775" s="25"/>
      <c r="R775" s="202"/>
      <c r="S775" s="438"/>
      <c r="T775" s="438"/>
      <c r="U775" s="438"/>
      <c r="V775" s="438"/>
      <c r="W775" s="438"/>
      <c r="X775" s="438"/>
      <c r="Y775" s="438"/>
      <c r="Z775" s="438"/>
    </row>
    <row r="776" spans="1:26" ht="15.75" customHeight="1" x14ac:dyDescent="0.2">
      <c r="A776" s="438"/>
      <c r="B776" s="25"/>
      <c r="C776" s="202"/>
      <c r="D776" s="25"/>
      <c r="E776" s="25"/>
      <c r="F776" s="202"/>
      <c r="G776" s="25"/>
      <c r="H776" s="25"/>
      <c r="I776" s="202"/>
      <c r="J776" s="25"/>
      <c r="K776" s="25"/>
      <c r="L776" s="202"/>
      <c r="M776" s="25"/>
      <c r="N776" s="25"/>
      <c r="O776" s="202"/>
      <c r="P776" s="25"/>
      <c r="Q776" s="25"/>
      <c r="R776" s="202"/>
      <c r="S776" s="438"/>
      <c r="T776" s="438"/>
      <c r="U776" s="438"/>
      <c r="V776" s="438"/>
      <c r="W776" s="438"/>
      <c r="X776" s="438"/>
      <c r="Y776" s="438"/>
      <c r="Z776" s="438"/>
    </row>
    <row r="777" spans="1:26" ht="15.75" customHeight="1" x14ac:dyDescent="0.2">
      <c r="A777" s="438"/>
      <c r="B777" s="25"/>
      <c r="C777" s="202"/>
      <c r="D777" s="25"/>
      <c r="E777" s="25"/>
      <c r="F777" s="202"/>
      <c r="G777" s="25"/>
      <c r="H777" s="25"/>
      <c r="I777" s="202"/>
      <c r="J777" s="25"/>
      <c r="K777" s="25"/>
      <c r="L777" s="202"/>
      <c r="M777" s="25"/>
      <c r="N777" s="25"/>
      <c r="O777" s="202"/>
      <c r="P777" s="25"/>
      <c r="Q777" s="25"/>
      <c r="R777" s="202"/>
      <c r="S777" s="438"/>
      <c r="T777" s="438"/>
      <c r="U777" s="438"/>
      <c r="V777" s="438"/>
      <c r="W777" s="438"/>
      <c r="X777" s="438"/>
      <c r="Y777" s="438"/>
      <c r="Z777" s="438"/>
    </row>
    <row r="778" spans="1:26" ht="15.75" customHeight="1" x14ac:dyDescent="0.2">
      <c r="A778" s="438"/>
      <c r="B778" s="25"/>
      <c r="C778" s="202"/>
      <c r="D778" s="25"/>
      <c r="E778" s="25"/>
      <c r="F778" s="202"/>
      <c r="G778" s="25"/>
      <c r="H778" s="25"/>
      <c r="I778" s="202"/>
      <c r="J778" s="25"/>
      <c r="K778" s="25"/>
      <c r="L778" s="202"/>
      <c r="M778" s="25"/>
      <c r="N778" s="25"/>
      <c r="O778" s="202"/>
      <c r="P778" s="25"/>
      <c r="Q778" s="25"/>
      <c r="R778" s="202"/>
      <c r="S778" s="438"/>
      <c r="T778" s="438"/>
      <c r="U778" s="438"/>
      <c r="V778" s="438"/>
      <c r="W778" s="438"/>
      <c r="X778" s="438"/>
      <c r="Y778" s="438"/>
      <c r="Z778" s="438"/>
    </row>
    <row r="779" spans="1:26" ht="15.75" customHeight="1" x14ac:dyDescent="0.2">
      <c r="A779" s="438"/>
      <c r="B779" s="25"/>
      <c r="C779" s="202"/>
      <c r="D779" s="25"/>
      <c r="E779" s="25"/>
      <c r="F779" s="202"/>
      <c r="G779" s="25"/>
      <c r="H779" s="25"/>
      <c r="I779" s="202"/>
      <c r="J779" s="25"/>
      <c r="K779" s="25"/>
      <c r="L779" s="202"/>
      <c r="M779" s="25"/>
      <c r="N779" s="25"/>
      <c r="O779" s="202"/>
      <c r="P779" s="25"/>
      <c r="Q779" s="25"/>
      <c r="R779" s="202"/>
      <c r="S779" s="438"/>
      <c r="T779" s="438"/>
      <c r="U779" s="438"/>
      <c r="V779" s="438"/>
      <c r="W779" s="438"/>
      <c r="X779" s="438"/>
      <c r="Y779" s="438"/>
      <c r="Z779" s="438"/>
    </row>
    <row r="780" spans="1:26" ht="15.75" customHeight="1" x14ac:dyDescent="0.2">
      <c r="A780" s="438"/>
      <c r="B780" s="25"/>
      <c r="C780" s="202"/>
      <c r="D780" s="25"/>
      <c r="E780" s="25"/>
      <c r="F780" s="202"/>
      <c r="G780" s="25"/>
      <c r="H780" s="25"/>
      <c r="I780" s="202"/>
      <c r="J780" s="25"/>
      <c r="K780" s="25"/>
      <c r="L780" s="202"/>
      <c r="M780" s="25"/>
      <c r="N780" s="25"/>
      <c r="O780" s="202"/>
      <c r="P780" s="25"/>
      <c r="Q780" s="25"/>
      <c r="R780" s="202"/>
      <c r="S780" s="438"/>
      <c r="T780" s="438"/>
      <c r="U780" s="438"/>
      <c r="V780" s="438"/>
      <c r="W780" s="438"/>
      <c r="X780" s="438"/>
      <c r="Y780" s="438"/>
      <c r="Z780" s="438"/>
    </row>
    <row r="781" spans="1:26" ht="15.75" customHeight="1" x14ac:dyDescent="0.2">
      <c r="A781" s="438"/>
      <c r="B781" s="25"/>
      <c r="C781" s="202"/>
      <c r="D781" s="25"/>
      <c r="E781" s="25"/>
      <c r="F781" s="202"/>
      <c r="G781" s="25"/>
      <c r="H781" s="25"/>
      <c r="I781" s="202"/>
      <c r="J781" s="25"/>
      <c r="K781" s="25"/>
      <c r="L781" s="202"/>
      <c r="M781" s="25"/>
      <c r="N781" s="25"/>
      <c r="O781" s="202"/>
      <c r="P781" s="25"/>
      <c r="Q781" s="25"/>
      <c r="R781" s="202"/>
      <c r="S781" s="438"/>
      <c r="T781" s="438"/>
      <c r="U781" s="438"/>
      <c r="V781" s="438"/>
      <c r="W781" s="438"/>
      <c r="X781" s="438"/>
      <c r="Y781" s="438"/>
      <c r="Z781" s="438"/>
    </row>
    <row r="782" spans="1:26" ht="15.75" customHeight="1" x14ac:dyDescent="0.2">
      <c r="A782" s="438"/>
      <c r="B782" s="25"/>
      <c r="C782" s="202"/>
      <c r="D782" s="25"/>
      <c r="E782" s="25"/>
      <c r="F782" s="202"/>
      <c r="G782" s="25"/>
      <c r="H782" s="25"/>
      <c r="I782" s="202"/>
      <c r="J782" s="25"/>
      <c r="K782" s="25"/>
      <c r="L782" s="202"/>
      <c r="M782" s="25"/>
      <c r="N782" s="25"/>
      <c r="O782" s="202"/>
      <c r="P782" s="25"/>
      <c r="Q782" s="25"/>
      <c r="R782" s="202"/>
      <c r="S782" s="438"/>
      <c r="T782" s="438"/>
      <c r="U782" s="438"/>
      <c r="V782" s="438"/>
      <c r="W782" s="438"/>
      <c r="X782" s="438"/>
      <c r="Y782" s="438"/>
      <c r="Z782" s="438"/>
    </row>
    <row r="783" spans="1:26" ht="15.75" customHeight="1" x14ac:dyDescent="0.2">
      <c r="A783" s="438"/>
      <c r="B783" s="25"/>
      <c r="C783" s="202"/>
      <c r="D783" s="25"/>
      <c r="E783" s="25"/>
      <c r="F783" s="202"/>
      <c r="G783" s="25"/>
      <c r="H783" s="25"/>
      <c r="I783" s="202"/>
      <c r="J783" s="25"/>
      <c r="K783" s="25"/>
      <c r="L783" s="202"/>
      <c r="M783" s="25"/>
      <c r="N783" s="25"/>
      <c r="O783" s="202"/>
      <c r="P783" s="25"/>
      <c r="Q783" s="25"/>
      <c r="R783" s="202"/>
      <c r="S783" s="438"/>
      <c r="T783" s="438"/>
      <c r="U783" s="438"/>
      <c r="V783" s="438"/>
      <c r="W783" s="438"/>
      <c r="X783" s="438"/>
      <c r="Y783" s="438"/>
      <c r="Z783" s="438"/>
    </row>
    <row r="784" spans="1:26" ht="15.75" customHeight="1" x14ac:dyDescent="0.2">
      <c r="A784" s="438"/>
      <c r="B784" s="25"/>
      <c r="C784" s="202"/>
      <c r="D784" s="25"/>
      <c r="E784" s="25"/>
      <c r="F784" s="202"/>
      <c r="G784" s="25"/>
      <c r="H784" s="25"/>
      <c r="I784" s="202"/>
      <c r="J784" s="25"/>
      <c r="K784" s="25"/>
      <c r="L784" s="202"/>
      <c r="M784" s="25"/>
      <c r="N784" s="25"/>
      <c r="O784" s="202"/>
      <c r="P784" s="25"/>
      <c r="Q784" s="25"/>
      <c r="R784" s="202"/>
      <c r="S784" s="438"/>
      <c r="T784" s="438"/>
      <c r="U784" s="438"/>
      <c r="V784" s="438"/>
      <c r="W784" s="438"/>
      <c r="X784" s="438"/>
      <c r="Y784" s="438"/>
      <c r="Z784" s="438"/>
    </row>
    <row r="785" spans="1:26" ht="15.75" customHeight="1" x14ac:dyDescent="0.2">
      <c r="A785" s="438"/>
      <c r="B785" s="25"/>
      <c r="C785" s="202"/>
      <c r="D785" s="25"/>
      <c r="E785" s="25"/>
      <c r="F785" s="202"/>
      <c r="G785" s="25"/>
      <c r="H785" s="25"/>
      <c r="I785" s="202"/>
      <c r="J785" s="25"/>
      <c r="K785" s="25"/>
      <c r="L785" s="202"/>
      <c r="M785" s="25"/>
      <c r="N785" s="25"/>
      <c r="O785" s="202"/>
      <c r="P785" s="25"/>
      <c r="Q785" s="25"/>
      <c r="R785" s="202"/>
      <c r="S785" s="438"/>
      <c r="T785" s="438"/>
      <c r="U785" s="438"/>
      <c r="V785" s="438"/>
      <c r="W785" s="438"/>
      <c r="X785" s="438"/>
      <c r="Y785" s="438"/>
      <c r="Z785" s="438"/>
    </row>
    <row r="786" spans="1:26" ht="15.75" customHeight="1" x14ac:dyDescent="0.2">
      <c r="A786" s="438"/>
      <c r="B786" s="25"/>
      <c r="C786" s="202"/>
      <c r="D786" s="25"/>
      <c r="E786" s="25"/>
      <c r="F786" s="202"/>
      <c r="G786" s="25"/>
      <c r="H786" s="25"/>
      <c r="I786" s="202"/>
      <c r="J786" s="25"/>
      <c r="K786" s="25"/>
      <c r="L786" s="202"/>
      <c r="M786" s="25"/>
      <c r="N786" s="25"/>
      <c r="O786" s="202"/>
      <c r="P786" s="25"/>
      <c r="Q786" s="25"/>
      <c r="R786" s="202"/>
      <c r="S786" s="438"/>
      <c r="T786" s="438"/>
      <c r="U786" s="438"/>
      <c r="V786" s="438"/>
      <c r="W786" s="438"/>
      <c r="X786" s="438"/>
      <c r="Y786" s="438"/>
      <c r="Z786" s="438"/>
    </row>
    <row r="787" spans="1:26" ht="15.75" customHeight="1" x14ac:dyDescent="0.2">
      <c r="A787" s="438"/>
      <c r="B787" s="25"/>
      <c r="C787" s="202"/>
      <c r="D787" s="25"/>
      <c r="E787" s="25"/>
      <c r="F787" s="202"/>
      <c r="G787" s="25"/>
      <c r="H787" s="25"/>
      <c r="I787" s="202"/>
      <c r="J787" s="25"/>
      <c r="K787" s="25"/>
      <c r="L787" s="202"/>
      <c r="M787" s="25"/>
      <c r="N787" s="25"/>
      <c r="O787" s="202"/>
      <c r="P787" s="25"/>
      <c r="Q787" s="25"/>
      <c r="R787" s="202"/>
      <c r="S787" s="438"/>
      <c r="T787" s="438"/>
      <c r="U787" s="438"/>
      <c r="V787" s="438"/>
      <c r="W787" s="438"/>
      <c r="X787" s="438"/>
      <c r="Y787" s="438"/>
      <c r="Z787" s="438"/>
    </row>
    <row r="788" spans="1:26" ht="15.75" customHeight="1" x14ac:dyDescent="0.2">
      <c r="A788" s="438"/>
      <c r="B788" s="25"/>
      <c r="C788" s="202"/>
      <c r="D788" s="25"/>
      <c r="E788" s="25"/>
      <c r="F788" s="202"/>
      <c r="G788" s="25"/>
      <c r="H788" s="25"/>
      <c r="I788" s="202"/>
      <c r="J788" s="25"/>
      <c r="K788" s="25"/>
      <c r="L788" s="202"/>
      <c r="M788" s="25"/>
      <c r="N788" s="25"/>
      <c r="O788" s="202"/>
      <c r="P788" s="25"/>
      <c r="Q788" s="25"/>
      <c r="R788" s="202"/>
      <c r="S788" s="438"/>
      <c r="T788" s="438"/>
      <c r="U788" s="438"/>
      <c r="V788" s="438"/>
      <c r="W788" s="438"/>
      <c r="X788" s="438"/>
      <c r="Y788" s="438"/>
      <c r="Z788" s="438"/>
    </row>
    <row r="789" spans="1:26" ht="15.75" customHeight="1" x14ac:dyDescent="0.2">
      <c r="A789" s="438"/>
      <c r="B789" s="25"/>
      <c r="C789" s="202"/>
      <c r="D789" s="25"/>
      <c r="E789" s="25"/>
      <c r="F789" s="202"/>
      <c r="G789" s="25"/>
      <c r="H789" s="25"/>
      <c r="I789" s="202"/>
      <c r="J789" s="25"/>
      <c r="K789" s="25"/>
      <c r="L789" s="202"/>
      <c r="M789" s="25"/>
      <c r="N789" s="25"/>
      <c r="O789" s="202"/>
      <c r="P789" s="25"/>
      <c r="Q789" s="25"/>
      <c r="R789" s="202"/>
      <c r="S789" s="438"/>
      <c r="T789" s="438"/>
      <c r="U789" s="438"/>
      <c r="V789" s="438"/>
      <c r="W789" s="438"/>
      <c r="X789" s="438"/>
      <c r="Y789" s="438"/>
      <c r="Z789" s="438"/>
    </row>
    <row r="790" spans="1:26" ht="15.75" customHeight="1" x14ac:dyDescent="0.2">
      <c r="A790" s="438"/>
      <c r="B790" s="25"/>
      <c r="C790" s="202"/>
      <c r="D790" s="25"/>
      <c r="E790" s="25"/>
      <c r="F790" s="202"/>
      <c r="G790" s="25"/>
      <c r="H790" s="25"/>
      <c r="I790" s="202"/>
      <c r="J790" s="25"/>
      <c r="K790" s="25"/>
      <c r="L790" s="202"/>
      <c r="M790" s="25"/>
      <c r="N790" s="25"/>
      <c r="O790" s="202"/>
      <c r="P790" s="25"/>
      <c r="Q790" s="25"/>
      <c r="R790" s="202"/>
      <c r="S790" s="438"/>
      <c r="T790" s="438"/>
      <c r="U790" s="438"/>
      <c r="V790" s="438"/>
      <c r="W790" s="438"/>
      <c r="X790" s="438"/>
      <c r="Y790" s="438"/>
      <c r="Z790" s="438"/>
    </row>
    <row r="791" spans="1:26" ht="15.75" customHeight="1" x14ac:dyDescent="0.2">
      <c r="A791" s="438"/>
      <c r="B791" s="25"/>
      <c r="C791" s="202"/>
      <c r="D791" s="25"/>
      <c r="E791" s="25"/>
      <c r="F791" s="202"/>
      <c r="G791" s="25"/>
      <c r="H791" s="25"/>
      <c r="I791" s="202"/>
      <c r="J791" s="25"/>
      <c r="K791" s="25"/>
      <c r="L791" s="202"/>
      <c r="M791" s="25"/>
      <c r="N791" s="25"/>
      <c r="O791" s="202"/>
      <c r="P791" s="25"/>
      <c r="Q791" s="25"/>
      <c r="R791" s="202"/>
      <c r="S791" s="438"/>
      <c r="T791" s="438"/>
      <c r="U791" s="438"/>
      <c r="V791" s="438"/>
      <c r="W791" s="438"/>
      <c r="X791" s="438"/>
      <c r="Y791" s="438"/>
      <c r="Z791" s="438"/>
    </row>
    <row r="792" spans="1:26" ht="15.75" customHeight="1" x14ac:dyDescent="0.2">
      <c r="A792" s="438"/>
      <c r="B792" s="25"/>
      <c r="C792" s="202"/>
      <c r="D792" s="25"/>
      <c r="E792" s="25"/>
      <c r="F792" s="202"/>
      <c r="G792" s="25"/>
      <c r="H792" s="25"/>
      <c r="I792" s="202"/>
      <c r="J792" s="25"/>
      <c r="K792" s="25"/>
      <c r="L792" s="202"/>
      <c r="M792" s="25"/>
      <c r="N792" s="25"/>
      <c r="O792" s="202"/>
      <c r="P792" s="25"/>
      <c r="Q792" s="25"/>
      <c r="R792" s="202"/>
      <c r="S792" s="438"/>
      <c r="T792" s="438"/>
      <c r="U792" s="438"/>
      <c r="V792" s="438"/>
      <c r="W792" s="438"/>
      <c r="X792" s="438"/>
      <c r="Y792" s="438"/>
      <c r="Z792" s="438"/>
    </row>
    <row r="793" spans="1:26" ht="15.75" customHeight="1" x14ac:dyDescent="0.2">
      <c r="A793" s="438"/>
      <c r="B793" s="25"/>
      <c r="C793" s="202"/>
      <c r="D793" s="25"/>
      <c r="E793" s="25"/>
      <c r="F793" s="202"/>
      <c r="G793" s="25"/>
      <c r="H793" s="25"/>
      <c r="I793" s="202"/>
      <c r="J793" s="25"/>
      <c r="K793" s="25"/>
      <c r="L793" s="202"/>
      <c r="M793" s="25"/>
      <c r="N793" s="25"/>
      <c r="O793" s="202"/>
      <c r="P793" s="25"/>
      <c r="Q793" s="25"/>
      <c r="R793" s="202"/>
      <c r="S793" s="438"/>
      <c r="T793" s="438"/>
      <c r="U793" s="438"/>
      <c r="V793" s="438"/>
      <c r="W793" s="438"/>
      <c r="X793" s="438"/>
      <c r="Y793" s="438"/>
      <c r="Z793" s="438"/>
    </row>
    <row r="794" spans="1:26" ht="15.75" customHeight="1" x14ac:dyDescent="0.2">
      <c r="A794" s="438"/>
      <c r="B794" s="25"/>
      <c r="C794" s="202"/>
      <c r="D794" s="25"/>
      <c r="E794" s="25"/>
      <c r="F794" s="202"/>
      <c r="G794" s="25"/>
      <c r="H794" s="25"/>
      <c r="I794" s="202"/>
      <c r="J794" s="25"/>
      <c r="K794" s="25"/>
      <c r="L794" s="202"/>
      <c r="M794" s="25"/>
      <c r="N794" s="25"/>
      <c r="O794" s="202"/>
      <c r="P794" s="25"/>
      <c r="Q794" s="25"/>
      <c r="R794" s="202"/>
      <c r="S794" s="438"/>
      <c r="T794" s="438"/>
      <c r="U794" s="438"/>
      <c r="V794" s="438"/>
      <c r="W794" s="438"/>
      <c r="X794" s="438"/>
      <c r="Y794" s="438"/>
      <c r="Z794" s="438"/>
    </row>
    <row r="795" spans="1:26" ht="15.75" customHeight="1" x14ac:dyDescent="0.2">
      <c r="A795" s="438"/>
      <c r="B795" s="25"/>
      <c r="C795" s="202"/>
      <c r="D795" s="25"/>
      <c r="E795" s="25"/>
      <c r="F795" s="202"/>
      <c r="G795" s="25"/>
      <c r="H795" s="25"/>
      <c r="I795" s="202"/>
      <c r="J795" s="25"/>
      <c r="K795" s="25"/>
      <c r="L795" s="202"/>
      <c r="M795" s="25"/>
      <c r="N795" s="25"/>
      <c r="O795" s="202"/>
      <c r="P795" s="25"/>
      <c r="Q795" s="25"/>
      <c r="R795" s="202"/>
      <c r="S795" s="438"/>
      <c r="T795" s="438"/>
      <c r="U795" s="438"/>
      <c r="V795" s="438"/>
      <c r="W795" s="438"/>
      <c r="X795" s="438"/>
      <c r="Y795" s="438"/>
      <c r="Z795" s="438"/>
    </row>
    <row r="796" spans="1:26" ht="15.75" customHeight="1" x14ac:dyDescent="0.2">
      <c r="A796" s="438"/>
      <c r="B796" s="25"/>
      <c r="C796" s="202"/>
      <c r="D796" s="25"/>
      <c r="E796" s="25"/>
      <c r="F796" s="202"/>
      <c r="G796" s="25"/>
      <c r="H796" s="25"/>
      <c r="I796" s="202"/>
      <c r="J796" s="25"/>
      <c r="K796" s="25"/>
      <c r="L796" s="202"/>
      <c r="M796" s="25"/>
      <c r="N796" s="25"/>
      <c r="O796" s="202"/>
      <c r="P796" s="25"/>
      <c r="Q796" s="25"/>
      <c r="R796" s="202"/>
      <c r="S796" s="438"/>
      <c r="T796" s="438"/>
      <c r="U796" s="438"/>
      <c r="V796" s="438"/>
      <c r="W796" s="438"/>
      <c r="X796" s="438"/>
      <c r="Y796" s="438"/>
      <c r="Z796" s="438"/>
    </row>
    <row r="797" spans="1:26" ht="15.75" customHeight="1" x14ac:dyDescent="0.2">
      <c r="A797" s="438"/>
      <c r="B797" s="25"/>
      <c r="C797" s="202"/>
      <c r="D797" s="25"/>
      <c r="E797" s="25"/>
      <c r="F797" s="202"/>
      <c r="G797" s="25"/>
      <c r="H797" s="25"/>
      <c r="I797" s="202"/>
      <c r="J797" s="25"/>
      <c r="K797" s="25"/>
      <c r="L797" s="202"/>
      <c r="M797" s="25"/>
      <c r="N797" s="25"/>
      <c r="O797" s="202"/>
      <c r="P797" s="25"/>
      <c r="Q797" s="25"/>
      <c r="R797" s="202"/>
      <c r="S797" s="438"/>
      <c r="T797" s="438"/>
      <c r="U797" s="438"/>
      <c r="V797" s="438"/>
      <c r="W797" s="438"/>
      <c r="X797" s="438"/>
      <c r="Y797" s="438"/>
      <c r="Z797" s="438"/>
    </row>
    <row r="798" spans="1:26" ht="15.75" customHeight="1" x14ac:dyDescent="0.2">
      <c r="A798" s="438"/>
      <c r="B798" s="25"/>
      <c r="C798" s="202"/>
      <c r="D798" s="25"/>
      <c r="E798" s="25"/>
      <c r="F798" s="202"/>
      <c r="G798" s="25"/>
      <c r="H798" s="25"/>
      <c r="I798" s="202"/>
      <c r="J798" s="25"/>
      <c r="K798" s="25"/>
      <c r="L798" s="202"/>
      <c r="M798" s="25"/>
      <c r="N798" s="25"/>
      <c r="O798" s="202"/>
      <c r="P798" s="25"/>
      <c r="Q798" s="25"/>
      <c r="R798" s="202"/>
      <c r="S798" s="438"/>
      <c r="T798" s="438"/>
      <c r="U798" s="438"/>
      <c r="V798" s="438"/>
      <c r="W798" s="438"/>
      <c r="X798" s="438"/>
      <c r="Y798" s="438"/>
      <c r="Z798" s="438"/>
    </row>
    <row r="799" spans="1:26" ht="15.75" customHeight="1" x14ac:dyDescent="0.2">
      <c r="A799" s="438"/>
      <c r="B799" s="25"/>
      <c r="C799" s="202"/>
      <c r="D799" s="25"/>
      <c r="E799" s="25"/>
      <c r="F799" s="202"/>
      <c r="G799" s="25"/>
      <c r="H799" s="25"/>
      <c r="I799" s="202"/>
      <c r="J799" s="25"/>
      <c r="K799" s="25"/>
      <c r="L799" s="202"/>
      <c r="M799" s="25"/>
      <c r="N799" s="25"/>
      <c r="O799" s="202"/>
      <c r="P799" s="25"/>
      <c r="Q799" s="25"/>
      <c r="R799" s="202"/>
      <c r="S799" s="438"/>
      <c r="T799" s="438"/>
      <c r="U799" s="438"/>
      <c r="V799" s="438"/>
      <c r="W799" s="438"/>
      <c r="X799" s="438"/>
      <c r="Y799" s="438"/>
      <c r="Z799" s="438"/>
    </row>
    <row r="800" spans="1:26" ht="15.75" customHeight="1" x14ac:dyDescent="0.2">
      <c r="A800" s="438"/>
      <c r="B800" s="25"/>
      <c r="C800" s="202"/>
      <c r="D800" s="25"/>
      <c r="E800" s="25"/>
      <c r="F800" s="202"/>
      <c r="G800" s="25"/>
      <c r="H800" s="25"/>
      <c r="I800" s="202"/>
      <c r="J800" s="25"/>
      <c r="K800" s="25"/>
      <c r="L800" s="202"/>
      <c r="M800" s="25"/>
      <c r="N800" s="25"/>
      <c r="O800" s="202"/>
      <c r="P800" s="25"/>
      <c r="Q800" s="25"/>
      <c r="R800" s="202"/>
      <c r="S800" s="438"/>
      <c r="T800" s="438"/>
      <c r="U800" s="438"/>
      <c r="V800" s="438"/>
      <c r="W800" s="438"/>
      <c r="X800" s="438"/>
      <c r="Y800" s="438"/>
      <c r="Z800" s="438"/>
    </row>
    <row r="801" spans="1:26" ht="15.75" customHeight="1" x14ac:dyDescent="0.2">
      <c r="A801" s="438"/>
      <c r="B801" s="25"/>
      <c r="C801" s="202"/>
      <c r="D801" s="25"/>
      <c r="E801" s="25"/>
      <c r="F801" s="202"/>
      <c r="G801" s="25"/>
      <c r="H801" s="25"/>
      <c r="I801" s="202"/>
      <c r="J801" s="25"/>
      <c r="K801" s="25"/>
      <c r="L801" s="202"/>
      <c r="M801" s="25"/>
      <c r="N801" s="25"/>
      <c r="O801" s="202"/>
      <c r="P801" s="25"/>
      <c r="Q801" s="25"/>
      <c r="R801" s="202"/>
      <c r="S801" s="438"/>
      <c r="T801" s="438"/>
      <c r="U801" s="438"/>
      <c r="V801" s="438"/>
      <c r="W801" s="438"/>
      <c r="X801" s="438"/>
      <c r="Y801" s="438"/>
      <c r="Z801" s="438"/>
    </row>
    <row r="802" spans="1:26" ht="15.75" customHeight="1" x14ac:dyDescent="0.2">
      <c r="A802" s="438"/>
      <c r="B802" s="25"/>
      <c r="C802" s="202"/>
      <c r="D802" s="25"/>
      <c r="E802" s="25"/>
      <c r="F802" s="202"/>
      <c r="G802" s="25"/>
      <c r="H802" s="25"/>
      <c r="I802" s="202"/>
      <c r="J802" s="25"/>
      <c r="K802" s="25"/>
      <c r="L802" s="202"/>
      <c r="M802" s="25"/>
      <c r="N802" s="25"/>
      <c r="O802" s="202"/>
      <c r="P802" s="25"/>
      <c r="Q802" s="25"/>
      <c r="R802" s="202"/>
      <c r="S802" s="438"/>
      <c r="T802" s="438"/>
      <c r="U802" s="438"/>
      <c r="V802" s="438"/>
      <c r="W802" s="438"/>
      <c r="X802" s="438"/>
      <c r="Y802" s="438"/>
      <c r="Z802" s="438"/>
    </row>
    <row r="803" spans="1:26" ht="15.75" customHeight="1" x14ac:dyDescent="0.2">
      <c r="A803" s="438"/>
      <c r="B803" s="25"/>
      <c r="C803" s="202"/>
      <c r="D803" s="25"/>
      <c r="E803" s="25"/>
      <c r="F803" s="202"/>
      <c r="G803" s="25"/>
      <c r="H803" s="25"/>
      <c r="I803" s="202"/>
      <c r="J803" s="25"/>
      <c r="K803" s="25"/>
      <c r="L803" s="202"/>
      <c r="M803" s="25"/>
      <c r="N803" s="25"/>
      <c r="O803" s="202"/>
      <c r="P803" s="25"/>
      <c r="Q803" s="25"/>
      <c r="R803" s="202"/>
      <c r="S803" s="438"/>
      <c r="T803" s="438"/>
      <c r="U803" s="438"/>
      <c r="V803" s="438"/>
      <c r="W803" s="438"/>
      <c r="X803" s="438"/>
      <c r="Y803" s="438"/>
      <c r="Z803" s="438"/>
    </row>
    <row r="804" spans="1:26" ht="15.75" customHeight="1" x14ac:dyDescent="0.2">
      <c r="A804" s="438"/>
      <c r="B804" s="25"/>
      <c r="C804" s="202"/>
      <c r="D804" s="25"/>
      <c r="E804" s="25"/>
      <c r="F804" s="202"/>
      <c r="G804" s="25"/>
      <c r="H804" s="25"/>
      <c r="I804" s="202"/>
      <c r="J804" s="25"/>
      <c r="K804" s="25"/>
      <c r="L804" s="202"/>
      <c r="M804" s="25"/>
      <c r="N804" s="25"/>
      <c r="O804" s="202"/>
      <c r="P804" s="25"/>
      <c r="Q804" s="25"/>
      <c r="R804" s="202"/>
      <c r="S804" s="438"/>
      <c r="T804" s="438"/>
      <c r="U804" s="438"/>
      <c r="V804" s="438"/>
      <c r="W804" s="438"/>
      <c r="X804" s="438"/>
      <c r="Y804" s="438"/>
      <c r="Z804" s="438"/>
    </row>
    <row r="805" spans="1:26" ht="15.75" customHeight="1" x14ac:dyDescent="0.2">
      <c r="A805" s="438"/>
      <c r="B805" s="25"/>
      <c r="C805" s="202"/>
      <c r="D805" s="25"/>
      <c r="E805" s="25"/>
      <c r="F805" s="202"/>
      <c r="G805" s="25"/>
      <c r="H805" s="25"/>
      <c r="I805" s="202"/>
      <c r="J805" s="25"/>
      <c r="K805" s="25"/>
      <c r="L805" s="202"/>
      <c r="M805" s="25"/>
      <c r="N805" s="25"/>
      <c r="O805" s="202"/>
      <c r="P805" s="25"/>
      <c r="Q805" s="25"/>
      <c r="R805" s="202"/>
      <c r="S805" s="438"/>
      <c r="T805" s="438"/>
      <c r="U805" s="438"/>
      <c r="V805" s="438"/>
      <c r="W805" s="438"/>
      <c r="X805" s="438"/>
      <c r="Y805" s="438"/>
      <c r="Z805" s="438"/>
    </row>
    <row r="806" spans="1:26" ht="15.75" customHeight="1" x14ac:dyDescent="0.2">
      <c r="A806" s="438"/>
      <c r="B806" s="25"/>
      <c r="C806" s="202"/>
      <c r="D806" s="25"/>
      <c r="E806" s="25"/>
      <c r="F806" s="202"/>
      <c r="G806" s="25"/>
      <c r="H806" s="25"/>
      <c r="I806" s="202"/>
      <c r="J806" s="25"/>
      <c r="K806" s="25"/>
      <c r="L806" s="202"/>
      <c r="M806" s="25"/>
      <c r="N806" s="25"/>
      <c r="O806" s="202"/>
      <c r="P806" s="25"/>
      <c r="Q806" s="25"/>
      <c r="R806" s="202"/>
      <c r="S806" s="438"/>
      <c r="T806" s="438"/>
      <c r="U806" s="438"/>
      <c r="V806" s="438"/>
      <c r="W806" s="438"/>
      <c r="X806" s="438"/>
      <c r="Y806" s="438"/>
      <c r="Z806" s="438"/>
    </row>
    <row r="807" spans="1:26" ht="15.75" customHeight="1" x14ac:dyDescent="0.2">
      <c r="A807" s="438"/>
      <c r="B807" s="25"/>
      <c r="C807" s="202"/>
      <c r="D807" s="25"/>
      <c r="E807" s="25"/>
      <c r="F807" s="202"/>
      <c r="G807" s="25"/>
      <c r="H807" s="25"/>
      <c r="I807" s="202"/>
      <c r="J807" s="25"/>
      <c r="K807" s="25"/>
      <c r="L807" s="202"/>
      <c r="M807" s="25"/>
      <c r="N807" s="25"/>
      <c r="O807" s="202"/>
      <c r="P807" s="25"/>
      <c r="Q807" s="25"/>
      <c r="R807" s="202"/>
      <c r="S807" s="438"/>
      <c r="T807" s="438"/>
      <c r="U807" s="438"/>
      <c r="V807" s="438"/>
      <c r="W807" s="438"/>
      <c r="X807" s="438"/>
      <c r="Y807" s="438"/>
      <c r="Z807" s="438"/>
    </row>
    <row r="808" spans="1:26" ht="15.75" customHeight="1" x14ac:dyDescent="0.2">
      <c r="A808" s="438"/>
      <c r="B808" s="25"/>
      <c r="C808" s="202"/>
      <c r="D808" s="25"/>
      <c r="E808" s="25"/>
      <c r="F808" s="202"/>
      <c r="G808" s="25"/>
      <c r="H808" s="25"/>
      <c r="I808" s="202"/>
      <c r="J808" s="25"/>
      <c r="K808" s="25"/>
      <c r="L808" s="202"/>
      <c r="M808" s="25"/>
      <c r="N808" s="25"/>
      <c r="O808" s="202"/>
      <c r="P808" s="25"/>
      <c r="Q808" s="25"/>
      <c r="R808" s="202"/>
      <c r="S808" s="438"/>
      <c r="T808" s="438"/>
      <c r="U808" s="438"/>
      <c r="V808" s="438"/>
      <c r="W808" s="438"/>
      <c r="X808" s="438"/>
      <c r="Y808" s="438"/>
      <c r="Z808" s="438"/>
    </row>
    <row r="809" spans="1:26" ht="15.75" customHeight="1" x14ac:dyDescent="0.2">
      <c r="A809" s="438"/>
      <c r="B809" s="25"/>
      <c r="C809" s="202"/>
      <c r="D809" s="25"/>
      <c r="E809" s="25"/>
      <c r="F809" s="202"/>
      <c r="G809" s="25"/>
      <c r="H809" s="25"/>
      <c r="I809" s="202"/>
      <c r="J809" s="25"/>
      <c r="K809" s="25"/>
      <c r="L809" s="202"/>
      <c r="M809" s="25"/>
      <c r="N809" s="25"/>
      <c r="O809" s="202"/>
      <c r="P809" s="25"/>
      <c r="Q809" s="25"/>
      <c r="R809" s="202"/>
      <c r="S809" s="438"/>
      <c r="T809" s="438"/>
      <c r="U809" s="438"/>
      <c r="V809" s="438"/>
      <c r="W809" s="438"/>
      <c r="X809" s="438"/>
      <c r="Y809" s="438"/>
      <c r="Z809" s="438"/>
    </row>
    <row r="810" spans="1:26" ht="15.75" customHeight="1" x14ac:dyDescent="0.2">
      <c r="A810" s="438"/>
      <c r="B810" s="25"/>
      <c r="C810" s="202"/>
      <c r="D810" s="25"/>
      <c r="E810" s="25"/>
      <c r="F810" s="202"/>
      <c r="G810" s="25"/>
      <c r="H810" s="25"/>
      <c r="I810" s="202"/>
      <c r="J810" s="25"/>
      <c r="K810" s="25"/>
      <c r="L810" s="202"/>
      <c r="M810" s="25"/>
      <c r="N810" s="25"/>
      <c r="O810" s="202"/>
      <c r="P810" s="25"/>
      <c r="Q810" s="25"/>
      <c r="R810" s="202"/>
      <c r="S810" s="438"/>
      <c r="T810" s="438"/>
      <c r="U810" s="438"/>
      <c r="V810" s="438"/>
      <c r="W810" s="438"/>
      <c r="X810" s="438"/>
      <c r="Y810" s="438"/>
      <c r="Z810" s="438"/>
    </row>
    <row r="811" spans="1:26" ht="15.75" customHeight="1" x14ac:dyDescent="0.2">
      <c r="A811" s="438"/>
      <c r="B811" s="25"/>
      <c r="C811" s="202"/>
      <c r="D811" s="25"/>
      <c r="E811" s="25"/>
      <c r="F811" s="202"/>
      <c r="G811" s="25"/>
      <c r="H811" s="25"/>
      <c r="I811" s="202"/>
      <c r="J811" s="25"/>
      <c r="K811" s="25"/>
      <c r="L811" s="202"/>
      <c r="M811" s="25"/>
      <c r="N811" s="25"/>
      <c r="O811" s="202"/>
      <c r="P811" s="25"/>
      <c r="Q811" s="25"/>
      <c r="R811" s="202"/>
      <c r="S811" s="438"/>
      <c r="T811" s="438"/>
      <c r="U811" s="438"/>
      <c r="V811" s="438"/>
      <c r="W811" s="438"/>
      <c r="X811" s="438"/>
      <c r="Y811" s="438"/>
      <c r="Z811" s="438"/>
    </row>
    <row r="812" spans="1:26" ht="15.75" customHeight="1" x14ac:dyDescent="0.2">
      <c r="A812" s="438"/>
      <c r="B812" s="25"/>
      <c r="C812" s="202"/>
      <c r="D812" s="25"/>
      <c r="E812" s="25"/>
      <c r="F812" s="202"/>
      <c r="G812" s="25"/>
      <c r="H812" s="25"/>
      <c r="I812" s="202"/>
      <c r="J812" s="25"/>
      <c r="K812" s="25"/>
      <c r="L812" s="202"/>
      <c r="M812" s="25"/>
      <c r="N812" s="25"/>
      <c r="O812" s="202"/>
      <c r="P812" s="25"/>
      <c r="Q812" s="25"/>
      <c r="R812" s="202"/>
      <c r="S812" s="438"/>
      <c r="T812" s="438"/>
      <c r="U812" s="438"/>
      <c r="V812" s="438"/>
      <c r="W812" s="438"/>
      <c r="X812" s="438"/>
      <c r="Y812" s="438"/>
      <c r="Z812" s="438"/>
    </row>
    <row r="813" spans="1:26" ht="15.75" customHeight="1" x14ac:dyDescent="0.2">
      <c r="A813" s="438"/>
      <c r="B813" s="25"/>
      <c r="C813" s="202"/>
      <c r="D813" s="25"/>
      <c r="E813" s="25"/>
      <c r="F813" s="202"/>
      <c r="G813" s="25"/>
      <c r="H813" s="25"/>
      <c r="I813" s="202"/>
      <c r="J813" s="25"/>
      <c r="K813" s="25"/>
      <c r="L813" s="202"/>
      <c r="M813" s="25"/>
      <c r="N813" s="25"/>
      <c r="O813" s="202"/>
      <c r="P813" s="25"/>
      <c r="Q813" s="25"/>
      <c r="R813" s="202"/>
      <c r="S813" s="438"/>
      <c r="T813" s="438"/>
      <c r="U813" s="438"/>
      <c r="V813" s="438"/>
      <c r="W813" s="438"/>
      <c r="X813" s="438"/>
      <c r="Y813" s="438"/>
      <c r="Z813" s="438"/>
    </row>
    <row r="814" spans="1:26" ht="15.75" customHeight="1" x14ac:dyDescent="0.2">
      <c r="A814" s="438"/>
      <c r="B814" s="25"/>
      <c r="C814" s="202"/>
      <c r="D814" s="25"/>
      <c r="E814" s="25"/>
      <c r="F814" s="202"/>
      <c r="G814" s="25"/>
      <c r="H814" s="25"/>
      <c r="I814" s="202"/>
      <c r="J814" s="25"/>
      <c r="K814" s="25"/>
      <c r="L814" s="202"/>
      <c r="M814" s="25"/>
      <c r="N814" s="25"/>
      <c r="O814" s="202"/>
      <c r="P814" s="25"/>
      <c r="Q814" s="25"/>
      <c r="R814" s="202"/>
      <c r="S814" s="438"/>
      <c r="T814" s="438"/>
      <c r="U814" s="438"/>
      <c r="V814" s="438"/>
      <c r="W814" s="438"/>
      <c r="X814" s="438"/>
      <c r="Y814" s="438"/>
      <c r="Z814" s="438"/>
    </row>
    <row r="815" spans="1:26" ht="15.75" customHeight="1" x14ac:dyDescent="0.2">
      <c r="A815" s="438"/>
      <c r="B815" s="25"/>
      <c r="C815" s="202"/>
      <c r="D815" s="25"/>
      <c r="E815" s="25"/>
      <c r="F815" s="202"/>
      <c r="G815" s="25"/>
      <c r="H815" s="25"/>
      <c r="I815" s="202"/>
      <c r="J815" s="25"/>
      <c r="K815" s="25"/>
      <c r="L815" s="202"/>
      <c r="M815" s="25"/>
      <c r="N815" s="25"/>
      <c r="O815" s="202"/>
      <c r="P815" s="25"/>
      <c r="Q815" s="25"/>
      <c r="R815" s="202"/>
      <c r="S815" s="438"/>
      <c r="T815" s="438"/>
      <c r="U815" s="438"/>
      <c r="V815" s="438"/>
      <c r="W815" s="438"/>
      <c r="X815" s="438"/>
      <c r="Y815" s="438"/>
      <c r="Z815" s="438"/>
    </row>
    <row r="816" spans="1:26" ht="15.75" customHeight="1" x14ac:dyDescent="0.2">
      <c r="A816" s="438"/>
      <c r="B816" s="25"/>
      <c r="C816" s="202"/>
      <c r="D816" s="25"/>
      <c r="E816" s="25"/>
      <c r="F816" s="202"/>
      <c r="G816" s="25"/>
      <c r="H816" s="25"/>
      <c r="I816" s="202"/>
      <c r="J816" s="25"/>
      <c r="K816" s="25"/>
      <c r="L816" s="202"/>
      <c r="M816" s="25"/>
      <c r="N816" s="25"/>
      <c r="O816" s="202"/>
      <c r="P816" s="25"/>
      <c r="Q816" s="25"/>
      <c r="R816" s="202"/>
      <c r="S816" s="438"/>
      <c r="T816" s="438"/>
      <c r="U816" s="438"/>
      <c r="V816" s="438"/>
      <c r="W816" s="438"/>
      <c r="X816" s="438"/>
      <c r="Y816" s="438"/>
      <c r="Z816" s="438"/>
    </row>
    <row r="817" spans="1:26" ht="15.75" customHeight="1" x14ac:dyDescent="0.2">
      <c r="A817" s="438"/>
      <c r="B817" s="25"/>
      <c r="C817" s="202"/>
      <c r="D817" s="25"/>
      <c r="E817" s="25"/>
      <c r="F817" s="202"/>
      <c r="G817" s="25"/>
      <c r="H817" s="25"/>
      <c r="I817" s="202"/>
      <c r="J817" s="25"/>
      <c r="K817" s="25"/>
      <c r="L817" s="202"/>
      <c r="M817" s="25"/>
      <c r="N817" s="25"/>
      <c r="O817" s="202"/>
      <c r="P817" s="25"/>
      <c r="Q817" s="25"/>
      <c r="R817" s="202"/>
      <c r="S817" s="438"/>
      <c r="T817" s="438"/>
      <c r="U817" s="438"/>
      <c r="V817" s="438"/>
      <c r="W817" s="438"/>
      <c r="X817" s="438"/>
      <c r="Y817" s="438"/>
      <c r="Z817" s="438"/>
    </row>
    <row r="818" spans="1:26" ht="15.75" customHeight="1" x14ac:dyDescent="0.2">
      <c r="A818" s="438"/>
      <c r="B818" s="25"/>
      <c r="C818" s="202"/>
      <c r="D818" s="25"/>
      <c r="E818" s="25"/>
      <c r="F818" s="202"/>
      <c r="G818" s="25"/>
      <c r="H818" s="25"/>
      <c r="I818" s="202"/>
      <c r="J818" s="25"/>
      <c r="K818" s="25"/>
      <c r="L818" s="202"/>
      <c r="M818" s="25"/>
      <c r="N818" s="25"/>
      <c r="O818" s="202"/>
      <c r="P818" s="25"/>
      <c r="Q818" s="25"/>
      <c r="R818" s="202"/>
      <c r="S818" s="438"/>
      <c r="T818" s="438"/>
      <c r="U818" s="438"/>
      <c r="V818" s="438"/>
      <c r="W818" s="438"/>
      <c r="X818" s="438"/>
      <c r="Y818" s="438"/>
      <c r="Z818" s="438"/>
    </row>
    <row r="819" spans="1:26" ht="15.75" customHeight="1" x14ac:dyDescent="0.2">
      <c r="A819" s="438"/>
      <c r="B819" s="25"/>
      <c r="C819" s="202"/>
      <c r="D819" s="25"/>
      <c r="E819" s="25"/>
      <c r="F819" s="202"/>
      <c r="G819" s="25"/>
      <c r="H819" s="25"/>
      <c r="I819" s="202"/>
      <c r="J819" s="25"/>
      <c r="K819" s="25"/>
      <c r="L819" s="202"/>
      <c r="M819" s="25"/>
      <c r="N819" s="25"/>
      <c r="O819" s="202"/>
      <c r="P819" s="25"/>
      <c r="Q819" s="25"/>
      <c r="R819" s="202"/>
      <c r="S819" s="438"/>
      <c r="T819" s="438"/>
      <c r="U819" s="438"/>
      <c r="V819" s="438"/>
      <c r="W819" s="438"/>
      <c r="X819" s="438"/>
      <c r="Y819" s="438"/>
      <c r="Z819" s="438"/>
    </row>
    <row r="820" spans="1:26" ht="15.75" customHeight="1" x14ac:dyDescent="0.2">
      <c r="A820" s="438"/>
      <c r="B820" s="25"/>
      <c r="C820" s="202"/>
      <c r="D820" s="25"/>
      <c r="E820" s="25"/>
      <c r="F820" s="202"/>
      <c r="G820" s="25"/>
      <c r="H820" s="25"/>
      <c r="I820" s="202"/>
      <c r="J820" s="25"/>
      <c r="K820" s="25"/>
      <c r="L820" s="202"/>
      <c r="M820" s="25"/>
      <c r="N820" s="25"/>
      <c r="O820" s="202"/>
      <c r="P820" s="25"/>
      <c r="Q820" s="25"/>
      <c r="R820" s="202"/>
      <c r="S820" s="438"/>
      <c r="T820" s="438"/>
      <c r="U820" s="438"/>
      <c r="V820" s="438"/>
      <c r="W820" s="438"/>
      <c r="X820" s="438"/>
      <c r="Y820" s="438"/>
      <c r="Z820" s="438"/>
    </row>
    <row r="821" spans="1:26" ht="15.75" customHeight="1" x14ac:dyDescent="0.2">
      <c r="A821" s="438"/>
      <c r="B821" s="25"/>
      <c r="C821" s="202"/>
      <c r="D821" s="25"/>
      <c r="E821" s="25"/>
      <c r="F821" s="202"/>
      <c r="G821" s="25"/>
      <c r="H821" s="25"/>
      <c r="I821" s="202"/>
      <c r="J821" s="25"/>
      <c r="K821" s="25"/>
      <c r="L821" s="202"/>
      <c r="M821" s="25"/>
      <c r="N821" s="25"/>
      <c r="O821" s="202"/>
      <c r="P821" s="25"/>
      <c r="Q821" s="25"/>
      <c r="R821" s="202"/>
      <c r="S821" s="438"/>
      <c r="T821" s="438"/>
      <c r="U821" s="438"/>
      <c r="V821" s="438"/>
      <c r="W821" s="438"/>
      <c r="X821" s="438"/>
      <c r="Y821" s="438"/>
      <c r="Z821" s="438"/>
    </row>
    <row r="822" spans="1:26" ht="15.75" customHeight="1" x14ac:dyDescent="0.2">
      <c r="A822" s="438"/>
      <c r="B822" s="25"/>
      <c r="C822" s="202"/>
      <c r="D822" s="25"/>
      <c r="E822" s="25"/>
      <c r="F822" s="202"/>
      <c r="G822" s="25"/>
      <c r="H822" s="25"/>
      <c r="I822" s="202"/>
      <c r="J822" s="25"/>
      <c r="K822" s="25"/>
      <c r="L822" s="202"/>
      <c r="M822" s="25"/>
      <c r="N822" s="25"/>
      <c r="O822" s="202"/>
      <c r="P822" s="25"/>
      <c r="Q822" s="25"/>
      <c r="R822" s="202"/>
      <c r="S822" s="438"/>
      <c r="T822" s="438"/>
      <c r="U822" s="438"/>
      <c r="V822" s="438"/>
      <c r="W822" s="438"/>
      <c r="X822" s="438"/>
      <c r="Y822" s="438"/>
      <c r="Z822" s="438"/>
    </row>
    <row r="823" spans="1:26" ht="15.75" customHeight="1" x14ac:dyDescent="0.2">
      <c r="A823" s="438"/>
      <c r="B823" s="25"/>
      <c r="C823" s="202"/>
      <c r="D823" s="25"/>
      <c r="E823" s="25"/>
      <c r="F823" s="202"/>
      <c r="G823" s="25"/>
      <c r="H823" s="25"/>
      <c r="I823" s="202"/>
      <c r="J823" s="25"/>
      <c r="K823" s="25"/>
      <c r="L823" s="202"/>
      <c r="M823" s="25"/>
      <c r="N823" s="25"/>
      <c r="O823" s="202"/>
      <c r="P823" s="25"/>
      <c r="Q823" s="25"/>
      <c r="R823" s="202"/>
      <c r="S823" s="438"/>
      <c r="T823" s="438"/>
      <c r="U823" s="438"/>
      <c r="V823" s="438"/>
      <c r="W823" s="438"/>
      <c r="X823" s="438"/>
      <c r="Y823" s="438"/>
      <c r="Z823" s="438"/>
    </row>
    <row r="824" spans="1:26" ht="15.75" customHeight="1" x14ac:dyDescent="0.2">
      <c r="A824" s="438"/>
      <c r="B824" s="25"/>
      <c r="C824" s="202"/>
      <c r="D824" s="25"/>
      <c r="E824" s="25"/>
      <c r="F824" s="202"/>
      <c r="G824" s="25"/>
      <c r="H824" s="25"/>
      <c r="I824" s="202"/>
      <c r="J824" s="25"/>
      <c r="K824" s="25"/>
      <c r="L824" s="202"/>
      <c r="M824" s="25"/>
      <c r="N824" s="25"/>
      <c r="O824" s="202"/>
      <c r="P824" s="25"/>
      <c r="Q824" s="25"/>
      <c r="R824" s="202"/>
      <c r="S824" s="438"/>
      <c r="T824" s="438"/>
      <c r="U824" s="438"/>
      <c r="V824" s="438"/>
      <c r="W824" s="438"/>
      <c r="X824" s="438"/>
      <c r="Y824" s="438"/>
      <c r="Z824" s="438"/>
    </row>
    <row r="825" spans="1:26" ht="15.75" customHeight="1" x14ac:dyDescent="0.2">
      <c r="A825" s="438"/>
      <c r="B825" s="25"/>
      <c r="C825" s="202"/>
      <c r="D825" s="25"/>
      <c r="E825" s="25"/>
      <c r="F825" s="202"/>
      <c r="G825" s="25"/>
      <c r="H825" s="25"/>
      <c r="I825" s="202"/>
      <c r="J825" s="25"/>
      <c r="K825" s="25"/>
      <c r="L825" s="202"/>
      <c r="M825" s="25"/>
      <c r="N825" s="25"/>
      <c r="O825" s="202"/>
      <c r="P825" s="25"/>
      <c r="Q825" s="25"/>
      <c r="R825" s="202"/>
      <c r="S825" s="438"/>
      <c r="T825" s="438"/>
      <c r="U825" s="438"/>
      <c r="V825" s="438"/>
      <c r="W825" s="438"/>
      <c r="X825" s="438"/>
      <c r="Y825" s="438"/>
      <c r="Z825" s="438"/>
    </row>
    <row r="826" spans="1:26" ht="15.75" customHeight="1" x14ac:dyDescent="0.2">
      <c r="A826" s="438"/>
      <c r="B826" s="25"/>
      <c r="C826" s="202"/>
      <c r="D826" s="25"/>
      <c r="E826" s="25"/>
      <c r="F826" s="202"/>
      <c r="G826" s="25"/>
      <c r="H826" s="25"/>
      <c r="I826" s="202"/>
      <c r="J826" s="25"/>
      <c r="K826" s="25"/>
      <c r="L826" s="202"/>
      <c r="M826" s="25"/>
      <c r="N826" s="25"/>
      <c r="O826" s="202"/>
      <c r="P826" s="25"/>
      <c r="Q826" s="25"/>
      <c r="R826" s="202"/>
      <c r="S826" s="438"/>
      <c r="T826" s="438"/>
      <c r="U826" s="438"/>
      <c r="V826" s="438"/>
      <c r="W826" s="438"/>
      <c r="X826" s="438"/>
      <c r="Y826" s="438"/>
      <c r="Z826" s="438"/>
    </row>
    <row r="827" spans="1:26" ht="15.75" customHeight="1" x14ac:dyDescent="0.2">
      <c r="A827" s="438"/>
      <c r="B827" s="25"/>
      <c r="C827" s="202"/>
      <c r="D827" s="25"/>
      <c r="E827" s="25"/>
      <c r="F827" s="202"/>
      <c r="G827" s="25"/>
      <c r="H827" s="25"/>
      <c r="I827" s="202"/>
      <c r="J827" s="25"/>
      <c r="K827" s="25"/>
      <c r="L827" s="202"/>
      <c r="M827" s="25"/>
      <c r="N827" s="25"/>
      <c r="O827" s="202"/>
      <c r="P827" s="25"/>
      <c r="Q827" s="25"/>
      <c r="R827" s="202"/>
      <c r="S827" s="438"/>
      <c r="T827" s="438"/>
      <c r="U827" s="438"/>
      <c r="V827" s="438"/>
      <c r="W827" s="438"/>
      <c r="X827" s="438"/>
      <c r="Y827" s="438"/>
      <c r="Z827" s="438"/>
    </row>
    <row r="828" spans="1:26" ht="15.75" customHeight="1" x14ac:dyDescent="0.2">
      <c r="A828" s="438"/>
      <c r="B828" s="25"/>
      <c r="C828" s="202"/>
      <c r="D828" s="25"/>
      <c r="E828" s="25"/>
      <c r="F828" s="202"/>
      <c r="G828" s="25"/>
      <c r="H828" s="25"/>
      <c r="I828" s="202"/>
      <c r="J828" s="25"/>
      <c r="K828" s="25"/>
      <c r="L828" s="202"/>
      <c r="M828" s="25"/>
      <c r="N828" s="25"/>
      <c r="O828" s="202"/>
      <c r="P828" s="25"/>
      <c r="Q828" s="25"/>
      <c r="R828" s="202"/>
      <c r="S828" s="438"/>
      <c r="T828" s="438"/>
      <c r="U828" s="438"/>
      <c r="V828" s="438"/>
      <c r="W828" s="438"/>
      <c r="X828" s="438"/>
      <c r="Y828" s="438"/>
      <c r="Z828" s="438"/>
    </row>
    <row r="829" spans="1:26" ht="15.75" customHeight="1" x14ac:dyDescent="0.2">
      <c r="A829" s="438"/>
      <c r="B829" s="25"/>
      <c r="C829" s="202"/>
      <c r="D829" s="25"/>
      <c r="E829" s="25"/>
      <c r="F829" s="202"/>
      <c r="G829" s="25"/>
      <c r="H829" s="25"/>
      <c r="I829" s="202"/>
      <c r="J829" s="25"/>
      <c r="K829" s="25"/>
      <c r="L829" s="202"/>
      <c r="M829" s="25"/>
      <c r="N829" s="25"/>
      <c r="O829" s="202"/>
      <c r="P829" s="25"/>
      <c r="Q829" s="25"/>
      <c r="R829" s="202"/>
      <c r="S829" s="438"/>
      <c r="T829" s="438"/>
      <c r="U829" s="438"/>
      <c r="V829" s="438"/>
      <c r="W829" s="438"/>
      <c r="X829" s="438"/>
      <c r="Y829" s="438"/>
      <c r="Z829" s="438"/>
    </row>
    <row r="830" spans="1:26" ht="15.75" customHeight="1" x14ac:dyDescent="0.2">
      <c r="A830" s="438"/>
      <c r="B830" s="25"/>
      <c r="C830" s="202"/>
      <c r="D830" s="25"/>
      <c r="E830" s="25"/>
      <c r="F830" s="202"/>
      <c r="G830" s="25"/>
      <c r="H830" s="25"/>
      <c r="I830" s="202"/>
      <c r="J830" s="25"/>
      <c r="K830" s="25"/>
      <c r="L830" s="202"/>
      <c r="M830" s="25"/>
      <c r="N830" s="25"/>
      <c r="O830" s="202"/>
      <c r="P830" s="25"/>
      <c r="Q830" s="25"/>
      <c r="R830" s="202"/>
      <c r="S830" s="438"/>
      <c r="T830" s="438"/>
      <c r="U830" s="438"/>
      <c r="V830" s="438"/>
      <c r="W830" s="438"/>
      <c r="X830" s="438"/>
      <c r="Y830" s="438"/>
      <c r="Z830" s="438"/>
    </row>
    <row r="831" spans="1:26" ht="15.75" customHeight="1" x14ac:dyDescent="0.2">
      <c r="A831" s="438"/>
      <c r="B831" s="25"/>
      <c r="C831" s="202"/>
      <c r="D831" s="25"/>
      <c r="E831" s="25"/>
      <c r="F831" s="202"/>
      <c r="G831" s="25"/>
      <c r="H831" s="25"/>
      <c r="I831" s="202"/>
      <c r="J831" s="25"/>
      <c r="K831" s="25"/>
      <c r="L831" s="202"/>
      <c r="M831" s="25"/>
      <c r="N831" s="25"/>
      <c r="O831" s="202"/>
      <c r="P831" s="25"/>
      <c r="Q831" s="25"/>
      <c r="R831" s="202"/>
      <c r="S831" s="438"/>
      <c r="T831" s="438"/>
      <c r="U831" s="438"/>
      <c r="V831" s="438"/>
      <c r="W831" s="438"/>
      <c r="X831" s="438"/>
      <c r="Y831" s="438"/>
      <c r="Z831" s="438"/>
    </row>
    <row r="832" spans="1:26" ht="15.75" customHeight="1" x14ac:dyDescent="0.2">
      <c r="A832" s="438"/>
      <c r="B832" s="25"/>
      <c r="C832" s="202"/>
      <c r="D832" s="25"/>
      <c r="E832" s="25"/>
      <c r="F832" s="202"/>
      <c r="G832" s="25"/>
      <c r="H832" s="25"/>
      <c r="I832" s="202"/>
      <c r="J832" s="25"/>
      <c r="K832" s="25"/>
      <c r="L832" s="202"/>
      <c r="M832" s="25"/>
      <c r="N832" s="25"/>
      <c r="O832" s="202"/>
      <c r="P832" s="25"/>
      <c r="Q832" s="25"/>
      <c r="R832" s="202"/>
      <c r="S832" s="438"/>
      <c r="T832" s="438"/>
      <c r="U832" s="438"/>
      <c r="V832" s="438"/>
      <c r="W832" s="438"/>
      <c r="X832" s="438"/>
      <c r="Y832" s="438"/>
      <c r="Z832" s="438"/>
    </row>
    <row r="833" spans="1:26" ht="15.75" customHeight="1" x14ac:dyDescent="0.2">
      <c r="A833" s="438"/>
      <c r="B833" s="25"/>
      <c r="C833" s="202"/>
      <c r="D833" s="25"/>
      <c r="E833" s="25"/>
      <c r="F833" s="202"/>
      <c r="G833" s="25"/>
      <c r="H833" s="25"/>
      <c r="I833" s="202"/>
      <c r="J833" s="25"/>
      <c r="K833" s="25"/>
      <c r="L833" s="202"/>
      <c r="M833" s="25"/>
      <c r="N833" s="25"/>
      <c r="O833" s="202"/>
      <c r="P833" s="25"/>
      <c r="Q833" s="25"/>
      <c r="R833" s="202"/>
      <c r="S833" s="438"/>
      <c r="T833" s="438"/>
      <c r="U833" s="438"/>
      <c r="V833" s="438"/>
      <c r="W833" s="438"/>
      <c r="X833" s="438"/>
      <c r="Y833" s="438"/>
      <c r="Z833" s="438"/>
    </row>
    <row r="834" spans="1:26" ht="15.75" customHeight="1" x14ac:dyDescent="0.2">
      <c r="A834" s="438"/>
      <c r="B834" s="25"/>
      <c r="C834" s="202"/>
      <c r="D834" s="25"/>
      <c r="E834" s="25"/>
      <c r="F834" s="202"/>
      <c r="G834" s="25"/>
      <c r="H834" s="25"/>
      <c r="I834" s="202"/>
      <c r="J834" s="25"/>
      <c r="K834" s="25"/>
      <c r="L834" s="202"/>
      <c r="M834" s="25"/>
      <c r="N834" s="25"/>
      <c r="O834" s="202"/>
      <c r="P834" s="25"/>
      <c r="Q834" s="25"/>
      <c r="R834" s="202"/>
      <c r="S834" s="438"/>
      <c r="T834" s="438"/>
      <c r="U834" s="438"/>
      <c r="V834" s="438"/>
      <c r="W834" s="438"/>
      <c r="X834" s="438"/>
      <c r="Y834" s="438"/>
      <c r="Z834" s="438"/>
    </row>
    <row r="835" spans="1:26" ht="15.75" customHeight="1" x14ac:dyDescent="0.2">
      <c r="A835" s="438"/>
      <c r="B835" s="25"/>
      <c r="C835" s="202"/>
      <c r="D835" s="25"/>
      <c r="E835" s="25"/>
      <c r="F835" s="202"/>
      <c r="G835" s="25"/>
      <c r="H835" s="25"/>
      <c r="I835" s="202"/>
      <c r="J835" s="25"/>
      <c r="K835" s="25"/>
      <c r="L835" s="202"/>
      <c r="M835" s="25"/>
      <c r="N835" s="25"/>
      <c r="O835" s="202"/>
      <c r="P835" s="25"/>
      <c r="Q835" s="25"/>
      <c r="R835" s="202"/>
      <c r="S835" s="438"/>
      <c r="T835" s="438"/>
      <c r="U835" s="438"/>
      <c r="V835" s="438"/>
      <c r="W835" s="438"/>
      <c r="X835" s="438"/>
      <c r="Y835" s="438"/>
      <c r="Z835" s="438"/>
    </row>
    <row r="836" spans="1:26" ht="15.75" customHeight="1" x14ac:dyDescent="0.2">
      <c r="A836" s="438"/>
      <c r="B836" s="25"/>
      <c r="C836" s="202"/>
      <c r="D836" s="25"/>
      <c r="E836" s="25"/>
      <c r="F836" s="202"/>
      <c r="G836" s="25"/>
      <c r="H836" s="25"/>
      <c r="I836" s="202"/>
      <c r="J836" s="25"/>
      <c r="K836" s="25"/>
      <c r="L836" s="202"/>
      <c r="M836" s="25"/>
      <c r="N836" s="25"/>
      <c r="O836" s="202"/>
      <c r="P836" s="25"/>
      <c r="Q836" s="25"/>
      <c r="R836" s="202"/>
      <c r="S836" s="438"/>
      <c r="T836" s="438"/>
      <c r="U836" s="438"/>
      <c r="V836" s="438"/>
      <c r="W836" s="438"/>
      <c r="X836" s="438"/>
      <c r="Y836" s="438"/>
      <c r="Z836" s="438"/>
    </row>
    <row r="837" spans="1:26" ht="15.75" customHeight="1" x14ac:dyDescent="0.2">
      <c r="A837" s="438"/>
      <c r="B837" s="25"/>
      <c r="C837" s="202"/>
      <c r="D837" s="25"/>
      <c r="E837" s="25"/>
      <c r="F837" s="202"/>
      <c r="G837" s="25"/>
      <c r="H837" s="25"/>
      <c r="I837" s="202"/>
      <c r="J837" s="25"/>
      <c r="K837" s="25"/>
      <c r="L837" s="202"/>
      <c r="M837" s="25"/>
      <c r="N837" s="25"/>
      <c r="O837" s="202"/>
      <c r="P837" s="25"/>
      <c r="Q837" s="25"/>
      <c r="R837" s="202"/>
      <c r="S837" s="438"/>
      <c r="T837" s="438"/>
      <c r="U837" s="438"/>
      <c r="V837" s="438"/>
      <c r="W837" s="438"/>
      <c r="X837" s="438"/>
      <c r="Y837" s="438"/>
      <c r="Z837" s="438"/>
    </row>
    <row r="838" spans="1:26" ht="15.75" customHeight="1" x14ac:dyDescent="0.2">
      <c r="A838" s="438"/>
      <c r="B838" s="25"/>
      <c r="C838" s="202"/>
      <c r="D838" s="25"/>
      <c r="E838" s="25"/>
      <c r="F838" s="202"/>
      <c r="G838" s="25"/>
      <c r="H838" s="25"/>
      <c r="I838" s="202"/>
      <c r="J838" s="25"/>
      <c r="K838" s="25"/>
      <c r="L838" s="202"/>
      <c r="M838" s="25"/>
      <c r="N838" s="25"/>
      <c r="O838" s="202"/>
      <c r="P838" s="25"/>
      <c r="Q838" s="25"/>
      <c r="R838" s="202"/>
      <c r="S838" s="438"/>
      <c r="T838" s="438"/>
      <c r="U838" s="438"/>
      <c r="V838" s="438"/>
      <c r="W838" s="438"/>
      <c r="X838" s="438"/>
      <c r="Y838" s="438"/>
      <c r="Z838" s="438"/>
    </row>
    <row r="839" spans="1:26" ht="15.75" customHeight="1" x14ac:dyDescent="0.2">
      <c r="A839" s="438"/>
      <c r="B839" s="25"/>
      <c r="C839" s="202"/>
      <c r="D839" s="25"/>
      <c r="E839" s="25"/>
      <c r="F839" s="202"/>
      <c r="G839" s="25"/>
      <c r="H839" s="25"/>
      <c r="I839" s="202"/>
      <c r="J839" s="25"/>
      <c r="K839" s="25"/>
      <c r="L839" s="202"/>
      <c r="M839" s="25"/>
      <c r="N839" s="25"/>
      <c r="O839" s="202"/>
      <c r="P839" s="25"/>
      <c r="Q839" s="25"/>
      <c r="R839" s="202"/>
      <c r="S839" s="438"/>
      <c r="T839" s="438"/>
      <c r="U839" s="438"/>
      <c r="V839" s="438"/>
      <c r="W839" s="438"/>
      <c r="X839" s="438"/>
      <c r="Y839" s="438"/>
      <c r="Z839" s="438"/>
    </row>
    <row r="840" spans="1:26" ht="15.75" customHeight="1" x14ac:dyDescent="0.2">
      <c r="A840" s="438"/>
      <c r="B840" s="25"/>
      <c r="C840" s="202"/>
      <c r="D840" s="25"/>
      <c r="E840" s="25"/>
      <c r="F840" s="202"/>
      <c r="G840" s="25"/>
      <c r="H840" s="25"/>
      <c r="I840" s="202"/>
      <c r="J840" s="25"/>
      <c r="K840" s="25"/>
      <c r="L840" s="202"/>
      <c r="M840" s="25"/>
      <c r="N840" s="25"/>
      <c r="O840" s="202"/>
      <c r="P840" s="25"/>
      <c r="Q840" s="25"/>
      <c r="R840" s="202"/>
      <c r="S840" s="438"/>
      <c r="T840" s="438"/>
      <c r="U840" s="438"/>
      <c r="V840" s="438"/>
      <c r="W840" s="438"/>
      <c r="X840" s="438"/>
      <c r="Y840" s="438"/>
      <c r="Z840" s="438"/>
    </row>
    <row r="841" spans="1:26" ht="15.75" customHeight="1" x14ac:dyDescent="0.2">
      <c r="A841" s="438"/>
      <c r="B841" s="25"/>
      <c r="C841" s="202"/>
      <c r="D841" s="25"/>
      <c r="E841" s="25"/>
      <c r="F841" s="202"/>
      <c r="G841" s="25"/>
      <c r="H841" s="25"/>
      <c r="I841" s="202"/>
      <c r="J841" s="25"/>
      <c r="K841" s="25"/>
      <c r="L841" s="202"/>
      <c r="M841" s="25"/>
      <c r="N841" s="25"/>
      <c r="O841" s="202"/>
      <c r="P841" s="25"/>
      <c r="Q841" s="25"/>
      <c r="R841" s="202"/>
      <c r="S841" s="438"/>
      <c r="T841" s="438"/>
      <c r="U841" s="438"/>
      <c r="V841" s="438"/>
      <c r="W841" s="438"/>
      <c r="X841" s="438"/>
      <c r="Y841" s="438"/>
      <c r="Z841" s="438"/>
    </row>
    <row r="842" spans="1:26" ht="15.75" customHeight="1" x14ac:dyDescent="0.2">
      <c r="A842" s="438"/>
      <c r="B842" s="25"/>
      <c r="C842" s="202"/>
      <c r="D842" s="25"/>
      <c r="E842" s="25"/>
      <c r="F842" s="202"/>
      <c r="G842" s="25"/>
      <c r="H842" s="25"/>
      <c r="I842" s="202"/>
      <c r="J842" s="25"/>
      <c r="K842" s="25"/>
      <c r="L842" s="202"/>
      <c r="M842" s="25"/>
      <c r="N842" s="25"/>
      <c r="O842" s="202"/>
      <c r="P842" s="25"/>
      <c r="Q842" s="25"/>
      <c r="R842" s="202"/>
      <c r="S842" s="438"/>
      <c r="T842" s="438"/>
      <c r="U842" s="438"/>
      <c r="V842" s="438"/>
      <c r="W842" s="438"/>
      <c r="X842" s="438"/>
      <c r="Y842" s="438"/>
      <c r="Z842" s="438"/>
    </row>
    <row r="843" spans="1:26" ht="15.75" customHeight="1" x14ac:dyDescent="0.2">
      <c r="A843" s="438"/>
      <c r="B843" s="25"/>
      <c r="C843" s="202"/>
      <c r="D843" s="25"/>
      <c r="E843" s="25"/>
      <c r="F843" s="202"/>
      <c r="G843" s="25"/>
      <c r="H843" s="25"/>
      <c r="I843" s="202"/>
      <c r="J843" s="25"/>
      <c r="K843" s="25"/>
      <c r="L843" s="202"/>
      <c r="M843" s="25"/>
      <c r="N843" s="25"/>
      <c r="O843" s="202"/>
      <c r="P843" s="25"/>
      <c r="Q843" s="25"/>
      <c r="R843" s="202"/>
      <c r="S843" s="438"/>
      <c r="T843" s="438"/>
      <c r="U843" s="438"/>
      <c r="V843" s="438"/>
      <c r="W843" s="438"/>
      <c r="X843" s="438"/>
      <c r="Y843" s="438"/>
      <c r="Z843" s="438"/>
    </row>
    <row r="844" spans="1:26" ht="15.75" customHeight="1" x14ac:dyDescent="0.2">
      <c r="A844" s="438"/>
      <c r="B844" s="25"/>
      <c r="C844" s="202"/>
      <c r="D844" s="25"/>
      <c r="E844" s="25"/>
      <c r="F844" s="202"/>
      <c r="G844" s="25"/>
      <c r="H844" s="25"/>
      <c r="I844" s="202"/>
      <c r="J844" s="25"/>
      <c r="K844" s="25"/>
      <c r="L844" s="202"/>
      <c r="M844" s="25"/>
      <c r="N844" s="25"/>
      <c r="O844" s="202"/>
      <c r="P844" s="25"/>
      <c r="Q844" s="25"/>
      <c r="R844" s="202"/>
      <c r="S844" s="438"/>
      <c r="T844" s="438"/>
      <c r="U844" s="438"/>
      <c r="V844" s="438"/>
      <c r="W844" s="438"/>
      <c r="X844" s="438"/>
      <c r="Y844" s="438"/>
      <c r="Z844" s="438"/>
    </row>
    <row r="845" spans="1:26" ht="15.75" customHeight="1" x14ac:dyDescent="0.2">
      <c r="A845" s="438"/>
      <c r="B845" s="25"/>
      <c r="C845" s="202"/>
      <c r="D845" s="25"/>
      <c r="E845" s="25"/>
      <c r="F845" s="202"/>
      <c r="G845" s="25"/>
      <c r="H845" s="25"/>
      <c r="I845" s="202"/>
      <c r="J845" s="25"/>
      <c r="K845" s="25"/>
      <c r="L845" s="202"/>
      <c r="M845" s="25"/>
      <c r="N845" s="25"/>
      <c r="O845" s="202"/>
      <c r="P845" s="25"/>
      <c r="Q845" s="25"/>
      <c r="R845" s="202"/>
      <c r="S845" s="438"/>
      <c r="T845" s="438"/>
      <c r="U845" s="438"/>
      <c r="V845" s="438"/>
      <c r="W845" s="438"/>
      <c r="X845" s="438"/>
      <c r="Y845" s="438"/>
      <c r="Z845" s="438"/>
    </row>
    <row r="846" spans="1:26" ht="15.75" customHeight="1" x14ac:dyDescent="0.2">
      <c r="A846" s="438"/>
      <c r="B846" s="25"/>
      <c r="C846" s="202"/>
      <c r="D846" s="25"/>
      <c r="E846" s="25"/>
      <c r="F846" s="202"/>
      <c r="G846" s="25"/>
      <c r="H846" s="25"/>
      <c r="I846" s="202"/>
      <c r="J846" s="25"/>
      <c r="K846" s="25"/>
      <c r="L846" s="202"/>
      <c r="M846" s="25"/>
      <c r="N846" s="25"/>
      <c r="O846" s="202"/>
      <c r="P846" s="25"/>
      <c r="Q846" s="25"/>
      <c r="R846" s="202"/>
      <c r="S846" s="438"/>
      <c r="T846" s="438"/>
      <c r="U846" s="438"/>
      <c r="V846" s="438"/>
      <c r="W846" s="438"/>
      <c r="X846" s="438"/>
      <c r="Y846" s="438"/>
      <c r="Z846" s="438"/>
    </row>
    <row r="847" spans="1:26" ht="15.75" customHeight="1" x14ac:dyDescent="0.2">
      <c r="A847" s="438"/>
      <c r="B847" s="25"/>
      <c r="C847" s="202"/>
      <c r="D847" s="25"/>
      <c r="E847" s="25"/>
      <c r="F847" s="202"/>
      <c r="G847" s="25"/>
      <c r="H847" s="25"/>
      <c r="I847" s="202"/>
      <c r="J847" s="25"/>
      <c r="K847" s="25"/>
      <c r="L847" s="202"/>
      <c r="M847" s="25"/>
      <c r="N847" s="25"/>
      <c r="O847" s="202"/>
      <c r="P847" s="25"/>
      <c r="Q847" s="25"/>
      <c r="R847" s="202"/>
      <c r="S847" s="438"/>
      <c r="T847" s="438"/>
      <c r="U847" s="438"/>
      <c r="V847" s="438"/>
      <c r="W847" s="438"/>
      <c r="X847" s="438"/>
      <c r="Y847" s="438"/>
      <c r="Z847" s="438"/>
    </row>
    <row r="848" spans="1:26" ht="15.75" customHeight="1" x14ac:dyDescent="0.2">
      <c r="A848" s="438"/>
      <c r="B848" s="25"/>
      <c r="C848" s="202"/>
      <c r="D848" s="25"/>
      <c r="E848" s="25"/>
      <c r="F848" s="202"/>
      <c r="G848" s="25"/>
      <c r="H848" s="25"/>
      <c r="I848" s="202"/>
      <c r="J848" s="25"/>
      <c r="K848" s="25"/>
      <c r="L848" s="202"/>
      <c r="M848" s="25"/>
      <c r="N848" s="25"/>
      <c r="O848" s="202"/>
      <c r="P848" s="25"/>
      <c r="Q848" s="25"/>
      <c r="R848" s="202"/>
      <c r="S848" s="438"/>
      <c r="T848" s="438"/>
      <c r="U848" s="438"/>
      <c r="V848" s="438"/>
      <c r="W848" s="438"/>
      <c r="X848" s="438"/>
      <c r="Y848" s="438"/>
      <c r="Z848" s="438"/>
    </row>
    <row r="849" spans="1:26" ht="15.75" customHeight="1" x14ac:dyDescent="0.2">
      <c r="A849" s="438"/>
      <c r="B849" s="25"/>
      <c r="C849" s="202"/>
      <c r="D849" s="25"/>
      <c r="E849" s="25"/>
      <c r="F849" s="202"/>
      <c r="G849" s="25"/>
      <c r="H849" s="25"/>
      <c r="I849" s="202"/>
      <c r="J849" s="25"/>
      <c r="K849" s="25"/>
      <c r="L849" s="202"/>
      <c r="M849" s="25"/>
      <c r="N849" s="25"/>
      <c r="O849" s="202"/>
      <c r="P849" s="25"/>
      <c r="Q849" s="25"/>
      <c r="R849" s="202"/>
      <c r="S849" s="438"/>
      <c r="T849" s="438"/>
      <c r="U849" s="438"/>
      <c r="V849" s="438"/>
      <c r="W849" s="438"/>
      <c r="X849" s="438"/>
      <c r="Y849" s="438"/>
      <c r="Z849" s="438"/>
    </row>
    <row r="850" spans="1:26" ht="15.75" customHeight="1" x14ac:dyDescent="0.2">
      <c r="A850" s="438"/>
      <c r="B850" s="25"/>
      <c r="C850" s="202"/>
      <c r="D850" s="25"/>
      <c r="E850" s="25"/>
      <c r="F850" s="202"/>
      <c r="G850" s="25"/>
      <c r="H850" s="25"/>
      <c r="I850" s="202"/>
      <c r="J850" s="25"/>
      <c r="K850" s="25"/>
      <c r="L850" s="202"/>
      <c r="M850" s="25"/>
      <c r="N850" s="25"/>
      <c r="O850" s="202"/>
      <c r="P850" s="25"/>
      <c r="Q850" s="25"/>
      <c r="R850" s="202"/>
      <c r="S850" s="438"/>
      <c r="T850" s="438"/>
      <c r="U850" s="438"/>
      <c r="V850" s="438"/>
      <c r="W850" s="438"/>
      <c r="X850" s="438"/>
      <c r="Y850" s="438"/>
      <c r="Z850" s="438"/>
    </row>
    <row r="851" spans="1:26" ht="15.75" customHeight="1" x14ac:dyDescent="0.2">
      <c r="A851" s="438"/>
      <c r="B851" s="25"/>
      <c r="C851" s="202"/>
      <c r="D851" s="25"/>
      <c r="E851" s="25"/>
      <c r="F851" s="202"/>
      <c r="G851" s="25"/>
      <c r="H851" s="25"/>
      <c r="I851" s="202"/>
      <c r="J851" s="25"/>
      <c r="K851" s="25"/>
      <c r="L851" s="202"/>
      <c r="M851" s="25"/>
      <c r="N851" s="25"/>
      <c r="O851" s="202"/>
      <c r="P851" s="25"/>
      <c r="Q851" s="25"/>
      <c r="R851" s="202"/>
      <c r="S851" s="438"/>
      <c r="T851" s="438"/>
      <c r="U851" s="438"/>
      <c r="V851" s="438"/>
      <c r="W851" s="438"/>
      <c r="X851" s="438"/>
      <c r="Y851" s="438"/>
      <c r="Z851" s="438"/>
    </row>
    <row r="852" spans="1:26" ht="15.75" customHeight="1" x14ac:dyDescent="0.2">
      <c r="A852" s="438"/>
      <c r="B852" s="25"/>
      <c r="C852" s="202"/>
      <c r="D852" s="25"/>
      <c r="E852" s="25"/>
      <c r="F852" s="202"/>
      <c r="G852" s="25"/>
      <c r="H852" s="25"/>
      <c r="I852" s="202"/>
      <c r="J852" s="25"/>
      <c r="K852" s="25"/>
      <c r="L852" s="202"/>
      <c r="M852" s="25"/>
      <c r="N852" s="25"/>
      <c r="O852" s="202"/>
      <c r="P852" s="25"/>
      <c r="Q852" s="25"/>
      <c r="R852" s="202"/>
      <c r="S852" s="438"/>
      <c r="T852" s="438"/>
      <c r="U852" s="438"/>
      <c r="V852" s="438"/>
      <c r="W852" s="438"/>
      <c r="X852" s="438"/>
      <c r="Y852" s="438"/>
      <c r="Z852" s="438"/>
    </row>
    <row r="853" spans="1:26" ht="15.75" customHeight="1" x14ac:dyDescent="0.2">
      <c r="A853" s="438"/>
      <c r="B853" s="25"/>
      <c r="C853" s="202"/>
      <c r="D853" s="25"/>
      <c r="E853" s="25"/>
      <c r="F853" s="202"/>
      <c r="G853" s="25"/>
      <c r="H853" s="25"/>
      <c r="I853" s="202"/>
      <c r="J853" s="25"/>
      <c r="K853" s="25"/>
      <c r="L853" s="202"/>
      <c r="M853" s="25"/>
      <c r="N853" s="25"/>
      <c r="O853" s="202"/>
      <c r="P853" s="25"/>
      <c r="Q853" s="25"/>
      <c r="R853" s="202"/>
      <c r="S853" s="438"/>
      <c r="T853" s="438"/>
      <c r="U853" s="438"/>
      <c r="V853" s="438"/>
      <c r="W853" s="438"/>
      <c r="X853" s="438"/>
      <c r="Y853" s="438"/>
      <c r="Z853" s="438"/>
    </row>
    <row r="854" spans="1:26" ht="15.75" customHeight="1" x14ac:dyDescent="0.2">
      <c r="A854" s="438"/>
      <c r="B854" s="25"/>
      <c r="C854" s="202"/>
      <c r="D854" s="25"/>
      <c r="E854" s="25"/>
      <c r="F854" s="202"/>
      <c r="G854" s="25"/>
      <c r="H854" s="25"/>
      <c r="I854" s="202"/>
      <c r="J854" s="25"/>
      <c r="K854" s="25"/>
      <c r="L854" s="202"/>
      <c r="M854" s="25"/>
      <c r="N854" s="25"/>
      <c r="O854" s="202"/>
      <c r="P854" s="25"/>
      <c r="Q854" s="25"/>
      <c r="R854" s="202"/>
      <c r="S854" s="438"/>
      <c r="T854" s="438"/>
      <c r="U854" s="438"/>
      <c r="V854" s="438"/>
      <c r="W854" s="438"/>
      <c r="X854" s="438"/>
      <c r="Y854" s="438"/>
      <c r="Z854" s="438"/>
    </row>
    <row r="855" spans="1:26" ht="15.75" customHeight="1" x14ac:dyDescent="0.2">
      <c r="A855" s="438"/>
      <c r="B855" s="25"/>
      <c r="C855" s="202"/>
      <c r="D855" s="25"/>
      <c r="E855" s="25"/>
      <c r="F855" s="202"/>
      <c r="G855" s="25"/>
      <c r="H855" s="25"/>
      <c r="I855" s="202"/>
      <c r="J855" s="25"/>
      <c r="K855" s="25"/>
      <c r="L855" s="202"/>
      <c r="M855" s="25"/>
      <c r="N855" s="25"/>
      <c r="O855" s="202"/>
      <c r="P855" s="25"/>
      <c r="Q855" s="25"/>
      <c r="R855" s="202"/>
      <c r="S855" s="438"/>
      <c r="T855" s="438"/>
      <c r="U855" s="438"/>
      <c r="V855" s="438"/>
      <c r="W855" s="438"/>
      <c r="X855" s="438"/>
      <c r="Y855" s="438"/>
      <c r="Z855" s="438"/>
    </row>
    <row r="856" spans="1:26" ht="15.75" customHeight="1" x14ac:dyDescent="0.2">
      <c r="A856" s="438"/>
      <c r="B856" s="25"/>
      <c r="C856" s="202"/>
      <c r="D856" s="25"/>
      <c r="E856" s="25"/>
      <c r="F856" s="202"/>
      <c r="G856" s="25"/>
      <c r="H856" s="25"/>
      <c r="I856" s="202"/>
      <c r="J856" s="25"/>
      <c r="K856" s="25"/>
      <c r="L856" s="202"/>
      <c r="M856" s="25"/>
      <c r="N856" s="25"/>
      <c r="O856" s="202"/>
      <c r="P856" s="25"/>
      <c r="Q856" s="25"/>
      <c r="R856" s="202"/>
      <c r="S856" s="438"/>
      <c r="T856" s="438"/>
      <c r="U856" s="438"/>
      <c r="V856" s="438"/>
      <c r="W856" s="438"/>
      <c r="X856" s="438"/>
      <c r="Y856" s="438"/>
      <c r="Z856" s="438"/>
    </row>
    <row r="857" spans="1:26" ht="15.75" customHeight="1" x14ac:dyDescent="0.2">
      <c r="A857" s="438"/>
      <c r="B857" s="25"/>
      <c r="C857" s="202"/>
      <c r="D857" s="25"/>
      <c r="E857" s="25"/>
      <c r="F857" s="202"/>
      <c r="G857" s="25"/>
      <c r="H857" s="25"/>
      <c r="I857" s="202"/>
      <c r="J857" s="25"/>
      <c r="K857" s="25"/>
      <c r="L857" s="202"/>
      <c r="M857" s="25"/>
      <c r="N857" s="25"/>
      <c r="O857" s="202"/>
      <c r="P857" s="25"/>
      <c r="Q857" s="25"/>
      <c r="R857" s="202"/>
      <c r="S857" s="438"/>
      <c r="T857" s="438"/>
      <c r="U857" s="438"/>
      <c r="V857" s="438"/>
      <c r="W857" s="438"/>
      <c r="X857" s="438"/>
      <c r="Y857" s="438"/>
      <c r="Z857" s="438"/>
    </row>
    <row r="858" spans="1:26" ht="15.75" customHeight="1" x14ac:dyDescent="0.2">
      <c r="A858" s="438"/>
      <c r="B858" s="25"/>
      <c r="C858" s="202"/>
      <c r="D858" s="25"/>
      <c r="E858" s="25"/>
      <c r="F858" s="202"/>
      <c r="G858" s="25"/>
      <c r="H858" s="25"/>
      <c r="I858" s="202"/>
      <c r="J858" s="25"/>
      <c r="K858" s="25"/>
      <c r="L858" s="202"/>
      <c r="M858" s="25"/>
      <c r="N858" s="25"/>
      <c r="O858" s="202"/>
      <c r="P858" s="25"/>
      <c r="Q858" s="25"/>
      <c r="R858" s="202"/>
      <c r="S858" s="438"/>
      <c r="T858" s="438"/>
      <c r="U858" s="438"/>
      <c r="V858" s="438"/>
      <c r="W858" s="438"/>
      <c r="X858" s="438"/>
      <c r="Y858" s="438"/>
      <c r="Z858" s="438"/>
    </row>
    <row r="859" spans="1:26" ht="15.75" customHeight="1" x14ac:dyDescent="0.2">
      <c r="A859" s="438"/>
      <c r="B859" s="25"/>
      <c r="C859" s="202"/>
      <c r="D859" s="25"/>
      <c r="E859" s="25"/>
      <c r="F859" s="202"/>
      <c r="G859" s="25"/>
      <c r="H859" s="25"/>
      <c r="I859" s="202"/>
      <c r="J859" s="25"/>
      <c r="K859" s="25"/>
      <c r="L859" s="202"/>
      <c r="M859" s="25"/>
      <c r="N859" s="25"/>
      <c r="O859" s="202"/>
      <c r="P859" s="25"/>
      <c r="Q859" s="25"/>
      <c r="R859" s="202"/>
      <c r="S859" s="438"/>
      <c r="T859" s="438"/>
      <c r="U859" s="438"/>
      <c r="V859" s="438"/>
      <c r="W859" s="438"/>
      <c r="X859" s="438"/>
      <c r="Y859" s="438"/>
      <c r="Z859" s="438"/>
    </row>
    <row r="860" spans="1:26" ht="15.75" customHeight="1" x14ac:dyDescent="0.2">
      <c r="A860" s="438"/>
      <c r="B860" s="25"/>
      <c r="C860" s="202"/>
      <c r="D860" s="25"/>
      <c r="E860" s="25"/>
      <c r="F860" s="202"/>
      <c r="G860" s="25"/>
      <c r="H860" s="25"/>
      <c r="I860" s="202"/>
      <c r="J860" s="25"/>
      <c r="K860" s="25"/>
      <c r="L860" s="202"/>
      <c r="M860" s="25"/>
      <c r="N860" s="25"/>
      <c r="O860" s="202"/>
      <c r="P860" s="25"/>
      <c r="Q860" s="25"/>
      <c r="R860" s="202"/>
      <c r="S860" s="438"/>
      <c r="T860" s="438"/>
      <c r="U860" s="438"/>
      <c r="V860" s="438"/>
      <c r="W860" s="438"/>
      <c r="X860" s="438"/>
      <c r="Y860" s="438"/>
      <c r="Z860" s="438"/>
    </row>
    <row r="861" spans="1:26" ht="15.75" customHeight="1" x14ac:dyDescent="0.2">
      <c r="A861" s="438"/>
      <c r="B861" s="25"/>
      <c r="C861" s="202"/>
      <c r="D861" s="25"/>
      <c r="E861" s="25"/>
      <c r="F861" s="202"/>
      <c r="G861" s="25"/>
      <c r="H861" s="25"/>
      <c r="I861" s="202"/>
      <c r="J861" s="25"/>
      <c r="K861" s="25"/>
      <c r="L861" s="202"/>
      <c r="M861" s="25"/>
      <c r="N861" s="25"/>
      <c r="O861" s="202"/>
      <c r="P861" s="25"/>
      <c r="Q861" s="25"/>
      <c r="R861" s="202"/>
      <c r="S861" s="438"/>
      <c r="T861" s="438"/>
      <c r="U861" s="438"/>
      <c r="V861" s="438"/>
      <c r="W861" s="438"/>
      <c r="X861" s="438"/>
      <c r="Y861" s="438"/>
      <c r="Z861" s="438"/>
    </row>
    <row r="862" spans="1:26" ht="15.75" customHeight="1" x14ac:dyDescent="0.2">
      <c r="A862" s="438"/>
      <c r="B862" s="25"/>
      <c r="C862" s="202"/>
      <c r="D862" s="25"/>
      <c r="E862" s="25"/>
      <c r="F862" s="202"/>
      <c r="G862" s="25"/>
      <c r="H862" s="25"/>
      <c r="I862" s="202"/>
      <c r="J862" s="25"/>
      <c r="K862" s="25"/>
      <c r="L862" s="202"/>
      <c r="M862" s="25"/>
      <c r="N862" s="25"/>
      <c r="O862" s="202"/>
      <c r="P862" s="25"/>
      <c r="Q862" s="25"/>
      <c r="R862" s="202"/>
      <c r="S862" s="438"/>
      <c r="T862" s="438"/>
      <c r="U862" s="438"/>
      <c r="V862" s="438"/>
      <c r="W862" s="438"/>
      <c r="X862" s="438"/>
      <c r="Y862" s="438"/>
      <c r="Z862" s="438"/>
    </row>
    <row r="863" spans="1:26" ht="15.75" customHeight="1" x14ac:dyDescent="0.2">
      <c r="A863" s="438"/>
      <c r="B863" s="25"/>
      <c r="C863" s="202"/>
      <c r="D863" s="25"/>
      <c r="E863" s="25"/>
      <c r="F863" s="202"/>
      <c r="G863" s="25"/>
      <c r="H863" s="25"/>
      <c r="I863" s="202"/>
      <c r="J863" s="25"/>
      <c r="K863" s="25"/>
      <c r="L863" s="202"/>
      <c r="M863" s="25"/>
      <c r="N863" s="25"/>
      <c r="O863" s="202"/>
      <c r="P863" s="25"/>
      <c r="Q863" s="25"/>
      <c r="R863" s="202"/>
      <c r="S863" s="438"/>
      <c r="T863" s="438"/>
      <c r="U863" s="438"/>
      <c r="V863" s="438"/>
      <c r="W863" s="438"/>
      <c r="X863" s="438"/>
      <c r="Y863" s="438"/>
      <c r="Z863" s="438"/>
    </row>
    <row r="864" spans="1:26" ht="15.75" customHeight="1" x14ac:dyDescent="0.2">
      <c r="A864" s="438"/>
      <c r="B864" s="25"/>
      <c r="C864" s="202"/>
      <c r="D864" s="25"/>
      <c r="E864" s="25"/>
      <c r="F864" s="202"/>
      <c r="G864" s="25"/>
      <c r="H864" s="25"/>
      <c r="I864" s="202"/>
      <c r="J864" s="25"/>
      <c r="K864" s="25"/>
      <c r="L864" s="202"/>
      <c r="M864" s="25"/>
      <c r="N864" s="25"/>
      <c r="O864" s="202"/>
      <c r="P864" s="25"/>
      <c r="Q864" s="25"/>
      <c r="R864" s="202"/>
      <c r="S864" s="438"/>
      <c r="T864" s="438"/>
      <c r="U864" s="438"/>
      <c r="V864" s="438"/>
      <c r="W864" s="438"/>
      <c r="X864" s="438"/>
      <c r="Y864" s="438"/>
      <c r="Z864" s="438"/>
    </row>
    <row r="865" spans="1:26" ht="15.75" customHeight="1" x14ac:dyDescent="0.2">
      <c r="A865" s="438"/>
      <c r="B865" s="25"/>
      <c r="C865" s="202"/>
      <c r="D865" s="25"/>
      <c r="E865" s="25"/>
      <c r="F865" s="202"/>
      <c r="G865" s="25"/>
      <c r="H865" s="25"/>
      <c r="I865" s="202"/>
      <c r="J865" s="25"/>
      <c r="K865" s="25"/>
      <c r="L865" s="202"/>
      <c r="M865" s="25"/>
      <c r="N865" s="25"/>
      <c r="O865" s="202"/>
      <c r="P865" s="25"/>
      <c r="Q865" s="25"/>
      <c r="R865" s="202"/>
      <c r="S865" s="438"/>
      <c r="T865" s="438"/>
      <c r="U865" s="438"/>
      <c r="V865" s="438"/>
      <c r="W865" s="438"/>
      <c r="X865" s="438"/>
      <c r="Y865" s="438"/>
      <c r="Z865" s="438"/>
    </row>
    <row r="866" spans="1:26" ht="15.75" customHeight="1" x14ac:dyDescent="0.2">
      <c r="A866" s="438"/>
      <c r="B866" s="25"/>
      <c r="C866" s="202"/>
      <c r="D866" s="25"/>
      <c r="E866" s="25"/>
      <c r="F866" s="202"/>
      <c r="G866" s="25"/>
      <c r="H866" s="25"/>
      <c r="I866" s="202"/>
      <c r="J866" s="25"/>
      <c r="K866" s="25"/>
      <c r="L866" s="202"/>
      <c r="M866" s="25"/>
      <c r="N866" s="25"/>
      <c r="O866" s="202"/>
      <c r="P866" s="25"/>
      <c r="Q866" s="25"/>
      <c r="R866" s="202"/>
      <c r="S866" s="438"/>
      <c r="T866" s="438"/>
      <c r="U866" s="438"/>
      <c r="V866" s="438"/>
      <c r="W866" s="438"/>
      <c r="X866" s="438"/>
      <c r="Y866" s="438"/>
      <c r="Z866" s="438"/>
    </row>
    <row r="867" spans="1:26" ht="15.75" customHeight="1" x14ac:dyDescent="0.2">
      <c r="A867" s="438"/>
      <c r="B867" s="25"/>
      <c r="C867" s="202"/>
      <c r="D867" s="25"/>
      <c r="E867" s="25"/>
      <c r="F867" s="202"/>
      <c r="G867" s="25"/>
      <c r="H867" s="25"/>
      <c r="I867" s="202"/>
      <c r="J867" s="25"/>
      <c r="K867" s="25"/>
      <c r="L867" s="202"/>
      <c r="M867" s="25"/>
      <c r="N867" s="25"/>
      <c r="O867" s="202"/>
      <c r="P867" s="25"/>
      <c r="Q867" s="25"/>
      <c r="R867" s="202"/>
      <c r="S867" s="438"/>
      <c r="T867" s="438"/>
      <c r="U867" s="438"/>
      <c r="V867" s="438"/>
      <c r="W867" s="438"/>
      <c r="X867" s="438"/>
      <c r="Y867" s="438"/>
      <c r="Z867" s="438"/>
    </row>
    <row r="868" spans="1:26" ht="15.75" customHeight="1" x14ac:dyDescent="0.2">
      <c r="A868" s="438"/>
      <c r="B868" s="25"/>
      <c r="C868" s="202"/>
      <c r="D868" s="25"/>
      <c r="E868" s="25"/>
      <c r="F868" s="202"/>
      <c r="G868" s="25"/>
      <c r="H868" s="25"/>
      <c r="I868" s="202"/>
      <c r="J868" s="25"/>
      <c r="K868" s="25"/>
      <c r="L868" s="202"/>
      <c r="M868" s="25"/>
      <c r="N868" s="25"/>
      <c r="O868" s="202"/>
      <c r="P868" s="25"/>
      <c r="Q868" s="25"/>
      <c r="R868" s="202"/>
      <c r="S868" s="438"/>
      <c r="T868" s="438"/>
      <c r="U868" s="438"/>
      <c r="V868" s="438"/>
      <c r="W868" s="438"/>
      <c r="X868" s="438"/>
      <c r="Y868" s="438"/>
      <c r="Z868" s="438"/>
    </row>
    <row r="869" spans="1:26" ht="15.75" customHeight="1" x14ac:dyDescent="0.2">
      <c r="A869" s="438"/>
      <c r="B869" s="25"/>
      <c r="C869" s="202"/>
      <c r="D869" s="25"/>
      <c r="E869" s="25"/>
      <c r="F869" s="202"/>
      <c r="G869" s="25"/>
      <c r="H869" s="25"/>
      <c r="I869" s="202"/>
      <c r="J869" s="25"/>
      <c r="K869" s="25"/>
      <c r="L869" s="202"/>
      <c r="M869" s="25"/>
      <c r="N869" s="25"/>
      <c r="O869" s="202"/>
      <c r="P869" s="25"/>
      <c r="Q869" s="25"/>
      <c r="R869" s="202"/>
      <c r="S869" s="438"/>
      <c r="T869" s="438"/>
      <c r="U869" s="438"/>
      <c r="V869" s="438"/>
      <c r="W869" s="438"/>
      <c r="X869" s="438"/>
      <c r="Y869" s="438"/>
      <c r="Z869" s="438"/>
    </row>
    <row r="870" spans="1:26" ht="15.75" customHeight="1" x14ac:dyDescent="0.2">
      <c r="A870" s="438"/>
      <c r="B870" s="25"/>
      <c r="C870" s="202"/>
      <c r="D870" s="25"/>
      <c r="E870" s="25"/>
      <c r="F870" s="202"/>
      <c r="G870" s="25"/>
      <c r="H870" s="25"/>
      <c r="I870" s="202"/>
      <c r="J870" s="25"/>
      <c r="K870" s="25"/>
      <c r="L870" s="202"/>
      <c r="M870" s="25"/>
      <c r="N870" s="25"/>
      <c r="O870" s="202"/>
      <c r="P870" s="25"/>
      <c r="Q870" s="25"/>
      <c r="R870" s="202"/>
      <c r="S870" s="438"/>
      <c r="T870" s="438"/>
      <c r="U870" s="438"/>
      <c r="V870" s="438"/>
      <c r="W870" s="438"/>
      <c r="X870" s="438"/>
      <c r="Y870" s="438"/>
      <c r="Z870" s="438"/>
    </row>
    <row r="871" spans="1:26" ht="15.75" customHeight="1" x14ac:dyDescent="0.2">
      <c r="A871" s="438"/>
      <c r="B871" s="25"/>
      <c r="C871" s="202"/>
      <c r="D871" s="25"/>
      <c r="E871" s="25"/>
      <c r="F871" s="202"/>
      <c r="G871" s="25"/>
      <c r="H871" s="25"/>
      <c r="I871" s="202"/>
      <c r="J871" s="25"/>
      <c r="K871" s="25"/>
      <c r="L871" s="202"/>
      <c r="M871" s="25"/>
      <c r="N871" s="25"/>
      <c r="O871" s="202"/>
      <c r="P871" s="25"/>
      <c r="Q871" s="25"/>
      <c r="R871" s="202"/>
      <c r="S871" s="438"/>
      <c r="T871" s="438"/>
      <c r="U871" s="438"/>
      <c r="V871" s="438"/>
      <c r="W871" s="438"/>
      <c r="X871" s="438"/>
      <c r="Y871" s="438"/>
      <c r="Z871" s="438"/>
    </row>
    <row r="872" spans="1:26" ht="15.75" customHeight="1" x14ac:dyDescent="0.2">
      <c r="A872" s="438"/>
      <c r="B872" s="25"/>
      <c r="C872" s="202"/>
      <c r="D872" s="25"/>
      <c r="E872" s="25"/>
      <c r="F872" s="202"/>
      <c r="G872" s="25"/>
      <c r="H872" s="25"/>
      <c r="I872" s="202"/>
      <c r="J872" s="25"/>
      <c r="K872" s="25"/>
      <c r="L872" s="202"/>
      <c r="M872" s="25"/>
      <c r="N872" s="25"/>
      <c r="O872" s="202"/>
      <c r="P872" s="25"/>
      <c r="Q872" s="25"/>
      <c r="R872" s="202"/>
      <c r="S872" s="438"/>
      <c r="T872" s="438"/>
      <c r="U872" s="438"/>
      <c r="V872" s="438"/>
      <c r="W872" s="438"/>
      <c r="X872" s="438"/>
      <c r="Y872" s="438"/>
      <c r="Z872" s="438"/>
    </row>
    <row r="873" spans="1:26" ht="15.75" customHeight="1" x14ac:dyDescent="0.2">
      <c r="A873" s="438"/>
      <c r="B873" s="25"/>
      <c r="C873" s="202"/>
      <c r="D873" s="25"/>
      <c r="E873" s="25"/>
      <c r="F873" s="202"/>
      <c r="G873" s="25"/>
      <c r="H873" s="25"/>
      <c r="I873" s="202"/>
      <c r="J873" s="25"/>
      <c r="K873" s="25"/>
      <c r="L873" s="202"/>
      <c r="M873" s="25"/>
      <c r="N873" s="25"/>
      <c r="O873" s="202"/>
      <c r="P873" s="25"/>
      <c r="Q873" s="25"/>
      <c r="R873" s="202"/>
      <c r="S873" s="438"/>
      <c r="T873" s="438"/>
      <c r="U873" s="438"/>
      <c r="V873" s="438"/>
      <c r="W873" s="438"/>
      <c r="X873" s="438"/>
      <c r="Y873" s="438"/>
      <c r="Z873" s="438"/>
    </row>
    <row r="874" spans="1:26" ht="15.75" customHeight="1" x14ac:dyDescent="0.2">
      <c r="A874" s="438"/>
      <c r="B874" s="25"/>
      <c r="C874" s="202"/>
      <c r="D874" s="25"/>
      <c r="E874" s="25"/>
      <c r="F874" s="202"/>
      <c r="G874" s="25"/>
      <c r="H874" s="25"/>
      <c r="I874" s="202"/>
      <c r="J874" s="25"/>
      <c r="K874" s="25"/>
      <c r="L874" s="202"/>
      <c r="M874" s="25"/>
      <c r="N874" s="25"/>
      <c r="O874" s="202"/>
      <c r="P874" s="25"/>
      <c r="Q874" s="25"/>
      <c r="R874" s="202"/>
      <c r="S874" s="438"/>
      <c r="T874" s="438"/>
      <c r="U874" s="438"/>
      <c r="V874" s="438"/>
      <c r="W874" s="438"/>
      <c r="X874" s="438"/>
      <c r="Y874" s="438"/>
      <c r="Z874" s="438"/>
    </row>
    <row r="875" spans="1:26" ht="15.75" customHeight="1" x14ac:dyDescent="0.2">
      <c r="A875" s="438"/>
      <c r="B875" s="25"/>
      <c r="C875" s="202"/>
      <c r="D875" s="25"/>
      <c r="E875" s="25"/>
      <c r="F875" s="202"/>
      <c r="G875" s="25"/>
      <c r="H875" s="25"/>
      <c r="I875" s="202"/>
      <c r="J875" s="25"/>
      <c r="K875" s="25"/>
      <c r="L875" s="202"/>
      <c r="M875" s="25"/>
      <c r="N875" s="25"/>
      <c r="O875" s="202"/>
      <c r="P875" s="25"/>
      <c r="Q875" s="25"/>
      <c r="R875" s="202"/>
      <c r="S875" s="438"/>
      <c r="T875" s="438"/>
      <c r="U875" s="438"/>
      <c r="V875" s="438"/>
      <c r="W875" s="438"/>
      <c r="X875" s="438"/>
      <c r="Y875" s="438"/>
      <c r="Z875" s="438"/>
    </row>
    <row r="876" spans="1:26" ht="15.75" customHeight="1" x14ac:dyDescent="0.2">
      <c r="A876" s="438"/>
      <c r="B876" s="25"/>
      <c r="C876" s="202"/>
      <c r="D876" s="25"/>
      <c r="E876" s="25"/>
      <c r="F876" s="202"/>
      <c r="G876" s="25"/>
      <c r="H876" s="25"/>
      <c r="I876" s="202"/>
      <c r="J876" s="25"/>
      <c r="K876" s="25"/>
      <c r="L876" s="202"/>
      <c r="M876" s="25"/>
      <c r="N876" s="25"/>
      <c r="O876" s="202"/>
      <c r="P876" s="25"/>
      <c r="Q876" s="25"/>
      <c r="R876" s="202"/>
      <c r="S876" s="438"/>
      <c r="T876" s="438"/>
      <c r="U876" s="438"/>
      <c r="V876" s="438"/>
      <c r="W876" s="438"/>
      <c r="X876" s="438"/>
      <c r="Y876" s="438"/>
      <c r="Z876" s="438"/>
    </row>
    <row r="877" spans="1:26" ht="15.75" customHeight="1" x14ac:dyDescent="0.2">
      <c r="A877" s="438"/>
      <c r="B877" s="25"/>
      <c r="C877" s="202"/>
      <c r="D877" s="25"/>
      <c r="E877" s="25"/>
      <c r="F877" s="202"/>
      <c r="G877" s="25"/>
      <c r="H877" s="25"/>
      <c r="I877" s="202"/>
      <c r="J877" s="25"/>
      <c r="K877" s="25"/>
      <c r="L877" s="202"/>
      <c r="M877" s="25"/>
      <c r="N877" s="25"/>
      <c r="O877" s="202"/>
      <c r="P877" s="25"/>
      <c r="Q877" s="25"/>
      <c r="R877" s="202"/>
      <c r="S877" s="438"/>
      <c r="T877" s="438"/>
      <c r="U877" s="438"/>
      <c r="V877" s="438"/>
      <c r="W877" s="438"/>
      <c r="X877" s="438"/>
      <c r="Y877" s="438"/>
      <c r="Z877" s="438"/>
    </row>
    <row r="878" spans="1:26" ht="15.75" customHeight="1" x14ac:dyDescent="0.2">
      <c r="A878" s="438"/>
      <c r="B878" s="25"/>
      <c r="C878" s="202"/>
      <c r="D878" s="25"/>
      <c r="E878" s="25"/>
      <c r="F878" s="202"/>
      <c r="G878" s="25"/>
      <c r="H878" s="25"/>
      <c r="I878" s="202"/>
      <c r="J878" s="25"/>
      <c r="K878" s="25"/>
      <c r="L878" s="202"/>
      <c r="M878" s="25"/>
      <c r="N878" s="25"/>
      <c r="O878" s="202"/>
      <c r="P878" s="25"/>
      <c r="Q878" s="25"/>
      <c r="R878" s="202"/>
      <c r="S878" s="438"/>
      <c r="T878" s="438"/>
      <c r="U878" s="438"/>
      <c r="V878" s="438"/>
      <c r="W878" s="438"/>
      <c r="X878" s="438"/>
      <c r="Y878" s="438"/>
      <c r="Z878" s="438"/>
    </row>
    <row r="879" spans="1:26" ht="15.75" customHeight="1" x14ac:dyDescent="0.2">
      <c r="A879" s="438"/>
      <c r="B879" s="25"/>
      <c r="C879" s="202"/>
      <c r="D879" s="25"/>
      <c r="E879" s="25"/>
      <c r="F879" s="202"/>
      <c r="G879" s="25"/>
      <c r="H879" s="25"/>
      <c r="I879" s="202"/>
      <c r="J879" s="25"/>
      <c r="K879" s="25"/>
      <c r="L879" s="202"/>
      <c r="M879" s="25"/>
      <c r="N879" s="25"/>
      <c r="O879" s="202"/>
      <c r="P879" s="25"/>
      <c r="Q879" s="25"/>
      <c r="R879" s="202"/>
      <c r="S879" s="438"/>
      <c r="T879" s="438"/>
      <c r="U879" s="438"/>
      <c r="V879" s="438"/>
      <c r="W879" s="438"/>
      <c r="X879" s="438"/>
      <c r="Y879" s="438"/>
      <c r="Z879" s="438"/>
    </row>
    <row r="880" spans="1:26" ht="15.75" customHeight="1" x14ac:dyDescent="0.2">
      <c r="A880" s="438"/>
      <c r="B880" s="25"/>
      <c r="C880" s="202"/>
      <c r="D880" s="25"/>
      <c r="E880" s="25"/>
      <c r="F880" s="202"/>
      <c r="G880" s="25"/>
      <c r="H880" s="25"/>
      <c r="I880" s="202"/>
      <c r="J880" s="25"/>
      <c r="K880" s="25"/>
      <c r="L880" s="202"/>
      <c r="M880" s="25"/>
      <c r="N880" s="25"/>
      <c r="O880" s="202"/>
      <c r="P880" s="25"/>
      <c r="Q880" s="25"/>
      <c r="R880" s="202"/>
      <c r="S880" s="438"/>
      <c r="T880" s="438"/>
      <c r="U880" s="438"/>
      <c r="V880" s="438"/>
      <c r="W880" s="438"/>
      <c r="X880" s="438"/>
      <c r="Y880" s="438"/>
      <c r="Z880" s="438"/>
    </row>
    <row r="881" spans="1:26" ht="15.75" customHeight="1" x14ac:dyDescent="0.2">
      <c r="A881" s="438"/>
      <c r="B881" s="25"/>
      <c r="C881" s="202"/>
      <c r="D881" s="25"/>
      <c r="E881" s="25"/>
      <c r="F881" s="202"/>
      <c r="G881" s="25"/>
      <c r="H881" s="25"/>
      <c r="I881" s="202"/>
      <c r="J881" s="25"/>
      <c r="K881" s="25"/>
      <c r="L881" s="202"/>
      <c r="M881" s="25"/>
      <c r="N881" s="25"/>
      <c r="O881" s="202"/>
      <c r="P881" s="25"/>
      <c r="Q881" s="25"/>
      <c r="R881" s="202"/>
      <c r="S881" s="438"/>
      <c r="T881" s="438"/>
      <c r="U881" s="438"/>
      <c r="V881" s="438"/>
      <c r="W881" s="438"/>
      <c r="X881" s="438"/>
      <c r="Y881" s="438"/>
      <c r="Z881" s="438"/>
    </row>
    <row r="882" spans="1:26" ht="15.75" customHeight="1" x14ac:dyDescent="0.2">
      <c r="A882" s="438"/>
      <c r="B882" s="25"/>
      <c r="C882" s="202"/>
      <c r="D882" s="25"/>
      <c r="E882" s="25"/>
      <c r="F882" s="202"/>
      <c r="G882" s="25"/>
      <c r="H882" s="25"/>
      <c r="I882" s="202"/>
      <c r="J882" s="25"/>
      <c r="K882" s="25"/>
      <c r="L882" s="202"/>
      <c r="M882" s="25"/>
      <c r="N882" s="25"/>
      <c r="O882" s="202"/>
      <c r="P882" s="25"/>
      <c r="Q882" s="25"/>
      <c r="R882" s="202"/>
      <c r="S882" s="438"/>
      <c r="T882" s="438"/>
      <c r="U882" s="438"/>
      <c r="V882" s="438"/>
      <c r="W882" s="438"/>
      <c r="X882" s="438"/>
      <c r="Y882" s="438"/>
      <c r="Z882" s="438"/>
    </row>
    <row r="883" spans="1:26" ht="15.75" customHeight="1" x14ac:dyDescent="0.2">
      <c r="A883" s="438"/>
      <c r="B883" s="25"/>
      <c r="C883" s="202"/>
      <c r="D883" s="25"/>
      <c r="E883" s="25"/>
      <c r="F883" s="202"/>
      <c r="G883" s="25"/>
      <c r="H883" s="25"/>
      <c r="I883" s="202"/>
      <c r="J883" s="25"/>
      <c r="K883" s="25"/>
      <c r="L883" s="202"/>
      <c r="M883" s="25"/>
      <c r="N883" s="25"/>
      <c r="O883" s="202"/>
      <c r="P883" s="25"/>
      <c r="Q883" s="25"/>
      <c r="R883" s="202"/>
      <c r="S883" s="438"/>
      <c r="T883" s="438"/>
      <c r="U883" s="438"/>
      <c r="V883" s="438"/>
      <c r="W883" s="438"/>
      <c r="X883" s="438"/>
      <c r="Y883" s="438"/>
      <c r="Z883" s="438"/>
    </row>
    <row r="884" spans="1:26" ht="15.75" customHeight="1" x14ac:dyDescent="0.2">
      <c r="A884" s="438"/>
      <c r="B884" s="25"/>
      <c r="C884" s="202"/>
      <c r="D884" s="25"/>
      <c r="E884" s="25"/>
      <c r="F884" s="202"/>
      <c r="G884" s="25"/>
      <c r="H884" s="25"/>
      <c r="I884" s="202"/>
      <c r="J884" s="25"/>
      <c r="K884" s="25"/>
      <c r="L884" s="202"/>
      <c r="M884" s="25"/>
      <c r="N884" s="25"/>
      <c r="O884" s="202"/>
      <c r="P884" s="25"/>
      <c r="Q884" s="25"/>
      <c r="R884" s="202"/>
      <c r="S884" s="438"/>
      <c r="T884" s="438"/>
      <c r="U884" s="438"/>
      <c r="V884" s="438"/>
      <c r="W884" s="438"/>
      <c r="X884" s="438"/>
      <c r="Y884" s="438"/>
      <c r="Z884" s="438"/>
    </row>
    <row r="885" spans="1:26" ht="15.75" customHeight="1" x14ac:dyDescent="0.2">
      <c r="A885" s="438"/>
      <c r="B885" s="25"/>
      <c r="C885" s="202"/>
      <c r="D885" s="25"/>
      <c r="E885" s="25"/>
      <c r="F885" s="202"/>
      <c r="G885" s="25"/>
      <c r="H885" s="25"/>
      <c r="I885" s="202"/>
      <c r="J885" s="25"/>
      <c r="K885" s="25"/>
      <c r="L885" s="202"/>
      <c r="M885" s="25"/>
      <c r="N885" s="25"/>
      <c r="O885" s="202"/>
      <c r="P885" s="25"/>
      <c r="Q885" s="25"/>
      <c r="R885" s="202"/>
      <c r="S885" s="438"/>
      <c r="T885" s="438"/>
      <c r="U885" s="438"/>
      <c r="V885" s="438"/>
      <c r="W885" s="438"/>
      <c r="X885" s="438"/>
      <c r="Y885" s="438"/>
      <c r="Z885" s="438"/>
    </row>
    <row r="886" spans="1:26" ht="15.75" customHeight="1" x14ac:dyDescent="0.2">
      <c r="A886" s="438"/>
      <c r="B886" s="25"/>
      <c r="C886" s="202"/>
      <c r="D886" s="25"/>
      <c r="E886" s="25"/>
      <c r="F886" s="202"/>
      <c r="G886" s="25"/>
      <c r="H886" s="25"/>
      <c r="I886" s="202"/>
      <c r="J886" s="25"/>
      <c r="K886" s="25"/>
      <c r="L886" s="202"/>
      <c r="M886" s="25"/>
      <c r="N886" s="25"/>
      <c r="O886" s="202"/>
      <c r="P886" s="25"/>
      <c r="Q886" s="25"/>
      <c r="R886" s="202"/>
      <c r="S886" s="438"/>
      <c r="T886" s="438"/>
      <c r="U886" s="438"/>
      <c r="V886" s="438"/>
      <c r="W886" s="438"/>
      <c r="X886" s="438"/>
      <c r="Y886" s="438"/>
      <c r="Z886" s="438"/>
    </row>
    <row r="887" spans="1:26" ht="15.75" customHeight="1" x14ac:dyDescent="0.2">
      <c r="A887" s="438"/>
      <c r="B887" s="25"/>
      <c r="C887" s="202"/>
      <c r="D887" s="25"/>
      <c r="E887" s="25"/>
      <c r="F887" s="202"/>
      <c r="G887" s="25"/>
      <c r="H887" s="25"/>
      <c r="I887" s="202"/>
      <c r="J887" s="25"/>
      <c r="K887" s="25"/>
      <c r="L887" s="202"/>
      <c r="M887" s="25"/>
      <c r="N887" s="25"/>
      <c r="O887" s="202"/>
      <c r="P887" s="25"/>
      <c r="Q887" s="25"/>
      <c r="R887" s="202"/>
      <c r="S887" s="438"/>
      <c r="T887" s="438"/>
      <c r="U887" s="438"/>
      <c r="V887" s="438"/>
      <c r="W887" s="438"/>
      <c r="X887" s="438"/>
      <c r="Y887" s="438"/>
      <c r="Z887" s="438"/>
    </row>
    <row r="888" spans="1:26" ht="15.75" customHeight="1" x14ac:dyDescent="0.2">
      <c r="A888" s="438"/>
      <c r="B888" s="25"/>
      <c r="C888" s="202"/>
      <c r="D888" s="25"/>
      <c r="E888" s="25"/>
      <c r="F888" s="202"/>
      <c r="G888" s="25"/>
      <c r="H888" s="25"/>
      <c r="I888" s="202"/>
      <c r="J888" s="25"/>
      <c r="K888" s="25"/>
      <c r="L888" s="202"/>
      <c r="M888" s="25"/>
      <c r="N888" s="25"/>
      <c r="O888" s="202"/>
      <c r="P888" s="25"/>
      <c r="Q888" s="25"/>
      <c r="R888" s="202"/>
      <c r="S888" s="438"/>
      <c r="T888" s="438"/>
      <c r="U888" s="438"/>
      <c r="V888" s="438"/>
      <c r="W888" s="438"/>
      <c r="X888" s="438"/>
      <c r="Y888" s="438"/>
      <c r="Z888" s="438"/>
    </row>
    <row r="889" spans="1:26" ht="15.75" customHeight="1" x14ac:dyDescent="0.2">
      <c r="A889" s="438"/>
      <c r="B889" s="25"/>
      <c r="C889" s="202"/>
      <c r="D889" s="25"/>
      <c r="E889" s="25"/>
      <c r="F889" s="202"/>
      <c r="G889" s="25"/>
      <c r="H889" s="25"/>
      <c r="I889" s="202"/>
      <c r="J889" s="25"/>
      <c r="K889" s="25"/>
      <c r="L889" s="202"/>
      <c r="M889" s="25"/>
      <c r="N889" s="25"/>
      <c r="O889" s="202"/>
      <c r="P889" s="25"/>
      <c r="Q889" s="25"/>
      <c r="R889" s="202"/>
      <c r="S889" s="438"/>
      <c r="T889" s="438"/>
      <c r="U889" s="438"/>
      <c r="V889" s="438"/>
      <c r="W889" s="438"/>
      <c r="X889" s="438"/>
      <c r="Y889" s="438"/>
      <c r="Z889" s="438"/>
    </row>
    <row r="890" spans="1:26" ht="15.75" customHeight="1" x14ac:dyDescent="0.2">
      <c r="A890" s="438"/>
      <c r="B890" s="25"/>
      <c r="C890" s="202"/>
      <c r="D890" s="25"/>
      <c r="E890" s="25"/>
      <c r="F890" s="202"/>
      <c r="G890" s="25"/>
      <c r="H890" s="25"/>
      <c r="I890" s="202"/>
      <c r="J890" s="25"/>
      <c r="K890" s="25"/>
      <c r="L890" s="202"/>
      <c r="M890" s="25"/>
      <c r="N890" s="25"/>
      <c r="O890" s="202"/>
      <c r="P890" s="25"/>
      <c r="Q890" s="25"/>
      <c r="R890" s="202"/>
      <c r="S890" s="438"/>
      <c r="T890" s="438"/>
      <c r="U890" s="438"/>
      <c r="V890" s="438"/>
      <c r="W890" s="438"/>
      <c r="X890" s="438"/>
      <c r="Y890" s="438"/>
      <c r="Z890" s="438"/>
    </row>
    <row r="891" spans="1:26" ht="15.75" customHeight="1" x14ac:dyDescent="0.2">
      <c r="A891" s="438"/>
      <c r="B891" s="25"/>
      <c r="C891" s="202"/>
      <c r="D891" s="25"/>
      <c r="E891" s="25"/>
      <c r="F891" s="202"/>
      <c r="G891" s="25"/>
      <c r="H891" s="25"/>
      <c r="I891" s="202"/>
      <c r="J891" s="25"/>
      <c r="K891" s="25"/>
      <c r="L891" s="202"/>
      <c r="M891" s="25"/>
      <c r="N891" s="25"/>
      <c r="O891" s="202"/>
      <c r="P891" s="25"/>
      <c r="Q891" s="25"/>
      <c r="R891" s="202"/>
      <c r="S891" s="438"/>
      <c r="T891" s="438"/>
      <c r="U891" s="438"/>
      <c r="V891" s="438"/>
      <c r="W891" s="438"/>
      <c r="X891" s="438"/>
      <c r="Y891" s="438"/>
      <c r="Z891" s="438"/>
    </row>
    <row r="892" spans="1:26" ht="15.75" customHeight="1" x14ac:dyDescent="0.2">
      <c r="A892" s="438"/>
      <c r="B892" s="25"/>
      <c r="C892" s="202"/>
      <c r="D892" s="25"/>
      <c r="E892" s="25"/>
      <c r="F892" s="202"/>
      <c r="G892" s="25"/>
      <c r="H892" s="25"/>
      <c r="I892" s="202"/>
      <c r="J892" s="25"/>
      <c r="K892" s="25"/>
      <c r="L892" s="202"/>
      <c r="M892" s="25"/>
      <c r="N892" s="25"/>
      <c r="O892" s="202"/>
      <c r="P892" s="25"/>
      <c r="Q892" s="25"/>
      <c r="R892" s="202"/>
      <c r="S892" s="438"/>
      <c r="T892" s="438"/>
      <c r="U892" s="438"/>
      <c r="V892" s="438"/>
      <c r="W892" s="438"/>
      <c r="X892" s="438"/>
      <c r="Y892" s="438"/>
      <c r="Z892" s="438"/>
    </row>
    <row r="893" spans="1:26" ht="15.75" customHeight="1" x14ac:dyDescent="0.2">
      <c r="A893" s="438"/>
      <c r="B893" s="25"/>
      <c r="C893" s="202"/>
      <c r="D893" s="25"/>
      <c r="E893" s="25"/>
      <c r="F893" s="202"/>
      <c r="G893" s="25"/>
      <c r="H893" s="25"/>
      <c r="I893" s="202"/>
      <c r="J893" s="25"/>
      <c r="K893" s="25"/>
      <c r="L893" s="202"/>
      <c r="M893" s="25"/>
      <c r="N893" s="25"/>
      <c r="O893" s="202"/>
      <c r="P893" s="25"/>
      <c r="Q893" s="25"/>
      <c r="R893" s="202"/>
      <c r="S893" s="438"/>
      <c r="T893" s="438"/>
      <c r="U893" s="438"/>
      <c r="V893" s="438"/>
      <c r="W893" s="438"/>
      <c r="X893" s="438"/>
      <c r="Y893" s="438"/>
      <c r="Z893" s="438"/>
    </row>
    <row r="894" spans="1:26" ht="15.75" customHeight="1" x14ac:dyDescent="0.2">
      <c r="A894" s="438"/>
      <c r="B894" s="25"/>
      <c r="C894" s="202"/>
      <c r="D894" s="25"/>
      <c r="E894" s="25"/>
      <c r="F894" s="202"/>
      <c r="G894" s="25"/>
      <c r="H894" s="25"/>
      <c r="I894" s="202"/>
      <c r="J894" s="25"/>
      <c r="K894" s="25"/>
      <c r="L894" s="202"/>
      <c r="M894" s="25"/>
      <c r="N894" s="25"/>
      <c r="O894" s="202"/>
      <c r="P894" s="25"/>
      <c r="Q894" s="25"/>
      <c r="R894" s="202"/>
      <c r="S894" s="438"/>
      <c r="T894" s="438"/>
      <c r="U894" s="438"/>
      <c r="V894" s="438"/>
      <c r="W894" s="438"/>
      <c r="X894" s="438"/>
      <c r="Y894" s="438"/>
      <c r="Z894" s="438"/>
    </row>
    <row r="895" spans="1:26" ht="15.75" customHeight="1" x14ac:dyDescent="0.2">
      <c r="A895" s="438"/>
      <c r="B895" s="25"/>
      <c r="C895" s="202"/>
      <c r="D895" s="25"/>
      <c r="E895" s="25"/>
      <c r="F895" s="202"/>
      <c r="G895" s="25"/>
      <c r="H895" s="25"/>
      <c r="I895" s="202"/>
      <c r="J895" s="25"/>
      <c r="K895" s="25"/>
      <c r="L895" s="202"/>
      <c r="M895" s="25"/>
      <c r="N895" s="25"/>
      <c r="O895" s="202"/>
      <c r="P895" s="25"/>
      <c r="Q895" s="25"/>
      <c r="R895" s="202"/>
      <c r="S895" s="438"/>
      <c r="T895" s="438"/>
      <c r="U895" s="438"/>
      <c r="V895" s="438"/>
      <c r="W895" s="438"/>
      <c r="X895" s="438"/>
      <c r="Y895" s="438"/>
      <c r="Z895" s="438"/>
    </row>
    <row r="896" spans="1:26" ht="15.75" customHeight="1" x14ac:dyDescent="0.2">
      <c r="A896" s="438"/>
      <c r="B896" s="25"/>
      <c r="C896" s="202"/>
      <c r="D896" s="25"/>
      <c r="E896" s="25"/>
      <c r="F896" s="202"/>
      <c r="G896" s="25"/>
      <c r="H896" s="25"/>
      <c r="I896" s="202"/>
      <c r="J896" s="25"/>
      <c r="K896" s="25"/>
      <c r="L896" s="202"/>
      <c r="M896" s="25"/>
      <c r="N896" s="25"/>
      <c r="O896" s="202"/>
      <c r="P896" s="25"/>
      <c r="Q896" s="25"/>
      <c r="R896" s="202"/>
      <c r="S896" s="438"/>
      <c r="T896" s="438"/>
      <c r="U896" s="438"/>
      <c r="V896" s="438"/>
      <c r="W896" s="438"/>
      <c r="X896" s="438"/>
      <c r="Y896" s="438"/>
      <c r="Z896" s="438"/>
    </row>
    <row r="897" spans="1:26" ht="15.75" customHeight="1" x14ac:dyDescent="0.2">
      <c r="A897" s="438"/>
      <c r="B897" s="25"/>
      <c r="C897" s="202"/>
      <c r="D897" s="25"/>
      <c r="E897" s="25"/>
      <c r="F897" s="202"/>
      <c r="G897" s="25"/>
      <c r="H897" s="25"/>
      <c r="I897" s="202"/>
      <c r="J897" s="25"/>
      <c r="K897" s="25"/>
      <c r="L897" s="202"/>
      <c r="M897" s="25"/>
      <c r="N897" s="25"/>
      <c r="O897" s="202"/>
      <c r="P897" s="25"/>
      <c r="Q897" s="25"/>
      <c r="R897" s="202"/>
      <c r="S897" s="438"/>
      <c r="T897" s="438"/>
      <c r="U897" s="438"/>
      <c r="V897" s="438"/>
      <c r="W897" s="438"/>
      <c r="X897" s="438"/>
      <c r="Y897" s="438"/>
      <c r="Z897" s="438"/>
    </row>
    <row r="898" spans="1:26" ht="15.75" customHeight="1" x14ac:dyDescent="0.2">
      <c r="A898" s="438"/>
      <c r="B898" s="25"/>
      <c r="C898" s="202"/>
      <c r="D898" s="25"/>
      <c r="E898" s="25"/>
      <c r="F898" s="202"/>
      <c r="G898" s="25"/>
      <c r="H898" s="25"/>
      <c r="I898" s="202"/>
      <c r="J898" s="25"/>
      <c r="K898" s="25"/>
      <c r="L898" s="202"/>
      <c r="M898" s="25"/>
      <c r="N898" s="25"/>
      <c r="O898" s="202"/>
      <c r="P898" s="25"/>
      <c r="Q898" s="25"/>
      <c r="R898" s="202"/>
      <c r="S898" s="438"/>
      <c r="T898" s="438"/>
      <c r="U898" s="438"/>
      <c r="V898" s="438"/>
      <c r="W898" s="438"/>
      <c r="X898" s="438"/>
      <c r="Y898" s="438"/>
      <c r="Z898" s="438"/>
    </row>
    <row r="899" spans="1:26" ht="15.75" customHeight="1" x14ac:dyDescent="0.2">
      <c r="A899" s="438"/>
      <c r="B899" s="25"/>
      <c r="C899" s="202"/>
      <c r="D899" s="25"/>
      <c r="E899" s="25"/>
      <c r="F899" s="202"/>
      <c r="G899" s="25"/>
      <c r="H899" s="25"/>
      <c r="I899" s="202"/>
      <c r="J899" s="25"/>
      <c r="K899" s="25"/>
      <c r="L899" s="202"/>
      <c r="M899" s="25"/>
      <c r="N899" s="25"/>
      <c r="O899" s="202"/>
      <c r="P899" s="25"/>
      <c r="Q899" s="25"/>
      <c r="R899" s="202"/>
      <c r="S899" s="438"/>
      <c r="T899" s="438"/>
      <c r="U899" s="438"/>
      <c r="V899" s="438"/>
      <c r="W899" s="438"/>
      <c r="X899" s="438"/>
      <c r="Y899" s="438"/>
      <c r="Z899" s="438"/>
    </row>
    <row r="900" spans="1:26" ht="15.75" customHeight="1" x14ac:dyDescent="0.2">
      <c r="A900" s="438"/>
      <c r="B900" s="25"/>
      <c r="C900" s="202"/>
      <c r="D900" s="25"/>
      <c r="E900" s="25"/>
      <c r="F900" s="202"/>
      <c r="G900" s="25"/>
      <c r="H900" s="25"/>
      <c r="I900" s="202"/>
      <c r="J900" s="25"/>
      <c r="K900" s="25"/>
      <c r="L900" s="202"/>
      <c r="M900" s="25"/>
      <c r="N900" s="25"/>
      <c r="O900" s="202"/>
      <c r="P900" s="25"/>
      <c r="Q900" s="25"/>
      <c r="R900" s="202"/>
      <c r="S900" s="438"/>
      <c r="T900" s="438"/>
      <c r="U900" s="438"/>
      <c r="V900" s="438"/>
      <c r="W900" s="438"/>
      <c r="X900" s="438"/>
      <c r="Y900" s="438"/>
      <c r="Z900" s="438"/>
    </row>
    <row r="901" spans="1:26" ht="15.75" customHeight="1" x14ac:dyDescent="0.2">
      <c r="A901" s="438"/>
      <c r="B901" s="25"/>
      <c r="C901" s="202"/>
      <c r="D901" s="25"/>
      <c r="E901" s="25"/>
      <c r="F901" s="202"/>
      <c r="G901" s="25"/>
      <c r="H901" s="25"/>
      <c r="I901" s="202"/>
      <c r="J901" s="25"/>
      <c r="K901" s="25"/>
      <c r="L901" s="202"/>
      <c r="M901" s="25"/>
      <c r="N901" s="25"/>
      <c r="O901" s="202"/>
      <c r="P901" s="25"/>
      <c r="Q901" s="25"/>
      <c r="R901" s="202"/>
      <c r="S901" s="438"/>
      <c r="T901" s="438"/>
      <c r="U901" s="438"/>
      <c r="V901" s="438"/>
      <c r="W901" s="438"/>
      <c r="X901" s="438"/>
      <c r="Y901" s="438"/>
      <c r="Z901" s="438"/>
    </row>
    <row r="902" spans="1:26" ht="15.75" customHeight="1" x14ac:dyDescent="0.2">
      <c r="A902" s="438"/>
      <c r="B902" s="25"/>
      <c r="C902" s="202"/>
      <c r="D902" s="25"/>
      <c r="E902" s="25"/>
      <c r="F902" s="202"/>
      <c r="G902" s="25"/>
      <c r="H902" s="25"/>
      <c r="I902" s="202"/>
      <c r="J902" s="25"/>
      <c r="K902" s="25"/>
      <c r="L902" s="202"/>
      <c r="M902" s="25"/>
      <c r="N902" s="25"/>
      <c r="O902" s="202"/>
      <c r="P902" s="25"/>
      <c r="Q902" s="25"/>
      <c r="R902" s="202"/>
      <c r="S902" s="438"/>
      <c r="T902" s="438"/>
      <c r="U902" s="438"/>
      <c r="V902" s="438"/>
      <c r="W902" s="438"/>
      <c r="X902" s="438"/>
      <c r="Y902" s="438"/>
      <c r="Z902" s="438"/>
    </row>
    <row r="903" spans="1:26" ht="15.75" customHeight="1" x14ac:dyDescent="0.2">
      <c r="A903" s="438"/>
      <c r="B903" s="25"/>
      <c r="C903" s="202"/>
      <c r="D903" s="25"/>
      <c r="E903" s="25"/>
      <c r="F903" s="202"/>
      <c r="G903" s="25"/>
      <c r="H903" s="25"/>
      <c r="I903" s="202"/>
      <c r="J903" s="25"/>
      <c r="K903" s="25"/>
      <c r="L903" s="202"/>
      <c r="M903" s="25"/>
      <c r="N903" s="25"/>
      <c r="O903" s="202"/>
      <c r="P903" s="25"/>
      <c r="Q903" s="25"/>
      <c r="R903" s="202"/>
      <c r="S903" s="438"/>
      <c r="T903" s="438"/>
      <c r="U903" s="438"/>
      <c r="V903" s="438"/>
      <c r="W903" s="438"/>
      <c r="X903" s="438"/>
      <c r="Y903" s="438"/>
      <c r="Z903" s="438"/>
    </row>
    <row r="904" spans="1:26" ht="15.75" customHeight="1" x14ac:dyDescent="0.2">
      <c r="A904" s="438"/>
      <c r="B904" s="25"/>
      <c r="C904" s="202"/>
      <c r="D904" s="25"/>
      <c r="E904" s="25"/>
      <c r="F904" s="202"/>
      <c r="G904" s="25"/>
      <c r="H904" s="25"/>
      <c r="I904" s="202"/>
      <c r="J904" s="25"/>
      <c r="K904" s="25"/>
      <c r="L904" s="202"/>
      <c r="M904" s="25"/>
      <c r="N904" s="25"/>
      <c r="O904" s="202"/>
      <c r="P904" s="25"/>
      <c r="Q904" s="25"/>
      <c r="R904" s="202"/>
      <c r="S904" s="438"/>
      <c r="T904" s="438"/>
      <c r="U904" s="438"/>
      <c r="V904" s="438"/>
      <c r="W904" s="438"/>
      <c r="X904" s="438"/>
      <c r="Y904" s="438"/>
      <c r="Z904" s="438"/>
    </row>
    <row r="905" spans="1:26" ht="15.75" customHeight="1" x14ac:dyDescent="0.2">
      <c r="A905" s="438"/>
      <c r="B905" s="25"/>
      <c r="C905" s="202"/>
      <c r="D905" s="25"/>
      <c r="E905" s="25"/>
      <c r="F905" s="202"/>
      <c r="G905" s="25"/>
      <c r="H905" s="25"/>
      <c r="I905" s="202"/>
      <c r="J905" s="25"/>
      <c r="K905" s="25"/>
      <c r="L905" s="202"/>
      <c r="M905" s="25"/>
      <c r="N905" s="25"/>
      <c r="O905" s="202"/>
      <c r="P905" s="25"/>
      <c r="Q905" s="25"/>
      <c r="R905" s="202"/>
      <c r="S905" s="438"/>
      <c r="T905" s="438"/>
      <c r="U905" s="438"/>
      <c r="V905" s="438"/>
      <c r="W905" s="438"/>
      <c r="X905" s="438"/>
      <c r="Y905" s="438"/>
      <c r="Z905" s="438"/>
    </row>
    <row r="906" spans="1:26" ht="15.75" customHeight="1" x14ac:dyDescent="0.2">
      <c r="A906" s="438"/>
      <c r="B906" s="25"/>
      <c r="C906" s="202"/>
      <c r="D906" s="25"/>
      <c r="E906" s="25"/>
      <c r="F906" s="202"/>
      <c r="G906" s="25"/>
      <c r="H906" s="25"/>
      <c r="I906" s="202"/>
      <c r="J906" s="25"/>
      <c r="K906" s="25"/>
      <c r="L906" s="202"/>
      <c r="M906" s="25"/>
      <c r="N906" s="25"/>
      <c r="O906" s="202"/>
      <c r="P906" s="25"/>
      <c r="Q906" s="25"/>
      <c r="R906" s="202"/>
      <c r="S906" s="438"/>
      <c r="T906" s="438"/>
      <c r="U906" s="438"/>
      <c r="V906" s="438"/>
      <c r="W906" s="438"/>
      <c r="X906" s="438"/>
      <c r="Y906" s="438"/>
      <c r="Z906" s="438"/>
    </row>
    <row r="907" spans="1:26" ht="15.75" customHeight="1" x14ac:dyDescent="0.2">
      <c r="A907" s="438"/>
      <c r="B907" s="25"/>
      <c r="C907" s="202"/>
      <c r="D907" s="25"/>
      <c r="E907" s="25"/>
      <c r="F907" s="202"/>
      <c r="G907" s="25"/>
      <c r="H907" s="25"/>
      <c r="I907" s="202"/>
      <c r="J907" s="25"/>
      <c r="K907" s="25"/>
      <c r="L907" s="202"/>
      <c r="M907" s="25"/>
      <c r="N907" s="25"/>
      <c r="O907" s="202"/>
      <c r="P907" s="25"/>
      <c r="Q907" s="25"/>
      <c r="R907" s="202"/>
      <c r="S907" s="438"/>
      <c r="T907" s="438"/>
      <c r="U907" s="438"/>
      <c r="V907" s="438"/>
      <c r="W907" s="438"/>
      <c r="X907" s="438"/>
      <c r="Y907" s="438"/>
      <c r="Z907" s="438"/>
    </row>
    <row r="908" spans="1:26" ht="15.75" customHeight="1" x14ac:dyDescent="0.2">
      <c r="A908" s="438"/>
      <c r="B908" s="25"/>
      <c r="C908" s="202"/>
      <c r="D908" s="25"/>
      <c r="E908" s="25"/>
      <c r="F908" s="202"/>
      <c r="G908" s="25"/>
      <c r="H908" s="25"/>
      <c r="I908" s="202"/>
      <c r="J908" s="25"/>
      <c r="K908" s="25"/>
      <c r="L908" s="202"/>
      <c r="M908" s="25"/>
      <c r="N908" s="25"/>
      <c r="O908" s="202"/>
      <c r="P908" s="25"/>
      <c r="Q908" s="25"/>
      <c r="R908" s="202"/>
      <c r="S908" s="438"/>
      <c r="T908" s="438"/>
      <c r="U908" s="438"/>
      <c r="V908" s="438"/>
      <c r="W908" s="438"/>
      <c r="X908" s="438"/>
      <c r="Y908" s="438"/>
      <c r="Z908" s="438"/>
    </row>
    <row r="909" spans="1:26" ht="15.75" customHeight="1" x14ac:dyDescent="0.2">
      <c r="A909" s="438"/>
      <c r="B909" s="25"/>
      <c r="C909" s="202"/>
      <c r="D909" s="25"/>
      <c r="E909" s="25"/>
      <c r="F909" s="202"/>
      <c r="G909" s="25"/>
      <c r="H909" s="25"/>
      <c r="I909" s="202"/>
      <c r="J909" s="25"/>
      <c r="K909" s="25"/>
      <c r="L909" s="202"/>
      <c r="M909" s="25"/>
      <c r="N909" s="25"/>
      <c r="O909" s="202"/>
      <c r="P909" s="25"/>
      <c r="Q909" s="25"/>
      <c r="R909" s="202"/>
      <c r="S909" s="438"/>
      <c r="T909" s="438"/>
      <c r="U909" s="438"/>
      <c r="V909" s="438"/>
      <c r="W909" s="438"/>
      <c r="X909" s="438"/>
      <c r="Y909" s="438"/>
      <c r="Z909" s="438"/>
    </row>
    <row r="910" spans="1:26" ht="15.75" customHeight="1" x14ac:dyDescent="0.2">
      <c r="A910" s="438"/>
      <c r="B910" s="25"/>
      <c r="C910" s="202"/>
      <c r="D910" s="25"/>
      <c r="E910" s="25"/>
      <c r="F910" s="202"/>
      <c r="G910" s="25"/>
      <c r="H910" s="25"/>
      <c r="I910" s="202"/>
      <c r="J910" s="25"/>
      <c r="K910" s="25"/>
      <c r="L910" s="202"/>
      <c r="M910" s="25"/>
      <c r="N910" s="25"/>
      <c r="O910" s="202"/>
      <c r="P910" s="25"/>
      <c r="Q910" s="25"/>
      <c r="R910" s="202"/>
      <c r="S910" s="438"/>
      <c r="T910" s="438"/>
      <c r="U910" s="438"/>
      <c r="V910" s="438"/>
      <c r="W910" s="438"/>
      <c r="X910" s="438"/>
      <c r="Y910" s="438"/>
      <c r="Z910" s="438"/>
    </row>
    <row r="911" spans="1:26" ht="15.75" customHeight="1" x14ac:dyDescent="0.2">
      <c r="A911" s="438"/>
      <c r="B911" s="25"/>
      <c r="C911" s="202"/>
      <c r="D911" s="25"/>
      <c r="E911" s="25"/>
      <c r="F911" s="202"/>
      <c r="G911" s="25"/>
      <c r="H911" s="25"/>
      <c r="I911" s="202"/>
      <c r="J911" s="25"/>
      <c r="K911" s="25"/>
      <c r="L911" s="202"/>
      <c r="M911" s="25"/>
      <c r="N911" s="25"/>
      <c r="O911" s="202"/>
      <c r="P911" s="25"/>
      <c r="Q911" s="25"/>
      <c r="R911" s="202"/>
      <c r="S911" s="438"/>
      <c r="T911" s="438"/>
      <c r="U911" s="438"/>
      <c r="V911" s="438"/>
      <c r="W911" s="438"/>
      <c r="X911" s="438"/>
      <c r="Y911" s="438"/>
      <c r="Z911" s="438"/>
    </row>
    <row r="912" spans="1:26" ht="15.75" customHeight="1" x14ac:dyDescent="0.2">
      <c r="A912" s="438"/>
      <c r="B912" s="25"/>
      <c r="C912" s="202"/>
      <c r="D912" s="25"/>
      <c r="E912" s="25"/>
      <c r="F912" s="202"/>
      <c r="G912" s="25"/>
      <c r="H912" s="25"/>
      <c r="I912" s="202"/>
      <c r="J912" s="25"/>
      <c r="K912" s="25"/>
      <c r="L912" s="202"/>
      <c r="M912" s="25"/>
      <c r="N912" s="25"/>
      <c r="O912" s="202"/>
      <c r="P912" s="25"/>
      <c r="Q912" s="25"/>
      <c r="R912" s="202"/>
      <c r="S912" s="438"/>
      <c r="T912" s="438"/>
      <c r="U912" s="438"/>
      <c r="V912" s="438"/>
      <c r="W912" s="438"/>
      <c r="X912" s="438"/>
      <c r="Y912" s="438"/>
      <c r="Z912" s="438"/>
    </row>
    <row r="913" spans="1:26" ht="15.75" customHeight="1" x14ac:dyDescent="0.2">
      <c r="A913" s="438"/>
      <c r="B913" s="25"/>
      <c r="C913" s="202"/>
      <c r="D913" s="25"/>
      <c r="E913" s="25"/>
      <c r="F913" s="202"/>
      <c r="G913" s="25"/>
      <c r="H913" s="25"/>
      <c r="I913" s="202"/>
      <c r="J913" s="25"/>
      <c r="K913" s="25"/>
      <c r="L913" s="202"/>
      <c r="M913" s="25"/>
      <c r="N913" s="25"/>
      <c r="O913" s="202"/>
      <c r="P913" s="25"/>
      <c r="Q913" s="25"/>
      <c r="R913" s="202"/>
      <c r="S913" s="438"/>
      <c r="T913" s="438"/>
      <c r="U913" s="438"/>
      <c r="V913" s="438"/>
      <c r="W913" s="438"/>
      <c r="X913" s="438"/>
      <c r="Y913" s="438"/>
      <c r="Z913" s="438"/>
    </row>
    <row r="914" spans="1:26" ht="15.75" customHeight="1" x14ac:dyDescent="0.2">
      <c r="A914" s="438"/>
      <c r="B914" s="25"/>
      <c r="C914" s="202"/>
      <c r="D914" s="25"/>
      <c r="E914" s="25"/>
      <c r="F914" s="202"/>
      <c r="G914" s="25"/>
      <c r="H914" s="25"/>
      <c r="I914" s="202"/>
      <c r="J914" s="25"/>
      <c r="K914" s="25"/>
      <c r="L914" s="202"/>
      <c r="M914" s="25"/>
      <c r="N914" s="25"/>
      <c r="O914" s="202"/>
      <c r="P914" s="25"/>
      <c r="Q914" s="25"/>
      <c r="R914" s="202"/>
      <c r="S914" s="438"/>
      <c r="T914" s="438"/>
      <c r="U914" s="438"/>
      <c r="V914" s="438"/>
      <c r="W914" s="438"/>
      <c r="X914" s="438"/>
      <c r="Y914" s="438"/>
      <c r="Z914" s="438"/>
    </row>
    <row r="915" spans="1:26" ht="15.75" customHeight="1" x14ac:dyDescent="0.2">
      <c r="A915" s="438"/>
      <c r="B915" s="25"/>
      <c r="C915" s="202"/>
      <c r="D915" s="25"/>
      <c r="E915" s="25"/>
      <c r="F915" s="202"/>
      <c r="G915" s="25"/>
      <c r="H915" s="25"/>
      <c r="I915" s="202"/>
      <c r="J915" s="25"/>
      <c r="K915" s="25"/>
      <c r="L915" s="202"/>
      <c r="M915" s="25"/>
      <c r="N915" s="25"/>
      <c r="O915" s="202"/>
      <c r="P915" s="25"/>
      <c r="Q915" s="25"/>
      <c r="R915" s="202"/>
      <c r="S915" s="438"/>
      <c r="T915" s="438"/>
      <c r="U915" s="438"/>
      <c r="V915" s="438"/>
      <c r="W915" s="438"/>
      <c r="X915" s="438"/>
      <c r="Y915" s="438"/>
      <c r="Z915" s="438"/>
    </row>
    <row r="916" spans="1:26" ht="15.75" customHeight="1" x14ac:dyDescent="0.2">
      <c r="A916" s="438"/>
      <c r="B916" s="25"/>
      <c r="C916" s="202"/>
      <c r="D916" s="25"/>
      <c r="E916" s="25"/>
      <c r="F916" s="202"/>
      <c r="G916" s="25"/>
      <c r="H916" s="25"/>
      <c r="I916" s="202"/>
      <c r="J916" s="25"/>
      <c r="K916" s="25"/>
      <c r="L916" s="202"/>
      <c r="M916" s="25"/>
      <c r="N916" s="25"/>
      <c r="O916" s="202"/>
      <c r="P916" s="25"/>
      <c r="Q916" s="25"/>
      <c r="R916" s="202"/>
      <c r="S916" s="438"/>
      <c r="T916" s="438"/>
      <c r="U916" s="438"/>
      <c r="V916" s="438"/>
      <c r="W916" s="438"/>
      <c r="X916" s="438"/>
      <c r="Y916" s="438"/>
      <c r="Z916" s="438"/>
    </row>
    <row r="917" spans="1:26" ht="15.75" customHeight="1" x14ac:dyDescent="0.2">
      <c r="A917" s="438"/>
      <c r="B917" s="25"/>
      <c r="C917" s="202"/>
      <c r="D917" s="25"/>
      <c r="E917" s="25"/>
      <c r="F917" s="202"/>
      <c r="G917" s="25"/>
      <c r="H917" s="25"/>
      <c r="I917" s="202"/>
      <c r="J917" s="25"/>
      <c r="K917" s="25"/>
      <c r="L917" s="202"/>
      <c r="M917" s="25"/>
      <c r="N917" s="25"/>
      <c r="O917" s="202"/>
      <c r="P917" s="25"/>
      <c r="Q917" s="25"/>
      <c r="R917" s="202"/>
      <c r="S917" s="438"/>
      <c r="T917" s="438"/>
      <c r="U917" s="438"/>
      <c r="V917" s="438"/>
      <c r="W917" s="438"/>
      <c r="X917" s="438"/>
      <c r="Y917" s="438"/>
      <c r="Z917" s="438"/>
    </row>
    <row r="918" spans="1:26" ht="15.75" customHeight="1" x14ac:dyDescent="0.2">
      <c r="A918" s="438"/>
      <c r="B918" s="25"/>
      <c r="C918" s="202"/>
      <c r="D918" s="25"/>
      <c r="E918" s="25"/>
      <c r="F918" s="202"/>
      <c r="G918" s="25"/>
      <c r="H918" s="25"/>
      <c r="I918" s="202"/>
      <c r="J918" s="25"/>
      <c r="K918" s="25"/>
      <c r="L918" s="202"/>
      <c r="M918" s="25"/>
      <c r="N918" s="25"/>
      <c r="O918" s="202"/>
      <c r="P918" s="25"/>
      <c r="Q918" s="25"/>
      <c r="R918" s="202"/>
      <c r="S918" s="438"/>
      <c r="T918" s="438"/>
      <c r="U918" s="438"/>
      <c r="V918" s="438"/>
      <c r="W918" s="438"/>
      <c r="X918" s="438"/>
      <c r="Y918" s="438"/>
      <c r="Z918" s="438"/>
    </row>
    <row r="919" spans="1:26" ht="15.75" customHeight="1" x14ac:dyDescent="0.2">
      <c r="A919" s="438"/>
      <c r="B919" s="25"/>
      <c r="C919" s="202"/>
      <c r="D919" s="25"/>
      <c r="E919" s="25"/>
      <c r="F919" s="202"/>
      <c r="G919" s="25"/>
      <c r="H919" s="25"/>
      <c r="I919" s="202"/>
      <c r="J919" s="25"/>
      <c r="K919" s="25"/>
      <c r="L919" s="202"/>
      <c r="M919" s="25"/>
      <c r="N919" s="25"/>
      <c r="O919" s="202"/>
      <c r="P919" s="25"/>
      <c r="Q919" s="25"/>
      <c r="R919" s="202"/>
      <c r="S919" s="438"/>
      <c r="T919" s="438"/>
      <c r="U919" s="438"/>
      <c r="V919" s="438"/>
      <c r="W919" s="438"/>
      <c r="X919" s="438"/>
      <c r="Y919" s="438"/>
      <c r="Z919" s="438"/>
    </row>
    <row r="920" spans="1:26" ht="15.75" customHeight="1" x14ac:dyDescent="0.2">
      <c r="A920" s="438"/>
      <c r="B920" s="25"/>
      <c r="C920" s="202"/>
      <c r="D920" s="25"/>
      <c r="E920" s="25"/>
      <c r="F920" s="202"/>
      <c r="G920" s="25"/>
      <c r="H920" s="25"/>
      <c r="I920" s="202"/>
      <c r="J920" s="25"/>
      <c r="K920" s="25"/>
      <c r="L920" s="202"/>
      <c r="M920" s="25"/>
      <c r="N920" s="25"/>
      <c r="O920" s="202"/>
      <c r="P920" s="25"/>
      <c r="Q920" s="25"/>
      <c r="R920" s="202"/>
      <c r="S920" s="438"/>
      <c r="T920" s="438"/>
      <c r="U920" s="438"/>
      <c r="V920" s="438"/>
      <c r="W920" s="438"/>
      <c r="X920" s="438"/>
      <c r="Y920" s="438"/>
      <c r="Z920" s="438"/>
    </row>
    <row r="921" spans="1:26" ht="15.75" customHeight="1" x14ac:dyDescent="0.2">
      <c r="A921" s="438"/>
      <c r="B921" s="25"/>
      <c r="C921" s="202"/>
      <c r="D921" s="25"/>
      <c r="E921" s="25"/>
      <c r="F921" s="202"/>
      <c r="G921" s="25"/>
      <c r="H921" s="25"/>
      <c r="I921" s="202"/>
      <c r="J921" s="25"/>
      <c r="K921" s="25"/>
      <c r="L921" s="202"/>
      <c r="M921" s="25"/>
      <c r="N921" s="25"/>
      <c r="O921" s="202"/>
      <c r="P921" s="25"/>
      <c r="Q921" s="25"/>
      <c r="R921" s="202"/>
      <c r="S921" s="438"/>
      <c r="T921" s="438"/>
      <c r="U921" s="438"/>
      <c r="V921" s="438"/>
      <c r="W921" s="438"/>
      <c r="X921" s="438"/>
      <c r="Y921" s="438"/>
      <c r="Z921" s="438"/>
    </row>
    <row r="922" spans="1:26" ht="15.75" customHeight="1" x14ac:dyDescent="0.2">
      <c r="A922" s="438"/>
      <c r="B922" s="25"/>
      <c r="C922" s="202"/>
      <c r="D922" s="25"/>
      <c r="E922" s="25"/>
      <c r="F922" s="202"/>
      <c r="G922" s="25"/>
      <c r="H922" s="25"/>
      <c r="I922" s="202"/>
      <c r="J922" s="25"/>
      <c r="K922" s="25"/>
      <c r="L922" s="202"/>
      <c r="M922" s="25"/>
      <c r="N922" s="25"/>
      <c r="O922" s="202"/>
      <c r="P922" s="25"/>
      <c r="Q922" s="25"/>
      <c r="R922" s="202"/>
      <c r="S922" s="438"/>
      <c r="T922" s="438"/>
      <c r="U922" s="438"/>
      <c r="V922" s="438"/>
      <c r="W922" s="438"/>
      <c r="X922" s="438"/>
      <c r="Y922" s="438"/>
      <c r="Z922" s="438"/>
    </row>
    <row r="923" spans="1:26" ht="15.75" customHeight="1" x14ac:dyDescent="0.2">
      <c r="A923" s="438"/>
      <c r="B923" s="25"/>
      <c r="C923" s="202"/>
      <c r="D923" s="25"/>
      <c r="E923" s="25"/>
      <c r="F923" s="202"/>
      <c r="G923" s="25"/>
      <c r="H923" s="25"/>
      <c r="I923" s="202"/>
      <c r="J923" s="25"/>
      <c r="K923" s="25"/>
      <c r="L923" s="202"/>
      <c r="M923" s="25"/>
      <c r="N923" s="25"/>
      <c r="O923" s="202"/>
      <c r="P923" s="25"/>
      <c r="Q923" s="25"/>
      <c r="R923" s="202"/>
      <c r="S923" s="438"/>
      <c r="T923" s="438"/>
      <c r="U923" s="438"/>
      <c r="V923" s="438"/>
      <c r="W923" s="438"/>
      <c r="X923" s="438"/>
      <c r="Y923" s="438"/>
      <c r="Z923" s="438"/>
    </row>
    <row r="924" spans="1:26" ht="15.75" customHeight="1" x14ac:dyDescent="0.2">
      <c r="A924" s="438"/>
      <c r="B924" s="25"/>
      <c r="C924" s="202"/>
      <c r="D924" s="25"/>
      <c r="E924" s="25"/>
      <c r="F924" s="202"/>
      <c r="G924" s="25"/>
      <c r="H924" s="25"/>
      <c r="I924" s="202"/>
      <c r="J924" s="25"/>
      <c r="K924" s="25"/>
      <c r="L924" s="202"/>
      <c r="M924" s="25"/>
      <c r="N924" s="25"/>
      <c r="O924" s="202"/>
      <c r="P924" s="25"/>
      <c r="Q924" s="25"/>
      <c r="R924" s="202"/>
      <c r="S924" s="438"/>
      <c r="T924" s="438"/>
      <c r="U924" s="438"/>
      <c r="V924" s="438"/>
      <c r="W924" s="438"/>
      <c r="X924" s="438"/>
      <c r="Y924" s="438"/>
      <c r="Z924" s="438"/>
    </row>
    <row r="925" spans="1:26" ht="15.75" customHeight="1" x14ac:dyDescent="0.2">
      <c r="A925" s="438"/>
      <c r="B925" s="25"/>
      <c r="C925" s="202"/>
      <c r="D925" s="25"/>
      <c r="E925" s="25"/>
      <c r="F925" s="202"/>
      <c r="G925" s="25"/>
      <c r="H925" s="25"/>
      <c r="I925" s="202"/>
      <c r="J925" s="25"/>
      <c r="K925" s="25"/>
      <c r="L925" s="202"/>
      <c r="M925" s="25"/>
      <c r="N925" s="25"/>
      <c r="O925" s="202"/>
      <c r="P925" s="25"/>
      <c r="Q925" s="25"/>
      <c r="R925" s="202"/>
      <c r="S925" s="438"/>
      <c r="T925" s="438"/>
      <c r="U925" s="438"/>
      <c r="V925" s="438"/>
      <c r="W925" s="438"/>
      <c r="X925" s="438"/>
      <c r="Y925" s="438"/>
      <c r="Z925" s="438"/>
    </row>
    <row r="926" spans="1:26" ht="15.75" customHeight="1" x14ac:dyDescent="0.2">
      <c r="A926" s="438"/>
      <c r="B926" s="25"/>
      <c r="C926" s="202"/>
      <c r="D926" s="25"/>
      <c r="E926" s="25"/>
      <c r="F926" s="202"/>
      <c r="G926" s="25"/>
      <c r="H926" s="25"/>
      <c r="I926" s="202"/>
      <c r="J926" s="25"/>
      <c r="K926" s="25"/>
      <c r="L926" s="202"/>
      <c r="M926" s="25"/>
      <c r="N926" s="25"/>
      <c r="O926" s="202"/>
      <c r="P926" s="25"/>
      <c r="Q926" s="25"/>
      <c r="R926" s="202"/>
      <c r="S926" s="438"/>
      <c r="T926" s="438"/>
      <c r="U926" s="438"/>
      <c r="V926" s="438"/>
      <c r="W926" s="438"/>
      <c r="X926" s="438"/>
      <c r="Y926" s="438"/>
      <c r="Z926" s="438"/>
    </row>
    <row r="927" spans="1:26" ht="15.75" customHeight="1" x14ac:dyDescent="0.2">
      <c r="A927" s="438"/>
      <c r="B927" s="25"/>
      <c r="C927" s="202"/>
      <c r="D927" s="25"/>
      <c r="E927" s="25"/>
      <c r="F927" s="202"/>
      <c r="G927" s="25"/>
      <c r="H927" s="25"/>
      <c r="I927" s="202"/>
      <c r="J927" s="25"/>
      <c r="K927" s="25"/>
      <c r="L927" s="202"/>
      <c r="M927" s="25"/>
      <c r="N927" s="25"/>
      <c r="O927" s="202"/>
      <c r="P927" s="25"/>
      <c r="Q927" s="25"/>
      <c r="R927" s="202"/>
      <c r="S927" s="438"/>
      <c r="T927" s="438"/>
      <c r="U927" s="438"/>
      <c r="V927" s="438"/>
      <c r="W927" s="438"/>
      <c r="X927" s="438"/>
      <c r="Y927" s="438"/>
      <c r="Z927" s="438"/>
    </row>
    <row r="928" spans="1:26" ht="15.75" customHeight="1" x14ac:dyDescent="0.2">
      <c r="A928" s="438"/>
      <c r="B928" s="25"/>
      <c r="C928" s="202"/>
      <c r="D928" s="25"/>
      <c r="E928" s="25"/>
      <c r="F928" s="202"/>
      <c r="G928" s="25"/>
      <c r="H928" s="25"/>
      <c r="I928" s="202"/>
      <c r="J928" s="25"/>
      <c r="K928" s="25"/>
      <c r="L928" s="202"/>
      <c r="M928" s="25"/>
      <c r="N928" s="25"/>
      <c r="O928" s="202"/>
      <c r="P928" s="25"/>
      <c r="Q928" s="25"/>
      <c r="R928" s="202"/>
      <c r="S928" s="438"/>
      <c r="T928" s="438"/>
      <c r="U928" s="438"/>
      <c r="V928" s="438"/>
      <c r="W928" s="438"/>
      <c r="X928" s="438"/>
      <c r="Y928" s="438"/>
      <c r="Z928" s="438"/>
    </row>
    <row r="929" spans="1:26" ht="15.75" customHeight="1" x14ac:dyDescent="0.2">
      <c r="A929" s="438"/>
      <c r="B929" s="25"/>
      <c r="C929" s="202"/>
      <c r="D929" s="25"/>
      <c r="E929" s="25"/>
      <c r="F929" s="202"/>
      <c r="G929" s="25"/>
      <c r="H929" s="25"/>
      <c r="I929" s="202"/>
      <c r="J929" s="25"/>
      <c r="K929" s="25"/>
      <c r="L929" s="202"/>
      <c r="M929" s="25"/>
      <c r="N929" s="25"/>
      <c r="O929" s="202"/>
      <c r="P929" s="25"/>
      <c r="Q929" s="25"/>
      <c r="R929" s="202"/>
      <c r="S929" s="438"/>
      <c r="T929" s="438"/>
      <c r="U929" s="438"/>
      <c r="V929" s="438"/>
      <c r="W929" s="438"/>
      <c r="X929" s="438"/>
      <c r="Y929" s="438"/>
      <c r="Z929" s="438"/>
    </row>
    <row r="930" spans="1:26" ht="15.75" customHeight="1" x14ac:dyDescent="0.2">
      <c r="A930" s="438"/>
      <c r="B930" s="25"/>
      <c r="C930" s="202"/>
      <c r="D930" s="25"/>
      <c r="E930" s="25"/>
      <c r="F930" s="202"/>
      <c r="G930" s="25"/>
      <c r="H930" s="25"/>
      <c r="I930" s="202"/>
      <c r="J930" s="25"/>
      <c r="K930" s="25"/>
      <c r="L930" s="202"/>
      <c r="M930" s="25"/>
      <c r="N930" s="25"/>
      <c r="O930" s="202"/>
      <c r="P930" s="25"/>
      <c r="Q930" s="25"/>
      <c r="R930" s="202"/>
      <c r="S930" s="438"/>
      <c r="T930" s="438"/>
      <c r="U930" s="438"/>
      <c r="V930" s="438"/>
      <c r="W930" s="438"/>
      <c r="X930" s="438"/>
      <c r="Y930" s="438"/>
      <c r="Z930" s="438"/>
    </row>
    <row r="931" spans="1:26" ht="15.75" customHeight="1" x14ac:dyDescent="0.2">
      <c r="A931" s="438"/>
      <c r="B931" s="25"/>
      <c r="C931" s="202"/>
      <c r="D931" s="25"/>
      <c r="E931" s="25"/>
      <c r="F931" s="202"/>
      <c r="G931" s="25"/>
      <c r="H931" s="25"/>
      <c r="I931" s="202"/>
      <c r="J931" s="25"/>
      <c r="K931" s="25"/>
      <c r="L931" s="202"/>
      <c r="M931" s="25"/>
      <c r="N931" s="25"/>
      <c r="O931" s="202"/>
      <c r="P931" s="25"/>
      <c r="Q931" s="25"/>
      <c r="R931" s="202"/>
      <c r="S931" s="438"/>
      <c r="T931" s="438"/>
      <c r="U931" s="438"/>
      <c r="V931" s="438"/>
      <c r="W931" s="438"/>
      <c r="X931" s="438"/>
      <c r="Y931" s="438"/>
      <c r="Z931" s="438"/>
    </row>
    <row r="932" spans="1:26" ht="15.75" customHeight="1" x14ac:dyDescent="0.2">
      <c r="A932" s="438"/>
      <c r="B932" s="25"/>
      <c r="C932" s="202"/>
      <c r="D932" s="25"/>
      <c r="E932" s="25"/>
      <c r="F932" s="202"/>
      <c r="G932" s="25"/>
      <c r="H932" s="25"/>
      <c r="I932" s="202"/>
      <c r="J932" s="25"/>
      <c r="K932" s="25"/>
      <c r="L932" s="202"/>
      <c r="M932" s="25"/>
      <c r="N932" s="25"/>
      <c r="O932" s="202"/>
      <c r="P932" s="25"/>
      <c r="Q932" s="25"/>
      <c r="R932" s="202"/>
      <c r="S932" s="438"/>
      <c r="T932" s="438"/>
      <c r="U932" s="438"/>
      <c r="V932" s="438"/>
      <c r="W932" s="438"/>
      <c r="X932" s="438"/>
      <c r="Y932" s="438"/>
      <c r="Z932" s="438"/>
    </row>
    <row r="933" spans="1:26" ht="15.75" customHeight="1" x14ac:dyDescent="0.2">
      <c r="A933" s="438"/>
      <c r="B933" s="25"/>
      <c r="C933" s="202"/>
      <c r="D933" s="25"/>
      <c r="E933" s="25"/>
      <c r="F933" s="202"/>
      <c r="G933" s="25"/>
      <c r="H933" s="25"/>
      <c r="I933" s="202"/>
      <c r="J933" s="25"/>
      <c r="K933" s="25"/>
      <c r="L933" s="202"/>
      <c r="M933" s="25"/>
      <c r="N933" s="25"/>
      <c r="O933" s="202"/>
      <c r="P933" s="25"/>
      <c r="Q933" s="25"/>
      <c r="R933" s="202"/>
      <c r="S933" s="438"/>
      <c r="T933" s="438"/>
      <c r="U933" s="438"/>
      <c r="V933" s="438"/>
      <c r="W933" s="438"/>
      <c r="X933" s="438"/>
      <c r="Y933" s="438"/>
      <c r="Z933" s="438"/>
    </row>
    <row r="934" spans="1:26" ht="15.75" customHeight="1" x14ac:dyDescent="0.2">
      <c r="A934" s="438"/>
      <c r="B934" s="25"/>
      <c r="C934" s="202"/>
      <c r="D934" s="25"/>
      <c r="E934" s="25"/>
      <c r="F934" s="202"/>
      <c r="G934" s="25"/>
      <c r="H934" s="25"/>
      <c r="I934" s="202"/>
      <c r="J934" s="25"/>
      <c r="K934" s="25"/>
      <c r="L934" s="202"/>
      <c r="M934" s="25"/>
      <c r="N934" s="25"/>
      <c r="O934" s="202"/>
      <c r="P934" s="25"/>
      <c r="Q934" s="25"/>
      <c r="R934" s="202"/>
      <c r="S934" s="438"/>
      <c r="T934" s="438"/>
      <c r="U934" s="438"/>
      <c r="V934" s="438"/>
      <c r="W934" s="438"/>
      <c r="X934" s="438"/>
      <c r="Y934" s="438"/>
      <c r="Z934" s="438"/>
    </row>
    <row r="935" spans="1:26" ht="15.75" customHeight="1" x14ac:dyDescent="0.2">
      <c r="A935" s="438"/>
      <c r="B935" s="25"/>
      <c r="C935" s="202"/>
      <c r="D935" s="25"/>
      <c r="E935" s="25"/>
      <c r="F935" s="202"/>
      <c r="G935" s="25"/>
      <c r="H935" s="25"/>
      <c r="I935" s="202"/>
      <c r="J935" s="25"/>
      <c r="K935" s="25"/>
      <c r="L935" s="202"/>
      <c r="M935" s="25"/>
      <c r="N935" s="25"/>
      <c r="O935" s="202"/>
      <c r="P935" s="25"/>
      <c r="Q935" s="25"/>
      <c r="R935" s="202"/>
      <c r="S935" s="438"/>
      <c r="T935" s="438"/>
      <c r="U935" s="438"/>
      <c r="V935" s="438"/>
      <c r="W935" s="438"/>
      <c r="X935" s="438"/>
      <c r="Y935" s="438"/>
      <c r="Z935" s="438"/>
    </row>
    <row r="936" spans="1:26" ht="15.75" customHeight="1" x14ac:dyDescent="0.2">
      <c r="A936" s="438"/>
      <c r="B936" s="25"/>
      <c r="C936" s="202"/>
      <c r="D936" s="25"/>
      <c r="E936" s="25"/>
      <c r="F936" s="202"/>
      <c r="G936" s="25"/>
      <c r="H936" s="25"/>
      <c r="I936" s="202"/>
      <c r="J936" s="25"/>
      <c r="K936" s="25"/>
      <c r="L936" s="202"/>
      <c r="M936" s="25"/>
      <c r="N936" s="25"/>
      <c r="O936" s="202"/>
      <c r="P936" s="25"/>
      <c r="Q936" s="25"/>
      <c r="R936" s="202"/>
      <c r="S936" s="438"/>
      <c r="T936" s="438"/>
      <c r="U936" s="438"/>
      <c r="V936" s="438"/>
      <c r="W936" s="438"/>
      <c r="X936" s="438"/>
      <c r="Y936" s="438"/>
      <c r="Z936" s="438"/>
    </row>
    <row r="937" spans="1:26" ht="15.75" customHeight="1" x14ac:dyDescent="0.2">
      <c r="A937" s="438"/>
      <c r="B937" s="25"/>
      <c r="C937" s="202"/>
      <c r="D937" s="25"/>
      <c r="E937" s="25"/>
      <c r="F937" s="202"/>
      <c r="G937" s="25"/>
      <c r="H937" s="25"/>
      <c r="I937" s="202"/>
      <c r="J937" s="25"/>
      <c r="K937" s="25"/>
      <c r="L937" s="202"/>
      <c r="M937" s="25"/>
      <c r="N937" s="25"/>
      <c r="O937" s="202"/>
      <c r="P937" s="25"/>
      <c r="Q937" s="25"/>
      <c r="R937" s="202"/>
      <c r="S937" s="438"/>
      <c r="T937" s="438"/>
      <c r="U937" s="438"/>
      <c r="V937" s="438"/>
      <c r="W937" s="438"/>
      <c r="X937" s="438"/>
      <c r="Y937" s="438"/>
      <c r="Z937" s="438"/>
    </row>
    <row r="938" spans="1:26" ht="15.75" customHeight="1" x14ac:dyDescent="0.2">
      <c r="A938" s="438"/>
      <c r="B938" s="25"/>
      <c r="C938" s="202"/>
      <c r="D938" s="25"/>
      <c r="E938" s="25"/>
      <c r="F938" s="202"/>
      <c r="G938" s="25"/>
      <c r="H938" s="25"/>
      <c r="I938" s="202"/>
      <c r="J938" s="25"/>
      <c r="K938" s="25"/>
      <c r="L938" s="202"/>
      <c r="M938" s="25"/>
      <c r="N938" s="25"/>
      <c r="O938" s="202"/>
      <c r="P938" s="25"/>
      <c r="Q938" s="25"/>
      <c r="R938" s="202"/>
      <c r="S938" s="438"/>
      <c r="T938" s="438"/>
      <c r="U938" s="438"/>
      <c r="V938" s="438"/>
      <c r="W938" s="438"/>
      <c r="X938" s="438"/>
      <c r="Y938" s="438"/>
      <c r="Z938" s="438"/>
    </row>
    <row r="939" spans="1:26" ht="15.75" customHeight="1" x14ac:dyDescent="0.2">
      <c r="A939" s="438"/>
      <c r="B939" s="25"/>
      <c r="C939" s="202"/>
      <c r="D939" s="25"/>
      <c r="E939" s="25"/>
      <c r="F939" s="202"/>
      <c r="G939" s="25"/>
      <c r="H939" s="25"/>
      <c r="I939" s="202"/>
      <c r="J939" s="25"/>
      <c r="K939" s="25"/>
      <c r="L939" s="202"/>
      <c r="M939" s="25"/>
      <c r="N939" s="25"/>
      <c r="O939" s="202"/>
      <c r="P939" s="25"/>
      <c r="Q939" s="25"/>
      <c r="R939" s="202"/>
      <c r="S939" s="438"/>
      <c r="T939" s="438"/>
      <c r="U939" s="438"/>
      <c r="V939" s="438"/>
      <c r="W939" s="438"/>
      <c r="X939" s="438"/>
      <c r="Y939" s="438"/>
      <c r="Z939" s="438"/>
    </row>
    <row r="940" spans="1:26" ht="15.75" customHeight="1" x14ac:dyDescent="0.2">
      <c r="A940" s="438"/>
      <c r="B940" s="25"/>
      <c r="C940" s="202"/>
      <c r="D940" s="25"/>
      <c r="E940" s="25"/>
      <c r="F940" s="202"/>
      <c r="G940" s="25"/>
      <c r="H940" s="25"/>
      <c r="I940" s="202"/>
      <c r="J940" s="25"/>
      <c r="K940" s="25"/>
      <c r="L940" s="202"/>
      <c r="M940" s="25"/>
      <c r="N940" s="25"/>
      <c r="O940" s="202"/>
      <c r="P940" s="25"/>
      <c r="Q940" s="25"/>
      <c r="R940" s="202"/>
      <c r="S940" s="438"/>
      <c r="T940" s="438"/>
      <c r="U940" s="438"/>
      <c r="V940" s="438"/>
      <c r="W940" s="438"/>
      <c r="X940" s="438"/>
      <c r="Y940" s="438"/>
      <c r="Z940" s="438"/>
    </row>
    <row r="941" spans="1:26" ht="15.75" customHeight="1" x14ac:dyDescent="0.2">
      <c r="A941" s="438"/>
      <c r="B941" s="25"/>
      <c r="C941" s="202"/>
      <c r="D941" s="25"/>
      <c r="E941" s="25"/>
      <c r="F941" s="202"/>
      <c r="G941" s="25"/>
      <c r="H941" s="25"/>
      <c r="I941" s="202"/>
      <c r="J941" s="25"/>
      <c r="K941" s="25"/>
      <c r="L941" s="202"/>
      <c r="M941" s="25"/>
      <c r="N941" s="25"/>
      <c r="O941" s="202"/>
      <c r="P941" s="25"/>
      <c r="Q941" s="25"/>
      <c r="R941" s="202"/>
      <c r="S941" s="438"/>
      <c r="T941" s="438"/>
      <c r="U941" s="438"/>
      <c r="V941" s="438"/>
      <c r="W941" s="438"/>
      <c r="X941" s="438"/>
      <c r="Y941" s="438"/>
      <c r="Z941" s="438"/>
    </row>
    <row r="942" spans="1:26" ht="15.75" customHeight="1" x14ac:dyDescent="0.2">
      <c r="A942" s="438"/>
      <c r="B942" s="25"/>
      <c r="C942" s="202"/>
      <c r="D942" s="25"/>
      <c r="E942" s="25"/>
      <c r="F942" s="202"/>
      <c r="G942" s="25"/>
      <c r="H942" s="25"/>
      <c r="I942" s="202"/>
      <c r="J942" s="25"/>
      <c r="K942" s="25"/>
      <c r="L942" s="202"/>
      <c r="M942" s="25"/>
      <c r="N942" s="25"/>
      <c r="O942" s="202"/>
      <c r="P942" s="25"/>
      <c r="Q942" s="25"/>
      <c r="R942" s="202"/>
      <c r="S942" s="438"/>
      <c r="T942" s="438"/>
      <c r="U942" s="438"/>
      <c r="V942" s="438"/>
      <c r="W942" s="438"/>
      <c r="X942" s="438"/>
      <c r="Y942" s="438"/>
      <c r="Z942" s="438"/>
    </row>
    <row r="943" spans="1:26" ht="15.75" customHeight="1" x14ac:dyDescent="0.2">
      <c r="A943" s="438"/>
      <c r="B943" s="25"/>
      <c r="C943" s="202"/>
      <c r="D943" s="25"/>
      <c r="E943" s="25"/>
      <c r="F943" s="202"/>
      <c r="G943" s="25"/>
      <c r="H943" s="25"/>
      <c r="I943" s="202"/>
      <c r="J943" s="25"/>
      <c r="K943" s="25"/>
      <c r="L943" s="202"/>
      <c r="M943" s="25"/>
      <c r="N943" s="25"/>
      <c r="O943" s="202"/>
      <c r="P943" s="25"/>
      <c r="Q943" s="25"/>
      <c r="R943" s="202"/>
      <c r="S943" s="438"/>
      <c r="T943" s="438"/>
      <c r="U943" s="438"/>
      <c r="V943" s="438"/>
      <c r="W943" s="438"/>
      <c r="X943" s="438"/>
      <c r="Y943" s="438"/>
      <c r="Z943" s="438"/>
    </row>
    <row r="944" spans="1:26" ht="15.75" customHeight="1" x14ac:dyDescent="0.2">
      <c r="A944" s="438"/>
      <c r="B944" s="25"/>
      <c r="C944" s="202"/>
      <c r="D944" s="25"/>
      <c r="E944" s="25"/>
      <c r="F944" s="202"/>
      <c r="G944" s="25"/>
      <c r="H944" s="25"/>
      <c r="I944" s="202"/>
      <c r="J944" s="25"/>
      <c r="K944" s="25"/>
      <c r="L944" s="202"/>
      <c r="M944" s="25"/>
      <c r="N944" s="25"/>
      <c r="O944" s="202"/>
      <c r="P944" s="25"/>
      <c r="Q944" s="25"/>
      <c r="R944" s="202"/>
      <c r="S944" s="438"/>
      <c r="T944" s="438"/>
      <c r="U944" s="438"/>
      <c r="V944" s="438"/>
      <c r="W944" s="438"/>
      <c r="X944" s="438"/>
      <c r="Y944" s="438"/>
      <c r="Z944" s="438"/>
    </row>
    <row r="945" spans="1:26" ht="15.75" customHeight="1" x14ac:dyDescent="0.2">
      <c r="A945" s="438"/>
      <c r="B945" s="25"/>
      <c r="C945" s="202"/>
      <c r="D945" s="25"/>
      <c r="E945" s="25"/>
      <c r="F945" s="202"/>
      <c r="G945" s="25"/>
      <c r="H945" s="25"/>
      <c r="I945" s="202"/>
      <c r="J945" s="25"/>
      <c r="K945" s="25"/>
      <c r="L945" s="202"/>
      <c r="M945" s="25"/>
      <c r="N945" s="25"/>
      <c r="O945" s="202"/>
      <c r="P945" s="25"/>
      <c r="Q945" s="25"/>
      <c r="R945" s="202"/>
      <c r="S945" s="438"/>
      <c r="T945" s="438"/>
      <c r="U945" s="438"/>
      <c r="V945" s="438"/>
      <c r="W945" s="438"/>
      <c r="X945" s="438"/>
      <c r="Y945" s="438"/>
      <c r="Z945" s="438"/>
    </row>
    <row r="946" spans="1:26" ht="15.75" customHeight="1" x14ac:dyDescent="0.2">
      <c r="A946" s="438"/>
      <c r="B946" s="25"/>
      <c r="C946" s="202"/>
      <c r="D946" s="25"/>
      <c r="E946" s="25"/>
      <c r="F946" s="202"/>
      <c r="G946" s="25"/>
      <c r="H946" s="25"/>
      <c r="I946" s="202"/>
      <c r="J946" s="25"/>
      <c r="K946" s="25"/>
      <c r="L946" s="202"/>
      <c r="M946" s="25"/>
      <c r="N946" s="25"/>
      <c r="O946" s="202"/>
      <c r="P946" s="25"/>
      <c r="Q946" s="25"/>
      <c r="R946" s="202"/>
      <c r="S946" s="438"/>
      <c r="T946" s="438"/>
      <c r="U946" s="438"/>
      <c r="V946" s="438"/>
      <c r="W946" s="438"/>
      <c r="X946" s="438"/>
      <c r="Y946" s="438"/>
      <c r="Z946" s="438"/>
    </row>
    <row r="947" spans="1:26" ht="15.75" customHeight="1" x14ac:dyDescent="0.2">
      <c r="A947" s="438"/>
      <c r="B947" s="25"/>
      <c r="C947" s="202"/>
      <c r="D947" s="25"/>
      <c r="E947" s="25"/>
      <c r="F947" s="202"/>
      <c r="G947" s="25"/>
      <c r="H947" s="25"/>
      <c r="I947" s="202"/>
      <c r="J947" s="25"/>
      <c r="K947" s="25"/>
      <c r="L947" s="202"/>
      <c r="M947" s="25"/>
      <c r="N947" s="25"/>
      <c r="O947" s="202"/>
      <c r="P947" s="25"/>
      <c r="Q947" s="25"/>
      <c r="R947" s="202"/>
      <c r="S947" s="438"/>
      <c r="T947" s="438"/>
      <c r="U947" s="438"/>
      <c r="V947" s="438"/>
      <c r="W947" s="438"/>
      <c r="X947" s="438"/>
      <c r="Y947" s="438"/>
      <c r="Z947" s="438"/>
    </row>
    <row r="948" spans="1:26" ht="15.75" customHeight="1" x14ac:dyDescent="0.2">
      <c r="A948" s="438"/>
      <c r="B948" s="25"/>
      <c r="C948" s="202"/>
      <c r="D948" s="25"/>
      <c r="E948" s="25"/>
      <c r="F948" s="202"/>
      <c r="G948" s="25"/>
      <c r="H948" s="25"/>
      <c r="I948" s="202"/>
      <c r="J948" s="25"/>
      <c r="K948" s="25"/>
      <c r="L948" s="202"/>
      <c r="M948" s="25"/>
      <c r="N948" s="25"/>
      <c r="O948" s="202"/>
      <c r="P948" s="25"/>
      <c r="Q948" s="25"/>
      <c r="R948" s="202"/>
      <c r="S948" s="438"/>
      <c r="T948" s="438"/>
      <c r="U948" s="438"/>
      <c r="V948" s="438"/>
      <c r="W948" s="438"/>
      <c r="X948" s="438"/>
      <c r="Y948" s="438"/>
      <c r="Z948" s="438"/>
    </row>
    <row r="949" spans="1:26" ht="15.75" customHeight="1" x14ac:dyDescent="0.2">
      <c r="A949" s="438"/>
      <c r="B949" s="25"/>
      <c r="C949" s="202"/>
      <c r="D949" s="25"/>
      <c r="E949" s="25"/>
      <c r="F949" s="202"/>
      <c r="G949" s="25"/>
      <c r="H949" s="25"/>
      <c r="I949" s="202"/>
      <c r="J949" s="25"/>
      <c r="K949" s="25"/>
      <c r="L949" s="202"/>
      <c r="M949" s="25"/>
      <c r="N949" s="25"/>
      <c r="O949" s="202"/>
      <c r="P949" s="25"/>
      <c r="Q949" s="25"/>
      <c r="R949" s="202"/>
      <c r="S949" s="438"/>
      <c r="T949" s="438"/>
      <c r="U949" s="438"/>
      <c r="V949" s="438"/>
      <c r="W949" s="438"/>
      <c r="X949" s="438"/>
      <c r="Y949" s="438"/>
      <c r="Z949" s="438"/>
    </row>
    <row r="950" spans="1:26" ht="15.75" customHeight="1" x14ac:dyDescent="0.2">
      <c r="A950" s="438"/>
      <c r="B950" s="25"/>
      <c r="C950" s="202"/>
      <c r="D950" s="25"/>
      <c r="E950" s="25"/>
      <c r="F950" s="202"/>
      <c r="G950" s="25"/>
      <c r="H950" s="25"/>
      <c r="I950" s="202"/>
      <c r="J950" s="25"/>
      <c r="K950" s="25"/>
      <c r="L950" s="202"/>
      <c r="M950" s="25"/>
      <c r="N950" s="25"/>
      <c r="O950" s="202"/>
      <c r="P950" s="25"/>
      <c r="Q950" s="25"/>
      <c r="R950" s="202"/>
      <c r="S950" s="438"/>
      <c r="T950" s="438"/>
      <c r="U950" s="438"/>
      <c r="V950" s="438"/>
      <c r="W950" s="438"/>
      <c r="X950" s="438"/>
      <c r="Y950" s="438"/>
      <c r="Z950" s="438"/>
    </row>
    <row r="951" spans="1:26" ht="15.75" customHeight="1" x14ac:dyDescent="0.2">
      <c r="A951" s="438"/>
      <c r="B951" s="25"/>
      <c r="C951" s="202"/>
      <c r="D951" s="25"/>
      <c r="E951" s="25"/>
      <c r="F951" s="202"/>
      <c r="G951" s="25"/>
      <c r="H951" s="25"/>
      <c r="I951" s="202"/>
      <c r="J951" s="25"/>
      <c r="K951" s="25"/>
      <c r="L951" s="202"/>
      <c r="M951" s="25"/>
      <c r="N951" s="25"/>
      <c r="O951" s="202"/>
      <c r="P951" s="25"/>
      <c r="Q951" s="25"/>
      <c r="R951" s="202"/>
      <c r="S951" s="438"/>
      <c r="T951" s="438"/>
      <c r="U951" s="438"/>
      <c r="V951" s="438"/>
      <c r="W951" s="438"/>
      <c r="X951" s="438"/>
      <c r="Y951" s="438"/>
      <c r="Z951" s="438"/>
    </row>
    <row r="952" spans="1:26" ht="15.75" customHeight="1" x14ac:dyDescent="0.2">
      <c r="A952" s="438"/>
      <c r="B952" s="25"/>
      <c r="C952" s="202"/>
      <c r="D952" s="25"/>
      <c r="E952" s="25"/>
      <c r="F952" s="202"/>
      <c r="G952" s="25"/>
      <c r="H952" s="25"/>
      <c r="I952" s="202"/>
      <c r="J952" s="25"/>
      <c r="K952" s="25"/>
      <c r="L952" s="202"/>
      <c r="M952" s="25"/>
      <c r="N952" s="25"/>
      <c r="O952" s="202"/>
      <c r="P952" s="25"/>
      <c r="Q952" s="25"/>
      <c r="R952" s="202"/>
      <c r="S952" s="438"/>
      <c r="T952" s="438"/>
      <c r="U952" s="438"/>
      <c r="V952" s="438"/>
      <c r="W952" s="438"/>
      <c r="X952" s="438"/>
      <c r="Y952" s="438"/>
      <c r="Z952" s="438"/>
    </row>
    <row r="953" spans="1:26" ht="15.75" customHeight="1" x14ac:dyDescent="0.2">
      <c r="A953" s="438"/>
      <c r="B953" s="25"/>
      <c r="C953" s="202"/>
      <c r="D953" s="25"/>
      <c r="E953" s="25"/>
      <c r="F953" s="202"/>
      <c r="G953" s="25"/>
      <c r="H953" s="25"/>
      <c r="I953" s="202"/>
      <c r="J953" s="25"/>
      <c r="K953" s="25"/>
      <c r="L953" s="202"/>
      <c r="M953" s="25"/>
      <c r="N953" s="25"/>
      <c r="O953" s="202"/>
      <c r="P953" s="25"/>
      <c r="Q953" s="25"/>
      <c r="R953" s="202"/>
      <c r="S953" s="438"/>
      <c r="T953" s="438"/>
      <c r="U953" s="438"/>
      <c r="V953" s="438"/>
      <c r="W953" s="438"/>
      <c r="X953" s="438"/>
      <c r="Y953" s="438"/>
      <c r="Z953" s="438"/>
    </row>
    <row r="954" spans="1:26" ht="15.75" customHeight="1" x14ac:dyDescent="0.2">
      <c r="A954" s="438"/>
      <c r="B954" s="25"/>
      <c r="C954" s="202"/>
      <c r="D954" s="25"/>
      <c r="E954" s="25"/>
      <c r="F954" s="202"/>
      <c r="G954" s="25"/>
      <c r="H954" s="25"/>
      <c r="I954" s="202"/>
      <c r="J954" s="25"/>
      <c r="K954" s="25"/>
      <c r="L954" s="202"/>
      <c r="M954" s="25"/>
      <c r="N954" s="25"/>
      <c r="O954" s="202"/>
      <c r="P954" s="25"/>
      <c r="Q954" s="25"/>
      <c r="R954" s="202"/>
      <c r="S954" s="438"/>
      <c r="T954" s="438"/>
      <c r="U954" s="438"/>
      <c r="V954" s="438"/>
      <c r="W954" s="438"/>
      <c r="X954" s="438"/>
      <c r="Y954" s="438"/>
      <c r="Z954" s="438"/>
    </row>
    <row r="955" spans="1:26" ht="15.75" customHeight="1" x14ac:dyDescent="0.2">
      <c r="A955" s="438"/>
      <c r="B955" s="25"/>
      <c r="C955" s="202"/>
      <c r="D955" s="25"/>
      <c r="E955" s="25"/>
      <c r="F955" s="202"/>
      <c r="G955" s="25"/>
      <c r="H955" s="25"/>
      <c r="I955" s="202"/>
      <c r="J955" s="25"/>
      <c r="K955" s="25"/>
      <c r="L955" s="202"/>
      <c r="M955" s="25"/>
      <c r="N955" s="25"/>
      <c r="O955" s="202"/>
      <c r="P955" s="25"/>
      <c r="Q955" s="25"/>
      <c r="R955" s="202"/>
      <c r="S955" s="438"/>
      <c r="T955" s="438"/>
      <c r="U955" s="438"/>
      <c r="V955" s="438"/>
      <c r="W955" s="438"/>
      <c r="X955" s="438"/>
      <c r="Y955" s="438"/>
      <c r="Z955" s="438"/>
    </row>
    <row r="956" spans="1:26" ht="15.75" customHeight="1" x14ac:dyDescent="0.2">
      <c r="A956" s="438"/>
      <c r="B956" s="25"/>
      <c r="C956" s="202"/>
      <c r="D956" s="25"/>
      <c r="E956" s="25"/>
      <c r="F956" s="202"/>
      <c r="G956" s="25"/>
      <c r="H956" s="25"/>
      <c r="I956" s="202"/>
      <c r="J956" s="25"/>
      <c r="K956" s="25"/>
      <c r="L956" s="202"/>
      <c r="M956" s="25"/>
      <c r="N956" s="25"/>
      <c r="O956" s="202"/>
      <c r="P956" s="25"/>
      <c r="Q956" s="25"/>
      <c r="R956" s="202"/>
      <c r="S956" s="438"/>
      <c r="T956" s="438"/>
      <c r="U956" s="438"/>
      <c r="V956" s="438"/>
      <c r="W956" s="438"/>
      <c r="X956" s="438"/>
      <c r="Y956" s="438"/>
      <c r="Z956" s="438"/>
    </row>
    <row r="957" spans="1:26" ht="15.75" customHeight="1" x14ac:dyDescent="0.2">
      <c r="A957" s="438"/>
      <c r="B957" s="25"/>
      <c r="C957" s="202"/>
      <c r="D957" s="25"/>
      <c r="E957" s="25"/>
      <c r="F957" s="202"/>
      <c r="G957" s="25"/>
      <c r="H957" s="25"/>
      <c r="I957" s="202"/>
      <c r="J957" s="25"/>
      <c r="K957" s="25"/>
      <c r="L957" s="202"/>
      <c r="M957" s="25"/>
      <c r="N957" s="25"/>
      <c r="O957" s="202"/>
      <c r="P957" s="25"/>
      <c r="Q957" s="25"/>
      <c r="R957" s="202"/>
      <c r="S957" s="438"/>
      <c r="T957" s="438"/>
      <c r="U957" s="438"/>
      <c r="V957" s="438"/>
      <c r="W957" s="438"/>
      <c r="X957" s="438"/>
      <c r="Y957" s="438"/>
      <c r="Z957" s="438"/>
    </row>
    <row r="958" spans="1:26" ht="15.75" customHeight="1" x14ac:dyDescent="0.2">
      <c r="A958" s="438"/>
      <c r="B958" s="25"/>
      <c r="C958" s="202"/>
      <c r="D958" s="25"/>
      <c r="E958" s="25"/>
      <c r="F958" s="202"/>
      <c r="G958" s="25"/>
      <c r="H958" s="25"/>
      <c r="I958" s="202"/>
      <c r="J958" s="25"/>
      <c r="K958" s="25"/>
      <c r="L958" s="202"/>
      <c r="M958" s="25"/>
      <c r="N958" s="25"/>
      <c r="O958" s="202"/>
      <c r="P958" s="25"/>
      <c r="Q958" s="25"/>
      <c r="R958" s="202"/>
      <c r="S958" s="438"/>
      <c r="T958" s="438"/>
      <c r="U958" s="438"/>
      <c r="V958" s="438"/>
      <c r="W958" s="438"/>
      <c r="X958" s="438"/>
      <c r="Y958" s="438"/>
      <c r="Z958" s="438"/>
    </row>
    <row r="959" spans="1:26" ht="15.75" customHeight="1" x14ac:dyDescent="0.2">
      <c r="A959" s="438"/>
      <c r="B959" s="25"/>
      <c r="C959" s="202"/>
      <c r="D959" s="25"/>
      <c r="E959" s="25"/>
      <c r="F959" s="202"/>
      <c r="G959" s="25"/>
      <c r="H959" s="25"/>
      <c r="I959" s="202"/>
      <c r="J959" s="25"/>
      <c r="K959" s="25"/>
      <c r="L959" s="202"/>
      <c r="M959" s="25"/>
      <c r="N959" s="25"/>
      <c r="O959" s="202"/>
      <c r="P959" s="25"/>
      <c r="Q959" s="25"/>
      <c r="R959" s="202"/>
      <c r="S959" s="438"/>
      <c r="T959" s="438"/>
      <c r="U959" s="438"/>
      <c r="V959" s="438"/>
      <c r="W959" s="438"/>
      <c r="X959" s="438"/>
      <c r="Y959" s="438"/>
      <c r="Z959" s="438"/>
    </row>
    <row r="960" spans="1:26" ht="15.75" customHeight="1" x14ac:dyDescent="0.2">
      <c r="A960" s="438"/>
      <c r="B960" s="25"/>
      <c r="C960" s="202"/>
      <c r="D960" s="25"/>
      <c r="E960" s="25"/>
      <c r="F960" s="202"/>
      <c r="G960" s="25"/>
      <c r="H960" s="25"/>
      <c r="I960" s="202"/>
      <c r="J960" s="25"/>
      <c r="K960" s="25"/>
      <c r="L960" s="202"/>
      <c r="M960" s="25"/>
      <c r="N960" s="25"/>
      <c r="O960" s="202"/>
      <c r="P960" s="25"/>
      <c r="Q960" s="25"/>
      <c r="R960" s="202"/>
      <c r="S960" s="438"/>
      <c r="T960" s="438"/>
      <c r="U960" s="438"/>
      <c r="V960" s="438"/>
      <c r="W960" s="438"/>
      <c r="X960" s="438"/>
      <c r="Y960" s="438"/>
      <c r="Z960" s="438"/>
    </row>
    <row r="961" spans="1:26" ht="15.75" customHeight="1" x14ac:dyDescent="0.2">
      <c r="A961" s="438"/>
      <c r="B961" s="25"/>
      <c r="C961" s="202"/>
      <c r="D961" s="25"/>
      <c r="E961" s="25"/>
      <c r="F961" s="202"/>
      <c r="G961" s="25"/>
      <c r="H961" s="25"/>
      <c r="I961" s="202"/>
      <c r="J961" s="25"/>
      <c r="K961" s="25"/>
      <c r="L961" s="202"/>
      <c r="M961" s="25"/>
      <c r="N961" s="25"/>
      <c r="O961" s="202"/>
      <c r="P961" s="25"/>
      <c r="Q961" s="25"/>
      <c r="R961" s="202"/>
      <c r="S961" s="438"/>
      <c r="T961" s="438"/>
      <c r="U961" s="438"/>
      <c r="V961" s="438"/>
      <c r="W961" s="438"/>
      <c r="X961" s="438"/>
      <c r="Y961" s="438"/>
      <c r="Z961" s="438"/>
    </row>
    <row r="962" spans="1:26" ht="15.75" customHeight="1" x14ac:dyDescent="0.2">
      <c r="A962" s="438"/>
      <c r="B962" s="25"/>
      <c r="C962" s="202"/>
      <c r="D962" s="25"/>
      <c r="E962" s="25"/>
      <c r="F962" s="202"/>
      <c r="G962" s="25"/>
      <c r="H962" s="25"/>
      <c r="I962" s="202"/>
      <c r="J962" s="25"/>
      <c r="K962" s="25"/>
      <c r="L962" s="202"/>
      <c r="M962" s="25"/>
      <c r="N962" s="25"/>
      <c r="O962" s="202"/>
      <c r="P962" s="25"/>
      <c r="Q962" s="25"/>
      <c r="R962" s="202"/>
      <c r="S962" s="438"/>
      <c r="T962" s="438"/>
      <c r="U962" s="438"/>
      <c r="V962" s="438"/>
      <c r="W962" s="438"/>
      <c r="X962" s="438"/>
      <c r="Y962" s="438"/>
      <c r="Z962" s="438"/>
    </row>
    <row r="963" spans="1:26" ht="15.75" customHeight="1" x14ac:dyDescent="0.2">
      <c r="A963" s="438"/>
      <c r="B963" s="25"/>
      <c r="C963" s="202"/>
      <c r="D963" s="25"/>
      <c r="E963" s="25"/>
      <c r="F963" s="202"/>
      <c r="G963" s="25"/>
      <c r="H963" s="25"/>
      <c r="I963" s="202"/>
      <c r="J963" s="25"/>
      <c r="K963" s="25"/>
      <c r="L963" s="202"/>
      <c r="M963" s="25"/>
      <c r="N963" s="25"/>
      <c r="O963" s="202"/>
      <c r="P963" s="25"/>
      <c r="Q963" s="25"/>
      <c r="R963" s="202"/>
      <c r="S963" s="438"/>
      <c r="T963" s="438"/>
      <c r="U963" s="438"/>
      <c r="V963" s="438"/>
      <c r="W963" s="438"/>
      <c r="X963" s="438"/>
      <c r="Y963" s="438"/>
      <c r="Z963" s="438"/>
    </row>
    <row r="964" spans="1:26" ht="15.75" customHeight="1" x14ac:dyDescent="0.2">
      <c r="A964" s="438"/>
      <c r="B964" s="25"/>
      <c r="C964" s="202"/>
      <c r="D964" s="25"/>
      <c r="E964" s="25"/>
      <c r="F964" s="202"/>
      <c r="G964" s="25"/>
      <c r="H964" s="25"/>
      <c r="I964" s="202"/>
      <c r="J964" s="25"/>
      <c r="K964" s="25"/>
      <c r="L964" s="202"/>
      <c r="M964" s="25"/>
      <c r="N964" s="25"/>
      <c r="O964" s="202"/>
      <c r="P964" s="25"/>
      <c r="Q964" s="25"/>
      <c r="R964" s="202"/>
      <c r="S964" s="438"/>
      <c r="T964" s="438"/>
      <c r="U964" s="438"/>
      <c r="V964" s="438"/>
      <c r="W964" s="438"/>
      <c r="X964" s="438"/>
      <c r="Y964" s="438"/>
      <c r="Z964" s="438"/>
    </row>
    <row r="965" spans="1:26" ht="15.75" customHeight="1" x14ac:dyDescent="0.2">
      <c r="A965" s="438"/>
      <c r="B965" s="25"/>
      <c r="C965" s="202"/>
      <c r="D965" s="25"/>
      <c r="E965" s="25"/>
      <c r="F965" s="202"/>
      <c r="G965" s="25"/>
      <c r="H965" s="25"/>
      <c r="I965" s="202"/>
      <c r="J965" s="25"/>
      <c r="K965" s="25"/>
      <c r="L965" s="202"/>
      <c r="M965" s="25"/>
      <c r="N965" s="25"/>
      <c r="O965" s="202"/>
      <c r="P965" s="25"/>
      <c r="Q965" s="25"/>
      <c r="R965" s="202"/>
      <c r="S965" s="438"/>
      <c r="T965" s="438"/>
      <c r="U965" s="438"/>
      <c r="V965" s="438"/>
      <c r="W965" s="438"/>
      <c r="X965" s="438"/>
      <c r="Y965" s="438"/>
      <c r="Z965" s="438"/>
    </row>
    <row r="966" spans="1:26" ht="15.75" customHeight="1" x14ac:dyDescent="0.2">
      <c r="A966" s="438"/>
      <c r="B966" s="25"/>
      <c r="C966" s="202"/>
      <c r="D966" s="25"/>
      <c r="E966" s="25"/>
      <c r="F966" s="202"/>
      <c r="G966" s="25"/>
      <c r="H966" s="25"/>
      <c r="I966" s="202"/>
      <c r="J966" s="25"/>
      <c r="K966" s="25"/>
      <c r="L966" s="202"/>
      <c r="M966" s="25"/>
      <c r="N966" s="25"/>
      <c r="O966" s="202"/>
      <c r="P966" s="25"/>
      <c r="Q966" s="25"/>
      <c r="R966" s="202"/>
      <c r="S966" s="438"/>
      <c r="T966" s="438"/>
      <c r="U966" s="438"/>
      <c r="V966" s="438"/>
      <c r="W966" s="438"/>
      <c r="X966" s="438"/>
      <c r="Y966" s="438"/>
      <c r="Z966" s="438"/>
    </row>
    <row r="967" spans="1:26" ht="15.75" customHeight="1" x14ac:dyDescent="0.2">
      <c r="A967" s="438"/>
      <c r="B967" s="25"/>
      <c r="C967" s="202"/>
      <c r="D967" s="25"/>
      <c r="E967" s="25"/>
      <c r="F967" s="202"/>
      <c r="G967" s="25"/>
      <c r="H967" s="25"/>
      <c r="I967" s="202"/>
      <c r="J967" s="25"/>
      <c r="K967" s="25"/>
      <c r="L967" s="202"/>
      <c r="M967" s="25"/>
      <c r="N967" s="25"/>
      <c r="O967" s="202"/>
      <c r="P967" s="25"/>
      <c r="Q967" s="25"/>
      <c r="R967" s="202"/>
      <c r="S967" s="438"/>
      <c r="T967" s="438"/>
      <c r="U967" s="438"/>
      <c r="V967" s="438"/>
      <c r="W967" s="438"/>
      <c r="X967" s="438"/>
      <c r="Y967" s="438"/>
      <c r="Z967" s="438"/>
    </row>
    <row r="968" spans="1:26" ht="15.75" customHeight="1" x14ac:dyDescent="0.2">
      <c r="A968" s="438"/>
      <c r="B968" s="25"/>
      <c r="C968" s="202"/>
      <c r="D968" s="25"/>
      <c r="E968" s="25"/>
      <c r="F968" s="202"/>
      <c r="G968" s="25"/>
      <c r="H968" s="25"/>
      <c r="I968" s="202"/>
      <c r="J968" s="25"/>
      <c r="K968" s="25"/>
      <c r="L968" s="202"/>
      <c r="M968" s="25"/>
      <c r="N968" s="25"/>
      <c r="O968" s="202"/>
      <c r="P968" s="25"/>
      <c r="Q968" s="25"/>
      <c r="R968" s="202"/>
      <c r="S968" s="438"/>
      <c r="T968" s="438"/>
      <c r="U968" s="438"/>
      <c r="V968" s="438"/>
      <c r="W968" s="438"/>
      <c r="X968" s="438"/>
      <c r="Y968" s="438"/>
      <c r="Z968" s="438"/>
    </row>
    <row r="969" spans="1:26" ht="15.75" customHeight="1" x14ac:dyDescent="0.2">
      <c r="A969" s="438"/>
      <c r="B969" s="25"/>
      <c r="C969" s="202"/>
      <c r="D969" s="25"/>
      <c r="E969" s="25"/>
      <c r="F969" s="202"/>
      <c r="G969" s="25"/>
      <c r="H969" s="25"/>
      <c r="I969" s="202"/>
      <c r="J969" s="25"/>
      <c r="K969" s="25"/>
      <c r="L969" s="202"/>
      <c r="M969" s="25"/>
      <c r="N969" s="25"/>
      <c r="O969" s="202"/>
      <c r="P969" s="25"/>
      <c r="Q969" s="25"/>
      <c r="R969" s="202"/>
      <c r="S969" s="438"/>
      <c r="T969" s="438"/>
      <c r="U969" s="438"/>
      <c r="V969" s="438"/>
      <c r="W969" s="438"/>
      <c r="X969" s="438"/>
      <c r="Y969" s="438"/>
      <c r="Z969" s="438"/>
    </row>
    <row r="970" spans="1:26" ht="15.75" customHeight="1" x14ac:dyDescent="0.2">
      <c r="A970" s="438"/>
      <c r="B970" s="25"/>
      <c r="C970" s="202"/>
      <c r="D970" s="25"/>
      <c r="E970" s="25"/>
      <c r="F970" s="202"/>
      <c r="G970" s="25"/>
      <c r="H970" s="25"/>
      <c r="I970" s="202"/>
      <c r="J970" s="25"/>
      <c r="K970" s="25"/>
      <c r="L970" s="202"/>
      <c r="M970" s="25"/>
      <c r="N970" s="25"/>
      <c r="O970" s="202"/>
      <c r="P970" s="25"/>
      <c r="Q970" s="25"/>
      <c r="R970" s="202"/>
      <c r="S970" s="438"/>
      <c r="T970" s="438"/>
      <c r="U970" s="438"/>
      <c r="V970" s="438"/>
      <c r="W970" s="438"/>
      <c r="X970" s="438"/>
      <c r="Y970" s="438"/>
      <c r="Z970" s="438"/>
    </row>
    <row r="971" spans="1:26" ht="15.75" customHeight="1" x14ac:dyDescent="0.2">
      <c r="A971" s="438"/>
      <c r="B971" s="25"/>
      <c r="C971" s="202"/>
      <c r="D971" s="25"/>
      <c r="E971" s="25"/>
      <c r="F971" s="202"/>
      <c r="G971" s="25"/>
      <c r="H971" s="25"/>
      <c r="I971" s="202"/>
      <c r="J971" s="25"/>
      <c r="K971" s="25"/>
      <c r="L971" s="202"/>
      <c r="M971" s="25"/>
      <c r="N971" s="25"/>
      <c r="O971" s="202"/>
      <c r="P971" s="25"/>
      <c r="Q971" s="25"/>
      <c r="R971" s="202"/>
      <c r="S971" s="438"/>
      <c r="T971" s="438"/>
      <c r="U971" s="438"/>
      <c r="V971" s="438"/>
      <c r="W971" s="438"/>
      <c r="X971" s="438"/>
      <c r="Y971" s="438"/>
      <c r="Z971" s="438"/>
    </row>
    <row r="972" spans="1:26" ht="15.75" customHeight="1" x14ac:dyDescent="0.2">
      <c r="A972" s="438"/>
      <c r="B972" s="25"/>
      <c r="C972" s="202"/>
      <c r="D972" s="25"/>
      <c r="E972" s="25"/>
      <c r="F972" s="202"/>
      <c r="G972" s="25"/>
      <c r="H972" s="25"/>
      <c r="I972" s="202"/>
      <c r="J972" s="25"/>
      <c r="K972" s="25"/>
      <c r="L972" s="202"/>
      <c r="M972" s="25"/>
      <c r="N972" s="25"/>
      <c r="O972" s="202"/>
      <c r="P972" s="25"/>
      <c r="Q972" s="25"/>
      <c r="R972" s="202"/>
      <c r="S972" s="438"/>
      <c r="T972" s="438"/>
      <c r="U972" s="438"/>
      <c r="V972" s="438"/>
      <c r="W972" s="438"/>
      <c r="X972" s="438"/>
      <c r="Y972" s="438"/>
      <c r="Z972" s="438"/>
    </row>
    <row r="973" spans="1:26" ht="15.75" customHeight="1" x14ac:dyDescent="0.2">
      <c r="A973" s="438"/>
      <c r="B973" s="25"/>
      <c r="C973" s="202"/>
      <c r="D973" s="25"/>
      <c r="E973" s="25"/>
      <c r="F973" s="202"/>
      <c r="G973" s="25"/>
      <c r="H973" s="25"/>
      <c r="I973" s="202"/>
      <c r="J973" s="25"/>
      <c r="K973" s="25"/>
      <c r="L973" s="202"/>
      <c r="M973" s="25"/>
      <c r="N973" s="25"/>
      <c r="O973" s="202"/>
      <c r="P973" s="25"/>
      <c r="Q973" s="25"/>
      <c r="R973" s="202"/>
      <c r="S973" s="438"/>
      <c r="T973" s="438"/>
      <c r="U973" s="438"/>
      <c r="V973" s="438"/>
      <c r="W973" s="438"/>
      <c r="X973" s="438"/>
      <c r="Y973" s="438"/>
      <c r="Z973" s="438"/>
    </row>
    <row r="974" spans="1:26" ht="15.75" customHeight="1" x14ac:dyDescent="0.2">
      <c r="A974" s="438"/>
      <c r="B974" s="25"/>
      <c r="C974" s="202"/>
      <c r="D974" s="25"/>
      <c r="E974" s="25"/>
      <c r="F974" s="202"/>
      <c r="G974" s="25"/>
      <c r="H974" s="25"/>
      <c r="I974" s="202"/>
      <c r="J974" s="25"/>
      <c r="K974" s="25"/>
      <c r="L974" s="202"/>
      <c r="M974" s="25"/>
      <c r="N974" s="25"/>
      <c r="O974" s="202"/>
      <c r="P974" s="25"/>
      <c r="Q974" s="25"/>
      <c r="R974" s="202"/>
      <c r="S974" s="438"/>
      <c r="T974" s="438"/>
      <c r="U974" s="438"/>
      <c r="V974" s="438"/>
      <c r="W974" s="438"/>
      <c r="X974" s="438"/>
      <c r="Y974" s="438"/>
      <c r="Z974" s="438"/>
    </row>
    <row r="975" spans="1:26" ht="15.75" customHeight="1" x14ac:dyDescent="0.2">
      <c r="A975" s="438"/>
      <c r="B975" s="25"/>
      <c r="C975" s="202"/>
      <c r="D975" s="25"/>
      <c r="E975" s="25"/>
      <c r="F975" s="202"/>
      <c r="G975" s="25"/>
      <c r="H975" s="25"/>
      <c r="I975" s="202"/>
      <c r="J975" s="25"/>
      <c r="K975" s="25"/>
      <c r="L975" s="202"/>
      <c r="M975" s="25"/>
      <c r="N975" s="25"/>
      <c r="O975" s="202"/>
      <c r="P975" s="25"/>
      <c r="Q975" s="25"/>
      <c r="R975" s="202"/>
      <c r="S975" s="438"/>
      <c r="T975" s="438"/>
      <c r="U975" s="438"/>
      <c r="V975" s="438"/>
      <c r="W975" s="438"/>
      <c r="X975" s="438"/>
      <c r="Y975" s="438"/>
      <c r="Z975" s="438"/>
    </row>
    <row r="976" spans="1:26" ht="15.75" customHeight="1" x14ac:dyDescent="0.2">
      <c r="A976" s="438"/>
      <c r="B976" s="25"/>
      <c r="C976" s="202"/>
      <c r="D976" s="25"/>
      <c r="E976" s="25"/>
      <c r="F976" s="202"/>
      <c r="G976" s="25"/>
      <c r="H976" s="25"/>
      <c r="I976" s="202"/>
      <c r="J976" s="25"/>
      <c r="K976" s="25"/>
      <c r="L976" s="202"/>
      <c r="M976" s="25"/>
      <c r="N976" s="25"/>
      <c r="O976" s="202"/>
      <c r="P976" s="25"/>
      <c r="Q976" s="25"/>
      <c r="R976" s="202"/>
      <c r="S976" s="438"/>
      <c r="T976" s="438"/>
      <c r="U976" s="438"/>
      <c r="V976" s="438"/>
      <c r="W976" s="438"/>
      <c r="X976" s="438"/>
      <c r="Y976" s="438"/>
      <c r="Z976" s="438"/>
    </row>
    <row r="977" spans="1:26" ht="15.75" customHeight="1" x14ac:dyDescent="0.2">
      <c r="A977" s="438"/>
      <c r="B977" s="25"/>
      <c r="C977" s="202"/>
      <c r="D977" s="25"/>
      <c r="E977" s="25"/>
      <c r="F977" s="202"/>
      <c r="G977" s="25"/>
      <c r="H977" s="25"/>
      <c r="I977" s="202"/>
      <c r="J977" s="25"/>
      <c r="K977" s="25"/>
      <c r="L977" s="202"/>
      <c r="M977" s="25"/>
      <c r="N977" s="25"/>
      <c r="O977" s="202"/>
      <c r="P977" s="25"/>
      <c r="Q977" s="25"/>
      <c r="R977" s="202"/>
      <c r="S977" s="438"/>
      <c r="T977" s="438"/>
      <c r="U977" s="438"/>
      <c r="V977" s="438"/>
      <c r="W977" s="438"/>
      <c r="X977" s="438"/>
      <c r="Y977" s="438"/>
      <c r="Z977" s="438"/>
    </row>
    <row r="978" spans="1:26" ht="15.75" customHeight="1" x14ac:dyDescent="0.2">
      <c r="A978" s="438"/>
      <c r="B978" s="25"/>
      <c r="C978" s="202"/>
      <c r="D978" s="25"/>
      <c r="E978" s="25"/>
      <c r="F978" s="202"/>
      <c r="G978" s="25"/>
      <c r="H978" s="25"/>
      <c r="I978" s="202"/>
      <c r="J978" s="25"/>
      <c r="K978" s="25"/>
      <c r="L978" s="202"/>
      <c r="M978" s="25"/>
      <c r="N978" s="25"/>
      <c r="O978" s="202"/>
      <c r="P978" s="25"/>
      <c r="Q978" s="25"/>
      <c r="R978" s="202"/>
      <c r="S978" s="438"/>
      <c r="T978" s="438"/>
      <c r="U978" s="438"/>
      <c r="V978" s="438"/>
      <c r="W978" s="438"/>
      <c r="X978" s="438"/>
      <c r="Y978" s="438"/>
      <c r="Z978" s="438"/>
    </row>
    <row r="979" spans="1:26" ht="15.75" customHeight="1" x14ac:dyDescent="0.2">
      <c r="A979" s="438"/>
      <c r="B979" s="25"/>
      <c r="C979" s="202"/>
      <c r="D979" s="25"/>
      <c r="E979" s="25"/>
      <c r="F979" s="202"/>
      <c r="G979" s="25"/>
      <c r="H979" s="25"/>
      <c r="I979" s="202"/>
      <c r="J979" s="25"/>
      <c r="K979" s="25"/>
      <c r="L979" s="202"/>
      <c r="M979" s="25"/>
      <c r="N979" s="25"/>
      <c r="O979" s="202"/>
      <c r="P979" s="25"/>
      <c r="Q979" s="25"/>
      <c r="R979" s="202"/>
      <c r="S979" s="438"/>
      <c r="T979" s="438"/>
      <c r="U979" s="438"/>
      <c r="V979" s="438"/>
      <c r="W979" s="438"/>
      <c r="X979" s="438"/>
      <c r="Y979" s="438"/>
      <c r="Z979" s="438"/>
    </row>
    <row r="980" spans="1:26" ht="15.75" customHeight="1" x14ac:dyDescent="0.2">
      <c r="A980" s="438"/>
      <c r="B980" s="25"/>
      <c r="C980" s="202"/>
      <c r="D980" s="25"/>
      <c r="E980" s="25"/>
      <c r="F980" s="202"/>
      <c r="G980" s="25"/>
      <c r="H980" s="25"/>
      <c r="I980" s="202"/>
      <c r="J980" s="25"/>
      <c r="K980" s="25"/>
      <c r="L980" s="202"/>
      <c r="M980" s="25"/>
      <c r="N980" s="25"/>
      <c r="O980" s="202"/>
      <c r="P980" s="25"/>
      <c r="Q980" s="25"/>
      <c r="R980" s="202"/>
      <c r="S980" s="438"/>
      <c r="T980" s="438"/>
      <c r="U980" s="438"/>
      <c r="V980" s="438"/>
      <c r="W980" s="438"/>
      <c r="X980" s="438"/>
      <c r="Y980" s="438"/>
      <c r="Z980" s="438"/>
    </row>
    <row r="981" spans="1:26" ht="15.75" customHeight="1" x14ac:dyDescent="0.2">
      <c r="A981" s="438"/>
      <c r="B981" s="25"/>
      <c r="C981" s="202"/>
      <c r="D981" s="25"/>
      <c r="E981" s="25"/>
      <c r="F981" s="202"/>
      <c r="G981" s="25"/>
      <c r="H981" s="25"/>
      <c r="I981" s="202"/>
      <c r="J981" s="25"/>
      <c r="K981" s="25"/>
      <c r="L981" s="202"/>
      <c r="M981" s="25"/>
      <c r="N981" s="25"/>
      <c r="O981" s="202"/>
      <c r="P981" s="25"/>
      <c r="Q981" s="25"/>
      <c r="R981" s="202"/>
      <c r="S981" s="438"/>
      <c r="T981" s="438"/>
      <c r="U981" s="438"/>
      <c r="V981" s="438"/>
      <c r="W981" s="438"/>
      <c r="X981" s="438"/>
      <c r="Y981" s="438"/>
      <c r="Z981" s="438"/>
    </row>
    <row r="982" spans="1:26" ht="15.75" customHeight="1" x14ac:dyDescent="0.2">
      <c r="A982" s="438"/>
      <c r="B982" s="25"/>
      <c r="C982" s="202"/>
      <c r="D982" s="25"/>
      <c r="E982" s="25"/>
      <c r="F982" s="202"/>
      <c r="G982" s="25"/>
      <c r="H982" s="25"/>
      <c r="I982" s="202"/>
      <c r="J982" s="25"/>
      <c r="K982" s="25"/>
      <c r="L982" s="202"/>
      <c r="M982" s="25"/>
      <c r="N982" s="25"/>
      <c r="O982" s="202"/>
      <c r="P982" s="25"/>
      <c r="Q982" s="25"/>
      <c r="R982" s="202"/>
      <c r="S982" s="438"/>
      <c r="T982" s="438"/>
      <c r="U982" s="438"/>
      <c r="V982" s="438"/>
      <c r="W982" s="438"/>
      <c r="X982" s="438"/>
      <c r="Y982" s="438"/>
      <c r="Z982" s="438"/>
    </row>
    <row r="983" spans="1:26" ht="15.75" customHeight="1" x14ac:dyDescent="0.2">
      <c r="A983" s="438"/>
      <c r="B983" s="25"/>
      <c r="C983" s="202"/>
      <c r="D983" s="25"/>
      <c r="E983" s="25"/>
      <c r="F983" s="202"/>
      <c r="G983" s="25"/>
      <c r="H983" s="25"/>
      <c r="I983" s="202"/>
      <c r="J983" s="25"/>
      <c r="K983" s="25"/>
      <c r="L983" s="202"/>
      <c r="M983" s="25"/>
      <c r="N983" s="25"/>
      <c r="O983" s="202"/>
      <c r="P983" s="25"/>
      <c r="Q983" s="25"/>
      <c r="R983" s="202"/>
      <c r="S983" s="438"/>
      <c r="T983" s="438"/>
      <c r="U983" s="438"/>
      <c r="V983" s="438"/>
      <c r="W983" s="438"/>
      <c r="X983" s="438"/>
      <c r="Y983" s="438"/>
      <c r="Z983" s="438"/>
    </row>
    <row r="984" spans="1:26" ht="15.75" customHeight="1" x14ac:dyDescent="0.2">
      <c r="A984" s="438"/>
      <c r="B984" s="25"/>
      <c r="C984" s="202"/>
      <c r="D984" s="25"/>
      <c r="E984" s="25"/>
      <c r="F984" s="202"/>
      <c r="G984" s="25"/>
      <c r="H984" s="25"/>
      <c r="I984" s="202"/>
      <c r="J984" s="25"/>
      <c r="K984" s="25"/>
      <c r="L984" s="202"/>
      <c r="M984" s="25"/>
      <c r="N984" s="25"/>
      <c r="O984" s="202"/>
      <c r="P984" s="25"/>
      <c r="Q984" s="25"/>
      <c r="R984" s="202"/>
      <c r="S984" s="438"/>
      <c r="T984" s="438"/>
      <c r="U984" s="438"/>
      <c r="V984" s="438"/>
      <c r="W984" s="438"/>
      <c r="X984" s="438"/>
      <c r="Y984" s="438"/>
      <c r="Z984" s="438"/>
    </row>
    <row r="985" spans="1:26" ht="15.75" customHeight="1" x14ac:dyDescent="0.2">
      <c r="A985" s="438"/>
      <c r="B985" s="25"/>
      <c r="C985" s="202"/>
      <c r="D985" s="25"/>
      <c r="E985" s="25"/>
      <c r="F985" s="202"/>
      <c r="G985" s="25"/>
      <c r="H985" s="25"/>
      <c r="I985" s="202"/>
      <c r="J985" s="25"/>
      <c r="K985" s="25"/>
      <c r="L985" s="202"/>
      <c r="M985" s="25"/>
      <c r="N985" s="25"/>
      <c r="O985" s="202"/>
      <c r="P985" s="25"/>
      <c r="Q985" s="25"/>
      <c r="R985" s="202"/>
      <c r="S985" s="438"/>
      <c r="T985" s="438"/>
      <c r="U985" s="438"/>
      <c r="V985" s="438"/>
      <c r="W985" s="438"/>
      <c r="X985" s="438"/>
      <c r="Y985" s="438"/>
      <c r="Z985" s="438"/>
    </row>
    <row r="986" spans="1:26" ht="15.75" customHeight="1" x14ac:dyDescent="0.2">
      <c r="A986" s="438"/>
      <c r="B986" s="25"/>
      <c r="C986" s="202"/>
      <c r="D986" s="25"/>
      <c r="E986" s="25"/>
      <c r="F986" s="202"/>
      <c r="G986" s="25"/>
      <c r="H986" s="25"/>
      <c r="I986" s="202"/>
      <c r="J986" s="25"/>
      <c r="K986" s="25"/>
      <c r="L986" s="202"/>
      <c r="M986" s="25"/>
      <c r="N986" s="25"/>
      <c r="O986" s="202"/>
      <c r="P986" s="25"/>
      <c r="Q986" s="25"/>
      <c r="R986" s="202"/>
      <c r="S986" s="438"/>
      <c r="T986" s="438"/>
      <c r="U986" s="438"/>
      <c r="V986" s="438"/>
      <c r="W986" s="438"/>
      <c r="X986" s="438"/>
      <c r="Y986" s="438"/>
      <c r="Z986" s="438"/>
    </row>
    <row r="987" spans="1:26" ht="15.75" customHeight="1" x14ac:dyDescent="0.2">
      <c r="A987" s="438"/>
      <c r="B987" s="25"/>
      <c r="C987" s="202"/>
      <c r="D987" s="25"/>
      <c r="E987" s="25"/>
      <c r="F987" s="202"/>
      <c r="G987" s="25"/>
      <c r="H987" s="25"/>
      <c r="I987" s="202"/>
      <c r="J987" s="25"/>
      <c r="K987" s="25"/>
      <c r="L987" s="202"/>
      <c r="M987" s="25"/>
      <c r="N987" s="25"/>
      <c r="O987" s="202"/>
      <c r="P987" s="25"/>
      <c r="Q987" s="25"/>
      <c r="R987" s="202"/>
      <c r="S987" s="438"/>
      <c r="T987" s="438"/>
      <c r="U987" s="438"/>
      <c r="V987" s="438"/>
      <c r="W987" s="438"/>
      <c r="X987" s="438"/>
      <c r="Y987" s="438"/>
      <c r="Z987" s="438"/>
    </row>
    <row r="988" spans="1:26" ht="15.75" customHeight="1" x14ac:dyDescent="0.2">
      <c r="A988" s="438"/>
      <c r="B988" s="25"/>
      <c r="C988" s="202"/>
      <c r="D988" s="25"/>
      <c r="E988" s="25"/>
      <c r="F988" s="202"/>
      <c r="G988" s="25"/>
      <c r="H988" s="25"/>
      <c r="I988" s="202"/>
      <c r="J988" s="25"/>
      <c r="K988" s="25"/>
      <c r="L988" s="202"/>
      <c r="M988" s="25"/>
      <c r="N988" s="25"/>
      <c r="O988" s="202"/>
      <c r="P988" s="25"/>
      <c r="Q988" s="25"/>
      <c r="R988" s="202"/>
      <c r="S988" s="438"/>
      <c r="T988" s="438"/>
      <c r="U988" s="438"/>
      <c r="V988" s="438"/>
      <c r="W988" s="438"/>
      <c r="X988" s="438"/>
      <c r="Y988" s="438"/>
      <c r="Z988" s="438"/>
    </row>
    <row r="989" spans="1:26" ht="15.75" customHeight="1" x14ac:dyDescent="0.2">
      <c r="A989" s="438"/>
      <c r="B989" s="25"/>
      <c r="C989" s="202"/>
      <c r="D989" s="25"/>
      <c r="E989" s="25"/>
      <c r="F989" s="202"/>
      <c r="G989" s="25"/>
      <c r="H989" s="25"/>
      <c r="I989" s="202"/>
      <c r="J989" s="25"/>
      <c r="K989" s="25"/>
      <c r="L989" s="202"/>
      <c r="M989" s="25"/>
      <c r="N989" s="25"/>
      <c r="O989" s="202"/>
      <c r="P989" s="25"/>
      <c r="Q989" s="25"/>
      <c r="R989" s="202"/>
      <c r="S989" s="438"/>
      <c r="T989" s="438"/>
      <c r="U989" s="438"/>
      <c r="V989" s="438"/>
      <c r="W989" s="438"/>
      <c r="X989" s="438"/>
      <c r="Y989" s="438"/>
      <c r="Z989" s="438"/>
    </row>
    <row r="990" spans="1:26" ht="15.75" customHeight="1" x14ac:dyDescent="0.2">
      <c r="A990" s="438"/>
      <c r="B990" s="25"/>
      <c r="C990" s="202"/>
      <c r="D990" s="25"/>
      <c r="E990" s="25"/>
      <c r="F990" s="202"/>
      <c r="G990" s="25"/>
      <c r="H990" s="25"/>
      <c r="I990" s="202"/>
      <c r="J990" s="25"/>
      <c r="K990" s="25"/>
      <c r="L990" s="202"/>
      <c r="M990" s="25"/>
      <c r="N990" s="25"/>
      <c r="O990" s="202"/>
      <c r="P990" s="25"/>
      <c r="Q990" s="25"/>
      <c r="R990" s="202"/>
      <c r="S990" s="438"/>
      <c r="T990" s="438"/>
      <c r="U990" s="438"/>
      <c r="V990" s="438"/>
      <c r="W990" s="438"/>
      <c r="X990" s="438"/>
      <c r="Y990" s="438"/>
      <c r="Z990" s="438"/>
    </row>
    <row r="991" spans="1:26" ht="15.75" customHeight="1" x14ac:dyDescent="0.2">
      <c r="A991" s="438"/>
      <c r="B991" s="25"/>
      <c r="C991" s="202"/>
      <c r="D991" s="25"/>
      <c r="E991" s="25"/>
      <c r="F991" s="202"/>
      <c r="G991" s="25"/>
      <c r="H991" s="25"/>
      <c r="I991" s="202"/>
      <c r="J991" s="25"/>
      <c r="K991" s="25"/>
      <c r="L991" s="202"/>
      <c r="M991" s="25"/>
      <c r="N991" s="25"/>
      <c r="O991" s="202"/>
      <c r="P991" s="25"/>
      <c r="Q991" s="25"/>
      <c r="R991" s="202"/>
      <c r="S991" s="438"/>
      <c r="T991" s="438"/>
      <c r="U991" s="438"/>
      <c r="V991" s="438"/>
      <c r="W991" s="438"/>
      <c r="X991" s="438"/>
      <c r="Y991" s="438"/>
      <c r="Z991" s="438"/>
    </row>
    <row r="992" spans="1:26" ht="15.75" customHeight="1" x14ac:dyDescent="0.2">
      <c r="A992" s="438"/>
      <c r="B992" s="25"/>
      <c r="C992" s="202"/>
      <c r="D992" s="25"/>
      <c r="E992" s="25"/>
      <c r="F992" s="202"/>
      <c r="G992" s="25"/>
      <c r="H992" s="25"/>
      <c r="I992" s="202"/>
      <c r="J992" s="25"/>
      <c r="K992" s="25"/>
      <c r="L992" s="202"/>
      <c r="M992" s="25"/>
      <c r="N992" s="25"/>
      <c r="O992" s="202"/>
      <c r="P992" s="25"/>
      <c r="Q992" s="25"/>
      <c r="R992" s="202"/>
      <c r="S992" s="438"/>
      <c r="T992" s="438"/>
      <c r="U992" s="438"/>
      <c r="V992" s="438"/>
      <c r="W992" s="438"/>
      <c r="X992" s="438"/>
      <c r="Y992" s="438"/>
      <c r="Z992" s="438"/>
    </row>
    <row r="993" spans="1:26" ht="15.75" customHeight="1" x14ac:dyDescent="0.2">
      <c r="A993" s="438"/>
      <c r="B993" s="25"/>
      <c r="C993" s="202"/>
      <c r="D993" s="25"/>
      <c r="E993" s="25"/>
      <c r="F993" s="202"/>
      <c r="G993" s="25"/>
      <c r="H993" s="25"/>
      <c r="I993" s="202"/>
      <c r="J993" s="25"/>
      <c r="K993" s="25"/>
      <c r="L993" s="202"/>
      <c r="M993" s="25"/>
      <c r="N993" s="25"/>
      <c r="O993" s="202"/>
      <c r="P993" s="25"/>
      <c r="Q993" s="25"/>
      <c r="R993" s="202"/>
      <c r="S993" s="438"/>
      <c r="T993" s="438"/>
      <c r="U993" s="438"/>
      <c r="V993" s="438"/>
      <c r="W993" s="438"/>
      <c r="X993" s="438"/>
      <c r="Y993" s="438"/>
      <c r="Z993" s="438"/>
    </row>
    <row r="994" spans="1:26" ht="15.75" customHeight="1" x14ac:dyDescent="0.2">
      <c r="A994" s="438"/>
      <c r="B994" s="25"/>
      <c r="C994" s="202"/>
      <c r="D994" s="25"/>
      <c r="E994" s="25"/>
      <c r="F994" s="202"/>
      <c r="G994" s="25"/>
      <c r="H994" s="25"/>
      <c r="I994" s="202"/>
      <c r="J994" s="25"/>
      <c r="K994" s="25"/>
      <c r="L994" s="202"/>
      <c r="M994" s="25"/>
      <c r="N994" s="25"/>
      <c r="O994" s="202"/>
      <c r="P994" s="25"/>
      <c r="Q994" s="25"/>
      <c r="R994" s="202"/>
      <c r="S994" s="438"/>
      <c r="T994" s="438"/>
      <c r="U994" s="438"/>
      <c r="V994" s="438"/>
      <c r="W994" s="438"/>
      <c r="X994" s="438"/>
      <c r="Y994" s="438"/>
      <c r="Z994" s="438"/>
    </row>
    <row r="995" spans="1:26" ht="15.75" customHeight="1" x14ac:dyDescent="0.2">
      <c r="A995" s="438"/>
      <c r="B995" s="25"/>
      <c r="C995" s="202"/>
      <c r="D995" s="25"/>
      <c r="E995" s="25"/>
      <c r="F995" s="202"/>
      <c r="G995" s="25"/>
      <c r="H995" s="25"/>
      <c r="I995" s="202"/>
      <c r="J995" s="25"/>
      <c r="K995" s="25"/>
      <c r="L995" s="202"/>
      <c r="M995" s="25"/>
      <c r="N995" s="25"/>
      <c r="O995" s="202"/>
      <c r="P995" s="25"/>
      <c r="Q995" s="25"/>
      <c r="R995" s="202"/>
      <c r="S995" s="438"/>
      <c r="T995" s="438"/>
      <c r="U995" s="438"/>
      <c r="V995" s="438"/>
      <c r="W995" s="438"/>
      <c r="X995" s="438"/>
      <c r="Y995" s="438"/>
      <c r="Z995" s="438"/>
    </row>
    <row r="996" spans="1:26" ht="15.75" customHeight="1" x14ac:dyDescent="0.2">
      <c r="A996" s="438"/>
      <c r="B996" s="25"/>
      <c r="C996" s="202"/>
      <c r="D996" s="25"/>
      <c r="E996" s="25"/>
      <c r="F996" s="202"/>
      <c r="G996" s="25"/>
      <c r="H996" s="25"/>
      <c r="I996" s="202"/>
      <c r="J996" s="25"/>
      <c r="K996" s="25"/>
      <c r="L996" s="202"/>
      <c r="M996" s="25"/>
      <c r="N996" s="25"/>
      <c r="O996" s="202"/>
      <c r="P996" s="25"/>
      <c r="Q996" s="25"/>
      <c r="R996" s="202"/>
      <c r="S996" s="438"/>
      <c r="T996" s="438"/>
      <c r="U996" s="438"/>
      <c r="V996" s="438"/>
      <c r="W996" s="438"/>
      <c r="X996" s="438"/>
      <c r="Y996" s="438"/>
      <c r="Z996" s="438"/>
    </row>
    <row r="997" spans="1:26" ht="15.75" customHeight="1" x14ac:dyDescent="0.2">
      <c r="A997" s="438"/>
      <c r="B997" s="25"/>
      <c r="C997" s="202"/>
      <c r="D997" s="25"/>
      <c r="E997" s="25"/>
      <c r="F997" s="202"/>
      <c r="G997" s="25"/>
      <c r="H997" s="25"/>
      <c r="I997" s="202"/>
      <c r="J997" s="25"/>
      <c r="K997" s="25"/>
      <c r="L997" s="202"/>
      <c r="M997" s="25"/>
      <c r="N997" s="25"/>
      <c r="O997" s="202"/>
      <c r="P997" s="25"/>
      <c r="Q997" s="25"/>
      <c r="R997" s="202"/>
      <c r="S997" s="438"/>
      <c r="T997" s="438"/>
      <c r="U997" s="438"/>
      <c r="V997" s="438"/>
      <c r="W997" s="438"/>
      <c r="X997" s="438"/>
      <c r="Y997" s="438"/>
      <c r="Z997" s="438"/>
    </row>
    <row r="998" spans="1:26" ht="15.75" customHeight="1" x14ac:dyDescent="0.2">
      <c r="A998" s="438"/>
      <c r="B998" s="25"/>
      <c r="C998" s="202"/>
      <c r="D998" s="25"/>
      <c r="E998" s="25"/>
      <c r="F998" s="202"/>
      <c r="G998" s="25"/>
      <c r="H998" s="25"/>
      <c r="I998" s="202"/>
      <c r="J998" s="25"/>
      <c r="K998" s="25"/>
      <c r="L998" s="202"/>
      <c r="M998" s="25"/>
      <c r="N998" s="25"/>
      <c r="O998" s="202"/>
      <c r="P998" s="25"/>
      <c r="Q998" s="25"/>
      <c r="R998" s="202"/>
      <c r="S998" s="438"/>
      <c r="T998" s="438"/>
      <c r="U998" s="438"/>
      <c r="V998" s="438"/>
      <c r="W998" s="438"/>
      <c r="X998" s="438"/>
      <c r="Y998" s="438"/>
      <c r="Z998" s="438"/>
    </row>
    <row r="999" spans="1:26" ht="15.75" customHeight="1" x14ac:dyDescent="0.2">
      <c r="A999" s="438"/>
      <c r="B999" s="25"/>
      <c r="C999" s="202"/>
      <c r="D999" s="25"/>
      <c r="E999" s="25"/>
      <c r="F999" s="202"/>
      <c r="G999" s="25"/>
      <c r="H999" s="25"/>
      <c r="I999" s="202"/>
      <c r="J999" s="25"/>
      <c r="K999" s="25"/>
      <c r="L999" s="202"/>
      <c r="M999" s="25"/>
      <c r="N999" s="25"/>
      <c r="O999" s="202"/>
      <c r="P999" s="25"/>
      <c r="Q999" s="25"/>
      <c r="R999" s="202"/>
      <c r="S999" s="438"/>
      <c r="T999" s="438"/>
      <c r="U999" s="438"/>
      <c r="V999" s="438"/>
      <c r="W999" s="438"/>
      <c r="X999" s="438"/>
      <c r="Y999" s="438"/>
      <c r="Z999" s="438"/>
    </row>
    <row r="1000" spans="1:26" ht="15.75" customHeight="1" x14ac:dyDescent="0.2">
      <c r="A1000" s="438"/>
      <c r="B1000" s="25"/>
      <c r="C1000" s="202"/>
      <c r="D1000" s="25"/>
      <c r="E1000" s="25"/>
      <c r="F1000" s="202"/>
      <c r="G1000" s="25"/>
      <c r="H1000" s="25"/>
      <c r="I1000" s="202"/>
      <c r="J1000" s="25"/>
      <c r="K1000" s="25"/>
      <c r="L1000" s="202"/>
      <c r="M1000" s="25"/>
      <c r="N1000" s="25"/>
      <c r="O1000" s="202"/>
      <c r="P1000" s="25"/>
      <c r="Q1000" s="25"/>
      <c r="R1000" s="202"/>
      <c r="S1000" s="438"/>
      <c r="T1000" s="438"/>
      <c r="U1000" s="438"/>
      <c r="V1000" s="438"/>
      <c r="W1000" s="438"/>
      <c r="X1000" s="438"/>
      <c r="Y1000" s="438"/>
      <c r="Z1000" s="438"/>
    </row>
  </sheetData>
  <mergeCells count="13">
    <mergeCell ref="K1:L1"/>
    <mergeCell ref="N1:O1"/>
    <mergeCell ref="Q1:R1"/>
    <mergeCell ref="A121:A123"/>
    <mergeCell ref="A1:A2"/>
    <mergeCell ref="B1:C1"/>
    <mergeCell ref="E1:F1"/>
    <mergeCell ref="H1:I1"/>
    <mergeCell ref="A3:A63"/>
    <mergeCell ref="A65:A73"/>
    <mergeCell ref="A75:A81"/>
    <mergeCell ref="A83:A107"/>
    <mergeCell ref="A109:A120"/>
  </mergeCell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D1000"/>
  <sheetViews>
    <sheetView showGridLines="0" workbookViewId="0">
      <pane ySplit="2" topLeftCell="A3" activePane="bottomLeft" state="frozen"/>
      <selection pane="bottomLeft" activeCell="B4" sqref="B4"/>
    </sheetView>
  </sheetViews>
  <sheetFormatPr baseColWidth="10" defaultColWidth="11.1640625" defaultRowHeight="15" customHeight="1" x14ac:dyDescent="0.2"/>
  <cols>
    <col min="1" max="1" width="20.6640625" customWidth="1"/>
    <col min="2" max="2" width="18.6640625" customWidth="1"/>
    <col min="3" max="3" width="14" customWidth="1"/>
    <col min="4" max="30" width="20.6640625" customWidth="1"/>
  </cols>
  <sheetData>
    <row r="1" spans="1:30" ht="21" customHeight="1" x14ac:dyDescent="0.2">
      <c r="A1" s="442" t="s">
        <v>12278</v>
      </c>
      <c r="B1" s="442"/>
      <c r="C1" s="442" t="s">
        <v>1771</v>
      </c>
      <c r="D1" s="515" t="s">
        <v>12279</v>
      </c>
      <c r="E1" s="478"/>
      <c r="F1" s="479"/>
      <c r="G1" s="517" t="s">
        <v>1765</v>
      </c>
      <c r="H1" s="478"/>
      <c r="I1" s="478"/>
      <c r="J1" s="478"/>
      <c r="K1" s="479"/>
      <c r="L1" s="93" t="s">
        <v>1766</v>
      </c>
      <c r="M1" s="93" t="s">
        <v>1767</v>
      </c>
      <c r="N1" s="548" t="s">
        <v>1768</v>
      </c>
      <c r="O1" s="549"/>
      <c r="P1" s="549"/>
      <c r="Q1" s="549"/>
      <c r="R1" s="549"/>
      <c r="S1" s="549"/>
      <c r="T1" s="549"/>
      <c r="U1" s="549"/>
      <c r="V1" s="549"/>
      <c r="W1" s="549"/>
      <c r="X1" s="549"/>
      <c r="Y1" s="549"/>
      <c r="Z1" s="549"/>
      <c r="AA1" s="549"/>
      <c r="AB1" s="549"/>
      <c r="AC1" s="549"/>
      <c r="AD1" s="484"/>
    </row>
    <row r="2" spans="1:30" ht="49.5" customHeight="1" x14ac:dyDescent="0.2">
      <c r="A2" s="442"/>
      <c r="B2" s="442"/>
      <c r="C2" s="442"/>
      <c r="D2" s="92" t="s">
        <v>1775</v>
      </c>
      <c r="E2" s="92" t="s">
        <v>1776</v>
      </c>
      <c r="F2" s="92" t="s">
        <v>1777</v>
      </c>
      <c r="G2" s="96" t="s">
        <v>1781</v>
      </c>
      <c r="H2" s="519" t="s">
        <v>1782</v>
      </c>
      <c r="I2" s="479"/>
      <c r="J2" s="96" t="s">
        <v>1783</v>
      </c>
      <c r="K2" s="96" t="s">
        <v>1784</v>
      </c>
      <c r="L2" s="93"/>
      <c r="M2" s="93"/>
      <c r="N2" s="93" t="s">
        <v>1785</v>
      </c>
      <c r="O2" s="93" t="s">
        <v>1786</v>
      </c>
      <c r="P2" s="93" t="s">
        <v>1787</v>
      </c>
      <c r="Q2" s="93" t="s">
        <v>1788</v>
      </c>
      <c r="R2" s="93" t="s">
        <v>1789</v>
      </c>
      <c r="S2" s="97" t="s">
        <v>1790</v>
      </c>
      <c r="T2" s="93" t="s">
        <v>1791</v>
      </c>
      <c r="U2" s="93" t="s">
        <v>1792</v>
      </c>
      <c r="V2" s="93" t="s">
        <v>1793</v>
      </c>
      <c r="W2" s="93" t="s">
        <v>1794</v>
      </c>
      <c r="X2" s="93" t="s">
        <v>1781</v>
      </c>
      <c r="Y2" s="93" t="s">
        <v>1795</v>
      </c>
      <c r="Z2" s="93" t="s">
        <v>1796</v>
      </c>
      <c r="AA2" s="520" t="s">
        <v>1782</v>
      </c>
      <c r="AB2" s="479"/>
      <c r="AC2" s="93" t="s">
        <v>1783</v>
      </c>
      <c r="AD2" s="98" t="s">
        <v>12280</v>
      </c>
    </row>
    <row r="3" spans="1:30" ht="16.5" customHeight="1" x14ac:dyDescent="0.2">
      <c r="A3" s="180" t="s">
        <v>2291</v>
      </c>
      <c r="B3" s="180" t="s">
        <v>2292</v>
      </c>
      <c r="C3" s="443" t="s">
        <v>12281</v>
      </c>
      <c r="D3" s="137" t="s">
        <v>2195</v>
      </c>
      <c r="E3" s="137" t="s">
        <v>2196</v>
      </c>
      <c r="F3" s="137" t="s">
        <v>2197</v>
      </c>
      <c r="G3" s="137" t="s">
        <v>2198</v>
      </c>
      <c r="H3" s="139" t="s">
        <v>2150</v>
      </c>
      <c r="I3" s="139" t="s">
        <v>2152</v>
      </c>
      <c r="J3" s="137" t="s">
        <v>2153</v>
      </c>
      <c r="K3" s="140" t="s">
        <v>3903</v>
      </c>
      <c r="L3" s="141" t="s">
        <v>2195</v>
      </c>
      <c r="M3" s="140" t="s">
        <v>2196</v>
      </c>
      <c r="N3" s="140" t="s">
        <v>1812</v>
      </c>
      <c r="O3" s="140" t="s">
        <v>1041</v>
      </c>
      <c r="P3" s="140" t="s">
        <v>1042</v>
      </c>
      <c r="Q3" s="142" t="s">
        <v>26</v>
      </c>
      <c r="R3" s="137" t="s">
        <v>2123</v>
      </c>
      <c r="S3" s="143">
        <v>9789814969369</v>
      </c>
      <c r="T3" s="140">
        <v>60</v>
      </c>
      <c r="U3" s="137" t="s">
        <v>1814</v>
      </c>
      <c r="V3" s="137" t="s">
        <v>2025</v>
      </c>
      <c r="W3" s="137" t="s">
        <v>2188</v>
      </c>
      <c r="X3" s="144" t="s">
        <v>2198</v>
      </c>
      <c r="Y3" s="144" t="s">
        <v>1814</v>
      </c>
      <c r="Z3" s="144" t="s">
        <v>2025</v>
      </c>
      <c r="AA3" s="144" t="s">
        <v>2150</v>
      </c>
      <c r="AB3" s="144" t="s">
        <v>2152</v>
      </c>
      <c r="AC3" s="145" t="s">
        <v>2153</v>
      </c>
      <c r="AD3" s="146">
        <v>4</v>
      </c>
    </row>
    <row r="4" spans="1:30" ht="16.5" customHeight="1" x14ac:dyDescent="0.2">
      <c r="A4" s="180" t="s">
        <v>12282</v>
      </c>
      <c r="B4" s="180" t="s">
        <v>12283</v>
      </c>
      <c r="C4" s="443" t="s">
        <v>12281</v>
      </c>
      <c r="D4" s="137" t="s">
        <v>2217</v>
      </c>
      <c r="E4" s="137" t="s">
        <v>2218</v>
      </c>
      <c r="F4" s="137" t="s">
        <v>2219</v>
      </c>
      <c r="G4" s="137" t="s">
        <v>2222</v>
      </c>
      <c r="H4" s="139" t="s">
        <v>2223</v>
      </c>
      <c r="I4" s="139" t="s">
        <v>2225</v>
      </c>
      <c r="J4" s="137" t="s">
        <v>2226</v>
      </c>
      <c r="K4" s="140" t="s">
        <v>12284</v>
      </c>
      <c r="L4" s="141" t="s">
        <v>2217</v>
      </c>
      <c r="M4" s="140" t="s">
        <v>2218</v>
      </c>
      <c r="N4" s="140" t="s">
        <v>1812</v>
      </c>
      <c r="O4" s="140" t="s">
        <v>1041</v>
      </c>
      <c r="P4" s="140" t="s">
        <v>1042</v>
      </c>
      <c r="Q4" s="142" t="s">
        <v>26</v>
      </c>
      <c r="R4" s="137" t="s">
        <v>2123</v>
      </c>
      <c r="S4" s="143">
        <v>9789814969369</v>
      </c>
      <c r="T4" s="140">
        <v>63</v>
      </c>
      <c r="U4" s="137" t="s">
        <v>1814</v>
      </c>
      <c r="V4" s="137" t="s">
        <v>2025</v>
      </c>
      <c r="W4" s="137" t="s">
        <v>2188</v>
      </c>
      <c r="X4" s="144" t="s">
        <v>2222</v>
      </c>
      <c r="Y4" s="144" t="s">
        <v>1814</v>
      </c>
      <c r="Z4" s="144" t="s">
        <v>2025</v>
      </c>
      <c r="AA4" s="144" t="s">
        <v>2223</v>
      </c>
      <c r="AB4" s="144" t="s">
        <v>2225</v>
      </c>
      <c r="AC4" s="145" t="s">
        <v>2226</v>
      </c>
      <c r="AD4" s="146">
        <v>4</v>
      </c>
    </row>
    <row r="5" spans="1:30" ht="16.5" customHeight="1" x14ac:dyDescent="0.2">
      <c r="A5" s="180" t="s">
        <v>2635</v>
      </c>
      <c r="B5" s="180" t="s">
        <v>12285</v>
      </c>
      <c r="C5" s="443" t="s">
        <v>12281</v>
      </c>
      <c r="D5" s="222" t="s">
        <v>3895</v>
      </c>
      <c r="E5" s="219" t="s">
        <v>12286</v>
      </c>
      <c r="F5" s="137" t="s">
        <v>3913</v>
      </c>
      <c r="G5" s="137" t="s">
        <v>12287</v>
      </c>
      <c r="H5" s="139" t="s">
        <v>3899</v>
      </c>
      <c r="I5" s="139" t="s">
        <v>3901</v>
      </c>
      <c r="J5" s="137" t="s">
        <v>12288</v>
      </c>
      <c r="K5" s="140" t="s">
        <v>3903</v>
      </c>
      <c r="L5" s="221" t="s">
        <v>3895</v>
      </c>
      <c r="M5" s="140" t="s">
        <v>12286</v>
      </c>
      <c r="N5" s="140" t="s">
        <v>1812</v>
      </c>
      <c r="O5" s="141" t="s">
        <v>1041</v>
      </c>
      <c r="P5" s="141" t="s">
        <v>1042</v>
      </c>
      <c r="Q5" s="141" t="s">
        <v>33</v>
      </c>
      <c r="R5" s="137" t="s">
        <v>3849</v>
      </c>
      <c r="S5" s="143">
        <v>9789814969383</v>
      </c>
      <c r="T5" s="140">
        <v>76</v>
      </c>
      <c r="U5" s="137" t="s">
        <v>2600</v>
      </c>
      <c r="V5" s="137" t="s">
        <v>3850</v>
      </c>
      <c r="W5" s="137" t="s">
        <v>3871</v>
      </c>
      <c r="X5" s="137" t="s">
        <v>12287</v>
      </c>
      <c r="Y5" s="137" t="s">
        <v>2600</v>
      </c>
      <c r="Z5" s="137" t="s">
        <v>3850</v>
      </c>
      <c r="AA5" s="137" t="s">
        <v>3899</v>
      </c>
      <c r="AB5" s="144" t="s">
        <v>3901</v>
      </c>
      <c r="AC5" s="139" t="s">
        <v>3911</v>
      </c>
      <c r="AD5" s="146">
        <v>5</v>
      </c>
    </row>
    <row r="6" spans="1:30" ht="16.5" customHeight="1" x14ac:dyDescent="0.2">
      <c r="A6" s="180" t="s">
        <v>1004</v>
      </c>
      <c r="B6" s="180" t="s">
        <v>1005</v>
      </c>
      <c r="C6" s="443" t="s">
        <v>12281</v>
      </c>
      <c r="D6" s="137" t="s">
        <v>8521</v>
      </c>
      <c r="E6" s="137" t="s">
        <v>8522</v>
      </c>
      <c r="F6" s="137" t="s">
        <v>8523</v>
      </c>
      <c r="G6" s="137" t="s">
        <v>8524</v>
      </c>
      <c r="H6" s="137" t="s">
        <v>8515</v>
      </c>
      <c r="I6" s="137" t="s">
        <v>8517</v>
      </c>
      <c r="J6" s="137" t="s">
        <v>8518</v>
      </c>
      <c r="K6" s="141" t="s">
        <v>1043</v>
      </c>
      <c r="L6" s="141" t="s">
        <v>8521</v>
      </c>
      <c r="M6" s="141" t="s">
        <v>8522</v>
      </c>
      <c r="N6" s="140" t="s">
        <v>1812</v>
      </c>
      <c r="O6" s="141" t="s">
        <v>1041</v>
      </c>
      <c r="P6" s="141" t="s">
        <v>1042</v>
      </c>
      <c r="Q6" s="141" t="s">
        <v>40</v>
      </c>
      <c r="R6" s="137" t="s">
        <v>6655</v>
      </c>
      <c r="S6" s="143">
        <v>9789814969444</v>
      </c>
      <c r="T6" s="140">
        <v>13</v>
      </c>
      <c r="U6" s="137" t="s">
        <v>1814</v>
      </c>
      <c r="V6" s="137" t="s">
        <v>8472</v>
      </c>
      <c r="W6" s="137" t="s">
        <v>8520</v>
      </c>
      <c r="X6" s="137" t="s">
        <v>8524</v>
      </c>
      <c r="Y6" s="137" t="s">
        <v>1814</v>
      </c>
      <c r="Z6" s="137" t="s">
        <v>8472</v>
      </c>
      <c r="AA6" s="137" t="s">
        <v>8515</v>
      </c>
      <c r="AB6" s="137" t="s">
        <v>8517</v>
      </c>
      <c r="AC6" s="137" t="s">
        <v>8518</v>
      </c>
      <c r="AD6" s="146">
        <v>1</v>
      </c>
    </row>
    <row r="7" spans="1:30" ht="16.5" customHeight="1" x14ac:dyDescent="0.2">
      <c r="A7" s="180" t="s">
        <v>12289</v>
      </c>
      <c r="B7" s="180" t="s">
        <v>12290</v>
      </c>
      <c r="C7" s="443" t="s">
        <v>12281</v>
      </c>
      <c r="D7" s="318" t="s">
        <v>8538</v>
      </c>
      <c r="E7" s="137" t="s">
        <v>8539</v>
      </c>
      <c r="F7" s="137" t="s">
        <v>8540</v>
      </c>
      <c r="G7" s="137" t="s">
        <v>8541</v>
      </c>
      <c r="H7" s="137" t="s">
        <v>8515</v>
      </c>
      <c r="I7" s="137" t="s">
        <v>8517</v>
      </c>
      <c r="J7" s="137" t="s">
        <v>8518</v>
      </c>
      <c r="K7" s="141" t="s">
        <v>1043</v>
      </c>
      <c r="L7" s="141" t="s">
        <v>8538</v>
      </c>
      <c r="M7" s="141" t="s">
        <v>8539</v>
      </c>
      <c r="N7" s="140" t="s">
        <v>1812</v>
      </c>
      <c r="O7" s="141" t="s">
        <v>1041</v>
      </c>
      <c r="P7" s="141" t="s">
        <v>1042</v>
      </c>
      <c r="Q7" s="141" t="s">
        <v>40</v>
      </c>
      <c r="R7" s="137" t="s">
        <v>6655</v>
      </c>
      <c r="S7" s="143">
        <v>9789814969444</v>
      </c>
      <c r="T7" s="140">
        <v>15</v>
      </c>
      <c r="U7" s="137" t="s">
        <v>1814</v>
      </c>
      <c r="V7" s="137" t="s">
        <v>8472</v>
      </c>
      <c r="W7" s="137" t="s">
        <v>8520</v>
      </c>
      <c r="X7" s="137" t="s">
        <v>8541</v>
      </c>
      <c r="Y7" s="137" t="s">
        <v>1814</v>
      </c>
      <c r="Z7" s="137" t="s">
        <v>8472</v>
      </c>
      <c r="AA7" s="137" t="s">
        <v>8515</v>
      </c>
      <c r="AB7" s="137" t="s">
        <v>8517</v>
      </c>
      <c r="AC7" s="137" t="s">
        <v>8518</v>
      </c>
      <c r="AD7" s="320">
        <v>1</v>
      </c>
    </row>
    <row r="8" spans="1:30" ht="16.5" customHeight="1" x14ac:dyDescent="0.2">
      <c r="A8" s="180" t="s">
        <v>1033</v>
      </c>
      <c r="B8" s="180" t="s">
        <v>8570</v>
      </c>
      <c r="C8" s="443" t="s">
        <v>12281</v>
      </c>
      <c r="D8" s="137" t="s">
        <v>8598</v>
      </c>
      <c r="E8" s="137" t="s">
        <v>8599</v>
      </c>
      <c r="F8" s="137" t="s">
        <v>8600</v>
      </c>
      <c r="G8" s="137" t="s">
        <v>8601</v>
      </c>
      <c r="H8" s="137" t="s">
        <v>8578</v>
      </c>
      <c r="I8" s="137" t="s">
        <v>8580</v>
      </c>
      <c r="J8" s="137" t="s">
        <v>8581</v>
      </c>
      <c r="K8" s="141" t="s">
        <v>1043</v>
      </c>
      <c r="L8" s="141" t="s">
        <v>8598</v>
      </c>
      <c r="M8" s="141" t="s">
        <v>8599</v>
      </c>
      <c r="N8" s="140" t="s">
        <v>1812</v>
      </c>
      <c r="O8" s="141" t="s">
        <v>1041</v>
      </c>
      <c r="P8" s="141" t="s">
        <v>1042</v>
      </c>
      <c r="Q8" s="141" t="s">
        <v>40</v>
      </c>
      <c r="R8" s="137" t="s">
        <v>6655</v>
      </c>
      <c r="S8" s="143">
        <v>9789814969444</v>
      </c>
      <c r="T8" s="140">
        <v>30</v>
      </c>
      <c r="U8" s="137" t="s">
        <v>1814</v>
      </c>
      <c r="V8" s="137" t="s">
        <v>8472</v>
      </c>
      <c r="W8" s="137" t="s">
        <v>6790</v>
      </c>
      <c r="X8" s="137" t="s">
        <v>8601</v>
      </c>
      <c r="Y8" s="137" t="s">
        <v>1814</v>
      </c>
      <c r="Z8" s="137" t="s">
        <v>8472</v>
      </c>
      <c r="AA8" s="137" t="s">
        <v>8578</v>
      </c>
      <c r="AB8" s="137" t="s">
        <v>8580</v>
      </c>
      <c r="AC8" s="137" t="s">
        <v>8581</v>
      </c>
      <c r="AD8" s="146">
        <v>1</v>
      </c>
    </row>
    <row r="9" spans="1:30" ht="16.5" customHeight="1" x14ac:dyDescent="0.2">
      <c r="A9" s="444" t="s">
        <v>7004</v>
      </c>
      <c r="B9" s="180" t="s">
        <v>12291</v>
      </c>
      <c r="C9" s="443" t="s">
        <v>12281</v>
      </c>
      <c r="D9" s="318" t="s">
        <v>8653</v>
      </c>
      <c r="E9" s="321" t="s">
        <v>8654</v>
      </c>
      <c r="F9" s="137" t="s">
        <v>8655</v>
      </c>
      <c r="G9" s="137" t="s">
        <v>12292</v>
      </c>
      <c r="H9" s="137" t="s">
        <v>8634</v>
      </c>
      <c r="I9" s="137" t="s">
        <v>8636</v>
      </c>
      <c r="J9" s="137" t="s">
        <v>8637</v>
      </c>
      <c r="K9" s="141" t="s">
        <v>1043</v>
      </c>
      <c r="L9" s="142" t="s">
        <v>8653</v>
      </c>
      <c r="M9" s="141" t="s">
        <v>8654</v>
      </c>
      <c r="N9" s="140" t="s">
        <v>1812</v>
      </c>
      <c r="O9" s="141" t="s">
        <v>1041</v>
      </c>
      <c r="P9" s="141" t="s">
        <v>1042</v>
      </c>
      <c r="Q9" s="141" t="s">
        <v>40</v>
      </c>
      <c r="R9" s="137" t="s">
        <v>8639</v>
      </c>
      <c r="S9" s="143">
        <v>9789814969444</v>
      </c>
      <c r="T9" s="140">
        <v>43</v>
      </c>
      <c r="U9" s="137" t="s">
        <v>1814</v>
      </c>
      <c r="V9" s="137" t="s">
        <v>12293</v>
      </c>
      <c r="W9" s="137" t="s">
        <v>8641</v>
      </c>
      <c r="X9" s="137" t="s">
        <v>8656</v>
      </c>
      <c r="Y9" s="137" t="s">
        <v>1814</v>
      </c>
      <c r="Z9" s="137" t="s">
        <v>12293</v>
      </c>
      <c r="AA9" s="137" t="s">
        <v>8634</v>
      </c>
      <c r="AB9" s="137" t="s">
        <v>8636</v>
      </c>
      <c r="AC9" s="137" t="s">
        <v>8637</v>
      </c>
      <c r="AD9" s="146">
        <v>2</v>
      </c>
    </row>
    <row r="10" spans="1:30" ht="16.5" customHeight="1" x14ac:dyDescent="0.2">
      <c r="A10" s="444" t="s">
        <v>6958</v>
      </c>
      <c r="B10" s="180" t="s">
        <v>12294</v>
      </c>
      <c r="C10" s="443" t="s">
        <v>12281</v>
      </c>
      <c r="D10" s="318" t="s">
        <v>8670</v>
      </c>
      <c r="E10" s="137" t="s">
        <v>8671</v>
      </c>
      <c r="F10" s="137" t="s">
        <v>8672</v>
      </c>
      <c r="G10" s="137" t="s">
        <v>12295</v>
      </c>
      <c r="H10" s="137" t="s">
        <v>8634</v>
      </c>
      <c r="I10" s="137" t="s">
        <v>8636</v>
      </c>
      <c r="J10" s="137" t="s">
        <v>8637</v>
      </c>
      <c r="K10" s="141" t="s">
        <v>1043</v>
      </c>
      <c r="L10" s="220" t="s">
        <v>8670</v>
      </c>
      <c r="M10" s="141" t="s">
        <v>8671</v>
      </c>
      <c r="N10" s="140" t="s">
        <v>1812</v>
      </c>
      <c r="O10" s="141" t="s">
        <v>1041</v>
      </c>
      <c r="P10" s="141" t="s">
        <v>1042</v>
      </c>
      <c r="Q10" s="141" t="s">
        <v>40</v>
      </c>
      <c r="R10" s="137" t="s">
        <v>8639</v>
      </c>
      <c r="S10" s="143">
        <v>9789814969444</v>
      </c>
      <c r="T10" s="140">
        <v>48</v>
      </c>
      <c r="U10" s="137" t="s">
        <v>1814</v>
      </c>
      <c r="V10" s="137" t="s">
        <v>12293</v>
      </c>
      <c r="W10" s="137" t="s">
        <v>8664</v>
      </c>
      <c r="X10" s="137" t="s">
        <v>8673</v>
      </c>
      <c r="Y10" s="137" t="s">
        <v>1814</v>
      </c>
      <c r="Z10" s="137" t="s">
        <v>12293</v>
      </c>
      <c r="AA10" s="137" t="s">
        <v>8634</v>
      </c>
      <c r="AB10" s="137" t="s">
        <v>8636</v>
      </c>
      <c r="AC10" s="137" t="s">
        <v>8637</v>
      </c>
      <c r="AD10" s="146">
        <v>2</v>
      </c>
    </row>
    <row r="11" spans="1:30" ht="16.5" customHeight="1" x14ac:dyDescent="0.2">
      <c r="A11" s="180" t="s">
        <v>6942</v>
      </c>
      <c r="B11" s="180" t="s">
        <v>8666</v>
      </c>
      <c r="C11" s="443" t="s">
        <v>12281</v>
      </c>
      <c r="D11" s="318" t="s">
        <v>8745</v>
      </c>
      <c r="E11" s="321" t="s">
        <v>8746</v>
      </c>
      <c r="F11" s="137" t="s">
        <v>8747</v>
      </c>
      <c r="G11" s="137" t="s">
        <v>12296</v>
      </c>
      <c r="H11" s="137" t="s">
        <v>8634</v>
      </c>
      <c r="I11" s="137" t="s">
        <v>8636</v>
      </c>
      <c r="J11" s="137" t="s">
        <v>8637</v>
      </c>
      <c r="K11" s="141" t="s">
        <v>1043</v>
      </c>
      <c r="L11" s="220" t="s">
        <v>8745</v>
      </c>
      <c r="M11" s="141" t="s">
        <v>8746</v>
      </c>
      <c r="N11" s="140" t="s">
        <v>1812</v>
      </c>
      <c r="O11" s="141" t="s">
        <v>1041</v>
      </c>
      <c r="P11" s="141" t="s">
        <v>1042</v>
      </c>
      <c r="Q11" s="141" t="s">
        <v>40</v>
      </c>
      <c r="R11" s="137" t="s">
        <v>8639</v>
      </c>
      <c r="S11" s="143">
        <v>9789814969444</v>
      </c>
      <c r="T11" s="445">
        <v>60</v>
      </c>
      <c r="U11" s="137" t="s">
        <v>1814</v>
      </c>
      <c r="V11" s="137" t="s">
        <v>12293</v>
      </c>
      <c r="W11" s="137" t="s">
        <v>8126</v>
      </c>
      <c r="X11" s="137" t="s">
        <v>8748</v>
      </c>
      <c r="Y11" s="137" t="s">
        <v>1814</v>
      </c>
      <c r="Z11" s="137" t="s">
        <v>12293</v>
      </c>
      <c r="AA11" s="137" t="s">
        <v>8634</v>
      </c>
      <c r="AB11" s="137" t="s">
        <v>8636</v>
      </c>
      <c r="AC11" s="137" t="s">
        <v>8637</v>
      </c>
      <c r="AD11" s="146">
        <v>2</v>
      </c>
    </row>
    <row r="12" spans="1:30" ht="16.5" customHeight="1" x14ac:dyDescent="0.2">
      <c r="A12" s="444" t="s">
        <v>10203</v>
      </c>
      <c r="B12" s="180" t="s">
        <v>12297</v>
      </c>
      <c r="C12" s="443" t="s">
        <v>12281</v>
      </c>
      <c r="D12" s="318" t="s">
        <v>10327</v>
      </c>
      <c r="E12" s="137" t="s">
        <v>10328</v>
      </c>
      <c r="F12" s="137" t="s">
        <v>10329</v>
      </c>
      <c r="G12" s="137" t="s">
        <v>10330</v>
      </c>
      <c r="H12" s="139" t="s">
        <v>10331</v>
      </c>
      <c r="I12" s="139" t="s">
        <v>10333</v>
      </c>
      <c r="J12" s="137" t="s">
        <v>12298</v>
      </c>
      <c r="K12" s="140" t="s">
        <v>1043</v>
      </c>
      <c r="L12" s="141" t="s">
        <v>10327</v>
      </c>
      <c r="M12" s="141" t="s">
        <v>10328</v>
      </c>
      <c r="N12" s="140" t="s">
        <v>1812</v>
      </c>
      <c r="O12" s="141" t="s">
        <v>1041</v>
      </c>
      <c r="P12" s="141" t="s">
        <v>1042</v>
      </c>
      <c r="Q12" s="141" t="s">
        <v>42</v>
      </c>
      <c r="R12" s="137" t="s">
        <v>10319</v>
      </c>
      <c r="S12" s="143">
        <v>9789814969468</v>
      </c>
      <c r="T12" s="140">
        <v>8</v>
      </c>
      <c r="U12" s="137" t="s">
        <v>2375</v>
      </c>
      <c r="V12" s="137" t="s">
        <v>10320</v>
      </c>
      <c r="W12" s="137" t="s">
        <v>10321</v>
      </c>
      <c r="X12" s="137" t="s">
        <v>10330</v>
      </c>
      <c r="Y12" s="137" t="s">
        <v>2375</v>
      </c>
      <c r="Z12" s="137" t="s">
        <v>10320</v>
      </c>
      <c r="AA12" s="137" t="s">
        <v>10331</v>
      </c>
      <c r="AB12" s="137" t="s">
        <v>10333</v>
      </c>
      <c r="AC12" s="139" t="s">
        <v>10334</v>
      </c>
      <c r="AD12" s="146">
        <v>2</v>
      </c>
    </row>
    <row r="13" spans="1:30" ht="16.5" customHeight="1" x14ac:dyDescent="0.2">
      <c r="A13" s="446"/>
      <c r="B13" s="446"/>
      <c r="C13" s="447"/>
      <c r="D13" s="446"/>
      <c r="E13" s="446"/>
      <c r="F13" s="446"/>
      <c r="G13" s="448"/>
      <c r="H13" s="446"/>
      <c r="I13" s="446"/>
      <c r="J13" s="446"/>
      <c r="K13" s="447"/>
      <c r="L13" s="447"/>
      <c r="M13" s="447"/>
      <c r="N13" s="447"/>
      <c r="O13" s="447"/>
      <c r="P13" s="447"/>
      <c r="Q13" s="449"/>
      <c r="R13" s="446"/>
      <c r="S13" s="450"/>
      <c r="T13" s="447"/>
      <c r="U13" s="446"/>
      <c r="V13" s="446"/>
      <c r="W13" s="446"/>
      <c r="X13" s="451"/>
      <c r="Y13" s="451"/>
      <c r="Z13" s="451"/>
      <c r="AA13" s="451"/>
      <c r="AB13" s="451"/>
      <c r="AC13" s="451"/>
      <c r="AD13" s="452"/>
    </row>
    <row r="14" spans="1:30" ht="16.5" customHeight="1" x14ac:dyDescent="0.2">
      <c r="A14" s="453" t="s">
        <v>11380</v>
      </c>
      <c r="B14" s="446"/>
      <c r="C14" s="447"/>
      <c r="D14" s="446"/>
      <c r="E14" s="446"/>
      <c r="F14" s="446"/>
      <c r="G14" s="448"/>
      <c r="H14" s="446"/>
      <c r="I14" s="446"/>
      <c r="J14" s="446"/>
      <c r="K14" s="447"/>
      <c r="L14" s="447"/>
      <c r="M14" s="447"/>
      <c r="N14" s="447"/>
      <c r="O14" s="447"/>
      <c r="P14" s="447"/>
      <c r="Q14" s="449"/>
      <c r="R14" s="446"/>
      <c r="S14" s="450"/>
      <c r="T14" s="447"/>
      <c r="U14" s="446"/>
      <c r="V14" s="446"/>
      <c r="W14" s="446"/>
      <c r="X14" s="451"/>
      <c r="Y14" s="451"/>
      <c r="Z14" s="451"/>
      <c r="AA14" s="451"/>
      <c r="AB14" s="451"/>
      <c r="AC14" s="451"/>
      <c r="AD14" s="452"/>
    </row>
    <row r="15" spans="1:30" ht="16.5" customHeight="1" x14ac:dyDescent="0.2">
      <c r="A15" s="454" t="s">
        <v>5479</v>
      </c>
      <c r="B15" s="454" t="s">
        <v>12299</v>
      </c>
      <c r="C15" s="455" t="s">
        <v>12300</v>
      </c>
      <c r="D15" s="137" t="s">
        <v>5508</v>
      </c>
      <c r="E15" s="137" t="s">
        <v>5509</v>
      </c>
      <c r="F15" s="137" t="s">
        <v>5510</v>
      </c>
      <c r="G15" s="137" t="s">
        <v>5511</v>
      </c>
      <c r="H15" s="139" t="s">
        <v>5277</v>
      </c>
      <c r="I15" s="139" t="s">
        <v>5279</v>
      </c>
      <c r="J15" s="222" t="s">
        <v>5280</v>
      </c>
      <c r="K15" s="140" t="s">
        <v>1043</v>
      </c>
      <c r="L15" s="141" t="s">
        <v>5508</v>
      </c>
      <c r="M15" s="140" t="s">
        <v>5509</v>
      </c>
      <c r="N15" s="140" t="s">
        <v>1812</v>
      </c>
      <c r="O15" s="140" t="s">
        <v>1041</v>
      </c>
      <c r="P15" s="140" t="s">
        <v>1042</v>
      </c>
      <c r="Q15" s="141" t="s">
        <v>37</v>
      </c>
      <c r="R15" s="137" t="s">
        <v>5476</v>
      </c>
      <c r="S15" s="143">
        <v>9789814969406</v>
      </c>
      <c r="T15" s="140">
        <v>83</v>
      </c>
      <c r="U15" s="137" t="s">
        <v>1814</v>
      </c>
      <c r="V15" s="137" t="s">
        <v>5259</v>
      </c>
      <c r="W15" s="137" t="s">
        <v>5477</v>
      </c>
      <c r="X15" s="137" t="s">
        <v>5511</v>
      </c>
      <c r="Y15" s="137" t="s">
        <v>1814</v>
      </c>
      <c r="Z15" s="137" t="s">
        <v>5259</v>
      </c>
      <c r="AA15" s="139" t="s">
        <v>5277</v>
      </c>
      <c r="AB15" s="137" t="s">
        <v>5279</v>
      </c>
      <c r="AC15" s="139" t="s">
        <v>5280</v>
      </c>
      <c r="AD15" s="146">
        <v>4</v>
      </c>
    </row>
    <row r="16" spans="1:30" ht="16.5" customHeight="1" x14ac:dyDescent="0.2">
      <c r="A16" s="454" t="s">
        <v>5496</v>
      </c>
      <c r="B16" s="454" t="s">
        <v>12301</v>
      </c>
      <c r="C16" s="455" t="s">
        <v>12300</v>
      </c>
      <c r="D16" s="137" t="s">
        <v>5514</v>
      </c>
      <c r="E16" s="137" t="s">
        <v>5515</v>
      </c>
      <c r="F16" s="137" t="s">
        <v>5516</v>
      </c>
      <c r="G16" s="137" t="s">
        <v>5517</v>
      </c>
      <c r="H16" s="139" t="s">
        <v>5500</v>
      </c>
      <c r="I16" s="139" t="s">
        <v>5502</v>
      </c>
      <c r="J16" s="222" t="s">
        <v>5503</v>
      </c>
      <c r="K16" s="140" t="s">
        <v>1043</v>
      </c>
      <c r="L16" s="141" t="s">
        <v>5514</v>
      </c>
      <c r="M16" s="140" t="s">
        <v>5515</v>
      </c>
      <c r="N16" s="140" t="s">
        <v>1812</v>
      </c>
      <c r="O16" s="140" t="s">
        <v>1041</v>
      </c>
      <c r="P16" s="140" t="s">
        <v>1042</v>
      </c>
      <c r="Q16" s="141" t="s">
        <v>37</v>
      </c>
      <c r="R16" s="137" t="s">
        <v>5476</v>
      </c>
      <c r="S16" s="143">
        <v>9789814969406</v>
      </c>
      <c r="T16" s="140">
        <v>85</v>
      </c>
      <c r="U16" s="137" t="s">
        <v>1814</v>
      </c>
      <c r="V16" s="137" t="s">
        <v>5259</v>
      </c>
      <c r="W16" s="137" t="s">
        <v>5477</v>
      </c>
      <c r="X16" s="137" t="s">
        <v>12302</v>
      </c>
      <c r="Y16" s="137" t="s">
        <v>1814</v>
      </c>
      <c r="Z16" s="137" t="s">
        <v>5259</v>
      </c>
      <c r="AA16" s="139" t="s">
        <v>5500</v>
      </c>
      <c r="AB16" s="137" t="s">
        <v>5502</v>
      </c>
      <c r="AC16" s="139" t="s">
        <v>5503</v>
      </c>
      <c r="AD16" s="146">
        <v>4</v>
      </c>
    </row>
    <row r="17" spans="1:30" ht="16.5" customHeight="1" x14ac:dyDescent="0.2">
      <c r="A17" s="454" t="s">
        <v>5527</v>
      </c>
      <c r="B17" s="454" t="s">
        <v>12303</v>
      </c>
      <c r="C17" s="455" t="s">
        <v>12300</v>
      </c>
      <c r="D17" s="137" t="s">
        <v>5545</v>
      </c>
      <c r="E17" s="137" t="s">
        <v>5546</v>
      </c>
      <c r="F17" s="137" t="s">
        <v>5547</v>
      </c>
      <c r="G17" s="137" t="s">
        <v>5548</v>
      </c>
      <c r="H17" s="139" t="s">
        <v>5277</v>
      </c>
      <c r="I17" s="139" t="s">
        <v>5279</v>
      </c>
      <c r="J17" s="222" t="s">
        <v>5280</v>
      </c>
      <c r="K17" s="140" t="s">
        <v>1043</v>
      </c>
      <c r="L17" s="141" t="s">
        <v>5545</v>
      </c>
      <c r="M17" s="140" t="s">
        <v>5546</v>
      </c>
      <c r="N17" s="140" t="s">
        <v>1812</v>
      </c>
      <c r="O17" s="140" t="s">
        <v>1041</v>
      </c>
      <c r="P17" s="140" t="s">
        <v>1042</v>
      </c>
      <c r="Q17" s="141" t="s">
        <v>37</v>
      </c>
      <c r="R17" s="137" t="s">
        <v>5476</v>
      </c>
      <c r="S17" s="143">
        <v>9789814969406</v>
      </c>
      <c r="T17" s="140">
        <v>92</v>
      </c>
      <c r="U17" s="137" t="s">
        <v>1814</v>
      </c>
      <c r="V17" s="137" t="s">
        <v>5259</v>
      </c>
      <c r="W17" s="137" t="s">
        <v>5526</v>
      </c>
      <c r="X17" s="137" t="s">
        <v>5548</v>
      </c>
      <c r="Y17" s="137" t="s">
        <v>1814</v>
      </c>
      <c r="Z17" s="137" t="s">
        <v>5259</v>
      </c>
      <c r="AA17" s="139" t="s">
        <v>5277</v>
      </c>
      <c r="AB17" s="137" t="s">
        <v>5279</v>
      </c>
      <c r="AC17" s="139" t="s">
        <v>5280</v>
      </c>
      <c r="AD17" s="146">
        <v>4</v>
      </c>
    </row>
    <row r="18" spans="1:30" ht="16.5" customHeight="1" x14ac:dyDescent="0.2">
      <c r="A18" s="454" t="s">
        <v>5539</v>
      </c>
      <c r="B18" s="454" t="s">
        <v>12304</v>
      </c>
      <c r="C18" s="455" t="s">
        <v>12300</v>
      </c>
      <c r="D18" s="137" t="s">
        <v>5550</v>
      </c>
      <c r="E18" s="137" t="s">
        <v>5551</v>
      </c>
      <c r="F18" s="137" t="s">
        <v>5552</v>
      </c>
      <c r="G18" s="137" t="s">
        <v>5553</v>
      </c>
      <c r="H18" s="139" t="s">
        <v>5500</v>
      </c>
      <c r="I18" s="139" t="s">
        <v>5502</v>
      </c>
      <c r="J18" s="222" t="s">
        <v>5503</v>
      </c>
      <c r="K18" s="140" t="s">
        <v>1043</v>
      </c>
      <c r="L18" s="141" t="s">
        <v>5550</v>
      </c>
      <c r="M18" s="140" t="s">
        <v>5551</v>
      </c>
      <c r="N18" s="140" t="s">
        <v>1812</v>
      </c>
      <c r="O18" s="140" t="s">
        <v>1041</v>
      </c>
      <c r="P18" s="140" t="s">
        <v>1042</v>
      </c>
      <c r="Q18" s="141" t="s">
        <v>37</v>
      </c>
      <c r="R18" s="137" t="s">
        <v>5476</v>
      </c>
      <c r="S18" s="143">
        <v>9789814969406</v>
      </c>
      <c r="T18" s="140">
        <v>94</v>
      </c>
      <c r="U18" s="137" t="s">
        <v>1814</v>
      </c>
      <c r="V18" s="137" t="s">
        <v>5259</v>
      </c>
      <c r="W18" s="137" t="s">
        <v>5526</v>
      </c>
      <c r="X18" s="137" t="s">
        <v>5553</v>
      </c>
      <c r="Y18" s="137" t="s">
        <v>1814</v>
      </c>
      <c r="Z18" s="137" t="s">
        <v>5259</v>
      </c>
      <c r="AA18" s="139" t="s">
        <v>5500</v>
      </c>
      <c r="AB18" s="137" t="s">
        <v>5502</v>
      </c>
      <c r="AC18" s="139" t="s">
        <v>5503</v>
      </c>
      <c r="AD18" s="146">
        <v>4</v>
      </c>
    </row>
    <row r="19" spans="1:30" ht="16.5" customHeight="1" x14ac:dyDescent="0.2">
      <c r="A19" s="454" t="s">
        <v>5561</v>
      </c>
      <c r="B19" s="454" t="s">
        <v>12305</v>
      </c>
      <c r="C19" s="455" t="s">
        <v>12300</v>
      </c>
      <c r="D19" s="137" t="s">
        <v>5578</v>
      </c>
      <c r="E19" s="137" t="s">
        <v>5579</v>
      </c>
      <c r="F19" s="137" t="s">
        <v>5580</v>
      </c>
      <c r="G19" s="137" t="s">
        <v>5581</v>
      </c>
      <c r="H19" s="139" t="s">
        <v>5277</v>
      </c>
      <c r="I19" s="139" t="s">
        <v>5279</v>
      </c>
      <c r="J19" s="222" t="s">
        <v>5280</v>
      </c>
      <c r="K19" s="140" t="s">
        <v>1043</v>
      </c>
      <c r="L19" s="141" t="s">
        <v>5578</v>
      </c>
      <c r="M19" s="140" t="s">
        <v>5579</v>
      </c>
      <c r="N19" s="140" t="s">
        <v>1812</v>
      </c>
      <c r="O19" s="140" t="s">
        <v>1041</v>
      </c>
      <c r="P19" s="140" t="s">
        <v>1042</v>
      </c>
      <c r="Q19" s="141" t="s">
        <v>37</v>
      </c>
      <c r="R19" s="137" t="s">
        <v>5476</v>
      </c>
      <c r="S19" s="143">
        <v>9789814969406</v>
      </c>
      <c r="T19" s="140">
        <v>100</v>
      </c>
      <c r="U19" s="137" t="s">
        <v>1814</v>
      </c>
      <c r="V19" s="137" t="s">
        <v>5259</v>
      </c>
      <c r="W19" s="137" t="s">
        <v>5560</v>
      </c>
      <c r="X19" s="137" t="s">
        <v>5581</v>
      </c>
      <c r="Y19" s="137" t="s">
        <v>1814</v>
      </c>
      <c r="Z19" s="137" t="s">
        <v>5259</v>
      </c>
      <c r="AA19" s="139" t="s">
        <v>5277</v>
      </c>
      <c r="AB19" s="137" t="s">
        <v>5279</v>
      </c>
      <c r="AC19" s="139" t="s">
        <v>5280</v>
      </c>
      <c r="AD19" s="146">
        <v>4</v>
      </c>
    </row>
    <row r="20" spans="1:30" ht="16.5" customHeight="1" x14ac:dyDescent="0.2">
      <c r="A20" s="454" t="s">
        <v>5572</v>
      </c>
      <c r="B20" s="454" t="s">
        <v>12306</v>
      </c>
      <c r="C20" s="455" t="s">
        <v>12300</v>
      </c>
      <c r="D20" s="137" t="s">
        <v>5583</v>
      </c>
      <c r="E20" s="137" t="s">
        <v>5584</v>
      </c>
      <c r="F20" s="137" t="s">
        <v>5585</v>
      </c>
      <c r="G20" s="137" t="s">
        <v>5587</v>
      </c>
      <c r="H20" s="139" t="s">
        <v>5500</v>
      </c>
      <c r="I20" s="139" t="s">
        <v>5502</v>
      </c>
      <c r="J20" s="222" t="s">
        <v>5503</v>
      </c>
      <c r="K20" s="140" t="s">
        <v>1043</v>
      </c>
      <c r="L20" s="141" t="s">
        <v>5583</v>
      </c>
      <c r="M20" s="140" t="s">
        <v>5584</v>
      </c>
      <c r="N20" s="140" t="s">
        <v>1812</v>
      </c>
      <c r="O20" s="140" t="s">
        <v>1041</v>
      </c>
      <c r="P20" s="140" t="s">
        <v>1042</v>
      </c>
      <c r="Q20" s="141" t="s">
        <v>37</v>
      </c>
      <c r="R20" s="137" t="s">
        <v>5476</v>
      </c>
      <c r="S20" s="143">
        <v>9789814969406</v>
      </c>
      <c r="T20" s="140">
        <v>102</v>
      </c>
      <c r="U20" s="137" t="s">
        <v>1814</v>
      </c>
      <c r="V20" s="137" t="s">
        <v>5259</v>
      </c>
      <c r="W20" s="137" t="s">
        <v>5560</v>
      </c>
      <c r="X20" s="137" t="s">
        <v>5587</v>
      </c>
      <c r="Y20" s="137" t="s">
        <v>1814</v>
      </c>
      <c r="Z20" s="137" t="s">
        <v>5259</v>
      </c>
      <c r="AA20" s="139" t="s">
        <v>5500</v>
      </c>
      <c r="AB20" s="137" t="s">
        <v>5502</v>
      </c>
      <c r="AC20" s="139" t="s">
        <v>5503</v>
      </c>
      <c r="AD20" s="146">
        <v>4</v>
      </c>
    </row>
    <row r="21" spans="1:30" ht="16.5" customHeight="1" x14ac:dyDescent="0.2">
      <c r="A21" s="454" t="s">
        <v>5595</v>
      </c>
      <c r="B21" s="454" t="s">
        <v>12307</v>
      </c>
      <c r="C21" s="455" t="s">
        <v>12300</v>
      </c>
      <c r="D21" s="137" t="s">
        <v>5612</v>
      </c>
      <c r="E21" s="137" t="s">
        <v>5613</v>
      </c>
      <c r="F21" s="137" t="s">
        <v>5614</v>
      </c>
      <c r="G21" s="137" t="s">
        <v>5615</v>
      </c>
      <c r="H21" s="139" t="s">
        <v>5277</v>
      </c>
      <c r="I21" s="139" t="s">
        <v>5279</v>
      </c>
      <c r="J21" s="222" t="s">
        <v>5280</v>
      </c>
      <c r="K21" s="140" t="s">
        <v>1043</v>
      </c>
      <c r="L21" s="141" t="s">
        <v>5612</v>
      </c>
      <c r="M21" s="140" t="s">
        <v>5613</v>
      </c>
      <c r="N21" s="140" t="s">
        <v>1812</v>
      </c>
      <c r="O21" s="140" t="s">
        <v>1041</v>
      </c>
      <c r="P21" s="140" t="s">
        <v>1042</v>
      </c>
      <c r="Q21" s="141" t="s">
        <v>37</v>
      </c>
      <c r="R21" s="137" t="s">
        <v>5476</v>
      </c>
      <c r="S21" s="143">
        <v>9789814969406</v>
      </c>
      <c r="T21" s="140">
        <v>108</v>
      </c>
      <c r="U21" s="137" t="s">
        <v>1814</v>
      </c>
      <c r="V21" s="137" t="s">
        <v>5259</v>
      </c>
      <c r="W21" s="137" t="s">
        <v>5594</v>
      </c>
      <c r="X21" s="137" t="s">
        <v>5615</v>
      </c>
      <c r="Y21" s="137" t="s">
        <v>1814</v>
      </c>
      <c r="Z21" s="137" t="s">
        <v>5259</v>
      </c>
      <c r="AA21" s="139" t="s">
        <v>5277</v>
      </c>
      <c r="AB21" s="137" t="s">
        <v>5279</v>
      </c>
      <c r="AC21" s="139" t="s">
        <v>5280</v>
      </c>
      <c r="AD21" s="146">
        <v>4</v>
      </c>
    </row>
    <row r="22" spans="1:30" ht="16.5" customHeight="1" x14ac:dyDescent="0.2">
      <c r="A22" s="454" t="s">
        <v>5606</v>
      </c>
      <c r="B22" s="454" t="s">
        <v>12308</v>
      </c>
      <c r="C22" s="455" t="s">
        <v>12300</v>
      </c>
      <c r="D22" s="137" t="s">
        <v>5617</v>
      </c>
      <c r="E22" s="137" t="s">
        <v>5618</v>
      </c>
      <c r="F22" s="137" t="s">
        <v>5619</v>
      </c>
      <c r="G22" s="137" t="s">
        <v>5620</v>
      </c>
      <c r="H22" s="139" t="s">
        <v>5500</v>
      </c>
      <c r="I22" s="139" t="s">
        <v>5502</v>
      </c>
      <c r="J22" s="222" t="s">
        <v>5503</v>
      </c>
      <c r="K22" s="140" t="s">
        <v>1043</v>
      </c>
      <c r="L22" s="141" t="s">
        <v>5617</v>
      </c>
      <c r="M22" s="140" t="s">
        <v>5618</v>
      </c>
      <c r="N22" s="140" t="s">
        <v>1812</v>
      </c>
      <c r="O22" s="140" t="s">
        <v>1041</v>
      </c>
      <c r="P22" s="140" t="s">
        <v>1042</v>
      </c>
      <c r="Q22" s="141" t="s">
        <v>37</v>
      </c>
      <c r="R22" s="137" t="s">
        <v>5476</v>
      </c>
      <c r="S22" s="143">
        <v>9789814969406</v>
      </c>
      <c r="T22" s="140">
        <v>110</v>
      </c>
      <c r="U22" s="137" t="s">
        <v>1814</v>
      </c>
      <c r="V22" s="137" t="s">
        <v>5259</v>
      </c>
      <c r="W22" s="137" t="s">
        <v>5594</v>
      </c>
      <c r="X22" s="137" t="s">
        <v>5620</v>
      </c>
      <c r="Y22" s="137" t="s">
        <v>1814</v>
      </c>
      <c r="Z22" s="137" t="s">
        <v>5259</v>
      </c>
      <c r="AA22" s="139" t="s">
        <v>5500</v>
      </c>
      <c r="AB22" s="137" t="s">
        <v>5502</v>
      </c>
      <c r="AC22" s="139" t="s">
        <v>5503</v>
      </c>
      <c r="AD22" s="146">
        <v>4</v>
      </c>
    </row>
    <row r="23" spans="1:30" ht="16.5" customHeight="1" x14ac:dyDescent="0.2">
      <c r="A23" s="446"/>
      <c r="B23" s="446"/>
      <c r="C23" s="447"/>
      <c r="D23" s="446"/>
      <c r="E23" s="446"/>
      <c r="F23" s="446"/>
      <c r="G23" s="448"/>
      <c r="H23" s="446"/>
      <c r="I23" s="446"/>
      <c r="J23" s="446"/>
      <c r="K23" s="447"/>
      <c r="L23" s="447"/>
      <c r="M23" s="447"/>
      <c r="N23" s="447"/>
      <c r="O23" s="447"/>
      <c r="P23" s="447"/>
      <c r="Q23" s="447"/>
      <c r="R23" s="446"/>
      <c r="S23" s="450"/>
      <c r="T23" s="447"/>
      <c r="U23" s="446"/>
      <c r="V23" s="446"/>
      <c r="W23" s="446"/>
      <c r="X23" s="446"/>
      <c r="Y23" s="446"/>
      <c r="Z23" s="446"/>
      <c r="AA23" s="446"/>
      <c r="AB23" s="446"/>
      <c r="AC23" s="446"/>
      <c r="AD23" s="452"/>
    </row>
    <row r="24" spans="1:30" ht="16.5" customHeight="1" x14ac:dyDescent="0.2">
      <c r="A24" s="453" t="s">
        <v>12309</v>
      </c>
      <c r="B24" s="446"/>
      <c r="C24" s="447"/>
      <c r="D24" s="448"/>
      <c r="E24" s="448"/>
      <c r="F24" s="448"/>
      <c r="G24" s="448"/>
      <c r="H24" s="446"/>
      <c r="I24" s="446"/>
      <c r="J24" s="446"/>
      <c r="K24" s="446"/>
      <c r="L24" s="447"/>
      <c r="M24" s="447"/>
      <c r="N24" s="447"/>
      <c r="O24" s="447"/>
      <c r="P24" s="447"/>
      <c r="Q24" s="447"/>
      <c r="R24" s="456"/>
      <c r="S24" s="457"/>
      <c r="T24" s="458"/>
      <c r="U24" s="459"/>
      <c r="V24" s="448"/>
      <c r="W24" s="457"/>
      <c r="X24" s="457"/>
      <c r="Y24" s="457"/>
      <c r="Z24" s="457"/>
      <c r="AA24" s="457"/>
      <c r="AB24" s="448"/>
      <c r="AC24" s="457"/>
      <c r="AD24" s="452"/>
    </row>
    <row r="25" spans="1:30" ht="16.5" customHeight="1" x14ac:dyDescent="0.2">
      <c r="A25" s="547" t="s">
        <v>12310</v>
      </c>
      <c r="B25" s="478"/>
      <c r="C25" s="479"/>
      <c r="D25" s="222" t="s">
        <v>3904</v>
      </c>
      <c r="E25" s="219" t="s">
        <v>3905</v>
      </c>
      <c r="F25" s="137" t="s">
        <v>3906</v>
      </c>
      <c r="G25" s="137" t="s">
        <v>3907</v>
      </c>
      <c r="H25" s="137" t="s">
        <v>3908</v>
      </c>
      <c r="I25" s="137" t="s">
        <v>3910</v>
      </c>
      <c r="J25" s="137" t="s">
        <v>12311</v>
      </c>
      <c r="K25" s="140" t="s">
        <v>3912</v>
      </c>
      <c r="L25" s="221" t="s">
        <v>3904</v>
      </c>
      <c r="M25" s="140" t="s">
        <v>3905</v>
      </c>
      <c r="N25" s="140" t="s">
        <v>1812</v>
      </c>
      <c r="O25" s="141" t="s">
        <v>1041</v>
      </c>
      <c r="P25" s="141" t="s">
        <v>1042</v>
      </c>
      <c r="Q25" s="141" t="s">
        <v>33</v>
      </c>
      <c r="R25" s="137" t="s">
        <v>3849</v>
      </c>
      <c r="S25" s="143">
        <v>9789814969383</v>
      </c>
      <c r="T25" s="140">
        <v>76</v>
      </c>
      <c r="U25" s="137" t="s">
        <v>2600</v>
      </c>
      <c r="V25" s="137" t="s">
        <v>3850</v>
      </c>
      <c r="W25" s="137" t="s">
        <v>3871</v>
      </c>
      <c r="X25" s="137" t="s">
        <v>3907</v>
      </c>
      <c r="Y25" s="137" t="s">
        <v>2600</v>
      </c>
      <c r="Z25" s="137" t="s">
        <v>3850</v>
      </c>
      <c r="AA25" s="137" t="s">
        <v>3908</v>
      </c>
      <c r="AB25" s="144" t="s">
        <v>3910</v>
      </c>
      <c r="AC25" s="139" t="s">
        <v>3922</v>
      </c>
      <c r="AD25" s="146">
        <v>5</v>
      </c>
    </row>
    <row r="26" spans="1:30" ht="16.5" customHeight="1" x14ac:dyDescent="0.2">
      <c r="A26" s="547" t="s">
        <v>12310</v>
      </c>
      <c r="B26" s="478"/>
      <c r="C26" s="479"/>
      <c r="D26" s="318" t="s">
        <v>8749</v>
      </c>
      <c r="E26" s="321" t="s">
        <v>8750</v>
      </c>
      <c r="F26" s="137" t="s">
        <v>8751</v>
      </c>
      <c r="G26" s="137" t="s">
        <v>8752</v>
      </c>
      <c r="H26" s="137" t="s">
        <v>5382</v>
      </c>
      <c r="I26" s="137" t="s">
        <v>8753</v>
      </c>
      <c r="J26" s="137" t="s">
        <v>8754</v>
      </c>
      <c r="K26" s="141" t="s">
        <v>1043</v>
      </c>
      <c r="L26" s="220" t="s">
        <v>8749</v>
      </c>
      <c r="M26" s="141" t="s">
        <v>8750</v>
      </c>
      <c r="N26" s="140" t="s">
        <v>1812</v>
      </c>
      <c r="O26" s="141" t="s">
        <v>1041</v>
      </c>
      <c r="P26" s="141" t="s">
        <v>1042</v>
      </c>
      <c r="Q26" s="141" t="s">
        <v>40</v>
      </c>
      <c r="R26" s="137" t="s">
        <v>8639</v>
      </c>
      <c r="S26" s="143">
        <v>9789814969444</v>
      </c>
      <c r="T26" s="445">
        <v>61</v>
      </c>
      <c r="U26" s="137" t="s">
        <v>1814</v>
      </c>
      <c r="V26" s="137" t="s">
        <v>12293</v>
      </c>
      <c r="W26" s="137" t="s">
        <v>8126</v>
      </c>
      <c r="X26" s="137" t="s">
        <v>12312</v>
      </c>
      <c r="Y26" s="137" t="s">
        <v>1814</v>
      </c>
      <c r="Z26" s="137" t="s">
        <v>12293</v>
      </c>
      <c r="AA26" s="137" t="s">
        <v>8634</v>
      </c>
      <c r="AB26" s="137" t="s">
        <v>8636</v>
      </c>
      <c r="AC26" s="137" t="s">
        <v>8637</v>
      </c>
      <c r="AD26" s="146">
        <v>2</v>
      </c>
    </row>
    <row r="27" spans="1:30" ht="16.5" customHeight="1" x14ac:dyDescent="0.2">
      <c r="A27" s="547" t="s">
        <v>12310</v>
      </c>
      <c r="B27" s="478"/>
      <c r="C27" s="479"/>
      <c r="D27" s="318" t="s">
        <v>8755</v>
      </c>
      <c r="E27" s="321" t="s">
        <v>8756</v>
      </c>
      <c r="F27" s="137" t="s">
        <v>8757</v>
      </c>
      <c r="G27" s="137" t="s">
        <v>8758</v>
      </c>
      <c r="H27" s="137" t="s">
        <v>5426</v>
      </c>
      <c r="I27" s="137" t="s">
        <v>8759</v>
      </c>
      <c r="J27" s="137" t="s">
        <v>8760</v>
      </c>
      <c r="K27" s="141" t="s">
        <v>1043</v>
      </c>
      <c r="L27" s="220" t="s">
        <v>8755</v>
      </c>
      <c r="M27" s="141" t="s">
        <v>8756</v>
      </c>
      <c r="N27" s="140" t="s">
        <v>1812</v>
      </c>
      <c r="O27" s="141" t="s">
        <v>1041</v>
      </c>
      <c r="P27" s="141" t="s">
        <v>1042</v>
      </c>
      <c r="Q27" s="141" t="s">
        <v>40</v>
      </c>
      <c r="R27" s="137" t="s">
        <v>8639</v>
      </c>
      <c r="S27" s="143">
        <v>9789814969444</v>
      </c>
      <c r="T27" s="445">
        <v>63</v>
      </c>
      <c r="U27" s="137" t="s">
        <v>1814</v>
      </c>
      <c r="V27" s="137" t="s">
        <v>12293</v>
      </c>
      <c r="W27" s="137" t="s">
        <v>8126</v>
      </c>
      <c r="X27" s="137" t="s">
        <v>12313</v>
      </c>
      <c r="Y27" s="137" t="s">
        <v>1814</v>
      </c>
      <c r="Z27" s="137" t="s">
        <v>12293</v>
      </c>
      <c r="AA27" s="137" t="s">
        <v>8634</v>
      </c>
      <c r="AB27" s="137" t="s">
        <v>8636</v>
      </c>
      <c r="AC27" s="137" t="s">
        <v>8637</v>
      </c>
      <c r="AD27" s="146">
        <v>2</v>
      </c>
    </row>
    <row r="28" spans="1:30" ht="16.5" customHeight="1" x14ac:dyDescent="0.2">
      <c r="A28" s="547" t="s">
        <v>12310</v>
      </c>
      <c r="B28" s="478"/>
      <c r="C28" s="479"/>
      <c r="D28" s="318" t="s">
        <v>8761</v>
      </c>
      <c r="E28" s="321" t="s">
        <v>8762</v>
      </c>
      <c r="F28" s="137" t="s">
        <v>8763</v>
      </c>
      <c r="G28" s="137" t="s">
        <v>8764</v>
      </c>
      <c r="H28" s="137" t="s">
        <v>8765</v>
      </c>
      <c r="I28" s="137" t="s">
        <v>8766</v>
      </c>
      <c r="J28" s="137" t="s">
        <v>8767</v>
      </c>
      <c r="K28" s="141" t="s">
        <v>1043</v>
      </c>
      <c r="L28" s="220" t="s">
        <v>8761</v>
      </c>
      <c r="M28" s="141" t="s">
        <v>8762</v>
      </c>
      <c r="N28" s="140" t="s">
        <v>1812</v>
      </c>
      <c r="O28" s="141" t="s">
        <v>1041</v>
      </c>
      <c r="P28" s="141" t="s">
        <v>1042</v>
      </c>
      <c r="Q28" s="141" t="s">
        <v>40</v>
      </c>
      <c r="R28" s="137" t="s">
        <v>8639</v>
      </c>
      <c r="S28" s="143">
        <v>9789814969444</v>
      </c>
      <c r="T28" s="445">
        <v>65</v>
      </c>
      <c r="U28" s="137" t="s">
        <v>1814</v>
      </c>
      <c r="V28" s="137" t="s">
        <v>12293</v>
      </c>
      <c r="W28" s="137" t="s">
        <v>8126</v>
      </c>
      <c r="X28" s="137" t="s">
        <v>12314</v>
      </c>
      <c r="Y28" s="137" t="s">
        <v>1814</v>
      </c>
      <c r="Z28" s="137" t="s">
        <v>12293</v>
      </c>
      <c r="AA28" s="137" t="s">
        <v>8634</v>
      </c>
      <c r="AB28" s="137" t="s">
        <v>8636</v>
      </c>
      <c r="AC28" s="137" t="s">
        <v>8637</v>
      </c>
      <c r="AD28" s="146">
        <v>2</v>
      </c>
    </row>
    <row r="29" spans="1:30" ht="16.5" customHeight="1" x14ac:dyDescent="0.2">
      <c r="A29" s="547" t="s">
        <v>12310</v>
      </c>
      <c r="B29" s="478"/>
      <c r="C29" s="479"/>
      <c r="D29" s="318" t="s">
        <v>8768</v>
      </c>
      <c r="E29" s="321" t="s">
        <v>8769</v>
      </c>
      <c r="F29" s="137" t="s">
        <v>8770</v>
      </c>
      <c r="G29" s="137" t="s">
        <v>8771</v>
      </c>
      <c r="H29" s="137" t="s">
        <v>8772</v>
      </c>
      <c r="I29" s="137" t="s">
        <v>8773</v>
      </c>
      <c r="J29" s="137" t="s">
        <v>8774</v>
      </c>
      <c r="K29" s="141" t="s">
        <v>1043</v>
      </c>
      <c r="L29" s="220" t="s">
        <v>8768</v>
      </c>
      <c r="M29" s="141" t="s">
        <v>8769</v>
      </c>
      <c r="N29" s="140" t="s">
        <v>1812</v>
      </c>
      <c r="O29" s="141" t="s">
        <v>1041</v>
      </c>
      <c r="P29" s="141" t="s">
        <v>1042</v>
      </c>
      <c r="Q29" s="141" t="s">
        <v>40</v>
      </c>
      <c r="R29" s="137" t="s">
        <v>8639</v>
      </c>
      <c r="S29" s="143">
        <v>9789814969444</v>
      </c>
      <c r="T29" s="445">
        <v>65</v>
      </c>
      <c r="U29" s="137" t="s">
        <v>1814</v>
      </c>
      <c r="V29" s="137" t="s">
        <v>12293</v>
      </c>
      <c r="W29" s="137" t="s">
        <v>8126</v>
      </c>
      <c r="X29" s="137" t="s">
        <v>12315</v>
      </c>
      <c r="Y29" s="137" t="s">
        <v>1814</v>
      </c>
      <c r="Z29" s="137" t="s">
        <v>12293</v>
      </c>
      <c r="AA29" s="137" t="s">
        <v>8634</v>
      </c>
      <c r="AB29" s="137" t="s">
        <v>8636</v>
      </c>
      <c r="AC29" s="137" t="s">
        <v>8637</v>
      </c>
      <c r="AD29" s="146">
        <v>2</v>
      </c>
    </row>
    <row r="30" spans="1:30" ht="16.5" customHeight="1" x14ac:dyDescent="0.2">
      <c r="A30" s="547" t="s">
        <v>12310</v>
      </c>
      <c r="B30" s="478"/>
      <c r="C30" s="479"/>
      <c r="D30" s="318" t="s">
        <v>8913</v>
      </c>
      <c r="E30" s="137" t="s">
        <v>8914</v>
      </c>
      <c r="F30" s="137" t="s">
        <v>8915</v>
      </c>
      <c r="G30" s="137" t="s">
        <v>12316</v>
      </c>
      <c r="H30" s="137" t="s">
        <v>8917</v>
      </c>
      <c r="I30" s="137" t="s">
        <v>8919</v>
      </c>
      <c r="J30" s="137" t="s">
        <v>8920</v>
      </c>
      <c r="K30" s="141" t="s">
        <v>3903</v>
      </c>
      <c r="L30" s="141" t="s">
        <v>8913</v>
      </c>
      <c r="M30" s="141" t="s">
        <v>8914</v>
      </c>
      <c r="N30" s="140" t="s">
        <v>1812</v>
      </c>
      <c r="O30" s="141" t="s">
        <v>1041</v>
      </c>
      <c r="P30" s="141" t="s">
        <v>1042</v>
      </c>
      <c r="Q30" s="141" t="s">
        <v>40</v>
      </c>
      <c r="R30" s="137" t="s">
        <v>8813</v>
      </c>
      <c r="S30" s="143">
        <v>9789814969444</v>
      </c>
      <c r="T30" s="140">
        <v>95</v>
      </c>
      <c r="U30" s="137" t="s">
        <v>1814</v>
      </c>
      <c r="V30" s="137" t="s">
        <v>12317</v>
      </c>
      <c r="W30" s="137" t="s">
        <v>8904</v>
      </c>
      <c r="X30" s="137" t="s">
        <v>8916</v>
      </c>
      <c r="Y30" s="137" t="s">
        <v>1814</v>
      </c>
      <c r="Z30" s="137" t="s">
        <v>12317</v>
      </c>
      <c r="AA30" s="137" t="s">
        <v>8917</v>
      </c>
      <c r="AB30" s="137" t="s">
        <v>8919</v>
      </c>
      <c r="AC30" s="137" t="s">
        <v>8920</v>
      </c>
      <c r="AD30" s="146">
        <v>3</v>
      </c>
    </row>
    <row r="31" spans="1:30" ht="16.5" customHeight="1" x14ac:dyDescent="0.2">
      <c r="A31" s="547" t="s">
        <v>12310</v>
      </c>
      <c r="B31" s="478"/>
      <c r="C31" s="479"/>
      <c r="D31" s="318" t="s">
        <v>9037</v>
      </c>
      <c r="E31" s="137" t="s">
        <v>9038</v>
      </c>
      <c r="F31" s="137" t="s">
        <v>9039</v>
      </c>
      <c r="G31" s="137" t="s">
        <v>9040</v>
      </c>
      <c r="H31" s="137" t="s">
        <v>6407</v>
      </c>
      <c r="I31" s="137" t="s">
        <v>6409</v>
      </c>
      <c r="J31" s="137" t="s">
        <v>6410</v>
      </c>
      <c r="K31" s="141" t="s">
        <v>1043</v>
      </c>
      <c r="L31" s="220" t="s">
        <v>9037</v>
      </c>
      <c r="M31" s="141" t="s">
        <v>9038</v>
      </c>
      <c r="N31" s="140" t="s">
        <v>1812</v>
      </c>
      <c r="O31" s="141" t="s">
        <v>1041</v>
      </c>
      <c r="P31" s="141" t="s">
        <v>1042</v>
      </c>
      <c r="Q31" s="141" t="s">
        <v>40</v>
      </c>
      <c r="R31" s="137" t="s">
        <v>9014</v>
      </c>
      <c r="S31" s="143">
        <v>9789814969444</v>
      </c>
      <c r="T31" s="140">
        <v>123</v>
      </c>
      <c r="U31" s="137" t="s">
        <v>2481</v>
      </c>
      <c r="V31" s="137" t="s">
        <v>9015</v>
      </c>
      <c r="W31" s="137" t="s">
        <v>9036</v>
      </c>
      <c r="X31" s="137" t="s">
        <v>12318</v>
      </c>
      <c r="Y31" s="137" t="s">
        <v>2481</v>
      </c>
      <c r="Z31" s="137" t="s">
        <v>9015</v>
      </c>
      <c r="AA31" s="137" t="s">
        <v>9009</v>
      </c>
      <c r="AB31" s="137" t="s">
        <v>9011</v>
      </c>
      <c r="AC31" s="137" t="s">
        <v>9012</v>
      </c>
      <c r="AD31" s="146">
        <v>4</v>
      </c>
    </row>
    <row r="32" spans="1:30" ht="16.5" customHeight="1" x14ac:dyDescent="0.2">
      <c r="A32" s="547" t="s">
        <v>12310</v>
      </c>
      <c r="B32" s="478"/>
      <c r="C32" s="479"/>
      <c r="D32" s="318" t="s">
        <v>9225</v>
      </c>
      <c r="E32" s="137" t="s">
        <v>9226</v>
      </c>
      <c r="F32" s="137" t="s">
        <v>9227</v>
      </c>
      <c r="G32" s="137" t="s">
        <v>9228</v>
      </c>
      <c r="H32" s="137" t="s">
        <v>9229</v>
      </c>
      <c r="I32" s="137" t="s">
        <v>9231</v>
      </c>
      <c r="J32" s="137" t="s">
        <v>9232</v>
      </c>
      <c r="K32" s="141" t="s">
        <v>1043</v>
      </c>
      <c r="L32" s="141" t="s">
        <v>9225</v>
      </c>
      <c r="M32" s="141" t="s">
        <v>9226</v>
      </c>
      <c r="N32" s="140" t="s">
        <v>1812</v>
      </c>
      <c r="O32" s="141" t="s">
        <v>1041</v>
      </c>
      <c r="P32" s="141" t="s">
        <v>1042</v>
      </c>
      <c r="Q32" s="141" t="s">
        <v>40</v>
      </c>
      <c r="R32" s="137" t="s">
        <v>9200</v>
      </c>
      <c r="S32" s="143">
        <v>9789814969444</v>
      </c>
      <c r="T32" s="140">
        <v>160</v>
      </c>
      <c r="U32" s="137" t="s">
        <v>1814</v>
      </c>
      <c r="V32" s="137" t="s">
        <v>12319</v>
      </c>
      <c r="W32" s="137" t="s">
        <v>9202</v>
      </c>
      <c r="X32" s="137" t="s">
        <v>12320</v>
      </c>
      <c r="Y32" s="137" t="s">
        <v>1814</v>
      </c>
      <c r="Z32" s="137" t="s">
        <v>12319</v>
      </c>
      <c r="AA32" s="137" t="s">
        <v>9214</v>
      </c>
      <c r="AB32" s="137" t="s">
        <v>9216</v>
      </c>
      <c r="AC32" s="137" t="s">
        <v>9217</v>
      </c>
      <c r="AD32" s="146">
        <v>6</v>
      </c>
    </row>
    <row r="33" spans="1:30" ht="16.5" customHeight="1" x14ac:dyDescent="0.2">
      <c r="A33" s="547" t="s">
        <v>12310</v>
      </c>
      <c r="B33" s="478"/>
      <c r="C33" s="479"/>
      <c r="D33" s="318" t="s">
        <v>8471</v>
      </c>
      <c r="E33" s="137" t="s">
        <v>9281</v>
      </c>
      <c r="F33" s="137" t="s">
        <v>9282</v>
      </c>
      <c r="G33" s="137" t="s">
        <v>12321</v>
      </c>
      <c r="H33" s="137" t="s">
        <v>9248</v>
      </c>
      <c r="I33" s="137" t="s">
        <v>9250</v>
      </c>
      <c r="J33" s="137" t="s">
        <v>9251</v>
      </c>
      <c r="K33" s="141" t="s">
        <v>1043</v>
      </c>
      <c r="L33" s="141" t="s">
        <v>8471</v>
      </c>
      <c r="M33" s="141" t="s">
        <v>9281</v>
      </c>
      <c r="N33" s="140" t="s">
        <v>1812</v>
      </c>
      <c r="O33" s="141" t="s">
        <v>1041</v>
      </c>
      <c r="P33" s="141" t="s">
        <v>1042</v>
      </c>
      <c r="Q33" s="141" t="s">
        <v>40</v>
      </c>
      <c r="R33" s="137" t="s">
        <v>9200</v>
      </c>
      <c r="S33" s="143">
        <v>9789814969444</v>
      </c>
      <c r="T33" s="140">
        <v>169</v>
      </c>
      <c r="U33" s="137" t="s">
        <v>1814</v>
      </c>
      <c r="V33" s="137" t="s">
        <v>12319</v>
      </c>
      <c r="W33" s="137" t="s">
        <v>9274</v>
      </c>
      <c r="X33" s="137" t="s">
        <v>9283</v>
      </c>
      <c r="Y33" s="137" t="s">
        <v>1814</v>
      </c>
      <c r="Z33" s="137" t="s">
        <v>12319</v>
      </c>
      <c r="AA33" s="137" t="s">
        <v>9248</v>
      </c>
      <c r="AB33" s="137" t="s">
        <v>9250</v>
      </c>
      <c r="AC33" s="137" t="s">
        <v>9251</v>
      </c>
      <c r="AD33" s="146">
        <v>6</v>
      </c>
    </row>
    <row r="34" spans="1:30" ht="16.5" customHeight="1" x14ac:dyDescent="0.2">
      <c r="A34" s="547" t="s">
        <v>12310</v>
      </c>
      <c r="B34" s="478"/>
      <c r="C34" s="479"/>
      <c r="D34" s="318" t="s">
        <v>10702</v>
      </c>
      <c r="E34" s="137" t="s">
        <v>12322</v>
      </c>
      <c r="F34" s="137" t="s">
        <v>10704</v>
      </c>
      <c r="G34" s="137" t="s">
        <v>10705</v>
      </c>
      <c r="H34" s="137" t="s">
        <v>9803</v>
      </c>
      <c r="I34" s="137" t="s">
        <v>10707</v>
      </c>
      <c r="J34" s="137" t="s">
        <v>10708</v>
      </c>
      <c r="K34" s="140" t="s">
        <v>1043</v>
      </c>
      <c r="L34" s="141" t="s">
        <v>10702</v>
      </c>
      <c r="M34" s="141" t="s">
        <v>12322</v>
      </c>
      <c r="N34" s="140" t="s">
        <v>1812</v>
      </c>
      <c r="O34" s="141" t="s">
        <v>1041</v>
      </c>
      <c r="P34" s="141" t="s">
        <v>1042</v>
      </c>
      <c r="Q34" s="141" t="s">
        <v>42</v>
      </c>
      <c r="R34" s="137" t="s">
        <v>10664</v>
      </c>
      <c r="S34" s="143">
        <v>9789814969468</v>
      </c>
      <c r="T34" s="140">
        <v>154</v>
      </c>
      <c r="U34" s="137" t="s">
        <v>1814</v>
      </c>
      <c r="V34" s="137" t="s">
        <v>10665</v>
      </c>
      <c r="W34" s="137" t="s">
        <v>10690</v>
      </c>
      <c r="X34" s="137" t="s">
        <v>12323</v>
      </c>
      <c r="Y34" s="137" t="s">
        <v>1814</v>
      </c>
      <c r="Z34" s="137" t="s">
        <v>10665</v>
      </c>
      <c r="AA34" s="137" t="s">
        <v>10693</v>
      </c>
      <c r="AB34" s="137" t="s">
        <v>10694</v>
      </c>
      <c r="AC34" s="139" t="s">
        <v>10695</v>
      </c>
      <c r="AD34" s="146">
        <v>6</v>
      </c>
    </row>
    <row r="35" spans="1:30" ht="16.5" customHeight="1" x14ac:dyDescent="0.2">
      <c r="A35" s="460"/>
      <c r="B35" s="460"/>
      <c r="C35" s="194"/>
      <c r="D35" s="43"/>
      <c r="E35" s="43"/>
      <c r="F35" s="43"/>
      <c r="G35" s="196"/>
      <c r="H35" s="196"/>
      <c r="I35" s="196"/>
      <c r="J35" s="196"/>
      <c r="K35" s="197"/>
      <c r="L35" s="197"/>
      <c r="M35" s="197"/>
      <c r="N35" s="197"/>
      <c r="O35" s="197"/>
      <c r="P35" s="197"/>
      <c r="Q35" s="198"/>
      <c r="R35" s="257"/>
      <c r="S35" s="200"/>
      <c r="T35" s="200"/>
      <c r="U35" s="43"/>
      <c r="V35" s="199"/>
      <c r="W35" s="199"/>
      <c r="X35" s="199"/>
      <c r="Y35" s="199"/>
      <c r="Z35" s="199"/>
      <c r="AA35" s="43"/>
      <c r="AB35" s="199"/>
      <c r="AC35" s="196"/>
      <c r="AD35" s="308"/>
    </row>
    <row r="36" spans="1:30" ht="16.5" customHeight="1" x14ac:dyDescent="0.2">
      <c r="A36" s="460"/>
      <c r="B36" s="460"/>
      <c r="C36" s="194"/>
      <c r="D36" s="43"/>
      <c r="E36" s="43"/>
      <c r="F36" s="43"/>
      <c r="G36" s="196"/>
      <c r="H36" s="196"/>
      <c r="I36" s="196"/>
      <c r="J36" s="196"/>
      <c r="K36" s="197"/>
      <c r="L36" s="197"/>
      <c r="M36" s="197"/>
      <c r="N36" s="197"/>
      <c r="O36" s="197"/>
      <c r="P36" s="197"/>
      <c r="Q36" s="198"/>
      <c r="R36" s="257"/>
      <c r="S36" s="200"/>
      <c r="T36" s="200"/>
      <c r="U36" s="43"/>
      <c r="V36" s="199"/>
      <c r="W36" s="199"/>
      <c r="X36" s="199"/>
      <c r="Y36" s="199"/>
      <c r="Z36" s="199"/>
      <c r="AA36" s="43"/>
      <c r="AB36" s="199"/>
      <c r="AC36" s="196"/>
      <c r="AD36" s="308"/>
    </row>
    <row r="37" spans="1:30" ht="16.5" customHeight="1" x14ac:dyDescent="0.2">
      <c r="A37" s="460"/>
      <c r="B37" s="460"/>
      <c r="C37" s="194"/>
      <c r="D37" s="43"/>
      <c r="E37" s="43"/>
      <c r="F37" s="43"/>
      <c r="G37" s="196"/>
      <c r="H37" s="196"/>
      <c r="I37" s="196"/>
      <c r="J37" s="196"/>
      <c r="K37" s="197"/>
      <c r="L37" s="197"/>
      <c r="M37" s="197"/>
      <c r="N37" s="197"/>
      <c r="O37" s="197"/>
      <c r="P37" s="197"/>
      <c r="Q37" s="198"/>
      <c r="R37" s="257"/>
      <c r="S37" s="200"/>
      <c r="T37" s="200"/>
      <c r="U37" s="43"/>
      <c r="V37" s="199"/>
      <c r="W37" s="199"/>
      <c r="X37" s="199"/>
      <c r="Y37" s="199"/>
      <c r="Z37" s="199"/>
      <c r="AA37" s="43"/>
      <c r="AB37" s="199"/>
      <c r="AC37" s="196"/>
      <c r="AD37" s="308"/>
    </row>
    <row r="38" spans="1:30" ht="16.5" customHeight="1" x14ac:dyDescent="0.2">
      <c r="A38" s="460"/>
      <c r="B38" s="460"/>
      <c r="C38" s="194"/>
      <c r="D38" s="43"/>
      <c r="E38" s="43"/>
      <c r="F38" s="43"/>
      <c r="G38" s="196"/>
      <c r="H38" s="196"/>
      <c r="I38" s="196"/>
      <c r="J38" s="196"/>
      <c r="K38" s="197"/>
      <c r="L38" s="197"/>
      <c r="M38" s="197"/>
      <c r="N38" s="197"/>
      <c r="O38" s="197"/>
      <c r="P38" s="197"/>
      <c r="Q38" s="198"/>
      <c r="R38" s="257"/>
      <c r="S38" s="200"/>
      <c r="T38" s="200"/>
      <c r="U38" s="43"/>
      <c r="V38" s="199"/>
      <c r="W38" s="199"/>
      <c r="X38" s="199"/>
      <c r="Y38" s="199"/>
      <c r="Z38" s="199"/>
      <c r="AA38" s="43"/>
      <c r="AB38" s="199"/>
      <c r="AC38" s="196"/>
      <c r="AD38" s="308"/>
    </row>
    <row r="39" spans="1:30" ht="16.5" customHeight="1" x14ac:dyDescent="0.2">
      <c r="A39" s="460"/>
      <c r="B39" s="460"/>
      <c r="C39" s="194"/>
      <c r="D39" s="43"/>
      <c r="E39" s="43"/>
      <c r="F39" s="43"/>
      <c r="G39" s="196"/>
      <c r="H39" s="196"/>
      <c r="I39" s="196"/>
      <c r="J39" s="196"/>
      <c r="K39" s="197"/>
      <c r="L39" s="197"/>
      <c r="M39" s="197"/>
      <c r="N39" s="197"/>
      <c r="O39" s="197"/>
      <c r="P39" s="197"/>
      <c r="Q39" s="198"/>
      <c r="R39" s="257"/>
      <c r="S39" s="200"/>
      <c r="T39" s="200"/>
      <c r="U39" s="43"/>
      <c r="V39" s="199"/>
      <c r="W39" s="199"/>
      <c r="X39" s="199"/>
      <c r="Y39" s="199"/>
      <c r="Z39" s="199"/>
      <c r="AA39" s="43"/>
      <c r="AB39" s="199"/>
      <c r="AC39" s="196"/>
      <c r="AD39" s="308"/>
    </row>
    <row r="40" spans="1:30" ht="16.5" customHeight="1" x14ac:dyDescent="0.2">
      <c r="A40" s="460"/>
      <c r="B40" s="460"/>
      <c r="C40" s="194"/>
      <c r="D40" s="43"/>
      <c r="E40" s="43"/>
      <c r="F40" s="43"/>
      <c r="G40" s="196"/>
      <c r="H40" s="196"/>
      <c r="I40" s="196"/>
      <c r="J40" s="196"/>
      <c r="K40" s="197"/>
      <c r="L40" s="197"/>
      <c r="M40" s="197"/>
      <c r="N40" s="197"/>
      <c r="O40" s="197"/>
      <c r="P40" s="197"/>
      <c r="Q40" s="198"/>
      <c r="R40" s="257"/>
      <c r="S40" s="200"/>
      <c r="T40" s="200"/>
      <c r="U40" s="43"/>
      <c r="V40" s="199"/>
      <c r="W40" s="199"/>
      <c r="X40" s="199"/>
      <c r="Y40" s="199"/>
      <c r="Z40" s="199"/>
      <c r="AA40" s="43"/>
      <c r="AB40" s="199"/>
      <c r="AC40" s="196"/>
      <c r="AD40" s="308"/>
    </row>
    <row r="41" spans="1:30" ht="16.5" customHeight="1" x14ac:dyDescent="0.2">
      <c r="A41" s="460"/>
      <c r="B41" s="460"/>
      <c r="C41" s="194"/>
      <c r="D41" s="43"/>
      <c r="E41" s="43"/>
      <c r="F41" s="43"/>
      <c r="G41" s="196"/>
      <c r="H41" s="196"/>
      <c r="I41" s="196"/>
      <c r="J41" s="196"/>
      <c r="K41" s="197"/>
      <c r="L41" s="197"/>
      <c r="M41" s="197"/>
      <c r="N41" s="197"/>
      <c r="O41" s="197"/>
      <c r="P41" s="197"/>
      <c r="Q41" s="198"/>
      <c r="R41" s="257"/>
      <c r="S41" s="200"/>
      <c r="T41" s="200"/>
      <c r="U41" s="43"/>
      <c r="V41" s="199"/>
      <c r="W41" s="199"/>
      <c r="X41" s="199"/>
      <c r="Y41" s="199"/>
      <c r="Z41" s="199"/>
      <c r="AA41" s="43"/>
      <c r="AB41" s="199"/>
      <c r="AC41" s="196"/>
      <c r="AD41" s="308"/>
    </row>
    <row r="42" spans="1:30" ht="16.5" customHeight="1" x14ac:dyDescent="0.2">
      <c r="A42" s="460"/>
      <c r="B42" s="460"/>
      <c r="C42" s="194"/>
      <c r="D42" s="43"/>
      <c r="E42" s="43"/>
      <c r="F42" s="43"/>
      <c r="G42" s="196"/>
      <c r="H42" s="196"/>
      <c r="I42" s="196"/>
      <c r="J42" s="196"/>
      <c r="K42" s="197"/>
      <c r="L42" s="197"/>
      <c r="M42" s="197"/>
      <c r="N42" s="197"/>
      <c r="O42" s="197"/>
      <c r="P42" s="197"/>
      <c r="Q42" s="198"/>
      <c r="R42" s="257"/>
      <c r="S42" s="200"/>
      <c r="T42" s="200"/>
      <c r="U42" s="43"/>
      <c r="V42" s="199"/>
      <c r="W42" s="199"/>
      <c r="X42" s="199"/>
      <c r="Y42" s="199"/>
      <c r="Z42" s="199"/>
      <c r="AA42" s="43"/>
      <c r="AB42" s="199"/>
      <c r="AC42" s="196"/>
      <c r="AD42" s="308"/>
    </row>
    <row r="43" spans="1:30" ht="16.5" customHeight="1" x14ac:dyDescent="0.2">
      <c r="A43" s="460"/>
      <c r="B43" s="460"/>
      <c r="C43" s="194"/>
      <c r="D43" s="43"/>
      <c r="E43" s="43"/>
      <c r="F43" s="43"/>
      <c r="G43" s="196"/>
      <c r="H43" s="196"/>
      <c r="I43" s="196"/>
      <c r="J43" s="196"/>
      <c r="K43" s="197"/>
      <c r="L43" s="197"/>
      <c r="M43" s="197"/>
      <c r="N43" s="197"/>
      <c r="O43" s="197"/>
      <c r="P43" s="197"/>
      <c r="Q43" s="198"/>
      <c r="R43" s="257"/>
      <c r="S43" s="200"/>
      <c r="T43" s="200"/>
      <c r="U43" s="43"/>
      <c r="V43" s="199"/>
      <c r="W43" s="199"/>
      <c r="X43" s="199"/>
      <c r="Y43" s="199"/>
      <c r="Z43" s="199"/>
      <c r="AA43" s="43"/>
      <c r="AB43" s="199"/>
      <c r="AC43" s="196"/>
      <c r="AD43" s="308"/>
    </row>
    <row r="44" spans="1:30" ht="16.5" customHeight="1" x14ac:dyDescent="0.2">
      <c r="A44" s="460"/>
      <c r="B44" s="460"/>
      <c r="C44" s="194"/>
      <c r="D44" s="43"/>
      <c r="E44" s="43"/>
      <c r="F44" s="43"/>
      <c r="G44" s="196"/>
      <c r="H44" s="196"/>
      <c r="I44" s="196"/>
      <c r="J44" s="196"/>
      <c r="K44" s="197"/>
      <c r="L44" s="197"/>
      <c r="M44" s="197"/>
      <c r="N44" s="197"/>
      <c r="O44" s="197"/>
      <c r="P44" s="197"/>
      <c r="Q44" s="198"/>
      <c r="R44" s="257"/>
      <c r="S44" s="200"/>
      <c r="T44" s="200"/>
      <c r="U44" s="43"/>
      <c r="V44" s="199"/>
      <c r="W44" s="199"/>
      <c r="X44" s="199"/>
      <c r="Y44" s="199"/>
      <c r="Z44" s="199"/>
      <c r="AA44" s="43"/>
      <c r="AB44" s="199"/>
      <c r="AC44" s="196"/>
      <c r="AD44" s="308"/>
    </row>
    <row r="45" spans="1:30" ht="16.5" customHeight="1" x14ac:dyDescent="0.2">
      <c r="A45" s="460"/>
      <c r="B45" s="460"/>
      <c r="C45" s="194"/>
      <c r="D45" s="43"/>
      <c r="E45" s="43"/>
      <c r="F45" s="43"/>
      <c r="G45" s="196"/>
      <c r="H45" s="196"/>
      <c r="I45" s="196"/>
      <c r="J45" s="196"/>
      <c r="K45" s="197"/>
      <c r="L45" s="197"/>
      <c r="M45" s="197"/>
      <c r="N45" s="197"/>
      <c r="O45" s="197"/>
      <c r="P45" s="197"/>
      <c r="Q45" s="198"/>
      <c r="R45" s="257"/>
      <c r="S45" s="200"/>
      <c r="T45" s="200"/>
      <c r="U45" s="43"/>
      <c r="V45" s="199"/>
      <c r="W45" s="199"/>
      <c r="X45" s="199"/>
      <c r="Y45" s="199"/>
      <c r="Z45" s="199"/>
      <c r="AA45" s="43"/>
      <c r="AB45" s="199"/>
      <c r="AC45" s="196"/>
      <c r="AD45" s="308"/>
    </row>
    <row r="46" spans="1:30" ht="16.5" customHeight="1" x14ac:dyDescent="0.2">
      <c r="A46" s="460"/>
      <c r="B46" s="460"/>
      <c r="C46" s="194"/>
      <c r="D46" s="43"/>
      <c r="E46" s="43"/>
      <c r="F46" s="43"/>
      <c r="G46" s="196"/>
      <c r="H46" s="196"/>
      <c r="I46" s="196"/>
      <c r="J46" s="196"/>
      <c r="K46" s="197"/>
      <c r="L46" s="197"/>
      <c r="M46" s="197"/>
      <c r="N46" s="197"/>
      <c r="O46" s="197"/>
      <c r="P46" s="197"/>
      <c r="Q46" s="198"/>
      <c r="R46" s="257"/>
      <c r="S46" s="200"/>
      <c r="T46" s="200"/>
      <c r="U46" s="43"/>
      <c r="V46" s="199"/>
      <c r="W46" s="199"/>
      <c r="X46" s="199"/>
      <c r="Y46" s="199"/>
      <c r="Z46" s="199"/>
      <c r="AA46" s="43"/>
      <c r="AB46" s="199"/>
      <c r="AC46" s="196"/>
      <c r="AD46" s="308"/>
    </row>
    <row r="47" spans="1:30" ht="16.5" customHeight="1" x14ac:dyDescent="0.2">
      <c r="A47" s="460"/>
      <c r="B47" s="460"/>
      <c r="C47" s="194"/>
      <c r="D47" s="43"/>
      <c r="E47" s="43"/>
      <c r="F47" s="43"/>
      <c r="G47" s="196"/>
      <c r="H47" s="196"/>
      <c r="I47" s="196"/>
      <c r="J47" s="196"/>
      <c r="K47" s="197"/>
      <c r="L47" s="197"/>
      <c r="M47" s="197"/>
      <c r="N47" s="197"/>
      <c r="O47" s="197"/>
      <c r="P47" s="197"/>
      <c r="Q47" s="198"/>
      <c r="R47" s="257"/>
      <c r="S47" s="200"/>
      <c r="T47" s="200"/>
      <c r="U47" s="43"/>
      <c r="V47" s="199"/>
      <c r="W47" s="199"/>
      <c r="X47" s="199"/>
      <c r="Y47" s="199"/>
      <c r="Z47" s="199"/>
      <c r="AA47" s="43"/>
      <c r="AB47" s="199"/>
      <c r="AC47" s="196"/>
      <c r="AD47" s="308"/>
    </row>
    <row r="48" spans="1:30" ht="16.5" customHeight="1" x14ac:dyDescent="0.2">
      <c r="A48" s="460"/>
      <c r="B48" s="460"/>
      <c r="C48" s="194"/>
      <c r="D48" s="43"/>
      <c r="E48" s="43"/>
      <c r="F48" s="43"/>
      <c r="G48" s="196"/>
      <c r="H48" s="196"/>
      <c r="I48" s="196"/>
      <c r="J48" s="196"/>
      <c r="K48" s="197"/>
      <c r="L48" s="197"/>
      <c r="M48" s="197"/>
      <c r="N48" s="197"/>
      <c r="O48" s="197"/>
      <c r="P48" s="197"/>
      <c r="Q48" s="198"/>
      <c r="R48" s="257"/>
      <c r="S48" s="200"/>
      <c r="T48" s="200"/>
      <c r="U48" s="43"/>
      <c r="V48" s="199"/>
      <c r="W48" s="199"/>
      <c r="X48" s="199"/>
      <c r="Y48" s="199"/>
      <c r="Z48" s="199"/>
      <c r="AA48" s="43"/>
      <c r="AB48" s="199"/>
      <c r="AC48" s="196"/>
      <c r="AD48" s="308"/>
    </row>
    <row r="49" spans="1:30" ht="16.5" customHeight="1" x14ac:dyDescent="0.2">
      <c r="A49" s="460"/>
      <c r="B49" s="460"/>
      <c r="C49" s="194"/>
      <c r="D49" s="43"/>
      <c r="E49" s="43"/>
      <c r="F49" s="43"/>
      <c r="G49" s="196"/>
      <c r="H49" s="196"/>
      <c r="I49" s="196"/>
      <c r="J49" s="196"/>
      <c r="K49" s="197"/>
      <c r="L49" s="197"/>
      <c r="M49" s="197"/>
      <c r="N49" s="197"/>
      <c r="O49" s="197"/>
      <c r="P49" s="197"/>
      <c r="Q49" s="198"/>
      <c r="R49" s="257"/>
      <c r="S49" s="200"/>
      <c r="T49" s="200"/>
      <c r="U49" s="43"/>
      <c r="V49" s="199"/>
      <c r="W49" s="199"/>
      <c r="X49" s="199"/>
      <c r="Y49" s="199"/>
      <c r="Z49" s="199"/>
      <c r="AA49" s="43"/>
      <c r="AB49" s="199"/>
      <c r="AC49" s="196"/>
      <c r="AD49" s="308"/>
    </row>
    <row r="50" spans="1:30" ht="16.5" customHeight="1" x14ac:dyDescent="0.2">
      <c r="A50" s="460"/>
      <c r="B50" s="460"/>
      <c r="C50" s="194"/>
      <c r="D50" s="43"/>
      <c r="E50" s="43"/>
      <c r="F50" s="43"/>
      <c r="G50" s="196"/>
      <c r="H50" s="196"/>
      <c r="I50" s="196"/>
      <c r="J50" s="196"/>
      <c r="K50" s="197"/>
      <c r="L50" s="197"/>
      <c r="M50" s="197"/>
      <c r="N50" s="197"/>
      <c r="O50" s="197"/>
      <c r="P50" s="197"/>
      <c r="Q50" s="198"/>
      <c r="R50" s="257"/>
      <c r="S50" s="200"/>
      <c r="T50" s="200"/>
      <c r="U50" s="43"/>
      <c r="V50" s="199"/>
      <c r="W50" s="199"/>
      <c r="X50" s="199"/>
      <c r="Y50" s="199"/>
      <c r="Z50" s="199"/>
      <c r="AA50" s="43"/>
      <c r="AB50" s="199"/>
      <c r="AC50" s="196"/>
      <c r="AD50" s="308"/>
    </row>
    <row r="51" spans="1:30" ht="16.5" customHeight="1" x14ac:dyDescent="0.2">
      <c r="A51" s="460"/>
      <c r="B51" s="460"/>
      <c r="C51" s="194"/>
      <c r="D51" s="43"/>
      <c r="E51" s="43"/>
      <c r="F51" s="43"/>
      <c r="G51" s="196"/>
      <c r="H51" s="196"/>
      <c r="I51" s="196"/>
      <c r="J51" s="196"/>
      <c r="K51" s="197"/>
      <c r="L51" s="197"/>
      <c r="M51" s="197"/>
      <c r="N51" s="197"/>
      <c r="O51" s="197"/>
      <c r="P51" s="197"/>
      <c r="Q51" s="198"/>
      <c r="R51" s="257"/>
      <c r="S51" s="200"/>
      <c r="T51" s="200"/>
      <c r="U51" s="43"/>
      <c r="V51" s="199"/>
      <c r="W51" s="199"/>
      <c r="X51" s="199"/>
      <c r="Y51" s="199"/>
      <c r="Z51" s="199"/>
      <c r="AA51" s="43"/>
      <c r="AB51" s="199"/>
      <c r="AC51" s="196"/>
      <c r="AD51" s="308"/>
    </row>
    <row r="52" spans="1:30" ht="16.5" customHeight="1" x14ac:dyDescent="0.2">
      <c r="A52" s="460"/>
      <c r="B52" s="460"/>
      <c r="C52" s="194"/>
      <c r="D52" s="43"/>
      <c r="E52" s="43"/>
      <c r="F52" s="43"/>
      <c r="G52" s="196"/>
      <c r="H52" s="196"/>
      <c r="I52" s="196"/>
      <c r="J52" s="196"/>
      <c r="K52" s="197"/>
      <c r="L52" s="197"/>
      <c r="M52" s="197"/>
      <c r="N52" s="197"/>
      <c r="O52" s="197"/>
      <c r="P52" s="197"/>
      <c r="Q52" s="198"/>
      <c r="R52" s="257"/>
      <c r="S52" s="200"/>
      <c r="T52" s="200"/>
      <c r="U52" s="43"/>
      <c r="V52" s="199"/>
      <c r="W52" s="199"/>
      <c r="X52" s="199"/>
      <c r="Y52" s="199"/>
      <c r="Z52" s="199"/>
      <c r="AA52" s="43"/>
      <c r="AB52" s="199"/>
      <c r="AC52" s="196"/>
      <c r="AD52" s="308"/>
    </row>
    <row r="53" spans="1:30" ht="16.5" customHeight="1" x14ac:dyDescent="0.2">
      <c r="A53" s="460"/>
      <c r="B53" s="460"/>
      <c r="C53" s="194"/>
      <c r="D53" s="43"/>
      <c r="E53" s="43"/>
      <c r="F53" s="43"/>
      <c r="G53" s="196"/>
      <c r="H53" s="196"/>
      <c r="I53" s="196"/>
      <c r="J53" s="196"/>
      <c r="K53" s="197"/>
      <c r="L53" s="197"/>
      <c r="M53" s="197"/>
      <c r="N53" s="197"/>
      <c r="O53" s="197"/>
      <c r="P53" s="197"/>
      <c r="Q53" s="198"/>
      <c r="R53" s="257"/>
      <c r="S53" s="200"/>
      <c r="T53" s="200"/>
      <c r="U53" s="43"/>
      <c r="V53" s="199"/>
      <c r="W53" s="199"/>
      <c r="X53" s="199"/>
      <c r="Y53" s="199"/>
      <c r="Z53" s="199"/>
      <c r="AA53" s="43"/>
      <c r="AB53" s="199"/>
      <c r="AC53" s="196"/>
      <c r="AD53" s="308"/>
    </row>
    <row r="54" spans="1:30" ht="16.5" customHeight="1" x14ac:dyDescent="0.2">
      <c r="A54" s="460"/>
      <c r="B54" s="460"/>
      <c r="C54" s="194"/>
      <c r="D54" s="43"/>
      <c r="E54" s="43"/>
      <c r="F54" s="43"/>
      <c r="G54" s="196"/>
      <c r="H54" s="196"/>
      <c r="I54" s="196"/>
      <c r="J54" s="196"/>
      <c r="K54" s="197"/>
      <c r="L54" s="197"/>
      <c r="M54" s="197"/>
      <c r="N54" s="197"/>
      <c r="O54" s="197"/>
      <c r="P54" s="197"/>
      <c r="Q54" s="198"/>
      <c r="R54" s="257"/>
      <c r="S54" s="200"/>
      <c r="T54" s="200"/>
      <c r="U54" s="43"/>
      <c r="V54" s="199"/>
      <c r="W54" s="199"/>
      <c r="X54" s="199"/>
      <c r="Y54" s="199"/>
      <c r="Z54" s="199"/>
      <c r="AA54" s="43"/>
      <c r="AB54" s="199"/>
      <c r="AC54" s="196"/>
      <c r="AD54" s="308"/>
    </row>
    <row r="55" spans="1:30" ht="16.5" customHeight="1" x14ac:dyDescent="0.2">
      <c r="A55" s="460"/>
      <c r="B55" s="460"/>
      <c r="C55" s="194"/>
      <c r="D55" s="43"/>
      <c r="E55" s="43"/>
      <c r="F55" s="43"/>
      <c r="G55" s="196"/>
      <c r="H55" s="196"/>
      <c r="I55" s="196"/>
      <c r="J55" s="196"/>
      <c r="K55" s="197"/>
      <c r="L55" s="197"/>
      <c r="M55" s="197"/>
      <c r="N55" s="197"/>
      <c r="O55" s="197"/>
      <c r="P55" s="197"/>
      <c r="Q55" s="198"/>
      <c r="R55" s="257"/>
      <c r="S55" s="200"/>
      <c r="T55" s="200"/>
      <c r="U55" s="43"/>
      <c r="V55" s="199"/>
      <c r="W55" s="199"/>
      <c r="X55" s="199"/>
      <c r="Y55" s="199"/>
      <c r="Z55" s="199"/>
      <c r="AA55" s="43"/>
      <c r="AB55" s="199"/>
      <c r="AC55" s="196"/>
      <c r="AD55" s="308"/>
    </row>
    <row r="56" spans="1:30" ht="16.5" customHeight="1" x14ac:dyDescent="0.2">
      <c r="A56" s="460"/>
      <c r="B56" s="460"/>
      <c r="C56" s="194"/>
      <c r="D56" s="43"/>
      <c r="E56" s="43"/>
      <c r="F56" s="43"/>
      <c r="G56" s="196"/>
      <c r="H56" s="196"/>
      <c r="I56" s="196"/>
      <c r="J56" s="196"/>
      <c r="K56" s="197"/>
      <c r="L56" s="197"/>
      <c r="M56" s="197"/>
      <c r="N56" s="197"/>
      <c r="O56" s="197"/>
      <c r="P56" s="197"/>
      <c r="Q56" s="198"/>
      <c r="R56" s="257"/>
      <c r="S56" s="200"/>
      <c r="T56" s="200"/>
      <c r="U56" s="43"/>
      <c r="V56" s="199"/>
      <c r="W56" s="199"/>
      <c r="X56" s="199"/>
      <c r="Y56" s="199"/>
      <c r="Z56" s="199"/>
      <c r="AA56" s="43"/>
      <c r="AB56" s="199"/>
      <c r="AC56" s="196"/>
      <c r="AD56" s="308"/>
    </row>
    <row r="57" spans="1:30" ht="16.5" customHeight="1" x14ac:dyDescent="0.2">
      <c r="A57" s="460"/>
      <c r="B57" s="460"/>
      <c r="C57" s="194"/>
      <c r="D57" s="43"/>
      <c r="E57" s="43"/>
      <c r="F57" s="43"/>
      <c r="G57" s="196"/>
      <c r="H57" s="196"/>
      <c r="I57" s="196"/>
      <c r="J57" s="196"/>
      <c r="K57" s="197"/>
      <c r="L57" s="197"/>
      <c r="M57" s="197"/>
      <c r="N57" s="197"/>
      <c r="O57" s="197"/>
      <c r="P57" s="197"/>
      <c r="Q57" s="198"/>
      <c r="R57" s="257"/>
      <c r="S57" s="200"/>
      <c r="T57" s="200"/>
      <c r="U57" s="43"/>
      <c r="V57" s="199"/>
      <c r="W57" s="199"/>
      <c r="X57" s="199"/>
      <c r="Y57" s="199"/>
      <c r="Z57" s="199"/>
      <c r="AA57" s="43"/>
      <c r="AB57" s="199"/>
      <c r="AC57" s="196"/>
      <c r="AD57" s="308"/>
    </row>
    <row r="58" spans="1:30" ht="16.5" customHeight="1" x14ac:dyDescent="0.2">
      <c r="A58" s="460"/>
      <c r="B58" s="460"/>
      <c r="C58" s="194"/>
      <c r="D58" s="43"/>
      <c r="E58" s="43"/>
      <c r="F58" s="43"/>
      <c r="G58" s="196"/>
      <c r="H58" s="196"/>
      <c r="I58" s="196"/>
      <c r="J58" s="196"/>
      <c r="K58" s="197"/>
      <c r="L58" s="197"/>
      <c r="M58" s="197"/>
      <c r="N58" s="197"/>
      <c r="O58" s="197"/>
      <c r="P58" s="197"/>
      <c r="Q58" s="198"/>
      <c r="R58" s="257"/>
      <c r="S58" s="200"/>
      <c r="T58" s="200"/>
      <c r="U58" s="43"/>
      <c r="V58" s="199"/>
      <c r="W58" s="199"/>
      <c r="X58" s="199"/>
      <c r="Y58" s="199"/>
      <c r="Z58" s="199"/>
      <c r="AA58" s="43"/>
      <c r="AB58" s="199"/>
      <c r="AC58" s="196"/>
      <c r="AD58" s="308"/>
    </row>
    <row r="59" spans="1:30" ht="16.5" customHeight="1" x14ac:dyDescent="0.2">
      <c r="A59" s="460"/>
      <c r="B59" s="460"/>
      <c r="C59" s="194"/>
      <c r="D59" s="43"/>
      <c r="E59" s="43"/>
      <c r="F59" s="43"/>
      <c r="G59" s="196"/>
      <c r="H59" s="196"/>
      <c r="I59" s="196"/>
      <c r="J59" s="196"/>
      <c r="K59" s="197"/>
      <c r="L59" s="197"/>
      <c r="M59" s="197"/>
      <c r="N59" s="197"/>
      <c r="O59" s="197"/>
      <c r="P59" s="197"/>
      <c r="Q59" s="198"/>
      <c r="R59" s="257"/>
      <c r="S59" s="200"/>
      <c r="T59" s="200"/>
      <c r="U59" s="43"/>
      <c r="V59" s="199"/>
      <c r="W59" s="199"/>
      <c r="X59" s="199"/>
      <c r="Y59" s="199"/>
      <c r="Z59" s="199"/>
      <c r="AA59" s="43"/>
      <c r="AB59" s="199"/>
      <c r="AC59" s="196"/>
      <c r="AD59" s="308"/>
    </row>
    <row r="60" spans="1:30" ht="16.5" customHeight="1" x14ac:dyDescent="0.2">
      <c r="A60" s="460"/>
      <c r="B60" s="460"/>
      <c r="C60" s="194"/>
      <c r="D60" s="43"/>
      <c r="E60" s="43"/>
      <c r="F60" s="43"/>
      <c r="G60" s="196"/>
      <c r="H60" s="196"/>
      <c r="I60" s="196"/>
      <c r="J60" s="196"/>
      <c r="K60" s="197"/>
      <c r="L60" s="197"/>
      <c r="M60" s="197"/>
      <c r="N60" s="197"/>
      <c r="O60" s="197"/>
      <c r="P60" s="197"/>
      <c r="Q60" s="198"/>
      <c r="R60" s="257"/>
      <c r="S60" s="200"/>
      <c r="T60" s="200"/>
      <c r="U60" s="43"/>
      <c r="V60" s="199"/>
      <c r="W60" s="199"/>
      <c r="X60" s="199"/>
      <c r="Y60" s="199"/>
      <c r="Z60" s="199"/>
      <c r="AA60" s="43"/>
      <c r="AB60" s="199"/>
      <c r="AC60" s="196"/>
      <c r="AD60" s="308"/>
    </row>
    <row r="61" spans="1:30" ht="16.5" customHeight="1" x14ac:dyDescent="0.2">
      <c r="A61" s="460"/>
      <c r="B61" s="460"/>
      <c r="C61" s="194"/>
      <c r="D61" s="43"/>
      <c r="E61" s="43"/>
      <c r="F61" s="43"/>
      <c r="G61" s="196"/>
      <c r="H61" s="196"/>
      <c r="I61" s="196"/>
      <c r="J61" s="196"/>
      <c r="K61" s="197"/>
      <c r="L61" s="197"/>
      <c r="M61" s="197"/>
      <c r="N61" s="197"/>
      <c r="O61" s="197"/>
      <c r="P61" s="197"/>
      <c r="Q61" s="198"/>
      <c r="R61" s="257"/>
      <c r="S61" s="200"/>
      <c r="T61" s="200"/>
      <c r="U61" s="43"/>
      <c r="V61" s="199"/>
      <c r="W61" s="199"/>
      <c r="X61" s="199"/>
      <c r="Y61" s="199"/>
      <c r="Z61" s="199"/>
      <c r="AA61" s="43"/>
      <c r="AB61" s="199"/>
      <c r="AC61" s="196"/>
      <c r="AD61" s="308"/>
    </row>
    <row r="62" spans="1:30" ht="16.5" customHeight="1" x14ac:dyDescent="0.2">
      <c r="A62" s="460"/>
      <c r="B62" s="460"/>
      <c r="C62" s="194"/>
      <c r="D62" s="43"/>
      <c r="E62" s="43"/>
      <c r="F62" s="43"/>
      <c r="G62" s="196"/>
      <c r="H62" s="196"/>
      <c r="I62" s="196"/>
      <c r="J62" s="196"/>
      <c r="K62" s="197"/>
      <c r="L62" s="197"/>
      <c r="M62" s="197"/>
      <c r="N62" s="197"/>
      <c r="O62" s="197"/>
      <c r="P62" s="197"/>
      <c r="Q62" s="198"/>
      <c r="R62" s="257"/>
      <c r="S62" s="200"/>
      <c r="T62" s="200"/>
      <c r="U62" s="43"/>
      <c r="V62" s="199"/>
      <c r="W62" s="199"/>
      <c r="X62" s="199"/>
      <c r="Y62" s="199"/>
      <c r="Z62" s="199"/>
      <c r="AA62" s="43"/>
      <c r="AB62" s="199"/>
      <c r="AC62" s="196"/>
      <c r="AD62" s="308"/>
    </row>
    <row r="63" spans="1:30" ht="16.5" customHeight="1" x14ac:dyDescent="0.2">
      <c r="A63" s="460"/>
      <c r="B63" s="460"/>
      <c r="C63" s="194"/>
      <c r="D63" s="43"/>
      <c r="E63" s="43"/>
      <c r="F63" s="43"/>
      <c r="G63" s="196"/>
      <c r="H63" s="196"/>
      <c r="I63" s="196"/>
      <c r="J63" s="196"/>
      <c r="K63" s="197"/>
      <c r="L63" s="197"/>
      <c r="M63" s="197"/>
      <c r="N63" s="197"/>
      <c r="O63" s="197"/>
      <c r="P63" s="197"/>
      <c r="Q63" s="198"/>
      <c r="R63" s="257"/>
      <c r="S63" s="200"/>
      <c r="T63" s="200"/>
      <c r="U63" s="43"/>
      <c r="V63" s="199"/>
      <c r="W63" s="199"/>
      <c r="X63" s="199"/>
      <c r="Y63" s="199"/>
      <c r="Z63" s="199"/>
      <c r="AA63" s="43"/>
      <c r="AB63" s="199"/>
      <c r="AC63" s="196"/>
      <c r="AD63" s="308"/>
    </row>
    <row r="64" spans="1:30" ht="16.5" customHeight="1" x14ac:dyDescent="0.2">
      <c r="A64" s="460"/>
      <c r="B64" s="460"/>
      <c r="C64" s="194"/>
      <c r="D64" s="43"/>
      <c r="E64" s="43"/>
      <c r="F64" s="43"/>
      <c r="G64" s="196"/>
      <c r="H64" s="196"/>
      <c r="I64" s="196"/>
      <c r="J64" s="196"/>
      <c r="K64" s="197"/>
      <c r="L64" s="197"/>
      <c r="M64" s="197"/>
      <c r="N64" s="197"/>
      <c r="O64" s="197"/>
      <c r="P64" s="197"/>
      <c r="Q64" s="198"/>
      <c r="R64" s="257"/>
      <c r="S64" s="200"/>
      <c r="T64" s="200"/>
      <c r="U64" s="43"/>
      <c r="V64" s="199"/>
      <c r="W64" s="199"/>
      <c r="X64" s="199"/>
      <c r="Y64" s="199"/>
      <c r="Z64" s="199"/>
      <c r="AA64" s="43"/>
      <c r="AB64" s="199"/>
      <c r="AC64" s="196"/>
      <c r="AD64" s="308"/>
    </row>
    <row r="65" spans="1:30" ht="16.5" customHeight="1" x14ac:dyDescent="0.2">
      <c r="A65" s="460"/>
      <c r="B65" s="460"/>
      <c r="C65" s="194"/>
      <c r="D65" s="43"/>
      <c r="E65" s="43"/>
      <c r="F65" s="43"/>
      <c r="G65" s="196"/>
      <c r="H65" s="196"/>
      <c r="I65" s="196"/>
      <c r="J65" s="196"/>
      <c r="K65" s="197"/>
      <c r="L65" s="197"/>
      <c r="M65" s="197"/>
      <c r="N65" s="197"/>
      <c r="O65" s="197"/>
      <c r="P65" s="197"/>
      <c r="Q65" s="198"/>
      <c r="R65" s="257"/>
      <c r="S65" s="200"/>
      <c r="T65" s="200"/>
      <c r="U65" s="43"/>
      <c r="V65" s="199"/>
      <c r="W65" s="199"/>
      <c r="X65" s="199"/>
      <c r="Y65" s="199"/>
      <c r="Z65" s="199"/>
      <c r="AA65" s="43"/>
      <c r="AB65" s="199"/>
      <c r="AC65" s="196"/>
      <c r="AD65" s="308"/>
    </row>
    <row r="66" spans="1:30" ht="16.5" customHeight="1" x14ac:dyDescent="0.2">
      <c r="A66" s="460"/>
      <c r="B66" s="460"/>
      <c r="C66" s="194"/>
      <c r="D66" s="43"/>
      <c r="E66" s="43"/>
      <c r="F66" s="43"/>
      <c r="G66" s="196"/>
      <c r="H66" s="196"/>
      <c r="I66" s="196"/>
      <c r="J66" s="196"/>
      <c r="K66" s="197"/>
      <c r="L66" s="197"/>
      <c r="M66" s="197"/>
      <c r="N66" s="197"/>
      <c r="O66" s="197"/>
      <c r="P66" s="197"/>
      <c r="Q66" s="198"/>
      <c r="R66" s="257"/>
      <c r="S66" s="200"/>
      <c r="T66" s="200"/>
      <c r="U66" s="43"/>
      <c r="V66" s="199"/>
      <c r="W66" s="199"/>
      <c r="X66" s="199"/>
      <c r="Y66" s="199"/>
      <c r="Z66" s="199"/>
      <c r="AA66" s="43"/>
      <c r="AB66" s="199"/>
      <c r="AC66" s="196"/>
      <c r="AD66" s="308"/>
    </row>
    <row r="67" spans="1:30" ht="16.5" customHeight="1" x14ac:dyDescent="0.2">
      <c r="A67" s="460"/>
      <c r="B67" s="460"/>
      <c r="C67" s="194"/>
      <c r="D67" s="43"/>
      <c r="E67" s="43"/>
      <c r="F67" s="43"/>
      <c r="G67" s="196"/>
      <c r="H67" s="196"/>
      <c r="I67" s="196"/>
      <c r="J67" s="196"/>
      <c r="K67" s="197"/>
      <c r="L67" s="197"/>
      <c r="M67" s="197"/>
      <c r="N67" s="197"/>
      <c r="O67" s="197"/>
      <c r="P67" s="197"/>
      <c r="Q67" s="198"/>
      <c r="R67" s="257"/>
      <c r="S67" s="200"/>
      <c r="T67" s="200"/>
      <c r="U67" s="43"/>
      <c r="V67" s="199"/>
      <c r="W67" s="199"/>
      <c r="X67" s="199"/>
      <c r="Y67" s="199"/>
      <c r="Z67" s="199"/>
      <c r="AA67" s="43"/>
      <c r="AB67" s="199"/>
      <c r="AC67" s="196"/>
      <c r="AD67" s="308"/>
    </row>
    <row r="68" spans="1:30" ht="16.5" customHeight="1" x14ac:dyDescent="0.2">
      <c r="A68" s="460"/>
      <c r="B68" s="460"/>
      <c r="C68" s="194"/>
      <c r="D68" s="43"/>
      <c r="E68" s="43"/>
      <c r="F68" s="43"/>
      <c r="G68" s="196"/>
      <c r="H68" s="196"/>
      <c r="I68" s="196"/>
      <c r="J68" s="196"/>
      <c r="K68" s="197"/>
      <c r="L68" s="197"/>
      <c r="M68" s="197"/>
      <c r="N68" s="197"/>
      <c r="O68" s="197"/>
      <c r="P68" s="197"/>
      <c r="Q68" s="198"/>
      <c r="R68" s="257"/>
      <c r="S68" s="200"/>
      <c r="T68" s="200"/>
      <c r="U68" s="43"/>
      <c r="V68" s="199"/>
      <c r="W68" s="199"/>
      <c r="X68" s="199"/>
      <c r="Y68" s="199"/>
      <c r="Z68" s="199"/>
      <c r="AA68" s="43"/>
      <c r="AB68" s="199"/>
      <c r="AC68" s="196"/>
      <c r="AD68" s="308"/>
    </row>
    <row r="69" spans="1:30" ht="16.5" customHeight="1" x14ac:dyDescent="0.2">
      <c r="A69" s="460"/>
      <c r="B69" s="460"/>
      <c r="C69" s="194"/>
      <c r="D69" s="43"/>
      <c r="E69" s="43"/>
      <c r="F69" s="43"/>
      <c r="G69" s="196"/>
      <c r="H69" s="196"/>
      <c r="I69" s="196"/>
      <c r="J69" s="196"/>
      <c r="K69" s="197"/>
      <c r="L69" s="197"/>
      <c r="M69" s="197"/>
      <c r="N69" s="197"/>
      <c r="O69" s="197"/>
      <c r="P69" s="197"/>
      <c r="Q69" s="198"/>
      <c r="R69" s="257"/>
      <c r="S69" s="200"/>
      <c r="T69" s="200"/>
      <c r="U69" s="43"/>
      <c r="V69" s="199"/>
      <c r="W69" s="199"/>
      <c r="X69" s="199"/>
      <c r="Y69" s="199"/>
      <c r="Z69" s="199"/>
      <c r="AA69" s="43"/>
      <c r="AB69" s="199"/>
      <c r="AC69" s="196"/>
      <c r="AD69" s="308"/>
    </row>
    <row r="70" spans="1:30" ht="16.5" customHeight="1" x14ac:dyDescent="0.2">
      <c r="A70" s="460"/>
      <c r="B70" s="460"/>
      <c r="C70" s="194"/>
      <c r="D70" s="43"/>
      <c r="E70" s="43"/>
      <c r="F70" s="43"/>
      <c r="G70" s="196"/>
      <c r="H70" s="196"/>
      <c r="I70" s="196"/>
      <c r="J70" s="196"/>
      <c r="K70" s="197"/>
      <c r="L70" s="197"/>
      <c r="M70" s="197"/>
      <c r="N70" s="197"/>
      <c r="O70" s="197"/>
      <c r="P70" s="197"/>
      <c r="Q70" s="198"/>
      <c r="R70" s="257"/>
      <c r="S70" s="200"/>
      <c r="T70" s="200"/>
      <c r="U70" s="43"/>
      <c r="V70" s="199"/>
      <c r="W70" s="199"/>
      <c r="X70" s="199"/>
      <c r="Y70" s="199"/>
      <c r="Z70" s="199"/>
      <c r="AA70" s="43"/>
      <c r="AB70" s="199"/>
      <c r="AC70" s="196"/>
      <c r="AD70" s="308"/>
    </row>
    <row r="71" spans="1:30" ht="16.5" customHeight="1" x14ac:dyDescent="0.2">
      <c r="A71" s="460"/>
      <c r="B71" s="460"/>
      <c r="C71" s="194"/>
      <c r="D71" s="43"/>
      <c r="E71" s="43"/>
      <c r="F71" s="43"/>
      <c r="G71" s="196"/>
      <c r="H71" s="196"/>
      <c r="I71" s="196"/>
      <c r="J71" s="196"/>
      <c r="K71" s="197"/>
      <c r="L71" s="197"/>
      <c r="M71" s="197"/>
      <c r="N71" s="197"/>
      <c r="O71" s="197"/>
      <c r="P71" s="197"/>
      <c r="Q71" s="198"/>
      <c r="R71" s="257"/>
      <c r="S71" s="200"/>
      <c r="T71" s="200"/>
      <c r="U71" s="43"/>
      <c r="V71" s="199"/>
      <c r="W71" s="199"/>
      <c r="X71" s="199"/>
      <c r="Y71" s="199"/>
      <c r="Z71" s="199"/>
      <c r="AA71" s="43"/>
      <c r="AB71" s="199"/>
      <c r="AC71" s="196"/>
      <c r="AD71" s="308"/>
    </row>
    <row r="72" spans="1:30" ht="16.5" customHeight="1" x14ac:dyDescent="0.2">
      <c r="A72" s="460"/>
      <c r="B72" s="460"/>
      <c r="C72" s="194"/>
      <c r="D72" s="43"/>
      <c r="E72" s="43"/>
      <c r="F72" s="43"/>
      <c r="G72" s="196"/>
      <c r="H72" s="196"/>
      <c r="I72" s="196"/>
      <c r="J72" s="196"/>
      <c r="K72" s="197"/>
      <c r="L72" s="197"/>
      <c r="M72" s="197"/>
      <c r="N72" s="197"/>
      <c r="O72" s="197"/>
      <c r="P72" s="197"/>
      <c r="Q72" s="198"/>
      <c r="R72" s="257"/>
      <c r="S72" s="200"/>
      <c r="T72" s="200"/>
      <c r="U72" s="43"/>
      <c r="V72" s="199"/>
      <c r="W72" s="199"/>
      <c r="X72" s="199"/>
      <c r="Y72" s="199"/>
      <c r="Z72" s="199"/>
      <c r="AA72" s="43"/>
      <c r="AB72" s="199"/>
      <c r="AC72" s="196"/>
      <c r="AD72" s="308"/>
    </row>
    <row r="73" spans="1:30" ht="16.5" customHeight="1" x14ac:dyDescent="0.2">
      <c r="A73" s="460"/>
      <c r="B73" s="460"/>
      <c r="C73" s="194"/>
      <c r="D73" s="43"/>
      <c r="E73" s="43"/>
      <c r="F73" s="43"/>
      <c r="G73" s="196"/>
      <c r="H73" s="196"/>
      <c r="I73" s="196"/>
      <c r="J73" s="196"/>
      <c r="K73" s="197"/>
      <c r="L73" s="197"/>
      <c r="M73" s="197"/>
      <c r="N73" s="197"/>
      <c r="O73" s="197"/>
      <c r="P73" s="197"/>
      <c r="Q73" s="198"/>
      <c r="R73" s="257"/>
      <c r="S73" s="200"/>
      <c r="T73" s="200"/>
      <c r="U73" s="43"/>
      <c r="V73" s="199"/>
      <c r="W73" s="199"/>
      <c r="X73" s="199"/>
      <c r="Y73" s="199"/>
      <c r="Z73" s="199"/>
      <c r="AA73" s="43"/>
      <c r="AB73" s="199"/>
      <c r="AC73" s="196"/>
      <c r="AD73" s="308"/>
    </row>
    <row r="74" spans="1:30" ht="16.5" customHeight="1" x14ac:dyDescent="0.2">
      <c r="A74" s="460"/>
      <c r="B74" s="460"/>
      <c r="C74" s="194"/>
      <c r="D74" s="43"/>
      <c r="E74" s="43"/>
      <c r="F74" s="43"/>
      <c r="G74" s="196"/>
      <c r="H74" s="196"/>
      <c r="I74" s="196"/>
      <c r="J74" s="196"/>
      <c r="K74" s="197"/>
      <c r="L74" s="197"/>
      <c r="M74" s="197"/>
      <c r="N74" s="197"/>
      <c r="O74" s="197"/>
      <c r="P74" s="197"/>
      <c r="Q74" s="198"/>
      <c r="R74" s="257"/>
      <c r="S74" s="200"/>
      <c r="T74" s="200"/>
      <c r="U74" s="43"/>
      <c r="V74" s="199"/>
      <c r="W74" s="199"/>
      <c r="X74" s="199"/>
      <c r="Y74" s="199"/>
      <c r="Z74" s="199"/>
      <c r="AA74" s="43"/>
      <c r="AB74" s="199"/>
      <c r="AC74" s="196"/>
      <c r="AD74" s="308"/>
    </row>
    <row r="75" spans="1:30" ht="16.5" customHeight="1" x14ac:dyDescent="0.2">
      <c r="A75" s="460"/>
      <c r="B75" s="460"/>
      <c r="C75" s="194"/>
      <c r="D75" s="43"/>
      <c r="E75" s="43"/>
      <c r="F75" s="43"/>
      <c r="G75" s="196"/>
      <c r="H75" s="196"/>
      <c r="I75" s="196"/>
      <c r="J75" s="196"/>
      <c r="K75" s="197"/>
      <c r="L75" s="197"/>
      <c r="M75" s="197"/>
      <c r="N75" s="197"/>
      <c r="O75" s="197"/>
      <c r="P75" s="197"/>
      <c r="Q75" s="198"/>
      <c r="R75" s="257"/>
      <c r="S75" s="200"/>
      <c r="T75" s="200"/>
      <c r="U75" s="43"/>
      <c r="V75" s="199"/>
      <c r="W75" s="199"/>
      <c r="X75" s="199"/>
      <c r="Y75" s="199"/>
      <c r="Z75" s="199"/>
      <c r="AA75" s="43"/>
      <c r="AB75" s="199"/>
      <c r="AC75" s="196"/>
      <c r="AD75" s="308"/>
    </row>
    <row r="76" spans="1:30" ht="16.5" customHeight="1" x14ac:dyDescent="0.2">
      <c r="A76" s="460"/>
      <c r="B76" s="460"/>
      <c r="C76" s="194"/>
      <c r="D76" s="43"/>
      <c r="E76" s="43"/>
      <c r="F76" s="43"/>
      <c r="G76" s="196"/>
      <c r="H76" s="196"/>
      <c r="I76" s="196"/>
      <c r="J76" s="196"/>
      <c r="K76" s="197"/>
      <c r="L76" s="197"/>
      <c r="M76" s="197"/>
      <c r="N76" s="197"/>
      <c r="O76" s="197"/>
      <c r="P76" s="197"/>
      <c r="Q76" s="198"/>
      <c r="R76" s="257"/>
      <c r="S76" s="200"/>
      <c r="T76" s="200"/>
      <c r="U76" s="43"/>
      <c r="V76" s="199"/>
      <c r="W76" s="199"/>
      <c r="X76" s="199"/>
      <c r="Y76" s="199"/>
      <c r="Z76" s="199"/>
      <c r="AA76" s="43"/>
      <c r="AB76" s="199"/>
      <c r="AC76" s="196"/>
      <c r="AD76" s="308"/>
    </row>
    <row r="77" spans="1:30" ht="16.5" customHeight="1" x14ac:dyDescent="0.2">
      <c r="A77" s="460"/>
      <c r="B77" s="460"/>
      <c r="C77" s="194"/>
      <c r="D77" s="43"/>
      <c r="E77" s="43"/>
      <c r="F77" s="43"/>
      <c r="G77" s="196"/>
      <c r="H77" s="196"/>
      <c r="I77" s="196"/>
      <c r="J77" s="196"/>
      <c r="K77" s="197"/>
      <c r="L77" s="197"/>
      <c r="M77" s="197"/>
      <c r="N77" s="197"/>
      <c r="O77" s="197"/>
      <c r="P77" s="197"/>
      <c r="Q77" s="198"/>
      <c r="R77" s="257"/>
      <c r="S77" s="200"/>
      <c r="T77" s="200"/>
      <c r="U77" s="43"/>
      <c r="V77" s="199"/>
      <c r="W77" s="199"/>
      <c r="X77" s="199"/>
      <c r="Y77" s="199"/>
      <c r="Z77" s="199"/>
      <c r="AA77" s="43"/>
      <c r="AB77" s="199"/>
      <c r="AC77" s="196"/>
      <c r="AD77" s="308"/>
    </row>
    <row r="78" spans="1:30" ht="16.5" customHeight="1" x14ac:dyDescent="0.2">
      <c r="A78" s="460"/>
      <c r="B78" s="460"/>
      <c r="C78" s="194"/>
      <c r="D78" s="43"/>
      <c r="E78" s="43"/>
      <c r="F78" s="43"/>
      <c r="G78" s="196"/>
      <c r="H78" s="196"/>
      <c r="I78" s="196"/>
      <c r="J78" s="196"/>
      <c r="K78" s="197"/>
      <c r="L78" s="197"/>
      <c r="M78" s="197"/>
      <c r="N78" s="197"/>
      <c r="O78" s="197"/>
      <c r="P78" s="197"/>
      <c r="Q78" s="198"/>
      <c r="R78" s="257"/>
      <c r="S78" s="200"/>
      <c r="T78" s="200"/>
      <c r="U78" s="43"/>
      <c r="V78" s="199"/>
      <c r="W78" s="199"/>
      <c r="X78" s="199"/>
      <c r="Y78" s="199"/>
      <c r="Z78" s="199"/>
      <c r="AA78" s="43"/>
      <c r="AB78" s="199"/>
      <c r="AC78" s="196"/>
      <c r="AD78" s="308"/>
    </row>
    <row r="79" spans="1:30" ht="16.5" customHeight="1" x14ac:dyDescent="0.2">
      <c r="A79" s="460"/>
      <c r="B79" s="460"/>
      <c r="C79" s="194"/>
      <c r="D79" s="43"/>
      <c r="E79" s="43"/>
      <c r="F79" s="43"/>
      <c r="G79" s="196"/>
      <c r="H79" s="196"/>
      <c r="I79" s="196"/>
      <c r="J79" s="196"/>
      <c r="K79" s="197"/>
      <c r="L79" s="197"/>
      <c r="M79" s="197"/>
      <c r="N79" s="197"/>
      <c r="O79" s="197"/>
      <c r="P79" s="197"/>
      <c r="Q79" s="198"/>
      <c r="R79" s="257"/>
      <c r="S79" s="200"/>
      <c r="T79" s="200"/>
      <c r="U79" s="43"/>
      <c r="V79" s="199"/>
      <c r="W79" s="199"/>
      <c r="X79" s="199"/>
      <c r="Y79" s="199"/>
      <c r="Z79" s="199"/>
      <c r="AA79" s="43"/>
      <c r="AB79" s="199"/>
      <c r="AC79" s="196"/>
      <c r="AD79" s="308"/>
    </row>
    <row r="80" spans="1:30" ht="16.5" customHeight="1" x14ac:dyDescent="0.2">
      <c r="A80" s="460"/>
      <c r="B80" s="460"/>
      <c r="C80" s="194"/>
      <c r="D80" s="43"/>
      <c r="E80" s="43"/>
      <c r="F80" s="43"/>
      <c r="G80" s="196"/>
      <c r="H80" s="196"/>
      <c r="I80" s="196"/>
      <c r="J80" s="196"/>
      <c r="K80" s="197"/>
      <c r="L80" s="197"/>
      <c r="M80" s="197"/>
      <c r="N80" s="197"/>
      <c r="O80" s="197"/>
      <c r="P80" s="197"/>
      <c r="Q80" s="198"/>
      <c r="R80" s="257"/>
      <c r="S80" s="200"/>
      <c r="T80" s="200"/>
      <c r="U80" s="43"/>
      <c r="V80" s="199"/>
      <c r="W80" s="199"/>
      <c r="X80" s="199"/>
      <c r="Y80" s="199"/>
      <c r="Z80" s="199"/>
      <c r="AA80" s="43"/>
      <c r="AB80" s="199"/>
      <c r="AC80" s="196"/>
      <c r="AD80" s="308"/>
    </row>
    <row r="81" spans="1:30" ht="16.5" customHeight="1" x14ac:dyDescent="0.2">
      <c r="A81" s="460"/>
      <c r="B81" s="460"/>
      <c r="C81" s="194"/>
      <c r="D81" s="43"/>
      <c r="E81" s="43"/>
      <c r="F81" s="43"/>
      <c r="G81" s="196"/>
      <c r="H81" s="196"/>
      <c r="I81" s="196"/>
      <c r="J81" s="196"/>
      <c r="K81" s="197"/>
      <c r="L81" s="197"/>
      <c r="M81" s="197"/>
      <c r="N81" s="197"/>
      <c r="O81" s="197"/>
      <c r="P81" s="197"/>
      <c r="Q81" s="198"/>
      <c r="R81" s="257"/>
      <c r="S81" s="200"/>
      <c r="T81" s="200"/>
      <c r="U81" s="43"/>
      <c r="V81" s="199"/>
      <c r="W81" s="199"/>
      <c r="X81" s="199"/>
      <c r="Y81" s="199"/>
      <c r="Z81" s="199"/>
      <c r="AA81" s="43"/>
      <c r="AB81" s="199"/>
      <c r="AC81" s="196"/>
      <c r="AD81" s="308"/>
    </row>
    <row r="82" spans="1:30" ht="16.5" customHeight="1" x14ac:dyDescent="0.2">
      <c r="A82" s="460"/>
      <c r="B82" s="460"/>
      <c r="C82" s="194"/>
      <c r="D82" s="43"/>
      <c r="E82" s="43"/>
      <c r="F82" s="43"/>
      <c r="G82" s="196"/>
      <c r="H82" s="196"/>
      <c r="I82" s="196"/>
      <c r="J82" s="196"/>
      <c r="K82" s="197"/>
      <c r="L82" s="197"/>
      <c r="M82" s="197"/>
      <c r="N82" s="197"/>
      <c r="O82" s="197"/>
      <c r="P82" s="197"/>
      <c r="Q82" s="198"/>
      <c r="R82" s="257"/>
      <c r="S82" s="200"/>
      <c r="T82" s="200"/>
      <c r="U82" s="43"/>
      <c r="V82" s="199"/>
      <c r="W82" s="199"/>
      <c r="X82" s="199"/>
      <c r="Y82" s="199"/>
      <c r="Z82" s="199"/>
      <c r="AA82" s="43"/>
      <c r="AB82" s="199"/>
      <c r="AC82" s="196"/>
      <c r="AD82" s="308"/>
    </row>
    <row r="83" spans="1:30" ht="16.5" customHeight="1" x14ac:dyDescent="0.2">
      <c r="A83" s="460"/>
      <c r="B83" s="460"/>
      <c r="C83" s="194"/>
      <c r="D83" s="43"/>
      <c r="E83" s="43"/>
      <c r="F83" s="43"/>
      <c r="G83" s="196"/>
      <c r="H83" s="196"/>
      <c r="I83" s="196"/>
      <c r="J83" s="196"/>
      <c r="K83" s="197"/>
      <c r="L83" s="197"/>
      <c r="M83" s="197"/>
      <c r="N83" s="197"/>
      <c r="O83" s="197"/>
      <c r="P83" s="197"/>
      <c r="Q83" s="198"/>
      <c r="R83" s="257"/>
      <c r="S83" s="200"/>
      <c r="T83" s="200"/>
      <c r="U83" s="43"/>
      <c r="V83" s="199"/>
      <c r="W83" s="199"/>
      <c r="X83" s="199"/>
      <c r="Y83" s="199"/>
      <c r="Z83" s="199"/>
      <c r="AA83" s="43"/>
      <c r="AB83" s="199"/>
      <c r="AC83" s="196"/>
      <c r="AD83" s="308"/>
    </row>
    <row r="84" spans="1:30" ht="16.5" customHeight="1" x14ac:dyDescent="0.2">
      <c r="A84" s="460"/>
      <c r="B84" s="460"/>
      <c r="C84" s="194"/>
      <c r="D84" s="43"/>
      <c r="E84" s="43"/>
      <c r="F84" s="43"/>
      <c r="G84" s="196"/>
      <c r="H84" s="196"/>
      <c r="I84" s="196"/>
      <c r="J84" s="196"/>
      <c r="K84" s="197"/>
      <c r="L84" s="197"/>
      <c r="M84" s="197"/>
      <c r="N84" s="197"/>
      <c r="O84" s="197"/>
      <c r="P84" s="197"/>
      <c r="Q84" s="198"/>
      <c r="R84" s="257"/>
      <c r="S84" s="200"/>
      <c r="T84" s="200"/>
      <c r="U84" s="43"/>
      <c r="V84" s="199"/>
      <c r="W84" s="199"/>
      <c r="X84" s="199"/>
      <c r="Y84" s="199"/>
      <c r="Z84" s="199"/>
      <c r="AA84" s="43"/>
      <c r="AB84" s="199"/>
      <c r="AC84" s="196"/>
      <c r="AD84" s="308"/>
    </row>
    <row r="85" spans="1:30" ht="16.5" customHeight="1" x14ac:dyDescent="0.2">
      <c r="A85" s="460"/>
      <c r="B85" s="460"/>
      <c r="C85" s="194"/>
      <c r="D85" s="43"/>
      <c r="E85" s="43"/>
      <c r="F85" s="43"/>
      <c r="G85" s="196"/>
      <c r="H85" s="196"/>
      <c r="I85" s="196"/>
      <c r="J85" s="196"/>
      <c r="K85" s="197"/>
      <c r="L85" s="197"/>
      <c r="M85" s="197"/>
      <c r="N85" s="197"/>
      <c r="O85" s="197"/>
      <c r="P85" s="197"/>
      <c r="Q85" s="198"/>
      <c r="R85" s="257"/>
      <c r="S85" s="200"/>
      <c r="T85" s="200"/>
      <c r="U85" s="43"/>
      <c r="V85" s="199"/>
      <c r="W85" s="199"/>
      <c r="X85" s="199"/>
      <c r="Y85" s="199"/>
      <c r="Z85" s="199"/>
      <c r="AA85" s="43"/>
      <c r="AB85" s="199"/>
      <c r="AC85" s="196"/>
      <c r="AD85" s="308"/>
    </row>
    <row r="86" spans="1:30" ht="16.5" customHeight="1" x14ac:dyDescent="0.2">
      <c r="A86" s="460"/>
      <c r="B86" s="460"/>
      <c r="C86" s="194"/>
      <c r="D86" s="43"/>
      <c r="E86" s="43"/>
      <c r="F86" s="43"/>
      <c r="G86" s="196"/>
      <c r="H86" s="196"/>
      <c r="I86" s="196"/>
      <c r="J86" s="196"/>
      <c r="K86" s="197"/>
      <c r="L86" s="197"/>
      <c r="M86" s="197"/>
      <c r="N86" s="197"/>
      <c r="O86" s="197"/>
      <c r="P86" s="197"/>
      <c r="Q86" s="198"/>
      <c r="R86" s="257"/>
      <c r="S86" s="200"/>
      <c r="T86" s="200"/>
      <c r="U86" s="43"/>
      <c r="V86" s="199"/>
      <c r="W86" s="199"/>
      <c r="X86" s="199"/>
      <c r="Y86" s="199"/>
      <c r="Z86" s="199"/>
      <c r="AA86" s="43"/>
      <c r="AB86" s="199"/>
      <c r="AC86" s="196"/>
      <c r="AD86" s="308"/>
    </row>
    <row r="87" spans="1:30" ht="16.5" customHeight="1" x14ac:dyDescent="0.2">
      <c r="A87" s="460"/>
      <c r="B87" s="460"/>
      <c r="C87" s="194"/>
      <c r="D87" s="43"/>
      <c r="E87" s="43"/>
      <c r="F87" s="43"/>
      <c r="G87" s="196"/>
      <c r="H87" s="196"/>
      <c r="I87" s="196"/>
      <c r="J87" s="196"/>
      <c r="K87" s="197"/>
      <c r="L87" s="197"/>
      <c r="M87" s="197"/>
      <c r="N87" s="197"/>
      <c r="O87" s="197"/>
      <c r="P87" s="197"/>
      <c r="Q87" s="198"/>
      <c r="R87" s="257"/>
      <c r="S87" s="200"/>
      <c r="T87" s="200"/>
      <c r="U87" s="43"/>
      <c r="V87" s="199"/>
      <c r="W87" s="199"/>
      <c r="X87" s="199"/>
      <c r="Y87" s="199"/>
      <c r="Z87" s="199"/>
      <c r="AA87" s="43"/>
      <c r="AB87" s="199"/>
      <c r="AC87" s="196"/>
      <c r="AD87" s="308"/>
    </row>
    <row r="88" spans="1:30" ht="16.5" customHeight="1" x14ac:dyDescent="0.2">
      <c r="A88" s="460"/>
      <c r="B88" s="460"/>
      <c r="C88" s="194"/>
      <c r="D88" s="43"/>
      <c r="E88" s="43"/>
      <c r="F88" s="43"/>
      <c r="G88" s="196"/>
      <c r="H88" s="196"/>
      <c r="I88" s="196"/>
      <c r="J88" s="196"/>
      <c r="K88" s="197"/>
      <c r="L88" s="197"/>
      <c r="M88" s="197"/>
      <c r="N88" s="197"/>
      <c r="O88" s="197"/>
      <c r="P88" s="197"/>
      <c r="Q88" s="198"/>
      <c r="R88" s="257"/>
      <c r="S88" s="200"/>
      <c r="T88" s="200"/>
      <c r="U88" s="43"/>
      <c r="V88" s="199"/>
      <c r="W88" s="199"/>
      <c r="X88" s="199"/>
      <c r="Y88" s="199"/>
      <c r="Z88" s="199"/>
      <c r="AA88" s="43"/>
      <c r="AB88" s="199"/>
      <c r="AC88" s="196"/>
      <c r="AD88" s="308"/>
    </row>
    <row r="89" spans="1:30" ht="16.5" customHeight="1" x14ac:dyDescent="0.2">
      <c r="A89" s="460"/>
      <c r="B89" s="460"/>
      <c r="C89" s="194"/>
      <c r="D89" s="43"/>
      <c r="E89" s="43"/>
      <c r="F89" s="43"/>
      <c r="G89" s="196"/>
      <c r="H89" s="196"/>
      <c r="I89" s="196"/>
      <c r="J89" s="196"/>
      <c r="K89" s="197"/>
      <c r="L89" s="197"/>
      <c r="M89" s="197"/>
      <c r="N89" s="197"/>
      <c r="O89" s="197"/>
      <c r="P89" s="197"/>
      <c r="Q89" s="198"/>
      <c r="R89" s="257"/>
      <c r="S89" s="200"/>
      <c r="T89" s="200"/>
      <c r="U89" s="43"/>
      <c r="V89" s="199"/>
      <c r="W89" s="199"/>
      <c r="X89" s="199"/>
      <c r="Y89" s="199"/>
      <c r="Z89" s="199"/>
      <c r="AA89" s="43"/>
      <c r="AB89" s="199"/>
      <c r="AC89" s="196"/>
      <c r="AD89" s="308"/>
    </row>
    <row r="90" spans="1:30" ht="16.5" customHeight="1" x14ac:dyDescent="0.2">
      <c r="A90" s="460"/>
      <c r="B90" s="460"/>
      <c r="C90" s="194"/>
      <c r="D90" s="43"/>
      <c r="E90" s="43"/>
      <c r="F90" s="43"/>
      <c r="G90" s="196"/>
      <c r="H90" s="196"/>
      <c r="I90" s="196"/>
      <c r="J90" s="196"/>
      <c r="K90" s="197"/>
      <c r="L90" s="197"/>
      <c r="M90" s="197"/>
      <c r="N90" s="197"/>
      <c r="O90" s="197"/>
      <c r="P90" s="197"/>
      <c r="Q90" s="198"/>
      <c r="R90" s="257"/>
      <c r="S90" s="200"/>
      <c r="T90" s="200"/>
      <c r="U90" s="43"/>
      <c r="V90" s="199"/>
      <c r="W90" s="199"/>
      <c r="X90" s="199"/>
      <c r="Y90" s="199"/>
      <c r="Z90" s="199"/>
      <c r="AA90" s="43"/>
      <c r="AB90" s="199"/>
      <c r="AC90" s="196"/>
      <c r="AD90" s="308"/>
    </row>
    <row r="91" spans="1:30" ht="16.5" customHeight="1" x14ac:dyDescent="0.2">
      <c r="A91" s="460"/>
      <c r="B91" s="460"/>
      <c r="C91" s="194"/>
      <c r="D91" s="43"/>
      <c r="E91" s="43"/>
      <c r="F91" s="43"/>
      <c r="G91" s="196"/>
      <c r="H91" s="196"/>
      <c r="I91" s="196"/>
      <c r="J91" s="196"/>
      <c r="K91" s="197"/>
      <c r="L91" s="197"/>
      <c r="M91" s="197"/>
      <c r="N91" s="197"/>
      <c r="O91" s="197"/>
      <c r="P91" s="197"/>
      <c r="Q91" s="198"/>
      <c r="R91" s="257"/>
      <c r="S91" s="200"/>
      <c r="T91" s="200"/>
      <c r="U91" s="43"/>
      <c r="V91" s="199"/>
      <c r="W91" s="199"/>
      <c r="X91" s="199"/>
      <c r="Y91" s="199"/>
      <c r="Z91" s="199"/>
      <c r="AA91" s="43"/>
      <c r="AB91" s="199"/>
      <c r="AC91" s="196"/>
      <c r="AD91" s="308"/>
    </row>
    <row r="92" spans="1:30" ht="16.5" customHeight="1" x14ac:dyDescent="0.2">
      <c r="A92" s="460"/>
      <c r="B92" s="460"/>
      <c r="C92" s="194"/>
      <c r="D92" s="43"/>
      <c r="E92" s="43"/>
      <c r="F92" s="43"/>
      <c r="G92" s="196"/>
      <c r="H92" s="196"/>
      <c r="I92" s="196"/>
      <c r="J92" s="196"/>
      <c r="K92" s="197"/>
      <c r="L92" s="197"/>
      <c r="M92" s="197"/>
      <c r="N92" s="197"/>
      <c r="O92" s="197"/>
      <c r="P92" s="197"/>
      <c r="Q92" s="198"/>
      <c r="R92" s="257"/>
      <c r="S92" s="200"/>
      <c r="T92" s="200"/>
      <c r="U92" s="43"/>
      <c r="V92" s="199"/>
      <c r="W92" s="199"/>
      <c r="X92" s="199"/>
      <c r="Y92" s="199"/>
      <c r="Z92" s="199"/>
      <c r="AA92" s="43"/>
      <c r="AB92" s="199"/>
      <c r="AC92" s="196"/>
      <c r="AD92" s="308"/>
    </row>
    <row r="93" spans="1:30" ht="16.5" customHeight="1" x14ac:dyDescent="0.2">
      <c r="A93" s="460"/>
      <c r="B93" s="460"/>
      <c r="C93" s="194"/>
      <c r="D93" s="43"/>
      <c r="E93" s="43"/>
      <c r="F93" s="43"/>
      <c r="G93" s="196"/>
      <c r="H93" s="196"/>
      <c r="I93" s="196"/>
      <c r="J93" s="196"/>
      <c r="K93" s="197"/>
      <c r="L93" s="197"/>
      <c r="M93" s="197"/>
      <c r="N93" s="197"/>
      <c r="O93" s="197"/>
      <c r="P93" s="197"/>
      <c r="Q93" s="198"/>
      <c r="R93" s="257"/>
      <c r="S93" s="200"/>
      <c r="T93" s="200"/>
      <c r="U93" s="43"/>
      <c r="V93" s="199"/>
      <c r="W93" s="199"/>
      <c r="X93" s="199"/>
      <c r="Y93" s="199"/>
      <c r="Z93" s="199"/>
      <c r="AA93" s="43"/>
      <c r="AB93" s="199"/>
      <c r="AC93" s="196"/>
      <c r="AD93" s="308"/>
    </row>
    <row r="94" spans="1:30" ht="16.5" customHeight="1" x14ac:dyDescent="0.2">
      <c r="A94" s="460"/>
      <c r="B94" s="460"/>
      <c r="C94" s="194"/>
      <c r="D94" s="43"/>
      <c r="E94" s="43"/>
      <c r="F94" s="43"/>
      <c r="G94" s="196"/>
      <c r="H94" s="196"/>
      <c r="I94" s="196"/>
      <c r="J94" s="196"/>
      <c r="K94" s="197"/>
      <c r="L94" s="197"/>
      <c r="M94" s="197"/>
      <c r="N94" s="197"/>
      <c r="O94" s="197"/>
      <c r="P94" s="197"/>
      <c r="Q94" s="198"/>
      <c r="R94" s="257"/>
      <c r="S94" s="200"/>
      <c r="T94" s="200"/>
      <c r="U94" s="43"/>
      <c r="V94" s="199"/>
      <c r="W94" s="199"/>
      <c r="X94" s="199"/>
      <c r="Y94" s="199"/>
      <c r="Z94" s="199"/>
      <c r="AA94" s="43"/>
      <c r="AB94" s="199"/>
      <c r="AC94" s="196"/>
      <c r="AD94" s="308"/>
    </row>
    <row r="95" spans="1:30" ht="16.5" customHeight="1" x14ac:dyDescent="0.2">
      <c r="A95" s="460"/>
      <c r="B95" s="460"/>
      <c r="C95" s="194"/>
      <c r="D95" s="43"/>
      <c r="E95" s="43"/>
      <c r="F95" s="43"/>
      <c r="G95" s="196"/>
      <c r="H95" s="196"/>
      <c r="I95" s="196"/>
      <c r="J95" s="196"/>
      <c r="K95" s="197"/>
      <c r="L95" s="197"/>
      <c r="M95" s="197"/>
      <c r="N95" s="197"/>
      <c r="O95" s="197"/>
      <c r="P95" s="197"/>
      <c r="Q95" s="198"/>
      <c r="R95" s="257"/>
      <c r="S95" s="200"/>
      <c r="T95" s="200"/>
      <c r="U95" s="43"/>
      <c r="V95" s="199"/>
      <c r="W95" s="199"/>
      <c r="X95" s="199"/>
      <c r="Y95" s="199"/>
      <c r="Z95" s="199"/>
      <c r="AA95" s="43"/>
      <c r="AB95" s="199"/>
      <c r="AC95" s="196"/>
      <c r="AD95" s="308"/>
    </row>
    <row r="96" spans="1:30" ht="16.5" customHeight="1" x14ac:dyDescent="0.2">
      <c r="A96" s="460"/>
      <c r="B96" s="460"/>
      <c r="C96" s="194"/>
      <c r="D96" s="43"/>
      <c r="E96" s="43"/>
      <c r="F96" s="43"/>
      <c r="G96" s="196"/>
      <c r="H96" s="196"/>
      <c r="I96" s="196"/>
      <c r="J96" s="196"/>
      <c r="K96" s="197"/>
      <c r="L96" s="197"/>
      <c r="M96" s="197"/>
      <c r="N96" s="197"/>
      <c r="O96" s="197"/>
      <c r="P96" s="197"/>
      <c r="Q96" s="198"/>
      <c r="R96" s="257"/>
      <c r="S96" s="200"/>
      <c r="T96" s="200"/>
      <c r="U96" s="43"/>
      <c r="V96" s="199"/>
      <c r="W96" s="199"/>
      <c r="X96" s="199"/>
      <c r="Y96" s="199"/>
      <c r="Z96" s="199"/>
      <c r="AA96" s="43"/>
      <c r="AB96" s="199"/>
      <c r="AC96" s="196"/>
      <c r="AD96" s="308"/>
    </row>
    <row r="97" spans="1:30" ht="16.5" customHeight="1" x14ac:dyDescent="0.2">
      <c r="A97" s="460"/>
      <c r="B97" s="460"/>
      <c r="C97" s="194"/>
      <c r="D97" s="43"/>
      <c r="E97" s="43"/>
      <c r="F97" s="43"/>
      <c r="G97" s="196"/>
      <c r="H97" s="196"/>
      <c r="I97" s="196"/>
      <c r="J97" s="196"/>
      <c r="K97" s="197"/>
      <c r="L97" s="197"/>
      <c r="M97" s="197"/>
      <c r="N97" s="197"/>
      <c r="O97" s="197"/>
      <c r="P97" s="197"/>
      <c r="Q97" s="198"/>
      <c r="R97" s="257"/>
      <c r="S97" s="200"/>
      <c r="T97" s="200"/>
      <c r="U97" s="43"/>
      <c r="V97" s="199"/>
      <c r="W97" s="199"/>
      <c r="X97" s="199"/>
      <c r="Y97" s="199"/>
      <c r="Z97" s="199"/>
      <c r="AA97" s="43"/>
      <c r="AB97" s="199"/>
      <c r="AC97" s="196"/>
      <c r="AD97" s="308"/>
    </row>
    <row r="98" spans="1:30" ht="16.5" customHeight="1" x14ac:dyDescent="0.2">
      <c r="A98" s="460"/>
      <c r="B98" s="460"/>
      <c r="C98" s="194"/>
      <c r="D98" s="43"/>
      <c r="E98" s="43"/>
      <c r="F98" s="43"/>
      <c r="G98" s="196"/>
      <c r="H98" s="196"/>
      <c r="I98" s="196"/>
      <c r="J98" s="196"/>
      <c r="K98" s="197"/>
      <c r="L98" s="197"/>
      <c r="M98" s="197"/>
      <c r="N98" s="197"/>
      <c r="O98" s="197"/>
      <c r="P98" s="197"/>
      <c r="Q98" s="198"/>
      <c r="R98" s="257"/>
      <c r="S98" s="200"/>
      <c r="T98" s="200"/>
      <c r="U98" s="43"/>
      <c r="V98" s="199"/>
      <c r="W98" s="199"/>
      <c r="X98" s="199"/>
      <c r="Y98" s="199"/>
      <c r="Z98" s="199"/>
      <c r="AA98" s="43"/>
      <c r="AB98" s="199"/>
      <c r="AC98" s="196"/>
      <c r="AD98" s="308"/>
    </row>
    <row r="99" spans="1:30" ht="16.5" customHeight="1" x14ac:dyDescent="0.2">
      <c r="A99" s="460"/>
      <c r="B99" s="460"/>
      <c r="C99" s="194"/>
      <c r="D99" s="43"/>
      <c r="E99" s="43"/>
      <c r="F99" s="43"/>
      <c r="G99" s="196"/>
      <c r="H99" s="196"/>
      <c r="I99" s="196"/>
      <c r="J99" s="196"/>
      <c r="K99" s="197"/>
      <c r="L99" s="197"/>
      <c r="M99" s="197"/>
      <c r="N99" s="197"/>
      <c r="O99" s="197"/>
      <c r="P99" s="197"/>
      <c r="Q99" s="198"/>
      <c r="R99" s="257"/>
      <c r="S99" s="200"/>
      <c r="T99" s="200"/>
      <c r="U99" s="43"/>
      <c r="V99" s="199"/>
      <c r="W99" s="199"/>
      <c r="X99" s="199"/>
      <c r="Y99" s="199"/>
      <c r="Z99" s="199"/>
      <c r="AA99" s="43"/>
      <c r="AB99" s="199"/>
      <c r="AC99" s="196"/>
      <c r="AD99" s="308"/>
    </row>
    <row r="100" spans="1:30" ht="16.5" customHeight="1" x14ac:dyDescent="0.2">
      <c r="A100" s="460"/>
      <c r="B100" s="460"/>
      <c r="C100" s="194"/>
      <c r="D100" s="43"/>
      <c r="E100" s="43"/>
      <c r="F100" s="43"/>
      <c r="G100" s="196"/>
      <c r="H100" s="196"/>
      <c r="I100" s="196"/>
      <c r="J100" s="196"/>
      <c r="K100" s="197"/>
      <c r="L100" s="197"/>
      <c r="M100" s="197"/>
      <c r="N100" s="197"/>
      <c r="O100" s="197"/>
      <c r="P100" s="197"/>
      <c r="Q100" s="198"/>
      <c r="R100" s="257"/>
      <c r="S100" s="200"/>
      <c r="T100" s="200"/>
      <c r="U100" s="43"/>
      <c r="V100" s="199"/>
      <c r="W100" s="199"/>
      <c r="X100" s="199"/>
      <c r="Y100" s="199"/>
      <c r="Z100" s="199"/>
      <c r="AA100" s="43"/>
      <c r="AB100" s="199"/>
      <c r="AC100" s="196"/>
      <c r="AD100" s="308"/>
    </row>
    <row r="101" spans="1:30" ht="16.5" customHeight="1" x14ac:dyDescent="0.2">
      <c r="A101" s="460"/>
      <c r="B101" s="460"/>
      <c r="C101" s="194"/>
      <c r="D101" s="43"/>
      <c r="E101" s="43"/>
      <c r="F101" s="43"/>
      <c r="G101" s="196"/>
      <c r="H101" s="196"/>
      <c r="I101" s="196"/>
      <c r="J101" s="196"/>
      <c r="K101" s="197"/>
      <c r="L101" s="197"/>
      <c r="M101" s="197"/>
      <c r="N101" s="197"/>
      <c r="O101" s="197"/>
      <c r="P101" s="197"/>
      <c r="Q101" s="198"/>
      <c r="R101" s="257"/>
      <c r="S101" s="200"/>
      <c r="T101" s="200"/>
      <c r="U101" s="43"/>
      <c r="V101" s="199"/>
      <c r="W101" s="199"/>
      <c r="X101" s="199"/>
      <c r="Y101" s="199"/>
      <c r="Z101" s="199"/>
      <c r="AA101" s="43"/>
      <c r="AB101" s="199"/>
      <c r="AC101" s="196"/>
      <c r="AD101" s="308"/>
    </row>
    <row r="102" spans="1:30" ht="16.5" customHeight="1" x14ac:dyDescent="0.2">
      <c r="A102" s="460"/>
      <c r="B102" s="460"/>
      <c r="C102" s="194"/>
      <c r="D102" s="43"/>
      <c r="E102" s="43"/>
      <c r="F102" s="43"/>
      <c r="G102" s="196"/>
      <c r="H102" s="196"/>
      <c r="I102" s="196"/>
      <c r="J102" s="196"/>
      <c r="K102" s="197"/>
      <c r="L102" s="197"/>
      <c r="M102" s="197"/>
      <c r="N102" s="197"/>
      <c r="O102" s="197"/>
      <c r="P102" s="197"/>
      <c r="Q102" s="198"/>
      <c r="R102" s="257"/>
      <c r="S102" s="200"/>
      <c r="T102" s="200"/>
      <c r="U102" s="43"/>
      <c r="V102" s="199"/>
      <c r="W102" s="199"/>
      <c r="X102" s="199"/>
      <c r="Y102" s="199"/>
      <c r="Z102" s="199"/>
      <c r="AA102" s="43"/>
      <c r="AB102" s="199"/>
      <c r="AC102" s="196"/>
      <c r="AD102" s="308"/>
    </row>
    <row r="103" spans="1:30" ht="16.5" customHeight="1" x14ac:dyDescent="0.2">
      <c r="A103" s="460"/>
      <c r="B103" s="460"/>
      <c r="C103" s="194"/>
      <c r="D103" s="43"/>
      <c r="E103" s="43"/>
      <c r="F103" s="43"/>
      <c r="G103" s="196"/>
      <c r="H103" s="196"/>
      <c r="I103" s="196"/>
      <c r="J103" s="196"/>
      <c r="K103" s="197"/>
      <c r="L103" s="197"/>
      <c r="M103" s="197"/>
      <c r="N103" s="197"/>
      <c r="O103" s="197"/>
      <c r="P103" s="197"/>
      <c r="Q103" s="198"/>
      <c r="R103" s="257"/>
      <c r="S103" s="200"/>
      <c r="T103" s="200"/>
      <c r="U103" s="43"/>
      <c r="V103" s="199"/>
      <c r="W103" s="199"/>
      <c r="X103" s="199"/>
      <c r="Y103" s="199"/>
      <c r="Z103" s="199"/>
      <c r="AA103" s="43"/>
      <c r="AB103" s="199"/>
      <c r="AC103" s="196"/>
      <c r="AD103" s="308"/>
    </row>
    <row r="104" spans="1:30" ht="16.5" customHeight="1" x14ac:dyDescent="0.2">
      <c r="A104" s="460"/>
      <c r="B104" s="460"/>
      <c r="C104" s="194"/>
      <c r="D104" s="43"/>
      <c r="E104" s="43"/>
      <c r="F104" s="43"/>
      <c r="G104" s="196"/>
      <c r="H104" s="196"/>
      <c r="I104" s="196"/>
      <c r="J104" s="196"/>
      <c r="K104" s="197"/>
      <c r="L104" s="197"/>
      <c r="M104" s="197"/>
      <c r="N104" s="197"/>
      <c r="O104" s="197"/>
      <c r="P104" s="197"/>
      <c r="Q104" s="198"/>
      <c r="R104" s="257"/>
      <c r="S104" s="200"/>
      <c r="T104" s="200"/>
      <c r="U104" s="43"/>
      <c r="V104" s="199"/>
      <c r="W104" s="199"/>
      <c r="X104" s="199"/>
      <c r="Y104" s="199"/>
      <c r="Z104" s="199"/>
      <c r="AA104" s="43"/>
      <c r="AB104" s="199"/>
      <c r="AC104" s="196"/>
      <c r="AD104" s="308"/>
    </row>
    <row r="105" spans="1:30" ht="16.5" customHeight="1" x14ac:dyDescent="0.2">
      <c r="A105" s="460"/>
      <c r="B105" s="460"/>
      <c r="C105" s="194"/>
      <c r="D105" s="43"/>
      <c r="E105" s="43"/>
      <c r="F105" s="43"/>
      <c r="G105" s="196"/>
      <c r="H105" s="196"/>
      <c r="I105" s="196"/>
      <c r="J105" s="196"/>
      <c r="K105" s="197"/>
      <c r="L105" s="197"/>
      <c r="M105" s="197"/>
      <c r="N105" s="197"/>
      <c r="O105" s="197"/>
      <c r="P105" s="197"/>
      <c r="Q105" s="198"/>
      <c r="R105" s="257"/>
      <c r="S105" s="200"/>
      <c r="T105" s="200"/>
      <c r="U105" s="43"/>
      <c r="V105" s="199"/>
      <c r="W105" s="199"/>
      <c r="X105" s="199"/>
      <c r="Y105" s="199"/>
      <c r="Z105" s="199"/>
      <c r="AA105" s="43"/>
      <c r="AB105" s="199"/>
      <c r="AC105" s="196"/>
      <c r="AD105" s="308"/>
    </row>
    <row r="106" spans="1:30" ht="16.5" customHeight="1" x14ac:dyDescent="0.2">
      <c r="A106" s="460"/>
      <c r="B106" s="460"/>
      <c r="C106" s="194"/>
      <c r="D106" s="43"/>
      <c r="E106" s="43"/>
      <c r="F106" s="43"/>
      <c r="G106" s="196"/>
      <c r="H106" s="196"/>
      <c r="I106" s="196"/>
      <c r="J106" s="196"/>
      <c r="K106" s="197"/>
      <c r="L106" s="197"/>
      <c r="M106" s="197"/>
      <c r="N106" s="197"/>
      <c r="O106" s="197"/>
      <c r="P106" s="197"/>
      <c r="Q106" s="198"/>
      <c r="R106" s="257"/>
      <c r="S106" s="200"/>
      <c r="T106" s="200"/>
      <c r="U106" s="43"/>
      <c r="V106" s="199"/>
      <c r="W106" s="199"/>
      <c r="X106" s="199"/>
      <c r="Y106" s="199"/>
      <c r="Z106" s="199"/>
      <c r="AA106" s="43"/>
      <c r="AB106" s="199"/>
      <c r="AC106" s="196"/>
      <c r="AD106" s="308"/>
    </row>
    <row r="107" spans="1:30" ht="16.5" customHeight="1" x14ac:dyDescent="0.2">
      <c r="A107" s="460"/>
      <c r="B107" s="460"/>
      <c r="C107" s="194"/>
      <c r="D107" s="43"/>
      <c r="E107" s="43"/>
      <c r="F107" s="43"/>
      <c r="G107" s="196"/>
      <c r="H107" s="196"/>
      <c r="I107" s="196"/>
      <c r="J107" s="196"/>
      <c r="K107" s="197"/>
      <c r="L107" s="197"/>
      <c r="M107" s="197"/>
      <c r="N107" s="197"/>
      <c r="O107" s="197"/>
      <c r="P107" s="197"/>
      <c r="Q107" s="198"/>
      <c r="R107" s="257"/>
      <c r="S107" s="200"/>
      <c r="T107" s="200"/>
      <c r="U107" s="43"/>
      <c r="V107" s="199"/>
      <c r="W107" s="199"/>
      <c r="X107" s="199"/>
      <c r="Y107" s="199"/>
      <c r="Z107" s="199"/>
      <c r="AA107" s="43"/>
      <c r="AB107" s="199"/>
      <c r="AC107" s="196"/>
      <c r="AD107" s="308"/>
    </row>
    <row r="108" spans="1:30" ht="16.5" customHeight="1" x14ac:dyDescent="0.2">
      <c r="A108" s="460"/>
      <c r="B108" s="460"/>
      <c r="C108" s="194"/>
      <c r="D108" s="43"/>
      <c r="E108" s="43"/>
      <c r="F108" s="43"/>
      <c r="G108" s="196"/>
      <c r="H108" s="196"/>
      <c r="I108" s="196"/>
      <c r="J108" s="196"/>
      <c r="K108" s="197"/>
      <c r="L108" s="197"/>
      <c r="M108" s="197"/>
      <c r="N108" s="197"/>
      <c r="O108" s="197"/>
      <c r="P108" s="197"/>
      <c r="Q108" s="198"/>
      <c r="R108" s="257"/>
      <c r="S108" s="200"/>
      <c r="T108" s="200"/>
      <c r="U108" s="43"/>
      <c r="V108" s="199"/>
      <c r="W108" s="199"/>
      <c r="X108" s="199"/>
      <c r="Y108" s="199"/>
      <c r="Z108" s="199"/>
      <c r="AA108" s="43"/>
      <c r="AB108" s="199"/>
      <c r="AC108" s="196"/>
      <c r="AD108" s="308"/>
    </row>
    <row r="109" spans="1:30" ht="16.5" customHeight="1" x14ac:dyDescent="0.2">
      <c r="A109" s="460"/>
      <c r="B109" s="460"/>
      <c r="C109" s="194"/>
      <c r="D109" s="43"/>
      <c r="E109" s="43"/>
      <c r="F109" s="43"/>
      <c r="G109" s="196"/>
      <c r="H109" s="196"/>
      <c r="I109" s="196"/>
      <c r="J109" s="196"/>
      <c r="K109" s="197"/>
      <c r="L109" s="197"/>
      <c r="M109" s="197"/>
      <c r="N109" s="197"/>
      <c r="O109" s="197"/>
      <c r="P109" s="197"/>
      <c r="Q109" s="198"/>
      <c r="R109" s="257"/>
      <c r="S109" s="200"/>
      <c r="T109" s="200"/>
      <c r="U109" s="43"/>
      <c r="V109" s="199"/>
      <c r="W109" s="199"/>
      <c r="X109" s="199"/>
      <c r="Y109" s="199"/>
      <c r="Z109" s="199"/>
      <c r="AA109" s="43"/>
      <c r="AB109" s="199"/>
      <c r="AC109" s="196"/>
      <c r="AD109" s="308"/>
    </row>
    <row r="110" spans="1:30" ht="16.5" customHeight="1" x14ac:dyDescent="0.2">
      <c r="A110" s="460"/>
      <c r="B110" s="460"/>
      <c r="C110" s="194"/>
      <c r="D110" s="43"/>
      <c r="E110" s="43"/>
      <c r="F110" s="43"/>
      <c r="G110" s="196"/>
      <c r="H110" s="196"/>
      <c r="I110" s="196"/>
      <c r="J110" s="196"/>
      <c r="K110" s="197"/>
      <c r="L110" s="197"/>
      <c r="M110" s="197"/>
      <c r="N110" s="197"/>
      <c r="O110" s="197"/>
      <c r="P110" s="197"/>
      <c r="Q110" s="198"/>
      <c r="R110" s="257"/>
      <c r="S110" s="200"/>
      <c r="T110" s="200"/>
      <c r="U110" s="43"/>
      <c r="V110" s="199"/>
      <c r="W110" s="199"/>
      <c r="X110" s="199"/>
      <c r="Y110" s="199"/>
      <c r="Z110" s="199"/>
      <c r="AA110" s="43"/>
      <c r="AB110" s="199"/>
      <c r="AC110" s="196"/>
      <c r="AD110" s="308"/>
    </row>
    <row r="111" spans="1:30" ht="16.5" customHeight="1" x14ac:dyDescent="0.2">
      <c r="A111" s="460"/>
      <c r="B111" s="460"/>
      <c r="C111" s="194"/>
      <c r="D111" s="43"/>
      <c r="E111" s="43"/>
      <c r="F111" s="43"/>
      <c r="G111" s="196"/>
      <c r="H111" s="196"/>
      <c r="I111" s="196"/>
      <c r="J111" s="196"/>
      <c r="K111" s="197"/>
      <c r="L111" s="197"/>
      <c r="M111" s="197"/>
      <c r="N111" s="197"/>
      <c r="O111" s="197"/>
      <c r="P111" s="197"/>
      <c r="Q111" s="198"/>
      <c r="R111" s="257"/>
      <c r="S111" s="200"/>
      <c r="T111" s="200"/>
      <c r="U111" s="43"/>
      <c r="V111" s="199"/>
      <c r="W111" s="199"/>
      <c r="X111" s="199"/>
      <c r="Y111" s="199"/>
      <c r="Z111" s="199"/>
      <c r="AA111" s="43"/>
      <c r="AB111" s="199"/>
      <c r="AC111" s="196"/>
      <c r="AD111" s="308"/>
    </row>
    <row r="112" spans="1:30" ht="16.5" customHeight="1" x14ac:dyDescent="0.2">
      <c r="A112" s="460"/>
      <c r="B112" s="460"/>
      <c r="C112" s="194"/>
      <c r="D112" s="43"/>
      <c r="E112" s="43"/>
      <c r="F112" s="43"/>
      <c r="G112" s="196"/>
      <c r="H112" s="196"/>
      <c r="I112" s="196"/>
      <c r="J112" s="196"/>
      <c r="K112" s="197"/>
      <c r="L112" s="197"/>
      <c r="M112" s="197"/>
      <c r="N112" s="197"/>
      <c r="O112" s="197"/>
      <c r="P112" s="197"/>
      <c r="Q112" s="198"/>
      <c r="R112" s="257"/>
      <c r="S112" s="200"/>
      <c r="T112" s="200"/>
      <c r="U112" s="43"/>
      <c r="V112" s="199"/>
      <c r="W112" s="199"/>
      <c r="X112" s="199"/>
      <c r="Y112" s="199"/>
      <c r="Z112" s="199"/>
      <c r="AA112" s="43"/>
      <c r="AB112" s="199"/>
      <c r="AC112" s="196"/>
      <c r="AD112" s="308"/>
    </row>
    <row r="113" spans="1:30" ht="16.5" customHeight="1" x14ac:dyDescent="0.2">
      <c r="A113" s="460"/>
      <c r="B113" s="460"/>
      <c r="C113" s="194"/>
      <c r="D113" s="43"/>
      <c r="E113" s="43"/>
      <c r="F113" s="43"/>
      <c r="G113" s="196"/>
      <c r="H113" s="196"/>
      <c r="I113" s="196"/>
      <c r="J113" s="196"/>
      <c r="K113" s="197"/>
      <c r="L113" s="197"/>
      <c r="M113" s="197"/>
      <c r="N113" s="197"/>
      <c r="O113" s="197"/>
      <c r="P113" s="197"/>
      <c r="Q113" s="198"/>
      <c r="R113" s="257"/>
      <c r="S113" s="200"/>
      <c r="T113" s="200"/>
      <c r="U113" s="43"/>
      <c r="V113" s="199"/>
      <c r="W113" s="199"/>
      <c r="X113" s="199"/>
      <c r="Y113" s="199"/>
      <c r="Z113" s="199"/>
      <c r="AA113" s="43"/>
      <c r="AB113" s="199"/>
      <c r="AC113" s="196"/>
      <c r="AD113" s="308"/>
    </row>
    <row r="114" spans="1:30" ht="16.5" customHeight="1" x14ac:dyDescent="0.2">
      <c r="A114" s="460"/>
      <c r="B114" s="460"/>
      <c r="C114" s="194"/>
      <c r="D114" s="43"/>
      <c r="E114" s="43"/>
      <c r="F114" s="43"/>
      <c r="G114" s="196"/>
      <c r="H114" s="196"/>
      <c r="I114" s="196"/>
      <c r="J114" s="196"/>
      <c r="K114" s="197"/>
      <c r="L114" s="197"/>
      <c r="M114" s="197"/>
      <c r="N114" s="197"/>
      <c r="O114" s="197"/>
      <c r="P114" s="197"/>
      <c r="Q114" s="198"/>
      <c r="R114" s="257"/>
      <c r="S114" s="200"/>
      <c r="T114" s="200"/>
      <c r="U114" s="43"/>
      <c r="V114" s="199"/>
      <c r="W114" s="199"/>
      <c r="X114" s="199"/>
      <c r="Y114" s="199"/>
      <c r="Z114" s="199"/>
      <c r="AA114" s="43"/>
      <c r="AB114" s="199"/>
      <c r="AC114" s="196"/>
      <c r="AD114" s="308"/>
    </row>
    <row r="115" spans="1:30" ht="16.5" customHeight="1" x14ac:dyDescent="0.2">
      <c r="A115" s="460"/>
      <c r="B115" s="460"/>
      <c r="C115" s="194"/>
      <c r="D115" s="43"/>
      <c r="E115" s="43"/>
      <c r="F115" s="43"/>
      <c r="G115" s="196"/>
      <c r="H115" s="196"/>
      <c r="I115" s="196"/>
      <c r="J115" s="196"/>
      <c r="K115" s="197"/>
      <c r="L115" s="197"/>
      <c r="M115" s="197"/>
      <c r="N115" s="197"/>
      <c r="O115" s="197"/>
      <c r="P115" s="197"/>
      <c r="Q115" s="198"/>
      <c r="R115" s="257"/>
      <c r="S115" s="200"/>
      <c r="T115" s="200"/>
      <c r="U115" s="43"/>
      <c r="V115" s="199"/>
      <c r="W115" s="199"/>
      <c r="X115" s="199"/>
      <c r="Y115" s="199"/>
      <c r="Z115" s="199"/>
      <c r="AA115" s="43"/>
      <c r="AB115" s="199"/>
      <c r="AC115" s="196"/>
      <c r="AD115" s="308"/>
    </row>
    <row r="116" spans="1:30" ht="16.5" customHeight="1" x14ac:dyDescent="0.2">
      <c r="A116" s="460"/>
      <c r="B116" s="460"/>
      <c r="C116" s="194"/>
      <c r="D116" s="43"/>
      <c r="E116" s="43"/>
      <c r="F116" s="43"/>
      <c r="G116" s="196"/>
      <c r="H116" s="196"/>
      <c r="I116" s="196"/>
      <c r="J116" s="196"/>
      <c r="K116" s="197"/>
      <c r="L116" s="197"/>
      <c r="M116" s="197"/>
      <c r="N116" s="197"/>
      <c r="O116" s="197"/>
      <c r="P116" s="197"/>
      <c r="Q116" s="198"/>
      <c r="R116" s="257"/>
      <c r="S116" s="200"/>
      <c r="T116" s="200"/>
      <c r="U116" s="43"/>
      <c r="V116" s="199"/>
      <c r="W116" s="199"/>
      <c r="X116" s="199"/>
      <c r="Y116" s="199"/>
      <c r="Z116" s="199"/>
      <c r="AA116" s="43"/>
      <c r="AB116" s="199"/>
      <c r="AC116" s="196"/>
      <c r="AD116" s="308"/>
    </row>
    <row r="117" spans="1:30" ht="16.5" customHeight="1" x14ac:dyDescent="0.2">
      <c r="A117" s="460"/>
      <c r="B117" s="460"/>
      <c r="C117" s="194"/>
      <c r="D117" s="43"/>
      <c r="E117" s="43"/>
      <c r="F117" s="43"/>
      <c r="G117" s="196"/>
      <c r="H117" s="196"/>
      <c r="I117" s="196"/>
      <c r="J117" s="196"/>
      <c r="K117" s="197"/>
      <c r="L117" s="197"/>
      <c r="M117" s="197"/>
      <c r="N117" s="197"/>
      <c r="O117" s="197"/>
      <c r="P117" s="197"/>
      <c r="Q117" s="198"/>
      <c r="R117" s="257"/>
      <c r="S117" s="200"/>
      <c r="T117" s="200"/>
      <c r="U117" s="43"/>
      <c r="V117" s="199"/>
      <c r="W117" s="199"/>
      <c r="X117" s="199"/>
      <c r="Y117" s="199"/>
      <c r="Z117" s="199"/>
      <c r="AA117" s="43"/>
      <c r="AB117" s="199"/>
      <c r="AC117" s="196"/>
      <c r="AD117" s="308"/>
    </row>
    <row r="118" spans="1:30" ht="16.5" customHeight="1" x14ac:dyDescent="0.2">
      <c r="A118" s="460"/>
      <c r="B118" s="460"/>
      <c r="C118" s="194"/>
      <c r="D118" s="43"/>
      <c r="E118" s="43"/>
      <c r="F118" s="43"/>
      <c r="G118" s="196"/>
      <c r="H118" s="196"/>
      <c r="I118" s="196"/>
      <c r="J118" s="196"/>
      <c r="K118" s="197"/>
      <c r="L118" s="197"/>
      <c r="M118" s="197"/>
      <c r="N118" s="197"/>
      <c r="O118" s="197"/>
      <c r="P118" s="197"/>
      <c r="Q118" s="198"/>
      <c r="R118" s="257"/>
      <c r="S118" s="200"/>
      <c r="T118" s="200"/>
      <c r="U118" s="43"/>
      <c r="V118" s="199"/>
      <c r="W118" s="199"/>
      <c r="X118" s="199"/>
      <c r="Y118" s="199"/>
      <c r="Z118" s="199"/>
      <c r="AA118" s="43"/>
      <c r="AB118" s="199"/>
      <c r="AC118" s="196"/>
      <c r="AD118" s="308"/>
    </row>
    <row r="119" spans="1:30" ht="16.5" customHeight="1" x14ac:dyDescent="0.2">
      <c r="A119" s="460"/>
      <c r="B119" s="460"/>
      <c r="C119" s="194"/>
      <c r="D119" s="43"/>
      <c r="E119" s="43"/>
      <c r="F119" s="43"/>
      <c r="G119" s="196"/>
      <c r="H119" s="196"/>
      <c r="I119" s="196"/>
      <c r="J119" s="196"/>
      <c r="K119" s="197"/>
      <c r="L119" s="197"/>
      <c r="M119" s="197"/>
      <c r="N119" s="197"/>
      <c r="O119" s="197"/>
      <c r="P119" s="197"/>
      <c r="Q119" s="198"/>
      <c r="R119" s="257"/>
      <c r="S119" s="200"/>
      <c r="T119" s="200"/>
      <c r="U119" s="43"/>
      <c r="V119" s="199"/>
      <c r="W119" s="199"/>
      <c r="X119" s="199"/>
      <c r="Y119" s="199"/>
      <c r="Z119" s="199"/>
      <c r="AA119" s="43"/>
      <c r="AB119" s="199"/>
      <c r="AC119" s="196"/>
      <c r="AD119" s="308"/>
    </row>
    <row r="120" spans="1:30" ht="16.5" customHeight="1" x14ac:dyDescent="0.2">
      <c r="A120" s="460"/>
      <c r="B120" s="460"/>
      <c r="C120" s="194"/>
      <c r="D120" s="43"/>
      <c r="E120" s="43"/>
      <c r="F120" s="43"/>
      <c r="G120" s="196"/>
      <c r="H120" s="196"/>
      <c r="I120" s="196"/>
      <c r="J120" s="196"/>
      <c r="K120" s="197"/>
      <c r="L120" s="197"/>
      <c r="M120" s="197"/>
      <c r="N120" s="197"/>
      <c r="O120" s="197"/>
      <c r="P120" s="197"/>
      <c r="Q120" s="198"/>
      <c r="R120" s="257"/>
      <c r="S120" s="200"/>
      <c r="T120" s="200"/>
      <c r="U120" s="43"/>
      <c r="V120" s="199"/>
      <c r="W120" s="199"/>
      <c r="X120" s="199"/>
      <c r="Y120" s="199"/>
      <c r="Z120" s="199"/>
      <c r="AA120" s="43"/>
      <c r="AB120" s="199"/>
      <c r="AC120" s="196"/>
      <c r="AD120" s="308"/>
    </row>
    <row r="121" spans="1:30" ht="16.5" customHeight="1" x14ac:dyDescent="0.2">
      <c r="A121" s="460"/>
      <c r="B121" s="460"/>
      <c r="C121" s="194"/>
      <c r="D121" s="43"/>
      <c r="E121" s="43"/>
      <c r="F121" s="43"/>
      <c r="G121" s="196"/>
      <c r="H121" s="196"/>
      <c r="I121" s="196"/>
      <c r="J121" s="196"/>
      <c r="K121" s="197"/>
      <c r="L121" s="197"/>
      <c r="M121" s="197"/>
      <c r="N121" s="197"/>
      <c r="O121" s="197"/>
      <c r="P121" s="197"/>
      <c r="Q121" s="198"/>
      <c r="R121" s="257"/>
      <c r="S121" s="200"/>
      <c r="T121" s="200"/>
      <c r="U121" s="43"/>
      <c r="V121" s="199"/>
      <c r="W121" s="199"/>
      <c r="X121" s="199"/>
      <c r="Y121" s="199"/>
      <c r="Z121" s="199"/>
      <c r="AA121" s="43"/>
      <c r="AB121" s="199"/>
      <c r="AC121" s="196"/>
      <c r="AD121" s="308"/>
    </row>
    <row r="122" spans="1:30" ht="16.5" customHeight="1" x14ac:dyDescent="0.2">
      <c r="A122" s="460"/>
      <c r="B122" s="460"/>
      <c r="C122" s="194"/>
      <c r="D122" s="43"/>
      <c r="E122" s="43"/>
      <c r="F122" s="43"/>
      <c r="G122" s="196"/>
      <c r="H122" s="196"/>
      <c r="I122" s="196"/>
      <c r="J122" s="196"/>
      <c r="K122" s="197"/>
      <c r="L122" s="197"/>
      <c r="M122" s="197"/>
      <c r="N122" s="197"/>
      <c r="O122" s="197"/>
      <c r="P122" s="197"/>
      <c r="Q122" s="198"/>
      <c r="R122" s="257"/>
      <c r="S122" s="200"/>
      <c r="T122" s="200"/>
      <c r="U122" s="43"/>
      <c r="V122" s="199"/>
      <c r="W122" s="199"/>
      <c r="X122" s="199"/>
      <c r="Y122" s="199"/>
      <c r="Z122" s="199"/>
      <c r="AA122" s="43"/>
      <c r="AB122" s="199"/>
      <c r="AC122" s="196"/>
      <c r="AD122" s="308"/>
    </row>
    <row r="123" spans="1:30" ht="16.5" customHeight="1" x14ac:dyDescent="0.2">
      <c r="A123" s="460"/>
      <c r="B123" s="460"/>
      <c r="C123" s="194"/>
      <c r="D123" s="43"/>
      <c r="E123" s="43"/>
      <c r="F123" s="43"/>
      <c r="G123" s="196"/>
      <c r="H123" s="196"/>
      <c r="I123" s="196"/>
      <c r="J123" s="196"/>
      <c r="K123" s="197"/>
      <c r="L123" s="197"/>
      <c r="M123" s="197"/>
      <c r="N123" s="197"/>
      <c r="O123" s="197"/>
      <c r="P123" s="197"/>
      <c r="Q123" s="198"/>
      <c r="R123" s="257"/>
      <c r="S123" s="200"/>
      <c r="T123" s="200"/>
      <c r="U123" s="43"/>
      <c r="V123" s="199"/>
      <c r="W123" s="199"/>
      <c r="X123" s="199"/>
      <c r="Y123" s="199"/>
      <c r="Z123" s="199"/>
      <c r="AA123" s="43"/>
      <c r="AB123" s="199"/>
      <c r="AC123" s="196"/>
      <c r="AD123" s="308"/>
    </row>
    <row r="124" spans="1:30" ht="16.5" customHeight="1" x14ac:dyDescent="0.2">
      <c r="A124" s="460"/>
      <c r="B124" s="460"/>
      <c r="C124" s="194"/>
      <c r="D124" s="43"/>
      <c r="E124" s="43"/>
      <c r="F124" s="43"/>
      <c r="G124" s="196"/>
      <c r="H124" s="196"/>
      <c r="I124" s="196"/>
      <c r="J124" s="196"/>
      <c r="K124" s="197"/>
      <c r="L124" s="197"/>
      <c r="M124" s="197"/>
      <c r="N124" s="197"/>
      <c r="O124" s="197"/>
      <c r="P124" s="197"/>
      <c r="Q124" s="198"/>
      <c r="R124" s="257"/>
      <c r="S124" s="200"/>
      <c r="T124" s="200"/>
      <c r="U124" s="43"/>
      <c r="V124" s="199"/>
      <c r="W124" s="199"/>
      <c r="X124" s="199"/>
      <c r="Y124" s="199"/>
      <c r="Z124" s="199"/>
      <c r="AA124" s="43"/>
      <c r="AB124" s="199"/>
      <c r="AC124" s="196"/>
      <c r="AD124" s="308"/>
    </row>
    <row r="125" spans="1:30" ht="16.5" customHeight="1" x14ac:dyDescent="0.2">
      <c r="A125" s="460"/>
      <c r="B125" s="460"/>
      <c r="C125" s="194"/>
      <c r="D125" s="43"/>
      <c r="E125" s="43"/>
      <c r="F125" s="43"/>
      <c r="G125" s="196"/>
      <c r="H125" s="196"/>
      <c r="I125" s="196"/>
      <c r="J125" s="196"/>
      <c r="K125" s="197"/>
      <c r="L125" s="197"/>
      <c r="M125" s="197"/>
      <c r="N125" s="197"/>
      <c r="O125" s="197"/>
      <c r="P125" s="197"/>
      <c r="Q125" s="198"/>
      <c r="R125" s="257"/>
      <c r="S125" s="200"/>
      <c r="T125" s="200"/>
      <c r="U125" s="43"/>
      <c r="V125" s="199"/>
      <c r="W125" s="199"/>
      <c r="X125" s="199"/>
      <c r="Y125" s="199"/>
      <c r="Z125" s="199"/>
      <c r="AA125" s="43"/>
      <c r="AB125" s="199"/>
      <c r="AC125" s="196"/>
      <c r="AD125" s="308"/>
    </row>
    <row r="126" spans="1:30" ht="16.5" customHeight="1" x14ac:dyDescent="0.2">
      <c r="A126" s="460"/>
      <c r="B126" s="460"/>
      <c r="C126" s="194"/>
      <c r="D126" s="43"/>
      <c r="E126" s="43"/>
      <c r="F126" s="43"/>
      <c r="G126" s="196"/>
      <c r="H126" s="196"/>
      <c r="I126" s="196"/>
      <c r="J126" s="196"/>
      <c r="K126" s="197"/>
      <c r="L126" s="197"/>
      <c r="M126" s="197"/>
      <c r="N126" s="197"/>
      <c r="O126" s="197"/>
      <c r="P126" s="197"/>
      <c r="Q126" s="198"/>
      <c r="R126" s="257"/>
      <c r="S126" s="200"/>
      <c r="T126" s="200"/>
      <c r="U126" s="43"/>
      <c r="V126" s="199"/>
      <c r="W126" s="199"/>
      <c r="X126" s="199"/>
      <c r="Y126" s="199"/>
      <c r="Z126" s="199"/>
      <c r="AA126" s="43"/>
      <c r="AB126" s="199"/>
      <c r="AC126" s="196"/>
      <c r="AD126" s="308"/>
    </row>
    <row r="127" spans="1:30" ht="16.5" customHeight="1" x14ac:dyDescent="0.2">
      <c r="A127" s="460"/>
      <c r="B127" s="460"/>
      <c r="C127" s="194"/>
      <c r="D127" s="43"/>
      <c r="E127" s="43"/>
      <c r="F127" s="43"/>
      <c r="G127" s="196"/>
      <c r="H127" s="196"/>
      <c r="I127" s="196"/>
      <c r="J127" s="196"/>
      <c r="K127" s="197"/>
      <c r="L127" s="197"/>
      <c r="M127" s="197"/>
      <c r="N127" s="197"/>
      <c r="O127" s="197"/>
      <c r="P127" s="197"/>
      <c r="Q127" s="198"/>
      <c r="R127" s="257"/>
      <c r="S127" s="200"/>
      <c r="T127" s="200"/>
      <c r="U127" s="43"/>
      <c r="V127" s="199"/>
      <c r="W127" s="199"/>
      <c r="X127" s="199"/>
      <c r="Y127" s="199"/>
      <c r="Z127" s="199"/>
      <c r="AA127" s="43"/>
      <c r="AB127" s="199"/>
      <c r="AC127" s="196"/>
      <c r="AD127" s="308"/>
    </row>
    <row r="128" spans="1:30" ht="16.5" customHeight="1" x14ac:dyDescent="0.2">
      <c r="A128" s="460"/>
      <c r="B128" s="460"/>
      <c r="C128" s="194"/>
      <c r="D128" s="43"/>
      <c r="E128" s="43"/>
      <c r="F128" s="43"/>
      <c r="G128" s="196"/>
      <c r="H128" s="196"/>
      <c r="I128" s="196"/>
      <c r="J128" s="196"/>
      <c r="K128" s="197"/>
      <c r="L128" s="197"/>
      <c r="M128" s="197"/>
      <c r="N128" s="197"/>
      <c r="O128" s="197"/>
      <c r="P128" s="197"/>
      <c r="Q128" s="198"/>
      <c r="R128" s="257"/>
      <c r="S128" s="200"/>
      <c r="T128" s="200"/>
      <c r="U128" s="43"/>
      <c r="V128" s="199"/>
      <c r="W128" s="199"/>
      <c r="X128" s="199"/>
      <c r="Y128" s="199"/>
      <c r="Z128" s="199"/>
      <c r="AA128" s="43"/>
      <c r="AB128" s="199"/>
      <c r="AC128" s="196"/>
      <c r="AD128" s="308"/>
    </row>
    <row r="129" spans="1:30" ht="16.5" customHeight="1" x14ac:dyDescent="0.2">
      <c r="A129" s="460"/>
      <c r="B129" s="460"/>
      <c r="C129" s="194"/>
      <c r="D129" s="43"/>
      <c r="E129" s="43"/>
      <c r="F129" s="43"/>
      <c r="G129" s="196"/>
      <c r="H129" s="196"/>
      <c r="I129" s="196"/>
      <c r="J129" s="196"/>
      <c r="K129" s="197"/>
      <c r="L129" s="197"/>
      <c r="M129" s="197"/>
      <c r="N129" s="197"/>
      <c r="O129" s="197"/>
      <c r="P129" s="197"/>
      <c r="Q129" s="198"/>
      <c r="R129" s="257"/>
      <c r="S129" s="200"/>
      <c r="T129" s="200"/>
      <c r="U129" s="43"/>
      <c r="V129" s="199"/>
      <c r="W129" s="199"/>
      <c r="X129" s="199"/>
      <c r="Y129" s="199"/>
      <c r="Z129" s="199"/>
      <c r="AA129" s="43"/>
      <c r="AB129" s="199"/>
      <c r="AC129" s="196"/>
      <c r="AD129" s="308"/>
    </row>
    <row r="130" spans="1:30" ht="16.5" customHeight="1" x14ac:dyDescent="0.2">
      <c r="A130" s="460"/>
      <c r="B130" s="460"/>
      <c r="C130" s="194"/>
      <c r="D130" s="43"/>
      <c r="E130" s="43"/>
      <c r="F130" s="43"/>
      <c r="G130" s="196"/>
      <c r="H130" s="196"/>
      <c r="I130" s="196"/>
      <c r="J130" s="196"/>
      <c r="K130" s="197"/>
      <c r="L130" s="197"/>
      <c r="M130" s="197"/>
      <c r="N130" s="197"/>
      <c r="O130" s="197"/>
      <c r="P130" s="197"/>
      <c r="Q130" s="198"/>
      <c r="R130" s="257"/>
      <c r="S130" s="200"/>
      <c r="T130" s="200"/>
      <c r="U130" s="43"/>
      <c r="V130" s="199"/>
      <c r="W130" s="199"/>
      <c r="X130" s="199"/>
      <c r="Y130" s="199"/>
      <c r="Z130" s="199"/>
      <c r="AA130" s="43"/>
      <c r="AB130" s="199"/>
      <c r="AC130" s="196"/>
      <c r="AD130" s="308"/>
    </row>
    <row r="131" spans="1:30" ht="16.5" customHeight="1" x14ac:dyDescent="0.2">
      <c r="A131" s="460"/>
      <c r="B131" s="460"/>
      <c r="C131" s="194"/>
      <c r="D131" s="43"/>
      <c r="E131" s="43"/>
      <c r="F131" s="43"/>
      <c r="G131" s="196"/>
      <c r="H131" s="196"/>
      <c r="I131" s="196"/>
      <c r="J131" s="196"/>
      <c r="K131" s="197"/>
      <c r="L131" s="197"/>
      <c r="M131" s="197"/>
      <c r="N131" s="197"/>
      <c r="O131" s="197"/>
      <c r="P131" s="197"/>
      <c r="Q131" s="198"/>
      <c r="R131" s="257"/>
      <c r="S131" s="200"/>
      <c r="T131" s="200"/>
      <c r="U131" s="43"/>
      <c r="V131" s="199"/>
      <c r="W131" s="199"/>
      <c r="X131" s="199"/>
      <c r="Y131" s="199"/>
      <c r="Z131" s="199"/>
      <c r="AA131" s="43"/>
      <c r="AB131" s="199"/>
      <c r="AC131" s="196"/>
      <c r="AD131" s="308"/>
    </row>
    <row r="132" spans="1:30" ht="16.5" customHeight="1" x14ac:dyDescent="0.2">
      <c r="A132" s="460"/>
      <c r="B132" s="460"/>
      <c r="C132" s="194"/>
      <c r="D132" s="43"/>
      <c r="E132" s="43"/>
      <c r="F132" s="43"/>
      <c r="G132" s="196"/>
      <c r="H132" s="196"/>
      <c r="I132" s="196"/>
      <c r="J132" s="196"/>
      <c r="K132" s="197"/>
      <c r="L132" s="197"/>
      <c r="M132" s="197"/>
      <c r="N132" s="197"/>
      <c r="O132" s="197"/>
      <c r="P132" s="197"/>
      <c r="Q132" s="198"/>
      <c r="R132" s="257"/>
      <c r="S132" s="200"/>
      <c r="T132" s="200"/>
      <c r="U132" s="43"/>
      <c r="V132" s="199"/>
      <c r="W132" s="199"/>
      <c r="X132" s="199"/>
      <c r="Y132" s="199"/>
      <c r="Z132" s="199"/>
      <c r="AA132" s="43"/>
      <c r="AB132" s="199"/>
      <c r="AC132" s="196"/>
      <c r="AD132" s="308"/>
    </row>
    <row r="133" spans="1:30" ht="16.5" customHeight="1" x14ac:dyDescent="0.2">
      <c r="A133" s="460"/>
      <c r="B133" s="460"/>
      <c r="C133" s="194"/>
      <c r="D133" s="43"/>
      <c r="E133" s="43"/>
      <c r="F133" s="43"/>
      <c r="G133" s="196"/>
      <c r="H133" s="196"/>
      <c r="I133" s="196"/>
      <c r="J133" s="196"/>
      <c r="K133" s="197"/>
      <c r="L133" s="197"/>
      <c r="M133" s="197"/>
      <c r="N133" s="197"/>
      <c r="O133" s="197"/>
      <c r="P133" s="197"/>
      <c r="Q133" s="198"/>
      <c r="R133" s="257"/>
      <c r="S133" s="200"/>
      <c r="T133" s="200"/>
      <c r="U133" s="43"/>
      <c r="V133" s="199"/>
      <c r="W133" s="199"/>
      <c r="X133" s="199"/>
      <c r="Y133" s="199"/>
      <c r="Z133" s="199"/>
      <c r="AA133" s="43"/>
      <c r="AB133" s="199"/>
      <c r="AC133" s="196"/>
      <c r="AD133" s="308"/>
    </row>
    <row r="134" spans="1:30" ht="16.5" customHeight="1" x14ac:dyDescent="0.2">
      <c r="A134" s="460"/>
      <c r="B134" s="460"/>
      <c r="C134" s="194"/>
      <c r="D134" s="43"/>
      <c r="E134" s="43"/>
      <c r="F134" s="43"/>
      <c r="G134" s="196"/>
      <c r="H134" s="196"/>
      <c r="I134" s="196"/>
      <c r="J134" s="196"/>
      <c r="K134" s="197"/>
      <c r="L134" s="197"/>
      <c r="M134" s="197"/>
      <c r="N134" s="197"/>
      <c r="O134" s="197"/>
      <c r="P134" s="197"/>
      <c r="Q134" s="198"/>
      <c r="R134" s="257"/>
      <c r="S134" s="200"/>
      <c r="T134" s="200"/>
      <c r="U134" s="43"/>
      <c r="V134" s="199"/>
      <c r="W134" s="199"/>
      <c r="X134" s="199"/>
      <c r="Y134" s="199"/>
      <c r="Z134" s="199"/>
      <c r="AA134" s="43"/>
      <c r="AB134" s="199"/>
      <c r="AC134" s="196"/>
      <c r="AD134" s="308"/>
    </row>
    <row r="135" spans="1:30" ht="16.5" customHeight="1" x14ac:dyDescent="0.2">
      <c r="A135" s="460"/>
      <c r="B135" s="460"/>
      <c r="C135" s="194"/>
      <c r="D135" s="43"/>
      <c r="E135" s="43"/>
      <c r="F135" s="43"/>
      <c r="G135" s="196"/>
      <c r="H135" s="196"/>
      <c r="I135" s="196"/>
      <c r="J135" s="196"/>
      <c r="K135" s="197"/>
      <c r="L135" s="197"/>
      <c r="M135" s="197"/>
      <c r="N135" s="197"/>
      <c r="O135" s="197"/>
      <c r="P135" s="197"/>
      <c r="Q135" s="198"/>
      <c r="R135" s="257"/>
      <c r="S135" s="200"/>
      <c r="T135" s="200"/>
      <c r="U135" s="43"/>
      <c r="V135" s="199"/>
      <c r="W135" s="199"/>
      <c r="X135" s="199"/>
      <c r="Y135" s="199"/>
      <c r="Z135" s="199"/>
      <c r="AA135" s="43"/>
      <c r="AB135" s="199"/>
      <c r="AC135" s="196"/>
      <c r="AD135" s="308"/>
    </row>
    <row r="136" spans="1:30" ht="16.5" customHeight="1" x14ac:dyDescent="0.2">
      <c r="A136" s="460"/>
      <c r="B136" s="460"/>
      <c r="C136" s="194"/>
      <c r="D136" s="43"/>
      <c r="E136" s="43"/>
      <c r="F136" s="43"/>
      <c r="G136" s="196"/>
      <c r="H136" s="196"/>
      <c r="I136" s="196"/>
      <c r="J136" s="196"/>
      <c r="K136" s="197"/>
      <c r="L136" s="197"/>
      <c r="M136" s="197"/>
      <c r="N136" s="197"/>
      <c r="O136" s="197"/>
      <c r="P136" s="197"/>
      <c r="Q136" s="198"/>
      <c r="R136" s="257"/>
      <c r="S136" s="200"/>
      <c r="T136" s="200"/>
      <c r="U136" s="43"/>
      <c r="V136" s="199"/>
      <c r="W136" s="199"/>
      <c r="X136" s="199"/>
      <c r="Y136" s="199"/>
      <c r="Z136" s="199"/>
      <c r="AA136" s="43"/>
      <c r="AB136" s="199"/>
      <c r="AC136" s="196"/>
      <c r="AD136" s="308"/>
    </row>
    <row r="137" spans="1:30" ht="16.5" customHeight="1" x14ac:dyDescent="0.2">
      <c r="A137" s="460"/>
      <c r="B137" s="460"/>
      <c r="C137" s="194"/>
      <c r="D137" s="43"/>
      <c r="E137" s="43"/>
      <c r="F137" s="43"/>
      <c r="G137" s="196"/>
      <c r="H137" s="196"/>
      <c r="I137" s="196"/>
      <c r="J137" s="196"/>
      <c r="K137" s="197"/>
      <c r="L137" s="197"/>
      <c r="M137" s="197"/>
      <c r="N137" s="197"/>
      <c r="O137" s="197"/>
      <c r="P137" s="197"/>
      <c r="Q137" s="198"/>
      <c r="R137" s="257"/>
      <c r="S137" s="200"/>
      <c r="T137" s="200"/>
      <c r="U137" s="43"/>
      <c r="V137" s="199"/>
      <c r="W137" s="199"/>
      <c r="X137" s="199"/>
      <c r="Y137" s="199"/>
      <c r="Z137" s="199"/>
      <c r="AA137" s="43"/>
      <c r="AB137" s="199"/>
      <c r="AC137" s="196"/>
      <c r="AD137" s="308"/>
    </row>
    <row r="138" spans="1:30" ht="15.75" customHeight="1" x14ac:dyDescent="0.2">
      <c r="A138" s="460"/>
      <c r="B138" s="460"/>
      <c r="C138" s="194"/>
      <c r="D138" s="43"/>
      <c r="E138" s="43"/>
      <c r="F138" s="43"/>
      <c r="G138" s="196"/>
      <c r="H138" s="196"/>
      <c r="I138" s="196"/>
      <c r="J138" s="196"/>
      <c r="K138" s="197"/>
      <c r="L138" s="197"/>
      <c r="M138" s="197"/>
      <c r="N138" s="197"/>
      <c r="O138" s="197"/>
      <c r="P138" s="197"/>
      <c r="Q138" s="198"/>
      <c r="R138" s="257"/>
      <c r="S138" s="200"/>
      <c r="T138" s="200"/>
      <c r="U138" s="43"/>
      <c r="V138" s="199"/>
      <c r="W138" s="199"/>
      <c r="X138" s="199"/>
      <c r="Y138" s="199"/>
      <c r="Z138" s="199"/>
      <c r="AA138" s="43"/>
      <c r="AB138" s="199"/>
      <c r="AC138" s="196"/>
      <c r="AD138" s="461"/>
    </row>
    <row r="139" spans="1:30" ht="15.75" customHeight="1" x14ac:dyDescent="0.2">
      <c r="A139" s="460"/>
      <c r="B139" s="460"/>
      <c r="C139" s="194"/>
      <c r="D139" s="43"/>
      <c r="E139" s="43"/>
      <c r="F139" s="43"/>
      <c r="G139" s="196"/>
      <c r="H139" s="196"/>
      <c r="I139" s="196"/>
      <c r="J139" s="196"/>
      <c r="K139" s="197"/>
      <c r="L139" s="197"/>
      <c r="M139" s="197"/>
      <c r="N139" s="197"/>
      <c r="O139" s="197"/>
      <c r="P139" s="197"/>
      <c r="Q139" s="198"/>
      <c r="R139" s="257"/>
      <c r="S139" s="200"/>
      <c r="T139" s="200"/>
      <c r="U139" s="43"/>
      <c r="V139" s="199"/>
      <c r="W139" s="199"/>
      <c r="X139" s="199"/>
      <c r="Y139" s="199"/>
      <c r="Z139" s="199"/>
      <c r="AA139" s="43"/>
      <c r="AB139" s="199"/>
      <c r="AC139" s="196"/>
      <c r="AD139" s="461"/>
    </row>
    <row r="140" spans="1:30" ht="15.75" customHeight="1" x14ac:dyDescent="0.2">
      <c r="A140" s="460"/>
      <c r="B140" s="460"/>
      <c r="C140" s="194"/>
      <c r="D140" s="43"/>
      <c r="E140" s="43"/>
      <c r="F140" s="43"/>
      <c r="G140" s="196"/>
      <c r="H140" s="196"/>
      <c r="I140" s="196"/>
      <c r="J140" s="196"/>
      <c r="K140" s="197"/>
      <c r="L140" s="197"/>
      <c r="M140" s="197"/>
      <c r="N140" s="197"/>
      <c r="O140" s="197"/>
      <c r="P140" s="197"/>
      <c r="Q140" s="198"/>
      <c r="R140" s="257"/>
      <c r="S140" s="200"/>
      <c r="T140" s="200"/>
      <c r="U140" s="43"/>
      <c r="V140" s="199"/>
      <c r="W140" s="199"/>
      <c r="X140" s="199"/>
      <c r="Y140" s="199"/>
      <c r="Z140" s="199"/>
      <c r="AA140" s="43"/>
      <c r="AB140" s="199"/>
      <c r="AC140" s="196"/>
      <c r="AD140" s="461"/>
    </row>
    <row r="141" spans="1:30" ht="15.75" customHeight="1" x14ac:dyDescent="0.2">
      <c r="A141" s="460"/>
      <c r="B141" s="460"/>
      <c r="C141" s="194"/>
      <c r="D141" s="43"/>
      <c r="E141" s="43"/>
      <c r="F141" s="43"/>
      <c r="G141" s="196"/>
      <c r="H141" s="196"/>
      <c r="I141" s="196"/>
      <c r="J141" s="196"/>
      <c r="K141" s="197"/>
      <c r="L141" s="197"/>
      <c r="M141" s="197"/>
      <c r="N141" s="197"/>
      <c r="O141" s="197"/>
      <c r="P141" s="197"/>
      <c r="Q141" s="198"/>
      <c r="R141" s="257"/>
      <c r="S141" s="200"/>
      <c r="T141" s="200"/>
      <c r="U141" s="43"/>
      <c r="V141" s="199"/>
      <c r="W141" s="199"/>
      <c r="X141" s="199"/>
      <c r="Y141" s="199"/>
      <c r="Z141" s="199"/>
      <c r="AA141" s="43"/>
      <c r="AB141" s="199"/>
      <c r="AC141" s="196"/>
      <c r="AD141" s="461"/>
    </row>
    <row r="142" spans="1:30" ht="15.75" customHeight="1" x14ac:dyDescent="0.2">
      <c r="A142" s="460"/>
      <c r="B142" s="460"/>
      <c r="C142" s="194"/>
      <c r="D142" s="43"/>
      <c r="E142" s="43"/>
      <c r="F142" s="43"/>
      <c r="G142" s="196"/>
      <c r="H142" s="196"/>
      <c r="I142" s="196"/>
      <c r="J142" s="196"/>
      <c r="K142" s="197"/>
      <c r="L142" s="197"/>
      <c r="M142" s="197"/>
      <c r="N142" s="197"/>
      <c r="O142" s="197"/>
      <c r="P142" s="197"/>
      <c r="Q142" s="198"/>
      <c r="R142" s="257"/>
      <c r="S142" s="200"/>
      <c r="T142" s="200"/>
      <c r="U142" s="43"/>
      <c r="V142" s="199"/>
      <c r="W142" s="199"/>
      <c r="X142" s="199"/>
      <c r="Y142" s="199"/>
      <c r="Z142" s="199"/>
      <c r="AA142" s="43"/>
      <c r="AB142" s="199"/>
      <c r="AC142" s="196"/>
      <c r="AD142" s="461"/>
    </row>
    <row r="143" spans="1:30" ht="15.75" customHeight="1" x14ac:dyDescent="0.2">
      <c r="A143" s="460"/>
      <c r="B143" s="460"/>
      <c r="C143" s="194"/>
      <c r="D143" s="43"/>
      <c r="E143" s="43"/>
      <c r="F143" s="43"/>
      <c r="G143" s="196"/>
      <c r="H143" s="196"/>
      <c r="I143" s="196"/>
      <c r="J143" s="196"/>
      <c r="K143" s="197"/>
      <c r="L143" s="197"/>
      <c r="M143" s="197"/>
      <c r="N143" s="197"/>
      <c r="O143" s="197"/>
      <c r="P143" s="197"/>
      <c r="Q143" s="198"/>
      <c r="R143" s="257"/>
      <c r="S143" s="200"/>
      <c r="T143" s="200"/>
      <c r="U143" s="43"/>
      <c r="V143" s="199"/>
      <c r="W143" s="199"/>
      <c r="X143" s="199"/>
      <c r="Y143" s="199"/>
      <c r="Z143" s="199"/>
      <c r="AA143" s="43"/>
      <c r="AB143" s="199"/>
      <c r="AC143" s="196"/>
      <c r="AD143" s="461"/>
    </row>
    <row r="144" spans="1:30" ht="15.75" customHeight="1" x14ac:dyDescent="0.2">
      <c r="A144" s="460"/>
      <c r="B144" s="460"/>
      <c r="C144" s="194"/>
      <c r="D144" s="43"/>
      <c r="E144" s="43"/>
      <c r="F144" s="43"/>
      <c r="G144" s="196"/>
      <c r="H144" s="196"/>
      <c r="I144" s="196"/>
      <c r="J144" s="196"/>
      <c r="K144" s="197"/>
      <c r="L144" s="197"/>
      <c r="M144" s="197"/>
      <c r="N144" s="197"/>
      <c r="O144" s="197"/>
      <c r="P144" s="197"/>
      <c r="Q144" s="198"/>
      <c r="R144" s="257"/>
      <c r="S144" s="200"/>
      <c r="T144" s="200"/>
      <c r="U144" s="43"/>
      <c r="V144" s="199"/>
      <c r="W144" s="199"/>
      <c r="X144" s="199"/>
      <c r="Y144" s="199"/>
      <c r="Z144" s="199"/>
      <c r="AA144" s="43"/>
      <c r="AB144" s="199"/>
      <c r="AC144" s="196"/>
      <c r="AD144" s="461"/>
    </row>
    <row r="145" spans="1:30" ht="15.75" customHeight="1" x14ac:dyDescent="0.2">
      <c r="A145" s="460"/>
      <c r="B145" s="460"/>
      <c r="C145" s="194"/>
      <c r="D145" s="43"/>
      <c r="E145" s="43"/>
      <c r="F145" s="43"/>
      <c r="G145" s="196"/>
      <c r="H145" s="196"/>
      <c r="I145" s="196"/>
      <c r="J145" s="196"/>
      <c r="K145" s="197"/>
      <c r="L145" s="197"/>
      <c r="M145" s="197"/>
      <c r="N145" s="197"/>
      <c r="O145" s="197"/>
      <c r="P145" s="197"/>
      <c r="Q145" s="198"/>
      <c r="R145" s="257"/>
      <c r="S145" s="200"/>
      <c r="T145" s="200"/>
      <c r="U145" s="43"/>
      <c r="V145" s="199"/>
      <c r="W145" s="199"/>
      <c r="X145" s="199"/>
      <c r="Y145" s="199"/>
      <c r="Z145" s="199"/>
      <c r="AA145" s="43"/>
      <c r="AB145" s="199"/>
      <c r="AC145" s="196"/>
      <c r="AD145" s="461"/>
    </row>
    <row r="146" spans="1:30" ht="15.75" customHeight="1" x14ac:dyDescent="0.2">
      <c r="A146" s="460"/>
      <c r="B146" s="460"/>
      <c r="C146" s="194"/>
      <c r="D146" s="43"/>
      <c r="E146" s="43"/>
      <c r="F146" s="43"/>
      <c r="G146" s="196"/>
      <c r="H146" s="196"/>
      <c r="I146" s="196"/>
      <c r="J146" s="196"/>
      <c r="K146" s="197"/>
      <c r="L146" s="197"/>
      <c r="M146" s="197"/>
      <c r="N146" s="197"/>
      <c r="O146" s="197"/>
      <c r="P146" s="197"/>
      <c r="Q146" s="198"/>
      <c r="R146" s="257"/>
      <c r="S146" s="200"/>
      <c r="T146" s="200"/>
      <c r="U146" s="43"/>
      <c r="V146" s="199"/>
      <c r="W146" s="199"/>
      <c r="X146" s="199"/>
      <c r="Y146" s="199"/>
      <c r="Z146" s="199"/>
      <c r="AA146" s="43"/>
      <c r="AB146" s="199"/>
      <c r="AC146" s="196"/>
      <c r="AD146" s="461"/>
    </row>
    <row r="147" spans="1:30" ht="15.75" customHeight="1" x14ac:dyDescent="0.2">
      <c r="A147" s="460"/>
      <c r="B147" s="460"/>
      <c r="C147" s="194"/>
      <c r="D147" s="43"/>
      <c r="E147" s="43"/>
      <c r="F147" s="43"/>
      <c r="G147" s="196"/>
      <c r="H147" s="196"/>
      <c r="I147" s="196"/>
      <c r="J147" s="196"/>
      <c r="K147" s="197"/>
      <c r="L147" s="197"/>
      <c r="M147" s="197"/>
      <c r="N147" s="197"/>
      <c r="O147" s="197"/>
      <c r="P147" s="197"/>
      <c r="Q147" s="198"/>
      <c r="R147" s="257"/>
      <c r="S147" s="200"/>
      <c r="T147" s="200"/>
      <c r="U147" s="43"/>
      <c r="V147" s="199"/>
      <c r="W147" s="199"/>
      <c r="X147" s="199"/>
      <c r="Y147" s="199"/>
      <c r="Z147" s="199"/>
      <c r="AA147" s="43"/>
      <c r="AB147" s="199"/>
      <c r="AC147" s="196"/>
      <c r="AD147" s="461"/>
    </row>
    <row r="148" spans="1:30" ht="15.75" customHeight="1" x14ac:dyDescent="0.2">
      <c r="A148" s="460"/>
      <c r="B148" s="460"/>
      <c r="C148" s="194"/>
      <c r="D148" s="43"/>
      <c r="E148" s="43"/>
      <c r="F148" s="43"/>
      <c r="G148" s="196"/>
      <c r="H148" s="196"/>
      <c r="I148" s="196"/>
      <c r="J148" s="196"/>
      <c r="K148" s="197"/>
      <c r="L148" s="197"/>
      <c r="M148" s="197"/>
      <c r="N148" s="197"/>
      <c r="O148" s="197"/>
      <c r="P148" s="197"/>
      <c r="Q148" s="198"/>
      <c r="R148" s="257"/>
      <c r="S148" s="200"/>
      <c r="T148" s="200"/>
      <c r="U148" s="43"/>
      <c r="V148" s="199"/>
      <c r="W148" s="199"/>
      <c r="X148" s="199"/>
      <c r="Y148" s="199"/>
      <c r="Z148" s="199"/>
      <c r="AA148" s="43"/>
      <c r="AB148" s="199"/>
      <c r="AC148" s="196"/>
      <c r="AD148" s="461"/>
    </row>
    <row r="149" spans="1:30" ht="15.75" customHeight="1" x14ac:dyDescent="0.2">
      <c r="A149" s="460"/>
      <c r="B149" s="460"/>
      <c r="C149" s="194"/>
      <c r="D149" s="43"/>
      <c r="E149" s="43"/>
      <c r="F149" s="43"/>
      <c r="G149" s="196"/>
      <c r="H149" s="196"/>
      <c r="I149" s="196"/>
      <c r="J149" s="196"/>
      <c r="K149" s="197"/>
      <c r="L149" s="197"/>
      <c r="M149" s="197"/>
      <c r="N149" s="197"/>
      <c r="O149" s="197"/>
      <c r="P149" s="197"/>
      <c r="Q149" s="198"/>
      <c r="R149" s="257"/>
      <c r="S149" s="200"/>
      <c r="T149" s="200"/>
      <c r="U149" s="43"/>
      <c r="V149" s="199"/>
      <c r="W149" s="199"/>
      <c r="X149" s="199"/>
      <c r="Y149" s="199"/>
      <c r="Z149" s="199"/>
      <c r="AA149" s="43"/>
      <c r="AB149" s="199"/>
      <c r="AC149" s="196"/>
      <c r="AD149" s="461"/>
    </row>
    <row r="150" spans="1:30" ht="15.75" customHeight="1" x14ac:dyDescent="0.2">
      <c r="A150" s="460"/>
      <c r="B150" s="460"/>
      <c r="C150" s="194"/>
      <c r="D150" s="43"/>
      <c r="E150" s="43"/>
      <c r="F150" s="43"/>
      <c r="G150" s="196"/>
      <c r="H150" s="196"/>
      <c r="I150" s="196"/>
      <c r="J150" s="196"/>
      <c r="K150" s="197"/>
      <c r="L150" s="197"/>
      <c r="M150" s="197"/>
      <c r="N150" s="197"/>
      <c r="O150" s="197"/>
      <c r="P150" s="197"/>
      <c r="Q150" s="198"/>
      <c r="R150" s="257"/>
      <c r="S150" s="200"/>
      <c r="T150" s="200"/>
      <c r="U150" s="43"/>
      <c r="V150" s="199"/>
      <c r="W150" s="199"/>
      <c r="X150" s="199"/>
      <c r="Y150" s="199"/>
      <c r="Z150" s="199"/>
      <c r="AA150" s="43"/>
      <c r="AB150" s="199"/>
      <c r="AC150" s="196"/>
      <c r="AD150" s="461"/>
    </row>
    <row r="151" spans="1:30" ht="15.75" customHeight="1" x14ac:dyDescent="0.2">
      <c r="A151" s="460"/>
      <c r="B151" s="460"/>
      <c r="C151" s="194"/>
      <c r="D151" s="43"/>
      <c r="E151" s="43"/>
      <c r="F151" s="43"/>
      <c r="G151" s="196"/>
      <c r="H151" s="196"/>
      <c r="I151" s="196"/>
      <c r="J151" s="196"/>
      <c r="K151" s="197"/>
      <c r="L151" s="197"/>
      <c r="M151" s="197"/>
      <c r="N151" s="197"/>
      <c r="O151" s="197"/>
      <c r="P151" s="197"/>
      <c r="Q151" s="198"/>
      <c r="R151" s="257"/>
      <c r="S151" s="200"/>
      <c r="T151" s="200"/>
      <c r="U151" s="43"/>
      <c r="V151" s="199"/>
      <c r="W151" s="199"/>
      <c r="X151" s="199"/>
      <c r="Y151" s="199"/>
      <c r="Z151" s="199"/>
      <c r="AA151" s="43"/>
      <c r="AB151" s="199"/>
      <c r="AC151" s="196"/>
      <c r="AD151" s="461"/>
    </row>
    <row r="152" spans="1:30" ht="15.75" customHeight="1" x14ac:dyDescent="0.2">
      <c r="A152" s="460"/>
      <c r="B152" s="460"/>
      <c r="C152" s="194"/>
      <c r="D152" s="43"/>
      <c r="E152" s="43"/>
      <c r="F152" s="43"/>
      <c r="G152" s="196"/>
      <c r="H152" s="196"/>
      <c r="I152" s="196"/>
      <c r="J152" s="196"/>
      <c r="K152" s="197"/>
      <c r="L152" s="197"/>
      <c r="M152" s="197"/>
      <c r="N152" s="197"/>
      <c r="O152" s="197"/>
      <c r="P152" s="197"/>
      <c r="Q152" s="198"/>
      <c r="R152" s="257"/>
      <c r="S152" s="200"/>
      <c r="T152" s="200"/>
      <c r="U152" s="43"/>
      <c r="V152" s="199"/>
      <c r="W152" s="199"/>
      <c r="X152" s="199"/>
      <c r="Y152" s="199"/>
      <c r="Z152" s="199"/>
      <c r="AA152" s="43"/>
      <c r="AB152" s="199"/>
      <c r="AC152" s="196"/>
      <c r="AD152" s="461"/>
    </row>
    <row r="153" spans="1:30" ht="15.75" customHeight="1" x14ac:dyDescent="0.2">
      <c r="A153" s="460"/>
      <c r="B153" s="460"/>
      <c r="C153" s="194"/>
      <c r="D153" s="43"/>
      <c r="E153" s="43"/>
      <c r="F153" s="43"/>
      <c r="G153" s="196"/>
      <c r="H153" s="196"/>
      <c r="I153" s="196"/>
      <c r="J153" s="196"/>
      <c r="K153" s="197"/>
      <c r="L153" s="197"/>
      <c r="M153" s="197"/>
      <c r="N153" s="197"/>
      <c r="O153" s="197"/>
      <c r="P153" s="197"/>
      <c r="Q153" s="198"/>
      <c r="R153" s="257"/>
      <c r="S153" s="200"/>
      <c r="T153" s="200"/>
      <c r="U153" s="43"/>
      <c r="V153" s="199"/>
      <c r="W153" s="199"/>
      <c r="X153" s="199"/>
      <c r="Y153" s="199"/>
      <c r="Z153" s="199"/>
      <c r="AA153" s="43"/>
      <c r="AB153" s="199"/>
      <c r="AC153" s="196"/>
      <c r="AD153" s="461"/>
    </row>
    <row r="154" spans="1:30" ht="15.75" customHeight="1" x14ac:dyDescent="0.2">
      <c r="A154" s="460"/>
      <c r="B154" s="460"/>
      <c r="C154" s="194"/>
      <c r="D154" s="43"/>
      <c r="E154" s="43"/>
      <c r="F154" s="43"/>
      <c r="G154" s="196"/>
      <c r="H154" s="196"/>
      <c r="I154" s="196"/>
      <c r="J154" s="196"/>
      <c r="K154" s="197"/>
      <c r="L154" s="197"/>
      <c r="M154" s="197"/>
      <c r="N154" s="197"/>
      <c r="O154" s="197"/>
      <c r="P154" s="197"/>
      <c r="Q154" s="198"/>
      <c r="R154" s="257"/>
      <c r="S154" s="200"/>
      <c r="T154" s="200"/>
      <c r="U154" s="43"/>
      <c r="V154" s="199"/>
      <c r="W154" s="199"/>
      <c r="X154" s="199"/>
      <c r="Y154" s="199"/>
      <c r="Z154" s="199"/>
      <c r="AA154" s="43"/>
      <c r="AB154" s="199"/>
      <c r="AC154" s="196"/>
      <c r="AD154" s="461"/>
    </row>
    <row r="155" spans="1:30" ht="15.75" customHeight="1" x14ac:dyDescent="0.2">
      <c r="A155" s="460"/>
      <c r="B155" s="460"/>
      <c r="C155" s="194"/>
      <c r="D155" s="43"/>
      <c r="E155" s="43"/>
      <c r="F155" s="43"/>
      <c r="G155" s="196"/>
      <c r="H155" s="196"/>
      <c r="I155" s="196"/>
      <c r="J155" s="196"/>
      <c r="K155" s="197"/>
      <c r="L155" s="197"/>
      <c r="M155" s="197"/>
      <c r="N155" s="197"/>
      <c r="O155" s="197"/>
      <c r="P155" s="197"/>
      <c r="Q155" s="198"/>
      <c r="R155" s="257"/>
      <c r="S155" s="200"/>
      <c r="T155" s="200"/>
      <c r="U155" s="43"/>
      <c r="V155" s="199"/>
      <c r="W155" s="199"/>
      <c r="X155" s="199"/>
      <c r="Y155" s="199"/>
      <c r="Z155" s="199"/>
      <c r="AA155" s="43"/>
      <c r="AB155" s="199"/>
      <c r="AC155" s="196"/>
      <c r="AD155" s="461"/>
    </row>
    <row r="156" spans="1:30" ht="15.75" customHeight="1" x14ac:dyDescent="0.2">
      <c r="A156" s="460"/>
      <c r="B156" s="460"/>
      <c r="C156" s="194"/>
      <c r="D156" s="43"/>
      <c r="E156" s="43"/>
      <c r="F156" s="43"/>
      <c r="G156" s="196"/>
      <c r="H156" s="196"/>
      <c r="I156" s="196"/>
      <c r="J156" s="196"/>
      <c r="K156" s="197"/>
      <c r="L156" s="197"/>
      <c r="M156" s="197"/>
      <c r="N156" s="197"/>
      <c r="O156" s="197"/>
      <c r="P156" s="197"/>
      <c r="Q156" s="198"/>
      <c r="R156" s="257"/>
      <c r="S156" s="200"/>
      <c r="T156" s="200"/>
      <c r="U156" s="43"/>
      <c r="V156" s="199"/>
      <c r="W156" s="199"/>
      <c r="X156" s="199"/>
      <c r="Y156" s="199"/>
      <c r="Z156" s="199"/>
      <c r="AA156" s="43"/>
      <c r="AB156" s="199"/>
      <c r="AC156" s="196"/>
      <c r="AD156" s="461"/>
    </row>
    <row r="157" spans="1:30" ht="15.75" customHeight="1" x14ac:dyDescent="0.2">
      <c r="A157" s="460"/>
      <c r="B157" s="460"/>
      <c r="C157" s="194"/>
      <c r="D157" s="43"/>
      <c r="E157" s="43"/>
      <c r="F157" s="43"/>
      <c r="G157" s="196"/>
      <c r="H157" s="196"/>
      <c r="I157" s="196"/>
      <c r="J157" s="196"/>
      <c r="K157" s="197"/>
      <c r="L157" s="197"/>
      <c r="M157" s="197"/>
      <c r="N157" s="197"/>
      <c r="O157" s="197"/>
      <c r="P157" s="197"/>
      <c r="Q157" s="198"/>
      <c r="R157" s="257"/>
      <c r="S157" s="200"/>
      <c r="T157" s="200"/>
      <c r="U157" s="43"/>
      <c r="V157" s="199"/>
      <c r="W157" s="199"/>
      <c r="X157" s="199"/>
      <c r="Y157" s="199"/>
      <c r="Z157" s="199"/>
      <c r="AA157" s="43"/>
      <c r="AB157" s="199"/>
      <c r="AC157" s="196"/>
      <c r="AD157" s="461"/>
    </row>
    <row r="158" spans="1:30" ht="15.75" customHeight="1" x14ac:dyDescent="0.2">
      <c r="A158" s="460"/>
      <c r="B158" s="460"/>
      <c r="C158" s="194"/>
      <c r="D158" s="43"/>
      <c r="E158" s="43"/>
      <c r="F158" s="43"/>
      <c r="G158" s="196"/>
      <c r="H158" s="196"/>
      <c r="I158" s="196"/>
      <c r="J158" s="196"/>
      <c r="K158" s="197"/>
      <c r="L158" s="197"/>
      <c r="M158" s="197"/>
      <c r="N158" s="197"/>
      <c r="O158" s="197"/>
      <c r="P158" s="197"/>
      <c r="Q158" s="198"/>
      <c r="R158" s="257"/>
      <c r="S158" s="200"/>
      <c r="T158" s="200"/>
      <c r="U158" s="43"/>
      <c r="V158" s="199"/>
      <c r="W158" s="199"/>
      <c r="X158" s="199"/>
      <c r="Y158" s="199"/>
      <c r="Z158" s="199"/>
      <c r="AA158" s="43"/>
      <c r="AB158" s="199"/>
      <c r="AC158" s="196"/>
      <c r="AD158" s="461"/>
    </row>
    <row r="159" spans="1:30" ht="15.75" customHeight="1" x14ac:dyDescent="0.2">
      <c r="A159" s="460"/>
      <c r="B159" s="460"/>
      <c r="C159" s="194"/>
      <c r="D159" s="43"/>
      <c r="E159" s="43"/>
      <c r="F159" s="43"/>
      <c r="G159" s="196"/>
      <c r="H159" s="196"/>
      <c r="I159" s="196"/>
      <c r="J159" s="196"/>
      <c r="K159" s="197"/>
      <c r="L159" s="197"/>
      <c r="M159" s="197"/>
      <c r="N159" s="197"/>
      <c r="O159" s="197"/>
      <c r="P159" s="197"/>
      <c r="Q159" s="198"/>
      <c r="R159" s="257"/>
      <c r="S159" s="200"/>
      <c r="T159" s="200"/>
      <c r="U159" s="43"/>
      <c r="V159" s="199"/>
      <c r="W159" s="199"/>
      <c r="X159" s="199"/>
      <c r="Y159" s="199"/>
      <c r="Z159" s="199"/>
      <c r="AA159" s="43"/>
      <c r="AB159" s="199"/>
      <c r="AC159" s="196"/>
      <c r="AD159" s="461"/>
    </row>
    <row r="160" spans="1:30" ht="15.75" customHeight="1" x14ac:dyDescent="0.2">
      <c r="A160" s="460"/>
      <c r="B160" s="460"/>
      <c r="C160" s="194"/>
      <c r="D160" s="43"/>
      <c r="E160" s="43"/>
      <c r="F160" s="43"/>
      <c r="G160" s="196"/>
      <c r="H160" s="196"/>
      <c r="I160" s="196"/>
      <c r="J160" s="196"/>
      <c r="K160" s="197"/>
      <c r="L160" s="197"/>
      <c r="M160" s="197"/>
      <c r="N160" s="197"/>
      <c r="O160" s="197"/>
      <c r="P160" s="197"/>
      <c r="Q160" s="198"/>
      <c r="R160" s="257"/>
      <c r="S160" s="200"/>
      <c r="T160" s="200"/>
      <c r="U160" s="43"/>
      <c r="V160" s="199"/>
      <c r="W160" s="199"/>
      <c r="X160" s="199"/>
      <c r="Y160" s="199"/>
      <c r="Z160" s="199"/>
      <c r="AA160" s="43"/>
      <c r="AB160" s="199"/>
      <c r="AC160" s="196"/>
      <c r="AD160" s="461"/>
    </row>
    <row r="161" spans="1:30" ht="15.75" customHeight="1" x14ac:dyDescent="0.2">
      <c r="A161" s="460"/>
      <c r="B161" s="460"/>
      <c r="C161" s="194"/>
      <c r="D161" s="43"/>
      <c r="E161" s="43"/>
      <c r="F161" s="43"/>
      <c r="G161" s="196"/>
      <c r="H161" s="196"/>
      <c r="I161" s="196"/>
      <c r="J161" s="196"/>
      <c r="K161" s="197"/>
      <c r="L161" s="197"/>
      <c r="M161" s="197"/>
      <c r="N161" s="197"/>
      <c r="O161" s="197"/>
      <c r="P161" s="197"/>
      <c r="Q161" s="198"/>
      <c r="R161" s="257"/>
      <c r="S161" s="200"/>
      <c r="T161" s="200"/>
      <c r="U161" s="43"/>
      <c r="V161" s="199"/>
      <c r="W161" s="199"/>
      <c r="X161" s="199"/>
      <c r="Y161" s="199"/>
      <c r="Z161" s="199"/>
      <c r="AA161" s="43"/>
      <c r="AB161" s="199"/>
      <c r="AC161" s="196"/>
      <c r="AD161" s="461"/>
    </row>
    <row r="162" spans="1:30" ht="15.75" customHeight="1" x14ac:dyDescent="0.2">
      <c r="A162" s="460"/>
      <c r="B162" s="460"/>
      <c r="C162" s="194"/>
      <c r="D162" s="43"/>
      <c r="E162" s="43"/>
      <c r="F162" s="43"/>
      <c r="G162" s="196"/>
      <c r="H162" s="196"/>
      <c r="I162" s="196"/>
      <c r="J162" s="196"/>
      <c r="K162" s="197"/>
      <c r="L162" s="197"/>
      <c r="M162" s="197"/>
      <c r="N162" s="197"/>
      <c r="O162" s="197"/>
      <c r="P162" s="197"/>
      <c r="Q162" s="198"/>
      <c r="R162" s="257"/>
      <c r="S162" s="200"/>
      <c r="T162" s="200"/>
      <c r="U162" s="43"/>
      <c r="V162" s="199"/>
      <c r="W162" s="199"/>
      <c r="X162" s="199"/>
      <c r="Y162" s="199"/>
      <c r="Z162" s="199"/>
      <c r="AA162" s="43"/>
      <c r="AB162" s="199"/>
      <c r="AC162" s="196"/>
      <c r="AD162" s="461"/>
    </row>
    <row r="163" spans="1:30" ht="15.75" customHeight="1" x14ac:dyDescent="0.2">
      <c r="A163" s="460"/>
      <c r="B163" s="460"/>
      <c r="C163" s="194"/>
      <c r="D163" s="43"/>
      <c r="E163" s="43"/>
      <c r="F163" s="43"/>
      <c r="G163" s="196"/>
      <c r="H163" s="196"/>
      <c r="I163" s="196"/>
      <c r="J163" s="196"/>
      <c r="K163" s="197"/>
      <c r="L163" s="197"/>
      <c r="M163" s="197"/>
      <c r="N163" s="197"/>
      <c r="O163" s="197"/>
      <c r="P163" s="197"/>
      <c r="Q163" s="198"/>
      <c r="R163" s="257"/>
      <c r="S163" s="200"/>
      <c r="T163" s="200"/>
      <c r="U163" s="43"/>
      <c r="V163" s="199"/>
      <c r="W163" s="199"/>
      <c r="X163" s="199"/>
      <c r="Y163" s="199"/>
      <c r="Z163" s="199"/>
      <c r="AA163" s="43"/>
      <c r="AB163" s="199"/>
      <c r="AC163" s="196"/>
      <c r="AD163" s="461"/>
    </row>
    <row r="164" spans="1:30" ht="15.75" customHeight="1" x14ac:dyDescent="0.2">
      <c r="A164" s="460"/>
      <c r="B164" s="460"/>
      <c r="C164" s="194"/>
      <c r="D164" s="43"/>
      <c r="E164" s="43"/>
      <c r="F164" s="43"/>
      <c r="G164" s="196"/>
      <c r="H164" s="196"/>
      <c r="I164" s="196"/>
      <c r="J164" s="196"/>
      <c r="K164" s="197"/>
      <c r="L164" s="197"/>
      <c r="M164" s="197"/>
      <c r="N164" s="197"/>
      <c r="O164" s="197"/>
      <c r="P164" s="197"/>
      <c r="Q164" s="198"/>
      <c r="R164" s="257"/>
      <c r="S164" s="200"/>
      <c r="T164" s="200"/>
      <c r="U164" s="43"/>
      <c r="V164" s="199"/>
      <c r="W164" s="199"/>
      <c r="X164" s="199"/>
      <c r="Y164" s="199"/>
      <c r="Z164" s="199"/>
      <c r="AA164" s="43"/>
      <c r="AB164" s="199"/>
      <c r="AC164" s="196"/>
      <c r="AD164" s="461"/>
    </row>
    <row r="165" spans="1:30" ht="15.75" customHeight="1" x14ac:dyDescent="0.2">
      <c r="A165" s="460"/>
      <c r="B165" s="460"/>
      <c r="C165" s="194"/>
      <c r="D165" s="43"/>
      <c r="E165" s="43"/>
      <c r="F165" s="43"/>
      <c r="G165" s="196"/>
      <c r="H165" s="196"/>
      <c r="I165" s="196"/>
      <c r="J165" s="196"/>
      <c r="K165" s="197"/>
      <c r="L165" s="197"/>
      <c r="M165" s="197"/>
      <c r="N165" s="197"/>
      <c r="O165" s="197"/>
      <c r="P165" s="197"/>
      <c r="Q165" s="198"/>
      <c r="R165" s="257"/>
      <c r="S165" s="200"/>
      <c r="T165" s="200"/>
      <c r="U165" s="43"/>
      <c r="V165" s="199"/>
      <c r="W165" s="199"/>
      <c r="X165" s="199"/>
      <c r="Y165" s="199"/>
      <c r="Z165" s="199"/>
      <c r="AA165" s="43"/>
      <c r="AB165" s="199"/>
      <c r="AC165" s="196"/>
      <c r="AD165" s="461"/>
    </row>
    <row r="166" spans="1:30" ht="15.75" customHeight="1" x14ac:dyDescent="0.2">
      <c r="A166" s="460"/>
      <c r="B166" s="460"/>
      <c r="C166" s="194"/>
      <c r="D166" s="43"/>
      <c r="E166" s="43"/>
      <c r="F166" s="43"/>
      <c r="G166" s="196"/>
      <c r="H166" s="196"/>
      <c r="I166" s="196"/>
      <c r="J166" s="196"/>
      <c r="K166" s="197"/>
      <c r="L166" s="197"/>
      <c r="M166" s="197"/>
      <c r="N166" s="197"/>
      <c r="O166" s="197"/>
      <c r="P166" s="197"/>
      <c r="Q166" s="198"/>
      <c r="R166" s="257"/>
      <c r="S166" s="200"/>
      <c r="T166" s="200"/>
      <c r="U166" s="43"/>
      <c r="V166" s="199"/>
      <c r="W166" s="199"/>
      <c r="X166" s="199"/>
      <c r="Y166" s="199"/>
      <c r="Z166" s="199"/>
      <c r="AA166" s="43"/>
      <c r="AB166" s="199"/>
      <c r="AC166" s="196"/>
      <c r="AD166" s="461"/>
    </row>
    <row r="167" spans="1:30" ht="15.75" customHeight="1" x14ac:dyDescent="0.2">
      <c r="A167" s="460"/>
      <c r="B167" s="460"/>
      <c r="C167" s="194"/>
      <c r="D167" s="43"/>
      <c r="E167" s="43"/>
      <c r="F167" s="43"/>
      <c r="G167" s="196"/>
      <c r="H167" s="196"/>
      <c r="I167" s="196"/>
      <c r="J167" s="196"/>
      <c r="K167" s="197"/>
      <c r="L167" s="197"/>
      <c r="M167" s="197"/>
      <c r="N167" s="197"/>
      <c r="O167" s="197"/>
      <c r="P167" s="197"/>
      <c r="Q167" s="198"/>
      <c r="R167" s="257"/>
      <c r="S167" s="200"/>
      <c r="T167" s="200"/>
      <c r="U167" s="43"/>
      <c r="V167" s="199"/>
      <c r="W167" s="199"/>
      <c r="X167" s="199"/>
      <c r="Y167" s="199"/>
      <c r="Z167" s="199"/>
      <c r="AA167" s="43"/>
      <c r="AB167" s="199"/>
      <c r="AC167" s="196"/>
      <c r="AD167" s="461"/>
    </row>
    <row r="168" spans="1:30" ht="15.75" customHeight="1" x14ac:dyDescent="0.2">
      <c r="A168" s="460"/>
      <c r="B168" s="460"/>
      <c r="C168" s="194"/>
      <c r="D168" s="43"/>
      <c r="E168" s="43"/>
      <c r="F168" s="43"/>
      <c r="G168" s="196"/>
      <c r="H168" s="196"/>
      <c r="I168" s="196"/>
      <c r="J168" s="196"/>
      <c r="K168" s="197"/>
      <c r="L168" s="197"/>
      <c r="M168" s="197"/>
      <c r="N168" s="197"/>
      <c r="O168" s="197"/>
      <c r="P168" s="197"/>
      <c r="Q168" s="198"/>
      <c r="R168" s="257"/>
      <c r="S168" s="200"/>
      <c r="T168" s="200"/>
      <c r="U168" s="43"/>
      <c r="V168" s="199"/>
      <c r="W168" s="199"/>
      <c r="X168" s="199"/>
      <c r="Y168" s="199"/>
      <c r="Z168" s="199"/>
      <c r="AA168" s="43"/>
      <c r="AB168" s="199"/>
      <c r="AC168" s="196"/>
      <c r="AD168" s="461"/>
    </row>
    <row r="169" spans="1:30" ht="15.75" customHeight="1" x14ac:dyDescent="0.2">
      <c r="A169" s="460"/>
      <c r="B169" s="460"/>
      <c r="C169" s="194"/>
      <c r="D169" s="43"/>
      <c r="E169" s="43"/>
      <c r="F169" s="43"/>
      <c r="G169" s="196"/>
      <c r="H169" s="196"/>
      <c r="I169" s="196"/>
      <c r="J169" s="196"/>
      <c r="K169" s="197"/>
      <c r="L169" s="197"/>
      <c r="M169" s="197"/>
      <c r="N169" s="197"/>
      <c r="O169" s="197"/>
      <c r="P169" s="197"/>
      <c r="Q169" s="198"/>
      <c r="R169" s="257"/>
      <c r="S169" s="200"/>
      <c r="T169" s="200"/>
      <c r="U169" s="43"/>
      <c r="V169" s="199"/>
      <c r="W169" s="199"/>
      <c r="X169" s="199"/>
      <c r="Y169" s="199"/>
      <c r="Z169" s="199"/>
      <c r="AA169" s="43"/>
      <c r="AB169" s="199"/>
      <c r="AC169" s="196"/>
      <c r="AD169" s="461"/>
    </row>
    <row r="170" spans="1:30" ht="15.75" customHeight="1" x14ac:dyDescent="0.2">
      <c r="A170" s="460"/>
      <c r="B170" s="460"/>
      <c r="C170" s="194"/>
      <c r="D170" s="43"/>
      <c r="E170" s="43"/>
      <c r="F170" s="43"/>
      <c r="G170" s="196"/>
      <c r="H170" s="196"/>
      <c r="I170" s="196"/>
      <c r="J170" s="196"/>
      <c r="K170" s="197"/>
      <c r="L170" s="197"/>
      <c r="M170" s="197"/>
      <c r="N170" s="197"/>
      <c r="O170" s="197"/>
      <c r="P170" s="197"/>
      <c r="Q170" s="198"/>
      <c r="R170" s="257"/>
      <c r="S170" s="200"/>
      <c r="T170" s="200"/>
      <c r="U170" s="43"/>
      <c r="V170" s="199"/>
      <c r="W170" s="199"/>
      <c r="X170" s="199"/>
      <c r="Y170" s="199"/>
      <c r="Z170" s="199"/>
      <c r="AA170" s="43"/>
      <c r="AB170" s="199"/>
      <c r="AC170" s="196"/>
      <c r="AD170" s="461"/>
    </row>
    <row r="171" spans="1:30" ht="15.75" customHeight="1" x14ac:dyDescent="0.2">
      <c r="A171" s="460"/>
      <c r="B171" s="460"/>
      <c r="C171" s="194"/>
      <c r="D171" s="43"/>
      <c r="E171" s="43"/>
      <c r="F171" s="43"/>
      <c r="G171" s="196"/>
      <c r="H171" s="196"/>
      <c r="I171" s="196"/>
      <c r="J171" s="196"/>
      <c r="K171" s="197"/>
      <c r="L171" s="197"/>
      <c r="M171" s="197"/>
      <c r="N171" s="197"/>
      <c r="O171" s="197"/>
      <c r="P171" s="197"/>
      <c r="Q171" s="198"/>
      <c r="R171" s="257"/>
      <c r="S171" s="200"/>
      <c r="T171" s="200"/>
      <c r="U171" s="43"/>
      <c r="V171" s="199"/>
      <c r="W171" s="199"/>
      <c r="X171" s="199"/>
      <c r="Y171" s="199"/>
      <c r="Z171" s="199"/>
      <c r="AA171" s="43"/>
      <c r="AB171" s="199"/>
      <c r="AC171" s="196"/>
      <c r="AD171" s="461"/>
    </row>
    <row r="172" spans="1:30" ht="15.75" customHeight="1" x14ac:dyDescent="0.2">
      <c r="A172" s="460"/>
      <c r="B172" s="460"/>
      <c r="C172" s="194"/>
      <c r="D172" s="43"/>
      <c r="E172" s="43"/>
      <c r="F172" s="43"/>
      <c r="G172" s="196"/>
      <c r="H172" s="196"/>
      <c r="I172" s="196"/>
      <c r="J172" s="196"/>
      <c r="K172" s="197"/>
      <c r="L172" s="197"/>
      <c r="M172" s="197"/>
      <c r="N172" s="197"/>
      <c r="O172" s="197"/>
      <c r="P172" s="197"/>
      <c r="Q172" s="198"/>
      <c r="R172" s="257"/>
      <c r="S172" s="200"/>
      <c r="T172" s="200"/>
      <c r="U172" s="43"/>
      <c r="V172" s="199"/>
      <c r="W172" s="199"/>
      <c r="X172" s="199"/>
      <c r="Y172" s="199"/>
      <c r="Z172" s="199"/>
      <c r="AA172" s="43"/>
      <c r="AB172" s="199"/>
      <c r="AC172" s="196"/>
      <c r="AD172" s="461"/>
    </row>
    <row r="173" spans="1:30" ht="15.75" customHeight="1" x14ac:dyDescent="0.2">
      <c r="A173" s="460"/>
      <c r="B173" s="460"/>
      <c r="C173" s="194"/>
      <c r="D173" s="43"/>
      <c r="E173" s="43"/>
      <c r="F173" s="43"/>
      <c r="G173" s="196"/>
      <c r="H173" s="196"/>
      <c r="I173" s="196"/>
      <c r="J173" s="196"/>
      <c r="K173" s="197"/>
      <c r="L173" s="197"/>
      <c r="M173" s="197"/>
      <c r="N173" s="197"/>
      <c r="O173" s="197"/>
      <c r="P173" s="197"/>
      <c r="Q173" s="198"/>
      <c r="R173" s="257"/>
      <c r="S173" s="200"/>
      <c r="T173" s="200"/>
      <c r="U173" s="43"/>
      <c r="V173" s="199"/>
      <c r="W173" s="199"/>
      <c r="X173" s="199"/>
      <c r="Y173" s="199"/>
      <c r="Z173" s="199"/>
      <c r="AA173" s="43"/>
      <c r="AB173" s="199"/>
      <c r="AC173" s="196"/>
      <c r="AD173" s="461"/>
    </row>
    <row r="174" spans="1:30" ht="15.75" customHeight="1" x14ac:dyDescent="0.2">
      <c r="A174" s="460"/>
      <c r="B174" s="460"/>
      <c r="C174" s="194"/>
      <c r="D174" s="43"/>
      <c r="E174" s="43"/>
      <c r="F174" s="43"/>
      <c r="G174" s="196"/>
      <c r="H174" s="196"/>
      <c r="I174" s="196"/>
      <c r="J174" s="196"/>
      <c r="K174" s="197"/>
      <c r="L174" s="197"/>
      <c r="M174" s="197"/>
      <c r="N174" s="197"/>
      <c r="O174" s="197"/>
      <c r="P174" s="197"/>
      <c r="Q174" s="198"/>
      <c r="R174" s="257"/>
      <c r="S174" s="200"/>
      <c r="T174" s="200"/>
      <c r="U174" s="43"/>
      <c r="V174" s="199"/>
      <c r="W174" s="199"/>
      <c r="X174" s="199"/>
      <c r="Y174" s="199"/>
      <c r="Z174" s="199"/>
      <c r="AA174" s="43"/>
      <c r="AB174" s="199"/>
      <c r="AC174" s="196"/>
      <c r="AD174" s="461"/>
    </row>
    <row r="175" spans="1:30" ht="15.75" customHeight="1" x14ac:dyDescent="0.2">
      <c r="A175" s="460"/>
      <c r="B175" s="460"/>
      <c r="C175" s="194"/>
      <c r="D175" s="43"/>
      <c r="E175" s="43"/>
      <c r="F175" s="43"/>
      <c r="G175" s="196"/>
      <c r="H175" s="196"/>
      <c r="I175" s="196"/>
      <c r="J175" s="196"/>
      <c r="K175" s="197"/>
      <c r="L175" s="197"/>
      <c r="M175" s="197"/>
      <c r="N175" s="197"/>
      <c r="O175" s="197"/>
      <c r="P175" s="197"/>
      <c r="Q175" s="198"/>
      <c r="R175" s="257"/>
      <c r="S175" s="200"/>
      <c r="T175" s="200"/>
      <c r="U175" s="43"/>
      <c r="V175" s="199"/>
      <c r="W175" s="199"/>
      <c r="X175" s="199"/>
      <c r="Y175" s="199"/>
      <c r="Z175" s="199"/>
      <c r="AA175" s="43"/>
      <c r="AB175" s="199"/>
      <c r="AC175" s="196"/>
      <c r="AD175" s="461"/>
    </row>
    <row r="176" spans="1:30" ht="15.75" customHeight="1" x14ac:dyDescent="0.2">
      <c r="A176" s="460"/>
      <c r="B176" s="460"/>
      <c r="C176" s="194"/>
      <c r="D176" s="43"/>
      <c r="E176" s="43"/>
      <c r="F176" s="43"/>
      <c r="G176" s="196"/>
      <c r="H176" s="196"/>
      <c r="I176" s="196"/>
      <c r="J176" s="196"/>
      <c r="K176" s="197"/>
      <c r="L176" s="197"/>
      <c r="M176" s="197"/>
      <c r="N176" s="197"/>
      <c r="O176" s="197"/>
      <c r="P176" s="197"/>
      <c r="Q176" s="198"/>
      <c r="R176" s="257"/>
      <c r="S176" s="200"/>
      <c r="T176" s="200"/>
      <c r="U176" s="43"/>
      <c r="V176" s="199"/>
      <c r="W176" s="199"/>
      <c r="X176" s="199"/>
      <c r="Y176" s="199"/>
      <c r="Z176" s="199"/>
      <c r="AA176" s="43"/>
      <c r="AB176" s="199"/>
      <c r="AC176" s="196"/>
      <c r="AD176" s="461"/>
    </row>
    <row r="177" spans="1:30" ht="15.75" customHeight="1" x14ac:dyDescent="0.2">
      <c r="A177" s="460"/>
      <c r="B177" s="460"/>
      <c r="C177" s="194"/>
      <c r="D177" s="43"/>
      <c r="E177" s="43"/>
      <c r="F177" s="43"/>
      <c r="G177" s="196"/>
      <c r="H177" s="196"/>
      <c r="I177" s="196"/>
      <c r="J177" s="196"/>
      <c r="K177" s="197"/>
      <c r="L177" s="197"/>
      <c r="M177" s="197"/>
      <c r="N177" s="197"/>
      <c r="O177" s="197"/>
      <c r="P177" s="197"/>
      <c r="Q177" s="198"/>
      <c r="R177" s="257"/>
      <c r="S177" s="200"/>
      <c r="T177" s="200"/>
      <c r="U177" s="43"/>
      <c r="V177" s="199"/>
      <c r="W177" s="199"/>
      <c r="X177" s="199"/>
      <c r="Y177" s="199"/>
      <c r="Z177" s="199"/>
      <c r="AA177" s="43"/>
      <c r="AB177" s="199"/>
      <c r="AC177" s="196"/>
      <c r="AD177" s="461"/>
    </row>
    <row r="178" spans="1:30" ht="15.75" customHeight="1" x14ac:dyDescent="0.2">
      <c r="A178" s="460"/>
      <c r="B178" s="460"/>
      <c r="C178" s="194"/>
      <c r="D178" s="43"/>
      <c r="E178" s="43"/>
      <c r="F178" s="43"/>
      <c r="G178" s="196"/>
      <c r="H178" s="196"/>
      <c r="I178" s="196"/>
      <c r="J178" s="196"/>
      <c r="K178" s="197"/>
      <c r="L178" s="197"/>
      <c r="M178" s="197"/>
      <c r="N178" s="197"/>
      <c r="O178" s="197"/>
      <c r="P178" s="197"/>
      <c r="Q178" s="198"/>
      <c r="R178" s="257"/>
      <c r="S178" s="200"/>
      <c r="T178" s="200"/>
      <c r="U178" s="43"/>
      <c r="V178" s="199"/>
      <c r="W178" s="199"/>
      <c r="X178" s="199"/>
      <c r="Y178" s="199"/>
      <c r="Z178" s="199"/>
      <c r="AA178" s="43"/>
      <c r="AB178" s="199"/>
      <c r="AC178" s="196"/>
      <c r="AD178" s="461"/>
    </row>
    <row r="179" spans="1:30" ht="15.75" customHeight="1" x14ac:dyDescent="0.2">
      <c r="A179" s="460"/>
      <c r="B179" s="460"/>
      <c r="C179" s="194"/>
      <c r="D179" s="43"/>
      <c r="E179" s="43"/>
      <c r="F179" s="43"/>
      <c r="G179" s="196"/>
      <c r="H179" s="196"/>
      <c r="I179" s="196"/>
      <c r="J179" s="196"/>
      <c r="K179" s="197"/>
      <c r="L179" s="197"/>
      <c r="M179" s="197"/>
      <c r="N179" s="197"/>
      <c r="O179" s="197"/>
      <c r="P179" s="197"/>
      <c r="Q179" s="198"/>
      <c r="R179" s="257"/>
      <c r="S179" s="200"/>
      <c r="T179" s="200"/>
      <c r="U179" s="43"/>
      <c r="V179" s="199"/>
      <c r="W179" s="199"/>
      <c r="X179" s="199"/>
      <c r="Y179" s="199"/>
      <c r="Z179" s="199"/>
      <c r="AA179" s="43"/>
      <c r="AB179" s="199"/>
      <c r="AC179" s="196"/>
      <c r="AD179" s="461"/>
    </row>
    <row r="180" spans="1:30" ht="15.75" customHeight="1" x14ac:dyDescent="0.2">
      <c r="A180" s="460"/>
      <c r="B180" s="460"/>
      <c r="C180" s="194"/>
      <c r="D180" s="43"/>
      <c r="E180" s="43"/>
      <c r="F180" s="43"/>
      <c r="G180" s="196"/>
      <c r="H180" s="196"/>
      <c r="I180" s="196"/>
      <c r="J180" s="196"/>
      <c r="K180" s="197"/>
      <c r="L180" s="197"/>
      <c r="M180" s="197"/>
      <c r="N180" s="197"/>
      <c r="O180" s="197"/>
      <c r="P180" s="197"/>
      <c r="Q180" s="198"/>
      <c r="R180" s="257"/>
      <c r="S180" s="200"/>
      <c r="T180" s="200"/>
      <c r="U180" s="43"/>
      <c r="V180" s="199"/>
      <c r="W180" s="199"/>
      <c r="X180" s="199"/>
      <c r="Y180" s="199"/>
      <c r="Z180" s="199"/>
      <c r="AA180" s="43"/>
      <c r="AB180" s="199"/>
      <c r="AC180" s="196"/>
      <c r="AD180" s="461"/>
    </row>
    <row r="181" spans="1:30" ht="15.75" customHeight="1" x14ac:dyDescent="0.2">
      <c r="A181" s="460"/>
      <c r="B181" s="460"/>
      <c r="C181" s="194"/>
      <c r="D181" s="43"/>
      <c r="E181" s="43"/>
      <c r="F181" s="43"/>
      <c r="G181" s="196"/>
      <c r="H181" s="196"/>
      <c r="I181" s="196"/>
      <c r="J181" s="196"/>
      <c r="K181" s="197"/>
      <c r="L181" s="197"/>
      <c r="M181" s="197"/>
      <c r="N181" s="197"/>
      <c r="O181" s="197"/>
      <c r="P181" s="197"/>
      <c r="Q181" s="198"/>
      <c r="R181" s="257"/>
      <c r="S181" s="200"/>
      <c r="T181" s="200"/>
      <c r="U181" s="43"/>
      <c r="V181" s="199"/>
      <c r="W181" s="199"/>
      <c r="X181" s="199"/>
      <c r="Y181" s="199"/>
      <c r="Z181" s="199"/>
      <c r="AA181" s="43"/>
      <c r="AB181" s="199"/>
      <c r="AC181" s="196"/>
      <c r="AD181" s="461"/>
    </row>
    <row r="182" spans="1:30" ht="15.75" customHeight="1" x14ac:dyDescent="0.2">
      <c r="A182" s="460"/>
      <c r="B182" s="460"/>
      <c r="C182" s="194"/>
      <c r="D182" s="43"/>
      <c r="E182" s="43"/>
      <c r="F182" s="43"/>
      <c r="G182" s="196"/>
      <c r="H182" s="196"/>
      <c r="I182" s="196"/>
      <c r="J182" s="196"/>
      <c r="K182" s="197"/>
      <c r="L182" s="197"/>
      <c r="M182" s="197"/>
      <c r="N182" s="197"/>
      <c r="O182" s="197"/>
      <c r="P182" s="197"/>
      <c r="Q182" s="198"/>
      <c r="R182" s="257"/>
      <c r="S182" s="200"/>
      <c r="T182" s="200"/>
      <c r="U182" s="43"/>
      <c r="V182" s="199"/>
      <c r="W182" s="199"/>
      <c r="X182" s="199"/>
      <c r="Y182" s="199"/>
      <c r="Z182" s="199"/>
      <c r="AA182" s="43"/>
      <c r="AB182" s="199"/>
      <c r="AC182" s="196"/>
      <c r="AD182" s="461"/>
    </row>
    <row r="183" spans="1:30" ht="15.75" customHeight="1" x14ac:dyDescent="0.2">
      <c r="A183" s="460"/>
      <c r="B183" s="460"/>
      <c r="C183" s="194"/>
      <c r="D183" s="43"/>
      <c r="E183" s="43"/>
      <c r="F183" s="43"/>
      <c r="G183" s="196"/>
      <c r="H183" s="196"/>
      <c r="I183" s="196"/>
      <c r="J183" s="196"/>
      <c r="K183" s="197"/>
      <c r="L183" s="197"/>
      <c r="M183" s="197"/>
      <c r="N183" s="197"/>
      <c r="O183" s="197"/>
      <c r="P183" s="197"/>
      <c r="Q183" s="198"/>
      <c r="R183" s="257"/>
      <c r="S183" s="200"/>
      <c r="T183" s="200"/>
      <c r="U183" s="43"/>
      <c r="V183" s="199"/>
      <c r="W183" s="199"/>
      <c r="X183" s="199"/>
      <c r="Y183" s="199"/>
      <c r="Z183" s="199"/>
      <c r="AA183" s="43"/>
      <c r="AB183" s="199"/>
      <c r="AC183" s="196"/>
      <c r="AD183" s="461"/>
    </row>
    <row r="184" spans="1:30" ht="15.75" customHeight="1" x14ac:dyDescent="0.2">
      <c r="A184" s="460"/>
      <c r="B184" s="460"/>
      <c r="C184" s="194"/>
      <c r="D184" s="43"/>
      <c r="E184" s="43"/>
      <c r="F184" s="43"/>
      <c r="G184" s="196"/>
      <c r="H184" s="196"/>
      <c r="I184" s="196"/>
      <c r="J184" s="196"/>
      <c r="K184" s="197"/>
      <c r="L184" s="197"/>
      <c r="M184" s="197"/>
      <c r="N184" s="197"/>
      <c r="O184" s="197"/>
      <c r="P184" s="197"/>
      <c r="Q184" s="198"/>
      <c r="R184" s="257"/>
      <c r="S184" s="200"/>
      <c r="T184" s="200"/>
      <c r="U184" s="43"/>
      <c r="V184" s="199"/>
      <c r="W184" s="199"/>
      <c r="X184" s="199"/>
      <c r="Y184" s="199"/>
      <c r="Z184" s="199"/>
      <c r="AA184" s="43"/>
      <c r="AB184" s="199"/>
      <c r="AC184" s="196"/>
      <c r="AD184" s="461"/>
    </row>
    <row r="185" spans="1:30" ht="15.75" customHeight="1" x14ac:dyDescent="0.2">
      <c r="A185" s="460"/>
      <c r="B185" s="460"/>
      <c r="C185" s="194"/>
      <c r="D185" s="43"/>
      <c r="E185" s="43"/>
      <c r="F185" s="43"/>
      <c r="G185" s="196"/>
      <c r="H185" s="196"/>
      <c r="I185" s="196"/>
      <c r="J185" s="196"/>
      <c r="K185" s="197"/>
      <c r="L185" s="197"/>
      <c r="M185" s="197"/>
      <c r="N185" s="197"/>
      <c r="O185" s="197"/>
      <c r="P185" s="197"/>
      <c r="Q185" s="198"/>
      <c r="R185" s="257"/>
      <c r="S185" s="200"/>
      <c r="T185" s="200"/>
      <c r="U185" s="43"/>
      <c r="V185" s="199"/>
      <c r="W185" s="199"/>
      <c r="X185" s="199"/>
      <c r="Y185" s="199"/>
      <c r="Z185" s="199"/>
      <c r="AA185" s="43"/>
      <c r="AB185" s="199"/>
      <c r="AC185" s="196"/>
      <c r="AD185" s="461"/>
    </row>
    <row r="186" spans="1:30" ht="15.75" customHeight="1" x14ac:dyDescent="0.2">
      <c r="A186" s="460"/>
      <c r="B186" s="460"/>
      <c r="C186" s="194"/>
      <c r="D186" s="43"/>
      <c r="E186" s="43"/>
      <c r="F186" s="43"/>
      <c r="G186" s="196"/>
      <c r="H186" s="196"/>
      <c r="I186" s="196"/>
      <c r="J186" s="196"/>
      <c r="K186" s="197"/>
      <c r="L186" s="197"/>
      <c r="M186" s="197"/>
      <c r="N186" s="197"/>
      <c r="O186" s="197"/>
      <c r="P186" s="197"/>
      <c r="Q186" s="198"/>
      <c r="R186" s="257"/>
      <c r="S186" s="200"/>
      <c r="T186" s="200"/>
      <c r="U186" s="43"/>
      <c r="V186" s="199"/>
      <c r="W186" s="199"/>
      <c r="X186" s="199"/>
      <c r="Y186" s="199"/>
      <c r="Z186" s="199"/>
      <c r="AA186" s="43"/>
      <c r="AB186" s="199"/>
      <c r="AC186" s="196"/>
      <c r="AD186" s="461"/>
    </row>
    <row r="187" spans="1:30" ht="15.75" customHeight="1" x14ac:dyDescent="0.2">
      <c r="A187" s="460"/>
      <c r="B187" s="460"/>
      <c r="C187" s="194"/>
      <c r="D187" s="43"/>
      <c r="E187" s="43"/>
      <c r="F187" s="43"/>
      <c r="G187" s="196"/>
      <c r="H187" s="196"/>
      <c r="I187" s="196"/>
      <c r="J187" s="196"/>
      <c r="K187" s="197"/>
      <c r="L187" s="197"/>
      <c r="M187" s="197"/>
      <c r="N187" s="197"/>
      <c r="O187" s="197"/>
      <c r="P187" s="197"/>
      <c r="Q187" s="198"/>
      <c r="R187" s="257"/>
      <c r="S187" s="200"/>
      <c r="T187" s="200"/>
      <c r="U187" s="43"/>
      <c r="V187" s="199"/>
      <c r="W187" s="199"/>
      <c r="X187" s="199"/>
      <c r="Y187" s="199"/>
      <c r="Z187" s="199"/>
      <c r="AA187" s="43"/>
      <c r="AB187" s="199"/>
      <c r="AC187" s="196"/>
      <c r="AD187" s="461"/>
    </row>
    <row r="188" spans="1:30" ht="15.75" customHeight="1" x14ac:dyDescent="0.2">
      <c r="A188" s="460"/>
      <c r="B188" s="460"/>
      <c r="C188" s="194"/>
      <c r="D188" s="43"/>
      <c r="E188" s="43"/>
      <c r="F188" s="43"/>
      <c r="G188" s="196"/>
      <c r="H188" s="196"/>
      <c r="I188" s="196"/>
      <c r="J188" s="196"/>
      <c r="K188" s="197"/>
      <c r="L188" s="197"/>
      <c r="M188" s="197"/>
      <c r="N188" s="197"/>
      <c r="O188" s="197"/>
      <c r="P188" s="197"/>
      <c r="Q188" s="198"/>
      <c r="R188" s="257"/>
      <c r="S188" s="200"/>
      <c r="T188" s="200"/>
      <c r="U188" s="43"/>
      <c r="V188" s="199"/>
      <c r="W188" s="199"/>
      <c r="X188" s="199"/>
      <c r="Y188" s="199"/>
      <c r="Z188" s="199"/>
      <c r="AA188" s="43"/>
      <c r="AB188" s="199"/>
      <c r="AC188" s="196"/>
      <c r="AD188" s="461"/>
    </row>
    <row r="189" spans="1:30" ht="15.75" customHeight="1" x14ac:dyDescent="0.2">
      <c r="A189" s="460"/>
      <c r="B189" s="460"/>
      <c r="C189" s="194"/>
      <c r="D189" s="43"/>
      <c r="E189" s="43"/>
      <c r="F189" s="43"/>
      <c r="G189" s="196"/>
      <c r="H189" s="196"/>
      <c r="I189" s="196"/>
      <c r="J189" s="196"/>
      <c r="K189" s="197"/>
      <c r="L189" s="197"/>
      <c r="M189" s="197"/>
      <c r="N189" s="197"/>
      <c r="O189" s="197"/>
      <c r="P189" s="197"/>
      <c r="Q189" s="198"/>
      <c r="R189" s="257"/>
      <c r="S189" s="200"/>
      <c r="T189" s="200"/>
      <c r="U189" s="43"/>
      <c r="V189" s="199"/>
      <c r="W189" s="199"/>
      <c r="X189" s="199"/>
      <c r="Y189" s="199"/>
      <c r="Z189" s="199"/>
      <c r="AA189" s="43"/>
      <c r="AB189" s="199"/>
      <c r="AC189" s="196"/>
      <c r="AD189" s="461"/>
    </row>
    <row r="190" spans="1:30" ht="15.75" customHeight="1" x14ac:dyDescent="0.2">
      <c r="A190" s="460"/>
      <c r="B190" s="460"/>
      <c r="C190" s="194"/>
      <c r="D190" s="43"/>
      <c r="E190" s="43"/>
      <c r="F190" s="43"/>
      <c r="G190" s="196"/>
      <c r="H190" s="196"/>
      <c r="I190" s="196"/>
      <c r="J190" s="196"/>
      <c r="K190" s="197"/>
      <c r="L190" s="197"/>
      <c r="M190" s="197"/>
      <c r="N190" s="197"/>
      <c r="O190" s="197"/>
      <c r="P190" s="197"/>
      <c r="Q190" s="198"/>
      <c r="R190" s="257"/>
      <c r="S190" s="200"/>
      <c r="T190" s="200"/>
      <c r="U190" s="43"/>
      <c r="V190" s="199"/>
      <c r="W190" s="199"/>
      <c r="X190" s="199"/>
      <c r="Y190" s="199"/>
      <c r="Z190" s="199"/>
      <c r="AA190" s="43"/>
      <c r="AB190" s="199"/>
      <c r="AC190" s="196"/>
      <c r="AD190" s="461"/>
    </row>
    <row r="191" spans="1:30" ht="15.75" customHeight="1" x14ac:dyDescent="0.2">
      <c r="A191" s="460"/>
      <c r="B191" s="460"/>
      <c r="C191" s="194"/>
      <c r="D191" s="43"/>
      <c r="E191" s="43"/>
      <c r="F191" s="43"/>
      <c r="G191" s="196"/>
      <c r="H191" s="196"/>
      <c r="I191" s="196"/>
      <c r="J191" s="196"/>
      <c r="K191" s="197"/>
      <c r="L191" s="197"/>
      <c r="M191" s="197"/>
      <c r="N191" s="197"/>
      <c r="O191" s="197"/>
      <c r="P191" s="197"/>
      <c r="Q191" s="198"/>
      <c r="R191" s="257"/>
      <c r="S191" s="200"/>
      <c r="T191" s="200"/>
      <c r="U191" s="43"/>
      <c r="V191" s="199"/>
      <c r="W191" s="199"/>
      <c r="X191" s="199"/>
      <c r="Y191" s="199"/>
      <c r="Z191" s="199"/>
      <c r="AA191" s="43"/>
      <c r="AB191" s="199"/>
      <c r="AC191" s="196"/>
      <c r="AD191" s="461"/>
    </row>
    <row r="192" spans="1:30" ht="15.75" customHeight="1" x14ac:dyDescent="0.2">
      <c r="A192" s="460"/>
      <c r="B192" s="460"/>
      <c r="C192" s="194"/>
      <c r="D192" s="43"/>
      <c r="E192" s="43"/>
      <c r="F192" s="43"/>
      <c r="G192" s="196"/>
      <c r="H192" s="196"/>
      <c r="I192" s="196"/>
      <c r="J192" s="196"/>
      <c r="K192" s="197"/>
      <c r="L192" s="197"/>
      <c r="M192" s="197"/>
      <c r="N192" s="197"/>
      <c r="O192" s="197"/>
      <c r="P192" s="197"/>
      <c r="Q192" s="198"/>
      <c r="R192" s="257"/>
      <c r="S192" s="200"/>
      <c r="T192" s="200"/>
      <c r="U192" s="43"/>
      <c r="V192" s="199"/>
      <c r="W192" s="199"/>
      <c r="X192" s="199"/>
      <c r="Y192" s="199"/>
      <c r="Z192" s="199"/>
      <c r="AA192" s="43"/>
      <c r="AB192" s="199"/>
      <c r="AC192" s="196"/>
      <c r="AD192" s="461"/>
    </row>
    <row r="193" spans="1:30" ht="15.75" customHeight="1" x14ac:dyDescent="0.2">
      <c r="A193" s="460"/>
      <c r="B193" s="460"/>
      <c r="C193" s="194"/>
      <c r="D193" s="43"/>
      <c r="E193" s="43"/>
      <c r="F193" s="43"/>
      <c r="G193" s="196"/>
      <c r="H193" s="196"/>
      <c r="I193" s="196"/>
      <c r="J193" s="196"/>
      <c r="K193" s="197"/>
      <c r="L193" s="197"/>
      <c r="M193" s="197"/>
      <c r="N193" s="197"/>
      <c r="O193" s="197"/>
      <c r="P193" s="197"/>
      <c r="Q193" s="198"/>
      <c r="R193" s="257"/>
      <c r="S193" s="200"/>
      <c r="T193" s="200"/>
      <c r="U193" s="43"/>
      <c r="V193" s="199"/>
      <c r="W193" s="199"/>
      <c r="X193" s="199"/>
      <c r="Y193" s="199"/>
      <c r="Z193" s="199"/>
      <c r="AA193" s="43"/>
      <c r="AB193" s="199"/>
      <c r="AC193" s="196"/>
      <c r="AD193" s="461"/>
    </row>
    <row r="194" spans="1:30" ht="15.75" customHeight="1" x14ac:dyDescent="0.2">
      <c r="A194" s="460"/>
      <c r="B194" s="460"/>
      <c r="C194" s="194"/>
      <c r="D194" s="43"/>
      <c r="E194" s="43"/>
      <c r="F194" s="43"/>
      <c r="G194" s="196"/>
      <c r="H194" s="196"/>
      <c r="I194" s="196"/>
      <c r="J194" s="196"/>
      <c r="K194" s="197"/>
      <c r="L194" s="197"/>
      <c r="M194" s="197"/>
      <c r="N194" s="197"/>
      <c r="O194" s="197"/>
      <c r="P194" s="197"/>
      <c r="Q194" s="198"/>
      <c r="R194" s="257"/>
      <c r="S194" s="200"/>
      <c r="T194" s="200"/>
      <c r="U194" s="43"/>
      <c r="V194" s="199"/>
      <c r="W194" s="199"/>
      <c r="X194" s="199"/>
      <c r="Y194" s="199"/>
      <c r="Z194" s="199"/>
      <c r="AA194" s="43"/>
      <c r="AB194" s="199"/>
      <c r="AC194" s="196"/>
      <c r="AD194" s="461"/>
    </row>
    <row r="195" spans="1:30" ht="15.75" customHeight="1" x14ac:dyDescent="0.2">
      <c r="A195" s="460"/>
      <c r="B195" s="460"/>
      <c r="C195" s="194"/>
      <c r="D195" s="43"/>
      <c r="E195" s="43"/>
      <c r="F195" s="43"/>
      <c r="G195" s="196"/>
      <c r="H195" s="196"/>
      <c r="I195" s="196"/>
      <c r="J195" s="196"/>
      <c r="K195" s="197"/>
      <c r="L195" s="197"/>
      <c r="M195" s="197"/>
      <c r="N195" s="197"/>
      <c r="O195" s="197"/>
      <c r="P195" s="197"/>
      <c r="Q195" s="198"/>
      <c r="R195" s="257"/>
      <c r="S195" s="200"/>
      <c r="T195" s="200"/>
      <c r="U195" s="43"/>
      <c r="V195" s="199"/>
      <c r="W195" s="199"/>
      <c r="X195" s="199"/>
      <c r="Y195" s="199"/>
      <c r="Z195" s="199"/>
      <c r="AA195" s="43"/>
      <c r="AB195" s="199"/>
      <c r="AC195" s="196"/>
      <c r="AD195" s="461"/>
    </row>
    <row r="196" spans="1:30" ht="15.75" customHeight="1" x14ac:dyDescent="0.2">
      <c r="A196" s="460"/>
      <c r="B196" s="460"/>
      <c r="C196" s="194"/>
      <c r="D196" s="43"/>
      <c r="E196" s="43"/>
      <c r="F196" s="43"/>
      <c r="G196" s="196"/>
      <c r="H196" s="196"/>
      <c r="I196" s="196"/>
      <c r="J196" s="196"/>
      <c r="K196" s="197"/>
      <c r="L196" s="197"/>
      <c r="M196" s="197"/>
      <c r="N196" s="197"/>
      <c r="O196" s="197"/>
      <c r="P196" s="197"/>
      <c r="Q196" s="198"/>
      <c r="R196" s="257"/>
      <c r="S196" s="200"/>
      <c r="T196" s="200"/>
      <c r="U196" s="43"/>
      <c r="V196" s="199"/>
      <c r="W196" s="199"/>
      <c r="X196" s="199"/>
      <c r="Y196" s="199"/>
      <c r="Z196" s="199"/>
      <c r="AA196" s="43"/>
      <c r="AB196" s="199"/>
      <c r="AC196" s="196"/>
      <c r="AD196" s="461"/>
    </row>
    <row r="197" spans="1:30" ht="15.75" customHeight="1" x14ac:dyDescent="0.2">
      <c r="A197" s="460"/>
      <c r="B197" s="460"/>
      <c r="C197" s="194"/>
      <c r="D197" s="43"/>
      <c r="E197" s="43"/>
      <c r="F197" s="43"/>
      <c r="G197" s="196"/>
      <c r="H197" s="196"/>
      <c r="I197" s="196"/>
      <c r="J197" s="196"/>
      <c r="K197" s="197"/>
      <c r="L197" s="197"/>
      <c r="M197" s="197"/>
      <c r="N197" s="197"/>
      <c r="O197" s="197"/>
      <c r="P197" s="197"/>
      <c r="Q197" s="198"/>
      <c r="R197" s="257"/>
      <c r="S197" s="200"/>
      <c r="T197" s="200"/>
      <c r="U197" s="43"/>
      <c r="V197" s="199"/>
      <c r="W197" s="199"/>
      <c r="X197" s="199"/>
      <c r="Y197" s="199"/>
      <c r="Z197" s="199"/>
      <c r="AA197" s="43"/>
      <c r="AB197" s="199"/>
      <c r="AC197" s="196"/>
      <c r="AD197" s="461"/>
    </row>
    <row r="198" spans="1:30" ht="15.75" customHeight="1" x14ac:dyDescent="0.2">
      <c r="A198" s="460"/>
      <c r="B198" s="460"/>
      <c r="C198" s="194"/>
      <c r="D198" s="43"/>
      <c r="E198" s="43"/>
      <c r="F198" s="43"/>
      <c r="G198" s="196"/>
      <c r="H198" s="196"/>
      <c r="I198" s="196"/>
      <c r="J198" s="196"/>
      <c r="K198" s="197"/>
      <c r="L198" s="197"/>
      <c r="M198" s="197"/>
      <c r="N198" s="197"/>
      <c r="O198" s="197"/>
      <c r="P198" s="197"/>
      <c r="Q198" s="198"/>
      <c r="R198" s="257"/>
      <c r="S198" s="200"/>
      <c r="T198" s="200"/>
      <c r="U198" s="43"/>
      <c r="V198" s="199"/>
      <c r="W198" s="199"/>
      <c r="X198" s="199"/>
      <c r="Y198" s="199"/>
      <c r="Z198" s="199"/>
      <c r="AA198" s="43"/>
      <c r="AB198" s="199"/>
      <c r="AC198" s="196"/>
      <c r="AD198" s="461"/>
    </row>
    <row r="199" spans="1:30" ht="15.75" customHeight="1" x14ac:dyDescent="0.2">
      <c r="A199" s="460"/>
      <c r="B199" s="460"/>
      <c r="C199" s="194"/>
      <c r="D199" s="43"/>
      <c r="E199" s="43"/>
      <c r="F199" s="43"/>
      <c r="G199" s="196"/>
      <c r="H199" s="196"/>
      <c r="I199" s="196"/>
      <c r="J199" s="196"/>
      <c r="K199" s="197"/>
      <c r="L199" s="197"/>
      <c r="M199" s="197"/>
      <c r="N199" s="197"/>
      <c r="O199" s="197"/>
      <c r="P199" s="197"/>
      <c r="Q199" s="198"/>
      <c r="R199" s="257"/>
      <c r="S199" s="200"/>
      <c r="T199" s="200"/>
      <c r="U199" s="43"/>
      <c r="V199" s="199"/>
      <c r="W199" s="199"/>
      <c r="X199" s="199"/>
      <c r="Y199" s="199"/>
      <c r="Z199" s="199"/>
      <c r="AA199" s="43"/>
      <c r="AB199" s="199"/>
      <c r="AC199" s="196"/>
      <c r="AD199" s="461"/>
    </row>
    <row r="200" spans="1:30" ht="15.75" customHeight="1" x14ac:dyDescent="0.2">
      <c r="A200" s="460"/>
      <c r="B200" s="460"/>
      <c r="C200" s="194"/>
      <c r="D200" s="43"/>
      <c r="E200" s="43"/>
      <c r="F200" s="43"/>
      <c r="G200" s="196"/>
      <c r="H200" s="196"/>
      <c r="I200" s="196"/>
      <c r="J200" s="196"/>
      <c r="K200" s="197"/>
      <c r="L200" s="197"/>
      <c r="M200" s="197"/>
      <c r="N200" s="197"/>
      <c r="O200" s="197"/>
      <c r="P200" s="197"/>
      <c r="Q200" s="198"/>
      <c r="R200" s="257"/>
      <c r="S200" s="200"/>
      <c r="T200" s="200"/>
      <c r="U200" s="43"/>
      <c r="V200" s="199"/>
      <c r="W200" s="199"/>
      <c r="X200" s="199"/>
      <c r="Y200" s="199"/>
      <c r="Z200" s="199"/>
      <c r="AA200" s="43"/>
      <c r="AB200" s="199"/>
      <c r="AC200" s="196"/>
      <c r="AD200" s="461"/>
    </row>
    <row r="201" spans="1:30" ht="15.75" customHeight="1" x14ac:dyDescent="0.2">
      <c r="A201" s="460"/>
      <c r="B201" s="460"/>
      <c r="C201" s="194"/>
      <c r="D201" s="43"/>
      <c r="E201" s="43"/>
      <c r="F201" s="43"/>
      <c r="G201" s="196"/>
      <c r="H201" s="196"/>
      <c r="I201" s="196"/>
      <c r="J201" s="196"/>
      <c r="K201" s="197"/>
      <c r="L201" s="197"/>
      <c r="M201" s="197"/>
      <c r="N201" s="197"/>
      <c r="O201" s="197"/>
      <c r="P201" s="197"/>
      <c r="Q201" s="198"/>
      <c r="R201" s="257"/>
      <c r="S201" s="200"/>
      <c r="T201" s="200"/>
      <c r="U201" s="43"/>
      <c r="V201" s="199"/>
      <c r="W201" s="199"/>
      <c r="X201" s="199"/>
      <c r="Y201" s="199"/>
      <c r="Z201" s="199"/>
      <c r="AA201" s="43"/>
      <c r="AB201" s="199"/>
      <c r="AC201" s="196"/>
      <c r="AD201" s="461"/>
    </row>
    <row r="202" spans="1:30" ht="15.75" customHeight="1" x14ac:dyDescent="0.2">
      <c r="A202" s="460"/>
      <c r="B202" s="460"/>
      <c r="C202" s="194"/>
      <c r="D202" s="43"/>
      <c r="E202" s="43"/>
      <c r="F202" s="43"/>
      <c r="G202" s="196"/>
      <c r="H202" s="196"/>
      <c r="I202" s="196"/>
      <c r="J202" s="196"/>
      <c r="K202" s="197"/>
      <c r="L202" s="197"/>
      <c r="M202" s="197"/>
      <c r="N202" s="197"/>
      <c r="O202" s="197"/>
      <c r="P202" s="197"/>
      <c r="Q202" s="198"/>
      <c r="R202" s="257"/>
      <c r="S202" s="200"/>
      <c r="T202" s="200"/>
      <c r="U202" s="43"/>
      <c r="V202" s="199"/>
      <c r="W202" s="199"/>
      <c r="X202" s="199"/>
      <c r="Y202" s="199"/>
      <c r="Z202" s="199"/>
      <c r="AA202" s="43"/>
      <c r="AB202" s="199"/>
      <c r="AC202" s="196"/>
      <c r="AD202" s="461"/>
    </row>
    <row r="203" spans="1:30" ht="15.75" customHeight="1" x14ac:dyDescent="0.2">
      <c r="A203" s="460"/>
      <c r="B203" s="460"/>
      <c r="C203" s="194"/>
      <c r="D203" s="43"/>
      <c r="E203" s="43"/>
      <c r="F203" s="43"/>
      <c r="G203" s="196"/>
      <c r="H203" s="196"/>
      <c r="I203" s="196"/>
      <c r="J203" s="196"/>
      <c r="K203" s="197"/>
      <c r="L203" s="197"/>
      <c r="M203" s="197"/>
      <c r="N203" s="197"/>
      <c r="O203" s="197"/>
      <c r="P203" s="197"/>
      <c r="Q203" s="198"/>
      <c r="R203" s="257"/>
      <c r="S203" s="200"/>
      <c r="T203" s="200"/>
      <c r="U203" s="43"/>
      <c r="V203" s="199"/>
      <c r="W203" s="199"/>
      <c r="X203" s="199"/>
      <c r="Y203" s="199"/>
      <c r="Z203" s="199"/>
      <c r="AA203" s="43"/>
      <c r="AB203" s="199"/>
      <c r="AC203" s="196"/>
      <c r="AD203" s="461"/>
    </row>
    <row r="204" spans="1:30" ht="15.75" customHeight="1" x14ac:dyDescent="0.2">
      <c r="A204" s="460"/>
      <c r="B204" s="460"/>
      <c r="C204" s="194"/>
      <c r="D204" s="43"/>
      <c r="E204" s="43"/>
      <c r="F204" s="43"/>
      <c r="G204" s="196"/>
      <c r="H204" s="196"/>
      <c r="I204" s="196"/>
      <c r="J204" s="196"/>
      <c r="K204" s="197"/>
      <c r="L204" s="197"/>
      <c r="M204" s="197"/>
      <c r="N204" s="197"/>
      <c r="O204" s="197"/>
      <c r="P204" s="197"/>
      <c r="Q204" s="198"/>
      <c r="R204" s="257"/>
      <c r="S204" s="200"/>
      <c r="T204" s="200"/>
      <c r="U204" s="43"/>
      <c r="V204" s="199"/>
      <c r="W204" s="199"/>
      <c r="X204" s="199"/>
      <c r="Y204" s="199"/>
      <c r="Z204" s="199"/>
      <c r="AA204" s="43"/>
      <c r="AB204" s="199"/>
      <c r="AC204" s="196"/>
      <c r="AD204" s="461"/>
    </row>
    <row r="205" spans="1:30" ht="15.75" customHeight="1" x14ac:dyDescent="0.2">
      <c r="A205" s="460"/>
      <c r="B205" s="460"/>
      <c r="C205" s="194"/>
      <c r="D205" s="43"/>
      <c r="E205" s="43"/>
      <c r="F205" s="43"/>
      <c r="G205" s="196"/>
      <c r="H205" s="196"/>
      <c r="I205" s="196"/>
      <c r="J205" s="196"/>
      <c r="K205" s="197"/>
      <c r="L205" s="197"/>
      <c r="M205" s="197"/>
      <c r="N205" s="197"/>
      <c r="O205" s="197"/>
      <c r="P205" s="197"/>
      <c r="Q205" s="198"/>
      <c r="R205" s="257"/>
      <c r="S205" s="200"/>
      <c r="T205" s="200"/>
      <c r="U205" s="43"/>
      <c r="V205" s="199"/>
      <c r="W205" s="199"/>
      <c r="X205" s="199"/>
      <c r="Y205" s="199"/>
      <c r="Z205" s="199"/>
      <c r="AA205" s="43"/>
      <c r="AB205" s="199"/>
      <c r="AC205" s="196"/>
      <c r="AD205" s="461"/>
    </row>
    <row r="206" spans="1:30" ht="15.75" customHeight="1" x14ac:dyDescent="0.2">
      <c r="A206" s="460"/>
      <c r="B206" s="460"/>
      <c r="C206" s="194"/>
      <c r="D206" s="43"/>
      <c r="E206" s="43"/>
      <c r="F206" s="43"/>
      <c r="G206" s="196"/>
      <c r="H206" s="196"/>
      <c r="I206" s="196"/>
      <c r="J206" s="196"/>
      <c r="K206" s="197"/>
      <c r="L206" s="197"/>
      <c r="M206" s="197"/>
      <c r="N206" s="197"/>
      <c r="O206" s="197"/>
      <c r="P206" s="197"/>
      <c r="Q206" s="198"/>
      <c r="R206" s="257"/>
      <c r="S206" s="200"/>
      <c r="T206" s="200"/>
      <c r="U206" s="43"/>
      <c r="V206" s="199"/>
      <c r="W206" s="199"/>
      <c r="X206" s="199"/>
      <c r="Y206" s="199"/>
      <c r="Z206" s="199"/>
      <c r="AA206" s="43"/>
      <c r="AB206" s="199"/>
      <c r="AC206" s="196"/>
      <c r="AD206" s="461"/>
    </row>
    <row r="207" spans="1:30" ht="15.75" customHeight="1" x14ac:dyDescent="0.2">
      <c r="A207" s="460"/>
      <c r="B207" s="460"/>
      <c r="C207" s="194"/>
      <c r="D207" s="43"/>
      <c r="E207" s="43"/>
      <c r="F207" s="43"/>
      <c r="G207" s="196"/>
      <c r="H207" s="196"/>
      <c r="I207" s="196"/>
      <c r="J207" s="196"/>
      <c r="K207" s="197"/>
      <c r="L207" s="197"/>
      <c r="M207" s="197"/>
      <c r="N207" s="197"/>
      <c r="O207" s="197"/>
      <c r="P207" s="197"/>
      <c r="Q207" s="198"/>
      <c r="R207" s="257"/>
      <c r="S207" s="200"/>
      <c r="T207" s="200"/>
      <c r="U207" s="43"/>
      <c r="V207" s="199"/>
      <c r="W207" s="199"/>
      <c r="X207" s="199"/>
      <c r="Y207" s="199"/>
      <c r="Z207" s="199"/>
      <c r="AA207" s="43"/>
      <c r="AB207" s="199"/>
      <c r="AC207" s="196"/>
      <c r="AD207" s="461"/>
    </row>
    <row r="208" spans="1:30" ht="15.75" customHeight="1" x14ac:dyDescent="0.2">
      <c r="A208" s="460"/>
      <c r="B208" s="460"/>
      <c r="C208" s="194"/>
      <c r="D208" s="43"/>
      <c r="E208" s="43"/>
      <c r="F208" s="43"/>
      <c r="G208" s="196"/>
      <c r="H208" s="196"/>
      <c r="I208" s="196"/>
      <c r="J208" s="196"/>
      <c r="K208" s="197"/>
      <c r="L208" s="197"/>
      <c r="M208" s="197"/>
      <c r="N208" s="197"/>
      <c r="O208" s="197"/>
      <c r="P208" s="197"/>
      <c r="Q208" s="198"/>
      <c r="R208" s="257"/>
      <c r="S208" s="200"/>
      <c r="T208" s="200"/>
      <c r="U208" s="43"/>
      <c r="V208" s="199"/>
      <c r="W208" s="199"/>
      <c r="X208" s="199"/>
      <c r="Y208" s="199"/>
      <c r="Z208" s="199"/>
      <c r="AA208" s="43"/>
      <c r="AB208" s="199"/>
      <c r="AC208" s="196"/>
      <c r="AD208" s="461"/>
    </row>
    <row r="209" spans="1:30" ht="15.75" customHeight="1" x14ac:dyDescent="0.2">
      <c r="A209" s="460"/>
      <c r="B209" s="460"/>
      <c r="C209" s="194"/>
      <c r="D209" s="43"/>
      <c r="E209" s="43"/>
      <c r="F209" s="43"/>
      <c r="G209" s="196"/>
      <c r="H209" s="196"/>
      <c r="I209" s="196"/>
      <c r="J209" s="196"/>
      <c r="K209" s="197"/>
      <c r="L209" s="197"/>
      <c r="M209" s="197"/>
      <c r="N209" s="197"/>
      <c r="O209" s="197"/>
      <c r="P209" s="197"/>
      <c r="Q209" s="198"/>
      <c r="R209" s="257"/>
      <c r="S209" s="200"/>
      <c r="T209" s="200"/>
      <c r="U209" s="43"/>
      <c r="V209" s="199"/>
      <c r="W209" s="199"/>
      <c r="X209" s="199"/>
      <c r="Y209" s="199"/>
      <c r="Z209" s="199"/>
      <c r="AA209" s="43"/>
      <c r="AB209" s="199"/>
      <c r="AC209" s="196"/>
      <c r="AD209" s="461"/>
    </row>
    <row r="210" spans="1:30" ht="15.75" customHeight="1" x14ac:dyDescent="0.2">
      <c r="A210" s="460"/>
      <c r="B210" s="460"/>
      <c r="C210" s="194"/>
      <c r="D210" s="43"/>
      <c r="E210" s="43"/>
      <c r="F210" s="43"/>
      <c r="G210" s="196"/>
      <c r="H210" s="196"/>
      <c r="I210" s="196"/>
      <c r="J210" s="196"/>
      <c r="K210" s="197"/>
      <c r="L210" s="197"/>
      <c r="M210" s="197"/>
      <c r="N210" s="197"/>
      <c r="O210" s="197"/>
      <c r="P210" s="197"/>
      <c r="Q210" s="198"/>
      <c r="R210" s="257"/>
      <c r="S210" s="200"/>
      <c r="T210" s="200"/>
      <c r="U210" s="43"/>
      <c r="V210" s="199"/>
      <c r="W210" s="199"/>
      <c r="X210" s="199"/>
      <c r="Y210" s="199"/>
      <c r="Z210" s="199"/>
      <c r="AA210" s="43"/>
      <c r="AB210" s="199"/>
      <c r="AC210" s="196"/>
      <c r="AD210" s="461"/>
    </row>
    <row r="211" spans="1:30" ht="15.75" customHeight="1" x14ac:dyDescent="0.2">
      <c r="A211" s="460"/>
      <c r="B211" s="460"/>
      <c r="C211" s="194"/>
      <c r="D211" s="43"/>
      <c r="E211" s="43"/>
      <c r="F211" s="43"/>
      <c r="G211" s="196"/>
      <c r="H211" s="196"/>
      <c r="I211" s="196"/>
      <c r="J211" s="196"/>
      <c r="K211" s="197"/>
      <c r="L211" s="197"/>
      <c r="M211" s="197"/>
      <c r="N211" s="197"/>
      <c r="O211" s="197"/>
      <c r="P211" s="197"/>
      <c r="Q211" s="198"/>
      <c r="R211" s="257"/>
      <c r="S211" s="200"/>
      <c r="T211" s="200"/>
      <c r="U211" s="43"/>
      <c r="V211" s="199"/>
      <c r="W211" s="199"/>
      <c r="X211" s="199"/>
      <c r="Y211" s="199"/>
      <c r="Z211" s="199"/>
      <c r="AA211" s="43"/>
      <c r="AB211" s="199"/>
      <c r="AC211" s="196"/>
      <c r="AD211" s="461"/>
    </row>
    <row r="212" spans="1:30" ht="15.75" customHeight="1" x14ac:dyDescent="0.2">
      <c r="A212" s="460"/>
      <c r="B212" s="460"/>
      <c r="C212" s="194"/>
      <c r="D212" s="43"/>
      <c r="E212" s="43"/>
      <c r="F212" s="43"/>
      <c r="G212" s="196"/>
      <c r="H212" s="196"/>
      <c r="I212" s="196"/>
      <c r="J212" s="196"/>
      <c r="K212" s="197"/>
      <c r="L212" s="197"/>
      <c r="M212" s="197"/>
      <c r="N212" s="197"/>
      <c r="O212" s="197"/>
      <c r="P212" s="197"/>
      <c r="Q212" s="198"/>
      <c r="R212" s="257"/>
      <c r="S212" s="200"/>
      <c r="T212" s="200"/>
      <c r="U212" s="43"/>
      <c r="V212" s="199"/>
      <c r="W212" s="199"/>
      <c r="X212" s="199"/>
      <c r="Y212" s="199"/>
      <c r="Z212" s="199"/>
      <c r="AA212" s="43"/>
      <c r="AB212" s="199"/>
      <c r="AC212" s="196"/>
      <c r="AD212" s="461"/>
    </row>
    <row r="213" spans="1:30" ht="15.75" customHeight="1" x14ac:dyDescent="0.2">
      <c r="A213" s="460"/>
      <c r="B213" s="460"/>
      <c r="C213" s="194"/>
      <c r="D213" s="43"/>
      <c r="E213" s="43"/>
      <c r="F213" s="43"/>
      <c r="G213" s="196"/>
      <c r="H213" s="196"/>
      <c r="I213" s="196"/>
      <c r="J213" s="196"/>
      <c r="K213" s="197"/>
      <c r="L213" s="197"/>
      <c r="M213" s="197"/>
      <c r="N213" s="197"/>
      <c r="O213" s="197"/>
      <c r="P213" s="197"/>
      <c r="Q213" s="198"/>
      <c r="R213" s="257"/>
      <c r="S213" s="200"/>
      <c r="T213" s="200"/>
      <c r="U213" s="43"/>
      <c r="V213" s="199"/>
      <c r="W213" s="199"/>
      <c r="X213" s="199"/>
      <c r="Y213" s="199"/>
      <c r="Z213" s="199"/>
      <c r="AA213" s="43"/>
      <c r="AB213" s="199"/>
      <c r="AC213" s="196"/>
      <c r="AD213" s="461"/>
    </row>
    <row r="214" spans="1:30" ht="15.75" customHeight="1" x14ac:dyDescent="0.2">
      <c r="A214" s="460"/>
      <c r="B214" s="460"/>
      <c r="C214" s="194"/>
      <c r="D214" s="43"/>
      <c r="E214" s="43"/>
      <c r="F214" s="43"/>
      <c r="G214" s="196"/>
      <c r="H214" s="196"/>
      <c r="I214" s="196"/>
      <c r="J214" s="196"/>
      <c r="K214" s="197"/>
      <c r="L214" s="197"/>
      <c r="M214" s="197"/>
      <c r="N214" s="197"/>
      <c r="O214" s="197"/>
      <c r="P214" s="197"/>
      <c r="Q214" s="198"/>
      <c r="R214" s="257"/>
      <c r="S214" s="200"/>
      <c r="T214" s="200"/>
      <c r="U214" s="43"/>
      <c r="V214" s="199"/>
      <c r="W214" s="199"/>
      <c r="X214" s="199"/>
      <c r="Y214" s="199"/>
      <c r="Z214" s="199"/>
      <c r="AA214" s="43"/>
      <c r="AB214" s="199"/>
      <c r="AC214" s="196"/>
      <c r="AD214" s="461"/>
    </row>
    <row r="215" spans="1:30" ht="15.75" customHeight="1" x14ac:dyDescent="0.2">
      <c r="A215" s="460"/>
      <c r="B215" s="460"/>
      <c r="C215" s="194"/>
      <c r="D215" s="43"/>
      <c r="E215" s="43"/>
      <c r="F215" s="43"/>
      <c r="G215" s="196"/>
      <c r="H215" s="196"/>
      <c r="I215" s="196"/>
      <c r="J215" s="196"/>
      <c r="K215" s="197"/>
      <c r="L215" s="197"/>
      <c r="M215" s="197"/>
      <c r="N215" s="197"/>
      <c r="O215" s="197"/>
      <c r="P215" s="197"/>
      <c r="Q215" s="198"/>
      <c r="R215" s="257"/>
      <c r="S215" s="200"/>
      <c r="T215" s="200"/>
      <c r="U215" s="43"/>
      <c r="V215" s="199"/>
      <c r="W215" s="199"/>
      <c r="X215" s="199"/>
      <c r="Y215" s="199"/>
      <c r="Z215" s="199"/>
      <c r="AA215" s="43"/>
      <c r="AB215" s="199"/>
      <c r="AC215" s="196"/>
      <c r="AD215" s="461"/>
    </row>
    <row r="216" spans="1:30" ht="15.75" customHeight="1" x14ac:dyDescent="0.2">
      <c r="A216" s="460"/>
      <c r="B216" s="460"/>
      <c r="C216" s="194"/>
      <c r="D216" s="43"/>
      <c r="E216" s="43"/>
      <c r="F216" s="43"/>
      <c r="G216" s="196"/>
      <c r="H216" s="196"/>
      <c r="I216" s="196"/>
      <c r="J216" s="196"/>
      <c r="K216" s="197"/>
      <c r="L216" s="197"/>
      <c r="M216" s="197"/>
      <c r="N216" s="197"/>
      <c r="O216" s="197"/>
      <c r="P216" s="197"/>
      <c r="Q216" s="198"/>
      <c r="R216" s="257"/>
      <c r="S216" s="200"/>
      <c r="T216" s="200"/>
      <c r="U216" s="43"/>
      <c r="V216" s="199"/>
      <c r="W216" s="199"/>
      <c r="X216" s="199"/>
      <c r="Y216" s="199"/>
      <c r="Z216" s="199"/>
      <c r="AA216" s="43"/>
      <c r="AB216" s="199"/>
      <c r="AC216" s="196"/>
      <c r="AD216" s="461"/>
    </row>
    <row r="217" spans="1:30" ht="15.75" customHeight="1" x14ac:dyDescent="0.2">
      <c r="A217" s="460"/>
      <c r="B217" s="460"/>
      <c r="C217" s="194"/>
      <c r="D217" s="43"/>
      <c r="E217" s="43"/>
      <c r="F217" s="43"/>
      <c r="G217" s="196"/>
      <c r="H217" s="196"/>
      <c r="I217" s="196"/>
      <c r="J217" s="196"/>
      <c r="K217" s="197"/>
      <c r="L217" s="197"/>
      <c r="M217" s="197"/>
      <c r="N217" s="197"/>
      <c r="O217" s="197"/>
      <c r="P217" s="197"/>
      <c r="Q217" s="198"/>
      <c r="R217" s="257"/>
      <c r="S217" s="200"/>
      <c r="T217" s="200"/>
      <c r="U217" s="43"/>
      <c r="V217" s="199"/>
      <c r="W217" s="199"/>
      <c r="X217" s="199"/>
      <c r="Y217" s="199"/>
      <c r="Z217" s="199"/>
      <c r="AA217" s="43"/>
      <c r="AB217" s="199"/>
      <c r="AC217" s="196"/>
      <c r="AD217" s="461"/>
    </row>
    <row r="218" spans="1:30" ht="15.75" customHeight="1" x14ac:dyDescent="0.2">
      <c r="A218" s="460"/>
      <c r="B218" s="460"/>
      <c r="C218" s="194"/>
      <c r="D218" s="43"/>
      <c r="E218" s="43"/>
      <c r="F218" s="43"/>
      <c r="G218" s="196"/>
      <c r="H218" s="196"/>
      <c r="I218" s="196"/>
      <c r="J218" s="196"/>
      <c r="K218" s="197"/>
      <c r="L218" s="197"/>
      <c r="M218" s="197"/>
      <c r="N218" s="197"/>
      <c r="O218" s="197"/>
      <c r="P218" s="197"/>
      <c r="Q218" s="198"/>
      <c r="R218" s="257"/>
      <c r="S218" s="200"/>
      <c r="T218" s="200"/>
      <c r="U218" s="43"/>
      <c r="V218" s="199"/>
      <c r="W218" s="199"/>
      <c r="X218" s="199"/>
      <c r="Y218" s="199"/>
      <c r="Z218" s="199"/>
      <c r="AA218" s="43"/>
      <c r="AB218" s="199"/>
      <c r="AC218" s="196"/>
      <c r="AD218" s="461"/>
    </row>
    <row r="219" spans="1:30" ht="15.75" customHeight="1" x14ac:dyDescent="0.2">
      <c r="A219" s="460"/>
      <c r="B219" s="460"/>
      <c r="C219" s="194"/>
      <c r="D219" s="43"/>
      <c r="E219" s="43"/>
      <c r="F219" s="43"/>
      <c r="G219" s="196"/>
      <c r="H219" s="196"/>
      <c r="I219" s="196"/>
      <c r="J219" s="196"/>
      <c r="K219" s="197"/>
      <c r="L219" s="197"/>
      <c r="M219" s="197"/>
      <c r="N219" s="197"/>
      <c r="O219" s="197"/>
      <c r="P219" s="197"/>
      <c r="Q219" s="198"/>
      <c r="R219" s="257"/>
      <c r="S219" s="200"/>
      <c r="T219" s="200"/>
      <c r="U219" s="43"/>
      <c r="V219" s="199"/>
      <c r="W219" s="199"/>
      <c r="X219" s="199"/>
      <c r="Y219" s="199"/>
      <c r="Z219" s="199"/>
      <c r="AA219" s="43"/>
      <c r="AB219" s="199"/>
      <c r="AC219" s="196"/>
      <c r="AD219" s="461"/>
    </row>
    <row r="220" spans="1:30" ht="15.75" customHeight="1" x14ac:dyDescent="0.2">
      <c r="A220" s="460"/>
      <c r="B220" s="460"/>
      <c r="C220" s="194"/>
      <c r="D220" s="43"/>
      <c r="E220" s="43"/>
      <c r="F220" s="43"/>
      <c r="G220" s="196"/>
      <c r="H220" s="196"/>
      <c r="I220" s="196"/>
      <c r="J220" s="196"/>
      <c r="K220" s="197"/>
      <c r="L220" s="197"/>
      <c r="M220" s="197"/>
      <c r="N220" s="197"/>
      <c r="O220" s="197"/>
      <c r="P220" s="197"/>
      <c r="Q220" s="198"/>
      <c r="R220" s="257"/>
      <c r="S220" s="200"/>
      <c r="T220" s="200"/>
      <c r="U220" s="43"/>
      <c r="V220" s="199"/>
      <c r="W220" s="199"/>
      <c r="X220" s="199"/>
      <c r="Y220" s="199"/>
      <c r="Z220" s="199"/>
      <c r="AA220" s="43"/>
      <c r="AB220" s="199"/>
      <c r="AC220" s="196"/>
      <c r="AD220" s="461"/>
    </row>
    <row r="221" spans="1:30" ht="15.75" customHeight="1" x14ac:dyDescent="0.2">
      <c r="A221" s="460"/>
      <c r="B221" s="460"/>
      <c r="C221" s="194"/>
      <c r="D221" s="43"/>
      <c r="E221" s="43"/>
      <c r="F221" s="43"/>
      <c r="G221" s="196"/>
      <c r="H221" s="196"/>
      <c r="I221" s="196"/>
      <c r="J221" s="196"/>
      <c r="K221" s="197"/>
      <c r="L221" s="197"/>
      <c r="M221" s="197"/>
      <c r="N221" s="197"/>
      <c r="O221" s="197"/>
      <c r="P221" s="197"/>
      <c r="Q221" s="198"/>
      <c r="R221" s="257"/>
      <c r="S221" s="200"/>
      <c r="T221" s="200"/>
      <c r="U221" s="43"/>
      <c r="V221" s="199"/>
      <c r="W221" s="199"/>
      <c r="X221" s="199"/>
      <c r="Y221" s="199"/>
      <c r="Z221" s="199"/>
      <c r="AA221" s="43"/>
      <c r="AB221" s="199"/>
      <c r="AC221" s="196"/>
      <c r="AD221" s="461"/>
    </row>
    <row r="222" spans="1:30" ht="15.75" customHeight="1" x14ac:dyDescent="0.2">
      <c r="A222" s="460"/>
      <c r="B222" s="460"/>
      <c r="C222" s="194"/>
      <c r="D222" s="43"/>
      <c r="E222" s="43"/>
      <c r="F222" s="43"/>
      <c r="G222" s="196"/>
      <c r="H222" s="196"/>
      <c r="I222" s="196"/>
      <c r="J222" s="196"/>
      <c r="K222" s="197"/>
      <c r="L222" s="197"/>
      <c r="M222" s="197"/>
      <c r="N222" s="197"/>
      <c r="O222" s="197"/>
      <c r="P222" s="197"/>
      <c r="Q222" s="198"/>
      <c r="R222" s="257"/>
      <c r="S222" s="200"/>
      <c r="T222" s="200"/>
      <c r="U222" s="43"/>
      <c r="V222" s="199"/>
      <c r="W222" s="199"/>
      <c r="X222" s="199"/>
      <c r="Y222" s="199"/>
      <c r="Z222" s="199"/>
      <c r="AA222" s="43"/>
      <c r="AB222" s="199"/>
      <c r="AC222" s="196"/>
      <c r="AD222" s="461"/>
    </row>
    <row r="223" spans="1:30" ht="15.75" customHeight="1" x14ac:dyDescent="0.2">
      <c r="A223" s="460"/>
      <c r="B223" s="460"/>
      <c r="C223" s="194"/>
      <c r="D223" s="43"/>
      <c r="E223" s="43"/>
      <c r="F223" s="43"/>
      <c r="G223" s="196"/>
      <c r="H223" s="196"/>
      <c r="I223" s="196"/>
      <c r="J223" s="196"/>
      <c r="K223" s="197"/>
      <c r="L223" s="197"/>
      <c r="M223" s="197"/>
      <c r="N223" s="197"/>
      <c r="O223" s="197"/>
      <c r="P223" s="197"/>
      <c r="Q223" s="198"/>
      <c r="R223" s="257"/>
      <c r="S223" s="200"/>
      <c r="T223" s="200"/>
      <c r="U223" s="43"/>
      <c r="V223" s="199"/>
      <c r="W223" s="199"/>
      <c r="X223" s="199"/>
      <c r="Y223" s="199"/>
      <c r="Z223" s="199"/>
      <c r="AA223" s="43"/>
      <c r="AB223" s="199"/>
      <c r="AC223" s="196"/>
      <c r="AD223" s="461"/>
    </row>
    <row r="224" spans="1:30" ht="15.75" customHeight="1" x14ac:dyDescent="0.2">
      <c r="A224" s="460"/>
      <c r="B224" s="460"/>
      <c r="C224" s="194"/>
      <c r="D224" s="43"/>
      <c r="E224" s="43"/>
      <c r="F224" s="43"/>
      <c r="G224" s="196"/>
      <c r="H224" s="196"/>
      <c r="I224" s="196"/>
      <c r="J224" s="196"/>
      <c r="K224" s="197"/>
      <c r="L224" s="197"/>
      <c r="M224" s="197"/>
      <c r="N224" s="197"/>
      <c r="O224" s="197"/>
      <c r="P224" s="197"/>
      <c r="Q224" s="198"/>
      <c r="R224" s="257"/>
      <c r="S224" s="200"/>
      <c r="T224" s="200"/>
      <c r="U224" s="43"/>
      <c r="V224" s="199"/>
      <c r="W224" s="199"/>
      <c r="X224" s="199"/>
      <c r="Y224" s="199"/>
      <c r="Z224" s="199"/>
      <c r="AA224" s="43"/>
      <c r="AB224" s="199"/>
      <c r="AC224" s="196"/>
      <c r="AD224" s="461"/>
    </row>
    <row r="225" spans="1:30" ht="15.75" customHeight="1" x14ac:dyDescent="0.2">
      <c r="A225" s="460"/>
      <c r="B225" s="460"/>
      <c r="C225" s="194"/>
      <c r="D225" s="43"/>
      <c r="E225" s="43"/>
      <c r="F225" s="43"/>
      <c r="G225" s="196"/>
      <c r="H225" s="196"/>
      <c r="I225" s="196"/>
      <c r="J225" s="196"/>
      <c r="K225" s="197"/>
      <c r="L225" s="197"/>
      <c r="M225" s="197"/>
      <c r="N225" s="197"/>
      <c r="O225" s="197"/>
      <c r="P225" s="197"/>
      <c r="Q225" s="198"/>
      <c r="R225" s="257"/>
      <c r="S225" s="200"/>
      <c r="T225" s="200"/>
      <c r="U225" s="43"/>
      <c r="V225" s="199"/>
      <c r="W225" s="199"/>
      <c r="X225" s="199"/>
      <c r="Y225" s="199"/>
      <c r="Z225" s="199"/>
      <c r="AA225" s="43"/>
      <c r="AB225" s="199"/>
      <c r="AC225" s="196"/>
      <c r="AD225" s="461"/>
    </row>
    <row r="226" spans="1:30" ht="15.75" customHeight="1" x14ac:dyDescent="0.2">
      <c r="A226" s="460"/>
      <c r="B226" s="460"/>
      <c r="C226" s="194"/>
      <c r="D226" s="43"/>
      <c r="E226" s="43"/>
      <c r="F226" s="43"/>
      <c r="G226" s="196"/>
      <c r="H226" s="196"/>
      <c r="I226" s="196"/>
      <c r="J226" s="196"/>
      <c r="K226" s="197"/>
      <c r="L226" s="197"/>
      <c r="M226" s="197"/>
      <c r="N226" s="197"/>
      <c r="O226" s="197"/>
      <c r="P226" s="197"/>
      <c r="Q226" s="198"/>
      <c r="R226" s="257"/>
      <c r="S226" s="200"/>
      <c r="T226" s="200"/>
      <c r="U226" s="43"/>
      <c r="V226" s="199"/>
      <c r="W226" s="199"/>
      <c r="X226" s="199"/>
      <c r="Y226" s="199"/>
      <c r="Z226" s="199"/>
      <c r="AA226" s="43"/>
      <c r="AB226" s="199"/>
      <c r="AC226" s="196"/>
      <c r="AD226" s="461"/>
    </row>
    <row r="227" spans="1:30" ht="15.75" customHeight="1" x14ac:dyDescent="0.2">
      <c r="A227" s="460"/>
      <c r="B227" s="460"/>
      <c r="C227" s="194"/>
      <c r="D227" s="43"/>
      <c r="E227" s="43"/>
      <c r="F227" s="43"/>
      <c r="G227" s="196"/>
      <c r="H227" s="196"/>
      <c r="I227" s="196"/>
      <c r="J227" s="196"/>
      <c r="K227" s="197"/>
      <c r="L227" s="197"/>
      <c r="M227" s="197"/>
      <c r="N227" s="197"/>
      <c r="O227" s="197"/>
      <c r="P227" s="197"/>
      <c r="Q227" s="198"/>
      <c r="R227" s="257"/>
      <c r="S227" s="200"/>
      <c r="T227" s="200"/>
      <c r="U227" s="43"/>
      <c r="V227" s="199"/>
      <c r="W227" s="199"/>
      <c r="X227" s="199"/>
      <c r="Y227" s="199"/>
      <c r="Z227" s="199"/>
      <c r="AA227" s="43"/>
      <c r="AB227" s="199"/>
      <c r="AC227" s="196"/>
      <c r="AD227" s="461"/>
    </row>
    <row r="228" spans="1:30" ht="15.75" customHeight="1" x14ac:dyDescent="0.2">
      <c r="A228" s="460"/>
      <c r="B228" s="460"/>
      <c r="C228" s="194"/>
      <c r="D228" s="43"/>
      <c r="E228" s="43"/>
      <c r="F228" s="43"/>
      <c r="G228" s="196"/>
      <c r="H228" s="196"/>
      <c r="I228" s="196"/>
      <c r="J228" s="196"/>
      <c r="K228" s="197"/>
      <c r="L228" s="197"/>
      <c r="M228" s="197"/>
      <c r="N228" s="197"/>
      <c r="O228" s="197"/>
      <c r="P228" s="197"/>
      <c r="Q228" s="198"/>
      <c r="R228" s="257"/>
      <c r="S228" s="200"/>
      <c r="T228" s="200"/>
      <c r="U228" s="43"/>
      <c r="V228" s="199"/>
      <c r="W228" s="199"/>
      <c r="X228" s="199"/>
      <c r="Y228" s="199"/>
      <c r="Z228" s="199"/>
      <c r="AA228" s="43"/>
      <c r="AB228" s="199"/>
      <c r="AC228" s="196"/>
      <c r="AD228" s="461"/>
    </row>
    <row r="229" spans="1:30" ht="15.75" customHeight="1" x14ac:dyDescent="0.2">
      <c r="A229" s="460"/>
      <c r="B229" s="460"/>
      <c r="C229" s="194"/>
      <c r="D229" s="43"/>
      <c r="E229" s="43"/>
      <c r="F229" s="43"/>
      <c r="G229" s="196"/>
      <c r="H229" s="196"/>
      <c r="I229" s="196"/>
      <c r="J229" s="196"/>
      <c r="K229" s="197"/>
      <c r="L229" s="197"/>
      <c r="M229" s="197"/>
      <c r="N229" s="197"/>
      <c r="O229" s="197"/>
      <c r="P229" s="197"/>
      <c r="Q229" s="198"/>
      <c r="R229" s="257"/>
      <c r="S229" s="200"/>
      <c r="T229" s="200"/>
      <c r="U229" s="43"/>
      <c r="V229" s="199"/>
      <c r="W229" s="199"/>
      <c r="X229" s="199"/>
      <c r="Y229" s="199"/>
      <c r="Z229" s="199"/>
      <c r="AA229" s="43"/>
      <c r="AB229" s="199"/>
      <c r="AC229" s="196"/>
      <c r="AD229" s="461"/>
    </row>
    <row r="230" spans="1:30" ht="15.75" customHeight="1" x14ac:dyDescent="0.2">
      <c r="A230" s="460"/>
      <c r="B230" s="460"/>
      <c r="C230" s="194"/>
      <c r="D230" s="43"/>
      <c r="E230" s="43"/>
      <c r="F230" s="43"/>
      <c r="G230" s="196"/>
      <c r="H230" s="196"/>
      <c r="I230" s="196"/>
      <c r="J230" s="196"/>
      <c r="K230" s="197"/>
      <c r="L230" s="197"/>
      <c r="M230" s="197"/>
      <c r="N230" s="197"/>
      <c r="O230" s="197"/>
      <c r="P230" s="197"/>
      <c r="Q230" s="198"/>
      <c r="R230" s="257"/>
      <c r="S230" s="200"/>
      <c r="T230" s="200"/>
      <c r="U230" s="43"/>
      <c r="V230" s="199"/>
      <c r="W230" s="199"/>
      <c r="X230" s="199"/>
      <c r="Y230" s="199"/>
      <c r="Z230" s="199"/>
      <c r="AA230" s="43"/>
      <c r="AB230" s="199"/>
      <c r="AC230" s="196"/>
      <c r="AD230" s="461"/>
    </row>
    <row r="231" spans="1:30" ht="15.75" customHeight="1" x14ac:dyDescent="0.2">
      <c r="A231" s="460"/>
      <c r="B231" s="460"/>
      <c r="C231" s="194"/>
      <c r="D231" s="43"/>
      <c r="E231" s="43"/>
      <c r="F231" s="43"/>
      <c r="G231" s="196"/>
      <c r="H231" s="196"/>
      <c r="I231" s="196"/>
      <c r="J231" s="196"/>
      <c r="K231" s="197"/>
      <c r="L231" s="197"/>
      <c r="M231" s="197"/>
      <c r="N231" s="197"/>
      <c r="O231" s="197"/>
      <c r="P231" s="197"/>
      <c r="Q231" s="198"/>
      <c r="R231" s="257"/>
      <c r="S231" s="200"/>
      <c r="T231" s="200"/>
      <c r="U231" s="43"/>
      <c r="V231" s="199"/>
      <c r="W231" s="199"/>
      <c r="X231" s="199"/>
      <c r="Y231" s="199"/>
      <c r="Z231" s="199"/>
      <c r="AA231" s="43"/>
      <c r="AB231" s="199"/>
      <c r="AC231" s="196"/>
      <c r="AD231" s="461"/>
    </row>
    <row r="232" spans="1:30" ht="15.75" customHeight="1" x14ac:dyDescent="0.2">
      <c r="A232" s="460"/>
      <c r="B232" s="460"/>
      <c r="C232" s="194"/>
      <c r="D232" s="43"/>
      <c r="E232" s="43"/>
      <c r="F232" s="43"/>
      <c r="G232" s="196"/>
      <c r="H232" s="196"/>
      <c r="I232" s="196"/>
      <c r="J232" s="196"/>
      <c r="K232" s="197"/>
      <c r="L232" s="197"/>
      <c r="M232" s="197"/>
      <c r="N232" s="197"/>
      <c r="O232" s="197"/>
      <c r="P232" s="197"/>
      <c r="Q232" s="198"/>
      <c r="R232" s="257"/>
      <c r="S232" s="200"/>
      <c r="T232" s="200"/>
      <c r="U232" s="43"/>
      <c r="V232" s="199"/>
      <c r="W232" s="199"/>
      <c r="X232" s="199"/>
      <c r="Y232" s="199"/>
      <c r="Z232" s="199"/>
      <c r="AA232" s="43"/>
      <c r="AB232" s="199"/>
      <c r="AC232" s="196"/>
      <c r="AD232" s="461"/>
    </row>
    <row r="233" spans="1:30" ht="15.75" customHeight="1" x14ac:dyDescent="0.2">
      <c r="A233" s="460"/>
      <c r="B233" s="460"/>
      <c r="C233" s="194"/>
      <c r="D233" s="43"/>
      <c r="E233" s="43"/>
      <c r="F233" s="43"/>
      <c r="G233" s="196"/>
      <c r="H233" s="196"/>
      <c r="I233" s="196"/>
      <c r="J233" s="196"/>
      <c r="K233" s="197"/>
      <c r="L233" s="197"/>
      <c r="M233" s="197"/>
      <c r="N233" s="197"/>
      <c r="O233" s="197"/>
      <c r="P233" s="197"/>
      <c r="Q233" s="198"/>
      <c r="R233" s="257"/>
      <c r="S233" s="200"/>
      <c r="T233" s="200"/>
      <c r="U233" s="43"/>
      <c r="V233" s="199"/>
      <c r="W233" s="199"/>
      <c r="X233" s="199"/>
      <c r="Y233" s="199"/>
      <c r="Z233" s="199"/>
      <c r="AA233" s="43"/>
      <c r="AB233" s="199"/>
      <c r="AC233" s="196"/>
      <c r="AD233" s="461"/>
    </row>
    <row r="234" spans="1:30" ht="15.75" customHeight="1" x14ac:dyDescent="0.2">
      <c r="A234" s="460"/>
      <c r="B234" s="460"/>
      <c r="C234" s="194"/>
      <c r="D234" s="43"/>
      <c r="E234" s="43"/>
      <c r="F234" s="43"/>
      <c r="G234" s="196"/>
      <c r="H234" s="196"/>
      <c r="I234" s="196"/>
      <c r="J234" s="196"/>
      <c r="K234" s="197"/>
      <c r="L234" s="197"/>
      <c r="M234" s="197"/>
      <c r="N234" s="197"/>
      <c r="O234" s="197"/>
      <c r="P234" s="197"/>
      <c r="Q234" s="198"/>
      <c r="R234" s="257"/>
      <c r="S234" s="200"/>
      <c r="T234" s="200"/>
      <c r="U234" s="43"/>
      <c r="V234" s="199"/>
      <c r="W234" s="199"/>
      <c r="X234" s="199"/>
      <c r="Y234" s="199"/>
      <c r="Z234" s="199"/>
      <c r="AA234" s="43"/>
      <c r="AB234" s="199"/>
      <c r="AC234" s="196"/>
      <c r="AD234" s="461"/>
    </row>
    <row r="235" spans="1:30" ht="15.75" customHeight="1" x14ac:dyDescent="0.2">
      <c r="A235" s="460"/>
      <c r="B235" s="460"/>
      <c r="C235" s="194"/>
      <c r="D235" s="43"/>
      <c r="E235" s="43"/>
      <c r="F235" s="43"/>
      <c r="G235" s="196"/>
      <c r="H235" s="196"/>
      <c r="I235" s="196"/>
      <c r="J235" s="196"/>
      <c r="K235" s="197"/>
      <c r="L235" s="197"/>
      <c r="M235" s="197"/>
      <c r="N235" s="197"/>
      <c r="O235" s="197"/>
      <c r="P235" s="197"/>
      <c r="Q235" s="198"/>
      <c r="R235" s="257"/>
      <c r="S235" s="200"/>
      <c r="T235" s="200"/>
      <c r="U235" s="43"/>
      <c r="V235" s="199"/>
      <c r="W235" s="199"/>
      <c r="X235" s="199"/>
      <c r="Y235" s="199"/>
      <c r="Z235" s="199"/>
      <c r="AA235" s="43"/>
      <c r="AB235" s="199"/>
      <c r="AC235" s="196"/>
      <c r="AD235" s="461"/>
    </row>
    <row r="236" spans="1:30" ht="15.75" customHeight="1" x14ac:dyDescent="0.2">
      <c r="A236" s="460"/>
      <c r="B236" s="460"/>
      <c r="C236" s="194"/>
      <c r="D236" s="43"/>
      <c r="E236" s="43"/>
      <c r="F236" s="43"/>
      <c r="G236" s="196"/>
      <c r="H236" s="196"/>
      <c r="I236" s="196"/>
      <c r="J236" s="196"/>
      <c r="K236" s="197"/>
      <c r="L236" s="197"/>
      <c r="M236" s="197"/>
      <c r="N236" s="197"/>
      <c r="O236" s="197"/>
      <c r="P236" s="197"/>
      <c r="Q236" s="198"/>
      <c r="R236" s="257"/>
      <c r="S236" s="200"/>
      <c r="T236" s="200"/>
      <c r="U236" s="43"/>
      <c r="V236" s="199"/>
      <c r="W236" s="199"/>
      <c r="X236" s="199"/>
      <c r="Y236" s="199"/>
      <c r="Z236" s="199"/>
      <c r="AA236" s="43"/>
      <c r="AB236" s="199"/>
      <c r="AC236" s="196"/>
      <c r="AD236" s="461"/>
    </row>
    <row r="237" spans="1:30" ht="15.75" customHeight="1" x14ac:dyDescent="0.2">
      <c r="A237" s="460"/>
      <c r="B237" s="460"/>
      <c r="C237" s="194"/>
      <c r="D237" s="43"/>
      <c r="E237" s="43"/>
      <c r="F237" s="43"/>
      <c r="G237" s="196"/>
      <c r="H237" s="196"/>
      <c r="I237" s="196"/>
      <c r="J237" s="196"/>
      <c r="K237" s="197"/>
      <c r="L237" s="197"/>
      <c r="M237" s="197"/>
      <c r="N237" s="197"/>
      <c r="O237" s="197"/>
      <c r="P237" s="197"/>
      <c r="Q237" s="198"/>
      <c r="R237" s="257"/>
      <c r="S237" s="200"/>
      <c r="T237" s="200"/>
      <c r="U237" s="43"/>
      <c r="V237" s="199"/>
      <c r="W237" s="199"/>
      <c r="X237" s="199"/>
      <c r="Y237" s="199"/>
      <c r="Z237" s="199"/>
      <c r="AA237" s="43"/>
      <c r="AB237" s="199"/>
      <c r="AC237" s="196"/>
      <c r="AD237" s="461"/>
    </row>
    <row r="238" spans="1:30" ht="15.75" customHeight="1" x14ac:dyDescent="0.2">
      <c r="A238" s="460"/>
      <c r="B238" s="460"/>
      <c r="C238" s="194"/>
      <c r="D238" s="43"/>
      <c r="E238" s="43"/>
      <c r="F238" s="43"/>
      <c r="G238" s="196"/>
      <c r="H238" s="196"/>
      <c r="I238" s="196"/>
      <c r="J238" s="196"/>
      <c r="K238" s="197"/>
      <c r="L238" s="197"/>
      <c r="M238" s="197"/>
      <c r="N238" s="197"/>
      <c r="O238" s="197"/>
      <c r="P238" s="197"/>
      <c r="Q238" s="198"/>
      <c r="R238" s="257"/>
      <c r="S238" s="200"/>
      <c r="T238" s="200"/>
      <c r="U238" s="43"/>
      <c r="V238" s="199"/>
      <c r="W238" s="199"/>
      <c r="X238" s="199"/>
      <c r="Y238" s="199"/>
      <c r="Z238" s="199"/>
      <c r="AA238" s="43"/>
      <c r="AB238" s="199"/>
      <c r="AC238" s="196"/>
      <c r="AD238" s="461"/>
    </row>
    <row r="239" spans="1:30" ht="15.75" customHeight="1" x14ac:dyDescent="0.2">
      <c r="A239" s="460"/>
      <c r="B239" s="460"/>
      <c r="C239" s="194"/>
      <c r="D239" s="43"/>
      <c r="E239" s="43"/>
      <c r="F239" s="43"/>
      <c r="G239" s="196"/>
      <c r="H239" s="196"/>
      <c r="I239" s="196"/>
      <c r="J239" s="196"/>
      <c r="K239" s="197"/>
      <c r="L239" s="197"/>
      <c r="M239" s="197"/>
      <c r="N239" s="197"/>
      <c r="O239" s="197"/>
      <c r="P239" s="197"/>
      <c r="Q239" s="198"/>
      <c r="R239" s="257"/>
      <c r="S239" s="200"/>
      <c r="T239" s="200"/>
      <c r="U239" s="43"/>
      <c r="V239" s="199"/>
      <c r="W239" s="199"/>
      <c r="X239" s="199"/>
      <c r="Y239" s="199"/>
      <c r="Z239" s="199"/>
      <c r="AA239" s="43"/>
      <c r="AB239" s="199"/>
      <c r="AC239" s="196"/>
      <c r="AD239" s="461"/>
    </row>
    <row r="240" spans="1:30" ht="15.75" customHeight="1" x14ac:dyDescent="0.2">
      <c r="A240" s="460"/>
      <c r="B240" s="460"/>
      <c r="C240" s="194"/>
      <c r="D240" s="43"/>
      <c r="E240" s="43"/>
      <c r="F240" s="43"/>
      <c r="G240" s="196"/>
      <c r="H240" s="196"/>
      <c r="I240" s="196"/>
      <c r="J240" s="196"/>
      <c r="K240" s="197"/>
      <c r="L240" s="197"/>
      <c r="M240" s="197"/>
      <c r="N240" s="197"/>
      <c r="O240" s="197"/>
      <c r="P240" s="197"/>
      <c r="Q240" s="198"/>
      <c r="R240" s="257"/>
      <c r="S240" s="200"/>
      <c r="T240" s="200"/>
      <c r="U240" s="43"/>
      <c r="V240" s="199"/>
      <c r="W240" s="199"/>
      <c r="X240" s="199"/>
      <c r="Y240" s="199"/>
      <c r="Z240" s="199"/>
      <c r="AA240" s="43"/>
      <c r="AB240" s="199"/>
      <c r="AC240" s="196"/>
      <c r="AD240" s="461"/>
    </row>
    <row r="241" spans="1:30" ht="15.75" customHeight="1" x14ac:dyDescent="0.2">
      <c r="A241" s="460"/>
      <c r="B241" s="460"/>
      <c r="C241" s="194"/>
      <c r="D241" s="43"/>
      <c r="E241" s="43"/>
      <c r="F241" s="43"/>
      <c r="G241" s="196"/>
      <c r="H241" s="196"/>
      <c r="I241" s="196"/>
      <c r="J241" s="196"/>
      <c r="K241" s="197"/>
      <c r="L241" s="197"/>
      <c r="M241" s="197"/>
      <c r="N241" s="197"/>
      <c r="O241" s="197"/>
      <c r="P241" s="197"/>
      <c r="Q241" s="198"/>
      <c r="R241" s="257"/>
      <c r="S241" s="200"/>
      <c r="T241" s="200"/>
      <c r="U241" s="43"/>
      <c r="V241" s="199"/>
      <c r="W241" s="199"/>
      <c r="X241" s="199"/>
      <c r="Y241" s="199"/>
      <c r="Z241" s="199"/>
      <c r="AA241" s="43"/>
      <c r="AB241" s="199"/>
      <c r="AC241" s="196"/>
      <c r="AD241" s="461"/>
    </row>
    <row r="242" spans="1:30" ht="15.75" customHeight="1" x14ac:dyDescent="0.2">
      <c r="A242" s="460"/>
      <c r="B242" s="460"/>
      <c r="C242" s="194"/>
      <c r="D242" s="43"/>
      <c r="E242" s="43"/>
      <c r="F242" s="43"/>
      <c r="G242" s="196"/>
      <c r="H242" s="196"/>
      <c r="I242" s="196"/>
      <c r="J242" s="196"/>
      <c r="K242" s="197"/>
      <c r="L242" s="197"/>
      <c r="M242" s="197"/>
      <c r="N242" s="197"/>
      <c r="O242" s="197"/>
      <c r="P242" s="197"/>
      <c r="Q242" s="198"/>
      <c r="R242" s="257"/>
      <c r="S242" s="200"/>
      <c r="T242" s="200"/>
      <c r="U242" s="43"/>
      <c r="V242" s="199"/>
      <c r="W242" s="199"/>
      <c r="X242" s="199"/>
      <c r="Y242" s="199"/>
      <c r="Z242" s="199"/>
      <c r="AA242" s="43"/>
      <c r="AB242" s="199"/>
      <c r="AC242" s="196"/>
      <c r="AD242" s="461"/>
    </row>
    <row r="243" spans="1:30" ht="15.75" customHeight="1" x14ac:dyDescent="0.2">
      <c r="A243" s="460"/>
      <c r="B243" s="460"/>
      <c r="C243" s="194"/>
      <c r="D243" s="43"/>
      <c r="E243" s="43"/>
      <c r="F243" s="43"/>
      <c r="G243" s="196"/>
      <c r="H243" s="196"/>
      <c r="I243" s="196"/>
      <c r="J243" s="196"/>
      <c r="K243" s="197"/>
      <c r="L243" s="197"/>
      <c r="M243" s="197"/>
      <c r="N243" s="197"/>
      <c r="O243" s="197"/>
      <c r="P243" s="197"/>
      <c r="Q243" s="198"/>
      <c r="R243" s="257"/>
      <c r="S243" s="200"/>
      <c r="T243" s="200"/>
      <c r="U243" s="43"/>
      <c r="V243" s="199"/>
      <c r="W243" s="199"/>
      <c r="X243" s="199"/>
      <c r="Y243" s="199"/>
      <c r="Z243" s="199"/>
      <c r="AA243" s="43"/>
      <c r="AB243" s="199"/>
      <c r="AC243" s="196"/>
      <c r="AD243" s="461"/>
    </row>
    <row r="244" spans="1:30" ht="15.75" customHeight="1" x14ac:dyDescent="0.2">
      <c r="A244" s="460"/>
      <c r="B244" s="460"/>
      <c r="C244" s="194"/>
      <c r="D244" s="43"/>
      <c r="E244" s="43"/>
      <c r="F244" s="43"/>
      <c r="G244" s="196"/>
      <c r="H244" s="196"/>
      <c r="I244" s="196"/>
      <c r="J244" s="196"/>
      <c r="K244" s="197"/>
      <c r="L244" s="197"/>
      <c r="M244" s="197"/>
      <c r="N244" s="197"/>
      <c r="O244" s="197"/>
      <c r="P244" s="197"/>
      <c r="Q244" s="198"/>
      <c r="R244" s="257"/>
      <c r="S244" s="200"/>
      <c r="T244" s="200"/>
      <c r="U244" s="43"/>
      <c r="V244" s="199"/>
      <c r="W244" s="199"/>
      <c r="X244" s="199"/>
      <c r="Y244" s="199"/>
      <c r="Z244" s="199"/>
      <c r="AA244" s="43"/>
      <c r="AB244" s="199"/>
      <c r="AC244" s="196"/>
      <c r="AD244" s="461"/>
    </row>
    <row r="245" spans="1:30" ht="15.75" customHeight="1" x14ac:dyDescent="0.2">
      <c r="A245" s="460"/>
      <c r="B245" s="460"/>
      <c r="C245" s="194"/>
      <c r="D245" s="43"/>
      <c r="E245" s="43"/>
      <c r="F245" s="43"/>
      <c r="G245" s="196"/>
      <c r="H245" s="196"/>
      <c r="I245" s="196"/>
      <c r="J245" s="196"/>
      <c r="K245" s="197"/>
      <c r="L245" s="197"/>
      <c r="M245" s="197"/>
      <c r="N245" s="197"/>
      <c r="O245" s="197"/>
      <c r="P245" s="197"/>
      <c r="Q245" s="198"/>
      <c r="R245" s="257"/>
      <c r="S245" s="200"/>
      <c r="T245" s="200"/>
      <c r="U245" s="43"/>
      <c r="V245" s="199"/>
      <c r="W245" s="199"/>
      <c r="X245" s="199"/>
      <c r="Y245" s="199"/>
      <c r="Z245" s="199"/>
      <c r="AA245" s="43"/>
      <c r="AB245" s="199"/>
      <c r="AC245" s="196"/>
      <c r="AD245" s="461"/>
    </row>
    <row r="246" spans="1:30" ht="15.75" customHeight="1" x14ac:dyDescent="0.2">
      <c r="A246" s="460"/>
      <c r="B246" s="460"/>
      <c r="C246" s="194"/>
      <c r="D246" s="43"/>
      <c r="E246" s="43"/>
      <c r="F246" s="43"/>
      <c r="G246" s="196"/>
      <c r="H246" s="196"/>
      <c r="I246" s="196"/>
      <c r="J246" s="196"/>
      <c r="K246" s="197"/>
      <c r="L246" s="197"/>
      <c r="M246" s="197"/>
      <c r="N246" s="197"/>
      <c r="O246" s="197"/>
      <c r="P246" s="197"/>
      <c r="Q246" s="198"/>
      <c r="R246" s="257"/>
      <c r="S246" s="200"/>
      <c r="T246" s="200"/>
      <c r="U246" s="43"/>
      <c r="V246" s="199"/>
      <c r="W246" s="199"/>
      <c r="X246" s="199"/>
      <c r="Y246" s="199"/>
      <c r="Z246" s="199"/>
      <c r="AA246" s="43"/>
      <c r="AB246" s="199"/>
      <c r="AC246" s="196"/>
      <c r="AD246" s="461"/>
    </row>
    <row r="247" spans="1:30" ht="15.75" customHeight="1" x14ac:dyDescent="0.2">
      <c r="A247" s="460"/>
      <c r="B247" s="460"/>
      <c r="C247" s="194"/>
      <c r="D247" s="43"/>
      <c r="E247" s="43"/>
      <c r="F247" s="43"/>
      <c r="G247" s="196"/>
      <c r="H247" s="196"/>
      <c r="I247" s="196"/>
      <c r="J247" s="196"/>
      <c r="K247" s="197"/>
      <c r="L247" s="197"/>
      <c r="M247" s="197"/>
      <c r="N247" s="197"/>
      <c r="O247" s="197"/>
      <c r="P247" s="197"/>
      <c r="Q247" s="198"/>
      <c r="R247" s="257"/>
      <c r="S247" s="200"/>
      <c r="T247" s="200"/>
      <c r="U247" s="43"/>
      <c r="V247" s="199"/>
      <c r="W247" s="199"/>
      <c r="X247" s="199"/>
      <c r="Y247" s="199"/>
      <c r="Z247" s="199"/>
      <c r="AA247" s="43"/>
      <c r="AB247" s="199"/>
      <c r="AC247" s="196"/>
      <c r="AD247" s="461"/>
    </row>
    <row r="248" spans="1:30" ht="15.75" customHeight="1" x14ac:dyDescent="0.2">
      <c r="A248" s="460"/>
      <c r="B248" s="460"/>
      <c r="C248" s="194"/>
      <c r="D248" s="43"/>
      <c r="E248" s="43"/>
      <c r="F248" s="43"/>
      <c r="G248" s="196"/>
      <c r="H248" s="196"/>
      <c r="I248" s="196"/>
      <c r="J248" s="196"/>
      <c r="K248" s="197"/>
      <c r="L248" s="197"/>
      <c r="M248" s="197"/>
      <c r="N248" s="197"/>
      <c r="O248" s="197"/>
      <c r="P248" s="197"/>
      <c r="Q248" s="198"/>
      <c r="R248" s="257"/>
      <c r="S248" s="200"/>
      <c r="T248" s="200"/>
      <c r="U248" s="43"/>
      <c r="V248" s="199"/>
      <c r="W248" s="199"/>
      <c r="X248" s="199"/>
      <c r="Y248" s="199"/>
      <c r="Z248" s="199"/>
      <c r="AA248" s="43"/>
      <c r="AB248" s="199"/>
      <c r="AC248" s="196"/>
      <c r="AD248" s="461"/>
    </row>
    <row r="249" spans="1:30" ht="15.75" customHeight="1" x14ac:dyDescent="0.2">
      <c r="A249" s="460"/>
      <c r="B249" s="460"/>
      <c r="C249" s="194"/>
      <c r="D249" s="43"/>
      <c r="E249" s="43"/>
      <c r="F249" s="43"/>
      <c r="G249" s="196"/>
      <c r="H249" s="196"/>
      <c r="I249" s="196"/>
      <c r="J249" s="196"/>
      <c r="K249" s="197"/>
      <c r="L249" s="197"/>
      <c r="M249" s="197"/>
      <c r="N249" s="197"/>
      <c r="O249" s="197"/>
      <c r="P249" s="197"/>
      <c r="Q249" s="198"/>
      <c r="R249" s="257"/>
      <c r="S249" s="200"/>
      <c r="T249" s="200"/>
      <c r="U249" s="43"/>
      <c r="V249" s="199"/>
      <c r="W249" s="199"/>
      <c r="X249" s="199"/>
      <c r="Y249" s="199"/>
      <c r="Z249" s="199"/>
      <c r="AA249" s="43"/>
      <c r="AB249" s="199"/>
      <c r="AC249" s="196"/>
      <c r="AD249" s="461"/>
    </row>
    <row r="250" spans="1:30" ht="15.75" customHeight="1" x14ac:dyDescent="0.2">
      <c r="A250" s="460"/>
      <c r="B250" s="460"/>
      <c r="C250" s="194"/>
      <c r="D250" s="43"/>
      <c r="E250" s="43"/>
      <c r="F250" s="43"/>
      <c r="G250" s="196"/>
      <c r="H250" s="196"/>
      <c r="I250" s="196"/>
      <c r="J250" s="196"/>
      <c r="K250" s="197"/>
      <c r="L250" s="197"/>
      <c r="M250" s="197"/>
      <c r="N250" s="197"/>
      <c r="O250" s="197"/>
      <c r="P250" s="197"/>
      <c r="Q250" s="198"/>
      <c r="R250" s="257"/>
      <c r="S250" s="200"/>
      <c r="T250" s="200"/>
      <c r="U250" s="43"/>
      <c r="V250" s="199"/>
      <c r="W250" s="199"/>
      <c r="X250" s="199"/>
      <c r="Y250" s="199"/>
      <c r="Z250" s="199"/>
      <c r="AA250" s="43"/>
      <c r="AB250" s="199"/>
      <c r="AC250" s="196"/>
      <c r="AD250" s="461"/>
    </row>
    <row r="251" spans="1:30" ht="15.75" customHeight="1" x14ac:dyDescent="0.2">
      <c r="A251" s="460"/>
      <c r="B251" s="460"/>
      <c r="C251" s="194"/>
      <c r="D251" s="43"/>
      <c r="E251" s="43"/>
      <c r="F251" s="43"/>
      <c r="G251" s="196"/>
      <c r="H251" s="196"/>
      <c r="I251" s="196"/>
      <c r="J251" s="196"/>
      <c r="K251" s="197"/>
      <c r="L251" s="197"/>
      <c r="M251" s="197"/>
      <c r="N251" s="197"/>
      <c r="O251" s="197"/>
      <c r="P251" s="197"/>
      <c r="Q251" s="198"/>
      <c r="R251" s="257"/>
      <c r="S251" s="200"/>
      <c r="T251" s="200"/>
      <c r="U251" s="43"/>
      <c r="V251" s="199"/>
      <c r="W251" s="199"/>
      <c r="X251" s="199"/>
      <c r="Y251" s="199"/>
      <c r="Z251" s="199"/>
      <c r="AA251" s="43"/>
      <c r="AB251" s="199"/>
      <c r="AC251" s="196"/>
      <c r="AD251" s="461"/>
    </row>
    <row r="252" spans="1:30" ht="15.75" customHeight="1" x14ac:dyDescent="0.2">
      <c r="A252" s="460"/>
      <c r="B252" s="460"/>
      <c r="C252" s="194"/>
      <c r="D252" s="43"/>
      <c r="E252" s="43"/>
      <c r="F252" s="43"/>
      <c r="G252" s="196"/>
      <c r="H252" s="196"/>
      <c r="I252" s="196"/>
      <c r="J252" s="196"/>
      <c r="K252" s="197"/>
      <c r="L252" s="197"/>
      <c r="M252" s="197"/>
      <c r="N252" s="197"/>
      <c r="O252" s="197"/>
      <c r="P252" s="197"/>
      <c r="Q252" s="198"/>
      <c r="R252" s="257"/>
      <c r="S252" s="200"/>
      <c r="T252" s="200"/>
      <c r="U252" s="43"/>
      <c r="V252" s="199"/>
      <c r="W252" s="199"/>
      <c r="X252" s="199"/>
      <c r="Y252" s="199"/>
      <c r="Z252" s="199"/>
      <c r="AA252" s="43"/>
      <c r="AB252" s="199"/>
      <c r="AC252" s="196"/>
      <c r="AD252" s="461"/>
    </row>
    <row r="253" spans="1:30" ht="15.75" customHeight="1" x14ac:dyDescent="0.2">
      <c r="A253" s="460"/>
      <c r="B253" s="460"/>
      <c r="C253" s="194"/>
      <c r="D253" s="43"/>
      <c r="E253" s="43"/>
      <c r="F253" s="43"/>
      <c r="G253" s="196"/>
      <c r="H253" s="196"/>
      <c r="I253" s="196"/>
      <c r="J253" s="196"/>
      <c r="K253" s="197"/>
      <c r="L253" s="197"/>
      <c r="M253" s="197"/>
      <c r="N253" s="197"/>
      <c r="O253" s="197"/>
      <c r="P253" s="197"/>
      <c r="Q253" s="198"/>
      <c r="R253" s="257"/>
      <c r="S253" s="200"/>
      <c r="T253" s="200"/>
      <c r="U253" s="43"/>
      <c r="V253" s="199"/>
      <c r="W253" s="199"/>
      <c r="X253" s="199"/>
      <c r="Y253" s="199"/>
      <c r="Z253" s="199"/>
      <c r="AA253" s="43"/>
      <c r="AB253" s="199"/>
      <c r="AC253" s="196"/>
      <c r="AD253" s="461"/>
    </row>
    <row r="254" spans="1:30" ht="15.75" customHeight="1" x14ac:dyDescent="0.2">
      <c r="A254" s="460"/>
      <c r="B254" s="460"/>
      <c r="C254" s="194"/>
      <c r="D254" s="43"/>
      <c r="E254" s="43"/>
      <c r="F254" s="43"/>
      <c r="G254" s="196"/>
      <c r="H254" s="196"/>
      <c r="I254" s="196"/>
      <c r="J254" s="196"/>
      <c r="K254" s="197"/>
      <c r="L254" s="197"/>
      <c r="M254" s="197"/>
      <c r="N254" s="197"/>
      <c r="O254" s="197"/>
      <c r="P254" s="197"/>
      <c r="Q254" s="198"/>
      <c r="R254" s="257"/>
      <c r="S254" s="200"/>
      <c r="T254" s="200"/>
      <c r="U254" s="43"/>
      <c r="V254" s="199"/>
      <c r="W254" s="199"/>
      <c r="X254" s="199"/>
      <c r="Y254" s="199"/>
      <c r="Z254" s="199"/>
      <c r="AA254" s="43"/>
      <c r="AB254" s="199"/>
      <c r="AC254" s="196"/>
      <c r="AD254" s="461"/>
    </row>
    <row r="255" spans="1:30" ht="15.75" customHeight="1" x14ac:dyDescent="0.2">
      <c r="A255" s="460"/>
      <c r="B255" s="460"/>
      <c r="C255" s="194"/>
      <c r="D255" s="43"/>
      <c r="E255" s="43"/>
      <c r="F255" s="43"/>
      <c r="G255" s="196"/>
      <c r="H255" s="196"/>
      <c r="I255" s="196"/>
      <c r="J255" s="196"/>
      <c r="K255" s="197"/>
      <c r="L255" s="197"/>
      <c r="M255" s="197"/>
      <c r="N255" s="197"/>
      <c r="O255" s="197"/>
      <c r="P255" s="197"/>
      <c r="Q255" s="198"/>
      <c r="R255" s="257"/>
      <c r="S255" s="200"/>
      <c r="T255" s="200"/>
      <c r="U255" s="43"/>
      <c r="V255" s="199"/>
      <c r="W255" s="199"/>
      <c r="X255" s="199"/>
      <c r="Y255" s="199"/>
      <c r="Z255" s="199"/>
      <c r="AA255" s="43"/>
      <c r="AB255" s="199"/>
      <c r="AC255" s="196"/>
      <c r="AD255" s="461"/>
    </row>
    <row r="256" spans="1:30" ht="15.75" customHeight="1" x14ac:dyDescent="0.2">
      <c r="A256" s="460"/>
      <c r="B256" s="460"/>
      <c r="C256" s="194"/>
      <c r="D256" s="43"/>
      <c r="E256" s="43"/>
      <c r="F256" s="43"/>
      <c r="G256" s="196"/>
      <c r="H256" s="196"/>
      <c r="I256" s="196"/>
      <c r="J256" s="196"/>
      <c r="K256" s="197"/>
      <c r="L256" s="197"/>
      <c r="M256" s="197"/>
      <c r="N256" s="197"/>
      <c r="O256" s="197"/>
      <c r="P256" s="197"/>
      <c r="Q256" s="198"/>
      <c r="R256" s="257"/>
      <c r="S256" s="200"/>
      <c r="T256" s="200"/>
      <c r="U256" s="43"/>
      <c r="V256" s="199"/>
      <c r="W256" s="199"/>
      <c r="X256" s="199"/>
      <c r="Y256" s="199"/>
      <c r="Z256" s="199"/>
      <c r="AA256" s="43"/>
      <c r="AB256" s="199"/>
      <c r="AC256" s="196"/>
      <c r="AD256" s="461"/>
    </row>
    <row r="257" spans="1:30" ht="15.75" customHeight="1" x14ac:dyDescent="0.2">
      <c r="A257" s="460"/>
      <c r="B257" s="460"/>
      <c r="C257" s="194"/>
      <c r="D257" s="43"/>
      <c r="E257" s="43"/>
      <c r="F257" s="43"/>
      <c r="G257" s="196"/>
      <c r="H257" s="196"/>
      <c r="I257" s="196"/>
      <c r="J257" s="196"/>
      <c r="K257" s="197"/>
      <c r="L257" s="197"/>
      <c r="M257" s="197"/>
      <c r="N257" s="197"/>
      <c r="O257" s="197"/>
      <c r="P257" s="197"/>
      <c r="Q257" s="198"/>
      <c r="R257" s="257"/>
      <c r="S257" s="200"/>
      <c r="T257" s="200"/>
      <c r="U257" s="43"/>
      <c r="V257" s="199"/>
      <c r="W257" s="199"/>
      <c r="X257" s="199"/>
      <c r="Y257" s="199"/>
      <c r="Z257" s="199"/>
      <c r="AA257" s="43"/>
      <c r="AB257" s="199"/>
      <c r="AC257" s="196"/>
      <c r="AD257" s="461"/>
    </row>
    <row r="258" spans="1:30" ht="15.75" customHeight="1" x14ac:dyDescent="0.2">
      <c r="A258" s="460"/>
      <c r="B258" s="460"/>
      <c r="C258" s="194"/>
      <c r="D258" s="43"/>
      <c r="E258" s="43"/>
      <c r="F258" s="43"/>
      <c r="G258" s="196"/>
      <c r="H258" s="196"/>
      <c r="I258" s="196"/>
      <c r="J258" s="196"/>
      <c r="K258" s="197"/>
      <c r="L258" s="197"/>
      <c r="M258" s="197"/>
      <c r="N258" s="197"/>
      <c r="O258" s="197"/>
      <c r="P258" s="197"/>
      <c r="Q258" s="198"/>
      <c r="R258" s="257"/>
      <c r="S258" s="200"/>
      <c r="T258" s="200"/>
      <c r="U258" s="43"/>
      <c r="V258" s="199"/>
      <c r="W258" s="199"/>
      <c r="X258" s="199"/>
      <c r="Y258" s="199"/>
      <c r="Z258" s="199"/>
      <c r="AA258" s="43"/>
      <c r="AB258" s="199"/>
      <c r="AC258" s="196"/>
      <c r="AD258" s="461"/>
    </row>
    <row r="259" spans="1:30" ht="15.75" customHeight="1" x14ac:dyDescent="0.2">
      <c r="A259" s="460"/>
      <c r="B259" s="460"/>
      <c r="C259" s="194"/>
      <c r="D259" s="43"/>
      <c r="E259" s="43"/>
      <c r="F259" s="43"/>
      <c r="G259" s="196"/>
      <c r="H259" s="196"/>
      <c r="I259" s="196"/>
      <c r="J259" s="196"/>
      <c r="K259" s="197"/>
      <c r="L259" s="197"/>
      <c r="M259" s="197"/>
      <c r="N259" s="197"/>
      <c r="O259" s="197"/>
      <c r="P259" s="197"/>
      <c r="Q259" s="198"/>
      <c r="R259" s="257"/>
      <c r="S259" s="200"/>
      <c r="T259" s="200"/>
      <c r="U259" s="43"/>
      <c r="V259" s="199"/>
      <c r="W259" s="199"/>
      <c r="X259" s="199"/>
      <c r="Y259" s="199"/>
      <c r="Z259" s="199"/>
      <c r="AA259" s="43"/>
      <c r="AB259" s="199"/>
      <c r="AC259" s="196"/>
      <c r="AD259" s="461"/>
    </row>
    <row r="260" spans="1:30" ht="15.75" customHeight="1" x14ac:dyDescent="0.2">
      <c r="A260" s="460"/>
      <c r="B260" s="460"/>
      <c r="C260" s="194"/>
      <c r="D260" s="43"/>
      <c r="E260" s="43"/>
      <c r="F260" s="43"/>
      <c r="G260" s="196"/>
      <c r="H260" s="196"/>
      <c r="I260" s="196"/>
      <c r="J260" s="196"/>
      <c r="K260" s="197"/>
      <c r="L260" s="197"/>
      <c r="M260" s="197"/>
      <c r="N260" s="197"/>
      <c r="O260" s="197"/>
      <c r="P260" s="197"/>
      <c r="Q260" s="198"/>
      <c r="R260" s="257"/>
      <c r="S260" s="200"/>
      <c r="T260" s="200"/>
      <c r="U260" s="43"/>
      <c r="V260" s="199"/>
      <c r="W260" s="199"/>
      <c r="X260" s="199"/>
      <c r="Y260" s="199"/>
      <c r="Z260" s="199"/>
      <c r="AA260" s="43"/>
      <c r="AB260" s="199"/>
      <c r="AC260" s="196"/>
      <c r="AD260" s="461"/>
    </row>
    <row r="261" spans="1:30" ht="15.75" customHeight="1" x14ac:dyDescent="0.2">
      <c r="A261" s="460"/>
      <c r="B261" s="460"/>
      <c r="C261" s="194"/>
      <c r="D261" s="43"/>
      <c r="E261" s="43"/>
      <c r="F261" s="43"/>
      <c r="G261" s="196"/>
      <c r="H261" s="196"/>
      <c r="I261" s="196"/>
      <c r="J261" s="196"/>
      <c r="K261" s="197"/>
      <c r="L261" s="197"/>
      <c r="M261" s="197"/>
      <c r="N261" s="197"/>
      <c r="O261" s="197"/>
      <c r="P261" s="197"/>
      <c r="Q261" s="198"/>
      <c r="R261" s="257"/>
      <c r="S261" s="200"/>
      <c r="T261" s="200"/>
      <c r="U261" s="43"/>
      <c r="V261" s="199"/>
      <c r="W261" s="199"/>
      <c r="X261" s="199"/>
      <c r="Y261" s="199"/>
      <c r="Z261" s="199"/>
      <c r="AA261" s="43"/>
      <c r="AB261" s="199"/>
      <c r="AC261" s="196"/>
      <c r="AD261" s="461"/>
    </row>
    <row r="262" spans="1:30" ht="15.75" customHeight="1" x14ac:dyDescent="0.2">
      <c r="A262" s="460"/>
      <c r="B262" s="460"/>
      <c r="C262" s="194"/>
      <c r="D262" s="43"/>
      <c r="E262" s="43"/>
      <c r="F262" s="43"/>
      <c r="G262" s="196"/>
      <c r="H262" s="196"/>
      <c r="I262" s="196"/>
      <c r="J262" s="196"/>
      <c r="K262" s="197"/>
      <c r="L262" s="197"/>
      <c r="M262" s="197"/>
      <c r="N262" s="197"/>
      <c r="O262" s="197"/>
      <c r="P262" s="197"/>
      <c r="Q262" s="198"/>
      <c r="R262" s="257"/>
      <c r="S262" s="200"/>
      <c r="T262" s="200"/>
      <c r="U262" s="43"/>
      <c r="V262" s="199"/>
      <c r="W262" s="199"/>
      <c r="X262" s="199"/>
      <c r="Y262" s="199"/>
      <c r="Z262" s="199"/>
      <c r="AA262" s="43"/>
      <c r="AB262" s="199"/>
      <c r="AC262" s="196"/>
      <c r="AD262" s="461"/>
    </row>
    <row r="263" spans="1:30" ht="15.75" customHeight="1" x14ac:dyDescent="0.2">
      <c r="A263" s="460"/>
      <c r="B263" s="460"/>
      <c r="C263" s="194"/>
      <c r="D263" s="43"/>
      <c r="E263" s="43"/>
      <c r="F263" s="43"/>
      <c r="G263" s="196"/>
      <c r="H263" s="196"/>
      <c r="I263" s="196"/>
      <c r="J263" s="196"/>
      <c r="K263" s="197"/>
      <c r="L263" s="197"/>
      <c r="M263" s="197"/>
      <c r="N263" s="197"/>
      <c r="O263" s="197"/>
      <c r="P263" s="197"/>
      <c r="Q263" s="198"/>
      <c r="R263" s="257"/>
      <c r="S263" s="200"/>
      <c r="T263" s="200"/>
      <c r="U263" s="43"/>
      <c r="V263" s="199"/>
      <c r="W263" s="199"/>
      <c r="X263" s="199"/>
      <c r="Y263" s="199"/>
      <c r="Z263" s="199"/>
      <c r="AA263" s="43"/>
      <c r="AB263" s="199"/>
      <c r="AC263" s="196"/>
      <c r="AD263" s="461"/>
    </row>
    <row r="264" spans="1:30" ht="15.75" customHeight="1" x14ac:dyDescent="0.2">
      <c r="A264" s="460"/>
      <c r="B264" s="460"/>
      <c r="C264" s="194"/>
      <c r="D264" s="43"/>
      <c r="E264" s="43"/>
      <c r="F264" s="43"/>
      <c r="G264" s="196"/>
      <c r="H264" s="196"/>
      <c r="I264" s="196"/>
      <c r="J264" s="196"/>
      <c r="K264" s="197"/>
      <c r="L264" s="197"/>
      <c r="M264" s="197"/>
      <c r="N264" s="197"/>
      <c r="O264" s="197"/>
      <c r="P264" s="197"/>
      <c r="Q264" s="198"/>
      <c r="R264" s="257"/>
      <c r="S264" s="200"/>
      <c r="T264" s="200"/>
      <c r="U264" s="43"/>
      <c r="V264" s="199"/>
      <c r="W264" s="199"/>
      <c r="X264" s="199"/>
      <c r="Y264" s="199"/>
      <c r="Z264" s="199"/>
      <c r="AA264" s="43"/>
      <c r="AB264" s="199"/>
      <c r="AC264" s="196"/>
      <c r="AD264" s="461"/>
    </row>
    <row r="265" spans="1:30" ht="15.75" customHeight="1" x14ac:dyDescent="0.2">
      <c r="A265" s="460"/>
      <c r="B265" s="460"/>
      <c r="C265" s="194"/>
      <c r="D265" s="43"/>
      <c r="E265" s="43"/>
      <c r="F265" s="43"/>
      <c r="G265" s="196"/>
      <c r="H265" s="196"/>
      <c r="I265" s="196"/>
      <c r="J265" s="196"/>
      <c r="K265" s="197"/>
      <c r="L265" s="197"/>
      <c r="M265" s="197"/>
      <c r="N265" s="197"/>
      <c r="O265" s="197"/>
      <c r="P265" s="197"/>
      <c r="Q265" s="198"/>
      <c r="R265" s="257"/>
      <c r="S265" s="200"/>
      <c r="T265" s="200"/>
      <c r="U265" s="43"/>
      <c r="V265" s="199"/>
      <c r="W265" s="199"/>
      <c r="X265" s="199"/>
      <c r="Y265" s="199"/>
      <c r="Z265" s="199"/>
      <c r="AA265" s="43"/>
      <c r="AB265" s="199"/>
      <c r="AC265" s="196"/>
      <c r="AD265" s="461"/>
    </row>
    <row r="266" spans="1:30" ht="15.75" customHeight="1" x14ac:dyDescent="0.2">
      <c r="A266" s="460"/>
      <c r="B266" s="460"/>
      <c r="C266" s="194"/>
      <c r="D266" s="43"/>
      <c r="E266" s="43"/>
      <c r="F266" s="43"/>
      <c r="G266" s="196"/>
      <c r="H266" s="196"/>
      <c r="I266" s="196"/>
      <c r="J266" s="196"/>
      <c r="K266" s="197"/>
      <c r="L266" s="197"/>
      <c r="M266" s="197"/>
      <c r="N266" s="197"/>
      <c r="O266" s="197"/>
      <c r="P266" s="197"/>
      <c r="Q266" s="198"/>
      <c r="R266" s="257"/>
      <c r="S266" s="200"/>
      <c r="T266" s="200"/>
      <c r="U266" s="43"/>
      <c r="V266" s="199"/>
      <c r="W266" s="199"/>
      <c r="X266" s="199"/>
      <c r="Y266" s="199"/>
      <c r="Z266" s="199"/>
      <c r="AA266" s="43"/>
      <c r="AB266" s="199"/>
      <c r="AC266" s="196"/>
      <c r="AD266" s="461"/>
    </row>
    <row r="267" spans="1:30" ht="15.75" customHeight="1" x14ac:dyDescent="0.2">
      <c r="A267" s="460"/>
      <c r="B267" s="460"/>
      <c r="C267" s="194"/>
      <c r="D267" s="43"/>
      <c r="E267" s="43"/>
      <c r="F267" s="43"/>
      <c r="G267" s="196"/>
      <c r="H267" s="196"/>
      <c r="I267" s="196"/>
      <c r="J267" s="196"/>
      <c r="K267" s="197"/>
      <c r="L267" s="197"/>
      <c r="M267" s="197"/>
      <c r="N267" s="197"/>
      <c r="O267" s="197"/>
      <c r="P267" s="197"/>
      <c r="Q267" s="198"/>
      <c r="R267" s="257"/>
      <c r="S267" s="200"/>
      <c r="T267" s="200"/>
      <c r="U267" s="43"/>
      <c r="V267" s="199"/>
      <c r="W267" s="199"/>
      <c r="X267" s="199"/>
      <c r="Y267" s="199"/>
      <c r="Z267" s="199"/>
      <c r="AA267" s="43"/>
      <c r="AB267" s="199"/>
      <c r="AC267" s="196"/>
      <c r="AD267" s="461"/>
    </row>
    <row r="268" spans="1:30" ht="15.75" customHeight="1" x14ac:dyDescent="0.2">
      <c r="A268" s="460"/>
      <c r="B268" s="460"/>
      <c r="C268" s="194"/>
      <c r="D268" s="43"/>
      <c r="E268" s="43"/>
      <c r="F268" s="43"/>
      <c r="G268" s="196"/>
      <c r="H268" s="196"/>
      <c r="I268" s="196"/>
      <c r="J268" s="196"/>
      <c r="K268" s="197"/>
      <c r="L268" s="197"/>
      <c r="M268" s="197"/>
      <c r="N268" s="197"/>
      <c r="O268" s="197"/>
      <c r="P268" s="197"/>
      <c r="Q268" s="198"/>
      <c r="R268" s="257"/>
      <c r="S268" s="200"/>
      <c r="T268" s="200"/>
      <c r="U268" s="43"/>
      <c r="V268" s="199"/>
      <c r="W268" s="199"/>
      <c r="X268" s="199"/>
      <c r="Y268" s="199"/>
      <c r="Z268" s="199"/>
      <c r="AA268" s="43"/>
      <c r="AB268" s="199"/>
      <c r="AC268" s="196"/>
      <c r="AD268" s="461"/>
    </row>
    <row r="269" spans="1:30" ht="15.75" customHeight="1" x14ac:dyDescent="0.2">
      <c r="A269" s="460"/>
      <c r="B269" s="460"/>
      <c r="C269" s="194"/>
      <c r="D269" s="43"/>
      <c r="E269" s="43"/>
      <c r="F269" s="43"/>
      <c r="G269" s="196"/>
      <c r="H269" s="196"/>
      <c r="I269" s="196"/>
      <c r="J269" s="196"/>
      <c r="K269" s="197"/>
      <c r="L269" s="197"/>
      <c r="M269" s="197"/>
      <c r="N269" s="197"/>
      <c r="O269" s="197"/>
      <c r="P269" s="197"/>
      <c r="Q269" s="198"/>
      <c r="R269" s="257"/>
      <c r="S269" s="200"/>
      <c r="T269" s="200"/>
      <c r="U269" s="43"/>
      <c r="V269" s="199"/>
      <c r="W269" s="199"/>
      <c r="X269" s="199"/>
      <c r="Y269" s="199"/>
      <c r="Z269" s="199"/>
      <c r="AA269" s="43"/>
      <c r="AB269" s="199"/>
      <c r="AC269" s="196"/>
      <c r="AD269" s="461"/>
    </row>
    <row r="270" spans="1:30" ht="15.75" customHeight="1" x14ac:dyDescent="0.2">
      <c r="A270" s="460"/>
      <c r="B270" s="460"/>
      <c r="C270" s="194"/>
      <c r="D270" s="43"/>
      <c r="E270" s="43"/>
      <c r="F270" s="43"/>
      <c r="G270" s="196"/>
      <c r="H270" s="196"/>
      <c r="I270" s="196"/>
      <c r="J270" s="196"/>
      <c r="K270" s="197"/>
      <c r="L270" s="197"/>
      <c r="M270" s="197"/>
      <c r="N270" s="197"/>
      <c r="O270" s="197"/>
      <c r="P270" s="197"/>
      <c r="Q270" s="198"/>
      <c r="R270" s="257"/>
      <c r="S270" s="200"/>
      <c r="T270" s="200"/>
      <c r="U270" s="43"/>
      <c r="V270" s="199"/>
      <c r="W270" s="199"/>
      <c r="X270" s="199"/>
      <c r="Y270" s="199"/>
      <c r="Z270" s="199"/>
      <c r="AA270" s="43"/>
      <c r="AB270" s="199"/>
      <c r="AC270" s="196"/>
      <c r="AD270" s="461"/>
    </row>
    <row r="271" spans="1:30" ht="15.75" customHeight="1" x14ac:dyDescent="0.2">
      <c r="A271" s="460"/>
      <c r="B271" s="460"/>
      <c r="C271" s="194"/>
      <c r="D271" s="43"/>
      <c r="E271" s="43"/>
      <c r="F271" s="43"/>
      <c r="G271" s="196"/>
      <c r="H271" s="196"/>
      <c r="I271" s="196"/>
      <c r="J271" s="196"/>
      <c r="K271" s="197"/>
      <c r="L271" s="197"/>
      <c r="M271" s="197"/>
      <c r="N271" s="197"/>
      <c r="O271" s="197"/>
      <c r="P271" s="197"/>
      <c r="Q271" s="198"/>
      <c r="R271" s="257"/>
      <c r="S271" s="200"/>
      <c r="T271" s="200"/>
      <c r="U271" s="43"/>
      <c r="V271" s="199"/>
      <c r="W271" s="199"/>
      <c r="X271" s="199"/>
      <c r="Y271" s="199"/>
      <c r="Z271" s="199"/>
      <c r="AA271" s="43"/>
      <c r="AB271" s="199"/>
      <c r="AC271" s="196"/>
      <c r="AD271" s="461"/>
    </row>
    <row r="272" spans="1:30" ht="15.75" customHeight="1" x14ac:dyDescent="0.2">
      <c r="A272" s="460"/>
      <c r="B272" s="460"/>
      <c r="C272" s="194"/>
      <c r="D272" s="43"/>
      <c r="E272" s="43"/>
      <c r="F272" s="43"/>
      <c r="G272" s="196"/>
      <c r="H272" s="196"/>
      <c r="I272" s="196"/>
      <c r="J272" s="196"/>
      <c r="K272" s="197"/>
      <c r="L272" s="197"/>
      <c r="M272" s="197"/>
      <c r="N272" s="197"/>
      <c r="O272" s="197"/>
      <c r="P272" s="197"/>
      <c r="Q272" s="198"/>
      <c r="R272" s="257"/>
      <c r="S272" s="200"/>
      <c r="T272" s="200"/>
      <c r="U272" s="43"/>
      <c r="V272" s="199"/>
      <c r="W272" s="199"/>
      <c r="X272" s="199"/>
      <c r="Y272" s="199"/>
      <c r="Z272" s="199"/>
      <c r="AA272" s="43"/>
      <c r="AB272" s="199"/>
      <c r="AC272" s="196"/>
      <c r="AD272" s="461"/>
    </row>
    <row r="273" spans="1:30" ht="15.75" customHeight="1" x14ac:dyDescent="0.2">
      <c r="A273" s="460"/>
      <c r="B273" s="460"/>
      <c r="C273" s="194"/>
      <c r="D273" s="43"/>
      <c r="E273" s="43"/>
      <c r="F273" s="43"/>
      <c r="G273" s="196"/>
      <c r="H273" s="196"/>
      <c r="I273" s="196"/>
      <c r="J273" s="196"/>
      <c r="K273" s="197"/>
      <c r="L273" s="197"/>
      <c r="M273" s="197"/>
      <c r="N273" s="197"/>
      <c r="O273" s="197"/>
      <c r="P273" s="197"/>
      <c r="Q273" s="198"/>
      <c r="R273" s="257"/>
      <c r="S273" s="200"/>
      <c r="T273" s="200"/>
      <c r="U273" s="43"/>
      <c r="V273" s="199"/>
      <c r="W273" s="199"/>
      <c r="X273" s="199"/>
      <c r="Y273" s="199"/>
      <c r="Z273" s="199"/>
      <c r="AA273" s="43"/>
      <c r="AB273" s="199"/>
      <c r="AC273" s="196"/>
      <c r="AD273" s="461"/>
    </row>
    <row r="274" spans="1:30" ht="15.75" customHeight="1" x14ac:dyDescent="0.2">
      <c r="A274" s="460"/>
      <c r="B274" s="460"/>
      <c r="C274" s="194"/>
      <c r="D274" s="43"/>
      <c r="E274" s="43"/>
      <c r="F274" s="43"/>
      <c r="G274" s="196"/>
      <c r="H274" s="196"/>
      <c r="I274" s="196"/>
      <c r="J274" s="196"/>
      <c r="K274" s="197"/>
      <c r="L274" s="197"/>
      <c r="M274" s="197"/>
      <c r="N274" s="197"/>
      <c r="O274" s="197"/>
      <c r="P274" s="197"/>
      <c r="Q274" s="198"/>
      <c r="R274" s="257"/>
      <c r="S274" s="200"/>
      <c r="T274" s="200"/>
      <c r="U274" s="43"/>
      <c r="V274" s="199"/>
      <c r="W274" s="199"/>
      <c r="X274" s="199"/>
      <c r="Y274" s="199"/>
      <c r="Z274" s="199"/>
      <c r="AA274" s="43"/>
      <c r="AB274" s="199"/>
      <c r="AC274" s="196"/>
      <c r="AD274" s="461"/>
    </row>
    <row r="275" spans="1:30" ht="15.75" customHeight="1" x14ac:dyDescent="0.2">
      <c r="A275" s="460"/>
      <c r="B275" s="460"/>
      <c r="C275" s="194"/>
      <c r="D275" s="43"/>
      <c r="E275" s="43"/>
      <c r="F275" s="43"/>
      <c r="G275" s="196"/>
      <c r="H275" s="196"/>
      <c r="I275" s="196"/>
      <c r="J275" s="196"/>
      <c r="K275" s="197"/>
      <c r="L275" s="197"/>
      <c r="M275" s="197"/>
      <c r="N275" s="197"/>
      <c r="O275" s="197"/>
      <c r="P275" s="197"/>
      <c r="Q275" s="198"/>
      <c r="R275" s="257"/>
      <c r="S275" s="200"/>
      <c r="T275" s="200"/>
      <c r="U275" s="43"/>
      <c r="V275" s="199"/>
      <c r="W275" s="199"/>
      <c r="X275" s="199"/>
      <c r="Y275" s="199"/>
      <c r="Z275" s="199"/>
      <c r="AA275" s="43"/>
      <c r="AB275" s="199"/>
      <c r="AC275" s="196"/>
      <c r="AD275" s="461"/>
    </row>
    <row r="276" spans="1:30" ht="15.75" customHeight="1" x14ac:dyDescent="0.2">
      <c r="A276" s="460"/>
      <c r="B276" s="460"/>
      <c r="C276" s="194"/>
      <c r="D276" s="43"/>
      <c r="E276" s="43"/>
      <c r="F276" s="43"/>
      <c r="G276" s="196"/>
      <c r="H276" s="196"/>
      <c r="I276" s="196"/>
      <c r="J276" s="196"/>
      <c r="K276" s="197"/>
      <c r="L276" s="197"/>
      <c r="M276" s="197"/>
      <c r="N276" s="197"/>
      <c r="O276" s="197"/>
      <c r="P276" s="197"/>
      <c r="Q276" s="198"/>
      <c r="R276" s="257"/>
      <c r="S276" s="200"/>
      <c r="T276" s="200"/>
      <c r="U276" s="43"/>
      <c r="V276" s="199"/>
      <c r="W276" s="199"/>
      <c r="X276" s="199"/>
      <c r="Y276" s="199"/>
      <c r="Z276" s="199"/>
      <c r="AA276" s="43"/>
      <c r="AB276" s="199"/>
      <c r="AC276" s="196"/>
      <c r="AD276" s="461"/>
    </row>
    <row r="277" spans="1:30" ht="15.75" customHeight="1" x14ac:dyDescent="0.2">
      <c r="A277" s="460"/>
      <c r="B277" s="460"/>
      <c r="C277" s="194"/>
      <c r="D277" s="43"/>
      <c r="E277" s="43"/>
      <c r="F277" s="43"/>
      <c r="G277" s="196"/>
      <c r="H277" s="196"/>
      <c r="I277" s="196"/>
      <c r="J277" s="196"/>
      <c r="K277" s="197"/>
      <c r="L277" s="197"/>
      <c r="M277" s="197"/>
      <c r="N277" s="197"/>
      <c r="O277" s="197"/>
      <c r="P277" s="197"/>
      <c r="Q277" s="198"/>
      <c r="R277" s="257"/>
      <c r="S277" s="200"/>
      <c r="T277" s="200"/>
      <c r="U277" s="43"/>
      <c r="V277" s="199"/>
      <c r="W277" s="199"/>
      <c r="X277" s="199"/>
      <c r="Y277" s="199"/>
      <c r="Z277" s="199"/>
      <c r="AA277" s="43"/>
      <c r="AB277" s="199"/>
      <c r="AC277" s="196"/>
      <c r="AD277" s="461"/>
    </row>
    <row r="278" spans="1:30" ht="15.75" customHeight="1" x14ac:dyDescent="0.2">
      <c r="A278" s="460"/>
      <c r="B278" s="460"/>
      <c r="C278" s="194"/>
      <c r="D278" s="43"/>
      <c r="E278" s="43"/>
      <c r="F278" s="43"/>
      <c r="G278" s="196"/>
      <c r="H278" s="196"/>
      <c r="I278" s="196"/>
      <c r="J278" s="196"/>
      <c r="K278" s="197"/>
      <c r="L278" s="197"/>
      <c r="M278" s="197"/>
      <c r="N278" s="197"/>
      <c r="O278" s="197"/>
      <c r="P278" s="197"/>
      <c r="Q278" s="198"/>
      <c r="R278" s="257"/>
      <c r="S278" s="200"/>
      <c r="T278" s="200"/>
      <c r="U278" s="43"/>
      <c r="V278" s="199"/>
      <c r="W278" s="199"/>
      <c r="X278" s="199"/>
      <c r="Y278" s="199"/>
      <c r="Z278" s="199"/>
      <c r="AA278" s="43"/>
      <c r="AB278" s="199"/>
      <c r="AC278" s="196"/>
      <c r="AD278" s="461"/>
    </row>
    <row r="279" spans="1:30" ht="15.75" customHeight="1" x14ac:dyDescent="0.2">
      <c r="A279" s="460"/>
      <c r="B279" s="460"/>
      <c r="C279" s="194"/>
      <c r="D279" s="43"/>
      <c r="E279" s="43"/>
      <c r="F279" s="43"/>
      <c r="G279" s="196"/>
      <c r="H279" s="196"/>
      <c r="I279" s="196"/>
      <c r="J279" s="196"/>
      <c r="K279" s="197"/>
      <c r="L279" s="197"/>
      <c r="M279" s="197"/>
      <c r="N279" s="197"/>
      <c r="O279" s="197"/>
      <c r="P279" s="197"/>
      <c r="Q279" s="198"/>
      <c r="R279" s="257"/>
      <c r="S279" s="200"/>
      <c r="T279" s="200"/>
      <c r="U279" s="43"/>
      <c r="V279" s="199"/>
      <c r="W279" s="199"/>
      <c r="X279" s="199"/>
      <c r="Y279" s="199"/>
      <c r="Z279" s="199"/>
      <c r="AA279" s="43"/>
      <c r="AB279" s="199"/>
      <c r="AC279" s="196"/>
      <c r="AD279" s="461"/>
    </row>
    <row r="280" spans="1:30" ht="15.75" customHeight="1" x14ac:dyDescent="0.2">
      <c r="A280" s="460"/>
      <c r="B280" s="460"/>
      <c r="C280" s="194"/>
      <c r="D280" s="43"/>
      <c r="E280" s="43"/>
      <c r="F280" s="43"/>
      <c r="G280" s="196"/>
      <c r="H280" s="196"/>
      <c r="I280" s="196"/>
      <c r="J280" s="196"/>
      <c r="K280" s="197"/>
      <c r="L280" s="197"/>
      <c r="M280" s="197"/>
      <c r="N280" s="197"/>
      <c r="O280" s="197"/>
      <c r="P280" s="197"/>
      <c r="Q280" s="198"/>
      <c r="R280" s="257"/>
      <c r="S280" s="200"/>
      <c r="T280" s="200"/>
      <c r="U280" s="43"/>
      <c r="V280" s="199"/>
      <c r="W280" s="199"/>
      <c r="X280" s="199"/>
      <c r="Y280" s="199"/>
      <c r="Z280" s="199"/>
      <c r="AA280" s="43"/>
      <c r="AB280" s="199"/>
      <c r="AC280" s="196"/>
      <c r="AD280" s="461"/>
    </row>
    <row r="281" spans="1:30" ht="15.75" customHeight="1" x14ac:dyDescent="0.2">
      <c r="A281" s="460"/>
      <c r="B281" s="460"/>
      <c r="C281" s="194"/>
      <c r="D281" s="43"/>
      <c r="E281" s="43"/>
      <c r="F281" s="43"/>
      <c r="G281" s="196"/>
      <c r="H281" s="196"/>
      <c r="I281" s="196"/>
      <c r="J281" s="196"/>
      <c r="K281" s="197"/>
      <c r="L281" s="197"/>
      <c r="M281" s="197"/>
      <c r="N281" s="197"/>
      <c r="O281" s="197"/>
      <c r="P281" s="197"/>
      <c r="Q281" s="198"/>
      <c r="R281" s="257"/>
      <c r="S281" s="200"/>
      <c r="T281" s="200"/>
      <c r="U281" s="43"/>
      <c r="V281" s="199"/>
      <c r="W281" s="199"/>
      <c r="X281" s="199"/>
      <c r="Y281" s="199"/>
      <c r="Z281" s="199"/>
      <c r="AA281" s="43"/>
      <c r="AB281" s="199"/>
      <c r="AC281" s="196"/>
      <c r="AD281" s="461"/>
    </row>
    <row r="282" spans="1:30" ht="15.75" customHeight="1" x14ac:dyDescent="0.2">
      <c r="A282" s="460"/>
      <c r="B282" s="460"/>
      <c r="C282" s="194"/>
      <c r="D282" s="43"/>
      <c r="E282" s="43"/>
      <c r="F282" s="43"/>
      <c r="G282" s="196"/>
      <c r="H282" s="196"/>
      <c r="I282" s="196"/>
      <c r="J282" s="196"/>
      <c r="K282" s="197"/>
      <c r="L282" s="197"/>
      <c r="M282" s="197"/>
      <c r="N282" s="197"/>
      <c r="O282" s="197"/>
      <c r="P282" s="197"/>
      <c r="Q282" s="198"/>
      <c r="R282" s="257"/>
      <c r="S282" s="200"/>
      <c r="T282" s="200"/>
      <c r="U282" s="43"/>
      <c r="V282" s="199"/>
      <c r="W282" s="199"/>
      <c r="X282" s="199"/>
      <c r="Y282" s="199"/>
      <c r="Z282" s="199"/>
      <c r="AA282" s="43"/>
      <c r="AB282" s="199"/>
      <c r="AC282" s="196"/>
      <c r="AD282" s="461"/>
    </row>
    <row r="283" spans="1:30" ht="15.75" customHeight="1" x14ac:dyDescent="0.2">
      <c r="A283" s="460"/>
      <c r="B283" s="460"/>
      <c r="C283" s="194"/>
      <c r="D283" s="43"/>
      <c r="E283" s="43"/>
      <c r="F283" s="43"/>
      <c r="G283" s="196"/>
      <c r="H283" s="196"/>
      <c r="I283" s="196"/>
      <c r="J283" s="196"/>
      <c r="K283" s="197"/>
      <c r="L283" s="197"/>
      <c r="M283" s="197"/>
      <c r="N283" s="197"/>
      <c r="O283" s="197"/>
      <c r="P283" s="197"/>
      <c r="Q283" s="198"/>
      <c r="R283" s="257"/>
      <c r="S283" s="200"/>
      <c r="T283" s="200"/>
      <c r="U283" s="43"/>
      <c r="V283" s="199"/>
      <c r="W283" s="199"/>
      <c r="X283" s="199"/>
      <c r="Y283" s="199"/>
      <c r="Z283" s="199"/>
      <c r="AA283" s="43"/>
      <c r="AB283" s="199"/>
      <c r="AC283" s="196"/>
      <c r="AD283" s="461"/>
    </row>
    <row r="284" spans="1:30" ht="15.75" customHeight="1" x14ac:dyDescent="0.2">
      <c r="A284" s="460"/>
      <c r="B284" s="460"/>
      <c r="C284" s="194"/>
      <c r="D284" s="43"/>
      <c r="E284" s="43"/>
      <c r="F284" s="43"/>
      <c r="G284" s="196"/>
      <c r="H284" s="196"/>
      <c r="I284" s="196"/>
      <c r="J284" s="196"/>
      <c r="K284" s="197"/>
      <c r="L284" s="197"/>
      <c r="M284" s="197"/>
      <c r="N284" s="197"/>
      <c r="O284" s="197"/>
      <c r="P284" s="197"/>
      <c r="Q284" s="198"/>
      <c r="R284" s="257"/>
      <c r="S284" s="200"/>
      <c r="T284" s="200"/>
      <c r="U284" s="43"/>
      <c r="V284" s="199"/>
      <c r="W284" s="199"/>
      <c r="X284" s="199"/>
      <c r="Y284" s="199"/>
      <c r="Z284" s="199"/>
      <c r="AA284" s="43"/>
      <c r="AB284" s="199"/>
      <c r="AC284" s="196"/>
      <c r="AD284" s="461"/>
    </row>
    <row r="285" spans="1:30" ht="15.75" customHeight="1" x14ac:dyDescent="0.2">
      <c r="A285" s="460"/>
      <c r="B285" s="460"/>
      <c r="C285" s="194"/>
      <c r="D285" s="43"/>
      <c r="E285" s="43"/>
      <c r="F285" s="43"/>
      <c r="G285" s="196"/>
      <c r="H285" s="196"/>
      <c r="I285" s="196"/>
      <c r="J285" s="196"/>
      <c r="K285" s="197"/>
      <c r="L285" s="197"/>
      <c r="M285" s="197"/>
      <c r="N285" s="197"/>
      <c r="O285" s="197"/>
      <c r="P285" s="197"/>
      <c r="Q285" s="198"/>
      <c r="R285" s="257"/>
      <c r="S285" s="200"/>
      <c r="T285" s="200"/>
      <c r="U285" s="43"/>
      <c r="V285" s="199"/>
      <c r="W285" s="199"/>
      <c r="X285" s="199"/>
      <c r="Y285" s="199"/>
      <c r="Z285" s="199"/>
      <c r="AA285" s="43"/>
      <c r="AB285" s="199"/>
      <c r="AC285" s="196"/>
      <c r="AD285" s="461"/>
    </row>
    <row r="286" spans="1:30" ht="15.75" customHeight="1" x14ac:dyDescent="0.2">
      <c r="A286" s="460"/>
      <c r="B286" s="460"/>
      <c r="C286" s="194"/>
      <c r="D286" s="43"/>
      <c r="E286" s="43"/>
      <c r="F286" s="43"/>
      <c r="G286" s="196"/>
      <c r="H286" s="196"/>
      <c r="I286" s="196"/>
      <c r="J286" s="196"/>
      <c r="K286" s="197"/>
      <c r="L286" s="197"/>
      <c r="M286" s="197"/>
      <c r="N286" s="197"/>
      <c r="O286" s="197"/>
      <c r="P286" s="197"/>
      <c r="Q286" s="198"/>
      <c r="R286" s="257"/>
      <c r="S286" s="200"/>
      <c r="T286" s="200"/>
      <c r="U286" s="43"/>
      <c r="V286" s="199"/>
      <c r="W286" s="199"/>
      <c r="X286" s="199"/>
      <c r="Y286" s="199"/>
      <c r="Z286" s="199"/>
      <c r="AA286" s="43"/>
      <c r="AB286" s="199"/>
      <c r="AC286" s="196"/>
      <c r="AD286" s="461"/>
    </row>
    <row r="287" spans="1:30" ht="15.75" customHeight="1" x14ac:dyDescent="0.2">
      <c r="A287" s="460"/>
      <c r="B287" s="460"/>
      <c r="C287" s="194"/>
      <c r="D287" s="43"/>
      <c r="E287" s="43"/>
      <c r="F287" s="43"/>
      <c r="G287" s="196"/>
      <c r="H287" s="196"/>
      <c r="I287" s="196"/>
      <c r="J287" s="196"/>
      <c r="K287" s="197"/>
      <c r="L287" s="197"/>
      <c r="M287" s="197"/>
      <c r="N287" s="197"/>
      <c r="O287" s="197"/>
      <c r="P287" s="197"/>
      <c r="Q287" s="198"/>
      <c r="R287" s="257"/>
      <c r="S287" s="200"/>
      <c r="T287" s="200"/>
      <c r="U287" s="43"/>
      <c r="V287" s="199"/>
      <c r="W287" s="199"/>
      <c r="X287" s="199"/>
      <c r="Y287" s="199"/>
      <c r="Z287" s="199"/>
      <c r="AA287" s="43"/>
      <c r="AB287" s="199"/>
      <c r="AC287" s="196"/>
      <c r="AD287" s="461"/>
    </row>
    <row r="288" spans="1:30" ht="15.75" customHeight="1" x14ac:dyDescent="0.2">
      <c r="A288" s="460"/>
      <c r="B288" s="460"/>
      <c r="C288" s="194"/>
      <c r="D288" s="43"/>
      <c r="E288" s="43"/>
      <c r="F288" s="43"/>
      <c r="G288" s="196"/>
      <c r="H288" s="196"/>
      <c r="I288" s="196"/>
      <c r="J288" s="196"/>
      <c r="K288" s="197"/>
      <c r="L288" s="197"/>
      <c r="M288" s="197"/>
      <c r="N288" s="197"/>
      <c r="O288" s="197"/>
      <c r="P288" s="197"/>
      <c r="Q288" s="198"/>
      <c r="R288" s="257"/>
      <c r="S288" s="200"/>
      <c r="T288" s="200"/>
      <c r="U288" s="43"/>
      <c r="V288" s="199"/>
      <c r="W288" s="199"/>
      <c r="X288" s="199"/>
      <c r="Y288" s="199"/>
      <c r="Z288" s="199"/>
      <c r="AA288" s="43"/>
      <c r="AB288" s="199"/>
      <c r="AC288" s="196"/>
      <c r="AD288" s="461"/>
    </row>
    <row r="289" spans="1:30" ht="15.75" customHeight="1" x14ac:dyDescent="0.2">
      <c r="A289" s="460"/>
      <c r="B289" s="460"/>
      <c r="C289" s="194"/>
      <c r="D289" s="43"/>
      <c r="E289" s="43"/>
      <c r="F289" s="43"/>
      <c r="G289" s="196"/>
      <c r="H289" s="196"/>
      <c r="I289" s="196"/>
      <c r="J289" s="196"/>
      <c r="K289" s="197"/>
      <c r="L289" s="197"/>
      <c r="M289" s="197"/>
      <c r="N289" s="197"/>
      <c r="O289" s="197"/>
      <c r="P289" s="197"/>
      <c r="Q289" s="198"/>
      <c r="R289" s="257"/>
      <c r="S289" s="200"/>
      <c r="T289" s="200"/>
      <c r="U289" s="43"/>
      <c r="V289" s="199"/>
      <c r="W289" s="199"/>
      <c r="X289" s="199"/>
      <c r="Y289" s="199"/>
      <c r="Z289" s="199"/>
      <c r="AA289" s="43"/>
      <c r="AB289" s="199"/>
      <c r="AC289" s="196"/>
      <c r="AD289" s="461"/>
    </row>
    <row r="290" spans="1:30" ht="15.75" customHeight="1" x14ac:dyDescent="0.2">
      <c r="A290" s="460"/>
      <c r="B290" s="460"/>
      <c r="C290" s="194"/>
      <c r="D290" s="43"/>
      <c r="E290" s="43"/>
      <c r="F290" s="43"/>
      <c r="G290" s="196"/>
      <c r="H290" s="196"/>
      <c r="I290" s="196"/>
      <c r="J290" s="196"/>
      <c r="K290" s="197"/>
      <c r="L290" s="197"/>
      <c r="M290" s="197"/>
      <c r="N290" s="197"/>
      <c r="O290" s="197"/>
      <c r="P290" s="197"/>
      <c r="Q290" s="198"/>
      <c r="R290" s="257"/>
      <c r="S290" s="200"/>
      <c r="T290" s="200"/>
      <c r="U290" s="43"/>
      <c r="V290" s="199"/>
      <c r="W290" s="199"/>
      <c r="X290" s="199"/>
      <c r="Y290" s="199"/>
      <c r="Z290" s="199"/>
      <c r="AA290" s="43"/>
      <c r="AB290" s="199"/>
      <c r="AC290" s="196"/>
      <c r="AD290" s="461"/>
    </row>
    <row r="291" spans="1:30" ht="15.75" customHeight="1" x14ac:dyDescent="0.2">
      <c r="A291" s="460"/>
      <c r="B291" s="460"/>
      <c r="C291" s="194"/>
      <c r="D291" s="43"/>
      <c r="E291" s="43"/>
      <c r="F291" s="43"/>
      <c r="G291" s="196"/>
      <c r="H291" s="196"/>
      <c r="I291" s="196"/>
      <c r="J291" s="196"/>
      <c r="K291" s="197"/>
      <c r="L291" s="197"/>
      <c r="M291" s="197"/>
      <c r="N291" s="197"/>
      <c r="O291" s="197"/>
      <c r="P291" s="197"/>
      <c r="Q291" s="198"/>
      <c r="R291" s="257"/>
      <c r="S291" s="200"/>
      <c r="T291" s="200"/>
      <c r="U291" s="43"/>
      <c r="V291" s="199"/>
      <c r="W291" s="199"/>
      <c r="X291" s="199"/>
      <c r="Y291" s="199"/>
      <c r="Z291" s="199"/>
      <c r="AA291" s="43"/>
      <c r="AB291" s="199"/>
      <c r="AC291" s="196"/>
      <c r="AD291" s="461"/>
    </row>
    <row r="292" spans="1:30" ht="15.75" customHeight="1" x14ac:dyDescent="0.2">
      <c r="A292" s="460"/>
      <c r="B292" s="460"/>
      <c r="C292" s="194"/>
      <c r="D292" s="43"/>
      <c r="E292" s="43"/>
      <c r="F292" s="43"/>
      <c r="G292" s="196"/>
      <c r="H292" s="196"/>
      <c r="I292" s="196"/>
      <c r="J292" s="196"/>
      <c r="K292" s="197"/>
      <c r="L292" s="197"/>
      <c r="M292" s="197"/>
      <c r="N292" s="197"/>
      <c r="O292" s="197"/>
      <c r="P292" s="197"/>
      <c r="Q292" s="198"/>
      <c r="R292" s="257"/>
      <c r="S292" s="200"/>
      <c r="T292" s="200"/>
      <c r="U292" s="43"/>
      <c r="V292" s="199"/>
      <c r="W292" s="199"/>
      <c r="X292" s="199"/>
      <c r="Y292" s="199"/>
      <c r="Z292" s="199"/>
      <c r="AA292" s="43"/>
      <c r="AB292" s="199"/>
      <c r="AC292" s="196"/>
      <c r="AD292" s="461"/>
    </row>
    <row r="293" spans="1:30" ht="15.75" customHeight="1" x14ac:dyDescent="0.2">
      <c r="A293" s="460"/>
      <c r="B293" s="460"/>
      <c r="C293" s="194"/>
      <c r="D293" s="43"/>
      <c r="E293" s="43"/>
      <c r="F293" s="43"/>
      <c r="G293" s="196"/>
      <c r="H293" s="196"/>
      <c r="I293" s="196"/>
      <c r="J293" s="196"/>
      <c r="K293" s="197"/>
      <c r="L293" s="197"/>
      <c r="M293" s="197"/>
      <c r="N293" s="197"/>
      <c r="O293" s="197"/>
      <c r="P293" s="197"/>
      <c r="Q293" s="198"/>
      <c r="R293" s="257"/>
      <c r="S293" s="200"/>
      <c r="T293" s="200"/>
      <c r="U293" s="43"/>
      <c r="V293" s="199"/>
      <c r="W293" s="199"/>
      <c r="X293" s="199"/>
      <c r="Y293" s="199"/>
      <c r="Z293" s="199"/>
      <c r="AA293" s="43"/>
      <c r="AB293" s="199"/>
      <c r="AC293" s="196"/>
      <c r="AD293" s="461"/>
    </row>
    <row r="294" spans="1:30" ht="15.75" customHeight="1" x14ac:dyDescent="0.2">
      <c r="A294" s="460"/>
      <c r="B294" s="460"/>
      <c r="C294" s="194"/>
      <c r="D294" s="43"/>
      <c r="E294" s="43"/>
      <c r="F294" s="43"/>
      <c r="G294" s="196"/>
      <c r="H294" s="196"/>
      <c r="I294" s="196"/>
      <c r="J294" s="196"/>
      <c r="K294" s="197"/>
      <c r="L294" s="197"/>
      <c r="M294" s="197"/>
      <c r="N294" s="197"/>
      <c r="O294" s="197"/>
      <c r="P294" s="197"/>
      <c r="Q294" s="198"/>
      <c r="R294" s="257"/>
      <c r="S294" s="200"/>
      <c r="T294" s="200"/>
      <c r="U294" s="43"/>
      <c r="V294" s="199"/>
      <c r="W294" s="199"/>
      <c r="X294" s="199"/>
      <c r="Y294" s="199"/>
      <c r="Z294" s="199"/>
      <c r="AA294" s="43"/>
      <c r="AB294" s="199"/>
      <c r="AC294" s="196"/>
      <c r="AD294" s="461"/>
    </row>
    <row r="295" spans="1:30" ht="15.75" customHeight="1" x14ac:dyDescent="0.2">
      <c r="A295" s="460"/>
      <c r="B295" s="460"/>
      <c r="C295" s="194"/>
      <c r="D295" s="43"/>
      <c r="E295" s="43"/>
      <c r="F295" s="43"/>
      <c r="G295" s="196"/>
      <c r="H295" s="196"/>
      <c r="I295" s="196"/>
      <c r="J295" s="196"/>
      <c r="K295" s="197"/>
      <c r="L295" s="197"/>
      <c r="M295" s="197"/>
      <c r="N295" s="197"/>
      <c r="O295" s="197"/>
      <c r="P295" s="197"/>
      <c r="Q295" s="198"/>
      <c r="R295" s="257"/>
      <c r="S295" s="200"/>
      <c r="T295" s="200"/>
      <c r="U295" s="43"/>
      <c r="V295" s="199"/>
      <c r="W295" s="199"/>
      <c r="X295" s="199"/>
      <c r="Y295" s="199"/>
      <c r="Z295" s="199"/>
      <c r="AA295" s="43"/>
      <c r="AB295" s="199"/>
      <c r="AC295" s="196"/>
      <c r="AD295" s="461"/>
    </row>
    <row r="296" spans="1:30" ht="15.75" customHeight="1" x14ac:dyDescent="0.2">
      <c r="A296" s="460"/>
      <c r="B296" s="460"/>
      <c r="C296" s="194"/>
      <c r="D296" s="43"/>
      <c r="E296" s="43"/>
      <c r="F296" s="43"/>
      <c r="G296" s="196"/>
      <c r="H296" s="196"/>
      <c r="I296" s="196"/>
      <c r="J296" s="196"/>
      <c r="K296" s="197"/>
      <c r="L296" s="197"/>
      <c r="M296" s="197"/>
      <c r="N296" s="197"/>
      <c r="O296" s="197"/>
      <c r="P296" s="197"/>
      <c r="Q296" s="198"/>
      <c r="R296" s="257"/>
      <c r="S296" s="200"/>
      <c r="T296" s="200"/>
      <c r="U296" s="43"/>
      <c r="V296" s="199"/>
      <c r="W296" s="199"/>
      <c r="X296" s="199"/>
      <c r="Y296" s="199"/>
      <c r="Z296" s="199"/>
      <c r="AA296" s="43"/>
      <c r="AB296" s="199"/>
      <c r="AC296" s="196"/>
      <c r="AD296" s="461"/>
    </row>
    <row r="297" spans="1:30" ht="15.75" customHeight="1" x14ac:dyDescent="0.2">
      <c r="A297" s="460"/>
      <c r="B297" s="460"/>
      <c r="C297" s="194"/>
      <c r="D297" s="43"/>
      <c r="E297" s="43"/>
      <c r="F297" s="43"/>
      <c r="G297" s="196"/>
      <c r="H297" s="196"/>
      <c r="I297" s="196"/>
      <c r="J297" s="196"/>
      <c r="K297" s="197"/>
      <c r="L297" s="197"/>
      <c r="M297" s="197"/>
      <c r="N297" s="197"/>
      <c r="O297" s="197"/>
      <c r="P297" s="197"/>
      <c r="Q297" s="198"/>
      <c r="R297" s="257"/>
      <c r="S297" s="200"/>
      <c r="T297" s="200"/>
      <c r="U297" s="43"/>
      <c r="V297" s="199"/>
      <c r="W297" s="199"/>
      <c r="X297" s="199"/>
      <c r="Y297" s="199"/>
      <c r="Z297" s="199"/>
      <c r="AA297" s="43"/>
      <c r="AB297" s="199"/>
      <c r="AC297" s="196"/>
      <c r="AD297" s="461"/>
    </row>
    <row r="298" spans="1:30" ht="15.75" customHeight="1" x14ac:dyDescent="0.2">
      <c r="A298" s="460"/>
      <c r="B298" s="460"/>
      <c r="C298" s="194"/>
      <c r="D298" s="43"/>
      <c r="E298" s="43"/>
      <c r="F298" s="43"/>
      <c r="G298" s="196"/>
      <c r="H298" s="196"/>
      <c r="I298" s="196"/>
      <c r="J298" s="196"/>
      <c r="K298" s="197"/>
      <c r="L298" s="197"/>
      <c r="M298" s="197"/>
      <c r="N298" s="197"/>
      <c r="O298" s="197"/>
      <c r="P298" s="197"/>
      <c r="Q298" s="198"/>
      <c r="R298" s="257"/>
      <c r="S298" s="200"/>
      <c r="T298" s="200"/>
      <c r="U298" s="43"/>
      <c r="V298" s="199"/>
      <c r="W298" s="199"/>
      <c r="X298" s="199"/>
      <c r="Y298" s="199"/>
      <c r="Z298" s="199"/>
      <c r="AA298" s="43"/>
      <c r="AB298" s="199"/>
      <c r="AC298" s="196"/>
      <c r="AD298" s="461"/>
    </row>
    <row r="299" spans="1:30" ht="15.75" customHeight="1" x14ac:dyDescent="0.2">
      <c r="A299" s="460"/>
      <c r="B299" s="460"/>
      <c r="C299" s="194"/>
      <c r="D299" s="43"/>
      <c r="E299" s="43"/>
      <c r="F299" s="43"/>
      <c r="G299" s="196"/>
      <c r="H299" s="196"/>
      <c r="I299" s="196"/>
      <c r="J299" s="196"/>
      <c r="K299" s="197"/>
      <c r="L299" s="197"/>
      <c r="M299" s="197"/>
      <c r="N299" s="197"/>
      <c r="O299" s="197"/>
      <c r="P299" s="197"/>
      <c r="Q299" s="198"/>
      <c r="R299" s="257"/>
      <c r="S299" s="200"/>
      <c r="T299" s="200"/>
      <c r="U299" s="43"/>
      <c r="V299" s="199"/>
      <c r="W299" s="199"/>
      <c r="X299" s="199"/>
      <c r="Y299" s="199"/>
      <c r="Z299" s="199"/>
      <c r="AA299" s="43"/>
      <c r="AB299" s="199"/>
      <c r="AC299" s="196"/>
      <c r="AD299" s="461"/>
    </row>
    <row r="300" spans="1:30" ht="15.75" customHeight="1" x14ac:dyDescent="0.2">
      <c r="A300" s="460"/>
      <c r="B300" s="460"/>
      <c r="C300" s="194"/>
      <c r="D300" s="43"/>
      <c r="E300" s="43"/>
      <c r="F300" s="43"/>
      <c r="G300" s="196"/>
      <c r="H300" s="196"/>
      <c r="I300" s="196"/>
      <c r="J300" s="196"/>
      <c r="K300" s="197"/>
      <c r="L300" s="197"/>
      <c r="M300" s="197"/>
      <c r="N300" s="197"/>
      <c r="O300" s="197"/>
      <c r="P300" s="197"/>
      <c r="Q300" s="198"/>
      <c r="R300" s="257"/>
      <c r="S300" s="200"/>
      <c r="T300" s="200"/>
      <c r="U300" s="43"/>
      <c r="V300" s="199"/>
      <c r="W300" s="199"/>
      <c r="X300" s="199"/>
      <c r="Y300" s="199"/>
      <c r="Z300" s="199"/>
      <c r="AA300" s="43"/>
      <c r="AB300" s="199"/>
      <c r="AC300" s="196"/>
      <c r="AD300" s="461"/>
    </row>
    <row r="301" spans="1:30" ht="15.75" customHeight="1" x14ac:dyDescent="0.2">
      <c r="A301" s="460"/>
      <c r="B301" s="460"/>
      <c r="C301" s="194"/>
      <c r="D301" s="43"/>
      <c r="E301" s="43"/>
      <c r="F301" s="43"/>
      <c r="G301" s="196"/>
      <c r="H301" s="196"/>
      <c r="I301" s="196"/>
      <c r="J301" s="196"/>
      <c r="K301" s="197"/>
      <c r="L301" s="197"/>
      <c r="M301" s="197"/>
      <c r="N301" s="197"/>
      <c r="O301" s="197"/>
      <c r="P301" s="197"/>
      <c r="Q301" s="198"/>
      <c r="R301" s="257"/>
      <c r="S301" s="200"/>
      <c r="T301" s="200"/>
      <c r="U301" s="43"/>
      <c r="V301" s="199"/>
      <c r="W301" s="199"/>
      <c r="X301" s="199"/>
      <c r="Y301" s="199"/>
      <c r="Z301" s="199"/>
      <c r="AA301" s="43"/>
      <c r="AB301" s="199"/>
      <c r="AC301" s="196"/>
      <c r="AD301" s="461"/>
    </row>
    <row r="302" spans="1:30" ht="15.75" customHeight="1" x14ac:dyDescent="0.2">
      <c r="A302" s="460"/>
      <c r="B302" s="460"/>
      <c r="C302" s="194"/>
      <c r="D302" s="43"/>
      <c r="E302" s="43"/>
      <c r="F302" s="43"/>
      <c r="G302" s="196"/>
      <c r="H302" s="196"/>
      <c r="I302" s="196"/>
      <c r="J302" s="196"/>
      <c r="K302" s="197"/>
      <c r="L302" s="197"/>
      <c r="M302" s="197"/>
      <c r="N302" s="197"/>
      <c r="O302" s="197"/>
      <c r="P302" s="197"/>
      <c r="Q302" s="198"/>
      <c r="R302" s="257"/>
      <c r="S302" s="200"/>
      <c r="T302" s="200"/>
      <c r="U302" s="43"/>
      <c r="V302" s="199"/>
      <c r="W302" s="199"/>
      <c r="X302" s="199"/>
      <c r="Y302" s="199"/>
      <c r="Z302" s="199"/>
      <c r="AA302" s="43"/>
      <c r="AB302" s="199"/>
      <c r="AC302" s="196"/>
      <c r="AD302" s="461"/>
    </row>
    <row r="303" spans="1:30" ht="15.75" customHeight="1" x14ac:dyDescent="0.2">
      <c r="A303" s="460"/>
      <c r="B303" s="460"/>
      <c r="C303" s="194"/>
      <c r="D303" s="43"/>
      <c r="E303" s="43"/>
      <c r="F303" s="43"/>
      <c r="G303" s="196"/>
      <c r="H303" s="196"/>
      <c r="I303" s="196"/>
      <c r="J303" s="196"/>
      <c r="K303" s="197"/>
      <c r="L303" s="197"/>
      <c r="M303" s="197"/>
      <c r="N303" s="197"/>
      <c r="O303" s="197"/>
      <c r="P303" s="197"/>
      <c r="Q303" s="198"/>
      <c r="R303" s="257"/>
      <c r="S303" s="200"/>
      <c r="T303" s="200"/>
      <c r="U303" s="43"/>
      <c r="V303" s="199"/>
      <c r="W303" s="199"/>
      <c r="X303" s="199"/>
      <c r="Y303" s="199"/>
      <c r="Z303" s="199"/>
      <c r="AA303" s="43"/>
      <c r="AB303" s="199"/>
      <c r="AC303" s="196"/>
      <c r="AD303" s="461"/>
    </row>
    <row r="304" spans="1:30" ht="15.75" customHeight="1" x14ac:dyDescent="0.2">
      <c r="A304" s="460"/>
      <c r="B304" s="460"/>
      <c r="C304" s="194"/>
      <c r="D304" s="43"/>
      <c r="E304" s="43"/>
      <c r="F304" s="43"/>
      <c r="G304" s="196"/>
      <c r="H304" s="196"/>
      <c r="I304" s="196"/>
      <c r="J304" s="196"/>
      <c r="K304" s="197"/>
      <c r="L304" s="197"/>
      <c r="M304" s="197"/>
      <c r="N304" s="197"/>
      <c r="O304" s="197"/>
      <c r="P304" s="197"/>
      <c r="Q304" s="198"/>
      <c r="R304" s="257"/>
      <c r="S304" s="200"/>
      <c r="T304" s="200"/>
      <c r="U304" s="43"/>
      <c r="V304" s="199"/>
      <c r="W304" s="199"/>
      <c r="X304" s="199"/>
      <c r="Y304" s="199"/>
      <c r="Z304" s="199"/>
      <c r="AA304" s="43"/>
      <c r="AB304" s="199"/>
      <c r="AC304" s="196"/>
      <c r="AD304" s="461"/>
    </row>
    <row r="305" spans="1:30" ht="15.75" customHeight="1" x14ac:dyDescent="0.2">
      <c r="A305" s="460"/>
      <c r="B305" s="460"/>
      <c r="C305" s="194"/>
      <c r="D305" s="43"/>
      <c r="E305" s="43"/>
      <c r="F305" s="43"/>
      <c r="G305" s="196"/>
      <c r="H305" s="196"/>
      <c r="I305" s="196"/>
      <c r="J305" s="196"/>
      <c r="K305" s="197"/>
      <c r="L305" s="197"/>
      <c r="M305" s="197"/>
      <c r="N305" s="197"/>
      <c r="O305" s="197"/>
      <c r="P305" s="197"/>
      <c r="Q305" s="198"/>
      <c r="R305" s="257"/>
      <c r="S305" s="200"/>
      <c r="T305" s="200"/>
      <c r="U305" s="43"/>
      <c r="V305" s="199"/>
      <c r="W305" s="199"/>
      <c r="X305" s="199"/>
      <c r="Y305" s="199"/>
      <c r="Z305" s="199"/>
      <c r="AA305" s="43"/>
      <c r="AB305" s="199"/>
      <c r="AC305" s="196"/>
      <c r="AD305" s="461"/>
    </row>
    <row r="306" spans="1:30" ht="15.75" customHeight="1" x14ac:dyDescent="0.2">
      <c r="A306" s="460"/>
      <c r="B306" s="460"/>
      <c r="C306" s="194"/>
      <c r="D306" s="43"/>
      <c r="E306" s="43"/>
      <c r="F306" s="43"/>
      <c r="G306" s="196"/>
      <c r="H306" s="196"/>
      <c r="I306" s="196"/>
      <c r="J306" s="196"/>
      <c r="K306" s="197"/>
      <c r="L306" s="197"/>
      <c r="M306" s="197"/>
      <c r="N306" s="197"/>
      <c r="O306" s="197"/>
      <c r="P306" s="197"/>
      <c r="Q306" s="198"/>
      <c r="R306" s="257"/>
      <c r="S306" s="200"/>
      <c r="T306" s="200"/>
      <c r="U306" s="43"/>
      <c r="V306" s="199"/>
      <c r="W306" s="199"/>
      <c r="X306" s="199"/>
      <c r="Y306" s="199"/>
      <c r="Z306" s="199"/>
      <c r="AA306" s="43"/>
      <c r="AB306" s="199"/>
      <c r="AC306" s="196"/>
      <c r="AD306" s="461"/>
    </row>
    <row r="307" spans="1:30" ht="15.75" customHeight="1" x14ac:dyDescent="0.2">
      <c r="A307" s="460"/>
      <c r="B307" s="460"/>
      <c r="C307" s="194"/>
      <c r="D307" s="43"/>
      <c r="E307" s="43"/>
      <c r="F307" s="43"/>
      <c r="G307" s="196"/>
      <c r="H307" s="196"/>
      <c r="I307" s="196"/>
      <c r="J307" s="196"/>
      <c r="K307" s="197"/>
      <c r="L307" s="197"/>
      <c r="M307" s="197"/>
      <c r="N307" s="197"/>
      <c r="O307" s="197"/>
      <c r="P307" s="197"/>
      <c r="Q307" s="198"/>
      <c r="R307" s="257"/>
      <c r="S307" s="200"/>
      <c r="T307" s="200"/>
      <c r="U307" s="43"/>
      <c r="V307" s="199"/>
      <c r="W307" s="199"/>
      <c r="X307" s="199"/>
      <c r="Y307" s="199"/>
      <c r="Z307" s="199"/>
      <c r="AA307" s="43"/>
      <c r="AB307" s="199"/>
      <c r="AC307" s="196"/>
      <c r="AD307" s="461"/>
    </row>
    <row r="308" spans="1:30" ht="15.75" customHeight="1" x14ac:dyDescent="0.2">
      <c r="A308" s="460"/>
      <c r="B308" s="460"/>
      <c r="C308" s="194"/>
      <c r="D308" s="43"/>
      <c r="E308" s="43"/>
      <c r="F308" s="43"/>
      <c r="G308" s="196"/>
      <c r="H308" s="196"/>
      <c r="I308" s="196"/>
      <c r="J308" s="196"/>
      <c r="K308" s="197"/>
      <c r="L308" s="197"/>
      <c r="M308" s="197"/>
      <c r="N308" s="197"/>
      <c r="O308" s="197"/>
      <c r="P308" s="197"/>
      <c r="Q308" s="198"/>
      <c r="R308" s="257"/>
      <c r="S308" s="200"/>
      <c r="T308" s="200"/>
      <c r="U308" s="43"/>
      <c r="V308" s="199"/>
      <c r="W308" s="199"/>
      <c r="X308" s="199"/>
      <c r="Y308" s="199"/>
      <c r="Z308" s="199"/>
      <c r="AA308" s="43"/>
      <c r="AB308" s="199"/>
      <c r="AC308" s="196"/>
      <c r="AD308" s="461"/>
    </row>
    <row r="309" spans="1:30" ht="15.75" customHeight="1" x14ac:dyDescent="0.2">
      <c r="A309" s="460"/>
      <c r="B309" s="460"/>
      <c r="C309" s="194"/>
      <c r="D309" s="43"/>
      <c r="E309" s="43"/>
      <c r="F309" s="43"/>
      <c r="G309" s="196"/>
      <c r="H309" s="196"/>
      <c r="I309" s="196"/>
      <c r="J309" s="196"/>
      <c r="K309" s="197"/>
      <c r="L309" s="197"/>
      <c r="M309" s="197"/>
      <c r="N309" s="197"/>
      <c r="O309" s="197"/>
      <c r="P309" s="197"/>
      <c r="Q309" s="198"/>
      <c r="R309" s="257"/>
      <c r="S309" s="200"/>
      <c r="T309" s="200"/>
      <c r="U309" s="43"/>
      <c r="V309" s="199"/>
      <c r="W309" s="199"/>
      <c r="X309" s="199"/>
      <c r="Y309" s="199"/>
      <c r="Z309" s="199"/>
      <c r="AA309" s="43"/>
      <c r="AB309" s="199"/>
      <c r="AC309" s="196"/>
      <c r="AD309" s="461"/>
    </row>
    <row r="310" spans="1:30" ht="15.75" customHeight="1" x14ac:dyDescent="0.2">
      <c r="A310" s="460"/>
      <c r="B310" s="460"/>
      <c r="C310" s="194"/>
      <c r="D310" s="43"/>
      <c r="E310" s="43"/>
      <c r="F310" s="43"/>
      <c r="G310" s="196"/>
      <c r="H310" s="196"/>
      <c r="I310" s="196"/>
      <c r="J310" s="196"/>
      <c r="K310" s="197"/>
      <c r="L310" s="197"/>
      <c r="M310" s="197"/>
      <c r="N310" s="197"/>
      <c r="O310" s="197"/>
      <c r="P310" s="197"/>
      <c r="Q310" s="198"/>
      <c r="R310" s="257"/>
      <c r="S310" s="200"/>
      <c r="T310" s="200"/>
      <c r="U310" s="43"/>
      <c r="V310" s="199"/>
      <c r="W310" s="199"/>
      <c r="X310" s="199"/>
      <c r="Y310" s="199"/>
      <c r="Z310" s="199"/>
      <c r="AA310" s="43"/>
      <c r="AB310" s="199"/>
      <c r="AC310" s="196"/>
      <c r="AD310" s="461"/>
    </row>
    <row r="311" spans="1:30" ht="15.75" customHeight="1" x14ac:dyDescent="0.2">
      <c r="A311" s="460"/>
      <c r="B311" s="460"/>
      <c r="C311" s="194"/>
      <c r="D311" s="43"/>
      <c r="E311" s="43"/>
      <c r="F311" s="43"/>
      <c r="G311" s="196"/>
      <c r="H311" s="196"/>
      <c r="I311" s="196"/>
      <c r="J311" s="196"/>
      <c r="K311" s="197"/>
      <c r="L311" s="197"/>
      <c r="M311" s="197"/>
      <c r="N311" s="197"/>
      <c r="O311" s="197"/>
      <c r="P311" s="197"/>
      <c r="Q311" s="198"/>
      <c r="R311" s="257"/>
      <c r="S311" s="200"/>
      <c r="T311" s="200"/>
      <c r="U311" s="43"/>
      <c r="V311" s="199"/>
      <c r="W311" s="199"/>
      <c r="X311" s="199"/>
      <c r="Y311" s="199"/>
      <c r="Z311" s="199"/>
      <c r="AA311" s="43"/>
      <c r="AB311" s="199"/>
      <c r="AC311" s="196"/>
      <c r="AD311" s="461"/>
    </row>
    <row r="312" spans="1:30" ht="15.75" customHeight="1" x14ac:dyDescent="0.2">
      <c r="A312" s="460"/>
      <c r="B312" s="460"/>
      <c r="C312" s="194"/>
      <c r="D312" s="43"/>
      <c r="E312" s="43"/>
      <c r="F312" s="43"/>
      <c r="G312" s="196"/>
      <c r="H312" s="196"/>
      <c r="I312" s="196"/>
      <c r="J312" s="196"/>
      <c r="K312" s="197"/>
      <c r="L312" s="197"/>
      <c r="M312" s="197"/>
      <c r="N312" s="197"/>
      <c r="O312" s="197"/>
      <c r="P312" s="197"/>
      <c r="Q312" s="198"/>
      <c r="R312" s="257"/>
      <c r="S312" s="200"/>
      <c r="T312" s="200"/>
      <c r="U312" s="43"/>
      <c r="V312" s="199"/>
      <c r="W312" s="199"/>
      <c r="X312" s="199"/>
      <c r="Y312" s="199"/>
      <c r="Z312" s="199"/>
      <c r="AA312" s="43"/>
      <c r="AB312" s="199"/>
      <c r="AC312" s="196"/>
      <c r="AD312" s="461"/>
    </row>
    <row r="313" spans="1:30" ht="15.75" customHeight="1" x14ac:dyDescent="0.2">
      <c r="A313" s="460"/>
      <c r="B313" s="460"/>
      <c r="C313" s="194"/>
      <c r="D313" s="43"/>
      <c r="E313" s="43"/>
      <c r="F313" s="43"/>
      <c r="G313" s="196"/>
      <c r="H313" s="196"/>
      <c r="I313" s="196"/>
      <c r="J313" s="196"/>
      <c r="K313" s="197"/>
      <c r="L313" s="197"/>
      <c r="M313" s="197"/>
      <c r="N313" s="197"/>
      <c r="O313" s="197"/>
      <c r="P313" s="197"/>
      <c r="Q313" s="198"/>
      <c r="R313" s="257"/>
      <c r="S313" s="200"/>
      <c r="T313" s="200"/>
      <c r="U313" s="43"/>
      <c r="V313" s="199"/>
      <c r="W313" s="199"/>
      <c r="X313" s="199"/>
      <c r="Y313" s="199"/>
      <c r="Z313" s="199"/>
      <c r="AA313" s="43"/>
      <c r="AB313" s="199"/>
      <c r="AC313" s="196"/>
      <c r="AD313" s="461"/>
    </row>
    <row r="314" spans="1:30" ht="15.75" customHeight="1" x14ac:dyDescent="0.2">
      <c r="A314" s="460"/>
      <c r="B314" s="460"/>
      <c r="C314" s="194"/>
      <c r="D314" s="43"/>
      <c r="E314" s="43"/>
      <c r="F314" s="43"/>
      <c r="G314" s="196"/>
      <c r="H314" s="196"/>
      <c r="I314" s="196"/>
      <c r="J314" s="196"/>
      <c r="K314" s="197"/>
      <c r="L314" s="197"/>
      <c r="M314" s="197"/>
      <c r="N314" s="197"/>
      <c r="O314" s="197"/>
      <c r="P314" s="197"/>
      <c r="Q314" s="198"/>
      <c r="R314" s="257"/>
      <c r="S314" s="200"/>
      <c r="T314" s="200"/>
      <c r="U314" s="43"/>
      <c r="V314" s="199"/>
      <c r="W314" s="199"/>
      <c r="X314" s="199"/>
      <c r="Y314" s="199"/>
      <c r="Z314" s="199"/>
      <c r="AA314" s="43"/>
      <c r="AB314" s="199"/>
      <c r="AC314" s="196"/>
      <c r="AD314" s="461"/>
    </row>
    <row r="315" spans="1:30" ht="15.75" customHeight="1" x14ac:dyDescent="0.2">
      <c r="A315" s="460"/>
      <c r="B315" s="460"/>
      <c r="C315" s="194"/>
      <c r="D315" s="43"/>
      <c r="E315" s="43"/>
      <c r="F315" s="43"/>
      <c r="G315" s="196"/>
      <c r="H315" s="196"/>
      <c r="I315" s="196"/>
      <c r="J315" s="196"/>
      <c r="K315" s="197"/>
      <c r="L315" s="197"/>
      <c r="M315" s="197"/>
      <c r="N315" s="197"/>
      <c r="O315" s="197"/>
      <c r="P315" s="197"/>
      <c r="Q315" s="198"/>
      <c r="R315" s="257"/>
      <c r="S315" s="200"/>
      <c r="T315" s="200"/>
      <c r="U315" s="43"/>
      <c r="V315" s="199"/>
      <c r="W315" s="199"/>
      <c r="X315" s="199"/>
      <c r="Y315" s="199"/>
      <c r="Z315" s="199"/>
      <c r="AA315" s="43"/>
      <c r="AB315" s="199"/>
      <c r="AC315" s="196"/>
      <c r="AD315" s="461"/>
    </row>
    <row r="316" spans="1:30" ht="15.75" customHeight="1" x14ac:dyDescent="0.2">
      <c r="A316" s="460"/>
      <c r="B316" s="460"/>
      <c r="C316" s="194"/>
      <c r="D316" s="43"/>
      <c r="E316" s="43"/>
      <c r="F316" s="43"/>
      <c r="G316" s="196"/>
      <c r="H316" s="196"/>
      <c r="I316" s="196"/>
      <c r="J316" s="196"/>
      <c r="K316" s="197"/>
      <c r="L316" s="197"/>
      <c r="M316" s="197"/>
      <c r="N316" s="197"/>
      <c r="O316" s="197"/>
      <c r="P316" s="197"/>
      <c r="Q316" s="198"/>
      <c r="R316" s="257"/>
      <c r="S316" s="200"/>
      <c r="T316" s="200"/>
      <c r="U316" s="43"/>
      <c r="V316" s="199"/>
      <c r="W316" s="199"/>
      <c r="X316" s="199"/>
      <c r="Y316" s="199"/>
      <c r="Z316" s="199"/>
      <c r="AA316" s="43"/>
      <c r="AB316" s="199"/>
      <c r="AC316" s="196"/>
      <c r="AD316" s="461"/>
    </row>
    <row r="317" spans="1:30" ht="15.75" customHeight="1" x14ac:dyDescent="0.2">
      <c r="A317" s="460"/>
      <c r="B317" s="460"/>
      <c r="C317" s="194"/>
      <c r="D317" s="43"/>
      <c r="E317" s="43"/>
      <c r="F317" s="43"/>
      <c r="G317" s="196"/>
      <c r="H317" s="196"/>
      <c r="I317" s="196"/>
      <c r="J317" s="196"/>
      <c r="K317" s="197"/>
      <c r="L317" s="197"/>
      <c r="M317" s="197"/>
      <c r="N317" s="197"/>
      <c r="O317" s="197"/>
      <c r="P317" s="197"/>
      <c r="Q317" s="198"/>
      <c r="R317" s="257"/>
      <c r="S317" s="200"/>
      <c r="T317" s="200"/>
      <c r="U317" s="43"/>
      <c r="V317" s="199"/>
      <c r="W317" s="199"/>
      <c r="X317" s="199"/>
      <c r="Y317" s="199"/>
      <c r="Z317" s="199"/>
      <c r="AA317" s="43"/>
      <c r="AB317" s="199"/>
      <c r="AC317" s="196"/>
      <c r="AD317" s="461"/>
    </row>
    <row r="318" spans="1:30" ht="15.75" customHeight="1" x14ac:dyDescent="0.2">
      <c r="A318" s="460"/>
      <c r="B318" s="460"/>
      <c r="C318" s="194"/>
      <c r="D318" s="43"/>
      <c r="E318" s="43"/>
      <c r="F318" s="43"/>
      <c r="G318" s="196"/>
      <c r="H318" s="196"/>
      <c r="I318" s="196"/>
      <c r="J318" s="196"/>
      <c r="K318" s="197"/>
      <c r="L318" s="197"/>
      <c r="M318" s="197"/>
      <c r="N318" s="197"/>
      <c r="O318" s="197"/>
      <c r="P318" s="197"/>
      <c r="Q318" s="198"/>
      <c r="R318" s="257"/>
      <c r="S318" s="200"/>
      <c r="T318" s="200"/>
      <c r="U318" s="43"/>
      <c r="V318" s="199"/>
      <c r="W318" s="199"/>
      <c r="X318" s="199"/>
      <c r="Y318" s="199"/>
      <c r="Z318" s="199"/>
      <c r="AA318" s="43"/>
      <c r="AB318" s="199"/>
      <c r="AC318" s="196"/>
      <c r="AD318" s="461"/>
    </row>
    <row r="319" spans="1:30" ht="15.75" customHeight="1" x14ac:dyDescent="0.2">
      <c r="A319" s="460"/>
      <c r="B319" s="460"/>
      <c r="C319" s="194"/>
      <c r="D319" s="43"/>
      <c r="E319" s="43"/>
      <c r="F319" s="43"/>
      <c r="G319" s="196"/>
      <c r="H319" s="196"/>
      <c r="I319" s="196"/>
      <c r="J319" s="196"/>
      <c r="K319" s="197"/>
      <c r="L319" s="197"/>
      <c r="M319" s="197"/>
      <c r="N319" s="197"/>
      <c r="O319" s="197"/>
      <c r="P319" s="197"/>
      <c r="Q319" s="198"/>
      <c r="R319" s="257"/>
      <c r="S319" s="200"/>
      <c r="T319" s="200"/>
      <c r="U319" s="43"/>
      <c r="V319" s="199"/>
      <c r="W319" s="199"/>
      <c r="X319" s="199"/>
      <c r="Y319" s="199"/>
      <c r="Z319" s="199"/>
      <c r="AA319" s="43"/>
      <c r="AB319" s="199"/>
      <c r="AC319" s="196"/>
      <c r="AD319" s="461"/>
    </row>
    <row r="320" spans="1:30" ht="15.75" customHeight="1" x14ac:dyDescent="0.2">
      <c r="A320" s="460"/>
      <c r="B320" s="460"/>
      <c r="C320" s="194"/>
      <c r="D320" s="43"/>
      <c r="E320" s="43"/>
      <c r="F320" s="43"/>
      <c r="G320" s="196"/>
      <c r="H320" s="196"/>
      <c r="I320" s="196"/>
      <c r="J320" s="196"/>
      <c r="K320" s="197"/>
      <c r="L320" s="197"/>
      <c r="M320" s="197"/>
      <c r="N320" s="197"/>
      <c r="O320" s="197"/>
      <c r="P320" s="197"/>
      <c r="Q320" s="198"/>
      <c r="R320" s="257"/>
      <c r="S320" s="200"/>
      <c r="T320" s="200"/>
      <c r="U320" s="43"/>
      <c r="V320" s="199"/>
      <c r="W320" s="199"/>
      <c r="X320" s="199"/>
      <c r="Y320" s="199"/>
      <c r="Z320" s="199"/>
      <c r="AA320" s="43"/>
      <c r="AB320" s="199"/>
      <c r="AC320" s="196"/>
      <c r="AD320" s="461"/>
    </row>
    <row r="321" spans="1:30" ht="15.75" customHeight="1" x14ac:dyDescent="0.2">
      <c r="A321" s="460"/>
      <c r="B321" s="460"/>
      <c r="C321" s="194"/>
      <c r="D321" s="43"/>
      <c r="E321" s="43"/>
      <c r="F321" s="43"/>
      <c r="G321" s="196"/>
      <c r="H321" s="196"/>
      <c r="I321" s="196"/>
      <c r="J321" s="196"/>
      <c r="K321" s="197"/>
      <c r="L321" s="197"/>
      <c r="M321" s="197"/>
      <c r="N321" s="197"/>
      <c r="O321" s="197"/>
      <c r="P321" s="197"/>
      <c r="Q321" s="198"/>
      <c r="R321" s="257"/>
      <c r="S321" s="200"/>
      <c r="T321" s="200"/>
      <c r="U321" s="43"/>
      <c r="V321" s="199"/>
      <c r="W321" s="199"/>
      <c r="X321" s="199"/>
      <c r="Y321" s="199"/>
      <c r="Z321" s="199"/>
      <c r="AA321" s="43"/>
      <c r="AB321" s="199"/>
      <c r="AC321" s="196"/>
      <c r="AD321" s="461"/>
    </row>
    <row r="322" spans="1:30" ht="15.75" customHeight="1" x14ac:dyDescent="0.2">
      <c r="A322" s="460"/>
      <c r="B322" s="460"/>
      <c r="C322" s="194"/>
      <c r="D322" s="43"/>
      <c r="E322" s="43"/>
      <c r="F322" s="43"/>
      <c r="G322" s="196"/>
      <c r="H322" s="196"/>
      <c r="I322" s="196"/>
      <c r="J322" s="196"/>
      <c r="K322" s="197"/>
      <c r="L322" s="197"/>
      <c r="M322" s="197"/>
      <c r="N322" s="197"/>
      <c r="O322" s="197"/>
      <c r="P322" s="197"/>
      <c r="Q322" s="198"/>
      <c r="R322" s="257"/>
      <c r="S322" s="200"/>
      <c r="T322" s="200"/>
      <c r="U322" s="43"/>
      <c r="V322" s="199"/>
      <c r="W322" s="199"/>
      <c r="X322" s="199"/>
      <c r="Y322" s="199"/>
      <c r="Z322" s="199"/>
      <c r="AA322" s="43"/>
      <c r="AB322" s="199"/>
      <c r="AC322" s="196"/>
      <c r="AD322" s="461"/>
    </row>
    <row r="323" spans="1:30" ht="15.75" customHeight="1" x14ac:dyDescent="0.2">
      <c r="A323" s="460"/>
      <c r="B323" s="460"/>
      <c r="C323" s="194"/>
      <c r="D323" s="43"/>
      <c r="E323" s="43"/>
      <c r="F323" s="43"/>
      <c r="G323" s="196"/>
      <c r="H323" s="196"/>
      <c r="I323" s="196"/>
      <c r="J323" s="196"/>
      <c r="K323" s="197"/>
      <c r="L323" s="197"/>
      <c r="M323" s="197"/>
      <c r="N323" s="197"/>
      <c r="O323" s="197"/>
      <c r="P323" s="197"/>
      <c r="Q323" s="198"/>
      <c r="R323" s="257"/>
      <c r="S323" s="200"/>
      <c r="T323" s="200"/>
      <c r="U323" s="43"/>
      <c r="V323" s="199"/>
      <c r="W323" s="199"/>
      <c r="X323" s="199"/>
      <c r="Y323" s="199"/>
      <c r="Z323" s="199"/>
      <c r="AA323" s="43"/>
      <c r="AB323" s="199"/>
      <c r="AC323" s="196"/>
      <c r="AD323" s="461"/>
    </row>
    <row r="324" spans="1:30" ht="15.75" customHeight="1" x14ac:dyDescent="0.2">
      <c r="A324" s="460"/>
      <c r="B324" s="460"/>
      <c r="C324" s="194"/>
      <c r="D324" s="43"/>
      <c r="E324" s="43"/>
      <c r="F324" s="43"/>
      <c r="G324" s="196"/>
      <c r="H324" s="196"/>
      <c r="I324" s="196"/>
      <c r="J324" s="196"/>
      <c r="K324" s="197"/>
      <c r="L324" s="197"/>
      <c r="M324" s="197"/>
      <c r="N324" s="197"/>
      <c r="O324" s="197"/>
      <c r="P324" s="197"/>
      <c r="Q324" s="198"/>
      <c r="R324" s="257"/>
      <c r="S324" s="200"/>
      <c r="T324" s="200"/>
      <c r="U324" s="43"/>
      <c r="V324" s="199"/>
      <c r="W324" s="199"/>
      <c r="X324" s="199"/>
      <c r="Y324" s="199"/>
      <c r="Z324" s="199"/>
      <c r="AA324" s="43"/>
      <c r="AB324" s="199"/>
      <c r="AC324" s="196"/>
      <c r="AD324" s="461"/>
    </row>
    <row r="325" spans="1:30" ht="15.75" customHeight="1" x14ac:dyDescent="0.2">
      <c r="A325" s="460"/>
      <c r="B325" s="460"/>
      <c r="C325" s="194"/>
      <c r="D325" s="43"/>
      <c r="E325" s="43"/>
      <c r="F325" s="43"/>
      <c r="G325" s="196"/>
      <c r="H325" s="196"/>
      <c r="I325" s="196"/>
      <c r="J325" s="196"/>
      <c r="K325" s="197"/>
      <c r="L325" s="197"/>
      <c r="M325" s="197"/>
      <c r="N325" s="197"/>
      <c r="O325" s="197"/>
      <c r="P325" s="197"/>
      <c r="Q325" s="198"/>
      <c r="R325" s="257"/>
      <c r="S325" s="200"/>
      <c r="T325" s="200"/>
      <c r="U325" s="43"/>
      <c r="V325" s="199"/>
      <c r="W325" s="199"/>
      <c r="X325" s="199"/>
      <c r="Y325" s="199"/>
      <c r="Z325" s="199"/>
      <c r="AA325" s="43"/>
      <c r="AB325" s="199"/>
      <c r="AC325" s="196"/>
      <c r="AD325" s="461"/>
    </row>
    <row r="326" spans="1:30" ht="15.75" customHeight="1" x14ac:dyDescent="0.2">
      <c r="A326" s="460"/>
      <c r="B326" s="460"/>
      <c r="C326" s="194"/>
      <c r="D326" s="43"/>
      <c r="E326" s="43"/>
      <c r="F326" s="43"/>
      <c r="G326" s="196"/>
      <c r="H326" s="196"/>
      <c r="I326" s="196"/>
      <c r="J326" s="196"/>
      <c r="K326" s="197"/>
      <c r="L326" s="197"/>
      <c r="M326" s="197"/>
      <c r="N326" s="197"/>
      <c r="O326" s="197"/>
      <c r="P326" s="197"/>
      <c r="Q326" s="198"/>
      <c r="R326" s="257"/>
      <c r="S326" s="200"/>
      <c r="T326" s="200"/>
      <c r="U326" s="43"/>
      <c r="V326" s="199"/>
      <c r="W326" s="199"/>
      <c r="X326" s="199"/>
      <c r="Y326" s="199"/>
      <c r="Z326" s="199"/>
      <c r="AA326" s="43"/>
      <c r="AB326" s="199"/>
      <c r="AC326" s="196"/>
      <c r="AD326" s="461"/>
    </row>
    <row r="327" spans="1:30" ht="15.75" customHeight="1" x14ac:dyDescent="0.2">
      <c r="A327" s="460"/>
      <c r="B327" s="460"/>
      <c r="C327" s="194"/>
      <c r="D327" s="43"/>
      <c r="E327" s="43"/>
      <c r="F327" s="43"/>
      <c r="G327" s="196"/>
      <c r="H327" s="196"/>
      <c r="I327" s="196"/>
      <c r="J327" s="196"/>
      <c r="K327" s="197"/>
      <c r="L327" s="197"/>
      <c r="M327" s="197"/>
      <c r="N327" s="197"/>
      <c r="O327" s="197"/>
      <c r="P327" s="197"/>
      <c r="Q327" s="198"/>
      <c r="R327" s="257"/>
      <c r="S327" s="200"/>
      <c r="T327" s="200"/>
      <c r="U327" s="43"/>
      <c r="V327" s="199"/>
      <c r="W327" s="199"/>
      <c r="X327" s="199"/>
      <c r="Y327" s="199"/>
      <c r="Z327" s="199"/>
      <c r="AA327" s="43"/>
      <c r="AB327" s="199"/>
      <c r="AC327" s="196"/>
      <c r="AD327" s="461"/>
    </row>
    <row r="328" spans="1:30" ht="15.75" customHeight="1" x14ac:dyDescent="0.2">
      <c r="A328" s="460"/>
      <c r="B328" s="460"/>
      <c r="C328" s="194"/>
      <c r="D328" s="43"/>
      <c r="E328" s="43"/>
      <c r="F328" s="43"/>
      <c r="G328" s="196"/>
      <c r="H328" s="196"/>
      <c r="I328" s="196"/>
      <c r="J328" s="196"/>
      <c r="K328" s="197"/>
      <c r="L328" s="197"/>
      <c r="M328" s="197"/>
      <c r="N328" s="197"/>
      <c r="O328" s="197"/>
      <c r="P328" s="197"/>
      <c r="Q328" s="198"/>
      <c r="R328" s="257"/>
      <c r="S328" s="200"/>
      <c r="T328" s="200"/>
      <c r="U328" s="43"/>
      <c r="V328" s="199"/>
      <c r="W328" s="199"/>
      <c r="X328" s="199"/>
      <c r="Y328" s="199"/>
      <c r="Z328" s="199"/>
      <c r="AA328" s="43"/>
      <c r="AB328" s="199"/>
      <c r="AC328" s="196"/>
      <c r="AD328" s="461"/>
    </row>
    <row r="329" spans="1:30" ht="15.75" customHeight="1" x14ac:dyDescent="0.2">
      <c r="A329" s="460"/>
      <c r="B329" s="460"/>
      <c r="C329" s="194"/>
      <c r="D329" s="43"/>
      <c r="E329" s="43"/>
      <c r="F329" s="43"/>
      <c r="G329" s="196"/>
      <c r="H329" s="196"/>
      <c r="I329" s="196"/>
      <c r="J329" s="196"/>
      <c r="K329" s="197"/>
      <c r="L329" s="197"/>
      <c r="M329" s="197"/>
      <c r="N329" s="197"/>
      <c r="O329" s="197"/>
      <c r="P329" s="197"/>
      <c r="Q329" s="198"/>
      <c r="R329" s="257"/>
      <c r="S329" s="200"/>
      <c r="T329" s="200"/>
      <c r="U329" s="43"/>
      <c r="V329" s="199"/>
      <c r="W329" s="199"/>
      <c r="X329" s="199"/>
      <c r="Y329" s="199"/>
      <c r="Z329" s="199"/>
      <c r="AA329" s="43"/>
      <c r="AB329" s="199"/>
      <c r="AC329" s="196"/>
      <c r="AD329" s="461"/>
    </row>
    <row r="330" spans="1:30" ht="15.75" customHeight="1" x14ac:dyDescent="0.2">
      <c r="A330" s="460"/>
      <c r="B330" s="460"/>
      <c r="C330" s="194"/>
      <c r="D330" s="43"/>
      <c r="E330" s="43"/>
      <c r="F330" s="43"/>
      <c r="G330" s="196"/>
      <c r="H330" s="196"/>
      <c r="I330" s="196"/>
      <c r="J330" s="196"/>
      <c r="K330" s="197"/>
      <c r="L330" s="197"/>
      <c r="M330" s="197"/>
      <c r="N330" s="197"/>
      <c r="O330" s="197"/>
      <c r="P330" s="197"/>
      <c r="Q330" s="198"/>
      <c r="R330" s="257"/>
      <c r="S330" s="200"/>
      <c r="T330" s="200"/>
      <c r="U330" s="43"/>
      <c r="V330" s="199"/>
      <c r="W330" s="199"/>
      <c r="X330" s="199"/>
      <c r="Y330" s="199"/>
      <c r="Z330" s="199"/>
      <c r="AA330" s="43"/>
      <c r="AB330" s="199"/>
      <c r="AC330" s="196"/>
      <c r="AD330" s="461"/>
    </row>
    <row r="331" spans="1:30" ht="15.75" customHeight="1" x14ac:dyDescent="0.2">
      <c r="A331" s="460"/>
      <c r="B331" s="460"/>
      <c r="C331" s="194"/>
      <c r="D331" s="43"/>
      <c r="E331" s="43"/>
      <c r="F331" s="43"/>
      <c r="G331" s="196"/>
      <c r="H331" s="196"/>
      <c r="I331" s="196"/>
      <c r="J331" s="196"/>
      <c r="K331" s="197"/>
      <c r="L331" s="197"/>
      <c r="M331" s="197"/>
      <c r="N331" s="197"/>
      <c r="O331" s="197"/>
      <c r="P331" s="197"/>
      <c r="Q331" s="198"/>
      <c r="R331" s="257"/>
      <c r="S331" s="200"/>
      <c r="T331" s="200"/>
      <c r="U331" s="43"/>
      <c r="V331" s="199"/>
      <c r="W331" s="199"/>
      <c r="X331" s="199"/>
      <c r="Y331" s="199"/>
      <c r="Z331" s="199"/>
      <c r="AA331" s="43"/>
      <c r="AB331" s="199"/>
      <c r="AC331" s="196"/>
      <c r="AD331" s="461"/>
    </row>
    <row r="332" spans="1:30" ht="15.75" customHeight="1" x14ac:dyDescent="0.2">
      <c r="A332" s="460"/>
      <c r="B332" s="460"/>
      <c r="C332" s="194"/>
      <c r="D332" s="43"/>
      <c r="E332" s="43"/>
      <c r="F332" s="43"/>
      <c r="G332" s="196"/>
      <c r="H332" s="196"/>
      <c r="I332" s="196"/>
      <c r="J332" s="196"/>
      <c r="K332" s="197"/>
      <c r="L332" s="197"/>
      <c r="M332" s="197"/>
      <c r="N332" s="197"/>
      <c r="O332" s="197"/>
      <c r="P332" s="197"/>
      <c r="Q332" s="198"/>
      <c r="R332" s="257"/>
      <c r="S332" s="200"/>
      <c r="T332" s="200"/>
      <c r="U332" s="43"/>
      <c r="V332" s="199"/>
      <c r="W332" s="199"/>
      <c r="X332" s="199"/>
      <c r="Y332" s="199"/>
      <c r="Z332" s="199"/>
      <c r="AA332" s="43"/>
      <c r="AB332" s="199"/>
      <c r="AC332" s="196"/>
      <c r="AD332" s="461"/>
    </row>
    <row r="333" spans="1:30" ht="15.75" customHeight="1" x14ac:dyDescent="0.2">
      <c r="A333" s="460"/>
      <c r="B333" s="460"/>
      <c r="C333" s="194"/>
      <c r="D333" s="43"/>
      <c r="E333" s="43"/>
      <c r="F333" s="43"/>
      <c r="G333" s="196"/>
      <c r="H333" s="196"/>
      <c r="I333" s="196"/>
      <c r="J333" s="196"/>
      <c r="K333" s="197"/>
      <c r="L333" s="197"/>
      <c r="M333" s="197"/>
      <c r="N333" s="197"/>
      <c r="O333" s="197"/>
      <c r="P333" s="197"/>
      <c r="Q333" s="198"/>
      <c r="R333" s="257"/>
      <c r="S333" s="200"/>
      <c r="T333" s="200"/>
      <c r="U333" s="43"/>
      <c r="V333" s="199"/>
      <c r="W333" s="199"/>
      <c r="X333" s="199"/>
      <c r="Y333" s="199"/>
      <c r="Z333" s="199"/>
      <c r="AA333" s="43"/>
      <c r="AB333" s="199"/>
      <c r="AC333" s="196"/>
      <c r="AD333" s="461"/>
    </row>
    <row r="334" spans="1:30" ht="15.75" customHeight="1" x14ac:dyDescent="0.2">
      <c r="A334" s="460"/>
      <c r="B334" s="460"/>
      <c r="C334" s="194"/>
      <c r="D334" s="43"/>
      <c r="E334" s="43"/>
      <c r="F334" s="43"/>
      <c r="G334" s="196"/>
      <c r="H334" s="196"/>
      <c r="I334" s="196"/>
      <c r="J334" s="196"/>
      <c r="K334" s="197"/>
      <c r="L334" s="197"/>
      <c r="M334" s="197"/>
      <c r="N334" s="197"/>
      <c r="O334" s="197"/>
      <c r="P334" s="197"/>
      <c r="Q334" s="198"/>
      <c r="R334" s="257"/>
      <c r="S334" s="200"/>
      <c r="T334" s="200"/>
      <c r="U334" s="43"/>
      <c r="V334" s="199"/>
      <c r="W334" s="199"/>
      <c r="X334" s="199"/>
      <c r="Y334" s="199"/>
      <c r="Z334" s="199"/>
      <c r="AA334" s="43"/>
      <c r="AB334" s="199"/>
      <c r="AC334" s="196"/>
      <c r="AD334" s="461"/>
    </row>
    <row r="335" spans="1:30" ht="15.75" customHeight="1" x14ac:dyDescent="0.2">
      <c r="A335" s="460"/>
      <c r="B335" s="460"/>
      <c r="C335" s="194"/>
      <c r="D335" s="43"/>
      <c r="E335" s="43"/>
      <c r="F335" s="43"/>
      <c r="G335" s="196"/>
      <c r="H335" s="196"/>
      <c r="I335" s="196"/>
      <c r="J335" s="196"/>
      <c r="K335" s="197"/>
      <c r="L335" s="197"/>
      <c r="M335" s="197"/>
      <c r="N335" s="197"/>
      <c r="O335" s="197"/>
      <c r="P335" s="197"/>
      <c r="Q335" s="198"/>
      <c r="R335" s="257"/>
      <c r="S335" s="200"/>
      <c r="T335" s="200"/>
      <c r="U335" s="43"/>
      <c r="V335" s="199"/>
      <c r="W335" s="199"/>
      <c r="X335" s="199"/>
      <c r="Y335" s="199"/>
      <c r="Z335" s="199"/>
      <c r="AA335" s="43"/>
      <c r="AB335" s="199"/>
      <c r="AC335" s="196"/>
      <c r="AD335" s="461"/>
    </row>
    <row r="336" spans="1:30" ht="15.75" customHeight="1" x14ac:dyDescent="0.2">
      <c r="A336" s="460"/>
      <c r="B336" s="460"/>
      <c r="C336" s="194"/>
      <c r="D336" s="43"/>
      <c r="E336" s="43"/>
      <c r="F336" s="43"/>
      <c r="G336" s="196"/>
      <c r="H336" s="196"/>
      <c r="I336" s="196"/>
      <c r="J336" s="196"/>
      <c r="K336" s="197"/>
      <c r="L336" s="197"/>
      <c r="M336" s="197"/>
      <c r="N336" s="197"/>
      <c r="O336" s="197"/>
      <c r="P336" s="197"/>
      <c r="Q336" s="198"/>
      <c r="R336" s="257"/>
      <c r="S336" s="200"/>
      <c r="T336" s="200"/>
      <c r="U336" s="43"/>
      <c r="V336" s="199"/>
      <c r="W336" s="199"/>
      <c r="X336" s="199"/>
      <c r="Y336" s="199"/>
      <c r="Z336" s="199"/>
      <c r="AA336" s="43"/>
      <c r="AB336" s="199"/>
      <c r="AC336" s="196"/>
      <c r="AD336" s="461"/>
    </row>
    <row r="337" spans="1:30" ht="15.75" customHeight="1" x14ac:dyDescent="0.2">
      <c r="A337" s="460"/>
      <c r="B337" s="460"/>
      <c r="C337" s="194"/>
      <c r="D337" s="43"/>
      <c r="E337" s="43"/>
      <c r="F337" s="43"/>
      <c r="G337" s="196"/>
      <c r="H337" s="196"/>
      <c r="I337" s="196"/>
      <c r="J337" s="196"/>
      <c r="K337" s="197"/>
      <c r="L337" s="197"/>
      <c r="M337" s="197"/>
      <c r="N337" s="197"/>
      <c r="O337" s="197"/>
      <c r="P337" s="197"/>
      <c r="Q337" s="198"/>
      <c r="R337" s="257"/>
      <c r="S337" s="200"/>
      <c r="T337" s="200"/>
      <c r="U337" s="43"/>
      <c r="V337" s="199"/>
      <c r="W337" s="199"/>
      <c r="X337" s="199"/>
      <c r="Y337" s="199"/>
      <c r="Z337" s="199"/>
      <c r="AA337" s="43"/>
      <c r="AB337" s="199"/>
      <c r="AC337" s="196"/>
      <c r="AD337" s="461"/>
    </row>
    <row r="338" spans="1:30" ht="15.75" customHeight="1" x14ac:dyDescent="0.2">
      <c r="A338" s="460"/>
      <c r="B338" s="460"/>
      <c r="C338" s="194"/>
      <c r="D338" s="43"/>
      <c r="E338" s="43"/>
      <c r="F338" s="43"/>
      <c r="G338" s="196"/>
      <c r="H338" s="196"/>
      <c r="I338" s="196"/>
      <c r="J338" s="196"/>
      <c r="K338" s="197"/>
      <c r="L338" s="197"/>
      <c r="M338" s="197"/>
      <c r="N338" s="197"/>
      <c r="O338" s="197"/>
      <c r="P338" s="197"/>
      <c r="Q338" s="198"/>
      <c r="R338" s="257"/>
      <c r="S338" s="200"/>
      <c r="T338" s="200"/>
      <c r="U338" s="43"/>
      <c r="V338" s="199"/>
      <c r="W338" s="199"/>
      <c r="X338" s="199"/>
      <c r="Y338" s="199"/>
      <c r="Z338" s="199"/>
      <c r="AA338" s="43"/>
      <c r="AB338" s="199"/>
      <c r="AC338" s="196"/>
      <c r="AD338" s="461"/>
    </row>
    <row r="339" spans="1:30" ht="15.75" customHeight="1" x14ac:dyDescent="0.2">
      <c r="A339" s="460"/>
      <c r="B339" s="460"/>
      <c r="C339" s="194"/>
      <c r="D339" s="43"/>
      <c r="E339" s="43"/>
      <c r="F339" s="43"/>
      <c r="G339" s="196"/>
      <c r="H339" s="196"/>
      <c r="I339" s="196"/>
      <c r="J339" s="196"/>
      <c r="K339" s="197"/>
      <c r="L339" s="197"/>
      <c r="M339" s="197"/>
      <c r="N339" s="197"/>
      <c r="O339" s="197"/>
      <c r="P339" s="197"/>
      <c r="Q339" s="198"/>
      <c r="R339" s="257"/>
      <c r="S339" s="200"/>
      <c r="T339" s="200"/>
      <c r="U339" s="43"/>
      <c r="V339" s="199"/>
      <c r="W339" s="199"/>
      <c r="X339" s="199"/>
      <c r="Y339" s="199"/>
      <c r="Z339" s="199"/>
      <c r="AA339" s="43"/>
      <c r="AB339" s="199"/>
      <c r="AC339" s="196"/>
      <c r="AD339" s="461"/>
    </row>
    <row r="340" spans="1:30" ht="15.75" customHeight="1" x14ac:dyDescent="0.2">
      <c r="A340" s="460"/>
      <c r="B340" s="460"/>
      <c r="C340" s="194"/>
      <c r="D340" s="43"/>
      <c r="E340" s="43"/>
      <c r="F340" s="43"/>
      <c r="G340" s="196"/>
      <c r="H340" s="196"/>
      <c r="I340" s="196"/>
      <c r="J340" s="196"/>
      <c r="K340" s="197"/>
      <c r="L340" s="197"/>
      <c r="M340" s="197"/>
      <c r="N340" s="197"/>
      <c r="O340" s="197"/>
      <c r="P340" s="197"/>
      <c r="Q340" s="198"/>
      <c r="R340" s="257"/>
      <c r="S340" s="200"/>
      <c r="T340" s="200"/>
      <c r="U340" s="43"/>
      <c r="V340" s="199"/>
      <c r="W340" s="199"/>
      <c r="X340" s="199"/>
      <c r="Y340" s="199"/>
      <c r="Z340" s="199"/>
      <c r="AA340" s="43"/>
      <c r="AB340" s="199"/>
      <c r="AC340" s="196"/>
      <c r="AD340" s="461"/>
    </row>
    <row r="341" spans="1:30" ht="15.75" customHeight="1" x14ac:dyDescent="0.2">
      <c r="A341" s="460"/>
      <c r="B341" s="460"/>
      <c r="C341" s="194"/>
      <c r="D341" s="43"/>
      <c r="E341" s="43"/>
      <c r="F341" s="43"/>
      <c r="G341" s="196"/>
      <c r="H341" s="196"/>
      <c r="I341" s="196"/>
      <c r="J341" s="196"/>
      <c r="K341" s="197"/>
      <c r="L341" s="197"/>
      <c r="M341" s="197"/>
      <c r="N341" s="197"/>
      <c r="O341" s="197"/>
      <c r="P341" s="197"/>
      <c r="Q341" s="198"/>
      <c r="R341" s="257"/>
      <c r="S341" s="200"/>
      <c r="T341" s="200"/>
      <c r="U341" s="43"/>
      <c r="V341" s="199"/>
      <c r="W341" s="199"/>
      <c r="X341" s="199"/>
      <c r="Y341" s="199"/>
      <c r="Z341" s="199"/>
      <c r="AA341" s="43"/>
      <c r="AB341" s="199"/>
      <c r="AC341" s="196"/>
      <c r="AD341" s="461"/>
    </row>
    <row r="342" spans="1:30" ht="15.75" customHeight="1" x14ac:dyDescent="0.2">
      <c r="A342" s="460"/>
      <c r="B342" s="460"/>
      <c r="C342" s="194"/>
      <c r="D342" s="43"/>
      <c r="E342" s="43"/>
      <c r="F342" s="43"/>
      <c r="G342" s="196"/>
      <c r="H342" s="196"/>
      <c r="I342" s="196"/>
      <c r="J342" s="196"/>
      <c r="K342" s="197"/>
      <c r="L342" s="197"/>
      <c r="M342" s="197"/>
      <c r="N342" s="197"/>
      <c r="O342" s="197"/>
      <c r="P342" s="197"/>
      <c r="Q342" s="198"/>
      <c r="R342" s="257"/>
      <c r="S342" s="200"/>
      <c r="T342" s="200"/>
      <c r="U342" s="43"/>
      <c r="V342" s="199"/>
      <c r="W342" s="199"/>
      <c r="X342" s="199"/>
      <c r="Y342" s="199"/>
      <c r="Z342" s="199"/>
      <c r="AA342" s="43"/>
      <c r="AB342" s="199"/>
      <c r="AC342" s="196"/>
      <c r="AD342" s="461"/>
    </row>
    <row r="343" spans="1:30" ht="15.75" customHeight="1" x14ac:dyDescent="0.2">
      <c r="A343" s="460"/>
      <c r="B343" s="460"/>
      <c r="C343" s="194"/>
      <c r="D343" s="43"/>
      <c r="E343" s="43"/>
      <c r="F343" s="43"/>
      <c r="G343" s="196"/>
      <c r="H343" s="196"/>
      <c r="I343" s="196"/>
      <c r="J343" s="196"/>
      <c r="K343" s="197"/>
      <c r="L343" s="197"/>
      <c r="M343" s="197"/>
      <c r="N343" s="197"/>
      <c r="O343" s="197"/>
      <c r="P343" s="197"/>
      <c r="Q343" s="198"/>
      <c r="R343" s="257"/>
      <c r="S343" s="200"/>
      <c r="T343" s="200"/>
      <c r="U343" s="43"/>
      <c r="V343" s="199"/>
      <c r="W343" s="199"/>
      <c r="X343" s="199"/>
      <c r="Y343" s="199"/>
      <c r="Z343" s="199"/>
      <c r="AA343" s="43"/>
      <c r="AB343" s="199"/>
      <c r="AC343" s="196"/>
      <c r="AD343" s="461"/>
    </row>
    <row r="344" spans="1:30" ht="15.75" customHeight="1" x14ac:dyDescent="0.2">
      <c r="A344" s="460"/>
      <c r="B344" s="460"/>
      <c r="C344" s="194"/>
      <c r="D344" s="43"/>
      <c r="E344" s="43"/>
      <c r="F344" s="43"/>
      <c r="G344" s="196"/>
      <c r="H344" s="196"/>
      <c r="I344" s="196"/>
      <c r="J344" s="196"/>
      <c r="K344" s="197"/>
      <c r="L344" s="197"/>
      <c r="M344" s="197"/>
      <c r="N344" s="197"/>
      <c r="O344" s="197"/>
      <c r="P344" s="197"/>
      <c r="Q344" s="198"/>
      <c r="R344" s="257"/>
      <c r="S344" s="200"/>
      <c r="T344" s="200"/>
      <c r="U344" s="43"/>
      <c r="V344" s="199"/>
      <c r="W344" s="199"/>
      <c r="X344" s="199"/>
      <c r="Y344" s="199"/>
      <c r="Z344" s="199"/>
      <c r="AA344" s="43"/>
      <c r="AB344" s="199"/>
      <c r="AC344" s="196"/>
      <c r="AD344" s="461"/>
    </row>
    <row r="345" spans="1:30" ht="15.75" customHeight="1" x14ac:dyDescent="0.2">
      <c r="A345" s="460"/>
      <c r="B345" s="460"/>
      <c r="C345" s="194"/>
      <c r="D345" s="43"/>
      <c r="E345" s="43"/>
      <c r="F345" s="43"/>
      <c r="G345" s="196"/>
      <c r="H345" s="196"/>
      <c r="I345" s="196"/>
      <c r="J345" s="196"/>
      <c r="K345" s="197"/>
      <c r="L345" s="197"/>
      <c r="M345" s="197"/>
      <c r="N345" s="197"/>
      <c r="O345" s="197"/>
      <c r="P345" s="197"/>
      <c r="Q345" s="198"/>
      <c r="R345" s="257"/>
      <c r="S345" s="200"/>
      <c r="T345" s="200"/>
      <c r="U345" s="43"/>
      <c r="V345" s="199"/>
      <c r="W345" s="199"/>
      <c r="X345" s="199"/>
      <c r="Y345" s="199"/>
      <c r="Z345" s="199"/>
      <c r="AA345" s="43"/>
      <c r="AB345" s="199"/>
      <c r="AC345" s="196"/>
      <c r="AD345" s="461"/>
    </row>
    <row r="346" spans="1:30" ht="15.75" customHeight="1" x14ac:dyDescent="0.2">
      <c r="A346" s="460"/>
      <c r="B346" s="460"/>
      <c r="C346" s="194"/>
      <c r="D346" s="43"/>
      <c r="E346" s="43"/>
      <c r="F346" s="43"/>
      <c r="G346" s="196"/>
      <c r="H346" s="196"/>
      <c r="I346" s="196"/>
      <c r="J346" s="196"/>
      <c r="K346" s="197"/>
      <c r="L346" s="197"/>
      <c r="M346" s="197"/>
      <c r="N346" s="197"/>
      <c r="O346" s="197"/>
      <c r="P346" s="197"/>
      <c r="Q346" s="198"/>
      <c r="R346" s="257"/>
      <c r="S346" s="200"/>
      <c r="T346" s="200"/>
      <c r="U346" s="43"/>
      <c r="V346" s="199"/>
      <c r="W346" s="199"/>
      <c r="X346" s="199"/>
      <c r="Y346" s="199"/>
      <c r="Z346" s="199"/>
      <c r="AA346" s="43"/>
      <c r="AB346" s="199"/>
      <c r="AC346" s="196"/>
      <c r="AD346" s="461"/>
    </row>
    <row r="347" spans="1:30" ht="15.75" customHeight="1" x14ac:dyDescent="0.2">
      <c r="A347" s="460"/>
      <c r="B347" s="460"/>
      <c r="C347" s="194"/>
      <c r="D347" s="43"/>
      <c r="E347" s="43"/>
      <c r="F347" s="43"/>
      <c r="G347" s="196"/>
      <c r="H347" s="196"/>
      <c r="I347" s="196"/>
      <c r="J347" s="196"/>
      <c r="K347" s="197"/>
      <c r="L347" s="197"/>
      <c r="M347" s="197"/>
      <c r="N347" s="197"/>
      <c r="O347" s="197"/>
      <c r="P347" s="197"/>
      <c r="Q347" s="198"/>
      <c r="R347" s="257"/>
      <c r="S347" s="200"/>
      <c r="T347" s="200"/>
      <c r="U347" s="43"/>
      <c r="V347" s="199"/>
      <c r="W347" s="199"/>
      <c r="X347" s="199"/>
      <c r="Y347" s="199"/>
      <c r="Z347" s="199"/>
      <c r="AA347" s="43"/>
      <c r="AB347" s="199"/>
      <c r="AC347" s="196"/>
      <c r="AD347" s="461"/>
    </row>
    <row r="348" spans="1:30" ht="15.75" customHeight="1" x14ac:dyDescent="0.2">
      <c r="A348" s="460"/>
      <c r="B348" s="460"/>
      <c r="C348" s="194"/>
      <c r="D348" s="43"/>
      <c r="E348" s="43"/>
      <c r="F348" s="43"/>
      <c r="G348" s="196"/>
      <c r="H348" s="196"/>
      <c r="I348" s="196"/>
      <c r="J348" s="196"/>
      <c r="K348" s="197"/>
      <c r="L348" s="197"/>
      <c r="M348" s="197"/>
      <c r="N348" s="197"/>
      <c r="O348" s="197"/>
      <c r="P348" s="197"/>
      <c r="Q348" s="198"/>
      <c r="R348" s="257"/>
      <c r="S348" s="200"/>
      <c r="T348" s="200"/>
      <c r="U348" s="43"/>
      <c r="V348" s="199"/>
      <c r="W348" s="199"/>
      <c r="X348" s="199"/>
      <c r="Y348" s="199"/>
      <c r="Z348" s="199"/>
      <c r="AA348" s="43"/>
      <c r="AB348" s="199"/>
      <c r="AC348" s="196"/>
      <c r="AD348" s="461"/>
    </row>
    <row r="349" spans="1:30" ht="15.75" customHeight="1" x14ac:dyDescent="0.2">
      <c r="A349" s="460"/>
      <c r="B349" s="460"/>
      <c r="C349" s="194"/>
      <c r="D349" s="43"/>
      <c r="E349" s="43"/>
      <c r="F349" s="43"/>
      <c r="G349" s="196"/>
      <c r="H349" s="196"/>
      <c r="I349" s="196"/>
      <c r="J349" s="196"/>
      <c r="K349" s="197"/>
      <c r="L349" s="197"/>
      <c r="M349" s="197"/>
      <c r="N349" s="197"/>
      <c r="O349" s="197"/>
      <c r="P349" s="197"/>
      <c r="Q349" s="198"/>
      <c r="R349" s="257"/>
      <c r="S349" s="200"/>
      <c r="T349" s="200"/>
      <c r="U349" s="43"/>
      <c r="V349" s="199"/>
      <c r="W349" s="199"/>
      <c r="X349" s="199"/>
      <c r="Y349" s="199"/>
      <c r="Z349" s="199"/>
      <c r="AA349" s="43"/>
      <c r="AB349" s="199"/>
      <c r="AC349" s="196"/>
      <c r="AD349" s="461"/>
    </row>
    <row r="350" spans="1:30" ht="15.75" customHeight="1" x14ac:dyDescent="0.2">
      <c r="A350" s="460"/>
      <c r="B350" s="460"/>
      <c r="C350" s="194"/>
      <c r="D350" s="43"/>
      <c r="E350" s="43"/>
      <c r="F350" s="43"/>
      <c r="G350" s="196"/>
      <c r="H350" s="196"/>
      <c r="I350" s="196"/>
      <c r="J350" s="196"/>
      <c r="K350" s="197"/>
      <c r="L350" s="197"/>
      <c r="M350" s="197"/>
      <c r="N350" s="197"/>
      <c r="O350" s="197"/>
      <c r="P350" s="197"/>
      <c r="Q350" s="198"/>
      <c r="R350" s="257"/>
      <c r="S350" s="200"/>
      <c r="T350" s="200"/>
      <c r="U350" s="43"/>
      <c r="V350" s="199"/>
      <c r="W350" s="199"/>
      <c r="X350" s="199"/>
      <c r="Y350" s="199"/>
      <c r="Z350" s="199"/>
      <c r="AA350" s="43"/>
      <c r="AB350" s="199"/>
      <c r="AC350" s="196"/>
      <c r="AD350" s="461"/>
    </row>
    <row r="351" spans="1:30" ht="15.75" customHeight="1" x14ac:dyDescent="0.2">
      <c r="A351" s="460"/>
      <c r="B351" s="460"/>
      <c r="C351" s="194"/>
      <c r="D351" s="43"/>
      <c r="E351" s="43"/>
      <c r="F351" s="43"/>
      <c r="G351" s="196"/>
      <c r="H351" s="196"/>
      <c r="I351" s="196"/>
      <c r="J351" s="196"/>
      <c r="K351" s="197"/>
      <c r="L351" s="197"/>
      <c r="M351" s="197"/>
      <c r="N351" s="197"/>
      <c r="O351" s="197"/>
      <c r="P351" s="197"/>
      <c r="Q351" s="198"/>
      <c r="R351" s="257"/>
      <c r="S351" s="200"/>
      <c r="T351" s="200"/>
      <c r="U351" s="43"/>
      <c r="V351" s="199"/>
      <c r="W351" s="199"/>
      <c r="X351" s="199"/>
      <c r="Y351" s="199"/>
      <c r="Z351" s="199"/>
      <c r="AA351" s="43"/>
      <c r="AB351" s="199"/>
      <c r="AC351" s="196"/>
      <c r="AD351" s="461"/>
    </row>
    <row r="352" spans="1:30" ht="15.75" customHeight="1" x14ac:dyDescent="0.2">
      <c r="A352" s="460"/>
      <c r="B352" s="460"/>
      <c r="C352" s="194"/>
      <c r="D352" s="43"/>
      <c r="E352" s="43"/>
      <c r="F352" s="43"/>
      <c r="G352" s="196"/>
      <c r="H352" s="196"/>
      <c r="I352" s="196"/>
      <c r="J352" s="196"/>
      <c r="K352" s="197"/>
      <c r="L352" s="197"/>
      <c r="M352" s="197"/>
      <c r="N352" s="197"/>
      <c r="O352" s="197"/>
      <c r="P352" s="197"/>
      <c r="Q352" s="198"/>
      <c r="R352" s="257"/>
      <c r="S352" s="200"/>
      <c r="T352" s="200"/>
      <c r="U352" s="43"/>
      <c r="V352" s="199"/>
      <c r="W352" s="199"/>
      <c r="X352" s="199"/>
      <c r="Y352" s="199"/>
      <c r="Z352" s="199"/>
      <c r="AA352" s="43"/>
      <c r="AB352" s="199"/>
      <c r="AC352" s="196"/>
      <c r="AD352" s="461"/>
    </row>
    <row r="353" spans="1:30" ht="15.75" customHeight="1" x14ac:dyDescent="0.2">
      <c r="A353" s="460"/>
      <c r="B353" s="460"/>
      <c r="C353" s="194"/>
      <c r="D353" s="43"/>
      <c r="E353" s="43"/>
      <c r="F353" s="43"/>
      <c r="G353" s="196"/>
      <c r="H353" s="196"/>
      <c r="I353" s="196"/>
      <c r="J353" s="196"/>
      <c r="K353" s="197"/>
      <c r="L353" s="197"/>
      <c r="M353" s="197"/>
      <c r="N353" s="197"/>
      <c r="O353" s="197"/>
      <c r="P353" s="197"/>
      <c r="Q353" s="198"/>
      <c r="R353" s="257"/>
      <c r="S353" s="200"/>
      <c r="T353" s="200"/>
      <c r="U353" s="43"/>
      <c r="V353" s="199"/>
      <c r="W353" s="199"/>
      <c r="X353" s="199"/>
      <c r="Y353" s="199"/>
      <c r="Z353" s="199"/>
      <c r="AA353" s="43"/>
      <c r="AB353" s="199"/>
      <c r="AC353" s="196"/>
      <c r="AD353" s="461"/>
    </row>
    <row r="354" spans="1:30" ht="15.75" customHeight="1" x14ac:dyDescent="0.2">
      <c r="A354" s="460"/>
      <c r="B354" s="460"/>
      <c r="C354" s="194"/>
      <c r="D354" s="43"/>
      <c r="E354" s="43"/>
      <c r="F354" s="43"/>
      <c r="G354" s="196"/>
      <c r="H354" s="196"/>
      <c r="I354" s="196"/>
      <c r="J354" s="196"/>
      <c r="K354" s="197"/>
      <c r="L354" s="197"/>
      <c r="M354" s="197"/>
      <c r="N354" s="197"/>
      <c r="O354" s="197"/>
      <c r="P354" s="197"/>
      <c r="Q354" s="198"/>
      <c r="R354" s="257"/>
      <c r="S354" s="200"/>
      <c r="T354" s="200"/>
      <c r="U354" s="43"/>
      <c r="V354" s="199"/>
      <c r="W354" s="199"/>
      <c r="X354" s="199"/>
      <c r="Y354" s="199"/>
      <c r="Z354" s="199"/>
      <c r="AA354" s="43"/>
      <c r="AB354" s="199"/>
      <c r="AC354" s="196"/>
      <c r="AD354" s="461"/>
    </row>
    <row r="355" spans="1:30" ht="15.75" customHeight="1" x14ac:dyDescent="0.2">
      <c r="A355" s="460"/>
      <c r="B355" s="460"/>
      <c r="C355" s="194"/>
      <c r="D355" s="43"/>
      <c r="E355" s="43"/>
      <c r="F355" s="43"/>
      <c r="G355" s="196"/>
      <c r="H355" s="196"/>
      <c r="I355" s="196"/>
      <c r="J355" s="196"/>
      <c r="K355" s="197"/>
      <c r="L355" s="197"/>
      <c r="M355" s="197"/>
      <c r="N355" s="197"/>
      <c r="O355" s="197"/>
      <c r="P355" s="197"/>
      <c r="Q355" s="198"/>
      <c r="R355" s="257"/>
      <c r="S355" s="200"/>
      <c r="T355" s="200"/>
      <c r="U355" s="43"/>
      <c r="V355" s="199"/>
      <c r="W355" s="199"/>
      <c r="X355" s="199"/>
      <c r="Y355" s="199"/>
      <c r="Z355" s="199"/>
      <c r="AA355" s="43"/>
      <c r="AB355" s="199"/>
      <c r="AC355" s="196"/>
      <c r="AD355" s="461"/>
    </row>
    <row r="356" spans="1:30" ht="15.75" customHeight="1" x14ac:dyDescent="0.2">
      <c r="A356" s="460"/>
      <c r="B356" s="460"/>
      <c r="C356" s="194"/>
      <c r="D356" s="43"/>
      <c r="E356" s="43"/>
      <c r="F356" s="43"/>
      <c r="G356" s="196"/>
      <c r="H356" s="196"/>
      <c r="I356" s="196"/>
      <c r="J356" s="196"/>
      <c r="K356" s="197"/>
      <c r="L356" s="197"/>
      <c r="M356" s="197"/>
      <c r="N356" s="197"/>
      <c r="O356" s="197"/>
      <c r="P356" s="197"/>
      <c r="Q356" s="198"/>
      <c r="R356" s="257"/>
      <c r="S356" s="200"/>
      <c r="T356" s="200"/>
      <c r="U356" s="43"/>
      <c r="V356" s="199"/>
      <c r="W356" s="199"/>
      <c r="X356" s="199"/>
      <c r="Y356" s="199"/>
      <c r="Z356" s="199"/>
      <c r="AA356" s="43"/>
      <c r="AB356" s="199"/>
      <c r="AC356" s="196"/>
      <c r="AD356" s="461"/>
    </row>
    <row r="357" spans="1:30" ht="15.75" customHeight="1" x14ac:dyDescent="0.2">
      <c r="A357" s="460"/>
      <c r="B357" s="460"/>
      <c r="C357" s="194"/>
      <c r="D357" s="43"/>
      <c r="E357" s="43"/>
      <c r="F357" s="43"/>
      <c r="G357" s="196"/>
      <c r="H357" s="196"/>
      <c r="I357" s="196"/>
      <c r="J357" s="196"/>
      <c r="K357" s="197"/>
      <c r="L357" s="197"/>
      <c r="M357" s="197"/>
      <c r="N357" s="197"/>
      <c r="O357" s="197"/>
      <c r="P357" s="197"/>
      <c r="Q357" s="198"/>
      <c r="R357" s="257"/>
      <c r="S357" s="200"/>
      <c r="T357" s="200"/>
      <c r="U357" s="43"/>
      <c r="V357" s="199"/>
      <c r="W357" s="199"/>
      <c r="X357" s="199"/>
      <c r="Y357" s="199"/>
      <c r="Z357" s="199"/>
      <c r="AA357" s="43"/>
      <c r="AB357" s="199"/>
      <c r="AC357" s="196"/>
      <c r="AD357" s="461"/>
    </row>
    <row r="358" spans="1:30" ht="15.75" customHeight="1" x14ac:dyDescent="0.2">
      <c r="A358" s="460"/>
      <c r="B358" s="460"/>
      <c r="C358" s="194"/>
      <c r="D358" s="43"/>
      <c r="E358" s="43"/>
      <c r="F358" s="43"/>
      <c r="G358" s="196"/>
      <c r="H358" s="196"/>
      <c r="I358" s="196"/>
      <c r="J358" s="196"/>
      <c r="K358" s="197"/>
      <c r="L358" s="197"/>
      <c r="M358" s="197"/>
      <c r="N358" s="197"/>
      <c r="O358" s="197"/>
      <c r="P358" s="197"/>
      <c r="Q358" s="198"/>
      <c r="R358" s="257"/>
      <c r="S358" s="200"/>
      <c r="T358" s="200"/>
      <c r="U358" s="43"/>
      <c r="V358" s="199"/>
      <c r="W358" s="199"/>
      <c r="X358" s="199"/>
      <c r="Y358" s="199"/>
      <c r="Z358" s="199"/>
      <c r="AA358" s="43"/>
      <c r="AB358" s="199"/>
      <c r="AC358" s="196"/>
      <c r="AD358" s="461"/>
    </row>
    <row r="359" spans="1:30" ht="15.75" customHeight="1" x14ac:dyDescent="0.2">
      <c r="A359" s="460"/>
      <c r="B359" s="460"/>
      <c r="C359" s="194"/>
      <c r="D359" s="43"/>
      <c r="E359" s="43"/>
      <c r="F359" s="43"/>
      <c r="G359" s="196"/>
      <c r="H359" s="196"/>
      <c r="I359" s="196"/>
      <c r="J359" s="196"/>
      <c r="K359" s="197"/>
      <c r="L359" s="197"/>
      <c r="M359" s="197"/>
      <c r="N359" s="197"/>
      <c r="O359" s="197"/>
      <c r="P359" s="197"/>
      <c r="Q359" s="198"/>
      <c r="R359" s="257"/>
      <c r="S359" s="200"/>
      <c r="T359" s="200"/>
      <c r="U359" s="43"/>
      <c r="V359" s="199"/>
      <c r="W359" s="199"/>
      <c r="X359" s="199"/>
      <c r="Y359" s="199"/>
      <c r="Z359" s="199"/>
      <c r="AA359" s="43"/>
      <c r="AB359" s="199"/>
      <c r="AC359" s="196"/>
      <c r="AD359" s="461"/>
    </row>
    <row r="360" spans="1:30" ht="15.75" customHeight="1" x14ac:dyDescent="0.2">
      <c r="A360" s="460"/>
      <c r="B360" s="460"/>
      <c r="C360" s="194"/>
      <c r="D360" s="43"/>
      <c r="E360" s="43"/>
      <c r="F360" s="43"/>
      <c r="G360" s="196"/>
      <c r="H360" s="196"/>
      <c r="I360" s="196"/>
      <c r="J360" s="196"/>
      <c r="K360" s="197"/>
      <c r="L360" s="197"/>
      <c r="M360" s="197"/>
      <c r="N360" s="197"/>
      <c r="O360" s="197"/>
      <c r="P360" s="197"/>
      <c r="Q360" s="198"/>
      <c r="R360" s="257"/>
      <c r="S360" s="200"/>
      <c r="T360" s="200"/>
      <c r="U360" s="43"/>
      <c r="V360" s="199"/>
      <c r="W360" s="199"/>
      <c r="X360" s="199"/>
      <c r="Y360" s="199"/>
      <c r="Z360" s="199"/>
      <c r="AA360" s="43"/>
      <c r="AB360" s="199"/>
      <c r="AC360" s="196"/>
      <c r="AD360" s="461"/>
    </row>
    <row r="361" spans="1:30" ht="15.75" customHeight="1" x14ac:dyDescent="0.2">
      <c r="A361" s="460"/>
      <c r="B361" s="460"/>
      <c r="C361" s="194"/>
      <c r="D361" s="43"/>
      <c r="E361" s="43"/>
      <c r="F361" s="43"/>
      <c r="G361" s="196"/>
      <c r="H361" s="196"/>
      <c r="I361" s="196"/>
      <c r="J361" s="196"/>
      <c r="K361" s="197"/>
      <c r="L361" s="197"/>
      <c r="M361" s="197"/>
      <c r="N361" s="197"/>
      <c r="O361" s="197"/>
      <c r="P361" s="197"/>
      <c r="Q361" s="198"/>
      <c r="R361" s="257"/>
      <c r="S361" s="200"/>
      <c r="T361" s="200"/>
      <c r="U361" s="43"/>
      <c r="V361" s="199"/>
      <c r="W361" s="199"/>
      <c r="X361" s="199"/>
      <c r="Y361" s="199"/>
      <c r="Z361" s="199"/>
      <c r="AA361" s="43"/>
      <c r="AB361" s="199"/>
      <c r="AC361" s="196"/>
      <c r="AD361" s="461"/>
    </row>
    <row r="362" spans="1:30" ht="15.75" customHeight="1" x14ac:dyDescent="0.2">
      <c r="A362" s="460"/>
      <c r="B362" s="460"/>
      <c r="C362" s="194"/>
      <c r="D362" s="43"/>
      <c r="E362" s="43"/>
      <c r="F362" s="43"/>
      <c r="G362" s="196"/>
      <c r="H362" s="196"/>
      <c r="I362" s="196"/>
      <c r="J362" s="196"/>
      <c r="K362" s="197"/>
      <c r="L362" s="197"/>
      <c r="M362" s="197"/>
      <c r="N362" s="197"/>
      <c r="O362" s="197"/>
      <c r="P362" s="197"/>
      <c r="Q362" s="198"/>
      <c r="R362" s="257"/>
      <c r="S362" s="200"/>
      <c r="T362" s="200"/>
      <c r="U362" s="43"/>
      <c r="V362" s="199"/>
      <c r="W362" s="199"/>
      <c r="X362" s="199"/>
      <c r="Y362" s="199"/>
      <c r="Z362" s="199"/>
      <c r="AA362" s="43"/>
      <c r="AB362" s="199"/>
      <c r="AC362" s="196"/>
      <c r="AD362" s="461"/>
    </row>
    <row r="363" spans="1:30" ht="15.75" customHeight="1" x14ac:dyDescent="0.2">
      <c r="A363" s="460"/>
      <c r="B363" s="460"/>
      <c r="C363" s="194"/>
      <c r="D363" s="43"/>
      <c r="E363" s="43"/>
      <c r="F363" s="43"/>
      <c r="G363" s="196"/>
      <c r="H363" s="196"/>
      <c r="I363" s="196"/>
      <c r="J363" s="196"/>
      <c r="K363" s="197"/>
      <c r="L363" s="197"/>
      <c r="M363" s="197"/>
      <c r="N363" s="197"/>
      <c r="O363" s="197"/>
      <c r="P363" s="197"/>
      <c r="Q363" s="198"/>
      <c r="R363" s="257"/>
      <c r="S363" s="200"/>
      <c r="T363" s="200"/>
      <c r="U363" s="43"/>
      <c r="V363" s="199"/>
      <c r="W363" s="199"/>
      <c r="X363" s="199"/>
      <c r="Y363" s="199"/>
      <c r="Z363" s="199"/>
      <c r="AA363" s="43"/>
      <c r="AB363" s="199"/>
      <c r="AC363" s="196"/>
      <c r="AD363" s="461"/>
    </row>
    <row r="364" spans="1:30" ht="15.75" customHeight="1" x14ac:dyDescent="0.2">
      <c r="A364" s="460"/>
      <c r="B364" s="460"/>
      <c r="C364" s="194"/>
      <c r="D364" s="43"/>
      <c r="E364" s="43"/>
      <c r="F364" s="43"/>
      <c r="G364" s="196"/>
      <c r="H364" s="196"/>
      <c r="I364" s="196"/>
      <c r="J364" s="196"/>
      <c r="K364" s="197"/>
      <c r="L364" s="197"/>
      <c r="M364" s="197"/>
      <c r="N364" s="197"/>
      <c r="O364" s="197"/>
      <c r="P364" s="197"/>
      <c r="Q364" s="198"/>
      <c r="R364" s="257"/>
      <c r="S364" s="200"/>
      <c r="T364" s="200"/>
      <c r="U364" s="43"/>
      <c r="V364" s="199"/>
      <c r="W364" s="199"/>
      <c r="X364" s="199"/>
      <c r="Y364" s="199"/>
      <c r="Z364" s="199"/>
      <c r="AA364" s="43"/>
      <c r="AB364" s="199"/>
      <c r="AC364" s="196"/>
      <c r="AD364" s="461"/>
    </row>
    <row r="365" spans="1:30" ht="15.75" customHeight="1" x14ac:dyDescent="0.2">
      <c r="A365" s="460"/>
      <c r="B365" s="460"/>
      <c r="C365" s="194"/>
      <c r="D365" s="43"/>
      <c r="E365" s="43"/>
      <c r="F365" s="43"/>
      <c r="G365" s="196"/>
      <c r="H365" s="196"/>
      <c r="I365" s="196"/>
      <c r="J365" s="196"/>
      <c r="K365" s="197"/>
      <c r="L365" s="197"/>
      <c r="M365" s="197"/>
      <c r="N365" s="197"/>
      <c r="O365" s="197"/>
      <c r="P365" s="197"/>
      <c r="Q365" s="198"/>
      <c r="R365" s="257"/>
      <c r="S365" s="200"/>
      <c r="T365" s="200"/>
      <c r="U365" s="43"/>
      <c r="V365" s="199"/>
      <c r="W365" s="199"/>
      <c r="X365" s="199"/>
      <c r="Y365" s="199"/>
      <c r="Z365" s="199"/>
      <c r="AA365" s="43"/>
      <c r="AB365" s="199"/>
      <c r="AC365" s="196"/>
      <c r="AD365" s="461"/>
    </row>
    <row r="366" spans="1:30" ht="15.75" customHeight="1" x14ac:dyDescent="0.2">
      <c r="A366" s="460"/>
      <c r="B366" s="460"/>
      <c r="C366" s="194"/>
      <c r="D366" s="43"/>
      <c r="E366" s="43"/>
      <c r="F366" s="43"/>
      <c r="G366" s="196"/>
      <c r="H366" s="196"/>
      <c r="I366" s="196"/>
      <c r="J366" s="196"/>
      <c r="K366" s="197"/>
      <c r="L366" s="197"/>
      <c r="M366" s="197"/>
      <c r="N366" s="197"/>
      <c r="O366" s="197"/>
      <c r="P366" s="197"/>
      <c r="Q366" s="198"/>
      <c r="R366" s="257"/>
      <c r="S366" s="200"/>
      <c r="T366" s="200"/>
      <c r="U366" s="43"/>
      <c r="V366" s="199"/>
      <c r="W366" s="199"/>
      <c r="X366" s="199"/>
      <c r="Y366" s="199"/>
      <c r="Z366" s="199"/>
      <c r="AA366" s="43"/>
      <c r="AB366" s="199"/>
      <c r="AC366" s="196"/>
      <c r="AD366" s="461"/>
    </row>
    <row r="367" spans="1:30" ht="15.75" customHeight="1" x14ac:dyDescent="0.2">
      <c r="A367" s="460"/>
      <c r="B367" s="460"/>
      <c r="C367" s="194"/>
      <c r="D367" s="43"/>
      <c r="E367" s="43"/>
      <c r="F367" s="43"/>
      <c r="G367" s="196"/>
      <c r="H367" s="196"/>
      <c r="I367" s="196"/>
      <c r="J367" s="196"/>
      <c r="K367" s="197"/>
      <c r="L367" s="197"/>
      <c r="M367" s="197"/>
      <c r="N367" s="197"/>
      <c r="O367" s="197"/>
      <c r="P367" s="197"/>
      <c r="Q367" s="198"/>
      <c r="R367" s="257"/>
      <c r="S367" s="200"/>
      <c r="T367" s="200"/>
      <c r="U367" s="43"/>
      <c r="V367" s="199"/>
      <c r="W367" s="199"/>
      <c r="X367" s="199"/>
      <c r="Y367" s="199"/>
      <c r="Z367" s="199"/>
      <c r="AA367" s="43"/>
      <c r="AB367" s="199"/>
      <c r="AC367" s="196"/>
      <c r="AD367" s="461"/>
    </row>
    <row r="368" spans="1:30" ht="15.75" customHeight="1" x14ac:dyDescent="0.2">
      <c r="A368" s="460"/>
      <c r="B368" s="460"/>
      <c r="C368" s="194"/>
      <c r="D368" s="43"/>
      <c r="E368" s="43"/>
      <c r="F368" s="43"/>
      <c r="G368" s="196"/>
      <c r="H368" s="196"/>
      <c r="I368" s="196"/>
      <c r="J368" s="196"/>
      <c r="K368" s="197"/>
      <c r="L368" s="197"/>
      <c r="M368" s="197"/>
      <c r="N368" s="197"/>
      <c r="O368" s="197"/>
      <c r="P368" s="197"/>
      <c r="Q368" s="198"/>
      <c r="R368" s="257"/>
      <c r="S368" s="200"/>
      <c r="T368" s="200"/>
      <c r="U368" s="43"/>
      <c r="V368" s="199"/>
      <c r="W368" s="199"/>
      <c r="X368" s="199"/>
      <c r="Y368" s="199"/>
      <c r="Z368" s="199"/>
      <c r="AA368" s="43"/>
      <c r="AB368" s="199"/>
      <c r="AC368" s="196"/>
      <c r="AD368" s="461"/>
    </row>
    <row r="369" spans="1:30" ht="15.75" customHeight="1" x14ac:dyDescent="0.2">
      <c r="A369" s="460"/>
      <c r="B369" s="460"/>
      <c r="C369" s="194"/>
      <c r="D369" s="43"/>
      <c r="E369" s="43"/>
      <c r="F369" s="43"/>
      <c r="G369" s="196"/>
      <c r="H369" s="196"/>
      <c r="I369" s="196"/>
      <c r="J369" s="196"/>
      <c r="K369" s="197"/>
      <c r="L369" s="197"/>
      <c r="M369" s="197"/>
      <c r="N369" s="197"/>
      <c r="O369" s="197"/>
      <c r="P369" s="197"/>
      <c r="Q369" s="198"/>
      <c r="R369" s="257"/>
      <c r="S369" s="200"/>
      <c r="T369" s="200"/>
      <c r="U369" s="43"/>
      <c r="V369" s="199"/>
      <c r="W369" s="199"/>
      <c r="X369" s="199"/>
      <c r="Y369" s="199"/>
      <c r="Z369" s="199"/>
      <c r="AA369" s="43"/>
      <c r="AB369" s="199"/>
      <c r="AC369" s="196"/>
      <c r="AD369" s="461"/>
    </row>
    <row r="370" spans="1:30" ht="15.75" customHeight="1" x14ac:dyDescent="0.2">
      <c r="A370" s="460"/>
      <c r="B370" s="460"/>
      <c r="C370" s="194"/>
      <c r="D370" s="43"/>
      <c r="E370" s="43"/>
      <c r="F370" s="43"/>
      <c r="G370" s="196"/>
      <c r="H370" s="196"/>
      <c r="I370" s="196"/>
      <c r="J370" s="196"/>
      <c r="K370" s="197"/>
      <c r="L370" s="197"/>
      <c r="M370" s="197"/>
      <c r="N370" s="197"/>
      <c r="O370" s="197"/>
      <c r="P370" s="197"/>
      <c r="Q370" s="198"/>
      <c r="R370" s="257"/>
      <c r="S370" s="200"/>
      <c r="T370" s="200"/>
      <c r="U370" s="43"/>
      <c r="V370" s="199"/>
      <c r="W370" s="199"/>
      <c r="X370" s="199"/>
      <c r="Y370" s="199"/>
      <c r="Z370" s="199"/>
      <c r="AA370" s="43"/>
      <c r="AB370" s="199"/>
      <c r="AC370" s="196"/>
      <c r="AD370" s="461"/>
    </row>
    <row r="371" spans="1:30" ht="15.75" customHeight="1" x14ac:dyDescent="0.2">
      <c r="A371" s="460"/>
      <c r="B371" s="460"/>
      <c r="C371" s="194"/>
      <c r="D371" s="43"/>
      <c r="E371" s="43"/>
      <c r="F371" s="43"/>
      <c r="G371" s="196"/>
      <c r="H371" s="196"/>
      <c r="I371" s="196"/>
      <c r="J371" s="196"/>
      <c r="K371" s="197"/>
      <c r="L371" s="197"/>
      <c r="M371" s="197"/>
      <c r="N371" s="197"/>
      <c r="O371" s="197"/>
      <c r="P371" s="197"/>
      <c r="Q371" s="198"/>
      <c r="R371" s="257"/>
      <c r="S371" s="200"/>
      <c r="T371" s="200"/>
      <c r="U371" s="43"/>
      <c r="V371" s="199"/>
      <c r="W371" s="199"/>
      <c r="X371" s="199"/>
      <c r="Y371" s="199"/>
      <c r="Z371" s="199"/>
      <c r="AA371" s="43"/>
      <c r="AB371" s="199"/>
      <c r="AC371" s="196"/>
      <c r="AD371" s="461"/>
    </row>
    <row r="372" spans="1:30" ht="15.75" customHeight="1" x14ac:dyDescent="0.2">
      <c r="A372" s="460"/>
      <c r="B372" s="460"/>
      <c r="C372" s="194"/>
      <c r="D372" s="43"/>
      <c r="E372" s="43"/>
      <c r="F372" s="43"/>
      <c r="G372" s="196"/>
      <c r="H372" s="196"/>
      <c r="I372" s="196"/>
      <c r="J372" s="196"/>
      <c r="K372" s="197"/>
      <c r="L372" s="197"/>
      <c r="M372" s="197"/>
      <c r="N372" s="197"/>
      <c r="O372" s="197"/>
      <c r="P372" s="197"/>
      <c r="Q372" s="198"/>
      <c r="R372" s="257"/>
      <c r="S372" s="200"/>
      <c r="T372" s="200"/>
      <c r="U372" s="43"/>
      <c r="V372" s="199"/>
      <c r="W372" s="199"/>
      <c r="X372" s="199"/>
      <c r="Y372" s="199"/>
      <c r="Z372" s="199"/>
      <c r="AA372" s="43"/>
      <c r="AB372" s="199"/>
      <c r="AC372" s="196"/>
      <c r="AD372" s="461"/>
    </row>
    <row r="373" spans="1:30" ht="15.75" customHeight="1" x14ac:dyDescent="0.2">
      <c r="A373" s="460"/>
      <c r="B373" s="460"/>
      <c r="C373" s="194"/>
      <c r="D373" s="43"/>
      <c r="E373" s="43"/>
      <c r="F373" s="43"/>
      <c r="G373" s="196"/>
      <c r="H373" s="196"/>
      <c r="I373" s="196"/>
      <c r="J373" s="196"/>
      <c r="K373" s="197"/>
      <c r="L373" s="197"/>
      <c r="M373" s="197"/>
      <c r="N373" s="197"/>
      <c r="O373" s="197"/>
      <c r="P373" s="197"/>
      <c r="Q373" s="198"/>
      <c r="R373" s="257"/>
      <c r="S373" s="200"/>
      <c r="T373" s="200"/>
      <c r="U373" s="43"/>
      <c r="V373" s="199"/>
      <c r="W373" s="199"/>
      <c r="X373" s="199"/>
      <c r="Y373" s="199"/>
      <c r="Z373" s="199"/>
      <c r="AA373" s="43"/>
      <c r="AB373" s="199"/>
      <c r="AC373" s="196"/>
      <c r="AD373" s="461"/>
    </row>
    <row r="374" spans="1:30" ht="15.75" customHeight="1" x14ac:dyDescent="0.2">
      <c r="A374" s="460"/>
      <c r="B374" s="460"/>
      <c r="C374" s="194"/>
      <c r="D374" s="43"/>
      <c r="E374" s="43"/>
      <c r="F374" s="43"/>
      <c r="G374" s="196"/>
      <c r="H374" s="196"/>
      <c r="I374" s="196"/>
      <c r="J374" s="196"/>
      <c r="K374" s="197"/>
      <c r="L374" s="197"/>
      <c r="M374" s="197"/>
      <c r="N374" s="197"/>
      <c r="O374" s="197"/>
      <c r="P374" s="197"/>
      <c r="Q374" s="198"/>
      <c r="R374" s="257"/>
      <c r="S374" s="200"/>
      <c r="T374" s="200"/>
      <c r="U374" s="43"/>
      <c r="V374" s="199"/>
      <c r="W374" s="199"/>
      <c r="X374" s="199"/>
      <c r="Y374" s="199"/>
      <c r="Z374" s="199"/>
      <c r="AA374" s="43"/>
      <c r="AB374" s="199"/>
      <c r="AC374" s="196"/>
      <c r="AD374" s="461"/>
    </row>
    <row r="375" spans="1:30" ht="15.75" customHeight="1" x14ac:dyDescent="0.2">
      <c r="A375" s="460"/>
      <c r="B375" s="460"/>
      <c r="C375" s="194"/>
      <c r="D375" s="43"/>
      <c r="E375" s="43"/>
      <c r="F375" s="43"/>
      <c r="G375" s="196"/>
      <c r="H375" s="196"/>
      <c r="I375" s="196"/>
      <c r="J375" s="196"/>
      <c r="K375" s="197"/>
      <c r="L375" s="197"/>
      <c r="M375" s="197"/>
      <c r="N375" s="197"/>
      <c r="O375" s="197"/>
      <c r="P375" s="197"/>
      <c r="Q375" s="198"/>
      <c r="R375" s="257"/>
      <c r="S375" s="200"/>
      <c r="T375" s="200"/>
      <c r="U375" s="43"/>
      <c r="V375" s="199"/>
      <c r="W375" s="199"/>
      <c r="X375" s="199"/>
      <c r="Y375" s="199"/>
      <c r="Z375" s="199"/>
      <c r="AA375" s="43"/>
      <c r="AB375" s="199"/>
      <c r="AC375" s="196"/>
      <c r="AD375" s="461"/>
    </row>
    <row r="376" spans="1:30" ht="15.75" customHeight="1" x14ac:dyDescent="0.2">
      <c r="A376" s="460"/>
      <c r="B376" s="460"/>
      <c r="C376" s="194"/>
      <c r="D376" s="43"/>
      <c r="E376" s="43"/>
      <c r="F376" s="43"/>
      <c r="G376" s="196"/>
      <c r="H376" s="196"/>
      <c r="I376" s="196"/>
      <c r="J376" s="196"/>
      <c r="K376" s="197"/>
      <c r="L376" s="197"/>
      <c r="M376" s="197"/>
      <c r="N376" s="197"/>
      <c r="O376" s="197"/>
      <c r="P376" s="197"/>
      <c r="Q376" s="198"/>
      <c r="R376" s="257"/>
      <c r="S376" s="200"/>
      <c r="T376" s="200"/>
      <c r="U376" s="43"/>
      <c r="V376" s="199"/>
      <c r="W376" s="199"/>
      <c r="X376" s="199"/>
      <c r="Y376" s="199"/>
      <c r="Z376" s="199"/>
      <c r="AA376" s="43"/>
      <c r="AB376" s="199"/>
      <c r="AC376" s="196"/>
      <c r="AD376" s="461"/>
    </row>
    <row r="377" spans="1:30" ht="15.75" customHeight="1" x14ac:dyDescent="0.2">
      <c r="A377" s="460"/>
      <c r="B377" s="460"/>
      <c r="C377" s="194"/>
      <c r="D377" s="43"/>
      <c r="E377" s="43"/>
      <c r="F377" s="43"/>
      <c r="G377" s="196"/>
      <c r="H377" s="196"/>
      <c r="I377" s="196"/>
      <c r="J377" s="196"/>
      <c r="K377" s="197"/>
      <c r="L377" s="197"/>
      <c r="M377" s="197"/>
      <c r="N377" s="197"/>
      <c r="O377" s="197"/>
      <c r="P377" s="197"/>
      <c r="Q377" s="198"/>
      <c r="R377" s="257"/>
      <c r="S377" s="200"/>
      <c r="T377" s="200"/>
      <c r="U377" s="43"/>
      <c r="V377" s="199"/>
      <c r="W377" s="199"/>
      <c r="X377" s="199"/>
      <c r="Y377" s="199"/>
      <c r="Z377" s="199"/>
      <c r="AA377" s="43"/>
      <c r="AB377" s="199"/>
      <c r="AC377" s="196"/>
      <c r="AD377" s="461"/>
    </row>
    <row r="378" spans="1:30" ht="15.75" customHeight="1" x14ac:dyDescent="0.2">
      <c r="A378" s="460"/>
      <c r="B378" s="460"/>
      <c r="C378" s="194"/>
      <c r="D378" s="43"/>
      <c r="E378" s="43"/>
      <c r="F378" s="43"/>
      <c r="G378" s="196"/>
      <c r="H378" s="196"/>
      <c r="I378" s="196"/>
      <c r="J378" s="196"/>
      <c r="K378" s="197"/>
      <c r="L378" s="197"/>
      <c r="M378" s="197"/>
      <c r="N378" s="197"/>
      <c r="O378" s="197"/>
      <c r="P378" s="197"/>
      <c r="Q378" s="198"/>
      <c r="R378" s="257"/>
      <c r="S378" s="200"/>
      <c r="T378" s="200"/>
      <c r="U378" s="43"/>
      <c r="V378" s="199"/>
      <c r="W378" s="199"/>
      <c r="X378" s="199"/>
      <c r="Y378" s="199"/>
      <c r="Z378" s="199"/>
      <c r="AA378" s="43"/>
      <c r="AB378" s="199"/>
      <c r="AC378" s="196"/>
      <c r="AD378" s="461"/>
    </row>
    <row r="379" spans="1:30" ht="15.75" customHeight="1" x14ac:dyDescent="0.2">
      <c r="A379" s="460"/>
      <c r="B379" s="460"/>
      <c r="C379" s="194"/>
      <c r="D379" s="43"/>
      <c r="E379" s="43"/>
      <c r="F379" s="43"/>
      <c r="G379" s="196"/>
      <c r="H379" s="196"/>
      <c r="I379" s="196"/>
      <c r="J379" s="196"/>
      <c r="K379" s="197"/>
      <c r="L379" s="197"/>
      <c r="M379" s="197"/>
      <c r="N379" s="197"/>
      <c r="O379" s="197"/>
      <c r="P379" s="197"/>
      <c r="Q379" s="198"/>
      <c r="R379" s="257"/>
      <c r="S379" s="200"/>
      <c r="T379" s="200"/>
      <c r="U379" s="43"/>
      <c r="V379" s="199"/>
      <c r="W379" s="199"/>
      <c r="X379" s="199"/>
      <c r="Y379" s="199"/>
      <c r="Z379" s="199"/>
      <c r="AA379" s="43"/>
      <c r="AB379" s="199"/>
      <c r="AC379" s="196"/>
      <c r="AD379" s="461"/>
    </row>
    <row r="380" spans="1:30" ht="15.75" customHeight="1" x14ac:dyDescent="0.2">
      <c r="A380" s="460"/>
      <c r="B380" s="460"/>
      <c r="C380" s="194"/>
      <c r="D380" s="43"/>
      <c r="E380" s="43"/>
      <c r="F380" s="43"/>
      <c r="G380" s="196"/>
      <c r="H380" s="196"/>
      <c r="I380" s="196"/>
      <c r="J380" s="196"/>
      <c r="K380" s="197"/>
      <c r="L380" s="197"/>
      <c r="M380" s="197"/>
      <c r="N380" s="197"/>
      <c r="O380" s="197"/>
      <c r="P380" s="197"/>
      <c r="Q380" s="198"/>
      <c r="R380" s="257"/>
      <c r="S380" s="200"/>
      <c r="T380" s="200"/>
      <c r="U380" s="43"/>
      <c r="V380" s="199"/>
      <c r="W380" s="199"/>
      <c r="X380" s="199"/>
      <c r="Y380" s="199"/>
      <c r="Z380" s="199"/>
      <c r="AA380" s="43"/>
      <c r="AB380" s="199"/>
      <c r="AC380" s="196"/>
      <c r="AD380" s="461"/>
    </row>
    <row r="381" spans="1:30" ht="15.75" customHeight="1" x14ac:dyDescent="0.2">
      <c r="A381" s="460"/>
      <c r="B381" s="460"/>
      <c r="C381" s="194"/>
      <c r="D381" s="43"/>
      <c r="E381" s="43"/>
      <c r="F381" s="43"/>
      <c r="G381" s="196"/>
      <c r="H381" s="196"/>
      <c r="I381" s="196"/>
      <c r="J381" s="196"/>
      <c r="K381" s="197"/>
      <c r="L381" s="197"/>
      <c r="M381" s="197"/>
      <c r="N381" s="197"/>
      <c r="O381" s="197"/>
      <c r="P381" s="197"/>
      <c r="Q381" s="198"/>
      <c r="R381" s="257"/>
      <c r="S381" s="200"/>
      <c r="T381" s="200"/>
      <c r="U381" s="43"/>
      <c r="V381" s="199"/>
      <c r="W381" s="199"/>
      <c r="X381" s="199"/>
      <c r="Y381" s="199"/>
      <c r="Z381" s="199"/>
      <c r="AA381" s="43"/>
      <c r="AB381" s="199"/>
      <c r="AC381" s="196"/>
      <c r="AD381" s="461"/>
    </row>
    <row r="382" spans="1:30" ht="15.75" customHeight="1" x14ac:dyDescent="0.2">
      <c r="A382" s="460"/>
      <c r="B382" s="460"/>
      <c r="C382" s="194"/>
      <c r="D382" s="43"/>
      <c r="E382" s="43"/>
      <c r="F382" s="43"/>
      <c r="G382" s="196"/>
      <c r="H382" s="196"/>
      <c r="I382" s="196"/>
      <c r="J382" s="196"/>
      <c r="K382" s="197"/>
      <c r="L382" s="197"/>
      <c r="M382" s="197"/>
      <c r="N382" s="197"/>
      <c r="O382" s="197"/>
      <c r="P382" s="197"/>
      <c r="Q382" s="198"/>
      <c r="R382" s="257"/>
      <c r="S382" s="200"/>
      <c r="T382" s="200"/>
      <c r="U382" s="43"/>
      <c r="V382" s="199"/>
      <c r="W382" s="199"/>
      <c r="X382" s="199"/>
      <c r="Y382" s="199"/>
      <c r="Z382" s="199"/>
      <c r="AA382" s="43"/>
      <c r="AB382" s="199"/>
      <c r="AC382" s="196"/>
      <c r="AD382" s="461"/>
    </row>
    <row r="383" spans="1:30" ht="15.75" customHeight="1" x14ac:dyDescent="0.2">
      <c r="A383" s="460"/>
      <c r="B383" s="460"/>
      <c r="C383" s="194"/>
      <c r="D383" s="43"/>
      <c r="E383" s="43"/>
      <c r="F383" s="43"/>
      <c r="G383" s="196"/>
      <c r="H383" s="196"/>
      <c r="I383" s="196"/>
      <c r="J383" s="196"/>
      <c r="K383" s="197"/>
      <c r="L383" s="197"/>
      <c r="M383" s="197"/>
      <c r="N383" s="197"/>
      <c r="O383" s="197"/>
      <c r="P383" s="197"/>
      <c r="Q383" s="198"/>
      <c r="R383" s="257"/>
      <c r="S383" s="200"/>
      <c r="T383" s="200"/>
      <c r="U383" s="43"/>
      <c r="V383" s="199"/>
      <c r="W383" s="199"/>
      <c r="X383" s="199"/>
      <c r="Y383" s="199"/>
      <c r="Z383" s="199"/>
      <c r="AA383" s="43"/>
      <c r="AB383" s="199"/>
      <c r="AC383" s="196"/>
      <c r="AD383" s="461"/>
    </row>
    <row r="384" spans="1:30" ht="15.75" customHeight="1" x14ac:dyDescent="0.2">
      <c r="A384" s="460"/>
      <c r="B384" s="460"/>
      <c r="C384" s="194"/>
      <c r="D384" s="43"/>
      <c r="E384" s="43"/>
      <c r="F384" s="43"/>
      <c r="G384" s="196"/>
      <c r="H384" s="196"/>
      <c r="I384" s="196"/>
      <c r="J384" s="196"/>
      <c r="K384" s="197"/>
      <c r="L384" s="197"/>
      <c r="M384" s="197"/>
      <c r="N384" s="197"/>
      <c r="O384" s="197"/>
      <c r="P384" s="197"/>
      <c r="Q384" s="198"/>
      <c r="R384" s="257"/>
      <c r="S384" s="200"/>
      <c r="T384" s="200"/>
      <c r="U384" s="43"/>
      <c r="V384" s="199"/>
      <c r="W384" s="199"/>
      <c r="X384" s="199"/>
      <c r="Y384" s="199"/>
      <c r="Z384" s="199"/>
      <c r="AA384" s="43"/>
      <c r="AB384" s="199"/>
      <c r="AC384" s="196"/>
      <c r="AD384" s="461"/>
    </row>
    <row r="385" spans="1:30" ht="15.75" customHeight="1" x14ac:dyDescent="0.2">
      <c r="A385" s="460"/>
      <c r="B385" s="460"/>
      <c r="C385" s="194"/>
      <c r="D385" s="43"/>
      <c r="E385" s="43"/>
      <c r="F385" s="43"/>
      <c r="G385" s="196"/>
      <c r="H385" s="196"/>
      <c r="I385" s="196"/>
      <c r="J385" s="196"/>
      <c r="K385" s="197"/>
      <c r="L385" s="197"/>
      <c r="M385" s="197"/>
      <c r="N385" s="197"/>
      <c r="O385" s="197"/>
      <c r="P385" s="197"/>
      <c r="Q385" s="198"/>
      <c r="R385" s="257"/>
      <c r="S385" s="200"/>
      <c r="T385" s="200"/>
      <c r="U385" s="43"/>
      <c r="V385" s="199"/>
      <c r="W385" s="199"/>
      <c r="X385" s="199"/>
      <c r="Y385" s="199"/>
      <c r="Z385" s="199"/>
      <c r="AA385" s="43"/>
      <c r="AB385" s="199"/>
      <c r="AC385" s="196"/>
      <c r="AD385" s="461"/>
    </row>
    <row r="386" spans="1:30" ht="15.75" customHeight="1" x14ac:dyDescent="0.2">
      <c r="A386" s="460"/>
      <c r="B386" s="460"/>
      <c r="C386" s="194"/>
      <c r="D386" s="43"/>
      <c r="E386" s="43"/>
      <c r="F386" s="43"/>
      <c r="G386" s="196"/>
      <c r="H386" s="196"/>
      <c r="I386" s="196"/>
      <c r="J386" s="196"/>
      <c r="K386" s="197"/>
      <c r="L386" s="197"/>
      <c r="M386" s="197"/>
      <c r="N386" s="197"/>
      <c r="O386" s="197"/>
      <c r="P386" s="197"/>
      <c r="Q386" s="198"/>
      <c r="R386" s="257"/>
      <c r="S386" s="200"/>
      <c r="T386" s="200"/>
      <c r="U386" s="43"/>
      <c r="V386" s="199"/>
      <c r="W386" s="199"/>
      <c r="X386" s="199"/>
      <c r="Y386" s="199"/>
      <c r="Z386" s="199"/>
      <c r="AA386" s="43"/>
      <c r="AB386" s="199"/>
      <c r="AC386" s="196"/>
      <c r="AD386" s="461"/>
    </row>
    <row r="387" spans="1:30" ht="15.75" customHeight="1" x14ac:dyDescent="0.2">
      <c r="A387" s="460"/>
      <c r="B387" s="460"/>
      <c r="C387" s="194"/>
      <c r="D387" s="43"/>
      <c r="E387" s="43"/>
      <c r="F387" s="43"/>
      <c r="G387" s="196"/>
      <c r="H387" s="196"/>
      <c r="I387" s="196"/>
      <c r="J387" s="196"/>
      <c r="K387" s="197"/>
      <c r="L387" s="197"/>
      <c r="M387" s="197"/>
      <c r="N387" s="197"/>
      <c r="O387" s="197"/>
      <c r="P387" s="197"/>
      <c r="Q387" s="198"/>
      <c r="R387" s="257"/>
      <c r="S387" s="200"/>
      <c r="T387" s="200"/>
      <c r="U387" s="43"/>
      <c r="V387" s="199"/>
      <c r="W387" s="199"/>
      <c r="X387" s="199"/>
      <c r="Y387" s="199"/>
      <c r="Z387" s="199"/>
      <c r="AA387" s="43"/>
      <c r="AB387" s="199"/>
      <c r="AC387" s="196"/>
      <c r="AD387" s="461"/>
    </row>
    <row r="388" spans="1:30" ht="15.75" customHeight="1" x14ac:dyDescent="0.2">
      <c r="A388" s="460"/>
      <c r="B388" s="460"/>
      <c r="C388" s="194"/>
      <c r="D388" s="43"/>
      <c r="E388" s="43"/>
      <c r="F388" s="43"/>
      <c r="G388" s="196"/>
      <c r="H388" s="196"/>
      <c r="I388" s="196"/>
      <c r="J388" s="196"/>
      <c r="K388" s="197"/>
      <c r="L388" s="197"/>
      <c r="M388" s="197"/>
      <c r="N388" s="197"/>
      <c r="O388" s="197"/>
      <c r="P388" s="197"/>
      <c r="Q388" s="198"/>
      <c r="R388" s="257"/>
      <c r="S388" s="200"/>
      <c r="T388" s="200"/>
      <c r="U388" s="43"/>
      <c r="V388" s="199"/>
      <c r="W388" s="199"/>
      <c r="X388" s="199"/>
      <c r="Y388" s="199"/>
      <c r="Z388" s="199"/>
      <c r="AA388" s="43"/>
      <c r="AB388" s="199"/>
      <c r="AC388" s="196"/>
      <c r="AD388" s="461"/>
    </row>
    <row r="389" spans="1:30" ht="15.75" customHeight="1" x14ac:dyDescent="0.2">
      <c r="A389" s="460"/>
      <c r="B389" s="460"/>
      <c r="C389" s="194"/>
      <c r="D389" s="43"/>
      <c r="E389" s="43"/>
      <c r="F389" s="43"/>
      <c r="G389" s="196"/>
      <c r="H389" s="196"/>
      <c r="I389" s="196"/>
      <c r="J389" s="196"/>
      <c r="K389" s="197"/>
      <c r="L389" s="197"/>
      <c r="M389" s="197"/>
      <c r="N389" s="197"/>
      <c r="O389" s="197"/>
      <c r="P389" s="197"/>
      <c r="Q389" s="198"/>
      <c r="R389" s="257"/>
      <c r="S389" s="200"/>
      <c r="T389" s="200"/>
      <c r="U389" s="43"/>
      <c r="V389" s="199"/>
      <c r="W389" s="199"/>
      <c r="X389" s="199"/>
      <c r="Y389" s="199"/>
      <c r="Z389" s="199"/>
      <c r="AA389" s="43"/>
      <c r="AB389" s="199"/>
      <c r="AC389" s="196"/>
      <c r="AD389" s="461"/>
    </row>
    <row r="390" spans="1:30" ht="15.75" customHeight="1" x14ac:dyDescent="0.2">
      <c r="A390" s="460"/>
      <c r="B390" s="460"/>
      <c r="C390" s="194"/>
      <c r="D390" s="43"/>
      <c r="E390" s="43"/>
      <c r="F390" s="43"/>
      <c r="G390" s="196"/>
      <c r="H390" s="196"/>
      <c r="I390" s="196"/>
      <c r="J390" s="196"/>
      <c r="K390" s="197"/>
      <c r="L390" s="197"/>
      <c r="M390" s="197"/>
      <c r="N390" s="197"/>
      <c r="O390" s="197"/>
      <c r="P390" s="197"/>
      <c r="Q390" s="198"/>
      <c r="R390" s="257"/>
      <c r="S390" s="200"/>
      <c r="T390" s="200"/>
      <c r="U390" s="43"/>
      <c r="V390" s="199"/>
      <c r="W390" s="199"/>
      <c r="X390" s="199"/>
      <c r="Y390" s="199"/>
      <c r="Z390" s="199"/>
      <c r="AA390" s="43"/>
      <c r="AB390" s="199"/>
      <c r="AC390" s="196"/>
      <c r="AD390" s="461"/>
    </row>
    <row r="391" spans="1:30" ht="15.75" customHeight="1" x14ac:dyDescent="0.2">
      <c r="A391" s="460"/>
      <c r="B391" s="460"/>
      <c r="C391" s="194"/>
      <c r="D391" s="43"/>
      <c r="E391" s="43"/>
      <c r="F391" s="43"/>
      <c r="G391" s="196"/>
      <c r="H391" s="196"/>
      <c r="I391" s="196"/>
      <c r="J391" s="196"/>
      <c r="K391" s="197"/>
      <c r="L391" s="197"/>
      <c r="M391" s="197"/>
      <c r="N391" s="197"/>
      <c r="O391" s="197"/>
      <c r="P391" s="197"/>
      <c r="Q391" s="198"/>
      <c r="R391" s="257"/>
      <c r="S391" s="200"/>
      <c r="T391" s="200"/>
      <c r="U391" s="43"/>
      <c r="V391" s="199"/>
      <c r="W391" s="199"/>
      <c r="X391" s="199"/>
      <c r="Y391" s="199"/>
      <c r="Z391" s="199"/>
      <c r="AA391" s="43"/>
      <c r="AB391" s="199"/>
      <c r="AC391" s="196"/>
      <c r="AD391" s="461"/>
    </row>
    <row r="392" spans="1:30" ht="15.75" customHeight="1" x14ac:dyDescent="0.2">
      <c r="A392" s="460"/>
      <c r="B392" s="460"/>
      <c r="C392" s="194"/>
      <c r="D392" s="43"/>
      <c r="E392" s="43"/>
      <c r="F392" s="43"/>
      <c r="G392" s="196"/>
      <c r="H392" s="196"/>
      <c r="I392" s="196"/>
      <c r="J392" s="196"/>
      <c r="K392" s="197"/>
      <c r="L392" s="197"/>
      <c r="M392" s="197"/>
      <c r="N392" s="197"/>
      <c r="O392" s="197"/>
      <c r="P392" s="197"/>
      <c r="Q392" s="198"/>
      <c r="R392" s="257"/>
      <c r="S392" s="200"/>
      <c r="T392" s="200"/>
      <c r="U392" s="43"/>
      <c r="V392" s="199"/>
      <c r="W392" s="199"/>
      <c r="X392" s="199"/>
      <c r="Y392" s="199"/>
      <c r="Z392" s="199"/>
      <c r="AA392" s="43"/>
      <c r="AB392" s="199"/>
      <c r="AC392" s="196"/>
      <c r="AD392" s="461"/>
    </row>
    <row r="393" spans="1:30" ht="15.75" customHeight="1" x14ac:dyDescent="0.2">
      <c r="A393" s="460"/>
      <c r="B393" s="460"/>
      <c r="C393" s="194"/>
      <c r="D393" s="43"/>
      <c r="E393" s="43"/>
      <c r="F393" s="43"/>
      <c r="G393" s="196"/>
      <c r="H393" s="196"/>
      <c r="I393" s="196"/>
      <c r="J393" s="196"/>
      <c r="K393" s="197"/>
      <c r="L393" s="197"/>
      <c r="M393" s="197"/>
      <c r="N393" s="197"/>
      <c r="O393" s="197"/>
      <c r="P393" s="197"/>
      <c r="Q393" s="198"/>
      <c r="R393" s="257"/>
      <c r="S393" s="200"/>
      <c r="T393" s="200"/>
      <c r="U393" s="43"/>
      <c r="V393" s="199"/>
      <c r="W393" s="199"/>
      <c r="X393" s="199"/>
      <c r="Y393" s="199"/>
      <c r="Z393" s="199"/>
      <c r="AA393" s="43"/>
      <c r="AB393" s="199"/>
      <c r="AC393" s="196"/>
      <c r="AD393" s="461"/>
    </row>
    <row r="394" spans="1:30" ht="15.75" customHeight="1" x14ac:dyDescent="0.2">
      <c r="A394" s="460"/>
      <c r="B394" s="460"/>
      <c r="C394" s="194"/>
      <c r="D394" s="43"/>
      <c r="E394" s="43"/>
      <c r="F394" s="43"/>
      <c r="G394" s="196"/>
      <c r="H394" s="196"/>
      <c r="I394" s="196"/>
      <c r="J394" s="196"/>
      <c r="K394" s="197"/>
      <c r="L394" s="197"/>
      <c r="M394" s="197"/>
      <c r="N394" s="197"/>
      <c r="O394" s="197"/>
      <c r="P394" s="197"/>
      <c r="Q394" s="198"/>
      <c r="R394" s="257"/>
      <c r="S394" s="200"/>
      <c r="T394" s="200"/>
      <c r="U394" s="43"/>
      <c r="V394" s="199"/>
      <c r="W394" s="199"/>
      <c r="X394" s="199"/>
      <c r="Y394" s="199"/>
      <c r="Z394" s="199"/>
      <c r="AA394" s="43"/>
      <c r="AB394" s="199"/>
      <c r="AC394" s="196"/>
      <c r="AD394" s="461"/>
    </row>
    <row r="395" spans="1:30" ht="15.75" customHeight="1" x14ac:dyDescent="0.2">
      <c r="A395" s="460"/>
      <c r="B395" s="460"/>
      <c r="C395" s="194"/>
      <c r="D395" s="43"/>
      <c r="E395" s="43"/>
      <c r="F395" s="43"/>
      <c r="G395" s="196"/>
      <c r="H395" s="196"/>
      <c r="I395" s="196"/>
      <c r="J395" s="196"/>
      <c r="K395" s="197"/>
      <c r="L395" s="197"/>
      <c r="M395" s="197"/>
      <c r="N395" s="197"/>
      <c r="O395" s="197"/>
      <c r="P395" s="197"/>
      <c r="Q395" s="198"/>
      <c r="R395" s="257"/>
      <c r="S395" s="200"/>
      <c r="T395" s="200"/>
      <c r="U395" s="43"/>
      <c r="V395" s="199"/>
      <c r="W395" s="199"/>
      <c r="X395" s="199"/>
      <c r="Y395" s="199"/>
      <c r="Z395" s="199"/>
      <c r="AA395" s="43"/>
      <c r="AB395" s="199"/>
      <c r="AC395" s="196"/>
      <c r="AD395" s="461"/>
    </row>
    <row r="396" spans="1:30" ht="15.75" customHeight="1" x14ac:dyDescent="0.2">
      <c r="A396" s="460"/>
      <c r="B396" s="460"/>
      <c r="C396" s="194"/>
      <c r="D396" s="43"/>
      <c r="E396" s="43"/>
      <c r="F396" s="43"/>
      <c r="G396" s="196"/>
      <c r="H396" s="196"/>
      <c r="I396" s="196"/>
      <c r="J396" s="196"/>
      <c r="K396" s="197"/>
      <c r="L396" s="197"/>
      <c r="M396" s="197"/>
      <c r="N396" s="197"/>
      <c r="O396" s="197"/>
      <c r="P396" s="197"/>
      <c r="Q396" s="198"/>
      <c r="R396" s="257"/>
      <c r="S396" s="200"/>
      <c r="T396" s="200"/>
      <c r="U396" s="43"/>
      <c r="V396" s="199"/>
      <c r="W396" s="199"/>
      <c r="X396" s="199"/>
      <c r="Y396" s="199"/>
      <c r="Z396" s="199"/>
      <c r="AA396" s="43"/>
      <c r="AB396" s="199"/>
      <c r="AC396" s="196"/>
      <c r="AD396" s="461"/>
    </row>
    <row r="397" spans="1:30" ht="15.75" customHeight="1" x14ac:dyDescent="0.2">
      <c r="A397" s="460"/>
      <c r="B397" s="460"/>
      <c r="C397" s="194"/>
      <c r="D397" s="43"/>
      <c r="E397" s="43"/>
      <c r="F397" s="43"/>
      <c r="G397" s="196"/>
      <c r="H397" s="196"/>
      <c r="I397" s="196"/>
      <c r="J397" s="196"/>
      <c r="K397" s="197"/>
      <c r="L397" s="197"/>
      <c r="M397" s="197"/>
      <c r="N397" s="197"/>
      <c r="O397" s="197"/>
      <c r="P397" s="197"/>
      <c r="Q397" s="198"/>
      <c r="R397" s="257"/>
      <c r="S397" s="200"/>
      <c r="T397" s="200"/>
      <c r="U397" s="43"/>
      <c r="V397" s="199"/>
      <c r="W397" s="199"/>
      <c r="X397" s="199"/>
      <c r="Y397" s="199"/>
      <c r="Z397" s="199"/>
      <c r="AA397" s="43"/>
      <c r="AB397" s="199"/>
      <c r="AC397" s="196"/>
      <c r="AD397" s="461"/>
    </row>
    <row r="398" spans="1:30" ht="15.75" customHeight="1" x14ac:dyDescent="0.2">
      <c r="A398" s="460"/>
      <c r="B398" s="460"/>
      <c r="C398" s="194"/>
      <c r="D398" s="43"/>
      <c r="E398" s="43"/>
      <c r="F398" s="43"/>
      <c r="G398" s="196"/>
      <c r="H398" s="196"/>
      <c r="I398" s="196"/>
      <c r="J398" s="196"/>
      <c r="K398" s="197"/>
      <c r="L398" s="197"/>
      <c r="M398" s="197"/>
      <c r="N398" s="197"/>
      <c r="O398" s="197"/>
      <c r="P398" s="197"/>
      <c r="Q398" s="198"/>
      <c r="R398" s="257"/>
      <c r="S398" s="200"/>
      <c r="T398" s="200"/>
      <c r="U398" s="43"/>
      <c r="V398" s="199"/>
      <c r="W398" s="199"/>
      <c r="X398" s="199"/>
      <c r="Y398" s="199"/>
      <c r="Z398" s="199"/>
      <c r="AA398" s="43"/>
      <c r="AB398" s="199"/>
      <c r="AC398" s="196"/>
      <c r="AD398" s="461"/>
    </row>
    <row r="399" spans="1:30" ht="15.75" customHeight="1" x14ac:dyDescent="0.2">
      <c r="A399" s="460"/>
      <c r="B399" s="460"/>
      <c r="C399" s="194"/>
      <c r="D399" s="43"/>
      <c r="E399" s="43"/>
      <c r="F399" s="43"/>
      <c r="G399" s="196"/>
      <c r="H399" s="196"/>
      <c r="I399" s="196"/>
      <c r="J399" s="196"/>
      <c r="K399" s="197"/>
      <c r="L399" s="197"/>
      <c r="M399" s="197"/>
      <c r="N399" s="197"/>
      <c r="O399" s="197"/>
      <c r="P399" s="197"/>
      <c r="Q399" s="198"/>
      <c r="R399" s="257"/>
      <c r="S399" s="200"/>
      <c r="T399" s="200"/>
      <c r="U399" s="43"/>
      <c r="V399" s="199"/>
      <c r="W399" s="199"/>
      <c r="X399" s="199"/>
      <c r="Y399" s="199"/>
      <c r="Z399" s="199"/>
      <c r="AA399" s="43"/>
      <c r="AB399" s="199"/>
      <c r="AC399" s="196"/>
      <c r="AD399" s="461"/>
    </row>
    <row r="400" spans="1:30" ht="15.75" customHeight="1" x14ac:dyDescent="0.2">
      <c r="A400" s="460"/>
      <c r="B400" s="460"/>
      <c r="C400" s="194"/>
      <c r="D400" s="43"/>
      <c r="E400" s="43"/>
      <c r="F400" s="43"/>
      <c r="G400" s="196"/>
      <c r="H400" s="196"/>
      <c r="I400" s="196"/>
      <c r="J400" s="196"/>
      <c r="K400" s="197"/>
      <c r="L400" s="197"/>
      <c r="M400" s="197"/>
      <c r="N400" s="197"/>
      <c r="O400" s="197"/>
      <c r="P400" s="197"/>
      <c r="Q400" s="198"/>
      <c r="R400" s="257"/>
      <c r="S400" s="200"/>
      <c r="T400" s="200"/>
      <c r="U400" s="43"/>
      <c r="V400" s="199"/>
      <c r="W400" s="199"/>
      <c r="X400" s="199"/>
      <c r="Y400" s="199"/>
      <c r="Z400" s="199"/>
      <c r="AA400" s="43"/>
      <c r="AB400" s="199"/>
      <c r="AC400" s="196"/>
      <c r="AD400" s="461"/>
    </row>
    <row r="401" spans="1:30" ht="15.75" customHeight="1" x14ac:dyDescent="0.2">
      <c r="A401" s="460"/>
      <c r="B401" s="460"/>
      <c r="C401" s="194"/>
      <c r="D401" s="43"/>
      <c r="E401" s="43"/>
      <c r="F401" s="43"/>
      <c r="G401" s="196"/>
      <c r="H401" s="196"/>
      <c r="I401" s="196"/>
      <c r="J401" s="196"/>
      <c r="K401" s="197"/>
      <c r="L401" s="197"/>
      <c r="M401" s="197"/>
      <c r="N401" s="197"/>
      <c r="O401" s="197"/>
      <c r="P401" s="197"/>
      <c r="Q401" s="198"/>
      <c r="R401" s="257"/>
      <c r="S401" s="200"/>
      <c r="T401" s="200"/>
      <c r="U401" s="43"/>
      <c r="V401" s="199"/>
      <c r="W401" s="199"/>
      <c r="X401" s="199"/>
      <c r="Y401" s="199"/>
      <c r="Z401" s="199"/>
      <c r="AA401" s="43"/>
      <c r="AB401" s="199"/>
      <c r="AC401" s="196"/>
      <c r="AD401" s="461"/>
    </row>
    <row r="402" spans="1:30" ht="15.75" customHeight="1" x14ac:dyDescent="0.2">
      <c r="A402" s="460"/>
      <c r="B402" s="460"/>
      <c r="C402" s="194"/>
      <c r="D402" s="43"/>
      <c r="E402" s="43"/>
      <c r="F402" s="43"/>
      <c r="G402" s="196"/>
      <c r="H402" s="196"/>
      <c r="I402" s="196"/>
      <c r="J402" s="196"/>
      <c r="K402" s="197"/>
      <c r="L402" s="197"/>
      <c r="M402" s="197"/>
      <c r="N402" s="197"/>
      <c r="O402" s="197"/>
      <c r="P402" s="197"/>
      <c r="Q402" s="198"/>
      <c r="R402" s="257"/>
      <c r="S402" s="200"/>
      <c r="T402" s="200"/>
      <c r="U402" s="43"/>
      <c r="V402" s="199"/>
      <c r="W402" s="199"/>
      <c r="X402" s="199"/>
      <c r="Y402" s="199"/>
      <c r="Z402" s="199"/>
      <c r="AA402" s="43"/>
      <c r="AB402" s="199"/>
      <c r="AC402" s="196"/>
      <c r="AD402" s="461"/>
    </row>
    <row r="403" spans="1:30" ht="15.75" customHeight="1" x14ac:dyDescent="0.2">
      <c r="A403" s="460"/>
      <c r="B403" s="460"/>
      <c r="C403" s="194"/>
      <c r="D403" s="43"/>
      <c r="E403" s="43"/>
      <c r="F403" s="43"/>
      <c r="G403" s="196"/>
      <c r="H403" s="196"/>
      <c r="I403" s="196"/>
      <c r="J403" s="196"/>
      <c r="K403" s="197"/>
      <c r="L403" s="197"/>
      <c r="M403" s="197"/>
      <c r="N403" s="197"/>
      <c r="O403" s="197"/>
      <c r="P403" s="197"/>
      <c r="Q403" s="198"/>
      <c r="R403" s="257"/>
      <c r="S403" s="200"/>
      <c r="T403" s="200"/>
      <c r="U403" s="43"/>
      <c r="V403" s="199"/>
      <c r="W403" s="199"/>
      <c r="X403" s="199"/>
      <c r="Y403" s="199"/>
      <c r="Z403" s="199"/>
      <c r="AA403" s="43"/>
      <c r="AB403" s="199"/>
      <c r="AC403" s="196"/>
      <c r="AD403" s="461"/>
    </row>
    <row r="404" spans="1:30" ht="15.75" customHeight="1" x14ac:dyDescent="0.2">
      <c r="A404" s="460"/>
      <c r="B404" s="460"/>
      <c r="C404" s="194"/>
      <c r="D404" s="43"/>
      <c r="E404" s="43"/>
      <c r="F404" s="43"/>
      <c r="G404" s="196"/>
      <c r="H404" s="196"/>
      <c r="I404" s="196"/>
      <c r="J404" s="196"/>
      <c r="K404" s="197"/>
      <c r="L404" s="197"/>
      <c r="M404" s="197"/>
      <c r="N404" s="197"/>
      <c r="O404" s="197"/>
      <c r="P404" s="197"/>
      <c r="Q404" s="198"/>
      <c r="R404" s="257"/>
      <c r="S404" s="200"/>
      <c r="T404" s="200"/>
      <c r="U404" s="43"/>
      <c r="V404" s="199"/>
      <c r="W404" s="199"/>
      <c r="X404" s="199"/>
      <c r="Y404" s="199"/>
      <c r="Z404" s="199"/>
      <c r="AA404" s="43"/>
      <c r="AB404" s="199"/>
      <c r="AC404" s="196"/>
      <c r="AD404" s="461"/>
    </row>
    <row r="405" spans="1:30" ht="15.75" customHeight="1" x14ac:dyDescent="0.2">
      <c r="A405" s="460"/>
      <c r="B405" s="460"/>
      <c r="C405" s="194"/>
      <c r="D405" s="43"/>
      <c r="E405" s="43"/>
      <c r="F405" s="43"/>
      <c r="G405" s="196"/>
      <c r="H405" s="196"/>
      <c r="I405" s="196"/>
      <c r="J405" s="196"/>
      <c r="K405" s="197"/>
      <c r="L405" s="197"/>
      <c r="M405" s="197"/>
      <c r="N405" s="197"/>
      <c r="O405" s="197"/>
      <c r="P405" s="197"/>
      <c r="Q405" s="198"/>
      <c r="R405" s="257"/>
      <c r="S405" s="200"/>
      <c r="T405" s="200"/>
      <c r="U405" s="43"/>
      <c r="V405" s="199"/>
      <c r="W405" s="199"/>
      <c r="X405" s="199"/>
      <c r="Y405" s="199"/>
      <c r="Z405" s="199"/>
      <c r="AA405" s="43"/>
      <c r="AB405" s="199"/>
      <c r="AC405" s="196"/>
      <c r="AD405" s="461"/>
    </row>
    <row r="406" spans="1:30" ht="15.75" customHeight="1" x14ac:dyDescent="0.2">
      <c r="A406" s="460"/>
      <c r="B406" s="460"/>
      <c r="C406" s="194"/>
      <c r="D406" s="43"/>
      <c r="E406" s="43"/>
      <c r="F406" s="43"/>
      <c r="G406" s="196"/>
      <c r="H406" s="196"/>
      <c r="I406" s="196"/>
      <c r="J406" s="196"/>
      <c r="K406" s="197"/>
      <c r="L406" s="197"/>
      <c r="M406" s="197"/>
      <c r="N406" s="197"/>
      <c r="O406" s="197"/>
      <c r="P406" s="197"/>
      <c r="Q406" s="198"/>
      <c r="R406" s="257"/>
      <c r="S406" s="200"/>
      <c r="T406" s="200"/>
      <c r="U406" s="43"/>
      <c r="V406" s="199"/>
      <c r="W406" s="199"/>
      <c r="X406" s="199"/>
      <c r="Y406" s="199"/>
      <c r="Z406" s="199"/>
      <c r="AA406" s="43"/>
      <c r="AB406" s="199"/>
      <c r="AC406" s="196"/>
      <c r="AD406" s="461"/>
    </row>
    <row r="407" spans="1:30" ht="15.75" customHeight="1" x14ac:dyDescent="0.2">
      <c r="A407" s="460"/>
      <c r="B407" s="460"/>
      <c r="C407" s="194"/>
      <c r="D407" s="43"/>
      <c r="E407" s="43"/>
      <c r="F407" s="43"/>
      <c r="G407" s="196"/>
      <c r="H407" s="196"/>
      <c r="I407" s="196"/>
      <c r="J407" s="196"/>
      <c r="K407" s="197"/>
      <c r="L407" s="197"/>
      <c r="M407" s="197"/>
      <c r="N407" s="197"/>
      <c r="O407" s="197"/>
      <c r="P407" s="197"/>
      <c r="Q407" s="198"/>
      <c r="R407" s="257"/>
      <c r="S407" s="200"/>
      <c r="T407" s="200"/>
      <c r="U407" s="43"/>
      <c r="V407" s="199"/>
      <c r="W407" s="199"/>
      <c r="X407" s="199"/>
      <c r="Y407" s="199"/>
      <c r="Z407" s="199"/>
      <c r="AA407" s="43"/>
      <c r="AB407" s="199"/>
      <c r="AC407" s="196"/>
      <c r="AD407" s="461"/>
    </row>
    <row r="408" spans="1:30" ht="15.75" customHeight="1" x14ac:dyDescent="0.2">
      <c r="A408" s="460"/>
      <c r="B408" s="460"/>
      <c r="C408" s="194"/>
      <c r="D408" s="43"/>
      <c r="E408" s="43"/>
      <c r="F408" s="43"/>
      <c r="G408" s="196"/>
      <c r="H408" s="196"/>
      <c r="I408" s="196"/>
      <c r="J408" s="196"/>
      <c r="K408" s="197"/>
      <c r="L408" s="197"/>
      <c r="M408" s="197"/>
      <c r="N408" s="197"/>
      <c r="O408" s="197"/>
      <c r="P408" s="197"/>
      <c r="Q408" s="198"/>
      <c r="R408" s="257"/>
      <c r="S408" s="200"/>
      <c r="T408" s="200"/>
      <c r="U408" s="43"/>
      <c r="V408" s="199"/>
      <c r="W408" s="199"/>
      <c r="X408" s="199"/>
      <c r="Y408" s="199"/>
      <c r="Z408" s="199"/>
      <c r="AA408" s="43"/>
      <c r="AB408" s="199"/>
      <c r="AC408" s="196"/>
      <c r="AD408" s="461"/>
    </row>
    <row r="409" spans="1:30" ht="15.75" customHeight="1" x14ac:dyDescent="0.2">
      <c r="A409" s="460"/>
      <c r="B409" s="460"/>
      <c r="C409" s="194"/>
      <c r="D409" s="43"/>
      <c r="E409" s="43"/>
      <c r="F409" s="43"/>
      <c r="G409" s="196"/>
      <c r="H409" s="196"/>
      <c r="I409" s="196"/>
      <c r="J409" s="196"/>
      <c r="K409" s="197"/>
      <c r="L409" s="197"/>
      <c r="M409" s="197"/>
      <c r="N409" s="197"/>
      <c r="O409" s="197"/>
      <c r="P409" s="197"/>
      <c r="Q409" s="198"/>
      <c r="R409" s="257"/>
      <c r="S409" s="200"/>
      <c r="T409" s="200"/>
      <c r="U409" s="43"/>
      <c r="V409" s="199"/>
      <c r="W409" s="199"/>
      <c r="X409" s="199"/>
      <c r="Y409" s="199"/>
      <c r="Z409" s="199"/>
      <c r="AA409" s="43"/>
      <c r="AB409" s="199"/>
      <c r="AC409" s="196"/>
      <c r="AD409" s="461"/>
    </row>
    <row r="410" spans="1:30" ht="15.75" customHeight="1" x14ac:dyDescent="0.2">
      <c r="A410" s="460"/>
      <c r="B410" s="460"/>
      <c r="C410" s="194"/>
      <c r="D410" s="43"/>
      <c r="E410" s="43"/>
      <c r="F410" s="43"/>
      <c r="G410" s="196"/>
      <c r="H410" s="196"/>
      <c r="I410" s="196"/>
      <c r="J410" s="196"/>
      <c r="K410" s="197"/>
      <c r="L410" s="197"/>
      <c r="M410" s="197"/>
      <c r="N410" s="197"/>
      <c r="O410" s="197"/>
      <c r="P410" s="197"/>
      <c r="Q410" s="198"/>
      <c r="R410" s="257"/>
      <c r="S410" s="200"/>
      <c r="T410" s="200"/>
      <c r="U410" s="43"/>
      <c r="V410" s="199"/>
      <c r="W410" s="199"/>
      <c r="X410" s="199"/>
      <c r="Y410" s="199"/>
      <c r="Z410" s="199"/>
      <c r="AA410" s="43"/>
      <c r="AB410" s="199"/>
      <c r="AC410" s="196"/>
      <c r="AD410" s="461"/>
    </row>
    <row r="411" spans="1:30" ht="15.75" customHeight="1" x14ac:dyDescent="0.2">
      <c r="A411" s="460"/>
      <c r="B411" s="460"/>
      <c r="C411" s="194"/>
      <c r="D411" s="43"/>
      <c r="E411" s="43"/>
      <c r="F411" s="43"/>
      <c r="G411" s="196"/>
      <c r="H411" s="196"/>
      <c r="I411" s="196"/>
      <c r="J411" s="196"/>
      <c r="K411" s="197"/>
      <c r="L411" s="197"/>
      <c r="M411" s="197"/>
      <c r="N411" s="197"/>
      <c r="O411" s="197"/>
      <c r="P411" s="197"/>
      <c r="Q411" s="198"/>
      <c r="R411" s="257"/>
      <c r="S411" s="200"/>
      <c r="T411" s="200"/>
      <c r="U411" s="43"/>
      <c r="V411" s="199"/>
      <c r="W411" s="199"/>
      <c r="X411" s="199"/>
      <c r="Y411" s="199"/>
      <c r="Z411" s="199"/>
      <c r="AA411" s="43"/>
      <c r="AB411" s="199"/>
      <c r="AC411" s="196"/>
      <c r="AD411" s="461"/>
    </row>
    <row r="412" spans="1:30" ht="15.75" customHeight="1" x14ac:dyDescent="0.2">
      <c r="A412" s="460"/>
      <c r="B412" s="460"/>
      <c r="C412" s="194"/>
      <c r="D412" s="43"/>
      <c r="E412" s="43"/>
      <c r="F412" s="43"/>
      <c r="G412" s="196"/>
      <c r="H412" s="196"/>
      <c r="I412" s="196"/>
      <c r="J412" s="196"/>
      <c r="K412" s="197"/>
      <c r="L412" s="197"/>
      <c r="M412" s="197"/>
      <c r="N412" s="197"/>
      <c r="O412" s="197"/>
      <c r="P412" s="197"/>
      <c r="Q412" s="198"/>
      <c r="R412" s="257"/>
      <c r="S412" s="200"/>
      <c r="T412" s="200"/>
      <c r="U412" s="43"/>
      <c r="V412" s="199"/>
      <c r="W412" s="199"/>
      <c r="X412" s="199"/>
      <c r="Y412" s="199"/>
      <c r="Z412" s="199"/>
      <c r="AA412" s="43"/>
      <c r="AB412" s="199"/>
      <c r="AC412" s="196"/>
      <c r="AD412" s="461"/>
    </row>
    <row r="413" spans="1:30" ht="15.75" customHeight="1" x14ac:dyDescent="0.2">
      <c r="A413" s="460"/>
      <c r="B413" s="460"/>
      <c r="C413" s="194"/>
      <c r="D413" s="43"/>
      <c r="E413" s="43"/>
      <c r="F413" s="43"/>
      <c r="G413" s="196"/>
      <c r="H413" s="196"/>
      <c r="I413" s="196"/>
      <c r="J413" s="196"/>
      <c r="K413" s="197"/>
      <c r="L413" s="197"/>
      <c r="M413" s="197"/>
      <c r="N413" s="197"/>
      <c r="O413" s="197"/>
      <c r="P413" s="197"/>
      <c r="Q413" s="198"/>
      <c r="R413" s="257"/>
      <c r="S413" s="200"/>
      <c r="T413" s="200"/>
      <c r="U413" s="43"/>
      <c r="V413" s="199"/>
      <c r="W413" s="199"/>
      <c r="X413" s="199"/>
      <c r="Y413" s="199"/>
      <c r="Z413" s="199"/>
      <c r="AA413" s="43"/>
      <c r="AB413" s="199"/>
      <c r="AC413" s="196"/>
      <c r="AD413" s="461"/>
    </row>
    <row r="414" spans="1:30" ht="15.75" customHeight="1" x14ac:dyDescent="0.2">
      <c r="A414" s="460"/>
      <c r="B414" s="460"/>
      <c r="C414" s="194"/>
      <c r="D414" s="43"/>
      <c r="E414" s="43"/>
      <c r="F414" s="43"/>
      <c r="G414" s="196"/>
      <c r="H414" s="196"/>
      <c r="I414" s="196"/>
      <c r="J414" s="196"/>
      <c r="K414" s="197"/>
      <c r="L414" s="197"/>
      <c r="M414" s="197"/>
      <c r="N414" s="197"/>
      <c r="O414" s="197"/>
      <c r="P414" s="197"/>
      <c r="Q414" s="198"/>
      <c r="R414" s="257"/>
      <c r="S414" s="200"/>
      <c r="T414" s="200"/>
      <c r="U414" s="43"/>
      <c r="V414" s="199"/>
      <c r="W414" s="199"/>
      <c r="X414" s="199"/>
      <c r="Y414" s="199"/>
      <c r="Z414" s="199"/>
      <c r="AA414" s="43"/>
      <c r="AB414" s="199"/>
      <c r="AC414" s="196"/>
      <c r="AD414" s="461"/>
    </row>
    <row r="415" spans="1:30" ht="15.75" customHeight="1" x14ac:dyDescent="0.2">
      <c r="A415" s="460"/>
      <c r="B415" s="460"/>
      <c r="C415" s="194"/>
      <c r="D415" s="43"/>
      <c r="E415" s="43"/>
      <c r="F415" s="43"/>
      <c r="G415" s="196"/>
      <c r="H415" s="196"/>
      <c r="I415" s="196"/>
      <c r="J415" s="196"/>
      <c r="K415" s="197"/>
      <c r="L415" s="197"/>
      <c r="M415" s="197"/>
      <c r="N415" s="197"/>
      <c r="O415" s="197"/>
      <c r="P415" s="197"/>
      <c r="Q415" s="198"/>
      <c r="R415" s="257"/>
      <c r="S415" s="200"/>
      <c r="T415" s="200"/>
      <c r="U415" s="43"/>
      <c r="V415" s="199"/>
      <c r="W415" s="199"/>
      <c r="X415" s="199"/>
      <c r="Y415" s="199"/>
      <c r="Z415" s="199"/>
      <c r="AA415" s="43"/>
      <c r="AB415" s="199"/>
      <c r="AC415" s="196"/>
      <c r="AD415" s="461"/>
    </row>
    <row r="416" spans="1:30" ht="15.75" customHeight="1" x14ac:dyDescent="0.2">
      <c r="A416" s="460"/>
      <c r="B416" s="460"/>
      <c r="C416" s="194"/>
      <c r="D416" s="43"/>
      <c r="E416" s="43"/>
      <c r="F416" s="43"/>
      <c r="G416" s="196"/>
      <c r="H416" s="196"/>
      <c r="I416" s="196"/>
      <c r="J416" s="196"/>
      <c r="K416" s="197"/>
      <c r="L416" s="197"/>
      <c r="M416" s="197"/>
      <c r="N416" s="197"/>
      <c r="O416" s="197"/>
      <c r="P416" s="197"/>
      <c r="Q416" s="198"/>
      <c r="R416" s="257"/>
      <c r="S416" s="200"/>
      <c r="T416" s="200"/>
      <c r="U416" s="43"/>
      <c r="V416" s="199"/>
      <c r="W416" s="199"/>
      <c r="X416" s="199"/>
      <c r="Y416" s="199"/>
      <c r="Z416" s="199"/>
      <c r="AA416" s="43"/>
      <c r="AB416" s="199"/>
      <c r="AC416" s="196"/>
      <c r="AD416" s="461"/>
    </row>
    <row r="417" spans="1:30" ht="15.75" customHeight="1" x14ac:dyDescent="0.2">
      <c r="A417" s="460"/>
      <c r="B417" s="460"/>
      <c r="C417" s="194"/>
      <c r="D417" s="43"/>
      <c r="E417" s="43"/>
      <c r="F417" s="43"/>
      <c r="G417" s="196"/>
      <c r="H417" s="196"/>
      <c r="I417" s="196"/>
      <c r="J417" s="196"/>
      <c r="K417" s="197"/>
      <c r="L417" s="197"/>
      <c r="M417" s="197"/>
      <c r="N417" s="197"/>
      <c r="O417" s="197"/>
      <c r="P417" s="197"/>
      <c r="Q417" s="198"/>
      <c r="R417" s="257"/>
      <c r="S417" s="200"/>
      <c r="T417" s="200"/>
      <c r="U417" s="43"/>
      <c r="V417" s="199"/>
      <c r="W417" s="199"/>
      <c r="X417" s="199"/>
      <c r="Y417" s="199"/>
      <c r="Z417" s="199"/>
      <c r="AA417" s="43"/>
      <c r="AB417" s="199"/>
      <c r="AC417" s="196"/>
      <c r="AD417" s="461"/>
    </row>
    <row r="418" spans="1:30" ht="15.75" customHeight="1" x14ac:dyDescent="0.2">
      <c r="A418" s="460"/>
      <c r="B418" s="460"/>
      <c r="C418" s="194"/>
      <c r="D418" s="43"/>
      <c r="E418" s="43"/>
      <c r="F418" s="43"/>
      <c r="G418" s="196"/>
      <c r="H418" s="196"/>
      <c r="I418" s="196"/>
      <c r="J418" s="196"/>
      <c r="K418" s="197"/>
      <c r="L418" s="197"/>
      <c r="M418" s="197"/>
      <c r="N418" s="197"/>
      <c r="O418" s="197"/>
      <c r="P418" s="197"/>
      <c r="Q418" s="198"/>
      <c r="R418" s="257"/>
      <c r="S418" s="200"/>
      <c r="T418" s="200"/>
      <c r="U418" s="43"/>
      <c r="V418" s="199"/>
      <c r="W418" s="199"/>
      <c r="X418" s="199"/>
      <c r="Y418" s="199"/>
      <c r="Z418" s="199"/>
      <c r="AA418" s="43"/>
      <c r="AB418" s="199"/>
      <c r="AC418" s="196"/>
      <c r="AD418" s="461"/>
    </row>
    <row r="419" spans="1:30" ht="15.75" customHeight="1" x14ac:dyDescent="0.2">
      <c r="A419" s="460"/>
      <c r="B419" s="460"/>
      <c r="C419" s="194"/>
      <c r="D419" s="43"/>
      <c r="E419" s="43"/>
      <c r="F419" s="43"/>
      <c r="G419" s="196"/>
      <c r="H419" s="196"/>
      <c r="I419" s="196"/>
      <c r="J419" s="196"/>
      <c r="K419" s="197"/>
      <c r="L419" s="197"/>
      <c r="M419" s="197"/>
      <c r="N419" s="197"/>
      <c r="O419" s="197"/>
      <c r="P419" s="197"/>
      <c r="Q419" s="198"/>
      <c r="R419" s="257"/>
      <c r="S419" s="200"/>
      <c r="T419" s="200"/>
      <c r="U419" s="43"/>
      <c r="V419" s="199"/>
      <c r="W419" s="199"/>
      <c r="X419" s="199"/>
      <c r="Y419" s="199"/>
      <c r="Z419" s="199"/>
      <c r="AA419" s="43"/>
      <c r="AB419" s="199"/>
      <c r="AC419" s="196"/>
      <c r="AD419" s="461"/>
    </row>
    <row r="420" spans="1:30" ht="15.75" customHeight="1" x14ac:dyDescent="0.2">
      <c r="A420" s="460"/>
      <c r="B420" s="460"/>
      <c r="C420" s="194"/>
      <c r="D420" s="43"/>
      <c r="E420" s="43"/>
      <c r="F420" s="43"/>
      <c r="G420" s="196"/>
      <c r="H420" s="196"/>
      <c r="I420" s="196"/>
      <c r="J420" s="196"/>
      <c r="K420" s="197"/>
      <c r="L420" s="197"/>
      <c r="M420" s="197"/>
      <c r="N420" s="197"/>
      <c r="O420" s="197"/>
      <c r="P420" s="197"/>
      <c r="Q420" s="198"/>
      <c r="R420" s="257"/>
      <c r="S420" s="200"/>
      <c r="T420" s="200"/>
      <c r="U420" s="43"/>
      <c r="V420" s="199"/>
      <c r="W420" s="199"/>
      <c r="X420" s="199"/>
      <c r="Y420" s="199"/>
      <c r="Z420" s="199"/>
      <c r="AA420" s="43"/>
      <c r="AB420" s="199"/>
      <c r="AC420" s="196"/>
      <c r="AD420" s="461"/>
    </row>
    <row r="421" spans="1:30" ht="15.75" customHeight="1" x14ac:dyDescent="0.2">
      <c r="A421" s="460"/>
      <c r="B421" s="460"/>
      <c r="C421" s="194"/>
      <c r="D421" s="43"/>
      <c r="E421" s="43"/>
      <c r="F421" s="43"/>
      <c r="G421" s="196"/>
      <c r="H421" s="196"/>
      <c r="I421" s="196"/>
      <c r="J421" s="196"/>
      <c r="K421" s="197"/>
      <c r="L421" s="197"/>
      <c r="M421" s="197"/>
      <c r="N421" s="197"/>
      <c r="O421" s="197"/>
      <c r="P421" s="197"/>
      <c r="Q421" s="198"/>
      <c r="R421" s="257"/>
      <c r="S421" s="200"/>
      <c r="T421" s="200"/>
      <c r="U421" s="43"/>
      <c r="V421" s="199"/>
      <c r="W421" s="199"/>
      <c r="X421" s="199"/>
      <c r="Y421" s="199"/>
      <c r="Z421" s="199"/>
      <c r="AA421" s="43"/>
      <c r="AB421" s="199"/>
      <c r="AC421" s="196"/>
      <c r="AD421" s="461"/>
    </row>
    <row r="422" spans="1:30" ht="15.75" customHeight="1" x14ac:dyDescent="0.2">
      <c r="A422" s="460"/>
      <c r="B422" s="460"/>
      <c r="C422" s="194"/>
      <c r="D422" s="43"/>
      <c r="E422" s="43"/>
      <c r="F422" s="43"/>
      <c r="G422" s="196"/>
      <c r="H422" s="196"/>
      <c r="I422" s="196"/>
      <c r="J422" s="196"/>
      <c r="K422" s="197"/>
      <c r="L422" s="197"/>
      <c r="M422" s="197"/>
      <c r="N422" s="197"/>
      <c r="O422" s="197"/>
      <c r="P422" s="197"/>
      <c r="Q422" s="198"/>
      <c r="R422" s="257"/>
      <c r="S422" s="200"/>
      <c r="T422" s="200"/>
      <c r="U422" s="43"/>
      <c r="V422" s="199"/>
      <c r="W422" s="199"/>
      <c r="X422" s="199"/>
      <c r="Y422" s="199"/>
      <c r="Z422" s="199"/>
      <c r="AA422" s="43"/>
      <c r="AB422" s="199"/>
      <c r="AC422" s="196"/>
      <c r="AD422" s="461"/>
    </row>
    <row r="423" spans="1:30" ht="15.75" customHeight="1" x14ac:dyDescent="0.2">
      <c r="A423" s="460"/>
      <c r="B423" s="460"/>
      <c r="C423" s="194"/>
      <c r="D423" s="43"/>
      <c r="E423" s="43"/>
      <c r="F423" s="43"/>
      <c r="G423" s="196"/>
      <c r="H423" s="196"/>
      <c r="I423" s="196"/>
      <c r="J423" s="196"/>
      <c r="K423" s="197"/>
      <c r="L423" s="197"/>
      <c r="M423" s="197"/>
      <c r="N423" s="197"/>
      <c r="O423" s="197"/>
      <c r="P423" s="197"/>
      <c r="Q423" s="198"/>
      <c r="R423" s="257"/>
      <c r="S423" s="200"/>
      <c r="T423" s="200"/>
      <c r="U423" s="43"/>
      <c r="V423" s="199"/>
      <c r="W423" s="199"/>
      <c r="X423" s="199"/>
      <c r="Y423" s="199"/>
      <c r="Z423" s="199"/>
      <c r="AA423" s="43"/>
      <c r="AB423" s="199"/>
      <c r="AC423" s="196"/>
      <c r="AD423" s="461"/>
    </row>
    <row r="424" spans="1:30" ht="15.75" customHeight="1" x14ac:dyDescent="0.2">
      <c r="A424" s="460"/>
      <c r="B424" s="460"/>
      <c r="C424" s="194"/>
      <c r="D424" s="43"/>
      <c r="E424" s="43"/>
      <c r="F424" s="43"/>
      <c r="G424" s="196"/>
      <c r="H424" s="196"/>
      <c r="I424" s="196"/>
      <c r="J424" s="196"/>
      <c r="K424" s="197"/>
      <c r="L424" s="197"/>
      <c r="M424" s="197"/>
      <c r="N424" s="197"/>
      <c r="O424" s="197"/>
      <c r="P424" s="197"/>
      <c r="Q424" s="198"/>
      <c r="R424" s="257"/>
      <c r="S424" s="200"/>
      <c r="T424" s="200"/>
      <c r="U424" s="43"/>
      <c r="V424" s="199"/>
      <c r="W424" s="199"/>
      <c r="X424" s="199"/>
      <c r="Y424" s="199"/>
      <c r="Z424" s="199"/>
      <c r="AA424" s="43"/>
      <c r="AB424" s="199"/>
      <c r="AC424" s="196"/>
      <c r="AD424" s="461"/>
    </row>
    <row r="425" spans="1:30" ht="15.75" customHeight="1" x14ac:dyDescent="0.2">
      <c r="A425" s="460"/>
      <c r="B425" s="460"/>
      <c r="C425" s="194"/>
      <c r="D425" s="43"/>
      <c r="E425" s="43"/>
      <c r="F425" s="43"/>
      <c r="G425" s="196"/>
      <c r="H425" s="196"/>
      <c r="I425" s="196"/>
      <c r="J425" s="196"/>
      <c r="K425" s="197"/>
      <c r="L425" s="197"/>
      <c r="M425" s="197"/>
      <c r="N425" s="197"/>
      <c r="O425" s="197"/>
      <c r="P425" s="197"/>
      <c r="Q425" s="198"/>
      <c r="R425" s="257"/>
      <c r="S425" s="200"/>
      <c r="T425" s="200"/>
      <c r="U425" s="43"/>
      <c r="V425" s="199"/>
      <c r="W425" s="199"/>
      <c r="X425" s="199"/>
      <c r="Y425" s="199"/>
      <c r="Z425" s="199"/>
      <c r="AA425" s="43"/>
      <c r="AB425" s="199"/>
      <c r="AC425" s="196"/>
      <c r="AD425" s="461"/>
    </row>
    <row r="426" spans="1:30" ht="15.75" customHeight="1" x14ac:dyDescent="0.2">
      <c r="A426" s="460"/>
      <c r="B426" s="460"/>
      <c r="C426" s="194"/>
      <c r="D426" s="43"/>
      <c r="E426" s="43"/>
      <c r="F426" s="43"/>
      <c r="G426" s="196"/>
      <c r="H426" s="196"/>
      <c r="I426" s="196"/>
      <c r="J426" s="196"/>
      <c r="K426" s="197"/>
      <c r="L426" s="197"/>
      <c r="M426" s="197"/>
      <c r="N426" s="197"/>
      <c r="O426" s="197"/>
      <c r="P426" s="197"/>
      <c r="Q426" s="198"/>
      <c r="R426" s="257"/>
      <c r="S426" s="200"/>
      <c r="T426" s="200"/>
      <c r="U426" s="43"/>
      <c r="V426" s="199"/>
      <c r="W426" s="199"/>
      <c r="X426" s="199"/>
      <c r="Y426" s="199"/>
      <c r="Z426" s="199"/>
      <c r="AA426" s="43"/>
      <c r="AB426" s="199"/>
      <c r="AC426" s="196"/>
      <c r="AD426" s="461"/>
    </row>
    <row r="427" spans="1:30" ht="15.75" customHeight="1" x14ac:dyDescent="0.2">
      <c r="A427" s="460"/>
      <c r="B427" s="460"/>
      <c r="C427" s="194"/>
      <c r="D427" s="43"/>
      <c r="E427" s="43"/>
      <c r="F427" s="43"/>
      <c r="G427" s="196"/>
      <c r="H427" s="196"/>
      <c r="I427" s="196"/>
      <c r="J427" s="196"/>
      <c r="K427" s="197"/>
      <c r="L427" s="197"/>
      <c r="M427" s="197"/>
      <c r="N427" s="197"/>
      <c r="O427" s="197"/>
      <c r="P427" s="197"/>
      <c r="Q427" s="198"/>
      <c r="R427" s="257"/>
      <c r="S427" s="200"/>
      <c r="T427" s="200"/>
      <c r="U427" s="43"/>
      <c r="V427" s="199"/>
      <c r="W427" s="199"/>
      <c r="X427" s="199"/>
      <c r="Y427" s="199"/>
      <c r="Z427" s="199"/>
      <c r="AA427" s="43"/>
      <c r="AB427" s="199"/>
      <c r="AC427" s="196"/>
      <c r="AD427" s="461"/>
    </row>
    <row r="428" spans="1:30" ht="15.75" customHeight="1" x14ac:dyDescent="0.2">
      <c r="A428" s="460"/>
      <c r="B428" s="460"/>
      <c r="C428" s="194"/>
      <c r="D428" s="43"/>
      <c r="E428" s="43"/>
      <c r="F428" s="43"/>
      <c r="G428" s="196"/>
      <c r="H428" s="196"/>
      <c r="I428" s="196"/>
      <c r="J428" s="196"/>
      <c r="K428" s="197"/>
      <c r="L428" s="197"/>
      <c r="M428" s="197"/>
      <c r="N428" s="197"/>
      <c r="O428" s="197"/>
      <c r="P428" s="197"/>
      <c r="Q428" s="198"/>
      <c r="R428" s="257"/>
      <c r="S428" s="200"/>
      <c r="T428" s="200"/>
      <c r="U428" s="43"/>
      <c r="V428" s="199"/>
      <c r="W428" s="199"/>
      <c r="X428" s="199"/>
      <c r="Y428" s="199"/>
      <c r="Z428" s="199"/>
      <c r="AA428" s="43"/>
      <c r="AB428" s="199"/>
      <c r="AC428" s="196"/>
      <c r="AD428" s="461"/>
    </row>
    <row r="429" spans="1:30" ht="15.75" customHeight="1" x14ac:dyDescent="0.2">
      <c r="A429" s="460"/>
      <c r="B429" s="460"/>
      <c r="C429" s="194"/>
      <c r="D429" s="43"/>
      <c r="E429" s="43"/>
      <c r="F429" s="43"/>
      <c r="G429" s="196"/>
      <c r="H429" s="196"/>
      <c r="I429" s="196"/>
      <c r="J429" s="196"/>
      <c r="K429" s="197"/>
      <c r="L429" s="197"/>
      <c r="M429" s="197"/>
      <c r="N429" s="197"/>
      <c r="O429" s="197"/>
      <c r="P429" s="197"/>
      <c r="Q429" s="198"/>
      <c r="R429" s="257"/>
      <c r="S429" s="200"/>
      <c r="T429" s="200"/>
      <c r="U429" s="43"/>
      <c r="V429" s="199"/>
      <c r="W429" s="199"/>
      <c r="X429" s="199"/>
      <c r="Y429" s="199"/>
      <c r="Z429" s="199"/>
      <c r="AA429" s="43"/>
      <c r="AB429" s="199"/>
      <c r="AC429" s="196"/>
      <c r="AD429" s="461"/>
    </row>
    <row r="430" spans="1:30" ht="15.75" customHeight="1" x14ac:dyDescent="0.2">
      <c r="A430" s="460"/>
      <c r="B430" s="460"/>
      <c r="C430" s="194"/>
      <c r="D430" s="43"/>
      <c r="E430" s="43"/>
      <c r="F430" s="43"/>
      <c r="G430" s="196"/>
      <c r="H430" s="196"/>
      <c r="I430" s="196"/>
      <c r="J430" s="196"/>
      <c r="K430" s="197"/>
      <c r="L430" s="197"/>
      <c r="M430" s="197"/>
      <c r="N430" s="197"/>
      <c r="O430" s="197"/>
      <c r="P430" s="197"/>
      <c r="Q430" s="198"/>
      <c r="R430" s="257"/>
      <c r="S430" s="200"/>
      <c r="T430" s="200"/>
      <c r="U430" s="43"/>
      <c r="V430" s="199"/>
      <c r="W430" s="199"/>
      <c r="X430" s="199"/>
      <c r="Y430" s="199"/>
      <c r="Z430" s="199"/>
      <c r="AA430" s="43"/>
      <c r="AB430" s="199"/>
      <c r="AC430" s="196"/>
      <c r="AD430" s="461"/>
    </row>
    <row r="431" spans="1:30" ht="15.75" customHeight="1" x14ac:dyDescent="0.2">
      <c r="A431" s="460"/>
      <c r="B431" s="460"/>
      <c r="C431" s="194"/>
      <c r="D431" s="43"/>
      <c r="E431" s="43"/>
      <c r="F431" s="43"/>
      <c r="G431" s="196"/>
      <c r="H431" s="196"/>
      <c r="I431" s="196"/>
      <c r="J431" s="196"/>
      <c r="K431" s="197"/>
      <c r="L431" s="197"/>
      <c r="M431" s="197"/>
      <c r="N431" s="197"/>
      <c r="O431" s="197"/>
      <c r="P431" s="197"/>
      <c r="Q431" s="198"/>
      <c r="R431" s="257"/>
      <c r="S431" s="200"/>
      <c r="T431" s="200"/>
      <c r="U431" s="43"/>
      <c r="V431" s="199"/>
      <c r="W431" s="199"/>
      <c r="X431" s="199"/>
      <c r="Y431" s="199"/>
      <c r="Z431" s="199"/>
      <c r="AA431" s="43"/>
      <c r="AB431" s="199"/>
      <c r="AC431" s="196"/>
      <c r="AD431" s="461"/>
    </row>
    <row r="432" spans="1:30" ht="15.75" customHeight="1" x14ac:dyDescent="0.2">
      <c r="A432" s="460"/>
      <c r="B432" s="460"/>
      <c r="C432" s="194"/>
      <c r="D432" s="43"/>
      <c r="E432" s="43"/>
      <c r="F432" s="43"/>
      <c r="G432" s="196"/>
      <c r="H432" s="196"/>
      <c r="I432" s="196"/>
      <c r="J432" s="196"/>
      <c r="K432" s="197"/>
      <c r="L432" s="197"/>
      <c r="M432" s="197"/>
      <c r="N432" s="197"/>
      <c r="O432" s="197"/>
      <c r="P432" s="197"/>
      <c r="Q432" s="198"/>
      <c r="R432" s="257"/>
      <c r="S432" s="200"/>
      <c r="T432" s="200"/>
      <c r="U432" s="43"/>
      <c r="V432" s="199"/>
      <c r="W432" s="199"/>
      <c r="X432" s="199"/>
      <c r="Y432" s="199"/>
      <c r="Z432" s="199"/>
      <c r="AA432" s="43"/>
      <c r="AB432" s="199"/>
      <c r="AC432" s="196"/>
      <c r="AD432" s="461"/>
    </row>
    <row r="433" spans="1:30" ht="15.75" customHeight="1" x14ac:dyDescent="0.2">
      <c r="A433" s="460"/>
      <c r="B433" s="460"/>
      <c r="C433" s="194"/>
      <c r="D433" s="43"/>
      <c r="E433" s="43"/>
      <c r="F433" s="43"/>
      <c r="G433" s="196"/>
      <c r="H433" s="196"/>
      <c r="I433" s="196"/>
      <c r="J433" s="196"/>
      <c r="K433" s="197"/>
      <c r="L433" s="197"/>
      <c r="M433" s="197"/>
      <c r="N433" s="197"/>
      <c r="O433" s="197"/>
      <c r="P433" s="197"/>
      <c r="Q433" s="198"/>
      <c r="R433" s="257"/>
      <c r="S433" s="200"/>
      <c r="T433" s="200"/>
      <c r="U433" s="43"/>
      <c r="V433" s="199"/>
      <c r="W433" s="199"/>
      <c r="X433" s="199"/>
      <c r="Y433" s="199"/>
      <c r="Z433" s="199"/>
      <c r="AA433" s="43"/>
      <c r="AB433" s="199"/>
      <c r="AC433" s="196"/>
      <c r="AD433" s="461"/>
    </row>
    <row r="434" spans="1:30" ht="15.75" customHeight="1" x14ac:dyDescent="0.2">
      <c r="A434" s="460"/>
      <c r="B434" s="460"/>
      <c r="C434" s="194"/>
      <c r="D434" s="43"/>
      <c r="E434" s="43"/>
      <c r="F434" s="43"/>
      <c r="G434" s="196"/>
      <c r="H434" s="196"/>
      <c r="I434" s="196"/>
      <c r="J434" s="196"/>
      <c r="K434" s="197"/>
      <c r="L434" s="197"/>
      <c r="M434" s="197"/>
      <c r="N434" s="197"/>
      <c r="O434" s="197"/>
      <c r="P434" s="197"/>
      <c r="Q434" s="198"/>
      <c r="R434" s="257"/>
      <c r="S434" s="200"/>
      <c r="T434" s="200"/>
      <c r="U434" s="43"/>
      <c r="V434" s="199"/>
      <c r="W434" s="199"/>
      <c r="X434" s="199"/>
      <c r="Y434" s="199"/>
      <c r="Z434" s="199"/>
      <c r="AA434" s="43"/>
      <c r="AB434" s="199"/>
      <c r="AC434" s="196"/>
      <c r="AD434" s="461"/>
    </row>
    <row r="435" spans="1:30" ht="15.75" customHeight="1" x14ac:dyDescent="0.2">
      <c r="A435" s="460"/>
      <c r="B435" s="460"/>
      <c r="C435" s="194"/>
      <c r="D435" s="43"/>
      <c r="E435" s="43"/>
      <c r="F435" s="43"/>
      <c r="G435" s="196"/>
      <c r="H435" s="196"/>
      <c r="I435" s="196"/>
      <c r="J435" s="196"/>
      <c r="K435" s="197"/>
      <c r="L435" s="197"/>
      <c r="M435" s="197"/>
      <c r="N435" s="197"/>
      <c r="O435" s="197"/>
      <c r="P435" s="197"/>
      <c r="Q435" s="198"/>
      <c r="R435" s="257"/>
      <c r="S435" s="200"/>
      <c r="T435" s="200"/>
      <c r="U435" s="43"/>
      <c r="V435" s="199"/>
      <c r="W435" s="199"/>
      <c r="X435" s="199"/>
      <c r="Y435" s="199"/>
      <c r="Z435" s="199"/>
      <c r="AA435" s="43"/>
      <c r="AB435" s="199"/>
      <c r="AC435" s="196"/>
      <c r="AD435" s="461"/>
    </row>
    <row r="436" spans="1:30" ht="15.75" customHeight="1" x14ac:dyDescent="0.2">
      <c r="A436" s="460"/>
      <c r="B436" s="460"/>
      <c r="C436" s="194"/>
      <c r="D436" s="43"/>
      <c r="E436" s="43"/>
      <c r="F436" s="43"/>
      <c r="G436" s="196"/>
      <c r="H436" s="196"/>
      <c r="I436" s="196"/>
      <c r="J436" s="196"/>
      <c r="K436" s="197"/>
      <c r="L436" s="197"/>
      <c r="M436" s="197"/>
      <c r="N436" s="197"/>
      <c r="O436" s="197"/>
      <c r="P436" s="197"/>
      <c r="Q436" s="198"/>
      <c r="R436" s="257"/>
      <c r="S436" s="200"/>
      <c r="T436" s="200"/>
      <c r="U436" s="43"/>
      <c r="V436" s="199"/>
      <c r="W436" s="199"/>
      <c r="X436" s="199"/>
      <c r="Y436" s="199"/>
      <c r="Z436" s="199"/>
      <c r="AA436" s="43"/>
      <c r="AB436" s="199"/>
      <c r="AC436" s="196"/>
      <c r="AD436" s="461"/>
    </row>
    <row r="437" spans="1:30" ht="15.75" customHeight="1" x14ac:dyDescent="0.2">
      <c r="A437" s="460"/>
      <c r="B437" s="460"/>
      <c r="C437" s="194"/>
      <c r="D437" s="43"/>
      <c r="E437" s="43"/>
      <c r="F437" s="43"/>
      <c r="G437" s="196"/>
      <c r="H437" s="196"/>
      <c r="I437" s="196"/>
      <c r="J437" s="196"/>
      <c r="K437" s="197"/>
      <c r="L437" s="197"/>
      <c r="M437" s="197"/>
      <c r="N437" s="197"/>
      <c r="O437" s="197"/>
      <c r="P437" s="197"/>
      <c r="Q437" s="198"/>
      <c r="R437" s="257"/>
      <c r="S437" s="200"/>
      <c r="T437" s="200"/>
      <c r="U437" s="43"/>
      <c r="V437" s="199"/>
      <c r="W437" s="199"/>
      <c r="X437" s="199"/>
      <c r="Y437" s="199"/>
      <c r="Z437" s="199"/>
      <c r="AA437" s="43"/>
      <c r="AB437" s="199"/>
      <c r="AC437" s="196"/>
      <c r="AD437" s="461"/>
    </row>
    <row r="438" spans="1:30" ht="15.75" customHeight="1" x14ac:dyDescent="0.2">
      <c r="A438" s="460"/>
      <c r="B438" s="460"/>
      <c r="C438" s="194"/>
      <c r="D438" s="43"/>
      <c r="E438" s="43"/>
      <c r="F438" s="43"/>
      <c r="G438" s="196"/>
      <c r="H438" s="196"/>
      <c r="I438" s="196"/>
      <c r="J438" s="196"/>
      <c r="K438" s="197"/>
      <c r="L438" s="197"/>
      <c r="M438" s="197"/>
      <c r="N438" s="197"/>
      <c r="O438" s="197"/>
      <c r="P438" s="197"/>
      <c r="Q438" s="198"/>
      <c r="R438" s="257"/>
      <c r="S438" s="200"/>
      <c r="T438" s="200"/>
      <c r="U438" s="43"/>
      <c r="V438" s="199"/>
      <c r="W438" s="199"/>
      <c r="X438" s="199"/>
      <c r="Y438" s="199"/>
      <c r="Z438" s="199"/>
      <c r="AA438" s="43"/>
      <c r="AB438" s="199"/>
      <c r="AC438" s="196"/>
      <c r="AD438" s="461"/>
    </row>
    <row r="439" spans="1:30" ht="15.75" customHeight="1" x14ac:dyDescent="0.2">
      <c r="A439" s="460"/>
      <c r="B439" s="460"/>
      <c r="C439" s="194"/>
      <c r="D439" s="43"/>
      <c r="E439" s="43"/>
      <c r="F439" s="43"/>
      <c r="G439" s="196"/>
      <c r="H439" s="196"/>
      <c r="I439" s="196"/>
      <c r="J439" s="196"/>
      <c r="K439" s="197"/>
      <c r="L439" s="197"/>
      <c r="M439" s="197"/>
      <c r="N439" s="197"/>
      <c r="O439" s="197"/>
      <c r="P439" s="197"/>
      <c r="Q439" s="198"/>
      <c r="R439" s="257"/>
      <c r="S439" s="200"/>
      <c r="T439" s="200"/>
      <c r="U439" s="43"/>
      <c r="V439" s="199"/>
      <c r="W439" s="199"/>
      <c r="X439" s="199"/>
      <c r="Y439" s="199"/>
      <c r="Z439" s="199"/>
      <c r="AA439" s="43"/>
      <c r="AB439" s="199"/>
      <c r="AC439" s="196"/>
      <c r="AD439" s="461"/>
    </row>
    <row r="440" spans="1:30" ht="15.75" customHeight="1" x14ac:dyDescent="0.2">
      <c r="A440" s="460"/>
      <c r="B440" s="460"/>
      <c r="C440" s="194"/>
      <c r="D440" s="43"/>
      <c r="E440" s="43"/>
      <c r="F440" s="43"/>
      <c r="G440" s="196"/>
      <c r="H440" s="196"/>
      <c r="I440" s="196"/>
      <c r="J440" s="196"/>
      <c r="K440" s="197"/>
      <c r="L440" s="197"/>
      <c r="M440" s="197"/>
      <c r="N440" s="197"/>
      <c r="O440" s="197"/>
      <c r="P440" s="197"/>
      <c r="Q440" s="198"/>
      <c r="R440" s="257"/>
      <c r="S440" s="200"/>
      <c r="T440" s="200"/>
      <c r="U440" s="43"/>
      <c r="V440" s="199"/>
      <c r="W440" s="199"/>
      <c r="X440" s="199"/>
      <c r="Y440" s="199"/>
      <c r="Z440" s="199"/>
      <c r="AA440" s="43"/>
      <c r="AB440" s="199"/>
      <c r="AC440" s="196"/>
      <c r="AD440" s="461"/>
    </row>
    <row r="441" spans="1:30" ht="15.75" customHeight="1" x14ac:dyDescent="0.2">
      <c r="A441" s="460"/>
      <c r="B441" s="460"/>
      <c r="C441" s="194"/>
      <c r="D441" s="43"/>
      <c r="E441" s="43"/>
      <c r="F441" s="43"/>
      <c r="G441" s="196"/>
      <c r="H441" s="196"/>
      <c r="I441" s="196"/>
      <c r="J441" s="196"/>
      <c r="K441" s="197"/>
      <c r="L441" s="197"/>
      <c r="M441" s="197"/>
      <c r="N441" s="197"/>
      <c r="O441" s="197"/>
      <c r="P441" s="197"/>
      <c r="Q441" s="198"/>
      <c r="R441" s="257"/>
      <c r="S441" s="200"/>
      <c r="T441" s="200"/>
      <c r="U441" s="43"/>
      <c r="V441" s="199"/>
      <c r="W441" s="199"/>
      <c r="X441" s="199"/>
      <c r="Y441" s="199"/>
      <c r="Z441" s="199"/>
      <c r="AA441" s="43"/>
      <c r="AB441" s="199"/>
      <c r="AC441" s="196"/>
      <c r="AD441" s="461"/>
    </row>
    <row r="442" spans="1:30" ht="15.75" customHeight="1" x14ac:dyDescent="0.2">
      <c r="A442" s="460"/>
      <c r="B442" s="460"/>
      <c r="C442" s="194"/>
      <c r="D442" s="43"/>
      <c r="E442" s="43"/>
      <c r="F442" s="43"/>
      <c r="G442" s="196"/>
      <c r="H442" s="196"/>
      <c r="I442" s="196"/>
      <c r="J442" s="196"/>
      <c r="K442" s="197"/>
      <c r="L442" s="197"/>
      <c r="M442" s="197"/>
      <c r="N442" s="197"/>
      <c r="O442" s="197"/>
      <c r="P442" s="197"/>
      <c r="Q442" s="198"/>
      <c r="R442" s="257"/>
      <c r="S442" s="200"/>
      <c r="T442" s="200"/>
      <c r="U442" s="43"/>
      <c r="V442" s="199"/>
      <c r="W442" s="199"/>
      <c r="X442" s="199"/>
      <c r="Y442" s="199"/>
      <c r="Z442" s="199"/>
      <c r="AA442" s="43"/>
      <c r="AB442" s="199"/>
      <c r="AC442" s="196"/>
      <c r="AD442" s="461"/>
    </row>
    <row r="443" spans="1:30" ht="15.75" customHeight="1" x14ac:dyDescent="0.2">
      <c r="A443" s="460"/>
      <c r="B443" s="460"/>
      <c r="C443" s="194"/>
      <c r="D443" s="43"/>
      <c r="E443" s="43"/>
      <c r="F443" s="43"/>
      <c r="G443" s="196"/>
      <c r="H443" s="196"/>
      <c r="I443" s="196"/>
      <c r="J443" s="196"/>
      <c r="K443" s="197"/>
      <c r="L443" s="197"/>
      <c r="M443" s="197"/>
      <c r="N443" s="197"/>
      <c r="O443" s="197"/>
      <c r="P443" s="197"/>
      <c r="Q443" s="198"/>
      <c r="R443" s="257"/>
      <c r="S443" s="200"/>
      <c r="T443" s="200"/>
      <c r="U443" s="43"/>
      <c r="V443" s="199"/>
      <c r="W443" s="199"/>
      <c r="X443" s="199"/>
      <c r="Y443" s="199"/>
      <c r="Z443" s="199"/>
      <c r="AA443" s="43"/>
      <c r="AB443" s="199"/>
      <c r="AC443" s="196"/>
      <c r="AD443" s="461"/>
    </row>
    <row r="444" spans="1:30" ht="15.75" customHeight="1" x14ac:dyDescent="0.2">
      <c r="A444" s="460"/>
      <c r="B444" s="460"/>
      <c r="C444" s="194"/>
      <c r="D444" s="43"/>
      <c r="E444" s="43"/>
      <c r="F444" s="43"/>
      <c r="G444" s="196"/>
      <c r="H444" s="196"/>
      <c r="I444" s="196"/>
      <c r="J444" s="196"/>
      <c r="K444" s="197"/>
      <c r="L444" s="197"/>
      <c r="M444" s="197"/>
      <c r="N444" s="197"/>
      <c r="O444" s="197"/>
      <c r="P444" s="197"/>
      <c r="Q444" s="198"/>
      <c r="R444" s="257"/>
      <c r="S444" s="200"/>
      <c r="T444" s="200"/>
      <c r="U444" s="43"/>
      <c r="V444" s="199"/>
      <c r="W444" s="199"/>
      <c r="X444" s="199"/>
      <c r="Y444" s="199"/>
      <c r="Z444" s="199"/>
      <c r="AA444" s="43"/>
      <c r="AB444" s="199"/>
      <c r="AC444" s="196"/>
      <c r="AD444" s="461"/>
    </row>
    <row r="445" spans="1:30" ht="15.75" customHeight="1" x14ac:dyDescent="0.2">
      <c r="A445" s="460"/>
      <c r="B445" s="460"/>
      <c r="C445" s="194"/>
      <c r="D445" s="43"/>
      <c r="E445" s="43"/>
      <c r="F445" s="43"/>
      <c r="G445" s="196"/>
      <c r="H445" s="196"/>
      <c r="I445" s="196"/>
      <c r="J445" s="196"/>
      <c r="K445" s="197"/>
      <c r="L445" s="197"/>
      <c r="M445" s="197"/>
      <c r="N445" s="197"/>
      <c r="O445" s="197"/>
      <c r="P445" s="197"/>
      <c r="Q445" s="198"/>
      <c r="R445" s="257"/>
      <c r="S445" s="200"/>
      <c r="T445" s="200"/>
      <c r="U445" s="43"/>
      <c r="V445" s="199"/>
      <c r="W445" s="199"/>
      <c r="X445" s="199"/>
      <c r="Y445" s="199"/>
      <c r="Z445" s="199"/>
      <c r="AA445" s="43"/>
      <c r="AB445" s="199"/>
      <c r="AC445" s="196"/>
      <c r="AD445" s="461"/>
    </row>
    <row r="446" spans="1:30" ht="15.75" customHeight="1" x14ac:dyDescent="0.2">
      <c r="A446" s="460"/>
      <c r="B446" s="460"/>
      <c r="C446" s="194"/>
      <c r="D446" s="43"/>
      <c r="E446" s="43"/>
      <c r="F446" s="43"/>
      <c r="G446" s="196"/>
      <c r="H446" s="196"/>
      <c r="I446" s="196"/>
      <c r="J446" s="196"/>
      <c r="K446" s="197"/>
      <c r="L446" s="197"/>
      <c r="M446" s="197"/>
      <c r="N446" s="197"/>
      <c r="O446" s="197"/>
      <c r="P446" s="197"/>
      <c r="Q446" s="198"/>
      <c r="R446" s="257"/>
      <c r="S446" s="200"/>
      <c r="T446" s="200"/>
      <c r="U446" s="43"/>
      <c r="V446" s="199"/>
      <c r="W446" s="199"/>
      <c r="X446" s="199"/>
      <c r="Y446" s="199"/>
      <c r="Z446" s="199"/>
      <c r="AA446" s="43"/>
      <c r="AB446" s="199"/>
      <c r="AC446" s="196"/>
      <c r="AD446" s="461"/>
    </row>
    <row r="447" spans="1:30" ht="15.75" customHeight="1" x14ac:dyDescent="0.2">
      <c r="A447" s="460"/>
      <c r="B447" s="460"/>
      <c r="C447" s="194"/>
      <c r="D447" s="43"/>
      <c r="E447" s="43"/>
      <c r="F447" s="43"/>
      <c r="G447" s="196"/>
      <c r="H447" s="196"/>
      <c r="I447" s="196"/>
      <c r="J447" s="196"/>
      <c r="K447" s="197"/>
      <c r="L447" s="197"/>
      <c r="M447" s="197"/>
      <c r="N447" s="197"/>
      <c r="O447" s="197"/>
      <c r="P447" s="197"/>
      <c r="Q447" s="198"/>
      <c r="R447" s="257"/>
      <c r="S447" s="200"/>
      <c r="T447" s="200"/>
      <c r="U447" s="43"/>
      <c r="V447" s="199"/>
      <c r="W447" s="199"/>
      <c r="X447" s="199"/>
      <c r="Y447" s="199"/>
      <c r="Z447" s="199"/>
      <c r="AA447" s="43"/>
      <c r="AB447" s="199"/>
      <c r="AC447" s="196"/>
      <c r="AD447" s="461"/>
    </row>
    <row r="448" spans="1:30" ht="15.75" customHeight="1" x14ac:dyDescent="0.2">
      <c r="A448" s="460"/>
      <c r="B448" s="460"/>
      <c r="C448" s="194"/>
      <c r="D448" s="43"/>
      <c r="E448" s="43"/>
      <c r="F448" s="43"/>
      <c r="G448" s="196"/>
      <c r="H448" s="196"/>
      <c r="I448" s="196"/>
      <c r="J448" s="196"/>
      <c r="K448" s="197"/>
      <c r="L448" s="197"/>
      <c r="M448" s="197"/>
      <c r="N448" s="197"/>
      <c r="O448" s="197"/>
      <c r="P448" s="197"/>
      <c r="Q448" s="198"/>
      <c r="R448" s="257"/>
      <c r="S448" s="200"/>
      <c r="T448" s="200"/>
      <c r="U448" s="43"/>
      <c r="V448" s="199"/>
      <c r="W448" s="199"/>
      <c r="X448" s="199"/>
      <c r="Y448" s="199"/>
      <c r="Z448" s="199"/>
      <c r="AA448" s="43"/>
      <c r="AB448" s="199"/>
      <c r="AC448" s="196"/>
      <c r="AD448" s="461"/>
    </row>
    <row r="449" spans="1:30" ht="15.75" customHeight="1" x14ac:dyDescent="0.2">
      <c r="A449" s="460"/>
      <c r="B449" s="460"/>
      <c r="C449" s="194"/>
      <c r="D449" s="43"/>
      <c r="E449" s="43"/>
      <c r="F449" s="43"/>
      <c r="G449" s="196"/>
      <c r="H449" s="196"/>
      <c r="I449" s="196"/>
      <c r="J449" s="196"/>
      <c r="K449" s="197"/>
      <c r="L449" s="197"/>
      <c r="M449" s="197"/>
      <c r="N449" s="197"/>
      <c r="O449" s="197"/>
      <c r="P449" s="197"/>
      <c r="Q449" s="198"/>
      <c r="R449" s="257"/>
      <c r="S449" s="200"/>
      <c r="T449" s="200"/>
      <c r="U449" s="43"/>
      <c r="V449" s="199"/>
      <c r="W449" s="199"/>
      <c r="X449" s="199"/>
      <c r="Y449" s="199"/>
      <c r="Z449" s="199"/>
      <c r="AA449" s="43"/>
      <c r="AB449" s="199"/>
      <c r="AC449" s="196"/>
      <c r="AD449" s="461"/>
    </row>
    <row r="450" spans="1:30" ht="15.75" customHeight="1" x14ac:dyDescent="0.2">
      <c r="A450" s="460"/>
      <c r="B450" s="460"/>
      <c r="C450" s="194"/>
      <c r="D450" s="43"/>
      <c r="E450" s="43"/>
      <c r="F450" s="43"/>
      <c r="G450" s="196"/>
      <c r="H450" s="196"/>
      <c r="I450" s="196"/>
      <c r="J450" s="196"/>
      <c r="K450" s="197"/>
      <c r="L450" s="197"/>
      <c r="M450" s="197"/>
      <c r="N450" s="197"/>
      <c r="O450" s="197"/>
      <c r="P450" s="197"/>
      <c r="Q450" s="198"/>
      <c r="R450" s="257"/>
      <c r="S450" s="200"/>
      <c r="T450" s="200"/>
      <c r="U450" s="43"/>
      <c r="V450" s="199"/>
      <c r="W450" s="199"/>
      <c r="X450" s="199"/>
      <c r="Y450" s="199"/>
      <c r="Z450" s="199"/>
      <c r="AA450" s="43"/>
      <c r="AB450" s="199"/>
      <c r="AC450" s="196"/>
      <c r="AD450" s="461"/>
    </row>
    <row r="451" spans="1:30" ht="15.75" customHeight="1" x14ac:dyDescent="0.2">
      <c r="A451" s="460"/>
      <c r="B451" s="460"/>
      <c r="C451" s="194"/>
      <c r="D451" s="43"/>
      <c r="E451" s="43"/>
      <c r="F451" s="43"/>
      <c r="G451" s="196"/>
      <c r="H451" s="196"/>
      <c r="I451" s="196"/>
      <c r="J451" s="196"/>
      <c r="K451" s="197"/>
      <c r="L451" s="197"/>
      <c r="M451" s="197"/>
      <c r="N451" s="197"/>
      <c r="O451" s="197"/>
      <c r="P451" s="197"/>
      <c r="Q451" s="198"/>
      <c r="R451" s="257"/>
      <c r="S451" s="200"/>
      <c r="T451" s="200"/>
      <c r="U451" s="43"/>
      <c r="V451" s="199"/>
      <c r="W451" s="199"/>
      <c r="X451" s="199"/>
      <c r="Y451" s="199"/>
      <c r="Z451" s="199"/>
      <c r="AA451" s="43"/>
      <c r="AB451" s="199"/>
      <c r="AC451" s="196"/>
      <c r="AD451" s="461"/>
    </row>
    <row r="452" spans="1:30" ht="15.75" customHeight="1" x14ac:dyDescent="0.2">
      <c r="A452" s="460"/>
      <c r="B452" s="460"/>
      <c r="C452" s="194"/>
      <c r="D452" s="43"/>
      <c r="E452" s="43"/>
      <c r="F452" s="43"/>
      <c r="G452" s="196"/>
      <c r="H452" s="196"/>
      <c r="I452" s="196"/>
      <c r="J452" s="196"/>
      <c r="K452" s="197"/>
      <c r="L452" s="197"/>
      <c r="M452" s="197"/>
      <c r="N452" s="197"/>
      <c r="O452" s="197"/>
      <c r="P452" s="197"/>
      <c r="Q452" s="198"/>
      <c r="R452" s="257"/>
      <c r="S452" s="200"/>
      <c r="T452" s="200"/>
      <c r="U452" s="43"/>
      <c r="V452" s="199"/>
      <c r="W452" s="199"/>
      <c r="X452" s="199"/>
      <c r="Y452" s="199"/>
      <c r="Z452" s="199"/>
      <c r="AA452" s="43"/>
      <c r="AB452" s="199"/>
      <c r="AC452" s="196"/>
      <c r="AD452" s="461"/>
    </row>
    <row r="453" spans="1:30" ht="15.75" customHeight="1" x14ac:dyDescent="0.2">
      <c r="A453" s="460"/>
      <c r="B453" s="460"/>
      <c r="C453" s="194"/>
      <c r="D453" s="43"/>
      <c r="E453" s="43"/>
      <c r="F453" s="43"/>
      <c r="G453" s="196"/>
      <c r="H453" s="196"/>
      <c r="I453" s="196"/>
      <c r="J453" s="196"/>
      <c r="K453" s="197"/>
      <c r="L453" s="197"/>
      <c r="M453" s="197"/>
      <c r="N453" s="197"/>
      <c r="O453" s="197"/>
      <c r="P453" s="197"/>
      <c r="Q453" s="198"/>
      <c r="R453" s="257"/>
      <c r="S453" s="200"/>
      <c r="T453" s="200"/>
      <c r="U453" s="43"/>
      <c r="V453" s="199"/>
      <c r="W453" s="199"/>
      <c r="X453" s="199"/>
      <c r="Y453" s="199"/>
      <c r="Z453" s="199"/>
      <c r="AA453" s="43"/>
      <c r="AB453" s="199"/>
      <c r="AC453" s="196"/>
      <c r="AD453" s="461"/>
    </row>
    <row r="454" spans="1:30" ht="15.75" customHeight="1" x14ac:dyDescent="0.2">
      <c r="A454" s="460"/>
      <c r="B454" s="460"/>
      <c r="C454" s="194"/>
      <c r="D454" s="43"/>
      <c r="E454" s="43"/>
      <c r="F454" s="43"/>
      <c r="G454" s="196"/>
      <c r="H454" s="196"/>
      <c r="I454" s="196"/>
      <c r="J454" s="196"/>
      <c r="K454" s="197"/>
      <c r="L454" s="197"/>
      <c r="M454" s="197"/>
      <c r="N454" s="197"/>
      <c r="O454" s="197"/>
      <c r="P454" s="197"/>
      <c r="Q454" s="198"/>
      <c r="R454" s="257"/>
      <c r="S454" s="200"/>
      <c r="T454" s="200"/>
      <c r="U454" s="43"/>
      <c r="V454" s="199"/>
      <c r="W454" s="199"/>
      <c r="X454" s="199"/>
      <c r="Y454" s="199"/>
      <c r="Z454" s="199"/>
      <c r="AA454" s="43"/>
      <c r="AB454" s="199"/>
      <c r="AC454" s="196"/>
      <c r="AD454" s="461"/>
    </row>
    <row r="455" spans="1:30" ht="15.75" customHeight="1" x14ac:dyDescent="0.2">
      <c r="A455" s="460"/>
      <c r="B455" s="460"/>
      <c r="C455" s="194"/>
      <c r="D455" s="43"/>
      <c r="E455" s="43"/>
      <c r="F455" s="43"/>
      <c r="G455" s="196"/>
      <c r="H455" s="196"/>
      <c r="I455" s="196"/>
      <c r="J455" s="196"/>
      <c r="K455" s="197"/>
      <c r="L455" s="197"/>
      <c r="M455" s="197"/>
      <c r="N455" s="197"/>
      <c r="O455" s="197"/>
      <c r="P455" s="197"/>
      <c r="Q455" s="198"/>
      <c r="R455" s="257"/>
      <c r="S455" s="200"/>
      <c r="T455" s="200"/>
      <c r="U455" s="43"/>
      <c r="V455" s="199"/>
      <c r="W455" s="199"/>
      <c r="X455" s="199"/>
      <c r="Y455" s="199"/>
      <c r="Z455" s="199"/>
      <c r="AA455" s="43"/>
      <c r="AB455" s="199"/>
      <c r="AC455" s="196"/>
      <c r="AD455" s="461"/>
    </row>
    <row r="456" spans="1:30" ht="15.75" customHeight="1" x14ac:dyDescent="0.2">
      <c r="A456" s="460"/>
      <c r="B456" s="460"/>
      <c r="C456" s="194"/>
      <c r="D456" s="43"/>
      <c r="E456" s="43"/>
      <c r="F456" s="43"/>
      <c r="G456" s="196"/>
      <c r="H456" s="196"/>
      <c r="I456" s="196"/>
      <c r="J456" s="196"/>
      <c r="K456" s="197"/>
      <c r="L456" s="197"/>
      <c r="M456" s="197"/>
      <c r="N456" s="197"/>
      <c r="O456" s="197"/>
      <c r="P456" s="197"/>
      <c r="Q456" s="198"/>
      <c r="R456" s="257"/>
      <c r="S456" s="200"/>
      <c r="T456" s="200"/>
      <c r="U456" s="43"/>
      <c r="V456" s="199"/>
      <c r="W456" s="199"/>
      <c r="X456" s="199"/>
      <c r="Y456" s="199"/>
      <c r="Z456" s="199"/>
      <c r="AA456" s="43"/>
      <c r="AB456" s="199"/>
      <c r="AC456" s="196"/>
      <c r="AD456" s="461"/>
    </row>
    <row r="457" spans="1:30" ht="15.75" customHeight="1" x14ac:dyDescent="0.2">
      <c r="A457" s="460"/>
      <c r="B457" s="460"/>
      <c r="C457" s="194"/>
      <c r="D457" s="43"/>
      <c r="E457" s="43"/>
      <c r="F457" s="43"/>
      <c r="G457" s="196"/>
      <c r="H457" s="196"/>
      <c r="I457" s="196"/>
      <c r="J457" s="196"/>
      <c r="K457" s="197"/>
      <c r="L457" s="197"/>
      <c r="M457" s="197"/>
      <c r="N457" s="197"/>
      <c r="O457" s="197"/>
      <c r="P457" s="197"/>
      <c r="Q457" s="198"/>
      <c r="R457" s="257"/>
      <c r="S457" s="200"/>
      <c r="T457" s="200"/>
      <c r="U457" s="43"/>
      <c r="V457" s="199"/>
      <c r="W457" s="199"/>
      <c r="X457" s="199"/>
      <c r="Y457" s="199"/>
      <c r="Z457" s="199"/>
      <c r="AA457" s="43"/>
      <c r="AB457" s="199"/>
      <c r="AC457" s="196"/>
      <c r="AD457" s="461"/>
    </row>
    <row r="458" spans="1:30" ht="15.75" customHeight="1" x14ac:dyDescent="0.2">
      <c r="A458" s="460"/>
      <c r="B458" s="460"/>
      <c r="C458" s="194"/>
      <c r="D458" s="43"/>
      <c r="E458" s="43"/>
      <c r="F458" s="43"/>
      <c r="G458" s="196"/>
      <c r="H458" s="196"/>
      <c r="I458" s="196"/>
      <c r="J458" s="196"/>
      <c r="K458" s="197"/>
      <c r="L458" s="197"/>
      <c r="M458" s="197"/>
      <c r="N458" s="197"/>
      <c r="O458" s="197"/>
      <c r="P458" s="197"/>
      <c r="Q458" s="198"/>
      <c r="R458" s="257"/>
      <c r="S458" s="200"/>
      <c r="T458" s="200"/>
      <c r="U458" s="43"/>
      <c r="V458" s="199"/>
      <c r="W458" s="199"/>
      <c r="X458" s="199"/>
      <c r="Y458" s="199"/>
      <c r="Z458" s="199"/>
      <c r="AA458" s="43"/>
      <c r="AB458" s="199"/>
      <c r="AC458" s="196"/>
      <c r="AD458" s="461"/>
    </row>
    <row r="459" spans="1:30" ht="15.75" customHeight="1" x14ac:dyDescent="0.2">
      <c r="A459" s="460"/>
      <c r="B459" s="460"/>
      <c r="C459" s="194"/>
      <c r="D459" s="43"/>
      <c r="E459" s="43"/>
      <c r="F459" s="43"/>
      <c r="G459" s="196"/>
      <c r="H459" s="196"/>
      <c r="I459" s="196"/>
      <c r="J459" s="196"/>
      <c r="K459" s="197"/>
      <c r="L459" s="197"/>
      <c r="M459" s="197"/>
      <c r="N459" s="197"/>
      <c r="O459" s="197"/>
      <c r="P459" s="197"/>
      <c r="Q459" s="198"/>
      <c r="R459" s="257"/>
      <c r="S459" s="200"/>
      <c r="T459" s="200"/>
      <c r="U459" s="43"/>
      <c r="V459" s="199"/>
      <c r="W459" s="199"/>
      <c r="X459" s="199"/>
      <c r="Y459" s="199"/>
      <c r="Z459" s="199"/>
      <c r="AA459" s="43"/>
      <c r="AB459" s="199"/>
      <c r="AC459" s="196"/>
      <c r="AD459" s="461"/>
    </row>
    <row r="460" spans="1:30" ht="15.75" customHeight="1" x14ac:dyDescent="0.2">
      <c r="A460" s="460"/>
      <c r="B460" s="460"/>
      <c r="C460" s="194"/>
      <c r="D460" s="43"/>
      <c r="E460" s="43"/>
      <c r="F460" s="43"/>
      <c r="G460" s="196"/>
      <c r="H460" s="196"/>
      <c r="I460" s="196"/>
      <c r="J460" s="196"/>
      <c r="K460" s="197"/>
      <c r="L460" s="197"/>
      <c r="M460" s="197"/>
      <c r="N460" s="197"/>
      <c r="O460" s="197"/>
      <c r="P460" s="197"/>
      <c r="Q460" s="198"/>
      <c r="R460" s="257"/>
      <c r="S460" s="200"/>
      <c r="T460" s="200"/>
      <c r="U460" s="43"/>
      <c r="V460" s="199"/>
      <c r="W460" s="199"/>
      <c r="X460" s="199"/>
      <c r="Y460" s="199"/>
      <c r="Z460" s="199"/>
      <c r="AA460" s="43"/>
      <c r="AB460" s="199"/>
      <c r="AC460" s="196"/>
      <c r="AD460" s="461"/>
    </row>
    <row r="461" spans="1:30" ht="15.75" customHeight="1" x14ac:dyDescent="0.2">
      <c r="A461" s="460"/>
      <c r="B461" s="460"/>
      <c r="C461" s="194"/>
      <c r="D461" s="43"/>
      <c r="E461" s="43"/>
      <c r="F461" s="43"/>
      <c r="G461" s="196"/>
      <c r="H461" s="196"/>
      <c r="I461" s="196"/>
      <c r="J461" s="196"/>
      <c r="K461" s="197"/>
      <c r="L461" s="197"/>
      <c r="M461" s="197"/>
      <c r="N461" s="197"/>
      <c r="O461" s="197"/>
      <c r="P461" s="197"/>
      <c r="Q461" s="198"/>
      <c r="R461" s="257"/>
      <c r="S461" s="200"/>
      <c r="T461" s="200"/>
      <c r="U461" s="43"/>
      <c r="V461" s="199"/>
      <c r="W461" s="199"/>
      <c r="X461" s="199"/>
      <c r="Y461" s="199"/>
      <c r="Z461" s="199"/>
      <c r="AA461" s="43"/>
      <c r="AB461" s="199"/>
      <c r="AC461" s="196"/>
      <c r="AD461" s="461"/>
    </row>
    <row r="462" spans="1:30" ht="15.75" customHeight="1" x14ac:dyDescent="0.2">
      <c r="A462" s="460"/>
      <c r="B462" s="460"/>
      <c r="C462" s="194"/>
      <c r="D462" s="43"/>
      <c r="E462" s="43"/>
      <c r="F462" s="43"/>
      <c r="G462" s="196"/>
      <c r="H462" s="196"/>
      <c r="I462" s="196"/>
      <c r="J462" s="196"/>
      <c r="K462" s="197"/>
      <c r="L462" s="197"/>
      <c r="M462" s="197"/>
      <c r="N462" s="197"/>
      <c r="O462" s="197"/>
      <c r="P462" s="197"/>
      <c r="Q462" s="198"/>
      <c r="R462" s="257"/>
      <c r="S462" s="200"/>
      <c r="T462" s="200"/>
      <c r="U462" s="43"/>
      <c r="V462" s="199"/>
      <c r="W462" s="199"/>
      <c r="X462" s="199"/>
      <c r="Y462" s="199"/>
      <c r="Z462" s="199"/>
      <c r="AA462" s="43"/>
      <c r="AB462" s="199"/>
      <c r="AC462" s="196"/>
      <c r="AD462" s="461"/>
    </row>
    <row r="463" spans="1:30" ht="15.75" customHeight="1" x14ac:dyDescent="0.2">
      <c r="A463" s="460"/>
      <c r="B463" s="460"/>
      <c r="C463" s="194"/>
      <c r="D463" s="43"/>
      <c r="E463" s="43"/>
      <c r="F463" s="43"/>
      <c r="G463" s="196"/>
      <c r="H463" s="196"/>
      <c r="I463" s="196"/>
      <c r="J463" s="196"/>
      <c r="K463" s="197"/>
      <c r="L463" s="197"/>
      <c r="M463" s="197"/>
      <c r="N463" s="197"/>
      <c r="O463" s="197"/>
      <c r="P463" s="197"/>
      <c r="Q463" s="198"/>
      <c r="R463" s="257"/>
      <c r="S463" s="200"/>
      <c r="T463" s="200"/>
      <c r="U463" s="43"/>
      <c r="V463" s="199"/>
      <c r="W463" s="199"/>
      <c r="X463" s="199"/>
      <c r="Y463" s="199"/>
      <c r="Z463" s="199"/>
      <c r="AA463" s="43"/>
      <c r="AB463" s="199"/>
      <c r="AC463" s="196"/>
      <c r="AD463" s="461"/>
    </row>
    <row r="464" spans="1:30" ht="15.75" customHeight="1" x14ac:dyDescent="0.2">
      <c r="A464" s="460"/>
      <c r="B464" s="460"/>
      <c r="C464" s="194"/>
      <c r="D464" s="43"/>
      <c r="E464" s="43"/>
      <c r="F464" s="43"/>
      <c r="G464" s="196"/>
      <c r="H464" s="196"/>
      <c r="I464" s="196"/>
      <c r="J464" s="196"/>
      <c r="K464" s="197"/>
      <c r="L464" s="197"/>
      <c r="M464" s="197"/>
      <c r="N464" s="197"/>
      <c r="O464" s="197"/>
      <c r="P464" s="197"/>
      <c r="Q464" s="198"/>
      <c r="R464" s="257"/>
      <c r="S464" s="200"/>
      <c r="T464" s="200"/>
      <c r="U464" s="43"/>
      <c r="V464" s="199"/>
      <c r="W464" s="199"/>
      <c r="X464" s="199"/>
      <c r="Y464" s="199"/>
      <c r="Z464" s="199"/>
      <c r="AA464" s="43"/>
      <c r="AB464" s="199"/>
      <c r="AC464" s="196"/>
      <c r="AD464" s="461"/>
    </row>
    <row r="465" spans="1:30" ht="15.75" customHeight="1" x14ac:dyDescent="0.2">
      <c r="A465" s="460"/>
      <c r="B465" s="460"/>
      <c r="C465" s="194"/>
      <c r="D465" s="43"/>
      <c r="E465" s="43"/>
      <c r="F465" s="43"/>
      <c r="G465" s="196"/>
      <c r="H465" s="196"/>
      <c r="I465" s="196"/>
      <c r="J465" s="196"/>
      <c r="K465" s="197"/>
      <c r="L465" s="197"/>
      <c r="M465" s="197"/>
      <c r="N465" s="197"/>
      <c r="O465" s="197"/>
      <c r="P465" s="197"/>
      <c r="Q465" s="198"/>
      <c r="R465" s="257"/>
      <c r="S465" s="200"/>
      <c r="T465" s="200"/>
      <c r="U465" s="43"/>
      <c r="V465" s="199"/>
      <c r="W465" s="199"/>
      <c r="X465" s="199"/>
      <c r="Y465" s="199"/>
      <c r="Z465" s="199"/>
      <c r="AA465" s="43"/>
      <c r="AB465" s="199"/>
      <c r="AC465" s="196"/>
      <c r="AD465" s="461"/>
    </row>
    <row r="466" spans="1:30" ht="15.75" customHeight="1" x14ac:dyDescent="0.2">
      <c r="A466" s="460"/>
      <c r="B466" s="460"/>
      <c r="C466" s="194"/>
      <c r="D466" s="43"/>
      <c r="E466" s="43"/>
      <c r="F466" s="43"/>
      <c r="G466" s="196"/>
      <c r="H466" s="196"/>
      <c r="I466" s="196"/>
      <c r="J466" s="196"/>
      <c r="K466" s="197"/>
      <c r="L466" s="197"/>
      <c r="M466" s="197"/>
      <c r="N466" s="197"/>
      <c r="O466" s="197"/>
      <c r="P466" s="197"/>
      <c r="Q466" s="198"/>
      <c r="R466" s="257"/>
      <c r="S466" s="200"/>
      <c r="T466" s="200"/>
      <c r="U466" s="43"/>
      <c r="V466" s="199"/>
      <c r="W466" s="199"/>
      <c r="X466" s="199"/>
      <c r="Y466" s="199"/>
      <c r="Z466" s="199"/>
      <c r="AA466" s="43"/>
      <c r="AB466" s="199"/>
      <c r="AC466" s="196"/>
      <c r="AD466" s="461"/>
    </row>
    <row r="467" spans="1:30" ht="15.75" customHeight="1" x14ac:dyDescent="0.2">
      <c r="A467" s="460"/>
      <c r="B467" s="460"/>
      <c r="C467" s="194"/>
      <c r="D467" s="43"/>
      <c r="E467" s="43"/>
      <c r="F467" s="43"/>
      <c r="G467" s="196"/>
      <c r="H467" s="196"/>
      <c r="I467" s="196"/>
      <c r="J467" s="196"/>
      <c r="K467" s="197"/>
      <c r="L467" s="197"/>
      <c r="M467" s="197"/>
      <c r="N467" s="197"/>
      <c r="O467" s="197"/>
      <c r="P467" s="197"/>
      <c r="Q467" s="198"/>
      <c r="R467" s="257"/>
      <c r="S467" s="200"/>
      <c r="T467" s="200"/>
      <c r="U467" s="43"/>
      <c r="V467" s="199"/>
      <c r="W467" s="199"/>
      <c r="X467" s="199"/>
      <c r="Y467" s="199"/>
      <c r="Z467" s="199"/>
      <c r="AA467" s="43"/>
      <c r="AB467" s="199"/>
      <c r="AC467" s="196"/>
      <c r="AD467" s="461"/>
    </row>
    <row r="468" spans="1:30" ht="15.75" customHeight="1" x14ac:dyDescent="0.2">
      <c r="A468" s="460"/>
      <c r="B468" s="460"/>
      <c r="C468" s="194"/>
      <c r="D468" s="43"/>
      <c r="E468" s="43"/>
      <c r="F468" s="43"/>
      <c r="G468" s="196"/>
      <c r="H468" s="196"/>
      <c r="I468" s="196"/>
      <c r="J468" s="196"/>
      <c r="K468" s="197"/>
      <c r="L468" s="197"/>
      <c r="M468" s="197"/>
      <c r="N468" s="197"/>
      <c r="O468" s="197"/>
      <c r="P468" s="197"/>
      <c r="Q468" s="198"/>
      <c r="R468" s="257"/>
      <c r="S468" s="200"/>
      <c r="T468" s="200"/>
      <c r="U468" s="43"/>
      <c r="V468" s="199"/>
      <c r="W468" s="199"/>
      <c r="X468" s="199"/>
      <c r="Y468" s="199"/>
      <c r="Z468" s="199"/>
      <c r="AA468" s="43"/>
      <c r="AB468" s="199"/>
      <c r="AC468" s="196"/>
      <c r="AD468" s="461"/>
    </row>
    <row r="469" spans="1:30" ht="15.75" customHeight="1" x14ac:dyDescent="0.2">
      <c r="A469" s="460"/>
      <c r="B469" s="460"/>
      <c r="C469" s="194"/>
      <c r="D469" s="43"/>
      <c r="E469" s="43"/>
      <c r="F469" s="43"/>
      <c r="G469" s="196"/>
      <c r="H469" s="196"/>
      <c r="I469" s="196"/>
      <c r="J469" s="196"/>
      <c r="K469" s="197"/>
      <c r="L469" s="197"/>
      <c r="M469" s="197"/>
      <c r="N469" s="197"/>
      <c r="O469" s="197"/>
      <c r="P469" s="197"/>
      <c r="Q469" s="198"/>
      <c r="R469" s="257"/>
      <c r="S469" s="200"/>
      <c r="T469" s="200"/>
      <c r="U469" s="43"/>
      <c r="V469" s="199"/>
      <c r="W469" s="199"/>
      <c r="X469" s="199"/>
      <c r="Y469" s="199"/>
      <c r="Z469" s="199"/>
      <c r="AA469" s="43"/>
      <c r="AB469" s="199"/>
      <c r="AC469" s="196"/>
      <c r="AD469" s="461"/>
    </row>
    <row r="470" spans="1:30" ht="15.75" customHeight="1" x14ac:dyDescent="0.2">
      <c r="A470" s="460"/>
      <c r="B470" s="460"/>
      <c r="C470" s="194"/>
      <c r="D470" s="43"/>
      <c r="E470" s="43"/>
      <c r="F470" s="43"/>
      <c r="G470" s="196"/>
      <c r="H470" s="196"/>
      <c r="I470" s="196"/>
      <c r="J470" s="196"/>
      <c r="K470" s="197"/>
      <c r="L470" s="197"/>
      <c r="M470" s="197"/>
      <c r="N470" s="197"/>
      <c r="O470" s="197"/>
      <c r="P470" s="197"/>
      <c r="Q470" s="198"/>
      <c r="R470" s="257"/>
      <c r="S470" s="200"/>
      <c r="T470" s="200"/>
      <c r="U470" s="43"/>
      <c r="V470" s="199"/>
      <c r="W470" s="199"/>
      <c r="X470" s="199"/>
      <c r="Y470" s="199"/>
      <c r="Z470" s="199"/>
      <c r="AA470" s="43"/>
      <c r="AB470" s="199"/>
      <c r="AC470" s="196"/>
      <c r="AD470" s="461"/>
    </row>
    <row r="471" spans="1:30" ht="15.75" customHeight="1" x14ac:dyDescent="0.2">
      <c r="A471" s="460"/>
      <c r="B471" s="460"/>
      <c r="C471" s="194"/>
      <c r="D471" s="43"/>
      <c r="E471" s="43"/>
      <c r="F471" s="43"/>
      <c r="G471" s="196"/>
      <c r="H471" s="196"/>
      <c r="I471" s="196"/>
      <c r="J471" s="196"/>
      <c r="K471" s="197"/>
      <c r="L471" s="197"/>
      <c r="M471" s="197"/>
      <c r="N471" s="197"/>
      <c r="O471" s="197"/>
      <c r="P471" s="197"/>
      <c r="Q471" s="198"/>
      <c r="R471" s="257"/>
      <c r="S471" s="200"/>
      <c r="T471" s="200"/>
      <c r="U471" s="43"/>
      <c r="V471" s="199"/>
      <c r="W471" s="199"/>
      <c r="X471" s="199"/>
      <c r="Y471" s="199"/>
      <c r="Z471" s="199"/>
      <c r="AA471" s="43"/>
      <c r="AB471" s="199"/>
      <c r="AC471" s="196"/>
      <c r="AD471" s="461"/>
    </row>
    <row r="472" spans="1:30" ht="15.75" customHeight="1" x14ac:dyDescent="0.2">
      <c r="A472" s="460"/>
      <c r="B472" s="460"/>
      <c r="C472" s="194"/>
      <c r="D472" s="43"/>
      <c r="E472" s="43"/>
      <c r="F472" s="43"/>
      <c r="G472" s="196"/>
      <c r="H472" s="196"/>
      <c r="I472" s="196"/>
      <c r="J472" s="196"/>
      <c r="K472" s="197"/>
      <c r="L472" s="197"/>
      <c r="M472" s="197"/>
      <c r="N472" s="197"/>
      <c r="O472" s="197"/>
      <c r="P472" s="197"/>
      <c r="Q472" s="198"/>
      <c r="R472" s="257"/>
      <c r="S472" s="200"/>
      <c r="T472" s="200"/>
      <c r="U472" s="43"/>
      <c r="V472" s="199"/>
      <c r="W472" s="199"/>
      <c r="X472" s="199"/>
      <c r="Y472" s="199"/>
      <c r="Z472" s="199"/>
      <c r="AA472" s="43"/>
      <c r="AB472" s="199"/>
      <c r="AC472" s="196"/>
      <c r="AD472" s="461"/>
    </row>
    <row r="473" spans="1:30" ht="15.75" customHeight="1" x14ac:dyDescent="0.2">
      <c r="A473" s="460"/>
      <c r="B473" s="460"/>
      <c r="C473" s="194"/>
      <c r="D473" s="43"/>
      <c r="E473" s="43"/>
      <c r="F473" s="43"/>
      <c r="G473" s="196"/>
      <c r="H473" s="196"/>
      <c r="I473" s="196"/>
      <c r="J473" s="196"/>
      <c r="K473" s="197"/>
      <c r="L473" s="197"/>
      <c r="M473" s="197"/>
      <c r="N473" s="197"/>
      <c r="O473" s="197"/>
      <c r="P473" s="197"/>
      <c r="Q473" s="198"/>
      <c r="R473" s="257"/>
      <c r="S473" s="200"/>
      <c r="T473" s="200"/>
      <c r="U473" s="43"/>
      <c r="V473" s="199"/>
      <c r="W473" s="199"/>
      <c r="X473" s="199"/>
      <c r="Y473" s="199"/>
      <c r="Z473" s="199"/>
      <c r="AA473" s="43"/>
      <c r="AB473" s="199"/>
      <c r="AC473" s="196"/>
      <c r="AD473" s="461"/>
    </row>
    <row r="474" spans="1:30" ht="15.75" customHeight="1" x14ac:dyDescent="0.2">
      <c r="A474" s="460"/>
      <c r="B474" s="460"/>
      <c r="C474" s="194"/>
      <c r="D474" s="43"/>
      <c r="E474" s="43"/>
      <c r="F474" s="43"/>
      <c r="G474" s="196"/>
      <c r="H474" s="196"/>
      <c r="I474" s="196"/>
      <c r="J474" s="196"/>
      <c r="K474" s="197"/>
      <c r="L474" s="197"/>
      <c r="M474" s="197"/>
      <c r="N474" s="197"/>
      <c r="O474" s="197"/>
      <c r="P474" s="197"/>
      <c r="Q474" s="198"/>
      <c r="R474" s="257"/>
      <c r="S474" s="200"/>
      <c r="T474" s="200"/>
      <c r="U474" s="43"/>
      <c r="V474" s="199"/>
      <c r="W474" s="199"/>
      <c r="X474" s="199"/>
      <c r="Y474" s="199"/>
      <c r="Z474" s="199"/>
      <c r="AA474" s="43"/>
      <c r="AB474" s="199"/>
      <c r="AC474" s="196"/>
      <c r="AD474" s="461"/>
    </row>
    <row r="475" spans="1:30" ht="15.75" customHeight="1" x14ac:dyDescent="0.2">
      <c r="A475" s="460"/>
      <c r="B475" s="460"/>
      <c r="C475" s="194"/>
      <c r="D475" s="43"/>
      <c r="E475" s="43"/>
      <c r="F475" s="43"/>
      <c r="G475" s="196"/>
      <c r="H475" s="196"/>
      <c r="I475" s="196"/>
      <c r="J475" s="196"/>
      <c r="K475" s="197"/>
      <c r="L475" s="197"/>
      <c r="M475" s="197"/>
      <c r="N475" s="197"/>
      <c r="O475" s="197"/>
      <c r="P475" s="197"/>
      <c r="Q475" s="198"/>
      <c r="R475" s="257"/>
      <c r="S475" s="200"/>
      <c r="T475" s="200"/>
      <c r="U475" s="43"/>
      <c r="V475" s="199"/>
      <c r="W475" s="199"/>
      <c r="X475" s="199"/>
      <c r="Y475" s="199"/>
      <c r="Z475" s="199"/>
      <c r="AA475" s="43"/>
      <c r="AB475" s="199"/>
      <c r="AC475" s="196"/>
      <c r="AD475" s="461"/>
    </row>
    <row r="476" spans="1:30" ht="15.75" customHeight="1" x14ac:dyDescent="0.2">
      <c r="A476" s="460"/>
      <c r="B476" s="460"/>
      <c r="C476" s="194"/>
      <c r="D476" s="43"/>
      <c r="E476" s="43"/>
      <c r="F476" s="43"/>
      <c r="G476" s="196"/>
      <c r="H476" s="196"/>
      <c r="I476" s="196"/>
      <c r="J476" s="196"/>
      <c r="K476" s="197"/>
      <c r="L476" s="197"/>
      <c r="M476" s="197"/>
      <c r="N476" s="197"/>
      <c r="O476" s="197"/>
      <c r="P476" s="197"/>
      <c r="Q476" s="198"/>
      <c r="R476" s="257"/>
      <c r="S476" s="200"/>
      <c r="T476" s="200"/>
      <c r="U476" s="43"/>
      <c r="V476" s="199"/>
      <c r="W476" s="199"/>
      <c r="X476" s="199"/>
      <c r="Y476" s="199"/>
      <c r="Z476" s="199"/>
      <c r="AA476" s="43"/>
      <c r="AB476" s="199"/>
      <c r="AC476" s="196"/>
      <c r="AD476" s="461"/>
    </row>
    <row r="477" spans="1:30" ht="15.75" customHeight="1" x14ac:dyDescent="0.2">
      <c r="A477" s="460"/>
      <c r="B477" s="460"/>
      <c r="C477" s="194"/>
      <c r="D477" s="43"/>
      <c r="E477" s="43"/>
      <c r="F477" s="43"/>
      <c r="G477" s="196"/>
      <c r="H477" s="196"/>
      <c r="I477" s="196"/>
      <c r="J477" s="196"/>
      <c r="K477" s="197"/>
      <c r="L477" s="197"/>
      <c r="M477" s="197"/>
      <c r="N477" s="197"/>
      <c r="O477" s="197"/>
      <c r="P477" s="197"/>
      <c r="Q477" s="198"/>
      <c r="R477" s="257"/>
      <c r="S477" s="200"/>
      <c r="T477" s="200"/>
      <c r="U477" s="43"/>
      <c r="V477" s="199"/>
      <c r="W477" s="199"/>
      <c r="X477" s="199"/>
      <c r="Y477" s="199"/>
      <c r="Z477" s="199"/>
      <c r="AA477" s="43"/>
      <c r="AB477" s="199"/>
      <c r="AC477" s="196"/>
      <c r="AD477" s="461"/>
    </row>
    <row r="478" spans="1:30" ht="15.75" customHeight="1" x14ac:dyDescent="0.2">
      <c r="A478" s="460"/>
      <c r="B478" s="460"/>
      <c r="C478" s="194"/>
      <c r="D478" s="43"/>
      <c r="E478" s="43"/>
      <c r="F478" s="43"/>
      <c r="G478" s="196"/>
      <c r="H478" s="196"/>
      <c r="I478" s="196"/>
      <c r="J478" s="196"/>
      <c r="K478" s="197"/>
      <c r="L478" s="197"/>
      <c r="M478" s="197"/>
      <c r="N478" s="197"/>
      <c r="O478" s="197"/>
      <c r="P478" s="197"/>
      <c r="Q478" s="198"/>
      <c r="R478" s="257"/>
      <c r="S478" s="200"/>
      <c r="T478" s="200"/>
      <c r="U478" s="43"/>
      <c r="V478" s="199"/>
      <c r="W478" s="199"/>
      <c r="X478" s="199"/>
      <c r="Y478" s="199"/>
      <c r="Z478" s="199"/>
      <c r="AA478" s="43"/>
      <c r="AB478" s="199"/>
      <c r="AC478" s="196"/>
      <c r="AD478" s="461"/>
    </row>
    <row r="479" spans="1:30" ht="15.75" customHeight="1" x14ac:dyDescent="0.2">
      <c r="A479" s="460"/>
      <c r="B479" s="460"/>
      <c r="C479" s="194"/>
      <c r="D479" s="43"/>
      <c r="E479" s="43"/>
      <c r="F479" s="43"/>
      <c r="G479" s="196"/>
      <c r="H479" s="196"/>
      <c r="I479" s="196"/>
      <c r="J479" s="196"/>
      <c r="K479" s="197"/>
      <c r="L479" s="197"/>
      <c r="M479" s="197"/>
      <c r="N479" s="197"/>
      <c r="O479" s="197"/>
      <c r="P479" s="197"/>
      <c r="Q479" s="198"/>
      <c r="R479" s="257"/>
      <c r="S479" s="200"/>
      <c r="T479" s="200"/>
      <c r="U479" s="43"/>
      <c r="V479" s="199"/>
      <c r="W479" s="199"/>
      <c r="X479" s="199"/>
      <c r="Y479" s="199"/>
      <c r="Z479" s="199"/>
      <c r="AA479" s="43"/>
      <c r="AB479" s="199"/>
      <c r="AC479" s="196"/>
      <c r="AD479" s="461"/>
    </row>
    <row r="480" spans="1:30" ht="15.75" customHeight="1" x14ac:dyDescent="0.2">
      <c r="A480" s="460"/>
      <c r="B480" s="460"/>
      <c r="C480" s="194"/>
      <c r="D480" s="43"/>
      <c r="E480" s="43"/>
      <c r="F480" s="43"/>
      <c r="G480" s="196"/>
      <c r="H480" s="196"/>
      <c r="I480" s="196"/>
      <c r="J480" s="196"/>
      <c r="K480" s="197"/>
      <c r="L480" s="197"/>
      <c r="M480" s="197"/>
      <c r="N480" s="197"/>
      <c r="O480" s="197"/>
      <c r="P480" s="197"/>
      <c r="Q480" s="198"/>
      <c r="R480" s="257"/>
      <c r="S480" s="200"/>
      <c r="T480" s="200"/>
      <c r="U480" s="43"/>
      <c r="V480" s="199"/>
      <c r="W480" s="199"/>
      <c r="X480" s="199"/>
      <c r="Y480" s="199"/>
      <c r="Z480" s="199"/>
      <c r="AA480" s="43"/>
      <c r="AB480" s="199"/>
      <c r="AC480" s="196"/>
      <c r="AD480" s="461"/>
    </row>
    <row r="481" spans="1:30" ht="15.75" customHeight="1" x14ac:dyDescent="0.2">
      <c r="A481" s="460"/>
      <c r="B481" s="460"/>
      <c r="C481" s="194"/>
      <c r="D481" s="43"/>
      <c r="E481" s="43"/>
      <c r="F481" s="43"/>
      <c r="G481" s="196"/>
      <c r="H481" s="196"/>
      <c r="I481" s="196"/>
      <c r="J481" s="196"/>
      <c r="K481" s="197"/>
      <c r="L481" s="197"/>
      <c r="M481" s="197"/>
      <c r="N481" s="197"/>
      <c r="O481" s="197"/>
      <c r="P481" s="197"/>
      <c r="Q481" s="198"/>
      <c r="R481" s="257"/>
      <c r="S481" s="200"/>
      <c r="T481" s="200"/>
      <c r="U481" s="43"/>
      <c r="V481" s="199"/>
      <c r="W481" s="199"/>
      <c r="X481" s="199"/>
      <c r="Y481" s="199"/>
      <c r="Z481" s="199"/>
      <c r="AA481" s="43"/>
      <c r="AB481" s="199"/>
      <c r="AC481" s="196"/>
      <c r="AD481" s="461"/>
    </row>
    <row r="482" spans="1:30" ht="15.75" customHeight="1" x14ac:dyDescent="0.2">
      <c r="A482" s="460"/>
      <c r="B482" s="460"/>
      <c r="C482" s="194"/>
      <c r="D482" s="43"/>
      <c r="E482" s="43"/>
      <c r="F482" s="43"/>
      <c r="G482" s="196"/>
      <c r="H482" s="196"/>
      <c r="I482" s="196"/>
      <c r="J482" s="196"/>
      <c r="K482" s="197"/>
      <c r="L482" s="197"/>
      <c r="M482" s="197"/>
      <c r="N482" s="197"/>
      <c r="O482" s="197"/>
      <c r="P482" s="197"/>
      <c r="Q482" s="198"/>
      <c r="R482" s="257"/>
      <c r="S482" s="200"/>
      <c r="T482" s="200"/>
      <c r="U482" s="43"/>
      <c r="V482" s="199"/>
      <c r="W482" s="199"/>
      <c r="X482" s="199"/>
      <c r="Y482" s="199"/>
      <c r="Z482" s="199"/>
      <c r="AA482" s="43"/>
      <c r="AB482" s="199"/>
      <c r="AC482" s="196"/>
      <c r="AD482" s="461"/>
    </row>
    <row r="483" spans="1:30" ht="15.75" customHeight="1" x14ac:dyDescent="0.2">
      <c r="A483" s="460"/>
      <c r="B483" s="460"/>
      <c r="C483" s="194"/>
      <c r="D483" s="43"/>
      <c r="E483" s="43"/>
      <c r="F483" s="43"/>
      <c r="G483" s="196"/>
      <c r="H483" s="196"/>
      <c r="I483" s="196"/>
      <c r="J483" s="196"/>
      <c r="K483" s="197"/>
      <c r="L483" s="197"/>
      <c r="M483" s="197"/>
      <c r="N483" s="197"/>
      <c r="O483" s="197"/>
      <c r="P483" s="197"/>
      <c r="Q483" s="198"/>
      <c r="R483" s="257"/>
      <c r="S483" s="200"/>
      <c r="T483" s="200"/>
      <c r="U483" s="43"/>
      <c r="V483" s="199"/>
      <c r="W483" s="199"/>
      <c r="X483" s="199"/>
      <c r="Y483" s="199"/>
      <c r="Z483" s="199"/>
      <c r="AA483" s="43"/>
      <c r="AB483" s="199"/>
      <c r="AC483" s="196"/>
      <c r="AD483" s="461"/>
    </row>
    <row r="484" spans="1:30" ht="15.75" customHeight="1" x14ac:dyDescent="0.2">
      <c r="A484" s="460"/>
      <c r="B484" s="460"/>
      <c r="C484" s="194"/>
      <c r="D484" s="43"/>
      <c r="E484" s="43"/>
      <c r="F484" s="43"/>
      <c r="G484" s="196"/>
      <c r="H484" s="196"/>
      <c r="I484" s="196"/>
      <c r="J484" s="196"/>
      <c r="K484" s="197"/>
      <c r="L484" s="197"/>
      <c r="M484" s="197"/>
      <c r="N484" s="197"/>
      <c r="O484" s="197"/>
      <c r="P484" s="197"/>
      <c r="Q484" s="198"/>
      <c r="R484" s="257"/>
      <c r="S484" s="200"/>
      <c r="T484" s="200"/>
      <c r="U484" s="43"/>
      <c r="V484" s="199"/>
      <c r="W484" s="199"/>
      <c r="X484" s="199"/>
      <c r="Y484" s="199"/>
      <c r="Z484" s="199"/>
      <c r="AA484" s="43"/>
      <c r="AB484" s="199"/>
      <c r="AC484" s="196"/>
      <c r="AD484" s="461"/>
    </row>
    <row r="485" spans="1:30" ht="15.75" customHeight="1" x14ac:dyDescent="0.2">
      <c r="A485" s="460"/>
      <c r="B485" s="460"/>
      <c r="C485" s="194"/>
      <c r="D485" s="43"/>
      <c r="E485" s="43"/>
      <c r="F485" s="43"/>
      <c r="G485" s="196"/>
      <c r="H485" s="196"/>
      <c r="I485" s="196"/>
      <c r="J485" s="196"/>
      <c r="K485" s="197"/>
      <c r="L485" s="197"/>
      <c r="M485" s="197"/>
      <c r="N485" s="197"/>
      <c r="O485" s="197"/>
      <c r="P485" s="197"/>
      <c r="Q485" s="198"/>
      <c r="R485" s="257"/>
      <c r="S485" s="200"/>
      <c r="T485" s="200"/>
      <c r="U485" s="43"/>
      <c r="V485" s="199"/>
      <c r="W485" s="199"/>
      <c r="X485" s="199"/>
      <c r="Y485" s="199"/>
      <c r="Z485" s="199"/>
      <c r="AA485" s="43"/>
      <c r="AB485" s="199"/>
      <c r="AC485" s="196"/>
      <c r="AD485" s="461"/>
    </row>
    <row r="486" spans="1:30" ht="15.75" customHeight="1" x14ac:dyDescent="0.2">
      <c r="A486" s="460"/>
      <c r="B486" s="460"/>
      <c r="C486" s="194"/>
      <c r="D486" s="43"/>
      <c r="E486" s="43"/>
      <c r="F486" s="43"/>
      <c r="G486" s="196"/>
      <c r="H486" s="196"/>
      <c r="I486" s="196"/>
      <c r="J486" s="196"/>
      <c r="K486" s="197"/>
      <c r="L486" s="197"/>
      <c r="M486" s="197"/>
      <c r="N486" s="197"/>
      <c r="O486" s="197"/>
      <c r="P486" s="197"/>
      <c r="Q486" s="198"/>
      <c r="R486" s="257"/>
      <c r="S486" s="200"/>
      <c r="T486" s="200"/>
      <c r="U486" s="43"/>
      <c r="V486" s="199"/>
      <c r="W486" s="199"/>
      <c r="X486" s="199"/>
      <c r="Y486" s="199"/>
      <c r="Z486" s="199"/>
      <c r="AA486" s="43"/>
      <c r="AB486" s="199"/>
      <c r="AC486" s="196"/>
      <c r="AD486" s="461"/>
    </row>
    <row r="487" spans="1:30" ht="15.75" customHeight="1" x14ac:dyDescent="0.2">
      <c r="A487" s="460"/>
      <c r="B487" s="460"/>
      <c r="C487" s="194"/>
      <c r="D487" s="43"/>
      <c r="E487" s="43"/>
      <c r="F487" s="43"/>
      <c r="G487" s="196"/>
      <c r="H487" s="196"/>
      <c r="I487" s="196"/>
      <c r="J487" s="196"/>
      <c r="K487" s="197"/>
      <c r="L487" s="197"/>
      <c r="M487" s="197"/>
      <c r="N487" s="197"/>
      <c r="O487" s="197"/>
      <c r="P487" s="197"/>
      <c r="Q487" s="198"/>
      <c r="R487" s="257"/>
      <c r="S487" s="200"/>
      <c r="T487" s="200"/>
      <c r="U487" s="43"/>
      <c r="V487" s="199"/>
      <c r="W487" s="199"/>
      <c r="X487" s="199"/>
      <c r="Y487" s="199"/>
      <c r="Z487" s="199"/>
      <c r="AA487" s="43"/>
      <c r="AB487" s="199"/>
      <c r="AC487" s="196"/>
      <c r="AD487" s="461"/>
    </row>
    <row r="488" spans="1:30" ht="15.75" customHeight="1" x14ac:dyDescent="0.2">
      <c r="A488" s="460"/>
      <c r="B488" s="460"/>
      <c r="C488" s="194"/>
      <c r="D488" s="43"/>
      <c r="E488" s="43"/>
      <c r="F488" s="43"/>
      <c r="G488" s="196"/>
      <c r="H488" s="196"/>
      <c r="I488" s="196"/>
      <c r="J488" s="196"/>
      <c r="K488" s="197"/>
      <c r="L488" s="197"/>
      <c r="M488" s="197"/>
      <c r="N488" s="197"/>
      <c r="O488" s="197"/>
      <c r="P488" s="197"/>
      <c r="Q488" s="198"/>
      <c r="R488" s="257"/>
      <c r="S488" s="200"/>
      <c r="T488" s="200"/>
      <c r="U488" s="43"/>
      <c r="V488" s="199"/>
      <c r="W488" s="199"/>
      <c r="X488" s="199"/>
      <c r="Y488" s="199"/>
      <c r="Z488" s="199"/>
      <c r="AA488" s="43"/>
      <c r="AB488" s="199"/>
      <c r="AC488" s="196"/>
      <c r="AD488" s="461"/>
    </row>
    <row r="489" spans="1:30" ht="15.75" customHeight="1" x14ac:dyDescent="0.2">
      <c r="A489" s="460"/>
      <c r="B489" s="460"/>
      <c r="C489" s="194"/>
      <c r="D489" s="43"/>
      <c r="E489" s="43"/>
      <c r="F489" s="43"/>
      <c r="G489" s="196"/>
      <c r="H489" s="196"/>
      <c r="I489" s="196"/>
      <c r="J489" s="196"/>
      <c r="K489" s="197"/>
      <c r="L489" s="197"/>
      <c r="M489" s="197"/>
      <c r="N489" s="197"/>
      <c r="O489" s="197"/>
      <c r="P489" s="197"/>
      <c r="Q489" s="198"/>
      <c r="R489" s="257"/>
      <c r="S489" s="200"/>
      <c r="T489" s="200"/>
      <c r="U489" s="43"/>
      <c r="V489" s="199"/>
      <c r="W489" s="199"/>
      <c r="X489" s="199"/>
      <c r="Y489" s="199"/>
      <c r="Z489" s="199"/>
      <c r="AA489" s="43"/>
      <c r="AB489" s="199"/>
      <c r="AC489" s="196"/>
      <c r="AD489" s="461"/>
    </row>
    <row r="490" spans="1:30" ht="15.75" customHeight="1" x14ac:dyDescent="0.2">
      <c r="A490" s="460"/>
      <c r="B490" s="460"/>
      <c r="C490" s="194"/>
      <c r="D490" s="43"/>
      <c r="E490" s="43"/>
      <c r="F490" s="43"/>
      <c r="G490" s="196"/>
      <c r="H490" s="196"/>
      <c r="I490" s="196"/>
      <c r="J490" s="196"/>
      <c r="K490" s="197"/>
      <c r="L490" s="197"/>
      <c r="M490" s="197"/>
      <c r="N490" s="197"/>
      <c r="O490" s="197"/>
      <c r="P490" s="197"/>
      <c r="Q490" s="198"/>
      <c r="R490" s="257"/>
      <c r="S490" s="200"/>
      <c r="T490" s="200"/>
      <c r="U490" s="43"/>
      <c r="V490" s="199"/>
      <c r="W490" s="199"/>
      <c r="X490" s="199"/>
      <c r="Y490" s="199"/>
      <c r="Z490" s="199"/>
      <c r="AA490" s="43"/>
      <c r="AB490" s="199"/>
      <c r="AC490" s="196"/>
      <c r="AD490" s="461"/>
    </row>
    <row r="491" spans="1:30" ht="15.75" customHeight="1" x14ac:dyDescent="0.2">
      <c r="A491" s="460"/>
      <c r="B491" s="460"/>
      <c r="C491" s="194"/>
      <c r="D491" s="43"/>
      <c r="E491" s="43"/>
      <c r="F491" s="43"/>
      <c r="G491" s="196"/>
      <c r="H491" s="196"/>
      <c r="I491" s="196"/>
      <c r="J491" s="196"/>
      <c r="K491" s="197"/>
      <c r="L491" s="197"/>
      <c r="M491" s="197"/>
      <c r="N491" s="197"/>
      <c r="O491" s="197"/>
      <c r="P491" s="197"/>
      <c r="Q491" s="198"/>
      <c r="R491" s="257"/>
      <c r="S491" s="200"/>
      <c r="T491" s="200"/>
      <c r="U491" s="43"/>
      <c r="V491" s="199"/>
      <c r="W491" s="199"/>
      <c r="X491" s="199"/>
      <c r="Y491" s="199"/>
      <c r="Z491" s="199"/>
      <c r="AA491" s="43"/>
      <c r="AB491" s="199"/>
      <c r="AC491" s="196"/>
      <c r="AD491" s="461"/>
    </row>
    <row r="492" spans="1:30" ht="15.75" customHeight="1" x14ac:dyDescent="0.2">
      <c r="A492" s="460"/>
      <c r="B492" s="460"/>
      <c r="C492" s="194"/>
      <c r="D492" s="43"/>
      <c r="E492" s="43"/>
      <c r="F492" s="43"/>
      <c r="G492" s="196"/>
      <c r="H492" s="196"/>
      <c r="I492" s="196"/>
      <c r="J492" s="196"/>
      <c r="K492" s="197"/>
      <c r="L492" s="197"/>
      <c r="M492" s="197"/>
      <c r="N492" s="197"/>
      <c r="O492" s="197"/>
      <c r="P492" s="197"/>
      <c r="Q492" s="198"/>
      <c r="R492" s="257"/>
      <c r="S492" s="200"/>
      <c r="T492" s="200"/>
      <c r="U492" s="43"/>
      <c r="V492" s="199"/>
      <c r="W492" s="199"/>
      <c r="X492" s="199"/>
      <c r="Y492" s="199"/>
      <c r="Z492" s="199"/>
      <c r="AA492" s="43"/>
      <c r="AB492" s="199"/>
      <c r="AC492" s="196"/>
      <c r="AD492" s="461"/>
    </row>
    <row r="493" spans="1:30" ht="15.75" customHeight="1" x14ac:dyDescent="0.2">
      <c r="A493" s="460"/>
      <c r="B493" s="460"/>
      <c r="C493" s="194"/>
      <c r="D493" s="43"/>
      <c r="E493" s="43"/>
      <c r="F493" s="43"/>
      <c r="G493" s="196"/>
      <c r="H493" s="196"/>
      <c r="I493" s="196"/>
      <c r="J493" s="196"/>
      <c r="K493" s="197"/>
      <c r="L493" s="197"/>
      <c r="M493" s="197"/>
      <c r="N493" s="197"/>
      <c r="O493" s="197"/>
      <c r="P493" s="197"/>
      <c r="Q493" s="198"/>
      <c r="R493" s="257"/>
      <c r="S493" s="200"/>
      <c r="T493" s="200"/>
      <c r="U493" s="43"/>
      <c r="V493" s="199"/>
      <c r="W493" s="199"/>
      <c r="X493" s="199"/>
      <c r="Y493" s="199"/>
      <c r="Z493" s="199"/>
      <c r="AA493" s="43"/>
      <c r="AB493" s="199"/>
      <c r="AC493" s="196"/>
      <c r="AD493" s="461"/>
    </row>
    <row r="494" spans="1:30" ht="15.75" customHeight="1" x14ac:dyDescent="0.2">
      <c r="A494" s="460"/>
      <c r="B494" s="460"/>
      <c r="C494" s="194"/>
      <c r="D494" s="43"/>
      <c r="E494" s="43"/>
      <c r="F494" s="43"/>
      <c r="G494" s="196"/>
      <c r="H494" s="196"/>
      <c r="I494" s="196"/>
      <c r="J494" s="196"/>
      <c r="K494" s="197"/>
      <c r="L494" s="197"/>
      <c r="M494" s="197"/>
      <c r="N494" s="197"/>
      <c r="O494" s="197"/>
      <c r="P494" s="197"/>
      <c r="Q494" s="198"/>
      <c r="R494" s="257"/>
      <c r="S494" s="200"/>
      <c r="T494" s="200"/>
      <c r="U494" s="43"/>
      <c r="V494" s="199"/>
      <c r="W494" s="199"/>
      <c r="X494" s="199"/>
      <c r="Y494" s="199"/>
      <c r="Z494" s="199"/>
      <c r="AA494" s="43"/>
      <c r="AB494" s="199"/>
      <c r="AC494" s="196"/>
      <c r="AD494" s="461"/>
    </row>
    <row r="495" spans="1:30" ht="15.75" customHeight="1" x14ac:dyDescent="0.2">
      <c r="A495" s="460"/>
      <c r="B495" s="460"/>
      <c r="C495" s="194"/>
      <c r="D495" s="43"/>
      <c r="E495" s="43"/>
      <c r="F495" s="43"/>
      <c r="G495" s="196"/>
      <c r="H495" s="196"/>
      <c r="I495" s="196"/>
      <c r="J495" s="196"/>
      <c r="K495" s="197"/>
      <c r="L495" s="197"/>
      <c r="M495" s="197"/>
      <c r="N495" s="197"/>
      <c r="O495" s="197"/>
      <c r="P495" s="197"/>
      <c r="Q495" s="198"/>
      <c r="R495" s="257"/>
      <c r="S495" s="200"/>
      <c r="T495" s="200"/>
      <c r="U495" s="43"/>
      <c r="V495" s="199"/>
      <c r="W495" s="199"/>
      <c r="X495" s="199"/>
      <c r="Y495" s="199"/>
      <c r="Z495" s="199"/>
      <c r="AA495" s="43"/>
      <c r="AB495" s="199"/>
      <c r="AC495" s="196"/>
      <c r="AD495" s="461"/>
    </row>
    <row r="496" spans="1:30" ht="15.75" customHeight="1" x14ac:dyDescent="0.2">
      <c r="A496" s="460"/>
      <c r="B496" s="460"/>
      <c r="C496" s="194"/>
      <c r="D496" s="43"/>
      <c r="E496" s="43"/>
      <c r="F496" s="43"/>
      <c r="G496" s="196"/>
      <c r="H496" s="196"/>
      <c r="I496" s="196"/>
      <c r="J496" s="196"/>
      <c r="K496" s="197"/>
      <c r="L496" s="197"/>
      <c r="M496" s="197"/>
      <c r="N496" s="197"/>
      <c r="O496" s="197"/>
      <c r="P496" s="197"/>
      <c r="Q496" s="198"/>
      <c r="R496" s="257"/>
      <c r="S496" s="200"/>
      <c r="T496" s="200"/>
      <c r="U496" s="43"/>
      <c r="V496" s="199"/>
      <c r="W496" s="199"/>
      <c r="X496" s="199"/>
      <c r="Y496" s="199"/>
      <c r="Z496" s="199"/>
      <c r="AA496" s="43"/>
      <c r="AB496" s="199"/>
      <c r="AC496" s="196"/>
      <c r="AD496" s="461"/>
    </row>
    <row r="497" spans="1:30" ht="15.75" customHeight="1" x14ac:dyDescent="0.2">
      <c r="A497" s="460"/>
      <c r="B497" s="460"/>
      <c r="C497" s="194"/>
      <c r="D497" s="43"/>
      <c r="E497" s="43"/>
      <c r="F497" s="43"/>
      <c r="G497" s="196"/>
      <c r="H497" s="196"/>
      <c r="I497" s="196"/>
      <c r="J497" s="196"/>
      <c r="K497" s="197"/>
      <c r="L497" s="197"/>
      <c r="M497" s="197"/>
      <c r="N497" s="197"/>
      <c r="O497" s="197"/>
      <c r="P497" s="197"/>
      <c r="Q497" s="198"/>
      <c r="R497" s="257"/>
      <c r="S497" s="200"/>
      <c r="T497" s="200"/>
      <c r="U497" s="43"/>
      <c r="V497" s="199"/>
      <c r="W497" s="199"/>
      <c r="X497" s="199"/>
      <c r="Y497" s="199"/>
      <c r="Z497" s="199"/>
      <c r="AA497" s="43"/>
      <c r="AB497" s="199"/>
      <c r="AC497" s="196"/>
      <c r="AD497" s="461"/>
    </row>
    <row r="498" spans="1:30" ht="15.75" customHeight="1" x14ac:dyDescent="0.2">
      <c r="A498" s="460"/>
      <c r="B498" s="460"/>
      <c r="C498" s="194"/>
      <c r="D498" s="43"/>
      <c r="E498" s="43"/>
      <c r="F498" s="43"/>
      <c r="G498" s="196"/>
      <c r="H498" s="196"/>
      <c r="I498" s="196"/>
      <c r="J498" s="196"/>
      <c r="K498" s="197"/>
      <c r="L498" s="197"/>
      <c r="M498" s="197"/>
      <c r="N498" s="197"/>
      <c r="O498" s="197"/>
      <c r="P498" s="197"/>
      <c r="Q498" s="198"/>
      <c r="R498" s="257"/>
      <c r="S498" s="200"/>
      <c r="T498" s="200"/>
      <c r="U498" s="43"/>
      <c r="V498" s="199"/>
      <c r="W498" s="199"/>
      <c r="X498" s="199"/>
      <c r="Y498" s="199"/>
      <c r="Z498" s="199"/>
      <c r="AA498" s="43"/>
      <c r="AB498" s="199"/>
      <c r="AC498" s="196"/>
      <c r="AD498" s="461"/>
    </row>
    <row r="499" spans="1:30" ht="15.75" customHeight="1" x14ac:dyDescent="0.2">
      <c r="A499" s="460"/>
      <c r="B499" s="460"/>
      <c r="C499" s="194"/>
      <c r="D499" s="43"/>
      <c r="E499" s="43"/>
      <c r="F499" s="43"/>
      <c r="G499" s="196"/>
      <c r="H499" s="196"/>
      <c r="I499" s="196"/>
      <c r="J499" s="196"/>
      <c r="K499" s="197"/>
      <c r="L499" s="197"/>
      <c r="M499" s="197"/>
      <c r="N499" s="197"/>
      <c r="O499" s="197"/>
      <c r="P499" s="197"/>
      <c r="Q499" s="198"/>
      <c r="R499" s="257"/>
      <c r="S499" s="200"/>
      <c r="T499" s="200"/>
      <c r="U499" s="43"/>
      <c r="V499" s="199"/>
      <c r="W499" s="199"/>
      <c r="X499" s="199"/>
      <c r="Y499" s="199"/>
      <c r="Z499" s="199"/>
      <c r="AA499" s="43"/>
      <c r="AB499" s="199"/>
      <c r="AC499" s="196"/>
      <c r="AD499" s="461"/>
    </row>
    <row r="500" spans="1:30" ht="15.75" customHeight="1" x14ac:dyDescent="0.2">
      <c r="A500" s="460"/>
      <c r="B500" s="460"/>
      <c r="C500" s="194"/>
      <c r="D500" s="43"/>
      <c r="E500" s="43"/>
      <c r="F500" s="43"/>
      <c r="G500" s="196"/>
      <c r="H500" s="196"/>
      <c r="I500" s="196"/>
      <c r="J500" s="196"/>
      <c r="K500" s="197"/>
      <c r="L500" s="197"/>
      <c r="M500" s="197"/>
      <c r="N500" s="197"/>
      <c r="O500" s="197"/>
      <c r="P500" s="197"/>
      <c r="Q500" s="198"/>
      <c r="R500" s="257"/>
      <c r="S500" s="200"/>
      <c r="T500" s="200"/>
      <c r="U500" s="43"/>
      <c r="V500" s="199"/>
      <c r="W500" s="199"/>
      <c r="X500" s="199"/>
      <c r="Y500" s="199"/>
      <c r="Z500" s="199"/>
      <c r="AA500" s="43"/>
      <c r="AB500" s="199"/>
      <c r="AC500" s="196"/>
      <c r="AD500" s="461"/>
    </row>
    <row r="501" spans="1:30" ht="15.75" customHeight="1" x14ac:dyDescent="0.2">
      <c r="A501" s="460"/>
      <c r="B501" s="460"/>
      <c r="C501" s="194"/>
      <c r="D501" s="43"/>
      <c r="E501" s="43"/>
      <c r="F501" s="43"/>
      <c r="G501" s="196"/>
      <c r="H501" s="196"/>
      <c r="I501" s="196"/>
      <c r="J501" s="196"/>
      <c r="K501" s="197"/>
      <c r="L501" s="197"/>
      <c r="M501" s="197"/>
      <c r="N501" s="197"/>
      <c r="O501" s="197"/>
      <c r="P501" s="197"/>
      <c r="Q501" s="198"/>
      <c r="R501" s="257"/>
      <c r="S501" s="200"/>
      <c r="T501" s="200"/>
      <c r="U501" s="43"/>
      <c r="V501" s="199"/>
      <c r="W501" s="199"/>
      <c r="X501" s="199"/>
      <c r="Y501" s="199"/>
      <c r="Z501" s="199"/>
      <c r="AA501" s="43"/>
      <c r="AB501" s="199"/>
      <c r="AC501" s="196"/>
      <c r="AD501" s="461"/>
    </row>
    <row r="502" spans="1:30" ht="15.75" customHeight="1" x14ac:dyDescent="0.2">
      <c r="A502" s="460"/>
      <c r="B502" s="460"/>
      <c r="C502" s="194"/>
      <c r="D502" s="43"/>
      <c r="E502" s="43"/>
      <c r="F502" s="43"/>
      <c r="G502" s="196"/>
      <c r="H502" s="196"/>
      <c r="I502" s="196"/>
      <c r="J502" s="196"/>
      <c r="K502" s="197"/>
      <c r="L502" s="197"/>
      <c r="M502" s="197"/>
      <c r="N502" s="197"/>
      <c r="O502" s="197"/>
      <c r="P502" s="197"/>
      <c r="Q502" s="198"/>
      <c r="R502" s="257"/>
      <c r="S502" s="200"/>
      <c r="T502" s="200"/>
      <c r="U502" s="43"/>
      <c r="V502" s="199"/>
      <c r="W502" s="199"/>
      <c r="X502" s="199"/>
      <c r="Y502" s="199"/>
      <c r="Z502" s="199"/>
      <c r="AA502" s="43"/>
      <c r="AB502" s="199"/>
      <c r="AC502" s="196"/>
      <c r="AD502" s="461"/>
    </row>
    <row r="503" spans="1:30" ht="15.75" customHeight="1" x14ac:dyDescent="0.2">
      <c r="A503" s="460"/>
      <c r="B503" s="460"/>
      <c r="C503" s="194"/>
      <c r="D503" s="43"/>
      <c r="E503" s="43"/>
      <c r="F503" s="43"/>
      <c r="G503" s="196"/>
      <c r="H503" s="196"/>
      <c r="I503" s="196"/>
      <c r="J503" s="196"/>
      <c r="K503" s="197"/>
      <c r="L503" s="197"/>
      <c r="M503" s="197"/>
      <c r="N503" s="197"/>
      <c r="O503" s="197"/>
      <c r="P503" s="197"/>
      <c r="Q503" s="198"/>
      <c r="R503" s="257"/>
      <c r="S503" s="200"/>
      <c r="T503" s="200"/>
      <c r="U503" s="43"/>
      <c r="V503" s="199"/>
      <c r="W503" s="199"/>
      <c r="X503" s="199"/>
      <c r="Y503" s="199"/>
      <c r="Z503" s="199"/>
      <c r="AA503" s="43"/>
      <c r="AB503" s="199"/>
      <c r="AC503" s="196"/>
      <c r="AD503" s="461"/>
    </row>
    <row r="504" spans="1:30" ht="15.75" customHeight="1" x14ac:dyDescent="0.2">
      <c r="A504" s="460"/>
      <c r="B504" s="460"/>
      <c r="C504" s="194"/>
      <c r="D504" s="43"/>
      <c r="E504" s="43"/>
      <c r="F504" s="43"/>
      <c r="G504" s="196"/>
      <c r="H504" s="196"/>
      <c r="I504" s="196"/>
      <c r="J504" s="196"/>
      <c r="K504" s="197"/>
      <c r="L504" s="197"/>
      <c r="M504" s="197"/>
      <c r="N504" s="197"/>
      <c r="O504" s="197"/>
      <c r="P504" s="197"/>
      <c r="Q504" s="198"/>
      <c r="R504" s="257"/>
      <c r="S504" s="200"/>
      <c r="T504" s="200"/>
      <c r="U504" s="43"/>
      <c r="V504" s="199"/>
      <c r="W504" s="199"/>
      <c r="X504" s="199"/>
      <c r="Y504" s="199"/>
      <c r="Z504" s="199"/>
      <c r="AA504" s="43"/>
      <c r="AB504" s="199"/>
      <c r="AC504" s="196"/>
      <c r="AD504" s="461"/>
    </row>
    <row r="505" spans="1:30" ht="15.75" customHeight="1" x14ac:dyDescent="0.2">
      <c r="A505" s="460"/>
      <c r="B505" s="460"/>
      <c r="C505" s="194"/>
      <c r="D505" s="43"/>
      <c r="E505" s="43"/>
      <c r="F505" s="43"/>
      <c r="G505" s="196"/>
      <c r="H505" s="196"/>
      <c r="I505" s="196"/>
      <c r="J505" s="196"/>
      <c r="K505" s="197"/>
      <c r="L505" s="197"/>
      <c r="M505" s="197"/>
      <c r="N505" s="197"/>
      <c r="O505" s="197"/>
      <c r="P505" s="197"/>
      <c r="Q505" s="198"/>
      <c r="R505" s="257"/>
      <c r="S505" s="200"/>
      <c r="T505" s="200"/>
      <c r="U505" s="43"/>
      <c r="V505" s="199"/>
      <c r="W505" s="199"/>
      <c r="X505" s="199"/>
      <c r="Y505" s="199"/>
      <c r="Z505" s="199"/>
      <c r="AA505" s="43"/>
      <c r="AB505" s="199"/>
      <c r="AC505" s="196"/>
      <c r="AD505" s="461"/>
    </row>
    <row r="506" spans="1:30" ht="15.75" customHeight="1" x14ac:dyDescent="0.2">
      <c r="A506" s="460"/>
      <c r="B506" s="460"/>
      <c r="C506" s="194"/>
      <c r="D506" s="43"/>
      <c r="E506" s="43"/>
      <c r="F506" s="43"/>
      <c r="G506" s="196"/>
      <c r="H506" s="196"/>
      <c r="I506" s="196"/>
      <c r="J506" s="196"/>
      <c r="K506" s="197"/>
      <c r="L506" s="197"/>
      <c r="M506" s="197"/>
      <c r="N506" s="197"/>
      <c r="O506" s="197"/>
      <c r="P506" s="197"/>
      <c r="Q506" s="198"/>
      <c r="R506" s="257"/>
      <c r="S506" s="200"/>
      <c r="T506" s="200"/>
      <c r="U506" s="43"/>
      <c r="V506" s="199"/>
      <c r="W506" s="199"/>
      <c r="X506" s="199"/>
      <c r="Y506" s="199"/>
      <c r="Z506" s="199"/>
      <c r="AA506" s="43"/>
      <c r="AB506" s="199"/>
      <c r="AC506" s="196"/>
      <c r="AD506" s="461"/>
    </row>
    <row r="507" spans="1:30" ht="15.75" customHeight="1" x14ac:dyDescent="0.2">
      <c r="A507" s="460"/>
      <c r="B507" s="460"/>
      <c r="C507" s="194"/>
      <c r="D507" s="43"/>
      <c r="E507" s="43"/>
      <c r="F507" s="43"/>
      <c r="G507" s="196"/>
      <c r="H507" s="196"/>
      <c r="I507" s="196"/>
      <c r="J507" s="196"/>
      <c r="K507" s="197"/>
      <c r="L507" s="197"/>
      <c r="M507" s="197"/>
      <c r="N507" s="197"/>
      <c r="O507" s="197"/>
      <c r="P507" s="197"/>
      <c r="Q507" s="198"/>
      <c r="R507" s="257"/>
      <c r="S507" s="200"/>
      <c r="T507" s="200"/>
      <c r="U507" s="43"/>
      <c r="V507" s="199"/>
      <c r="W507" s="199"/>
      <c r="X507" s="199"/>
      <c r="Y507" s="199"/>
      <c r="Z507" s="199"/>
      <c r="AA507" s="43"/>
      <c r="AB507" s="199"/>
      <c r="AC507" s="196"/>
      <c r="AD507" s="461"/>
    </row>
    <row r="508" spans="1:30" ht="15.75" customHeight="1" x14ac:dyDescent="0.2">
      <c r="A508" s="460"/>
      <c r="B508" s="460"/>
      <c r="C508" s="194"/>
      <c r="D508" s="43"/>
      <c r="E508" s="43"/>
      <c r="F508" s="43"/>
      <c r="G508" s="196"/>
      <c r="H508" s="196"/>
      <c r="I508" s="196"/>
      <c r="J508" s="196"/>
      <c r="K508" s="197"/>
      <c r="L508" s="197"/>
      <c r="M508" s="197"/>
      <c r="N508" s="197"/>
      <c r="O508" s="197"/>
      <c r="P508" s="197"/>
      <c r="Q508" s="198"/>
      <c r="R508" s="257"/>
      <c r="S508" s="200"/>
      <c r="T508" s="200"/>
      <c r="U508" s="43"/>
      <c r="V508" s="199"/>
      <c r="W508" s="199"/>
      <c r="X508" s="199"/>
      <c r="Y508" s="199"/>
      <c r="Z508" s="199"/>
      <c r="AA508" s="43"/>
      <c r="AB508" s="199"/>
      <c r="AC508" s="196"/>
      <c r="AD508" s="461"/>
    </row>
    <row r="509" spans="1:30" ht="15.75" customHeight="1" x14ac:dyDescent="0.2">
      <c r="A509" s="460"/>
      <c r="B509" s="460"/>
      <c r="C509" s="194"/>
      <c r="D509" s="43"/>
      <c r="E509" s="43"/>
      <c r="F509" s="43"/>
      <c r="G509" s="196"/>
      <c r="H509" s="196"/>
      <c r="I509" s="196"/>
      <c r="J509" s="196"/>
      <c r="K509" s="197"/>
      <c r="L509" s="197"/>
      <c r="M509" s="197"/>
      <c r="N509" s="197"/>
      <c r="O509" s="197"/>
      <c r="P509" s="197"/>
      <c r="Q509" s="198"/>
      <c r="R509" s="257"/>
      <c r="S509" s="200"/>
      <c r="T509" s="200"/>
      <c r="U509" s="43"/>
      <c r="V509" s="199"/>
      <c r="W509" s="199"/>
      <c r="X509" s="199"/>
      <c r="Y509" s="199"/>
      <c r="Z509" s="199"/>
      <c r="AA509" s="43"/>
      <c r="AB509" s="199"/>
      <c r="AC509" s="196"/>
      <c r="AD509" s="461"/>
    </row>
    <row r="510" spans="1:30" ht="15.75" customHeight="1" x14ac:dyDescent="0.2">
      <c r="A510" s="460"/>
      <c r="B510" s="460"/>
      <c r="C510" s="194"/>
      <c r="D510" s="43"/>
      <c r="E510" s="43"/>
      <c r="F510" s="43"/>
      <c r="G510" s="196"/>
      <c r="H510" s="196"/>
      <c r="I510" s="196"/>
      <c r="J510" s="196"/>
      <c r="K510" s="197"/>
      <c r="L510" s="197"/>
      <c r="M510" s="197"/>
      <c r="N510" s="197"/>
      <c r="O510" s="197"/>
      <c r="P510" s="197"/>
      <c r="Q510" s="198"/>
      <c r="R510" s="257"/>
      <c r="S510" s="200"/>
      <c r="T510" s="200"/>
      <c r="U510" s="43"/>
      <c r="V510" s="199"/>
      <c r="W510" s="199"/>
      <c r="X510" s="199"/>
      <c r="Y510" s="199"/>
      <c r="Z510" s="199"/>
      <c r="AA510" s="43"/>
      <c r="AB510" s="199"/>
      <c r="AC510" s="196"/>
      <c r="AD510" s="461"/>
    </row>
    <row r="511" spans="1:30" ht="15.75" customHeight="1" x14ac:dyDescent="0.2">
      <c r="A511" s="460"/>
      <c r="B511" s="460"/>
      <c r="C511" s="194"/>
      <c r="D511" s="43"/>
      <c r="E511" s="43"/>
      <c r="F511" s="43"/>
      <c r="G511" s="196"/>
      <c r="H511" s="196"/>
      <c r="I511" s="196"/>
      <c r="J511" s="196"/>
      <c r="K511" s="197"/>
      <c r="L511" s="197"/>
      <c r="M511" s="197"/>
      <c r="N511" s="197"/>
      <c r="O511" s="197"/>
      <c r="P511" s="197"/>
      <c r="Q511" s="198"/>
      <c r="R511" s="257"/>
      <c r="S511" s="200"/>
      <c r="T511" s="200"/>
      <c r="U511" s="43"/>
      <c r="V511" s="199"/>
      <c r="W511" s="199"/>
      <c r="X511" s="199"/>
      <c r="Y511" s="199"/>
      <c r="Z511" s="199"/>
      <c r="AA511" s="43"/>
      <c r="AB511" s="199"/>
      <c r="AC511" s="196"/>
      <c r="AD511" s="461"/>
    </row>
    <row r="512" spans="1:30" ht="15.75" customHeight="1" x14ac:dyDescent="0.2">
      <c r="A512" s="460"/>
      <c r="B512" s="460"/>
      <c r="C512" s="194"/>
      <c r="D512" s="43"/>
      <c r="E512" s="43"/>
      <c r="F512" s="43"/>
      <c r="G512" s="196"/>
      <c r="H512" s="196"/>
      <c r="I512" s="196"/>
      <c r="J512" s="196"/>
      <c r="K512" s="197"/>
      <c r="L512" s="197"/>
      <c r="M512" s="197"/>
      <c r="N512" s="197"/>
      <c r="O512" s="197"/>
      <c r="P512" s="197"/>
      <c r="Q512" s="198"/>
      <c r="R512" s="257"/>
      <c r="S512" s="200"/>
      <c r="T512" s="200"/>
      <c r="U512" s="43"/>
      <c r="V512" s="199"/>
      <c r="W512" s="199"/>
      <c r="X512" s="199"/>
      <c r="Y512" s="199"/>
      <c r="Z512" s="199"/>
      <c r="AA512" s="43"/>
      <c r="AB512" s="199"/>
      <c r="AC512" s="196"/>
      <c r="AD512" s="461"/>
    </row>
    <row r="513" spans="1:30" ht="15.75" customHeight="1" x14ac:dyDescent="0.2">
      <c r="A513" s="460"/>
      <c r="B513" s="460"/>
      <c r="C513" s="194"/>
      <c r="D513" s="43"/>
      <c r="E513" s="43"/>
      <c r="F513" s="43"/>
      <c r="G513" s="196"/>
      <c r="H513" s="196"/>
      <c r="I513" s="196"/>
      <c r="J513" s="196"/>
      <c r="K513" s="197"/>
      <c r="L513" s="197"/>
      <c r="M513" s="197"/>
      <c r="N513" s="197"/>
      <c r="O513" s="197"/>
      <c r="P513" s="197"/>
      <c r="Q513" s="198"/>
      <c r="R513" s="257"/>
      <c r="S513" s="200"/>
      <c r="T513" s="200"/>
      <c r="U513" s="43"/>
      <c r="V513" s="199"/>
      <c r="W513" s="199"/>
      <c r="X513" s="199"/>
      <c r="Y513" s="199"/>
      <c r="Z513" s="199"/>
      <c r="AA513" s="43"/>
      <c r="AB513" s="199"/>
      <c r="AC513" s="196"/>
      <c r="AD513" s="461"/>
    </row>
    <row r="514" spans="1:30" ht="15.75" customHeight="1" x14ac:dyDescent="0.2">
      <c r="A514" s="460"/>
      <c r="B514" s="460"/>
      <c r="C514" s="194"/>
      <c r="D514" s="43"/>
      <c r="E514" s="43"/>
      <c r="F514" s="43"/>
      <c r="G514" s="196"/>
      <c r="H514" s="196"/>
      <c r="I514" s="196"/>
      <c r="J514" s="196"/>
      <c r="K514" s="197"/>
      <c r="L514" s="197"/>
      <c r="M514" s="197"/>
      <c r="N514" s="197"/>
      <c r="O514" s="197"/>
      <c r="P514" s="197"/>
      <c r="Q514" s="198"/>
      <c r="R514" s="257"/>
      <c r="S514" s="200"/>
      <c r="T514" s="200"/>
      <c r="U514" s="43"/>
      <c r="V514" s="199"/>
      <c r="W514" s="199"/>
      <c r="X514" s="199"/>
      <c r="Y514" s="199"/>
      <c r="Z514" s="199"/>
      <c r="AA514" s="43"/>
      <c r="AB514" s="199"/>
      <c r="AC514" s="196"/>
      <c r="AD514" s="461"/>
    </row>
    <row r="515" spans="1:30" ht="15.75" customHeight="1" x14ac:dyDescent="0.2">
      <c r="A515" s="460"/>
      <c r="B515" s="460"/>
      <c r="C515" s="194"/>
      <c r="D515" s="43"/>
      <c r="E515" s="43"/>
      <c r="F515" s="43"/>
      <c r="G515" s="196"/>
      <c r="H515" s="196"/>
      <c r="I515" s="196"/>
      <c r="J515" s="196"/>
      <c r="K515" s="197"/>
      <c r="L515" s="197"/>
      <c r="M515" s="197"/>
      <c r="N515" s="197"/>
      <c r="O515" s="197"/>
      <c r="P515" s="197"/>
      <c r="Q515" s="198"/>
      <c r="R515" s="257"/>
      <c r="S515" s="200"/>
      <c r="T515" s="200"/>
      <c r="U515" s="43"/>
      <c r="V515" s="199"/>
      <c r="W515" s="199"/>
      <c r="X515" s="199"/>
      <c r="Y515" s="199"/>
      <c r="Z515" s="199"/>
      <c r="AA515" s="43"/>
      <c r="AB515" s="199"/>
      <c r="AC515" s="196"/>
      <c r="AD515" s="461"/>
    </row>
    <row r="516" spans="1:30" ht="15.75" customHeight="1" x14ac:dyDescent="0.2">
      <c r="A516" s="460"/>
      <c r="B516" s="460"/>
      <c r="C516" s="194"/>
      <c r="D516" s="43"/>
      <c r="E516" s="43"/>
      <c r="F516" s="43"/>
      <c r="G516" s="196"/>
      <c r="H516" s="196"/>
      <c r="I516" s="196"/>
      <c r="J516" s="196"/>
      <c r="K516" s="197"/>
      <c r="L516" s="197"/>
      <c r="M516" s="197"/>
      <c r="N516" s="197"/>
      <c r="O516" s="197"/>
      <c r="P516" s="197"/>
      <c r="Q516" s="198"/>
      <c r="R516" s="257"/>
      <c r="S516" s="200"/>
      <c r="T516" s="200"/>
      <c r="U516" s="43"/>
      <c r="V516" s="199"/>
      <c r="W516" s="199"/>
      <c r="X516" s="199"/>
      <c r="Y516" s="199"/>
      <c r="Z516" s="199"/>
      <c r="AA516" s="43"/>
      <c r="AB516" s="199"/>
      <c r="AC516" s="196"/>
      <c r="AD516" s="461"/>
    </row>
    <row r="517" spans="1:30" ht="15.75" customHeight="1" x14ac:dyDescent="0.2">
      <c r="A517" s="460"/>
      <c r="B517" s="460"/>
      <c r="C517" s="194"/>
      <c r="D517" s="43"/>
      <c r="E517" s="43"/>
      <c r="F517" s="43"/>
      <c r="G517" s="196"/>
      <c r="H517" s="196"/>
      <c r="I517" s="196"/>
      <c r="J517" s="196"/>
      <c r="K517" s="197"/>
      <c r="L517" s="197"/>
      <c r="M517" s="197"/>
      <c r="N517" s="197"/>
      <c r="O517" s="197"/>
      <c r="P517" s="197"/>
      <c r="Q517" s="198"/>
      <c r="R517" s="257"/>
      <c r="S517" s="200"/>
      <c r="T517" s="200"/>
      <c r="U517" s="43"/>
      <c r="V517" s="199"/>
      <c r="W517" s="199"/>
      <c r="X517" s="199"/>
      <c r="Y517" s="199"/>
      <c r="Z517" s="199"/>
      <c r="AA517" s="43"/>
      <c r="AB517" s="199"/>
      <c r="AC517" s="196"/>
      <c r="AD517" s="461"/>
    </row>
    <row r="518" spans="1:30" ht="15.75" customHeight="1" x14ac:dyDescent="0.2">
      <c r="A518" s="460"/>
      <c r="B518" s="460"/>
      <c r="C518" s="194"/>
      <c r="D518" s="43"/>
      <c r="E518" s="43"/>
      <c r="F518" s="43"/>
      <c r="G518" s="196"/>
      <c r="H518" s="196"/>
      <c r="I518" s="196"/>
      <c r="J518" s="196"/>
      <c r="K518" s="197"/>
      <c r="L518" s="197"/>
      <c r="M518" s="197"/>
      <c r="N518" s="197"/>
      <c r="O518" s="197"/>
      <c r="P518" s="197"/>
      <c r="Q518" s="198"/>
      <c r="R518" s="257"/>
      <c r="S518" s="200"/>
      <c r="T518" s="200"/>
      <c r="U518" s="43"/>
      <c r="V518" s="199"/>
      <c r="W518" s="199"/>
      <c r="X518" s="199"/>
      <c r="Y518" s="199"/>
      <c r="Z518" s="199"/>
      <c r="AA518" s="43"/>
      <c r="AB518" s="199"/>
      <c r="AC518" s="196"/>
      <c r="AD518" s="461"/>
    </row>
    <row r="519" spans="1:30" ht="15.75" customHeight="1" x14ac:dyDescent="0.2">
      <c r="A519" s="460"/>
      <c r="B519" s="460"/>
      <c r="C519" s="194"/>
      <c r="D519" s="43"/>
      <c r="E519" s="43"/>
      <c r="F519" s="43"/>
      <c r="G519" s="196"/>
      <c r="H519" s="196"/>
      <c r="I519" s="196"/>
      <c r="J519" s="196"/>
      <c r="K519" s="197"/>
      <c r="L519" s="197"/>
      <c r="M519" s="197"/>
      <c r="N519" s="197"/>
      <c r="O519" s="197"/>
      <c r="P519" s="197"/>
      <c r="Q519" s="198"/>
      <c r="R519" s="257"/>
      <c r="S519" s="200"/>
      <c r="T519" s="200"/>
      <c r="U519" s="43"/>
      <c r="V519" s="199"/>
      <c r="W519" s="199"/>
      <c r="X519" s="199"/>
      <c r="Y519" s="199"/>
      <c r="Z519" s="199"/>
      <c r="AA519" s="43"/>
      <c r="AB519" s="199"/>
      <c r="AC519" s="196"/>
      <c r="AD519" s="461"/>
    </row>
    <row r="520" spans="1:30" ht="15.75" customHeight="1" x14ac:dyDescent="0.2">
      <c r="A520" s="460"/>
      <c r="B520" s="460"/>
      <c r="C520" s="194"/>
      <c r="D520" s="43"/>
      <c r="E520" s="43"/>
      <c r="F520" s="43"/>
      <c r="G520" s="196"/>
      <c r="H520" s="196"/>
      <c r="I520" s="196"/>
      <c r="J520" s="196"/>
      <c r="K520" s="197"/>
      <c r="L520" s="197"/>
      <c r="M520" s="197"/>
      <c r="N520" s="197"/>
      <c r="O520" s="197"/>
      <c r="P520" s="197"/>
      <c r="Q520" s="198"/>
      <c r="R520" s="257"/>
      <c r="S520" s="200"/>
      <c r="T520" s="200"/>
      <c r="U520" s="43"/>
      <c r="V520" s="199"/>
      <c r="W520" s="199"/>
      <c r="X520" s="199"/>
      <c r="Y520" s="199"/>
      <c r="Z520" s="199"/>
      <c r="AA520" s="43"/>
      <c r="AB520" s="199"/>
      <c r="AC520" s="196"/>
      <c r="AD520" s="461"/>
    </row>
    <row r="521" spans="1:30" ht="15.75" customHeight="1" x14ac:dyDescent="0.2">
      <c r="A521" s="460"/>
      <c r="B521" s="460"/>
      <c r="C521" s="194"/>
      <c r="D521" s="43"/>
      <c r="E521" s="43"/>
      <c r="F521" s="43"/>
      <c r="G521" s="196"/>
      <c r="H521" s="196"/>
      <c r="I521" s="196"/>
      <c r="J521" s="196"/>
      <c r="K521" s="197"/>
      <c r="L521" s="197"/>
      <c r="M521" s="197"/>
      <c r="N521" s="197"/>
      <c r="O521" s="197"/>
      <c r="P521" s="197"/>
      <c r="Q521" s="198"/>
      <c r="R521" s="257"/>
      <c r="S521" s="200"/>
      <c r="T521" s="200"/>
      <c r="U521" s="43"/>
      <c r="V521" s="199"/>
      <c r="W521" s="199"/>
      <c r="X521" s="199"/>
      <c r="Y521" s="199"/>
      <c r="Z521" s="199"/>
      <c r="AA521" s="43"/>
      <c r="AB521" s="199"/>
      <c r="AC521" s="196"/>
      <c r="AD521" s="461"/>
    </row>
    <row r="522" spans="1:30" ht="15.75" customHeight="1" x14ac:dyDescent="0.2">
      <c r="A522" s="460"/>
      <c r="B522" s="460"/>
      <c r="C522" s="194"/>
      <c r="D522" s="43"/>
      <c r="E522" s="43"/>
      <c r="F522" s="43"/>
      <c r="G522" s="196"/>
      <c r="H522" s="196"/>
      <c r="I522" s="196"/>
      <c r="J522" s="196"/>
      <c r="K522" s="197"/>
      <c r="L522" s="197"/>
      <c r="M522" s="197"/>
      <c r="N522" s="197"/>
      <c r="O522" s="197"/>
      <c r="P522" s="197"/>
      <c r="Q522" s="198"/>
      <c r="R522" s="257"/>
      <c r="S522" s="200"/>
      <c r="T522" s="200"/>
      <c r="U522" s="43"/>
      <c r="V522" s="199"/>
      <c r="W522" s="199"/>
      <c r="X522" s="199"/>
      <c r="Y522" s="199"/>
      <c r="Z522" s="199"/>
      <c r="AA522" s="43"/>
      <c r="AB522" s="199"/>
      <c r="AC522" s="196"/>
      <c r="AD522" s="461"/>
    </row>
    <row r="523" spans="1:30" ht="15.75" customHeight="1" x14ac:dyDescent="0.2">
      <c r="A523" s="460"/>
      <c r="B523" s="460"/>
      <c r="C523" s="194"/>
      <c r="D523" s="43"/>
      <c r="E523" s="43"/>
      <c r="F523" s="43"/>
      <c r="G523" s="196"/>
      <c r="H523" s="196"/>
      <c r="I523" s="196"/>
      <c r="J523" s="196"/>
      <c r="K523" s="197"/>
      <c r="L523" s="197"/>
      <c r="M523" s="197"/>
      <c r="N523" s="197"/>
      <c r="O523" s="197"/>
      <c r="P523" s="197"/>
      <c r="Q523" s="198"/>
      <c r="R523" s="257"/>
      <c r="S523" s="200"/>
      <c r="T523" s="200"/>
      <c r="U523" s="43"/>
      <c r="V523" s="199"/>
      <c r="W523" s="199"/>
      <c r="X523" s="199"/>
      <c r="Y523" s="199"/>
      <c r="Z523" s="199"/>
      <c r="AA523" s="43"/>
      <c r="AB523" s="199"/>
      <c r="AC523" s="196"/>
      <c r="AD523" s="461"/>
    </row>
    <row r="524" spans="1:30" ht="15.75" customHeight="1" x14ac:dyDescent="0.2">
      <c r="A524" s="460"/>
      <c r="B524" s="460"/>
      <c r="C524" s="194"/>
      <c r="D524" s="43"/>
      <c r="E524" s="43"/>
      <c r="F524" s="43"/>
      <c r="G524" s="196"/>
      <c r="H524" s="196"/>
      <c r="I524" s="196"/>
      <c r="J524" s="196"/>
      <c r="K524" s="197"/>
      <c r="L524" s="197"/>
      <c r="M524" s="197"/>
      <c r="N524" s="197"/>
      <c r="O524" s="197"/>
      <c r="P524" s="197"/>
      <c r="Q524" s="198"/>
      <c r="R524" s="257"/>
      <c r="S524" s="200"/>
      <c r="T524" s="200"/>
      <c r="U524" s="43"/>
      <c r="V524" s="199"/>
      <c r="W524" s="199"/>
      <c r="X524" s="199"/>
      <c r="Y524" s="199"/>
      <c r="Z524" s="199"/>
      <c r="AA524" s="43"/>
      <c r="AB524" s="199"/>
      <c r="AC524" s="196"/>
      <c r="AD524" s="461"/>
    </row>
    <row r="525" spans="1:30" ht="15.75" customHeight="1" x14ac:dyDescent="0.2">
      <c r="A525" s="460"/>
      <c r="B525" s="460"/>
      <c r="C525" s="194"/>
      <c r="D525" s="43"/>
      <c r="E525" s="43"/>
      <c r="F525" s="43"/>
      <c r="G525" s="196"/>
      <c r="H525" s="196"/>
      <c r="I525" s="196"/>
      <c r="J525" s="196"/>
      <c r="K525" s="197"/>
      <c r="L525" s="197"/>
      <c r="M525" s="197"/>
      <c r="N525" s="197"/>
      <c r="O525" s="197"/>
      <c r="P525" s="197"/>
      <c r="Q525" s="198"/>
      <c r="R525" s="257"/>
      <c r="S525" s="200"/>
      <c r="T525" s="200"/>
      <c r="U525" s="43"/>
      <c r="V525" s="199"/>
      <c r="W525" s="199"/>
      <c r="X525" s="199"/>
      <c r="Y525" s="199"/>
      <c r="Z525" s="199"/>
      <c r="AA525" s="43"/>
      <c r="AB525" s="199"/>
      <c r="AC525" s="196"/>
      <c r="AD525" s="461"/>
    </row>
    <row r="526" spans="1:30" ht="15.75" customHeight="1" x14ac:dyDescent="0.2">
      <c r="A526" s="460"/>
      <c r="B526" s="460"/>
      <c r="C526" s="194"/>
      <c r="D526" s="43"/>
      <c r="E526" s="43"/>
      <c r="F526" s="43"/>
      <c r="G526" s="196"/>
      <c r="H526" s="196"/>
      <c r="I526" s="196"/>
      <c r="J526" s="196"/>
      <c r="K526" s="197"/>
      <c r="L526" s="197"/>
      <c r="M526" s="197"/>
      <c r="N526" s="197"/>
      <c r="O526" s="197"/>
      <c r="P526" s="197"/>
      <c r="Q526" s="198"/>
      <c r="R526" s="257"/>
      <c r="S526" s="200"/>
      <c r="T526" s="200"/>
      <c r="U526" s="43"/>
      <c r="V526" s="199"/>
      <c r="W526" s="199"/>
      <c r="X526" s="199"/>
      <c r="Y526" s="199"/>
      <c r="Z526" s="199"/>
      <c r="AA526" s="43"/>
      <c r="AB526" s="199"/>
      <c r="AC526" s="196"/>
      <c r="AD526" s="461"/>
    </row>
    <row r="527" spans="1:30" ht="15.75" customHeight="1" x14ac:dyDescent="0.2">
      <c r="A527" s="460"/>
      <c r="B527" s="460"/>
      <c r="C527" s="194"/>
      <c r="D527" s="43"/>
      <c r="E527" s="43"/>
      <c r="F527" s="43"/>
      <c r="G527" s="196"/>
      <c r="H527" s="196"/>
      <c r="I527" s="196"/>
      <c r="J527" s="196"/>
      <c r="K527" s="197"/>
      <c r="L527" s="197"/>
      <c r="M527" s="197"/>
      <c r="N527" s="197"/>
      <c r="O527" s="197"/>
      <c r="P527" s="197"/>
      <c r="Q527" s="198"/>
      <c r="R527" s="257"/>
      <c r="S527" s="200"/>
      <c r="T527" s="200"/>
      <c r="U527" s="43"/>
      <c r="V527" s="199"/>
      <c r="W527" s="199"/>
      <c r="X527" s="199"/>
      <c r="Y527" s="199"/>
      <c r="Z527" s="199"/>
      <c r="AA527" s="43"/>
      <c r="AB527" s="199"/>
      <c r="AC527" s="196"/>
      <c r="AD527" s="461"/>
    </row>
    <row r="528" spans="1:30" ht="15.75" customHeight="1" x14ac:dyDescent="0.2">
      <c r="A528" s="460"/>
      <c r="B528" s="460"/>
      <c r="C528" s="194"/>
      <c r="D528" s="43"/>
      <c r="E528" s="43"/>
      <c r="F528" s="43"/>
      <c r="G528" s="196"/>
      <c r="H528" s="196"/>
      <c r="I528" s="196"/>
      <c r="J528" s="196"/>
      <c r="K528" s="197"/>
      <c r="L528" s="197"/>
      <c r="M528" s="197"/>
      <c r="N528" s="197"/>
      <c r="O528" s="197"/>
      <c r="P528" s="197"/>
      <c r="Q528" s="198"/>
      <c r="R528" s="257"/>
      <c r="S528" s="200"/>
      <c r="T528" s="200"/>
      <c r="U528" s="43"/>
      <c r="V528" s="199"/>
      <c r="W528" s="199"/>
      <c r="X528" s="199"/>
      <c r="Y528" s="199"/>
      <c r="Z528" s="199"/>
      <c r="AA528" s="43"/>
      <c r="AB528" s="199"/>
      <c r="AC528" s="196"/>
      <c r="AD528" s="461"/>
    </row>
    <row r="529" spans="1:30" ht="15.75" customHeight="1" x14ac:dyDescent="0.2">
      <c r="A529" s="460"/>
      <c r="B529" s="460"/>
      <c r="C529" s="194"/>
      <c r="D529" s="43"/>
      <c r="E529" s="43"/>
      <c r="F529" s="43"/>
      <c r="G529" s="196"/>
      <c r="H529" s="196"/>
      <c r="I529" s="196"/>
      <c r="J529" s="196"/>
      <c r="K529" s="197"/>
      <c r="L529" s="197"/>
      <c r="M529" s="197"/>
      <c r="N529" s="197"/>
      <c r="O529" s="197"/>
      <c r="P529" s="197"/>
      <c r="Q529" s="198"/>
      <c r="R529" s="257"/>
      <c r="S529" s="200"/>
      <c r="T529" s="200"/>
      <c r="U529" s="43"/>
      <c r="V529" s="199"/>
      <c r="W529" s="199"/>
      <c r="X529" s="199"/>
      <c r="Y529" s="199"/>
      <c r="Z529" s="199"/>
      <c r="AA529" s="43"/>
      <c r="AB529" s="199"/>
      <c r="AC529" s="196"/>
      <c r="AD529" s="461"/>
    </row>
    <row r="530" spans="1:30" ht="15.75" customHeight="1" x14ac:dyDescent="0.2">
      <c r="A530" s="460"/>
      <c r="B530" s="460"/>
      <c r="C530" s="194"/>
      <c r="D530" s="43"/>
      <c r="E530" s="43"/>
      <c r="F530" s="43"/>
      <c r="G530" s="196"/>
      <c r="H530" s="196"/>
      <c r="I530" s="196"/>
      <c r="J530" s="196"/>
      <c r="K530" s="197"/>
      <c r="L530" s="197"/>
      <c r="M530" s="197"/>
      <c r="N530" s="197"/>
      <c r="O530" s="197"/>
      <c r="P530" s="197"/>
      <c r="Q530" s="198"/>
      <c r="R530" s="257"/>
      <c r="S530" s="200"/>
      <c r="T530" s="200"/>
      <c r="U530" s="43"/>
      <c r="V530" s="199"/>
      <c r="W530" s="199"/>
      <c r="X530" s="199"/>
      <c r="Y530" s="199"/>
      <c r="Z530" s="199"/>
      <c r="AA530" s="43"/>
      <c r="AB530" s="199"/>
      <c r="AC530" s="196"/>
      <c r="AD530" s="461"/>
    </row>
    <row r="531" spans="1:30" ht="15.75" customHeight="1" x14ac:dyDescent="0.2">
      <c r="A531" s="460"/>
      <c r="B531" s="460"/>
      <c r="C531" s="194"/>
      <c r="D531" s="43"/>
      <c r="E531" s="43"/>
      <c r="F531" s="43"/>
      <c r="G531" s="196"/>
      <c r="H531" s="196"/>
      <c r="I531" s="196"/>
      <c r="J531" s="196"/>
      <c r="K531" s="197"/>
      <c r="L531" s="197"/>
      <c r="M531" s="197"/>
      <c r="N531" s="197"/>
      <c r="O531" s="197"/>
      <c r="P531" s="197"/>
      <c r="Q531" s="198"/>
      <c r="R531" s="257"/>
      <c r="S531" s="200"/>
      <c r="T531" s="200"/>
      <c r="U531" s="43"/>
      <c r="V531" s="199"/>
      <c r="W531" s="199"/>
      <c r="X531" s="199"/>
      <c r="Y531" s="199"/>
      <c r="Z531" s="199"/>
      <c r="AA531" s="43"/>
      <c r="AB531" s="199"/>
      <c r="AC531" s="196"/>
      <c r="AD531" s="461"/>
    </row>
    <row r="532" spans="1:30" ht="15.75" customHeight="1" x14ac:dyDescent="0.2">
      <c r="A532" s="460"/>
      <c r="B532" s="460"/>
      <c r="C532" s="194"/>
      <c r="D532" s="43"/>
      <c r="E532" s="43"/>
      <c r="F532" s="43"/>
      <c r="G532" s="196"/>
      <c r="H532" s="196"/>
      <c r="I532" s="196"/>
      <c r="J532" s="196"/>
      <c r="K532" s="197"/>
      <c r="L532" s="197"/>
      <c r="M532" s="197"/>
      <c r="N532" s="197"/>
      <c r="O532" s="197"/>
      <c r="P532" s="197"/>
      <c r="Q532" s="198"/>
      <c r="R532" s="257"/>
      <c r="S532" s="200"/>
      <c r="T532" s="200"/>
      <c r="U532" s="43"/>
      <c r="V532" s="199"/>
      <c r="W532" s="199"/>
      <c r="X532" s="199"/>
      <c r="Y532" s="199"/>
      <c r="Z532" s="199"/>
      <c r="AA532" s="43"/>
      <c r="AB532" s="199"/>
      <c r="AC532" s="196"/>
      <c r="AD532" s="461"/>
    </row>
    <row r="533" spans="1:30" ht="15.75" customHeight="1" x14ac:dyDescent="0.2">
      <c r="A533" s="460"/>
      <c r="B533" s="460"/>
      <c r="C533" s="194"/>
      <c r="D533" s="43"/>
      <c r="E533" s="43"/>
      <c r="F533" s="43"/>
      <c r="G533" s="196"/>
      <c r="H533" s="196"/>
      <c r="I533" s="196"/>
      <c r="J533" s="196"/>
      <c r="K533" s="197"/>
      <c r="L533" s="197"/>
      <c r="M533" s="197"/>
      <c r="N533" s="197"/>
      <c r="O533" s="197"/>
      <c r="P533" s="197"/>
      <c r="Q533" s="198"/>
      <c r="R533" s="257"/>
      <c r="S533" s="200"/>
      <c r="T533" s="200"/>
      <c r="U533" s="43"/>
      <c r="V533" s="199"/>
      <c r="W533" s="199"/>
      <c r="X533" s="199"/>
      <c r="Y533" s="199"/>
      <c r="Z533" s="199"/>
      <c r="AA533" s="43"/>
      <c r="AB533" s="199"/>
      <c r="AC533" s="196"/>
      <c r="AD533" s="461"/>
    </row>
    <row r="534" spans="1:30" ht="15.75" customHeight="1" x14ac:dyDescent="0.2">
      <c r="A534" s="460"/>
      <c r="B534" s="460"/>
      <c r="C534" s="194"/>
      <c r="D534" s="43"/>
      <c r="E534" s="43"/>
      <c r="F534" s="43"/>
      <c r="G534" s="196"/>
      <c r="H534" s="196"/>
      <c r="I534" s="196"/>
      <c r="J534" s="196"/>
      <c r="K534" s="197"/>
      <c r="L534" s="197"/>
      <c r="M534" s="197"/>
      <c r="N534" s="197"/>
      <c r="O534" s="197"/>
      <c r="P534" s="197"/>
      <c r="Q534" s="198"/>
      <c r="R534" s="257"/>
      <c r="S534" s="200"/>
      <c r="T534" s="200"/>
      <c r="U534" s="43"/>
      <c r="V534" s="199"/>
      <c r="W534" s="199"/>
      <c r="X534" s="199"/>
      <c r="Y534" s="199"/>
      <c r="Z534" s="199"/>
      <c r="AA534" s="43"/>
      <c r="AB534" s="199"/>
      <c r="AC534" s="196"/>
      <c r="AD534" s="461"/>
    </row>
    <row r="535" spans="1:30" ht="15.75" customHeight="1" x14ac:dyDescent="0.2">
      <c r="A535" s="460"/>
      <c r="B535" s="460"/>
      <c r="C535" s="194"/>
      <c r="D535" s="43"/>
      <c r="E535" s="43"/>
      <c r="F535" s="43"/>
      <c r="G535" s="196"/>
      <c r="H535" s="196"/>
      <c r="I535" s="196"/>
      <c r="J535" s="196"/>
      <c r="K535" s="197"/>
      <c r="L535" s="197"/>
      <c r="M535" s="197"/>
      <c r="N535" s="197"/>
      <c r="O535" s="197"/>
      <c r="P535" s="197"/>
      <c r="Q535" s="198"/>
      <c r="R535" s="257"/>
      <c r="S535" s="200"/>
      <c r="T535" s="200"/>
      <c r="U535" s="43"/>
      <c r="V535" s="199"/>
      <c r="W535" s="199"/>
      <c r="X535" s="199"/>
      <c r="Y535" s="199"/>
      <c r="Z535" s="199"/>
      <c r="AA535" s="43"/>
      <c r="AB535" s="199"/>
      <c r="AC535" s="196"/>
      <c r="AD535" s="461"/>
    </row>
    <row r="536" spans="1:30" ht="15.75" customHeight="1" x14ac:dyDescent="0.2">
      <c r="A536" s="460"/>
      <c r="B536" s="460"/>
      <c r="C536" s="194"/>
      <c r="D536" s="43"/>
      <c r="E536" s="43"/>
      <c r="F536" s="43"/>
      <c r="G536" s="196"/>
      <c r="H536" s="196"/>
      <c r="I536" s="196"/>
      <c r="J536" s="196"/>
      <c r="K536" s="197"/>
      <c r="L536" s="197"/>
      <c r="M536" s="197"/>
      <c r="N536" s="197"/>
      <c r="O536" s="197"/>
      <c r="P536" s="197"/>
      <c r="Q536" s="198"/>
      <c r="R536" s="257"/>
      <c r="S536" s="200"/>
      <c r="T536" s="200"/>
      <c r="U536" s="43"/>
      <c r="V536" s="199"/>
      <c r="W536" s="199"/>
      <c r="X536" s="199"/>
      <c r="Y536" s="199"/>
      <c r="Z536" s="199"/>
      <c r="AA536" s="43"/>
      <c r="AB536" s="199"/>
      <c r="AC536" s="196"/>
      <c r="AD536" s="461"/>
    </row>
    <row r="537" spans="1:30" ht="15.75" customHeight="1" x14ac:dyDescent="0.2">
      <c r="A537" s="460"/>
      <c r="B537" s="460"/>
      <c r="C537" s="194"/>
      <c r="D537" s="43"/>
      <c r="E537" s="43"/>
      <c r="F537" s="43"/>
      <c r="G537" s="196"/>
      <c r="H537" s="196"/>
      <c r="I537" s="196"/>
      <c r="J537" s="196"/>
      <c r="K537" s="197"/>
      <c r="L537" s="197"/>
      <c r="M537" s="197"/>
      <c r="N537" s="197"/>
      <c r="O537" s="197"/>
      <c r="P537" s="197"/>
      <c r="Q537" s="198"/>
      <c r="R537" s="257"/>
      <c r="S537" s="200"/>
      <c r="T537" s="200"/>
      <c r="U537" s="43"/>
      <c r="V537" s="199"/>
      <c r="W537" s="199"/>
      <c r="X537" s="199"/>
      <c r="Y537" s="199"/>
      <c r="Z537" s="199"/>
      <c r="AA537" s="43"/>
      <c r="AB537" s="199"/>
      <c r="AC537" s="196"/>
      <c r="AD537" s="461"/>
    </row>
    <row r="538" spans="1:30" ht="15.75" customHeight="1" x14ac:dyDescent="0.2">
      <c r="A538" s="460"/>
      <c r="B538" s="460"/>
      <c r="C538" s="194"/>
      <c r="D538" s="43"/>
      <c r="E538" s="43"/>
      <c r="F538" s="43"/>
      <c r="G538" s="196"/>
      <c r="H538" s="196"/>
      <c r="I538" s="196"/>
      <c r="J538" s="196"/>
      <c r="K538" s="197"/>
      <c r="L538" s="197"/>
      <c r="M538" s="197"/>
      <c r="N538" s="197"/>
      <c r="O538" s="197"/>
      <c r="P538" s="197"/>
      <c r="Q538" s="198"/>
      <c r="R538" s="257"/>
      <c r="S538" s="200"/>
      <c r="T538" s="200"/>
      <c r="U538" s="43"/>
      <c r="V538" s="199"/>
      <c r="W538" s="199"/>
      <c r="X538" s="199"/>
      <c r="Y538" s="199"/>
      <c r="Z538" s="199"/>
      <c r="AA538" s="43"/>
      <c r="AB538" s="199"/>
      <c r="AC538" s="196"/>
      <c r="AD538" s="461"/>
    </row>
    <row r="539" spans="1:30" ht="15.75" customHeight="1" x14ac:dyDescent="0.2">
      <c r="A539" s="460"/>
      <c r="B539" s="460"/>
      <c r="C539" s="194"/>
      <c r="D539" s="43"/>
      <c r="E539" s="43"/>
      <c r="F539" s="43"/>
      <c r="G539" s="196"/>
      <c r="H539" s="196"/>
      <c r="I539" s="196"/>
      <c r="J539" s="196"/>
      <c r="K539" s="197"/>
      <c r="L539" s="197"/>
      <c r="M539" s="197"/>
      <c r="N539" s="197"/>
      <c r="O539" s="197"/>
      <c r="P539" s="197"/>
      <c r="Q539" s="198"/>
      <c r="R539" s="257"/>
      <c r="S539" s="200"/>
      <c r="T539" s="200"/>
      <c r="U539" s="43"/>
      <c r="V539" s="199"/>
      <c r="W539" s="199"/>
      <c r="X539" s="199"/>
      <c r="Y539" s="199"/>
      <c r="Z539" s="199"/>
      <c r="AA539" s="43"/>
      <c r="AB539" s="199"/>
      <c r="AC539" s="196"/>
      <c r="AD539" s="461"/>
    </row>
    <row r="540" spans="1:30" ht="15.75" customHeight="1" x14ac:dyDescent="0.2">
      <c r="A540" s="460"/>
      <c r="B540" s="460"/>
      <c r="C540" s="194"/>
      <c r="D540" s="43"/>
      <c r="E540" s="43"/>
      <c r="F540" s="43"/>
      <c r="G540" s="196"/>
      <c r="H540" s="196"/>
      <c r="I540" s="196"/>
      <c r="J540" s="196"/>
      <c r="K540" s="197"/>
      <c r="L540" s="197"/>
      <c r="M540" s="197"/>
      <c r="N540" s="197"/>
      <c r="O540" s="197"/>
      <c r="P540" s="197"/>
      <c r="Q540" s="198"/>
      <c r="R540" s="257"/>
      <c r="S540" s="200"/>
      <c r="T540" s="200"/>
      <c r="U540" s="43"/>
      <c r="V540" s="199"/>
      <c r="W540" s="199"/>
      <c r="X540" s="199"/>
      <c r="Y540" s="199"/>
      <c r="Z540" s="199"/>
      <c r="AA540" s="43"/>
      <c r="AB540" s="199"/>
      <c r="AC540" s="196"/>
      <c r="AD540" s="461"/>
    </row>
    <row r="541" spans="1:30" ht="15.75" customHeight="1" x14ac:dyDescent="0.2">
      <c r="A541" s="460"/>
      <c r="B541" s="460"/>
      <c r="C541" s="194"/>
      <c r="D541" s="43"/>
      <c r="E541" s="43"/>
      <c r="F541" s="43"/>
      <c r="G541" s="196"/>
      <c r="H541" s="196"/>
      <c r="I541" s="196"/>
      <c r="J541" s="196"/>
      <c r="K541" s="197"/>
      <c r="L541" s="197"/>
      <c r="M541" s="197"/>
      <c r="N541" s="197"/>
      <c r="O541" s="197"/>
      <c r="P541" s="197"/>
      <c r="Q541" s="198"/>
      <c r="R541" s="257"/>
      <c r="S541" s="200"/>
      <c r="T541" s="200"/>
      <c r="U541" s="43"/>
      <c r="V541" s="199"/>
      <c r="W541" s="199"/>
      <c r="X541" s="199"/>
      <c r="Y541" s="199"/>
      <c r="Z541" s="199"/>
      <c r="AA541" s="43"/>
      <c r="AB541" s="199"/>
      <c r="AC541" s="196"/>
      <c r="AD541" s="461"/>
    </row>
    <row r="542" spans="1:30" ht="15.75" customHeight="1" x14ac:dyDescent="0.2">
      <c r="A542" s="460"/>
      <c r="B542" s="460"/>
      <c r="C542" s="194"/>
      <c r="D542" s="43"/>
      <c r="E542" s="43"/>
      <c r="F542" s="43"/>
      <c r="G542" s="196"/>
      <c r="H542" s="196"/>
      <c r="I542" s="196"/>
      <c r="J542" s="196"/>
      <c r="K542" s="197"/>
      <c r="L542" s="197"/>
      <c r="M542" s="197"/>
      <c r="N542" s="197"/>
      <c r="O542" s="197"/>
      <c r="P542" s="197"/>
      <c r="Q542" s="198"/>
      <c r="R542" s="257"/>
      <c r="S542" s="200"/>
      <c r="T542" s="200"/>
      <c r="U542" s="43"/>
      <c r="V542" s="199"/>
      <c r="W542" s="199"/>
      <c r="X542" s="199"/>
      <c r="Y542" s="199"/>
      <c r="Z542" s="199"/>
      <c r="AA542" s="43"/>
      <c r="AB542" s="199"/>
      <c r="AC542" s="196"/>
      <c r="AD542" s="461"/>
    </row>
    <row r="543" spans="1:30" ht="15.75" customHeight="1" x14ac:dyDescent="0.2">
      <c r="A543" s="460"/>
      <c r="B543" s="460"/>
      <c r="C543" s="194"/>
      <c r="D543" s="43"/>
      <c r="E543" s="43"/>
      <c r="F543" s="43"/>
      <c r="G543" s="196"/>
      <c r="H543" s="196"/>
      <c r="I543" s="196"/>
      <c r="J543" s="196"/>
      <c r="K543" s="197"/>
      <c r="L543" s="197"/>
      <c r="M543" s="197"/>
      <c r="N543" s="197"/>
      <c r="O543" s="197"/>
      <c r="P543" s="197"/>
      <c r="Q543" s="198"/>
      <c r="R543" s="257"/>
      <c r="S543" s="200"/>
      <c r="T543" s="200"/>
      <c r="U543" s="43"/>
      <c r="V543" s="199"/>
      <c r="W543" s="199"/>
      <c r="X543" s="199"/>
      <c r="Y543" s="199"/>
      <c r="Z543" s="199"/>
      <c r="AA543" s="43"/>
      <c r="AB543" s="199"/>
      <c r="AC543" s="196"/>
      <c r="AD543" s="461"/>
    </row>
    <row r="544" spans="1:30" ht="15.75" customHeight="1" x14ac:dyDescent="0.2">
      <c r="A544" s="460"/>
      <c r="B544" s="460"/>
      <c r="C544" s="194"/>
      <c r="D544" s="43"/>
      <c r="E544" s="43"/>
      <c r="F544" s="43"/>
      <c r="G544" s="196"/>
      <c r="H544" s="196"/>
      <c r="I544" s="196"/>
      <c r="J544" s="196"/>
      <c r="K544" s="197"/>
      <c r="L544" s="197"/>
      <c r="M544" s="197"/>
      <c r="N544" s="197"/>
      <c r="O544" s="197"/>
      <c r="P544" s="197"/>
      <c r="Q544" s="198"/>
      <c r="R544" s="257"/>
      <c r="S544" s="200"/>
      <c r="T544" s="200"/>
      <c r="U544" s="43"/>
      <c r="V544" s="199"/>
      <c r="W544" s="199"/>
      <c r="X544" s="199"/>
      <c r="Y544" s="199"/>
      <c r="Z544" s="199"/>
      <c r="AA544" s="43"/>
      <c r="AB544" s="199"/>
      <c r="AC544" s="196"/>
      <c r="AD544" s="461"/>
    </row>
    <row r="545" spans="1:30" ht="15.75" customHeight="1" x14ac:dyDescent="0.2">
      <c r="A545" s="460"/>
      <c r="B545" s="460"/>
      <c r="C545" s="194"/>
      <c r="D545" s="43"/>
      <c r="E545" s="43"/>
      <c r="F545" s="43"/>
      <c r="G545" s="196"/>
      <c r="H545" s="196"/>
      <c r="I545" s="196"/>
      <c r="J545" s="196"/>
      <c r="K545" s="197"/>
      <c r="L545" s="197"/>
      <c r="M545" s="197"/>
      <c r="N545" s="197"/>
      <c r="O545" s="197"/>
      <c r="P545" s="197"/>
      <c r="Q545" s="198"/>
      <c r="R545" s="257"/>
      <c r="S545" s="200"/>
      <c r="T545" s="200"/>
      <c r="U545" s="43"/>
      <c r="V545" s="199"/>
      <c r="W545" s="199"/>
      <c r="X545" s="199"/>
      <c r="Y545" s="199"/>
      <c r="Z545" s="199"/>
      <c r="AA545" s="43"/>
      <c r="AB545" s="199"/>
      <c r="AC545" s="196"/>
      <c r="AD545" s="461"/>
    </row>
    <row r="546" spans="1:30" ht="15.75" customHeight="1" x14ac:dyDescent="0.2">
      <c r="A546" s="460"/>
      <c r="B546" s="460"/>
      <c r="C546" s="194"/>
      <c r="D546" s="43"/>
      <c r="E546" s="43"/>
      <c r="F546" s="43"/>
      <c r="G546" s="196"/>
      <c r="H546" s="196"/>
      <c r="I546" s="196"/>
      <c r="J546" s="196"/>
      <c r="K546" s="197"/>
      <c r="L546" s="197"/>
      <c r="M546" s="197"/>
      <c r="N546" s="197"/>
      <c r="O546" s="197"/>
      <c r="P546" s="197"/>
      <c r="Q546" s="198"/>
      <c r="R546" s="257"/>
      <c r="S546" s="200"/>
      <c r="T546" s="200"/>
      <c r="U546" s="43"/>
      <c r="V546" s="199"/>
      <c r="W546" s="199"/>
      <c r="X546" s="199"/>
      <c r="Y546" s="199"/>
      <c r="Z546" s="199"/>
      <c r="AA546" s="43"/>
      <c r="AB546" s="199"/>
      <c r="AC546" s="196"/>
      <c r="AD546" s="461"/>
    </row>
    <row r="547" spans="1:30" ht="15.75" customHeight="1" x14ac:dyDescent="0.2">
      <c r="A547" s="460"/>
      <c r="B547" s="460"/>
      <c r="C547" s="194"/>
      <c r="D547" s="43"/>
      <c r="E547" s="43"/>
      <c r="F547" s="43"/>
      <c r="G547" s="196"/>
      <c r="H547" s="196"/>
      <c r="I547" s="196"/>
      <c r="J547" s="196"/>
      <c r="K547" s="197"/>
      <c r="L547" s="197"/>
      <c r="M547" s="197"/>
      <c r="N547" s="197"/>
      <c r="O547" s="197"/>
      <c r="P547" s="197"/>
      <c r="Q547" s="198"/>
      <c r="R547" s="257"/>
      <c r="S547" s="200"/>
      <c r="T547" s="200"/>
      <c r="U547" s="43"/>
      <c r="V547" s="199"/>
      <c r="W547" s="199"/>
      <c r="X547" s="199"/>
      <c r="Y547" s="199"/>
      <c r="Z547" s="199"/>
      <c r="AA547" s="43"/>
      <c r="AB547" s="199"/>
      <c r="AC547" s="196"/>
      <c r="AD547" s="461"/>
    </row>
    <row r="548" spans="1:30" ht="15.75" customHeight="1" x14ac:dyDescent="0.2">
      <c r="A548" s="460"/>
      <c r="B548" s="460"/>
      <c r="C548" s="194"/>
      <c r="D548" s="43"/>
      <c r="E548" s="43"/>
      <c r="F548" s="43"/>
      <c r="G548" s="196"/>
      <c r="H548" s="196"/>
      <c r="I548" s="196"/>
      <c r="J548" s="196"/>
      <c r="K548" s="197"/>
      <c r="L548" s="197"/>
      <c r="M548" s="197"/>
      <c r="N548" s="197"/>
      <c r="O548" s="197"/>
      <c r="P548" s="197"/>
      <c r="Q548" s="198"/>
      <c r="R548" s="257"/>
      <c r="S548" s="200"/>
      <c r="T548" s="200"/>
      <c r="U548" s="43"/>
      <c r="V548" s="199"/>
      <c r="W548" s="199"/>
      <c r="X548" s="199"/>
      <c r="Y548" s="199"/>
      <c r="Z548" s="199"/>
      <c r="AA548" s="43"/>
      <c r="AB548" s="199"/>
      <c r="AC548" s="196"/>
      <c r="AD548" s="461"/>
    </row>
    <row r="549" spans="1:30" ht="15.75" customHeight="1" x14ac:dyDescent="0.2">
      <c r="A549" s="460"/>
      <c r="B549" s="460"/>
      <c r="C549" s="194"/>
      <c r="D549" s="43"/>
      <c r="E549" s="43"/>
      <c r="F549" s="43"/>
      <c r="G549" s="196"/>
      <c r="H549" s="196"/>
      <c r="I549" s="196"/>
      <c r="J549" s="196"/>
      <c r="K549" s="197"/>
      <c r="L549" s="197"/>
      <c r="M549" s="197"/>
      <c r="N549" s="197"/>
      <c r="O549" s="197"/>
      <c r="P549" s="197"/>
      <c r="Q549" s="198"/>
      <c r="R549" s="257"/>
      <c r="S549" s="200"/>
      <c r="T549" s="200"/>
      <c r="U549" s="43"/>
      <c r="V549" s="199"/>
      <c r="W549" s="199"/>
      <c r="X549" s="199"/>
      <c r="Y549" s="199"/>
      <c r="Z549" s="199"/>
      <c r="AA549" s="43"/>
      <c r="AB549" s="199"/>
      <c r="AC549" s="196"/>
      <c r="AD549" s="461"/>
    </row>
    <row r="550" spans="1:30" ht="15.75" customHeight="1" x14ac:dyDescent="0.2">
      <c r="A550" s="460"/>
      <c r="B550" s="460"/>
      <c r="C550" s="194"/>
      <c r="D550" s="43"/>
      <c r="E550" s="43"/>
      <c r="F550" s="43"/>
      <c r="G550" s="196"/>
      <c r="H550" s="196"/>
      <c r="I550" s="196"/>
      <c r="J550" s="196"/>
      <c r="K550" s="197"/>
      <c r="L550" s="197"/>
      <c r="M550" s="197"/>
      <c r="N550" s="197"/>
      <c r="O550" s="197"/>
      <c r="P550" s="197"/>
      <c r="Q550" s="198"/>
      <c r="R550" s="257"/>
      <c r="S550" s="200"/>
      <c r="T550" s="200"/>
      <c r="U550" s="43"/>
      <c r="V550" s="199"/>
      <c r="W550" s="199"/>
      <c r="X550" s="199"/>
      <c r="Y550" s="199"/>
      <c r="Z550" s="199"/>
      <c r="AA550" s="43"/>
      <c r="AB550" s="199"/>
      <c r="AC550" s="196"/>
      <c r="AD550" s="461"/>
    </row>
    <row r="551" spans="1:30" ht="15.75" customHeight="1" x14ac:dyDescent="0.2">
      <c r="A551" s="460"/>
      <c r="B551" s="460"/>
      <c r="C551" s="194"/>
      <c r="D551" s="43"/>
      <c r="E551" s="43"/>
      <c r="F551" s="43"/>
      <c r="G551" s="196"/>
      <c r="H551" s="196"/>
      <c r="I551" s="196"/>
      <c r="J551" s="196"/>
      <c r="K551" s="197"/>
      <c r="L551" s="197"/>
      <c r="M551" s="197"/>
      <c r="N551" s="197"/>
      <c r="O551" s="197"/>
      <c r="P551" s="197"/>
      <c r="Q551" s="198"/>
      <c r="R551" s="257"/>
      <c r="S551" s="200"/>
      <c r="T551" s="200"/>
      <c r="U551" s="43"/>
      <c r="V551" s="199"/>
      <c r="W551" s="199"/>
      <c r="X551" s="199"/>
      <c r="Y551" s="199"/>
      <c r="Z551" s="199"/>
      <c r="AA551" s="43"/>
      <c r="AB551" s="199"/>
      <c r="AC551" s="196"/>
      <c r="AD551" s="461"/>
    </row>
    <row r="552" spans="1:30" ht="15.75" customHeight="1" x14ac:dyDescent="0.2">
      <c r="A552" s="460"/>
      <c r="B552" s="460"/>
      <c r="C552" s="194"/>
      <c r="D552" s="43"/>
      <c r="E552" s="43"/>
      <c r="F552" s="43"/>
      <c r="G552" s="196"/>
      <c r="H552" s="196"/>
      <c r="I552" s="196"/>
      <c r="J552" s="196"/>
      <c r="K552" s="197"/>
      <c r="L552" s="197"/>
      <c r="M552" s="197"/>
      <c r="N552" s="197"/>
      <c r="O552" s="197"/>
      <c r="P552" s="197"/>
      <c r="Q552" s="198"/>
      <c r="R552" s="257"/>
      <c r="S552" s="200"/>
      <c r="T552" s="200"/>
      <c r="U552" s="43"/>
      <c r="V552" s="199"/>
      <c r="W552" s="199"/>
      <c r="X552" s="199"/>
      <c r="Y552" s="199"/>
      <c r="Z552" s="199"/>
      <c r="AA552" s="43"/>
      <c r="AB552" s="199"/>
      <c r="AC552" s="196"/>
      <c r="AD552" s="461"/>
    </row>
    <row r="553" spans="1:30" ht="15.75" customHeight="1" x14ac:dyDescent="0.2">
      <c r="A553" s="460"/>
      <c r="B553" s="460"/>
      <c r="C553" s="194"/>
      <c r="D553" s="43"/>
      <c r="E553" s="43"/>
      <c r="F553" s="43"/>
      <c r="G553" s="196"/>
      <c r="H553" s="196"/>
      <c r="I553" s="196"/>
      <c r="J553" s="196"/>
      <c r="K553" s="197"/>
      <c r="L553" s="197"/>
      <c r="M553" s="197"/>
      <c r="N553" s="197"/>
      <c r="O553" s="197"/>
      <c r="P553" s="197"/>
      <c r="Q553" s="198"/>
      <c r="R553" s="257"/>
      <c r="S553" s="200"/>
      <c r="T553" s="200"/>
      <c r="U553" s="43"/>
      <c r="V553" s="199"/>
      <c r="W553" s="199"/>
      <c r="X553" s="199"/>
      <c r="Y553" s="199"/>
      <c r="Z553" s="199"/>
      <c r="AA553" s="43"/>
      <c r="AB553" s="199"/>
      <c r="AC553" s="196"/>
      <c r="AD553" s="461"/>
    </row>
    <row r="554" spans="1:30" ht="15.75" customHeight="1" x14ac:dyDescent="0.2">
      <c r="A554" s="460"/>
      <c r="B554" s="460"/>
      <c r="C554" s="194"/>
      <c r="D554" s="43"/>
      <c r="E554" s="43"/>
      <c r="F554" s="43"/>
      <c r="G554" s="196"/>
      <c r="H554" s="196"/>
      <c r="I554" s="196"/>
      <c r="J554" s="196"/>
      <c r="K554" s="197"/>
      <c r="L554" s="197"/>
      <c r="M554" s="197"/>
      <c r="N554" s="197"/>
      <c r="O554" s="197"/>
      <c r="P554" s="197"/>
      <c r="Q554" s="198"/>
      <c r="R554" s="257"/>
      <c r="S554" s="200"/>
      <c r="T554" s="200"/>
      <c r="U554" s="43"/>
      <c r="V554" s="199"/>
      <c r="W554" s="199"/>
      <c r="X554" s="199"/>
      <c r="Y554" s="199"/>
      <c r="Z554" s="199"/>
      <c r="AA554" s="43"/>
      <c r="AB554" s="199"/>
      <c r="AC554" s="196"/>
      <c r="AD554" s="461"/>
    </row>
    <row r="555" spans="1:30" ht="15.75" customHeight="1" x14ac:dyDescent="0.2">
      <c r="A555" s="460"/>
      <c r="B555" s="460"/>
      <c r="C555" s="194"/>
      <c r="D555" s="43"/>
      <c r="E555" s="43"/>
      <c r="F555" s="43"/>
      <c r="G555" s="196"/>
      <c r="H555" s="196"/>
      <c r="I555" s="196"/>
      <c r="J555" s="196"/>
      <c r="K555" s="197"/>
      <c r="L555" s="197"/>
      <c r="M555" s="197"/>
      <c r="N555" s="197"/>
      <c r="O555" s="197"/>
      <c r="P555" s="197"/>
      <c r="Q555" s="198"/>
      <c r="R555" s="257"/>
      <c r="S555" s="200"/>
      <c r="T555" s="200"/>
      <c r="U555" s="43"/>
      <c r="V555" s="199"/>
      <c r="W555" s="199"/>
      <c r="X555" s="199"/>
      <c r="Y555" s="199"/>
      <c r="Z555" s="199"/>
      <c r="AA555" s="43"/>
      <c r="AB555" s="199"/>
      <c r="AC555" s="196"/>
      <c r="AD555" s="461"/>
    </row>
    <row r="556" spans="1:30" ht="15.75" customHeight="1" x14ac:dyDescent="0.2">
      <c r="A556" s="460"/>
      <c r="B556" s="460"/>
      <c r="C556" s="194"/>
      <c r="D556" s="43"/>
      <c r="E556" s="43"/>
      <c r="F556" s="43"/>
      <c r="G556" s="196"/>
      <c r="H556" s="196"/>
      <c r="I556" s="196"/>
      <c r="J556" s="196"/>
      <c r="K556" s="197"/>
      <c r="L556" s="197"/>
      <c r="M556" s="197"/>
      <c r="N556" s="197"/>
      <c r="O556" s="197"/>
      <c r="P556" s="197"/>
      <c r="Q556" s="198"/>
      <c r="R556" s="257"/>
      <c r="S556" s="200"/>
      <c r="T556" s="200"/>
      <c r="U556" s="43"/>
      <c r="V556" s="199"/>
      <c r="W556" s="199"/>
      <c r="X556" s="199"/>
      <c r="Y556" s="199"/>
      <c r="Z556" s="199"/>
      <c r="AA556" s="43"/>
      <c r="AB556" s="199"/>
      <c r="AC556" s="196"/>
      <c r="AD556" s="461"/>
    </row>
    <row r="557" spans="1:30" ht="15.75" customHeight="1" x14ac:dyDescent="0.2">
      <c r="A557" s="460"/>
      <c r="B557" s="460"/>
      <c r="C557" s="194"/>
      <c r="D557" s="43"/>
      <c r="E557" s="43"/>
      <c r="F557" s="43"/>
      <c r="G557" s="196"/>
      <c r="H557" s="196"/>
      <c r="I557" s="196"/>
      <c r="J557" s="196"/>
      <c r="K557" s="197"/>
      <c r="L557" s="197"/>
      <c r="M557" s="197"/>
      <c r="N557" s="197"/>
      <c r="O557" s="197"/>
      <c r="P557" s="197"/>
      <c r="Q557" s="198"/>
      <c r="R557" s="257"/>
      <c r="S557" s="200"/>
      <c r="T557" s="200"/>
      <c r="U557" s="43"/>
      <c r="V557" s="199"/>
      <c r="W557" s="199"/>
      <c r="X557" s="199"/>
      <c r="Y557" s="199"/>
      <c r="Z557" s="199"/>
      <c r="AA557" s="43"/>
      <c r="AB557" s="199"/>
      <c r="AC557" s="196"/>
      <c r="AD557" s="461"/>
    </row>
    <row r="558" spans="1:30" ht="15.75" customHeight="1" x14ac:dyDescent="0.2">
      <c r="A558" s="460"/>
      <c r="B558" s="460"/>
      <c r="C558" s="194"/>
      <c r="D558" s="43"/>
      <c r="E558" s="43"/>
      <c r="F558" s="43"/>
      <c r="G558" s="196"/>
      <c r="H558" s="196"/>
      <c r="I558" s="196"/>
      <c r="J558" s="196"/>
      <c r="K558" s="197"/>
      <c r="L558" s="197"/>
      <c r="M558" s="197"/>
      <c r="N558" s="197"/>
      <c r="O558" s="197"/>
      <c r="P558" s="197"/>
      <c r="Q558" s="198"/>
      <c r="R558" s="257"/>
      <c r="S558" s="200"/>
      <c r="T558" s="200"/>
      <c r="U558" s="43"/>
      <c r="V558" s="199"/>
      <c r="W558" s="199"/>
      <c r="X558" s="199"/>
      <c r="Y558" s="199"/>
      <c r="Z558" s="199"/>
      <c r="AA558" s="43"/>
      <c r="AB558" s="199"/>
      <c r="AC558" s="196"/>
      <c r="AD558" s="461"/>
    </row>
    <row r="559" spans="1:30" ht="15.75" customHeight="1" x14ac:dyDescent="0.2">
      <c r="A559" s="460"/>
      <c r="B559" s="460"/>
      <c r="C559" s="194"/>
      <c r="D559" s="43"/>
      <c r="E559" s="43"/>
      <c r="F559" s="43"/>
      <c r="G559" s="196"/>
      <c r="H559" s="196"/>
      <c r="I559" s="196"/>
      <c r="J559" s="196"/>
      <c r="K559" s="197"/>
      <c r="L559" s="197"/>
      <c r="M559" s="197"/>
      <c r="N559" s="197"/>
      <c r="O559" s="197"/>
      <c r="P559" s="197"/>
      <c r="Q559" s="198"/>
      <c r="R559" s="257"/>
      <c r="S559" s="200"/>
      <c r="T559" s="200"/>
      <c r="U559" s="43"/>
      <c r="V559" s="199"/>
      <c r="W559" s="199"/>
      <c r="X559" s="199"/>
      <c r="Y559" s="199"/>
      <c r="Z559" s="199"/>
      <c r="AA559" s="43"/>
      <c r="AB559" s="199"/>
      <c r="AC559" s="196"/>
      <c r="AD559" s="461"/>
    </row>
    <row r="560" spans="1:30" ht="15.75" customHeight="1" x14ac:dyDescent="0.2">
      <c r="A560" s="460"/>
      <c r="B560" s="460"/>
      <c r="C560" s="194"/>
      <c r="D560" s="43"/>
      <c r="E560" s="43"/>
      <c r="F560" s="43"/>
      <c r="G560" s="196"/>
      <c r="H560" s="196"/>
      <c r="I560" s="196"/>
      <c r="J560" s="196"/>
      <c r="K560" s="197"/>
      <c r="L560" s="197"/>
      <c r="M560" s="197"/>
      <c r="N560" s="197"/>
      <c r="O560" s="197"/>
      <c r="P560" s="197"/>
      <c r="Q560" s="198"/>
      <c r="R560" s="257"/>
      <c r="S560" s="200"/>
      <c r="T560" s="200"/>
      <c r="U560" s="43"/>
      <c r="V560" s="199"/>
      <c r="W560" s="199"/>
      <c r="X560" s="199"/>
      <c r="Y560" s="199"/>
      <c r="Z560" s="199"/>
      <c r="AA560" s="43"/>
      <c r="AB560" s="199"/>
      <c r="AC560" s="196"/>
      <c r="AD560" s="461"/>
    </row>
    <row r="561" spans="1:30" ht="15.75" customHeight="1" x14ac:dyDescent="0.2">
      <c r="A561" s="460"/>
      <c r="B561" s="460"/>
      <c r="C561" s="194"/>
      <c r="D561" s="43"/>
      <c r="E561" s="43"/>
      <c r="F561" s="43"/>
      <c r="G561" s="196"/>
      <c r="H561" s="196"/>
      <c r="I561" s="196"/>
      <c r="J561" s="196"/>
      <c r="K561" s="197"/>
      <c r="L561" s="197"/>
      <c r="M561" s="197"/>
      <c r="N561" s="197"/>
      <c r="O561" s="197"/>
      <c r="P561" s="197"/>
      <c r="Q561" s="198"/>
      <c r="R561" s="257"/>
      <c r="S561" s="200"/>
      <c r="T561" s="200"/>
      <c r="U561" s="43"/>
      <c r="V561" s="199"/>
      <c r="W561" s="199"/>
      <c r="X561" s="199"/>
      <c r="Y561" s="199"/>
      <c r="Z561" s="199"/>
      <c r="AA561" s="43"/>
      <c r="AB561" s="199"/>
      <c r="AC561" s="196"/>
      <c r="AD561" s="461"/>
    </row>
    <row r="562" spans="1:30" ht="15.75" customHeight="1" x14ac:dyDescent="0.2">
      <c r="A562" s="460"/>
      <c r="B562" s="460"/>
      <c r="C562" s="194"/>
      <c r="D562" s="43"/>
      <c r="E562" s="43"/>
      <c r="F562" s="43"/>
      <c r="G562" s="196"/>
      <c r="H562" s="196"/>
      <c r="I562" s="196"/>
      <c r="J562" s="196"/>
      <c r="K562" s="197"/>
      <c r="L562" s="197"/>
      <c r="M562" s="197"/>
      <c r="N562" s="197"/>
      <c r="O562" s="197"/>
      <c r="P562" s="197"/>
      <c r="Q562" s="198"/>
      <c r="R562" s="257"/>
      <c r="S562" s="200"/>
      <c r="T562" s="200"/>
      <c r="U562" s="43"/>
      <c r="V562" s="199"/>
      <c r="W562" s="199"/>
      <c r="X562" s="199"/>
      <c r="Y562" s="199"/>
      <c r="Z562" s="199"/>
      <c r="AA562" s="43"/>
      <c r="AB562" s="199"/>
      <c r="AC562" s="196"/>
      <c r="AD562" s="461"/>
    </row>
    <row r="563" spans="1:30" ht="15.75" customHeight="1" x14ac:dyDescent="0.2">
      <c r="A563" s="460"/>
      <c r="B563" s="460"/>
      <c r="C563" s="194"/>
      <c r="D563" s="43"/>
      <c r="E563" s="43"/>
      <c r="F563" s="43"/>
      <c r="G563" s="196"/>
      <c r="H563" s="196"/>
      <c r="I563" s="196"/>
      <c r="J563" s="196"/>
      <c r="K563" s="197"/>
      <c r="L563" s="197"/>
      <c r="M563" s="197"/>
      <c r="N563" s="197"/>
      <c r="O563" s="197"/>
      <c r="P563" s="197"/>
      <c r="Q563" s="198"/>
      <c r="R563" s="257"/>
      <c r="S563" s="200"/>
      <c r="T563" s="200"/>
      <c r="U563" s="43"/>
      <c r="V563" s="199"/>
      <c r="W563" s="199"/>
      <c r="X563" s="199"/>
      <c r="Y563" s="199"/>
      <c r="Z563" s="199"/>
      <c r="AA563" s="43"/>
      <c r="AB563" s="199"/>
      <c r="AC563" s="196"/>
      <c r="AD563" s="461"/>
    </row>
    <row r="564" spans="1:30" ht="15.75" customHeight="1" x14ac:dyDescent="0.2">
      <c r="A564" s="460"/>
      <c r="B564" s="460"/>
      <c r="C564" s="194"/>
      <c r="D564" s="43"/>
      <c r="E564" s="43"/>
      <c r="F564" s="43"/>
      <c r="G564" s="196"/>
      <c r="H564" s="196"/>
      <c r="I564" s="196"/>
      <c r="J564" s="196"/>
      <c r="K564" s="197"/>
      <c r="L564" s="197"/>
      <c r="M564" s="197"/>
      <c r="N564" s="197"/>
      <c r="O564" s="197"/>
      <c r="P564" s="197"/>
      <c r="Q564" s="198"/>
      <c r="R564" s="257"/>
      <c r="S564" s="200"/>
      <c r="T564" s="200"/>
      <c r="U564" s="43"/>
      <c r="V564" s="199"/>
      <c r="W564" s="199"/>
      <c r="X564" s="199"/>
      <c r="Y564" s="199"/>
      <c r="Z564" s="199"/>
      <c r="AA564" s="43"/>
      <c r="AB564" s="199"/>
      <c r="AC564" s="196"/>
      <c r="AD564" s="461"/>
    </row>
    <row r="565" spans="1:30" ht="15.75" customHeight="1" x14ac:dyDescent="0.2">
      <c r="A565" s="460"/>
      <c r="B565" s="460"/>
      <c r="C565" s="194"/>
      <c r="D565" s="43"/>
      <c r="E565" s="43"/>
      <c r="F565" s="43"/>
      <c r="G565" s="196"/>
      <c r="H565" s="196"/>
      <c r="I565" s="196"/>
      <c r="J565" s="196"/>
      <c r="K565" s="197"/>
      <c r="L565" s="197"/>
      <c r="M565" s="197"/>
      <c r="N565" s="197"/>
      <c r="O565" s="197"/>
      <c r="P565" s="197"/>
      <c r="Q565" s="198"/>
      <c r="R565" s="257"/>
      <c r="S565" s="200"/>
      <c r="T565" s="200"/>
      <c r="U565" s="43"/>
      <c r="V565" s="199"/>
      <c r="W565" s="199"/>
      <c r="X565" s="199"/>
      <c r="Y565" s="199"/>
      <c r="Z565" s="199"/>
      <c r="AA565" s="43"/>
      <c r="AB565" s="199"/>
      <c r="AC565" s="196"/>
      <c r="AD565" s="461"/>
    </row>
    <row r="566" spans="1:30" ht="15.75" customHeight="1" x14ac:dyDescent="0.2">
      <c r="A566" s="460"/>
      <c r="B566" s="460"/>
      <c r="C566" s="194"/>
      <c r="D566" s="43"/>
      <c r="E566" s="43"/>
      <c r="F566" s="43"/>
      <c r="G566" s="196"/>
      <c r="H566" s="196"/>
      <c r="I566" s="196"/>
      <c r="J566" s="196"/>
      <c r="K566" s="197"/>
      <c r="L566" s="197"/>
      <c r="M566" s="197"/>
      <c r="N566" s="197"/>
      <c r="O566" s="197"/>
      <c r="P566" s="197"/>
      <c r="Q566" s="198"/>
      <c r="R566" s="257"/>
      <c r="S566" s="200"/>
      <c r="T566" s="200"/>
      <c r="U566" s="43"/>
      <c r="V566" s="199"/>
      <c r="W566" s="199"/>
      <c r="X566" s="199"/>
      <c r="Y566" s="199"/>
      <c r="Z566" s="199"/>
      <c r="AA566" s="43"/>
      <c r="AB566" s="199"/>
      <c r="AC566" s="196"/>
      <c r="AD566" s="461"/>
    </row>
    <row r="567" spans="1:30" ht="15.75" customHeight="1" x14ac:dyDescent="0.2">
      <c r="A567" s="460"/>
      <c r="B567" s="460"/>
      <c r="C567" s="194"/>
      <c r="D567" s="43"/>
      <c r="E567" s="43"/>
      <c r="F567" s="43"/>
      <c r="G567" s="196"/>
      <c r="H567" s="196"/>
      <c r="I567" s="196"/>
      <c r="J567" s="196"/>
      <c r="K567" s="197"/>
      <c r="L567" s="197"/>
      <c r="M567" s="197"/>
      <c r="N567" s="197"/>
      <c r="O567" s="197"/>
      <c r="P567" s="197"/>
      <c r="Q567" s="198"/>
      <c r="R567" s="257"/>
      <c r="S567" s="200"/>
      <c r="T567" s="200"/>
      <c r="U567" s="43"/>
      <c r="V567" s="199"/>
      <c r="W567" s="199"/>
      <c r="X567" s="199"/>
      <c r="Y567" s="199"/>
      <c r="Z567" s="199"/>
      <c r="AA567" s="43"/>
      <c r="AB567" s="199"/>
      <c r="AC567" s="196"/>
      <c r="AD567" s="461"/>
    </row>
    <row r="568" spans="1:30" ht="15.75" customHeight="1" x14ac:dyDescent="0.2">
      <c r="A568" s="460"/>
      <c r="B568" s="460"/>
      <c r="C568" s="194"/>
      <c r="D568" s="43"/>
      <c r="E568" s="43"/>
      <c r="F568" s="43"/>
      <c r="G568" s="196"/>
      <c r="H568" s="196"/>
      <c r="I568" s="196"/>
      <c r="J568" s="196"/>
      <c r="K568" s="197"/>
      <c r="L568" s="197"/>
      <c r="M568" s="197"/>
      <c r="N568" s="197"/>
      <c r="O568" s="197"/>
      <c r="P568" s="197"/>
      <c r="Q568" s="198"/>
      <c r="R568" s="257"/>
      <c r="S568" s="200"/>
      <c r="T568" s="200"/>
      <c r="U568" s="43"/>
      <c r="V568" s="199"/>
      <c r="W568" s="199"/>
      <c r="X568" s="199"/>
      <c r="Y568" s="199"/>
      <c r="Z568" s="199"/>
      <c r="AA568" s="43"/>
      <c r="AB568" s="199"/>
      <c r="AC568" s="196"/>
      <c r="AD568" s="461"/>
    </row>
    <row r="569" spans="1:30" ht="15.75" customHeight="1" x14ac:dyDescent="0.2">
      <c r="A569" s="460"/>
      <c r="B569" s="460"/>
      <c r="C569" s="194"/>
      <c r="D569" s="43"/>
      <c r="E569" s="43"/>
      <c r="F569" s="43"/>
      <c r="G569" s="196"/>
      <c r="H569" s="196"/>
      <c r="I569" s="196"/>
      <c r="J569" s="196"/>
      <c r="K569" s="197"/>
      <c r="L569" s="197"/>
      <c r="M569" s="197"/>
      <c r="N569" s="197"/>
      <c r="O569" s="197"/>
      <c r="P569" s="197"/>
      <c r="Q569" s="198"/>
      <c r="R569" s="257"/>
      <c r="S569" s="200"/>
      <c r="T569" s="200"/>
      <c r="U569" s="43"/>
      <c r="V569" s="199"/>
      <c r="W569" s="199"/>
      <c r="X569" s="199"/>
      <c r="Y569" s="199"/>
      <c r="Z569" s="199"/>
      <c r="AA569" s="43"/>
      <c r="AB569" s="199"/>
      <c r="AC569" s="196"/>
      <c r="AD569" s="461"/>
    </row>
    <row r="570" spans="1:30" ht="15.75" customHeight="1" x14ac:dyDescent="0.2">
      <c r="A570" s="460"/>
      <c r="B570" s="460"/>
      <c r="C570" s="194"/>
      <c r="D570" s="43"/>
      <c r="E570" s="43"/>
      <c r="F570" s="43"/>
      <c r="G570" s="196"/>
      <c r="H570" s="196"/>
      <c r="I570" s="196"/>
      <c r="J570" s="196"/>
      <c r="K570" s="197"/>
      <c r="L570" s="197"/>
      <c r="M570" s="197"/>
      <c r="N570" s="197"/>
      <c r="O570" s="197"/>
      <c r="P570" s="197"/>
      <c r="Q570" s="198"/>
      <c r="R570" s="257"/>
      <c r="S570" s="200"/>
      <c r="T570" s="200"/>
      <c r="U570" s="43"/>
      <c r="V570" s="199"/>
      <c r="W570" s="199"/>
      <c r="X570" s="199"/>
      <c r="Y570" s="199"/>
      <c r="Z570" s="199"/>
      <c r="AA570" s="43"/>
      <c r="AB570" s="199"/>
      <c r="AC570" s="196"/>
      <c r="AD570" s="461"/>
    </row>
    <row r="571" spans="1:30" ht="15.75" customHeight="1" x14ac:dyDescent="0.2">
      <c r="A571" s="460"/>
      <c r="B571" s="460"/>
      <c r="C571" s="194"/>
      <c r="D571" s="43"/>
      <c r="E571" s="43"/>
      <c r="F571" s="43"/>
      <c r="G571" s="196"/>
      <c r="H571" s="196"/>
      <c r="I571" s="196"/>
      <c r="J571" s="196"/>
      <c r="K571" s="197"/>
      <c r="L571" s="197"/>
      <c r="M571" s="197"/>
      <c r="N571" s="197"/>
      <c r="O571" s="197"/>
      <c r="P571" s="197"/>
      <c r="Q571" s="198"/>
      <c r="R571" s="257"/>
      <c r="S571" s="200"/>
      <c r="T571" s="200"/>
      <c r="U571" s="43"/>
      <c r="V571" s="199"/>
      <c r="W571" s="199"/>
      <c r="X571" s="199"/>
      <c r="Y571" s="199"/>
      <c r="Z571" s="199"/>
      <c r="AA571" s="43"/>
      <c r="AB571" s="199"/>
      <c r="AC571" s="196"/>
      <c r="AD571" s="461"/>
    </row>
    <row r="572" spans="1:30" ht="15.75" customHeight="1" x14ac:dyDescent="0.2">
      <c r="A572" s="460"/>
      <c r="B572" s="460"/>
      <c r="C572" s="194"/>
      <c r="D572" s="43"/>
      <c r="E572" s="43"/>
      <c r="F572" s="43"/>
      <c r="G572" s="196"/>
      <c r="H572" s="196"/>
      <c r="I572" s="196"/>
      <c r="J572" s="196"/>
      <c r="K572" s="197"/>
      <c r="L572" s="197"/>
      <c r="M572" s="197"/>
      <c r="N572" s="197"/>
      <c r="O572" s="197"/>
      <c r="P572" s="197"/>
      <c r="Q572" s="198"/>
      <c r="R572" s="257"/>
      <c r="S572" s="200"/>
      <c r="T572" s="200"/>
      <c r="U572" s="43"/>
      <c r="V572" s="199"/>
      <c r="W572" s="199"/>
      <c r="X572" s="199"/>
      <c r="Y572" s="199"/>
      <c r="Z572" s="199"/>
      <c r="AA572" s="43"/>
      <c r="AB572" s="199"/>
      <c r="AC572" s="196"/>
      <c r="AD572" s="461"/>
    </row>
    <row r="573" spans="1:30" ht="15.75" customHeight="1" x14ac:dyDescent="0.2">
      <c r="A573" s="460"/>
      <c r="B573" s="460"/>
      <c r="C573" s="194"/>
      <c r="D573" s="43"/>
      <c r="E573" s="43"/>
      <c r="F573" s="43"/>
      <c r="G573" s="196"/>
      <c r="H573" s="196"/>
      <c r="I573" s="196"/>
      <c r="J573" s="196"/>
      <c r="K573" s="197"/>
      <c r="L573" s="197"/>
      <c r="M573" s="197"/>
      <c r="N573" s="197"/>
      <c r="O573" s="197"/>
      <c r="P573" s="197"/>
      <c r="Q573" s="198"/>
      <c r="R573" s="257"/>
      <c r="S573" s="200"/>
      <c r="T573" s="200"/>
      <c r="U573" s="43"/>
      <c r="V573" s="199"/>
      <c r="W573" s="199"/>
      <c r="X573" s="199"/>
      <c r="Y573" s="199"/>
      <c r="Z573" s="199"/>
      <c r="AA573" s="43"/>
      <c r="AB573" s="199"/>
      <c r="AC573" s="196"/>
      <c r="AD573" s="461"/>
    </row>
    <row r="574" spans="1:30" ht="15.75" customHeight="1" x14ac:dyDescent="0.2">
      <c r="A574" s="460"/>
      <c r="B574" s="460"/>
      <c r="C574" s="194"/>
      <c r="D574" s="43"/>
      <c r="E574" s="43"/>
      <c r="F574" s="43"/>
      <c r="G574" s="196"/>
      <c r="H574" s="196"/>
      <c r="I574" s="196"/>
      <c r="J574" s="196"/>
      <c r="K574" s="197"/>
      <c r="L574" s="197"/>
      <c r="M574" s="197"/>
      <c r="N574" s="197"/>
      <c r="O574" s="197"/>
      <c r="P574" s="197"/>
      <c r="Q574" s="198"/>
      <c r="R574" s="257"/>
      <c r="S574" s="200"/>
      <c r="T574" s="200"/>
      <c r="U574" s="43"/>
      <c r="V574" s="199"/>
      <c r="W574" s="199"/>
      <c r="X574" s="199"/>
      <c r="Y574" s="199"/>
      <c r="Z574" s="199"/>
      <c r="AA574" s="43"/>
      <c r="AB574" s="199"/>
      <c r="AC574" s="196"/>
      <c r="AD574" s="461"/>
    </row>
    <row r="575" spans="1:30" ht="15.75" customHeight="1" x14ac:dyDescent="0.2">
      <c r="A575" s="460"/>
      <c r="B575" s="460"/>
      <c r="C575" s="194"/>
      <c r="D575" s="43"/>
      <c r="E575" s="43"/>
      <c r="F575" s="43"/>
      <c r="G575" s="196"/>
      <c r="H575" s="196"/>
      <c r="I575" s="196"/>
      <c r="J575" s="196"/>
      <c r="K575" s="197"/>
      <c r="L575" s="197"/>
      <c r="M575" s="197"/>
      <c r="N575" s="197"/>
      <c r="O575" s="197"/>
      <c r="P575" s="197"/>
      <c r="Q575" s="198"/>
      <c r="R575" s="257"/>
      <c r="S575" s="200"/>
      <c r="T575" s="200"/>
      <c r="U575" s="43"/>
      <c r="V575" s="199"/>
      <c r="W575" s="199"/>
      <c r="X575" s="199"/>
      <c r="Y575" s="199"/>
      <c r="Z575" s="199"/>
      <c r="AA575" s="43"/>
      <c r="AB575" s="199"/>
      <c r="AC575" s="196"/>
      <c r="AD575" s="461"/>
    </row>
    <row r="576" spans="1:30" ht="15.75" customHeight="1" x14ac:dyDescent="0.2">
      <c r="A576" s="460"/>
      <c r="B576" s="460"/>
      <c r="C576" s="194"/>
      <c r="D576" s="43"/>
      <c r="E576" s="43"/>
      <c r="F576" s="43"/>
      <c r="G576" s="196"/>
      <c r="H576" s="196"/>
      <c r="I576" s="196"/>
      <c r="J576" s="196"/>
      <c r="K576" s="197"/>
      <c r="L576" s="197"/>
      <c r="M576" s="197"/>
      <c r="N576" s="197"/>
      <c r="O576" s="197"/>
      <c r="P576" s="197"/>
      <c r="Q576" s="198"/>
      <c r="R576" s="257"/>
      <c r="S576" s="200"/>
      <c r="T576" s="200"/>
      <c r="U576" s="43"/>
      <c r="V576" s="199"/>
      <c r="W576" s="199"/>
      <c r="X576" s="199"/>
      <c r="Y576" s="199"/>
      <c r="Z576" s="199"/>
      <c r="AA576" s="43"/>
      <c r="AB576" s="199"/>
      <c r="AC576" s="196"/>
      <c r="AD576" s="461"/>
    </row>
    <row r="577" spans="1:30" ht="15.75" customHeight="1" x14ac:dyDescent="0.2">
      <c r="A577" s="460"/>
      <c r="B577" s="460"/>
      <c r="C577" s="194"/>
      <c r="D577" s="43"/>
      <c r="E577" s="43"/>
      <c r="F577" s="43"/>
      <c r="G577" s="196"/>
      <c r="H577" s="196"/>
      <c r="I577" s="196"/>
      <c r="J577" s="196"/>
      <c r="K577" s="197"/>
      <c r="L577" s="197"/>
      <c r="M577" s="197"/>
      <c r="N577" s="197"/>
      <c r="O577" s="197"/>
      <c r="P577" s="197"/>
      <c r="Q577" s="198"/>
      <c r="R577" s="257"/>
      <c r="S577" s="200"/>
      <c r="T577" s="200"/>
      <c r="U577" s="43"/>
      <c r="V577" s="199"/>
      <c r="W577" s="199"/>
      <c r="X577" s="199"/>
      <c r="Y577" s="199"/>
      <c r="Z577" s="199"/>
      <c r="AA577" s="43"/>
      <c r="AB577" s="199"/>
      <c r="AC577" s="196"/>
      <c r="AD577" s="461"/>
    </row>
    <row r="578" spans="1:30" ht="15.75" customHeight="1" x14ac:dyDescent="0.2">
      <c r="A578" s="460"/>
      <c r="B578" s="460"/>
      <c r="C578" s="194"/>
      <c r="D578" s="43"/>
      <c r="E578" s="43"/>
      <c r="F578" s="43"/>
      <c r="G578" s="196"/>
      <c r="H578" s="196"/>
      <c r="I578" s="196"/>
      <c r="J578" s="196"/>
      <c r="K578" s="197"/>
      <c r="L578" s="197"/>
      <c r="M578" s="197"/>
      <c r="N578" s="197"/>
      <c r="O578" s="197"/>
      <c r="P578" s="197"/>
      <c r="Q578" s="198"/>
      <c r="R578" s="257"/>
      <c r="S578" s="200"/>
      <c r="T578" s="200"/>
      <c r="U578" s="43"/>
      <c r="V578" s="199"/>
      <c r="W578" s="199"/>
      <c r="X578" s="199"/>
      <c r="Y578" s="199"/>
      <c r="Z578" s="199"/>
      <c r="AA578" s="43"/>
      <c r="AB578" s="199"/>
      <c r="AC578" s="196"/>
      <c r="AD578" s="461"/>
    </row>
    <row r="579" spans="1:30" ht="15.75" customHeight="1" x14ac:dyDescent="0.2">
      <c r="A579" s="460"/>
      <c r="B579" s="460"/>
      <c r="C579" s="194"/>
      <c r="D579" s="43"/>
      <c r="E579" s="43"/>
      <c r="F579" s="43"/>
      <c r="G579" s="196"/>
      <c r="H579" s="196"/>
      <c r="I579" s="196"/>
      <c r="J579" s="196"/>
      <c r="K579" s="197"/>
      <c r="L579" s="197"/>
      <c r="M579" s="197"/>
      <c r="N579" s="197"/>
      <c r="O579" s="197"/>
      <c r="P579" s="197"/>
      <c r="Q579" s="198"/>
      <c r="R579" s="257"/>
      <c r="S579" s="200"/>
      <c r="T579" s="200"/>
      <c r="U579" s="43"/>
      <c r="V579" s="199"/>
      <c r="W579" s="199"/>
      <c r="X579" s="199"/>
      <c r="Y579" s="199"/>
      <c r="Z579" s="199"/>
      <c r="AA579" s="43"/>
      <c r="AB579" s="199"/>
      <c r="AC579" s="196"/>
      <c r="AD579" s="461"/>
    </row>
    <row r="580" spans="1:30" ht="15.75" customHeight="1" x14ac:dyDescent="0.2">
      <c r="A580" s="460"/>
      <c r="B580" s="460"/>
      <c r="C580" s="194"/>
      <c r="D580" s="43"/>
      <c r="E580" s="43"/>
      <c r="F580" s="43"/>
      <c r="G580" s="196"/>
      <c r="H580" s="196"/>
      <c r="I580" s="196"/>
      <c r="J580" s="196"/>
      <c r="K580" s="197"/>
      <c r="L580" s="197"/>
      <c r="M580" s="197"/>
      <c r="N580" s="197"/>
      <c r="O580" s="197"/>
      <c r="P580" s="197"/>
      <c r="Q580" s="198"/>
      <c r="R580" s="257"/>
      <c r="S580" s="200"/>
      <c r="T580" s="200"/>
      <c r="U580" s="43"/>
      <c r="V580" s="199"/>
      <c r="W580" s="199"/>
      <c r="X580" s="199"/>
      <c r="Y580" s="199"/>
      <c r="Z580" s="199"/>
      <c r="AA580" s="43"/>
      <c r="AB580" s="199"/>
      <c r="AC580" s="196"/>
      <c r="AD580" s="461"/>
    </row>
    <row r="581" spans="1:30" ht="15.75" customHeight="1" x14ac:dyDescent="0.2">
      <c r="A581" s="460"/>
      <c r="B581" s="460"/>
      <c r="C581" s="194"/>
      <c r="D581" s="43"/>
      <c r="E581" s="43"/>
      <c r="F581" s="43"/>
      <c r="G581" s="196"/>
      <c r="H581" s="196"/>
      <c r="I581" s="196"/>
      <c r="J581" s="196"/>
      <c r="K581" s="197"/>
      <c r="L581" s="197"/>
      <c r="M581" s="197"/>
      <c r="N581" s="197"/>
      <c r="O581" s="197"/>
      <c r="P581" s="197"/>
      <c r="Q581" s="198"/>
      <c r="R581" s="257"/>
      <c r="S581" s="200"/>
      <c r="T581" s="200"/>
      <c r="U581" s="43"/>
      <c r="V581" s="199"/>
      <c r="W581" s="199"/>
      <c r="X581" s="199"/>
      <c r="Y581" s="199"/>
      <c r="Z581" s="199"/>
      <c r="AA581" s="43"/>
      <c r="AB581" s="199"/>
      <c r="AC581" s="196"/>
      <c r="AD581" s="461"/>
    </row>
    <row r="582" spans="1:30" ht="15.75" customHeight="1" x14ac:dyDescent="0.2">
      <c r="A582" s="460"/>
      <c r="B582" s="460"/>
      <c r="C582" s="194"/>
      <c r="D582" s="43"/>
      <c r="E582" s="43"/>
      <c r="F582" s="43"/>
      <c r="G582" s="196"/>
      <c r="H582" s="196"/>
      <c r="I582" s="196"/>
      <c r="J582" s="196"/>
      <c r="K582" s="197"/>
      <c r="L582" s="197"/>
      <c r="M582" s="197"/>
      <c r="N582" s="197"/>
      <c r="O582" s="197"/>
      <c r="P582" s="197"/>
      <c r="Q582" s="198"/>
      <c r="R582" s="257"/>
      <c r="S582" s="200"/>
      <c r="T582" s="200"/>
      <c r="U582" s="43"/>
      <c r="V582" s="199"/>
      <c r="W582" s="199"/>
      <c r="X582" s="199"/>
      <c r="Y582" s="199"/>
      <c r="Z582" s="199"/>
      <c r="AA582" s="43"/>
      <c r="AB582" s="199"/>
      <c r="AC582" s="196"/>
      <c r="AD582" s="461"/>
    </row>
    <row r="583" spans="1:30" ht="15.75" customHeight="1" x14ac:dyDescent="0.2">
      <c r="A583" s="460"/>
      <c r="B583" s="460"/>
      <c r="C583" s="194"/>
      <c r="D583" s="43"/>
      <c r="E583" s="43"/>
      <c r="F583" s="43"/>
      <c r="G583" s="196"/>
      <c r="H583" s="196"/>
      <c r="I583" s="196"/>
      <c r="J583" s="196"/>
      <c r="K583" s="197"/>
      <c r="L583" s="197"/>
      <c r="M583" s="197"/>
      <c r="N583" s="197"/>
      <c r="O583" s="197"/>
      <c r="P583" s="197"/>
      <c r="Q583" s="198"/>
      <c r="R583" s="257"/>
      <c r="S583" s="200"/>
      <c r="T583" s="200"/>
      <c r="U583" s="43"/>
      <c r="V583" s="199"/>
      <c r="W583" s="199"/>
      <c r="X583" s="199"/>
      <c r="Y583" s="199"/>
      <c r="Z583" s="199"/>
      <c r="AA583" s="43"/>
      <c r="AB583" s="199"/>
      <c r="AC583" s="196"/>
      <c r="AD583" s="461"/>
    </row>
    <row r="584" spans="1:30" ht="15.75" customHeight="1" x14ac:dyDescent="0.2">
      <c r="A584" s="460"/>
      <c r="B584" s="460"/>
      <c r="C584" s="194"/>
      <c r="D584" s="43"/>
      <c r="E584" s="43"/>
      <c r="F584" s="43"/>
      <c r="G584" s="196"/>
      <c r="H584" s="196"/>
      <c r="I584" s="196"/>
      <c r="J584" s="196"/>
      <c r="K584" s="197"/>
      <c r="L584" s="197"/>
      <c r="M584" s="197"/>
      <c r="N584" s="197"/>
      <c r="O584" s="197"/>
      <c r="P584" s="197"/>
      <c r="Q584" s="198"/>
      <c r="R584" s="257"/>
      <c r="S584" s="200"/>
      <c r="T584" s="200"/>
      <c r="U584" s="43"/>
      <c r="V584" s="199"/>
      <c r="W584" s="199"/>
      <c r="X584" s="199"/>
      <c r="Y584" s="199"/>
      <c r="Z584" s="199"/>
      <c r="AA584" s="43"/>
      <c r="AB584" s="199"/>
      <c r="AC584" s="196"/>
      <c r="AD584" s="461"/>
    </row>
    <row r="585" spans="1:30" ht="15.75" customHeight="1" x14ac:dyDescent="0.2">
      <c r="A585" s="460"/>
      <c r="B585" s="460"/>
      <c r="C585" s="194"/>
      <c r="D585" s="43"/>
      <c r="E585" s="43"/>
      <c r="F585" s="43"/>
      <c r="G585" s="196"/>
      <c r="H585" s="196"/>
      <c r="I585" s="196"/>
      <c r="J585" s="196"/>
      <c r="K585" s="197"/>
      <c r="L585" s="197"/>
      <c r="M585" s="197"/>
      <c r="N585" s="197"/>
      <c r="O585" s="197"/>
      <c r="P585" s="197"/>
      <c r="Q585" s="198"/>
      <c r="R585" s="257"/>
      <c r="S585" s="200"/>
      <c r="T585" s="200"/>
      <c r="U585" s="43"/>
      <c r="V585" s="199"/>
      <c r="W585" s="199"/>
      <c r="X585" s="199"/>
      <c r="Y585" s="199"/>
      <c r="Z585" s="199"/>
      <c r="AA585" s="43"/>
      <c r="AB585" s="199"/>
      <c r="AC585" s="196"/>
      <c r="AD585" s="461"/>
    </row>
    <row r="586" spans="1:30" ht="15.75" customHeight="1" x14ac:dyDescent="0.2">
      <c r="A586" s="460"/>
      <c r="B586" s="460"/>
      <c r="C586" s="194"/>
      <c r="D586" s="43"/>
      <c r="E586" s="43"/>
      <c r="F586" s="43"/>
      <c r="G586" s="196"/>
      <c r="H586" s="196"/>
      <c r="I586" s="196"/>
      <c r="J586" s="196"/>
      <c r="K586" s="197"/>
      <c r="L586" s="197"/>
      <c r="M586" s="197"/>
      <c r="N586" s="197"/>
      <c r="O586" s="197"/>
      <c r="P586" s="197"/>
      <c r="Q586" s="198"/>
      <c r="R586" s="257"/>
      <c r="S586" s="200"/>
      <c r="T586" s="200"/>
      <c r="U586" s="43"/>
      <c r="V586" s="199"/>
      <c r="W586" s="199"/>
      <c r="X586" s="199"/>
      <c r="Y586" s="199"/>
      <c r="Z586" s="199"/>
      <c r="AA586" s="43"/>
      <c r="AB586" s="199"/>
      <c r="AC586" s="196"/>
      <c r="AD586" s="461"/>
    </row>
    <row r="587" spans="1:30" ht="15.75" customHeight="1" x14ac:dyDescent="0.2">
      <c r="A587" s="460"/>
      <c r="B587" s="460"/>
      <c r="C587" s="194"/>
      <c r="D587" s="43"/>
      <c r="E587" s="43"/>
      <c r="F587" s="43"/>
      <c r="G587" s="196"/>
      <c r="H587" s="196"/>
      <c r="I587" s="196"/>
      <c r="J587" s="196"/>
      <c r="K587" s="197"/>
      <c r="L587" s="197"/>
      <c r="M587" s="197"/>
      <c r="N587" s="197"/>
      <c r="O587" s="197"/>
      <c r="P587" s="197"/>
      <c r="Q587" s="198"/>
      <c r="R587" s="257"/>
      <c r="S587" s="200"/>
      <c r="T587" s="200"/>
      <c r="U587" s="43"/>
      <c r="V587" s="199"/>
      <c r="W587" s="199"/>
      <c r="X587" s="199"/>
      <c r="Y587" s="199"/>
      <c r="Z587" s="199"/>
      <c r="AA587" s="43"/>
      <c r="AB587" s="199"/>
      <c r="AC587" s="196"/>
      <c r="AD587" s="461"/>
    </row>
    <row r="588" spans="1:30" ht="15.75" customHeight="1" x14ac:dyDescent="0.2">
      <c r="A588" s="460"/>
      <c r="B588" s="460"/>
      <c r="C588" s="194"/>
      <c r="D588" s="43"/>
      <c r="E588" s="43"/>
      <c r="F588" s="43"/>
      <c r="G588" s="196"/>
      <c r="H588" s="196"/>
      <c r="I588" s="196"/>
      <c r="J588" s="196"/>
      <c r="K588" s="197"/>
      <c r="L588" s="197"/>
      <c r="M588" s="197"/>
      <c r="N588" s="197"/>
      <c r="O588" s="197"/>
      <c r="P588" s="197"/>
      <c r="Q588" s="198"/>
      <c r="R588" s="257"/>
      <c r="S588" s="200"/>
      <c r="T588" s="200"/>
      <c r="U588" s="43"/>
      <c r="V588" s="199"/>
      <c r="W588" s="199"/>
      <c r="X588" s="199"/>
      <c r="Y588" s="199"/>
      <c r="Z588" s="199"/>
      <c r="AA588" s="43"/>
      <c r="AB588" s="199"/>
      <c r="AC588" s="196"/>
      <c r="AD588" s="461"/>
    </row>
    <row r="589" spans="1:30" ht="15.75" customHeight="1" x14ac:dyDescent="0.2">
      <c r="A589" s="460"/>
      <c r="B589" s="460"/>
      <c r="C589" s="194"/>
      <c r="D589" s="43"/>
      <c r="E589" s="43"/>
      <c r="F589" s="43"/>
      <c r="G589" s="196"/>
      <c r="H589" s="196"/>
      <c r="I589" s="196"/>
      <c r="J589" s="196"/>
      <c r="K589" s="197"/>
      <c r="L589" s="197"/>
      <c r="M589" s="197"/>
      <c r="N589" s="197"/>
      <c r="O589" s="197"/>
      <c r="P589" s="197"/>
      <c r="Q589" s="198"/>
      <c r="R589" s="257"/>
      <c r="S589" s="200"/>
      <c r="T589" s="200"/>
      <c r="U589" s="43"/>
      <c r="V589" s="199"/>
      <c r="W589" s="199"/>
      <c r="X589" s="199"/>
      <c r="Y589" s="199"/>
      <c r="Z589" s="199"/>
      <c r="AA589" s="43"/>
      <c r="AB589" s="199"/>
      <c r="AC589" s="196"/>
      <c r="AD589" s="461"/>
    </row>
    <row r="590" spans="1:30" ht="15.75" customHeight="1" x14ac:dyDescent="0.2">
      <c r="A590" s="460"/>
      <c r="B590" s="460"/>
      <c r="C590" s="194"/>
      <c r="D590" s="43"/>
      <c r="E590" s="43"/>
      <c r="F590" s="43"/>
      <c r="G590" s="196"/>
      <c r="H590" s="196"/>
      <c r="I590" s="196"/>
      <c r="J590" s="196"/>
      <c r="K590" s="197"/>
      <c r="L590" s="197"/>
      <c r="M590" s="197"/>
      <c r="N590" s="197"/>
      <c r="O590" s="197"/>
      <c r="P590" s="197"/>
      <c r="Q590" s="198"/>
      <c r="R590" s="257"/>
      <c r="S590" s="200"/>
      <c r="T590" s="200"/>
      <c r="U590" s="43"/>
      <c r="V590" s="199"/>
      <c r="W590" s="199"/>
      <c r="X590" s="199"/>
      <c r="Y590" s="199"/>
      <c r="Z590" s="199"/>
      <c r="AA590" s="43"/>
      <c r="AB590" s="199"/>
      <c r="AC590" s="196"/>
      <c r="AD590" s="461"/>
    </row>
    <row r="591" spans="1:30" ht="15.75" customHeight="1" x14ac:dyDescent="0.2">
      <c r="A591" s="460"/>
      <c r="B591" s="460"/>
      <c r="C591" s="194"/>
      <c r="D591" s="43"/>
      <c r="E591" s="43"/>
      <c r="F591" s="43"/>
      <c r="G591" s="196"/>
      <c r="H591" s="196"/>
      <c r="I591" s="196"/>
      <c r="J591" s="196"/>
      <c r="K591" s="197"/>
      <c r="L591" s="197"/>
      <c r="M591" s="197"/>
      <c r="N591" s="197"/>
      <c r="O591" s="197"/>
      <c r="P591" s="197"/>
      <c r="Q591" s="198"/>
      <c r="R591" s="257"/>
      <c r="S591" s="200"/>
      <c r="T591" s="200"/>
      <c r="U591" s="43"/>
      <c r="V591" s="199"/>
      <c r="W591" s="199"/>
      <c r="X591" s="199"/>
      <c r="Y591" s="199"/>
      <c r="Z591" s="199"/>
      <c r="AA591" s="43"/>
      <c r="AB591" s="199"/>
      <c r="AC591" s="196"/>
      <c r="AD591" s="461"/>
    </row>
    <row r="592" spans="1:30" ht="15.75" customHeight="1" x14ac:dyDescent="0.2">
      <c r="A592" s="460"/>
      <c r="B592" s="460"/>
      <c r="C592" s="194"/>
      <c r="D592" s="43"/>
      <c r="E592" s="43"/>
      <c r="F592" s="43"/>
      <c r="G592" s="196"/>
      <c r="H592" s="196"/>
      <c r="I592" s="196"/>
      <c r="J592" s="196"/>
      <c r="K592" s="197"/>
      <c r="L592" s="197"/>
      <c r="M592" s="197"/>
      <c r="N592" s="197"/>
      <c r="O592" s="197"/>
      <c r="P592" s="197"/>
      <c r="Q592" s="198"/>
      <c r="R592" s="257"/>
      <c r="S592" s="200"/>
      <c r="T592" s="200"/>
      <c r="U592" s="43"/>
      <c r="V592" s="199"/>
      <c r="W592" s="199"/>
      <c r="X592" s="199"/>
      <c r="Y592" s="199"/>
      <c r="Z592" s="199"/>
      <c r="AA592" s="43"/>
      <c r="AB592" s="199"/>
      <c r="AC592" s="196"/>
      <c r="AD592" s="461"/>
    </row>
    <row r="593" spans="1:30" ht="15.75" customHeight="1" x14ac:dyDescent="0.2">
      <c r="A593" s="460"/>
      <c r="B593" s="460"/>
      <c r="C593" s="194"/>
      <c r="D593" s="43"/>
      <c r="E593" s="43"/>
      <c r="F593" s="43"/>
      <c r="G593" s="196"/>
      <c r="H593" s="196"/>
      <c r="I593" s="196"/>
      <c r="J593" s="196"/>
      <c r="K593" s="197"/>
      <c r="L593" s="197"/>
      <c r="M593" s="197"/>
      <c r="N593" s="197"/>
      <c r="O593" s="197"/>
      <c r="P593" s="197"/>
      <c r="Q593" s="198"/>
      <c r="R593" s="257"/>
      <c r="S593" s="200"/>
      <c r="T593" s="200"/>
      <c r="U593" s="43"/>
      <c r="V593" s="199"/>
      <c r="W593" s="199"/>
      <c r="X593" s="199"/>
      <c r="Y593" s="199"/>
      <c r="Z593" s="199"/>
      <c r="AA593" s="43"/>
      <c r="AB593" s="199"/>
      <c r="AC593" s="196"/>
      <c r="AD593" s="461"/>
    </row>
    <row r="594" spans="1:30" ht="15.75" customHeight="1" x14ac:dyDescent="0.2">
      <c r="A594" s="460"/>
      <c r="B594" s="460"/>
      <c r="C594" s="194"/>
      <c r="D594" s="43"/>
      <c r="E594" s="43"/>
      <c r="F594" s="43"/>
      <c r="G594" s="196"/>
      <c r="H594" s="196"/>
      <c r="I594" s="196"/>
      <c r="J594" s="196"/>
      <c r="K594" s="197"/>
      <c r="L594" s="197"/>
      <c r="M594" s="197"/>
      <c r="N594" s="197"/>
      <c r="O594" s="197"/>
      <c r="P594" s="197"/>
      <c r="Q594" s="198"/>
      <c r="R594" s="257"/>
      <c r="S594" s="200"/>
      <c r="T594" s="200"/>
      <c r="U594" s="43"/>
      <c r="V594" s="199"/>
      <c r="W594" s="199"/>
      <c r="X594" s="199"/>
      <c r="Y594" s="199"/>
      <c r="Z594" s="199"/>
      <c r="AA594" s="43"/>
      <c r="AB594" s="199"/>
      <c r="AC594" s="196"/>
      <c r="AD594" s="461"/>
    </row>
    <row r="595" spans="1:30" ht="15.75" customHeight="1" x14ac:dyDescent="0.2">
      <c r="A595" s="460"/>
      <c r="B595" s="460"/>
      <c r="C595" s="194"/>
      <c r="D595" s="43"/>
      <c r="E595" s="43"/>
      <c r="F595" s="43"/>
      <c r="G595" s="196"/>
      <c r="H595" s="196"/>
      <c r="I595" s="196"/>
      <c r="J595" s="196"/>
      <c r="K595" s="197"/>
      <c r="L595" s="197"/>
      <c r="M595" s="197"/>
      <c r="N595" s="197"/>
      <c r="O595" s="197"/>
      <c r="P595" s="197"/>
      <c r="Q595" s="198"/>
      <c r="R595" s="257"/>
      <c r="S595" s="200"/>
      <c r="T595" s="200"/>
      <c r="U595" s="43"/>
      <c r="V595" s="199"/>
      <c r="W595" s="199"/>
      <c r="X595" s="199"/>
      <c r="Y595" s="199"/>
      <c r="Z595" s="199"/>
      <c r="AA595" s="43"/>
      <c r="AB595" s="199"/>
      <c r="AC595" s="196"/>
      <c r="AD595" s="461"/>
    </row>
    <row r="596" spans="1:30" ht="15.75" customHeight="1" x14ac:dyDescent="0.2">
      <c r="A596" s="460"/>
      <c r="B596" s="460"/>
      <c r="C596" s="194"/>
      <c r="D596" s="43"/>
      <c r="E596" s="43"/>
      <c r="F596" s="43"/>
      <c r="G596" s="196"/>
      <c r="H596" s="196"/>
      <c r="I596" s="196"/>
      <c r="J596" s="196"/>
      <c r="K596" s="197"/>
      <c r="L596" s="197"/>
      <c r="M596" s="197"/>
      <c r="N596" s="197"/>
      <c r="O596" s="197"/>
      <c r="P596" s="197"/>
      <c r="Q596" s="198"/>
      <c r="R596" s="257"/>
      <c r="S596" s="200"/>
      <c r="T596" s="200"/>
      <c r="U596" s="43"/>
      <c r="V596" s="199"/>
      <c r="W596" s="199"/>
      <c r="X596" s="199"/>
      <c r="Y596" s="199"/>
      <c r="Z596" s="199"/>
      <c r="AA596" s="43"/>
      <c r="AB596" s="199"/>
      <c r="AC596" s="196"/>
      <c r="AD596" s="461"/>
    </row>
    <row r="597" spans="1:30" ht="15.75" customHeight="1" x14ac:dyDescent="0.2">
      <c r="A597" s="460"/>
      <c r="B597" s="460"/>
      <c r="C597" s="194"/>
      <c r="D597" s="43"/>
      <c r="E597" s="43"/>
      <c r="F597" s="43"/>
      <c r="G597" s="196"/>
      <c r="H597" s="196"/>
      <c r="I597" s="196"/>
      <c r="J597" s="196"/>
      <c r="K597" s="197"/>
      <c r="L597" s="197"/>
      <c r="M597" s="197"/>
      <c r="N597" s="197"/>
      <c r="O597" s="197"/>
      <c r="P597" s="197"/>
      <c r="Q597" s="198"/>
      <c r="R597" s="257"/>
      <c r="S597" s="200"/>
      <c r="T597" s="200"/>
      <c r="U597" s="43"/>
      <c r="V597" s="199"/>
      <c r="W597" s="199"/>
      <c r="X597" s="199"/>
      <c r="Y597" s="199"/>
      <c r="Z597" s="199"/>
      <c r="AA597" s="43"/>
      <c r="AB597" s="199"/>
      <c r="AC597" s="196"/>
      <c r="AD597" s="461"/>
    </row>
    <row r="598" spans="1:30" ht="15.75" customHeight="1" x14ac:dyDescent="0.2">
      <c r="A598" s="460"/>
      <c r="B598" s="460"/>
      <c r="C598" s="194"/>
      <c r="D598" s="43"/>
      <c r="E598" s="43"/>
      <c r="F598" s="43"/>
      <c r="G598" s="196"/>
      <c r="H598" s="196"/>
      <c r="I598" s="196"/>
      <c r="J598" s="196"/>
      <c r="K598" s="197"/>
      <c r="L598" s="197"/>
      <c r="M598" s="197"/>
      <c r="N598" s="197"/>
      <c r="O598" s="197"/>
      <c r="P598" s="197"/>
      <c r="Q598" s="198"/>
      <c r="R598" s="257"/>
      <c r="S598" s="200"/>
      <c r="T598" s="200"/>
      <c r="U598" s="43"/>
      <c r="V598" s="199"/>
      <c r="W598" s="199"/>
      <c r="X598" s="199"/>
      <c r="Y598" s="199"/>
      <c r="Z598" s="199"/>
      <c r="AA598" s="43"/>
      <c r="AB598" s="199"/>
      <c r="AC598" s="196"/>
      <c r="AD598" s="461"/>
    </row>
    <row r="599" spans="1:30" ht="15.75" customHeight="1" x14ac:dyDescent="0.2">
      <c r="A599" s="460"/>
      <c r="B599" s="460"/>
      <c r="C599" s="194"/>
      <c r="D599" s="43"/>
      <c r="E599" s="43"/>
      <c r="F599" s="43"/>
      <c r="G599" s="196"/>
      <c r="H599" s="196"/>
      <c r="I599" s="196"/>
      <c r="J599" s="196"/>
      <c r="K599" s="197"/>
      <c r="L599" s="197"/>
      <c r="M599" s="197"/>
      <c r="N599" s="197"/>
      <c r="O599" s="197"/>
      <c r="P599" s="197"/>
      <c r="Q599" s="198"/>
      <c r="R599" s="257"/>
      <c r="S599" s="200"/>
      <c r="T599" s="200"/>
      <c r="U599" s="43"/>
      <c r="V599" s="199"/>
      <c r="W599" s="199"/>
      <c r="X599" s="199"/>
      <c r="Y599" s="199"/>
      <c r="Z599" s="199"/>
      <c r="AA599" s="43"/>
      <c r="AB599" s="199"/>
      <c r="AC599" s="196"/>
      <c r="AD599" s="461"/>
    </row>
    <row r="600" spans="1:30" ht="15.75" customHeight="1" x14ac:dyDescent="0.2">
      <c r="A600" s="460"/>
      <c r="B600" s="460"/>
      <c r="C600" s="194"/>
      <c r="D600" s="43"/>
      <c r="E600" s="43"/>
      <c r="F600" s="43"/>
      <c r="G600" s="196"/>
      <c r="H600" s="196"/>
      <c r="I600" s="196"/>
      <c r="J600" s="196"/>
      <c r="K600" s="197"/>
      <c r="L600" s="197"/>
      <c r="M600" s="197"/>
      <c r="N600" s="197"/>
      <c r="O600" s="197"/>
      <c r="P600" s="197"/>
      <c r="Q600" s="198"/>
      <c r="R600" s="257"/>
      <c r="S600" s="200"/>
      <c r="T600" s="200"/>
      <c r="U600" s="43"/>
      <c r="V600" s="199"/>
      <c r="W600" s="199"/>
      <c r="X600" s="199"/>
      <c r="Y600" s="199"/>
      <c r="Z600" s="199"/>
      <c r="AA600" s="43"/>
      <c r="AB600" s="199"/>
      <c r="AC600" s="196"/>
      <c r="AD600" s="461"/>
    </row>
    <row r="601" spans="1:30" ht="15.75" customHeight="1" x14ac:dyDescent="0.2">
      <c r="A601" s="460"/>
      <c r="B601" s="460"/>
      <c r="C601" s="194"/>
      <c r="D601" s="43"/>
      <c r="E601" s="43"/>
      <c r="F601" s="43"/>
      <c r="G601" s="196"/>
      <c r="H601" s="196"/>
      <c r="I601" s="196"/>
      <c r="J601" s="196"/>
      <c r="K601" s="197"/>
      <c r="L601" s="197"/>
      <c r="M601" s="197"/>
      <c r="N601" s="197"/>
      <c r="O601" s="197"/>
      <c r="P601" s="197"/>
      <c r="Q601" s="198"/>
      <c r="R601" s="257"/>
      <c r="S601" s="200"/>
      <c r="T601" s="200"/>
      <c r="U601" s="43"/>
      <c r="V601" s="199"/>
      <c r="W601" s="199"/>
      <c r="X601" s="199"/>
      <c r="Y601" s="199"/>
      <c r="Z601" s="199"/>
      <c r="AA601" s="43"/>
      <c r="AB601" s="199"/>
      <c r="AC601" s="196"/>
      <c r="AD601" s="461"/>
    </row>
    <row r="602" spans="1:30" ht="15.75" customHeight="1" x14ac:dyDescent="0.2">
      <c r="A602" s="460"/>
      <c r="B602" s="460"/>
      <c r="C602" s="194"/>
      <c r="D602" s="43"/>
      <c r="E602" s="43"/>
      <c r="F602" s="43"/>
      <c r="G602" s="196"/>
      <c r="H602" s="196"/>
      <c r="I602" s="196"/>
      <c r="J602" s="196"/>
      <c r="K602" s="197"/>
      <c r="L602" s="197"/>
      <c r="M602" s="197"/>
      <c r="N602" s="197"/>
      <c r="O602" s="197"/>
      <c r="P602" s="197"/>
      <c r="Q602" s="198"/>
      <c r="R602" s="257"/>
      <c r="S602" s="200"/>
      <c r="T602" s="200"/>
      <c r="U602" s="43"/>
      <c r="V602" s="199"/>
      <c r="W602" s="199"/>
      <c r="X602" s="199"/>
      <c r="Y602" s="199"/>
      <c r="Z602" s="199"/>
      <c r="AA602" s="43"/>
      <c r="AB602" s="199"/>
      <c r="AC602" s="196"/>
      <c r="AD602" s="461"/>
    </row>
    <row r="603" spans="1:30" ht="15.75" customHeight="1" x14ac:dyDescent="0.2">
      <c r="A603" s="460"/>
      <c r="B603" s="460"/>
      <c r="C603" s="194"/>
      <c r="D603" s="43"/>
      <c r="E603" s="43"/>
      <c r="F603" s="43"/>
      <c r="G603" s="196"/>
      <c r="H603" s="196"/>
      <c r="I603" s="196"/>
      <c r="J603" s="196"/>
      <c r="K603" s="197"/>
      <c r="L603" s="197"/>
      <c r="M603" s="197"/>
      <c r="N603" s="197"/>
      <c r="O603" s="197"/>
      <c r="P603" s="197"/>
      <c r="Q603" s="198"/>
      <c r="R603" s="257"/>
      <c r="S603" s="200"/>
      <c r="T603" s="200"/>
      <c r="U603" s="43"/>
      <c r="V603" s="199"/>
      <c r="W603" s="199"/>
      <c r="X603" s="199"/>
      <c r="Y603" s="199"/>
      <c r="Z603" s="199"/>
      <c r="AA603" s="43"/>
      <c r="AB603" s="199"/>
      <c r="AC603" s="196"/>
      <c r="AD603" s="461"/>
    </row>
    <row r="604" spans="1:30" ht="15.75" customHeight="1" x14ac:dyDescent="0.2">
      <c r="A604" s="460"/>
      <c r="B604" s="460"/>
      <c r="C604" s="194"/>
      <c r="D604" s="43"/>
      <c r="E604" s="43"/>
      <c r="F604" s="43"/>
      <c r="G604" s="196"/>
      <c r="H604" s="196"/>
      <c r="I604" s="196"/>
      <c r="J604" s="196"/>
      <c r="K604" s="197"/>
      <c r="L604" s="197"/>
      <c r="M604" s="197"/>
      <c r="N604" s="197"/>
      <c r="O604" s="197"/>
      <c r="P604" s="197"/>
      <c r="Q604" s="198"/>
      <c r="R604" s="257"/>
      <c r="S604" s="200"/>
      <c r="T604" s="200"/>
      <c r="U604" s="43"/>
      <c r="V604" s="199"/>
      <c r="W604" s="199"/>
      <c r="X604" s="199"/>
      <c r="Y604" s="199"/>
      <c r="Z604" s="199"/>
      <c r="AA604" s="43"/>
      <c r="AB604" s="199"/>
      <c r="AC604" s="196"/>
      <c r="AD604" s="461"/>
    </row>
    <row r="605" spans="1:30" ht="15.75" customHeight="1" x14ac:dyDescent="0.2">
      <c r="A605" s="460"/>
      <c r="B605" s="460"/>
      <c r="C605" s="194"/>
      <c r="D605" s="43"/>
      <c r="E605" s="43"/>
      <c r="F605" s="43"/>
      <c r="G605" s="196"/>
      <c r="H605" s="196"/>
      <c r="I605" s="196"/>
      <c r="J605" s="196"/>
      <c r="K605" s="197"/>
      <c r="L605" s="197"/>
      <c r="M605" s="197"/>
      <c r="N605" s="197"/>
      <c r="O605" s="197"/>
      <c r="P605" s="197"/>
      <c r="Q605" s="198"/>
      <c r="R605" s="257"/>
      <c r="S605" s="200"/>
      <c r="T605" s="200"/>
      <c r="U605" s="43"/>
      <c r="V605" s="199"/>
      <c r="W605" s="199"/>
      <c r="X605" s="199"/>
      <c r="Y605" s="199"/>
      <c r="Z605" s="199"/>
      <c r="AA605" s="43"/>
      <c r="AB605" s="199"/>
      <c r="AC605" s="196"/>
      <c r="AD605" s="461"/>
    </row>
    <row r="606" spans="1:30" ht="15.75" customHeight="1" x14ac:dyDescent="0.2">
      <c r="A606" s="460"/>
      <c r="B606" s="460"/>
      <c r="C606" s="194"/>
      <c r="D606" s="43"/>
      <c r="E606" s="43"/>
      <c r="F606" s="43"/>
      <c r="G606" s="196"/>
      <c r="H606" s="196"/>
      <c r="I606" s="196"/>
      <c r="J606" s="196"/>
      <c r="K606" s="197"/>
      <c r="L606" s="197"/>
      <c r="M606" s="197"/>
      <c r="N606" s="197"/>
      <c r="O606" s="197"/>
      <c r="P606" s="197"/>
      <c r="Q606" s="198"/>
      <c r="R606" s="257"/>
      <c r="S606" s="200"/>
      <c r="T606" s="200"/>
      <c r="U606" s="43"/>
      <c r="V606" s="199"/>
      <c r="W606" s="199"/>
      <c r="X606" s="199"/>
      <c r="Y606" s="199"/>
      <c r="Z606" s="199"/>
      <c r="AA606" s="43"/>
      <c r="AB606" s="199"/>
      <c r="AC606" s="196"/>
      <c r="AD606" s="461"/>
    </row>
    <row r="607" spans="1:30" ht="15.75" customHeight="1" x14ac:dyDescent="0.2">
      <c r="A607" s="460"/>
      <c r="B607" s="460"/>
      <c r="C607" s="194"/>
      <c r="D607" s="43"/>
      <c r="E607" s="43"/>
      <c r="F607" s="43"/>
      <c r="G607" s="196"/>
      <c r="H607" s="196"/>
      <c r="I607" s="196"/>
      <c r="J607" s="196"/>
      <c r="K607" s="197"/>
      <c r="L607" s="197"/>
      <c r="M607" s="197"/>
      <c r="N607" s="197"/>
      <c r="O607" s="197"/>
      <c r="P607" s="197"/>
      <c r="Q607" s="198"/>
      <c r="R607" s="257"/>
      <c r="S607" s="200"/>
      <c r="T607" s="200"/>
      <c r="U607" s="43"/>
      <c r="V607" s="199"/>
      <c r="W607" s="199"/>
      <c r="X607" s="199"/>
      <c r="Y607" s="199"/>
      <c r="Z607" s="199"/>
      <c r="AA607" s="43"/>
      <c r="AB607" s="199"/>
      <c r="AC607" s="196"/>
      <c r="AD607" s="461"/>
    </row>
    <row r="608" spans="1:30" ht="15.75" customHeight="1" x14ac:dyDescent="0.2">
      <c r="A608" s="460"/>
      <c r="B608" s="460"/>
      <c r="C608" s="194"/>
      <c r="D608" s="43"/>
      <c r="E608" s="43"/>
      <c r="F608" s="43"/>
      <c r="G608" s="196"/>
      <c r="H608" s="196"/>
      <c r="I608" s="196"/>
      <c r="J608" s="196"/>
      <c r="K608" s="197"/>
      <c r="L608" s="197"/>
      <c r="M608" s="197"/>
      <c r="N608" s="197"/>
      <c r="O608" s="197"/>
      <c r="P608" s="197"/>
      <c r="Q608" s="198"/>
      <c r="R608" s="257"/>
      <c r="S608" s="200"/>
      <c r="T608" s="200"/>
      <c r="U608" s="43"/>
      <c r="V608" s="199"/>
      <c r="W608" s="199"/>
      <c r="X608" s="199"/>
      <c r="Y608" s="199"/>
      <c r="Z608" s="199"/>
      <c r="AA608" s="43"/>
      <c r="AB608" s="199"/>
      <c r="AC608" s="196"/>
      <c r="AD608" s="461"/>
    </row>
    <row r="609" spans="1:30" ht="15.75" customHeight="1" x14ac:dyDescent="0.2">
      <c r="A609" s="460"/>
      <c r="B609" s="460"/>
      <c r="C609" s="194"/>
      <c r="D609" s="43"/>
      <c r="E609" s="43"/>
      <c r="F609" s="43"/>
      <c r="G609" s="196"/>
      <c r="H609" s="196"/>
      <c r="I609" s="196"/>
      <c r="J609" s="196"/>
      <c r="K609" s="197"/>
      <c r="L609" s="197"/>
      <c r="M609" s="197"/>
      <c r="N609" s="197"/>
      <c r="O609" s="197"/>
      <c r="P609" s="197"/>
      <c r="Q609" s="198"/>
      <c r="R609" s="257"/>
      <c r="S609" s="200"/>
      <c r="T609" s="200"/>
      <c r="U609" s="43"/>
      <c r="V609" s="199"/>
      <c r="W609" s="199"/>
      <c r="X609" s="199"/>
      <c r="Y609" s="199"/>
      <c r="Z609" s="199"/>
      <c r="AA609" s="43"/>
      <c r="AB609" s="199"/>
      <c r="AC609" s="196"/>
      <c r="AD609" s="461"/>
    </row>
    <row r="610" spans="1:30" ht="15.75" customHeight="1" x14ac:dyDescent="0.2">
      <c r="A610" s="460"/>
      <c r="B610" s="460"/>
      <c r="C610" s="194"/>
      <c r="D610" s="43"/>
      <c r="E610" s="43"/>
      <c r="F610" s="43"/>
      <c r="G610" s="196"/>
      <c r="H610" s="196"/>
      <c r="I610" s="196"/>
      <c r="J610" s="196"/>
      <c r="K610" s="197"/>
      <c r="L610" s="197"/>
      <c r="M610" s="197"/>
      <c r="N610" s="197"/>
      <c r="O610" s="197"/>
      <c r="P610" s="197"/>
      <c r="Q610" s="198"/>
      <c r="R610" s="257"/>
      <c r="S610" s="200"/>
      <c r="T610" s="200"/>
      <c r="U610" s="43"/>
      <c r="V610" s="199"/>
      <c r="W610" s="199"/>
      <c r="X610" s="199"/>
      <c r="Y610" s="199"/>
      <c r="Z610" s="199"/>
      <c r="AA610" s="43"/>
      <c r="AB610" s="199"/>
      <c r="AC610" s="196"/>
      <c r="AD610" s="461"/>
    </row>
    <row r="611" spans="1:30" ht="15.75" customHeight="1" x14ac:dyDescent="0.2">
      <c r="A611" s="460"/>
      <c r="B611" s="460"/>
      <c r="C611" s="194"/>
      <c r="D611" s="43"/>
      <c r="E611" s="43"/>
      <c r="F611" s="43"/>
      <c r="G611" s="196"/>
      <c r="H611" s="196"/>
      <c r="I611" s="196"/>
      <c r="J611" s="196"/>
      <c r="K611" s="197"/>
      <c r="L611" s="197"/>
      <c r="M611" s="197"/>
      <c r="N611" s="197"/>
      <c r="O611" s="197"/>
      <c r="P611" s="197"/>
      <c r="Q611" s="198"/>
      <c r="R611" s="257"/>
      <c r="S611" s="200"/>
      <c r="T611" s="200"/>
      <c r="U611" s="43"/>
      <c r="V611" s="199"/>
      <c r="W611" s="199"/>
      <c r="X611" s="199"/>
      <c r="Y611" s="199"/>
      <c r="Z611" s="199"/>
      <c r="AA611" s="43"/>
      <c r="AB611" s="199"/>
      <c r="AC611" s="196"/>
      <c r="AD611" s="461"/>
    </row>
    <row r="612" spans="1:30" ht="15.75" customHeight="1" x14ac:dyDescent="0.2">
      <c r="A612" s="460"/>
      <c r="B612" s="460"/>
      <c r="C612" s="194"/>
      <c r="D612" s="43"/>
      <c r="E612" s="43"/>
      <c r="F612" s="43"/>
      <c r="G612" s="196"/>
      <c r="H612" s="196"/>
      <c r="I612" s="196"/>
      <c r="J612" s="196"/>
      <c r="K612" s="197"/>
      <c r="L612" s="197"/>
      <c r="M612" s="197"/>
      <c r="N612" s="197"/>
      <c r="O612" s="197"/>
      <c r="P612" s="197"/>
      <c r="Q612" s="198"/>
      <c r="R612" s="257"/>
      <c r="S612" s="200"/>
      <c r="T612" s="200"/>
      <c r="U612" s="43"/>
      <c r="V612" s="199"/>
      <c r="W612" s="199"/>
      <c r="X612" s="199"/>
      <c r="Y612" s="199"/>
      <c r="Z612" s="199"/>
      <c r="AA612" s="43"/>
      <c r="AB612" s="199"/>
      <c r="AC612" s="196"/>
      <c r="AD612" s="461"/>
    </row>
    <row r="613" spans="1:30" ht="15.75" customHeight="1" x14ac:dyDescent="0.2">
      <c r="A613" s="460"/>
      <c r="B613" s="460"/>
      <c r="C613" s="194"/>
      <c r="D613" s="43"/>
      <c r="E613" s="43"/>
      <c r="F613" s="43"/>
      <c r="G613" s="196"/>
      <c r="H613" s="196"/>
      <c r="I613" s="196"/>
      <c r="J613" s="196"/>
      <c r="K613" s="197"/>
      <c r="L613" s="197"/>
      <c r="M613" s="197"/>
      <c r="N613" s="197"/>
      <c r="O613" s="197"/>
      <c r="P613" s="197"/>
      <c r="Q613" s="198"/>
      <c r="R613" s="257"/>
      <c r="S613" s="200"/>
      <c r="T613" s="200"/>
      <c r="U613" s="43"/>
      <c r="V613" s="199"/>
      <c r="W613" s="199"/>
      <c r="X613" s="199"/>
      <c r="Y613" s="199"/>
      <c r="Z613" s="199"/>
      <c r="AA613" s="43"/>
      <c r="AB613" s="199"/>
      <c r="AC613" s="196"/>
      <c r="AD613" s="461"/>
    </row>
    <row r="614" spans="1:30" ht="15.75" customHeight="1" x14ac:dyDescent="0.2">
      <c r="A614" s="460"/>
      <c r="B614" s="460"/>
      <c r="C614" s="194"/>
      <c r="D614" s="43"/>
      <c r="E614" s="43"/>
      <c r="F614" s="43"/>
      <c r="G614" s="196"/>
      <c r="H614" s="196"/>
      <c r="I614" s="196"/>
      <c r="J614" s="196"/>
      <c r="K614" s="197"/>
      <c r="L614" s="197"/>
      <c r="M614" s="197"/>
      <c r="N614" s="197"/>
      <c r="O614" s="197"/>
      <c r="P614" s="197"/>
      <c r="Q614" s="198"/>
      <c r="R614" s="257"/>
      <c r="S614" s="200"/>
      <c r="T614" s="200"/>
      <c r="U614" s="43"/>
      <c r="V614" s="199"/>
      <c r="W614" s="199"/>
      <c r="X614" s="199"/>
      <c r="Y614" s="199"/>
      <c r="Z614" s="199"/>
      <c r="AA614" s="43"/>
      <c r="AB614" s="199"/>
      <c r="AC614" s="196"/>
      <c r="AD614" s="461"/>
    </row>
    <row r="615" spans="1:30" ht="15.75" customHeight="1" x14ac:dyDescent="0.2">
      <c r="A615" s="460"/>
      <c r="B615" s="460"/>
      <c r="C615" s="194"/>
      <c r="D615" s="43"/>
      <c r="E615" s="43"/>
      <c r="F615" s="43"/>
      <c r="G615" s="196"/>
      <c r="H615" s="196"/>
      <c r="I615" s="196"/>
      <c r="J615" s="196"/>
      <c r="K615" s="197"/>
      <c r="L615" s="197"/>
      <c r="M615" s="197"/>
      <c r="N615" s="197"/>
      <c r="O615" s="197"/>
      <c r="P615" s="197"/>
      <c r="Q615" s="198"/>
      <c r="R615" s="257"/>
      <c r="S615" s="200"/>
      <c r="T615" s="200"/>
      <c r="U615" s="43"/>
      <c r="V615" s="199"/>
      <c r="W615" s="199"/>
      <c r="X615" s="199"/>
      <c r="Y615" s="199"/>
      <c r="Z615" s="199"/>
      <c r="AA615" s="43"/>
      <c r="AB615" s="199"/>
      <c r="AC615" s="196"/>
      <c r="AD615" s="461"/>
    </row>
    <row r="616" spans="1:30" ht="15.75" customHeight="1" x14ac:dyDescent="0.2">
      <c r="A616" s="460"/>
      <c r="B616" s="460"/>
      <c r="C616" s="194"/>
      <c r="D616" s="43"/>
      <c r="E616" s="43"/>
      <c r="F616" s="43"/>
      <c r="G616" s="196"/>
      <c r="H616" s="196"/>
      <c r="I616" s="196"/>
      <c r="J616" s="196"/>
      <c r="K616" s="197"/>
      <c r="L616" s="197"/>
      <c r="M616" s="197"/>
      <c r="N616" s="197"/>
      <c r="O616" s="197"/>
      <c r="P616" s="197"/>
      <c r="Q616" s="198"/>
      <c r="R616" s="257"/>
      <c r="S616" s="200"/>
      <c r="T616" s="200"/>
      <c r="U616" s="43"/>
      <c r="V616" s="199"/>
      <c r="W616" s="199"/>
      <c r="X616" s="199"/>
      <c r="Y616" s="199"/>
      <c r="Z616" s="199"/>
      <c r="AA616" s="43"/>
      <c r="AB616" s="199"/>
      <c r="AC616" s="196"/>
      <c r="AD616" s="461"/>
    </row>
    <row r="617" spans="1:30" ht="15.75" customHeight="1" x14ac:dyDescent="0.2">
      <c r="A617" s="460"/>
      <c r="B617" s="460"/>
      <c r="C617" s="194"/>
      <c r="D617" s="43"/>
      <c r="E617" s="43"/>
      <c r="F617" s="43"/>
      <c r="G617" s="196"/>
      <c r="H617" s="196"/>
      <c r="I617" s="196"/>
      <c r="J617" s="196"/>
      <c r="K617" s="197"/>
      <c r="L617" s="197"/>
      <c r="M617" s="197"/>
      <c r="N617" s="197"/>
      <c r="O617" s="197"/>
      <c r="P617" s="197"/>
      <c r="Q617" s="198"/>
      <c r="R617" s="257"/>
      <c r="S617" s="200"/>
      <c r="T617" s="200"/>
      <c r="U617" s="43"/>
      <c r="V617" s="199"/>
      <c r="W617" s="199"/>
      <c r="X617" s="199"/>
      <c r="Y617" s="199"/>
      <c r="Z617" s="199"/>
      <c r="AA617" s="43"/>
      <c r="AB617" s="199"/>
      <c r="AC617" s="196"/>
      <c r="AD617" s="461"/>
    </row>
    <row r="618" spans="1:30" ht="15.75" customHeight="1" x14ac:dyDescent="0.2">
      <c r="A618" s="460"/>
      <c r="B618" s="460"/>
      <c r="C618" s="194"/>
      <c r="D618" s="43"/>
      <c r="E618" s="43"/>
      <c r="F618" s="43"/>
      <c r="G618" s="196"/>
      <c r="H618" s="196"/>
      <c r="I618" s="196"/>
      <c r="J618" s="196"/>
      <c r="K618" s="197"/>
      <c r="L618" s="197"/>
      <c r="M618" s="197"/>
      <c r="N618" s="197"/>
      <c r="O618" s="197"/>
      <c r="P618" s="197"/>
      <c r="Q618" s="198"/>
      <c r="R618" s="257"/>
      <c r="S618" s="200"/>
      <c r="T618" s="200"/>
      <c r="U618" s="43"/>
      <c r="V618" s="199"/>
      <c r="W618" s="199"/>
      <c r="X618" s="199"/>
      <c r="Y618" s="199"/>
      <c r="Z618" s="199"/>
      <c r="AA618" s="43"/>
      <c r="AB618" s="199"/>
      <c r="AC618" s="196"/>
      <c r="AD618" s="461"/>
    </row>
    <row r="619" spans="1:30" ht="15.75" customHeight="1" x14ac:dyDescent="0.2">
      <c r="A619" s="460"/>
      <c r="B619" s="460"/>
      <c r="C619" s="194"/>
      <c r="D619" s="43"/>
      <c r="E619" s="43"/>
      <c r="F619" s="43"/>
      <c r="G619" s="196"/>
      <c r="H619" s="196"/>
      <c r="I619" s="196"/>
      <c r="J619" s="196"/>
      <c r="K619" s="197"/>
      <c r="L619" s="197"/>
      <c r="M619" s="197"/>
      <c r="N619" s="197"/>
      <c r="O619" s="197"/>
      <c r="P619" s="197"/>
      <c r="Q619" s="198"/>
      <c r="R619" s="257"/>
      <c r="S619" s="200"/>
      <c r="T619" s="200"/>
      <c r="U619" s="43"/>
      <c r="V619" s="199"/>
      <c r="W619" s="199"/>
      <c r="X619" s="199"/>
      <c r="Y619" s="199"/>
      <c r="Z619" s="199"/>
      <c r="AA619" s="43"/>
      <c r="AB619" s="199"/>
      <c r="AC619" s="196"/>
      <c r="AD619" s="461"/>
    </row>
    <row r="620" spans="1:30" ht="15.75" customHeight="1" x14ac:dyDescent="0.2">
      <c r="A620" s="460"/>
      <c r="B620" s="460"/>
      <c r="C620" s="194"/>
      <c r="D620" s="43"/>
      <c r="E620" s="43"/>
      <c r="F620" s="43"/>
      <c r="G620" s="196"/>
      <c r="H620" s="196"/>
      <c r="I620" s="196"/>
      <c r="J620" s="196"/>
      <c r="K620" s="197"/>
      <c r="L620" s="197"/>
      <c r="M620" s="197"/>
      <c r="N620" s="197"/>
      <c r="O620" s="197"/>
      <c r="P620" s="197"/>
      <c r="Q620" s="198"/>
      <c r="R620" s="257"/>
      <c r="S620" s="200"/>
      <c r="T620" s="200"/>
      <c r="U620" s="43"/>
      <c r="V620" s="199"/>
      <c r="W620" s="199"/>
      <c r="X620" s="199"/>
      <c r="Y620" s="199"/>
      <c r="Z620" s="199"/>
      <c r="AA620" s="43"/>
      <c r="AB620" s="199"/>
      <c r="AC620" s="196"/>
      <c r="AD620" s="461"/>
    </row>
    <row r="621" spans="1:30" ht="15.75" customHeight="1" x14ac:dyDescent="0.2">
      <c r="A621" s="460"/>
      <c r="B621" s="460"/>
      <c r="C621" s="194"/>
      <c r="D621" s="43"/>
      <c r="E621" s="43"/>
      <c r="F621" s="43"/>
      <c r="G621" s="196"/>
      <c r="H621" s="196"/>
      <c r="I621" s="196"/>
      <c r="J621" s="196"/>
      <c r="K621" s="197"/>
      <c r="L621" s="197"/>
      <c r="M621" s="197"/>
      <c r="N621" s="197"/>
      <c r="O621" s="197"/>
      <c r="P621" s="197"/>
      <c r="Q621" s="198"/>
      <c r="R621" s="257"/>
      <c r="S621" s="200"/>
      <c r="T621" s="200"/>
      <c r="U621" s="43"/>
      <c r="V621" s="199"/>
      <c r="W621" s="199"/>
      <c r="X621" s="199"/>
      <c r="Y621" s="199"/>
      <c r="Z621" s="199"/>
      <c r="AA621" s="43"/>
      <c r="AB621" s="199"/>
      <c r="AC621" s="196"/>
      <c r="AD621" s="461"/>
    </row>
    <row r="622" spans="1:30" ht="15.75" customHeight="1" x14ac:dyDescent="0.2">
      <c r="A622" s="460"/>
      <c r="B622" s="460"/>
      <c r="C622" s="194"/>
      <c r="D622" s="43"/>
      <c r="E622" s="43"/>
      <c r="F622" s="43"/>
      <c r="G622" s="196"/>
      <c r="H622" s="196"/>
      <c r="I622" s="196"/>
      <c r="J622" s="196"/>
      <c r="K622" s="197"/>
      <c r="L622" s="197"/>
      <c r="M622" s="197"/>
      <c r="N622" s="197"/>
      <c r="O622" s="197"/>
      <c r="P622" s="197"/>
      <c r="Q622" s="198"/>
      <c r="R622" s="257"/>
      <c r="S622" s="200"/>
      <c r="T622" s="200"/>
      <c r="U622" s="43"/>
      <c r="V622" s="199"/>
      <c r="W622" s="199"/>
      <c r="X622" s="199"/>
      <c r="Y622" s="199"/>
      <c r="Z622" s="199"/>
      <c r="AA622" s="43"/>
      <c r="AB622" s="199"/>
      <c r="AC622" s="196"/>
      <c r="AD622" s="461"/>
    </row>
    <row r="623" spans="1:30" ht="15.75" customHeight="1" x14ac:dyDescent="0.2">
      <c r="A623" s="460"/>
      <c r="B623" s="460"/>
      <c r="C623" s="194"/>
      <c r="D623" s="43"/>
      <c r="E623" s="43"/>
      <c r="F623" s="43"/>
      <c r="G623" s="196"/>
      <c r="H623" s="196"/>
      <c r="I623" s="196"/>
      <c r="J623" s="196"/>
      <c r="K623" s="197"/>
      <c r="L623" s="197"/>
      <c r="M623" s="197"/>
      <c r="N623" s="197"/>
      <c r="O623" s="197"/>
      <c r="P623" s="197"/>
      <c r="Q623" s="198"/>
      <c r="R623" s="257"/>
      <c r="S623" s="200"/>
      <c r="T623" s="200"/>
      <c r="U623" s="43"/>
      <c r="V623" s="199"/>
      <c r="W623" s="199"/>
      <c r="X623" s="199"/>
      <c r="Y623" s="199"/>
      <c r="Z623" s="199"/>
      <c r="AA623" s="43"/>
      <c r="AB623" s="199"/>
      <c r="AC623" s="196"/>
      <c r="AD623" s="461"/>
    </row>
    <row r="624" spans="1:30" ht="15.75" customHeight="1" x14ac:dyDescent="0.2">
      <c r="A624" s="460"/>
      <c r="B624" s="460"/>
      <c r="C624" s="194"/>
      <c r="D624" s="43"/>
      <c r="E624" s="43"/>
      <c r="F624" s="43"/>
      <c r="G624" s="196"/>
      <c r="H624" s="196"/>
      <c r="I624" s="196"/>
      <c r="J624" s="196"/>
      <c r="K624" s="197"/>
      <c r="L624" s="197"/>
      <c r="M624" s="197"/>
      <c r="N624" s="197"/>
      <c r="O624" s="197"/>
      <c r="P624" s="197"/>
      <c r="Q624" s="198"/>
      <c r="R624" s="257"/>
      <c r="S624" s="200"/>
      <c r="T624" s="200"/>
      <c r="U624" s="43"/>
      <c r="V624" s="199"/>
      <c r="W624" s="199"/>
      <c r="X624" s="199"/>
      <c r="Y624" s="199"/>
      <c r="Z624" s="199"/>
      <c r="AA624" s="43"/>
      <c r="AB624" s="199"/>
      <c r="AC624" s="196"/>
      <c r="AD624" s="461"/>
    </row>
    <row r="625" spans="1:30" ht="15.75" customHeight="1" x14ac:dyDescent="0.2">
      <c r="A625" s="460"/>
      <c r="B625" s="460"/>
      <c r="C625" s="194"/>
      <c r="D625" s="43"/>
      <c r="E625" s="43"/>
      <c r="F625" s="43"/>
      <c r="G625" s="196"/>
      <c r="H625" s="196"/>
      <c r="I625" s="196"/>
      <c r="J625" s="196"/>
      <c r="K625" s="197"/>
      <c r="L625" s="197"/>
      <c r="M625" s="197"/>
      <c r="N625" s="197"/>
      <c r="O625" s="197"/>
      <c r="P625" s="197"/>
      <c r="Q625" s="198"/>
      <c r="R625" s="257"/>
      <c r="S625" s="200"/>
      <c r="T625" s="200"/>
      <c r="U625" s="43"/>
      <c r="V625" s="199"/>
      <c r="W625" s="199"/>
      <c r="X625" s="199"/>
      <c r="Y625" s="199"/>
      <c r="Z625" s="199"/>
      <c r="AA625" s="43"/>
      <c r="AB625" s="199"/>
      <c r="AC625" s="196"/>
      <c r="AD625" s="461"/>
    </row>
    <row r="626" spans="1:30" ht="15.75" customHeight="1" x14ac:dyDescent="0.2">
      <c r="A626" s="460"/>
      <c r="B626" s="460"/>
      <c r="C626" s="194"/>
      <c r="D626" s="43"/>
      <c r="E626" s="43"/>
      <c r="F626" s="43"/>
      <c r="G626" s="196"/>
      <c r="H626" s="196"/>
      <c r="I626" s="196"/>
      <c r="J626" s="196"/>
      <c r="K626" s="197"/>
      <c r="L626" s="197"/>
      <c r="M626" s="197"/>
      <c r="N626" s="197"/>
      <c r="O626" s="197"/>
      <c r="P626" s="197"/>
      <c r="Q626" s="198"/>
      <c r="R626" s="257"/>
      <c r="S626" s="200"/>
      <c r="T626" s="200"/>
      <c r="U626" s="43"/>
      <c r="V626" s="199"/>
      <c r="W626" s="199"/>
      <c r="X626" s="199"/>
      <c r="Y626" s="199"/>
      <c r="Z626" s="199"/>
      <c r="AA626" s="43"/>
      <c r="AB626" s="199"/>
      <c r="AC626" s="196"/>
      <c r="AD626" s="461"/>
    </row>
    <row r="627" spans="1:30" ht="15.75" customHeight="1" x14ac:dyDescent="0.2">
      <c r="A627" s="460"/>
      <c r="B627" s="460"/>
      <c r="C627" s="194"/>
      <c r="D627" s="43"/>
      <c r="E627" s="43"/>
      <c r="F627" s="43"/>
      <c r="G627" s="196"/>
      <c r="H627" s="196"/>
      <c r="I627" s="196"/>
      <c r="J627" s="196"/>
      <c r="K627" s="197"/>
      <c r="L627" s="197"/>
      <c r="M627" s="197"/>
      <c r="N627" s="197"/>
      <c r="O627" s="197"/>
      <c r="P627" s="197"/>
      <c r="Q627" s="198"/>
      <c r="R627" s="257"/>
      <c r="S627" s="200"/>
      <c r="T627" s="200"/>
      <c r="U627" s="43"/>
      <c r="V627" s="199"/>
      <c r="W627" s="199"/>
      <c r="X627" s="199"/>
      <c r="Y627" s="199"/>
      <c r="Z627" s="199"/>
      <c r="AA627" s="43"/>
      <c r="AB627" s="199"/>
      <c r="AC627" s="196"/>
      <c r="AD627" s="461"/>
    </row>
    <row r="628" spans="1:30" ht="15.75" customHeight="1" x14ac:dyDescent="0.2">
      <c r="A628" s="460"/>
      <c r="B628" s="460"/>
      <c r="C628" s="194"/>
      <c r="D628" s="43"/>
      <c r="E628" s="43"/>
      <c r="F628" s="43"/>
      <c r="G628" s="196"/>
      <c r="H628" s="196"/>
      <c r="I628" s="196"/>
      <c r="J628" s="196"/>
      <c r="K628" s="197"/>
      <c r="L628" s="197"/>
      <c r="M628" s="197"/>
      <c r="N628" s="197"/>
      <c r="O628" s="197"/>
      <c r="P628" s="197"/>
      <c r="Q628" s="198"/>
      <c r="R628" s="257"/>
      <c r="S628" s="200"/>
      <c r="T628" s="200"/>
      <c r="U628" s="43"/>
      <c r="V628" s="199"/>
      <c r="W628" s="199"/>
      <c r="X628" s="199"/>
      <c r="Y628" s="199"/>
      <c r="Z628" s="199"/>
      <c r="AA628" s="43"/>
      <c r="AB628" s="199"/>
      <c r="AC628" s="196"/>
      <c r="AD628" s="461"/>
    </row>
    <row r="629" spans="1:30" ht="15.75" customHeight="1" x14ac:dyDescent="0.2">
      <c r="A629" s="460"/>
      <c r="B629" s="460"/>
      <c r="C629" s="194"/>
      <c r="D629" s="43"/>
      <c r="E629" s="43"/>
      <c r="F629" s="43"/>
      <c r="G629" s="196"/>
      <c r="H629" s="196"/>
      <c r="I629" s="196"/>
      <c r="J629" s="196"/>
      <c r="K629" s="197"/>
      <c r="L629" s="197"/>
      <c r="M629" s="197"/>
      <c r="N629" s="197"/>
      <c r="O629" s="197"/>
      <c r="P629" s="197"/>
      <c r="Q629" s="198"/>
      <c r="R629" s="257"/>
      <c r="S629" s="200"/>
      <c r="T629" s="200"/>
      <c r="U629" s="43"/>
      <c r="V629" s="199"/>
      <c r="W629" s="199"/>
      <c r="X629" s="199"/>
      <c r="Y629" s="199"/>
      <c r="Z629" s="199"/>
      <c r="AA629" s="43"/>
      <c r="AB629" s="199"/>
      <c r="AC629" s="196"/>
      <c r="AD629" s="461"/>
    </row>
    <row r="630" spans="1:30" ht="15.75" customHeight="1" x14ac:dyDescent="0.2">
      <c r="A630" s="460"/>
      <c r="B630" s="460"/>
      <c r="C630" s="194"/>
      <c r="D630" s="43"/>
      <c r="E630" s="43"/>
      <c r="F630" s="43"/>
      <c r="G630" s="196"/>
      <c r="H630" s="196"/>
      <c r="I630" s="196"/>
      <c r="J630" s="196"/>
      <c r="K630" s="197"/>
      <c r="L630" s="197"/>
      <c r="M630" s="197"/>
      <c r="N630" s="197"/>
      <c r="O630" s="197"/>
      <c r="P630" s="197"/>
      <c r="Q630" s="198"/>
      <c r="R630" s="257"/>
      <c r="S630" s="200"/>
      <c r="T630" s="200"/>
      <c r="U630" s="43"/>
      <c r="V630" s="199"/>
      <c r="W630" s="199"/>
      <c r="X630" s="199"/>
      <c r="Y630" s="199"/>
      <c r="Z630" s="199"/>
      <c r="AA630" s="43"/>
      <c r="AB630" s="199"/>
      <c r="AC630" s="196"/>
      <c r="AD630" s="461"/>
    </row>
    <row r="631" spans="1:30" ht="15.75" customHeight="1" x14ac:dyDescent="0.2">
      <c r="A631" s="460"/>
      <c r="B631" s="460"/>
      <c r="C631" s="194"/>
      <c r="D631" s="43"/>
      <c r="E631" s="43"/>
      <c r="F631" s="43"/>
      <c r="G631" s="196"/>
      <c r="H631" s="196"/>
      <c r="I631" s="196"/>
      <c r="J631" s="196"/>
      <c r="K631" s="197"/>
      <c r="L631" s="197"/>
      <c r="M631" s="197"/>
      <c r="N631" s="197"/>
      <c r="O631" s="197"/>
      <c r="P631" s="197"/>
      <c r="Q631" s="198"/>
      <c r="R631" s="257"/>
      <c r="S631" s="200"/>
      <c r="T631" s="200"/>
      <c r="U631" s="43"/>
      <c r="V631" s="199"/>
      <c r="W631" s="199"/>
      <c r="X631" s="199"/>
      <c r="Y631" s="199"/>
      <c r="Z631" s="199"/>
      <c r="AA631" s="43"/>
      <c r="AB631" s="199"/>
      <c r="AC631" s="196"/>
      <c r="AD631" s="461"/>
    </row>
    <row r="632" spans="1:30" ht="15.75" customHeight="1" x14ac:dyDescent="0.2">
      <c r="A632" s="460"/>
      <c r="B632" s="460"/>
      <c r="C632" s="194"/>
      <c r="D632" s="43"/>
      <c r="E632" s="43"/>
      <c r="F632" s="43"/>
      <c r="G632" s="196"/>
      <c r="H632" s="196"/>
      <c r="I632" s="196"/>
      <c r="J632" s="196"/>
      <c r="K632" s="197"/>
      <c r="L632" s="197"/>
      <c r="M632" s="197"/>
      <c r="N632" s="197"/>
      <c r="O632" s="197"/>
      <c r="P632" s="197"/>
      <c r="Q632" s="198"/>
      <c r="R632" s="257"/>
      <c r="S632" s="200"/>
      <c r="T632" s="200"/>
      <c r="U632" s="43"/>
      <c r="V632" s="199"/>
      <c r="W632" s="199"/>
      <c r="X632" s="199"/>
      <c r="Y632" s="199"/>
      <c r="Z632" s="199"/>
      <c r="AA632" s="43"/>
      <c r="AB632" s="199"/>
      <c r="AC632" s="196"/>
      <c r="AD632" s="461"/>
    </row>
    <row r="633" spans="1:30" ht="15.75" customHeight="1" x14ac:dyDescent="0.2">
      <c r="A633" s="460"/>
      <c r="B633" s="460"/>
      <c r="C633" s="194"/>
      <c r="D633" s="43"/>
      <c r="E633" s="43"/>
      <c r="F633" s="43"/>
      <c r="G633" s="196"/>
      <c r="H633" s="196"/>
      <c r="I633" s="196"/>
      <c r="J633" s="196"/>
      <c r="K633" s="197"/>
      <c r="L633" s="197"/>
      <c r="M633" s="197"/>
      <c r="N633" s="197"/>
      <c r="O633" s="197"/>
      <c r="P633" s="197"/>
      <c r="Q633" s="198"/>
      <c r="R633" s="257"/>
      <c r="S633" s="200"/>
      <c r="T633" s="200"/>
      <c r="U633" s="43"/>
      <c r="V633" s="199"/>
      <c r="W633" s="199"/>
      <c r="X633" s="199"/>
      <c r="Y633" s="199"/>
      <c r="Z633" s="199"/>
      <c r="AA633" s="43"/>
      <c r="AB633" s="199"/>
      <c r="AC633" s="196"/>
      <c r="AD633" s="461"/>
    </row>
    <row r="634" spans="1:30" ht="15.75" customHeight="1" x14ac:dyDescent="0.2">
      <c r="A634" s="460"/>
      <c r="B634" s="460"/>
      <c r="C634" s="194"/>
      <c r="D634" s="43"/>
      <c r="E634" s="43"/>
      <c r="F634" s="43"/>
      <c r="G634" s="196"/>
      <c r="H634" s="196"/>
      <c r="I634" s="196"/>
      <c r="J634" s="196"/>
      <c r="K634" s="197"/>
      <c r="L634" s="197"/>
      <c r="M634" s="197"/>
      <c r="N634" s="197"/>
      <c r="O634" s="197"/>
      <c r="P634" s="197"/>
      <c r="Q634" s="198"/>
      <c r="R634" s="257"/>
      <c r="S634" s="200"/>
      <c r="T634" s="200"/>
      <c r="U634" s="43"/>
      <c r="V634" s="199"/>
      <c r="W634" s="199"/>
      <c r="X634" s="199"/>
      <c r="Y634" s="199"/>
      <c r="Z634" s="199"/>
      <c r="AA634" s="43"/>
      <c r="AB634" s="199"/>
      <c r="AC634" s="196"/>
      <c r="AD634" s="461"/>
    </row>
    <row r="635" spans="1:30" ht="15.75" customHeight="1" x14ac:dyDescent="0.2">
      <c r="A635" s="460"/>
      <c r="B635" s="460"/>
      <c r="C635" s="194"/>
      <c r="D635" s="43"/>
      <c r="E635" s="43"/>
      <c r="F635" s="43"/>
      <c r="G635" s="196"/>
      <c r="H635" s="196"/>
      <c r="I635" s="196"/>
      <c r="J635" s="196"/>
      <c r="K635" s="197"/>
      <c r="L635" s="197"/>
      <c r="M635" s="197"/>
      <c r="N635" s="197"/>
      <c r="O635" s="197"/>
      <c r="P635" s="197"/>
      <c r="Q635" s="198"/>
      <c r="R635" s="257"/>
      <c r="S635" s="200"/>
      <c r="T635" s="200"/>
      <c r="U635" s="43"/>
      <c r="V635" s="199"/>
      <c r="W635" s="199"/>
      <c r="X635" s="199"/>
      <c r="Y635" s="199"/>
      <c r="Z635" s="199"/>
      <c r="AA635" s="43"/>
      <c r="AB635" s="199"/>
      <c r="AC635" s="196"/>
      <c r="AD635" s="461"/>
    </row>
    <row r="636" spans="1:30" ht="15.75" customHeight="1" x14ac:dyDescent="0.2">
      <c r="A636" s="460"/>
      <c r="B636" s="460"/>
      <c r="C636" s="194"/>
      <c r="D636" s="43"/>
      <c r="E636" s="43"/>
      <c r="F636" s="43"/>
      <c r="G636" s="196"/>
      <c r="H636" s="196"/>
      <c r="I636" s="196"/>
      <c r="J636" s="196"/>
      <c r="K636" s="197"/>
      <c r="L636" s="197"/>
      <c r="M636" s="197"/>
      <c r="N636" s="197"/>
      <c r="O636" s="197"/>
      <c r="P636" s="197"/>
      <c r="Q636" s="198"/>
      <c r="R636" s="257"/>
      <c r="S636" s="200"/>
      <c r="T636" s="200"/>
      <c r="U636" s="43"/>
      <c r="V636" s="199"/>
      <c r="W636" s="199"/>
      <c r="X636" s="199"/>
      <c r="Y636" s="199"/>
      <c r="Z636" s="199"/>
      <c r="AA636" s="43"/>
      <c r="AB636" s="199"/>
      <c r="AC636" s="196"/>
      <c r="AD636" s="461"/>
    </row>
    <row r="637" spans="1:30" ht="15.75" customHeight="1" x14ac:dyDescent="0.2">
      <c r="A637" s="460"/>
      <c r="B637" s="460"/>
      <c r="C637" s="194"/>
      <c r="D637" s="43"/>
      <c r="E637" s="43"/>
      <c r="F637" s="43"/>
      <c r="G637" s="196"/>
      <c r="H637" s="196"/>
      <c r="I637" s="196"/>
      <c r="J637" s="196"/>
      <c r="K637" s="197"/>
      <c r="L637" s="197"/>
      <c r="M637" s="197"/>
      <c r="N637" s="197"/>
      <c r="O637" s="197"/>
      <c r="P637" s="197"/>
      <c r="Q637" s="198"/>
      <c r="R637" s="257"/>
      <c r="S637" s="200"/>
      <c r="T637" s="200"/>
      <c r="U637" s="43"/>
      <c r="V637" s="199"/>
      <c r="W637" s="199"/>
      <c r="X637" s="199"/>
      <c r="Y637" s="199"/>
      <c r="Z637" s="199"/>
      <c r="AA637" s="43"/>
      <c r="AB637" s="199"/>
      <c r="AC637" s="196"/>
      <c r="AD637" s="461"/>
    </row>
    <row r="638" spans="1:30" ht="15.75" customHeight="1" x14ac:dyDescent="0.2">
      <c r="A638" s="460"/>
      <c r="B638" s="460"/>
      <c r="C638" s="194"/>
      <c r="D638" s="43"/>
      <c r="E638" s="43"/>
      <c r="F638" s="43"/>
      <c r="G638" s="196"/>
      <c r="H638" s="196"/>
      <c r="I638" s="196"/>
      <c r="J638" s="196"/>
      <c r="K638" s="197"/>
      <c r="L638" s="197"/>
      <c r="M638" s="197"/>
      <c r="N638" s="197"/>
      <c r="O638" s="197"/>
      <c r="P638" s="197"/>
      <c r="Q638" s="198"/>
      <c r="R638" s="257"/>
      <c r="S638" s="200"/>
      <c r="T638" s="200"/>
      <c r="U638" s="43"/>
      <c r="V638" s="199"/>
      <c r="W638" s="199"/>
      <c r="X638" s="199"/>
      <c r="Y638" s="199"/>
      <c r="Z638" s="199"/>
      <c r="AA638" s="43"/>
      <c r="AB638" s="199"/>
      <c r="AC638" s="196"/>
      <c r="AD638" s="461"/>
    </row>
    <row r="639" spans="1:30" ht="15.75" customHeight="1" x14ac:dyDescent="0.2">
      <c r="A639" s="460"/>
      <c r="B639" s="460"/>
      <c r="C639" s="194"/>
      <c r="D639" s="43"/>
      <c r="E639" s="43"/>
      <c r="F639" s="43"/>
      <c r="G639" s="196"/>
      <c r="H639" s="196"/>
      <c r="I639" s="196"/>
      <c r="J639" s="196"/>
      <c r="K639" s="197"/>
      <c r="L639" s="197"/>
      <c r="M639" s="197"/>
      <c r="N639" s="197"/>
      <c r="O639" s="197"/>
      <c r="P639" s="197"/>
      <c r="Q639" s="198"/>
      <c r="R639" s="257"/>
      <c r="S639" s="200"/>
      <c r="T639" s="200"/>
      <c r="U639" s="43"/>
      <c r="V639" s="199"/>
      <c r="W639" s="199"/>
      <c r="X639" s="199"/>
      <c r="Y639" s="199"/>
      <c r="Z639" s="199"/>
      <c r="AA639" s="43"/>
      <c r="AB639" s="199"/>
      <c r="AC639" s="196"/>
      <c r="AD639" s="461"/>
    </row>
    <row r="640" spans="1:30" ht="15.75" customHeight="1" x14ac:dyDescent="0.2">
      <c r="A640" s="460"/>
      <c r="B640" s="460"/>
      <c r="C640" s="194"/>
      <c r="D640" s="43"/>
      <c r="E640" s="43"/>
      <c r="F640" s="43"/>
      <c r="G640" s="196"/>
      <c r="H640" s="196"/>
      <c r="I640" s="196"/>
      <c r="J640" s="196"/>
      <c r="K640" s="197"/>
      <c r="L640" s="197"/>
      <c r="M640" s="197"/>
      <c r="N640" s="197"/>
      <c r="O640" s="197"/>
      <c r="P640" s="197"/>
      <c r="Q640" s="198"/>
      <c r="R640" s="257"/>
      <c r="S640" s="200"/>
      <c r="T640" s="200"/>
      <c r="U640" s="43"/>
      <c r="V640" s="199"/>
      <c r="W640" s="199"/>
      <c r="X640" s="199"/>
      <c r="Y640" s="199"/>
      <c r="Z640" s="199"/>
      <c r="AA640" s="43"/>
      <c r="AB640" s="199"/>
      <c r="AC640" s="196"/>
      <c r="AD640" s="461"/>
    </row>
    <row r="641" spans="1:30" ht="15.75" customHeight="1" x14ac:dyDescent="0.2">
      <c r="A641" s="460"/>
      <c r="B641" s="460"/>
      <c r="C641" s="194"/>
      <c r="D641" s="43"/>
      <c r="E641" s="43"/>
      <c r="F641" s="43"/>
      <c r="G641" s="196"/>
      <c r="H641" s="196"/>
      <c r="I641" s="196"/>
      <c r="J641" s="196"/>
      <c r="K641" s="197"/>
      <c r="L641" s="197"/>
      <c r="M641" s="197"/>
      <c r="N641" s="197"/>
      <c r="O641" s="197"/>
      <c r="P641" s="197"/>
      <c r="Q641" s="198"/>
      <c r="R641" s="257"/>
      <c r="S641" s="200"/>
      <c r="T641" s="200"/>
      <c r="U641" s="43"/>
      <c r="V641" s="199"/>
      <c r="W641" s="199"/>
      <c r="X641" s="199"/>
      <c r="Y641" s="199"/>
      <c r="Z641" s="199"/>
      <c r="AA641" s="43"/>
      <c r="AB641" s="199"/>
      <c r="AC641" s="196"/>
      <c r="AD641" s="461"/>
    </row>
    <row r="642" spans="1:30" ht="15.75" customHeight="1" x14ac:dyDescent="0.2">
      <c r="A642" s="460"/>
      <c r="B642" s="460"/>
      <c r="C642" s="194"/>
      <c r="D642" s="43"/>
      <c r="E642" s="43"/>
      <c r="F642" s="43"/>
      <c r="G642" s="196"/>
      <c r="H642" s="196"/>
      <c r="I642" s="196"/>
      <c r="J642" s="196"/>
      <c r="K642" s="197"/>
      <c r="L642" s="197"/>
      <c r="M642" s="197"/>
      <c r="N642" s="197"/>
      <c r="O642" s="197"/>
      <c r="P642" s="197"/>
      <c r="Q642" s="198"/>
      <c r="R642" s="257"/>
      <c r="S642" s="200"/>
      <c r="T642" s="200"/>
      <c r="U642" s="43"/>
      <c r="V642" s="199"/>
      <c r="W642" s="199"/>
      <c r="X642" s="199"/>
      <c r="Y642" s="199"/>
      <c r="Z642" s="199"/>
      <c r="AA642" s="43"/>
      <c r="AB642" s="199"/>
      <c r="AC642" s="196"/>
      <c r="AD642" s="461"/>
    </row>
    <row r="643" spans="1:30" ht="15.75" customHeight="1" x14ac:dyDescent="0.2">
      <c r="A643" s="460"/>
      <c r="B643" s="460"/>
      <c r="C643" s="194"/>
      <c r="D643" s="43"/>
      <c r="E643" s="43"/>
      <c r="F643" s="43"/>
      <c r="G643" s="196"/>
      <c r="H643" s="196"/>
      <c r="I643" s="196"/>
      <c r="J643" s="196"/>
      <c r="K643" s="197"/>
      <c r="L643" s="197"/>
      <c r="M643" s="197"/>
      <c r="N643" s="197"/>
      <c r="O643" s="197"/>
      <c r="P643" s="197"/>
      <c r="Q643" s="198"/>
      <c r="R643" s="257"/>
      <c r="S643" s="200"/>
      <c r="T643" s="200"/>
      <c r="U643" s="43"/>
      <c r="V643" s="199"/>
      <c r="W643" s="199"/>
      <c r="X643" s="199"/>
      <c r="Y643" s="199"/>
      <c r="Z643" s="199"/>
      <c r="AA643" s="43"/>
      <c r="AB643" s="199"/>
      <c r="AC643" s="196"/>
      <c r="AD643" s="461"/>
    </row>
    <row r="644" spans="1:30" ht="15.75" customHeight="1" x14ac:dyDescent="0.2">
      <c r="A644" s="460"/>
      <c r="B644" s="460"/>
      <c r="C644" s="194"/>
      <c r="D644" s="43"/>
      <c r="E644" s="43"/>
      <c r="F644" s="43"/>
      <c r="G644" s="196"/>
      <c r="H644" s="196"/>
      <c r="I644" s="196"/>
      <c r="J644" s="196"/>
      <c r="K644" s="197"/>
      <c r="L644" s="197"/>
      <c r="M644" s="197"/>
      <c r="N644" s="197"/>
      <c r="O644" s="197"/>
      <c r="P644" s="197"/>
      <c r="Q644" s="198"/>
      <c r="R644" s="257"/>
      <c r="S644" s="200"/>
      <c r="T644" s="200"/>
      <c r="U644" s="43"/>
      <c r="V644" s="199"/>
      <c r="W644" s="199"/>
      <c r="X644" s="199"/>
      <c r="Y644" s="199"/>
      <c r="Z644" s="199"/>
      <c r="AA644" s="43"/>
      <c r="AB644" s="199"/>
      <c r="AC644" s="196"/>
      <c r="AD644" s="461"/>
    </row>
    <row r="645" spans="1:30" ht="15.75" customHeight="1" x14ac:dyDescent="0.2">
      <c r="A645" s="460"/>
      <c r="B645" s="460"/>
      <c r="C645" s="194"/>
      <c r="D645" s="43"/>
      <c r="E645" s="43"/>
      <c r="F645" s="43"/>
      <c r="G645" s="196"/>
      <c r="H645" s="196"/>
      <c r="I645" s="196"/>
      <c r="J645" s="196"/>
      <c r="K645" s="197"/>
      <c r="L645" s="197"/>
      <c r="M645" s="197"/>
      <c r="N645" s="197"/>
      <c r="O645" s="197"/>
      <c r="P645" s="197"/>
      <c r="Q645" s="198"/>
      <c r="R645" s="257"/>
      <c r="S645" s="200"/>
      <c r="T645" s="200"/>
      <c r="U645" s="43"/>
      <c r="V645" s="199"/>
      <c r="W645" s="199"/>
      <c r="X645" s="199"/>
      <c r="Y645" s="199"/>
      <c r="Z645" s="199"/>
      <c r="AA645" s="43"/>
      <c r="AB645" s="199"/>
      <c r="AC645" s="196"/>
      <c r="AD645" s="461"/>
    </row>
    <row r="646" spans="1:30" ht="15.75" customHeight="1" x14ac:dyDescent="0.2">
      <c r="A646" s="460"/>
      <c r="B646" s="460"/>
      <c r="C646" s="194"/>
      <c r="D646" s="43"/>
      <c r="E646" s="43"/>
      <c r="F646" s="43"/>
      <c r="G646" s="196"/>
      <c r="H646" s="196"/>
      <c r="I646" s="196"/>
      <c r="J646" s="196"/>
      <c r="K646" s="197"/>
      <c r="L646" s="197"/>
      <c r="M646" s="197"/>
      <c r="N646" s="197"/>
      <c r="O646" s="197"/>
      <c r="P646" s="197"/>
      <c r="Q646" s="198"/>
      <c r="R646" s="257"/>
      <c r="S646" s="200"/>
      <c r="T646" s="200"/>
      <c r="U646" s="43"/>
      <c r="V646" s="199"/>
      <c r="W646" s="199"/>
      <c r="X646" s="199"/>
      <c r="Y646" s="199"/>
      <c r="Z646" s="199"/>
      <c r="AA646" s="43"/>
      <c r="AB646" s="199"/>
      <c r="AC646" s="196"/>
      <c r="AD646" s="461"/>
    </row>
    <row r="647" spans="1:30" ht="15.75" customHeight="1" x14ac:dyDescent="0.2">
      <c r="A647" s="460"/>
      <c r="B647" s="460"/>
      <c r="C647" s="194"/>
      <c r="D647" s="43"/>
      <c r="E647" s="43"/>
      <c r="F647" s="43"/>
      <c r="G647" s="196"/>
      <c r="H647" s="196"/>
      <c r="I647" s="196"/>
      <c r="J647" s="196"/>
      <c r="K647" s="197"/>
      <c r="L647" s="197"/>
      <c r="M647" s="197"/>
      <c r="N647" s="197"/>
      <c r="O647" s="197"/>
      <c r="P647" s="197"/>
      <c r="Q647" s="198"/>
      <c r="R647" s="257"/>
      <c r="S647" s="200"/>
      <c r="T647" s="200"/>
      <c r="U647" s="43"/>
      <c r="V647" s="199"/>
      <c r="W647" s="199"/>
      <c r="X647" s="199"/>
      <c r="Y647" s="199"/>
      <c r="Z647" s="199"/>
      <c r="AA647" s="43"/>
      <c r="AB647" s="199"/>
      <c r="AC647" s="196"/>
      <c r="AD647" s="461"/>
    </row>
    <row r="648" spans="1:30" ht="15.75" customHeight="1" x14ac:dyDescent="0.2">
      <c r="A648" s="460"/>
      <c r="B648" s="460"/>
      <c r="C648" s="194"/>
      <c r="D648" s="43"/>
      <c r="E648" s="43"/>
      <c r="F648" s="43"/>
      <c r="G648" s="196"/>
      <c r="H648" s="196"/>
      <c r="I648" s="196"/>
      <c r="J648" s="196"/>
      <c r="K648" s="197"/>
      <c r="L648" s="197"/>
      <c r="M648" s="197"/>
      <c r="N648" s="197"/>
      <c r="O648" s="197"/>
      <c r="P648" s="197"/>
      <c r="Q648" s="198"/>
      <c r="R648" s="257"/>
      <c r="S648" s="200"/>
      <c r="T648" s="200"/>
      <c r="U648" s="43"/>
      <c r="V648" s="199"/>
      <c r="W648" s="199"/>
      <c r="X648" s="199"/>
      <c r="Y648" s="199"/>
      <c r="Z648" s="199"/>
      <c r="AA648" s="43"/>
      <c r="AB648" s="199"/>
      <c r="AC648" s="196"/>
      <c r="AD648" s="461"/>
    </row>
    <row r="649" spans="1:30" ht="15.75" customHeight="1" x14ac:dyDescent="0.2">
      <c r="A649" s="460"/>
      <c r="B649" s="460"/>
      <c r="C649" s="194"/>
      <c r="D649" s="43"/>
      <c r="E649" s="43"/>
      <c r="F649" s="43"/>
      <c r="G649" s="196"/>
      <c r="H649" s="196"/>
      <c r="I649" s="196"/>
      <c r="J649" s="196"/>
      <c r="K649" s="197"/>
      <c r="L649" s="197"/>
      <c r="M649" s="197"/>
      <c r="N649" s="197"/>
      <c r="O649" s="197"/>
      <c r="P649" s="197"/>
      <c r="Q649" s="198"/>
      <c r="R649" s="257"/>
      <c r="S649" s="200"/>
      <c r="T649" s="200"/>
      <c r="U649" s="43"/>
      <c r="V649" s="199"/>
      <c r="W649" s="199"/>
      <c r="X649" s="199"/>
      <c r="Y649" s="199"/>
      <c r="Z649" s="199"/>
      <c r="AA649" s="43"/>
      <c r="AB649" s="199"/>
      <c r="AC649" s="196"/>
      <c r="AD649" s="461"/>
    </row>
    <row r="650" spans="1:30" ht="15.75" customHeight="1" x14ac:dyDescent="0.2">
      <c r="A650" s="460"/>
      <c r="B650" s="460"/>
      <c r="C650" s="194"/>
      <c r="D650" s="43"/>
      <c r="E650" s="43"/>
      <c r="F650" s="43"/>
      <c r="G650" s="196"/>
      <c r="H650" s="196"/>
      <c r="I650" s="196"/>
      <c r="J650" s="196"/>
      <c r="K650" s="197"/>
      <c r="L650" s="197"/>
      <c r="M650" s="197"/>
      <c r="N650" s="197"/>
      <c r="O650" s="197"/>
      <c r="P650" s="197"/>
      <c r="Q650" s="198"/>
      <c r="R650" s="257"/>
      <c r="S650" s="200"/>
      <c r="T650" s="200"/>
      <c r="U650" s="43"/>
      <c r="V650" s="199"/>
      <c r="W650" s="199"/>
      <c r="X650" s="199"/>
      <c r="Y650" s="199"/>
      <c r="Z650" s="199"/>
      <c r="AA650" s="43"/>
      <c r="AB650" s="199"/>
      <c r="AC650" s="196"/>
      <c r="AD650" s="461"/>
    </row>
    <row r="651" spans="1:30" ht="15.75" customHeight="1" x14ac:dyDescent="0.2">
      <c r="A651" s="460"/>
      <c r="B651" s="460"/>
      <c r="C651" s="194"/>
      <c r="D651" s="43"/>
      <c r="E651" s="43"/>
      <c r="F651" s="43"/>
      <c r="G651" s="196"/>
      <c r="H651" s="196"/>
      <c r="I651" s="196"/>
      <c r="J651" s="196"/>
      <c r="K651" s="197"/>
      <c r="L651" s="197"/>
      <c r="M651" s="197"/>
      <c r="N651" s="197"/>
      <c r="O651" s="197"/>
      <c r="P651" s="197"/>
      <c r="Q651" s="198"/>
      <c r="R651" s="257"/>
      <c r="S651" s="200"/>
      <c r="T651" s="200"/>
      <c r="U651" s="43"/>
      <c r="V651" s="199"/>
      <c r="W651" s="199"/>
      <c r="X651" s="199"/>
      <c r="Y651" s="199"/>
      <c r="Z651" s="199"/>
      <c r="AA651" s="43"/>
      <c r="AB651" s="199"/>
      <c r="AC651" s="196"/>
      <c r="AD651" s="461"/>
    </row>
    <row r="652" spans="1:30" ht="15.75" customHeight="1" x14ac:dyDescent="0.2">
      <c r="A652" s="460"/>
      <c r="B652" s="460"/>
      <c r="C652" s="194"/>
      <c r="D652" s="43"/>
      <c r="E652" s="43"/>
      <c r="F652" s="43"/>
      <c r="G652" s="196"/>
      <c r="H652" s="196"/>
      <c r="I652" s="196"/>
      <c r="J652" s="196"/>
      <c r="K652" s="197"/>
      <c r="L652" s="197"/>
      <c r="M652" s="197"/>
      <c r="N652" s="197"/>
      <c r="O652" s="197"/>
      <c r="P652" s="197"/>
      <c r="Q652" s="198"/>
      <c r="R652" s="257"/>
      <c r="S652" s="200"/>
      <c r="T652" s="200"/>
      <c r="U652" s="43"/>
      <c r="V652" s="199"/>
      <c r="W652" s="199"/>
      <c r="X652" s="199"/>
      <c r="Y652" s="199"/>
      <c r="Z652" s="199"/>
      <c r="AA652" s="43"/>
      <c r="AB652" s="199"/>
      <c r="AC652" s="196"/>
      <c r="AD652" s="461"/>
    </row>
    <row r="653" spans="1:30" ht="15.75" customHeight="1" x14ac:dyDescent="0.2">
      <c r="A653" s="460"/>
      <c r="B653" s="460"/>
      <c r="C653" s="194"/>
      <c r="D653" s="43"/>
      <c r="E653" s="43"/>
      <c r="F653" s="43"/>
      <c r="G653" s="196"/>
      <c r="H653" s="196"/>
      <c r="I653" s="196"/>
      <c r="J653" s="196"/>
      <c r="K653" s="197"/>
      <c r="L653" s="197"/>
      <c r="M653" s="197"/>
      <c r="N653" s="197"/>
      <c r="O653" s="197"/>
      <c r="P653" s="197"/>
      <c r="Q653" s="198"/>
      <c r="R653" s="257"/>
      <c r="S653" s="200"/>
      <c r="T653" s="200"/>
      <c r="U653" s="43"/>
      <c r="V653" s="199"/>
      <c r="W653" s="199"/>
      <c r="X653" s="199"/>
      <c r="Y653" s="199"/>
      <c r="Z653" s="199"/>
      <c r="AA653" s="43"/>
      <c r="AB653" s="199"/>
      <c r="AC653" s="196"/>
      <c r="AD653" s="461"/>
    </row>
    <row r="654" spans="1:30" ht="15.75" customHeight="1" x14ac:dyDescent="0.2">
      <c r="A654" s="460"/>
      <c r="B654" s="460"/>
      <c r="C654" s="194"/>
      <c r="D654" s="43"/>
      <c r="E654" s="43"/>
      <c r="F654" s="43"/>
      <c r="G654" s="196"/>
      <c r="H654" s="196"/>
      <c r="I654" s="196"/>
      <c r="J654" s="196"/>
      <c r="K654" s="197"/>
      <c r="L654" s="197"/>
      <c r="M654" s="197"/>
      <c r="N654" s="197"/>
      <c r="O654" s="197"/>
      <c r="P654" s="197"/>
      <c r="Q654" s="198"/>
      <c r="R654" s="257"/>
      <c r="S654" s="200"/>
      <c r="T654" s="200"/>
      <c r="U654" s="43"/>
      <c r="V654" s="199"/>
      <c r="W654" s="199"/>
      <c r="X654" s="199"/>
      <c r="Y654" s="199"/>
      <c r="Z654" s="199"/>
      <c r="AA654" s="43"/>
      <c r="AB654" s="199"/>
      <c r="AC654" s="196"/>
      <c r="AD654" s="461"/>
    </row>
    <row r="655" spans="1:30" ht="15.75" customHeight="1" x14ac:dyDescent="0.2">
      <c r="A655" s="460"/>
      <c r="B655" s="460"/>
      <c r="C655" s="194"/>
      <c r="D655" s="43"/>
      <c r="E655" s="43"/>
      <c r="F655" s="43"/>
      <c r="G655" s="196"/>
      <c r="H655" s="196"/>
      <c r="I655" s="196"/>
      <c r="J655" s="196"/>
      <c r="K655" s="197"/>
      <c r="L655" s="197"/>
      <c r="M655" s="197"/>
      <c r="N655" s="197"/>
      <c r="O655" s="197"/>
      <c r="P655" s="197"/>
      <c r="Q655" s="198"/>
      <c r="R655" s="257"/>
      <c r="S655" s="200"/>
      <c r="T655" s="200"/>
      <c r="U655" s="43"/>
      <c r="V655" s="199"/>
      <c r="W655" s="199"/>
      <c r="X655" s="199"/>
      <c r="Y655" s="199"/>
      <c r="Z655" s="199"/>
      <c r="AA655" s="43"/>
      <c r="AB655" s="199"/>
      <c r="AC655" s="196"/>
      <c r="AD655" s="461"/>
    </row>
    <row r="656" spans="1:30" ht="15.75" customHeight="1" x14ac:dyDescent="0.2">
      <c r="A656" s="460"/>
      <c r="B656" s="460"/>
      <c r="C656" s="194"/>
      <c r="D656" s="43"/>
      <c r="E656" s="43"/>
      <c r="F656" s="43"/>
      <c r="G656" s="196"/>
      <c r="H656" s="196"/>
      <c r="I656" s="196"/>
      <c r="J656" s="196"/>
      <c r="K656" s="197"/>
      <c r="L656" s="197"/>
      <c r="M656" s="197"/>
      <c r="N656" s="197"/>
      <c r="O656" s="197"/>
      <c r="P656" s="197"/>
      <c r="Q656" s="198"/>
      <c r="R656" s="257"/>
      <c r="S656" s="200"/>
      <c r="T656" s="200"/>
      <c r="U656" s="43"/>
      <c r="V656" s="199"/>
      <c r="W656" s="199"/>
      <c r="X656" s="199"/>
      <c r="Y656" s="199"/>
      <c r="Z656" s="199"/>
      <c r="AA656" s="43"/>
      <c r="AB656" s="199"/>
      <c r="AC656" s="196"/>
      <c r="AD656" s="461"/>
    </row>
    <row r="657" spans="1:30" ht="15.75" customHeight="1" x14ac:dyDescent="0.2">
      <c r="A657" s="460"/>
      <c r="B657" s="460"/>
      <c r="C657" s="194"/>
      <c r="D657" s="43"/>
      <c r="E657" s="43"/>
      <c r="F657" s="43"/>
      <c r="G657" s="196"/>
      <c r="H657" s="196"/>
      <c r="I657" s="196"/>
      <c r="J657" s="196"/>
      <c r="K657" s="197"/>
      <c r="L657" s="197"/>
      <c r="M657" s="197"/>
      <c r="N657" s="197"/>
      <c r="O657" s="197"/>
      <c r="P657" s="197"/>
      <c r="Q657" s="198"/>
      <c r="R657" s="257"/>
      <c r="S657" s="200"/>
      <c r="T657" s="200"/>
      <c r="U657" s="43"/>
      <c r="V657" s="199"/>
      <c r="W657" s="199"/>
      <c r="X657" s="199"/>
      <c r="Y657" s="199"/>
      <c r="Z657" s="199"/>
      <c r="AA657" s="43"/>
      <c r="AB657" s="199"/>
      <c r="AC657" s="196"/>
      <c r="AD657" s="461"/>
    </row>
    <row r="658" spans="1:30" ht="15.75" customHeight="1" x14ac:dyDescent="0.2">
      <c r="A658" s="460"/>
      <c r="B658" s="460"/>
      <c r="C658" s="194"/>
      <c r="D658" s="43"/>
      <c r="E658" s="43"/>
      <c r="F658" s="43"/>
      <c r="G658" s="196"/>
      <c r="H658" s="196"/>
      <c r="I658" s="196"/>
      <c r="J658" s="196"/>
      <c r="K658" s="197"/>
      <c r="L658" s="197"/>
      <c r="M658" s="197"/>
      <c r="N658" s="197"/>
      <c r="O658" s="197"/>
      <c r="P658" s="197"/>
      <c r="Q658" s="198"/>
      <c r="R658" s="257"/>
      <c r="S658" s="200"/>
      <c r="T658" s="200"/>
      <c r="U658" s="43"/>
      <c r="V658" s="199"/>
      <c r="W658" s="199"/>
      <c r="X658" s="199"/>
      <c r="Y658" s="199"/>
      <c r="Z658" s="199"/>
      <c r="AA658" s="43"/>
      <c r="AB658" s="199"/>
      <c r="AC658" s="196"/>
      <c r="AD658" s="461"/>
    </row>
    <row r="659" spans="1:30" ht="15.75" customHeight="1" x14ac:dyDescent="0.2">
      <c r="A659" s="460"/>
      <c r="B659" s="460"/>
      <c r="C659" s="194"/>
      <c r="D659" s="43"/>
      <c r="E659" s="43"/>
      <c r="F659" s="43"/>
      <c r="G659" s="196"/>
      <c r="H659" s="196"/>
      <c r="I659" s="196"/>
      <c r="J659" s="196"/>
      <c r="K659" s="197"/>
      <c r="L659" s="197"/>
      <c r="M659" s="197"/>
      <c r="N659" s="197"/>
      <c r="O659" s="197"/>
      <c r="P659" s="197"/>
      <c r="Q659" s="198"/>
      <c r="R659" s="257"/>
      <c r="S659" s="200"/>
      <c r="T659" s="200"/>
      <c r="U659" s="43"/>
      <c r="V659" s="199"/>
      <c r="W659" s="199"/>
      <c r="X659" s="199"/>
      <c r="Y659" s="199"/>
      <c r="Z659" s="199"/>
      <c r="AA659" s="43"/>
      <c r="AB659" s="199"/>
      <c r="AC659" s="196"/>
      <c r="AD659" s="461"/>
    </row>
    <row r="660" spans="1:30" ht="15.75" customHeight="1" x14ac:dyDescent="0.2">
      <c r="A660" s="460"/>
      <c r="B660" s="460"/>
      <c r="C660" s="194"/>
      <c r="D660" s="43"/>
      <c r="E660" s="43"/>
      <c r="F660" s="43"/>
      <c r="G660" s="196"/>
      <c r="H660" s="196"/>
      <c r="I660" s="196"/>
      <c r="J660" s="196"/>
      <c r="K660" s="197"/>
      <c r="L660" s="197"/>
      <c r="M660" s="197"/>
      <c r="N660" s="197"/>
      <c r="O660" s="197"/>
      <c r="P660" s="197"/>
      <c r="Q660" s="198"/>
      <c r="R660" s="257"/>
      <c r="S660" s="200"/>
      <c r="T660" s="200"/>
      <c r="U660" s="43"/>
      <c r="V660" s="199"/>
      <c r="W660" s="199"/>
      <c r="X660" s="199"/>
      <c r="Y660" s="199"/>
      <c r="Z660" s="199"/>
      <c r="AA660" s="43"/>
      <c r="AB660" s="199"/>
      <c r="AC660" s="196"/>
      <c r="AD660" s="461"/>
    </row>
    <row r="661" spans="1:30" ht="15.75" customHeight="1" x14ac:dyDescent="0.2">
      <c r="A661" s="460"/>
      <c r="B661" s="460"/>
      <c r="C661" s="194"/>
      <c r="D661" s="43"/>
      <c r="E661" s="43"/>
      <c r="F661" s="43"/>
      <c r="G661" s="196"/>
      <c r="H661" s="196"/>
      <c r="I661" s="196"/>
      <c r="J661" s="196"/>
      <c r="K661" s="197"/>
      <c r="L661" s="197"/>
      <c r="M661" s="197"/>
      <c r="N661" s="197"/>
      <c r="O661" s="197"/>
      <c r="P661" s="197"/>
      <c r="Q661" s="198"/>
      <c r="R661" s="257"/>
      <c r="S661" s="200"/>
      <c r="T661" s="200"/>
      <c r="U661" s="43"/>
      <c r="V661" s="199"/>
      <c r="W661" s="199"/>
      <c r="X661" s="199"/>
      <c r="Y661" s="199"/>
      <c r="Z661" s="199"/>
      <c r="AA661" s="43"/>
      <c r="AB661" s="199"/>
      <c r="AC661" s="196"/>
      <c r="AD661" s="461"/>
    </row>
    <row r="662" spans="1:30" ht="15.75" customHeight="1" x14ac:dyDescent="0.2">
      <c r="A662" s="460"/>
      <c r="B662" s="460"/>
      <c r="C662" s="194"/>
      <c r="D662" s="43"/>
      <c r="E662" s="43"/>
      <c r="F662" s="43"/>
      <c r="G662" s="196"/>
      <c r="H662" s="196"/>
      <c r="I662" s="196"/>
      <c r="J662" s="196"/>
      <c r="K662" s="197"/>
      <c r="L662" s="197"/>
      <c r="M662" s="197"/>
      <c r="N662" s="197"/>
      <c r="O662" s="197"/>
      <c r="P662" s="197"/>
      <c r="Q662" s="198"/>
      <c r="R662" s="257"/>
      <c r="S662" s="200"/>
      <c r="T662" s="200"/>
      <c r="U662" s="43"/>
      <c r="V662" s="199"/>
      <c r="W662" s="199"/>
      <c r="X662" s="199"/>
      <c r="Y662" s="199"/>
      <c r="Z662" s="199"/>
      <c r="AA662" s="43"/>
      <c r="AB662" s="199"/>
      <c r="AC662" s="196"/>
      <c r="AD662" s="461"/>
    </row>
    <row r="663" spans="1:30" ht="15.75" customHeight="1" x14ac:dyDescent="0.2">
      <c r="A663" s="460"/>
      <c r="B663" s="460"/>
      <c r="C663" s="194"/>
      <c r="D663" s="43"/>
      <c r="E663" s="43"/>
      <c r="F663" s="43"/>
      <c r="G663" s="196"/>
      <c r="H663" s="196"/>
      <c r="I663" s="196"/>
      <c r="J663" s="196"/>
      <c r="K663" s="197"/>
      <c r="L663" s="197"/>
      <c r="M663" s="197"/>
      <c r="N663" s="197"/>
      <c r="O663" s="197"/>
      <c r="P663" s="197"/>
      <c r="Q663" s="198"/>
      <c r="R663" s="257"/>
      <c r="S663" s="200"/>
      <c r="T663" s="200"/>
      <c r="U663" s="43"/>
      <c r="V663" s="199"/>
      <c r="W663" s="199"/>
      <c r="X663" s="199"/>
      <c r="Y663" s="199"/>
      <c r="Z663" s="199"/>
      <c r="AA663" s="43"/>
      <c r="AB663" s="199"/>
      <c r="AC663" s="196"/>
      <c r="AD663" s="461"/>
    </row>
    <row r="664" spans="1:30" ht="15.75" customHeight="1" x14ac:dyDescent="0.2">
      <c r="A664" s="460"/>
      <c r="B664" s="460"/>
      <c r="C664" s="194"/>
      <c r="D664" s="43"/>
      <c r="E664" s="43"/>
      <c r="F664" s="43"/>
      <c r="G664" s="196"/>
      <c r="H664" s="196"/>
      <c r="I664" s="196"/>
      <c r="J664" s="196"/>
      <c r="K664" s="197"/>
      <c r="L664" s="197"/>
      <c r="M664" s="197"/>
      <c r="N664" s="197"/>
      <c r="O664" s="197"/>
      <c r="P664" s="197"/>
      <c r="Q664" s="198"/>
      <c r="R664" s="257"/>
      <c r="S664" s="200"/>
      <c r="T664" s="200"/>
      <c r="U664" s="43"/>
      <c r="V664" s="199"/>
      <c r="W664" s="199"/>
      <c r="X664" s="199"/>
      <c r="Y664" s="199"/>
      <c r="Z664" s="199"/>
      <c r="AA664" s="43"/>
      <c r="AB664" s="199"/>
      <c r="AC664" s="196"/>
      <c r="AD664" s="461"/>
    </row>
    <row r="665" spans="1:30" ht="15.75" customHeight="1" x14ac:dyDescent="0.2">
      <c r="A665" s="460"/>
      <c r="B665" s="460"/>
      <c r="C665" s="194"/>
      <c r="D665" s="43"/>
      <c r="E665" s="43"/>
      <c r="F665" s="43"/>
      <c r="G665" s="196"/>
      <c r="H665" s="196"/>
      <c r="I665" s="196"/>
      <c r="J665" s="196"/>
      <c r="K665" s="197"/>
      <c r="L665" s="197"/>
      <c r="M665" s="197"/>
      <c r="N665" s="197"/>
      <c r="O665" s="197"/>
      <c r="P665" s="197"/>
      <c r="Q665" s="198"/>
      <c r="R665" s="257"/>
      <c r="S665" s="200"/>
      <c r="T665" s="200"/>
      <c r="U665" s="43"/>
      <c r="V665" s="199"/>
      <c r="W665" s="199"/>
      <c r="X665" s="199"/>
      <c r="Y665" s="199"/>
      <c r="Z665" s="199"/>
      <c r="AA665" s="43"/>
      <c r="AB665" s="199"/>
      <c r="AC665" s="196"/>
      <c r="AD665" s="461"/>
    </row>
    <row r="666" spans="1:30" ht="15.75" customHeight="1" x14ac:dyDescent="0.2">
      <c r="A666" s="460"/>
      <c r="B666" s="460"/>
      <c r="C666" s="194"/>
      <c r="D666" s="43"/>
      <c r="E666" s="43"/>
      <c r="F666" s="43"/>
      <c r="G666" s="196"/>
      <c r="H666" s="196"/>
      <c r="I666" s="196"/>
      <c r="J666" s="196"/>
      <c r="K666" s="197"/>
      <c r="L666" s="197"/>
      <c r="M666" s="197"/>
      <c r="N666" s="197"/>
      <c r="O666" s="197"/>
      <c r="P666" s="197"/>
      <c r="Q666" s="198"/>
      <c r="R666" s="257"/>
      <c r="S666" s="200"/>
      <c r="T666" s="200"/>
      <c r="U666" s="43"/>
      <c r="V666" s="199"/>
      <c r="W666" s="199"/>
      <c r="X666" s="199"/>
      <c r="Y666" s="199"/>
      <c r="Z666" s="199"/>
      <c r="AA666" s="43"/>
      <c r="AB666" s="199"/>
      <c r="AC666" s="196"/>
      <c r="AD666" s="461"/>
    </row>
    <row r="667" spans="1:30" ht="15.75" customHeight="1" x14ac:dyDescent="0.2">
      <c r="A667" s="460"/>
      <c r="B667" s="460"/>
      <c r="C667" s="194"/>
      <c r="D667" s="43"/>
      <c r="E667" s="43"/>
      <c r="F667" s="43"/>
      <c r="G667" s="196"/>
      <c r="H667" s="196"/>
      <c r="I667" s="196"/>
      <c r="J667" s="196"/>
      <c r="K667" s="197"/>
      <c r="L667" s="197"/>
      <c r="M667" s="197"/>
      <c r="N667" s="197"/>
      <c r="O667" s="197"/>
      <c r="P667" s="197"/>
      <c r="Q667" s="198"/>
      <c r="R667" s="257"/>
      <c r="S667" s="200"/>
      <c r="T667" s="200"/>
      <c r="U667" s="43"/>
      <c r="V667" s="199"/>
      <c r="W667" s="199"/>
      <c r="X667" s="199"/>
      <c r="Y667" s="199"/>
      <c r="Z667" s="199"/>
      <c r="AA667" s="43"/>
      <c r="AB667" s="199"/>
      <c r="AC667" s="196"/>
      <c r="AD667" s="461"/>
    </row>
    <row r="668" spans="1:30" ht="15.75" customHeight="1" x14ac:dyDescent="0.2">
      <c r="A668" s="460"/>
      <c r="B668" s="460"/>
      <c r="C668" s="194"/>
      <c r="D668" s="43"/>
      <c r="E668" s="43"/>
      <c r="F668" s="43"/>
      <c r="G668" s="196"/>
      <c r="H668" s="196"/>
      <c r="I668" s="196"/>
      <c r="J668" s="196"/>
      <c r="K668" s="197"/>
      <c r="L668" s="197"/>
      <c r="M668" s="197"/>
      <c r="N668" s="197"/>
      <c r="O668" s="197"/>
      <c r="P668" s="197"/>
      <c r="Q668" s="198"/>
      <c r="R668" s="257"/>
      <c r="S668" s="200"/>
      <c r="T668" s="200"/>
      <c r="U668" s="43"/>
      <c r="V668" s="199"/>
      <c r="W668" s="199"/>
      <c r="X668" s="199"/>
      <c r="Y668" s="199"/>
      <c r="Z668" s="199"/>
      <c r="AA668" s="43"/>
      <c r="AB668" s="199"/>
      <c r="AC668" s="196"/>
      <c r="AD668" s="461"/>
    </row>
    <row r="669" spans="1:30" ht="15.75" customHeight="1" x14ac:dyDescent="0.2">
      <c r="A669" s="460"/>
      <c r="B669" s="460"/>
      <c r="C669" s="194"/>
      <c r="D669" s="43"/>
      <c r="E669" s="43"/>
      <c r="F669" s="43"/>
      <c r="G669" s="196"/>
      <c r="H669" s="196"/>
      <c r="I669" s="196"/>
      <c r="J669" s="196"/>
      <c r="K669" s="197"/>
      <c r="L669" s="197"/>
      <c r="M669" s="197"/>
      <c r="N669" s="197"/>
      <c r="O669" s="197"/>
      <c r="P669" s="197"/>
      <c r="Q669" s="198"/>
      <c r="R669" s="257"/>
      <c r="S669" s="200"/>
      <c r="T669" s="200"/>
      <c r="U669" s="43"/>
      <c r="V669" s="199"/>
      <c r="W669" s="199"/>
      <c r="X669" s="199"/>
      <c r="Y669" s="199"/>
      <c r="Z669" s="199"/>
      <c r="AA669" s="43"/>
      <c r="AB669" s="199"/>
      <c r="AC669" s="196"/>
      <c r="AD669" s="461"/>
    </row>
    <row r="670" spans="1:30" ht="15.75" customHeight="1" x14ac:dyDescent="0.2">
      <c r="A670" s="460"/>
      <c r="B670" s="460"/>
      <c r="C670" s="194"/>
      <c r="D670" s="43"/>
      <c r="E670" s="43"/>
      <c r="F670" s="43"/>
      <c r="G670" s="196"/>
      <c r="H670" s="196"/>
      <c r="I670" s="196"/>
      <c r="J670" s="196"/>
      <c r="K670" s="197"/>
      <c r="L670" s="197"/>
      <c r="M670" s="197"/>
      <c r="N670" s="197"/>
      <c r="O670" s="197"/>
      <c r="P670" s="197"/>
      <c r="Q670" s="198"/>
      <c r="R670" s="257"/>
      <c r="S670" s="200"/>
      <c r="T670" s="200"/>
      <c r="U670" s="43"/>
      <c r="V670" s="199"/>
      <c r="W670" s="199"/>
      <c r="X670" s="199"/>
      <c r="Y670" s="199"/>
      <c r="Z670" s="199"/>
      <c r="AA670" s="43"/>
      <c r="AB670" s="199"/>
      <c r="AC670" s="196"/>
      <c r="AD670" s="461"/>
    </row>
    <row r="671" spans="1:30" ht="15.75" customHeight="1" x14ac:dyDescent="0.2">
      <c r="A671" s="460"/>
      <c r="B671" s="460"/>
      <c r="C671" s="194"/>
      <c r="D671" s="43"/>
      <c r="E671" s="43"/>
      <c r="F671" s="43"/>
      <c r="G671" s="196"/>
      <c r="H671" s="196"/>
      <c r="I671" s="196"/>
      <c r="J671" s="196"/>
      <c r="K671" s="197"/>
      <c r="L671" s="197"/>
      <c r="M671" s="197"/>
      <c r="N671" s="197"/>
      <c r="O671" s="197"/>
      <c r="P671" s="197"/>
      <c r="Q671" s="198"/>
      <c r="R671" s="257"/>
      <c r="S671" s="200"/>
      <c r="T671" s="200"/>
      <c r="U671" s="43"/>
      <c r="V671" s="199"/>
      <c r="W671" s="199"/>
      <c r="X671" s="199"/>
      <c r="Y671" s="199"/>
      <c r="Z671" s="199"/>
      <c r="AA671" s="43"/>
      <c r="AB671" s="199"/>
      <c r="AC671" s="196"/>
      <c r="AD671" s="461"/>
    </row>
    <row r="672" spans="1:30" ht="15.75" customHeight="1" x14ac:dyDescent="0.2">
      <c r="A672" s="460"/>
      <c r="B672" s="460"/>
      <c r="C672" s="194"/>
      <c r="D672" s="43"/>
      <c r="E672" s="43"/>
      <c r="F672" s="43"/>
      <c r="G672" s="196"/>
      <c r="H672" s="196"/>
      <c r="I672" s="196"/>
      <c r="J672" s="196"/>
      <c r="K672" s="197"/>
      <c r="L672" s="197"/>
      <c r="M672" s="197"/>
      <c r="N672" s="197"/>
      <c r="O672" s="197"/>
      <c r="P672" s="197"/>
      <c r="Q672" s="198"/>
      <c r="R672" s="257"/>
      <c r="S672" s="200"/>
      <c r="T672" s="200"/>
      <c r="U672" s="43"/>
      <c r="V672" s="199"/>
      <c r="W672" s="199"/>
      <c r="X672" s="199"/>
      <c r="Y672" s="199"/>
      <c r="Z672" s="199"/>
      <c r="AA672" s="43"/>
      <c r="AB672" s="199"/>
      <c r="AC672" s="196"/>
      <c r="AD672" s="461"/>
    </row>
    <row r="673" spans="1:30" ht="15.75" customHeight="1" x14ac:dyDescent="0.2">
      <c r="A673" s="460"/>
      <c r="B673" s="460"/>
      <c r="C673" s="194"/>
      <c r="D673" s="43"/>
      <c r="E673" s="43"/>
      <c r="F673" s="43"/>
      <c r="G673" s="196"/>
      <c r="H673" s="196"/>
      <c r="I673" s="196"/>
      <c r="J673" s="196"/>
      <c r="K673" s="197"/>
      <c r="L673" s="197"/>
      <c r="M673" s="197"/>
      <c r="N673" s="197"/>
      <c r="O673" s="197"/>
      <c r="P673" s="197"/>
      <c r="Q673" s="198"/>
      <c r="R673" s="257"/>
      <c r="S673" s="200"/>
      <c r="T673" s="200"/>
      <c r="U673" s="43"/>
      <c r="V673" s="199"/>
      <c r="W673" s="199"/>
      <c r="X673" s="199"/>
      <c r="Y673" s="199"/>
      <c r="Z673" s="199"/>
      <c r="AA673" s="43"/>
      <c r="AB673" s="199"/>
      <c r="AC673" s="196"/>
      <c r="AD673" s="461"/>
    </row>
    <row r="674" spans="1:30" ht="15.75" customHeight="1" x14ac:dyDescent="0.2">
      <c r="A674" s="460"/>
      <c r="B674" s="460"/>
      <c r="C674" s="194"/>
      <c r="D674" s="43"/>
      <c r="E674" s="43"/>
      <c r="F674" s="43"/>
      <c r="G674" s="196"/>
      <c r="H674" s="196"/>
      <c r="I674" s="196"/>
      <c r="J674" s="196"/>
      <c r="K674" s="197"/>
      <c r="L674" s="197"/>
      <c r="M674" s="197"/>
      <c r="N674" s="197"/>
      <c r="O674" s="197"/>
      <c r="P674" s="197"/>
      <c r="Q674" s="198"/>
      <c r="R674" s="257"/>
      <c r="S674" s="200"/>
      <c r="T674" s="200"/>
      <c r="U674" s="43"/>
      <c r="V674" s="199"/>
      <c r="W674" s="199"/>
      <c r="X674" s="199"/>
      <c r="Y674" s="199"/>
      <c r="Z674" s="199"/>
      <c r="AA674" s="43"/>
      <c r="AB674" s="199"/>
      <c r="AC674" s="196"/>
      <c r="AD674" s="461"/>
    </row>
    <row r="675" spans="1:30" ht="15.75" customHeight="1" x14ac:dyDescent="0.2">
      <c r="A675" s="460"/>
      <c r="B675" s="460"/>
      <c r="C675" s="194"/>
      <c r="D675" s="43"/>
      <c r="E675" s="43"/>
      <c r="F675" s="43"/>
      <c r="G675" s="196"/>
      <c r="H675" s="196"/>
      <c r="I675" s="196"/>
      <c r="J675" s="196"/>
      <c r="K675" s="197"/>
      <c r="L675" s="197"/>
      <c r="M675" s="197"/>
      <c r="N675" s="197"/>
      <c r="O675" s="197"/>
      <c r="P675" s="197"/>
      <c r="Q675" s="198"/>
      <c r="R675" s="257"/>
      <c r="S675" s="200"/>
      <c r="T675" s="200"/>
      <c r="U675" s="43"/>
      <c r="V675" s="199"/>
      <c r="W675" s="199"/>
      <c r="X675" s="199"/>
      <c r="Y675" s="199"/>
      <c r="Z675" s="199"/>
      <c r="AA675" s="43"/>
      <c r="AB675" s="199"/>
      <c r="AC675" s="196"/>
      <c r="AD675" s="461"/>
    </row>
    <row r="676" spans="1:30" ht="15.75" customHeight="1" x14ac:dyDescent="0.2">
      <c r="A676" s="460"/>
      <c r="B676" s="460"/>
      <c r="C676" s="194"/>
      <c r="D676" s="43"/>
      <c r="E676" s="43"/>
      <c r="F676" s="43"/>
      <c r="G676" s="196"/>
      <c r="H676" s="196"/>
      <c r="I676" s="196"/>
      <c r="J676" s="196"/>
      <c r="K676" s="197"/>
      <c r="L676" s="197"/>
      <c r="M676" s="197"/>
      <c r="N676" s="197"/>
      <c r="O676" s="197"/>
      <c r="P676" s="197"/>
      <c r="Q676" s="198"/>
      <c r="R676" s="257"/>
      <c r="S676" s="200"/>
      <c r="T676" s="200"/>
      <c r="U676" s="43"/>
      <c r="V676" s="199"/>
      <c r="W676" s="199"/>
      <c r="X676" s="199"/>
      <c r="Y676" s="199"/>
      <c r="Z676" s="199"/>
      <c r="AA676" s="43"/>
      <c r="AB676" s="199"/>
      <c r="AC676" s="196"/>
      <c r="AD676" s="461"/>
    </row>
    <row r="677" spans="1:30" ht="15.75" customHeight="1" x14ac:dyDescent="0.2">
      <c r="A677" s="460"/>
      <c r="B677" s="460"/>
      <c r="C677" s="194"/>
      <c r="D677" s="43"/>
      <c r="E677" s="43"/>
      <c r="F677" s="43"/>
      <c r="G677" s="196"/>
      <c r="H677" s="196"/>
      <c r="I677" s="196"/>
      <c r="J677" s="196"/>
      <c r="K677" s="197"/>
      <c r="L677" s="197"/>
      <c r="M677" s="197"/>
      <c r="N677" s="197"/>
      <c r="O677" s="197"/>
      <c r="P677" s="197"/>
      <c r="Q677" s="198"/>
      <c r="R677" s="257"/>
      <c r="S677" s="200"/>
      <c r="T677" s="200"/>
      <c r="U677" s="43"/>
      <c r="V677" s="199"/>
      <c r="W677" s="199"/>
      <c r="X677" s="199"/>
      <c r="Y677" s="199"/>
      <c r="Z677" s="199"/>
      <c r="AA677" s="43"/>
      <c r="AB677" s="199"/>
      <c r="AC677" s="196"/>
      <c r="AD677" s="461"/>
    </row>
    <row r="678" spans="1:30" ht="15.75" customHeight="1" x14ac:dyDescent="0.2">
      <c r="A678" s="460"/>
      <c r="B678" s="460"/>
      <c r="C678" s="194"/>
      <c r="D678" s="43"/>
      <c r="E678" s="43"/>
      <c r="F678" s="43"/>
      <c r="G678" s="196"/>
      <c r="H678" s="196"/>
      <c r="I678" s="196"/>
      <c r="J678" s="196"/>
      <c r="K678" s="197"/>
      <c r="L678" s="197"/>
      <c r="M678" s="197"/>
      <c r="N678" s="197"/>
      <c r="O678" s="197"/>
      <c r="P678" s="197"/>
      <c r="Q678" s="198"/>
      <c r="R678" s="257"/>
      <c r="S678" s="200"/>
      <c r="T678" s="200"/>
      <c r="U678" s="43"/>
      <c r="V678" s="199"/>
      <c r="W678" s="199"/>
      <c r="X678" s="199"/>
      <c r="Y678" s="199"/>
      <c r="Z678" s="199"/>
      <c r="AA678" s="43"/>
      <c r="AB678" s="199"/>
      <c r="AC678" s="196"/>
      <c r="AD678" s="461"/>
    </row>
    <row r="679" spans="1:30" ht="15.75" customHeight="1" x14ac:dyDescent="0.2">
      <c r="A679" s="460"/>
      <c r="B679" s="460"/>
      <c r="C679" s="194"/>
      <c r="D679" s="43"/>
      <c r="E679" s="43"/>
      <c r="F679" s="43"/>
      <c r="G679" s="196"/>
      <c r="H679" s="196"/>
      <c r="I679" s="196"/>
      <c r="J679" s="196"/>
      <c r="K679" s="197"/>
      <c r="L679" s="197"/>
      <c r="M679" s="197"/>
      <c r="N679" s="197"/>
      <c r="O679" s="197"/>
      <c r="P679" s="197"/>
      <c r="Q679" s="198"/>
      <c r="R679" s="257"/>
      <c r="S679" s="200"/>
      <c r="T679" s="200"/>
      <c r="U679" s="43"/>
      <c r="V679" s="199"/>
      <c r="W679" s="199"/>
      <c r="X679" s="199"/>
      <c r="Y679" s="199"/>
      <c r="Z679" s="199"/>
      <c r="AA679" s="43"/>
      <c r="AB679" s="199"/>
      <c r="AC679" s="196"/>
      <c r="AD679" s="461"/>
    </row>
    <row r="680" spans="1:30" ht="15.75" customHeight="1" x14ac:dyDescent="0.2">
      <c r="A680" s="460"/>
      <c r="B680" s="460"/>
      <c r="C680" s="194"/>
      <c r="D680" s="43"/>
      <c r="E680" s="43"/>
      <c r="F680" s="43"/>
      <c r="G680" s="196"/>
      <c r="H680" s="196"/>
      <c r="I680" s="196"/>
      <c r="J680" s="196"/>
      <c r="K680" s="197"/>
      <c r="L680" s="197"/>
      <c r="M680" s="197"/>
      <c r="N680" s="197"/>
      <c r="O680" s="197"/>
      <c r="P680" s="197"/>
      <c r="Q680" s="198"/>
      <c r="R680" s="257"/>
      <c r="S680" s="200"/>
      <c r="T680" s="200"/>
      <c r="U680" s="43"/>
      <c r="V680" s="199"/>
      <c r="W680" s="199"/>
      <c r="X680" s="199"/>
      <c r="Y680" s="199"/>
      <c r="Z680" s="199"/>
      <c r="AA680" s="43"/>
      <c r="AB680" s="199"/>
      <c r="AC680" s="196"/>
      <c r="AD680" s="461"/>
    </row>
    <row r="681" spans="1:30" ht="15.75" customHeight="1" x14ac:dyDescent="0.2">
      <c r="A681" s="460"/>
      <c r="B681" s="460"/>
      <c r="C681" s="194"/>
      <c r="D681" s="43"/>
      <c r="E681" s="43"/>
      <c r="F681" s="43"/>
      <c r="G681" s="196"/>
      <c r="H681" s="196"/>
      <c r="I681" s="196"/>
      <c r="J681" s="196"/>
      <c r="K681" s="197"/>
      <c r="L681" s="197"/>
      <c r="M681" s="197"/>
      <c r="N681" s="197"/>
      <c r="O681" s="197"/>
      <c r="P681" s="197"/>
      <c r="Q681" s="198"/>
      <c r="R681" s="257"/>
      <c r="S681" s="200"/>
      <c r="T681" s="200"/>
      <c r="U681" s="43"/>
      <c r="V681" s="199"/>
      <c r="W681" s="199"/>
      <c r="X681" s="199"/>
      <c r="Y681" s="199"/>
      <c r="Z681" s="199"/>
      <c r="AA681" s="43"/>
      <c r="AB681" s="199"/>
      <c r="AC681" s="196"/>
      <c r="AD681" s="461"/>
    </row>
    <row r="682" spans="1:30" ht="15.75" customHeight="1" x14ac:dyDescent="0.2">
      <c r="A682" s="460"/>
      <c r="B682" s="460"/>
      <c r="C682" s="194"/>
      <c r="D682" s="43"/>
      <c r="E682" s="43"/>
      <c r="F682" s="43"/>
      <c r="G682" s="196"/>
      <c r="H682" s="196"/>
      <c r="I682" s="196"/>
      <c r="J682" s="196"/>
      <c r="K682" s="197"/>
      <c r="L682" s="197"/>
      <c r="M682" s="197"/>
      <c r="N682" s="197"/>
      <c r="O682" s="197"/>
      <c r="P682" s="197"/>
      <c r="Q682" s="198"/>
      <c r="R682" s="257"/>
      <c r="S682" s="200"/>
      <c r="T682" s="200"/>
      <c r="U682" s="43"/>
      <c r="V682" s="199"/>
      <c r="W682" s="199"/>
      <c r="X682" s="199"/>
      <c r="Y682" s="199"/>
      <c r="Z682" s="199"/>
      <c r="AA682" s="43"/>
      <c r="AB682" s="199"/>
      <c r="AC682" s="196"/>
      <c r="AD682" s="461"/>
    </row>
    <row r="683" spans="1:30" ht="15.75" customHeight="1" x14ac:dyDescent="0.2">
      <c r="A683" s="460"/>
      <c r="B683" s="460"/>
      <c r="C683" s="194"/>
      <c r="D683" s="43"/>
      <c r="E683" s="43"/>
      <c r="F683" s="43"/>
      <c r="G683" s="196"/>
      <c r="H683" s="196"/>
      <c r="I683" s="196"/>
      <c r="J683" s="196"/>
      <c r="K683" s="197"/>
      <c r="L683" s="197"/>
      <c r="M683" s="197"/>
      <c r="N683" s="197"/>
      <c r="O683" s="197"/>
      <c r="P683" s="197"/>
      <c r="Q683" s="198"/>
      <c r="R683" s="257"/>
      <c r="S683" s="200"/>
      <c r="T683" s="200"/>
      <c r="U683" s="43"/>
      <c r="V683" s="199"/>
      <c r="W683" s="199"/>
      <c r="X683" s="199"/>
      <c r="Y683" s="199"/>
      <c r="Z683" s="199"/>
      <c r="AA683" s="43"/>
      <c r="AB683" s="199"/>
      <c r="AC683" s="196"/>
      <c r="AD683" s="461"/>
    </row>
    <row r="684" spans="1:30" ht="15.75" customHeight="1" x14ac:dyDescent="0.2">
      <c r="A684" s="460"/>
      <c r="B684" s="460"/>
      <c r="C684" s="194"/>
      <c r="D684" s="43"/>
      <c r="E684" s="43"/>
      <c r="F684" s="43"/>
      <c r="G684" s="196"/>
      <c r="H684" s="196"/>
      <c r="I684" s="196"/>
      <c r="J684" s="196"/>
      <c r="K684" s="197"/>
      <c r="L684" s="197"/>
      <c r="M684" s="197"/>
      <c r="N684" s="197"/>
      <c r="O684" s="197"/>
      <c r="P684" s="197"/>
      <c r="Q684" s="198"/>
      <c r="R684" s="257"/>
      <c r="S684" s="200"/>
      <c r="T684" s="200"/>
      <c r="U684" s="43"/>
      <c r="V684" s="199"/>
      <c r="W684" s="199"/>
      <c r="X684" s="199"/>
      <c r="Y684" s="199"/>
      <c r="Z684" s="199"/>
      <c r="AA684" s="43"/>
      <c r="AB684" s="199"/>
      <c r="AC684" s="196"/>
      <c r="AD684" s="461"/>
    </row>
    <row r="685" spans="1:30" ht="15.75" customHeight="1" x14ac:dyDescent="0.2">
      <c r="A685" s="460"/>
      <c r="B685" s="460"/>
      <c r="C685" s="194"/>
      <c r="D685" s="43"/>
      <c r="E685" s="43"/>
      <c r="F685" s="43"/>
      <c r="G685" s="196"/>
      <c r="H685" s="196"/>
      <c r="I685" s="196"/>
      <c r="J685" s="196"/>
      <c r="K685" s="197"/>
      <c r="L685" s="197"/>
      <c r="M685" s="197"/>
      <c r="N685" s="197"/>
      <c r="O685" s="197"/>
      <c r="P685" s="197"/>
      <c r="Q685" s="198"/>
      <c r="R685" s="257"/>
      <c r="S685" s="200"/>
      <c r="T685" s="200"/>
      <c r="U685" s="43"/>
      <c r="V685" s="199"/>
      <c r="W685" s="199"/>
      <c r="X685" s="199"/>
      <c r="Y685" s="199"/>
      <c r="Z685" s="199"/>
      <c r="AA685" s="43"/>
      <c r="AB685" s="199"/>
      <c r="AC685" s="196"/>
      <c r="AD685" s="461"/>
    </row>
    <row r="686" spans="1:30" ht="15.75" customHeight="1" x14ac:dyDescent="0.2">
      <c r="A686" s="460"/>
      <c r="B686" s="460"/>
      <c r="C686" s="194"/>
      <c r="D686" s="43"/>
      <c r="E686" s="43"/>
      <c r="F686" s="43"/>
      <c r="G686" s="196"/>
      <c r="H686" s="196"/>
      <c r="I686" s="196"/>
      <c r="J686" s="196"/>
      <c r="K686" s="197"/>
      <c r="L686" s="197"/>
      <c r="M686" s="197"/>
      <c r="N686" s="197"/>
      <c r="O686" s="197"/>
      <c r="P686" s="197"/>
      <c r="Q686" s="198"/>
      <c r="R686" s="257"/>
      <c r="S686" s="200"/>
      <c r="T686" s="200"/>
      <c r="U686" s="43"/>
      <c r="V686" s="199"/>
      <c r="W686" s="199"/>
      <c r="X686" s="199"/>
      <c r="Y686" s="199"/>
      <c r="Z686" s="199"/>
      <c r="AA686" s="43"/>
      <c r="AB686" s="199"/>
      <c r="AC686" s="196"/>
      <c r="AD686" s="461"/>
    </row>
    <row r="687" spans="1:30" ht="15.75" customHeight="1" x14ac:dyDescent="0.2">
      <c r="A687" s="460"/>
      <c r="B687" s="460"/>
      <c r="C687" s="194"/>
      <c r="D687" s="43"/>
      <c r="E687" s="43"/>
      <c r="F687" s="43"/>
      <c r="G687" s="196"/>
      <c r="H687" s="196"/>
      <c r="I687" s="196"/>
      <c r="J687" s="196"/>
      <c r="K687" s="197"/>
      <c r="L687" s="197"/>
      <c r="M687" s="197"/>
      <c r="N687" s="197"/>
      <c r="O687" s="197"/>
      <c r="P687" s="197"/>
      <c r="Q687" s="198"/>
      <c r="R687" s="257"/>
      <c r="S687" s="200"/>
      <c r="T687" s="200"/>
      <c r="U687" s="43"/>
      <c r="V687" s="199"/>
      <c r="W687" s="199"/>
      <c r="X687" s="199"/>
      <c r="Y687" s="199"/>
      <c r="Z687" s="199"/>
      <c r="AA687" s="43"/>
      <c r="AB687" s="199"/>
      <c r="AC687" s="196"/>
      <c r="AD687" s="461"/>
    </row>
    <row r="688" spans="1:30" ht="15.75" customHeight="1" x14ac:dyDescent="0.2">
      <c r="A688" s="460"/>
      <c r="B688" s="460"/>
      <c r="C688" s="194"/>
      <c r="D688" s="43"/>
      <c r="E688" s="43"/>
      <c r="F688" s="43"/>
      <c r="G688" s="196"/>
      <c r="H688" s="196"/>
      <c r="I688" s="196"/>
      <c r="J688" s="196"/>
      <c r="K688" s="197"/>
      <c r="L688" s="197"/>
      <c r="M688" s="197"/>
      <c r="N688" s="197"/>
      <c r="O688" s="197"/>
      <c r="P688" s="197"/>
      <c r="Q688" s="198"/>
      <c r="R688" s="257"/>
      <c r="S688" s="200"/>
      <c r="T688" s="200"/>
      <c r="U688" s="43"/>
      <c r="V688" s="199"/>
      <c r="W688" s="199"/>
      <c r="X688" s="199"/>
      <c r="Y688" s="199"/>
      <c r="Z688" s="199"/>
      <c r="AA688" s="43"/>
      <c r="AB688" s="199"/>
      <c r="AC688" s="196"/>
      <c r="AD688" s="461"/>
    </row>
    <row r="689" spans="1:30" ht="15.75" customHeight="1" x14ac:dyDescent="0.2">
      <c r="A689" s="460"/>
      <c r="B689" s="460"/>
      <c r="C689" s="194"/>
      <c r="D689" s="43"/>
      <c r="E689" s="43"/>
      <c r="F689" s="43"/>
      <c r="G689" s="196"/>
      <c r="H689" s="196"/>
      <c r="I689" s="196"/>
      <c r="J689" s="196"/>
      <c r="K689" s="197"/>
      <c r="L689" s="197"/>
      <c r="M689" s="197"/>
      <c r="N689" s="197"/>
      <c r="O689" s="197"/>
      <c r="P689" s="197"/>
      <c r="Q689" s="198"/>
      <c r="R689" s="257"/>
      <c r="S689" s="200"/>
      <c r="T689" s="200"/>
      <c r="U689" s="43"/>
      <c r="V689" s="199"/>
      <c r="W689" s="199"/>
      <c r="X689" s="199"/>
      <c r="Y689" s="199"/>
      <c r="Z689" s="199"/>
      <c r="AA689" s="43"/>
      <c r="AB689" s="199"/>
      <c r="AC689" s="196"/>
      <c r="AD689" s="461"/>
    </row>
    <row r="690" spans="1:30" ht="15.75" customHeight="1" x14ac:dyDescent="0.2">
      <c r="A690" s="460"/>
      <c r="B690" s="460"/>
      <c r="C690" s="194"/>
      <c r="D690" s="43"/>
      <c r="E690" s="43"/>
      <c r="F690" s="43"/>
      <c r="G690" s="196"/>
      <c r="H690" s="196"/>
      <c r="I690" s="196"/>
      <c r="J690" s="196"/>
      <c r="K690" s="197"/>
      <c r="L690" s="197"/>
      <c r="M690" s="197"/>
      <c r="N690" s="197"/>
      <c r="O690" s="197"/>
      <c r="P690" s="197"/>
      <c r="Q690" s="198"/>
      <c r="R690" s="257"/>
      <c r="S690" s="200"/>
      <c r="T690" s="200"/>
      <c r="U690" s="43"/>
      <c r="V690" s="199"/>
      <c r="W690" s="199"/>
      <c r="X690" s="199"/>
      <c r="Y690" s="199"/>
      <c r="Z690" s="199"/>
      <c r="AA690" s="43"/>
      <c r="AB690" s="199"/>
      <c r="AC690" s="196"/>
      <c r="AD690" s="461"/>
    </row>
    <row r="691" spans="1:30" ht="15.75" customHeight="1" x14ac:dyDescent="0.2">
      <c r="A691" s="460"/>
      <c r="B691" s="460"/>
      <c r="C691" s="194"/>
      <c r="D691" s="43"/>
      <c r="E691" s="43"/>
      <c r="F691" s="43"/>
      <c r="G691" s="196"/>
      <c r="H691" s="196"/>
      <c r="I691" s="196"/>
      <c r="J691" s="196"/>
      <c r="K691" s="197"/>
      <c r="L691" s="197"/>
      <c r="M691" s="197"/>
      <c r="N691" s="197"/>
      <c r="O691" s="197"/>
      <c r="P691" s="197"/>
      <c r="Q691" s="198"/>
      <c r="R691" s="257"/>
      <c r="S691" s="200"/>
      <c r="T691" s="200"/>
      <c r="U691" s="43"/>
      <c r="V691" s="199"/>
      <c r="W691" s="199"/>
      <c r="X691" s="199"/>
      <c r="Y691" s="199"/>
      <c r="Z691" s="199"/>
      <c r="AA691" s="43"/>
      <c r="AB691" s="199"/>
      <c r="AC691" s="196"/>
      <c r="AD691" s="461"/>
    </row>
    <row r="692" spans="1:30" ht="15.75" customHeight="1" x14ac:dyDescent="0.2">
      <c r="A692" s="460"/>
      <c r="B692" s="460"/>
      <c r="C692" s="194"/>
      <c r="D692" s="43"/>
      <c r="E692" s="43"/>
      <c r="F692" s="43"/>
      <c r="G692" s="196"/>
      <c r="H692" s="196"/>
      <c r="I692" s="196"/>
      <c r="J692" s="196"/>
      <c r="K692" s="197"/>
      <c r="L692" s="197"/>
      <c r="M692" s="197"/>
      <c r="N692" s="197"/>
      <c r="O692" s="197"/>
      <c r="P692" s="197"/>
      <c r="Q692" s="198"/>
      <c r="R692" s="257"/>
      <c r="S692" s="200"/>
      <c r="T692" s="200"/>
      <c r="U692" s="43"/>
      <c r="V692" s="199"/>
      <c r="W692" s="199"/>
      <c r="X692" s="199"/>
      <c r="Y692" s="199"/>
      <c r="Z692" s="199"/>
      <c r="AA692" s="43"/>
      <c r="AB692" s="199"/>
      <c r="AC692" s="196"/>
      <c r="AD692" s="461"/>
    </row>
    <row r="693" spans="1:30" ht="15.75" customHeight="1" x14ac:dyDescent="0.2">
      <c r="A693" s="460"/>
      <c r="B693" s="460"/>
      <c r="C693" s="194"/>
      <c r="D693" s="43"/>
      <c r="E693" s="43"/>
      <c r="F693" s="43"/>
      <c r="G693" s="196"/>
      <c r="H693" s="196"/>
      <c r="I693" s="196"/>
      <c r="J693" s="196"/>
      <c r="K693" s="197"/>
      <c r="L693" s="197"/>
      <c r="M693" s="197"/>
      <c r="N693" s="197"/>
      <c r="O693" s="197"/>
      <c r="P693" s="197"/>
      <c r="Q693" s="198"/>
      <c r="R693" s="257"/>
      <c r="S693" s="200"/>
      <c r="T693" s="200"/>
      <c r="U693" s="43"/>
      <c r="V693" s="199"/>
      <c r="W693" s="199"/>
      <c r="X693" s="199"/>
      <c r="Y693" s="199"/>
      <c r="Z693" s="199"/>
      <c r="AA693" s="43"/>
      <c r="AB693" s="199"/>
      <c r="AC693" s="196"/>
      <c r="AD693" s="461"/>
    </row>
    <row r="694" spans="1:30" ht="15.75" customHeight="1" x14ac:dyDescent="0.2">
      <c r="A694" s="460"/>
      <c r="B694" s="460"/>
      <c r="C694" s="194"/>
      <c r="D694" s="43"/>
      <c r="E694" s="43"/>
      <c r="F694" s="43"/>
      <c r="G694" s="196"/>
      <c r="H694" s="196"/>
      <c r="I694" s="196"/>
      <c r="J694" s="196"/>
      <c r="K694" s="197"/>
      <c r="L694" s="197"/>
      <c r="M694" s="197"/>
      <c r="N694" s="197"/>
      <c r="O694" s="197"/>
      <c r="P694" s="197"/>
      <c r="Q694" s="198"/>
      <c r="R694" s="257"/>
      <c r="S694" s="200"/>
      <c r="T694" s="200"/>
      <c r="U694" s="43"/>
      <c r="V694" s="199"/>
      <c r="W694" s="199"/>
      <c r="X694" s="199"/>
      <c r="Y694" s="199"/>
      <c r="Z694" s="199"/>
      <c r="AA694" s="43"/>
      <c r="AB694" s="199"/>
      <c r="AC694" s="196"/>
      <c r="AD694" s="461"/>
    </row>
    <row r="695" spans="1:30" ht="15.75" customHeight="1" x14ac:dyDescent="0.2">
      <c r="A695" s="460"/>
      <c r="B695" s="460"/>
      <c r="C695" s="194"/>
      <c r="D695" s="43"/>
      <c r="E695" s="43"/>
      <c r="F695" s="43"/>
      <c r="G695" s="196"/>
      <c r="H695" s="196"/>
      <c r="I695" s="196"/>
      <c r="J695" s="196"/>
      <c r="K695" s="197"/>
      <c r="L695" s="197"/>
      <c r="M695" s="197"/>
      <c r="N695" s="197"/>
      <c r="O695" s="197"/>
      <c r="P695" s="197"/>
      <c r="Q695" s="198"/>
      <c r="R695" s="257"/>
      <c r="S695" s="200"/>
      <c r="T695" s="200"/>
      <c r="U695" s="43"/>
      <c r="V695" s="199"/>
      <c r="W695" s="199"/>
      <c r="X695" s="199"/>
      <c r="Y695" s="199"/>
      <c r="Z695" s="199"/>
      <c r="AA695" s="43"/>
      <c r="AB695" s="199"/>
      <c r="AC695" s="196"/>
      <c r="AD695" s="461"/>
    </row>
    <row r="696" spans="1:30" ht="15.75" customHeight="1" x14ac:dyDescent="0.2">
      <c r="A696" s="460"/>
      <c r="B696" s="460"/>
      <c r="C696" s="194"/>
      <c r="D696" s="43"/>
      <c r="E696" s="43"/>
      <c r="F696" s="43"/>
      <c r="G696" s="196"/>
      <c r="H696" s="196"/>
      <c r="I696" s="196"/>
      <c r="J696" s="196"/>
      <c r="K696" s="197"/>
      <c r="L696" s="197"/>
      <c r="M696" s="197"/>
      <c r="N696" s="197"/>
      <c r="O696" s="197"/>
      <c r="P696" s="197"/>
      <c r="Q696" s="198"/>
      <c r="R696" s="257"/>
      <c r="S696" s="200"/>
      <c r="T696" s="200"/>
      <c r="U696" s="43"/>
      <c r="V696" s="199"/>
      <c r="W696" s="199"/>
      <c r="X696" s="199"/>
      <c r="Y696" s="199"/>
      <c r="Z696" s="199"/>
      <c r="AA696" s="43"/>
      <c r="AB696" s="199"/>
      <c r="AC696" s="196"/>
      <c r="AD696" s="461"/>
    </row>
    <row r="697" spans="1:30" ht="15.75" customHeight="1" x14ac:dyDescent="0.2">
      <c r="A697" s="460"/>
      <c r="B697" s="460"/>
      <c r="C697" s="194"/>
      <c r="D697" s="43"/>
      <c r="E697" s="43"/>
      <c r="F697" s="43"/>
      <c r="G697" s="196"/>
      <c r="H697" s="196"/>
      <c r="I697" s="196"/>
      <c r="J697" s="196"/>
      <c r="K697" s="197"/>
      <c r="L697" s="197"/>
      <c r="M697" s="197"/>
      <c r="N697" s="197"/>
      <c r="O697" s="197"/>
      <c r="P697" s="197"/>
      <c r="Q697" s="198"/>
      <c r="R697" s="257"/>
      <c r="S697" s="200"/>
      <c r="T697" s="200"/>
      <c r="U697" s="43"/>
      <c r="V697" s="199"/>
      <c r="W697" s="199"/>
      <c r="X697" s="199"/>
      <c r="Y697" s="199"/>
      <c r="Z697" s="199"/>
      <c r="AA697" s="43"/>
      <c r="AB697" s="199"/>
      <c r="AC697" s="196"/>
      <c r="AD697" s="461"/>
    </row>
    <row r="698" spans="1:30" ht="15.75" customHeight="1" x14ac:dyDescent="0.2">
      <c r="A698" s="460"/>
      <c r="B698" s="460"/>
      <c r="C698" s="194"/>
      <c r="D698" s="43"/>
      <c r="E698" s="43"/>
      <c r="F698" s="43"/>
      <c r="G698" s="196"/>
      <c r="H698" s="196"/>
      <c r="I698" s="196"/>
      <c r="J698" s="196"/>
      <c r="K698" s="197"/>
      <c r="L698" s="197"/>
      <c r="M698" s="197"/>
      <c r="N698" s="197"/>
      <c r="O698" s="197"/>
      <c r="P698" s="197"/>
      <c r="Q698" s="198"/>
      <c r="R698" s="257"/>
      <c r="S698" s="200"/>
      <c r="T698" s="200"/>
      <c r="U698" s="43"/>
      <c r="V698" s="199"/>
      <c r="W698" s="199"/>
      <c r="X698" s="199"/>
      <c r="Y698" s="199"/>
      <c r="Z698" s="199"/>
      <c r="AA698" s="43"/>
      <c r="AB698" s="199"/>
      <c r="AC698" s="196"/>
      <c r="AD698" s="461"/>
    </row>
    <row r="699" spans="1:30" ht="15.75" customHeight="1" x14ac:dyDescent="0.2">
      <c r="A699" s="460"/>
      <c r="B699" s="460"/>
      <c r="C699" s="194"/>
      <c r="D699" s="43"/>
      <c r="E699" s="43"/>
      <c r="F699" s="43"/>
      <c r="G699" s="196"/>
      <c r="H699" s="196"/>
      <c r="I699" s="196"/>
      <c r="J699" s="196"/>
      <c r="K699" s="197"/>
      <c r="L699" s="197"/>
      <c r="M699" s="197"/>
      <c r="N699" s="197"/>
      <c r="O699" s="197"/>
      <c r="P699" s="197"/>
      <c r="Q699" s="198"/>
      <c r="R699" s="257"/>
      <c r="S699" s="200"/>
      <c r="T699" s="200"/>
      <c r="U699" s="43"/>
      <c r="V699" s="199"/>
      <c r="W699" s="199"/>
      <c r="X699" s="199"/>
      <c r="Y699" s="199"/>
      <c r="Z699" s="199"/>
      <c r="AA699" s="43"/>
      <c r="AB699" s="199"/>
      <c r="AC699" s="196"/>
      <c r="AD699" s="461"/>
    </row>
    <row r="700" spans="1:30" ht="15.75" customHeight="1" x14ac:dyDescent="0.2">
      <c r="A700" s="460"/>
      <c r="B700" s="460"/>
      <c r="C700" s="194"/>
      <c r="D700" s="43"/>
      <c r="E700" s="43"/>
      <c r="F700" s="43"/>
      <c r="G700" s="196"/>
      <c r="H700" s="196"/>
      <c r="I700" s="196"/>
      <c r="J700" s="196"/>
      <c r="K700" s="197"/>
      <c r="L700" s="197"/>
      <c r="M700" s="197"/>
      <c r="N700" s="197"/>
      <c r="O700" s="197"/>
      <c r="P700" s="197"/>
      <c r="Q700" s="198"/>
      <c r="R700" s="257"/>
      <c r="S700" s="200"/>
      <c r="T700" s="200"/>
      <c r="U700" s="43"/>
      <c r="V700" s="199"/>
      <c r="W700" s="199"/>
      <c r="X700" s="199"/>
      <c r="Y700" s="199"/>
      <c r="Z700" s="199"/>
      <c r="AA700" s="43"/>
      <c r="AB700" s="199"/>
      <c r="AC700" s="196"/>
      <c r="AD700" s="461"/>
    </row>
    <row r="701" spans="1:30" ht="15.75" customHeight="1" x14ac:dyDescent="0.2">
      <c r="A701" s="460"/>
      <c r="B701" s="460"/>
      <c r="C701" s="194"/>
      <c r="D701" s="43"/>
      <c r="E701" s="43"/>
      <c r="F701" s="43"/>
      <c r="G701" s="196"/>
      <c r="H701" s="196"/>
      <c r="I701" s="196"/>
      <c r="J701" s="196"/>
      <c r="K701" s="197"/>
      <c r="L701" s="197"/>
      <c r="M701" s="197"/>
      <c r="N701" s="197"/>
      <c r="O701" s="197"/>
      <c r="P701" s="197"/>
      <c r="Q701" s="198"/>
      <c r="R701" s="257"/>
      <c r="S701" s="200"/>
      <c r="T701" s="200"/>
      <c r="U701" s="43"/>
      <c r="V701" s="199"/>
      <c r="W701" s="199"/>
      <c r="X701" s="199"/>
      <c r="Y701" s="199"/>
      <c r="Z701" s="199"/>
      <c r="AA701" s="43"/>
      <c r="AB701" s="199"/>
      <c r="AC701" s="196"/>
      <c r="AD701" s="461"/>
    </row>
    <row r="702" spans="1:30" ht="15.75" customHeight="1" x14ac:dyDescent="0.2">
      <c r="A702" s="460"/>
      <c r="B702" s="460"/>
      <c r="C702" s="194"/>
      <c r="D702" s="43"/>
      <c r="E702" s="43"/>
      <c r="F702" s="43"/>
      <c r="G702" s="196"/>
      <c r="H702" s="196"/>
      <c r="I702" s="196"/>
      <c r="J702" s="196"/>
      <c r="K702" s="197"/>
      <c r="L702" s="197"/>
      <c r="M702" s="197"/>
      <c r="N702" s="197"/>
      <c r="O702" s="197"/>
      <c r="P702" s="197"/>
      <c r="Q702" s="198"/>
      <c r="R702" s="257"/>
      <c r="S702" s="200"/>
      <c r="T702" s="200"/>
      <c r="U702" s="43"/>
      <c r="V702" s="199"/>
      <c r="W702" s="199"/>
      <c r="X702" s="199"/>
      <c r="Y702" s="199"/>
      <c r="Z702" s="199"/>
      <c r="AA702" s="43"/>
      <c r="AB702" s="199"/>
      <c r="AC702" s="196"/>
      <c r="AD702" s="461"/>
    </row>
    <row r="703" spans="1:30" ht="15.75" customHeight="1" x14ac:dyDescent="0.2">
      <c r="A703" s="460"/>
      <c r="B703" s="460"/>
      <c r="C703" s="194"/>
      <c r="D703" s="43"/>
      <c r="E703" s="43"/>
      <c r="F703" s="43"/>
      <c r="G703" s="196"/>
      <c r="H703" s="196"/>
      <c r="I703" s="196"/>
      <c r="J703" s="196"/>
      <c r="K703" s="197"/>
      <c r="L703" s="197"/>
      <c r="M703" s="197"/>
      <c r="N703" s="197"/>
      <c r="O703" s="197"/>
      <c r="P703" s="197"/>
      <c r="Q703" s="198"/>
      <c r="R703" s="257"/>
      <c r="S703" s="200"/>
      <c r="T703" s="200"/>
      <c r="U703" s="43"/>
      <c r="V703" s="199"/>
      <c r="W703" s="199"/>
      <c r="X703" s="199"/>
      <c r="Y703" s="199"/>
      <c r="Z703" s="199"/>
      <c r="AA703" s="43"/>
      <c r="AB703" s="199"/>
      <c r="AC703" s="196"/>
      <c r="AD703" s="461"/>
    </row>
    <row r="704" spans="1:30" ht="15.75" customHeight="1" x14ac:dyDescent="0.2">
      <c r="A704" s="460"/>
      <c r="B704" s="460"/>
      <c r="C704" s="194"/>
      <c r="D704" s="43"/>
      <c r="E704" s="43"/>
      <c r="F704" s="43"/>
      <c r="G704" s="196"/>
      <c r="H704" s="196"/>
      <c r="I704" s="196"/>
      <c r="J704" s="196"/>
      <c r="K704" s="197"/>
      <c r="L704" s="197"/>
      <c r="M704" s="197"/>
      <c r="N704" s="197"/>
      <c r="O704" s="197"/>
      <c r="P704" s="197"/>
      <c r="Q704" s="198"/>
      <c r="R704" s="257"/>
      <c r="S704" s="200"/>
      <c r="T704" s="200"/>
      <c r="U704" s="43"/>
      <c r="V704" s="199"/>
      <c r="W704" s="199"/>
      <c r="X704" s="199"/>
      <c r="Y704" s="199"/>
      <c r="Z704" s="199"/>
      <c r="AA704" s="43"/>
      <c r="AB704" s="199"/>
      <c r="AC704" s="196"/>
      <c r="AD704" s="461"/>
    </row>
    <row r="705" spans="1:30" ht="15.75" customHeight="1" x14ac:dyDescent="0.2">
      <c r="A705" s="460"/>
      <c r="B705" s="460"/>
      <c r="C705" s="194"/>
      <c r="D705" s="43"/>
      <c r="E705" s="43"/>
      <c r="F705" s="43"/>
      <c r="G705" s="196"/>
      <c r="H705" s="196"/>
      <c r="I705" s="196"/>
      <c r="J705" s="196"/>
      <c r="K705" s="197"/>
      <c r="L705" s="197"/>
      <c r="M705" s="197"/>
      <c r="N705" s="197"/>
      <c r="O705" s="197"/>
      <c r="P705" s="197"/>
      <c r="Q705" s="198"/>
      <c r="R705" s="257"/>
      <c r="S705" s="200"/>
      <c r="T705" s="200"/>
      <c r="U705" s="43"/>
      <c r="V705" s="199"/>
      <c r="W705" s="199"/>
      <c r="X705" s="199"/>
      <c r="Y705" s="199"/>
      <c r="Z705" s="199"/>
      <c r="AA705" s="43"/>
      <c r="AB705" s="199"/>
      <c r="AC705" s="196"/>
      <c r="AD705" s="461"/>
    </row>
    <row r="706" spans="1:30" ht="15.75" customHeight="1" x14ac:dyDescent="0.2">
      <c r="A706" s="460"/>
      <c r="B706" s="460"/>
      <c r="C706" s="194"/>
      <c r="D706" s="43"/>
      <c r="E706" s="43"/>
      <c r="F706" s="43"/>
      <c r="G706" s="196"/>
      <c r="H706" s="196"/>
      <c r="I706" s="196"/>
      <c r="J706" s="196"/>
      <c r="K706" s="197"/>
      <c r="L706" s="197"/>
      <c r="M706" s="197"/>
      <c r="N706" s="197"/>
      <c r="O706" s="197"/>
      <c r="P706" s="197"/>
      <c r="Q706" s="198"/>
      <c r="R706" s="257"/>
      <c r="S706" s="200"/>
      <c r="T706" s="200"/>
      <c r="U706" s="43"/>
      <c r="V706" s="199"/>
      <c r="W706" s="199"/>
      <c r="X706" s="199"/>
      <c r="Y706" s="199"/>
      <c r="Z706" s="199"/>
      <c r="AA706" s="43"/>
      <c r="AB706" s="199"/>
      <c r="AC706" s="196"/>
      <c r="AD706" s="461"/>
    </row>
    <row r="707" spans="1:30" ht="15.75" customHeight="1" x14ac:dyDescent="0.2">
      <c r="A707" s="460"/>
      <c r="B707" s="460"/>
      <c r="C707" s="194"/>
      <c r="D707" s="43"/>
      <c r="E707" s="43"/>
      <c r="F707" s="43"/>
      <c r="G707" s="196"/>
      <c r="H707" s="196"/>
      <c r="I707" s="196"/>
      <c r="J707" s="196"/>
      <c r="K707" s="197"/>
      <c r="L707" s="197"/>
      <c r="M707" s="197"/>
      <c r="N707" s="197"/>
      <c r="O707" s="197"/>
      <c r="P707" s="197"/>
      <c r="Q707" s="198"/>
      <c r="R707" s="257"/>
      <c r="S707" s="200"/>
      <c r="T707" s="200"/>
      <c r="U707" s="43"/>
      <c r="V707" s="199"/>
      <c r="W707" s="199"/>
      <c r="X707" s="199"/>
      <c r="Y707" s="199"/>
      <c r="Z707" s="199"/>
      <c r="AA707" s="43"/>
      <c r="AB707" s="199"/>
      <c r="AC707" s="196"/>
      <c r="AD707" s="461"/>
    </row>
    <row r="708" spans="1:30" ht="15.75" customHeight="1" x14ac:dyDescent="0.2">
      <c r="A708" s="460"/>
      <c r="B708" s="460"/>
      <c r="C708" s="194"/>
      <c r="D708" s="43"/>
      <c r="E708" s="43"/>
      <c r="F708" s="43"/>
      <c r="G708" s="196"/>
      <c r="H708" s="196"/>
      <c r="I708" s="196"/>
      <c r="J708" s="196"/>
      <c r="K708" s="197"/>
      <c r="L708" s="197"/>
      <c r="M708" s="197"/>
      <c r="N708" s="197"/>
      <c r="O708" s="197"/>
      <c r="P708" s="197"/>
      <c r="Q708" s="198"/>
      <c r="R708" s="257"/>
      <c r="S708" s="200"/>
      <c r="T708" s="200"/>
      <c r="U708" s="43"/>
      <c r="V708" s="199"/>
      <c r="W708" s="199"/>
      <c r="X708" s="199"/>
      <c r="Y708" s="199"/>
      <c r="Z708" s="199"/>
      <c r="AA708" s="43"/>
      <c r="AB708" s="199"/>
      <c r="AC708" s="196"/>
      <c r="AD708" s="461"/>
    </row>
    <row r="709" spans="1:30" ht="15.75" customHeight="1" x14ac:dyDescent="0.2">
      <c r="A709" s="460"/>
      <c r="B709" s="460"/>
      <c r="C709" s="194"/>
      <c r="D709" s="43"/>
      <c r="E709" s="43"/>
      <c r="F709" s="43"/>
      <c r="G709" s="196"/>
      <c r="H709" s="196"/>
      <c r="I709" s="196"/>
      <c r="J709" s="196"/>
      <c r="K709" s="197"/>
      <c r="L709" s="197"/>
      <c r="M709" s="197"/>
      <c r="N709" s="197"/>
      <c r="O709" s="197"/>
      <c r="P709" s="197"/>
      <c r="Q709" s="198"/>
      <c r="R709" s="257"/>
      <c r="S709" s="200"/>
      <c r="T709" s="200"/>
      <c r="U709" s="43"/>
      <c r="V709" s="199"/>
      <c r="W709" s="199"/>
      <c r="X709" s="199"/>
      <c r="Y709" s="199"/>
      <c r="Z709" s="199"/>
      <c r="AA709" s="43"/>
      <c r="AB709" s="199"/>
      <c r="AC709" s="196"/>
      <c r="AD709" s="461"/>
    </row>
    <row r="710" spans="1:30" ht="15.75" customHeight="1" x14ac:dyDescent="0.2">
      <c r="A710" s="460"/>
      <c r="B710" s="460"/>
      <c r="C710" s="194"/>
      <c r="D710" s="43"/>
      <c r="E710" s="43"/>
      <c r="F710" s="43"/>
      <c r="G710" s="196"/>
      <c r="H710" s="196"/>
      <c r="I710" s="196"/>
      <c r="J710" s="196"/>
      <c r="K710" s="197"/>
      <c r="L710" s="197"/>
      <c r="M710" s="197"/>
      <c r="N710" s="197"/>
      <c r="O710" s="197"/>
      <c r="P710" s="197"/>
      <c r="Q710" s="198"/>
      <c r="R710" s="257"/>
      <c r="S710" s="200"/>
      <c r="T710" s="200"/>
      <c r="U710" s="43"/>
      <c r="V710" s="199"/>
      <c r="W710" s="199"/>
      <c r="X710" s="199"/>
      <c r="Y710" s="199"/>
      <c r="Z710" s="199"/>
      <c r="AA710" s="43"/>
      <c r="AB710" s="199"/>
      <c r="AC710" s="196"/>
      <c r="AD710" s="461"/>
    </row>
    <row r="711" spans="1:30" ht="15.75" customHeight="1" x14ac:dyDescent="0.2">
      <c r="A711" s="460"/>
      <c r="B711" s="460"/>
      <c r="C711" s="194"/>
      <c r="D711" s="43"/>
      <c r="E711" s="43"/>
      <c r="F711" s="43"/>
      <c r="G711" s="196"/>
      <c r="H711" s="196"/>
      <c r="I711" s="196"/>
      <c r="J711" s="196"/>
      <c r="K711" s="197"/>
      <c r="L711" s="197"/>
      <c r="M711" s="197"/>
      <c r="N711" s="197"/>
      <c r="O711" s="197"/>
      <c r="P711" s="197"/>
      <c r="Q711" s="198"/>
      <c r="R711" s="257"/>
      <c r="S711" s="200"/>
      <c r="T711" s="200"/>
      <c r="U711" s="43"/>
      <c r="V711" s="199"/>
      <c r="W711" s="199"/>
      <c r="X711" s="199"/>
      <c r="Y711" s="199"/>
      <c r="Z711" s="199"/>
      <c r="AA711" s="43"/>
      <c r="AB711" s="199"/>
      <c r="AC711" s="196"/>
      <c r="AD711" s="461"/>
    </row>
    <row r="712" spans="1:30" ht="15.75" customHeight="1" x14ac:dyDescent="0.2">
      <c r="A712" s="460"/>
      <c r="B712" s="460"/>
      <c r="C712" s="194"/>
      <c r="D712" s="43"/>
      <c r="E712" s="43"/>
      <c r="F712" s="43"/>
      <c r="G712" s="196"/>
      <c r="H712" s="196"/>
      <c r="I712" s="196"/>
      <c r="J712" s="196"/>
      <c r="K712" s="197"/>
      <c r="L712" s="197"/>
      <c r="M712" s="197"/>
      <c r="N712" s="197"/>
      <c r="O712" s="197"/>
      <c r="P712" s="197"/>
      <c r="Q712" s="198"/>
      <c r="R712" s="257"/>
      <c r="S712" s="200"/>
      <c r="T712" s="200"/>
      <c r="U712" s="43"/>
      <c r="V712" s="199"/>
      <c r="W712" s="199"/>
      <c r="X712" s="199"/>
      <c r="Y712" s="199"/>
      <c r="Z712" s="199"/>
      <c r="AA712" s="43"/>
      <c r="AB712" s="199"/>
      <c r="AC712" s="196"/>
      <c r="AD712" s="461"/>
    </row>
    <row r="713" spans="1:30" ht="15.75" customHeight="1" x14ac:dyDescent="0.2">
      <c r="A713" s="460"/>
      <c r="B713" s="460"/>
      <c r="C713" s="194"/>
      <c r="D713" s="43"/>
      <c r="E713" s="43"/>
      <c r="F713" s="43"/>
      <c r="G713" s="196"/>
      <c r="H713" s="196"/>
      <c r="I713" s="196"/>
      <c r="J713" s="196"/>
      <c r="K713" s="197"/>
      <c r="L713" s="197"/>
      <c r="M713" s="197"/>
      <c r="N713" s="197"/>
      <c r="O713" s="197"/>
      <c r="P713" s="197"/>
      <c r="Q713" s="198"/>
      <c r="R713" s="257"/>
      <c r="S713" s="200"/>
      <c r="T713" s="200"/>
      <c r="U713" s="43"/>
      <c r="V713" s="199"/>
      <c r="W713" s="199"/>
      <c r="X713" s="199"/>
      <c r="Y713" s="199"/>
      <c r="Z713" s="199"/>
      <c r="AA713" s="43"/>
      <c r="AB713" s="199"/>
      <c r="AC713" s="196"/>
      <c r="AD713" s="461"/>
    </row>
    <row r="714" spans="1:30" ht="15.75" customHeight="1" x14ac:dyDescent="0.2">
      <c r="A714" s="460"/>
      <c r="B714" s="460"/>
      <c r="C714" s="194"/>
      <c r="D714" s="43"/>
      <c r="E714" s="43"/>
      <c r="F714" s="43"/>
      <c r="G714" s="196"/>
      <c r="H714" s="196"/>
      <c r="I714" s="196"/>
      <c r="J714" s="196"/>
      <c r="K714" s="197"/>
      <c r="L714" s="197"/>
      <c r="M714" s="197"/>
      <c r="N714" s="197"/>
      <c r="O714" s="197"/>
      <c r="P714" s="197"/>
      <c r="Q714" s="198"/>
      <c r="R714" s="257"/>
      <c r="S714" s="200"/>
      <c r="T714" s="200"/>
      <c r="U714" s="43"/>
      <c r="V714" s="199"/>
      <c r="W714" s="199"/>
      <c r="X714" s="199"/>
      <c r="Y714" s="199"/>
      <c r="Z714" s="199"/>
      <c r="AA714" s="43"/>
      <c r="AB714" s="199"/>
      <c r="AC714" s="196"/>
      <c r="AD714" s="461"/>
    </row>
    <row r="715" spans="1:30" ht="15.75" customHeight="1" x14ac:dyDescent="0.2">
      <c r="A715" s="460"/>
      <c r="B715" s="460"/>
      <c r="C715" s="194"/>
      <c r="D715" s="43"/>
      <c r="E715" s="43"/>
      <c r="F715" s="43"/>
      <c r="G715" s="196"/>
      <c r="H715" s="196"/>
      <c r="I715" s="196"/>
      <c r="J715" s="196"/>
      <c r="K715" s="197"/>
      <c r="L715" s="197"/>
      <c r="M715" s="197"/>
      <c r="N715" s="197"/>
      <c r="O715" s="197"/>
      <c r="P715" s="197"/>
      <c r="Q715" s="198"/>
      <c r="R715" s="257"/>
      <c r="S715" s="200"/>
      <c r="T715" s="200"/>
      <c r="U715" s="43"/>
      <c r="V715" s="199"/>
      <c r="W715" s="199"/>
      <c r="X715" s="199"/>
      <c r="Y715" s="199"/>
      <c r="Z715" s="199"/>
      <c r="AA715" s="43"/>
      <c r="AB715" s="199"/>
      <c r="AC715" s="196"/>
      <c r="AD715" s="461"/>
    </row>
    <row r="716" spans="1:30" ht="15.75" customHeight="1" x14ac:dyDescent="0.2">
      <c r="A716" s="460"/>
      <c r="B716" s="460"/>
      <c r="C716" s="194"/>
      <c r="D716" s="43"/>
      <c r="E716" s="43"/>
      <c r="F716" s="43"/>
      <c r="G716" s="196"/>
      <c r="H716" s="196"/>
      <c r="I716" s="196"/>
      <c r="J716" s="196"/>
      <c r="K716" s="197"/>
      <c r="L716" s="197"/>
      <c r="M716" s="197"/>
      <c r="N716" s="197"/>
      <c r="O716" s="197"/>
      <c r="P716" s="197"/>
      <c r="Q716" s="198"/>
      <c r="R716" s="257"/>
      <c r="S716" s="200"/>
      <c r="T716" s="200"/>
      <c r="U716" s="43"/>
      <c r="V716" s="199"/>
      <c r="W716" s="199"/>
      <c r="X716" s="199"/>
      <c r="Y716" s="199"/>
      <c r="Z716" s="199"/>
      <c r="AA716" s="43"/>
      <c r="AB716" s="199"/>
      <c r="AC716" s="196"/>
      <c r="AD716" s="461"/>
    </row>
    <row r="717" spans="1:30" ht="15.75" customHeight="1" x14ac:dyDescent="0.2">
      <c r="A717" s="460"/>
      <c r="B717" s="460"/>
      <c r="C717" s="194"/>
      <c r="D717" s="43"/>
      <c r="E717" s="43"/>
      <c r="F717" s="43"/>
      <c r="G717" s="196"/>
      <c r="H717" s="196"/>
      <c r="I717" s="196"/>
      <c r="J717" s="196"/>
      <c r="K717" s="197"/>
      <c r="L717" s="197"/>
      <c r="M717" s="197"/>
      <c r="N717" s="197"/>
      <c r="O717" s="197"/>
      <c r="P717" s="197"/>
      <c r="Q717" s="198"/>
      <c r="R717" s="257"/>
      <c r="S717" s="200"/>
      <c r="T717" s="200"/>
      <c r="U717" s="43"/>
      <c r="V717" s="199"/>
      <c r="W717" s="199"/>
      <c r="X717" s="199"/>
      <c r="Y717" s="199"/>
      <c r="Z717" s="199"/>
      <c r="AA717" s="43"/>
      <c r="AB717" s="199"/>
      <c r="AC717" s="196"/>
      <c r="AD717" s="461"/>
    </row>
    <row r="718" spans="1:30" ht="15.75" customHeight="1" x14ac:dyDescent="0.2">
      <c r="A718" s="460"/>
      <c r="B718" s="460"/>
      <c r="C718" s="194"/>
      <c r="D718" s="43"/>
      <c r="E718" s="43"/>
      <c r="F718" s="43"/>
      <c r="G718" s="196"/>
      <c r="H718" s="196"/>
      <c r="I718" s="196"/>
      <c r="J718" s="196"/>
      <c r="K718" s="197"/>
      <c r="L718" s="197"/>
      <c r="M718" s="197"/>
      <c r="N718" s="197"/>
      <c r="O718" s="197"/>
      <c r="P718" s="197"/>
      <c r="Q718" s="198"/>
      <c r="R718" s="257"/>
      <c r="S718" s="200"/>
      <c r="T718" s="200"/>
      <c r="U718" s="43"/>
      <c r="V718" s="199"/>
      <c r="W718" s="199"/>
      <c r="X718" s="199"/>
      <c r="Y718" s="199"/>
      <c r="Z718" s="199"/>
      <c r="AA718" s="43"/>
      <c r="AB718" s="199"/>
      <c r="AC718" s="196"/>
      <c r="AD718" s="461"/>
    </row>
    <row r="719" spans="1:30" ht="15.75" customHeight="1" x14ac:dyDescent="0.2">
      <c r="A719" s="460"/>
      <c r="B719" s="460"/>
      <c r="C719" s="194"/>
      <c r="D719" s="43"/>
      <c r="E719" s="43"/>
      <c r="F719" s="43"/>
      <c r="G719" s="196"/>
      <c r="H719" s="196"/>
      <c r="I719" s="196"/>
      <c r="J719" s="196"/>
      <c r="K719" s="197"/>
      <c r="L719" s="197"/>
      <c r="M719" s="197"/>
      <c r="N719" s="197"/>
      <c r="O719" s="197"/>
      <c r="P719" s="197"/>
      <c r="Q719" s="198"/>
      <c r="R719" s="257"/>
      <c r="S719" s="200"/>
      <c r="T719" s="200"/>
      <c r="U719" s="43"/>
      <c r="V719" s="199"/>
      <c r="W719" s="199"/>
      <c r="X719" s="199"/>
      <c r="Y719" s="199"/>
      <c r="Z719" s="199"/>
      <c r="AA719" s="43"/>
      <c r="AB719" s="199"/>
      <c r="AC719" s="196"/>
      <c r="AD719" s="461"/>
    </row>
    <row r="720" spans="1:30" ht="15.75" customHeight="1" x14ac:dyDescent="0.2">
      <c r="A720" s="460"/>
      <c r="B720" s="460"/>
      <c r="C720" s="194"/>
      <c r="D720" s="43"/>
      <c r="E720" s="43"/>
      <c r="F720" s="43"/>
      <c r="G720" s="196"/>
      <c r="H720" s="196"/>
      <c r="I720" s="196"/>
      <c r="J720" s="196"/>
      <c r="K720" s="197"/>
      <c r="L720" s="197"/>
      <c r="M720" s="197"/>
      <c r="N720" s="197"/>
      <c r="O720" s="197"/>
      <c r="P720" s="197"/>
      <c r="Q720" s="198"/>
      <c r="R720" s="257"/>
      <c r="S720" s="200"/>
      <c r="T720" s="200"/>
      <c r="U720" s="43"/>
      <c r="V720" s="199"/>
      <c r="W720" s="199"/>
      <c r="X720" s="199"/>
      <c r="Y720" s="199"/>
      <c r="Z720" s="199"/>
      <c r="AA720" s="43"/>
      <c r="AB720" s="199"/>
      <c r="AC720" s="196"/>
      <c r="AD720" s="461"/>
    </row>
    <row r="721" spans="1:30" ht="15.75" customHeight="1" x14ac:dyDescent="0.2">
      <c r="A721" s="460"/>
      <c r="B721" s="460"/>
      <c r="C721" s="194"/>
      <c r="D721" s="43"/>
      <c r="E721" s="43"/>
      <c r="F721" s="43"/>
      <c r="G721" s="196"/>
      <c r="H721" s="196"/>
      <c r="I721" s="196"/>
      <c r="J721" s="196"/>
      <c r="K721" s="197"/>
      <c r="L721" s="197"/>
      <c r="M721" s="197"/>
      <c r="N721" s="197"/>
      <c r="O721" s="197"/>
      <c r="P721" s="197"/>
      <c r="Q721" s="198"/>
      <c r="R721" s="257"/>
      <c r="S721" s="200"/>
      <c r="T721" s="200"/>
      <c r="U721" s="43"/>
      <c r="V721" s="199"/>
      <c r="W721" s="199"/>
      <c r="X721" s="199"/>
      <c r="Y721" s="199"/>
      <c r="Z721" s="199"/>
      <c r="AA721" s="43"/>
      <c r="AB721" s="199"/>
      <c r="AC721" s="196"/>
      <c r="AD721" s="461"/>
    </row>
    <row r="722" spans="1:30" ht="15.75" customHeight="1" x14ac:dyDescent="0.2">
      <c r="A722" s="460"/>
      <c r="B722" s="460"/>
      <c r="C722" s="194"/>
      <c r="D722" s="43"/>
      <c r="E722" s="43"/>
      <c r="F722" s="43"/>
      <c r="G722" s="196"/>
      <c r="H722" s="196"/>
      <c r="I722" s="196"/>
      <c r="J722" s="196"/>
      <c r="K722" s="197"/>
      <c r="L722" s="197"/>
      <c r="M722" s="197"/>
      <c r="N722" s="197"/>
      <c r="O722" s="197"/>
      <c r="P722" s="197"/>
      <c r="Q722" s="198"/>
      <c r="R722" s="257"/>
      <c r="S722" s="200"/>
      <c r="T722" s="200"/>
      <c r="U722" s="43"/>
      <c r="V722" s="199"/>
      <c r="W722" s="199"/>
      <c r="X722" s="199"/>
      <c r="Y722" s="199"/>
      <c r="Z722" s="199"/>
      <c r="AA722" s="43"/>
      <c r="AB722" s="199"/>
      <c r="AC722" s="196"/>
      <c r="AD722" s="461"/>
    </row>
    <row r="723" spans="1:30" ht="15.75" customHeight="1" x14ac:dyDescent="0.2">
      <c r="A723" s="460"/>
      <c r="B723" s="460"/>
      <c r="C723" s="194"/>
      <c r="D723" s="43"/>
      <c r="E723" s="43"/>
      <c r="F723" s="43"/>
      <c r="G723" s="196"/>
      <c r="H723" s="196"/>
      <c r="I723" s="196"/>
      <c r="J723" s="196"/>
      <c r="K723" s="197"/>
      <c r="L723" s="197"/>
      <c r="M723" s="197"/>
      <c r="N723" s="197"/>
      <c r="O723" s="197"/>
      <c r="P723" s="197"/>
      <c r="Q723" s="198"/>
      <c r="R723" s="257"/>
      <c r="S723" s="200"/>
      <c r="T723" s="200"/>
      <c r="U723" s="43"/>
      <c r="V723" s="199"/>
      <c r="W723" s="199"/>
      <c r="X723" s="199"/>
      <c r="Y723" s="199"/>
      <c r="Z723" s="199"/>
      <c r="AA723" s="43"/>
      <c r="AB723" s="199"/>
      <c r="AC723" s="196"/>
      <c r="AD723" s="461"/>
    </row>
    <row r="724" spans="1:30" ht="15.75" customHeight="1" x14ac:dyDescent="0.2">
      <c r="A724" s="460"/>
      <c r="B724" s="460"/>
      <c r="C724" s="194"/>
      <c r="D724" s="43"/>
      <c r="E724" s="43"/>
      <c r="F724" s="43"/>
      <c r="G724" s="196"/>
      <c r="H724" s="196"/>
      <c r="I724" s="196"/>
      <c r="J724" s="196"/>
      <c r="K724" s="197"/>
      <c r="L724" s="197"/>
      <c r="M724" s="197"/>
      <c r="N724" s="197"/>
      <c r="O724" s="197"/>
      <c r="P724" s="197"/>
      <c r="Q724" s="198"/>
      <c r="R724" s="257"/>
      <c r="S724" s="200"/>
      <c r="T724" s="200"/>
      <c r="U724" s="43"/>
      <c r="V724" s="199"/>
      <c r="W724" s="199"/>
      <c r="X724" s="199"/>
      <c r="Y724" s="199"/>
      <c r="Z724" s="199"/>
      <c r="AA724" s="43"/>
      <c r="AB724" s="199"/>
      <c r="AC724" s="196"/>
      <c r="AD724" s="461"/>
    </row>
    <row r="725" spans="1:30" ht="15.75" customHeight="1" x14ac:dyDescent="0.2">
      <c r="A725" s="460"/>
      <c r="B725" s="460"/>
      <c r="C725" s="194"/>
      <c r="D725" s="43"/>
      <c r="E725" s="43"/>
      <c r="F725" s="43"/>
      <c r="G725" s="196"/>
      <c r="H725" s="196"/>
      <c r="I725" s="196"/>
      <c r="J725" s="196"/>
      <c r="K725" s="197"/>
      <c r="L725" s="197"/>
      <c r="M725" s="197"/>
      <c r="N725" s="197"/>
      <c r="O725" s="197"/>
      <c r="P725" s="197"/>
      <c r="Q725" s="198"/>
      <c r="R725" s="257"/>
      <c r="S725" s="200"/>
      <c r="T725" s="200"/>
      <c r="U725" s="43"/>
      <c r="V725" s="199"/>
      <c r="W725" s="199"/>
      <c r="X725" s="199"/>
      <c r="Y725" s="199"/>
      <c r="Z725" s="199"/>
      <c r="AA725" s="43"/>
      <c r="AB725" s="199"/>
      <c r="AC725" s="196"/>
      <c r="AD725" s="461"/>
    </row>
    <row r="726" spans="1:30" ht="15.75" customHeight="1" x14ac:dyDescent="0.2">
      <c r="A726" s="460"/>
      <c r="B726" s="460"/>
      <c r="C726" s="194"/>
      <c r="D726" s="43"/>
      <c r="E726" s="43"/>
      <c r="F726" s="43"/>
      <c r="G726" s="196"/>
      <c r="H726" s="196"/>
      <c r="I726" s="196"/>
      <c r="J726" s="196"/>
      <c r="K726" s="197"/>
      <c r="L726" s="197"/>
      <c r="M726" s="197"/>
      <c r="N726" s="197"/>
      <c r="O726" s="197"/>
      <c r="P726" s="197"/>
      <c r="Q726" s="198"/>
      <c r="R726" s="257"/>
      <c r="S726" s="200"/>
      <c r="T726" s="200"/>
      <c r="U726" s="43"/>
      <c r="V726" s="199"/>
      <c r="W726" s="199"/>
      <c r="X726" s="199"/>
      <c r="Y726" s="199"/>
      <c r="Z726" s="199"/>
      <c r="AA726" s="43"/>
      <c r="AB726" s="199"/>
      <c r="AC726" s="196"/>
      <c r="AD726" s="461"/>
    </row>
    <row r="727" spans="1:30" ht="15.75" customHeight="1" x14ac:dyDescent="0.2">
      <c r="A727" s="460"/>
      <c r="B727" s="460"/>
      <c r="C727" s="194"/>
      <c r="D727" s="43"/>
      <c r="E727" s="43"/>
      <c r="F727" s="43"/>
      <c r="G727" s="196"/>
      <c r="H727" s="196"/>
      <c r="I727" s="196"/>
      <c r="J727" s="196"/>
      <c r="K727" s="197"/>
      <c r="L727" s="197"/>
      <c r="M727" s="197"/>
      <c r="N727" s="197"/>
      <c r="O727" s="197"/>
      <c r="P727" s="197"/>
      <c r="Q727" s="198"/>
      <c r="R727" s="257"/>
      <c r="S727" s="200"/>
      <c r="T727" s="200"/>
      <c r="U727" s="43"/>
      <c r="V727" s="199"/>
      <c r="W727" s="199"/>
      <c r="X727" s="199"/>
      <c r="Y727" s="199"/>
      <c r="Z727" s="199"/>
      <c r="AA727" s="43"/>
      <c r="AB727" s="199"/>
      <c r="AC727" s="196"/>
      <c r="AD727" s="461"/>
    </row>
    <row r="728" spans="1:30" ht="15.75" customHeight="1" x14ac:dyDescent="0.2">
      <c r="A728" s="460"/>
      <c r="B728" s="460"/>
      <c r="C728" s="194"/>
      <c r="D728" s="43"/>
      <c r="E728" s="43"/>
      <c r="F728" s="43"/>
      <c r="G728" s="196"/>
      <c r="H728" s="196"/>
      <c r="I728" s="196"/>
      <c r="J728" s="196"/>
      <c r="K728" s="197"/>
      <c r="L728" s="197"/>
      <c r="M728" s="197"/>
      <c r="N728" s="197"/>
      <c r="O728" s="197"/>
      <c r="P728" s="197"/>
      <c r="Q728" s="198"/>
      <c r="R728" s="257"/>
      <c r="S728" s="200"/>
      <c r="T728" s="200"/>
      <c r="U728" s="43"/>
      <c r="V728" s="199"/>
      <c r="W728" s="199"/>
      <c r="X728" s="199"/>
      <c r="Y728" s="199"/>
      <c r="Z728" s="199"/>
      <c r="AA728" s="43"/>
      <c r="AB728" s="199"/>
      <c r="AC728" s="196"/>
      <c r="AD728" s="461"/>
    </row>
    <row r="729" spans="1:30" ht="15.75" customHeight="1" x14ac:dyDescent="0.2">
      <c r="A729" s="460"/>
      <c r="B729" s="460"/>
      <c r="C729" s="194"/>
      <c r="D729" s="43"/>
      <c r="E729" s="43"/>
      <c r="F729" s="43"/>
      <c r="G729" s="196"/>
      <c r="H729" s="196"/>
      <c r="I729" s="196"/>
      <c r="J729" s="196"/>
      <c r="K729" s="197"/>
      <c r="L729" s="197"/>
      <c r="M729" s="197"/>
      <c r="N729" s="197"/>
      <c r="O729" s="197"/>
      <c r="P729" s="197"/>
      <c r="Q729" s="198"/>
      <c r="R729" s="257"/>
      <c r="S729" s="200"/>
      <c r="T729" s="200"/>
      <c r="U729" s="43"/>
      <c r="V729" s="199"/>
      <c r="W729" s="199"/>
      <c r="X729" s="199"/>
      <c r="Y729" s="199"/>
      <c r="Z729" s="199"/>
      <c r="AA729" s="43"/>
      <c r="AB729" s="199"/>
      <c r="AC729" s="196"/>
      <c r="AD729" s="461"/>
    </row>
    <row r="730" spans="1:30" ht="15.75" customHeight="1" x14ac:dyDescent="0.2">
      <c r="A730" s="460"/>
      <c r="B730" s="460"/>
      <c r="C730" s="194"/>
      <c r="D730" s="43"/>
      <c r="E730" s="43"/>
      <c r="F730" s="43"/>
      <c r="G730" s="196"/>
      <c r="H730" s="196"/>
      <c r="I730" s="196"/>
      <c r="J730" s="196"/>
      <c r="K730" s="197"/>
      <c r="L730" s="197"/>
      <c r="M730" s="197"/>
      <c r="N730" s="197"/>
      <c r="O730" s="197"/>
      <c r="P730" s="197"/>
      <c r="Q730" s="198"/>
      <c r="R730" s="257"/>
      <c r="S730" s="200"/>
      <c r="T730" s="200"/>
      <c r="U730" s="43"/>
      <c r="V730" s="199"/>
      <c r="W730" s="199"/>
      <c r="X730" s="199"/>
      <c r="Y730" s="199"/>
      <c r="Z730" s="199"/>
      <c r="AA730" s="43"/>
      <c r="AB730" s="199"/>
      <c r="AC730" s="196"/>
      <c r="AD730" s="461"/>
    </row>
    <row r="731" spans="1:30" ht="15.75" customHeight="1" x14ac:dyDescent="0.2">
      <c r="A731" s="460"/>
      <c r="B731" s="460"/>
      <c r="C731" s="194"/>
      <c r="D731" s="43"/>
      <c r="E731" s="43"/>
      <c r="F731" s="43"/>
      <c r="G731" s="196"/>
      <c r="H731" s="196"/>
      <c r="I731" s="196"/>
      <c r="J731" s="196"/>
      <c r="K731" s="197"/>
      <c r="L731" s="197"/>
      <c r="M731" s="197"/>
      <c r="N731" s="197"/>
      <c r="O731" s="197"/>
      <c r="P731" s="197"/>
      <c r="Q731" s="198"/>
      <c r="R731" s="257"/>
      <c r="S731" s="200"/>
      <c r="T731" s="200"/>
      <c r="U731" s="43"/>
      <c r="V731" s="199"/>
      <c r="W731" s="199"/>
      <c r="X731" s="199"/>
      <c r="Y731" s="199"/>
      <c r="Z731" s="199"/>
      <c r="AA731" s="43"/>
      <c r="AB731" s="199"/>
      <c r="AC731" s="196"/>
      <c r="AD731" s="461"/>
    </row>
    <row r="732" spans="1:30" ht="15.75" customHeight="1" x14ac:dyDescent="0.2">
      <c r="A732" s="460"/>
      <c r="B732" s="460"/>
      <c r="C732" s="194"/>
      <c r="D732" s="43"/>
      <c r="E732" s="43"/>
      <c r="F732" s="43"/>
      <c r="G732" s="196"/>
      <c r="H732" s="196"/>
      <c r="I732" s="196"/>
      <c r="J732" s="196"/>
      <c r="K732" s="197"/>
      <c r="L732" s="197"/>
      <c r="M732" s="197"/>
      <c r="N732" s="197"/>
      <c r="O732" s="197"/>
      <c r="P732" s="197"/>
      <c r="Q732" s="198"/>
      <c r="R732" s="257"/>
      <c r="S732" s="200"/>
      <c r="T732" s="200"/>
      <c r="U732" s="43"/>
      <c r="V732" s="199"/>
      <c r="W732" s="199"/>
      <c r="X732" s="199"/>
      <c r="Y732" s="199"/>
      <c r="Z732" s="199"/>
      <c r="AA732" s="43"/>
      <c r="AB732" s="199"/>
      <c r="AC732" s="196"/>
      <c r="AD732" s="461"/>
    </row>
    <row r="733" spans="1:30" ht="15.75" customHeight="1" x14ac:dyDescent="0.2">
      <c r="A733" s="460"/>
      <c r="B733" s="460"/>
      <c r="C733" s="194"/>
      <c r="D733" s="43"/>
      <c r="E733" s="43"/>
      <c r="F733" s="43"/>
      <c r="G733" s="196"/>
      <c r="H733" s="196"/>
      <c r="I733" s="196"/>
      <c r="J733" s="196"/>
      <c r="K733" s="197"/>
      <c r="L733" s="197"/>
      <c r="M733" s="197"/>
      <c r="N733" s="197"/>
      <c r="O733" s="197"/>
      <c r="P733" s="197"/>
      <c r="Q733" s="198"/>
      <c r="R733" s="257"/>
      <c r="S733" s="200"/>
      <c r="T733" s="200"/>
      <c r="U733" s="43"/>
      <c r="V733" s="199"/>
      <c r="W733" s="199"/>
      <c r="X733" s="199"/>
      <c r="Y733" s="199"/>
      <c r="Z733" s="199"/>
      <c r="AA733" s="43"/>
      <c r="AB733" s="199"/>
      <c r="AC733" s="196"/>
      <c r="AD733" s="461"/>
    </row>
    <row r="734" spans="1:30" ht="15.75" customHeight="1" x14ac:dyDescent="0.2">
      <c r="A734" s="460"/>
      <c r="B734" s="460"/>
      <c r="C734" s="194"/>
      <c r="D734" s="43"/>
      <c r="E734" s="43"/>
      <c r="F734" s="43"/>
      <c r="G734" s="196"/>
      <c r="H734" s="196"/>
      <c r="I734" s="196"/>
      <c r="J734" s="196"/>
      <c r="K734" s="197"/>
      <c r="L734" s="197"/>
      <c r="M734" s="197"/>
      <c r="N734" s="197"/>
      <c r="O734" s="197"/>
      <c r="P734" s="197"/>
      <c r="Q734" s="198"/>
      <c r="R734" s="257"/>
      <c r="S734" s="200"/>
      <c r="T734" s="200"/>
      <c r="U734" s="43"/>
      <c r="V734" s="199"/>
      <c r="W734" s="199"/>
      <c r="X734" s="199"/>
      <c r="Y734" s="199"/>
      <c r="Z734" s="199"/>
      <c r="AA734" s="43"/>
      <c r="AB734" s="199"/>
      <c r="AC734" s="196"/>
      <c r="AD734" s="461"/>
    </row>
    <row r="735" spans="1:30" ht="15.75" customHeight="1" x14ac:dyDescent="0.2">
      <c r="A735" s="460"/>
      <c r="B735" s="460"/>
      <c r="C735" s="194"/>
      <c r="D735" s="43"/>
      <c r="E735" s="43"/>
      <c r="F735" s="43"/>
      <c r="G735" s="196"/>
      <c r="H735" s="196"/>
      <c r="I735" s="196"/>
      <c r="J735" s="196"/>
      <c r="K735" s="197"/>
      <c r="L735" s="197"/>
      <c r="M735" s="197"/>
      <c r="N735" s="197"/>
      <c r="O735" s="197"/>
      <c r="P735" s="197"/>
      <c r="Q735" s="198"/>
      <c r="R735" s="257"/>
      <c r="S735" s="200"/>
      <c r="T735" s="200"/>
      <c r="U735" s="43"/>
      <c r="V735" s="199"/>
      <c r="W735" s="199"/>
      <c r="X735" s="199"/>
      <c r="Y735" s="199"/>
      <c r="Z735" s="199"/>
      <c r="AA735" s="43"/>
      <c r="AB735" s="199"/>
      <c r="AC735" s="196"/>
      <c r="AD735" s="461"/>
    </row>
    <row r="736" spans="1:30" ht="15.75" customHeight="1" x14ac:dyDescent="0.2">
      <c r="A736" s="460"/>
      <c r="B736" s="460"/>
      <c r="C736" s="194"/>
      <c r="D736" s="43"/>
      <c r="E736" s="43"/>
      <c r="F736" s="43"/>
      <c r="G736" s="196"/>
      <c r="H736" s="196"/>
      <c r="I736" s="196"/>
      <c r="J736" s="196"/>
      <c r="K736" s="197"/>
      <c r="L736" s="197"/>
      <c r="M736" s="197"/>
      <c r="N736" s="197"/>
      <c r="O736" s="197"/>
      <c r="P736" s="197"/>
      <c r="Q736" s="198"/>
      <c r="R736" s="257"/>
      <c r="S736" s="200"/>
      <c r="T736" s="200"/>
      <c r="U736" s="43"/>
      <c r="V736" s="199"/>
      <c r="W736" s="199"/>
      <c r="X736" s="199"/>
      <c r="Y736" s="199"/>
      <c r="Z736" s="199"/>
      <c r="AA736" s="43"/>
      <c r="AB736" s="199"/>
      <c r="AC736" s="196"/>
      <c r="AD736" s="461"/>
    </row>
    <row r="737" spans="1:30" ht="15.75" customHeight="1" x14ac:dyDescent="0.2">
      <c r="A737" s="460"/>
      <c r="B737" s="460"/>
      <c r="C737" s="194"/>
      <c r="D737" s="43"/>
      <c r="E737" s="43"/>
      <c r="F737" s="43"/>
      <c r="G737" s="196"/>
      <c r="H737" s="196"/>
      <c r="I737" s="196"/>
      <c r="J737" s="196"/>
      <c r="K737" s="197"/>
      <c r="L737" s="197"/>
      <c r="M737" s="197"/>
      <c r="N737" s="197"/>
      <c r="O737" s="197"/>
      <c r="P737" s="197"/>
      <c r="Q737" s="198"/>
      <c r="R737" s="257"/>
      <c r="S737" s="200"/>
      <c r="T737" s="200"/>
      <c r="U737" s="43"/>
      <c r="V737" s="199"/>
      <c r="W737" s="199"/>
      <c r="X737" s="199"/>
      <c r="Y737" s="199"/>
      <c r="Z737" s="199"/>
      <c r="AA737" s="43"/>
      <c r="AB737" s="199"/>
      <c r="AC737" s="196"/>
      <c r="AD737" s="461"/>
    </row>
    <row r="738" spans="1:30" ht="15.75" customHeight="1" x14ac:dyDescent="0.2">
      <c r="A738" s="460"/>
      <c r="B738" s="460"/>
      <c r="C738" s="194"/>
      <c r="D738" s="43"/>
      <c r="E738" s="43"/>
      <c r="F738" s="43"/>
      <c r="G738" s="196"/>
      <c r="H738" s="196"/>
      <c r="I738" s="196"/>
      <c r="J738" s="196"/>
      <c r="K738" s="197"/>
      <c r="L738" s="197"/>
      <c r="M738" s="197"/>
      <c r="N738" s="197"/>
      <c r="O738" s="197"/>
      <c r="P738" s="197"/>
      <c r="Q738" s="198"/>
      <c r="R738" s="257"/>
      <c r="S738" s="200"/>
      <c r="T738" s="200"/>
      <c r="U738" s="43"/>
      <c r="V738" s="199"/>
      <c r="W738" s="199"/>
      <c r="X738" s="199"/>
      <c r="Y738" s="199"/>
      <c r="Z738" s="199"/>
      <c r="AA738" s="43"/>
      <c r="AB738" s="199"/>
      <c r="AC738" s="196"/>
      <c r="AD738" s="461"/>
    </row>
    <row r="739" spans="1:30" ht="15.75" customHeight="1" x14ac:dyDescent="0.2">
      <c r="A739" s="460"/>
      <c r="B739" s="460"/>
      <c r="C739" s="194"/>
      <c r="D739" s="43"/>
      <c r="E739" s="43"/>
      <c r="F739" s="43"/>
      <c r="G739" s="196"/>
      <c r="H739" s="196"/>
      <c r="I739" s="196"/>
      <c r="J739" s="196"/>
      <c r="K739" s="197"/>
      <c r="L739" s="197"/>
      <c r="M739" s="197"/>
      <c r="N739" s="197"/>
      <c r="O739" s="197"/>
      <c r="P739" s="197"/>
      <c r="Q739" s="198"/>
      <c r="R739" s="257"/>
      <c r="S739" s="200"/>
      <c r="T739" s="200"/>
      <c r="U739" s="43"/>
      <c r="V739" s="199"/>
      <c r="W739" s="199"/>
      <c r="X739" s="199"/>
      <c r="Y739" s="199"/>
      <c r="Z739" s="199"/>
      <c r="AA739" s="43"/>
      <c r="AB739" s="199"/>
      <c r="AC739" s="196"/>
      <c r="AD739" s="461"/>
    </row>
    <row r="740" spans="1:30" ht="15.75" customHeight="1" x14ac:dyDescent="0.2">
      <c r="A740" s="460"/>
      <c r="B740" s="460"/>
      <c r="C740" s="194"/>
      <c r="D740" s="43"/>
      <c r="E740" s="43"/>
      <c r="F740" s="43"/>
      <c r="G740" s="196"/>
      <c r="H740" s="196"/>
      <c r="I740" s="196"/>
      <c r="J740" s="196"/>
      <c r="K740" s="197"/>
      <c r="L740" s="197"/>
      <c r="M740" s="197"/>
      <c r="N740" s="197"/>
      <c r="O740" s="197"/>
      <c r="P740" s="197"/>
      <c r="Q740" s="198"/>
      <c r="R740" s="257"/>
      <c r="S740" s="200"/>
      <c r="T740" s="200"/>
      <c r="U740" s="43"/>
      <c r="V740" s="199"/>
      <c r="W740" s="199"/>
      <c r="X740" s="199"/>
      <c r="Y740" s="199"/>
      <c r="Z740" s="199"/>
      <c r="AA740" s="43"/>
      <c r="AB740" s="199"/>
      <c r="AC740" s="196"/>
      <c r="AD740" s="461"/>
    </row>
    <row r="741" spans="1:30" ht="15.75" customHeight="1" x14ac:dyDescent="0.2">
      <c r="A741" s="460"/>
      <c r="B741" s="460"/>
      <c r="C741" s="194"/>
      <c r="D741" s="43"/>
      <c r="E741" s="43"/>
      <c r="F741" s="43"/>
      <c r="G741" s="196"/>
      <c r="H741" s="196"/>
      <c r="I741" s="196"/>
      <c r="J741" s="196"/>
      <c r="K741" s="197"/>
      <c r="L741" s="197"/>
      <c r="M741" s="197"/>
      <c r="N741" s="197"/>
      <c r="O741" s="197"/>
      <c r="P741" s="197"/>
      <c r="Q741" s="198"/>
      <c r="R741" s="257"/>
      <c r="S741" s="200"/>
      <c r="T741" s="200"/>
      <c r="U741" s="43"/>
      <c r="V741" s="199"/>
      <c r="W741" s="199"/>
      <c r="X741" s="199"/>
      <c r="Y741" s="199"/>
      <c r="Z741" s="199"/>
      <c r="AA741" s="43"/>
      <c r="AB741" s="199"/>
      <c r="AC741" s="196"/>
      <c r="AD741" s="461"/>
    </row>
    <row r="742" spans="1:30" ht="15.75" customHeight="1" x14ac:dyDescent="0.2">
      <c r="A742" s="460"/>
      <c r="B742" s="460"/>
      <c r="C742" s="194"/>
      <c r="D742" s="43"/>
      <c r="E742" s="43"/>
      <c r="F742" s="43"/>
      <c r="G742" s="196"/>
      <c r="H742" s="196"/>
      <c r="I742" s="196"/>
      <c r="J742" s="196"/>
      <c r="K742" s="197"/>
      <c r="L742" s="197"/>
      <c r="M742" s="197"/>
      <c r="N742" s="197"/>
      <c r="O742" s="197"/>
      <c r="P742" s="197"/>
      <c r="Q742" s="198"/>
      <c r="R742" s="257"/>
      <c r="S742" s="200"/>
      <c r="T742" s="200"/>
      <c r="U742" s="43"/>
      <c r="V742" s="199"/>
      <c r="W742" s="199"/>
      <c r="X742" s="199"/>
      <c r="Y742" s="199"/>
      <c r="Z742" s="199"/>
      <c r="AA742" s="43"/>
      <c r="AB742" s="199"/>
      <c r="AC742" s="196"/>
      <c r="AD742" s="461"/>
    </row>
    <row r="743" spans="1:30" ht="15.75" customHeight="1" x14ac:dyDescent="0.2">
      <c r="A743" s="460"/>
      <c r="B743" s="460"/>
      <c r="C743" s="194"/>
      <c r="D743" s="43"/>
      <c r="E743" s="43"/>
      <c r="F743" s="43"/>
      <c r="G743" s="196"/>
      <c r="H743" s="196"/>
      <c r="I743" s="196"/>
      <c r="J743" s="196"/>
      <c r="K743" s="197"/>
      <c r="L743" s="197"/>
      <c r="M743" s="197"/>
      <c r="N743" s="197"/>
      <c r="O743" s="197"/>
      <c r="P743" s="197"/>
      <c r="Q743" s="198"/>
      <c r="R743" s="257"/>
      <c r="S743" s="200"/>
      <c r="T743" s="200"/>
      <c r="U743" s="43"/>
      <c r="V743" s="199"/>
      <c r="W743" s="199"/>
      <c r="X743" s="199"/>
      <c r="Y743" s="199"/>
      <c r="Z743" s="199"/>
      <c r="AA743" s="43"/>
      <c r="AB743" s="199"/>
      <c r="AC743" s="196"/>
      <c r="AD743" s="461"/>
    </row>
    <row r="744" spans="1:30" ht="15.75" customHeight="1" x14ac:dyDescent="0.2">
      <c r="A744" s="460"/>
      <c r="B744" s="460"/>
      <c r="C744" s="194"/>
      <c r="D744" s="43"/>
      <c r="E744" s="43"/>
      <c r="F744" s="43"/>
      <c r="G744" s="196"/>
      <c r="H744" s="196"/>
      <c r="I744" s="196"/>
      <c r="J744" s="196"/>
      <c r="K744" s="197"/>
      <c r="L744" s="197"/>
      <c r="M744" s="197"/>
      <c r="N744" s="197"/>
      <c r="O744" s="197"/>
      <c r="P744" s="197"/>
      <c r="Q744" s="198"/>
      <c r="R744" s="257"/>
      <c r="S744" s="200"/>
      <c r="T744" s="200"/>
      <c r="U744" s="43"/>
      <c r="V744" s="199"/>
      <c r="W744" s="199"/>
      <c r="X744" s="199"/>
      <c r="Y744" s="199"/>
      <c r="Z744" s="199"/>
      <c r="AA744" s="43"/>
      <c r="AB744" s="199"/>
      <c r="AC744" s="196"/>
      <c r="AD744" s="461"/>
    </row>
    <row r="745" spans="1:30" ht="15.75" customHeight="1" x14ac:dyDescent="0.2">
      <c r="A745" s="460"/>
      <c r="B745" s="460"/>
      <c r="C745" s="194"/>
      <c r="D745" s="43"/>
      <c r="E745" s="43"/>
      <c r="F745" s="43"/>
      <c r="G745" s="196"/>
      <c r="H745" s="196"/>
      <c r="I745" s="196"/>
      <c r="J745" s="196"/>
      <c r="K745" s="197"/>
      <c r="L745" s="197"/>
      <c r="M745" s="197"/>
      <c r="N745" s="197"/>
      <c r="O745" s="197"/>
      <c r="P745" s="197"/>
      <c r="Q745" s="198"/>
      <c r="R745" s="257"/>
      <c r="S745" s="200"/>
      <c r="T745" s="200"/>
      <c r="U745" s="43"/>
      <c r="V745" s="199"/>
      <c r="W745" s="199"/>
      <c r="X745" s="199"/>
      <c r="Y745" s="199"/>
      <c r="Z745" s="199"/>
      <c r="AA745" s="43"/>
      <c r="AB745" s="199"/>
      <c r="AC745" s="196"/>
      <c r="AD745" s="461"/>
    </row>
    <row r="746" spans="1:30" ht="15.75" customHeight="1" x14ac:dyDescent="0.2">
      <c r="A746" s="460"/>
      <c r="B746" s="460"/>
      <c r="C746" s="194"/>
      <c r="D746" s="43"/>
      <c r="E746" s="43"/>
      <c r="F746" s="43"/>
      <c r="G746" s="196"/>
      <c r="H746" s="196"/>
      <c r="I746" s="196"/>
      <c r="J746" s="196"/>
      <c r="K746" s="197"/>
      <c r="L746" s="197"/>
      <c r="M746" s="197"/>
      <c r="N746" s="197"/>
      <c r="O746" s="197"/>
      <c r="P746" s="197"/>
      <c r="Q746" s="198"/>
      <c r="R746" s="257"/>
      <c r="S746" s="200"/>
      <c r="T746" s="200"/>
      <c r="U746" s="43"/>
      <c r="V746" s="199"/>
      <c r="W746" s="199"/>
      <c r="X746" s="199"/>
      <c r="Y746" s="199"/>
      <c r="Z746" s="199"/>
      <c r="AA746" s="43"/>
      <c r="AB746" s="199"/>
      <c r="AC746" s="196"/>
      <c r="AD746" s="461"/>
    </row>
    <row r="747" spans="1:30" ht="15.75" customHeight="1" x14ac:dyDescent="0.2">
      <c r="A747" s="460"/>
      <c r="B747" s="460"/>
      <c r="C747" s="194"/>
      <c r="D747" s="43"/>
      <c r="E747" s="43"/>
      <c r="F747" s="43"/>
      <c r="G747" s="196"/>
      <c r="H747" s="196"/>
      <c r="I747" s="196"/>
      <c r="J747" s="196"/>
      <c r="K747" s="197"/>
      <c r="L747" s="197"/>
      <c r="M747" s="197"/>
      <c r="N747" s="197"/>
      <c r="O747" s="197"/>
      <c r="P747" s="197"/>
      <c r="Q747" s="198"/>
      <c r="R747" s="257"/>
      <c r="S747" s="200"/>
      <c r="T747" s="200"/>
      <c r="U747" s="43"/>
      <c r="V747" s="199"/>
      <c r="W747" s="199"/>
      <c r="X747" s="199"/>
      <c r="Y747" s="199"/>
      <c r="Z747" s="199"/>
      <c r="AA747" s="43"/>
      <c r="AB747" s="199"/>
      <c r="AC747" s="196"/>
      <c r="AD747" s="461"/>
    </row>
    <row r="748" spans="1:30" ht="15.75" customHeight="1" x14ac:dyDescent="0.2">
      <c r="A748" s="460"/>
      <c r="B748" s="460"/>
      <c r="C748" s="194"/>
      <c r="D748" s="43"/>
      <c r="E748" s="43"/>
      <c r="F748" s="43"/>
      <c r="G748" s="196"/>
      <c r="H748" s="196"/>
      <c r="I748" s="196"/>
      <c r="J748" s="196"/>
      <c r="K748" s="197"/>
      <c r="L748" s="197"/>
      <c r="M748" s="197"/>
      <c r="N748" s="197"/>
      <c r="O748" s="197"/>
      <c r="P748" s="197"/>
      <c r="Q748" s="198"/>
      <c r="R748" s="257"/>
      <c r="S748" s="200"/>
      <c r="T748" s="200"/>
      <c r="U748" s="43"/>
      <c r="V748" s="199"/>
      <c r="W748" s="199"/>
      <c r="X748" s="199"/>
      <c r="Y748" s="199"/>
      <c r="Z748" s="199"/>
      <c r="AA748" s="43"/>
      <c r="AB748" s="199"/>
      <c r="AC748" s="196"/>
      <c r="AD748" s="461"/>
    </row>
    <row r="749" spans="1:30" ht="15.75" customHeight="1" x14ac:dyDescent="0.2">
      <c r="A749" s="460"/>
      <c r="B749" s="460"/>
      <c r="C749" s="194"/>
      <c r="D749" s="43"/>
      <c r="E749" s="43"/>
      <c r="F749" s="43"/>
      <c r="G749" s="196"/>
      <c r="H749" s="196"/>
      <c r="I749" s="196"/>
      <c r="J749" s="196"/>
      <c r="K749" s="197"/>
      <c r="L749" s="197"/>
      <c r="M749" s="197"/>
      <c r="N749" s="197"/>
      <c r="O749" s="197"/>
      <c r="P749" s="197"/>
      <c r="Q749" s="198"/>
      <c r="R749" s="257"/>
      <c r="S749" s="200"/>
      <c r="T749" s="200"/>
      <c r="U749" s="43"/>
      <c r="V749" s="199"/>
      <c r="W749" s="199"/>
      <c r="X749" s="199"/>
      <c r="Y749" s="199"/>
      <c r="Z749" s="199"/>
      <c r="AA749" s="43"/>
      <c r="AB749" s="199"/>
      <c r="AC749" s="196"/>
      <c r="AD749" s="461"/>
    </row>
    <row r="750" spans="1:30" ht="15.75" customHeight="1" x14ac:dyDescent="0.2">
      <c r="A750" s="460"/>
      <c r="B750" s="460"/>
      <c r="C750" s="194"/>
      <c r="D750" s="43"/>
      <c r="E750" s="43"/>
      <c r="F750" s="43"/>
      <c r="G750" s="196"/>
      <c r="H750" s="196"/>
      <c r="I750" s="196"/>
      <c r="J750" s="196"/>
      <c r="K750" s="197"/>
      <c r="L750" s="197"/>
      <c r="M750" s="197"/>
      <c r="N750" s="197"/>
      <c r="O750" s="197"/>
      <c r="P750" s="197"/>
      <c r="Q750" s="198"/>
      <c r="R750" s="257"/>
      <c r="S750" s="200"/>
      <c r="T750" s="200"/>
      <c r="U750" s="43"/>
      <c r="V750" s="199"/>
      <c r="W750" s="199"/>
      <c r="X750" s="199"/>
      <c r="Y750" s="199"/>
      <c r="Z750" s="199"/>
      <c r="AA750" s="43"/>
      <c r="AB750" s="199"/>
      <c r="AC750" s="196"/>
      <c r="AD750" s="461"/>
    </row>
    <row r="751" spans="1:30" ht="15.75" customHeight="1" x14ac:dyDescent="0.2">
      <c r="A751" s="460"/>
      <c r="B751" s="460"/>
      <c r="C751" s="194"/>
      <c r="D751" s="43"/>
      <c r="E751" s="43"/>
      <c r="F751" s="43"/>
      <c r="G751" s="196"/>
      <c r="H751" s="196"/>
      <c r="I751" s="196"/>
      <c r="J751" s="196"/>
      <c r="K751" s="197"/>
      <c r="L751" s="197"/>
      <c r="M751" s="197"/>
      <c r="N751" s="197"/>
      <c r="O751" s="197"/>
      <c r="P751" s="197"/>
      <c r="Q751" s="198"/>
      <c r="R751" s="257"/>
      <c r="S751" s="200"/>
      <c r="T751" s="200"/>
      <c r="U751" s="43"/>
      <c r="V751" s="199"/>
      <c r="W751" s="199"/>
      <c r="X751" s="199"/>
      <c r="Y751" s="199"/>
      <c r="Z751" s="199"/>
      <c r="AA751" s="43"/>
      <c r="AB751" s="199"/>
      <c r="AC751" s="196"/>
      <c r="AD751" s="461"/>
    </row>
    <row r="752" spans="1:30" ht="15.75" customHeight="1" x14ac:dyDescent="0.2">
      <c r="A752" s="460"/>
      <c r="B752" s="460"/>
      <c r="C752" s="194"/>
      <c r="D752" s="43"/>
      <c r="E752" s="43"/>
      <c r="F752" s="43"/>
      <c r="G752" s="196"/>
      <c r="H752" s="196"/>
      <c r="I752" s="196"/>
      <c r="J752" s="196"/>
      <c r="K752" s="197"/>
      <c r="L752" s="197"/>
      <c r="M752" s="197"/>
      <c r="N752" s="197"/>
      <c r="O752" s="197"/>
      <c r="P752" s="197"/>
      <c r="Q752" s="198"/>
      <c r="R752" s="257"/>
      <c r="S752" s="200"/>
      <c r="T752" s="200"/>
      <c r="U752" s="43"/>
      <c r="V752" s="199"/>
      <c r="W752" s="199"/>
      <c r="X752" s="199"/>
      <c r="Y752" s="199"/>
      <c r="Z752" s="199"/>
      <c r="AA752" s="43"/>
      <c r="AB752" s="199"/>
      <c r="AC752" s="196"/>
      <c r="AD752" s="461"/>
    </row>
    <row r="753" spans="1:30" ht="15.75" customHeight="1" x14ac:dyDescent="0.2">
      <c r="A753" s="460"/>
      <c r="B753" s="460"/>
      <c r="C753" s="194"/>
      <c r="D753" s="43"/>
      <c r="E753" s="43"/>
      <c r="F753" s="43"/>
      <c r="G753" s="196"/>
      <c r="H753" s="196"/>
      <c r="I753" s="196"/>
      <c r="J753" s="196"/>
      <c r="K753" s="197"/>
      <c r="L753" s="197"/>
      <c r="M753" s="197"/>
      <c r="N753" s="197"/>
      <c r="O753" s="197"/>
      <c r="P753" s="197"/>
      <c r="Q753" s="198"/>
      <c r="R753" s="257"/>
      <c r="S753" s="200"/>
      <c r="T753" s="200"/>
      <c r="U753" s="43"/>
      <c r="V753" s="199"/>
      <c r="W753" s="199"/>
      <c r="X753" s="199"/>
      <c r="Y753" s="199"/>
      <c r="Z753" s="199"/>
      <c r="AA753" s="43"/>
      <c r="AB753" s="199"/>
      <c r="AC753" s="196"/>
      <c r="AD753" s="461"/>
    </row>
    <row r="754" spans="1:30" ht="15.75" customHeight="1" x14ac:dyDescent="0.2">
      <c r="A754" s="460"/>
      <c r="B754" s="460"/>
      <c r="C754" s="194"/>
      <c r="D754" s="43"/>
      <c r="E754" s="43"/>
      <c r="F754" s="43"/>
      <c r="G754" s="196"/>
      <c r="H754" s="196"/>
      <c r="I754" s="196"/>
      <c r="J754" s="196"/>
      <c r="K754" s="197"/>
      <c r="L754" s="197"/>
      <c r="M754" s="197"/>
      <c r="N754" s="197"/>
      <c r="O754" s="197"/>
      <c r="P754" s="197"/>
      <c r="Q754" s="198"/>
      <c r="R754" s="257"/>
      <c r="S754" s="200"/>
      <c r="T754" s="200"/>
      <c r="U754" s="43"/>
      <c r="V754" s="199"/>
      <c r="W754" s="199"/>
      <c r="X754" s="199"/>
      <c r="Y754" s="199"/>
      <c r="Z754" s="199"/>
      <c r="AA754" s="43"/>
      <c r="AB754" s="199"/>
      <c r="AC754" s="196"/>
      <c r="AD754" s="461"/>
    </row>
    <row r="755" spans="1:30" ht="15.75" customHeight="1" x14ac:dyDescent="0.2">
      <c r="A755" s="460"/>
      <c r="B755" s="460"/>
      <c r="C755" s="194"/>
      <c r="D755" s="43"/>
      <c r="E755" s="43"/>
      <c r="F755" s="43"/>
      <c r="G755" s="196"/>
      <c r="H755" s="196"/>
      <c r="I755" s="196"/>
      <c r="J755" s="196"/>
      <c r="K755" s="197"/>
      <c r="L755" s="197"/>
      <c r="M755" s="197"/>
      <c r="N755" s="197"/>
      <c r="O755" s="197"/>
      <c r="P755" s="197"/>
      <c r="Q755" s="198"/>
      <c r="R755" s="257"/>
      <c r="S755" s="200"/>
      <c r="T755" s="200"/>
      <c r="U755" s="43"/>
      <c r="V755" s="199"/>
      <c r="W755" s="199"/>
      <c r="X755" s="199"/>
      <c r="Y755" s="199"/>
      <c r="Z755" s="199"/>
      <c r="AA755" s="43"/>
      <c r="AB755" s="199"/>
      <c r="AC755" s="196"/>
      <c r="AD755" s="461"/>
    </row>
    <row r="756" spans="1:30" ht="15.75" customHeight="1" x14ac:dyDescent="0.2">
      <c r="A756" s="460"/>
      <c r="B756" s="460"/>
      <c r="C756" s="194"/>
      <c r="D756" s="43"/>
      <c r="E756" s="43"/>
      <c r="F756" s="43"/>
      <c r="G756" s="196"/>
      <c r="H756" s="196"/>
      <c r="I756" s="196"/>
      <c r="J756" s="196"/>
      <c r="K756" s="197"/>
      <c r="L756" s="197"/>
      <c r="M756" s="197"/>
      <c r="N756" s="197"/>
      <c r="O756" s="197"/>
      <c r="P756" s="197"/>
      <c r="Q756" s="198"/>
      <c r="R756" s="257"/>
      <c r="S756" s="200"/>
      <c r="T756" s="200"/>
      <c r="U756" s="43"/>
      <c r="V756" s="199"/>
      <c r="W756" s="199"/>
      <c r="X756" s="199"/>
      <c r="Y756" s="199"/>
      <c r="Z756" s="199"/>
      <c r="AA756" s="43"/>
      <c r="AB756" s="199"/>
      <c r="AC756" s="196"/>
      <c r="AD756" s="461"/>
    </row>
    <row r="757" spans="1:30" ht="15.75" customHeight="1" x14ac:dyDescent="0.2">
      <c r="A757" s="460"/>
      <c r="B757" s="460"/>
      <c r="C757" s="194"/>
      <c r="D757" s="43"/>
      <c r="E757" s="43"/>
      <c r="F757" s="43"/>
      <c r="G757" s="196"/>
      <c r="H757" s="196"/>
      <c r="I757" s="196"/>
      <c r="J757" s="196"/>
      <c r="K757" s="197"/>
      <c r="L757" s="197"/>
      <c r="M757" s="197"/>
      <c r="N757" s="197"/>
      <c r="O757" s="197"/>
      <c r="P757" s="197"/>
      <c r="Q757" s="198"/>
      <c r="R757" s="257"/>
      <c r="S757" s="200"/>
      <c r="T757" s="200"/>
      <c r="U757" s="43"/>
      <c r="V757" s="199"/>
      <c r="W757" s="199"/>
      <c r="X757" s="199"/>
      <c r="Y757" s="199"/>
      <c r="Z757" s="199"/>
      <c r="AA757" s="43"/>
      <c r="AB757" s="199"/>
      <c r="AC757" s="196"/>
      <c r="AD757" s="461"/>
    </row>
    <row r="758" spans="1:30" ht="15.75" customHeight="1" x14ac:dyDescent="0.2">
      <c r="A758" s="460"/>
      <c r="B758" s="460"/>
      <c r="C758" s="194"/>
      <c r="D758" s="43"/>
      <c r="E758" s="43"/>
      <c r="F758" s="43"/>
      <c r="G758" s="196"/>
      <c r="H758" s="196"/>
      <c r="I758" s="196"/>
      <c r="J758" s="196"/>
      <c r="K758" s="197"/>
      <c r="L758" s="197"/>
      <c r="M758" s="197"/>
      <c r="N758" s="197"/>
      <c r="O758" s="197"/>
      <c r="P758" s="197"/>
      <c r="Q758" s="198"/>
      <c r="R758" s="257"/>
      <c r="S758" s="200"/>
      <c r="T758" s="200"/>
      <c r="U758" s="43"/>
      <c r="V758" s="199"/>
      <c r="W758" s="199"/>
      <c r="X758" s="199"/>
      <c r="Y758" s="199"/>
      <c r="Z758" s="199"/>
      <c r="AA758" s="43"/>
      <c r="AB758" s="199"/>
      <c r="AC758" s="196"/>
      <c r="AD758" s="461"/>
    </row>
    <row r="759" spans="1:30" ht="15.75" customHeight="1" x14ac:dyDescent="0.2">
      <c r="A759" s="460"/>
      <c r="B759" s="460"/>
      <c r="C759" s="194"/>
      <c r="D759" s="43"/>
      <c r="E759" s="43"/>
      <c r="F759" s="43"/>
      <c r="G759" s="196"/>
      <c r="H759" s="196"/>
      <c r="I759" s="196"/>
      <c r="J759" s="196"/>
      <c r="K759" s="197"/>
      <c r="L759" s="197"/>
      <c r="M759" s="197"/>
      <c r="N759" s="197"/>
      <c r="O759" s="197"/>
      <c r="P759" s="197"/>
      <c r="Q759" s="198"/>
      <c r="R759" s="257"/>
      <c r="S759" s="200"/>
      <c r="T759" s="200"/>
      <c r="U759" s="43"/>
      <c r="V759" s="199"/>
      <c r="W759" s="199"/>
      <c r="X759" s="199"/>
      <c r="Y759" s="199"/>
      <c r="Z759" s="199"/>
      <c r="AA759" s="43"/>
      <c r="AB759" s="199"/>
      <c r="AC759" s="196"/>
      <c r="AD759" s="461"/>
    </row>
    <row r="760" spans="1:30" ht="15.75" customHeight="1" x14ac:dyDescent="0.2">
      <c r="A760" s="460"/>
      <c r="B760" s="460"/>
      <c r="C760" s="194"/>
      <c r="D760" s="43"/>
      <c r="E760" s="43"/>
      <c r="F760" s="43"/>
      <c r="G760" s="196"/>
      <c r="H760" s="196"/>
      <c r="I760" s="196"/>
      <c r="J760" s="196"/>
      <c r="K760" s="197"/>
      <c r="L760" s="197"/>
      <c r="M760" s="197"/>
      <c r="N760" s="197"/>
      <c r="O760" s="197"/>
      <c r="P760" s="197"/>
      <c r="Q760" s="198"/>
      <c r="R760" s="257"/>
      <c r="S760" s="200"/>
      <c r="T760" s="200"/>
      <c r="U760" s="43"/>
      <c r="V760" s="199"/>
      <c r="W760" s="199"/>
      <c r="X760" s="199"/>
      <c r="Y760" s="199"/>
      <c r="Z760" s="199"/>
      <c r="AA760" s="43"/>
      <c r="AB760" s="199"/>
      <c r="AC760" s="196"/>
      <c r="AD760" s="461"/>
    </row>
    <row r="761" spans="1:30" ht="15.75" customHeight="1" x14ac:dyDescent="0.2">
      <c r="A761" s="460"/>
      <c r="B761" s="460"/>
      <c r="C761" s="194"/>
      <c r="D761" s="43"/>
      <c r="E761" s="43"/>
      <c r="F761" s="43"/>
      <c r="G761" s="196"/>
      <c r="H761" s="196"/>
      <c r="I761" s="196"/>
      <c r="J761" s="196"/>
      <c r="K761" s="197"/>
      <c r="L761" s="197"/>
      <c r="M761" s="197"/>
      <c r="N761" s="197"/>
      <c r="O761" s="197"/>
      <c r="P761" s="197"/>
      <c r="Q761" s="198"/>
      <c r="R761" s="257"/>
      <c r="S761" s="200"/>
      <c r="T761" s="200"/>
      <c r="U761" s="43"/>
      <c r="V761" s="199"/>
      <c r="W761" s="199"/>
      <c r="X761" s="199"/>
      <c r="Y761" s="199"/>
      <c r="Z761" s="199"/>
      <c r="AA761" s="43"/>
      <c r="AB761" s="199"/>
      <c r="AC761" s="196"/>
      <c r="AD761" s="461"/>
    </row>
    <row r="762" spans="1:30" ht="15.75" customHeight="1" x14ac:dyDescent="0.2">
      <c r="A762" s="460"/>
      <c r="B762" s="460"/>
      <c r="C762" s="194"/>
      <c r="D762" s="43"/>
      <c r="E762" s="43"/>
      <c r="F762" s="43"/>
      <c r="G762" s="196"/>
      <c r="H762" s="196"/>
      <c r="I762" s="196"/>
      <c r="J762" s="196"/>
      <c r="K762" s="197"/>
      <c r="L762" s="197"/>
      <c r="M762" s="197"/>
      <c r="N762" s="197"/>
      <c r="O762" s="197"/>
      <c r="P762" s="197"/>
      <c r="Q762" s="198"/>
      <c r="R762" s="257"/>
      <c r="S762" s="200"/>
      <c r="T762" s="200"/>
      <c r="U762" s="43"/>
      <c r="V762" s="199"/>
      <c r="W762" s="199"/>
      <c r="X762" s="199"/>
      <c r="Y762" s="199"/>
      <c r="Z762" s="199"/>
      <c r="AA762" s="43"/>
      <c r="AB762" s="199"/>
      <c r="AC762" s="196"/>
      <c r="AD762" s="461"/>
    </row>
    <row r="763" spans="1:30" ht="15.75" customHeight="1" x14ac:dyDescent="0.2">
      <c r="A763" s="460"/>
      <c r="B763" s="460"/>
      <c r="C763" s="194"/>
      <c r="D763" s="43"/>
      <c r="E763" s="43"/>
      <c r="F763" s="43"/>
      <c r="G763" s="196"/>
      <c r="H763" s="196"/>
      <c r="I763" s="196"/>
      <c r="J763" s="196"/>
      <c r="K763" s="197"/>
      <c r="L763" s="197"/>
      <c r="M763" s="197"/>
      <c r="N763" s="197"/>
      <c r="O763" s="197"/>
      <c r="P763" s="197"/>
      <c r="Q763" s="198"/>
      <c r="R763" s="257"/>
      <c r="S763" s="200"/>
      <c r="T763" s="200"/>
      <c r="U763" s="43"/>
      <c r="V763" s="199"/>
      <c r="W763" s="199"/>
      <c r="X763" s="199"/>
      <c r="Y763" s="199"/>
      <c r="Z763" s="199"/>
      <c r="AA763" s="43"/>
      <c r="AB763" s="199"/>
      <c r="AC763" s="196"/>
      <c r="AD763" s="461"/>
    </row>
    <row r="764" spans="1:30" ht="15.75" customHeight="1" x14ac:dyDescent="0.2">
      <c r="A764" s="460"/>
      <c r="B764" s="460"/>
      <c r="C764" s="194"/>
      <c r="D764" s="43"/>
      <c r="E764" s="43"/>
      <c r="F764" s="43"/>
      <c r="G764" s="196"/>
      <c r="H764" s="196"/>
      <c r="I764" s="196"/>
      <c r="J764" s="196"/>
      <c r="K764" s="197"/>
      <c r="L764" s="197"/>
      <c r="M764" s="197"/>
      <c r="N764" s="197"/>
      <c r="O764" s="197"/>
      <c r="P764" s="197"/>
      <c r="Q764" s="198"/>
      <c r="R764" s="257"/>
      <c r="S764" s="200"/>
      <c r="T764" s="200"/>
      <c r="U764" s="43"/>
      <c r="V764" s="199"/>
      <c r="W764" s="199"/>
      <c r="X764" s="199"/>
      <c r="Y764" s="199"/>
      <c r="Z764" s="199"/>
      <c r="AA764" s="43"/>
      <c r="AB764" s="199"/>
      <c r="AC764" s="196"/>
      <c r="AD764" s="461"/>
    </row>
    <row r="765" spans="1:30" ht="15.75" customHeight="1" x14ac:dyDescent="0.2">
      <c r="A765" s="460"/>
      <c r="B765" s="460"/>
      <c r="C765" s="194"/>
      <c r="D765" s="43"/>
      <c r="E765" s="43"/>
      <c r="F765" s="43"/>
      <c r="G765" s="196"/>
      <c r="H765" s="196"/>
      <c r="I765" s="196"/>
      <c r="J765" s="196"/>
      <c r="K765" s="197"/>
      <c r="L765" s="197"/>
      <c r="M765" s="197"/>
      <c r="N765" s="197"/>
      <c r="O765" s="197"/>
      <c r="P765" s="197"/>
      <c r="Q765" s="198"/>
      <c r="R765" s="257"/>
      <c r="S765" s="200"/>
      <c r="T765" s="200"/>
      <c r="U765" s="43"/>
      <c r="V765" s="199"/>
      <c r="W765" s="199"/>
      <c r="X765" s="199"/>
      <c r="Y765" s="199"/>
      <c r="Z765" s="199"/>
      <c r="AA765" s="43"/>
      <c r="AB765" s="199"/>
      <c r="AC765" s="196"/>
      <c r="AD765" s="461"/>
    </row>
    <row r="766" spans="1:30" ht="15.75" customHeight="1" x14ac:dyDescent="0.2">
      <c r="A766" s="460"/>
      <c r="B766" s="460"/>
      <c r="C766" s="194"/>
      <c r="D766" s="43"/>
      <c r="E766" s="43"/>
      <c r="F766" s="43"/>
      <c r="G766" s="196"/>
      <c r="H766" s="196"/>
      <c r="I766" s="196"/>
      <c r="J766" s="196"/>
      <c r="K766" s="197"/>
      <c r="L766" s="197"/>
      <c r="M766" s="197"/>
      <c r="N766" s="197"/>
      <c r="O766" s="197"/>
      <c r="P766" s="197"/>
      <c r="Q766" s="198"/>
      <c r="R766" s="257"/>
      <c r="S766" s="200"/>
      <c r="T766" s="200"/>
      <c r="U766" s="43"/>
      <c r="V766" s="199"/>
      <c r="W766" s="199"/>
      <c r="X766" s="199"/>
      <c r="Y766" s="199"/>
      <c r="Z766" s="199"/>
      <c r="AA766" s="43"/>
      <c r="AB766" s="199"/>
      <c r="AC766" s="196"/>
      <c r="AD766" s="461"/>
    </row>
    <row r="767" spans="1:30" ht="15.75" customHeight="1" x14ac:dyDescent="0.2">
      <c r="A767" s="460"/>
      <c r="B767" s="460"/>
      <c r="C767" s="194"/>
      <c r="D767" s="43"/>
      <c r="E767" s="43"/>
      <c r="F767" s="43"/>
      <c r="G767" s="196"/>
      <c r="H767" s="196"/>
      <c r="I767" s="196"/>
      <c r="J767" s="196"/>
      <c r="K767" s="197"/>
      <c r="L767" s="197"/>
      <c r="M767" s="197"/>
      <c r="N767" s="197"/>
      <c r="O767" s="197"/>
      <c r="P767" s="197"/>
      <c r="Q767" s="198"/>
      <c r="R767" s="257"/>
      <c r="S767" s="200"/>
      <c r="T767" s="200"/>
      <c r="U767" s="43"/>
      <c r="V767" s="199"/>
      <c r="W767" s="199"/>
      <c r="X767" s="199"/>
      <c r="Y767" s="199"/>
      <c r="Z767" s="199"/>
      <c r="AA767" s="43"/>
      <c r="AB767" s="199"/>
      <c r="AC767" s="196"/>
      <c r="AD767" s="461"/>
    </row>
    <row r="768" spans="1:30" ht="15.75" customHeight="1" x14ac:dyDescent="0.2">
      <c r="A768" s="460"/>
      <c r="B768" s="460"/>
      <c r="C768" s="194"/>
      <c r="D768" s="43"/>
      <c r="E768" s="43"/>
      <c r="F768" s="43"/>
      <c r="G768" s="196"/>
      <c r="H768" s="196"/>
      <c r="I768" s="196"/>
      <c r="J768" s="196"/>
      <c r="K768" s="197"/>
      <c r="L768" s="197"/>
      <c r="M768" s="197"/>
      <c r="N768" s="197"/>
      <c r="O768" s="197"/>
      <c r="P768" s="197"/>
      <c r="Q768" s="198"/>
      <c r="R768" s="257"/>
      <c r="S768" s="200"/>
      <c r="T768" s="200"/>
      <c r="U768" s="43"/>
      <c r="V768" s="199"/>
      <c r="W768" s="199"/>
      <c r="X768" s="199"/>
      <c r="Y768" s="199"/>
      <c r="Z768" s="199"/>
      <c r="AA768" s="43"/>
      <c r="AB768" s="199"/>
      <c r="AC768" s="196"/>
      <c r="AD768" s="461"/>
    </row>
    <row r="769" spans="1:30" ht="15.75" customHeight="1" x14ac:dyDescent="0.2">
      <c r="A769" s="460"/>
      <c r="B769" s="460"/>
      <c r="C769" s="194"/>
      <c r="D769" s="43"/>
      <c r="E769" s="43"/>
      <c r="F769" s="43"/>
      <c r="G769" s="196"/>
      <c r="H769" s="196"/>
      <c r="I769" s="196"/>
      <c r="J769" s="196"/>
      <c r="K769" s="197"/>
      <c r="L769" s="197"/>
      <c r="M769" s="197"/>
      <c r="N769" s="197"/>
      <c r="O769" s="197"/>
      <c r="P769" s="197"/>
      <c r="Q769" s="198"/>
      <c r="R769" s="257"/>
      <c r="S769" s="200"/>
      <c r="T769" s="200"/>
      <c r="U769" s="43"/>
      <c r="V769" s="199"/>
      <c r="W769" s="199"/>
      <c r="X769" s="199"/>
      <c r="Y769" s="199"/>
      <c r="Z769" s="199"/>
      <c r="AA769" s="43"/>
      <c r="AB769" s="199"/>
      <c r="AC769" s="196"/>
      <c r="AD769" s="461"/>
    </row>
    <row r="770" spans="1:30" ht="15.75" customHeight="1" x14ac:dyDescent="0.2">
      <c r="A770" s="460"/>
      <c r="B770" s="460"/>
      <c r="C770" s="194"/>
      <c r="D770" s="43"/>
      <c r="E770" s="43"/>
      <c r="F770" s="43"/>
      <c r="G770" s="196"/>
      <c r="H770" s="196"/>
      <c r="I770" s="196"/>
      <c r="J770" s="196"/>
      <c r="K770" s="197"/>
      <c r="L770" s="197"/>
      <c r="M770" s="197"/>
      <c r="N770" s="197"/>
      <c r="O770" s="197"/>
      <c r="P770" s="197"/>
      <c r="Q770" s="198"/>
      <c r="R770" s="257"/>
      <c r="S770" s="200"/>
      <c r="T770" s="200"/>
      <c r="U770" s="43"/>
      <c r="V770" s="199"/>
      <c r="W770" s="199"/>
      <c r="X770" s="199"/>
      <c r="Y770" s="199"/>
      <c r="Z770" s="199"/>
      <c r="AA770" s="43"/>
      <c r="AB770" s="199"/>
      <c r="AC770" s="196"/>
      <c r="AD770" s="461"/>
    </row>
    <row r="771" spans="1:30" ht="15.75" customHeight="1" x14ac:dyDescent="0.2">
      <c r="A771" s="460"/>
      <c r="B771" s="460"/>
      <c r="C771" s="194"/>
      <c r="D771" s="43"/>
      <c r="E771" s="43"/>
      <c r="F771" s="43"/>
      <c r="G771" s="196"/>
      <c r="H771" s="196"/>
      <c r="I771" s="196"/>
      <c r="J771" s="196"/>
      <c r="K771" s="197"/>
      <c r="L771" s="197"/>
      <c r="M771" s="197"/>
      <c r="N771" s="197"/>
      <c r="O771" s="197"/>
      <c r="P771" s="197"/>
      <c r="Q771" s="198"/>
      <c r="R771" s="257"/>
      <c r="S771" s="200"/>
      <c r="T771" s="200"/>
      <c r="U771" s="43"/>
      <c r="V771" s="199"/>
      <c r="W771" s="199"/>
      <c r="X771" s="199"/>
      <c r="Y771" s="199"/>
      <c r="Z771" s="199"/>
      <c r="AA771" s="43"/>
      <c r="AB771" s="199"/>
      <c r="AC771" s="196"/>
      <c r="AD771" s="461"/>
    </row>
    <row r="772" spans="1:30" ht="15.75" customHeight="1" x14ac:dyDescent="0.2">
      <c r="A772" s="460"/>
      <c r="B772" s="460"/>
      <c r="C772" s="194"/>
      <c r="D772" s="43"/>
      <c r="E772" s="43"/>
      <c r="F772" s="43"/>
      <c r="G772" s="196"/>
      <c r="H772" s="196"/>
      <c r="I772" s="196"/>
      <c r="J772" s="196"/>
      <c r="K772" s="197"/>
      <c r="L772" s="197"/>
      <c r="M772" s="197"/>
      <c r="N772" s="197"/>
      <c r="O772" s="197"/>
      <c r="P772" s="197"/>
      <c r="Q772" s="198"/>
      <c r="R772" s="257"/>
      <c r="S772" s="200"/>
      <c r="T772" s="200"/>
      <c r="U772" s="43"/>
      <c r="V772" s="199"/>
      <c r="W772" s="199"/>
      <c r="X772" s="199"/>
      <c r="Y772" s="199"/>
      <c r="Z772" s="199"/>
      <c r="AA772" s="43"/>
      <c r="AB772" s="199"/>
      <c r="AC772" s="196"/>
      <c r="AD772" s="461"/>
    </row>
    <row r="773" spans="1:30" ht="15.75" customHeight="1" x14ac:dyDescent="0.2">
      <c r="A773" s="460"/>
      <c r="B773" s="460"/>
      <c r="C773" s="194"/>
      <c r="D773" s="43"/>
      <c r="E773" s="43"/>
      <c r="F773" s="43"/>
      <c r="G773" s="196"/>
      <c r="H773" s="196"/>
      <c r="I773" s="196"/>
      <c r="J773" s="196"/>
      <c r="K773" s="197"/>
      <c r="L773" s="197"/>
      <c r="M773" s="197"/>
      <c r="N773" s="197"/>
      <c r="O773" s="197"/>
      <c r="P773" s="197"/>
      <c r="Q773" s="198"/>
      <c r="R773" s="257"/>
      <c r="S773" s="200"/>
      <c r="T773" s="200"/>
      <c r="U773" s="43"/>
      <c r="V773" s="199"/>
      <c r="W773" s="199"/>
      <c r="X773" s="199"/>
      <c r="Y773" s="199"/>
      <c r="Z773" s="199"/>
      <c r="AA773" s="43"/>
      <c r="AB773" s="199"/>
      <c r="AC773" s="196"/>
      <c r="AD773" s="461"/>
    </row>
    <row r="774" spans="1:30" ht="15.75" customHeight="1" x14ac:dyDescent="0.2">
      <c r="A774" s="460"/>
      <c r="B774" s="460"/>
      <c r="C774" s="194"/>
      <c r="D774" s="43"/>
      <c r="E774" s="43"/>
      <c r="F774" s="43"/>
      <c r="G774" s="196"/>
      <c r="H774" s="196"/>
      <c r="I774" s="196"/>
      <c r="J774" s="196"/>
      <c r="K774" s="197"/>
      <c r="L774" s="197"/>
      <c r="M774" s="197"/>
      <c r="N774" s="197"/>
      <c r="O774" s="197"/>
      <c r="P774" s="197"/>
      <c r="Q774" s="198"/>
      <c r="R774" s="257"/>
      <c r="S774" s="200"/>
      <c r="T774" s="200"/>
      <c r="U774" s="43"/>
      <c r="V774" s="199"/>
      <c r="W774" s="199"/>
      <c r="X774" s="199"/>
      <c r="Y774" s="199"/>
      <c r="Z774" s="199"/>
      <c r="AA774" s="43"/>
      <c r="AB774" s="199"/>
      <c r="AC774" s="196"/>
      <c r="AD774" s="461"/>
    </row>
    <row r="775" spans="1:30" ht="15.75" customHeight="1" x14ac:dyDescent="0.2">
      <c r="A775" s="460"/>
      <c r="B775" s="460"/>
      <c r="C775" s="194"/>
      <c r="D775" s="43"/>
      <c r="E775" s="43"/>
      <c r="F775" s="43"/>
      <c r="G775" s="196"/>
      <c r="H775" s="196"/>
      <c r="I775" s="196"/>
      <c r="J775" s="196"/>
      <c r="K775" s="197"/>
      <c r="L775" s="197"/>
      <c r="M775" s="197"/>
      <c r="N775" s="197"/>
      <c r="O775" s="197"/>
      <c r="P775" s="197"/>
      <c r="Q775" s="198"/>
      <c r="R775" s="257"/>
      <c r="S775" s="200"/>
      <c r="T775" s="200"/>
      <c r="U775" s="43"/>
      <c r="V775" s="199"/>
      <c r="W775" s="199"/>
      <c r="X775" s="199"/>
      <c r="Y775" s="199"/>
      <c r="Z775" s="199"/>
      <c r="AA775" s="43"/>
      <c r="AB775" s="199"/>
      <c r="AC775" s="196"/>
      <c r="AD775" s="461"/>
    </row>
    <row r="776" spans="1:30" ht="15.75" customHeight="1" x14ac:dyDescent="0.2">
      <c r="A776" s="460"/>
      <c r="B776" s="460"/>
      <c r="C776" s="194"/>
      <c r="D776" s="43"/>
      <c r="E776" s="43"/>
      <c r="F776" s="43"/>
      <c r="G776" s="196"/>
      <c r="H776" s="196"/>
      <c r="I776" s="196"/>
      <c r="J776" s="196"/>
      <c r="K776" s="197"/>
      <c r="L776" s="197"/>
      <c r="M776" s="197"/>
      <c r="N776" s="197"/>
      <c r="O776" s="197"/>
      <c r="P776" s="197"/>
      <c r="Q776" s="198"/>
      <c r="R776" s="257"/>
      <c r="S776" s="200"/>
      <c r="T776" s="200"/>
      <c r="U776" s="43"/>
      <c r="V776" s="199"/>
      <c r="W776" s="199"/>
      <c r="X776" s="199"/>
      <c r="Y776" s="199"/>
      <c r="Z776" s="199"/>
      <c r="AA776" s="43"/>
      <c r="AB776" s="199"/>
      <c r="AC776" s="196"/>
      <c r="AD776" s="461"/>
    </row>
    <row r="777" spans="1:30" ht="15.75" customHeight="1" x14ac:dyDescent="0.2">
      <c r="A777" s="460"/>
      <c r="B777" s="460"/>
      <c r="C777" s="194"/>
      <c r="D777" s="43"/>
      <c r="E777" s="43"/>
      <c r="F777" s="43"/>
      <c r="G777" s="196"/>
      <c r="H777" s="196"/>
      <c r="I777" s="196"/>
      <c r="J777" s="196"/>
      <c r="K777" s="197"/>
      <c r="L777" s="197"/>
      <c r="M777" s="197"/>
      <c r="N777" s="197"/>
      <c r="O777" s="197"/>
      <c r="P777" s="197"/>
      <c r="Q777" s="198"/>
      <c r="R777" s="257"/>
      <c r="S777" s="200"/>
      <c r="T777" s="200"/>
      <c r="U777" s="43"/>
      <c r="V777" s="199"/>
      <c r="W777" s="199"/>
      <c r="X777" s="199"/>
      <c r="Y777" s="199"/>
      <c r="Z777" s="199"/>
      <c r="AA777" s="43"/>
      <c r="AB777" s="199"/>
      <c r="AC777" s="196"/>
      <c r="AD777" s="461"/>
    </row>
    <row r="778" spans="1:30" ht="15.75" customHeight="1" x14ac:dyDescent="0.2">
      <c r="A778" s="460"/>
      <c r="B778" s="460"/>
      <c r="C778" s="194"/>
      <c r="D778" s="43"/>
      <c r="E778" s="43"/>
      <c r="F778" s="43"/>
      <c r="G778" s="196"/>
      <c r="H778" s="196"/>
      <c r="I778" s="196"/>
      <c r="J778" s="196"/>
      <c r="K778" s="197"/>
      <c r="L778" s="197"/>
      <c r="M778" s="197"/>
      <c r="N778" s="197"/>
      <c r="O778" s="197"/>
      <c r="P778" s="197"/>
      <c r="Q778" s="198"/>
      <c r="R778" s="257"/>
      <c r="S778" s="200"/>
      <c r="T778" s="200"/>
      <c r="U778" s="43"/>
      <c r="V778" s="199"/>
      <c r="W778" s="199"/>
      <c r="X778" s="199"/>
      <c r="Y778" s="199"/>
      <c r="Z778" s="199"/>
      <c r="AA778" s="43"/>
      <c r="AB778" s="199"/>
      <c r="AC778" s="196"/>
      <c r="AD778" s="461"/>
    </row>
    <row r="779" spans="1:30" ht="15.75" customHeight="1" x14ac:dyDescent="0.2">
      <c r="A779" s="460"/>
      <c r="B779" s="460"/>
      <c r="C779" s="194"/>
      <c r="D779" s="43"/>
      <c r="E779" s="43"/>
      <c r="F779" s="43"/>
      <c r="G779" s="196"/>
      <c r="H779" s="196"/>
      <c r="I779" s="196"/>
      <c r="J779" s="196"/>
      <c r="K779" s="197"/>
      <c r="L779" s="197"/>
      <c r="M779" s="197"/>
      <c r="N779" s="197"/>
      <c r="O779" s="197"/>
      <c r="P779" s="197"/>
      <c r="Q779" s="198"/>
      <c r="R779" s="257"/>
      <c r="S779" s="200"/>
      <c r="T779" s="200"/>
      <c r="U779" s="43"/>
      <c r="V779" s="199"/>
      <c r="W779" s="199"/>
      <c r="X779" s="199"/>
      <c r="Y779" s="199"/>
      <c r="Z779" s="199"/>
      <c r="AA779" s="43"/>
      <c r="AB779" s="199"/>
      <c r="AC779" s="196"/>
      <c r="AD779" s="461"/>
    </row>
    <row r="780" spans="1:30" ht="15.75" customHeight="1" x14ac:dyDescent="0.2">
      <c r="A780" s="460"/>
      <c r="B780" s="460"/>
      <c r="C780" s="194"/>
      <c r="D780" s="43"/>
      <c r="E780" s="43"/>
      <c r="F780" s="43"/>
      <c r="G780" s="196"/>
      <c r="H780" s="196"/>
      <c r="I780" s="196"/>
      <c r="J780" s="196"/>
      <c r="K780" s="197"/>
      <c r="L780" s="197"/>
      <c r="M780" s="197"/>
      <c r="N780" s="197"/>
      <c r="O780" s="197"/>
      <c r="P780" s="197"/>
      <c r="Q780" s="198"/>
      <c r="R780" s="257"/>
      <c r="S780" s="200"/>
      <c r="T780" s="200"/>
      <c r="U780" s="43"/>
      <c r="V780" s="199"/>
      <c r="W780" s="199"/>
      <c r="X780" s="199"/>
      <c r="Y780" s="199"/>
      <c r="Z780" s="199"/>
      <c r="AA780" s="43"/>
      <c r="AB780" s="199"/>
      <c r="AC780" s="196"/>
      <c r="AD780" s="461"/>
    </row>
    <row r="781" spans="1:30" ht="15.75" customHeight="1" x14ac:dyDescent="0.2">
      <c r="A781" s="460"/>
      <c r="B781" s="460"/>
      <c r="C781" s="194"/>
      <c r="D781" s="43"/>
      <c r="E781" s="43"/>
      <c r="F781" s="43"/>
      <c r="G781" s="196"/>
      <c r="H781" s="196"/>
      <c r="I781" s="196"/>
      <c r="J781" s="196"/>
      <c r="K781" s="197"/>
      <c r="L781" s="197"/>
      <c r="M781" s="197"/>
      <c r="N781" s="197"/>
      <c r="O781" s="197"/>
      <c r="P781" s="197"/>
      <c r="Q781" s="198"/>
      <c r="R781" s="257"/>
      <c r="S781" s="200"/>
      <c r="T781" s="200"/>
      <c r="U781" s="43"/>
      <c r="V781" s="199"/>
      <c r="W781" s="199"/>
      <c r="X781" s="199"/>
      <c r="Y781" s="199"/>
      <c r="Z781" s="199"/>
      <c r="AA781" s="43"/>
      <c r="AB781" s="199"/>
      <c r="AC781" s="196"/>
      <c r="AD781" s="461"/>
    </row>
    <row r="782" spans="1:30" ht="15.75" customHeight="1" x14ac:dyDescent="0.2">
      <c r="A782" s="460"/>
      <c r="B782" s="460"/>
      <c r="C782" s="194"/>
      <c r="D782" s="43"/>
      <c r="E782" s="43"/>
      <c r="F782" s="43"/>
      <c r="G782" s="196"/>
      <c r="H782" s="196"/>
      <c r="I782" s="196"/>
      <c r="J782" s="196"/>
      <c r="K782" s="197"/>
      <c r="L782" s="197"/>
      <c r="M782" s="197"/>
      <c r="N782" s="197"/>
      <c r="O782" s="197"/>
      <c r="P782" s="197"/>
      <c r="Q782" s="198"/>
      <c r="R782" s="257"/>
      <c r="S782" s="200"/>
      <c r="T782" s="200"/>
      <c r="U782" s="43"/>
      <c r="V782" s="199"/>
      <c r="W782" s="199"/>
      <c r="X782" s="199"/>
      <c r="Y782" s="199"/>
      <c r="Z782" s="199"/>
      <c r="AA782" s="43"/>
      <c r="AB782" s="199"/>
      <c r="AC782" s="196"/>
      <c r="AD782" s="461"/>
    </row>
    <row r="783" spans="1:30" ht="15.75" customHeight="1" x14ac:dyDescent="0.2">
      <c r="A783" s="460"/>
      <c r="B783" s="460"/>
      <c r="C783" s="194"/>
      <c r="D783" s="43"/>
      <c r="E783" s="43"/>
      <c r="F783" s="43"/>
      <c r="G783" s="196"/>
      <c r="H783" s="196"/>
      <c r="I783" s="196"/>
      <c r="J783" s="196"/>
      <c r="K783" s="197"/>
      <c r="L783" s="197"/>
      <c r="M783" s="197"/>
      <c r="N783" s="197"/>
      <c r="O783" s="197"/>
      <c r="P783" s="197"/>
      <c r="Q783" s="198"/>
      <c r="R783" s="257"/>
      <c r="S783" s="200"/>
      <c r="T783" s="200"/>
      <c r="U783" s="43"/>
      <c r="V783" s="199"/>
      <c r="W783" s="199"/>
      <c r="X783" s="199"/>
      <c r="Y783" s="199"/>
      <c r="Z783" s="199"/>
      <c r="AA783" s="43"/>
      <c r="AB783" s="199"/>
      <c r="AC783" s="196"/>
      <c r="AD783" s="461"/>
    </row>
    <row r="784" spans="1:30" ht="15.75" customHeight="1" x14ac:dyDescent="0.2">
      <c r="A784" s="460"/>
      <c r="B784" s="460"/>
      <c r="C784" s="194"/>
      <c r="D784" s="43"/>
      <c r="E784" s="43"/>
      <c r="F784" s="43"/>
      <c r="G784" s="196"/>
      <c r="H784" s="196"/>
      <c r="I784" s="196"/>
      <c r="J784" s="196"/>
      <c r="K784" s="197"/>
      <c r="L784" s="197"/>
      <c r="M784" s="197"/>
      <c r="N784" s="197"/>
      <c r="O784" s="197"/>
      <c r="P784" s="197"/>
      <c r="Q784" s="198"/>
      <c r="R784" s="257"/>
      <c r="S784" s="200"/>
      <c r="T784" s="200"/>
      <c r="U784" s="43"/>
      <c r="V784" s="199"/>
      <c r="W784" s="199"/>
      <c r="X784" s="199"/>
      <c r="Y784" s="199"/>
      <c r="Z784" s="199"/>
      <c r="AA784" s="43"/>
      <c r="AB784" s="199"/>
      <c r="AC784" s="196"/>
      <c r="AD784" s="461"/>
    </row>
    <row r="785" spans="1:30" ht="15.75" customHeight="1" x14ac:dyDescent="0.2">
      <c r="A785" s="460"/>
      <c r="B785" s="460"/>
      <c r="C785" s="194"/>
      <c r="D785" s="43"/>
      <c r="E785" s="43"/>
      <c r="F785" s="43"/>
      <c r="G785" s="196"/>
      <c r="H785" s="196"/>
      <c r="I785" s="196"/>
      <c r="J785" s="196"/>
      <c r="K785" s="197"/>
      <c r="L785" s="197"/>
      <c r="M785" s="197"/>
      <c r="N785" s="197"/>
      <c r="O785" s="197"/>
      <c r="P785" s="197"/>
      <c r="Q785" s="198"/>
      <c r="R785" s="257"/>
      <c r="S785" s="200"/>
      <c r="T785" s="200"/>
      <c r="U785" s="43"/>
      <c r="V785" s="199"/>
      <c r="W785" s="199"/>
      <c r="X785" s="199"/>
      <c r="Y785" s="199"/>
      <c r="Z785" s="199"/>
      <c r="AA785" s="43"/>
      <c r="AB785" s="199"/>
      <c r="AC785" s="196"/>
      <c r="AD785" s="461"/>
    </row>
    <row r="786" spans="1:30" ht="15.75" customHeight="1" x14ac:dyDescent="0.2">
      <c r="A786" s="460"/>
      <c r="B786" s="460"/>
      <c r="C786" s="194"/>
      <c r="D786" s="43"/>
      <c r="E786" s="43"/>
      <c r="F786" s="43"/>
      <c r="G786" s="196"/>
      <c r="H786" s="196"/>
      <c r="I786" s="196"/>
      <c r="J786" s="196"/>
      <c r="K786" s="197"/>
      <c r="L786" s="197"/>
      <c r="M786" s="197"/>
      <c r="N786" s="197"/>
      <c r="O786" s="197"/>
      <c r="P786" s="197"/>
      <c r="Q786" s="198"/>
      <c r="R786" s="257"/>
      <c r="S786" s="200"/>
      <c r="T786" s="200"/>
      <c r="U786" s="43"/>
      <c r="V786" s="199"/>
      <c r="W786" s="199"/>
      <c r="X786" s="199"/>
      <c r="Y786" s="199"/>
      <c r="Z786" s="199"/>
      <c r="AA786" s="43"/>
      <c r="AB786" s="199"/>
      <c r="AC786" s="196"/>
      <c r="AD786" s="461"/>
    </row>
    <row r="787" spans="1:30" ht="15.75" customHeight="1" x14ac:dyDescent="0.2">
      <c r="A787" s="460"/>
      <c r="B787" s="460"/>
      <c r="C787" s="194"/>
      <c r="D787" s="43"/>
      <c r="E787" s="43"/>
      <c r="F787" s="43"/>
      <c r="G787" s="196"/>
      <c r="H787" s="196"/>
      <c r="I787" s="196"/>
      <c r="J787" s="196"/>
      <c r="K787" s="197"/>
      <c r="L787" s="197"/>
      <c r="M787" s="197"/>
      <c r="N787" s="197"/>
      <c r="O787" s="197"/>
      <c r="P787" s="197"/>
      <c r="Q787" s="198"/>
      <c r="R787" s="257"/>
      <c r="S787" s="200"/>
      <c r="T787" s="200"/>
      <c r="U787" s="43"/>
      <c r="V787" s="199"/>
      <c r="W787" s="199"/>
      <c r="X787" s="199"/>
      <c r="Y787" s="199"/>
      <c r="Z787" s="199"/>
      <c r="AA787" s="43"/>
      <c r="AB787" s="199"/>
      <c r="AC787" s="196"/>
      <c r="AD787" s="461"/>
    </row>
    <row r="788" spans="1:30" ht="15.75" customHeight="1" x14ac:dyDescent="0.2">
      <c r="A788" s="460"/>
      <c r="B788" s="460"/>
      <c r="C788" s="194"/>
      <c r="D788" s="43"/>
      <c r="E788" s="43"/>
      <c r="F788" s="43"/>
      <c r="G788" s="196"/>
      <c r="H788" s="196"/>
      <c r="I788" s="196"/>
      <c r="J788" s="196"/>
      <c r="K788" s="197"/>
      <c r="L788" s="197"/>
      <c r="M788" s="197"/>
      <c r="N788" s="197"/>
      <c r="O788" s="197"/>
      <c r="P788" s="197"/>
      <c r="Q788" s="198"/>
      <c r="R788" s="257"/>
      <c r="S788" s="200"/>
      <c r="T788" s="200"/>
      <c r="U788" s="43"/>
      <c r="V788" s="199"/>
      <c r="W788" s="199"/>
      <c r="X788" s="199"/>
      <c r="Y788" s="199"/>
      <c r="Z788" s="199"/>
      <c r="AA788" s="43"/>
      <c r="AB788" s="199"/>
      <c r="AC788" s="196"/>
      <c r="AD788" s="461"/>
    </row>
    <row r="789" spans="1:30" ht="15.75" customHeight="1" x14ac:dyDescent="0.2">
      <c r="A789" s="460"/>
      <c r="B789" s="460"/>
      <c r="C789" s="194"/>
      <c r="D789" s="43"/>
      <c r="E789" s="43"/>
      <c r="F789" s="43"/>
      <c r="G789" s="196"/>
      <c r="H789" s="196"/>
      <c r="I789" s="196"/>
      <c r="J789" s="196"/>
      <c r="K789" s="197"/>
      <c r="L789" s="197"/>
      <c r="M789" s="197"/>
      <c r="N789" s="197"/>
      <c r="O789" s="197"/>
      <c r="P789" s="197"/>
      <c r="Q789" s="198"/>
      <c r="R789" s="257"/>
      <c r="S789" s="200"/>
      <c r="T789" s="200"/>
      <c r="U789" s="43"/>
      <c r="V789" s="199"/>
      <c r="W789" s="199"/>
      <c r="X789" s="199"/>
      <c r="Y789" s="199"/>
      <c r="Z789" s="199"/>
      <c r="AA789" s="43"/>
      <c r="AB789" s="199"/>
      <c r="AC789" s="196"/>
      <c r="AD789" s="461"/>
    </row>
    <row r="790" spans="1:30" ht="15.75" customHeight="1" x14ac:dyDescent="0.2">
      <c r="A790" s="460"/>
      <c r="B790" s="460"/>
      <c r="C790" s="194"/>
      <c r="D790" s="43"/>
      <c r="E790" s="43"/>
      <c r="F790" s="43"/>
      <c r="G790" s="196"/>
      <c r="H790" s="196"/>
      <c r="I790" s="196"/>
      <c r="J790" s="196"/>
      <c r="K790" s="197"/>
      <c r="L790" s="197"/>
      <c r="M790" s="197"/>
      <c r="N790" s="197"/>
      <c r="O790" s="197"/>
      <c r="P790" s="197"/>
      <c r="Q790" s="198"/>
      <c r="R790" s="257"/>
      <c r="S790" s="200"/>
      <c r="T790" s="200"/>
      <c r="U790" s="43"/>
      <c r="V790" s="199"/>
      <c r="W790" s="199"/>
      <c r="X790" s="199"/>
      <c r="Y790" s="199"/>
      <c r="Z790" s="199"/>
      <c r="AA790" s="43"/>
      <c r="AB790" s="199"/>
      <c r="AC790" s="196"/>
      <c r="AD790" s="461"/>
    </row>
    <row r="791" spans="1:30" ht="15.75" customHeight="1" x14ac:dyDescent="0.2">
      <c r="A791" s="460"/>
      <c r="B791" s="460"/>
      <c r="C791" s="194"/>
      <c r="D791" s="43"/>
      <c r="E791" s="43"/>
      <c r="F791" s="43"/>
      <c r="G791" s="196"/>
      <c r="H791" s="196"/>
      <c r="I791" s="196"/>
      <c r="J791" s="196"/>
      <c r="K791" s="197"/>
      <c r="L791" s="197"/>
      <c r="M791" s="197"/>
      <c r="N791" s="197"/>
      <c r="O791" s="197"/>
      <c r="P791" s="197"/>
      <c r="Q791" s="198"/>
      <c r="R791" s="257"/>
      <c r="S791" s="200"/>
      <c r="T791" s="200"/>
      <c r="U791" s="43"/>
      <c r="V791" s="199"/>
      <c r="W791" s="199"/>
      <c r="X791" s="199"/>
      <c r="Y791" s="199"/>
      <c r="Z791" s="199"/>
      <c r="AA791" s="43"/>
      <c r="AB791" s="199"/>
      <c r="AC791" s="196"/>
      <c r="AD791" s="461"/>
    </row>
    <row r="792" spans="1:30" ht="15.75" customHeight="1" x14ac:dyDescent="0.2">
      <c r="A792" s="460"/>
      <c r="B792" s="460"/>
      <c r="C792" s="194"/>
      <c r="D792" s="43"/>
      <c r="E792" s="43"/>
      <c r="F792" s="43"/>
      <c r="G792" s="196"/>
      <c r="H792" s="196"/>
      <c r="I792" s="196"/>
      <c r="J792" s="196"/>
      <c r="K792" s="197"/>
      <c r="L792" s="197"/>
      <c r="M792" s="197"/>
      <c r="N792" s="197"/>
      <c r="O792" s="197"/>
      <c r="P792" s="197"/>
      <c r="Q792" s="198"/>
      <c r="R792" s="257"/>
      <c r="S792" s="200"/>
      <c r="T792" s="200"/>
      <c r="U792" s="43"/>
      <c r="V792" s="199"/>
      <c r="W792" s="199"/>
      <c r="X792" s="199"/>
      <c r="Y792" s="199"/>
      <c r="Z792" s="199"/>
      <c r="AA792" s="43"/>
      <c r="AB792" s="199"/>
      <c r="AC792" s="196"/>
      <c r="AD792" s="461"/>
    </row>
    <row r="793" spans="1:30" ht="15.75" customHeight="1" x14ac:dyDescent="0.2">
      <c r="A793" s="460"/>
      <c r="B793" s="460"/>
      <c r="C793" s="194"/>
      <c r="D793" s="43"/>
      <c r="E793" s="43"/>
      <c r="F793" s="43"/>
      <c r="G793" s="196"/>
      <c r="H793" s="196"/>
      <c r="I793" s="196"/>
      <c r="J793" s="196"/>
      <c r="K793" s="197"/>
      <c r="L793" s="197"/>
      <c r="M793" s="197"/>
      <c r="N793" s="197"/>
      <c r="O793" s="197"/>
      <c r="P793" s="197"/>
      <c r="Q793" s="198"/>
      <c r="R793" s="257"/>
      <c r="S793" s="200"/>
      <c r="T793" s="200"/>
      <c r="U793" s="43"/>
      <c r="V793" s="199"/>
      <c r="W793" s="199"/>
      <c r="X793" s="199"/>
      <c r="Y793" s="199"/>
      <c r="Z793" s="199"/>
      <c r="AA793" s="43"/>
      <c r="AB793" s="199"/>
      <c r="AC793" s="196"/>
      <c r="AD793" s="461"/>
    </row>
    <row r="794" spans="1:30" ht="15.75" customHeight="1" x14ac:dyDescent="0.2">
      <c r="A794" s="460"/>
      <c r="B794" s="460"/>
      <c r="C794" s="194"/>
      <c r="D794" s="43"/>
      <c r="E794" s="43"/>
      <c r="F794" s="43"/>
      <c r="G794" s="196"/>
      <c r="H794" s="196"/>
      <c r="I794" s="196"/>
      <c r="J794" s="196"/>
      <c r="K794" s="197"/>
      <c r="L794" s="197"/>
      <c r="M794" s="197"/>
      <c r="N794" s="197"/>
      <c r="O794" s="197"/>
      <c r="P794" s="197"/>
      <c r="Q794" s="198"/>
      <c r="R794" s="257"/>
      <c r="S794" s="200"/>
      <c r="T794" s="200"/>
      <c r="U794" s="43"/>
      <c r="V794" s="199"/>
      <c r="W794" s="199"/>
      <c r="X794" s="199"/>
      <c r="Y794" s="199"/>
      <c r="Z794" s="199"/>
      <c r="AA794" s="43"/>
      <c r="AB794" s="199"/>
      <c r="AC794" s="196"/>
      <c r="AD794" s="461"/>
    </row>
    <row r="795" spans="1:30" ht="15.75" customHeight="1" x14ac:dyDescent="0.2">
      <c r="A795" s="460"/>
      <c r="B795" s="460"/>
      <c r="C795" s="194"/>
      <c r="D795" s="43"/>
      <c r="E795" s="43"/>
      <c r="F795" s="43"/>
      <c r="G795" s="196"/>
      <c r="H795" s="196"/>
      <c r="I795" s="196"/>
      <c r="J795" s="196"/>
      <c r="K795" s="197"/>
      <c r="L795" s="197"/>
      <c r="M795" s="197"/>
      <c r="N795" s="197"/>
      <c r="O795" s="197"/>
      <c r="P795" s="197"/>
      <c r="Q795" s="198"/>
      <c r="R795" s="257"/>
      <c r="S795" s="200"/>
      <c r="T795" s="200"/>
      <c r="U795" s="43"/>
      <c r="V795" s="199"/>
      <c r="W795" s="199"/>
      <c r="X795" s="199"/>
      <c r="Y795" s="199"/>
      <c r="Z795" s="199"/>
      <c r="AA795" s="43"/>
      <c r="AB795" s="199"/>
      <c r="AC795" s="196"/>
      <c r="AD795" s="461"/>
    </row>
    <row r="796" spans="1:30" ht="15.75" customHeight="1" x14ac:dyDescent="0.2">
      <c r="A796" s="460"/>
      <c r="B796" s="460"/>
      <c r="C796" s="194"/>
      <c r="D796" s="43"/>
      <c r="E796" s="43"/>
      <c r="F796" s="43"/>
      <c r="G796" s="196"/>
      <c r="H796" s="196"/>
      <c r="I796" s="196"/>
      <c r="J796" s="196"/>
      <c r="K796" s="197"/>
      <c r="L796" s="197"/>
      <c r="M796" s="197"/>
      <c r="N796" s="197"/>
      <c r="O796" s="197"/>
      <c r="P796" s="197"/>
      <c r="Q796" s="198"/>
      <c r="R796" s="257"/>
      <c r="S796" s="200"/>
      <c r="T796" s="200"/>
      <c r="U796" s="43"/>
      <c r="V796" s="199"/>
      <c r="W796" s="199"/>
      <c r="X796" s="199"/>
      <c r="Y796" s="199"/>
      <c r="Z796" s="199"/>
      <c r="AA796" s="43"/>
      <c r="AB796" s="199"/>
      <c r="AC796" s="196"/>
      <c r="AD796" s="461"/>
    </row>
    <row r="797" spans="1:30" ht="15.75" customHeight="1" x14ac:dyDescent="0.2">
      <c r="A797" s="460"/>
      <c r="B797" s="460"/>
      <c r="C797" s="194"/>
      <c r="D797" s="43"/>
      <c r="E797" s="43"/>
      <c r="F797" s="43"/>
      <c r="G797" s="196"/>
      <c r="H797" s="196"/>
      <c r="I797" s="196"/>
      <c r="J797" s="196"/>
      <c r="K797" s="197"/>
      <c r="L797" s="197"/>
      <c r="M797" s="197"/>
      <c r="N797" s="197"/>
      <c r="O797" s="197"/>
      <c r="P797" s="197"/>
      <c r="Q797" s="198"/>
      <c r="R797" s="257"/>
      <c r="S797" s="200"/>
      <c r="T797" s="200"/>
      <c r="U797" s="43"/>
      <c r="V797" s="199"/>
      <c r="W797" s="199"/>
      <c r="X797" s="199"/>
      <c r="Y797" s="199"/>
      <c r="Z797" s="199"/>
      <c r="AA797" s="43"/>
      <c r="AB797" s="199"/>
      <c r="AC797" s="196"/>
      <c r="AD797" s="461"/>
    </row>
    <row r="798" spans="1:30" ht="15.75" customHeight="1" x14ac:dyDescent="0.2">
      <c r="A798" s="460"/>
      <c r="B798" s="460"/>
      <c r="C798" s="194"/>
      <c r="D798" s="43"/>
      <c r="E798" s="43"/>
      <c r="F798" s="43"/>
      <c r="G798" s="196"/>
      <c r="H798" s="196"/>
      <c r="I798" s="196"/>
      <c r="J798" s="196"/>
      <c r="K798" s="197"/>
      <c r="L798" s="197"/>
      <c r="M798" s="197"/>
      <c r="N798" s="197"/>
      <c r="O798" s="197"/>
      <c r="P798" s="197"/>
      <c r="Q798" s="198"/>
      <c r="R798" s="257"/>
      <c r="S798" s="200"/>
      <c r="T798" s="200"/>
      <c r="U798" s="43"/>
      <c r="V798" s="199"/>
      <c r="W798" s="199"/>
      <c r="X798" s="199"/>
      <c r="Y798" s="199"/>
      <c r="Z798" s="199"/>
      <c r="AA798" s="43"/>
      <c r="AB798" s="199"/>
      <c r="AC798" s="196"/>
      <c r="AD798" s="461"/>
    </row>
    <row r="799" spans="1:30" ht="15.75" customHeight="1" x14ac:dyDescent="0.2">
      <c r="A799" s="460"/>
      <c r="B799" s="460"/>
      <c r="C799" s="194"/>
      <c r="D799" s="43"/>
      <c r="E799" s="43"/>
      <c r="F799" s="43"/>
      <c r="G799" s="196"/>
      <c r="H799" s="196"/>
      <c r="I799" s="196"/>
      <c r="J799" s="196"/>
      <c r="K799" s="197"/>
      <c r="L799" s="197"/>
      <c r="M799" s="197"/>
      <c r="N799" s="197"/>
      <c r="O799" s="197"/>
      <c r="P799" s="197"/>
      <c r="Q799" s="198"/>
      <c r="R799" s="257"/>
      <c r="S799" s="200"/>
      <c r="T799" s="200"/>
      <c r="U799" s="43"/>
      <c r="V799" s="199"/>
      <c r="W799" s="199"/>
      <c r="X799" s="199"/>
      <c r="Y799" s="199"/>
      <c r="Z799" s="199"/>
      <c r="AA799" s="43"/>
      <c r="AB799" s="199"/>
      <c r="AC799" s="196"/>
      <c r="AD799" s="461"/>
    </row>
    <row r="800" spans="1:30" ht="15.75" customHeight="1" x14ac:dyDescent="0.2">
      <c r="A800" s="460"/>
      <c r="B800" s="460"/>
      <c r="C800" s="194"/>
      <c r="D800" s="43"/>
      <c r="E800" s="43"/>
      <c r="F800" s="43"/>
      <c r="G800" s="196"/>
      <c r="H800" s="196"/>
      <c r="I800" s="196"/>
      <c r="J800" s="196"/>
      <c r="K800" s="197"/>
      <c r="L800" s="197"/>
      <c r="M800" s="197"/>
      <c r="N800" s="197"/>
      <c r="O800" s="197"/>
      <c r="P800" s="197"/>
      <c r="Q800" s="198"/>
      <c r="R800" s="257"/>
      <c r="S800" s="200"/>
      <c r="T800" s="200"/>
      <c r="U800" s="43"/>
      <c r="V800" s="199"/>
      <c r="W800" s="199"/>
      <c r="X800" s="199"/>
      <c r="Y800" s="199"/>
      <c r="Z800" s="199"/>
      <c r="AA800" s="43"/>
      <c r="AB800" s="199"/>
      <c r="AC800" s="196"/>
      <c r="AD800" s="461"/>
    </row>
    <row r="801" spans="1:30" ht="15.75" customHeight="1" x14ac:dyDescent="0.2">
      <c r="A801" s="460"/>
      <c r="B801" s="460"/>
      <c r="C801" s="194"/>
      <c r="D801" s="43"/>
      <c r="E801" s="43"/>
      <c r="F801" s="43"/>
      <c r="G801" s="196"/>
      <c r="H801" s="196"/>
      <c r="I801" s="196"/>
      <c r="J801" s="196"/>
      <c r="K801" s="197"/>
      <c r="L801" s="197"/>
      <c r="M801" s="197"/>
      <c r="N801" s="197"/>
      <c r="O801" s="197"/>
      <c r="P801" s="197"/>
      <c r="Q801" s="198"/>
      <c r="R801" s="257"/>
      <c r="S801" s="200"/>
      <c r="T801" s="200"/>
      <c r="U801" s="43"/>
      <c r="V801" s="199"/>
      <c r="W801" s="199"/>
      <c r="X801" s="199"/>
      <c r="Y801" s="199"/>
      <c r="Z801" s="199"/>
      <c r="AA801" s="43"/>
      <c r="AB801" s="199"/>
      <c r="AC801" s="196"/>
      <c r="AD801" s="461"/>
    </row>
    <row r="802" spans="1:30" ht="15.75" customHeight="1" x14ac:dyDescent="0.2">
      <c r="A802" s="460"/>
      <c r="B802" s="460"/>
      <c r="C802" s="194"/>
      <c r="D802" s="43"/>
      <c r="E802" s="43"/>
      <c r="F802" s="43"/>
      <c r="G802" s="196"/>
      <c r="H802" s="196"/>
      <c r="I802" s="196"/>
      <c r="J802" s="196"/>
      <c r="K802" s="197"/>
      <c r="L802" s="197"/>
      <c r="M802" s="197"/>
      <c r="N802" s="197"/>
      <c r="O802" s="197"/>
      <c r="P802" s="197"/>
      <c r="Q802" s="198"/>
      <c r="R802" s="257"/>
      <c r="S802" s="200"/>
      <c r="T802" s="200"/>
      <c r="U802" s="43"/>
      <c r="V802" s="199"/>
      <c r="W802" s="199"/>
      <c r="X802" s="199"/>
      <c r="Y802" s="199"/>
      <c r="Z802" s="199"/>
      <c r="AA802" s="43"/>
      <c r="AB802" s="199"/>
      <c r="AC802" s="196"/>
      <c r="AD802" s="461"/>
    </row>
    <row r="803" spans="1:30" ht="15.75" customHeight="1" x14ac:dyDescent="0.2">
      <c r="A803" s="460"/>
      <c r="B803" s="460"/>
      <c r="C803" s="194"/>
      <c r="D803" s="43"/>
      <c r="E803" s="43"/>
      <c r="F803" s="43"/>
      <c r="G803" s="196"/>
      <c r="H803" s="196"/>
      <c r="I803" s="196"/>
      <c r="J803" s="196"/>
      <c r="K803" s="197"/>
      <c r="L803" s="197"/>
      <c r="M803" s="197"/>
      <c r="N803" s="197"/>
      <c r="O803" s="197"/>
      <c r="P803" s="197"/>
      <c r="Q803" s="198"/>
      <c r="R803" s="257"/>
      <c r="S803" s="200"/>
      <c r="T803" s="200"/>
      <c r="U803" s="43"/>
      <c r="V803" s="199"/>
      <c r="W803" s="199"/>
      <c r="X803" s="199"/>
      <c r="Y803" s="199"/>
      <c r="Z803" s="199"/>
      <c r="AA803" s="43"/>
      <c r="AB803" s="199"/>
      <c r="AC803" s="196"/>
      <c r="AD803" s="461"/>
    </row>
    <row r="804" spans="1:30" ht="15.75" customHeight="1" x14ac:dyDescent="0.2">
      <c r="A804" s="460"/>
      <c r="B804" s="460"/>
      <c r="C804" s="194"/>
      <c r="D804" s="43"/>
      <c r="E804" s="43"/>
      <c r="F804" s="43"/>
      <c r="G804" s="196"/>
      <c r="H804" s="196"/>
      <c r="I804" s="196"/>
      <c r="J804" s="196"/>
      <c r="K804" s="197"/>
      <c r="L804" s="197"/>
      <c r="M804" s="197"/>
      <c r="N804" s="197"/>
      <c r="O804" s="197"/>
      <c r="P804" s="197"/>
      <c r="Q804" s="198"/>
      <c r="R804" s="257"/>
      <c r="S804" s="200"/>
      <c r="T804" s="200"/>
      <c r="U804" s="43"/>
      <c r="V804" s="199"/>
      <c r="W804" s="199"/>
      <c r="X804" s="199"/>
      <c r="Y804" s="199"/>
      <c r="Z804" s="199"/>
      <c r="AA804" s="43"/>
      <c r="AB804" s="199"/>
      <c r="AC804" s="196"/>
      <c r="AD804" s="461"/>
    </row>
    <row r="805" spans="1:30" ht="15.75" customHeight="1" x14ac:dyDescent="0.2">
      <c r="A805" s="460"/>
      <c r="B805" s="460"/>
      <c r="C805" s="194"/>
      <c r="D805" s="43"/>
      <c r="E805" s="43"/>
      <c r="F805" s="43"/>
      <c r="G805" s="196"/>
      <c r="H805" s="196"/>
      <c r="I805" s="196"/>
      <c r="J805" s="196"/>
      <c r="K805" s="197"/>
      <c r="L805" s="197"/>
      <c r="M805" s="197"/>
      <c r="N805" s="197"/>
      <c r="O805" s="197"/>
      <c r="P805" s="197"/>
      <c r="Q805" s="198"/>
      <c r="R805" s="257"/>
      <c r="S805" s="200"/>
      <c r="T805" s="200"/>
      <c r="U805" s="43"/>
      <c r="V805" s="199"/>
      <c r="W805" s="199"/>
      <c r="X805" s="199"/>
      <c r="Y805" s="199"/>
      <c r="Z805" s="199"/>
      <c r="AA805" s="43"/>
      <c r="AB805" s="199"/>
      <c r="AC805" s="196"/>
      <c r="AD805" s="461"/>
    </row>
    <row r="806" spans="1:30" ht="15.75" customHeight="1" x14ac:dyDescent="0.2">
      <c r="A806" s="460"/>
      <c r="B806" s="460"/>
      <c r="C806" s="194"/>
      <c r="D806" s="43"/>
      <c r="E806" s="43"/>
      <c r="F806" s="43"/>
      <c r="G806" s="196"/>
      <c r="H806" s="196"/>
      <c r="I806" s="196"/>
      <c r="J806" s="196"/>
      <c r="K806" s="197"/>
      <c r="L806" s="197"/>
      <c r="M806" s="197"/>
      <c r="N806" s="197"/>
      <c r="O806" s="197"/>
      <c r="P806" s="197"/>
      <c r="Q806" s="198"/>
      <c r="R806" s="257"/>
      <c r="S806" s="200"/>
      <c r="T806" s="200"/>
      <c r="U806" s="43"/>
      <c r="V806" s="199"/>
      <c r="W806" s="199"/>
      <c r="X806" s="199"/>
      <c r="Y806" s="199"/>
      <c r="Z806" s="199"/>
      <c r="AA806" s="43"/>
      <c r="AB806" s="199"/>
      <c r="AC806" s="196"/>
      <c r="AD806" s="461"/>
    </row>
    <row r="807" spans="1:30" ht="15.75" customHeight="1" x14ac:dyDescent="0.2">
      <c r="A807" s="460"/>
      <c r="B807" s="460"/>
      <c r="C807" s="194"/>
      <c r="D807" s="43"/>
      <c r="E807" s="43"/>
      <c r="F807" s="43"/>
      <c r="G807" s="196"/>
      <c r="H807" s="196"/>
      <c r="I807" s="196"/>
      <c r="J807" s="196"/>
      <c r="K807" s="197"/>
      <c r="L807" s="197"/>
      <c r="M807" s="197"/>
      <c r="N807" s="197"/>
      <c r="O807" s="197"/>
      <c r="P807" s="197"/>
      <c r="Q807" s="198"/>
      <c r="R807" s="257"/>
      <c r="S807" s="200"/>
      <c r="T807" s="200"/>
      <c r="U807" s="43"/>
      <c r="V807" s="199"/>
      <c r="W807" s="199"/>
      <c r="X807" s="199"/>
      <c r="Y807" s="199"/>
      <c r="Z807" s="199"/>
      <c r="AA807" s="43"/>
      <c r="AB807" s="199"/>
      <c r="AC807" s="196"/>
      <c r="AD807" s="461"/>
    </row>
    <row r="808" spans="1:30" ht="15.75" customHeight="1" x14ac:dyDescent="0.2">
      <c r="A808" s="460"/>
      <c r="B808" s="460"/>
      <c r="C808" s="194"/>
      <c r="D808" s="43"/>
      <c r="E808" s="43"/>
      <c r="F808" s="43"/>
      <c r="G808" s="196"/>
      <c r="H808" s="196"/>
      <c r="I808" s="196"/>
      <c r="J808" s="196"/>
      <c r="K808" s="197"/>
      <c r="L808" s="197"/>
      <c r="M808" s="197"/>
      <c r="N808" s="197"/>
      <c r="O808" s="197"/>
      <c r="P808" s="197"/>
      <c r="Q808" s="198"/>
      <c r="R808" s="257"/>
      <c r="S808" s="200"/>
      <c r="T808" s="200"/>
      <c r="U808" s="43"/>
      <c r="V808" s="199"/>
      <c r="W808" s="199"/>
      <c r="X808" s="199"/>
      <c r="Y808" s="199"/>
      <c r="Z808" s="199"/>
      <c r="AA808" s="43"/>
      <c r="AB808" s="199"/>
      <c r="AC808" s="196"/>
      <c r="AD808" s="461"/>
    </row>
    <row r="809" spans="1:30" ht="15.75" customHeight="1" x14ac:dyDescent="0.2">
      <c r="A809" s="460"/>
      <c r="B809" s="460"/>
      <c r="C809" s="194"/>
      <c r="D809" s="43"/>
      <c r="E809" s="43"/>
      <c r="F809" s="43"/>
      <c r="G809" s="196"/>
      <c r="H809" s="196"/>
      <c r="I809" s="196"/>
      <c r="J809" s="196"/>
      <c r="K809" s="197"/>
      <c r="L809" s="197"/>
      <c r="M809" s="197"/>
      <c r="N809" s="197"/>
      <c r="O809" s="197"/>
      <c r="P809" s="197"/>
      <c r="Q809" s="198"/>
      <c r="R809" s="257"/>
      <c r="S809" s="200"/>
      <c r="T809" s="200"/>
      <c r="U809" s="43"/>
      <c r="V809" s="199"/>
      <c r="W809" s="199"/>
      <c r="X809" s="199"/>
      <c r="Y809" s="199"/>
      <c r="Z809" s="199"/>
      <c r="AA809" s="43"/>
      <c r="AB809" s="199"/>
      <c r="AC809" s="196"/>
      <c r="AD809" s="461"/>
    </row>
    <row r="810" spans="1:30" ht="15.75" customHeight="1" x14ac:dyDescent="0.2">
      <c r="A810" s="460"/>
      <c r="B810" s="460"/>
      <c r="C810" s="194"/>
      <c r="D810" s="43"/>
      <c r="E810" s="43"/>
      <c r="F810" s="43"/>
      <c r="G810" s="196"/>
      <c r="H810" s="196"/>
      <c r="I810" s="196"/>
      <c r="J810" s="196"/>
      <c r="K810" s="197"/>
      <c r="L810" s="197"/>
      <c r="M810" s="197"/>
      <c r="N810" s="197"/>
      <c r="O810" s="197"/>
      <c r="P810" s="197"/>
      <c r="Q810" s="198"/>
      <c r="R810" s="257"/>
      <c r="S810" s="200"/>
      <c r="T810" s="200"/>
      <c r="U810" s="43"/>
      <c r="V810" s="199"/>
      <c r="W810" s="199"/>
      <c r="X810" s="199"/>
      <c r="Y810" s="199"/>
      <c r="Z810" s="199"/>
      <c r="AA810" s="43"/>
      <c r="AB810" s="199"/>
      <c r="AC810" s="196"/>
      <c r="AD810" s="461"/>
    </row>
    <row r="811" spans="1:30" ht="15.75" customHeight="1" x14ac:dyDescent="0.2">
      <c r="A811" s="460"/>
      <c r="B811" s="460"/>
      <c r="C811" s="194"/>
      <c r="D811" s="43"/>
      <c r="E811" s="43"/>
      <c r="F811" s="43"/>
      <c r="G811" s="196"/>
      <c r="H811" s="196"/>
      <c r="I811" s="196"/>
      <c r="J811" s="196"/>
      <c r="K811" s="197"/>
      <c r="L811" s="197"/>
      <c r="M811" s="197"/>
      <c r="N811" s="197"/>
      <c r="O811" s="197"/>
      <c r="P811" s="197"/>
      <c r="Q811" s="198"/>
      <c r="R811" s="257"/>
      <c r="S811" s="200"/>
      <c r="T811" s="200"/>
      <c r="U811" s="43"/>
      <c r="V811" s="199"/>
      <c r="W811" s="199"/>
      <c r="X811" s="199"/>
      <c r="Y811" s="199"/>
      <c r="Z811" s="199"/>
      <c r="AA811" s="43"/>
      <c r="AB811" s="199"/>
      <c r="AC811" s="196"/>
      <c r="AD811" s="461"/>
    </row>
    <row r="812" spans="1:30" ht="15.75" customHeight="1" x14ac:dyDescent="0.2">
      <c r="A812" s="460"/>
      <c r="B812" s="460"/>
      <c r="C812" s="194"/>
      <c r="D812" s="43"/>
      <c r="E812" s="43"/>
      <c r="F812" s="43"/>
      <c r="G812" s="196"/>
      <c r="H812" s="196"/>
      <c r="I812" s="196"/>
      <c r="J812" s="196"/>
      <c r="K812" s="197"/>
      <c r="L812" s="197"/>
      <c r="M812" s="197"/>
      <c r="N812" s="197"/>
      <c r="O812" s="197"/>
      <c r="P812" s="197"/>
      <c r="Q812" s="198"/>
      <c r="R812" s="257"/>
      <c r="S812" s="200"/>
      <c r="T812" s="200"/>
      <c r="U812" s="43"/>
      <c r="V812" s="199"/>
      <c r="W812" s="199"/>
      <c r="X812" s="199"/>
      <c r="Y812" s="199"/>
      <c r="Z812" s="199"/>
      <c r="AA812" s="43"/>
      <c r="AB812" s="199"/>
      <c r="AC812" s="196"/>
      <c r="AD812" s="461"/>
    </row>
    <row r="813" spans="1:30" ht="15.75" customHeight="1" x14ac:dyDescent="0.2">
      <c r="A813" s="460"/>
      <c r="B813" s="460"/>
      <c r="C813" s="194"/>
      <c r="D813" s="43"/>
      <c r="E813" s="43"/>
      <c r="F813" s="43"/>
      <c r="G813" s="196"/>
      <c r="H813" s="196"/>
      <c r="I813" s="196"/>
      <c r="J813" s="196"/>
      <c r="K813" s="197"/>
      <c r="L813" s="197"/>
      <c r="M813" s="197"/>
      <c r="N813" s="197"/>
      <c r="O813" s="197"/>
      <c r="P813" s="197"/>
      <c r="Q813" s="198"/>
      <c r="R813" s="257"/>
      <c r="S813" s="200"/>
      <c r="T813" s="200"/>
      <c r="U813" s="43"/>
      <c r="V813" s="199"/>
      <c r="W813" s="199"/>
      <c r="X813" s="199"/>
      <c r="Y813" s="199"/>
      <c r="Z813" s="199"/>
      <c r="AA813" s="43"/>
      <c r="AB813" s="199"/>
      <c r="AC813" s="196"/>
      <c r="AD813" s="461"/>
    </row>
    <row r="814" spans="1:30" ht="15.75" customHeight="1" x14ac:dyDescent="0.2">
      <c r="A814" s="460"/>
      <c r="B814" s="460"/>
      <c r="C814" s="194"/>
      <c r="D814" s="43"/>
      <c r="E814" s="43"/>
      <c r="F814" s="43"/>
      <c r="G814" s="196"/>
      <c r="H814" s="196"/>
      <c r="I814" s="196"/>
      <c r="J814" s="196"/>
      <c r="K814" s="197"/>
      <c r="L814" s="197"/>
      <c r="M814" s="197"/>
      <c r="N814" s="197"/>
      <c r="O814" s="197"/>
      <c r="P814" s="197"/>
      <c r="Q814" s="198"/>
      <c r="R814" s="257"/>
      <c r="S814" s="200"/>
      <c r="T814" s="200"/>
      <c r="U814" s="43"/>
      <c r="V814" s="199"/>
      <c r="W814" s="199"/>
      <c r="X814" s="199"/>
      <c r="Y814" s="199"/>
      <c r="Z814" s="199"/>
      <c r="AA814" s="43"/>
      <c r="AB814" s="199"/>
      <c r="AC814" s="196"/>
      <c r="AD814" s="461"/>
    </row>
    <row r="815" spans="1:30" ht="15.75" customHeight="1" x14ac:dyDescent="0.2">
      <c r="A815" s="460"/>
      <c r="B815" s="460"/>
      <c r="C815" s="194"/>
      <c r="D815" s="43"/>
      <c r="E815" s="43"/>
      <c r="F815" s="43"/>
      <c r="G815" s="196"/>
      <c r="H815" s="196"/>
      <c r="I815" s="196"/>
      <c r="J815" s="196"/>
      <c r="K815" s="197"/>
      <c r="L815" s="197"/>
      <c r="M815" s="197"/>
      <c r="N815" s="197"/>
      <c r="O815" s="197"/>
      <c r="P815" s="197"/>
      <c r="Q815" s="198"/>
      <c r="R815" s="257"/>
      <c r="S815" s="200"/>
      <c r="T815" s="200"/>
      <c r="U815" s="43"/>
      <c r="V815" s="199"/>
      <c r="W815" s="199"/>
      <c r="X815" s="199"/>
      <c r="Y815" s="199"/>
      <c r="Z815" s="199"/>
      <c r="AA815" s="43"/>
      <c r="AB815" s="199"/>
      <c r="AC815" s="196"/>
      <c r="AD815" s="461"/>
    </row>
    <row r="816" spans="1:30" ht="15.75" customHeight="1" x14ac:dyDescent="0.2">
      <c r="A816" s="460"/>
      <c r="B816" s="460"/>
      <c r="C816" s="194"/>
      <c r="D816" s="43"/>
      <c r="E816" s="43"/>
      <c r="F816" s="43"/>
      <c r="G816" s="196"/>
      <c r="H816" s="196"/>
      <c r="I816" s="196"/>
      <c r="J816" s="196"/>
      <c r="K816" s="197"/>
      <c r="L816" s="197"/>
      <c r="M816" s="197"/>
      <c r="N816" s="197"/>
      <c r="O816" s="197"/>
      <c r="P816" s="197"/>
      <c r="Q816" s="198"/>
      <c r="R816" s="257"/>
      <c r="S816" s="200"/>
      <c r="T816" s="200"/>
      <c r="U816" s="43"/>
      <c r="V816" s="199"/>
      <c r="W816" s="199"/>
      <c r="X816" s="199"/>
      <c r="Y816" s="199"/>
      <c r="Z816" s="199"/>
      <c r="AA816" s="43"/>
      <c r="AB816" s="199"/>
      <c r="AC816" s="196"/>
      <c r="AD816" s="461"/>
    </row>
    <row r="817" spans="1:30" ht="15.75" customHeight="1" x14ac:dyDescent="0.2">
      <c r="A817" s="460"/>
      <c r="B817" s="460"/>
      <c r="C817" s="194"/>
      <c r="D817" s="43"/>
      <c r="E817" s="43"/>
      <c r="F817" s="43"/>
      <c r="G817" s="196"/>
      <c r="H817" s="196"/>
      <c r="I817" s="196"/>
      <c r="J817" s="196"/>
      <c r="K817" s="197"/>
      <c r="L817" s="197"/>
      <c r="M817" s="197"/>
      <c r="N817" s="197"/>
      <c r="O817" s="197"/>
      <c r="P817" s="197"/>
      <c r="Q817" s="198"/>
      <c r="R817" s="257"/>
      <c r="S817" s="200"/>
      <c r="T817" s="200"/>
      <c r="U817" s="43"/>
      <c r="V817" s="199"/>
      <c r="W817" s="199"/>
      <c r="X817" s="199"/>
      <c r="Y817" s="199"/>
      <c r="Z817" s="199"/>
      <c r="AA817" s="43"/>
      <c r="AB817" s="199"/>
      <c r="AC817" s="196"/>
      <c r="AD817" s="461"/>
    </row>
    <row r="818" spans="1:30" ht="15.75" customHeight="1" x14ac:dyDescent="0.2">
      <c r="A818" s="460"/>
      <c r="B818" s="460"/>
      <c r="C818" s="194"/>
      <c r="D818" s="43"/>
      <c r="E818" s="43"/>
      <c r="F818" s="43"/>
      <c r="G818" s="196"/>
      <c r="H818" s="196"/>
      <c r="I818" s="196"/>
      <c r="J818" s="196"/>
      <c r="K818" s="197"/>
      <c r="L818" s="197"/>
      <c r="M818" s="197"/>
      <c r="N818" s="197"/>
      <c r="O818" s="197"/>
      <c r="P818" s="197"/>
      <c r="Q818" s="198"/>
      <c r="R818" s="257"/>
      <c r="S818" s="200"/>
      <c r="T818" s="200"/>
      <c r="U818" s="43"/>
      <c r="V818" s="199"/>
      <c r="W818" s="199"/>
      <c r="X818" s="199"/>
      <c r="Y818" s="199"/>
      <c r="Z818" s="199"/>
      <c r="AA818" s="43"/>
      <c r="AB818" s="199"/>
      <c r="AC818" s="196"/>
      <c r="AD818" s="461"/>
    </row>
    <row r="819" spans="1:30" ht="15.75" customHeight="1" x14ac:dyDescent="0.2">
      <c r="A819" s="460"/>
      <c r="B819" s="460"/>
      <c r="C819" s="194"/>
      <c r="D819" s="43"/>
      <c r="E819" s="43"/>
      <c r="F819" s="43"/>
      <c r="G819" s="196"/>
      <c r="H819" s="196"/>
      <c r="I819" s="196"/>
      <c r="J819" s="196"/>
      <c r="K819" s="197"/>
      <c r="L819" s="197"/>
      <c r="M819" s="197"/>
      <c r="N819" s="197"/>
      <c r="O819" s="197"/>
      <c r="P819" s="197"/>
      <c r="Q819" s="198"/>
      <c r="R819" s="257"/>
      <c r="S819" s="200"/>
      <c r="T819" s="200"/>
      <c r="U819" s="43"/>
      <c r="V819" s="199"/>
      <c r="W819" s="199"/>
      <c r="X819" s="199"/>
      <c r="Y819" s="199"/>
      <c r="Z819" s="199"/>
      <c r="AA819" s="43"/>
      <c r="AB819" s="199"/>
      <c r="AC819" s="196"/>
      <c r="AD819" s="461"/>
    </row>
    <row r="820" spans="1:30" ht="15.75" customHeight="1" x14ac:dyDescent="0.2">
      <c r="A820" s="460"/>
      <c r="B820" s="460"/>
      <c r="C820" s="194"/>
      <c r="D820" s="43"/>
      <c r="E820" s="43"/>
      <c r="F820" s="43"/>
      <c r="G820" s="196"/>
      <c r="H820" s="196"/>
      <c r="I820" s="196"/>
      <c r="J820" s="196"/>
      <c r="K820" s="197"/>
      <c r="L820" s="197"/>
      <c r="M820" s="197"/>
      <c r="N820" s="197"/>
      <c r="O820" s="197"/>
      <c r="P820" s="197"/>
      <c r="Q820" s="198"/>
      <c r="R820" s="257"/>
      <c r="S820" s="200"/>
      <c r="T820" s="200"/>
      <c r="U820" s="43"/>
      <c r="V820" s="199"/>
      <c r="W820" s="199"/>
      <c r="X820" s="199"/>
      <c r="Y820" s="199"/>
      <c r="Z820" s="199"/>
      <c r="AA820" s="43"/>
      <c r="AB820" s="199"/>
      <c r="AC820" s="196"/>
      <c r="AD820" s="461"/>
    </row>
    <row r="821" spans="1:30" ht="15.75" customHeight="1" x14ac:dyDescent="0.2">
      <c r="A821" s="460"/>
      <c r="B821" s="460"/>
      <c r="C821" s="194"/>
      <c r="D821" s="43"/>
      <c r="E821" s="43"/>
      <c r="F821" s="43"/>
      <c r="G821" s="196"/>
      <c r="H821" s="196"/>
      <c r="I821" s="196"/>
      <c r="J821" s="196"/>
      <c r="K821" s="197"/>
      <c r="L821" s="197"/>
      <c r="M821" s="197"/>
      <c r="N821" s="197"/>
      <c r="O821" s="197"/>
      <c r="P821" s="197"/>
      <c r="Q821" s="198"/>
      <c r="R821" s="257"/>
      <c r="S821" s="200"/>
      <c r="T821" s="200"/>
      <c r="U821" s="43"/>
      <c r="V821" s="199"/>
      <c r="W821" s="199"/>
      <c r="X821" s="199"/>
      <c r="Y821" s="199"/>
      <c r="Z821" s="199"/>
      <c r="AA821" s="43"/>
      <c r="AB821" s="199"/>
      <c r="AC821" s="196"/>
      <c r="AD821" s="461"/>
    </row>
    <row r="822" spans="1:30" ht="15.75" customHeight="1" x14ac:dyDescent="0.2">
      <c r="A822" s="460"/>
      <c r="B822" s="460"/>
      <c r="C822" s="194"/>
      <c r="D822" s="43"/>
      <c r="E822" s="43"/>
      <c r="F822" s="43"/>
      <c r="G822" s="196"/>
      <c r="H822" s="196"/>
      <c r="I822" s="196"/>
      <c r="J822" s="196"/>
      <c r="K822" s="197"/>
      <c r="L822" s="197"/>
      <c r="M822" s="197"/>
      <c r="N822" s="197"/>
      <c r="O822" s="197"/>
      <c r="P822" s="197"/>
      <c r="Q822" s="198"/>
      <c r="R822" s="257"/>
      <c r="S822" s="200"/>
      <c r="T822" s="200"/>
      <c r="U822" s="43"/>
      <c r="V822" s="199"/>
      <c r="W822" s="199"/>
      <c r="X822" s="199"/>
      <c r="Y822" s="199"/>
      <c r="Z822" s="199"/>
      <c r="AA822" s="43"/>
      <c r="AB822" s="199"/>
      <c r="AC822" s="196"/>
      <c r="AD822" s="461"/>
    </row>
    <row r="823" spans="1:30" ht="15.75" customHeight="1" x14ac:dyDescent="0.2">
      <c r="A823" s="460"/>
      <c r="B823" s="460"/>
      <c r="C823" s="194"/>
      <c r="D823" s="43"/>
      <c r="E823" s="43"/>
      <c r="F823" s="43"/>
      <c r="G823" s="196"/>
      <c r="H823" s="196"/>
      <c r="I823" s="196"/>
      <c r="J823" s="196"/>
      <c r="K823" s="197"/>
      <c r="L823" s="197"/>
      <c r="M823" s="197"/>
      <c r="N823" s="197"/>
      <c r="O823" s="197"/>
      <c r="P823" s="197"/>
      <c r="Q823" s="198"/>
      <c r="R823" s="257"/>
      <c r="S823" s="200"/>
      <c r="T823" s="200"/>
      <c r="U823" s="43"/>
      <c r="V823" s="199"/>
      <c r="W823" s="199"/>
      <c r="X823" s="199"/>
      <c r="Y823" s="199"/>
      <c r="Z823" s="199"/>
      <c r="AA823" s="43"/>
      <c r="AB823" s="199"/>
      <c r="AC823" s="196"/>
      <c r="AD823" s="461"/>
    </row>
    <row r="824" spans="1:30" ht="15.75" customHeight="1" x14ac:dyDescent="0.2">
      <c r="A824" s="460"/>
      <c r="B824" s="460"/>
      <c r="C824" s="194"/>
      <c r="D824" s="43"/>
      <c r="E824" s="43"/>
      <c r="F824" s="43"/>
      <c r="G824" s="196"/>
      <c r="H824" s="196"/>
      <c r="I824" s="196"/>
      <c r="J824" s="196"/>
      <c r="K824" s="197"/>
      <c r="L824" s="197"/>
      <c r="M824" s="197"/>
      <c r="N824" s="197"/>
      <c r="O824" s="197"/>
      <c r="P824" s="197"/>
      <c r="Q824" s="198"/>
      <c r="R824" s="257"/>
      <c r="S824" s="200"/>
      <c r="T824" s="200"/>
      <c r="U824" s="43"/>
      <c r="V824" s="199"/>
      <c r="W824" s="199"/>
      <c r="X824" s="199"/>
      <c r="Y824" s="199"/>
      <c r="Z824" s="199"/>
      <c r="AA824" s="43"/>
      <c r="AB824" s="199"/>
      <c r="AC824" s="196"/>
      <c r="AD824" s="461"/>
    </row>
    <row r="825" spans="1:30" ht="15.75" customHeight="1" x14ac:dyDescent="0.2">
      <c r="A825" s="460"/>
      <c r="B825" s="460"/>
      <c r="C825" s="194"/>
      <c r="D825" s="43"/>
      <c r="E825" s="43"/>
      <c r="F825" s="43"/>
      <c r="G825" s="196"/>
      <c r="H825" s="196"/>
      <c r="I825" s="196"/>
      <c r="J825" s="196"/>
      <c r="K825" s="197"/>
      <c r="L825" s="197"/>
      <c r="M825" s="197"/>
      <c r="N825" s="197"/>
      <c r="O825" s="197"/>
      <c r="P825" s="197"/>
      <c r="Q825" s="198"/>
      <c r="R825" s="257"/>
      <c r="S825" s="200"/>
      <c r="T825" s="200"/>
      <c r="U825" s="43"/>
      <c r="V825" s="199"/>
      <c r="W825" s="199"/>
      <c r="X825" s="199"/>
      <c r="Y825" s="199"/>
      <c r="Z825" s="199"/>
      <c r="AA825" s="43"/>
      <c r="AB825" s="199"/>
      <c r="AC825" s="196"/>
      <c r="AD825" s="461"/>
    </row>
    <row r="826" spans="1:30" ht="15.75" customHeight="1" x14ac:dyDescent="0.2">
      <c r="A826" s="460"/>
      <c r="B826" s="460"/>
      <c r="C826" s="194"/>
      <c r="D826" s="43"/>
      <c r="E826" s="43"/>
      <c r="F826" s="43"/>
      <c r="G826" s="196"/>
      <c r="H826" s="196"/>
      <c r="I826" s="196"/>
      <c r="J826" s="196"/>
      <c r="K826" s="197"/>
      <c r="L826" s="197"/>
      <c r="M826" s="197"/>
      <c r="N826" s="197"/>
      <c r="O826" s="197"/>
      <c r="P826" s="197"/>
      <c r="Q826" s="198"/>
      <c r="R826" s="257"/>
      <c r="S826" s="200"/>
      <c r="T826" s="200"/>
      <c r="U826" s="43"/>
      <c r="V826" s="199"/>
      <c r="W826" s="199"/>
      <c r="X826" s="199"/>
      <c r="Y826" s="199"/>
      <c r="Z826" s="199"/>
      <c r="AA826" s="43"/>
      <c r="AB826" s="199"/>
      <c r="AC826" s="196"/>
      <c r="AD826" s="461"/>
    </row>
    <row r="827" spans="1:30" ht="15.75" customHeight="1" x14ac:dyDescent="0.2">
      <c r="A827" s="460"/>
      <c r="B827" s="460"/>
      <c r="C827" s="194"/>
      <c r="D827" s="43"/>
      <c r="E827" s="43"/>
      <c r="F827" s="43"/>
      <c r="G827" s="196"/>
      <c r="H827" s="196"/>
      <c r="I827" s="196"/>
      <c r="J827" s="196"/>
      <c r="K827" s="197"/>
      <c r="L827" s="197"/>
      <c r="M827" s="197"/>
      <c r="N827" s="197"/>
      <c r="O827" s="197"/>
      <c r="P827" s="197"/>
      <c r="Q827" s="198"/>
      <c r="R827" s="257"/>
      <c r="S827" s="200"/>
      <c r="T827" s="200"/>
      <c r="U827" s="43"/>
      <c r="V827" s="199"/>
      <c r="W827" s="199"/>
      <c r="X827" s="199"/>
      <c r="Y827" s="199"/>
      <c r="Z827" s="199"/>
      <c r="AA827" s="43"/>
      <c r="AB827" s="199"/>
      <c r="AC827" s="196"/>
      <c r="AD827" s="461"/>
    </row>
    <row r="828" spans="1:30" ht="15.75" customHeight="1" x14ac:dyDescent="0.2">
      <c r="A828" s="460"/>
      <c r="B828" s="460"/>
      <c r="C828" s="194"/>
      <c r="D828" s="43"/>
      <c r="E828" s="43"/>
      <c r="F828" s="43"/>
      <c r="G828" s="196"/>
      <c r="H828" s="196"/>
      <c r="I828" s="196"/>
      <c r="J828" s="196"/>
      <c r="K828" s="197"/>
      <c r="L828" s="197"/>
      <c r="M828" s="197"/>
      <c r="N828" s="197"/>
      <c r="O828" s="197"/>
      <c r="P828" s="197"/>
      <c r="Q828" s="198"/>
      <c r="R828" s="257"/>
      <c r="S828" s="200"/>
      <c r="T828" s="200"/>
      <c r="U828" s="43"/>
      <c r="V828" s="199"/>
      <c r="W828" s="199"/>
      <c r="X828" s="199"/>
      <c r="Y828" s="199"/>
      <c r="Z828" s="199"/>
      <c r="AA828" s="43"/>
      <c r="AB828" s="199"/>
      <c r="AC828" s="196"/>
      <c r="AD828" s="461"/>
    </row>
    <row r="829" spans="1:30" ht="15.75" customHeight="1" x14ac:dyDescent="0.2">
      <c r="A829" s="460"/>
      <c r="B829" s="460"/>
      <c r="C829" s="194"/>
      <c r="D829" s="43"/>
      <c r="E829" s="43"/>
      <c r="F829" s="43"/>
      <c r="G829" s="196"/>
      <c r="H829" s="196"/>
      <c r="I829" s="196"/>
      <c r="J829" s="196"/>
      <c r="K829" s="197"/>
      <c r="L829" s="197"/>
      <c r="M829" s="197"/>
      <c r="N829" s="197"/>
      <c r="O829" s="197"/>
      <c r="P829" s="197"/>
      <c r="Q829" s="198"/>
      <c r="R829" s="257"/>
      <c r="S829" s="200"/>
      <c r="T829" s="200"/>
      <c r="U829" s="43"/>
      <c r="V829" s="199"/>
      <c r="W829" s="199"/>
      <c r="X829" s="199"/>
      <c r="Y829" s="199"/>
      <c r="Z829" s="199"/>
      <c r="AA829" s="43"/>
      <c r="AB829" s="199"/>
      <c r="AC829" s="196"/>
      <c r="AD829" s="461"/>
    </row>
    <row r="830" spans="1:30" ht="15.75" customHeight="1" x14ac:dyDescent="0.2">
      <c r="A830" s="460"/>
      <c r="B830" s="460"/>
      <c r="C830" s="194"/>
      <c r="D830" s="43"/>
      <c r="E830" s="43"/>
      <c r="F830" s="43"/>
      <c r="G830" s="196"/>
      <c r="H830" s="196"/>
      <c r="I830" s="196"/>
      <c r="J830" s="196"/>
      <c r="K830" s="197"/>
      <c r="L830" s="197"/>
      <c r="M830" s="197"/>
      <c r="N830" s="197"/>
      <c r="O830" s="197"/>
      <c r="P830" s="197"/>
      <c r="Q830" s="198"/>
      <c r="R830" s="257"/>
      <c r="S830" s="200"/>
      <c r="T830" s="200"/>
      <c r="U830" s="43"/>
      <c r="V830" s="199"/>
      <c r="W830" s="199"/>
      <c r="X830" s="199"/>
      <c r="Y830" s="199"/>
      <c r="Z830" s="199"/>
      <c r="AA830" s="43"/>
      <c r="AB830" s="199"/>
      <c r="AC830" s="196"/>
      <c r="AD830" s="461"/>
    </row>
    <row r="831" spans="1:30" ht="15.75" customHeight="1" x14ac:dyDescent="0.2">
      <c r="A831" s="460"/>
      <c r="B831" s="460"/>
      <c r="C831" s="194"/>
      <c r="D831" s="43"/>
      <c r="E831" s="43"/>
      <c r="F831" s="43"/>
      <c r="G831" s="196"/>
      <c r="H831" s="196"/>
      <c r="I831" s="196"/>
      <c r="J831" s="196"/>
      <c r="K831" s="197"/>
      <c r="L831" s="197"/>
      <c r="M831" s="197"/>
      <c r="N831" s="197"/>
      <c r="O831" s="197"/>
      <c r="P831" s="197"/>
      <c r="Q831" s="198"/>
      <c r="R831" s="257"/>
      <c r="S831" s="200"/>
      <c r="T831" s="200"/>
      <c r="U831" s="43"/>
      <c r="V831" s="199"/>
      <c r="W831" s="199"/>
      <c r="X831" s="199"/>
      <c r="Y831" s="199"/>
      <c r="Z831" s="199"/>
      <c r="AA831" s="43"/>
      <c r="AB831" s="199"/>
      <c r="AC831" s="196"/>
      <c r="AD831" s="461"/>
    </row>
    <row r="832" spans="1:30" ht="15.75" customHeight="1" x14ac:dyDescent="0.2">
      <c r="A832" s="460"/>
      <c r="B832" s="460"/>
      <c r="C832" s="194"/>
      <c r="D832" s="43"/>
      <c r="E832" s="43"/>
      <c r="F832" s="43"/>
      <c r="G832" s="196"/>
      <c r="H832" s="196"/>
      <c r="I832" s="196"/>
      <c r="J832" s="196"/>
      <c r="K832" s="197"/>
      <c r="L832" s="197"/>
      <c r="M832" s="197"/>
      <c r="N832" s="197"/>
      <c r="O832" s="197"/>
      <c r="P832" s="197"/>
      <c r="Q832" s="198"/>
      <c r="R832" s="257"/>
      <c r="S832" s="200"/>
      <c r="T832" s="200"/>
      <c r="U832" s="43"/>
      <c r="V832" s="199"/>
      <c r="W832" s="199"/>
      <c r="X832" s="199"/>
      <c r="Y832" s="199"/>
      <c r="Z832" s="199"/>
      <c r="AA832" s="43"/>
      <c r="AB832" s="199"/>
      <c r="AC832" s="196"/>
      <c r="AD832" s="461"/>
    </row>
    <row r="833" spans="1:30" ht="15.75" customHeight="1" x14ac:dyDescent="0.2">
      <c r="A833" s="460"/>
      <c r="B833" s="460"/>
      <c r="C833" s="194"/>
      <c r="D833" s="43"/>
      <c r="E833" s="43"/>
      <c r="F833" s="43"/>
      <c r="G833" s="196"/>
      <c r="H833" s="196"/>
      <c r="I833" s="196"/>
      <c r="J833" s="196"/>
      <c r="K833" s="197"/>
      <c r="L833" s="197"/>
      <c r="M833" s="197"/>
      <c r="N833" s="197"/>
      <c r="O833" s="197"/>
      <c r="P833" s="197"/>
      <c r="Q833" s="198"/>
      <c r="R833" s="257"/>
      <c r="S833" s="200"/>
      <c r="T833" s="200"/>
      <c r="U833" s="43"/>
      <c r="V833" s="199"/>
      <c r="W833" s="199"/>
      <c r="X833" s="199"/>
      <c r="Y833" s="199"/>
      <c r="Z833" s="199"/>
      <c r="AA833" s="43"/>
      <c r="AB833" s="199"/>
      <c r="AC833" s="196"/>
      <c r="AD833" s="461"/>
    </row>
    <row r="834" spans="1:30" ht="15.75" customHeight="1" x14ac:dyDescent="0.2">
      <c r="A834" s="460"/>
      <c r="B834" s="460"/>
      <c r="C834" s="194"/>
      <c r="D834" s="43"/>
      <c r="E834" s="43"/>
      <c r="F834" s="43"/>
      <c r="G834" s="196"/>
      <c r="H834" s="196"/>
      <c r="I834" s="196"/>
      <c r="J834" s="196"/>
      <c r="K834" s="197"/>
      <c r="L834" s="197"/>
      <c r="M834" s="197"/>
      <c r="N834" s="197"/>
      <c r="O834" s="197"/>
      <c r="P834" s="197"/>
      <c r="Q834" s="198"/>
      <c r="R834" s="257"/>
      <c r="S834" s="200"/>
      <c r="T834" s="200"/>
      <c r="U834" s="43"/>
      <c r="V834" s="199"/>
      <c r="W834" s="199"/>
      <c r="X834" s="199"/>
      <c r="Y834" s="199"/>
      <c r="Z834" s="199"/>
      <c r="AA834" s="43"/>
      <c r="AB834" s="199"/>
      <c r="AC834" s="196"/>
      <c r="AD834" s="461"/>
    </row>
    <row r="835" spans="1:30" ht="15.75" customHeight="1" x14ac:dyDescent="0.2">
      <c r="A835" s="460"/>
      <c r="B835" s="460"/>
      <c r="C835" s="194"/>
      <c r="D835" s="43"/>
      <c r="E835" s="43"/>
      <c r="F835" s="43"/>
      <c r="G835" s="196"/>
      <c r="H835" s="196"/>
      <c r="I835" s="196"/>
      <c r="J835" s="196"/>
      <c r="K835" s="197"/>
      <c r="L835" s="197"/>
      <c r="M835" s="197"/>
      <c r="N835" s="197"/>
      <c r="O835" s="197"/>
      <c r="P835" s="197"/>
      <c r="Q835" s="198"/>
      <c r="R835" s="257"/>
      <c r="S835" s="200"/>
      <c r="T835" s="200"/>
      <c r="U835" s="43"/>
      <c r="V835" s="199"/>
      <c r="W835" s="199"/>
      <c r="X835" s="199"/>
      <c r="Y835" s="199"/>
      <c r="Z835" s="199"/>
      <c r="AA835" s="43"/>
      <c r="AB835" s="199"/>
      <c r="AC835" s="196"/>
      <c r="AD835" s="461"/>
    </row>
    <row r="836" spans="1:30" ht="15.75" customHeight="1" x14ac:dyDescent="0.2">
      <c r="A836" s="460"/>
      <c r="B836" s="460"/>
      <c r="C836" s="194"/>
      <c r="D836" s="43"/>
      <c r="E836" s="43"/>
      <c r="F836" s="43"/>
      <c r="G836" s="196"/>
      <c r="H836" s="196"/>
      <c r="I836" s="196"/>
      <c r="J836" s="196"/>
      <c r="K836" s="197"/>
      <c r="L836" s="197"/>
      <c r="M836" s="197"/>
      <c r="N836" s="197"/>
      <c r="O836" s="197"/>
      <c r="P836" s="197"/>
      <c r="Q836" s="198"/>
      <c r="R836" s="257"/>
      <c r="S836" s="200"/>
      <c r="T836" s="200"/>
      <c r="U836" s="43"/>
      <c r="V836" s="199"/>
      <c r="W836" s="199"/>
      <c r="X836" s="199"/>
      <c r="Y836" s="199"/>
      <c r="Z836" s="199"/>
      <c r="AA836" s="43"/>
      <c r="AB836" s="199"/>
      <c r="AC836" s="196"/>
      <c r="AD836" s="461"/>
    </row>
    <row r="837" spans="1:30" ht="15.75" customHeight="1" x14ac:dyDescent="0.2">
      <c r="A837" s="460"/>
      <c r="B837" s="460"/>
      <c r="C837" s="194"/>
      <c r="D837" s="43"/>
      <c r="E837" s="43"/>
      <c r="F837" s="43"/>
      <c r="G837" s="196"/>
      <c r="H837" s="196"/>
      <c r="I837" s="196"/>
      <c r="J837" s="196"/>
      <c r="K837" s="197"/>
      <c r="L837" s="197"/>
      <c r="M837" s="197"/>
      <c r="N837" s="197"/>
      <c r="O837" s="197"/>
      <c r="P837" s="197"/>
      <c r="Q837" s="198"/>
      <c r="R837" s="257"/>
      <c r="S837" s="200"/>
      <c r="T837" s="200"/>
      <c r="U837" s="43"/>
      <c r="V837" s="199"/>
      <c r="W837" s="199"/>
      <c r="X837" s="199"/>
      <c r="Y837" s="199"/>
      <c r="Z837" s="199"/>
      <c r="AA837" s="43"/>
      <c r="AB837" s="199"/>
      <c r="AC837" s="196"/>
      <c r="AD837" s="461"/>
    </row>
    <row r="838" spans="1:30" ht="15.75" customHeight="1" x14ac:dyDescent="0.2">
      <c r="A838" s="460"/>
      <c r="B838" s="460"/>
      <c r="C838" s="194"/>
      <c r="D838" s="43"/>
      <c r="E838" s="43"/>
      <c r="F838" s="43"/>
      <c r="G838" s="196"/>
      <c r="H838" s="196"/>
      <c r="I838" s="196"/>
      <c r="J838" s="196"/>
      <c r="K838" s="197"/>
      <c r="L838" s="197"/>
      <c r="M838" s="197"/>
      <c r="N838" s="197"/>
      <c r="O838" s="197"/>
      <c r="P838" s="197"/>
      <c r="Q838" s="198"/>
      <c r="R838" s="257"/>
      <c r="S838" s="200"/>
      <c r="T838" s="200"/>
      <c r="U838" s="43"/>
      <c r="V838" s="199"/>
      <c r="W838" s="199"/>
      <c r="X838" s="199"/>
      <c r="Y838" s="199"/>
      <c r="Z838" s="199"/>
      <c r="AA838" s="43"/>
      <c r="AB838" s="199"/>
      <c r="AC838" s="196"/>
      <c r="AD838" s="461"/>
    </row>
    <row r="839" spans="1:30" ht="15.75" customHeight="1" x14ac:dyDescent="0.2">
      <c r="A839" s="460"/>
      <c r="B839" s="460"/>
      <c r="C839" s="194"/>
      <c r="D839" s="43"/>
      <c r="E839" s="43"/>
      <c r="F839" s="43"/>
      <c r="G839" s="196"/>
      <c r="H839" s="196"/>
      <c r="I839" s="196"/>
      <c r="J839" s="196"/>
      <c r="K839" s="197"/>
      <c r="L839" s="197"/>
      <c r="M839" s="197"/>
      <c r="N839" s="197"/>
      <c r="O839" s="197"/>
      <c r="P839" s="197"/>
      <c r="Q839" s="198"/>
      <c r="R839" s="257"/>
      <c r="S839" s="200"/>
      <c r="T839" s="200"/>
      <c r="U839" s="43"/>
      <c r="V839" s="199"/>
      <c r="W839" s="199"/>
      <c r="X839" s="199"/>
      <c r="Y839" s="199"/>
      <c r="Z839" s="199"/>
      <c r="AA839" s="43"/>
      <c r="AB839" s="199"/>
      <c r="AC839" s="196"/>
      <c r="AD839" s="461"/>
    </row>
    <row r="840" spans="1:30" ht="15.75" customHeight="1" x14ac:dyDescent="0.2">
      <c r="A840" s="460"/>
      <c r="B840" s="460"/>
      <c r="C840" s="194"/>
      <c r="D840" s="43"/>
      <c r="E840" s="43"/>
      <c r="F840" s="43"/>
      <c r="G840" s="196"/>
      <c r="H840" s="196"/>
      <c r="I840" s="196"/>
      <c r="J840" s="196"/>
      <c r="K840" s="197"/>
      <c r="L840" s="197"/>
      <c r="M840" s="197"/>
      <c r="N840" s="197"/>
      <c r="O840" s="197"/>
      <c r="P840" s="197"/>
      <c r="Q840" s="198"/>
      <c r="R840" s="257"/>
      <c r="S840" s="200"/>
      <c r="T840" s="200"/>
      <c r="U840" s="43"/>
      <c r="V840" s="199"/>
      <c r="W840" s="199"/>
      <c r="X840" s="199"/>
      <c r="Y840" s="199"/>
      <c r="Z840" s="199"/>
      <c r="AA840" s="43"/>
      <c r="AB840" s="199"/>
      <c r="AC840" s="196"/>
      <c r="AD840" s="461"/>
    </row>
    <row r="841" spans="1:30" ht="15.75" customHeight="1" x14ac:dyDescent="0.2">
      <c r="A841" s="460"/>
      <c r="B841" s="460"/>
      <c r="C841" s="194"/>
      <c r="D841" s="43"/>
      <c r="E841" s="43"/>
      <c r="F841" s="43"/>
      <c r="G841" s="196"/>
      <c r="H841" s="196"/>
      <c r="I841" s="196"/>
      <c r="J841" s="196"/>
      <c r="K841" s="197"/>
      <c r="L841" s="197"/>
      <c r="M841" s="197"/>
      <c r="N841" s="197"/>
      <c r="O841" s="197"/>
      <c r="P841" s="197"/>
      <c r="Q841" s="198"/>
      <c r="R841" s="257"/>
      <c r="S841" s="200"/>
      <c r="T841" s="200"/>
      <c r="U841" s="43"/>
      <c r="V841" s="199"/>
      <c r="W841" s="199"/>
      <c r="X841" s="199"/>
      <c r="Y841" s="199"/>
      <c r="Z841" s="199"/>
      <c r="AA841" s="43"/>
      <c r="AB841" s="199"/>
      <c r="AC841" s="196"/>
      <c r="AD841" s="461"/>
    </row>
    <row r="842" spans="1:30" ht="15.75" customHeight="1" x14ac:dyDescent="0.2">
      <c r="A842" s="460"/>
      <c r="B842" s="460"/>
      <c r="C842" s="194"/>
      <c r="D842" s="43"/>
      <c r="E842" s="43"/>
      <c r="F842" s="43"/>
      <c r="G842" s="196"/>
      <c r="H842" s="196"/>
      <c r="I842" s="196"/>
      <c r="J842" s="196"/>
      <c r="K842" s="197"/>
      <c r="L842" s="197"/>
      <c r="M842" s="197"/>
      <c r="N842" s="197"/>
      <c r="O842" s="197"/>
      <c r="P842" s="197"/>
      <c r="Q842" s="198"/>
      <c r="R842" s="257"/>
      <c r="S842" s="200"/>
      <c r="T842" s="200"/>
      <c r="U842" s="43"/>
      <c r="V842" s="199"/>
      <c r="W842" s="199"/>
      <c r="X842" s="199"/>
      <c r="Y842" s="199"/>
      <c r="Z842" s="199"/>
      <c r="AA842" s="43"/>
      <c r="AB842" s="199"/>
      <c r="AC842" s="196"/>
      <c r="AD842" s="461"/>
    </row>
    <row r="843" spans="1:30" ht="15.75" customHeight="1" x14ac:dyDescent="0.2">
      <c r="A843" s="460"/>
      <c r="B843" s="460"/>
      <c r="C843" s="194"/>
      <c r="D843" s="43"/>
      <c r="E843" s="43"/>
      <c r="F843" s="43"/>
      <c r="G843" s="196"/>
      <c r="H843" s="196"/>
      <c r="I843" s="196"/>
      <c r="J843" s="196"/>
      <c r="K843" s="197"/>
      <c r="L843" s="197"/>
      <c r="M843" s="197"/>
      <c r="N843" s="197"/>
      <c r="O843" s="197"/>
      <c r="P843" s="197"/>
      <c r="Q843" s="198"/>
      <c r="R843" s="257"/>
      <c r="S843" s="200"/>
      <c r="T843" s="200"/>
      <c r="U843" s="43"/>
      <c r="V843" s="199"/>
      <c r="W843" s="199"/>
      <c r="X843" s="199"/>
      <c r="Y843" s="199"/>
      <c r="Z843" s="199"/>
      <c r="AA843" s="43"/>
      <c r="AB843" s="199"/>
      <c r="AC843" s="196"/>
      <c r="AD843" s="461"/>
    </row>
    <row r="844" spans="1:30" ht="15.75" customHeight="1" x14ac:dyDescent="0.2">
      <c r="A844" s="460"/>
      <c r="B844" s="460"/>
      <c r="C844" s="194"/>
      <c r="D844" s="43"/>
      <c r="E844" s="43"/>
      <c r="F844" s="43"/>
      <c r="G844" s="196"/>
      <c r="H844" s="196"/>
      <c r="I844" s="196"/>
      <c r="J844" s="196"/>
      <c r="K844" s="197"/>
      <c r="L844" s="197"/>
      <c r="M844" s="197"/>
      <c r="N844" s="197"/>
      <c r="O844" s="197"/>
      <c r="P844" s="197"/>
      <c r="Q844" s="198"/>
      <c r="R844" s="257"/>
      <c r="S844" s="200"/>
      <c r="T844" s="200"/>
      <c r="U844" s="43"/>
      <c r="V844" s="199"/>
      <c r="W844" s="199"/>
      <c r="X844" s="199"/>
      <c r="Y844" s="199"/>
      <c r="Z844" s="199"/>
      <c r="AA844" s="43"/>
      <c r="AB844" s="199"/>
      <c r="AC844" s="196"/>
      <c r="AD844" s="461"/>
    </row>
    <row r="845" spans="1:30" ht="15.75" customHeight="1" x14ac:dyDescent="0.2">
      <c r="A845" s="460"/>
      <c r="B845" s="460"/>
      <c r="C845" s="194"/>
      <c r="D845" s="43"/>
      <c r="E845" s="43"/>
      <c r="F845" s="43"/>
      <c r="G845" s="196"/>
      <c r="H845" s="196"/>
      <c r="I845" s="196"/>
      <c r="J845" s="196"/>
      <c r="K845" s="197"/>
      <c r="L845" s="197"/>
      <c r="M845" s="197"/>
      <c r="N845" s="197"/>
      <c r="O845" s="197"/>
      <c r="P845" s="197"/>
      <c r="Q845" s="198"/>
      <c r="R845" s="257"/>
      <c r="S845" s="200"/>
      <c r="T845" s="200"/>
      <c r="U845" s="43"/>
      <c r="V845" s="199"/>
      <c r="W845" s="199"/>
      <c r="X845" s="199"/>
      <c r="Y845" s="199"/>
      <c r="Z845" s="199"/>
      <c r="AA845" s="43"/>
      <c r="AB845" s="199"/>
      <c r="AC845" s="196"/>
      <c r="AD845" s="461"/>
    </row>
    <row r="846" spans="1:30" ht="15.75" customHeight="1" x14ac:dyDescent="0.2">
      <c r="A846" s="460"/>
      <c r="B846" s="460"/>
      <c r="C846" s="194"/>
      <c r="D846" s="43"/>
      <c r="E846" s="43"/>
      <c r="F846" s="43"/>
      <c r="G846" s="196"/>
      <c r="H846" s="196"/>
      <c r="I846" s="196"/>
      <c r="J846" s="196"/>
      <c r="K846" s="197"/>
      <c r="L846" s="197"/>
      <c r="M846" s="197"/>
      <c r="N846" s="197"/>
      <c r="O846" s="197"/>
      <c r="P846" s="197"/>
      <c r="Q846" s="198"/>
      <c r="R846" s="257"/>
      <c r="S846" s="200"/>
      <c r="T846" s="200"/>
      <c r="U846" s="43"/>
      <c r="V846" s="199"/>
      <c r="W846" s="199"/>
      <c r="X846" s="199"/>
      <c r="Y846" s="199"/>
      <c r="Z846" s="199"/>
      <c r="AA846" s="43"/>
      <c r="AB846" s="199"/>
      <c r="AC846" s="196"/>
      <c r="AD846" s="461"/>
    </row>
    <row r="847" spans="1:30" ht="15.75" customHeight="1" x14ac:dyDescent="0.2">
      <c r="A847" s="460"/>
      <c r="B847" s="460"/>
      <c r="C847" s="194"/>
      <c r="D847" s="43"/>
      <c r="E847" s="43"/>
      <c r="F847" s="43"/>
      <c r="G847" s="196"/>
      <c r="H847" s="196"/>
      <c r="I847" s="196"/>
      <c r="J847" s="196"/>
      <c r="K847" s="197"/>
      <c r="L847" s="197"/>
      <c r="M847" s="197"/>
      <c r="N847" s="197"/>
      <c r="O847" s="197"/>
      <c r="P847" s="197"/>
      <c r="Q847" s="198"/>
      <c r="R847" s="257"/>
      <c r="S847" s="200"/>
      <c r="T847" s="200"/>
      <c r="U847" s="43"/>
      <c r="V847" s="199"/>
      <c r="W847" s="199"/>
      <c r="X847" s="199"/>
      <c r="Y847" s="199"/>
      <c r="Z847" s="199"/>
      <c r="AA847" s="43"/>
      <c r="AB847" s="199"/>
      <c r="AC847" s="196"/>
      <c r="AD847" s="461"/>
    </row>
    <row r="848" spans="1:30" ht="15.75" customHeight="1" x14ac:dyDescent="0.2">
      <c r="A848" s="460"/>
      <c r="B848" s="460"/>
      <c r="C848" s="194"/>
      <c r="D848" s="43"/>
      <c r="E848" s="43"/>
      <c r="F848" s="43"/>
      <c r="G848" s="196"/>
      <c r="H848" s="196"/>
      <c r="I848" s="196"/>
      <c r="J848" s="196"/>
      <c r="K848" s="197"/>
      <c r="L848" s="197"/>
      <c r="M848" s="197"/>
      <c r="N848" s="197"/>
      <c r="O848" s="197"/>
      <c r="P848" s="197"/>
      <c r="Q848" s="198"/>
      <c r="R848" s="257"/>
      <c r="S848" s="200"/>
      <c r="T848" s="200"/>
      <c r="U848" s="43"/>
      <c r="V848" s="199"/>
      <c r="W848" s="199"/>
      <c r="X848" s="199"/>
      <c r="Y848" s="199"/>
      <c r="Z848" s="199"/>
      <c r="AA848" s="43"/>
      <c r="AB848" s="199"/>
      <c r="AC848" s="196"/>
      <c r="AD848" s="461"/>
    </row>
    <row r="849" spans="1:30" ht="15.75" customHeight="1" x14ac:dyDescent="0.2">
      <c r="A849" s="460"/>
      <c r="B849" s="460"/>
      <c r="C849" s="194"/>
      <c r="D849" s="43"/>
      <c r="E849" s="43"/>
      <c r="F849" s="43"/>
      <c r="G849" s="196"/>
      <c r="H849" s="196"/>
      <c r="I849" s="196"/>
      <c r="J849" s="196"/>
      <c r="K849" s="197"/>
      <c r="L849" s="197"/>
      <c r="M849" s="197"/>
      <c r="N849" s="197"/>
      <c r="O849" s="197"/>
      <c r="P849" s="197"/>
      <c r="Q849" s="198"/>
      <c r="R849" s="257"/>
      <c r="S849" s="200"/>
      <c r="T849" s="200"/>
      <c r="U849" s="43"/>
      <c r="V849" s="199"/>
      <c r="W849" s="199"/>
      <c r="X849" s="199"/>
      <c r="Y849" s="199"/>
      <c r="Z849" s="199"/>
      <c r="AA849" s="43"/>
      <c r="AB849" s="199"/>
      <c r="AC849" s="196"/>
      <c r="AD849" s="461"/>
    </row>
    <row r="850" spans="1:30" ht="15.75" customHeight="1" x14ac:dyDescent="0.2">
      <c r="A850" s="460"/>
      <c r="B850" s="460"/>
      <c r="C850" s="194"/>
      <c r="D850" s="43"/>
      <c r="E850" s="43"/>
      <c r="F850" s="43"/>
      <c r="G850" s="196"/>
      <c r="H850" s="196"/>
      <c r="I850" s="196"/>
      <c r="J850" s="196"/>
      <c r="K850" s="197"/>
      <c r="L850" s="197"/>
      <c r="M850" s="197"/>
      <c r="N850" s="197"/>
      <c r="O850" s="197"/>
      <c r="P850" s="197"/>
      <c r="Q850" s="198"/>
      <c r="R850" s="257"/>
      <c r="S850" s="200"/>
      <c r="T850" s="200"/>
      <c r="U850" s="43"/>
      <c r="V850" s="199"/>
      <c r="W850" s="199"/>
      <c r="X850" s="199"/>
      <c r="Y850" s="199"/>
      <c r="Z850" s="199"/>
      <c r="AA850" s="43"/>
      <c r="AB850" s="199"/>
      <c r="AC850" s="196"/>
      <c r="AD850" s="461"/>
    </row>
    <row r="851" spans="1:30" ht="15.75" customHeight="1" x14ac:dyDescent="0.2">
      <c r="A851" s="460"/>
      <c r="B851" s="460"/>
      <c r="C851" s="194"/>
      <c r="D851" s="43"/>
      <c r="E851" s="43"/>
      <c r="F851" s="43"/>
      <c r="G851" s="196"/>
      <c r="H851" s="196"/>
      <c r="I851" s="196"/>
      <c r="J851" s="196"/>
      <c r="K851" s="197"/>
      <c r="L851" s="197"/>
      <c r="M851" s="197"/>
      <c r="N851" s="197"/>
      <c r="O851" s="197"/>
      <c r="P851" s="197"/>
      <c r="Q851" s="198"/>
      <c r="R851" s="257"/>
      <c r="S851" s="200"/>
      <c r="T851" s="200"/>
      <c r="U851" s="43"/>
      <c r="V851" s="199"/>
      <c r="W851" s="199"/>
      <c r="X851" s="199"/>
      <c r="Y851" s="199"/>
      <c r="Z851" s="199"/>
      <c r="AA851" s="43"/>
      <c r="AB851" s="199"/>
      <c r="AC851" s="196"/>
      <c r="AD851" s="461"/>
    </row>
    <row r="852" spans="1:30" ht="15.75" customHeight="1" x14ac:dyDescent="0.2">
      <c r="A852" s="460"/>
      <c r="B852" s="460"/>
      <c r="C852" s="194"/>
      <c r="D852" s="43"/>
      <c r="E852" s="43"/>
      <c r="F852" s="43"/>
      <c r="G852" s="196"/>
      <c r="H852" s="196"/>
      <c r="I852" s="196"/>
      <c r="J852" s="196"/>
      <c r="K852" s="197"/>
      <c r="L852" s="197"/>
      <c r="M852" s="197"/>
      <c r="N852" s="197"/>
      <c r="O852" s="197"/>
      <c r="P852" s="197"/>
      <c r="Q852" s="198"/>
      <c r="R852" s="257"/>
      <c r="S852" s="200"/>
      <c r="T852" s="200"/>
      <c r="U852" s="43"/>
      <c r="V852" s="199"/>
      <c r="W852" s="199"/>
      <c r="X852" s="199"/>
      <c r="Y852" s="199"/>
      <c r="Z852" s="199"/>
      <c r="AA852" s="43"/>
      <c r="AB852" s="199"/>
      <c r="AC852" s="196"/>
      <c r="AD852" s="461"/>
    </row>
    <row r="853" spans="1:30" ht="15.75" customHeight="1" x14ac:dyDescent="0.2">
      <c r="A853" s="460"/>
      <c r="B853" s="460"/>
      <c r="C853" s="194"/>
      <c r="D853" s="43"/>
      <c r="E853" s="43"/>
      <c r="F853" s="43"/>
      <c r="G853" s="196"/>
      <c r="H853" s="196"/>
      <c r="I853" s="196"/>
      <c r="J853" s="196"/>
      <c r="K853" s="197"/>
      <c r="L853" s="197"/>
      <c r="M853" s="197"/>
      <c r="N853" s="197"/>
      <c r="O853" s="197"/>
      <c r="P853" s="197"/>
      <c r="Q853" s="198"/>
      <c r="R853" s="257"/>
      <c r="S853" s="200"/>
      <c r="T853" s="200"/>
      <c r="U853" s="43"/>
      <c r="V853" s="199"/>
      <c r="W853" s="199"/>
      <c r="X853" s="199"/>
      <c r="Y853" s="199"/>
      <c r="Z853" s="199"/>
      <c r="AA853" s="43"/>
      <c r="AB853" s="199"/>
      <c r="AC853" s="196"/>
      <c r="AD853" s="461"/>
    </row>
    <row r="854" spans="1:30" ht="15.75" customHeight="1" x14ac:dyDescent="0.2">
      <c r="A854" s="460"/>
      <c r="B854" s="460"/>
      <c r="C854" s="194"/>
      <c r="D854" s="43"/>
      <c r="E854" s="43"/>
      <c r="F854" s="43"/>
      <c r="G854" s="196"/>
      <c r="H854" s="196"/>
      <c r="I854" s="196"/>
      <c r="J854" s="196"/>
      <c r="K854" s="197"/>
      <c r="L854" s="197"/>
      <c r="M854" s="197"/>
      <c r="N854" s="197"/>
      <c r="O854" s="197"/>
      <c r="P854" s="197"/>
      <c r="Q854" s="198"/>
      <c r="R854" s="257"/>
      <c r="S854" s="200"/>
      <c r="T854" s="200"/>
      <c r="U854" s="43"/>
      <c r="V854" s="199"/>
      <c r="W854" s="199"/>
      <c r="X854" s="199"/>
      <c r="Y854" s="199"/>
      <c r="Z854" s="199"/>
      <c r="AA854" s="43"/>
      <c r="AB854" s="199"/>
      <c r="AC854" s="196"/>
      <c r="AD854" s="461"/>
    </row>
    <row r="855" spans="1:30" ht="15.75" customHeight="1" x14ac:dyDescent="0.2">
      <c r="A855" s="460"/>
      <c r="B855" s="460"/>
      <c r="C855" s="194"/>
      <c r="D855" s="43"/>
      <c r="E855" s="43"/>
      <c r="F855" s="43"/>
      <c r="G855" s="196"/>
      <c r="H855" s="196"/>
      <c r="I855" s="196"/>
      <c r="J855" s="196"/>
      <c r="K855" s="197"/>
      <c r="L855" s="197"/>
      <c r="M855" s="197"/>
      <c r="N855" s="197"/>
      <c r="O855" s="197"/>
      <c r="P855" s="197"/>
      <c r="Q855" s="198"/>
      <c r="R855" s="257"/>
      <c r="S855" s="200"/>
      <c r="T855" s="200"/>
      <c r="U855" s="43"/>
      <c r="V855" s="199"/>
      <c r="W855" s="199"/>
      <c r="X855" s="199"/>
      <c r="Y855" s="199"/>
      <c r="Z855" s="199"/>
      <c r="AA855" s="43"/>
      <c r="AB855" s="199"/>
      <c r="AC855" s="196"/>
      <c r="AD855" s="461"/>
    </row>
    <row r="856" spans="1:30" ht="15.75" customHeight="1" x14ac:dyDescent="0.2">
      <c r="A856" s="460"/>
      <c r="B856" s="460"/>
      <c r="C856" s="194"/>
      <c r="D856" s="43"/>
      <c r="E856" s="43"/>
      <c r="F856" s="43"/>
      <c r="G856" s="196"/>
      <c r="H856" s="196"/>
      <c r="I856" s="196"/>
      <c r="J856" s="196"/>
      <c r="K856" s="197"/>
      <c r="L856" s="197"/>
      <c r="M856" s="197"/>
      <c r="N856" s="197"/>
      <c r="O856" s="197"/>
      <c r="P856" s="197"/>
      <c r="Q856" s="198"/>
      <c r="R856" s="257"/>
      <c r="S856" s="200"/>
      <c r="T856" s="200"/>
      <c r="U856" s="43"/>
      <c r="V856" s="199"/>
      <c r="W856" s="199"/>
      <c r="X856" s="199"/>
      <c r="Y856" s="199"/>
      <c r="Z856" s="199"/>
      <c r="AA856" s="43"/>
      <c r="AB856" s="199"/>
      <c r="AC856" s="196"/>
      <c r="AD856" s="461"/>
    </row>
    <row r="857" spans="1:30" ht="15.75" customHeight="1" x14ac:dyDescent="0.2">
      <c r="A857" s="460"/>
      <c r="B857" s="460"/>
      <c r="C857" s="194"/>
      <c r="D857" s="43"/>
      <c r="E857" s="43"/>
      <c r="F857" s="43"/>
      <c r="G857" s="196"/>
      <c r="H857" s="196"/>
      <c r="I857" s="196"/>
      <c r="J857" s="196"/>
      <c r="K857" s="197"/>
      <c r="L857" s="197"/>
      <c r="M857" s="197"/>
      <c r="N857" s="197"/>
      <c r="O857" s="197"/>
      <c r="P857" s="197"/>
      <c r="Q857" s="198"/>
      <c r="R857" s="257"/>
      <c r="S857" s="200"/>
      <c r="T857" s="200"/>
      <c r="U857" s="43"/>
      <c r="V857" s="199"/>
      <c r="W857" s="199"/>
      <c r="X857" s="199"/>
      <c r="Y857" s="199"/>
      <c r="Z857" s="199"/>
      <c r="AA857" s="43"/>
      <c r="AB857" s="199"/>
      <c r="AC857" s="196"/>
      <c r="AD857" s="461"/>
    </row>
    <row r="858" spans="1:30" ht="15.75" customHeight="1" x14ac:dyDescent="0.2">
      <c r="A858" s="460"/>
      <c r="B858" s="460"/>
      <c r="C858" s="194"/>
      <c r="D858" s="43"/>
      <c r="E858" s="43"/>
      <c r="F858" s="43"/>
      <c r="G858" s="196"/>
      <c r="H858" s="196"/>
      <c r="I858" s="196"/>
      <c r="J858" s="196"/>
      <c r="K858" s="197"/>
      <c r="L858" s="197"/>
      <c r="M858" s="197"/>
      <c r="N858" s="197"/>
      <c r="O858" s="197"/>
      <c r="P858" s="197"/>
      <c r="Q858" s="198"/>
      <c r="R858" s="257"/>
      <c r="S858" s="200"/>
      <c r="T858" s="200"/>
      <c r="U858" s="43"/>
      <c r="V858" s="199"/>
      <c r="W858" s="199"/>
      <c r="X858" s="199"/>
      <c r="Y858" s="199"/>
      <c r="Z858" s="199"/>
      <c r="AA858" s="43"/>
      <c r="AB858" s="199"/>
      <c r="AC858" s="196"/>
      <c r="AD858" s="461"/>
    </row>
    <row r="859" spans="1:30" ht="15.75" customHeight="1" x14ac:dyDescent="0.2">
      <c r="A859" s="460"/>
      <c r="B859" s="460"/>
      <c r="C859" s="194"/>
      <c r="D859" s="43"/>
      <c r="E859" s="43"/>
      <c r="F859" s="43"/>
      <c r="G859" s="196"/>
      <c r="H859" s="196"/>
      <c r="I859" s="196"/>
      <c r="J859" s="196"/>
      <c r="K859" s="197"/>
      <c r="L859" s="197"/>
      <c r="M859" s="197"/>
      <c r="N859" s="197"/>
      <c r="O859" s="197"/>
      <c r="P859" s="197"/>
      <c r="Q859" s="198"/>
      <c r="R859" s="257"/>
      <c r="S859" s="200"/>
      <c r="T859" s="200"/>
      <c r="U859" s="43"/>
      <c r="V859" s="199"/>
      <c r="W859" s="199"/>
      <c r="X859" s="199"/>
      <c r="Y859" s="199"/>
      <c r="Z859" s="199"/>
      <c r="AA859" s="43"/>
      <c r="AB859" s="199"/>
      <c r="AC859" s="196"/>
      <c r="AD859" s="461"/>
    </row>
    <row r="860" spans="1:30" ht="15.75" customHeight="1" x14ac:dyDescent="0.2">
      <c r="A860" s="460"/>
      <c r="B860" s="460"/>
      <c r="C860" s="194"/>
      <c r="D860" s="43"/>
      <c r="E860" s="43"/>
      <c r="F860" s="43"/>
      <c r="G860" s="196"/>
      <c r="H860" s="196"/>
      <c r="I860" s="196"/>
      <c r="J860" s="196"/>
      <c r="K860" s="197"/>
      <c r="L860" s="197"/>
      <c r="M860" s="197"/>
      <c r="N860" s="197"/>
      <c r="O860" s="197"/>
      <c r="P860" s="197"/>
      <c r="Q860" s="198"/>
      <c r="R860" s="257"/>
      <c r="S860" s="200"/>
      <c r="T860" s="200"/>
      <c r="U860" s="43"/>
      <c r="V860" s="199"/>
      <c r="W860" s="199"/>
      <c r="X860" s="199"/>
      <c r="Y860" s="199"/>
      <c r="Z860" s="199"/>
      <c r="AA860" s="43"/>
      <c r="AB860" s="199"/>
      <c r="AC860" s="196"/>
      <c r="AD860" s="461"/>
    </row>
    <row r="861" spans="1:30" ht="15.75" customHeight="1" x14ac:dyDescent="0.2">
      <c r="A861" s="460"/>
      <c r="B861" s="460"/>
      <c r="C861" s="194"/>
      <c r="D861" s="43"/>
      <c r="E861" s="43"/>
      <c r="F861" s="43"/>
      <c r="G861" s="196"/>
      <c r="H861" s="196"/>
      <c r="I861" s="196"/>
      <c r="J861" s="196"/>
      <c r="K861" s="197"/>
      <c r="L861" s="197"/>
      <c r="M861" s="197"/>
      <c r="N861" s="197"/>
      <c r="O861" s="197"/>
      <c r="P861" s="197"/>
      <c r="Q861" s="198"/>
      <c r="R861" s="257"/>
      <c r="S861" s="200"/>
      <c r="T861" s="200"/>
      <c r="U861" s="43"/>
      <c r="V861" s="199"/>
      <c r="W861" s="199"/>
      <c r="X861" s="199"/>
      <c r="Y861" s="199"/>
      <c r="Z861" s="199"/>
      <c r="AA861" s="43"/>
      <c r="AB861" s="199"/>
      <c r="AC861" s="196"/>
      <c r="AD861" s="461"/>
    </row>
    <row r="862" spans="1:30" ht="15.75" customHeight="1" x14ac:dyDescent="0.2">
      <c r="A862" s="460"/>
      <c r="B862" s="460"/>
      <c r="C862" s="194"/>
      <c r="D862" s="43"/>
      <c r="E862" s="43"/>
      <c r="F862" s="43"/>
      <c r="G862" s="196"/>
      <c r="H862" s="196"/>
      <c r="I862" s="196"/>
      <c r="J862" s="196"/>
      <c r="K862" s="197"/>
      <c r="L862" s="197"/>
      <c r="M862" s="197"/>
      <c r="N862" s="197"/>
      <c r="O862" s="197"/>
      <c r="P862" s="197"/>
      <c r="Q862" s="198"/>
      <c r="R862" s="257"/>
      <c r="S862" s="200"/>
      <c r="T862" s="200"/>
      <c r="U862" s="43"/>
      <c r="V862" s="199"/>
      <c r="W862" s="199"/>
      <c r="X862" s="199"/>
      <c r="Y862" s="199"/>
      <c r="Z862" s="199"/>
      <c r="AA862" s="43"/>
      <c r="AB862" s="199"/>
      <c r="AC862" s="196"/>
      <c r="AD862" s="461"/>
    </row>
    <row r="863" spans="1:30" ht="15.75" customHeight="1" x14ac:dyDescent="0.2">
      <c r="A863" s="460"/>
      <c r="B863" s="460"/>
      <c r="C863" s="194"/>
      <c r="D863" s="43"/>
      <c r="E863" s="43"/>
      <c r="F863" s="43"/>
      <c r="G863" s="196"/>
      <c r="H863" s="196"/>
      <c r="I863" s="196"/>
      <c r="J863" s="196"/>
      <c r="K863" s="197"/>
      <c r="L863" s="197"/>
      <c r="M863" s="197"/>
      <c r="N863" s="197"/>
      <c r="O863" s="197"/>
      <c r="P863" s="197"/>
      <c r="Q863" s="198"/>
      <c r="R863" s="257"/>
      <c r="S863" s="200"/>
      <c r="T863" s="200"/>
      <c r="U863" s="43"/>
      <c r="V863" s="199"/>
      <c r="W863" s="199"/>
      <c r="X863" s="199"/>
      <c r="Y863" s="199"/>
      <c r="Z863" s="199"/>
      <c r="AA863" s="43"/>
      <c r="AB863" s="199"/>
      <c r="AC863" s="196"/>
      <c r="AD863" s="461"/>
    </row>
    <row r="864" spans="1:30" ht="15.75" customHeight="1" x14ac:dyDescent="0.2">
      <c r="A864" s="460"/>
      <c r="B864" s="460"/>
      <c r="C864" s="194"/>
      <c r="D864" s="43"/>
      <c r="E864" s="43"/>
      <c r="F864" s="43"/>
      <c r="G864" s="196"/>
      <c r="H864" s="196"/>
      <c r="I864" s="196"/>
      <c r="J864" s="196"/>
      <c r="K864" s="197"/>
      <c r="L864" s="197"/>
      <c r="M864" s="197"/>
      <c r="N864" s="197"/>
      <c r="O864" s="197"/>
      <c r="P864" s="197"/>
      <c r="Q864" s="198"/>
      <c r="R864" s="257"/>
      <c r="S864" s="200"/>
      <c r="T864" s="200"/>
      <c r="U864" s="43"/>
      <c r="V864" s="199"/>
      <c r="W864" s="199"/>
      <c r="X864" s="199"/>
      <c r="Y864" s="199"/>
      <c r="Z864" s="199"/>
      <c r="AA864" s="43"/>
      <c r="AB864" s="199"/>
      <c r="AC864" s="196"/>
      <c r="AD864" s="461"/>
    </row>
    <row r="865" spans="1:30" ht="15.75" customHeight="1" x14ac:dyDescent="0.2">
      <c r="A865" s="460"/>
      <c r="B865" s="460"/>
      <c r="C865" s="194"/>
      <c r="D865" s="43"/>
      <c r="E865" s="43"/>
      <c r="F865" s="43"/>
      <c r="G865" s="196"/>
      <c r="H865" s="196"/>
      <c r="I865" s="196"/>
      <c r="J865" s="196"/>
      <c r="K865" s="197"/>
      <c r="L865" s="197"/>
      <c r="M865" s="197"/>
      <c r="N865" s="197"/>
      <c r="O865" s="197"/>
      <c r="P865" s="197"/>
      <c r="Q865" s="198"/>
      <c r="R865" s="257"/>
      <c r="S865" s="200"/>
      <c r="T865" s="200"/>
      <c r="U865" s="43"/>
      <c r="V865" s="199"/>
      <c r="W865" s="199"/>
      <c r="X865" s="199"/>
      <c r="Y865" s="199"/>
      <c r="Z865" s="199"/>
      <c r="AA865" s="43"/>
      <c r="AB865" s="199"/>
      <c r="AC865" s="196"/>
      <c r="AD865" s="461"/>
    </row>
    <row r="866" spans="1:30" ht="15.75" customHeight="1" x14ac:dyDescent="0.2">
      <c r="A866" s="460"/>
      <c r="B866" s="460"/>
      <c r="C866" s="194"/>
      <c r="D866" s="43"/>
      <c r="E866" s="43"/>
      <c r="F866" s="43"/>
      <c r="G866" s="196"/>
      <c r="H866" s="196"/>
      <c r="I866" s="196"/>
      <c r="J866" s="196"/>
      <c r="K866" s="197"/>
      <c r="L866" s="197"/>
      <c r="M866" s="197"/>
      <c r="N866" s="197"/>
      <c r="O866" s="197"/>
      <c r="P866" s="197"/>
      <c r="Q866" s="198"/>
      <c r="R866" s="257"/>
      <c r="S866" s="200"/>
      <c r="T866" s="200"/>
      <c r="U866" s="43"/>
      <c r="V866" s="199"/>
      <c r="W866" s="199"/>
      <c r="X866" s="199"/>
      <c r="Y866" s="199"/>
      <c r="Z866" s="199"/>
      <c r="AA866" s="43"/>
      <c r="AB866" s="199"/>
      <c r="AC866" s="196"/>
      <c r="AD866" s="461"/>
    </row>
    <row r="867" spans="1:30" ht="15.75" customHeight="1" x14ac:dyDescent="0.2">
      <c r="A867" s="460"/>
      <c r="B867" s="460"/>
      <c r="C867" s="194"/>
      <c r="D867" s="43"/>
      <c r="E867" s="43"/>
      <c r="F867" s="43"/>
      <c r="G867" s="196"/>
      <c r="H867" s="196"/>
      <c r="I867" s="196"/>
      <c r="J867" s="196"/>
      <c r="K867" s="197"/>
      <c r="L867" s="197"/>
      <c r="M867" s="197"/>
      <c r="N867" s="197"/>
      <c r="O867" s="197"/>
      <c r="P867" s="197"/>
      <c r="Q867" s="198"/>
      <c r="R867" s="257"/>
      <c r="S867" s="200"/>
      <c r="T867" s="200"/>
      <c r="U867" s="43"/>
      <c r="V867" s="199"/>
      <c r="W867" s="199"/>
      <c r="X867" s="199"/>
      <c r="Y867" s="199"/>
      <c r="Z867" s="199"/>
      <c r="AA867" s="43"/>
      <c r="AB867" s="199"/>
      <c r="AC867" s="196"/>
      <c r="AD867" s="461"/>
    </row>
    <row r="868" spans="1:30" ht="15.75" customHeight="1" x14ac:dyDescent="0.2">
      <c r="A868" s="460"/>
      <c r="B868" s="460"/>
      <c r="C868" s="194"/>
      <c r="D868" s="43"/>
      <c r="E868" s="43"/>
      <c r="F868" s="43"/>
      <c r="G868" s="196"/>
      <c r="H868" s="196"/>
      <c r="I868" s="196"/>
      <c r="J868" s="196"/>
      <c r="K868" s="197"/>
      <c r="L868" s="197"/>
      <c r="M868" s="197"/>
      <c r="N868" s="197"/>
      <c r="O868" s="197"/>
      <c r="P868" s="197"/>
      <c r="Q868" s="198"/>
      <c r="R868" s="257"/>
      <c r="S868" s="200"/>
      <c r="T868" s="200"/>
      <c r="U868" s="43"/>
      <c r="V868" s="199"/>
      <c r="W868" s="199"/>
      <c r="X868" s="199"/>
      <c r="Y868" s="199"/>
      <c r="Z868" s="199"/>
      <c r="AA868" s="43"/>
      <c r="AB868" s="199"/>
      <c r="AC868" s="196"/>
      <c r="AD868" s="461"/>
    </row>
    <row r="869" spans="1:30" ht="15.75" customHeight="1" x14ac:dyDescent="0.2">
      <c r="A869" s="460"/>
      <c r="B869" s="460"/>
      <c r="C869" s="194"/>
      <c r="D869" s="43"/>
      <c r="E869" s="43"/>
      <c r="F869" s="43"/>
      <c r="G869" s="196"/>
      <c r="H869" s="196"/>
      <c r="I869" s="196"/>
      <c r="J869" s="196"/>
      <c r="K869" s="197"/>
      <c r="L869" s="197"/>
      <c r="M869" s="197"/>
      <c r="N869" s="197"/>
      <c r="O869" s="197"/>
      <c r="P869" s="197"/>
      <c r="Q869" s="198"/>
      <c r="R869" s="257"/>
      <c r="S869" s="200"/>
      <c r="T869" s="200"/>
      <c r="U869" s="43"/>
      <c r="V869" s="199"/>
      <c r="W869" s="199"/>
      <c r="X869" s="199"/>
      <c r="Y869" s="199"/>
      <c r="Z869" s="199"/>
      <c r="AA869" s="43"/>
      <c r="AB869" s="199"/>
      <c r="AC869" s="196"/>
      <c r="AD869" s="461"/>
    </row>
    <row r="870" spans="1:30" ht="15.75" customHeight="1" x14ac:dyDescent="0.2">
      <c r="A870" s="460"/>
      <c r="B870" s="460"/>
      <c r="C870" s="194"/>
      <c r="D870" s="43"/>
      <c r="E870" s="43"/>
      <c r="F870" s="43"/>
      <c r="G870" s="196"/>
      <c r="H870" s="196"/>
      <c r="I870" s="196"/>
      <c r="J870" s="196"/>
      <c r="K870" s="197"/>
      <c r="L870" s="197"/>
      <c r="M870" s="197"/>
      <c r="N870" s="197"/>
      <c r="O870" s="197"/>
      <c r="P870" s="197"/>
      <c r="Q870" s="198"/>
      <c r="R870" s="257"/>
      <c r="S870" s="200"/>
      <c r="T870" s="200"/>
      <c r="U870" s="43"/>
      <c r="V870" s="199"/>
      <c r="W870" s="199"/>
      <c r="X870" s="199"/>
      <c r="Y870" s="199"/>
      <c r="Z870" s="199"/>
      <c r="AA870" s="43"/>
      <c r="AB870" s="199"/>
      <c r="AC870" s="196"/>
      <c r="AD870" s="461"/>
    </row>
    <row r="871" spans="1:30" ht="15.75" customHeight="1" x14ac:dyDescent="0.2">
      <c r="A871" s="460"/>
      <c r="B871" s="460"/>
      <c r="C871" s="194"/>
      <c r="D871" s="43"/>
      <c r="E871" s="43"/>
      <c r="F871" s="43"/>
      <c r="G871" s="196"/>
      <c r="H871" s="196"/>
      <c r="I871" s="196"/>
      <c r="J871" s="196"/>
      <c r="K871" s="197"/>
      <c r="L871" s="197"/>
      <c r="M871" s="197"/>
      <c r="N871" s="197"/>
      <c r="O871" s="197"/>
      <c r="P871" s="197"/>
      <c r="Q871" s="198"/>
      <c r="R871" s="257"/>
      <c r="S871" s="200"/>
      <c r="T871" s="200"/>
      <c r="U871" s="43"/>
      <c r="V871" s="199"/>
      <c r="W871" s="199"/>
      <c r="X871" s="199"/>
      <c r="Y871" s="199"/>
      <c r="Z871" s="199"/>
      <c r="AA871" s="43"/>
      <c r="AB871" s="199"/>
      <c r="AC871" s="196"/>
      <c r="AD871" s="461"/>
    </row>
    <row r="872" spans="1:30" ht="15.75" customHeight="1" x14ac:dyDescent="0.2">
      <c r="A872" s="460"/>
      <c r="B872" s="460"/>
      <c r="C872" s="194"/>
      <c r="D872" s="43"/>
      <c r="E872" s="43"/>
      <c r="F872" s="43"/>
      <c r="G872" s="196"/>
      <c r="H872" s="196"/>
      <c r="I872" s="196"/>
      <c r="J872" s="196"/>
      <c r="K872" s="197"/>
      <c r="L872" s="197"/>
      <c r="M872" s="197"/>
      <c r="N872" s="197"/>
      <c r="O872" s="197"/>
      <c r="P872" s="197"/>
      <c r="Q872" s="198"/>
      <c r="R872" s="257"/>
      <c r="S872" s="200"/>
      <c r="T872" s="200"/>
      <c r="U872" s="43"/>
      <c r="V872" s="199"/>
      <c r="W872" s="199"/>
      <c r="X872" s="199"/>
      <c r="Y872" s="199"/>
      <c r="Z872" s="199"/>
      <c r="AA872" s="43"/>
      <c r="AB872" s="199"/>
      <c r="AC872" s="196"/>
      <c r="AD872" s="461"/>
    </row>
    <row r="873" spans="1:30" ht="15.75" customHeight="1" x14ac:dyDescent="0.2">
      <c r="A873" s="460"/>
      <c r="B873" s="460"/>
      <c r="C873" s="194"/>
      <c r="D873" s="43"/>
      <c r="E873" s="43"/>
      <c r="F873" s="43"/>
      <c r="G873" s="196"/>
      <c r="H873" s="196"/>
      <c r="I873" s="196"/>
      <c r="J873" s="196"/>
      <c r="K873" s="197"/>
      <c r="L873" s="197"/>
      <c r="M873" s="197"/>
      <c r="N873" s="197"/>
      <c r="O873" s="197"/>
      <c r="P873" s="197"/>
      <c r="Q873" s="198"/>
      <c r="R873" s="257"/>
      <c r="S873" s="200"/>
      <c r="T873" s="200"/>
      <c r="U873" s="43"/>
      <c r="V873" s="199"/>
      <c r="W873" s="199"/>
      <c r="X873" s="199"/>
      <c r="Y873" s="199"/>
      <c r="Z873" s="199"/>
      <c r="AA873" s="43"/>
      <c r="AB873" s="199"/>
      <c r="AC873" s="196"/>
      <c r="AD873" s="461"/>
    </row>
    <row r="874" spans="1:30" ht="15.75" customHeight="1" x14ac:dyDescent="0.2">
      <c r="A874" s="460"/>
      <c r="B874" s="460"/>
      <c r="C874" s="194"/>
      <c r="D874" s="43"/>
      <c r="E874" s="43"/>
      <c r="F874" s="43"/>
      <c r="G874" s="196"/>
      <c r="H874" s="196"/>
      <c r="I874" s="196"/>
      <c r="J874" s="196"/>
      <c r="K874" s="197"/>
      <c r="L874" s="197"/>
      <c r="M874" s="197"/>
      <c r="N874" s="197"/>
      <c r="O874" s="197"/>
      <c r="P874" s="197"/>
      <c r="Q874" s="198"/>
      <c r="R874" s="257"/>
      <c r="S874" s="200"/>
      <c r="T874" s="200"/>
      <c r="U874" s="43"/>
      <c r="V874" s="199"/>
      <c r="W874" s="199"/>
      <c r="X874" s="199"/>
      <c r="Y874" s="199"/>
      <c r="Z874" s="199"/>
      <c r="AA874" s="43"/>
      <c r="AB874" s="199"/>
      <c r="AC874" s="196"/>
      <c r="AD874" s="461"/>
    </row>
    <row r="875" spans="1:30" ht="15.75" customHeight="1" x14ac:dyDescent="0.2">
      <c r="A875" s="460"/>
      <c r="B875" s="460"/>
      <c r="C875" s="194"/>
      <c r="D875" s="43"/>
      <c r="E875" s="43"/>
      <c r="F875" s="43"/>
      <c r="G875" s="196"/>
      <c r="H875" s="196"/>
      <c r="I875" s="196"/>
      <c r="J875" s="196"/>
      <c r="K875" s="197"/>
      <c r="L875" s="197"/>
      <c r="M875" s="197"/>
      <c r="N875" s="197"/>
      <c r="O875" s="197"/>
      <c r="P875" s="197"/>
      <c r="Q875" s="198"/>
      <c r="R875" s="257"/>
      <c r="S875" s="200"/>
      <c r="T875" s="200"/>
      <c r="U875" s="43"/>
      <c r="V875" s="199"/>
      <c r="W875" s="199"/>
      <c r="X875" s="199"/>
      <c r="Y875" s="199"/>
      <c r="Z875" s="199"/>
      <c r="AA875" s="43"/>
      <c r="AB875" s="199"/>
      <c r="AC875" s="196"/>
      <c r="AD875" s="461"/>
    </row>
    <row r="876" spans="1:30" ht="15.75" customHeight="1" x14ac:dyDescent="0.2">
      <c r="A876" s="460"/>
      <c r="B876" s="460"/>
      <c r="C876" s="194"/>
      <c r="D876" s="43"/>
      <c r="E876" s="43"/>
      <c r="F876" s="43"/>
      <c r="G876" s="196"/>
      <c r="H876" s="196"/>
      <c r="I876" s="196"/>
      <c r="J876" s="196"/>
      <c r="K876" s="197"/>
      <c r="L876" s="197"/>
      <c r="M876" s="197"/>
      <c r="N876" s="197"/>
      <c r="O876" s="197"/>
      <c r="P876" s="197"/>
      <c r="Q876" s="198"/>
      <c r="R876" s="257"/>
      <c r="S876" s="200"/>
      <c r="T876" s="200"/>
      <c r="U876" s="43"/>
      <c r="V876" s="199"/>
      <c r="W876" s="199"/>
      <c r="X876" s="199"/>
      <c r="Y876" s="199"/>
      <c r="Z876" s="199"/>
      <c r="AA876" s="43"/>
      <c r="AB876" s="199"/>
      <c r="AC876" s="196"/>
      <c r="AD876" s="461"/>
    </row>
    <row r="877" spans="1:30" ht="15.75" customHeight="1" x14ac:dyDescent="0.2">
      <c r="A877" s="460"/>
      <c r="B877" s="460"/>
      <c r="C877" s="194"/>
      <c r="D877" s="43"/>
      <c r="E877" s="43"/>
      <c r="F877" s="43"/>
      <c r="G877" s="196"/>
      <c r="H877" s="196"/>
      <c r="I877" s="196"/>
      <c r="J877" s="196"/>
      <c r="K877" s="197"/>
      <c r="L877" s="197"/>
      <c r="M877" s="197"/>
      <c r="N877" s="197"/>
      <c r="O877" s="197"/>
      <c r="P877" s="197"/>
      <c r="Q877" s="198"/>
      <c r="R877" s="257"/>
      <c r="S877" s="200"/>
      <c r="T877" s="200"/>
      <c r="U877" s="43"/>
      <c r="V877" s="199"/>
      <c r="W877" s="199"/>
      <c r="X877" s="199"/>
      <c r="Y877" s="199"/>
      <c r="Z877" s="199"/>
      <c r="AA877" s="43"/>
      <c r="AB877" s="199"/>
      <c r="AC877" s="196"/>
      <c r="AD877" s="461"/>
    </row>
    <row r="878" spans="1:30" ht="15.75" customHeight="1" x14ac:dyDescent="0.2">
      <c r="A878" s="460"/>
      <c r="B878" s="460"/>
      <c r="C878" s="194"/>
      <c r="D878" s="43"/>
      <c r="E878" s="43"/>
      <c r="F878" s="43"/>
      <c r="G878" s="196"/>
      <c r="H878" s="196"/>
      <c r="I878" s="196"/>
      <c r="J878" s="196"/>
      <c r="K878" s="197"/>
      <c r="L878" s="197"/>
      <c r="M878" s="197"/>
      <c r="N878" s="197"/>
      <c r="O878" s="197"/>
      <c r="P878" s="197"/>
      <c r="Q878" s="198"/>
      <c r="R878" s="257"/>
      <c r="S878" s="200"/>
      <c r="T878" s="200"/>
      <c r="U878" s="43"/>
      <c r="V878" s="199"/>
      <c r="W878" s="199"/>
      <c r="X878" s="199"/>
      <c r="Y878" s="199"/>
      <c r="Z878" s="199"/>
      <c r="AA878" s="43"/>
      <c r="AB878" s="199"/>
      <c r="AC878" s="196"/>
      <c r="AD878" s="461"/>
    </row>
    <row r="879" spans="1:30" ht="15.75" customHeight="1" x14ac:dyDescent="0.2">
      <c r="A879" s="460"/>
      <c r="B879" s="460"/>
      <c r="C879" s="194"/>
      <c r="D879" s="43"/>
      <c r="E879" s="43"/>
      <c r="F879" s="43"/>
      <c r="G879" s="196"/>
      <c r="H879" s="196"/>
      <c r="I879" s="196"/>
      <c r="J879" s="196"/>
      <c r="K879" s="197"/>
      <c r="L879" s="197"/>
      <c r="M879" s="197"/>
      <c r="N879" s="197"/>
      <c r="O879" s="197"/>
      <c r="P879" s="197"/>
      <c r="Q879" s="198"/>
      <c r="R879" s="257"/>
      <c r="S879" s="200"/>
      <c r="T879" s="200"/>
      <c r="U879" s="43"/>
      <c r="V879" s="199"/>
      <c r="W879" s="199"/>
      <c r="X879" s="199"/>
      <c r="Y879" s="199"/>
      <c r="Z879" s="199"/>
      <c r="AA879" s="43"/>
      <c r="AB879" s="199"/>
      <c r="AC879" s="196"/>
      <c r="AD879" s="461"/>
    </row>
    <row r="880" spans="1:30" ht="15.75" customHeight="1" x14ac:dyDescent="0.2">
      <c r="A880" s="460"/>
      <c r="B880" s="460"/>
      <c r="C880" s="194"/>
      <c r="D880" s="43"/>
      <c r="E880" s="43"/>
      <c r="F880" s="43"/>
      <c r="G880" s="196"/>
      <c r="H880" s="196"/>
      <c r="I880" s="196"/>
      <c r="J880" s="196"/>
      <c r="K880" s="197"/>
      <c r="L880" s="197"/>
      <c r="M880" s="197"/>
      <c r="N880" s="197"/>
      <c r="O880" s="197"/>
      <c r="P880" s="197"/>
      <c r="Q880" s="198"/>
      <c r="R880" s="257"/>
      <c r="S880" s="200"/>
      <c r="T880" s="200"/>
      <c r="U880" s="43"/>
      <c r="V880" s="199"/>
      <c r="W880" s="199"/>
      <c r="X880" s="199"/>
      <c r="Y880" s="199"/>
      <c r="Z880" s="199"/>
      <c r="AA880" s="43"/>
      <c r="AB880" s="199"/>
      <c r="AC880" s="196"/>
      <c r="AD880" s="461"/>
    </row>
    <row r="881" spans="1:30" ht="15.75" customHeight="1" x14ac:dyDescent="0.2">
      <c r="A881" s="460"/>
      <c r="B881" s="460"/>
      <c r="C881" s="194"/>
      <c r="D881" s="43"/>
      <c r="E881" s="43"/>
      <c r="F881" s="43"/>
      <c r="G881" s="196"/>
      <c r="H881" s="196"/>
      <c r="I881" s="196"/>
      <c r="J881" s="196"/>
      <c r="K881" s="197"/>
      <c r="L881" s="197"/>
      <c r="M881" s="197"/>
      <c r="N881" s="197"/>
      <c r="O881" s="197"/>
      <c r="P881" s="197"/>
      <c r="Q881" s="198"/>
      <c r="R881" s="257"/>
      <c r="S881" s="200"/>
      <c r="T881" s="200"/>
      <c r="U881" s="43"/>
      <c r="V881" s="199"/>
      <c r="W881" s="199"/>
      <c r="X881" s="199"/>
      <c r="Y881" s="199"/>
      <c r="Z881" s="199"/>
      <c r="AA881" s="43"/>
      <c r="AB881" s="199"/>
      <c r="AC881" s="196"/>
      <c r="AD881" s="461"/>
    </row>
    <row r="882" spans="1:30" ht="15.75" customHeight="1" x14ac:dyDescent="0.2">
      <c r="A882" s="460"/>
      <c r="B882" s="460"/>
      <c r="C882" s="194"/>
      <c r="D882" s="43"/>
      <c r="E882" s="43"/>
      <c r="F882" s="43"/>
      <c r="G882" s="196"/>
      <c r="H882" s="196"/>
      <c r="I882" s="196"/>
      <c r="J882" s="196"/>
      <c r="K882" s="197"/>
      <c r="L882" s="197"/>
      <c r="M882" s="197"/>
      <c r="N882" s="197"/>
      <c r="O882" s="197"/>
      <c r="P882" s="197"/>
      <c r="Q882" s="198"/>
      <c r="R882" s="257"/>
      <c r="S882" s="200"/>
      <c r="T882" s="200"/>
      <c r="U882" s="43"/>
      <c r="V882" s="199"/>
      <c r="W882" s="199"/>
      <c r="X882" s="199"/>
      <c r="Y882" s="199"/>
      <c r="Z882" s="199"/>
      <c r="AA882" s="43"/>
      <c r="AB882" s="199"/>
      <c r="AC882" s="196"/>
      <c r="AD882" s="461"/>
    </row>
    <row r="883" spans="1:30" ht="15.75" customHeight="1" x14ac:dyDescent="0.2">
      <c r="A883" s="460"/>
      <c r="B883" s="460"/>
      <c r="C883" s="194"/>
      <c r="D883" s="43"/>
      <c r="E883" s="43"/>
      <c r="F883" s="43"/>
      <c r="G883" s="196"/>
      <c r="H883" s="196"/>
      <c r="I883" s="196"/>
      <c r="J883" s="196"/>
      <c r="K883" s="197"/>
      <c r="L883" s="197"/>
      <c r="M883" s="197"/>
      <c r="N883" s="197"/>
      <c r="O883" s="197"/>
      <c r="P883" s="197"/>
      <c r="Q883" s="198"/>
      <c r="R883" s="257"/>
      <c r="S883" s="200"/>
      <c r="T883" s="200"/>
      <c r="U883" s="43"/>
      <c r="V883" s="199"/>
      <c r="W883" s="199"/>
      <c r="X883" s="199"/>
      <c r="Y883" s="199"/>
      <c r="Z883" s="199"/>
      <c r="AA883" s="43"/>
      <c r="AB883" s="199"/>
      <c r="AC883" s="196"/>
      <c r="AD883" s="461"/>
    </row>
    <row r="884" spans="1:30" ht="15.75" customHeight="1" x14ac:dyDescent="0.2">
      <c r="A884" s="460"/>
      <c r="B884" s="460"/>
      <c r="C884" s="194"/>
      <c r="D884" s="43"/>
      <c r="E884" s="43"/>
      <c r="F884" s="43"/>
      <c r="G884" s="196"/>
      <c r="H884" s="196"/>
      <c r="I884" s="196"/>
      <c r="J884" s="196"/>
      <c r="K884" s="197"/>
      <c r="L884" s="197"/>
      <c r="M884" s="197"/>
      <c r="N884" s="197"/>
      <c r="O884" s="197"/>
      <c r="P884" s="197"/>
      <c r="Q884" s="198"/>
      <c r="R884" s="257"/>
      <c r="S884" s="200"/>
      <c r="T884" s="200"/>
      <c r="U884" s="43"/>
      <c r="V884" s="199"/>
      <c r="W884" s="199"/>
      <c r="X884" s="199"/>
      <c r="Y884" s="199"/>
      <c r="Z884" s="199"/>
      <c r="AA884" s="43"/>
      <c r="AB884" s="199"/>
      <c r="AC884" s="196"/>
      <c r="AD884" s="461"/>
    </row>
    <row r="885" spans="1:30" ht="15.75" customHeight="1" x14ac:dyDescent="0.2">
      <c r="A885" s="460"/>
      <c r="B885" s="460"/>
      <c r="C885" s="194"/>
      <c r="D885" s="43"/>
      <c r="E885" s="43"/>
      <c r="F885" s="43"/>
      <c r="G885" s="196"/>
      <c r="H885" s="196"/>
      <c r="I885" s="196"/>
      <c r="J885" s="196"/>
      <c r="K885" s="197"/>
      <c r="L885" s="197"/>
      <c r="M885" s="197"/>
      <c r="N885" s="197"/>
      <c r="O885" s="197"/>
      <c r="P885" s="197"/>
      <c r="Q885" s="198"/>
      <c r="R885" s="257"/>
      <c r="S885" s="200"/>
      <c r="T885" s="200"/>
      <c r="U885" s="43"/>
      <c r="V885" s="199"/>
      <c r="W885" s="199"/>
      <c r="X885" s="199"/>
      <c r="Y885" s="199"/>
      <c r="Z885" s="199"/>
      <c r="AA885" s="43"/>
      <c r="AB885" s="199"/>
      <c r="AC885" s="196"/>
      <c r="AD885" s="461"/>
    </row>
    <row r="886" spans="1:30" ht="15.75" customHeight="1" x14ac:dyDescent="0.2">
      <c r="A886" s="460"/>
      <c r="B886" s="460"/>
      <c r="C886" s="194"/>
      <c r="D886" s="43"/>
      <c r="E886" s="43"/>
      <c r="F886" s="43"/>
      <c r="G886" s="196"/>
      <c r="H886" s="196"/>
      <c r="I886" s="196"/>
      <c r="J886" s="196"/>
      <c r="K886" s="197"/>
      <c r="L886" s="197"/>
      <c r="M886" s="197"/>
      <c r="N886" s="197"/>
      <c r="O886" s="197"/>
      <c r="P886" s="197"/>
      <c r="Q886" s="198"/>
      <c r="R886" s="257"/>
      <c r="S886" s="200"/>
      <c r="T886" s="200"/>
      <c r="U886" s="43"/>
      <c r="V886" s="199"/>
      <c r="W886" s="199"/>
      <c r="X886" s="199"/>
      <c r="Y886" s="199"/>
      <c r="Z886" s="199"/>
      <c r="AA886" s="43"/>
      <c r="AB886" s="199"/>
      <c r="AC886" s="196"/>
      <c r="AD886" s="461"/>
    </row>
    <row r="887" spans="1:30" ht="15.75" customHeight="1" x14ac:dyDescent="0.2">
      <c r="A887" s="460"/>
      <c r="B887" s="460"/>
      <c r="C887" s="194"/>
      <c r="D887" s="43"/>
      <c r="E887" s="43"/>
      <c r="F887" s="43"/>
      <c r="G887" s="196"/>
      <c r="H887" s="196"/>
      <c r="I887" s="196"/>
      <c r="J887" s="196"/>
      <c r="K887" s="197"/>
      <c r="L887" s="197"/>
      <c r="M887" s="197"/>
      <c r="N887" s="197"/>
      <c r="O887" s="197"/>
      <c r="P887" s="197"/>
      <c r="Q887" s="198"/>
      <c r="R887" s="257"/>
      <c r="S887" s="200"/>
      <c r="T887" s="200"/>
      <c r="U887" s="43"/>
      <c r="V887" s="199"/>
      <c r="W887" s="199"/>
      <c r="X887" s="199"/>
      <c r="Y887" s="199"/>
      <c r="Z887" s="199"/>
      <c r="AA887" s="43"/>
      <c r="AB887" s="199"/>
      <c r="AC887" s="196"/>
      <c r="AD887" s="461"/>
    </row>
    <row r="888" spans="1:30" ht="15.75" customHeight="1" x14ac:dyDescent="0.2">
      <c r="A888" s="460"/>
      <c r="B888" s="460"/>
      <c r="C888" s="194"/>
      <c r="D888" s="43"/>
      <c r="E888" s="43"/>
      <c r="F888" s="43"/>
      <c r="G888" s="196"/>
      <c r="H888" s="196"/>
      <c r="I888" s="196"/>
      <c r="J888" s="196"/>
      <c r="K888" s="197"/>
      <c r="L888" s="197"/>
      <c r="M888" s="197"/>
      <c r="N888" s="197"/>
      <c r="O888" s="197"/>
      <c r="P888" s="197"/>
      <c r="Q888" s="198"/>
      <c r="R888" s="257"/>
      <c r="S888" s="200"/>
      <c r="T888" s="200"/>
      <c r="U888" s="43"/>
      <c r="V888" s="199"/>
      <c r="W888" s="199"/>
      <c r="X888" s="199"/>
      <c r="Y888" s="199"/>
      <c r="Z888" s="199"/>
      <c r="AA888" s="43"/>
      <c r="AB888" s="199"/>
      <c r="AC888" s="196"/>
      <c r="AD888" s="461"/>
    </row>
    <row r="889" spans="1:30" ht="15.75" customHeight="1" x14ac:dyDescent="0.2">
      <c r="A889" s="460"/>
      <c r="B889" s="460"/>
      <c r="C889" s="194"/>
      <c r="D889" s="43"/>
      <c r="E889" s="43"/>
      <c r="F889" s="43"/>
      <c r="G889" s="196"/>
      <c r="H889" s="196"/>
      <c r="I889" s="196"/>
      <c r="J889" s="196"/>
      <c r="K889" s="197"/>
      <c r="L889" s="197"/>
      <c r="M889" s="197"/>
      <c r="N889" s="197"/>
      <c r="O889" s="197"/>
      <c r="P889" s="197"/>
      <c r="Q889" s="198"/>
      <c r="R889" s="257"/>
      <c r="S889" s="200"/>
      <c r="T889" s="200"/>
      <c r="U889" s="43"/>
      <c r="V889" s="199"/>
      <c r="W889" s="199"/>
      <c r="X889" s="199"/>
      <c r="Y889" s="199"/>
      <c r="Z889" s="199"/>
      <c r="AA889" s="43"/>
      <c r="AB889" s="199"/>
      <c r="AC889" s="196"/>
      <c r="AD889" s="461"/>
    </row>
    <row r="890" spans="1:30" ht="15.75" customHeight="1" x14ac:dyDescent="0.2">
      <c r="A890" s="460"/>
      <c r="B890" s="460"/>
      <c r="C890" s="194"/>
      <c r="D890" s="43"/>
      <c r="E890" s="43"/>
      <c r="F890" s="43"/>
      <c r="G890" s="196"/>
      <c r="H890" s="196"/>
      <c r="I890" s="196"/>
      <c r="J890" s="196"/>
      <c r="K890" s="197"/>
      <c r="L890" s="197"/>
      <c r="M890" s="197"/>
      <c r="N890" s="197"/>
      <c r="O890" s="197"/>
      <c r="P890" s="197"/>
      <c r="Q890" s="198"/>
      <c r="R890" s="257"/>
      <c r="S890" s="200"/>
      <c r="T890" s="200"/>
      <c r="U890" s="43"/>
      <c r="V890" s="199"/>
      <c r="W890" s="199"/>
      <c r="X890" s="199"/>
      <c r="Y890" s="199"/>
      <c r="Z890" s="199"/>
      <c r="AA890" s="43"/>
      <c r="AB890" s="199"/>
      <c r="AC890" s="196"/>
      <c r="AD890" s="461"/>
    </row>
    <row r="891" spans="1:30" ht="15.75" customHeight="1" x14ac:dyDescent="0.2">
      <c r="A891" s="460"/>
      <c r="B891" s="460"/>
      <c r="C891" s="194"/>
      <c r="D891" s="43"/>
      <c r="E891" s="43"/>
      <c r="F891" s="43"/>
      <c r="G891" s="196"/>
      <c r="H891" s="196"/>
      <c r="I891" s="196"/>
      <c r="J891" s="196"/>
      <c r="K891" s="197"/>
      <c r="L891" s="197"/>
      <c r="M891" s="197"/>
      <c r="N891" s="197"/>
      <c r="O891" s="197"/>
      <c r="P891" s="197"/>
      <c r="Q891" s="198"/>
      <c r="R891" s="257"/>
      <c r="S891" s="200"/>
      <c r="T891" s="200"/>
      <c r="U891" s="43"/>
      <c r="V891" s="199"/>
      <c r="W891" s="199"/>
      <c r="X891" s="199"/>
      <c r="Y891" s="199"/>
      <c r="Z891" s="199"/>
      <c r="AA891" s="43"/>
      <c r="AB891" s="199"/>
      <c r="AC891" s="196"/>
      <c r="AD891" s="461"/>
    </row>
    <row r="892" spans="1:30" ht="15.75" customHeight="1" x14ac:dyDescent="0.2">
      <c r="A892" s="460"/>
      <c r="B892" s="460"/>
      <c r="C892" s="194"/>
      <c r="D892" s="43"/>
      <c r="E892" s="43"/>
      <c r="F892" s="43"/>
      <c r="G892" s="196"/>
      <c r="H892" s="196"/>
      <c r="I892" s="196"/>
      <c r="J892" s="196"/>
      <c r="K892" s="197"/>
      <c r="L892" s="197"/>
      <c r="M892" s="197"/>
      <c r="N892" s="197"/>
      <c r="O892" s="197"/>
      <c r="P892" s="197"/>
      <c r="Q892" s="198"/>
      <c r="R892" s="257"/>
      <c r="S892" s="200"/>
      <c r="T892" s="200"/>
      <c r="U892" s="43"/>
      <c r="V892" s="199"/>
      <c r="W892" s="199"/>
      <c r="X892" s="199"/>
      <c r="Y892" s="199"/>
      <c r="Z892" s="199"/>
      <c r="AA892" s="43"/>
      <c r="AB892" s="199"/>
      <c r="AC892" s="196"/>
      <c r="AD892" s="461"/>
    </row>
    <row r="893" spans="1:30" ht="15.75" customHeight="1" x14ac:dyDescent="0.2">
      <c r="A893" s="460"/>
      <c r="B893" s="460"/>
      <c r="C893" s="194"/>
      <c r="D893" s="43"/>
      <c r="E893" s="43"/>
      <c r="F893" s="43"/>
      <c r="G893" s="196"/>
      <c r="H893" s="196"/>
      <c r="I893" s="196"/>
      <c r="J893" s="196"/>
      <c r="K893" s="197"/>
      <c r="L893" s="197"/>
      <c r="M893" s="197"/>
      <c r="N893" s="197"/>
      <c r="O893" s="197"/>
      <c r="P893" s="197"/>
      <c r="Q893" s="198"/>
      <c r="R893" s="257"/>
      <c r="S893" s="200"/>
      <c r="T893" s="200"/>
      <c r="U893" s="43"/>
      <c r="V893" s="199"/>
      <c r="W893" s="199"/>
      <c r="X893" s="199"/>
      <c r="Y893" s="199"/>
      <c r="Z893" s="199"/>
      <c r="AA893" s="43"/>
      <c r="AB893" s="199"/>
      <c r="AC893" s="196"/>
      <c r="AD893" s="461"/>
    </row>
    <row r="894" spans="1:30" ht="15.75" customHeight="1" x14ac:dyDescent="0.2">
      <c r="A894" s="460"/>
      <c r="B894" s="460"/>
      <c r="C894" s="194"/>
      <c r="D894" s="43"/>
      <c r="E894" s="43"/>
      <c r="F894" s="43"/>
      <c r="G894" s="196"/>
      <c r="H894" s="196"/>
      <c r="I894" s="196"/>
      <c r="J894" s="196"/>
      <c r="K894" s="197"/>
      <c r="L894" s="197"/>
      <c r="M894" s="197"/>
      <c r="N894" s="197"/>
      <c r="O894" s="197"/>
      <c r="P894" s="197"/>
      <c r="Q894" s="198"/>
      <c r="R894" s="257"/>
      <c r="S894" s="200"/>
      <c r="T894" s="200"/>
      <c r="U894" s="43"/>
      <c r="V894" s="199"/>
      <c r="W894" s="199"/>
      <c r="X894" s="199"/>
      <c r="Y894" s="199"/>
      <c r="Z894" s="199"/>
      <c r="AA894" s="43"/>
      <c r="AB894" s="199"/>
      <c r="AC894" s="196"/>
      <c r="AD894" s="461"/>
    </row>
    <row r="895" spans="1:30" ht="15.75" customHeight="1" x14ac:dyDescent="0.2">
      <c r="A895" s="460"/>
      <c r="B895" s="460"/>
      <c r="C895" s="194"/>
      <c r="D895" s="43"/>
      <c r="E895" s="43"/>
      <c r="F895" s="43"/>
      <c r="G895" s="196"/>
      <c r="H895" s="196"/>
      <c r="I895" s="196"/>
      <c r="J895" s="196"/>
      <c r="K895" s="197"/>
      <c r="L895" s="197"/>
      <c r="M895" s="197"/>
      <c r="N895" s="197"/>
      <c r="O895" s="197"/>
      <c r="P895" s="197"/>
      <c r="Q895" s="198"/>
      <c r="R895" s="257"/>
      <c r="S895" s="200"/>
      <c r="T895" s="200"/>
      <c r="U895" s="43"/>
      <c r="V895" s="199"/>
      <c r="W895" s="199"/>
      <c r="X895" s="199"/>
      <c r="Y895" s="199"/>
      <c r="Z895" s="199"/>
      <c r="AA895" s="43"/>
      <c r="AB895" s="199"/>
      <c r="AC895" s="196"/>
      <c r="AD895" s="461"/>
    </row>
    <row r="896" spans="1:30" ht="15.75" customHeight="1" x14ac:dyDescent="0.2">
      <c r="A896" s="460"/>
      <c r="B896" s="460"/>
      <c r="C896" s="194"/>
      <c r="D896" s="43"/>
      <c r="E896" s="43"/>
      <c r="F896" s="43"/>
      <c r="G896" s="196"/>
      <c r="H896" s="196"/>
      <c r="I896" s="196"/>
      <c r="J896" s="196"/>
      <c r="K896" s="197"/>
      <c r="L896" s="197"/>
      <c r="M896" s="197"/>
      <c r="N896" s="197"/>
      <c r="O896" s="197"/>
      <c r="P896" s="197"/>
      <c r="Q896" s="198"/>
      <c r="R896" s="257"/>
      <c r="S896" s="200"/>
      <c r="T896" s="200"/>
      <c r="U896" s="43"/>
      <c r="V896" s="199"/>
      <c r="W896" s="199"/>
      <c r="X896" s="199"/>
      <c r="Y896" s="199"/>
      <c r="Z896" s="199"/>
      <c r="AA896" s="43"/>
      <c r="AB896" s="199"/>
      <c r="AC896" s="196"/>
      <c r="AD896" s="461"/>
    </row>
    <row r="897" spans="1:30" ht="15.75" customHeight="1" x14ac:dyDescent="0.2">
      <c r="A897" s="460"/>
      <c r="B897" s="460"/>
      <c r="C897" s="194"/>
      <c r="D897" s="43"/>
      <c r="E897" s="43"/>
      <c r="F897" s="43"/>
      <c r="G897" s="196"/>
      <c r="H897" s="196"/>
      <c r="I897" s="196"/>
      <c r="J897" s="196"/>
      <c r="K897" s="197"/>
      <c r="L897" s="197"/>
      <c r="M897" s="197"/>
      <c r="N897" s="197"/>
      <c r="O897" s="197"/>
      <c r="P897" s="197"/>
      <c r="Q897" s="198"/>
      <c r="R897" s="257"/>
      <c r="S897" s="200"/>
      <c r="T897" s="200"/>
      <c r="U897" s="43"/>
      <c r="V897" s="199"/>
      <c r="W897" s="199"/>
      <c r="X897" s="199"/>
      <c r="Y897" s="199"/>
      <c r="Z897" s="199"/>
      <c r="AA897" s="43"/>
      <c r="AB897" s="199"/>
      <c r="AC897" s="196"/>
      <c r="AD897" s="461"/>
    </row>
    <row r="898" spans="1:30" ht="15.75" customHeight="1" x14ac:dyDescent="0.2">
      <c r="A898" s="460"/>
      <c r="B898" s="460"/>
      <c r="C898" s="194"/>
      <c r="D898" s="43"/>
      <c r="E898" s="43"/>
      <c r="F898" s="43"/>
      <c r="G898" s="196"/>
      <c r="H898" s="196"/>
      <c r="I898" s="196"/>
      <c r="J898" s="196"/>
      <c r="K898" s="197"/>
      <c r="L898" s="197"/>
      <c r="M898" s="197"/>
      <c r="N898" s="197"/>
      <c r="O898" s="197"/>
      <c r="P898" s="197"/>
      <c r="Q898" s="198"/>
      <c r="R898" s="257"/>
      <c r="S898" s="200"/>
      <c r="T898" s="200"/>
      <c r="U898" s="43"/>
      <c r="V898" s="199"/>
      <c r="W898" s="199"/>
      <c r="X898" s="199"/>
      <c r="Y898" s="199"/>
      <c r="Z898" s="199"/>
      <c r="AA898" s="43"/>
      <c r="AB898" s="199"/>
      <c r="AC898" s="196"/>
      <c r="AD898" s="461"/>
    </row>
    <row r="899" spans="1:30" ht="15.75" customHeight="1" x14ac:dyDescent="0.2">
      <c r="A899" s="460"/>
      <c r="B899" s="460"/>
      <c r="C899" s="194"/>
      <c r="D899" s="43"/>
      <c r="E899" s="43"/>
      <c r="F899" s="43"/>
      <c r="G899" s="196"/>
      <c r="H899" s="196"/>
      <c r="I899" s="196"/>
      <c r="J899" s="196"/>
      <c r="K899" s="197"/>
      <c r="L899" s="197"/>
      <c r="M899" s="197"/>
      <c r="N899" s="197"/>
      <c r="O899" s="197"/>
      <c r="P899" s="197"/>
      <c r="Q899" s="198"/>
      <c r="R899" s="257"/>
      <c r="S899" s="200"/>
      <c r="T899" s="200"/>
      <c r="U899" s="43"/>
      <c r="V899" s="199"/>
      <c r="W899" s="199"/>
      <c r="X899" s="199"/>
      <c r="Y899" s="199"/>
      <c r="Z899" s="199"/>
      <c r="AA899" s="43"/>
      <c r="AB899" s="199"/>
      <c r="AC899" s="196"/>
      <c r="AD899" s="461"/>
    </row>
    <row r="900" spans="1:30" ht="15.75" customHeight="1" x14ac:dyDescent="0.2">
      <c r="A900" s="460"/>
      <c r="B900" s="460"/>
      <c r="C900" s="194"/>
      <c r="D900" s="43"/>
      <c r="E900" s="43"/>
      <c r="F900" s="43"/>
      <c r="G900" s="196"/>
      <c r="H900" s="196"/>
      <c r="I900" s="196"/>
      <c r="J900" s="196"/>
      <c r="K900" s="197"/>
      <c r="L900" s="197"/>
      <c r="M900" s="197"/>
      <c r="N900" s="197"/>
      <c r="O900" s="197"/>
      <c r="P900" s="197"/>
      <c r="Q900" s="198"/>
      <c r="R900" s="257"/>
      <c r="S900" s="200"/>
      <c r="T900" s="200"/>
      <c r="U900" s="43"/>
      <c r="V900" s="199"/>
      <c r="W900" s="199"/>
      <c r="X900" s="199"/>
      <c r="Y900" s="199"/>
      <c r="Z900" s="199"/>
      <c r="AA900" s="43"/>
      <c r="AB900" s="199"/>
      <c r="AC900" s="196"/>
      <c r="AD900" s="461"/>
    </row>
    <row r="901" spans="1:30" ht="15.75" customHeight="1" x14ac:dyDescent="0.2">
      <c r="A901" s="460"/>
      <c r="B901" s="460"/>
      <c r="C901" s="194"/>
      <c r="D901" s="43"/>
      <c r="E901" s="43"/>
      <c r="F901" s="43"/>
      <c r="G901" s="196"/>
      <c r="H901" s="196"/>
      <c r="I901" s="196"/>
      <c r="J901" s="196"/>
      <c r="K901" s="197"/>
      <c r="L901" s="197"/>
      <c r="M901" s="197"/>
      <c r="N901" s="197"/>
      <c r="O901" s="197"/>
      <c r="P901" s="197"/>
      <c r="Q901" s="198"/>
      <c r="R901" s="257"/>
      <c r="S901" s="200"/>
      <c r="T901" s="200"/>
      <c r="U901" s="43"/>
      <c r="V901" s="199"/>
      <c r="W901" s="199"/>
      <c r="X901" s="199"/>
      <c r="Y901" s="199"/>
      <c r="Z901" s="199"/>
      <c r="AA901" s="43"/>
      <c r="AB901" s="199"/>
      <c r="AC901" s="196"/>
      <c r="AD901" s="461"/>
    </row>
    <row r="902" spans="1:30" ht="15.75" customHeight="1" x14ac:dyDescent="0.2">
      <c r="A902" s="460"/>
      <c r="B902" s="460"/>
      <c r="C902" s="194"/>
      <c r="D902" s="43"/>
      <c r="E902" s="43"/>
      <c r="F902" s="43"/>
      <c r="G902" s="196"/>
      <c r="H902" s="196"/>
      <c r="I902" s="196"/>
      <c r="J902" s="196"/>
      <c r="K902" s="197"/>
      <c r="L902" s="197"/>
      <c r="M902" s="197"/>
      <c r="N902" s="197"/>
      <c r="O902" s="197"/>
      <c r="P902" s="197"/>
      <c r="Q902" s="198"/>
      <c r="R902" s="257"/>
      <c r="S902" s="200"/>
      <c r="T902" s="200"/>
      <c r="U902" s="43"/>
      <c r="V902" s="199"/>
      <c r="W902" s="199"/>
      <c r="X902" s="199"/>
      <c r="Y902" s="199"/>
      <c r="Z902" s="199"/>
      <c r="AA902" s="43"/>
      <c r="AB902" s="199"/>
      <c r="AC902" s="196"/>
      <c r="AD902" s="461"/>
    </row>
    <row r="903" spans="1:30" ht="15.75" customHeight="1" x14ac:dyDescent="0.2">
      <c r="A903" s="460"/>
      <c r="B903" s="460"/>
      <c r="C903" s="194"/>
      <c r="D903" s="43"/>
      <c r="E903" s="43"/>
      <c r="F903" s="43"/>
      <c r="G903" s="196"/>
      <c r="H903" s="196"/>
      <c r="I903" s="196"/>
      <c r="J903" s="196"/>
      <c r="K903" s="197"/>
      <c r="L903" s="197"/>
      <c r="M903" s="197"/>
      <c r="N903" s="197"/>
      <c r="O903" s="197"/>
      <c r="P903" s="197"/>
      <c r="Q903" s="198"/>
      <c r="R903" s="257"/>
      <c r="S903" s="200"/>
      <c r="T903" s="200"/>
      <c r="U903" s="43"/>
      <c r="V903" s="199"/>
      <c r="W903" s="199"/>
      <c r="X903" s="199"/>
      <c r="Y903" s="199"/>
      <c r="Z903" s="199"/>
      <c r="AA903" s="43"/>
      <c r="AB903" s="199"/>
      <c r="AC903" s="196"/>
      <c r="AD903" s="461"/>
    </row>
    <row r="904" spans="1:30" ht="15.75" customHeight="1" x14ac:dyDescent="0.2">
      <c r="A904" s="460"/>
      <c r="B904" s="460"/>
      <c r="C904" s="194"/>
      <c r="D904" s="43"/>
      <c r="E904" s="43"/>
      <c r="F904" s="43"/>
      <c r="G904" s="196"/>
      <c r="H904" s="196"/>
      <c r="I904" s="196"/>
      <c r="J904" s="196"/>
      <c r="K904" s="197"/>
      <c r="L904" s="197"/>
      <c r="M904" s="197"/>
      <c r="N904" s="197"/>
      <c r="O904" s="197"/>
      <c r="P904" s="197"/>
      <c r="Q904" s="198"/>
      <c r="R904" s="257"/>
      <c r="S904" s="200"/>
      <c r="T904" s="200"/>
      <c r="U904" s="43"/>
      <c r="V904" s="199"/>
      <c r="W904" s="199"/>
      <c r="X904" s="199"/>
      <c r="Y904" s="199"/>
      <c r="Z904" s="199"/>
      <c r="AA904" s="43"/>
      <c r="AB904" s="199"/>
      <c r="AC904" s="196"/>
      <c r="AD904" s="461"/>
    </row>
    <row r="905" spans="1:30" ht="15.75" customHeight="1" x14ac:dyDescent="0.2">
      <c r="A905" s="460"/>
      <c r="B905" s="460"/>
      <c r="C905" s="194"/>
      <c r="D905" s="43"/>
      <c r="E905" s="43"/>
      <c r="F905" s="43"/>
      <c r="G905" s="196"/>
      <c r="H905" s="196"/>
      <c r="I905" s="196"/>
      <c r="J905" s="196"/>
      <c r="K905" s="197"/>
      <c r="L905" s="197"/>
      <c r="M905" s="197"/>
      <c r="N905" s="197"/>
      <c r="O905" s="197"/>
      <c r="P905" s="197"/>
      <c r="Q905" s="198"/>
      <c r="R905" s="257"/>
      <c r="S905" s="200"/>
      <c r="T905" s="200"/>
      <c r="U905" s="43"/>
      <c r="V905" s="199"/>
      <c r="W905" s="199"/>
      <c r="X905" s="199"/>
      <c r="Y905" s="199"/>
      <c r="Z905" s="199"/>
      <c r="AA905" s="43"/>
      <c r="AB905" s="199"/>
      <c r="AC905" s="196"/>
      <c r="AD905" s="461"/>
    </row>
    <row r="906" spans="1:30" ht="15.75" customHeight="1" x14ac:dyDescent="0.2">
      <c r="A906" s="460"/>
      <c r="B906" s="460"/>
      <c r="C906" s="194"/>
      <c r="D906" s="43"/>
      <c r="E906" s="43"/>
      <c r="F906" s="43"/>
      <c r="G906" s="196"/>
      <c r="H906" s="196"/>
      <c r="I906" s="196"/>
      <c r="J906" s="196"/>
      <c r="K906" s="197"/>
      <c r="L906" s="197"/>
      <c r="M906" s="197"/>
      <c r="N906" s="197"/>
      <c r="O906" s="197"/>
      <c r="P906" s="197"/>
      <c r="Q906" s="198"/>
      <c r="R906" s="257"/>
      <c r="S906" s="200"/>
      <c r="T906" s="200"/>
      <c r="U906" s="43"/>
      <c r="V906" s="199"/>
      <c r="W906" s="199"/>
      <c r="X906" s="199"/>
      <c r="Y906" s="199"/>
      <c r="Z906" s="199"/>
      <c r="AA906" s="43"/>
      <c r="AB906" s="199"/>
      <c r="AC906" s="196"/>
      <c r="AD906" s="461"/>
    </row>
    <row r="907" spans="1:30" ht="15.75" customHeight="1" x14ac:dyDescent="0.2">
      <c r="A907" s="460"/>
      <c r="B907" s="460"/>
      <c r="C907" s="194"/>
      <c r="D907" s="43"/>
      <c r="E907" s="43"/>
      <c r="F907" s="43"/>
      <c r="G907" s="196"/>
      <c r="H907" s="196"/>
      <c r="I907" s="196"/>
      <c r="J907" s="196"/>
      <c r="K907" s="197"/>
      <c r="L907" s="197"/>
      <c r="M907" s="197"/>
      <c r="N907" s="197"/>
      <c r="O907" s="197"/>
      <c r="P907" s="197"/>
      <c r="Q907" s="198"/>
      <c r="R907" s="257"/>
      <c r="S907" s="200"/>
      <c r="T907" s="200"/>
      <c r="U907" s="43"/>
      <c r="V907" s="199"/>
      <c r="W907" s="199"/>
      <c r="X907" s="199"/>
      <c r="Y907" s="199"/>
      <c r="Z907" s="199"/>
      <c r="AA907" s="43"/>
      <c r="AB907" s="199"/>
      <c r="AC907" s="196"/>
      <c r="AD907" s="461"/>
    </row>
    <row r="908" spans="1:30" ht="15.75" customHeight="1" x14ac:dyDescent="0.2">
      <c r="A908" s="460"/>
      <c r="B908" s="460"/>
      <c r="C908" s="194"/>
      <c r="D908" s="43"/>
      <c r="E908" s="43"/>
      <c r="F908" s="43"/>
      <c r="G908" s="196"/>
      <c r="H908" s="196"/>
      <c r="I908" s="196"/>
      <c r="J908" s="196"/>
      <c r="K908" s="197"/>
      <c r="L908" s="197"/>
      <c r="M908" s="197"/>
      <c r="N908" s="197"/>
      <c r="O908" s="197"/>
      <c r="P908" s="197"/>
      <c r="Q908" s="198"/>
      <c r="R908" s="257"/>
      <c r="S908" s="200"/>
      <c r="T908" s="200"/>
      <c r="U908" s="43"/>
      <c r="V908" s="199"/>
      <c r="W908" s="199"/>
      <c r="X908" s="199"/>
      <c r="Y908" s="199"/>
      <c r="Z908" s="199"/>
      <c r="AA908" s="43"/>
      <c r="AB908" s="199"/>
      <c r="AC908" s="196"/>
      <c r="AD908" s="461"/>
    </row>
    <row r="909" spans="1:30" ht="15.75" customHeight="1" x14ac:dyDescent="0.2">
      <c r="A909" s="460"/>
      <c r="B909" s="460"/>
      <c r="C909" s="194"/>
      <c r="D909" s="43"/>
      <c r="E909" s="43"/>
      <c r="F909" s="43"/>
      <c r="G909" s="196"/>
      <c r="H909" s="196"/>
      <c r="I909" s="196"/>
      <c r="J909" s="196"/>
      <c r="K909" s="197"/>
      <c r="L909" s="197"/>
      <c r="M909" s="197"/>
      <c r="N909" s="197"/>
      <c r="O909" s="197"/>
      <c r="P909" s="197"/>
      <c r="Q909" s="198"/>
      <c r="R909" s="257"/>
      <c r="S909" s="200"/>
      <c r="T909" s="200"/>
      <c r="U909" s="43"/>
      <c r="V909" s="199"/>
      <c r="W909" s="199"/>
      <c r="X909" s="199"/>
      <c r="Y909" s="199"/>
      <c r="Z909" s="199"/>
      <c r="AA909" s="43"/>
      <c r="AB909" s="199"/>
      <c r="AC909" s="196"/>
      <c r="AD909" s="461"/>
    </row>
    <row r="910" spans="1:30" ht="15.75" customHeight="1" x14ac:dyDescent="0.2">
      <c r="A910" s="460"/>
      <c r="B910" s="460"/>
      <c r="C910" s="194"/>
      <c r="D910" s="43"/>
      <c r="E910" s="43"/>
      <c r="F910" s="43"/>
      <c r="G910" s="196"/>
      <c r="H910" s="196"/>
      <c r="I910" s="196"/>
      <c r="J910" s="196"/>
      <c r="K910" s="197"/>
      <c r="L910" s="197"/>
      <c r="M910" s="197"/>
      <c r="N910" s="197"/>
      <c r="O910" s="197"/>
      <c r="P910" s="197"/>
      <c r="Q910" s="198"/>
      <c r="R910" s="257"/>
      <c r="S910" s="200"/>
      <c r="T910" s="200"/>
      <c r="U910" s="43"/>
      <c r="V910" s="199"/>
      <c r="W910" s="199"/>
      <c r="X910" s="199"/>
      <c r="Y910" s="199"/>
      <c r="Z910" s="199"/>
      <c r="AA910" s="43"/>
      <c r="AB910" s="199"/>
      <c r="AC910" s="196"/>
      <c r="AD910" s="461"/>
    </row>
    <row r="911" spans="1:30" ht="15.75" customHeight="1" x14ac:dyDescent="0.2">
      <c r="A911" s="460"/>
      <c r="B911" s="460"/>
      <c r="C911" s="194"/>
      <c r="D911" s="43"/>
      <c r="E911" s="43"/>
      <c r="F911" s="43"/>
      <c r="G911" s="196"/>
      <c r="H911" s="196"/>
      <c r="I911" s="196"/>
      <c r="J911" s="196"/>
      <c r="K911" s="197"/>
      <c r="L911" s="197"/>
      <c r="M911" s="197"/>
      <c r="N911" s="197"/>
      <c r="O911" s="197"/>
      <c r="P911" s="197"/>
      <c r="Q911" s="198"/>
      <c r="R911" s="257"/>
      <c r="S911" s="200"/>
      <c r="T911" s="200"/>
      <c r="U911" s="43"/>
      <c r="V911" s="199"/>
      <c r="W911" s="199"/>
      <c r="X911" s="199"/>
      <c r="Y911" s="199"/>
      <c r="Z911" s="199"/>
      <c r="AA911" s="43"/>
      <c r="AB911" s="199"/>
      <c r="AC911" s="196"/>
      <c r="AD911" s="461"/>
    </row>
    <row r="912" spans="1:30" ht="15.75" customHeight="1" x14ac:dyDescent="0.2">
      <c r="A912" s="460"/>
      <c r="B912" s="460"/>
      <c r="C912" s="194"/>
      <c r="D912" s="43"/>
      <c r="E912" s="43"/>
      <c r="F912" s="43"/>
      <c r="G912" s="196"/>
      <c r="H912" s="196"/>
      <c r="I912" s="196"/>
      <c r="J912" s="196"/>
      <c r="K912" s="197"/>
      <c r="L912" s="197"/>
      <c r="M912" s="197"/>
      <c r="N912" s="197"/>
      <c r="O912" s="197"/>
      <c r="P912" s="197"/>
      <c r="Q912" s="198"/>
      <c r="R912" s="257"/>
      <c r="S912" s="200"/>
      <c r="T912" s="200"/>
      <c r="U912" s="43"/>
      <c r="V912" s="199"/>
      <c r="W912" s="199"/>
      <c r="X912" s="199"/>
      <c r="Y912" s="199"/>
      <c r="Z912" s="199"/>
      <c r="AA912" s="43"/>
      <c r="AB912" s="199"/>
      <c r="AC912" s="196"/>
      <c r="AD912" s="461"/>
    </row>
    <row r="913" spans="1:30" ht="15.75" customHeight="1" x14ac:dyDescent="0.2">
      <c r="A913" s="460"/>
      <c r="B913" s="460"/>
      <c r="C913" s="194"/>
      <c r="D913" s="43"/>
      <c r="E913" s="43"/>
      <c r="F913" s="43"/>
      <c r="G913" s="196"/>
      <c r="H913" s="196"/>
      <c r="I913" s="196"/>
      <c r="J913" s="196"/>
      <c r="K913" s="197"/>
      <c r="L913" s="197"/>
      <c r="M913" s="197"/>
      <c r="N913" s="197"/>
      <c r="O913" s="197"/>
      <c r="P913" s="197"/>
      <c r="Q913" s="198"/>
      <c r="R913" s="257"/>
      <c r="S913" s="200"/>
      <c r="T913" s="200"/>
      <c r="U913" s="43"/>
      <c r="V913" s="199"/>
      <c r="W913" s="199"/>
      <c r="X913" s="199"/>
      <c r="Y913" s="199"/>
      <c r="Z913" s="199"/>
      <c r="AA913" s="43"/>
      <c r="AB913" s="199"/>
      <c r="AC913" s="196"/>
      <c r="AD913" s="461"/>
    </row>
    <row r="914" spans="1:30" ht="15.75" customHeight="1" x14ac:dyDescent="0.2">
      <c r="A914" s="460"/>
      <c r="B914" s="460"/>
      <c r="C914" s="194"/>
      <c r="D914" s="43"/>
      <c r="E914" s="43"/>
      <c r="F914" s="43"/>
      <c r="G914" s="196"/>
      <c r="H914" s="196"/>
      <c r="I914" s="196"/>
      <c r="J914" s="196"/>
      <c r="K914" s="197"/>
      <c r="L914" s="197"/>
      <c r="M914" s="197"/>
      <c r="N914" s="197"/>
      <c r="O914" s="197"/>
      <c r="P914" s="197"/>
      <c r="Q914" s="198"/>
      <c r="R914" s="257"/>
      <c r="S914" s="200"/>
      <c r="T914" s="200"/>
      <c r="U914" s="43"/>
      <c r="V914" s="199"/>
      <c r="W914" s="199"/>
      <c r="X914" s="199"/>
      <c r="Y914" s="199"/>
      <c r="Z914" s="199"/>
      <c r="AA914" s="43"/>
      <c r="AB914" s="199"/>
      <c r="AC914" s="196"/>
      <c r="AD914" s="461"/>
    </row>
    <row r="915" spans="1:30" ht="15.75" customHeight="1" x14ac:dyDescent="0.2">
      <c r="A915" s="460"/>
      <c r="B915" s="460"/>
      <c r="C915" s="194"/>
      <c r="D915" s="43"/>
      <c r="E915" s="43"/>
      <c r="F915" s="43"/>
      <c r="G915" s="196"/>
      <c r="H915" s="196"/>
      <c r="I915" s="196"/>
      <c r="J915" s="196"/>
      <c r="K915" s="197"/>
      <c r="L915" s="197"/>
      <c r="M915" s="197"/>
      <c r="N915" s="197"/>
      <c r="O915" s="197"/>
      <c r="P915" s="197"/>
      <c r="Q915" s="198"/>
      <c r="R915" s="257"/>
      <c r="S915" s="200"/>
      <c r="T915" s="200"/>
      <c r="U915" s="43"/>
      <c r="V915" s="199"/>
      <c r="W915" s="199"/>
      <c r="X915" s="199"/>
      <c r="Y915" s="199"/>
      <c r="Z915" s="199"/>
      <c r="AA915" s="43"/>
      <c r="AB915" s="199"/>
      <c r="AC915" s="196"/>
      <c r="AD915" s="461"/>
    </row>
    <row r="916" spans="1:30" ht="15.75" customHeight="1" x14ac:dyDescent="0.2">
      <c r="A916" s="460"/>
      <c r="B916" s="460"/>
      <c r="C916" s="194"/>
      <c r="D916" s="43"/>
      <c r="E916" s="43"/>
      <c r="F916" s="43"/>
      <c r="G916" s="196"/>
      <c r="H916" s="196"/>
      <c r="I916" s="196"/>
      <c r="J916" s="196"/>
      <c r="K916" s="197"/>
      <c r="L916" s="197"/>
      <c r="M916" s="197"/>
      <c r="N916" s="197"/>
      <c r="O916" s="197"/>
      <c r="P916" s="197"/>
      <c r="Q916" s="198"/>
      <c r="R916" s="257"/>
      <c r="S916" s="200"/>
      <c r="T916" s="200"/>
      <c r="U916" s="43"/>
      <c r="V916" s="199"/>
      <c r="W916" s="199"/>
      <c r="X916" s="199"/>
      <c r="Y916" s="199"/>
      <c r="Z916" s="199"/>
      <c r="AA916" s="43"/>
      <c r="AB916" s="199"/>
      <c r="AC916" s="196"/>
      <c r="AD916" s="461"/>
    </row>
    <row r="917" spans="1:30" ht="15.75" customHeight="1" x14ac:dyDescent="0.2">
      <c r="A917" s="460"/>
      <c r="B917" s="460"/>
      <c r="C917" s="194"/>
      <c r="D917" s="43"/>
      <c r="E917" s="43"/>
      <c r="F917" s="43"/>
      <c r="G917" s="196"/>
      <c r="H917" s="196"/>
      <c r="I917" s="196"/>
      <c r="J917" s="196"/>
      <c r="K917" s="197"/>
      <c r="L917" s="197"/>
      <c r="M917" s="197"/>
      <c r="N917" s="197"/>
      <c r="O917" s="197"/>
      <c r="P917" s="197"/>
      <c r="Q917" s="198"/>
      <c r="R917" s="257"/>
      <c r="S917" s="200"/>
      <c r="T917" s="200"/>
      <c r="U917" s="43"/>
      <c r="V917" s="199"/>
      <c r="W917" s="199"/>
      <c r="X917" s="199"/>
      <c r="Y917" s="199"/>
      <c r="Z917" s="199"/>
      <c r="AA917" s="43"/>
      <c r="AB917" s="199"/>
      <c r="AC917" s="196"/>
      <c r="AD917" s="461"/>
    </row>
    <row r="918" spans="1:30" ht="15.75" customHeight="1" x14ac:dyDescent="0.2">
      <c r="A918" s="460"/>
      <c r="B918" s="460"/>
      <c r="C918" s="194"/>
      <c r="D918" s="43"/>
      <c r="E918" s="43"/>
      <c r="F918" s="43"/>
      <c r="G918" s="196"/>
      <c r="H918" s="196"/>
      <c r="I918" s="196"/>
      <c r="J918" s="196"/>
      <c r="K918" s="197"/>
      <c r="L918" s="197"/>
      <c r="M918" s="197"/>
      <c r="N918" s="197"/>
      <c r="O918" s="197"/>
      <c r="P918" s="197"/>
      <c r="Q918" s="198"/>
      <c r="R918" s="257"/>
      <c r="S918" s="200"/>
      <c r="T918" s="200"/>
      <c r="U918" s="43"/>
      <c r="V918" s="199"/>
      <c r="W918" s="199"/>
      <c r="X918" s="199"/>
      <c r="Y918" s="199"/>
      <c r="Z918" s="199"/>
      <c r="AA918" s="43"/>
      <c r="AB918" s="199"/>
      <c r="AC918" s="196"/>
      <c r="AD918" s="461"/>
    </row>
    <row r="919" spans="1:30" ht="15.75" customHeight="1" x14ac:dyDescent="0.2">
      <c r="A919" s="460"/>
      <c r="B919" s="460"/>
      <c r="C919" s="194"/>
      <c r="D919" s="43"/>
      <c r="E919" s="43"/>
      <c r="F919" s="43"/>
      <c r="G919" s="196"/>
      <c r="H919" s="196"/>
      <c r="I919" s="196"/>
      <c r="J919" s="196"/>
      <c r="K919" s="197"/>
      <c r="L919" s="197"/>
      <c r="M919" s="197"/>
      <c r="N919" s="197"/>
      <c r="O919" s="197"/>
      <c r="P919" s="197"/>
      <c r="Q919" s="198"/>
      <c r="R919" s="257"/>
      <c r="S919" s="200"/>
      <c r="T919" s="200"/>
      <c r="U919" s="43"/>
      <c r="V919" s="199"/>
      <c r="W919" s="199"/>
      <c r="X919" s="199"/>
      <c r="Y919" s="199"/>
      <c r="Z919" s="199"/>
      <c r="AA919" s="43"/>
      <c r="AB919" s="199"/>
      <c r="AC919" s="196"/>
      <c r="AD919" s="461"/>
    </row>
    <row r="920" spans="1:30" ht="15.75" customHeight="1" x14ac:dyDescent="0.2">
      <c r="A920" s="460"/>
      <c r="B920" s="460"/>
      <c r="C920" s="194"/>
      <c r="D920" s="43"/>
      <c r="E920" s="43"/>
      <c r="F920" s="43"/>
      <c r="G920" s="196"/>
      <c r="H920" s="196"/>
      <c r="I920" s="196"/>
      <c r="J920" s="196"/>
      <c r="K920" s="197"/>
      <c r="L920" s="197"/>
      <c r="M920" s="197"/>
      <c r="N920" s="197"/>
      <c r="O920" s="197"/>
      <c r="P920" s="197"/>
      <c r="Q920" s="198"/>
      <c r="R920" s="257"/>
      <c r="S920" s="200"/>
      <c r="T920" s="200"/>
      <c r="U920" s="43"/>
      <c r="V920" s="199"/>
      <c r="W920" s="199"/>
      <c r="X920" s="199"/>
      <c r="Y920" s="199"/>
      <c r="Z920" s="199"/>
      <c r="AA920" s="43"/>
      <c r="AB920" s="199"/>
      <c r="AC920" s="196"/>
      <c r="AD920" s="461"/>
    </row>
    <row r="921" spans="1:30" ht="15.75" customHeight="1" x14ac:dyDescent="0.2">
      <c r="A921" s="460"/>
      <c r="B921" s="460"/>
      <c r="C921" s="194"/>
      <c r="D921" s="43"/>
      <c r="E921" s="43"/>
      <c r="F921" s="43"/>
      <c r="G921" s="196"/>
      <c r="H921" s="196"/>
      <c r="I921" s="196"/>
      <c r="J921" s="196"/>
      <c r="K921" s="197"/>
      <c r="L921" s="197"/>
      <c r="M921" s="197"/>
      <c r="N921" s="197"/>
      <c r="O921" s="197"/>
      <c r="P921" s="197"/>
      <c r="Q921" s="198"/>
      <c r="R921" s="257"/>
      <c r="S921" s="200"/>
      <c r="T921" s="200"/>
      <c r="U921" s="43"/>
      <c r="V921" s="199"/>
      <c r="W921" s="199"/>
      <c r="X921" s="199"/>
      <c r="Y921" s="199"/>
      <c r="Z921" s="199"/>
      <c r="AA921" s="43"/>
      <c r="AB921" s="199"/>
      <c r="AC921" s="196"/>
      <c r="AD921" s="461"/>
    </row>
    <row r="922" spans="1:30" ht="15.75" customHeight="1" x14ac:dyDescent="0.2">
      <c r="A922" s="460"/>
      <c r="B922" s="460"/>
      <c r="C922" s="194"/>
      <c r="D922" s="43"/>
      <c r="E922" s="43"/>
      <c r="F922" s="43"/>
      <c r="G922" s="196"/>
      <c r="H922" s="196"/>
      <c r="I922" s="196"/>
      <c r="J922" s="196"/>
      <c r="K922" s="197"/>
      <c r="L922" s="197"/>
      <c r="M922" s="197"/>
      <c r="N922" s="197"/>
      <c r="O922" s="197"/>
      <c r="P922" s="197"/>
      <c r="Q922" s="198"/>
      <c r="R922" s="257"/>
      <c r="S922" s="200"/>
      <c r="T922" s="200"/>
      <c r="U922" s="43"/>
      <c r="V922" s="199"/>
      <c r="W922" s="199"/>
      <c r="X922" s="199"/>
      <c r="Y922" s="199"/>
      <c r="Z922" s="199"/>
      <c r="AA922" s="43"/>
      <c r="AB922" s="199"/>
      <c r="AC922" s="196"/>
      <c r="AD922" s="461"/>
    </row>
    <row r="923" spans="1:30" ht="15.75" customHeight="1" x14ac:dyDescent="0.2">
      <c r="A923" s="460"/>
      <c r="B923" s="460"/>
      <c r="C923" s="194"/>
      <c r="D923" s="43"/>
      <c r="E923" s="43"/>
      <c r="F923" s="43"/>
      <c r="G923" s="196"/>
      <c r="H923" s="196"/>
      <c r="I923" s="196"/>
      <c r="J923" s="196"/>
      <c r="K923" s="197"/>
      <c r="L923" s="197"/>
      <c r="M923" s="197"/>
      <c r="N923" s="197"/>
      <c r="O923" s="197"/>
      <c r="P923" s="197"/>
      <c r="Q923" s="198"/>
      <c r="R923" s="257"/>
      <c r="S923" s="200"/>
      <c r="T923" s="200"/>
      <c r="U923" s="43"/>
      <c r="V923" s="199"/>
      <c r="W923" s="199"/>
      <c r="X923" s="199"/>
      <c r="Y923" s="199"/>
      <c r="Z923" s="199"/>
      <c r="AA923" s="43"/>
      <c r="AB923" s="199"/>
      <c r="AC923" s="196"/>
      <c r="AD923" s="461"/>
    </row>
    <row r="924" spans="1:30" ht="15.75" customHeight="1" x14ac:dyDescent="0.2">
      <c r="A924" s="460"/>
      <c r="B924" s="460"/>
      <c r="C924" s="194"/>
      <c r="D924" s="43"/>
      <c r="E924" s="43"/>
      <c r="F924" s="43"/>
      <c r="G924" s="196"/>
      <c r="H924" s="196"/>
      <c r="I924" s="196"/>
      <c r="J924" s="196"/>
      <c r="K924" s="197"/>
      <c r="L924" s="197"/>
      <c r="M924" s="197"/>
      <c r="N924" s="197"/>
      <c r="O924" s="197"/>
      <c r="P924" s="197"/>
      <c r="Q924" s="198"/>
      <c r="R924" s="257"/>
      <c r="S924" s="200"/>
      <c r="T924" s="200"/>
      <c r="U924" s="43"/>
      <c r="V924" s="199"/>
      <c r="W924" s="199"/>
      <c r="X924" s="199"/>
      <c r="Y924" s="199"/>
      <c r="Z924" s="199"/>
      <c r="AA924" s="43"/>
      <c r="AB924" s="199"/>
      <c r="AC924" s="196"/>
      <c r="AD924" s="461"/>
    </row>
    <row r="925" spans="1:30" ht="15.75" customHeight="1" x14ac:dyDescent="0.2">
      <c r="A925" s="460"/>
      <c r="B925" s="460"/>
      <c r="C925" s="194"/>
      <c r="D925" s="43"/>
      <c r="E925" s="43"/>
      <c r="F925" s="43"/>
      <c r="G925" s="196"/>
      <c r="H925" s="196"/>
      <c r="I925" s="196"/>
      <c r="J925" s="196"/>
      <c r="K925" s="197"/>
      <c r="L925" s="197"/>
      <c r="M925" s="197"/>
      <c r="N925" s="197"/>
      <c r="O925" s="197"/>
      <c r="P925" s="197"/>
      <c r="Q925" s="198"/>
      <c r="R925" s="257"/>
      <c r="S925" s="200"/>
      <c r="T925" s="200"/>
      <c r="U925" s="43"/>
      <c r="V925" s="199"/>
      <c r="W925" s="199"/>
      <c r="X925" s="199"/>
      <c r="Y925" s="199"/>
      <c r="Z925" s="199"/>
      <c r="AA925" s="43"/>
      <c r="AB925" s="199"/>
      <c r="AC925" s="196"/>
      <c r="AD925" s="461"/>
    </row>
    <row r="926" spans="1:30" ht="15.75" customHeight="1" x14ac:dyDescent="0.2">
      <c r="A926" s="460"/>
      <c r="B926" s="460"/>
      <c r="C926" s="194"/>
      <c r="D926" s="43"/>
      <c r="E926" s="43"/>
      <c r="F926" s="43"/>
      <c r="G926" s="196"/>
      <c r="H926" s="196"/>
      <c r="I926" s="196"/>
      <c r="J926" s="196"/>
      <c r="K926" s="197"/>
      <c r="L926" s="197"/>
      <c r="M926" s="197"/>
      <c r="N926" s="197"/>
      <c r="O926" s="197"/>
      <c r="P926" s="197"/>
      <c r="Q926" s="198"/>
      <c r="R926" s="257"/>
      <c r="S926" s="200"/>
      <c r="T926" s="200"/>
      <c r="U926" s="43"/>
      <c r="V926" s="199"/>
      <c r="W926" s="199"/>
      <c r="X926" s="199"/>
      <c r="Y926" s="199"/>
      <c r="Z926" s="199"/>
      <c r="AA926" s="43"/>
      <c r="AB926" s="199"/>
      <c r="AC926" s="196"/>
      <c r="AD926" s="461"/>
    </row>
    <row r="927" spans="1:30" ht="15.75" customHeight="1" x14ac:dyDescent="0.2">
      <c r="A927" s="460"/>
      <c r="B927" s="460"/>
      <c r="C927" s="194"/>
      <c r="D927" s="43"/>
      <c r="E927" s="43"/>
      <c r="F927" s="43"/>
      <c r="G927" s="196"/>
      <c r="H927" s="196"/>
      <c r="I927" s="196"/>
      <c r="J927" s="196"/>
      <c r="K927" s="197"/>
      <c r="L927" s="197"/>
      <c r="M927" s="197"/>
      <c r="N927" s="197"/>
      <c r="O927" s="197"/>
      <c r="P927" s="197"/>
      <c r="Q927" s="198"/>
      <c r="R927" s="257"/>
      <c r="S927" s="200"/>
      <c r="T927" s="200"/>
      <c r="U927" s="43"/>
      <c r="V927" s="199"/>
      <c r="W927" s="199"/>
      <c r="X927" s="199"/>
      <c r="Y927" s="199"/>
      <c r="Z927" s="199"/>
      <c r="AA927" s="43"/>
      <c r="AB927" s="199"/>
      <c r="AC927" s="196"/>
      <c r="AD927" s="461"/>
    </row>
    <row r="928" spans="1:30" ht="15.75" customHeight="1" x14ac:dyDescent="0.2">
      <c r="A928" s="460"/>
      <c r="B928" s="460"/>
      <c r="C928" s="194"/>
      <c r="D928" s="43"/>
      <c r="E928" s="43"/>
      <c r="F928" s="43"/>
      <c r="G928" s="196"/>
      <c r="H928" s="196"/>
      <c r="I928" s="196"/>
      <c r="J928" s="196"/>
      <c r="K928" s="197"/>
      <c r="L928" s="197"/>
      <c r="M928" s="197"/>
      <c r="N928" s="197"/>
      <c r="O928" s="197"/>
      <c r="P928" s="197"/>
      <c r="Q928" s="198"/>
      <c r="R928" s="257"/>
      <c r="S928" s="200"/>
      <c r="T928" s="200"/>
      <c r="U928" s="43"/>
      <c r="V928" s="199"/>
      <c r="W928" s="199"/>
      <c r="X928" s="199"/>
      <c r="Y928" s="199"/>
      <c r="Z928" s="199"/>
      <c r="AA928" s="43"/>
      <c r="AB928" s="199"/>
      <c r="AC928" s="196"/>
      <c r="AD928" s="461"/>
    </row>
    <row r="929" spans="1:30" ht="15.75" customHeight="1" x14ac:dyDescent="0.2">
      <c r="A929" s="460"/>
      <c r="B929" s="460"/>
      <c r="C929" s="194"/>
      <c r="D929" s="43"/>
      <c r="E929" s="43"/>
      <c r="F929" s="43"/>
      <c r="G929" s="196"/>
      <c r="H929" s="196"/>
      <c r="I929" s="196"/>
      <c r="J929" s="196"/>
      <c r="K929" s="197"/>
      <c r="L929" s="197"/>
      <c r="M929" s="197"/>
      <c r="N929" s="197"/>
      <c r="O929" s="197"/>
      <c r="P929" s="197"/>
      <c r="Q929" s="198"/>
      <c r="R929" s="257"/>
      <c r="S929" s="200"/>
      <c r="T929" s="200"/>
      <c r="U929" s="43"/>
      <c r="V929" s="199"/>
      <c r="W929" s="199"/>
      <c r="X929" s="199"/>
      <c r="Y929" s="199"/>
      <c r="Z929" s="199"/>
      <c r="AA929" s="43"/>
      <c r="AB929" s="199"/>
      <c r="AC929" s="196"/>
      <c r="AD929" s="461"/>
    </row>
    <row r="930" spans="1:30" ht="15.75" customHeight="1" x14ac:dyDescent="0.2">
      <c r="A930" s="460"/>
      <c r="B930" s="460"/>
      <c r="C930" s="194"/>
      <c r="D930" s="43"/>
      <c r="E930" s="43"/>
      <c r="F930" s="43"/>
      <c r="G930" s="196"/>
      <c r="H930" s="196"/>
      <c r="I930" s="196"/>
      <c r="J930" s="196"/>
      <c r="K930" s="197"/>
      <c r="L930" s="197"/>
      <c r="M930" s="197"/>
      <c r="N930" s="197"/>
      <c r="O930" s="197"/>
      <c r="P930" s="197"/>
      <c r="Q930" s="198"/>
      <c r="R930" s="257"/>
      <c r="S930" s="200"/>
      <c r="T930" s="200"/>
      <c r="U930" s="43"/>
      <c r="V930" s="199"/>
      <c r="W930" s="199"/>
      <c r="X930" s="199"/>
      <c r="Y930" s="199"/>
      <c r="Z930" s="199"/>
      <c r="AA930" s="43"/>
      <c r="AB930" s="199"/>
      <c r="AC930" s="196"/>
      <c r="AD930" s="461"/>
    </row>
    <row r="931" spans="1:30" ht="15.75" customHeight="1" x14ac:dyDescent="0.2">
      <c r="A931" s="460"/>
      <c r="B931" s="460"/>
      <c r="C931" s="194"/>
      <c r="D931" s="43"/>
      <c r="E931" s="43"/>
      <c r="F931" s="43"/>
      <c r="G931" s="196"/>
      <c r="H931" s="196"/>
      <c r="I931" s="196"/>
      <c r="J931" s="196"/>
      <c r="K931" s="197"/>
      <c r="L931" s="197"/>
      <c r="M931" s="197"/>
      <c r="N931" s="197"/>
      <c r="O931" s="197"/>
      <c r="P931" s="197"/>
      <c r="Q931" s="198"/>
      <c r="R931" s="257"/>
      <c r="S931" s="200"/>
      <c r="T931" s="200"/>
      <c r="U931" s="43"/>
      <c r="V931" s="199"/>
      <c r="W931" s="199"/>
      <c r="X931" s="199"/>
      <c r="Y931" s="199"/>
      <c r="Z931" s="199"/>
      <c r="AA931" s="43"/>
      <c r="AB931" s="199"/>
      <c r="AC931" s="196"/>
      <c r="AD931" s="461"/>
    </row>
    <row r="932" spans="1:30" ht="15.75" customHeight="1" x14ac:dyDescent="0.2">
      <c r="A932" s="460"/>
      <c r="B932" s="460"/>
      <c r="C932" s="194"/>
      <c r="D932" s="43"/>
      <c r="E932" s="43"/>
      <c r="F932" s="43"/>
      <c r="G932" s="196"/>
      <c r="H932" s="196"/>
      <c r="I932" s="196"/>
      <c r="J932" s="196"/>
      <c r="K932" s="197"/>
      <c r="L932" s="197"/>
      <c r="M932" s="197"/>
      <c r="N932" s="197"/>
      <c r="O932" s="197"/>
      <c r="P932" s="197"/>
      <c r="Q932" s="198"/>
      <c r="R932" s="257"/>
      <c r="S932" s="200"/>
      <c r="T932" s="200"/>
      <c r="U932" s="43"/>
      <c r="V932" s="199"/>
      <c r="W932" s="199"/>
      <c r="X932" s="199"/>
      <c r="Y932" s="199"/>
      <c r="Z932" s="199"/>
      <c r="AA932" s="43"/>
      <c r="AB932" s="199"/>
      <c r="AC932" s="196"/>
      <c r="AD932" s="461"/>
    </row>
    <row r="933" spans="1:30" ht="15.75" customHeight="1" x14ac:dyDescent="0.2">
      <c r="A933" s="460"/>
      <c r="B933" s="460"/>
      <c r="C933" s="194"/>
      <c r="D933" s="43"/>
      <c r="E933" s="43"/>
      <c r="F933" s="43"/>
      <c r="G933" s="196"/>
      <c r="H933" s="196"/>
      <c r="I933" s="196"/>
      <c r="J933" s="196"/>
      <c r="K933" s="197"/>
      <c r="L933" s="197"/>
      <c r="M933" s="197"/>
      <c r="N933" s="197"/>
      <c r="O933" s="197"/>
      <c r="P933" s="197"/>
      <c r="Q933" s="198"/>
      <c r="R933" s="257"/>
      <c r="S933" s="200"/>
      <c r="T933" s="200"/>
      <c r="U933" s="43"/>
      <c r="V933" s="199"/>
      <c r="W933" s="199"/>
      <c r="X933" s="199"/>
      <c r="Y933" s="199"/>
      <c r="Z933" s="199"/>
      <c r="AA933" s="43"/>
      <c r="AB933" s="199"/>
      <c r="AC933" s="196"/>
      <c r="AD933" s="461"/>
    </row>
    <row r="934" spans="1:30" ht="15.75" customHeight="1" x14ac:dyDescent="0.2">
      <c r="A934" s="460"/>
      <c r="B934" s="460"/>
      <c r="C934" s="194"/>
      <c r="D934" s="43"/>
      <c r="E934" s="43"/>
      <c r="F934" s="43"/>
      <c r="G934" s="196"/>
      <c r="H934" s="196"/>
      <c r="I934" s="196"/>
      <c r="J934" s="196"/>
      <c r="K934" s="197"/>
      <c r="L934" s="197"/>
      <c r="M934" s="197"/>
      <c r="N934" s="197"/>
      <c r="O934" s="197"/>
      <c r="P934" s="197"/>
      <c r="Q934" s="198"/>
      <c r="R934" s="257"/>
      <c r="S934" s="200"/>
      <c r="T934" s="200"/>
      <c r="U934" s="43"/>
      <c r="V934" s="199"/>
      <c r="W934" s="199"/>
      <c r="X934" s="199"/>
      <c r="Y934" s="199"/>
      <c r="Z934" s="199"/>
      <c r="AA934" s="43"/>
      <c r="AB934" s="199"/>
      <c r="AC934" s="196"/>
      <c r="AD934" s="461"/>
    </row>
    <row r="935" spans="1:30" ht="15.75" customHeight="1" x14ac:dyDescent="0.2">
      <c r="A935" s="460"/>
      <c r="B935" s="460"/>
      <c r="C935" s="194"/>
      <c r="D935" s="43"/>
      <c r="E935" s="43"/>
      <c r="F935" s="43"/>
      <c r="G935" s="196"/>
      <c r="H935" s="196"/>
      <c r="I935" s="196"/>
      <c r="J935" s="196"/>
      <c r="K935" s="197"/>
      <c r="L935" s="197"/>
      <c r="M935" s="197"/>
      <c r="N935" s="197"/>
      <c r="O935" s="197"/>
      <c r="P935" s="197"/>
      <c r="Q935" s="198"/>
      <c r="R935" s="257"/>
      <c r="S935" s="200"/>
      <c r="T935" s="200"/>
      <c r="U935" s="43"/>
      <c r="V935" s="199"/>
      <c r="W935" s="199"/>
      <c r="X935" s="199"/>
      <c r="Y935" s="199"/>
      <c r="Z935" s="199"/>
      <c r="AA935" s="43"/>
      <c r="AB935" s="199"/>
      <c r="AC935" s="196"/>
      <c r="AD935" s="461"/>
    </row>
    <row r="936" spans="1:30" ht="15.75" customHeight="1" x14ac:dyDescent="0.2">
      <c r="A936" s="460"/>
      <c r="B936" s="460"/>
      <c r="C936" s="194"/>
      <c r="D936" s="43"/>
      <c r="E936" s="43"/>
      <c r="F936" s="43"/>
      <c r="G936" s="196"/>
      <c r="H936" s="196"/>
      <c r="I936" s="196"/>
      <c r="J936" s="196"/>
      <c r="K936" s="197"/>
      <c r="L936" s="197"/>
      <c r="M936" s="197"/>
      <c r="N936" s="197"/>
      <c r="O936" s="197"/>
      <c r="P936" s="197"/>
      <c r="Q936" s="198"/>
      <c r="R936" s="257"/>
      <c r="S936" s="200"/>
      <c r="T936" s="200"/>
      <c r="U936" s="43"/>
      <c r="V936" s="199"/>
      <c r="W936" s="199"/>
      <c r="X936" s="199"/>
      <c r="Y936" s="199"/>
      <c r="Z936" s="199"/>
      <c r="AA936" s="43"/>
      <c r="AB936" s="199"/>
      <c r="AC936" s="196"/>
      <c r="AD936" s="461"/>
    </row>
    <row r="937" spans="1:30" ht="15.75" customHeight="1" x14ac:dyDescent="0.2">
      <c r="A937" s="460"/>
      <c r="B937" s="460"/>
      <c r="C937" s="194"/>
      <c r="D937" s="43"/>
      <c r="E937" s="43"/>
      <c r="F937" s="43"/>
      <c r="G937" s="196"/>
      <c r="H937" s="196"/>
      <c r="I937" s="196"/>
      <c r="J937" s="196"/>
      <c r="K937" s="197"/>
      <c r="L937" s="197"/>
      <c r="M937" s="197"/>
      <c r="N937" s="197"/>
      <c r="O937" s="197"/>
      <c r="P937" s="197"/>
      <c r="Q937" s="198"/>
      <c r="R937" s="257"/>
      <c r="S937" s="200"/>
      <c r="T937" s="200"/>
      <c r="U937" s="43"/>
      <c r="V937" s="199"/>
      <c r="W937" s="199"/>
      <c r="X937" s="199"/>
      <c r="Y937" s="199"/>
      <c r="Z937" s="199"/>
      <c r="AA937" s="43"/>
      <c r="AB937" s="199"/>
      <c r="AC937" s="196"/>
      <c r="AD937" s="461"/>
    </row>
    <row r="938" spans="1:30" ht="15.75" customHeight="1" x14ac:dyDescent="0.2">
      <c r="A938" s="460"/>
      <c r="B938" s="460"/>
      <c r="C938" s="194"/>
      <c r="D938" s="43"/>
      <c r="E938" s="43"/>
      <c r="F938" s="43"/>
      <c r="G938" s="196"/>
      <c r="H938" s="196"/>
      <c r="I938" s="196"/>
      <c r="J938" s="196"/>
      <c r="K938" s="197"/>
      <c r="L938" s="197"/>
      <c r="M938" s="197"/>
      <c r="N938" s="197"/>
      <c r="O938" s="197"/>
      <c r="P938" s="197"/>
      <c r="Q938" s="198"/>
      <c r="R938" s="257"/>
      <c r="S938" s="200"/>
      <c r="T938" s="200"/>
      <c r="U938" s="43"/>
      <c r="V938" s="199"/>
      <c r="W938" s="199"/>
      <c r="X938" s="199"/>
      <c r="Y938" s="199"/>
      <c r="Z938" s="199"/>
      <c r="AA938" s="43"/>
      <c r="AB938" s="199"/>
      <c r="AC938" s="196"/>
      <c r="AD938" s="461"/>
    </row>
    <row r="939" spans="1:30" ht="15.75" customHeight="1" x14ac:dyDescent="0.2">
      <c r="A939" s="460"/>
      <c r="B939" s="460"/>
      <c r="C939" s="194"/>
      <c r="D939" s="43"/>
      <c r="E939" s="43"/>
      <c r="F939" s="43"/>
      <c r="G939" s="196"/>
      <c r="H939" s="196"/>
      <c r="I939" s="196"/>
      <c r="J939" s="196"/>
      <c r="K939" s="197"/>
      <c r="L939" s="197"/>
      <c r="M939" s="197"/>
      <c r="N939" s="197"/>
      <c r="O939" s="197"/>
      <c r="P939" s="197"/>
      <c r="Q939" s="198"/>
      <c r="R939" s="257"/>
      <c r="S939" s="200"/>
      <c r="T939" s="200"/>
      <c r="U939" s="43"/>
      <c r="V939" s="199"/>
      <c r="W939" s="199"/>
      <c r="X939" s="199"/>
      <c r="Y939" s="199"/>
      <c r="Z939" s="199"/>
      <c r="AA939" s="43"/>
      <c r="AB939" s="199"/>
      <c r="AC939" s="196"/>
      <c r="AD939" s="461"/>
    </row>
    <row r="940" spans="1:30" ht="15.75" customHeight="1" x14ac:dyDescent="0.2">
      <c r="A940" s="460"/>
      <c r="B940" s="460"/>
      <c r="C940" s="194"/>
      <c r="D940" s="43"/>
      <c r="E940" s="43"/>
      <c r="F940" s="43"/>
      <c r="G940" s="196"/>
      <c r="H940" s="196"/>
      <c r="I940" s="196"/>
      <c r="J940" s="196"/>
      <c r="K940" s="197"/>
      <c r="L940" s="197"/>
      <c r="M940" s="197"/>
      <c r="N940" s="197"/>
      <c r="O940" s="197"/>
      <c r="P940" s="197"/>
      <c r="Q940" s="198"/>
      <c r="R940" s="257"/>
      <c r="S940" s="200"/>
      <c r="T940" s="200"/>
      <c r="U940" s="43"/>
      <c r="V940" s="199"/>
      <c r="W940" s="199"/>
      <c r="X940" s="199"/>
      <c r="Y940" s="199"/>
      <c r="Z940" s="199"/>
      <c r="AA940" s="43"/>
      <c r="AB940" s="199"/>
      <c r="AC940" s="196"/>
      <c r="AD940" s="461"/>
    </row>
    <row r="941" spans="1:30" ht="15.75" customHeight="1" x14ac:dyDescent="0.2">
      <c r="A941" s="460"/>
      <c r="B941" s="460"/>
      <c r="C941" s="194"/>
      <c r="D941" s="43"/>
      <c r="E941" s="43"/>
      <c r="F941" s="43"/>
      <c r="G941" s="196"/>
      <c r="H941" s="196"/>
      <c r="I941" s="196"/>
      <c r="J941" s="196"/>
      <c r="K941" s="197"/>
      <c r="L941" s="197"/>
      <c r="M941" s="197"/>
      <c r="N941" s="197"/>
      <c r="O941" s="197"/>
      <c r="P941" s="197"/>
      <c r="Q941" s="198"/>
      <c r="R941" s="257"/>
      <c r="S941" s="200"/>
      <c r="T941" s="200"/>
      <c r="U941" s="43"/>
      <c r="V941" s="199"/>
      <c r="W941" s="199"/>
      <c r="X941" s="199"/>
      <c r="Y941" s="199"/>
      <c r="Z941" s="199"/>
      <c r="AA941" s="43"/>
      <c r="AB941" s="199"/>
      <c r="AC941" s="196"/>
      <c r="AD941" s="461"/>
    </row>
    <row r="942" spans="1:30" ht="15.75" customHeight="1" x14ac:dyDescent="0.2">
      <c r="A942" s="460"/>
      <c r="B942" s="460"/>
      <c r="C942" s="194"/>
      <c r="D942" s="43"/>
      <c r="E942" s="43"/>
      <c r="F942" s="43"/>
      <c r="G942" s="196"/>
      <c r="H942" s="196"/>
      <c r="I942" s="196"/>
      <c r="J942" s="196"/>
      <c r="K942" s="197"/>
      <c r="L942" s="197"/>
      <c r="M942" s="197"/>
      <c r="N942" s="197"/>
      <c r="O942" s="197"/>
      <c r="P942" s="197"/>
      <c r="Q942" s="198"/>
      <c r="R942" s="257"/>
      <c r="S942" s="200"/>
      <c r="T942" s="200"/>
      <c r="U942" s="43"/>
      <c r="V942" s="199"/>
      <c r="W942" s="199"/>
      <c r="X942" s="199"/>
      <c r="Y942" s="199"/>
      <c r="Z942" s="199"/>
      <c r="AA942" s="43"/>
      <c r="AB942" s="199"/>
      <c r="AC942" s="196"/>
      <c r="AD942" s="461"/>
    </row>
    <row r="943" spans="1:30" ht="15.75" customHeight="1" x14ac:dyDescent="0.2">
      <c r="A943" s="460"/>
      <c r="B943" s="460"/>
      <c r="C943" s="194"/>
      <c r="D943" s="43"/>
      <c r="E943" s="43"/>
      <c r="F943" s="43"/>
      <c r="G943" s="196"/>
      <c r="H943" s="196"/>
      <c r="I943" s="196"/>
      <c r="J943" s="196"/>
      <c r="K943" s="197"/>
      <c r="L943" s="197"/>
      <c r="M943" s="197"/>
      <c r="N943" s="197"/>
      <c r="O943" s="197"/>
      <c r="P943" s="197"/>
      <c r="Q943" s="198"/>
      <c r="R943" s="257"/>
      <c r="S943" s="200"/>
      <c r="T943" s="200"/>
      <c r="U943" s="43"/>
      <c r="V943" s="199"/>
      <c r="W943" s="199"/>
      <c r="X943" s="199"/>
      <c r="Y943" s="199"/>
      <c r="Z943" s="199"/>
      <c r="AA943" s="43"/>
      <c r="AB943" s="199"/>
      <c r="AC943" s="196"/>
      <c r="AD943" s="461"/>
    </row>
    <row r="944" spans="1:30" ht="15.75" customHeight="1" x14ac:dyDescent="0.2">
      <c r="A944" s="460"/>
      <c r="B944" s="460"/>
      <c r="C944" s="194"/>
      <c r="D944" s="43"/>
      <c r="E944" s="43"/>
      <c r="F944" s="43"/>
      <c r="G944" s="196"/>
      <c r="H944" s="196"/>
      <c r="I944" s="196"/>
      <c r="J944" s="196"/>
      <c r="K944" s="197"/>
      <c r="L944" s="197"/>
      <c r="M944" s="197"/>
      <c r="N944" s="197"/>
      <c r="O944" s="197"/>
      <c r="P944" s="197"/>
      <c r="Q944" s="198"/>
      <c r="R944" s="257"/>
      <c r="S944" s="200"/>
      <c r="T944" s="200"/>
      <c r="U944" s="43"/>
      <c r="V944" s="199"/>
      <c r="W944" s="199"/>
      <c r="X944" s="199"/>
      <c r="Y944" s="199"/>
      <c r="Z944" s="199"/>
      <c r="AA944" s="43"/>
      <c r="AB944" s="199"/>
      <c r="AC944" s="196"/>
      <c r="AD944" s="461"/>
    </row>
    <row r="945" spans="1:30" ht="15.75" customHeight="1" x14ac:dyDescent="0.2">
      <c r="A945" s="460"/>
      <c r="B945" s="460"/>
      <c r="C945" s="194"/>
      <c r="D945" s="43"/>
      <c r="E945" s="43"/>
      <c r="F945" s="43"/>
      <c r="G945" s="196"/>
      <c r="H945" s="196"/>
      <c r="I945" s="196"/>
      <c r="J945" s="196"/>
      <c r="K945" s="197"/>
      <c r="L945" s="197"/>
      <c r="M945" s="197"/>
      <c r="N945" s="197"/>
      <c r="O945" s="197"/>
      <c r="P945" s="197"/>
      <c r="Q945" s="198"/>
      <c r="R945" s="257"/>
      <c r="S945" s="200"/>
      <c r="T945" s="200"/>
      <c r="U945" s="43"/>
      <c r="V945" s="199"/>
      <c r="W945" s="199"/>
      <c r="X945" s="199"/>
      <c r="Y945" s="199"/>
      <c r="Z945" s="199"/>
      <c r="AA945" s="43"/>
      <c r="AB945" s="199"/>
      <c r="AC945" s="196"/>
      <c r="AD945" s="461"/>
    </row>
    <row r="946" spans="1:30" ht="15.75" customHeight="1" x14ac:dyDescent="0.2">
      <c r="A946" s="460"/>
      <c r="B946" s="460"/>
      <c r="C946" s="194"/>
      <c r="D946" s="43"/>
      <c r="E946" s="43"/>
      <c r="F946" s="43"/>
      <c r="G946" s="196"/>
      <c r="H946" s="196"/>
      <c r="I946" s="196"/>
      <c r="J946" s="196"/>
      <c r="K946" s="197"/>
      <c r="L946" s="197"/>
      <c r="M946" s="197"/>
      <c r="N946" s="197"/>
      <c r="O946" s="197"/>
      <c r="P946" s="197"/>
      <c r="Q946" s="198"/>
      <c r="R946" s="257"/>
      <c r="S946" s="200"/>
      <c r="T946" s="200"/>
      <c r="U946" s="43"/>
      <c r="V946" s="199"/>
      <c r="W946" s="199"/>
      <c r="X946" s="199"/>
      <c r="Y946" s="199"/>
      <c r="Z946" s="199"/>
      <c r="AA946" s="43"/>
      <c r="AB946" s="199"/>
      <c r="AC946" s="196"/>
      <c r="AD946" s="461"/>
    </row>
    <row r="947" spans="1:30" ht="15.75" customHeight="1" x14ac:dyDescent="0.2">
      <c r="A947" s="460"/>
      <c r="B947" s="460"/>
      <c r="C947" s="194"/>
      <c r="D947" s="43"/>
      <c r="E947" s="43"/>
      <c r="F947" s="43"/>
      <c r="G947" s="196"/>
      <c r="H947" s="196"/>
      <c r="I947" s="196"/>
      <c r="J947" s="196"/>
      <c r="K947" s="197"/>
      <c r="L947" s="197"/>
      <c r="M947" s="197"/>
      <c r="N947" s="197"/>
      <c r="O947" s="197"/>
      <c r="P947" s="197"/>
      <c r="Q947" s="198"/>
      <c r="R947" s="257"/>
      <c r="S947" s="200"/>
      <c r="T947" s="200"/>
      <c r="U947" s="43"/>
      <c r="V947" s="199"/>
      <c r="W947" s="199"/>
      <c r="X947" s="199"/>
      <c r="Y947" s="199"/>
      <c r="Z947" s="199"/>
      <c r="AA947" s="43"/>
      <c r="AB947" s="199"/>
      <c r="AC947" s="196"/>
      <c r="AD947" s="461"/>
    </row>
    <row r="948" spans="1:30" ht="15.75" customHeight="1" x14ac:dyDescent="0.2">
      <c r="A948" s="460"/>
      <c r="B948" s="460"/>
      <c r="C948" s="194"/>
      <c r="D948" s="43"/>
      <c r="E948" s="43"/>
      <c r="F948" s="43"/>
      <c r="G948" s="196"/>
      <c r="H948" s="196"/>
      <c r="I948" s="196"/>
      <c r="J948" s="196"/>
      <c r="K948" s="197"/>
      <c r="L948" s="197"/>
      <c r="M948" s="197"/>
      <c r="N948" s="197"/>
      <c r="O948" s="197"/>
      <c r="P948" s="197"/>
      <c r="Q948" s="198"/>
      <c r="R948" s="257"/>
      <c r="S948" s="200"/>
      <c r="T948" s="200"/>
      <c r="U948" s="43"/>
      <c r="V948" s="199"/>
      <c r="W948" s="199"/>
      <c r="X948" s="199"/>
      <c r="Y948" s="199"/>
      <c r="Z948" s="199"/>
      <c r="AA948" s="43"/>
      <c r="AB948" s="199"/>
      <c r="AC948" s="196"/>
      <c r="AD948" s="461"/>
    </row>
    <row r="949" spans="1:30" ht="15.75" customHeight="1" x14ac:dyDescent="0.2">
      <c r="A949" s="460"/>
      <c r="B949" s="460"/>
      <c r="C949" s="194"/>
      <c r="D949" s="43"/>
      <c r="E949" s="43"/>
      <c r="F949" s="43"/>
      <c r="G949" s="196"/>
      <c r="H949" s="196"/>
      <c r="I949" s="196"/>
      <c r="J949" s="196"/>
      <c r="K949" s="197"/>
      <c r="L949" s="197"/>
      <c r="M949" s="197"/>
      <c r="N949" s="197"/>
      <c r="O949" s="197"/>
      <c r="P949" s="197"/>
      <c r="Q949" s="198"/>
      <c r="R949" s="257"/>
      <c r="S949" s="200"/>
      <c r="T949" s="200"/>
      <c r="U949" s="43"/>
      <c r="V949" s="199"/>
      <c r="W949" s="199"/>
      <c r="X949" s="199"/>
      <c r="Y949" s="199"/>
      <c r="Z949" s="199"/>
      <c r="AA949" s="43"/>
      <c r="AB949" s="199"/>
      <c r="AC949" s="196"/>
      <c r="AD949" s="461"/>
    </row>
    <row r="950" spans="1:30" ht="15.75" customHeight="1" x14ac:dyDescent="0.2">
      <c r="A950" s="460"/>
      <c r="B950" s="460"/>
      <c r="C950" s="194"/>
      <c r="D950" s="43"/>
      <c r="E950" s="43"/>
      <c r="F950" s="43"/>
      <c r="G950" s="196"/>
      <c r="H950" s="196"/>
      <c r="I950" s="196"/>
      <c r="J950" s="196"/>
      <c r="K950" s="197"/>
      <c r="L950" s="197"/>
      <c r="M950" s="197"/>
      <c r="N950" s="197"/>
      <c r="O950" s="197"/>
      <c r="P950" s="197"/>
      <c r="Q950" s="198"/>
      <c r="R950" s="257"/>
      <c r="S950" s="200"/>
      <c r="T950" s="200"/>
      <c r="U950" s="43"/>
      <c r="V950" s="199"/>
      <c r="W950" s="199"/>
      <c r="X950" s="199"/>
      <c r="Y950" s="199"/>
      <c r="Z950" s="199"/>
      <c r="AA950" s="43"/>
      <c r="AB950" s="199"/>
      <c r="AC950" s="196"/>
      <c r="AD950" s="461"/>
    </row>
    <row r="951" spans="1:30" ht="15.75" customHeight="1" x14ac:dyDescent="0.2">
      <c r="A951" s="460"/>
      <c r="B951" s="460"/>
      <c r="C951" s="194"/>
      <c r="D951" s="43"/>
      <c r="E951" s="43"/>
      <c r="F951" s="43"/>
      <c r="G951" s="196"/>
      <c r="H951" s="196"/>
      <c r="I951" s="196"/>
      <c r="J951" s="196"/>
      <c r="K951" s="197"/>
      <c r="L951" s="197"/>
      <c r="M951" s="197"/>
      <c r="N951" s="197"/>
      <c r="O951" s="197"/>
      <c r="P951" s="197"/>
      <c r="Q951" s="198"/>
      <c r="R951" s="257"/>
      <c r="S951" s="200"/>
      <c r="T951" s="200"/>
      <c r="U951" s="43"/>
      <c r="V951" s="199"/>
      <c r="W951" s="199"/>
      <c r="X951" s="199"/>
      <c r="Y951" s="199"/>
      <c r="Z951" s="199"/>
      <c r="AA951" s="43"/>
      <c r="AB951" s="199"/>
      <c r="AC951" s="196"/>
      <c r="AD951" s="461"/>
    </row>
    <row r="952" spans="1:30" ht="15.75" customHeight="1" x14ac:dyDescent="0.2">
      <c r="A952" s="460"/>
      <c r="B952" s="460"/>
      <c r="C952" s="194"/>
      <c r="D952" s="43"/>
      <c r="E952" s="43"/>
      <c r="F952" s="43"/>
      <c r="G952" s="196"/>
      <c r="H952" s="196"/>
      <c r="I952" s="196"/>
      <c r="J952" s="196"/>
      <c r="K952" s="197"/>
      <c r="L952" s="197"/>
      <c r="M952" s="197"/>
      <c r="N952" s="197"/>
      <c r="O952" s="197"/>
      <c r="P952" s="197"/>
      <c r="Q952" s="198"/>
      <c r="R952" s="257"/>
      <c r="S952" s="200"/>
      <c r="T952" s="200"/>
      <c r="U952" s="43"/>
      <c r="V952" s="199"/>
      <c r="W952" s="199"/>
      <c r="X952" s="199"/>
      <c r="Y952" s="199"/>
      <c r="Z952" s="199"/>
      <c r="AA952" s="43"/>
      <c r="AB952" s="199"/>
      <c r="AC952" s="196"/>
      <c r="AD952" s="461"/>
    </row>
    <row r="953" spans="1:30" ht="15.75" customHeight="1" x14ac:dyDescent="0.2">
      <c r="A953" s="460"/>
      <c r="B953" s="460"/>
      <c r="C953" s="194"/>
      <c r="D953" s="43"/>
      <c r="E953" s="43"/>
      <c r="F953" s="43"/>
      <c r="G953" s="196"/>
      <c r="H953" s="196"/>
      <c r="I953" s="196"/>
      <c r="J953" s="196"/>
      <c r="K953" s="197"/>
      <c r="L953" s="197"/>
      <c r="M953" s="197"/>
      <c r="N953" s="197"/>
      <c r="O953" s="197"/>
      <c r="P953" s="197"/>
      <c r="Q953" s="198"/>
      <c r="R953" s="257"/>
      <c r="S953" s="200"/>
      <c r="T953" s="200"/>
      <c r="U953" s="43"/>
      <c r="V953" s="199"/>
      <c r="W953" s="199"/>
      <c r="X953" s="199"/>
      <c r="Y953" s="199"/>
      <c r="Z953" s="199"/>
      <c r="AA953" s="43"/>
      <c r="AB953" s="199"/>
      <c r="AC953" s="196"/>
      <c r="AD953" s="461"/>
    </row>
    <row r="954" spans="1:30" ht="15.75" customHeight="1" x14ac:dyDescent="0.2">
      <c r="A954" s="460"/>
      <c r="B954" s="460"/>
      <c r="C954" s="194"/>
      <c r="D954" s="43"/>
      <c r="E954" s="43"/>
      <c r="F954" s="43"/>
      <c r="G954" s="196"/>
      <c r="H954" s="196"/>
      <c r="I954" s="196"/>
      <c r="J954" s="196"/>
      <c r="K954" s="197"/>
      <c r="L954" s="197"/>
      <c r="M954" s="197"/>
      <c r="N954" s="197"/>
      <c r="O954" s="197"/>
      <c r="P954" s="197"/>
      <c r="Q954" s="198"/>
      <c r="R954" s="257"/>
      <c r="S954" s="200"/>
      <c r="T954" s="200"/>
      <c r="U954" s="43"/>
      <c r="V954" s="199"/>
      <c r="W954" s="199"/>
      <c r="X954" s="199"/>
      <c r="Y954" s="199"/>
      <c r="Z954" s="199"/>
      <c r="AA954" s="43"/>
      <c r="AB954" s="199"/>
      <c r="AC954" s="196"/>
      <c r="AD954" s="461"/>
    </row>
    <row r="955" spans="1:30" ht="15.75" customHeight="1" x14ac:dyDescent="0.2">
      <c r="A955" s="460"/>
      <c r="B955" s="460"/>
      <c r="C955" s="194"/>
      <c r="D955" s="43"/>
      <c r="E955" s="43"/>
      <c r="F955" s="43"/>
      <c r="G955" s="196"/>
      <c r="H955" s="196"/>
      <c r="I955" s="196"/>
      <c r="J955" s="196"/>
      <c r="K955" s="197"/>
      <c r="L955" s="197"/>
      <c r="M955" s="197"/>
      <c r="N955" s="197"/>
      <c r="O955" s="197"/>
      <c r="P955" s="197"/>
      <c r="Q955" s="198"/>
      <c r="R955" s="257"/>
      <c r="S955" s="200"/>
      <c r="T955" s="200"/>
      <c r="U955" s="43"/>
      <c r="V955" s="199"/>
      <c r="W955" s="199"/>
      <c r="X955" s="199"/>
      <c r="Y955" s="199"/>
      <c r="Z955" s="199"/>
      <c r="AA955" s="43"/>
      <c r="AB955" s="199"/>
      <c r="AC955" s="196"/>
      <c r="AD955" s="461"/>
    </row>
    <row r="956" spans="1:30" ht="15.75" customHeight="1" x14ac:dyDescent="0.2">
      <c r="A956" s="460"/>
      <c r="B956" s="460"/>
      <c r="C956" s="194"/>
      <c r="D956" s="43"/>
      <c r="E956" s="43"/>
      <c r="F956" s="43"/>
      <c r="G956" s="196"/>
      <c r="H956" s="196"/>
      <c r="I956" s="196"/>
      <c r="J956" s="196"/>
      <c r="K956" s="197"/>
      <c r="L956" s="197"/>
      <c r="M956" s="197"/>
      <c r="N956" s="197"/>
      <c r="O956" s="197"/>
      <c r="P956" s="197"/>
      <c r="Q956" s="198"/>
      <c r="R956" s="257"/>
      <c r="S956" s="200"/>
      <c r="T956" s="200"/>
      <c r="U956" s="43"/>
      <c r="V956" s="199"/>
      <c r="W956" s="199"/>
      <c r="X956" s="199"/>
      <c r="Y956" s="199"/>
      <c r="Z956" s="199"/>
      <c r="AA956" s="43"/>
      <c r="AB956" s="199"/>
      <c r="AC956" s="196"/>
      <c r="AD956" s="461"/>
    </row>
    <row r="957" spans="1:30" ht="15.75" customHeight="1" x14ac:dyDescent="0.2">
      <c r="A957" s="460"/>
      <c r="B957" s="460"/>
      <c r="C957" s="194"/>
      <c r="D957" s="43"/>
      <c r="E957" s="43"/>
      <c r="F957" s="43"/>
      <c r="G957" s="196"/>
      <c r="H957" s="196"/>
      <c r="I957" s="196"/>
      <c r="J957" s="196"/>
      <c r="K957" s="197"/>
      <c r="L957" s="197"/>
      <c r="M957" s="197"/>
      <c r="N957" s="197"/>
      <c r="O957" s="197"/>
      <c r="P957" s="197"/>
      <c r="Q957" s="198"/>
      <c r="R957" s="257"/>
      <c r="S957" s="200"/>
      <c r="T957" s="200"/>
      <c r="U957" s="43"/>
      <c r="V957" s="199"/>
      <c r="W957" s="199"/>
      <c r="X957" s="199"/>
      <c r="Y957" s="199"/>
      <c r="Z957" s="199"/>
      <c r="AA957" s="43"/>
      <c r="AB957" s="199"/>
      <c r="AC957" s="196"/>
      <c r="AD957" s="461"/>
    </row>
    <row r="958" spans="1:30" ht="15.75" customHeight="1" x14ac:dyDescent="0.2">
      <c r="A958" s="460"/>
      <c r="B958" s="460"/>
      <c r="C958" s="194"/>
      <c r="D958" s="43"/>
      <c r="E958" s="43"/>
      <c r="F958" s="43"/>
      <c r="G958" s="196"/>
      <c r="H958" s="196"/>
      <c r="I958" s="196"/>
      <c r="J958" s="196"/>
      <c r="K958" s="197"/>
      <c r="L958" s="197"/>
      <c r="M958" s="197"/>
      <c r="N958" s="197"/>
      <c r="O958" s="197"/>
      <c r="P958" s="197"/>
      <c r="Q958" s="198"/>
      <c r="R958" s="257"/>
      <c r="S958" s="200"/>
      <c r="T958" s="200"/>
      <c r="U958" s="43"/>
      <c r="V958" s="199"/>
      <c r="W958" s="199"/>
      <c r="X958" s="199"/>
      <c r="Y958" s="199"/>
      <c r="Z958" s="199"/>
      <c r="AA958" s="43"/>
      <c r="AB958" s="199"/>
      <c r="AC958" s="196"/>
      <c r="AD958" s="461"/>
    </row>
    <row r="959" spans="1:30" ht="15.75" customHeight="1" x14ac:dyDescent="0.2">
      <c r="A959" s="460"/>
      <c r="B959" s="460"/>
      <c r="C959" s="194"/>
      <c r="D959" s="43"/>
      <c r="E959" s="43"/>
      <c r="F959" s="43"/>
      <c r="G959" s="196"/>
      <c r="H959" s="196"/>
      <c r="I959" s="196"/>
      <c r="J959" s="196"/>
      <c r="K959" s="197"/>
      <c r="L959" s="197"/>
      <c r="M959" s="197"/>
      <c r="N959" s="197"/>
      <c r="O959" s="197"/>
      <c r="P959" s="197"/>
      <c r="Q959" s="198"/>
      <c r="R959" s="257"/>
      <c r="S959" s="200"/>
      <c r="T959" s="200"/>
      <c r="U959" s="43"/>
      <c r="V959" s="199"/>
      <c r="W959" s="199"/>
      <c r="X959" s="199"/>
      <c r="Y959" s="199"/>
      <c r="Z959" s="199"/>
      <c r="AA959" s="43"/>
      <c r="AB959" s="199"/>
      <c r="AC959" s="196"/>
      <c r="AD959" s="461"/>
    </row>
    <row r="960" spans="1:30" ht="15.75" customHeight="1" x14ac:dyDescent="0.2">
      <c r="A960" s="460"/>
      <c r="B960" s="460"/>
      <c r="C960" s="194"/>
      <c r="D960" s="43"/>
      <c r="E960" s="43"/>
      <c r="F960" s="43"/>
      <c r="G960" s="196"/>
      <c r="H960" s="196"/>
      <c r="I960" s="196"/>
      <c r="J960" s="196"/>
      <c r="K960" s="197"/>
      <c r="L960" s="197"/>
      <c r="M960" s="197"/>
      <c r="N960" s="197"/>
      <c r="O960" s="197"/>
      <c r="P960" s="197"/>
      <c r="Q960" s="198"/>
      <c r="R960" s="257"/>
      <c r="S960" s="200"/>
      <c r="T960" s="200"/>
      <c r="U960" s="43"/>
      <c r="V960" s="199"/>
      <c r="W960" s="199"/>
      <c r="X960" s="199"/>
      <c r="Y960" s="199"/>
      <c r="Z960" s="199"/>
      <c r="AA960" s="43"/>
      <c r="AB960" s="199"/>
      <c r="AC960" s="196"/>
      <c r="AD960" s="461"/>
    </row>
    <row r="961" spans="1:30" ht="15.75" customHeight="1" x14ac:dyDescent="0.2">
      <c r="A961" s="460"/>
      <c r="B961" s="460"/>
      <c r="C961" s="194"/>
      <c r="D961" s="43"/>
      <c r="E961" s="43"/>
      <c r="F961" s="43"/>
      <c r="G961" s="196"/>
      <c r="H961" s="196"/>
      <c r="I961" s="196"/>
      <c r="J961" s="196"/>
      <c r="K961" s="197"/>
      <c r="L961" s="197"/>
      <c r="M961" s="197"/>
      <c r="N961" s="197"/>
      <c r="O961" s="197"/>
      <c r="P961" s="197"/>
      <c r="Q961" s="198"/>
      <c r="R961" s="257"/>
      <c r="S961" s="200"/>
      <c r="T961" s="200"/>
      <c r="U961" s="43"/>
      <c r="V961" s="199"/>
      <c r="W961" s="199"/>
      <c r="X961" s="199"/>
      <c r="Y961" s="199"/>
      <c r="Z961" s="199"/>
      <c r="AA961" s="43"/>
      <c r="AB961" s="199"/>
      <c r="AC961" s="196"/>
      <c r="AD961" s="461"/>
    </row>
    <row r="962" spans="1:30" ht="15.75" customHeight="1" x14ac:dyDescent="0.2">
      <c r="A962" s="460"/>
      <c r="B962" s="460"/>
      <c r="C962" s="194"/>
      <c r="D962" s="43"/>
      <c r="E962" s="43"/>
      <c r="F962" s="43"/>
      <c r="G962" s="196"/>
      <c r="H962" s="196"/>
      <c r="I962" s="196"/>
      <c r="J962" s="196"/>
      <c r="K962" s="197"/>
      <c r="L962" s="197"/>
      <c r="M962" s="197"/>
      <c r="N962" s="197"/>
      <c r="O962" s="197"/>
      <c r="P962" s="197"/>
      <c r="Q962" s="198"/>
      <c r="R962" s="257"/>
      <c r="S962" s="200"/>
      <c r="T962" s="200"/>
      <c r="U962" s="43"/>
      <c r="V962" s="199"/>
      <c r="W962" s="199"/>
      <c r="X962" s="199"/>
      <c r="Y962" s="199"/>
      <c r="Z962" s="199"/>
      <c r="AA962" s="43"/>
      <c r="AB962" s="199"/>
      <c r="AC962" s="196"/>
      <c r="AD962" s="461"/>
    </row>
    <row r="963" spans="1:30" ht="15.75" customHeight="1" x14ac:dyDescent="0.2">
      <c r="A963" s="460"/>
      <c r="B963" s="460"/>
      <c r="C963" s="194"/>
      <c r="D963" s="43"/>
      <c r="E963" s="43"/>
      <c r="F963" s="43"/>
      <c r="G963" s="196"/>
      <c r="H963" s="196"/>
      <c r="I963" s="196"/>
      <c r="J963" s="196"/>
      <c r="K963" s="197"/>
      <c r="L963" s="197"/>
      <c r="M963" s="197"/>
      <c r="N963" s="197"/>
      <c r="O963" s="197"/>
      <c r="P963" s="197"/>
      <c r="Q963" s="198"/>
      <c r="R963" s="257"/>
      <c r="S963" s="200"/>
      <c r="T963" s="200"/>
      <c r="U963" s="43"/>
      <c r="V963" s="199"/>
      <c r="W963" s="199"/>
      <c r="X963" s="199"/>
      <c r="Y963" s="199"/>
      <c r="Z963" s="199"/>
      <c r="AA963" s="43"/>
      <c r="AB963" s="199"/>
      <c r="AC963" s="196"/>
      <c r="AD963" s="461"/>
    </row>
    <row r="964" spans="1:30" ht="15.75" customHeight="1" x14ac:dyDescent="0.2">
      <c r="A964" s="460"/>
      <c r="B964" s="460"/>
      <c r="C964" s="194"/>
      <c r="D964" s="43"/>
      <c r="E964" s="43"/>
      <c r="F964" s="43"/>
      <c r="G964" s="196"/>
      <c r="H964" s="196"/>
      <c r="I964" s="196"/>
      <c r="J964" s="196"/>
      <c r="K964" s="197"/>
      <c r="L964" s="197"/>
      <c r="M964" s="197"/>
      <c r="N964" s="197"/>
      <c r="O964" s="197"/>
      <c r="P964" s="197"/>
      <c r="Q964" s="198"/>
      <c r="R964" s="257"/>
      <c r="S964" s="200"/>
      <c r="T964" s="200"/>
      <c r="U964" s="43"/>
      <c r="V964" s="199"/>
      <c r="W964" s="199"/>
      <c r="X964" s="199"/>
      <c r="Y964" s="199"/>
      <c r="Z964" s="199"/>
      <c r="AA964" s="43"/>
      <c r="AB964" s="199"/>
      <c r="AC964" s="196"/>
      <c r="AD964" s="461"/>
    </row>
    <row r="965" spans="1:30" ht="15.75" customHeight="1" x14ac:dyDescent="0.2">
      <c r="A965" s="460"/>
      <c r="B965" s="460"/>
      <c r="C965" s="194"/>
      <c r="D965" s="43"/>
      <c r="E965" s="43"/>
      <c r="F965" s="43"/>
      <c r="G965" s="196"/>
      <c r="H965" s="196"/>
      <c r="I965" s="196"/>
      <c r="J965" s="196"/>
      <c r="K965" s="197"/>
      <c r="L965" s="197"/>
      <c r="M965" s="197"/>
      <c r="N965" s="197"/>
      <c r="O965" s="197"/>
      <c r="P965" s="197"/>
      <c r="Q965" s="198"/>
      <c r="R965" s="257"/>
      <c r="S965" s="200"/>
      <c r="T965" s="200"/>
      <c r="U965" s="43"/>
      <c r="V965" s="199"/>
      <c r="W965" s="199"/>
      <c r="X965" s="199"/>
      <c r="Y965" s="199"/>
      <c r="Z965" s="199"/>
      <c r="AA965" s="43"/>
      <c r="AB965" s="199"/>
      <c r="AC965" s="196"/>
      <c r="AD965" s="461"/>
    </row>
    <row r="966" spans="1:30" ht="15.75" customHeight="1" x14ac:dyDescent="0.2">
      <c r="A966" s="460"/>
      <c r="B966" s="460"/>
      <c r="C966" s="194"/>
      <c r="D966" s="43"/>
      <c r="E966" s="43"/>
      <c r="F966" s="43"/>
      <c r="G966" s="196"/>
      <c r="H966" s="196"/>
      <c r="I966" s="196"/>
      <c r="J966" s="196"/>
      <c r="K966" s="197"/>
      <c r="L966" s="197"/>
      <c r="M966" s="197"/>
      <c r="N966" s="197"/>
      <c r="O966" s="197"/>
      <c r="P966" s="197"/>
      <c r="Q966" s="198"/>
      <c r="R966" s="257"/>
      <c r="S966" s="200"/>
      <c r="T966" s="200"/>
      <c r="U966" s="43"/>
      <c r="V966" s="199"/>
      <c r="W966" s="199"/>
      <c r="X966" s="199"/>
      <c r="Y966" s="199"/>
      <c r="Z966" s="199"/>
      <c r="AA966" s="43"/>
      <c r="AB966" s="199"/>
      <c r="AC966" s="196"/>
      <c r="AD966" s="461"/>
    </row>
    <row r="967" spans="1:30" ht="15.75" customHeight="1" x14ac:dyDescent="0.2">
      <c r="A967" s="460"/>
      <c r="B967" s="460"/>
      <c r="C967" s="194"/>
      <c r="D967" s="43"/>
      <c r="E967" s="43"/>
      <c r="F967" s="43"/>
      <c r="G967" s="196"/>
      <c r="H967" s="196"/>
      <c r="I967" s="196"/>
      <c r="J967" s="196"/>
      <c r="K967" s="197"/>
      <c r="L967" s="197"/>
      <c r="M967" s="197"/>
      <c r="N967" s="197"/>
      <c r="O967" s="197"/>
      <c r="P967" s="197"/>
      <c r="Q967" s="198"/>
      <c r="R967" s="257"/>
      <c r="S967" s="200"/>
      <c r="T967" s="200"/>
      <c r="U967" s="43"/>
      <c r="V967" s="199"/>
      <c r="W967" s="199"/>
      <c r="X967" s="199"/>
      <c r="Y967" s="199"/>
      <c r="Z967" s="199"/>
      <c r="AA967" s="43"/>
      <c r="AB967" s="199"/>
      <c r="AC967" s="196"/>
      <c r="AD967" s="461"/>
    </row>
    <row r="968" spans="1:30" ht="15.75" customHeight="1" x14ac:dyDescent="0.2">
      <c r="A968" s="460"/>
      <c r="B968" s="460"/>
      <c r="C968" s="194"/>
      <c r="D968" s="43"/>
      <c r="E968" s="43"/>
      <c r="F968" s="43"/>
      <c r="G968" s="196"/>
      <c r="H968" s="196"/>
      <c r="I968" s="196"/>
      <c r="J968" s="196"/>
      <c r="K968" s="197"/>
      <c r="L968" s="197"/>
      <c r="M968" s="197"/>
      <c r="N968" s="197"/>
      <c r="O968" s="197"/>
      <c r="P968" s="197"/>
      <c r="Q968" s="198"/>
      <c r="R968" s="257"/>
      <c r="S968" s="200"/>
      <c r="T968" s="200"/>
      <c r="U968" s="43"/>
      <c r="V968" s="199"/>
      <c r="W968" s="199"/>
      <c r="X968" s="199"/>
      <c r="Y968" s="199"/>
      <c r="Z968" s="199"/>
      <c r="AA968" s="43"/>
      <c r="AB968" s="199"/>
      <c r="AC968" s="196"/>
      <c r="AD968" s="461"/>
    </row>
    <row r="969" spans="1:30" ht="15.75" customHeight="1" x14ac:dyDescent="0.2">
      <c r="A969" s="460"/>
      <c r="B969" s="460"/>
      <c r="C969" s="194"/>
      <c r="D969" s="43"/>
      <c r="E969" s="43"/>
      <c r="F969" s="43"/>
      <c r="G969" s="196"/>
      <c r="H969" s="196"/>
      <c r="I969" s="196"/>
      <c r="J969" s="196"/>
      <c r="K969" s="197"/>
      <c r="L969" s="197"/>
      <c r="M969" s="197"/>
      <c r="N969" s="197"/>
      <c r="O969" s="197"/>
      <c r="P969" s="197"/>
      <c r="Q969" s="198"/>
      <c r="R969" s="257"/>
      <c r="S969" s="200"/>
      <c r="T969" s="200"/>
      <c r="U969" s="43"/>
      <c r="V969" s="199"/>
      <c r="W969" s="199"/>
      <c r="X969" s="199"/>
      <c r="Y969" s="199"/>
      <c r="Z969" s="199"/>
      <c r="AA969" s="43"/>
      <c r="AB969" s="199"/>
      <c r="AC969" s="196"/>
      <c r="AD969" s="461"/>
    </row>
    <row r="970" spans="1:30" ht="15.75" customHeight="1" x14ac:dyDescent="0.2">
      <c r="A970" s="460"/>
      <c r="B970" s="460"/>
      <c r="C970" s="194"/>
      <c r="D970" s="43"/>
      <c r="E970" s="43"/>
      <c r="F970" s="43"/>
      <c r="G970" s="196"/>
      <c r="H970" s="196"/>
      <c r="I970" s="196"/>
      <c r="J970" s="196"/>
      <c r="K970" s="197"/>
      <c r="L970" s="197"/>
      <c r="M970" s="197"/>
      <c r="N970" s="197"/>
      <c r="O970" s="197"/>
      <c r="P970" s="197"/>
      <c r="Q970" s="198"/>
      <c r="R970" s="257"/>
      <c r="S970" s="200"/>
      <c r="T970" s="200"/>
      <c r="U970" s="43"/>
      <c r="V970" s="199"/>
      <c r="W970" s="199"/>
      <c r="X970" s="199"/>
      <c r="Y970" s="199"/>
      <c r="Z970" s="199"/>
      <c r="AA970" s="43"/>
      <c r="AB970" s="199"/>
      <c r="AC970" s="196"/>
      <c r="AD970" s="461"/>
    </row>
    <row r="971" spans="1:30" ht="15.75" customHeight="1" x14ac:dyDescent="0.2">
      <c r="A971" s="460"/>
      <c r="B971" s="460"/>
      <c r="C971" s="194"/>
      <c r="D971" s="43"/>
      <c r="E971" s="43"/>
      <c r="F971" s="43"/>
      <c r="G971" s="196"/>
      <c r="H971" s="196"/>
      <c r="I971" s="196"/>
      <c r="J971" s="196"/>
      <c r="K971" s="197"/>
      <c r="L971" s="197"/>
      <c r="M971" s="197"/>
      <c r="N971" s="197"/>
      <c r="O971" s="197"/>
      <c r="P971" s="197"/>
      <c r="Q971" s="198"/>
      <c r="R971" s="257"/>
      <c r="S971" s="200"/>
      <c r="T971" s="200"/>
      <c r="U971" s="43"/>
      <c r="V971" s="199"/>
      <c r="W971" s="199"/>
      <c r="X971" s="199"/>
      <c r="Y971" s="199"/>
      <c r="Z971" s="199"/>
      <c r="AA971" s="43"/>
      <c r="AB971" s="199"/>
      <c r="AC971" s="196"/>
      <c r="AD971" s="461"/>
    </row>
    <row r="972" spans="1:30" ht="15.75" customHeight="1" x14ac:dyDescent="0.2">
      <c r="A972" s="460"/>
      <c r="B972" s="460"/>
      <c r="C972" s="194"/>
      <c r="D972" s="43"/>
      <c r="E972" s="43"/>
      <c r="F972" s="43"/>
      <c r="G972" s="196"/>
      <c r="H972" s="196"/>
      <c r="I972" s="196"/>
      <c r="J972" s="196"/>
      <c r="K972" s="197"/>
      <c r="L972" s="197"/>
      <c r="M972" s="197"/>
      <c r="N972" s="197"/>
      <c r="O972" s="197"/>
      <c r="P972" s="197"/>
      <c r="Q972" s="198"/>
      <c r="R972" s="257"/>
      <c r="S972" s="200"/>
      <c r="T972" s="200"/>
      <c r="U972" s="43"/>
      <c r="V972" s="199"/>
      <c r="W972" s="199"/>
      <c r="X972" s="199"/>
      <c r="Y972" s="199"/>
      <c r="Z972" s="199"/>
      <c r="AA972" s="43"/>
      <c r="AB972" s="199"/>
      <c r="AC972" s="196"/>
      <c r="AD972" s="461"/>
    </row>
    <row r="973" spans="1:30" ht="15.75" customHeight="1" x14ac:dyDescent="0.2">
      <c r="A973" s="460"/>
      <c r="B973" s="460"/>
      <c r="C973" s="194"/>
      <c r="D973" s="43"/>
      <c r="E973" s="43"/>
      <c r="F973" s="43"/>
      <c r="G973" s="196"/>
      <c r="H973" s="196"/>
      <c r="I973" s="196"/>
      <c r="J973" s="196"/>
      <c r="K973" s="197"/>
      <c r="L973" s="197"/>
      <c r="M973" s="197"/>
      <c r="N973" s="197"/>
      <c r="O973" s="197"/>
      <c r="P973" s="197"/>
      <c r="Q973" s="198"/>
      <c r="R973" s="257"/>
      <c r="S973" s="200"/>
      <c r="T973" s="200"/>
      <c r="U973" s="43"/>
      <c r="V973" s="199"/>
      <c r="W973" s="199"/>
      <c r="X973" s="199"/>
      <c r="Y973" s="199"/>
      <c r="Z973" s="199"/>
      <c r="AA973" s="43"/>
      <c r="AB973" s="199"/>
      <c r="AC973" s="196"/>
      <c r="AD973" s="461"/>
    </row>
    <row r="974" spans="1:30" ht="15.75" customHeight="1" x14ac:dyDescent="0.2">
      <c r="A974" s="460"/>
      <c r="B974" s="460"/>
      <c r="C974" s="194"/>
      <c r="D974" s="43"/>
      <c r="E974" s="43"/>
      <c r="F974" s="43"/>
      <c r="G974" s="196"/>
      <c r="H974" s="196"/>
      <c r="I974" s="196"/>
      <c r="J974" s="196"/>
      <c r="K974" s="197"/>
      <c r="L974" s="197"/>
      <c r="M974" s="197"/>
      <c r="N974" s="197"/>
      <c r="O974" s="197"/>
      <c r="P974" s="197"/>
      <c r="Q974" s="198"/>
      <c r="R974" s="257"/>
      <c r="S974" s="200"/>
      <c r="T974" s="200"/>
      <c r="U974" s="43"/>
      <c r="V974" s="199"/>
      <c r="W974" s="199"/>
      <c r="X974" s="199"/>
      <c r="Y974" s="199"/>
      <c r="Z974" s="199"/>
      <c r="AA974" s="43"/>
      <c r="AB974" s="199"/>
      <c r="AC974" s="196"/>
      <c r="AD974" s="461"/>
    </row>
    <row r="975" spans="1:30" ht="15.75" customHeight="1" x14ac:dyDescent="0.2">
      <c r="A975" s="460"/>
      <c r="B975" s="460"/>
      <c r="C975" s="194"/>
      <c r="D975" s="43"/>
      <c r="E975" s="43"/>
      <c r="F975" s="43"/>
      <c r="G975" s="196"/>
      <c r="H975" s="196"/>
      <c r="I975" s="196"/>
      <c r="J975" s="196"/>
      <c r="K975" s="197"/>
      <c r="L975" s="197"/>
      <c r="M975" s="197"/>
      <c r="N975" s="197"/>
      <c r="O975" s="197"/>
      <c r="P975" s="197"/>
      <c r="Q975" s="198"/>
      <c r="R975" s="257"/>
      <c r="S975" s="200"/>
      <c r="T975" s="200"/>
      <c r="U975" s="43"/>
      <c r="V975" s="199"/>
      <c r="W975" s="199"/>
      <c r="X975" s="199"/>
      <c r="Y975" s="199"/>
      <c r="Z975" s="199"/>
      <c r="AA975" s="43"/>
      <c r="AB975" s="199"/>
      <c r="AC975" s="196"/>
      <c r="AD975" s="461"/>
    </row>
    <row r="976" spans="1:30" ht="15.75" customHeight="1" x14ac:dyDescent="0.2">
      <c r="A976" s="460"/>
      <c r="B976" s="460"/>
      <c r="C976" s="194"/>
      <c r="D976" s="43"/>
      <c r="E976" s="43"/>
      <c r="F976" s="43"/>
      <c r="G976" s="196"/>
      <c r="H976" s="196"/>
      <c r="I976" s="196"/>
      <c r="J976" s="196"/>
      <c r="K976" s="197"/>
      <c r="L976" s="197"/>
      <c r="M976" s="197"/>
      <c r="N976" s="197"/>
      <c r="O976" s="197"/>
      <c r="P976" s="197"/>
      <c r="Q976" s="198"/>
      <c r="R976" s="257"/>
      <c r="S976" s="200"/>
      <c r="T976" s="200"/>
      <c r="U976" s="43"/>
      <c r="V976" s="199"/>
      <c r="W976" s="199"/>
      <c r="X976" s="199"/>
      <c r="Y976" s="199"/>
      <c r="Z976" s="199"/>
      <c r="AA976" s="43"/>
      <c r="AB976" s="199"/>
      <c r="AC976" s="196"/>
      <c r="AD976" s="461"/>
    </row>
    <row r="977" spans="1:30" ht="15.75" customHeight="1" x14ac:dyDescent="0.2">
      <c r="A977" s="460"/>
      <c r="B977" s="460"/>
      <c r="C977" s="194"/>
      <c r="D977" s="43"/>
      <c r="E977" s="43"/>
      <c r="F977" s="43"/>
      <c r="G977" s="196"/>
      <c r="H977" s="196"/>
      <c r="I977" s="196"/>
      <c r="J977" s="196"/>
      <c r="K977" s="197"/>
      <c r="L977" s="197"/>
      <c r="M977" s="197"/>
      <c r="N977" s="197"/>
      <c r="O977" s="197"/>
      <c r="P977" s="197"/>
      <c r="Q977" s="198"/>
      <c r="R977" s="257"/>
      <c r="S977" s="200"/>
      <c r="T977" s="200"/>
      <c r="U977" s="43"/>
      <c r="V977" s="199"/>
      <c r="W977" s="199"/>
      <c r="X977" s="199"/>
      <c r="Y977" s="199"/>
      <c r="Z977" s="199"/>
      <c r="AA977" s="43"/>
      <c r="AB977" s="199"/>
      <c r="AC977" s="196"/>
      <c r="AD977" s="461"/>
    </row>
    <row r="978" spans="1:30" ht="15.75" customHeight="1" x14ac:dyDescent="0.2">
      <c r="A978" s="460"/>
      <c r="B978" s="460"/>
      <c r="C978" s="194"/>
      <c r="D978" s="43"/>
      <c r="E978" s="43"/>
      <c r="F978" s="43"/>
      <c r="G978" s="196"/>
      <c r="H978" s="196"/>
      <c r="I978" s="196"/>
      <c r="J978" s="196"/>
      <c r="K978" s="197"/>
      <c r="L978" s="197"/>
      <c r="M978" s="197"/>
      <c r="N978" s="197"/>
      <c r="O978" s="197"/>
      <c r="P978" s="197"/>
      <c r="Q978" s="198"/>
      <c r="R978" s="257"/>
      <c r="S978" s="200"/>
      <c r="T978" s="200"/>
      <c r="U978" s="43"/>
      <c r="V978" s="199"/>
      <c r="W978" s="199"/>
      <c r="X978" s="199"/>
      <c r="Y978" s="199"/>
      <c r="Z978" s="199"/>
      <c r="AA978" s="43"/>
      <c r="AB978" s="199"/>
      <c r="AC978" s="196"/>
      <c r="AD978" s="461"/>
    </row>
    <row r="979" spans="1:30" ht="15.75" customHeight="1" x14ac:dyDescent="0.2">
      <c r="A979" s="460"/>
      <c r="B979" s="460"/>
      <c r="C979" s="194"/>
      <c r="D979" s="43"/>
      <c r="E979" s="43"/>
      <c r="F979" s="43"/>
      <c r="G979" s="196"/>
      <c r="H979" s="196"/>
      <c r="I979" s="196"/>
      <c r="J979" s="196"/>
      <c r="K979" s="197"/>
      <c r="L979" s="197"/>
      <c r="M979" s="197"/>
      <c r="N979" s="197"/>
      <c r="O979" s="197"/>
      <c r="P979" s="197"/>
      <c r="Q979" s="198"/>
      <c r="R979" s="257"/>
      <c r="S979" s="200"/>
      <c r="T979" s="200"/>
      <c r="U979" s="43"/>
      <c r="V979" s="199"/>
      <c r="W979" s="199"/>
      <c r="X979" s="199"/>
      <c r="Y979" s="199"/>
      <c r="Z979" s="199"/>
      <c r="AA979" s="43"/>
      <c r="AB979" s="199"/>
      <c r="AC979" s="196"/>
      <c r="AD979" s="461"/>
    </row>
    <row r="980" spans="1:30" ht="15.75" customHeight="1" x14ac:dyDescent="0.2">
      <c r="A980" s="460"/>
      <c r="B980" s="460"/>
      <c r="C980" s="194"/>
      <c r="D980" s="43"/>
      <c r="E980" s="43"/>
      <c r="F980" s="43"/>
      <c r="G980" s="196"/>
      <c r="H980" s="196"/>
      <c r="I980" s="196"/>
      <c r="J980" s="196"/>
      <c r="K980" s="197"/>
      <c r="L980" s="197"/>
      <c r="M980" s="197"/>
      <c r="N980" s="197"/>
      <c r="O980" s="197"/>
      <c r="P980" s="197"/>
      <c r="Q980" s="198"/>
      <c r="R980" s="257"/>
      <c r="S980" s="200"/>
      <c r="T980" s="200"/>
      <c r="U980" s="43"/>
      <c r="V980" s="199"/>
      <c r="W980" s="199"/>
      <c r="X980" s="199"/>
      <c r="Y980" s="199"/>
      <c r="Z980" s="199"/>
      <c r="AA980" s="43"/>
      <c r="AB980" s="199"/>
      <c r="AC980" s="196"/>
      <c r="AD980" s="461"/>
    </row>
    <row r="981" spans="1:30" ht="15.75" customHeight="1" x14ac:dyDescent="0.2">
      <c r="A981" s="460"/>
      <c r="B981" s="460"/>
      <c r="C981" s="194"/>
      <c r="D981" s="43"/>
      <c r="E981" s="43"/>
      <c r="F981" s="43"/>
      <c r="G981" s="196"/>
      <c r="H981" s="196"/>
      <c r="I981" s="196"/>
      <c r="J981" s="196"/>
      <c r="K981" s="197"/>
      <c r="L981" s="197"/>
      <c r="M981" s="197"/>
      <c r="N981" s="197"/>
      <c r="O981" s="197"/>
      <c r="P981" s="197"/>
      <c r="Q981" s="198"/>
      <c r="R981" s="257"/>
      <c r="S981" s="200"/>
      <c r="T981" s="200"/>
      <c r="U981" s="43"/>
      <c r="V981" s="199"/>
      <c r="W981" s="199"/>
      <c r="X981" s="199"/>
      <c r="Y981" s="199"/>
      <c r="Z981" s="199"/>
      <c r="AA981" s="43"/>
      <c r="AB981" s="199"/>
      <c r="AC981" s="196"/>
      <c r="AD981" s="461"/>
    </row>
    <row r="982" spans="1:30" ht="15.75" customHeight="1" x14ac:dyDescent="0.2">
      <c r="A982" s="460"/>
      <c r="B982" s="460"/>
      <c r="C982" s="194"/>
      <c r="D982" s="43"/>
      <c r="E982" s="43"/>
      <c r="F982" s="43"/>
      <c r="G982" s="196"/>
      <c r="H982" s="196"/>
      <c r="I982" s="196"/>
      <c r="J982" s="196"/>
      <c r="K982" s="197"/>
      <c r="L982" s="197"/>
      <c r="M982" s="197"/>
      <c r="N982" s="197"/>
      <c r="O982" s="197"/>
      <c r="P982" s="197"/>
      <c r="Q982" s="198"/>
      <c r="R982" s="257"/>
      <c r="S982" s="200"/>
      <c r="T982" s="200"/>
      <c r="U982" s="43"/>
      <c r="V982" s="199"/>
      <c r="W982" s="199"/>
      <c r="X982" s="199"/>
      <c r="Y982" s="199"/>
      <c r="Z982" s="199"/>
      <c r="AA982" s="43"/>
      <c r="AB982" s="199"/>
      <c r="AC982" s="196"/>
      <c r="AD982" s="461"/>
    </row>
    <row r="983" spans="1:30" ht="15.75" customHeight="1" x14ac:dyDescent="0.2">
      <c r="A983" s="460"/>
      <c r="B983" s="460"/>
      <c r="C983" s="194"/>
      <c r="D983" s="43"/>
      <c r="E983" s="43"/>
      <c r="F983" s="43"/>
      <c r="G983" s="196"/>
      <c r="H983" s="196"/>
      <c r="I983" s="196"/>
      <c r="J983" s="196"/>
      <c r="K983" s="197"/>
      <c r="L983" s="197"/>
      <c r="M983" s="197"/>
      <c r="N983" s="197"/>
      <c r="O983" s="197"/>
      <c r="P983" s="197"/>
      <c r="Q983" s="198"/>
      <c r="R983" s="257"/>
      <c r="S983" s="200"/>
      <c r="T983" s="200"/>
      <c r="U983" s="43"/>
      <c r="V983" s="199"/>
      <c r="W983" s="199"/>
      <c r="X983" s="199"/>
      <c r="Y983" s="199"/>
      <c r="Z983" s="199"/>
      <c r="AA983" s="43"/>
      <c r="AB983" s="199"/>
      <c r="AC983" s="196"/>
      <c r="AD983" s="461"/>
    </row>
    <row r="984" spans="1:30" ht="15.75" customHeight="1" x14ac:dyDescent="0.2">
      <c r="A984" s="460"/>
      <c r="B984" s="460"/>
      <c r="C984" s="194"/>
      <c r="D984" s="43"/>
      <c r="E984" s="43"/>
      <c r="F984" s="43"/>
      <c r="G984" s="196"/>
      <c r="H984" s="196"/>
      <c r="I984" s="196"/>
      <c r="J984" s="196"/>
      <c r="K984" s="197"/>
      <c r="L984" s="197"/>
      <c r="M984" s="197"/>
      <c r="N984" s="197"/>
      <c r="O984" s="197"/>
      <c r="P984" s="197"/>
      <c r="Q984" s="198"/>
      <c r="R984" s="257"/>
      <c r="S984" s="200"/>
      <c r="T984" s="200"/>
      <c r="U984" s="43"/>
      <c r="V984" s="199"/>
      <c r="W984" s="199"/>
      <c r="X984" s="199"/>
      <c r="Y984" s="199"/>
      <c r="Z984" s="199"/>
      <c r="AA984" s="43"/>
      <c r="AB984" s="199"/>
      <c r="AC984" s="196"/>
      <c r="AD984" s="461"/>
    </row>
    <row r="985" spans="1:30" ht="15.75" customHeight="1" x14ac:dyDescent="0.2">
      <c r="A985" s="460"/>
      <c r="B985" s="460"/>
      <c r="C985" s="194"/>
      <c r="D985" s="43"/>
      <c r="E985" s="43"/>
      <c r="F985" s="43"/>
      <c r="G985" s="196"/>
      <c r="H985" s="196"/>
      <c r="I985" s="196"/>
      <c r="J985" s="196"/>
      <c r="K985" s="197"/>
      <c r="L985" s="197"/>
      <c r="M985" s="197"/>
      <c r="N985" s="197"/>
      <c r="O985" s="197"/>
      <c r="P985" s="197"/>
      <c r="Q985" s="198"/>
      <c r="R985" s="257"/>
      <c r="S985" s="200"/>
      <c r="T985" s="200"/>
      <c r="U985" s="43"/>
      <c r="V985" s="199"/>
      <c r="W985" s="199"/>
      <c r="X985" s="199"/>
      <c r="Y985" s="199"/>
      <c r="Z985" s="199"/>
      <c r="AA985" s="43"/>
      <c r="AB985" s="199"/>
      <c r="AC985" s="196"/>
      <c r="AD985" s="461"/>
    </row>
    <row r="986" spans="1:30" ht="15.75" customHeight="1" x14ac:dyDescent="0.2">
      <c r="A986" s="460"/>
      <c r="B986" s="460"/>
      <c r="C986" s="194"/>
      <c r="D986" s="43"/>
      <c r="E986" s="43"/>
      <c r="F986" s="43"/>
      <c r="G986" s="196"/>
      <c r="H986" s="196"/>
      <c r="I986" s="196"/>
      <c r="J986" s="196"/>
      <c r="K986" s="197"/>
      <c r="L986" s="197"/>
      <c r="M986" s="197"/>
      <c r="N986" s="197"/>
      <c r="O986" s="197"/>
      <c r="P986" s="197"/>
      <c r="Q986" s="198"/>
      <c r="R986" s="257"/>
      <c r="S986" s="200"/>
      <c r="T986" s="200"/>
      <c r="U986" s="43"/>
      <c r="V986" s="199"/>
      <c r="W986" s="199"/>
      <c r="X986" s="199"/>
      <c r="Y986" s="199"/>
      <c r="Z986" s="199"/>
      <c r="AA986" s="43"/>
      <c r="AB986" s="199"/>
      <c r="AC986" s="196"/>
      <c r="AD986" s="461"/>
    </row>
    <row r="987" spans="1:30" ht="15.75" customHeight="1" x14ac:dyDescent="0.2">
      <c r="A987" s="460"/>
      <c r="B987" s="460"/>
      <c r="C987" s="194"/>
      <c r="D987" s="43"/>
      <c r="E987" s="43"/>
      <c r="F987" s="43"/>
      <c r="G987" s="196"/>
      <c r="H987" s="196"/>
      <c r="I987" s="196"/>
      <c r="J987" s="196"/>
      <c r="K987" s="197"/>
      <c r="L987" s="197"/>
      <c r="M987" s="197"/>
      <c r="N987" s="197"/>
      <c r="O987" s="197"/>
      <c r="P987" s="197"/>
      <c r="Q987" s="198"/>
      <c r="R987" s="257"/>
      <c r="S987" s="200"/>
      <c r="T987" s="200"/>
      <c r="U987" s="43"/>
      <c r="V987" s="199"/>
      <c r="W987" s="199"/>
      <c r="X987" s="199"/>
      <c r="Y987" s="199"/>
      <c r="Z987" s="199"/>
      <c r="AA987" s="43"/>
      <c r="AB987" s="199"/>
      <c r="AC987" s="196"/>
      <c r="AD987" s="461"/>
    </row>
    <row r="988" spans="1:30" ht="15.75" customHeight="1" x14ac:dyDescent="0.2">
      <c r="A988" s="460"/>
      <c r="B988" s="460"/>
      <c r="C988" s="194"/>
      <c r="D988" s="43"/>
      <c r="E988" s="43"/>
      <c r="F988" s="43"/>
      <c r="G988" s="196"/>
      <c r="H988" s="196"/>
      <c r="I988" s="196"/>
      <c r="J988" s="196"/>
      <c r="K988" s="197"/>
      <c r="L988" s="197"/>
      <c r="M988" s="197"/>
      <c r="N988" s="197"/>
      <c r="O988" s="197"/>
      <c r="P988" s="197"/>
      <c r="Q988" s="198"/>
      <c r="R988" s="257"/>
      <c r="S988" s="200"/>
      <c r="T988" s="200"/>
      <c r="U988" s="43"/>
      <c r="V988" s="199"/>
      <c r="W988" s="199"/>
      <c r="X988" s="199"/>
      <c r="Y988" s="199"/>
      <c r="Z988" s="199"/>
      <c r="AA988" s="43"/>
      <c r="AB988" s="199"/>
      <c r="AC988" s="196"/>
      <c r="AD988" s="461"/>
    </row>
    <row r="989" spans="1:30" ht="15.75" customHeight="1" x14ac:dyDescent="0.2">
      <c r="A989" s="460"/>
      <c r="B989" s="460"/>
      <c r="C989" s="194"/>
      <c r="D989" s="43"/>
      <c r="E989" s="43"/>
      <c r="F989" s="43"/>
      <c r="G989" s="196"/>
      <c r="H989" s="196"/>
      <c r="I989" s="196"/>
      <c r="J989" s="196"/>
      <c r="K989" s="197"/>
      <c r="L989" s="197"/>
      <c r="M989" s="197"/>
      <c r="N989" s="197"/>
      <c r="O989" s="197"/>
      <c r="P989" s="197"/>
      <c r="Q989" s="198"/>
      <c r="R989" s="257"/>
      <c r="S989" s="200"/>
      <c r="T989" s="200"/>
      <c r="U989" s="43"/>
      <c r="V989" s="199"/>
      <c r="W989" s="199"/>
      <c r="X989" s="199"/>
      <c r="Y989" s="199"/>
      <c r="Z989" s="199"/>
      <c r="AA989" s="43"/>
      <c r="AB989" s="199"/>
      <c r="AC989" s="196"/>
      <c r="AD989" s="461"/>
    </row>
    <row r="990" spans="1:30" ht="15.75" customHeight="1" x14ac:dyDescent="0.2">
      <c r="A990" s="460"/>
      <c r="B990" s="460"/>
      <c r="C990" s="194"/>
      <c r="D990" s="43"/>
      <c r="E990" s="43"/>
      <c r="F990" s="43"/>
      <c r="G990" s="196"/>
      <c r="H990" s="196"/>
      <c r="I990" s="196"/>
      <c r="J990" s="196"/>
      <c r="K990" s="197"/>
      <c r="L990" s="197"/>
      <c r="M990" s="197"/>
      <c r="N990" s="197"/>
      <c r="O990" s="197"/>
      <c r="P990" s="197"/>
      <c r="Q990" s="198"/>
      <c r="R990" s="257"/>
      <c r="S990" s="200"/>
      <c r="T990" s="200"/>
      <c r="U990" s="43"/>
      <c r="V990" s="199"/>
      <c r="W990" s="199"/>
      <c r="X990" s="199"/>
      <c r="Y990" s="199"/>
      <c r="Z990" s="199"/>
      <c r="AA990" s="43"/>
      <c r="AB990" s="199"/>
      <c r="AC990" s="196"/>
      <c r="AD990" s="461"/>
    </row>
    <row r="991" spans="1:30" ht="15.75" customHeight="1" x14ac:dyDescent="0.2">
      <c r="A991" s="460"/>
      <c r="B991" s="460"/>
      <c r="C991" s="194"/>
      <c r="D991" s="43"/>
      <c r="E991" s="43"/>
      <c r="F991" s="43"/>
      <c r="G991" s="196"/>
      <c r="H991" s="196"/>
      <c r="I991" s="196"/>
      <c r="J991" s="196"/>
      <c r="K991" s="197"/>
      <c r="L991" s="197"/>
      <c r="M991" s="197"/>
      <c r="N991" s="197"/>
      <c r="O991" s="197"/>
      <c r="P991" s="197"/>
      <c r="Q991" s="198"/>
      <c r="R991" s="257"/>
      <c r="S991" s="200"/>
      <c r="T991" s="200"/>
      <c r="U991" s="43"/>
      <c r="V991" s="199"/>
      <c r="W991" s="199"/>
      <c r="X991" s="199"/>
      <c r="Y991" s="199"/>
      <c r="Z991" s="199"/>
      <c r="AA991" s="43"/>
      <c r="AB991" s="199"/>
      <c r="AC991" s="196"/>
      <c r="AD991" s="461"/>
    </row>
    <row r="992" spans="1:30" ht="15.75" customHeight="1" x14ac:dyDescent="0.2">
      <c r="A992" s="460"/>
      <c r="B992" s="460"/>
      <c r="C992" s="194"/>
      <c r="D992" s="43"/>
      <c r="E992" s="43"/>
      <c r="F992" s="43"/>
      <c r="G992" s="196"/>
      <c r="H992" s="196"/>
      <c r="I992" s="196"/>
      <c r="J992" s="196"/>
      <c r="K992" s="197"/>
      <c r="L992" s="197"/>
      <c r="M992" s="197"/>
      <c r="N992" s="197"/>
      <c r="O992" s="197"/>
      <c r="P992" s="197"/>
      <c r="Q992" s="198"/>
      <c r="R992" s="257"/>
      <c r="S992" s="200"/>
      <c r="T992" s="200"/>
      <c r="U992" s="43"/>
      <c r="V992" s="199"/>
      <c r="W992" s="199"/>
      <c r="X992" s="199"/>
      <c r="Y992" s="199"/>
      <c r="Z992" s="199"/>
      <c r="AA992" s="43"/>
      <c r="AB992" s="199"/>
      <c r="AC992" s="196"/>
      <c r="AD992" s="461"/>
    </row>
    <row r="993" spans="1:30" ht="15.75" customHeight="1" x14ac:dyDescent="0.2">
      <c r="A993" s="460"/>
      <c r="B993" s="460"/>
      <c r="C993" s="194"/>
      <c r="D993" s="43"/>
      <c r="E993" s="43"/>
      <c r="F993" s="43"/>
      <c r="G993" s="196"/>
      <c r="H993" s="196"/>
      <c r="I993" s="196"/>
      <c r="J993" s="196"/>
      <c r="K993" s="197"/>
      <c r="L993" s="197"/>
      <c r="M993" s="197"/>
      <c r="N993" s="197"/>
      <c r="O993" s="197"/>
      <c r="P993" s="197"/>
      <c r="Q993" s="198"/>
      <c r="R993" s="257"/>
      <c r="S993" s="200"/>
      <c r="T993" s="200"/>
      <c r="U993" s="43"/>
      <c r="V993" s="199"/>
      <c r="W993" s="199"/>
      <c r="X993" s="199"/>
      <c r="Y993" s="199"/>
      <c r="Z993" s="199"/>
      <c r="AA993" s="43"/>
      <c r="AB993" s="199"/>
      <c r="AC993" s="196"/>
      <c r="AD993" s="461"/>
    </row>
    <row r="994" spans="1:30" ht="15.75" customHeight="1" x14ac:dyDescent="0.2">
      <c r="A994" s="460"/>
      <c r="B994" s="460"/>
      <c r="C994" s="194"/>
      <c r="D994" s="43"/>
      <c r="E994" s="43"/>
      <c r="F994" s="43"/>
      <c r="G994" s="196"/>
      <c r="H994" s="196"/>
      <c r="I994" s="196"/>
      <c r="J994" s="196"/>
      <c r="K994" s="197"/>
      <c r="L994" s="197"/>
      <c r="M994" s="197"/>
      <c r="N994" s="197"/>
      <c r="O994" s="197"/>
      <c r="P994" s="197"/>
      <c r="Q994" s="198"/>
      <c r="R994" s="257"/>
      <c r="S994" s="200"/>
      <c r="T994" s="200"/>
      <c r="U994" s="43"/>
      <c r="V994" s="199"/>
      <c r="W994" s="199"/>
      <c r="X994" s="199"/>
      <c r="Y994" s="199"/>
      <c r="Z994" s="199"/>
      <c r="AA994" s="43"/>
      <c r="AB994" s="199"/>
      <c r="AC994" s="196"/>
      <c r="AD994" s="461"/>
    </row>
    <row r="995" spans="1:30" ht="15.75" customHeight="1" x14ac:dyDescent="0.2">
      <c r="A995" s="460"/>
      <c r="B995" s="460"/>
      <c r="C995" s="194"/>
      <c r="D995" s="43"/>
      <c r="E995" s="43"/>
      <c r="F995" s="43"/>
      <c r="G995" s="196"/>
      <c r="H995" s="196"/>
      <c r="I995" s="196"/>
      <c r="J995" s="196"/>
      <c r="K995" s="197"/>
      <c r="L995" s="197"/>
      <c r="M995" s="197"/>
      <c r="N995" s="197"/>
      <c r="O995" s="197"/>
      <c r="P995" s="197"/>
      <c r="Q995" s="198"/>
      <c r="R995" s="257"/>
      <c r="S995" s="200"/>
      <c r="T995" s="200"/>
      <c r="U995" s="43"/>
      <c r="V995" s="199"/>
      <c r="W995" s="199"/>
      <c r="X995" s="199"/>
      <c r="Y995" s="199"/>
      <c r="Z995" s="199"/>
      <c r="AA995" s="43"/>
      <c r="AB995" s="199"/>
      <c r="AC995" s="196"/>
      <c r="AD995" s="461"/>
    </row>
    <row r="996" spans="1:30" ht="15.75" customHeight="1" x14ac:dyDescent="0.2">
      <c r="A996" s="460"/>
      <c r="B996" s="460"/>
      <c r="C996" s="194"/>
      <c r="D996" s="43"/>
      <c r="E996" s="43"/>
      <c r="F996" s="43"/>
      <c r="G996" s="196"/>
      <c r="H996" s="196"/>
      <c r="I996" s="196"/>
      <c r="J996" s="196"/>
      <c r="K996" s="197"/>
      <c r="L996" s="197"/>
      <c r="M996" s="197"/>
      <c r="N996" s="197"/>
      <c r="O996" s="197"/>
      <c r="P996" s="197"/>
      <c r="Q996" s="198"/>
      <c r="R996" s="257"/>
      <c r="S996" s="200"/>
      <c r="T996" s="200"/>
      <c r="U996" s="43"/>
      <c r="V996" s="199"/>
      <c r="W996" s="199"/>
      <c r="X996" s="199"/>
      <c r="Y996" s="199"/>
      <c r="Z996" s="199"/>
      <c r="AA996" s="43"/>
      <c r="AB996" s="199"/>
      <c r="AC996" s="196"/>
      <c r="AD996" s="461"/>
    </row>
    <row r="997" spans="1:30" ht="15.75" customHeight="1" x14ac:dyDescent="0.2">
      <c r="A997" s="460"/>
      <c r="B997" s="460"/>
      <c r="C997" s="194"/>
      <c r="D997" s="43"/>
      <c r="E997" s="43"/>
      <c r="F997" s="43"/>
      <c r="G997" s="196"/>
      <c r="H997" s="196"/>
      <c r="I997" s="196"/>
      <c r="J997" s="196"/>
      <c r="K997" s="197"/>
      <c r="L997" s="197"/>
      <c r="M997" s="197"/>
      <c r="N997" s="197"/>
      <c r="O997" s="197"/>
      <c r="P997" s="197"/>
      <c r="Q997" s="198"/>
      <c r="R997" s="257"/>
      <c r="S997" s="200"/>
      <c r="T997" s="200"/>
      <c r="U997" s="43"/>
      <c r="V997" s="199"/>
      <c r="W997" s="199"/>
      <c r="X997" s="199"/>
      <c r="Y997" s="199"/>
      <c r="Z997" s="199"/>
      <c r="AA997" s="43"/>
      <c r="AB997" s="199"/>
      <c r="AC997" s="196"/>
      <c r="AD997" s="461"/>
    </row>
    <row r="998" spans="1:30" ht="15.75" customHeight="1" x14ac:dyDescent="0.2">
      <c r="A998" s="460"/>
      <c r="B998" s="460"/>
      <c r="C998" s="194"/>
      <c r="D998" s="43"/>
      <c r="E998" s="43"/>
      <c r="F998" s="43"/>
      <c r="G998" s="196"/>
      <c r="H998" s="196"/>
      <c r="I998" s="196"/>
      <c r="J998" s="196"/>
      <c r="K998" s="197"/>
      <c r="L998" s="197"/>
      <c r="M998" s="197"/>
      <c r="N998" s="197"/>
      <c r="O998" s="197"/>
      <c r="P998" s="197"/>
      <c r="Q998" s="198"/>
      <c r="R998" s="257"/>
      <c r="S998" s="200"/>
      <c r="T998" s="200"/>
      <c r="U998" s="43"/>
      <c r="V998" s="199"/>
      <c r="W998" s="199"/>
      <c r="X998" s="199"/>
      <c r="Y998" s="199"/>
      <c r="Z998" s="199"/>
      <c r="AA998" s="43"/>
      <c r="AB998" s="199"/>
      <c r="AC998" s="196"/>
      <c r="AD998" s="461"/>
    </row>
    <row r="999" spans="1:30" ht="15.75" customHeight="1" x14ac:dyDescent="0.2">
      <c r="A999" s="460"/>
      <c r="B999" s="460"/>
      <c r="C999" s="194"/>
      <c r="D999" s="43"/>
      <c r="E999" s="43"/>
      <c r="F999" s="43"/>
      <c r="G999" s="196"/>
      <c r="H999" s="196"/>
      <c r="I999" s="196"/>
      <c r="J999" s="196"/>
      <c r="K999" s="197"/>
      <c r="L999" s="197"/>
      <c r="M999" s="197"/>
      <c r="N999" s="197"/>
      <c r="O999" s="197"/>
      <c r="P999" s="197"/>
      <c r="Q999" s="198"/>
      <c r="R999" s="257"/>
      <c r="S999" s="200"/>
      <c r="T999" s="200"/>
      <c r="U999" s="43"/>
      <c r="V999" s="199"/>
      <c r="W999" s="199"/>
      <c r="X999" s="199"/>
      <c r="Y999" s="199"/>
      <c r="Z999" s="199"/>
      <c r="AA999" s="43"/>
      <c r="AB999" s="199"/>
      <c r="AC999" s="196"/>
      <c r="AD999" s="461"/>
    </row>
    <row r="1000" spans="1:30" ht="15.75" customHeight="1" x14ac:dyDescent="0.2">
      <c r="A1000" s="460"/>
      <c r="B1000" s="460"/>
      <c r="C1000" s="194"/>
      <c r="D1000" s="43"/>
      <c r="E1000" s="43"/>
      <c r="F1000" s="43"/>
      <c r="G1000" s="196"/>
      <c r="H1000" s="196"/>
      <c r="I1000" s="196"/>
      <c r="J1000" s="196"/>
      <c r="K1000" s="197"/>
      <c r="L1000" s="197"/>
      <c r="M1000" s="197"/>
      <c r="N1000" s="197"/>
      <c r="O1000" s="197"/>
      <c r="P1000" s="197"/>
      <c r="Q1000" s="198"/>
      <c r="R1000" s="257"/>
      <c r="S1000" s="200"/>
      <c r="T1000" s="200"/>
      <c r="U1000" s="43"/>
      <c r="V1000" s="199"/>
      <c r="W1000" s="199"/>
      <c r="X1000" s="199"/>
      <c r="Y1000" s="199"/>
      <c r="Z1000" s="199"/>
      <c r="AA1000" s="43"/>
      <c r="AB1000" s="199"/>
      <c r="AC1000" s="196"/>
      <c r="AD1000" s="461"/>
    </row>
  </sheetData>
  <autoFilter ref="A2:AD2" xr:uid="{00000000-0009-0000-0000-000010000000}"/>
  <mergeCells count="15">
    <mergeCell ref="N1:AD1"/>
    <mergeCell ref="H2:I2"/>
    <mergeCell ref="AA2:AB2"/>
    <mergeCell ref="A25:C25"/>
    <mergeCell ref="A26:C26"/>
    <mergeCell ref="A32:C32"/>
    <mergeCell ref="A33:C33"/>
    <mergeCell ref="A34:C34"/>
    <mergeCell ref="D1:F1"/>
    <mergeCell ref="G1:K1"/>
    <mergeCell ref="A27:C27"/>
    <mergeCell ref="A28:C28"/>
    <mergeCell ref="A29:C29"/>
    <mergeCell ref="A30:C30"/>
    <mergeCell ref="A31:C31"/>
  </mergeCells>
  <conditionalFormatting sqref="A25:A34">
    <cfRule type="containsText" dxfId="3" priority="1" operator="containsText" text="Uploaded">
      <formula>NOT(ISERROR(SEARCH(("Uploaded"),(A25))))</formula>
    </cfRule>
    <cfRule type="containsText" dxfId="2" priority="2" operator="containsText" text="Revised">
      <formula>NOT(ISERROR(SEARCH(("Revised"),(A25))))</formula>
    </cfRule>
    <cfRule type="containsText" dxfId="1" priority="3" operator="containsText" text="Reviewed">
      <formula>NOT(ISERROR(SEARCH(("Reviewed"),(A25))))</formula>
    </cfRule>
    <cfRule type="containsText" dxfId="0" priority="4" operator="containsText" text="Created">
      <formula>NOT(ISERROR(SEARCH(("Created"),(A25))))</formula>
    </cfRule>
  </conditionalFormatting>
  <dataValidations count="2">
    <dataValidation type="list" allowBlank="1" showErrorMessage="1" sqref="C3:C12 C15:C22" xr:uid="{00000000-0002-0000-1000-000000000000}">
      <formula1>"✔,❌"</formula1>
    </dataValidation>
    <dataValidation type="list" allowBlank="1" showErrorMessage="1" sqref="A25:A34" xr:uid="{00000000-0002-0000-1000-000001000000}">
      <formula1>"Created,Reviewed,Revised,Uploaded"</formula1>
    </dataValidation>
  </dataValidations>
  <pageMargins left="0.75" right="0.75" top="1" bottom="1" header="0" footer="0"/>
  <pageSetup paperSize="8" fitToHeight="0"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R1000"/>
  <sheetViews>
    <sheetView showGridLines="0" workbookViewId="0">
      <pane xSplit="9" ySplit="2" topLeftCell="J3" activePane="bottomRight" state="frozen"/>
      <selection pane="topRight" activeCell="J1" sqref="J1"/>
      <selection pane="bottomLeft" activeCell="A3" sqref="A3"/>
      <selection pane="bottomRight" activeCell="J3" sqref="J3"/>
    </sheetView>
  </sheetViews>
  <sheetFormatPr baseColWidth="10" defaultColWidth="11.1640625" defaultRowHeight="15" customHeight="1" outlineLevelCol="1" x14ac:dyDescent="0.2"/>
  <cols>
    <col min="1" max="6" width="20.83203125" customWidth="1"/>
    <col min="7" max="9" width="10.83203125" hidden="1" customWidth="1"/>
    <col min="10" max="11" width="20.83203125" customWidth="1"/>
    <col min="12" max="12" width="20.83203125" hidden="1" customWidth="1"/>
    <col min="13" max="17" width="20.83203125" customWidth="1"/>
    <col min="18" max="36" width="20.83203125" hidden="1" customWidth="1" outlineLevel="1"/>
    <col min="37" max="41" width="7.5" hidden="1" customWidth="1"/>
    <col min="42" max="43" width="40.5" customWidth="1"/>
    <col min="44" max="44" width="58.83203125" customWidth="1"/>
  </cols>
  <sheetData>
    <row r="1" spans="1:44" ht="34.5" customHeight="1" x14ac:dyDescent="0.2">
      <c r="A1" s="92" t="s">
        <v>12324</v>
      </c>
      <c r="B1" s="92" t="s">
        <v>1762</v>
      </c>
      <c r="C1" s="92" t="s">
        <v>1763</v>
      </c>
      <c r="D1" s="515" t="s">
        <v>1764</v>
      </c>
      <c r="E1" s="478"/>
      <c r="F1" s="479"/>
      <c r="G1" s="516" t="s">
        <v>29</v>
      </c>
      <c r="H1" s="478"/>
      <c r="I1" s="479"/>
      <c r="J1" s="517" t="s">
        <v>1765</v>
      </c>
      <c r="K1" s="478"/>
      <c r="L1" s="478"/>
      <c r="M1" s="478"/>
      <c r="N1" s="478"/>
      <c r="O1" s="479"/>
      <c r="P1" s="93" t="s">
        <v>1766</v>
      </c>
      <c r="Q1" s="93" t="s">
        <v>1767</v>
      </c>
      <c r="R1" s="518" t="s">
        <v>1768</v>
      </c>
      <c r="S1" s="478"/>
      <c r="T1" s="478"/>
      <c r="U1" s="478"/>
      <c r="V1" s="478"/>
      <c r="W1" s="478"/>
      <c r="X1" s="478"/>
      <c r="Y1" s="478"/>
      <c r="Z1" s="478"/>
      <c r="AA1" s="478"/>
      <c r="AB1" s="478"/>
      <c r="AC1" s="478"/>
      <c r="AD1" s="478"/>
      <c r="AE1" s="478"/>
      <c r="AF1" s="478"/>
      <c r="AG1" s="478"/>
      <c r="AH1" s="478"/>
      <c r="AI1" s="478"/>
      <c r="AJ1" s="479"/>
      <c r="AK1" s="92" t="s">
        <v>1769</v>
      </c>
      <c r="AL1" s="92" t="s">
        <v>1770</v>
      </c>
      <c r="AM1" s="92" t="s">
        <v>1771</v>
      </c>
      <c r="AN1" s="16"/>
      <c r="AO1" s="16"/>
      <c r="AP1" s="16" t="s">
        <v>1772</v>
      </c>
      <c r="AQ1" s="16" t="s">
        <v>1773</v>
      </c>
      <c r="AR1" s="16" t="s">
        <v>1774</v>
      </c>
    </row>
    <row r="2" spans="1:44" ht="54.75" customHeight="1" x14ac:dyDescent="0.2">
      <c r="A2" s="92"/>
      <c r="B2" s="92"/>
      <c r="C2" s="92"/>
      <c r="D2" s="92" t="s">
        <v>1775</v>
      </c>
      <c r="E2" s="92" t="s">
        <v>1776</v>
      </c>
      <c r="F2" s="92" t="s">
        <v>1777</v>
      </c>
      <c r="G2" s="94" t="s">
        <v>1778</v>
      </c>
      <c r="H2" s="94" t="s">
        <v>1779</v>
      </c>
      <c r="I2" s="95" t="s">
        <v>1780</v>
      </c>
      <c r="J2" s="96" t="s">
        <v>1781</v>
      </c>
      <c r="K2" s="519" t="s">
        <v>1782</v>
      </c>
      <c r="L2" s="478"/>
      <c r="M2" s="479"/>
      <c r="N2" s="96" t="s">
        <v>1783</v>
      </c>
      <c r="O2" s="96" t="s">
        <v>1784</v>
      </c>
      <c r="P2" s="93"/>
      <c r="Q2" s="93"/>
      <c r="R2" s="93" t="s">
        <v>1785</v>
      </c>
      <c r="S2" s="93" t="s">
        <v>1786</v>
      </c>
      <c r="T2" s="93" t="s">
        <v>1787</v>
      </c>
      <c r="U2" s="93" t="s">
        <v>1788</v>
      </c>
      <c r="V2" s="93" t="s">
        <v>1789</v>
      </c>
      <c r="W2" s="97" t="s">
        <v>1790</v>
      </c>
      <c r="X2" s="93" t="s">
        <v>1791</v>
      </c>
      <c r="Y2" s="93" t="s">
        <v>1792</v>
      </c>
      <c r="Z2" s="93" t="s">
        <v>1793</v>
      </c>
      <c r="AA2" s="93" t="s">
        <v>1794</v>
      </c>
      <c r="AB2" s="93" t="s">
        <v>1781</v>
      </c>
      <c r="AC2" s="93" t="s">
        <v>1795</v>
      </c>
      <c r="AD2" s="93" t="s">
        <v>1796</v>
      </c>
      <c r="AE2" s="520" t="s">
        <v>1782</v>
      </c>
      <c r="AF2" s="479"/>
      <c r="AG2" s="93" t="s">
        <v>1783</v>
      </c>
      <c r="AH2" s="98" t="s">
        <v>1797</v>
      </c>
      <c r="AI2" s="520" t="s">
        <v>1798</v>
      </c>
      <c r="AJ2" s="479"/>
      <c r="AK2" s="92"/>
      <c r="AL2" s="92"/>
      <c r="AM2" s="92"/>
      <c r="AN2" s="16"/>
      <c r="AO2" s="16"/>
      <c r="AP2" s="16"/>
      <c r="AQ2" s="16"/>
      <c r="AR2" s="16"/>
    </row>
    <row r="3" spans="1:44" ht="18" customHeight="1" x14ac:dyDescent="0.2">
      <c r="A3" s="462" t="s">
        <v>4124</v>
      </c>
      <c r="B3" s="462" t="s">
        <v>115</v>
      </c>
      <c r="C3" s="289" t="s">
        <v>125</v>
      </c>
      <c r="D3" s="289" t="s">
        <v>126</v>
      </c>
      <c r="E3" s="289" t="s">
        <v>4135</v>
      </c>
      <c r="F3" s="289" t="s">
        <v>4141</v>
      </c>
      <c r="G3" s="118"/>
      <c r="H3" s="118"/>
      <c r="I3" s="463"/>
      <c r="J3" s="289" t="s">
        <v>4143</v>
      </c>
      <c r="K3" s="289" t="s">
        <v>4128</v>
      </c>
      <c r="L3" s="289" t="s">
        <v>4129</v>
      </c>
      <c r="M3" s="464" t="s">
        <v>4130</v>
      </c>
      <c r="N3" s="464" t="s">
        <v>4131</v>
      </c>
      <c r="O3" s="281" t="s">
        <v>1043</v>
      </c>
      <c r="P3" s="281" t="s">
        <v>4144</v>
      </c>
      <c r="Q3" s="281" t="str">
        <f t="shared" ref="Q3:Q11" si="0">E3</f>
        <v>Ch 8 Practice 1.2.1: Finding the number of equal groups</v>
      </c>
      <c r="R3" s="281" t="s">
        <v>1812</v>
      </c>
      <c r="S3" s="281" t="s">
        <v>1041</v>
      </c>
      <c r="T3" s="281" t="s">
        <v>1042</v>
      </c>
      <c r="U3" s="281" t="s">
        <v>33</v>
      </c>
      <c r="V3" s="289" t="s">
        <v>4133</v>
      </c>
      <c r="W3" s="287">
        <v>9789814969383</v>
      </c>
      <c r="X3" s="281">
        <v>125</v>
      </c>
      <c r="Y3" s="289" t="s">
        <v>1814</v>
      </c>
      <c r="Z3" s="289" t="s">
        <v>4017</v>
      </c>
      <c r="AA3" s="289" t="s">
        <v>4134</v>
      </c>
      <c r="AB3" s="289" t="str">
        <f t="shared" ref="AB3:AB11" si="1">J3</f>
        <v>2.086 Find the number of equal groups using number lines M2NS-IIIa-49</v>
      </c>
      <c r="AC3" s="289" t="str">
        <f t="shared" ref="AC3:AD3" si="2">Y3</f>
        <v>1. Numbers and Number Sense</v>
      </c>
      <c r="AD3" s="289" t="str">
        <f t="shared" si="2"/>
        <v>G2.1.03  Multiplication / Division</v>
      </c>
      <c r="AE3" s="289" t="str">
        <f t="shared" ref="AE3:AE11" si="3">K3</f>
        <v>M2NS-IIIa-49</v>
      </c>
      <c r="AF3" s="465" t="str">
        <f t="shared" ref="AF3:AG3" si="4">M3</f>
        <v>M2NS-IIIa-49: Visualizes and represents division as equal sharing, repeated subtraction, equal jumps on the number line and using formation of equal groups of objects.</v>
      </c>
      <c r="AG3" s="289" t="str">
        <f t="shared" si="4"/>
        <v>2.042 Visualizes and represents division as equal sharing, repeated subtraction, equal jumps on the number line M2NS-IIIa-49</v>
      </c>
      <c r="AH3" s="290">
        <v>8</v>
      </c>
      <c r="AI3" s="290"/>
      <c r="AJ3" s="290"/>
      <c r="AK3" s="289"/>
      <c r="AL3" s="289"/>
      <c r="AM3" s="289"/>
      <c r="AN3" s="466"/>
      <c r="AO3" s="466"/>
      <c r="AP3" s="467" t="s">
        <v>12325</v>
      </c>
      <c r="AQ3" s="467" t="str">
        <f t="shared" ref="AQ3:AQ11" si="5">IF($AP3="Raw Manuscript created","Editor to review",IF($AP3="Manuscript reviewed by Editor","Author to revise",IF($AP3="Manuscript revised by Author","Editor to review",IF($AP3="Manuscript finalised by Editor","Evonne to PFP",IF($AP3="Manuscript approved by Evonne","Evelyn to upload to Learnosity",IF($AP3="Manuscript uploaded to Learnosity","Prepress to create Activity",IF($AP3="Ready practice on Learnosity","Prepress to create Activity",IF($AP3="Activity created","Editor to conduct Learnosity review",IF($AP3="Published","Completed","")))))))))</f>
        <v>Author to revise</v>
      </c>
      <c r="AR3" s="462" t="s">
        <v>12326</v>
      </c>
    </row>
    <row r="4" spans="1:44" ht="18" customHeight="1" x14ac:dyDescent="0.2">
      <c r="A4" s="61" t="s">
        <v>5913</v>
      </c>
      <c r="B4" s="61" t="s">
        <v>5914</v>
      </c>
      <c r="C4" s="61" t="s">
        <v>5930</v>
      </c>
      <c r="D4" s="61" t="s">
        <v>5931</v>
      </c>
      <c r="E4" s="61" t="s">
        <v>5932</v>
      </c>
      <c r="F4" s="61" t="s">
        <v>5933</v>
      </c>
      <c r="G4" s="111"/>
      <c r="H4" s="111"/>
      <c r="I4" s="468"/>
      <c r="J4" s="41" t="s">
        <v>5934</v>
      </c>
      <c r="K4" s="41" t="s">
        <v>5920</v>
      </c>
      <c r="L4" s="41" t="s">
        <v>5921</v>
      </c>
      <c r="M4" s="41" t="s">
        <v>5922</v>
      </c>
      <c r="N4" s="41" t="s">
        <v>5923</v>
      </c>
      <c r="O4" s="83" t="s">
        <v>1043</v>
      </c>
      <c r="P4" s="102" t="s">
        <v>5935</v>
      </c>
      <c r="Q4" s="83" t="str">
        <f t="shared" si="0"/>
        <v>Ch 9 Practice 1.2.1: Express meters and centimeters in centimeters</v>
      </c>
      <c r="R4" s="83" t="s">
        <v>1812</v>
      </c>
      <c r="S4" s="83" t="s">
        <v>1041</v>
      </c>
      <c r="T4" s="83" t="s">
        <v>1042</v>
      </c>
      <c r="U4" s="102" t="s">
        <v>37</v>
      </c>
      <c r="V4" s="102" t="s">
        <v>5925</v>
      </c>
      <c r="W4" s="104">
        <v>9789814969413</v>
      </c>
      <c r="X4" s="278">
        <v>4</v>
      </c>
      <c r="Y4" s="102" t="s">
        <v>2600</v>
      </c>
      <c r="Z4" s="102" t="s">
        <v>5926</v>
      </c>
      <c r="AA4" s="102" t="s">
        <v>5927</v>
      </c>
      <c r="AB4" s="61" t="str">
        <f t="shared" si="1"/>
        <v>3.109 Express meters and centimeters in centimeters M3ME-IVb-39</v>
      </c>
      <c r="AC4" s="102" t="str">
        <f t="shared" ref="AC4:AD4" si="6">Y4</f>
        <v>2. Measurement</v>
      </c>
      <c r="AD4" s="102" t="str">
        <f t="shared" si="6"/>
        <v>G3.2.01 Length</v>
      </c>
      <c r="AE4" s="83" t="str">
        <f t="shared" si="3"/>
        <v>M3ME-IVb-39</v>
      </c>
      <c r="AF4" s="102" t="str">
        <f t="shared" ref="AF4:AG4" si="7">M4</f>
        <v>M3ME-IVb-39: Visualizes, and represents, and converts common units of measure from larger to smaller unit and vice versa: meter and centimeter, kilogram and gram, liter and milliliter.</v>
      </c>
      <c r="AG4" s="84" t="str">
        <f t="shared" si="7"/>
        <v>3.066 Visualizes, and represents, and converts common units of measure from larger to smaller unit and vice versa M3ME-IVb-39</v>
      </c>
      <c r="AH4" s="107">
        <v>9</v>
      </c>
      <c r="AI4" s="107"/>
      <c r="AJ4" s="107"/>
      <c r="AK4" s="102"/>
      <c r="AL4" s="83"/>
      <c r="AM4" s="102"/>
      <c r="AN4" s="102"/>
      <c r="AO4" s="103"/>
      <c r="AP4" s="103" t="s">
        <v>12325</v>
      </c>
      <c r="AQ4" s="103" t="str">
        <f t="shared" si="5"/>
        <v>Author to revise</v>
      </c>
      <c r="AR4" s="41" t="s">
        <v>12327</v>
      </c>
    </row>
    <row r="5" spans="1:44" ht="18" customHeight="1" x14ac:dyDescent="0.2">
      <c r="A5" s="61" t="s">
        <v>5913</v>
      </c>
      <c r="B5" s="61" t="s">
        <v>5914</v>
      </c>
      <c r="C5" s="61" t="s">
        <v>5936</v>
      </c>
      <c r="D5" s="61" t="s">
        <v>5937</v>
      </c>
      <c r="E5" s="61" t="s">
        <v>5938</v>
      </c>
      <c r="F5" s="61" t="s">
        <v>5939</v>
      </c>
      <c r="G5" s="111"/>
      <c r="H5" s="111"/>
      <c r="I5" s="468"/>
      <c r="J5" s="41" t="s">
        <v>5941</v>
      </c>
      <c r="K5" s="41" t="s">
        <v>5920</v>
      </c>
      <c r="L5" s="41" t="s">
        <v>5921</v>
      </c>
      <c r="M5" s="41" t="s">
        <v>5922</v>
      </c>
      <c r="N5" s="41" t="s">
        <v>5923</v>
      </c>
      <c r="O5" s="83" t="s">
        <v>1043</v>
      </c>
      <c r="P5" s="102" t="s">
        <v>5942</v>
      </c>
      <c r="Q5" s="83" t="str">
        <f t="shared" si="0"/>
        <v>Ch 9 Practice 1.3.1: Express centimeters in meters and centimeters</v>
      </c>
      <c r="R5" s="83" t="s">
        <v>1812</v>
      </c>
      <c r="S5" s="83" t="s">
        <v>1041</v>
      </c>
      <c r="T5" s="83" t="s">
        <v>1042</v>
      </c>
      <c r="U5" s="102" t="s">
        <v>37</v>
      </c>
      <c r="V5" s="102" t="s">
        <v>5925</v>
      </c>
      <c r="W5" s="104">
        <v>9789814969413</v>
      </c>
      <c r="X5" s="278">
        <v>4</v>
      </c>
      <c r="Y5" s="102" t="s">
        <v>2600</v>
      </c>
      <c r="Z5" s="102" t="s">
        <v>5926</v>
      </c>
      <c r="AA5" s="102" t="s">
        <v>5927</v>
      </c>
      <c r="AB5" s="61" t="str">
        <f t="shared" si="1"/>
        <v>3.110 Express centimeters in meters and centimeters M3ME-IVb-39</v>
      </c>
      <c r="AC5" s="102" t="str">
        <f t="shared" ref="AC5:AD5" si="8">Y5</f>
        <v>2. Measurement</v>
      </c>
      <c r="AD5" s="102" t="str">
        <f t="shared" si="8"/>
        <v>G3.2.01 Length</v>
      </c>
      <c r="AE5" s="83" t="str">
        <f t="shared" si="3"/>
        <v>M3ME-IVb-39</v>
      </c>
      <c r="AF5" s="102" t="str">
        <f t="shared" ref="AF5:AG5" si="9">M5</f>
        <v>M3ME-IVb-39: Visualizes, and represents, and converts common units of measure from larger to smaller unit and vice versa: meter and centimeter, kilogram and gram, liter and milliliter.</v>
      </c>
      <c r="AG5" s="84" t="str">
        <f t="shared" si="9"/>
        <v>3.066 Visualizes, and represents, and converts common units of measure from larger to smaller unit and vice versa M3ME-IVb-39</v>
      </c>
      <c r="AH5" s="107">
        <v>9</v>
      </c>
      <c r="AI5" s="107"/>
      <c r="AJ5" s="107"/>
      <c r="AK5" s="102"/>
      <c r="AL5" s="83"/>
      <c r="AM5" s="102"/>
      <c r="AN5" s="102"/>
      <c r="AO5" s="103"/>
      <c r="AP5" s="103" t="s">
        <v>12325</v>
      </c>
      <c r="AQ5" s="103" t="str">
        <f t="shared" si="5"/>
        <v>Author to revise</v>
      </c>
      <c r="AR5" s="61" t="s">
        <v>12328</v>
      </c>
    </row>
    <row r="6" spans="1:44" ht="18" customHeight="1" x14ac:dyDescent="0.2">
      <c r="A6" s="61" t="s">
        <v>5913</v>
      </c>
      <c r="B6" s="61" t="s">
        <v>5914</v>
      </c>
      <c r="C6" s="61" t="s">
        <v>5948</v>
      </c>
      <c r="D6" s="61" t="s">
        <v>5949</v>
      </c>
      <c r="E6" s="61" t="s">
        <v>5950</v>
      </c>
      <c r="F6" s="61" t="s">
        <v>5951</v>
      </c>
      <c r="G6" s="111"/>
      <c r="H6" s="111"/>
      <c r="I6" s="468"/>
      <c r="J6" s="41" t="s">
        <v>5952</v>
      </c>
      <c r="K6" s="41" t="s">
        <v>5920</v>
      </c>
      <c r="L6" s="41" t="s">
        <v>5921</v>
      </c>
      <c r="M6" s="41" t="s">
        <v>5922</v>
      </c>
      <c r="N6" s="41" t="s">
        <v>5923</v>
      </c>
      <c r="O6" s="83" t="s">
        <v>1043</v>
      </c>
      <c r="P6" s="102" t="s">
        <v>5953</v>
      </c>
      <c r="Q6" s="83" t="str">
        <f t="shared" si="0"/>
        <v>Ch 9 Practice 1.5.1: Add and subtract lengths in compound units (meters and centimeters)</v>
      </c>
      <c r="R6" s="83" t="s">
        <v>1812</v>
      </c>
      <c r="S6" s="83" t="s">
        <v>1041</v>
      </c>
      <c r="T6" s="83" t="s">
        <v>1042</v>
      </c>
      <c r="U6" s="102" t="s">
        <v>37</v>
      </c>
      <c r="V6" s="102" t="s">
        <v>5925</v>
      </c>
      <c r="W6" s="104">
        <v>9789814969413</v>
      </c>
      <c r="X6" s="278">
        <v>8</v>
      </c>
      <c r="Y6" s="102" t="s">
        <v>2600</v>
      </c>
      <c r="Z6" s="102" t="s">
        <v>5926</v>
      </c>
      <c r="AA6" s="102" t="s">
        <v>5927</v>
      </c>
      <c r="AB6" s="61" t="str">
        <f t="shared" si="1"/>
        <v>3.112 Add and subtract lengths in compound units M3ME-IVb-39</v>
      </c>
      <c r="AC6" s="102" t="str">
        <f t="shared" ref="AC6:AD6" si="10">Y6</f>
        <v>2. Measurement</v>
      </c>
      <c r="AD6" s="102" t="str">
        <f t="shared" si="10"/>
        <v>G3.2.01 Length</v>
      </c>
      <c r="AE6" s="83" t="str">
        <f t="shared" si="3"/>
        <v>M3ME-IVb-39</v>
      </c>
      <c r="AF6" s="102" t="str">
        <f t="shared" ref="AF6:AG6" si="11">M6</f>
        <v>M3ME-IVb-39: Visualizes, and represents, and converts common units of measure from larger to smaller unit and vice versa: meter and centimeter, kilogram and gram, liter and milliliter.</v>
      </c>
      <c r="AG6" s="84" t="str">
        <f t="shared" si="11"/>
        <v>3.066 Visualizes, and represents, and converts common units of measure from larger to smaller unit and vice versa M3ME-IVb-39</v>
      </c>
      <c r="AH6" s="107">
        <v>9</v>
      </c>
      <c r="AI6" s="107"/>
      <c r="AJ6" s="107"/>
      <c r="AK6" s="102"/>
      <c r="AL6" s="83"/>
      <c r="AM6" s="102"/>
      <c r="AN6" s="102"/>
      <c r="AO6" s="103"/>
      <c r="AP6" s="103" t="s">
        <v>12325</v>
      </c>
      <c r="AQ6" s="103" t="str">
        <f t="shared" si="5"/>
        <v>Author to revise</v>
      </c>
      <c r="AR6" s="61" t="s">
        <v>12329</v>
      </c>
    </row>
    <row r="7" spans="1:44" ht="18" customHeight="1" x14ac:dyDescent="0.2">
      <c r="A7" s="61" t="s">
        <v>5913</v>
      </c>
      <c r="B7" s="61" t="s">
        <v>5914</v>
      </c>
      <c r="C7" s="61" t="s">
        <v>5964</v>
      </c>
      <c r="D7" s="61" t="s">
        <v>5931</v>
      </c>
      <c r="E7" s="61" t="s">
        <v>5965</v>
      </c>
      <c r="F7" s="61" t="s">
        <v>5966</v>
      </c>
      <c r="G7" s="111"/>
      <c r="H7" s="111"/>
      <c r="I7" s="468"/>
      <c r="J7" s="41" t="s">
        <v>5967</v>
      </c>
      <c r="K7" s="252" t="s">
        <v>5920</v>
      </c>
      <c r="L7" s="252" t="s">
        <v>5921</v>
      </c>
      <c r="M7" s="252" t="s">
        <v>5922</v>
      </c>
      <c r="N7" s="252" t="s">
        <v>5923</v>
      </c>
      <c r="O7" s="83" t="s">
        <v>1043</v>
      </c>
      <c r="P7" s="102" t="s">
        <v>5968</v>
      </c>
      <c r="Q7" s="83" t="str">
        <f t="shared" si="0"/>
        <v>Ch 9 Practice 2.2.1: Express kilometers and meters in meters</v>
      </c>
      <c r="R7" s="83" t="s">
        <v>1812</v>
      </c>
      <c r="S7" s="83" t="s">
        <v>1041</v>
      </c>
      <c r="T7" s="83" t="s">
        <v>1042</v>
      </c>
      <c r="U7" s="102" t="s">
        <v>37</v>
      </c>
      <c r="V7" s="102" t="s">
        <v>5925</v>
      </c>
      <c r="W7" s="104">
        <v>9789814969413</v>
      </c>
      <c r="X7" s="278">
        <v>13</v>
      </c>
      <c r="Y7" s="102" t="s">
        <v>2600</v>
      </c>
      <c r="Z7" s="102" t="s">
        <v>5926</v>
      </c>
      <c r="AA7" s="102" t="s">
        <v>5963</v>
      </c>
      <c r="AB7" s="61" t="str">
        <f t="shared" si="1"/>
        <v>3.114 Express kilometers and meters in meters M3ME-IVb-39</v>
      </c>
      <c r="AC7" s="102" t="str">
        <f t="shared" ref="AC7:AD7" si="12">Y7</f>
        <v>2. Measurement</v>
      </c>
      <c r="AD7" s="102" t="str">
        <f t="shared" si="12"/>
        <v>G3.2.01 Length</v>
      </c>
      <c r="AE7" s="83" t="str">
        <f t="shared" si="3"/>
        <v>M3ME-IVb-39</v>
      </c>
      <c r="AF7" s="102" t="str">
        <f t="shared" ref="AF7:AG7" si="13">M7</f>
        <v>M3ME-IVb-39: Visualizes, and represents, and converts common units of measure from larger to smaller unit and vice versa: meter and centimeter, kilogram and gram, liter and milliliter.</v>
      </c>
      <c r="AG7" s="84" t="str">
        <f t="shared" si="13"/>
        <v>3.066 Visualizes, and represents, and converts common units of measure from larger to smaller unit and vice versa M3ME-IVb-39</v>
      </c>
      <c r="AH7" s="107">
        <v>9</v>
      </c>
      <c r="AI7" s="107"/>
      <c r="AJ7" s="107"/>
      <c r="AK7" s="102"/>
      <c r="AL7" s="83"/>
      <c r="AM7" s="102"/>
      <c r="AN7" s="102"/>
      <c r="AO7" s="103"/>
      <c r="AP7" s="103" t="s">
        <v>12325</v>
      </c>
      <c r="AQ7" s="103" t="str">
        <f t="shared" si="5"/>
        <v>Author to revise</v>
      </c>
      <c r="AR7" s="61" t="s">
        <v>12330</v>
      </c>
    </row>
    <row r="8" spans="1:44" ht="18" customHeight="1" x14ac:dyDescent="0.2">
      <c r="A8" s="61" t="s">
        <v>5913</v>
      </c>
      <c r="B8" s="61" t="s">
        <v>5914</v>
      </c>
      <c r="C8" s="61" t="s">
        <v>5969</v>
      </c>
      <c r="D8" s="61" t="s">
        <v>5937</v>
      </c>
      <c r="E8" s="61" t="s">
        <v>5970</v>
      </c>
      <c r="F8" s="61" t="s">
        <v>5971</v>
      </c>
      <c r="G8" s="111"/>
      <c r="H8" s="111"/>
      <c r="I8" s="468"/>
      <c r="J8" s="41" t="s">
        <v>5973</v>
      </c>
      <c r="K8" s="252" t="s">
        <v>5920</v>
      </c>
      <c r="L8" s="252" t="s">
        <v>5921</v>
      </c>
      <c r="M8" s="252" t="s">
        <v>5922</v>
      </c>
      <c r="N8" s="252" t="s">
        <v>5923</v>
      </c>
      <c r="O8" s="83" t="s">
        <v>1043</v>
      </c>
      <c r="P8" s="102" t="s">
        <v>5974</v>
      </c>
      <c r="Q8" s="83" t="str">
        <f t="shared" si="0"/>
        <v>Ch 9 Practice 2.3.1: Express meters in kilometers and meters</v>
      </c>
      <c r="R8" s="83" t="s">
        <v>1812</v>
      </c>
      <c r="S8" s="83" t="s">
        <v>1041</v>
      </c>
      <c r="T8" s="83" t="s">
        <v>1042</v>
      </c>
      <c r="U8" s="102" t="s">
        <v>37</v>
      </c>
      <c r="V8" s="102" t="s">
        <v>5925</v>
      </c>
      <c r="W8" s="104">
        <v>9789814969413</v>
      </c>
      <c r="X8" s="278">
        <v>13</v>
      </c>
      <c r="Y8" s="102" t="s">
        <v>2600</v>
      </c>
      <c r="Z8" s="102" t="s">
        <v>5926</v>
      </c>
      <c r="AA8" s="102" t="s">
        <v>5963</v>
      </c>
      <c r="AB8" s="61" t="str">
        <f t="shared" si="1"/>
        <v>3.115 Express meters in kilometers and meters M3ME-IVb-39</v>
      </c>
      <c r="AC8" s="102" t="str">
        <f t="shared" ref="AC8:AD8" si="14">Y8</f>
        <v>2. Measurement</v>
      </c>
      <c r="AD8" s="102" t="str">
        <f t="shared" si="14"/>
        <v>G3.2.01 Length</v>
      </c>
      <c r="AE8" s="83" t="str">
        <f t="shared" si="3"/>
        <v>M3ME-IVb-39</v>
      </c>
      <c r="AF8" s="102" t="str">
        <f t="shared" ref="AF8:AG8" si="15">M8</f>
        <v>M3ME-IVb-39: Visualizes, and represents, and converts common units of measure from larger to smaller unit and vice versa: meter and centimeter, kilogram and gram, liter and milliliter.</v>
      </c>
      <c r="AG8" s="84" t="str">
        <f t="shared" si="15"/>
        <v>3.066 Visualizes, and represents, and converts common units of measure from larger to smaller unit and vice versa M3ME-IVb-39</v>
      </c>
      <c r="AH8" s="107">
        <v>9</v>
      </c>
      <c r="AI8" s="107"/>
      <c r="AJ8" s="107"/>
      <c r="AK8" s="102"/>
      <c r="AL8" s="83"/>
      <c r="AM8" s="102"/>
      <c r="AN8" s="102"/>
      <c r="AO8" s="103"/>
      <c r="AP8" s="103" t="s">
        <v>12325</v>
      </c>
      <c r="AQ8" s="103" t="str">
        <f t="shared" si="5"/>
        <v>Author to revise</v>
      </c>
      <c r="AR8" s="61" t="s">
        <v>12331</v>
      </c>
    </row>
    <row r="9" spans="1:44" ht="18" customHeight="1" x14ac:dyDescent="0.2">
      <c r="A9" s="61" t="s">
        <v>5913</v>
      </c>
      <c r="B9" s="61" t="s">
        <v>5985</v>
      </c>
      <c r="C9" s="61" t="s">
        <v>5986</v>
      </c>
      <c r="D9" s="61" t="s">
        <v>5987</v>
      </c>
      <c r="E9" s="61" t="s">
        <v>5988</v>
      </c>
      <c r="F9" s="61" t="s">
        <v>5989</v>
      </c>
      <c r="G9" s="111"/>
      <c r="H9" s="111"/>
      <c r="I9" s="468"/>
      <c r="J9" s="41" t="s">
        <v>5990</v>
      </c>
      <c r="K9" s="252" t="s">
        <v>5920</v>
      </c>
      <c r="L9" s="252" t="s">
        <v>5921</v>
      </c>
      <c r="M9" s="252" t="s">
        <v>5922</v>
      </c>
      <c r="N9" s="252" t="s">
        <v>5923</v>
      </c>
      <c r="O9" s="83" t="s">
        <v>1043</v>
      </c>
      <c r="P9" s="102" t="s">
        <v>5991</v>
      </c>
      <c r="Q9" s="83" t="str">
        <f t="shared" si="0"/>
        <v>Ch 9 Practice 3.1.1: Measure and compare lengths in millimeters</v>
      </c>
      <c r="R9" s="83" t="s">
        <v>1812</v>
      </c>
      <c r="S9" s="83" t="s">
        <v>1041</v>
      </c>
      <c r="T9" s="83" t="s">
        <v>1042</v>
      </c>
      <c r="U9" s="102" t="s">
        <v>37</v>
      </c>
      <c r="V9" s="102" t="s">
        <v>5925</v>
      </c>
      <c r="W9" s="104">
        <v>9789814969413</v>
      </c>
      <c r="X9" s="278">
        <v>21</v>
      </c>
      <c r="Y9" s="102" t="s">
        <v>2600</v>
      </c>
      <c r="Z9" s="102" t="s">
        <v>5926</v>
      </c>
      <c r="AA9" s="102" t="s">
        <v>5992</v>
      </c>
      <c r="AB9" s="61" t="str">
        <f t="shared" si="1"/>
        <v>3.118 Measure and compare lengths in millimeters M3ME-IVb-39</v>
      </c>
      <c r="AC9" s="102" t="str">
        <f t="shared" ref="AC9:AD9" si="16">Y9</f>
        <v>2. Measurement</v>
      </c>
      <c r="AD9" s="102" t="str">
        <f t="shared" si="16"/>
        <v>G3.2.01 Length</v>
      </c>
      <c r="AE9" s="83" t="str">
        <f t="shared" si="3"/>
        <v>M3ME-IVb-39</v>
      </c>
      <c r="AF9" s="102" t="str">
        <f t="shared" ref="AF9:AG9" si="17">M9</f>
        <v>M3ME-IVb-39: Visualizes, and represents, and converts common units of measure from larger to smaller unit and vice versa: meter and centimeter, kilogram and gram, liter and milliliter.</v>
      </c>
      <c r="AG9" s="84" t="str">
        <f t="shared" si="17"/>
        <v>3.066 Visualizes, and represents, and converts common units of measure from larger to smaller unit and vice versa M3ME-IVb-39</v>
      </c>
      <c r="AH9" s="107">
        <v>9</v>
      </c>
      <c r="AI9" s="107"/>
      <c r="AJ9" s="107"/>
      <c r="AK9" s="102"/>
      <c r="AL9" s="83"/>
      <c r="AM9" s="102"/>
      <c r="AN9" s="102"/>
      <c r="AO9" s="103"/>
      <c r="AP9" s="103" t="s">
        <v>12325</v>
      </c>
      <c r="AQ9" s="103" t="str">
        <f t="shared" si="5"/>
        <v>Author to revise</v>
      </c>
      <c r="AR9" s="61" t="s">
        <v>12332</v>
      </c>
    </row>
    <row r="10" spans="1:44" ht="18" customHeight="1" x14ac:dyDescent="0.2">
      <c r="A10" s="61" t="s">
        <v>5913</v>
      </c>
      <c r="B10" s="61" t="s">
        <v>5985</v>
      </c>
      <c r="C10" s="61" t="s">
        <v>5998</v>
      </c>
      <c r="D10" s="61" t="s">
        <v>5937</v>
      </c>
      <c r="E10" s="61" t="s">
        <v>5999</v>
      </c>
      <c r="F10" s="61" t="s">
        <v>6000</v>
      </c>
      <c r="G10" s="111"/>
      <c r="H10" s="111"/>
      <c r="I10" s="469"/>
      <c r="J10" s="41" t="s">
        <v>6001</v>
      </c>
      <c r="K10" s="252" t="s">
        <v>5920</v>
      </c>
      <c r="L10" s="252" t="s">
        <v>5921</v>
      </c>
      <c r="M10" s="252" t="s">
        <v>5922</v>
      </c>
      <c r="N10" s="252" t="s">
        <v>5923</v>
      </c>
      <c r="O10" s="83" t="s">
        <v>1043</v>
      </c>
      <c r="P10" s="102" t="s">
        <v>6002</v>
      </c>
      <c r="Q10" s="83" t="str">
        <f t="shared" si="0"/>
        <v>Ch 9 Practice 3.3.1: Express milimeters in centimeters and milimeters</v>
      </c>
      <c r="R10" s="83" t="s">
        <v>1812</v>
      </c>
      <c r="S10" s="83" t="s">
        <v>1041</v>
      </c>
      <c r="T10" s="83" t="s">
        <v>1042</v>
      </c>
      <c r="U10" s="102" t="s">
        <v>37</v>
      </c>
      <c r="V10" s="102" t="s">
        <v>5925</v>
      </c>
      <c r="W10" s="104">
        <v>9789814969413</v>
      </c>
      <c r="X10" s="278">
        <v>21</v>
      </c>
      <c r="Y10" s="102" t="s">
        <v>2600</v>
      </c>
      <c r="Z10" s="102" t="s">
        <v>5926</v>
      </c>
      <c r="AA10" s="102" t="s">
        <v>5992</v>
      </c>
      <c r="AB10" s="61" t="str">
        <f t="shared" si="1"/>
        <v>3.120 Express milimeters in centimeters and milimeters M3ME-IVb-39</v>
      </c>
      <c r="AC10" s="102" t="str">
        <f t="shared" ref="AC10:AD10" si="18">Y10</f>
        <v>2. Measurement</v>
      </c>
      <c r="AD10" s="102" t="str">
        <f t="shared" si="18"/>
        <v>G3.2.01 Length</v>
      </c>
      <c r="AE10" s="83" t="str">
        <f t="shared" si="3"/>
        <v>M3ME-IVb-39</v>
      </c>
      <c r="AF10" s="102" t="str">
        <f t="shared" ref="AF10:AG10" si="19">M10</f>
        <v>M3ME-IVb-39: Visualizes, and represents, and converts common units of measure from larger to smaller unit and vice versa: meter and centimeter, kilogram and gram, liter and milliliter.</v>
      </c>
      <c r="AG10" s="84" t="str">
        <f t="shared" si="19"/>
        <v>3.066 Visualizes, and represents, and converts common units of measure from larger to smaller unit and vice versa M3ME-IVb-39</v>
      </c>
      <c r="AH10" s="107">
        <v>9</v>
      </c>
      <c r="AI10" s="107"/>
      <c r="AJ10" s="107"/>
      <c r="AK10" s="102"/>
      <c r="AL10" s="83"/>
      <c r="AM10" s="102"/>
      <c r="AN10" s="102"/>
      <c r="AO10" s="103"/>
      <c r="AP10" s="103" t="s">
        <v>12325</v>
      </c>
      <c r="AQ10" s="103" t="str">
        <f t="shared" si="5"/>
        <v>Author to revise</v>
      </c>
      <c r="AR10" s="61" t="s">
        <v>12333</v>
      </c>
    </row>
    <row r="11" spans="1:44" ht="18" customHeight="1" x14ac:dyDescent="0.2">
      <c r="A11" s="61" t="s">
        <v>5913</v>
      </c>
      <c r="B11" s="61" t="s">
        <v>5985</v>
      </c>
      <c r="C11" s="61" t="s">
        <v>6008</v>
      </c>
      <c r="D11" s="61" t="s">
        <v>5949</v>
      </c>
      <c r="E11" s="61" t="s">
        <v>6009</v>
      </c>
      <c r="F11" s="61" t="s">
        <v>6010</v>
      </c>
      <c r="G11" s="111"/>
      <c r="H11" s="111"/>
      <c r="I11" s="469"/>
      <c r="J11" s="41" t="s">
        <v>6011</v>
      </c>
      <c r="K11" s="252" t="s">
        <v>5920</v>
      </c>
      <c r="L11" s="252" t="s">
        <v>5921</v>
      </c>
      <c r="M11" s="252" t="s">
        <v>5922</v>
      </c>
      <c r="N11" s="252" t="s">
        <v>5923</v>
      </c>
      <c r="O11" s="83" t="s">
        <v>1043</v>
      </c>
      <c r="P11" s="102" t="s">
        <v>6012</v>
      </c>
      <c r="Q11" s="83" t="str">
        <f t="shared" si="0"/>
        <v>Ch 9 Practice 3.5.1: Add and subtract lengths in compound unit (centimeters and milimeters)</v>
      </c>
      <c r="R11" s="83" t="s">
        <v>1812</v>
      </c>
      <c r="S11" s="83" t="s">
        <v>1041</v>
      </c>
      <c r="T11" s="83" t="s">
        <v>1042</v>
      </c>
      <c r="U11" s="102" t="s">
        <v>37</v>
      </c>
      <c r="V11" s="102" t="s">
        <v>5925</v>
      </c>
      <c r="W11" s="104">
        <v>9789814969413</v>
      </c>
      <c r="X11" s="278">
        <v>24</v>
      </c>
      <c r="Y11" s="102" t="s">
        <v>2600</v>
      </c>
      <c r="Z11" s="102" t="s">
        <v>5926</v>
      </c>
      <c r="AA11" s="102" t="s">
        <v>5992</v>
      </c>
      <c r="AB11" s="61" t="str">
        <f t="shared" si="1"/>
        <v>3.122 Add and subtract lengths in compound units M3ME-IVb-39</v>
      </c>
      <c r="AC11" s="102" t="str">
        <f t="shared" ref="AC11:AD11" si="20">Y11</f>
        <v>2. Measurement</v>
      </c>
      <c r="AD11" s="102" t="str">
        <f t="shared" si="20"/>
        <v>G3.2.01 Length</v>
      </c>
      <c r="AE11" s="83" t="str">
        <f t="shared" si="3"/>
        <v>M3ME-IVb-39</v>
      </c>
      <c r="AF11" s="102" t="str">
        <f t="shared" ref="AF11:AG11" si="21">M11</f>
        <v>M3ME-IVb-39: Visualizes, and represents, and converts common units of measure from larger to smaller unit and vice versa: meter and centimeter, kilogram and gram, liter and milliliter.</v>
      </c>
      <c r="AG11" s="84" t="str">
        <f t="shared" si="21"/>
        <v>3.066 Visualizes, and represents, and converts common units of measure from larger to smaller unit and vice versa M3ME-IVb-39</v>
      </c>
      <c r="AH11" s="107">
        <v>9</v>
      </c>
      <c r="AI11" s="107"/>
      <c r="AJ11" s="107"/>
      <c r="AK11" s="102"/>
      <c r="AL11" s="83"/>
      <c r="AM11" s="102"/>
      <c r="AN11" s="102"/>
      <c r="AO11" s="103"/>
      <c r="AP11" s="103" t="s">
        <v>12325</v>
      </c>
      <c r="AQ11" s="103" t="str">
        <f t="shared" si="5"/>
        <v>Author to revise</v>
      </c>
      <c r="AR11" s="61" t="s">
        <v>12334</v>
      </c>
    </row>
    <row r="12" spans="1:44" ht="18" customHeight="1" x14ac:dyDescent="0.2">
      <c r="A12" s="43"/>
      <c r="B12" s="43"/>
      <c r="C12" s="43"/>
      <c r="D12" s="43"/>
      <c r="E12" s="43"/>
      <c r="F12" s="43"/>
      <c r="G12" s="194"/>
      <c r="H12" s="194"/>
      <c r="I12" s="194"/>
      <c r="J12" s="196"/>
      <c r="K12" s="196"/>
      <c r="L12" s="196"/>
      <c r="M12" s="196"/>
      <c r="N12" s="196"/>
      <c r="O12" s="197"/>
      <c r="P12" s="197"/>
      <c r="Q12" s="197"/>
      <c r="R12" s="197"/>
      <c r="S12" s="197"/>
      <c r="T12" s="197"/>
      <c r="U12" s="198"/>
      <c r="V12" s="257"/>
      <c r="W12" s="258"/>
      <c r="X12" s="200"/>
      <c r="Y12" s="43"/>
      <c r="Z12" s="199"/>
      <c r="AA12" s="199"/>
      <c r="AB12" s="199"/>
      <c r="AC12" s="199"/>
      <c r="AD12" s="199"/>
      <c r="AE12" s="43"/>
      <c r="AF12" s="199"/>
      <c r="AG12" s="196"/>
      <c r="AH12" s="201"/>
      <c r="AI12" s="201"/>
      <c r="AJ12" s="201"/>
      <c r="AK12" s="43"/>
      <c r="AL12" s="43"/>
      <c r="AM12" s="43"/>
      <c r="AN12" s="64"/>
      <c r="AO12" s="64"/>
      <c r="AP12" s="202"/>
      <c r="AQ12" s="202"/>
      <c r="AR12" s="64"/>
    </row>
    <row r="13" spans="1:44" ht="18" customHeight="1" x14ac:dyDescent="0.2">
      <c r="A13" s="43"/>
      <c r="B13" s="43"/>
      <c r="C13" s="43"/>
      <c r="D13" s="43"/>
      <c r="E13" s="43"/>
      <c r="F13" s="43"/>
      <c r="G13" s="194"/>
      <c r="H13" s="194"/>
      <c r="I13" s="194"/>
      <c r="J13" s="196"/>
      <c r="K13" s="196"/>
      <c r="L13" s="196"/>
      <c r="M13" s="196"/>
      <c r="N13" s="196"/>
      <c r="O13" s="197"/>
      <c r="P13" s="197"/>
      <c r="Q13" s="197"/>
      <c r="R13" s="197"/>
      <c r="S13" s="197"/>
      <c r="T13" s="197"/>
      <c r="U13" s="198"/>
      <c r="V13" s="257"/>
      <c r="W13" s="258"/>
      <c r="X13" s="200"/>
      <c r="Y13" s="43"/>
      <c r="Z13" s="199"/>
      <c r="AA13" s="199"/>
      <c r="AB13" s="199"/>
      <c r="AC13" s="199"/>
      <c r="AD13" s="199"/>
      <c r="AE13" s="43"/>
      <c r="AF13" s="199"/>
      <c r="AG13" s="196"/>
      <c r="AH13" s="201"/>
      <c r="AI13" s="201"/>
      <c r="AJ13" s="201"/>
      <c r="AK13" s="43"/>
      <c r="AL13" s="43"/>
      <c r="AM13" s="43"/>
      <c r="AN13" s="64"/>
      <c r="AO13" s="64"/>
      <c r="AP13" s="202"/>
      <c r="AQ13" s="202"/>
      <c r="AR13" s="64"/>
    </row>
    <row r="14" spans="1:44" ht="18" customHeight="1" x14ac:dyDescent="0.2">
      <c r="A14" s="43"/>
      <c r="B14" s="43"/>
      <c r="C14" s="43"/>
      <c r="D14" s="43"/>
      <c r="E14" s="43"/>
      <c r="F14" s="43"/>
      <c r="G14" s="194"/>
      <c r="H14" s="194"/>
      <c r="I14" s="194"/>
      <c r="J14" s="196"/>
      <c r="K14" s="196"/>
      <c r="L14" s="196"/>
      <c r="M14" s="196"/>
      <c r="N14" s="196"/>
      <c r="O14" s="197"/>
      <c r="P14" s="197"/>
      <c r="Q14" s="197"/>
      <c r="R14" s="197"/>
      <c r="S14" s="197"/>
      <c r="T14" s="197"/>
      <c r="U14" s="198"/>
      <c r="V14" s="257"/>
      <c r="W14" s="258"/>
      <c r="X14" s="200"/>
      <c r="Y14" s="43"/>
      <c r="Z14" s="199"/>
      <c r="AA14" s="199"/>
      <c r="AB14" s="199"/>
      <c r="AC14" s="199"/>
      <c r="AD14" s="199"/>
      <c r="AE14" s="43"/>
      <c r="AF14" s="199"/>
      <c r="AG14" s="196"/>
      <c r="AH14" s="201"/>
      <c r="AI14" s="201"/>
      <c r="AJ14" s="201"/>
      <c r="AK14" s="43"/>
      <c r="AL14" s="43"/>
      <c r="AM14" s="43"/>
      <c r="AN14" s="64"/>
      <c r="AO14" s="64"/>
      <c r="AP14" s="202"/>
      <c r="AQ14" s="202"/>
      <c r="AR14" s="64"/>
    </row>
    <row r="15" spans="1:44" ht="18" customHeight="1" x14ac:dyDescent="0.2">
      <c r="A15" s="43"/>
      <c r="B15" s="43"/>
      <c r="C15" s="43"/>
      <c r="D15" s="43"/>
      <c r="E15" s="43"/>
      <c r="F15" s="43"/>
      <c r="G15" s="194"/>
      <c r="H15" s="194"/>
      <c r="I15" s="194"/>
      <c r="J15" s="196"/>
      <c r="K15" s="196"/>
      <c r="L15" s="196"/>
      <c r="M15" s="196"/>
      <c r="N15" s="196"/>
      <c r="O15" s="197"/>
      <c r="P15" s="197"/>
      <c r="Q15" s="197"/>
      <c r="R15" s="197"/>
      <c r="S15" s="197"/>
      <c r="T15" s="197"/>
      <c r="U15" s="198"/>
      <c r="V15" s="257"/>
      <c r="W15" s="258"/>
      <c r="X15" s="200"/>
      <c r="Y15" s="43"/>
      <c r="Z15" s="199"/>
      <c r="AA15" s="199"/>
      <c r="AB15" s="199"/>
      <c r="AC15" s="199"/>
      <c r="AD15" s="199"/>
      <c r="AE15" s="43"/>
      <c r="AF15" s="199"/>
      <c r="AG15" s="196"/>
      <c r="AH15" s="201"/>
      <c r="AI15" s="201"/>
      <c r="AJ15" s="201"/>
      <c r="AK15" s="43"/>
      <c r="AL15" s="43"/>
      <c r="AM15" s="43"/>
      <c r="AN15" s="64"/>
      <c r="AO15" s="64"/>
      <c r="AP15" s="202"/>
      <c r="AQ15" s="202"/>
      <c r="AR15" s="64"/>
    </row>
    <row r="16" spans="1:44" ht="18" customHeight="1" x14ac:dyDescent="0.2">
      <c r="A16" s="43"/>
      <c r="B16" s="43"/>
      <c r="C16" s="43"/>
      <c r="D16" s="43"/>
      <c r="E16" s="43"/>
      <c r="F16" s="43"/>
      <c r="G16" s="194"/>
      <c r="H16" s="194"/>
      <c r="I16" s="194"/>
      <c r="J16" s="196"/>
      <c r="K16" s="196"/>
      <c r="L16" s="196"/>
      <c r="M16" s="196"/>
      <c r="N16" s="196"/>
      <c r="O16" s="197"/>
      <c r="P16" s="197"/>
      <c r="Q16" s="197"/>
      <c r="R16" s="197"/>
      <c r="S16" s="197"/>
      <c r="T16" s="197"/>
      <c r="U16" s="198"/>
      <c r="V16" s="257"/>
      <c r="W16" s="258"/>
      <c r="X16" s="200"/>
      <c r="Y16" s="43"/>
      <c r="Z16" s="199"/>
      <c r="AA16" s="199"/>
      <c r="AB16" s="199"/>
      <c r="AC16" s="199"/>
      <c r="AD16" s="199"/>
      <c r="AE16" s="43"/>
      <c r="AF16" s="199"/>
      <c r="AG16" s="196"/>
      <c r="AH16" s="201"/>
      <c r="AI16" s="201"/>
      <c r="AJ16" s="201"/>
      <c r="AK16" s="43"/>
      <c r="AL16" s="43"/>
      <c r="AM16" s="43"/>
      <c r="AN16" s="64"/>
      <c r="AO16" s="64"/>
      <c r="AP16" s="202"/>
      <c r="AQ16" s="202"/>
      <c r="AR16" s="64"/>
    </row>
    <row r="17" spans="1:44" ht="18" customHeight="1" x14ac:dyDescent="0.2">
      <c r="A17" s="43"/>
      <c r="B17" s="43"/>
      <c r="C17" s="43"/>
      <c r="D17" s="43"/>
      <c r="E17" s="43"/>
      <c r="F17" s="43"/>
      <c r="G17" s="194"/>
      <c r="H17" s="194"/>
      <c r="I17" s="194"/>
      <c r="J17" s="196"/>
      <c r="K17" s="196"/>
      <c r="L17" s="196"/>
      <c r="M17" s="196"/>
      <c r="N17" s="196"/>
      <c r="O17" s="197"/>
      <c r="P17" s="197"/>
      <c r="Q17" s="197"/>
      <c r="R17" s="197"/>
      <c r="S17" s="197"/>
      <c r="T17" s="197"/>
      <c r="U17" s="198"/>
      <c r="V17" s="257"/>
      <c r="W17" s="258"/>
      <c r="X17" s="200"/>
      <c r="Y17" s="43"/>
      <c r="Z17" s="199"/>
      <c r="AA17" s="199"/>
      <c r="AB17" s="199"/>
      <c r="AC17" s="199"/>
      <c r="AD17" s="199"/>
      <c r="AE17" s="43"/>
      <c r="AF17" s="199"/>
      <c r="AG17" s="196"/>
      <c r="AH17" s="201"/>
      <c r="AI17" s="201"/>
      <c r="AJ17" s="201"/>
      <c r="AK17" s="43"/>
      <c r="AL17" s="43"/>
      <c r="AM17" s="43"/>
      <c r="AN17" s="64"/>
      <c r="AO17" s="64"/>
      <c r="AP17" s="202"/>
      <c r="AQ17" s="202"/>
      <c r="AR17" s="64"/>
    </row>
    <row r="18" spans="1:44" ht="18" customHeight="1" x14ac:dyDescent="0.2">
      <c r="A18" s="43"/>
      <c r="B18" s="43"/>
      <c r="C18" s="43"/>
      <c r="D18" s="43"/>
      <c r="E18" s="43"/>
      <c r="F18" s="43"/>
      <c r="G18" s="194"/>
      <c r="H18" s="194"/>
      <c r="I18" s="194"/>
      <c r="J18" s="196"/>
      <c r="K18" s="196"/>
      <c r="L18" s="196"/>
      <c r="M18" s="196"/>
      <c r="N18" s="196"/>
      <c r="O18" s="197"/>
      <c r="P18" s="197"/>
      <c r="Q18" s="197"/>
      <c r="R18" s="197"/>
      <c r="S18" s="197"/>
      <c r="T18" s="197"/>
      <c r="U18" s="198"/>
      <c r="V18" s="257"/>
      <c r="W18" s="258"/>
      <c r="X18" s="200"/>
      <c r="Y18" s="43"/>
      <c r="Z18" s="199"/>
      <c r="AA18" s="199"/>
      <c r="AB18" s="199"/>
      <c r="AC18" s="199"/>
      <c r="AD18" s="199"/>
      <c r="AE18" s="43"/>
      <c r="AF18" s="199"/>
      <c r="AG18" s="196"/>
      <c r="AH18" s="201"/>
      <c r="AI18" s="201"/>
      <c r="AJ18" s="201"/>
      <c r="AK18" s="43"/>
      <c r="AL18" s="43"/>
      <c r="AM18" s="43"/>
      <c r="AN18" s="64"/>
      <c r="AO18" s="64"/>
      <c r="AP18" s="202"/>
      <c r="AQ18" s="202"/>
      <c r="AR18" s="64"/>
    </row>
    <row r="19" spans="1:44" ht="18" customHeight="1" x14ac:dyDescent="0.2">
      <c r="A19" s="43"/>
      <c r="B19" s="43"/>
      <c r="C19" s="43"/>
      <c r="D19" s="43"/>
      <c r="E19" s="43"/>
      <c r="F19" s="43"/>
      <c r="G19" s="194"/>
      <c r="H19" s="194"/>
      <c r="I19" s="194"/>
      <c r="J19" s="196"/>
      <c r="K19" s="196"/>
      <c r="L19" s="196"/>
      <c r="M19" s="196"/>
      <c r="N19" s="196"/>
      <c r="O19" s="197"/>
      <c r="P19" s="197"/>
      <c r="Q19" s="197"/>
      <c r="R19" s="197"/>
      <c r="S19" s="197"/>
      <c r="T19" s="197"/>
      <c r="U19" s="198"/>
      <c r="V19" s="257"/>
      <c r="W19" s="258"/>
      <c r="X19" s="200"/>
      <c r="Y19" s="43"/>
      <c r="Z19" s="199"/>
      <c r="AA19" s="199"/>
      <c r="AB19" s="199"/>
      <c r="AC19" s="199"/>
      <c r="AD19" s="199"/>
      <c r="AE19" s="43"/>
      <c r="AF19" s="199"/>
      <c r="AG19" s="196"/>
      <c r="AH19" s="201"/>
      <c r="AI19" s="201"/>
      <c r="AJ19" s="201"/>
      <c r="AK19" s="43"/>
      <c r="AL19" s="43"/>
      <c r="AM19" s="43"/>
      <c r="AN19" s="64"/>
      <c r="AO19" s="64"/>
      <c r="AP19" s="202"/>
      <c r="AQ19" s="202"/>
      <c r="AR19" s="64"/>
    </row>
    <row r="20" spans="1:44" ht="18" customHeight="1" x14ac:dyDescent="0.2">
      <c r="A20" s="43"/>
      <c r="B20" s="43"/>
      <c r="C20" s="43"/>
      <c r="D20" s="43"/>
      <c r="E20" s="43"/>
      <c r="F20" s="43"/>
      <c r="G20" s="194"/>
      <c r="H20" s="194"/>
      <c r="I20" s="194"/>
      <c r="J20" s="196"/>
      <c r="K20" s="196"/>
      <c r="L20" s="196"/>
      <c r="M20" s="196"/>
      <c r="N20" s="196"/>
      <c r="O20" s="197"/>
      <c r="P20" s="197"/>
      <c r="Q20" s="197"/>
      <c r="R20" s="197"/>
      <c r="S20" s="197"/>
      <c r="T20" s="197"/>
      <c r="U20" s="198"/>
      <c r="V20" s="257"/>
      <c r="W20" s="258"/>
      <c r="X20" s="200"/>
      <c r="Y20" s="43"/>
      <c r="Z20" s="199"/>
      <c r="AA20" s="199"/>
      <c r="AB20" s="199"/>
      <c r="AC20" s="199"/>
      <c r="AD20" s="199"/>
      <c r="AE20" s="43"/>
      <c r="AF20" s="199"/>
      <c r="AG20" s="196"/>
      <c r="AH20" s="201"/>
      <c r="AI20" s="201"/>
      <c r="AJ20" s="201"/>
      <c r="AK20" s="43"/>
      <c r="AL20" s="43"/>
      <c r="AM20" s="43"/>
      <c r="AN20" s="64"/>
      <c r="AO20" s="64"/>
      <c r="AP20" s="202"/>
      <c r="AQ20" s="202"/>
      <c r="AR20" s="64"/>
    </row>
    <row r="21" spans="1:44" ht="18" customHeight="1" x14ac:dyDescent="0.2">
      <c r="A21" s="43"/>
      <c r="B21" s="43"/>
      <c r="C21" s="43"/>
      <c r="D21" s="43"/>
      <c r="E21" s="43"/>
      <c r="F21" s="43"/>
      <c r="G21" s="194"/>
      <c r="H21" s="194"/>
      <c r="I21" s="194"/>
      <c r="J21" s="196"/>
      <c r="K21" s="196"/>
      <c r="L21" s="196"/>
      <c r="M21" s="196"/>
      <c r="N21" s="196"/>
      <c r="O21" s="197"/>
      <c r="P21" s="197"/>
      <c r="Q21" s="197"/>
      <c r="R21" s="197"/>
      <c r="S21" s="197"/>
      <c r="T21" s="197"/>
      <c r="U21" s="198"/>
      <c r="V21" s="257"/>
      <c r="W21" s="258"/>
      <c r="X21" s="200"/>
      <c r="Y21" s="43"/>
      <c r="Z21" s="199"/>
      <c r="AA21" s="199"/>
      <c r="AB21" s="199"/>
      <c r="AC21" s="199"/>
      <c r="AD21" s="199"/>
      <c r="AE21" s="43"/>
      <c r="AF21" s="199"/>
      <c r="AG21" s="196"/>
      <c r="AH21" s="201"/>
      <c r="AI21" s="201"/>
      <c r="AJ21" s="201"/>
      <c r="AK21" s="43"/>
      <c r="AL21" s="43"/>
      <c r="AM21" s="43"/>
      <c r="AN21" s="64"/>
      <c r="AO21" s="64"/>
      <c r="AP21" s="202"/>
      <c r="AQ21" s="202"/>
      <c r="AR21" s="64"/>
    </row>
    <row r="22" spans="1:44" ht="18" customHeight="1" x14ac:dyDescent="0.2">
      <c r="A22" s="43"/>
      <c r="B22" s="43"/>
      <c r="C22" s="43"/>
      <c r="D22" s="43"/>
      <c r="E22" s="43"/>
      <c r="F22" s="43"/>
      <c r="G22" s="194"/>
      <c r="H22" s="194"/>
      <c r="I22" s="194"/>
      <c r="J22" s="196"/>
      <c r="K22" s="196"/>
      <c r="L22" s="196"/>
      <c r="M22" s="196"/>
      <c r="N22" s="196"/>
      <c r="O22" s="197"/>
      <c r="P22" s="197"/>
      <c r="Q22" s="197"/>
      <c r="R22" s="197"/>
      <c r="S22" s="197"/>
      <c r="T22" s="197"/>
      <c r="U22" s="198"/>
      <c r="V22" s="257"/>
      <c r="W22" s="258"/>
      <c r="X22" s="200"/>
      <c r="Y22" s="43"/>
      <c r="Z22" s="199"/>
      <c r="AA22" s="199"/>
      <c r="AB22" s="199"/>
      <c r="AC22" s="199"/>
      <c r="AD22" s="199"/>
      <c r="AE22" s="43"/>
      <c r="AF22" s="199"/>
      <c r="AG22" s="196"/>
      <c r="AH22" s="201"/>
      <c r="AI22" s="201"/>
      <c r="AJ22" s="201"/>
      <c r="AK22" s="43"/>
      <c r="AL22" s="43"/>
      <c r="AM22" s="43"/>
      <c r="AN22" s="64"/>
      <c r="AO22" s="64"/>
      <c r="AP22" s="202"/>
      <c r="AQ22" s="202"/>
      <c r="AR22" s="64"/>
    </row>
    <row r="23" spans="1:44" ht="18" customHeight="1" x14ac:dyDescent="0.2">
      <c r="A23" s="43"/>
      <c r="B23" s="43"/>
      <c r="C23" s="43"/>
      <c r="D23" s="43"/>
      <c r="E23" s="43"/>
      <c r="F23" s="43"/>
      <c r="G23" s="194"/>
      <c r="H23" s="194"/>
      <c r="I23" s="194"/>
      <c r="J23" s="196"/>
      <c r="K23" s="196"/>
      <c r="L23" s="196"/>
      <c r="M23" s="196"/>
      <c r="N23" s="196"/>
      <c r="O23" s="197"/>
      <c r="P23" s="197"/>
      <c r="Q23" s="197"/>
      <c r="R23" s="197"/>
      <c r="S23" s="197"/>
      <c r="T23" s="197"/>
      <c r="U23" s="198"/>
      <c r="V23" s="257"/>
      <c r="W23" s="258"/>
      <c r="X23" s="200"/>
      <c r="Y23" s="43"/>
      <c r="Z23" s="199"/>
      <c r="AA23" s="199"/>
      <c r="AB23" s="199"/>
      <c r="AC23" s="199"/>
      <c r="AD23" s="199"/>
      <c r="AE23" s="43"/>
      <c r="AF23" s="199"/>
      <c r="AG23" s="196"/>
      <c r="AH23" s="201"/>
      <c r="AI23" s="201"/>
      <c r="AJ23" s="201"/>
      <c r="AK23" s="43"/>
      <c r="AL23" s="43"/>
      <c r="AM23" s="43"/>
      <c r="AN23" s="64"/>
      <c r="AO23" s="64"/>
      <c r="AP23" s="202"/>
      <c r="AQ23" s="202"/>
      <c r="AR23" s="64"/>
    </row>
    <row r="24" spans="1:44" ht="18" customHeight="1" x14ac:dyDescent="0.2">
      <c r="A24" s="43"/>
      <c r="B24" s="43"/>
      <c r="C24" s="43"/>
      <c r="D24" s="43"/>
      <c r="E24" s="43"/>
      <c r="F24" s="43"/>
      <c r="G24" s="194"/>
      <c r="H24" s="194"/>
      <c r="I24" s="194"/>
      <c r="J24" s="196"/>
      <c r="K24" s="196"/>
      <c r="L24" s="196"/>
      <c r="M24" s="196"/>
      <c r="N24" s="196"/>
      <c r="O24" s="197"/>
      <c r="P24" s="197"/>
      <c r="Q24" s="197"/>
      <c r="R24" s="197"/>
      <c r="S24" s="197"/>
      <c r="T24" s="197"/>
      <c r="U24" s="198"/>
      <c r="V24" s="257"/>
      <c r="W24" s="258"/>
      <c r="X24" s="200"/>
      <c r="Y24" s="43"/>
      <c r="Z24" s="199"/>
      <c r="AA24" s="199"/>
      <c r="AB24" s="199"/>
      <c r="AC24" s="199"/>
      <c r="AD24" s="199"/>
      <c r="AE24" s="43"/>
      <c r="AF24" s="199"/>
      <c r="AG24" s="196"/>
      <c r="AH24" s="201"/>
      <c r="AI24" s="201"/>
      <c r="AJ24" s="201"/>
      <c r="AK24" s="43"/>
      <c r="AL24" s="43"/>
      <c r="AM24" s="43"/>
      <c r="AN24" s="64"/>
      <c r="AO24" s="64"/>
      <c r="AP24" s="202"/>
      <c r="AQ24" s="202"/>
      <c r="AR24" s="64"/>
    </row>
    <row r="25" spans="1:44" ht="18" customHeight="1" x14ac:dyDescent="0.2">
      <c r="A25" s="43"/>
      <c r="B25" s="43"/>
      <c r="C25" s="43"/>
      <c r="D25" s="43"/>
      <c r="E25" s="43"/>
      <c r="F25" s="43"/>
      <c r="G25" s="194"/>
      <c r="H25" s="194"/>
      <c r="I25" s="194"/>
      <c r="J25" s="196"/>
      <c r="K25" s="196"/>
      <c r="L25" s="196"/>
      <c r="M25" s="196"/>
      <c r="N25" s="196"/>
      <c r="O25" s="197"/>
      <c r="P25" s="197"/>
      <c r="Q25" s="197"/>
      <c r="R25" s="197"/>
      <c r="S25" s="197"/>
      <c r="T25" s="197"/>
      <c r="U25" s="198"/>
      <c r="V25" s="257"/>
      <c r="W25" s="258"/>
      <c r="X25" s="200"/>
      <c r="Y25" s="43"/>
      <c r="Z25" s="199"/>
      <c r="AA25" s="199"/>
      <c r="AB25" s="199"/>
      <c r="AC25" s="199"/>
      <c r="AD25" s="199"/>
      <c r="AE25" s="43"/>
      <c r="AF25" s="199"/>
      <c r="AG25" s="196"/>
      <c r="AH25" s="201"/>
      <c r="AI25" s="201"/>
      <c r="AJ25" s="201"/>
      <c r="AK25" s="43"/>
      <c r="AL25" s="43"/>
      <c r="AM25" s="43"/>
      <c r="AN25" s="64"/>
      <c r="AO25" s="64"/>
      <c r="AP25" s="202"/>
      <c r="AQ25" s="202"/>
      <c r="AR25" s="64"/>
    </row>
    <row r="26" spans="1:44" ht="18" customHeight="1" x14ac:dyDescent="0.2">
      <c r="A26" s="43"/>
      <c r="B26" s="43"/>
      <c r="C26" s="43"/>
      <c r="D26" s="43"/>
      <c r="E26" s="43"/>
      <c r="F26" s="43"/>
      <c r="G26" s="194"/>
      <c r="H26" s="194"/>
      <c r="I26" s="194"/>
      <c r="J26" s="196"/>
      <c r="K26" s="196"/>
      <c r="L26" s="196"/>
      <c r="M26" s="196"/>
      <c r="N26" s="196"/>
      <c r="O26" s="197"/>
      <c r="P26" s="197"/>
      <c r="Q26" s="197"/>
      <c r="R26" s="197"/>
      <c r="S26" s="197"/>
      <c r="T26" s="197"/>
      <c r="U26" s="198"/>
      <c r="V26" s="257"/>
      <c r="W26" s="258"/>
      <c r="X26" s="200"/>
      <c r="Y26" s="43"/>
      <c r="Z26" s="199"/>
      <c r="AA26" s="199"/>
      <c r="AB26" s="199"/>
      <c r="AC26" s="199"/>
      <c r="AD26" s="199"/>
      <c r="AE26" s="43"/>
      <c r="AF26" s="199"/>
      <c r="AG26" s="196"/>
      <c r="AH26" s="201"/>
      <c r="AI26" s="201"/>
      <c r="AJ26" s="201"/>
      <c r="AK26" s="43"/>
      <c r="AL26" s="43"/>
      <c r="AM26" s="43"/>
      <c r="AN26" s="64"/>
      <c r="AO26" s="64"/>
      <c r="AP26" s="202"/>
      <c r="AQ26" s="202"/>
      <c r="AR26" s="64"/>
    </row>
    <row r="27" spans="1:44" ht="18" customHeight="1" x14ac:dyDescent="0.2">
      <c r="A27" s="43"/>
      <c r="B27" s="43"/>
      <c r="C27" s="43"/>
      <c r="D27" s="43"/>
      <c r="E27" s="43"/>
      <c r="F27" s="43"/>
      <c r="G27" s="194"/>
      <c r="H27" s="194"/>
      <c r="I27" s="194"/>
      <c r="J27" s="196"/>
      <c r="K27" s="196"/>
      <c r="L27" s="196"/>
      <c r="M27" s="196"/>
      <c r="N27" s="196"/>
      <c r="O27" s="197"/>
      <c r="P27" s="197"/>
      <c r="Q27" s="197"/>
      <c r="R27" s="197"/>
      <c r="S27" s="197"/>
      <c r="T27" s="197"/>
      <c r="U27" s="198"/>
      <c r="V27" s="257"/>
      <c r="W27" s="258"/>
      <c r="X27" s="200"/>
      <c r="Y27" s="43"/>
      <c r="Z27" s="199"/>
      <c r="AA27" s="199"/>
      <c r="AB27" s="199"/>
      <c r="AC27" s="199"/>
      <c r="AD27" s="199"/>
      <c r="AE27" s="43"/>
      <c r="AF27" s="199"/>
      <c r="AG27" s="196"/>
      <c r="AH27" s="201"/>
      <c r="AI27" s="201"/>
      <c r="AJ27" s="201"/>
      <c r="AK27" s="43"/>
      <c r="AL27" s="43"/>
      <c r="AM27" s="43"/>
      <c r="AN27" s="64"/>
      <c r="AO27" s="64"/>
      <c r="AP27" s="202"/>
      <c r="AQ27" s="202"/>
      <c r="AR27" s="64"/>
    </row>
    <row r="28" spans="1:44" ht="18" customHeight="1" x14ac:dyDescent="0.2">
      <c r="A28" s="43"/>
      <c r="B28" s="43"/>
      <c r="C28" s="43"/>
      <c r="D28" s="43"/>
      <c r="E28" s="43"/>
      <c r="F28" s="43"/>
      <c r="G28" s="194"/>
      <c r="H28" s="194"/>
      <c r="I28" s="194"/>
      <c r="J28" s="196"/>
      <c r="K28" s="196"/>
      <c r="L28" s="196"/>
      <c r="M28" s="196"/>
      <c r="N28" s="196"/>
      <c r="O28" s="197"/>
      <c r="P28" s="197"/>
      <c r="Q28" s="197"/>
      <c r="R28" s="197"/>
      <c r="S28" s="197"/>
      <c r="T28" s="197"/>
      <c r="U28" s="198"/>
      <c r="V28" s="257"/>
      <c r="W28" s="258"/>
      <c r="X28" s="200"/>
      <c r="Y28" s="43"/>
      <c r="Z28" s="199"/>
      <c r="AA28" s="199"/>
      <c r="AB28" s="199"/>
      <c r="AC28" s="199"/>
      <c r="AD28" s="199"/>
      <c r="AE28" s="43"/>
      <c r="AF28" s="199"/>
      <c r="AG28" s="196"/>
      <c r="AH28" s="201"/>
      <c r="AI28" s="201"/>
      <c r="AJ28" s="201"/>
      <c r="AK28" s="43"/>
      <c r="AL28" s="43"/>
      <c r="AM28" s="43"/>
      <c r="AN28" s="64"/>
      <c r="AO28" s="64"/>
      <c r="AP28" s="202"/>
      <c r="AQ28" s="202"/>
      <c r="AR28" s="64"/>
    </row>
    <row r="29" spans="1:44" ht="18" customHeight="1" x14ac:dyDescent="0.2">
      <c r="A29" s="43"/>
      <c r="B29" s="43"/>
      <c r="C29" s="43"/>
      <c r="D29" s="43"/>
      <c r="E29" s="43"/>
      <c r="F29" s="43"/>
      <c r="G29" s="194"/>
      <c r="H29" s="194"/>
      <c r="I29" s="194"/>
      <c r="J29" s="196"/>
      <c r="K29" s="196"/>
      <c r="L29" s="196"/>
      <c r="M29" s="196"/>
      <c r="N29" s="196"/>
      <c r="O29" s="197"/>
      <c r="P29" s="197"/>
      <c r="Q29" s="197"/>
      <c r="R29" s="197"/>
      <c r="S29" s="197"/>
      <c r="T29" s="197"/>
      <c r="U29" s="198"/>
      <c r="V29" s="257"/>
      <c r="W29" s="258"/>
      <c r="X29" s="200"/>
      <c r="Y29" s="43"/>
      <c r="Z29" s="199"/>
      <c r="AA29" s="199"/>
      <c r="AB29" s="199"/>
      <c r="AC29" s="199"/>
      <c r="AD29" s="199"/>
      <c r="AE29" s="43"/>
      <c r="AF29" s="199"/>
      <c r="AG29" s="196"/>
      <c r="AH29" s="201"/>
      <c r="AI29" s="201"/>
      <c r="AJ29" s="201"/>
      <c r="AK29" s="43"/>
      <c r="AL29" s="43"/>
      <c r="AM29" s="43"/>
      <c r="AN29" s="64"/>
      <c r="AO29" s="64"/>
      <c r="AP29" s="202"/>
      <c r="AQ29" s="202"/>
      <c r="AR29" s="64"/>
    </row>
    <row r="30" spans="1:44" ht="18" customHeight="1" x14ac:dyDescent="0.2">
      <c r="A30" s="43"/>
      <c r="B30" s="43"/>
      <c r="C30" s="43"/>
      <c r="D30" s="43"/>
      <c r="E30" s="43"/>
      <c r="F30" s="43"/>
      <c r="G30" s="194"/>
      <c r="H30" s="194"/>
      <c r="I30" s="194"/>
      <c r="J30" s="196"/>
      <c r="K30" s="196"/>
      <c r="L30" s="196"/>
      <c r="M30" s="196"/>
      <c r="N30" s="196"/>
      <c r="O30" s="197"/>
      <c r="P30" s="197"/>
      <c r="Q30" s="197"/>
      <c r="R30" s="197"/>
      <c r="S30" s="197"/>
      <c r="T30" s="197"/>
      <c r="U30" s="198"/>
      <c r="V30" s="257"/>
      <c r="W30" s="258"/>
      <c r="X30" s="200"/>
      <c r="Y30" s="43"/>
      <c r="Z30" s="199"/>
      <c r="AA30" s="199"/>
      <c r="AB30" s="199"/>
      <c r="AC30" s="199"/>
      <c r="AD30" s="199"/>
      <c r="AE30" s="43"/>
      <c r="AF30" s="199"/>
      <c r="AG30" s="196"/>
      <c r="AH30" s="201"/>
      <c r="AI30" s="201"/>
      <c r="AJ30" s="201"/>
      <c r="AK30" s="43"/>
      <c r="AL30" s="43"/>
      <c r="AM30" s="43"/>
      <c r="AN30" s="64"/>
      <c r="AO30" s="64"/>
      <c r="AP30" s="202"/>
      <c r="AQ30" s="202"/>
      <c r="AR30" s="64"/>
    </row>
    <row r="31" spans="1:44" ht="18" customHeight="1" x14ac:dyDescent="0.2">
      <c r="A31" s="43"/>
      <c r="B31" s="43"/>
      <c r="C31" s="43"/>
      <c r="D31" s="43"/>
      <c r="E31" s="43"/>
      <c r="F31" s="43"/>
      <c r="G31" s="194"/>
      <c r="H31" s="194"/>
      <c r="I31" s="194"/>
      <c r="J31" s="196"/>
      <c r="K31" s="196"/>
      <c r="L31" s="196"/>
      <c r="M31" s="196"/>
      <c r="N31" s="196"/>
      <c r="O31" s="197"/>
      <c r="P31" s="197"/>
      <c r="Q31" s="197"/>
      <c r="R31" s="197"/>
      <c r="S31" s="197"/>
      <c r="T31" s="197"/>
      <c r="U31" s="198"/>
      <c r="V31" s="257"/>
      <c r="W31" s="258"/>
      <c r="X31" s="200"/>
      <c r="Y31" s="43"/>
      <c r="Z31" s="199"/>
      <c r="AA31" s="199"/>
      <c r="AB31" s="199"/>
      <c r="AC31" s="199"/>
      <c r="AD31" s="199"/>
      <c r="AE31" s="43"/>
      <c r="AF31" s="199"/>
      <c r="AG31" s="196"/>
      <c r="AH31" s="201"/>
      <c r="AI31" s="201"/>
      <c r="AJ31" s="201"/>
      <c r="AK31" s="43"/>
      <c r="AL31" s="43"/>
      <c r="AM31" s="43"/>
      <c r="AN31" s="64"/>
      <c r="AO31" s="64"/>
      <c r="AP31" s="202"/>
      <c r="AQ31" s="202"/>
      <c r="AR31" s="64"/>
    </row>
    <row r="32" spans="1:44" ht="18" customHeight="1" x14ac:dyDescent="0.2">
      <c r="A32" s="43"/>
      <c r="B32" s="43"/>
      <c r="C32" s="43"/>
      <c r="D32" s="43"/>
      <c r="E32" s="43"/>
      <c r="F32" s="43"/>
      <c r="G32" s="194"/>
      <c r="H32" s="194"/>
      <c r="I32" s="194"/>
      <c r="J32" s="196"/>
      <c r="K32" s="196"/>
      <c r="L32" s="196"/>
      <c r="M32" s="196"/>
      <c r="N32" s="196"/>
      <c r="O32" s="197"/>
      <c r="P32" s="197"/>
      <c r="Q32" s="197"/>
      <c r="R32" s="197"/>
      <c r="S32" s="197"/>
      <c r="T32" s="197"/>
      <c r="U32" s="198"/>
      <c r="V32" s="257"/>
      <c r="W32" s="258"/>
      <c r="X32" s="200"/>
      <c r="Y32" s="43"/>
      <c r="Z32" s="199"/>
      <c r="AA32" s="199"/>
      <c r="AB32" s="199"/>
      <c r="AC32" s="199"/>
      <c r="AD32" s="199"/>
      <c r="AE32" s="43"/>
      <c r="AF32" s="199"/>
      <c r="AG32" s="196"/>
      <c r="AH32" s="201"/>
      <c r="AI32" s="201"/>
      <c r="AJ32" s="201"/>
      <c r="AK32" s="43"/>
      <c r="AL32" s="43"/>
      <c r="AM32" s="43"/>
      <c r="AN32" s="64"/>
      <c r="AO32" s="64"/>
      <c r="AP32" s="202"/>
      <c r="AQ32" s="202"/>
      <c r="AR32" s="64"/>
    </row>
    <row r="33" spans="1:44" ht="18" customHeight="1" x14ac:dyDescent="0.2">
      <c r="A33" s="43"/>
      <c r="B33" s="43"/>
      <c r="C33" s="43"/>
      <c r="D33" s="43"/>
      <c r="E33" s="43"/>
      <c r="F33" s="43"/>
      <c r="G33" s="194"/>
      <c r="H33" s="194"/>
      <c r="I33" s="194"/>
      <c r="J33" s="196"/>
      <c r="K33" s="196"/>
      <c r="L33" s="196"/>
      <c r="M33" s="196"/>
      <c r="N33" s="196"/>
      <c r="O33" s="197"/>
      <c r="P33" s="197"/>
      <c r="Q33" s="197"/>
      <c r="R33" s="197"/>
      <c r="S33" s="197"/>
      <c r="T33" s="197"/>
      <c r="U33" s="198"/>
      <c r="V33" s="257"/>
      <c r="W33" s="258"/>
      <c r="X33" s="200"/>
      <c r="Y33" s="43"/>
      <c r="Z33" s="199"/>
      <c r="AA33" s="199"/>
      <c r="AB33" s="199"/>
      <c r="AC33" s="199"/>
      <c r="AD33" s="199"/>
      <c r="AE33" s="43"/>
      <c r="AF33" s="199"/>
      <c r="AG33" s="196"/>
      <c r="AH33" s="201"/>
      <c r="AI33" s="201"/>
      <c r="AJ33" s="201"/>
      <c r="AK33" s="43"/>
      <c r="AL33" s="43"/>
      <c r="AM33" s="43"/>
      <c r="AN33" s="64"/>
      <c r="AO33" s="64"/>
      <c r="AP33" s="202"/>
      <c r="AQ33" s="202"/>
      <c r="AR33" s="64"/>
    </row>
    <row r="34" spans="1:44" ht="18" customHeight="1" x14ac:dyDescent="0.2">
      <c r="A34" s="43"/>
      <c r="B34" s="43"/>
      <c r="C34" s="43"/>
      <c r="D34" s="43"/>
      <c r="E34" s="43"/>
      <c r="F34" s="43"/>
      <c r="G34" s="194"/>
      <c r="H34" s="194"/>
      <c r="I34" s="194"/>
      <c r="J34" s="196"/>
      <c r="K34" s="196"/>
      <c r="L34" s="196"/>
      <c r="M34" s="196"/>
      <c r="N34" s="196"/>
      <c r="O34" s="197"/>
      <c r="P34" s="197"/>
      <c r="Q34" s="197"/>
      <c r="R34" s="197"/>
      <c r="S34" s="197"/>
      <c r="T34" s="197"/>
      <c r="U34" s="198"/>
      <c r="V34" s="257"/>
      <c r="W34" s="258"/>
      <c r="X34" s="200"/>
      <c r="Y34" s="43"/>
      <c r="Z34" s="199"/>
      <c r="AA34" s="199"/>
      <c r="AB34" s="199"/>
      <c r="AC34" s="199"/>
      <c r="AD34" s="199"/>
      <c r="AE34" s="43"/>
      <c r="AF34" s="199"/>
      <c r="AG34" s="196"/>
      <c r="AH34" s="201"/>
      <c r="AI34" s="201"/>
      <c r="AJ34" s="201"/>
      <c r="AK34" s="43"/>
      <c r="AL34" s="43"/>
      <c r="AM34" s="43"/>
      <c r="AN34" s="64"/>
      <c r="AO34" s="64"/>
      <c r="AP34" s="202"/>
      <c r="AQ34" s="202"/>
      <c r="AR34" s="64"/>
    </row>
    <row r="35" spans="1:44" ht="18" customHeight="1" x14ac:dyDescent="0.2">
      <c r="A35" s="43"/>
      <c r="B35" s="43"/>
      <c r="C35" s="43"/>
      <c r="D35" s="43"/>
      <c r="E35" s="43"/>
      <c r="F35" s="43"/>
      <c r="G35" s="194"/>
      <c r="H35" s="194"/>
      <c r="I35" s="194"/>
      <c r="J35" s="196"/>
      <c r="K35" s="196"/>
      <c r="L35" s="196"/>
      <c r="M35" s="196"/>
      <c r="N35" s="196"/>
      <c r="O35" s="197"/>
      <c r="P35" s="197"/>
      <c r="Q35" s="197"/>
      <c r="R35" s="197"/>
      <c r="S35" s="197"/>
      <c r="T35" s="197"/>
      <c r="U35" s="198"/>
      <c r="V35" s="257"/>
      <c r="W35" s="258"/>
      <c r="X35" s="200"/>
      <c r="Y35" s="43"/>
      <c r="Z35" s="199"/>
      <c r="AA35" s="199"/>
      <c r="AB35" s="199"/>
      <c r="AC35" s="199"/>
      <c r="AD35" s="199"/>
      <c r="AE35" s="43"/>
      <c r="AF35" s="199"/>
      <c r="AG35" s="196"/>
      <c r="AH35" s="201"/>
      <c r="AI35" s="201"/>
      <c r="AJ35" s="201"/>
      <c r="AK35" s="43"/>
      <c r="AL35" s="43"/>
      <c r="AM35" s="43"/>
      <c r="AN35" s="64"/>
      <c r="AO35" s="64"/>
      <c r="AP35" s="202"/>
      <c r="AQ35" s="202"/>
      <c r="AR35" s="64"/>
    </row>
    <row r="36" spans="1:44" ht="18" customHeight="1" x14ac:dyDescent="0.2">
      <c r="A36" s="43"/>
      <c r="B36" s="43"/>
      <c r="C36" s="43"/>
      <c r="D36" s="43"/>
      <c r="E36" s="43"/>
      <c r="F36" s="43"/>
      <c r="G36" s="194"/>
      <c r="H36" s="194"/>
      <c r="I36" s="194"/>
      <c r="J36" s="196"/>
      <c r="K36" s="196"/>
      <c r="L36" s="196"/>
      <c r="M36" s="196"/>
      <c r="N36" s="196"/>
      <c r="O36" s="197"/>
      <c r="P36" s="197"/>
      <c r="Q36" s="197"/>
      <c r="R36" s="197"/>
      <c r="S36" s="197"/>
      <c r="T36" s="197"/>
      <c r="U36" s="198"/>
      <c r="V36" s="257"/>
      <c r="W36" s="258"/>
      <c r="X36" s="200"/>
      <c r="Y36" s="43"/>
      <c r="Z36" s="199"/>
      <c r="AA36" s="199"/>
      <c r="AB36" s="199"/>
      <c r="AC36" s="199"/>
      <c r="AD36" s="199"/>
      <c r="AE36" s="43"/>
      <c r="AF36" s="199"/>
      <c r="AG36" s="196"/>
      <c r="AH36" s="201"/>
      <c r="AI36" s="201"/>
      <c r="AJ36" s="201"/>
      <c r="AK36" s="43"/>
      <c r="AL36" s="43"/>
      <c r="AM36" s="43"/>
      <c r="AN36" s="64"/>
      <c r="AO36" s="64"/>
      <c r="AP36" s="202"/>
      <c r="AQ36" s="202"/>
      <c r="AR36" s="64"/>
    </row>
    <row r="37" spans="1:44" ht="18" customHeight="1" x14ac:dyDescent="0.2">
      <c r="A37" s="43"/>
      <c r="B37" s="43"/>
      <c r="C37" s="43"/>
      <c r="D37" s="43"/>
      <c r="E37" s="43"/>
      <c r="F37" s="43"/>
      <c r="G37" s="194"/>
      <c r="H37" s="194"/>
      <c r="I37" s="194"/>
      <c r="J37" s="196"/>
      <c r="K37" s="196"/>
      <c r="L37" s="196"/>
      <c r="M37" s="196"/>
      <c r="N37" s="196"/>
      <c r="O37" s="197"/>
      <c r="P37" s="197"/>
      <c r="Q37" s="197"/>
      <c r="R37" s="197"/>
      <c r="S37" s="197"/>
      <c r="T37" s="197"/>
      <c r="U37" s="198"/>
      <c r="V37" s="257"/>
      <c r="W37" s="258"/>
      <c r="X37" s="200"/>
      <c r="Y37" s="43"/>
      <c r="Z37" s="199"/>
      <c r="AA37" s="199"/>
      <c r="AB37" s="199"/>
      <c r="AC37" s="199"/>
      <c r="AD37" s="199"/>
      <c r="AE37" s="43"/>
      <c r="AF37" s="199"/>
      <c r="AG37" s="196"/>
      <c r="AH37" s="201"/>
      <c r="AI37" s="201"/>
      <c r="AJ37" s="201"/>
      <c r="AK37" s="43"/>
      <c r="AL37" s="43"/>
      <c r="AM37" s="43"/>
      <c r="AN37" s="64"/>
      <c r="AO37" s="64"/>
      <c r="AP37" s="202"/>
      <c r="AQ37" s="202"/>
      <c r="AR37" s="64"/>
    </row>
    <row r="38" spans="1:44" ht="18" customHeight="1" x14ac:dyDescent="0.2">
      <c r="A38" s="43"/>
      <c r="B38" s="43"/>
      <c r="C38" s="43"/>
      <c r="D38" s="43"/>
      <c r="E38" s="43"/>
      <c r="F38" s="43"/>
      <c r="G38" s="194"/>
      <c r="H38" s="194"/>
      <c r="I38" s="194"/>
      <c r="J38" s="196"/>
      <c r="K38" s="196"/>
      <c r="L38" s="196"/>
      <c r="M38" s="196"/>
      <c r="N38" s="196"/>
      <c r="O38" s="197"/>
      <c r="P38" s="197"/>
      <c r="Q38" s="197"/>
      <c r="R38" s="197"/>
      <c r="S38" s="197"/>
      <c r="T38" s="197"/>
      <c r="U38" s="198"/>
      <c r="V38" s="257"/>
      <c r="W38" s="258"/>
      <c r="X38" s="200"/>
      <c r="Y38" s="43"/>
      <c r="Z38" s="199"/>
      <c r="AA38" s="199"/>
      <c r="AB38" s="199"/>
      <c r="AC38" s="199"/>
      <c r="AD38" s="199"/>
      <c r="AE38" s="43"/>
      <c r="AF38" s="199"/>
      <c r="AG38" s="196"/>
      <c r="AH38" s="201"/>
      <c r="AI38" s="201"/>
      <c r="AJ38" s="201"/>
      <c r="AK38" s="43"/>
      <c r="AL38" s="43"/>
      <c r="AM38" s="43"/>
      <c r="AN38" s="64"/>
      <c r="AO38" s="64"/>
      <c r="AP38" s="202"/>
      <c r="AQ38" s="202"/>
      <c r="AR38" s="64"/>
    </row>
    <row r="39" spans="1:44" ht="18" customHeight="1" x14ac:dyDescent="0.2">
      <c r="A39" s="43"/>
      <c r="B39" s="43"/>
      <c r="C39" s="43"/>
      <c r="D39" s="43"/>
      <c r="E39" s="43"/>
      <c r="F39" s="43"/>
      <c r="G39" s="194"/>
      <c r="H39" s="194"/>
      <c r="I39" s="194"/>
      <c r="J39" s="196"/>
      <c r="K39" s="196"/>
      <c r="L39" s="196"/>
      <c r="M39" s="196"/>
      <c r="N39" s="196"/>
      <c r="O39" s="197"/>
      <c r="P39" s="197"/>
      <c r="Q39" s="197"/>
      <c r="R39" s="197"/>
      <c r="S39" s="197"/>
      <c r="T39" s="197"/>
      <c r="U39" s="198"/>
      <c r="V39" s="257"/>
      <c r="W39" s="258"/>
      <c r="X39" s="200"/>
      <c r="Y39" s="43"/>
      <c r="Z39" s="199"/>
      <c r="AA39" s="199"/>
      <c r="AB39" s="199"/>
      <c r="AC39" s="199"/>
      <c r="AD39" s="199"/>
      <c r="AE39" s="43"/>
      <c r="AF39" s="199"/>
      <c r="AG39" s="196"/>
      <c r="AH39" s="201"/>
      <c r="AI39" s="201"/>
      <c r="AJ39" s="201"/>
      <c r="AK39" s="43"/>
      <c r="AL39" s="43"/>
      <c r="AM39" s="43"/>
      <c r="AN39" s="64"/>
      <c r="AO39" s="64"/>
      <c r="AP39" s="202"/>
      <c r="AQ39" s="202"/>
      <c r="AR39" s="64"/>
    </row>
    <row r="40" spans="1:44" ht="18" customHeight="1" x14ac:dyDescent="0.2">
      <c r="A40" s="43"/>
      <c r="B40" s="43"/>
      <c r="C40" s="43"/>
      <c r="D40" s="43"/>
      <c r="E40" s="43"/>
      <c r="F40" s="43"/>
      <c r="G40" s="194"/>
      <c r="H40" s="194"/>
      <c r="I40" s="194"/>
      <c r="J40" s="196"/>
      <c r="K40" s="196"/>
      <c r="L40" s="196"/>
      <c r="M40" s="196"/>
      <c r="N40" s="196"/>
      <c r="O40" s="197"/>
      <c r="P40" s="197"/>
      <c r="Q40" s="197"/>
      <c r="R40" s="197"/>
      <c r="S40" s="197"/>
      <c r="T40" s="197"/>
      <c r="U40" s="198"/>
      <c r="V40" s="257"/>
      <c r="W40" s="258"/>
      <c r="X40" s="200"/>
      <c r="Y40" s="43"/>
      <c r="Z40" s="199"/>
      <c r="AA40" s="199"/>
      <c r="AB40" s="199"/>
      <c r="AC40" s="199"/>
      <c r="AD40" s="199"/>
      <c r="AE40" s="43"/>
      <c r="AF40" s="199"/>
      <c r="AG40" s="196"/>
      <c r="AH40" s="201"/>
      <c r="AI40" s="201"/>
      <c r="AJ40" s="201"/>
      <c r="AK40" s="43"/>
      <c r="AL40" s="43"/>
      <c r="AM40" s="43"/>
      <c r="AN40" s="64"/>
      <c r="AO40" s="64"/>
      <c r="AP40" s="202"/>
      <c r="AQ40" s="202"/>
      <c r="AR40" s="64"/>
    </row>
    <row r="41" spans="1:44" ht="18" customHeight="1" x14ac:dyDescent="0.2">
      <c r="A41" s="43"/>
      <c r="B41" s="43"/>
      <c r="C41" s="43"/>
      <c r="D41" s="43"/>
      <c r="E41" s="43"/>
      <c r="F41" s="43"/>
      <c r="G41" s="194"/>
      <c r="H41" s="194"/>
      <c r="I41" s="194"/>
      <c r="J41" s="196"/>
      <c r="K41" s="196"/>
      <c r="L41" s="196"/>
      <c r="M41" s="196"/>
      <c r="N41" s="196"/>
      <c r="O41" s="197"/>
      <c r="P41" s="197"/>
      <c r="Q41" s="197"/>
      <c r="R41" s="197"/>
      <c r="S41" s="197"/>
      <c r="T41" s="197"/>
      <c r="U41" s="198"/>
      <c r="V41" s="257"/>
      <c r="W41" s="258"/>
      <c r="X41" s="200"/>
      <c r="Y41" s="43"/>
      <c r="Z41" s="199"/>
      <c r="AA41" s="199"/>
      <c r="AB41" s="199"/>
      <c r="AC41" s="199"/>
      <c r="AD41" s="199"/>
      <c r="AE41" s="43"/>
      <c r="AF41" s="199"/>
      <c r="AG41" s="196"/>
      <c r="AH41" s="201"/>
      <c r="AI41" s="201"/>
      <c r="AJ41" s="201"/>
      <c r="AK41" s="43"/>
      <c r="AL41" s="43"/>
      <c r="AM41" s="43"/>
      <c r="AN41" s="64"/>
      <c r="AO41" s="64"/>
      <c r="AP41" s="202"/>
      <c r="AQ41" s="202"/>
      <c r="AR41" s="64"/>
    </row>
    <row r="42" spans="1:44" ht="18" customHeight="1" x14ac:dyDescent="0.2">
      <c r="A42" s="43"/>
      <c r="B42" s="43"/>
      <c r="C42" s="43"/>
      <c r="D42" s="43"/>
      <c r="E42" s="43"/>
      <c r="F42" s="43"/>
      <c r="G42" s="194"/>
      <c r="H42" s="194"/>
      <c r="I42" s="194"/>
      <c r="J42" s="196"/>
      <c r="K42" s="196"/>
      <c r="L42" s="196"/>
      <c r="M42" s="196"/>
      <c r="N42" s="196"/>
      <c r="O42" s="197"/>
      <c r="P42" s="197"/>
      <c r="Q42" s="197"/>
      <c r="R42" s="197"/>
      <c r="S42" s="197"/>
      <c r="T42" s="197"/>
      <c r="U42" s="198"/>
      <c r="V42" s="257"/>
      <c r="W42" s="258"/>
      <c r="X42" s="200"/>
      <c r="Y42" s="43"/>
      <c r="Z42" s="199"/>
      <c r="AA42" s="199"/>
      <c r="AB42" s="199"/>
      <c r="AC42" s="199"/>
      <c r="AD42" s="199"/>
      <c r="AE42" s="43"/>
      <c r="AF42" s="199"/>
      <c r="AG42" s="196"/>
      <c r="AH42" s="201"/>
      <c r="AI42" s="201"/>
      <c r="AJ42" s="201"/>
      <c r="AK42" s="43"/>
      <c r="AL42" s="43"/>
      <c r="AM42" s="43"/>
      <c r="AN42" s="64"/>
      <c r="AO42" s="64"/>
      <c r="AP42" s="202"/>
      <c r="AQ42" s="202"/>
      <c r="AR42" s="64"/>
    </row>
    <row r="43" spans="1:44" ht="18" customHeight="1" x14ac:dyDescent="0.2">
      <c r="A43" s="43"/>
      <c r="B43" s="43"/>
      <c r="C43" s="43"/>
      <c r="D43" s="43"/>
      <c r="E43" s="43"/>
      <c r="F43" s="43"/>
      <c r="G43" s="194"/>
      <c r="H43" s="194"/>
      <c r="I43" s="194"/>
      <c r="J43" s="196"/>
      <c r="K43" s="196"/>
      <c r="L43" s="196"/>
      <c r="M43" s="196"/>
      <c r="N43" s="196"/>
      <c r="O43" s="197"/>
      <c r="P43" s="197"/>
      <c r="Q43" s="197"/>
      <c r="R43" s="197"/>
      <c r="S43" s="197"/>
      <c r="T43" s="197"/>
      <c r="U43" s="198"/>
      <c r="V43" s="257"/>
      <c r="W43" s="258"/>
      <c r="X43" s="200"/>
      <c r="Y43" s="43"/>
      <c r="Z43" s="199"/>
      <c r="AA43" s="199"/>
      <c r="AB43" s="199"/>
      <c r="AC43" s="199"/>
      <c r="AD43" s="199"/>
      <c r="AE43" s="43"/>
      <c r="AF43" s="199"/>
      <c r="AG43" s="196"/>
      <c r="AH43" s="201"/>
      <c r="AI43" s="201"/>
      <c r="AJ43" s="201"/>
      <c r="AK43" s="43"/>
      <c r="AL43" s="43"/>
      <c r="AM43" s="43"/>
      <c r="AN43" s="64"/>
      <c r="AO43" s="64"/>
      <c r="AP43" s="202"/>
      <c r="AQ43" s="202"/>
      <c r="AR43" s="64"/>
    </row>
    <row r="44" spans="1:44" ht="18" customHeight="1" x14ac:dyDescent="0.2">
      <c r="A44" s="43"/>
      <c r="B44" s="43"/>
      <c r="C44" s="43"/>
      <c r="D44" s="43"/>
      <c r="E44" s="43"/>
      <c r="F44" s="43"/>
      <c r="G44" s="194"/>
      <c r="H44" s="194"/>
      <c r="I44" s="194"/>
      <c r="J44" s="196"/>
      <c r="K44" s="196"/>
      <c r="L44" s="196"/>
      <c r="M44" s="196"/>
      <c r="N44" s="196"/>
      <c r="O44" s="197"/>
      <c r="P44" s="197"/>
      <c r="Q44" s="197"/>
      <c r="R44" s="197"/>
      <c r="S44" s="197"/>
      <c r="T44" s="197"/>
      <c r="U44" s="198"/>
      <c r="V44" s="257"/>
      <c r="W44" s="258"/>
      <c r="X44" s="200"/>
      <c r="Y44" s="43"/>
      <c r="Z44" s="199"/>
      <c r="AA44" s="199"/>
      <c r="AB44" s="199"/>
      <c r="AC44" s="199"/>
      <c r="AD44" s="199"/>
      <c r="AE44" s="43"/>
      <c r="AF44" s="199"/>
      <c r="AG44" s="196"/>
      <c r="AH44" s="201"/>
      <c r="AI44" s="201"/>
      <c r="AJ44" s="201"/>
      <c r="AK44" s="43"/>
      <c r="AL44" s="43"/>
      <c r="AM44" s="43"/>
      <c r="AN44" s="64"/>
      <c r="AO44" s="64"/>
      <c r="AP44" s="202"/>
      <c r="AQ44" s="202"/>
      <c r="AR44" s="64"/>
    </row>
    <row r="45" spans="1:44" ht="18" customHeight="1" x14ac:dyDescent="0.2">
      <c r="A45" s="43"/>
      <c r="B45" s="43"/>
      <c r="C45" s="43"/>
      <c r="D45" s="43"/>
      <c r="E45" s="43"/>
      <c r="F45" s="43"/>
      <c r="G45" s="194"/>
      <c r="H45" s="194"/>
      <c r="I45" s="194"/>
      <c r="J45" s="196"/>
      <c r="K45" s="196"/>
      <c r="L45" s="196"/>
      <c r="M45" s="196"/>
      <c r="N45" s="196"/>
      <c r="O45" s="197"/>
      <c r="P45" s="197"/>
      <c r="Q45" s="197"/>
      <c r="R45" s="197"/>
      <c r="S45" s="197"/>
      <c r="T45" s="197"/>
      <c r="U45" s="198"/>
      <c r="V45" s="257"/>
      <c r="W45" s="258"/>
      <c r="X45" s="200"/>
      <c r="Y45" s="43"/>
      <c r="Z45" s="199"/>
      <c r="AA45" s="199"/>
      <c r="AB45" s="199"/>
      <c r="AC45" s="199"/>
      <c r="AD45" s="199"/>
      <c r="AE45" s="43"/>
      <c r="AF45" s="199"/>
      <c r="AG45" s="196"/>
      <c r="AH45" s="201"/>
      <c r="AI45" s="201"/>
      <c r="AJ45" s="201"/>
      <c r="AK45" s="43"/>
      <c r="AL45" s="43"/>
      <c r="AM45" s="43"/>
      <c r="AN45" s="64"/>
      <c r="AO45" s="64"/>
      <c r="AP45" s="202"/>
      <c r="AQ45" s="202"/>
      <c r="AR45" s="64"/>
    </row>
    <row r="46" spans="1:44" ht="18" customHeight="1" x14ac:dyDescent="0.2">
      <c r="A46" s="43"/>
      <c r="B46" s="43"/>
      <c r="C46" s="43"/>
      <c r="D46" s="43"/>
      <c r="E46" s="43"/>
      <c r="F46" s="43"/>
      <c r="G46" s="194"/>
      <c r="H46" s="194"/>
      <c r="I46" s="194"/>
      <c r="J46" s="196"/>
      <c r="K46" s="196"/>
      <c r="L46" s="196"/>
      <c r="M46" s="196"/>
      <c r="N46" s="196"/>
      <c r="O46" s="197"/>
      <c r="P46" s="197"/>
      <c r="Q46" s="197"/>
      <c r="R46" s="197"/>
      <c r="S46" s="197"/>
      <c r="T46" s="197"/>
      <c r="U46" s="198"/>
      <c r="V46" s="257"/>
      <c r="W46" s="258"/>
      <c r="X46" s="200"/>
      <c r="Y46" s="43"/>
      <c r="Z46" s="199"/>
      <c r="AA46" s="199"/>
      <c r="AB46" s="199"/>
      <c r="AC46" s="199"/>
      <c r="AD46" s="199"/>
      <c r="AE46" s="43"/>
      <c r="AF46" s="199"/>
      <c r="AG46" s="196"/>
      <c r="AH46" s="201"/>
      <c r="AI46" s="201"/>
      <c r="AJ46" s="201"/>
      <c r="AK46" s="43"/>
      <c r="AL46" s="43"/>
      <c r="AM46" s="43"/>
      <c r="AN46" s="64"/>
      <c r="AO46" s="64"/>
      <c r="AP46" s="202"/>
      <c r="AQ46" s="202"/>
      <c r="AR46" s="64"/>
    </row>
    <row r="47" spans="1:44" ht="18" customHeight="1" x14ac:dyDescent="0.2">
      <c r="A47" s="43"/>
      <c r="B47" s="43"/>
      <c r="C47" s="43"/>
      <c r="D47" s="43"/>
      <c r="E47" s="43"/>
      <c r="F47" s="43"/>
      <c r="G47" s="194"/>
      <c r="H47" s="194"/>
      <c r="I47" s="194"/>
      <c r="J47" s="196"/>
      <c r="K47" s="196"/>
      <c r="L47" s="196"/>
      <c r="M47" s="196"/>
      <c r="N47" s="196"/>
      <c r="O47" s="197"/>
      <c r="P47" s="197"/>
      <c r="Q47" s="197"/>
      <c r="R47" s="197"/>
      <c r="S47" s="197"/>
      <c r="T47" s="197"/>
      <c r="U47" s="198"/>
      <c r="V47" s="257"/>
      <c r="W47" s="258"/>
      <c r="X47" s="200"/>
      <c r="Y47" s="43"/>
      <c r="Z47" s="199"/>
      <c r="AA47" s="199"/>
      <c r="AB47" s="199"/>
      <c r="AC47" s="199"/>
      <c r="AD47" s="199"/>
      <c r="AE47" s="43"/>
      <c r="AF47" s="199"/>
      <c r="AG47" s="196"/>
      <c r="AH47" s="201"/>
      <c r="AI47" s="201"/>
      <c r="AJ47" s="201"/>
      <c r="AK47" s="43"/>
      <c r="AL47" s="43"/>
      <c r="AM47" s="43"/>
      <c r="AN47" s="64"/>
      <c r="AO47" s="64"/>
      <c r="AP47" s="202"/>
      <c r="AQ47" s="202"/>
      <c r="AR47" s="64"/>
    </row>
    <row r="48" spans="1:44" ht="18" customHeight="1" x14ac:dyDescent="0.2">
      <c r="A48" s="43"/>
      <c r="B48" s="43"/>
      <c r="C48" s="43"/>
      <c r="D48" s="43"/>
      <c r="E48" s="43"/>
      <c r="F48" s="43"/>
      <c r="G48" s="194"/>
      <c r="H48" s="194"/>
      <c r="I48" s="194"/>
      <c r="J48" s="196"/>
      <c r="K48" s="196"/>
      <c r="L48" s="196"/>
      <c r="M48" s="196"/>
      <c r="N48" s="196"/>
      <c r="O48" s="197"/>
      <c r="P48" s="197"/>
      <c r="Q48" s="197"/>
      <c r="R48" s="197"/>
      <c r="S48" s="197"/>
      <c r="T48" s="197"/>
      <c r="U48" s="198"/>
      <c r="V48" s="257"/>
      <c r="W48" s="258"/>
      <c r="X48" s="200"/>
      <c r="Y48" s="43"/>
      <c r="Z48" s="199"/>
      <c r="AA48" s="199"/>
      <c r="AB48" s="199"/>
      <c r="AC48" s="199"/>
      <c r="AD48" s="199"/>
      <c r="AE48" s="43"/>
      <c r="AF48" s="199"/>
      <c r="AG48" s="196"/>
      <c r="AH48" s="201"/>
      <c r="AI48" s="201"/>
      <c r="AJ48" s="201"/>
      <c r="AK48" s="43"/>
      <c r="AL48" s="43"/>
      <c r="AM48" s="43"/>
      <c r="AN48" s="64"/>
      <c r="AO48" s="64"/>
      <c r="AP48" s="202"/>
      <c r="AQ48" s="202"/>
      <c r="AR48" s="64"/>
    </row>
    <row r="49" spans="1:44" ht="18" customHeight="1" x14ac:dyDescent="0.2">
      <c r="A49" s="43"/>
      <c r="B49" s="43"/>
      <c r="C49" s="43"/>
      <c r="D49" s="43"/>
      <c r="E49" s="43"/>
      <c r="F49" s="43"/>
      <c r="G49" s="194"/>
      <c r="H49" s="194"/>
      <c r="I49" s="194"/>
      <c r="J49" s="196"/>
      <c r="K49" s="196"/>
      <c r="L49" s="196"/>
      <c r="M49" s="196"/>
      <c r="N49" s="196"/>
      <c r="O49" s="197"/>
      <c r="P49" s="197"/>
      <c r="Q49" s="197"/>
      <c r="R49" s="197"/>
      <c r="S49" s="197"/>
      <c r="T49" s="197"/>
      <c r="U49" s="198"/>
      <c r="V49" s="257"/>
      <c r="W49" s="258"/>
      <c r="X49" s="200"/>
      <c r="Y49" s="43"/>
      <c r="Z49" s="199"/>
      <c r="AA49" s="199"/>
      <c r="AB49" s="199"/>
      <c r="AC49" s="199"/>
      <c r="AD49" s="199"/>
      <c r="AE49" s="43"/>
      <c r="AF49" s="199"/>
      <c r="AG49" s="196"/>
      <c r="AH49" s="201"/>
      <c r="AI49" s="201"/>
      <c r="AJ49" s="201"/>
      <c r="AK49" s="43"/>
      <c r="AL49" s="43"/>
      <c r="AM49" s="43"/>
      <c r="AN49" s="64"/>
      <c r="AO49" s="64"/>
      <c r="AP49" s="202"/>
      <c r="AQ49" s="202"/>
      <c r="AR49" s="64"/>
    </row>
    <row r="50" spans="1:44" ht="18" customHeight="1" x14ac:dyDescent="0.2">
      <c r="A50" s="43"/>
      <c r="B50" s="43"/>
      <c r="C50" s="43"/>
      <c r="D50" s="43"/>
      <c r="E50" s="43"/>
      <c r="F50" s="43"/>
      <c r="G50" s="194"/>
      <c r="H50" s="194"/>
      <c r="I50" s="194"/>
      <c r="J50" s="196"/>
      <c r="K50" s="196"/>
      <c r="L50" s="196"/>
      <c r="M50" s="196"/>
      <c r="N50" s="196"/>
      <c r="O50" s="197"/>
      <c r="P50" s="197"/>
      <c r="Q50" s="197"/>
      <c r="R50" s="197"/>
      <c r="S50" s="197"/>
      <c r="T50" s="197"/>
      <c r="U50" s="198"/>
      <c r="V50" s="257"/>
      <c r="W50" s="258"/>
      <c r="X50" s="200"/>
      <c r="Y50" s="43"/>
      <c r="Z50" s="199"/>
      <c r="AA50" s="199"/>
      <c r="AB50" s="199"/>
      <c r="AC50" s="199"/>
      <c r="AD50" s="199"/>
      <c r="AE50" s="43"/>
      <c r="AF50" s="199"/>
      <c r="AG50" s="196"/>
      <c r="AH50" s="201"/>
      <c r="AI50" s="201"/>
      <c r="AJ50" s="201"/>
      <c r="AK50" s="43"/>
      <c r="AL50" s="43"/>
      <c r="AM50" s="43"/>
      <c r="AN50" s="64"/>
      <c r="AO50" s="64"/>
      <c r="AP50" s="202"/>
      <c r="AQ50" s="202"/>
      <c r="AR50" s="64"/>
    </row>
    <row r="51" spans="1:44" ht="18" customHeight="1" x14ac:dyDescent="0.2">
      <c r="A51" s="43"/>
      <c r="B51" s="43"/>
      <c r="C51" s="43"/>
      <c r="D51" s="43"/>
      <c r="E51" s="43"/>
      <c r="F51" s="43"/>
      <c r="G51" s="194"/>
      <c r="H51" s="194"/>
      <c r="I51" s="194"/>
      <c r="J51" s="196"/>
      <c r="K51" s="196"/>
      <c r="L51" s="196"/>
      <c r="M51" s="196"/>
      <c r="N51" s="196"/>
      <c r="O51" s="197"/>
      <c r="P51" s="197"/>
      <c r="Q51" s="197"/>
      <c r="R51" s="197"/>
      <c r="S51" s="197"/>
      <c r="T51" s="197"/>
      <c r="U51" s="198"/>
      <c r="V51" s="257"/>
      <c r="W51" s="258"/>
      <c r="X51" s="200"/>
      <c r="Y51" s="43"/>
      <c r="Z51" s="199"/>
      <c r="AA51" s="199"/>
      <c r="AB51" s="199"/>
      <c r="AC51" s="199"/>
      <c r="AD51" s="199"/>
      <c r="AE51" s="43"/>
      <c r="AF51" s="199"/>
      <c r="AG51" s="196"/>
      <c r="AH51" s="201"/>
      <c r="AI51" s="201"/>
      <c r="AJ51" s="201"/>
      <c r="AK51" s="43"/>
      <c r="AL51" s="43"/>
      <c r="AM51" s="43"/>
      <c r="AN51" s="64"/>
      <c r="AO51" s="64"/>
      <c r="AP51" s="202"/>
      <c r="AQ51" s="202"/>
      <c r="AR51" s="64"/>
    </row>
    <row r="52" spans="1:44" ht="18" customHeight="1" x14ac:dyDescent="0.2">
      <c r="A52" s="43"/>
      <c r="B52" s="43"/>
      <c r="C52" s="43"/>
      <c r="D52" s="43"/>
      <c r="E52" s="43"/>
      <c r="F52" s="43"/>
      <c r="G52" s="194"/>
      <c r="H52" s="194"/>
      <c r="I52" s="194"/>
      <c r="J52" s="196"/>
      <c r="K52" s="196"/>
      <c r="L52" s="196"/>
      <c r="M52" s="196"/>
      <c r="N52" s="196"/>
      <c r="O52" s="197"/>
      <c r="P52" s="197"/>
      <c r="Q52" s="197"/>
      <c r="R52" s="197"/>
      <c r="S52" s="197"/>
      <c r="T52" s="197"/>
      <c r="U52" s="198"/>
      <c r="V52" s="257"/>
      <c r="W52" s="258"/>
      <c r="X52" s="200"/>
      <c r="Y52" s="43"/>
      <c r="Z52" s="199"/>
      <c r="AA52" s="199"/>
      <c r="AB52" s="199"/>
      <c r="AC52" s="199"/>
      <c r="AD52" s="199"/>
      <c r="AE52" s="43"/>
      <c r="AF52" s="199"/>
      <c r="AG52" s="196"/>
      <c r="AH52" s="201"/>
      <c r="AI52" s="201"/>
      <c r="AJ52" s="201"/>
      <c r="AK52" s="43"/>
      <c r="AL52" s="43"/>
      <c r="AM52" s="43"/>
      <c r="AN52" s="64"/>
      <c r="AO52" s="64"/>
      <c r="AP52" s="202"/>
      <c r="AQ52" s="202"/>
      <c r="AR52" s="64"/>
    </row>
    <row r="53" spans="1:44" ht="18" customHeight="1" x14ac:dyDescent="0.2">
      <c r="A53" s="43"/>
      <c r="B53" s="43"/>
      <c r="C53" s="43"/>
      <c r="D53" s="43"/>
      <c r="E53" s="43"/>
      <c r="F53" s="43"/>
      <c r="G53" s="194"/>
      <c r="H53" s="194"/>
      <c r="I53" s="194"/>
      <c r="J53" s="196"/>
      <c r="K53" s="196"/>
      <c r="L53" s="196"/>
      <c r="M53" s="196"/>
      <c r="N53" s="196"/>
      <c r="O53" s="197"/>
      <c r="P53" s="197"/>
      <c r="Q53" s="197"/>
      <c r="R53" s="197"/>
      <c r="S53" s="197"/>
      <c r="T53" s="197"/>
      <c r="U53" s="198"/>
      <c r="V53" s="257"/>
      <c r="W53" s="258"/>
      <c r="X53" s="200"/>
      <c r="Y53" s="43"/>
      <c r="Z53" s="199"/>
      <c r="AA53" s="199"/>
      <c r="AB53" s="199"/>
      <c r="AC53" s="199"/>
      <c r="AD53" s="199"/>
      <c r="AE53" s="43"/>
      <c r="AF53" s="199"/>
      <c r="AG53" s="196"/>
      <c r="AH53" s="201"/>
      <c r="AI53" s="201"/>
      <c r="AJ53" s="201"/>
      <c r="AK53" s="43"/>
      <c r="AL53" s="43"/>
      <c r="AM53" s="43"/>
      <c r="AN53" s="64"/>
      <c r="AO53" s="64"/>
      <c r="AP53" s="202"/>
      <c r="AQ53" s="202"/>
      <c r="AR53" s="64"/>
    </row>
    <row r="54" spans="1:44" ht="18" customHeight="1" x14ac:dyDescent="0.2">
      <c r="A54" s="43"/>
      <c r="B54" s="43"/>
      <c r="C54" s="43"/>
      <c r="D54" s="43"/>
      <c r="E54" s="43"/>
      <c r="F54" s="43"/>
      <c r="G54" s="194"/>
      <c r="H54" s="194"/>
      <c r="I54" s="194"/>
      <c r="J54" s="196"/>
      <c r="K54" s="196"/>
      <c r="L54" s="196"/>
      <c r="M54" s="196"/>
      <c r="N54" s="196"/>
      <c r="O54" s="197"/>
      <c r="P54" s="197"/>
      <c r="Q54" s="197"/>
      <c r="R54" s="197"/>
      <c r="S54" s="197"/>
      <c r="T54" s="197"/>
      <c r="U54" s="198"/>
      <c r="V54" s="257"/>
      <c r="W54" s="258"/>
      <c r="X54" s="200"/>
      <c r="Y54" s="43"/>
      <c r="Z54" s="199"/>
      <c r="AA54" s="199"/>
      <c r="AB54" s="199"/>
      <c r="AC54" s="199"/>
      <c r="AD54" s="199"/>
      <c r="AE54" s="43"/>
      <c r="AF54" s="199"/>
      <c r="AG54" s="196"/>
      <c r="AH54" s="201"/>
      <c r="AI54" s="201"/>
      <c r="AJ54" s="201"/>
      <c r="AK54" s="43"/>
      <c r="AL54" s="43"/>
      <c r="AM54" s="43"/>
      <c r="AN54" s="64"/>
      <c r="AO54" s="64"/>
      <c r="AP54" s="202"/>
      <c r="AQ54" s="202"/>
      <c r="AR54" s="64"/>
    </row>
    <row r="55" spans="1:44" ht="18" customHeight="1" x14ac:dyDescent="0.2">
      <c r="A55" s="43"/>
      <c r="B55" s="43"/>
      <c r="C55" s="43"/>
      <c r="D55" s="43"/>
      <c r="E55" s="43"/>
      <c r="F55" s="43"/>
      <c r="G55" s="194"/>
      <c r="H55" s="194"/>
      <c r="I55" s="194"/>
      <c r="J55" s="196"/>
      <c r="K55" s="196"/>
      <c r="L55" s="196"/>
      <c r="M55" s="196"/>
      <c r="N55" s="196"/>
      <c r="O55" s="197"/>
      <c r="P55" s="197"/>
      <c r="Q55" s="197"/>
      <c r="R55" s="197"/>
      <c r="S55" s="197"/>
      <c r="T55" s="197"/>
      <c r="U55" s="198"/>
      <c r="V55" s="257"/>
      <c r="W55" s="258"/>
      <c r="X55" s="200"/>
      <c r="Y55" s="43"/>
      <c r="Z55" s="199"/>
      <c r="AA55" s="199"/>
      <c r="AB55" s="199"/>
      <c r="AC55" s="199"/>
      <c r="AD55" s="199"/>
      <c r="AE55" s="43"/>
      <c r="AF55" s="199"/>
      <c r="AG55" s="196"/>
      <c r="AH55" s="201"/>
      <c r="AI55" s="201"/>
      <c r="AJ55" s="201"/>
      <c r="AK55" s="43"/>
      <c r="AL55" s="43"/>
      <c r="AM55" s="43"/>
      <c r="AN55" s="64"/>
      <c r="AO55" s="64"/>
      <c r="AP55" s="202"/>
      <c r="AQ55" s="202"/>
      <c r="AR55" s="64"/>
    </row>
    <row r="56" spans="1:44" ht="18" customHeight="1" x14ac:dyDescent="0.2">
      <c r="A56" s="43"/>
      <c r="B56" s="43"/>
      <c r="C56" s="43"/>
      <c r="D56" s="43"/>
      <c r="E56" s="43"/>
      <c r="F56" s="43"/>
      <c r="G56" s="194"/>
      <c r="H56" s="194"/>
      <c r="I56" s="194"/>
      <c r="J56" s="196"/>
      <c r="K56" s="196"/>
      <c r="L56" s="196"/>
      <c r="M56" s="196"/>
      <c r="N56" s="196"/>
      <c r="O56" s="197"/>
      <c r="P56" s="197"/>
      <c r="Q56" s="197"/>
      <c r="R56" s="197"/>
      <c r="S56" s="197"/>
      <c r="T56" s="197"/>
      <c r="U56" s="198"/>
      <c r="V56" s="257"/>
      <c r="W56" s="258"/>
      <c r="X56" s="200"/>
      <c r="Y56" s="43"/>
      <c r="Z56" s="199"/>
      <c r="AA56" s="199"/>
      <c r="AB56" s="199"/>
      <c r="AC56" s="199"/>
      <c r="AD56" s="199"/>
      <c r="AE56" s="43"/>
      <c r="AF56" s="199"/>
      <c r="AG56" s="196"/>
      <c r="AH56" s="201"/>
      <c r="AI56" s="201"/>
      <c r="AJ56" s="201"/>
      <c r="AK56" s="43"/>
      <c r="AL56" s="43"/>
      <c r="AM56" s="43"/>
      <c r="AN56" s="64"/>
      <c r="AO56" s="64"/>
      <c r="AP56" s="202"/>
      <c r="AQ56" s="202"/>
      <c r="AR56" s="64"/>
    </row>
    <row r="57" spans="1:44" ht="18" customHeight="1" x14ac:dyDescent="0.2">
      <c r="A57" s="43"/>
      <c r="B57" s="43"/>
      <c r="C57" s="43"/>
      <c r="D57" s="43"/>
      <c r="E57" s="43"/>
      <c r="F57" s="43"/>
      <c r="G57" s="194"/>
      <c r="H57" s="194"/>
      <c r="I57" s="194"/>
      <c r="J57" s="196"/>
      <c r="K57" s="196"/>
      <c r="L57" s="196"/>
      <c r="M57" s="196"/>
      <c r="N57" s="196"/>
      <c r="O57" s="197"/>
      <c r="P57" s="197"/>
      <c r="Q57" s="197"/>
      <c r="R57" s="197"/>
      <c r="S57" s="197"/>
      <c r="T57" s="197"/>
      <c r="U57" s="198"/>
      <c r="V57" s="257"/>
      <c r="W57" s="258"/>
      <c r="X57" s="200"/>
      <c r="Y57" s="43"/>
      <c r="Z57" s="199"/>
      <c r="AA57" s="199"/>
      <c r="AB57" s="199"/>
      <c r="AC57" s="199"/>
      <c r="AD57" s="199"/>
      <c r="AE57" s="43"/>
      <c r="AF57" s="199"/>
      <c r="AG57" s="196"/>
      <c r="AH57" s="201"/>
      <c r="AI57" s="201"/>
      <c r="AJ57" s="201"/>
      <c r="AK57" s="43"/>
      <c r="AL57" s="43"/>
      <c r="AM57" s="43"/>
      <c r="AN57" s="64"/>
      <c r="AO57" s="64"/>
      <c r="AP57" s="202"/>
      <c r="AQ57" s="202"/>
      <c r="AR57" s="64"/>
    </row>
    <row r="58" spans="1:44" ht="18" customHeight="1" x14ac:dyDescent="0.2">
      <c r="A58" s="43"/>
      <c r="B58" s="43"/>
      <c r="C58" s="43"/>
      <c r="D58" s="43"/>
      <c r="E58" s="43"/>
      <c r="F58" s="43"/>
      <c r="G58" s="194"/>
      <c r="H58" s="194"/>
      <c r="I58" s="194"/>
      <c r="J58" s="196"/>
      <c r="K58" s="196"/>
      <c r="L58" s="196"/>
      <c r="M58" s="196"/>
      <c r="N58" s="196"/>
      <c r="O58" s="197"/>
      <c r="P58" s="197"/>
      <c r="Q58" s="197"/>
      <c r="R58" s="197"/>
      <c r="S58" s="197"/>
      <c r="T58" s="197"/>
      <c r="U58" s="198"/>
      <c r="V58" s="257"/>
      <c r="W58" s="258"/>
      <c r="X58" s="200"/>
      <c r="Y58" s="43"/>
      <c r="Z58" s="199"/>
      <c r="AA58" s="199"/>
      <c r="AB58" s="199"/>
      <c r="AC58" s="199"/>
      <c r="AD58" s="199"/>
      <c r="AE58" s="43"/>
      <c r="AF58" s="199"/>
      <c r="AG58" s="196"/>
      <c r="AH58" s="201"/>
      <c r="AI58" s="201"/>
      <c r="AJ58" s="201"/>
      <c r="AK58" s="43"/>
      <c r="AL58" s="43"/>
      <c r="AM58" s="43"/>
      <c r="AN58" s="64"/>
      <c r="AO58" s="64"/>
      <c r="AP58" s="202"/>
      <c r="AQ58" s="202"/>
      <c r="AR58" s="64"/>
    </row>
    <row r="59" spans="1:44" ht="18" customHeight="1" x14ac:dyDescent="0.2">
      <c r="A59" s="43"/>
      <c r="B59" s="43"/>
      <c r="C59" s="43"/>
      <c r="D59" s="43"/>
      <c r="E59" s="43"/>
      <c r="F59" s="43"/>
      <c r="G59" s="194"/>
      <c r="H59" s="194"/>
      <c r="I59" s="194"/>
      <c r="J59" s="196"/>
      <c r="K59" s="196"/>
      <c r="L59" s="196"/>
      <c r="M59" s="196"/>
      <c r="N59" s="196"/>
      <c r="O59" s="197"/>
      <c r="P59" s="197"/>
      <c r="Q59" s="197"/>
      <c r="R59" s="197"/>
      <c r="S59" s="197"/>
      <c r="T59" s="197"/>
      <c r="U59" s="198"/>
      <c r="V59" s="257"/>
      <c r="W59" s="258"/>
      <c r="X59" s="200"/>
      <c r="Y59" s="43"/>
      <c r="Z59" s="199"/>
      <c r="AA59" s="199"/>
      <c r="AB59" s="199"/>
      <c r="AC59" s="199"/>
      <c r="AD59" s="199"/>
      <c r="AE59" s="43"/>
      <c r="AF59" s="199"/>
      <c r="AG59" s="196"/>
      <c r="AH59" s="201"/>
      <c r="AI59" s="201"/>
      <c r="AJ59" s="201"/>
      <c r="AK59" s="43"/>
      <c r="AL59" s="43"/>
      <c r="AM59" s="43"/>
      <c r="AN59" s="64"/>
      <c r="AO59" s="64"/>
      <c r="AP59" s="202"/>
      <c r="AQ59" s="202"/>
      <c r="AR59" s="64"/>
    </row>
    <row r="60" spans="1:44" ht="18" customHeight="1" x14ac:dyDescent="0.2">
      <c r="A60" s="43"/>
      <c r="B60" s="43"/>
      <c r="C60" s="43"/>
      <c r="D60" s="43"/>
      <c r="E60" s="43"/>
      <c r="F60" s="43"/>
      <c r="G60" s="194"/>
      <c r="H60" s="194"/>
      <c r="I60" s="194"/>
      <c r="J60" s="196"/>
      <c r="K60" s="196"/>
      <c r="L60" s="196"/>
      <c r="M60" s="196"/>
      <c r="N60" s="196"/>
      <c r="O60" s="197"/>
      <c r="P60" s="197"/>
      <c r="Q60" s="197"/>
      <c r="R60" s="197"/>
      <c r="S60" s="197"/>
      <c r="T60" s="197"/>
      <c r="U60" s="198"/>
      <c r="V60" s="257"/>
      <c r="W60" s="258"/>
      <c r="X60" s="200"/>
      <c r="Y60" s="43"/>
      <c r="Z60" s="199"/>
      <c r="AA60" s="199"/>
      <c r="AB60" s="199"/>
      <c r="AC60" s="199"/>
      <c r="AD60" s="199"/>
      <c r="AE60" s="43"/>
      <c r="AF60" s="199"/>
      <c r="AG60" s="196"/>
      <c r="AH60" s="201"/>
      <c r="AI60" s="201"/>
      <c r="AJ60" s="201"/>
      <c r="AK60" s="43"/>
      <c r="AL60" s="43"/>
      <c r="AM60" s="43"/>
      <c r="AN60" s="64"/>
      <c r="AO60" s="64"/>
      <c r="AP60" s="202"/>
      <c r="AQ60" s="202"/>
      <c r="AR60" s="64"/>
    </row>
    <row r="61" spans="1:44" ht="18" customHeight="1" x14ac:dyDescent="0.2">
      <c r="A61" s="43"/>
      <c r="B61" s="43"/>
      <c r="C61" s="43"/>
      <c r="D61" s="43"/>
      <c r="E61" s="43"/>
      <c r="F61" s="43"/>
      <c r="G61" s="194"/>
      <c r="H61" s="194"/>
      <c r="I61" s="194"/>
      <c r="J61" s="196"/>
      <c r="K61" s="196"/>
      <c r="L61" s="196"/>
      <c r="M61" s="196"/>
      <c r="N61" s="196"/>
      <c r="O61" s="197"/>
      <c r="P61" s="197"/>
      <c r="Q61" s="197"/>
      <c r="R61" s="197"/>
      <c r="S61" s="197"/>
      <c r="T61" s="197"/>
      <c r="U61" s="198"/>
      <c r="V61" s="257"/>
      <c r="W61" s="258"/>
      <c r="X61" s="200"/>
      <c r="Y61" s="43"/>
      <c r="Z61" s="199"/>
      <c r="AA61" s="199"/>
      <c r="AB61" s="199"/>
      <c r="AC61" s="199"/>
      <c r="AD61" s="199"/>
      <c r="AE61" s="43"/>
      <c r="AF61" s="199"/>
      <c r="AG61" s="196"/>
      <c r="AH61" s="201"/>
      <c r="AI61" s="201"/>
      <c r="AJ61" s="201"/>
      <c r="AK61" s="43"/>
      <c r="AL61" s="43"/>
      <c r="AM61" s="43"/>
      <c r="AN61" s="64"/>
      <c r="AO61" s="64"/>
      <c r="AP61" s="202"/>
      <c r="AQ61" s="202"/>
      <c r="AR61" s="64"/>
    </row>
    <row r="62" spans="1:44" ht="18" customHeight="1" x14ac:dyDescent="0.2">
      <c r="A62" s="43"/>
      <c r="B62" s="43"/>
      <c r="C62" s="43"/>
      <c r="D62" s="43"/>
      <c r="E62" s="43"/>
      <c r="F62" s="43"/>
      <c r="G62" s="194"/>
      <c r="H62" s="194"/>
      <c r="I62" s="194"/>
      <c r="J62" s="196"/>
      <c r="K62" s="196"/>
      <c r="L62" s="196"/>
      <c r="M62" s="196"/>
      <c r="N62" s="196"/>
      <c r="O62" s="197"/>
      <c r="P62" s="197"/>
      <c r="Q62" s="197"/>
      <c r="R62" s="197"/>
      <c r="S62" s="197"/>
      <c r="T62" s="197"/>
      <c r="U62" s="198"/>
      <c r="V62" s="257"/>
      <c r="W62" s="258"/>
      <c r="X62" s="200"/>
      <c r="Y62" s="43"/>
      <c r="Z62" s="199"/>
      <c r="AA62" s="199"/>
      <c r="AB62" s="199"/>
      <c r="AC62" s="199"/>
      <c r="AD62" s="199"/>
      <c r="AE62" s="43"/>
      <c r="AF62" s="199"/>
      <c r="AG62" s="196"/>
      <c r="AH62" s="201"/>
      <c r="AI62" s="201"/>
      <c r="AJ62" s="201"/>
      <c r="AK62" s="43"/>
      <c r="AL62" s="43"/>
      <c r="AM62" s="43"/>
      <c r="AN62" s="64"/>
      <c r="AO62" s="64"/>
      <c r="AP62" s="202"/>
      <c r="AQ62" s="202"/>
      <c r="AR62" s="64"/>
    </row>
    <row r="63" spans="1:44" ht="18" customHeight="1" x14ac:dyDescent="0.2">
      <c r="A63" s="43"/>
      <c r="B63" s="43"/>
      <c r="C63" s="43"/>
      <c r="D63" s="43"/>
      <c r="E63" s="43"/>
      <c r="F63" s="43"/>
      <c r="G63" s="194"/>
      <c r="H63" s="194"/>
      <c r="I63" s="194"/>
      <c r="J63" s="196"/>
      <c r="K63" s="196"/>
      <c r="L63" s="196"/>
      <c r="M63" s="196"/>
      <c r="N63" s="196"/>
      <c r="O63" s="197"/>
      <c r="P63" s="197"/>
      <c r="Q63" s="197"/>
      <c r="R63" s="197"/>
      <c r="S63" s="197"/>
      <c r="T63" s="197"/>
      <c r="U63" s="198"/>
      <c r="V63" s="257"/>
      <c r="W63" s="258"/>
      <c r="X63" s="200"/>
      <c r="Y63" s="43"/>
      <c r="Z63" s="199"/>
      <c r="AA63" s="199"/>
      <c r="AB63" s="199"/>
      <c r="AC63" s="199"/>
      <c r="AD63" s="199"/>
      <c r="AE63" s="43"/>
      <c r="AF63" s="199"/>
      <c r="AG63" s="196"/>
      <c r="AH63" s="201"/>
      <c r="AI63" s="201"/>
      <c r="AJ63" s="201"/>
      <c r="AK63" s="43"/>
      <c r="AL63" s="43"/>
      <c r="AM63" s="43"/>
      <c r="AN63" s="64"/>
      <c r="AO63" s="64"/>
      <c r="AP63" s="202"/>
      <c r="AQ63" s="202"/>
      <c r="AR63" s="64"/>
    </row>
    <row r="64" spans="1:44" ht="18" customHeight="1" x14ac:dyDescent="0.2">
      <c r="A64" s="43"/>
      <c r="B64" s="43"/>
      <c r="C64" s="43"/>
      <c r="D64" s="43"/>
      <c r="E64" s="43"/>
      <c r="F64" s="43"/>
      <c r="G64" s="194"/>
      <c r="H64" s="194"/>
      <c r="I64" s="194"/>
      <c r="J64" s="196"/>
      <c r="K64" s="196"/>
      <c r="L64" s="196"/>
      <c r="M64" s="196"/>
      <c r="N64" s="196"/>
      <c r="O64" s="197"/>
      <c r="P64" s="197"/>
      <c r="Q64" s="197"/>
      <c r="R64" s="197"/>
      <c r="S64" s="197"/>
      <c r="T64" s="197"/>
      <c r="U64" s="198"/>
      <c r="V64" s="257"/>
      <c r="W64" s="258"/>
      <c r="X64" s="200"/>
      <c r="Y64" s="43"/>
      <c r="Z64" s="199"/>
      <c r="AA64" s="199"/>
      <c r="AB64" s="199"/>
      <c r="AC64" s="199"/>
      <c r="AD64" s="199"/>
      <c r="AE64" s="43"/>
      <c r="AF64" s="199"/>
      <c r="AG64" s="196"/>
      <c r="AH64" s="201"/>
      <c r="AI64" s="201"/>
      <c r="AJ64" s="201"/>
      <c r="AK64" s="43"/>
      <c r="AL64" s="43"/>
      <c r="AM64" s="43"/>
      <c r="AN64" s="64"/>
      <c r="AO64" s="64"/>
      <c r="AP64" s="202"/>
      <c r="AQ64" s="202"/>
      <c r="AR64" s="64"/>
    </row>
    <row r="65" spans="1:44" ht="18" customHeight="1" x14ac:dyDescent="0.2">
      <c r="A65" s="43"/>
      <c r="B65" s="43"/>
      <c r="C65" s="43"/>
      <c r="D65" s="43"/>
      <c r="E65" s="43"/>
      <c r="F65" s="43"/>
      <c r="G65" s="194"/>
      <c r="H65" s="194"/>
      <c r="I65" s="194"/>
      <c r="J65" s="196"/>
      <c r="K65" s="196"/>
      <c r="L65" s="196"/>
      <c r="M65" s="196"/>
      <c r="N65" s="196"/>
      <c r="O65" s="197"/>
      <c r="P65" s="197"/>
      <c r="Q65" s="197"/>
      <c r="R65" s="197"/>
      <c r="S65" s="197"/>
      <c r="T65" s="197"/>
      <c r="U65" s="198"/>
      <c r="V65" s="257"/>
      <c r="W65" s="258"/>
      <c r="X65" s="200"/>
      <c r="Y65" s="43"/>
      <c r="Z65" s="199"/>
      <c r="AA65" s="199"/>
      <c r="AB65" s="199"/>
      <c r="AC65" s="199"/>
      <c r="AD65" s="199"/>
      <c r="AE65" s="43"/>
      <c r="AF65" s="199"/>
      <c r="AG65" s="196"/>
      <c r="AH65" s="201"/>
      <c r="AI65" s="201"/>
      <c r="AJ65" s="201"/>
      <c r="AK65" s="43"/>
      <c r="AL65" s="43"/>
      <c r="AM65" s="43"/>
      <c r="AN65" s="64"/>
      <c r="AO65" s="64"/>
      <c r="AP65" s="202"/>
      <c r="AQ65" s="202"/>
      <c r="AR65" s="64"/>
    </row>
    <row r="66" spans="1:44" ht="18" customHeight="1" x14ac:dyDescent="0.2">
      <c r="A66" s="43"/>
      <c r="B66" s="43"/>
      <c r="C66" s="43"/>
      <c r="D66" s="43"/>
      <c r="E66" s="43"/>
      <c r="F66" s="43"/>
      <c r="G66" s="194"/>
      <c r="H66" s="194"/>
      <c r="I66" s="194"/>
      <c r="J66" s="196"/>
      <c r="K66" s="196"/>
      <c r="L66" s="196"/>
      <c r="M66" s="196"/>
      <c r="N66" s="196"/>
      <c r="O66" s="197"/>
      <c r="P66" s="197"/>
      <c r="Q66" s="197"/>
      <c r="R66" s="197"/>
      <c r="S66" s="197"/>
      <c r="T66" s="197"/>
      <c r="U66" s="198"/>
      <c r="V66" s="257"/>
      <c r="W66" s="258"/>
      <c r="X66" s="200"/>
      <c r="Y66" s="43"/>
      <c r="Z66" s="199"/>
      <c r="AA66" s="199"/>
      <c r="AB66" s="199"/>
      <c r="AC66" s="199"/>
      <c r="AD66" s="199"/>
      <c r="AE66" s="43"/>
      <c r="AF66" s="199"/>
      <c r="AG66" s="196"/>
      <c r="AH66" s="201"/>
      <c r="AI66" s="201"/>
      <c r="AJ66" s="201"/>
      <c r="AK66" s="43"/>
      <c r="AL66" s="43"/>
      <c r="AM66" s="43"/>
      <c r="AN66" s="64"/>
      <c r="AO66" s="64"/>
      <c r="AP66" s="202"/>
      <c r="AQ66" s="202"/>
      <c r="AR66" s="64"/>
    </row>
    <row r="67" spans="1:44" ht="18" customHeight="1" x14ac:dyDescent="0.2">
      <c r="A67" s="43"/>
      <c r="B67" s="43"/>
      <c r="C67" s="43"/>
      <c r="D67" s="43"/>
      <c r="E67" s="43"/>
      <c r="F67" s="43"/>
      <c r="G67" s="194"/>
      <c r="H67" s="194"/>
      <c r="I67" s="194"/>
      <c r="J67" s="196"/>
      <c r="K67" s="196"/>
      <c r="L67" s="196"/>
      <c r="M67" s="196"/>
      <c r="N67" s="196"/>
      <c r="O67" s="197"/>
      <c r="P67" s="197"/>
      <c r="Q67" s="197"/>
      <c r="R67" s="197"/>
      <c r="S67" s="197"/>
      <c r="T67" s="197"/>
      <c r="U67" s="198"/>
      <c r="V67" s="257"/>
      <c r="W67" s="258"/>
      <c r="X67" s="200"/>
      <c r="Y67" s="43"/>
      <c r="Z67" s="199"/>
      <c r="AA67" s="199"/>
      <c r="AB67" s="199"/>
      <c r="AC67" s="199"/>
      <c r="AD67" s="199"/>
      <c r="AE67" s="43"/>
      <c r="AF67" s="199"/>
      <c r="AG67" s="196"/>
      <c r="AH67" s="201"/>
      <c r="AI67" s="201"/>
      <c r="AJ67" s="201"/>
      <c r="AK67" s="43"/>
      <c r="AL67" s="43"/>
      <c r="AM67" s="43"/>
      <c r="AN67" s="64"/>
      <c r="AO67" s="64"/>
      <c r="AP67" s="202"/>
      <c r="AQ67" s="202"/>
      <c r="AR67" s="64"/>
    </row>
    <row r="68" spans="1:44" ht="18" customHeight="1" x14ac:dyDescent="0.2">
      <c r="A68" s="43"/>
      <c r="B68" s="43"/>
      <c r="C68" s="43"/>
      <c r="D68" s="43"/>
      <c r="E68" s="43"/>
      <c r="F68" s="43"/>
      <c r="G68" s="194"/>
      <c r="H68" s="194"/>
      <c r="I68" s="194"/>
      <c r="J68" s="196"/>
      <c r="K68" s="196"/>
      <c r="L68" s="196"/>
      <c r="M68" s="196"/>
      <c r="N68" s="196"/>
      <c r="O68" s="197"/>
      <c r="P68" s="197"/>
      <c r="Q68" s="197"/>
      <c r="R68" s="197"/>
      <c r="S68" s="197"/>
      <c r="T68" s="197"/>
      <c r="U68" s="198"/>
      <c r="V68" s="257"/>
      <c r="W68" s="258"/>
      <c r="X68" s="200"/>
      <c r="Y68" s="43"/>
      <c r="Z68" s="199"/>
      <c r="AA68" s="199"/>
      <c r="AB68" s="199"/>
      <c r="AC68" s="199"/>
      <c r="AD68" s="199"/>
      <c r="AE68" s="43"/>
      <c r="AF68" s="199"/>
      <c r="AG68" s="196"/>
      <c r="AH68" s="201"/>
      <c r="AI68" s="201"/>
      <c r="AJ68" s="201"/>
      <c r="AK68" s="43"/>
      <c r="AL68" s="43"/>
      <c r="AM68" s="43"/>
      <c r="AN68" s="64"/>
      <c r="AO68" s="64"/>
      <c r="AP68" s="202"/>
      <c r="AQ68" s="202"/>
      <c r="AR68" s="64"/>
    </row>
    <row r="69" spans="1:44" ht="18" customHeight="1" x14ac:dyDescent="0.2">
      <c r="A69" s="43"/>
      <c r="B69" s="43"/>
      <c r="C69" s="43"/>
      <c r="D69" s="43"/>
      <c r="E69" s="43"/>
      <c r="F69" s="43"/>
      <c r="G69" s="194"/>
      <c r="H69" s="194"/>
      <c r="I69" s="194"/>
      <c r="J69" s="196"/>
      <c r="K69" s="196"/>
      <c r="L69" s="196"/>
      <c r="M69" s="196"/>
      <c r="N69" s="196"/>
      <c r="O69" s="197"/>
      <c r="P69" s="197"/>
      <c r="Q69" s="197"/>
      <c r="R69" s="197"/>
      <c r="S69" s="197"/>
      <c r="T69" s="197"/>
      <c r="U69" s="198"/>
      <c r="V69" s="257"/>
      <c r="W69" s="258"/>
      <c r="X69" s="200"/>
      <c r="Y69" s="43"/>
      <c r="Z69" s="199"/>
      <c r="AA69" s="199"/>
      <c r="AB69" s="199"/>
      <c r="AC69" s="199"/>
      <c r="AD69" s="199"/>
      <c r="AE69" s="43"/>
      <c r="AF69" s="199"/>
      <c r="AG69" s="196"/>
      <c r="AH69" s="201"/>
      <c r="AI69" s="201"/>
      <c r="AJ69" s="201"/>
      <c r="AK69" s="43"/>
      <c r="AL69" s="43"/>
      <c r="AM69" s="43"/>
      <c r="AN69" s="64"/>
      <c r="AO69" s="64"/>
      <c r="AP69" s="202"/>
      <c r="AQ69" s="202"/>
      <c r="AR69" s="64"/>
    </row>
    <row r="70" spans="1:44" ht="18" customHeight="1" x14ac:dyDescent="0.2">
      <c r="A70" s="43"/>
      <c r="B70" s="43"/>
      <c r="C70" s="43"/>
      <c r="D70" s="43"/>
      <c r="E70" s="43"/>
      <c r="F70" s="43"/>
      <c r="G70" s="194"/>
      <c r="H70" s="194"/>
      <c r="I70" s="194"/>
      <c r="J70" s="196"/>
      <c r="K70" s="196"/>
      <c r="L70" s="196"/>
      <c r="M70" s="196"/>
      <c r="N70" s="196"/>
      <c r="O70" s="197"/>
      <c r="P70" s="197"/>
      <c r="Q70" s="197"/>
      <c r="R70" s="197"/>
      <c r="S70" s="197"/>
      <c r="T70" s="197"/>
      <c r="U70" s="198"/>
      <c r="V70" s="257"/>
      <c r="W70" s="258"/>
      <c r="X70" s="200"/>
      <c r="Y70" s="43"/>
      <c r="Z70" s="199"/>
      <c r="AA70" s="199"/>
      <c r="AB70" s="199"/>
      <c r="AC70" s="199"/>
      <c r="AD70" s="199"/>
      <c r="AE70" s="43"/>
      <c r="AF70" s="199"/>
      <c r="AG70" s="196"/>
      <c r="AH70" s="201"/>
      <c r="AI70" s="201"/>
      <c r="AJ70" s="201"/>
      <c r="AK70" s="43"/>
      <c r="AL70" s="43"/>
      <c r="AM70" s="43"/>
      <c r="AN70" s="64"/>
      <c r="AO70" s="64"/>
      <c r="AP70" s="202"/>
      <c r="AQ70" s="202"/>
      <c r="AR70" s="64"/>
    </row>
    <row r="71" spans="1:44" ht="18" customHeight="1" x14ac:dyDescent="0.2">
      <c r="A71" s="43"/>
      <c r="B71" s="43"/>
      <c r="C71" s="43"/>
      <c r="D71" s="43"/>
      <c r="E71" s="43"/>
      <c r="F71" s="43"/>
      <c r="G71" s="194"/>
      <c r="H71" s="194"/>
      <c r="I71" s="194"/>
      <c r="J71" s="196"/>
      <c r="K71" s="196"/>
      <c r="L71" s="196"/>
      <c r="M71" s="196"/>
      <c r="N71" s="196"/>
      <c r="O71" s="197"/>
      <c r="P71" s="197"/>
      <c r="Q71" s="197"/>
      <c r="R71" s="197"/>
      <c r="S71" s="197"/>
      <c r="T71" s="197"/>
      <c r="U71" s="198"/>
      <c r="V71" s="257"/>
      <c r="W71" s="258"/>
      <c r="X71" s="200"/>
      <c r="Y71" s="43"/>
      <c r="Z71" s="199"/>
      <c r="AA71" s="199"/>
      <c r="AB71" s="199"/>
      <c r="AC71" s="199"/>
      <c r="AD71" s="199"/>
      <c r="AE71" s="43"/>
      <c r="AF71" s="199"/>
      <c r="AG71" s="196"/>
      <c r="AH71" s="201"/>
      <c r="AI71" s="201"/>
      <c r="AJ71" s="201"/>
      <c r="AK71" s="43"/>
      <c r="AL71" s="43"/>
      <c r="AM71" s="43"/>
      <c r="AN71" s="64"/>
      <c r="AO71" s="64"/>
      <c r="AP71" s="202"/>
      <c r="AQ71" s="202"/>
      <c r="AR71" s="64"/>
    </row>
    <row r="72" spans="1:44" ht="18" customHeight="1" x14ac:dyDescent="0.2">
      <c r="A72" s="43"/>
      <c r="B72" s="43"/>
      <c r="C72" s="43"/>
      <c r="D72" s="43"/>
      <c r="E72" s="43"/>
      <c r="F72" s="43"/>
      <c r="G72" s="194"/>
      <c r="H72" s="194"/>
      <c r="I72" s="194"/>
      <c r="J72" s="196"/>
      <c r="K72" s="196"/>
      <c r="L72" s="196"/>
      <c r="M72" s="196"/>
      <c r="N72" s="196"/>
      <c r="O72" s="197"/>
      <c r="P72" s="197"/>
      <c r="Q72" s="197"/>
      <c r="R72" s="197"/>
      <c r="S72" s="197"/>
      <c r="T72" s="197"/>
      <c r="U72" s="198"/>
      <c r="V72" s="257"/>
      <c r="W72" s="258"/>
      <c r="X72" s="200"/>
      <c r="Y72" s="43"/>
      <c r="Z72" s="199"/>
      <c r="AA72" s="199"/>
      <c r="AB72" s="199"/>
      <c r="AC72" s="199"/>
      <c r="AD72" s="199"/>
      <c r="AE72" s="43"/>
      <c r="AF72" s="199"/>
      <c r="AG72" s="196"/>
      <c r="AH72" s="201"/>
      <c r="AI72" s="201"/>
      <c r="AJ72" s="201"/>
      <c r="AK72" s="43"/>
      <c r="AL72" s="43"/>
      <c r="AM72" s="43"/>
      <c r="AN72" s="64"/>
      <c r="AO72" s="64"/>
      <c r="AP72" s="202"/>
      <c r="AQ72" s="202"/>
      <c r="AR72" s="64"/>
    </row>
    <row r="73" spans="1:44" ht="18" customHeight="1" x14ac:dyDescent="0.2">
      <c r="A73" s="43"/>
      <c r="B73" s="43"/>
      <c r="C73" s="43"/>
      <c r="D73" s="43"/>
      <c r="E73" s="43"/>
      <c r="F73" s="43"/>
      <c r="G73" s="194"/>
      <c r="H73" s="194"/>
      <c r="I73" s="194"/>
      <c r="J73" s="196"/>
      <c r="K73" s="196"/>
      <c r="L73" s="196"/>
      <c r="M73" s="196"/>
      <c r="N73" s="196"/>
      <c r="O73" s="197"/>
      <c r="P73" s="197"/>
      <c r="Q73" s="197"/>
      <c r="R73" s="197"/>
      <c r="S73" s="197"/>
      <c r="T73" s="197"/>
      <c r="U73" s="198"/>
      <c r="V73" s="257"/>
      <c r="W73" s="258"/>
      <c r="X73" s="200"/>
      <c r="Y73" s="43"/>
      <c r="Z73" s="199"/>
      <c r="AA73" s="199"/>
      <c r="AB73" s="199"/>
      <c r="AC73" s="199"/>
      <c r="AD73" s="199"/>
      <c r="AE73" s="43"/>
      <c r="AF73" s="199"/>
      <c r="AG73" s="196"/>
      <c r="AH73" s="201"/>
      <c r="AI73" s="201"/>
      <c r="AJ73" s="201"/>
      <c r="AK73" s="43"/>
      <c r="AL73" s="43"/>
      <c r="AM73" s="43"/>
      <c r="AN73" s="64"/>
      <c r="AO73" s="64"/>
      <c r="AP73" s="202"/>
      <c r="AQ73" s="202"/>
      <c r="AR73" s="64"/>
    </row>
    <row r="74" spans="1:44" ht="15.75" customHeight="1" x14ac:dyDescent="0.2">
      <c r="A74" s="43"/>
      <c r="B74" s="43"/>
      <c r="C74" s="43"/>
      <c r="D74" s="43"/>
      <c r="E74" s="43"/>
      <c r="F74" s="43"/>
      <c r="G74" s="194"/>
      <c r="H74" s="194"/>
      <c r="I74" s="194"/>
      <c r="J74" s="196"/>
      <c r="K74" s="196"/>
      <c r="L74" s="196"/>
      <c r="M74" s="196"/>
      <c r="N74" s="196"/>
      <c r="O74" s="197"/>
      <c r="P74" s="197"/>
      <c r="Q74" s="197"/>
      <c r="R74" s="197"/>
      <c r="S74" s="197"/>
      <c r="T74" s="197"/>
      <c r="U74" s="198"/>
      <c r="V74" s="257"/>
      <c r="W74" s="258"/>
      <c r="X74" s="200"/>
      <c r="Y74" s="43"/>
      <c r="Z74" s="199"/>
      <c r="AA74" s="199"/>
      <c r="AB74" s="199"/>
      <c r="AC74" s="199"/>
      <c r="AD74" s="199"/>
      <c r="AE74" s="43"/>
      <c r="AF74" s="199"/>
      <c r="AG74" s="196"/>
      <c r="AH74" s="201"/>
      <c r="AI74" s="201"/>
      <c r="AJ74" s="201"/>
      <c r="AK74" s="43"/>
      <c r="AL74" s="43"/>
      <c r="AM74" s="43"/>
      <c r="AN74" s="64"/>
      <c r="AO74" s="64"/>
      <c r="AP74" s="202"/>
      <c r="AQ74" s="202"/>
      <c r="AR74" s="64"/>
    </row>
    <row r="75" spans="1:44" ht="15.75" customHeight="1" x14ac:dyDescent="0.2">
      <c r="A75" s="43"/>
      <c r="B75" s="43"/>
      <c r="C75" s="43"/>
      <c r="D75" s="43"/>
      <c r="E75" s="43"/>
      <c r="F75" s="43"/>
      <c r="G75" s="194"/>
      <c r="H75" s="194"/>
      <c r="I75" s="194"/>
      <c r="J75" s="196"/>
      <c r="K75" s="196"/>
      <c r="L75" s="196"/>
      <c r="M75" s="196"/>
      <c r="N75" s="196"/>
      <c r="O75" s="197"/>
      <c r="P75" s="197"/>
      <c r="Q75" s="197"/>
      <c r="R75" s="197"/>
      <c r="S75" s="197"/>
      <c r="T75" s="197"/>
      <c r="U75" s="198"/>
      <c r="V75" s="257"/>
      <c r="W75" s="258"/>
      <c r="X75" s="200"/>
      <c r="Y75" s="43"/>
      <c r="Z75" s="199"/>
      <c r="AA75" s="199"/>
      <c r="AB75" s="199"/>
      <c r="AC75" s="199"/>
      <c r="AD75" s="199"/>
      <c r="AE75" s="43"/>
      <c r="AF75" s="199"/>
      <c r="AG75" s="196"/>
      <c r="AH75" s="201"/>
      <c r="AI75" s="201"/>
      <c r="AJ75" s="201"/>
      <c r="AK75" s="43"/>
      <c r="AL75" s="43"/>
      <c r="AM75" s="43"/>
      <c r="AN75" s="64"/>
      <c r="AO75" s="64"/>
      <c r="AP75" s="202"/>
      <c r="AQ75" s="202"/>
      <c r="AR75" s="64"/>
    </row>
    <row r="76" spans="1:44" ht="15.75" customHeight="1" x14ac:dyDescent="0.2">
      <c r="A76" s="43"/>
      <c r="B76" s="43"/>
      <c r="C76" s="43"/>
      <c r="D76" s="43"/>
      <c r="E76" s="43"/>
      <c r="F76" s="43"/>
      <c r="G76" s="194"/>
      <c r="H76" s="194"/>
      <c r="I76" s="194"/>
      <c r="J76" s="196"/>
      <c r="K76" s="196"/>
      <c r="L76" s="196"/>
      <c r="M76" s="196"/>
      <c r="N76" s="196"/>
      <c r="O76" s="197"/>
      <c r="P76" s="197"/>
      <c r="Q76" s="197"/>
      <c r="R76" s="197"/>
      <c r="S76" s="197"/>
      <c r="T76" s="197"/>
      <c r="U76" s="198"/>
      <c r="V76" s="257"/>
      <c r="W76" s="258"/>
      <c r="X76" s="200"/>
      <c r="Y76" s="43"/>
      <c r="Z76" s="199"/>
      <c r="AA76" s="199"/>
      <c r="AB76" s="199"/>
      <c r="AC76" s="199"/>
      <c r="AD76" s="199"/>
      <c r="AE76" s="43"/>
      <c r="AF76" s="199"/>
      <c r="AG76" s="196"/>
      <c r="AH76" s="201"/>
      <c r="AI76" s="201"/>
      <c r="AJ76" s="201"/>
      <c r="AK76" s="43"/>
      <c r="AL76" s="43"/>
      <c r="AM76" s="43"/>
      <c r="AN76" s="64"/>
      <c r="AO76" s="64"/>
      <c r="AP76" s="202"/>
      <c r="AQ76" s="202"/>
      <c r="AR76" s="64"/>
    </row>
    <row r="77" spans="1:44" ht="15.75" customHeight="1" x14ac:dyDescent="0.2">
      <c r="A77" s="43"/>
      <c r="B77" s="43"/>
      <c r="C77" s="43"/>
      <c r="D77" s="43"/>
      <c r="E77" s="43"/>
      <c r="F77" s="43"/>
      <c r="G77" s="194"/>
      <c r="H77" s="194"/>
      <c r="I77" s="194"/>
      <c r="J77" s="196"/>
      <c r="K77" s="196"/>
      <c r="L77" s="196"/>
      <c r="M77" s="196"/>
      <c r="N77" s="196"/>
      <c r="O77" s="197"/>
      <c r="P77" s="197"/>
      <c r="Q77" s="197"/>
      <c r="R77" s="197"/>
      <c r="S77" s="197"/>
      <c r="T77" s="197"/>
      <c r="U77" s="198"/>
      <c r="V77" s="257"/>
      <c r="W77" s="258"/>
      <c r="X77" s="200"/>
      <c r="Y77" s="43"/>
      <c r="Z77" s="199"/>
      <c r="AA77" s="199"/>
      <c r="AB77" s="199"/>
      <c r="AC77" s="199"/>
      <c r="AD77" s="199"/>
      <c r="AE77" s="43"/>
      <c r="AF77" s="199"/>
      <c r="AG77" s="196"/>
      <c r="AH77" s="201"/>
      <c r="AI77" s="201"/>
      <c r="AJ77" s="201"/>
      <c r="AK77" s="43"/>
      <c r="AL77" s="43"/>
      <c r="AM77" s="43"/>
      <c r="AN77" s="64"/>
      <c r="AO77" s="64"/>
      <c r="AP77" s="202"/>
      <c r="AQ77" s="202"/>
      <c r="AR77" s="64"/>
    </row>
    <row r="78" spans="1:44" ht="15.75" customHeight="1" x14ac:dyDescent="0.2">
      <c r="A78" s="43"/>
      <c r="B78" s="43"/>
      <c r="C78" s="43"/>
      <c r="D78" s="43"/>
      <c r="E78" s="43"/>
      <c r="F78" s="43"/>
      <c r="G78" s="194"/>
      <c r="H78" s="194"/>
      <c r="I78" s="194"/>
      <c r="J78" s="196"/>
      <c r="K78" s="196"/>
      <c r="L78" s="196"/>
      <c r="M78" s="196"/>
      <c r="N78" s="196"/>
      <c r="O78" s="197"/>
      <c r="P78" s="197"/>
      <c r="Q78" s="197"/>
      <c r="R78" s="197"/>
      <c r="S78" s="197"/>
      <c r="T78" s="197"/>
      <c r="U78" s="198"/>
      <c r="V78" s="257"/>
      <c r="W78" s="258"/>
      <c r="X78" s="200"/>
      <c r="Y78" s="43"/>
      <c r="Z78" s="199"/>
      <c r="AA78" s="199"/>
      <c r="AB78" s="199"/>
      <c r="AC78" s="199"/>
      <c r="AD78" s="199"/>
      <c r="AE78" s="43"/>
      <c r="AF78" s="199"/>
      <c r="AG78" s="196"/>
      <c r="AH78" s="201"/>
      <c r="AI78" s="201"/>
      <c r="AJ78" s="201"/>
      <c r="AK78" s="43"/>
      <c r="AL78" s="43"/>
      <c r="AM78" s="43"/>
      <c r="AN78" s="64"/>
      <c r="AO78" s="64"/>
      <c r="AP78" s="202"/>
      <c r="AQ78" s="202"/>
      <c r="AR78" s="64"/>
    </row>
    <row r="79" spans="1:44" ht="15.75" customHeight="1" x14ac:dyDescent="0.2">
      <c r="A79" s="43"/>
      <c r="B79" s="43"/>
      <c r="C79" s="43"/>
      <c r="D79" s="43"/>
      <c r="E79" s="43"/>
      <c r="F79" s="43"/>
      <c r="G79" s="194"/>
      <c r="H79" s="194"/>
      <c r="I79" s="194"/>
      <c r="J79" s="196"/>
      <c r="K79" s="196"/>
      <c r="L79" s="196"/>
      <c r="M79" s="196"/>
      <c r="N79" s="196"/>
      <c r="O79" s="197"/>
      <c r="P79" s="197"/>
      <c r="Q79" s="197"/>
      <c r="R79" s="197"/>
      <c r="S79" s="197"/>
      <c r="T79" s="197"/>
      <c r="U79" s="198"/>
      <c r="V79" s="257"/>
      <c r="W79" s="258"/>
      <c r="X79" s="200"/>
      <c r="Y79" s="43"/>
      <c r="Z79" s="199"/>
      <c r="AA79" s="199"/>
      <c r="AB79" s="199"/>
      <c r="AC79" s="199"/>
      <c r="AD79" s="199"/>
      <c r="AE79" s="43"/>
      <c r="AF79" s="199"/>
      <c r="AG79" s="196"/>
      <c r="AH79" s="201"/>
      <c r="AI79" s="201"/>
      <c r="AJ79" s="201"/>
      <c r="AK79" s="43"/>
      <c r="AL79" s="43"/>
      <c r="AM79" s="43"/>
      <c r="AN79" s="64"/>
      <c r="AO79" s="64"/>
      <c r="AP79" s="202"/>
      <c r="AQ79" s="202"/>
      <c r="AR79" s="64"/>
    </row>
    <row r="80" spans="1:44" ht="15.75" customHeight="1" x14ac:dyDescent="0.2">
      <c r="A80" s="43"/>
      <c r="B80" s="43"/>
      <c r="C80" s="43"/>
      <c r="D80" s="43"/>
      <c r="E80" s="43"/>
      <c r="F80" s="43"/>
      <c r="G80" s="194"/>
      <c r="H80" s="194"/>
      <c r="I80" s="194"/>
      <c r="J80" s="196"/>
      <c r="K80" s="196"/>
      <c r="L80" s="196"/>
      <c r="M80" s="196"/>
      <c r="N80" s="196"/>
      <c r="O80" s="197"/>
      <c r="P80" s="197"/>
      <c r="Q80" s="197"/>
      <c r="R80" s="197"/>
      <c r="S80" s="197"/>
      <c r="T80" s="197"/>
      <c r="U80" s="198"/>
      <c r="V80" s="257"/>
      <c r="W80" s="258"/>
      <c r="X80" s="200"/>
      <c r="Y80" s="43"/>
      <c r="Z80" s="199"/>
      <c r="AA80" s="199"/>
      <c r="AB80" s="199"/>
      <c r="AC80" s="199"/>
      <c r="AD80" s="199"/>
      <c r="AE80" s="43"/>
      <c r="AF80" s="199"/>
      <c r="AG80" s="196"/>
      <c r="AH80" s="201"/>
      <c r="AI80" s="201"/>
      <c r="AJ80" s="201"/>
      <c r="AK80" s="43"/>
      <c r="AL80" s="43"/>
      <c r="AM80" s="43"/>
      <c r="AN80" s="64"/>
      <c r="AO80" s="64"/>
      <c r="AP80" s="202"/>
      <c r="AQ80" s="202"/>
      <c r="AR80" s="64"/>
    </row>
    <row r="81" spans="1:44" ht="15.75" customHeight="1" x14ac:dyDescent="0.2">
      <c r="A81" s="43"/>
      <c r="B81" s="43"/>
      <c r="C81" s="43"/>
      <c r="D81" s="43"/>
      <c r="E81" s="43"/>
      <c r="F81" s="43"/>
      <c r="G81" s="194"/>
      <c r="H81" s="194"/>
      <c r="I81" s="194"/>
      <c r="J81" s="196"/>
      <c r="K81" s="196"/>
      <c r="L81" s="196"/>
      <c r="M81" s="196"/>
      <c r="N81" s="196"/>
      <c r="O81" s="197"/>
      <c r="P81" s="197"/>
      <c r="Q81" s="197"/>
      <c r="R81" s="197"/>
      <c r="S81" s="197"/>
      <c r="T81" s="197"/>
      <c r="U81" s="198"/>
      <c r="V81" s="257"/>
      <c r="W81" s="258"/>
      <c r="X81" s="200"/>
      <c r="Y81" s="43"/>
      <c r="Z81" s="199"/>
      <c r="AA81" s="199"/>
      <c r="AB81" s="199"/>
      <c r="AC81" s="199"/>
      <c r="AD81" s="199"/>
      <c r="AE81" s="43"/>
      <c r="AF81" s="199"/>
      <c r="AG81" s="196"/>
      <c r="AH81" s="201"/>
      <c r="AI81" s="201"/>
      <c r="AJ81" s="201"/>
      <c r="AK81" s="43"/>
      <c r="AL81" s="43"/>
      <c r="AM81" s="43"/>
      <c r="AN81" s="64"/>
      <c r="AO81" s="64"/>
      <c r="AP81" s="202"/>
      <c r="AQ81" s="202"/>
      <c r="AR81" s="64"/>
    </row>
    <row r="82" spans="1:44" ht="15.75" customHeight="1" x14ac:dyDescent="0.2">
      <c r="A82" s="43"/>
      <c r="B82" s="43"/>
      <c r="C82" s="43"/>
      <c r="D82" s="43"/>
      <c r="E82" s="43"/>
      <c r="F82" s="43"/>
      <c r="G82" s="194"/>
      <c r="H82" s="194"/>
      <c r="I82" s="194"/>
      <c r="J82" s="196"/>
      <c r="K82" s="196"/>
      <c r="L82" s="196"/>
      <c r="M82" s="196"/>
      <c r="N82" s="196"/>
      <c r="O82" s="197"/>
      <c r="P82" s="197"/>
      <c r="Q82" s="197"/>
      <c r="R82" s="197"/>
      <c r="S82" s="197"/>
      <c r="T82" s="197"/>
      <c r="U82" s="198"/>
      <c r="V82" s="257"/>
      <c r="W82" s="258"/>
      <c r="X82" s="200"/>
      <c r="Y82" s="43"/>
      <c r="Z82" s="199"/>
      <c r="AA82" s="199"/>
      <c r="AB82" s="199"/>
      <c r="AC82" s="199"/>
      <c r="AD82" s="199"/>
      <c r="AE82" s="43"/>
      <c r="AF82" s="199"/>
      <c r="AG82" s="196"/>
      <c r="AH82" s="201"/>
      <c r="AI82" s="201"/>
      <c r="AJ82" s="201"/>
      <c r="AK82" s="43"/>
      <c r="AL82" s="43"/>
      <c r="AM82" s="43"/>
      <c r="AN82" s="64"/>
      <c r="AO82" s="64"/>
      <c r="AP82" s="202"/>
      <c r="AQ82" s="202"/>
      <c r="AR82" s="64"/>
    </row>
    <row r="83" spans="1:44" ht="15.75" customHeight="1" x14ac:dyDescent="0.2">
      <c r="A83" s="43"/>
      <c r="B83" s="43"/>
      <c r="C83" s="43"/>
      <c r="D83" s="43"/>
      <c r="E83" s="43"/>
      <c r="F83" s="43"/>
      <c r="G83" s="194"/>
      <c r="H83" s="194"/>
      <c r="I83" s="194"/>
      <c r="J83" s="196"/>
      <c r="K83" s="196"/>
      <c r="L83" s="196"/>
      <c r="M83" s="196"/>
      <c r="N83" s="196"/>
      <c r="O83" s="197"/>
      <c r="P83" s="197"/>
      <c r="Q83" s="197"/>
      <c r="R83" s="197"/>
      <c r="S83" s="197"/>
      <c r="T83" s="197"/>
      <c r="U83" s="198"/>
      <c r="V83" s="257"/>
      <c r="W83" s="258"/>
      <c r="X83" s="200"/>
      <c r="Y83" s="43"/>
      <c r="Z83" s="199"/>
      <c r="AA83" s="199"/>
      <c r="AB83" s="199"/>
      <c r="AC83" s="199"/>
      <c r="AD83" s="199"/>
      <c r="AE83" s="43"/>
      <c r="AF83" s="199"/>
      <c r="AG83" s="196"/>
      <c r="AH83" s="201"/>
      <c r="AI83" s="201"/>
      <c r="AJ83" s="201"/>
      <c r="AK83" s="43"/>
      <c r="AL83" s="43"/>
      <c r="AM83" s="43"/>
      <c r="AN83" s="64"/>
      <c r="AO83" s="64"/>
      <c r="AP83" s="202"/>
      <c r="AQ83" s="202"/>
      <c r="AR83" s="64"/>
    </row>
    <row r="84" spans="1:44" ht="15.75" customHeight="1" x14ac:dyDescent="0.2">
      <c r="A84" s="43"/>
      <c r="B84" s="43"/>
      <c r="C84" s="43"/>
      <c r="D84" s="43"/>
      <c r="E84" s="43"/>
      <c r="F84" s="43"/>
      <c r="G84" s="194"/>
      <c r="H84" s="194"/>
      <c r="I84" s="194"/>
      <c r="J84" s="196"/>
      <c r="K84" s="196"/>
      <c r="L84" s="196"/>
      <c r="M84" s="196"/>
      <c r="N84" s="196"/>
      <c r="O84" s="197"/>
      <c r="P84" s="197"/>
      <c r="Q84" s="197"/>
      <c r="R84" s="197"/>
      <c r="S84" s="197"/>
      <c r="T84" s="197"/>
      <c r="U84" s="198"/>
      <c r="V84" s="257"/>
      <c r="W84" s="258"/>
      <c r="X84" s="200"/>
      <c r="Y84" s="43"/>
      <c r="Z84" s="199"/>
      <c r="AA84" s="199"/>
      <c r="AB84" s="199"/>
      <c r="AC84" s="199"/>
      <c r="AD84" s="199"/>
      <c r="AE84" s="43"/>
      <c r="AF84" s="199"/>
      <c r="AG84" s="196"/>
      <c r="AH84" s="201"/>
      <c r="AI84" s="201"/>
      <c r="AJ84" s="201"/>
      <c r="AK84" s="43"/>
      <c r="AL84" s="43"/>
      <c r="AM84" s="43"/>
      <c r="AN84" s="64"/>
      <c r="AO84" s="64"/>
      <c r="AP84" s="202"/>
      <c r="AQ84" s="202"/>
      <c r="AR84" s="64"/>
    </row>
    <row r="85" spans="1:44" ht="15.75" customHeight="1" x14ac:dyDescent="0.2">
      <c r="A85" s="43"/>
      <c r="B85" s="43"/>
      <c r="C85" s="43"/>
      <c r="D85" s="43"/>
      <c r="E85" s="43"/>
      <c r="F85" s="43"/>
      <c r="G85" s="194"/>
      <c r="H85" s="194"/>
      <c r="I85" s="194"/>
      <c r="J85" s="196"/>
      <c r="K85" s="196"/>
      <c r="L85" s="196"/>
      <c r="M85" s="196"/>
      <c r="N85" s="196"/>
      <c r="O85" s="197"/>
      <c r="P85" s="197"/>
      <c r="Q85" s="197"/>
      <c r="R85" s="197"/>
      <c r="S85" s="197"/>
      <c r="T85" s="197"/>
      <c r="U85" s="198"/>
      <c r="V85" s="257"/>
      <c r="W85" s="258"/>
      <c r="X85" s="200"/>
      <c r="Y85" s="43"/>
      <c r="Z85" s="199"/>
      <c r="AA85" s="199"/>
      <c r="AB85" s="199"/>
      <c r="AC85" s="199"/>
      <c r="AD85" s="199"/>
      <c r="AE85" s="43"/>
      <c r="AF85" s="199"/>
      <c r="AG85" s="196"/>
      <c r="AH85" s="201"/>
      <c r="AI85" s="201"/>
      <c r="AJ85" s="201"/>
      <c r="AK85" s="43"/>
      <c r="AL85" s="43"/>
      <c r="AM85" s="43"/>
      <c r="AN85" s="64"/>
      <c r="AO85" s="64"/>
      <c r="AP85" s="202"/>
      <c r="AQ85" s="202"/>
      <c r="AR85" s="64"/>
    </row>
    <row r="86" spans="1:44" ht="15.75" customHeight="1" x14ac:dyDescent="0.2">
      <c r="A86" s="43"/>
      <c r="B86" s="43"/>
      <c r="C86" s="43"/>
      <c r="D86" s="43"/>
      <c r="E86" s="43"/>
      <c r="F86" s="43"/>
      <c r="G86" s="194"/>
      <c r="H86" s="194"/>
      <c r="I86" s="194"/>
      <c r="J86" s="196"/>
      <c r="K86" s="196"/>
      <c r="L86" s="196"/>
      <c r="M86" s="196"/>
      <c r="N86" s="196"/>
      <c r="O86" s="197"/>
      <c r="P86" s="197"/>
      <c r="Q86" s="197"/>
      <c r="R86" s="197"/>
      <c r="S86" s="197"/>
      <c r="T86" s="197"/>
      <c r="U86" s="198"/>
      <c r="V86" s="257"/>
      <c r="W86" s="258"/>
      <c r="X86" s="200"/>
      <c r="Y86" s="43"/>
      <c r="Z86" s="199"/>
      <c r="AA86" s="199"/>
      <c r="AB86" s="199"/>
      <c r="AC86" s="199"/>
      <c r="AD86" s="199"/>
      <c r="AE86" s="43"/>
      <c r="AF86" s="199"/>
      <c r="AG86" s="196"/>
      <c r="AH86" s="201"/>
      <c r="AI86" s="201"/>
      <c r="AJ86" s="201"/>
      <c r="AK86" s="43"/>
      <c r="AL86" s="43"/>
      <c r="AM86" s="43"/>
      <c r="AN86" s="64"/>
      <c r="AO86" s="64"/>
      <c r="AP86" s="202"/>
      <c r="AQ86" s="202"/>
      <c r="AR86" s="64"/>
    </row>
    <row r="87" spans="1:44" ht="15.75" customHeight="1" x14ac:dyDescent="0.2">
      <c r="A87" s="43"/>
      <c r="B87" s="43"/>
      <c r="C87" s="43"/>
      <c r="D87" s="43"/>
      <c r="E87" s="43"/>
      <c r="F87" s="43"/>
      <c r="G87" s="194"/>
      <c r="H87" s="194"/>
      <c r="I87" s="194"/>
      <c r="J87" s="196"/>
      <c r="K87" s="196"/>
      <c r="L87" s="196"/>
      <c r="M87" s="196"/>
      <c r="N87" s="196"/>
      <c r="O87" s="197"/>
      <c r="P87" s="197"/>
      <c r="Q87" s="197"/>
      <c r="R87" s="197"/>
      <c r="S87" s="197"/>
      <c r="T87" s="197"/>
      <c r="U87" s="198"/>
      <c r="V87" s="257"/>
      <c r="W87" s="258"/>
      <c r="X87" s="200"/>
      <c r="Y87" s="43"/>
      <c r="Z87" s="199"/>
      <c r="AA87" s="199"/>
      <c r="AB87" s="199"/>
      <c r="AC87" s="199"/>
      <c r="AD87" s="199"/>
      <c r="AE87" s="43"/>
      <c r="AF87" s="199"/>
      <c r="AG87" s="196"/>
      <c r="AH87" s="201"/>
      <c r="AI87" s="201"/>
      <c r="AJ87" s="201"/>
      <c r="AK87" s="43"/>
      <c r="AL87" s="43"/>
      <c r="AM87" s="43"/>
      <c r="AN87" s="64"/>
      <c r="AO87" s="64"/>
      <c r="AP87" s="202"/>
      <c r="AQ87" s="202"/>
      <c r="AR87" s="64"/>
    </row>
    <row r="88" spans="1:44" ht="15.75" customHeight="1" x14ac:dyDescent="0.2">
      <c r="A88" s="43"/>
      <c r="B88" s="43"/>
      <c r="C88" s="43"/>
      <c r="D88" s="43"/>
      <c r="E88" s="43"/>
      <c r="F88" s="43"/>
      <c r="G88" s="194"/>
      <c r="H88" s="194"/>
      <c r="I88" s="194"/>
      <c r="J88" s="196"/>
      <c r="K88" s="196"/>
      <c r="L88" s="196"/>
      <c r="M88" s="196"/>
      <c r="N88" s="196"/>
      <c r="O88" s="197"/>
      <c r="P88" s="197"/>
      <c r="Q88" s="197"/>
      <c r="R88" s="197"/>
      <c r="S88" s="197"/>
      <c r="T88" s="197"/>
      <c r="U88" s="198"/>
      <c r="V88" s="257"/>
      <c r="W88" s="258"/>
      <c r="X88" s="200"/>
      <c r="Y88" s="43"/>
      <c r="Z88" s="199"/>
      <c r="AA88" s="199"/>
      <c r="AB88" s="199"/>
      <c r="AC88" s="199"/>
      <c r="AD88" s="199"/>
      <c r="AE88" s="43"/>
      <c r="AF88" s="199"/>
      <c r="AG88" s="196"/>
      <c r="AH88" s="201"/>
      <c r="AI88" s="201"/>
      <c r="AJ88" s="201"/>
      <c r="AK88" s="43"/>
      <c r="AL88" s="43"/>
      <c r="AM88" s="43"/>
      <c r="AN88" s="64"/>
      <c r="AO88" s="64"/>
      <c r="AP88" s="202"/>
      <c r="AQ88" s="202"/>
      <c r="AR88" s="64"/>
    </row>
    <row r="89" spans="1:44" ht="15.75" customHeight="1" x14ac:dyDescent="0.2">
      <c r="A89" s="43"/>
      <c r="B89" s="43"/>
      <c r="C89" s="43"/>
      <c r="D89" s="43"/>
      <c r="E89" s="43"/>
      <c r="F89" s="43"/>
      <c r="G89" s="194"/>
      <c r="H89" s="194"/>
      <c r="I89" s="194"/>
      <c r="J89" s="196"/>
      <c r="K89" s="196"/>
      <c r="L89" s="196"/>
      <c r="M89" s="196"/>
      <c r="N89" s="196"/>
      <c r="O89" s="197"/>
      <c r="P89" s="197"/>
      <c r="Q89" s="197"/>
      <c r="R89" s="197"/>
      <c r="S89" s="197"/>
      <c r="T89" s="197"/>
      <c r="U89" s="198"/>
      <c r="V89" s="257"/>
      <c r="W89" s="258"/>
      <c r="X89" s="200"/>
      <c r="Y89" s="43"/>
      <c r="Z89" s="199"/>
      <c r="AA89" s="199"/>
      <c r="AB89" s="199"/>
      <c r="AC89" s="199"/>
      <c r="AD89" s="199"/>
      <c r="AE89" s="43"/>
      <c r="AF89" s="199"/>
      <c r="AG89" s="196"/>
      <c r="AH89" s="201"/>
      <c r="AI89" s="201"/>
      <c r="AJ89" s="201"/>
      <c r="AK89" s="43"/>
      <c r="AL89" s="43"/>
      <c r="AM89" s="43"/>
      <c r="AN89" s="64"/>
      <c r="AO89" s="64"/>
      <c r="AP89" s="202"/>
      <c r="AQ89" s="202"/>
      <c r="AR89" s="64"/>
    </row>
    <row r="90" spans="1:44" ht="15.75" customHeight="1" x14ac:dyDescent="0.2">
      <c r="A90" s="43"/>
      <c r="B90" s="43"/>
      <c r="C90" s="43"/>
      <c r="D90" s="43"/>
      <c r="E90" s="43"/>
      <c r="F90" s="43"/>
      <c r="G90" s="194"/>
      <c r="H90" s="194"/>
      <c r="I90" s="194"/>
      <c r="J90" s="196"/>
      <c r="K90" s="196"/>
      <c r="L90" s="196"/>
      <c r="M90" s="196"/>
      <c r="N90" s="196"/>
      <c r="O90" s="197"/>
      <c r="P90" s="197"/>
      <c r="Q90" s="197"/>
      <c r="R90" s="197"/>
      <c r="S90" s="197"/>
      <c r="T90" s="197"/>
      <c r="U90" s="198"/>
      <c r="V90" s="257"/>
      <c r="W90" s="258"/>
      <c r="X90" s="200"/>
      <c r="Y90" s="43"/>
      <c r="Z90" s="199"/>
      <c r="AA90" s="199"/>
      <c r="AB90" s="199"/>
      <c r="AC90" s="199"/>
      <c r="AD90" s="199"/>
      <c r="AE90" s="43"/>
      <c r="AF90" s="199"/>
      <c r="AG90" s="196"/>
      <c r="AH90" s="201"/>
      <c r="AI90" s="201"/>
      <c r="AJ90" s="201"/>
      <c r="AK90" s="43"/>
      <c r="AL90" s="43"/>
      <c r="AM90" s="43"/>
      <c r="AN90" s="64"/>
      <c r="AO90" s="64"/>
      <c r="AP90" s="202"/>
      <c r="AQ90" s="202"/>
      <c r="AR90" s="64"/>
    </row>
    <row r="91" spans="1:44" ht="15.75" customHeight="1" x14ac:dyDescent="0.2">
      <c r="A91" s="43"/>
      <c r="B91" s="43"/>
      <c r="C91" s="43"/>
      <c r="D91" s="43"/>
      <c r="E91" s="43"/>
      <c r="F91" s="43"/>
      <c r="G91" s="194"/>
      <c r="H91" s="194"/>
      <c r="I91" s="194"/>
      <c r="J91" s="196"/>
      <c r="K91" s="196"/>
      <c r="L91" s="196"/>
      <c r="M91" s="196"/>
      <c r="N91" s="196"/>
      <c r="O91" s="197"/>
      <c r="P91" s="197"/>
      <c r="Q91" s="197"/>
      <c r="R91" s="197"/>
      <c r="S91" s="197"/>
      <c r="T91" s="197"/>
      <c r="U91" s="198"/>
      <c r="V91" s="257"/>
      <c r="W91" s="258"/>
      <c r="X91" s="200"/>
      <c r="Y91" s="43"/>
      <c r="Z91" s="199"/>
      <c r="AA91" s="199"/>
      <c r="AB91" s="199"/>
      <c r="AC91" s="199"/>
      <c r="AD91" s="199"/>
      <c r="AE91" s="43"/>
      <c r="AF91" s="199"/>
      <c r="AG91" s="196"/>
      <c r="AH91" s="201"/>
      <c r="AI91" s="201"/>
      <c r="AJ91" s="201"/>
      <c r="AK91" s="43"/>
      <c r="AL91" s="43"/>
      <c r="AM91" s="43"/>
      <c r="AN91" s="64"/>
      <c r="AO91" s="64"/>
      <c r="AP91" s="202"/>
      <c r="AQ91" s="202"/>
      <c r="AR91" s="64"/>
    </row>
    <row r="92" spans="1:44" ht="15.75" customHeight="1" x14ac:dyDescent="0.2">
      <c r="A92" s="43"/>
      <c r="B92" s="43"/>
      <c r="C92" s="43"/>
      <c r="D92" s="43"/>
      <c r="E92" s="43"/>
      <c r="F92" s="43"/>
      <c r="G92" s="194"/>
      <c r="H92" s="194"/>
      <c r="I92" s="194"/>
      <c r="J92" s="196"/>
      <c r="K92" s="196"/>
      <c r="L92" s="196"/>
      <c r="M92" s="196"/>
      <c r="N92" s="196"/>
      <c r="O92" s="197"/>
      <c r="P92" s="197"/>
      <c r="Q92" s="197"/>
      <c r="R92" s="197"/>
      <c r="S92" s="197"/>
      <c r="T92" s="197"/>
      <c r="U92" s="198"/>
      <c r="V92" s="257"/>
      <c r="W92" s="258"/>
      <c r="X92" s="200"/>
      <c r="Y92" s="43"/>
      <c r="Z92" s="199"/>
      <c r="AA92" s="199"/>
      <c r="AB92" s="199"/>
      <c r="AC92" s="199"/>
      <c r="AD92" s="199"/>
      <c r="AE92" s="43"/>
      <c r="AF92" s="199"/>
      <c r="AG92" s="196"/>
      <c r="AH92" s="201"/>
      <c r="AI92" s="201"/>
      <c r="AJ92" s="201"/>
      <c r="AK92" s="43"/>
      <c r="AL92" s="43"/>
      <c r="AM92" s="43"/>
      <c r="AN92" s="64"/>
      <c r="AO92" s="64"/>
      <c r="AP92" s="202"/>
      <c r="AQ92" s="202"/>
      <c r="AR92" s="64"/>
    </row>
    <row r="93" spans="1:44" ht="15.75" customHeight="1" x14ac:dyDescent="0.2">
      <c r="A93" s="43"/>
      <c r="B93" s="43"/>
      <c r="C93" s="43"/>
      <c r="D93" s="43"/>
      <c r="E93" s="43"/>
      <c r="F93" s="43"/>
      <c r="G93" s="194"/>
      <c r="H93" s="194"/>
      <c r="I93" s="194"/>
      <c r="J93" s="196"/>
      <c r="K93" s="196"/>
      <c r="L93" s="196"/>
      <c r="M93" s="196"/>
      <c r="N93" s="196"/>
      <c r="O93" s="197"/>
      <c r="P93" s="197"/>
      <c r="Q93" s="197"/>
      <c r="R93" s="197"/>
      <c r="S93" s="197"/>
      <c r="T93" s="197"/>
      <c r="U93" s="198"/>
      <c r="V93" s="257"/>
      <c r="W93" s="258"/>
      <c r="X93" s="200"/>
      <c r="Y93" s="43"/>
      <c r="Z93" s="199"/>
      <c r="AA93" s="199"/>
      <c r="AB93" s="199"/>
      <c r="AC93" s="199"/>
      <c r="AD93" s="199"/>
      <c r="AE93" s="43"/>
      <c r="AF93" s="199"/>
      <c r="AG93" s="196"/>
      <c r="AH93" s="201"/>
      <c r="AI93" s="201"/>
      <c r="AJ93" s="201"/>
      <c r="AK93" s="43"/>
      <c r="AL93" s="43"/>
      <c r="AM93" s="43"/>
      <c r="AN93" s="64"/>
      <c r="AO93" s="64"/>
      <c r="AP93" s="202"/>
      <c r="AQ93" s="202"/>
      <c r="AR93" s="64"/>
    </row>
    <row r="94" spans="1:44" ht="15.75" customHeight="1" x14ac:dyDescent="0.2">
      <c r="A94" s="43"/>
      <c r="B94" s="43"/>
      <c r="C94" s="43"/>
      <c r="D94" s="43"/>
      <c r="E94" s="43"/>
      <c r="F94" s="43"/>
      <c r="G94" s="194"/>
      <c r="H94" s="194"/>
      <c r="I94" s="194"/>
      <c r="J94" s="196"/>
      <c r="K94" s="196"/>
      <c r="L94" s="196"/>
      <c r="M94" s="196"/>
      <c r="N94" s="196"/>
      <c r="O94" s="197"/>
      <c r="P94" s="197"/>
      <c r="Q94" s="197"/>
      <c r="R94" s="197"/>
      <c r="S94" s="197"/>
      <c r="T94" s="197"/>
      <c r="U94" s="198"/>
      <c r="V94" s="257"/>
      <c r="W94" s="258"/>
      <c r="X94" s="200"/>
      <c r="Y94" s="43"/>
      <c r="Z94" s="199"/>
      <c r="AA94" s="199"/>
      <c r="AB94" s="199"/>
      <c r="AC94" s="199"/>
      <c r="AD94" s="199"/>
      <c r="AE94" s="43"/>
      <c r="AF94" s="199"/>
      <c r="AG94" s="196"/>
      <c r="AH94" s="201"/>
      <c r="AI94" s="201"/>
      <c r="AJ94" s="201"/>
      <c r="AK94" s="43"/>
      <c r="AL94" s="43"/>
      <c r="AM94" s="43"/>
      <c r="AN94" s="64"/>
      <c r="AO94" s="64"/>
      <c r="AP94" s="202"/>
      <c r="AQ94" s="202"/>
      <c r="AR94" s="64"/>
    </row>
    <row r="95" spans="1:44" ht="15.75" customHeight="1" x14ac:dyDescent="0.2">
      <c r="A95" s="43"/>
      <c r="B95" s="43"/>
      <c r="C95" s="43"/>
      <c r="D95" s="43"/>
      <c r="E95" s="43"/>
      <c r="F95" s="43"/>
      <c r="G95" s="194"/>
      <c r="H95" s="194"/>
      <c r="I95" s="194"/>
      <c r="J95" s="196"/>
      <c r="K95" s="196"/>
      <c r="L95" s="196"/>
      <c r="M95" s="196"/>
      <c r="N95" s="196"/>
      <c r="O95" s="197"/>
      <c r="P95" s="197"/>
      <c r="Q95" s="197"/>
      <c r="R95" s="197"/>
      <c r="S95" s="197"/>
      <c r="T95" s="197"/>
      <c r="U95" s="198"/>
      <c r="V95" s="257"/>
      <c r="W95" s="258"/>
      <c r="X95" s="200"/>
      <c r="Y95" s="43"/>
      <c r="Z95" s="199"/>
      <c r="AA95" s="199"/>
      <c r="AB95" s="199"/>
      <c r="AC95" s="199"/>
      <c r="AD95" s="199"/>
      <c r="AE95" s="43"/>
      <c r="AF95" s="199"/>
      <c r="AG95" s="196"/>
      <c r="AH95" s="201"/>
      <c r="AI95" s="201"/>
      <c r="AJ95" s="201"/>
      <c r="AK95" s="43"/>
      <c r="AL95" s="43"/>
      <c r="AM95" s="43"/>
      <c r="AN95" s="64"/>
      <c r="AO95" s="64"/>
      <c r="AP95" s="202"/>
      <c r="AQ95" s="202"/>
      <c r="AR95" s="64"/>
    </row>
    <row r="96" spans="1:44" ht="15.75" customHeight="1" x14ac:dyDescent="0.2">
      <c r="A96" s="43"/>
      <c r="B96" s="43"/>
      <c r="C96" s="43"/>
      <c r="D96" s="43"/>
      <c r="E96" s="43"/>
      <c r="F96" s="43"/>
      <c r="G96" s="194"/>
      <c r="H96" s="194"/>
      <c r="I96" s="194"/>
      <c r="J96" s="196"/>
      <c r="K96" s="196"/>
      <c r="L96" s="196"/>
      <c r="M96" s="196"/>
      <c r="N96" s="196"/>
      <c r="O96" s="197"/>
      <c r="P96" s="197"/>
      <c r="Q96" s="197"/>
      <c r="R96" s="197"/>
      <c r="S96" s="197"/>
      <c r="T96" s="197"/>
      <c r="U96" s="198"/>
      <c r="V96" s="257"/>
      <c r="W96" s="258"/>
      <c r="X96" s="200"/>
      <c r="Y96" s="43"/>
      <c r="Z96" s="199"/>
      <c r="AA96" s="199"/>
      <c r="AB96" s="199"/>
      <c r="AC96" s="199"/>
      <c r="AD96" s="199"/>
      <c r="AE96" s="43"/>
      <c r="AF96" s="199"/>
      <c r="AG96" s="196"/>
      <c r="AH96" s="201"/>
      <c r="AI96" s="201"/>
      <c r="AJ96" s="201"/>
      <c r="AK96" s="43"/>
      <c r="AL96" s="43"/>
      <c r="AM96" s="43"/>
      <c r="AN96" s="64"/>
      <c r="AO96" s="64"/>
      <c r="AP96" s="202"/>
      <c r="AQ96" s="202"/>
      <c r="AR96" s="64"/>
    </row>
    <row r="97" spans="1:44" ht="15.75" customHeight="1" x14ac:dyDescent="0.2">
      <c r="A97" s="43"/>
      <c r="B97" s="43"/>
      <c r="C97" s="43"/>
      <c r="D97" s="43"/>
      <c r="E97" s="43"/>
      <c r="F97" s="43"/>
      <c r="G97" s="194"/>
      <c r="H97" s="194"/>
      <c r="I97" s="194"/>
      <c r="J97" s="196"/>
      <c r="K97" s="196"/>
      <c r="L97" s="196"/>
      <c r="M97" s="196"/>
      <c r="N97" s="196"/>
      <c r="O97" s="197"/>
      <c r="P97" s="197"/>
      <c r="Q97" s="197"/>
      <c r="R97" s="197"/>
      <c r="S97" s="197"/>
      <c r="T97" s="197"/>
      <c r="U97" s="198"/>
      <c r="V97" s="257"/>
      <c r="W97" s="258"/>
      <c r="X97" s="200"/>
      <c r="Y97" s="43"/>
      <c r="Z97" s="199"/>
      <c r="AA97" s="199"/>
      <c r="AB97" s="199"/>
      <c r="AC97" s="199"/>
      <c r="AD97" s="199"/>
      <c r="AE97" s="43"/>
      <c r="AF97" s="199"/>
      <c r="AG97" s="196"/>
      <c r="AH97" s="201"/>
      <c r="AI97" s="201"/>
      <c r="AJ97" s="201"/>
      <c r="AK97" s="43"/>
      <c r="AL97" s="43"/>
      <c r="AM97" s="43"/>
      <c r="AN97" s="64"/>
      <c r="AO97" s="64"/>
      <c r="AP97" s="202"/>
      <c r="AQ97" s="202"/>
      <c r="AR97" s="64"/>
    </row>
    <row r="98" spans="1:44" ht="15.75" customHeight="1" x14ac:dyDescent="0.2">
      <c r="A98" s="43"/>
      <c r="B98" s="43"/>
      <c r="C98" s="43"/>
      <c r="D98" s="43"/>
      <c r="E98" s="43"/>
      <c r="F98" s="43"/>
      <c r="G98" s="194"/>
      <c r="H98" s="194"/>
      <c r="I98" s="194"/>
      <c r="J98" s="196"/>
      <c r="K98" s="196"/>
      <c r="L98" s="196"/>
      <c r="M98" s="196"/>
      <c r="N98" s="196"/>
      <c r="O98" s="197"/>
      <c r="P98" s="197"/>
      <c r="Q98" s="197"/>
      <c r="R98" s="197"/>
      <c r="S98" s="197"/>
      <c r="T98" s="197"/>
      <c r="U98" s="198"/>
      <c r="V98" s="257"/>
      <c r="W98" s="258"/>
      <c r="X98" s="200"/>
      <c r="Y98" s="43"/>
      <c r="Z98" s="199"/>
      <c r="AA98" s="199"/>
      <c r="AB98" s="199"/>
      <c r="AC98" s="199"/>
      <c r="AD98" s="199"/>
      <c r="AE98" s="43"/>
      <c r="AF98" s="199"/>
      <c r="AG98" s="196"/>
      <c r="AH98" s="201"/>
      <c r="AI98" s="201"/>
      <c r="AJ98" s="201"/>
      <c r="AK98" s="43"/>
      <c r="AL98" s="43"/>
      <c r="AM98" s="43"/>
      <c r="AN98" s="64"/>
      <c r="AO98" s="64"/>
      <c r="AP98" s="202"/>
      <c r="AQ98" s="202"/>
      <c r="AR98" s="64"/>
    </row>
    <row r="99" spans="1:44" ht="15.75" customHeight="1" x14ac:dyDescent="0.2">
      <c r="A99" s="43"/>
      <c r="B99" s="43"/>
      <c r="C99" s="43"/>
      <c r="D99" s="43"/>
      <c r="E99" s="43"/>
      <c r="F99" s="43"/>
      <c r="G99" s="194"/>
      <c r="H99" s="194"/>
      <c r="I99" s="194"/>
      <c r="J99" s="196"/>
      <c r="K99" s="196"/>
      <c r="L99" s="196"/>
      <c r="M99" s="196"/>
      <c r="N99" s="196"/>
      <c r="O99" s="197"/>
      <c r="P99" s="197"/>
      <c r="Q99" s="197"/>
      <c r="R99" s="197"/>
      <c r="S99" s="197"/>
      <c r="T99" s="197"/>
      <c r="U99" s="198"/>
      <c r="V99" s="257"/>
      <c r="W99" s="258"/>
      <c r="X99" s="200"/>
      <c r="Y99" s="43"/>
      <c r="Z99" s="199"/>
      <c r="AA99" s="199"/>
      <c r="AB99" s="199"/>
      <c r="AC99" s="199"/>
      <c r="AD99" s="199"/>
      <c r="AE99" s="43"/>
      <c r="AF99" s="199"/>
      <c r="AG99" s="196"/>
      <c r="AH99" s="201"/>
      <c r="AI99" s="201"/>
      <c r="AJ99" s="201"/>
      <c r="AK99" s="43"/>
      <c r="AL99" s="43"/>
      <c r="AM99" s="43"/>
      <c r="AN99" s="64"/>
      <c r="AO99" s="64"/>
      <c r="AP99" s="202"/>
      <c r="AQ99" s="202"/>
      <c r="AR99" s="64"/>
    </row>
    <row r="100" spans="1:44" ht="15.75" customHeight="1" x14ac:dyDescent="0.2">
      <c r="A100" s="43"/>
      <c r="B100" s="43"/>
      <c r="C100" s="43"/>
      <c r="D100" s="43"/>
      <c r="E100" s="43"/>
      <c r="F100" s="43"/>
      <c r="G100" s="194"/>
      <c r="H100" s="194"/>
      <c r="I100" s="194"/>
      <c r="J100" s="196"/>
      <c r="K100" s="196"/>
      <c r="L100" s="196"/>
      <c r="M100" s="196"/>
      <c r="N100" s="196"/>
      <c r="O100" s="197"/>
      <c r="P100" s="197"/>
      <c r="Q100" s="197"/>
      <c r="R100" s="197"/>
      <c r="S100" s="197"/>
      <c r="T100" s="197"/>
      <c r="U100" s="198"/>
      <c r="V100" s="257"/>
      <c r="W100" s="258"/>
      <c r="X100" s="200"/>
      <c r="Y100" s="43"/>
      <c r="Z100" s="199"/>
      <c r="AA100" s="199"/>
      <c r="AB100" s="199"/>
      <c r="AC100" s="199"/>
      <c r="AD100" s="199"/>
      <c r="AE100" s="43"/>
      <c r="AF100" s="199"/>
      <c r="AG100" s="196"/>
      <c r="AH100" s="201"/>
      <c r="AI100" s="201"/>
      <c r="AJ100" s="201"/>
      <c r="AK100" s="43"/>
      <c r="AL100" s="43"/>
      <c r="AM100" s="43"/>
      <c r="AN100" s="64"/>
      <c r="AO100" s="64"/>
      <c r="AP100" s="202"/>
      <c r="AQ100" s="202"/>
      <c r="AR100" s="64"/>
    </row>
    <row r="101" spans="1:44" ht="15.75" customHeight="1" x14ac:dyDescent="0.2">
      <c r="A101" s="43"/>
      <c r="B101" s="43"/>
      <c r="C101" s="43"/>
      <c r="D101" s="43"/>
      <c r="E101" s="43"/>
      <c r="F101" s="43"/>
      <c r="G101" s="194"/>
      <c r="H101" s="194"/>
      <c r="I101" s="194"/>
      <c r="J101" s="196"/>
      <c r="K101" s="196"/>
      <c r="L101" s="196"/>
      <c r="M101" s="196"/>
      <c r="N101" s="196"/>
      <c r="O101" s="197"/>
      <c r="P101" s="197"/>
      <c r="Q101" s="197"/>
      <c r="R101" s="197"/>
      <c r="S101" s="197"/>
      <c r="T101" s="197"/>
      <c r="U101" s="198"/>
      <c r="V101" s="257"/>
      <c r="W101" s="258"/>
      <c r="X101" s="200"/>
      <c r="Y101" s="43"/>
      <c r="Z101" s="199"/>
      <c r="AA101" s="199"/>
      <c r="AB101" s="199"/>
      <c r="AC101" s="199"/>
      <c r="AD101" s="199"/>
      <c r="AE101" s="43"/>
      <c r="AF101" s="199"/>
      <c r="AG101" s="196"/>
      <c r="AH101" s="201"/>
      <c r="AI101" s="201"/>
      <c r="AJ101" s="201"/>
      <c r="AK101" s="43"/>
      <c r="AL101" s="43"/>
      <c r="AM101" s="43"/>
      <c r="AN101" s="64"/>
      <c r="AO101" s="64"/>
      <c r="AP101" s="202"/>
      <c r="AQ101" s="202"/>
      <c r="AR101" s="64"/>
    </row>
    <row r="102" spans="1:44" ht="15.75" customHeight="1" x14ac:dyDescent="0.2">
      <c r="A102" s="43"/>
      <c r="B102" s="43"/>
      <c r="C102" s="43"/>
      <c r="D102" s="43"/>
      <c r="E102" s="43"/>
      <c r="F102" s="43"/>
      <c r="G102" s="194"/>
      <c r="H102" s="194"/>
      <c r="I102" s="194"/>
      <c r="J102" s="196"/>
      <c r="K102" s="196"/>
      <c r="L102" s="196"/>
      <c r="M102" s="196"/>
      <c r="N102" s="196"/>
      <c r="O102" s="197"/>
      <c r="P102" s="197"/>
      <c r="Q102" s="197"/>
      <c r="R102" s="197"/>
      <c r="S102" s="197"/>
      <c r="T102" s="197"/>
      <c r="U102" s="198"/>
      <c r="V102" s="257"/>
      <c r="W102" s="258"/>
      <c r="X102" s="200"/>
      <c r="Y102" s="43"/>
      <c r="Z102" s="199"/>
      <c r="AA102" s="199"/>
      <c r="AB102" s="199"/>
      <c r="AC102" s="199"/>
      <c r="AD102" s="199"/>
      <c r="AE102" s="43"/>
      <c r="AF102" s="199"/>
      <c r="AG102" s="196"/>
      <c r="AH102" s="201"/>
      <c r="AI102" s="201"/>
      <c r="AJ102" s="201"/>
      <c r="AK102" s="43"/>
      <c r="AL102" s="43"/>
      <c r="AM102" s="43"/>
      <c r="AN102" s="64"/>
      <c r="AO102" s="64"/>
      <c r="AP102" s="202"/>
      <c r="AQ102" s="202"/>
      <c r="AR102" s="64"/>
    </row>
    <row r="103" spans="1:44" ht="15.75" customHeight="1" x14ac:dyDescent="0.2">
      <c r="A103" s="43"/>
      <c r="B103" s="43"/>
      <c r="C103" s="43"/>
      <c r="D103" s="43"/>
      <c r="E103" s="43"/>
      <c r="F103" s="43"/>
      <c r="G103" s="194"/>
      <c r="H103" s="194"/>
      <c r="I103" s="194"/>
      <c r="J103" s="196"/>
      <c r="K103" s="196"/>
      <c r="L103" s="196"/>
      <c r="M103" s="196"/>
      <c r="N103" s="196"/>
      <c r="O103" s="197"/>
      <c r="P103" s="197"/>
      <c r="Q103" s="197"/>
      <c r="R103" s="197"/>
      <c r="S103" s="197"/>
      <c r="T103" s="197"/>
      <c r="U103" s="198"/>
      <c r="V103" s="257"/>
      <c r="W103" s="258"/>
      <c r="X103" s="200"/>
      <c r="Y103" s="43"/>
      <c r="Z103" s="199"/>
      <c r="AA103" s="199"/>
      <c r="AB103" s="199"/>
      <c r="AC103" s="199"/>
      <c r="AD103" s="199"/>
      <c r="AE103" s="43"/>
      <c r="AF103" s="199"/>
      <c r="AG103" s="196"/>
      <c r="AH103" s="201"/>
      <c r="AI103" s="201"/>
      <c r="AJ103" s="201"/>
      <c r="AK103" s="43"/>
      <c r="AL103" s="43"/>
      <c r="AM103" s="43"/>
      <c r="AN103" s="64"/>
      <c r="AO103" s="64"/>
      <c r="AP103" s="202"/>
      <c r="AQ103" s="202"/>
      <c r="AR103" s="64"/>
    </row>
    <row r="104" spans="1:44" ht="15.75" customHeight="1" x14ac:dyDescent="0.2">
      <c r="A104" s="43"/>
      <c r="B104" s="43"/>
      <c r="C104" s="43"/>
      <c r="D104" s="43"/>
      <c r="E104" s="43"/>
      <c r="F104" s="43"/>
      <c r="G104" s="194"/>
      <c r="H104" s="194"/>
      <c r="I104" s="194"/>
      <c r="J104" s="196"/>
      <c r="K104" s="196"/>
      <c r="L104" s="196"/>
      <c r="M104" s="196"/>
      <c r="N104" s="196"/>
      <c r="O104" s="197"/>
      <c r="P104" s="197"/>
      <c r="Q104" s="197"/>
      <c r="R104" s="197"/>
      <c r="S104" s="197"/>
      <c r="T104" s="197"/>
      <c r="U104" s="198"/>
      <c r="V104" s="257"/>
      <c r="W104" s="258"/>
      <c r="X104" s="200"/>
      <c r="Y104" s="43"/>
      <c r="Z104" s="199"/>
      <c r="AA104" s="199"/>
      <c r="AB104" s="199"/>
      <c r="AC104" s="199"/>
      <c r="AD104" s="199"/>
      <c r="AE104" s="43"/>
      <c r="AF104" s="199"/>
      <c r="AG104" s="196"/>
      <c r="AH104" s="201"/>
      <c r="AI104" s="201"/>
      <c r="AJ104" s="201"/>
      <c r="AK104" s="43"/>
      <c r="AL104" s="43"/>
      <c r="AM104" s="43"/>
      <c r="AN104" s="64"/>
      <c r="AO104" s="64"/>
      <c r="AP104" s="202"/>
      <c r="AQ104" s="202"/>
      <c r="AR104" s="64"/>
    </row>
    <row r="105" spans="1:44" ht="15.75" customHeight="1" x14ac:dyDescent="0.2">
      <c r="A105" s="43"/>
      <c r="B105" s="43"/>
      <c r="C105" s="43"/>
      <c r="D105" s="43"/>
      <c r="E105" s="43"/>
      <c r="F105" s="43"/>
      <c r="G105" s="194"/>
      <c r="H105" s="194"/>
      <c r="I105" s="194"/>
      <c r="J105" s="196"/>
      <c r="K105" s="196"/>
      <c r="L105" s="196"/>
      <c r="M105" s="196"/>
      <c r="N105" s="196"/>
      <c r="O105" s="197"/>
      <c r="P105" s="197"/>
      <c r="Q105" s="197"/>
      <c r="R105" s="197"/>
      <c r="S105" s="197"/>
      <c r="T105" s="197"/>
      <c r="U105" s="198"/>
      <c r="V105" s="257"/>
      <c r="W105" s="258"/>
      <c r="X105" s="200"/>
      <c r="Y105" s="43"/>
      <c r="Z105" s="199"/>
      <c r="AA105" s="199"/>
      <c r="AB105" s="199"/>
      <c r="AC105" s="199"/>
      <c r="AD105" s="199"/>
      <c r="AE105" s="43"/>
      <c r="AF105" s="199"/>
      <c r="AG105" s="196"/>
      <c r="AH105" s="201"/>
      <c r="AI105" s="201"/>
      <c r="AJ105" s="201"/>
      <c r="AK105" s="43"/>
      <c r="AL105" s="43"/>
      <c r="AM105" s="43"/>
      <c r="AN105" s="64"/>
      <c r="AO105" s="64"/>
      <c r="AP105" s="202"/>
      <c r="AQ105" s="202"/>
      <c r="AR105" s="64"/>
    </row>
    <row r="106" spans="1:44" ht="15.75" customHeight="1" x14ac:dyDescent="0.2">
      <c r="A106" s="43"/>
      <c r="B106" s="43"/>
      <c r="C106" s="43"/>
      <c r="D106" s="43"/>
      <c r="E106" s="43"/>
      <c r="F106" s="43"/>
      <c r="G106" s="194"/>
      <c r="H106" s="194"/>
      <c r="I106" s="194"/>
      <c r="J106" s="196"/>
      <c r="K106" s="196"/>
      <c r="L106" s="196"/>
      <c r="M106" s="196"/>
      <c r="N106" s="196"/>
      <c r="O106" s="197"/>
      <c r="P106" s="197"/>
      <c r="Q106" s="197"/>
      <c r="R106" s="197"/>
      <c r="S106" s="197"/>
      <c r="T106" s="197"/>
      <c r="U106" s="198"/>
      <c r="V106" s="257"/>
      <c r="W106" s="258"/>
      <c r="X106" s="200"/>
      <c r="Y106" s="43"/>
      <c r="Z106" s="199"/>
      <c r="AA106" s="199"/>
      <c r="AB106" s="199"/>
      <c r="AC106" s="199"/>
      <c r="AD106" s="199"/>
      <c r="AE106" s="43"/>
      <c r="AF106" s="199"/>
      <c r="AG106" s="196"/>
      <c r="AH106" s="201"/>
      <c r="AI106" s="201"/>
      <c r="AJ106" s="201"/>
      <c r="AK106" s="43"/>
      <c r="AL106" s="43"/>
      <c r="AM106" s="43"/>
      <c r="AN106" s="64"/>
      <c r="AO106" s="64"/>
      <c r="AP106" s="202"/>
      <c r="AQ106" s="202"/>
      <c r="AR106" s="64"/>
    </row>
    <row r="107" spans="1:44" ht="15.75" customHeight="1" x14ac:dyDescent="0.2">
      <c r="A107" s="43"/>
      <c r="B107" s="43"/>
      <c r="C107" s="43"/>
      <c r="D107" s="43"/>
      <c r="E107" s="43"/>
      <c r="F107" s="43"/>
      <c r="G107" s="194"/>
      <c r="H107" s="194"/>
      <c r="I107" s="194"/>
      <c r="J107" s="196"/>
      <c r="K107" s="196"/>
      <c r="L107" s="196"/>
      <c r="M107" s="196"/>
      <c r="N107" s="196"/>
      <c r="O107" s="197"/>
      <c r="P107" s="197"/>
      <c r="Q107" s="197"/>
      <c r="R107" s="197"/>
      <c r="S107" s="197"/>
      <c r="T107" s="197"/>
      <c r="U107" s="198"/>
      <c r="V107" s="257"/>
      <c r="W107" s="258"/>
      <c r="X107" s="200"/>
      <c r="Y107" s="43"/>
      <c r="Z107" s="199"/>
      <c r="AA107" s="199"/>
      <c r="AB107" s="199"/>
      <c r="AC107" s="199"/>
      <c r="AD107" s="199"/>
      <c r="AE107" s="43"/>
      <c r="AF107" s="199"/>
      <c r="AG107" s="196"/>
      <c r="AH107" s="201"/>
      <c r="AI107" s="201"/>
      <c r="AJ107" s="201"/>
      <c r="AK107" s="43"/>
      <c r="AL107" s="43"/>
      <c r="AM107" s="43"/>
      <c r="AN107" s="64"/>
      <c r="AO107" s="64"/>
      <c r="AP107" s="202"/>
      <c r="AQ107" s="202"/>
      <c r="AR107" s="64"/>
    </row>
    <row r="108" spans="1:44" ht="15.75" customHeight="1" x14ac:dyDescent="0.2">
      <c r="A108" s="43"/>
      <c r="B108" s="43"/>
      <c r="C108" s="43"/>
      <c r="D108" s="43"/>
      <c r="E108" s="43"/>
      <c r="F108" s="43"/>
      <c r="G108" s="194"/>
      <c r="H108" s="194"/>
      <c r="I108" s="194"/>
      <c r="J108" s="196"/>
      <c r="K108" s="196"/>
      <c r="L108" s="196"/>
      <c r="M108" s="196"/>
      <c r="N108" s="196"/>
      <c r="O108" s="197"/>
      <c r="P108" s="197"/>
      <c r="Q108" s="197"/>
      <c r="R108" s="197"/>
      <c r="S108" s="197"/>
      <c r="T108" s="197"/>
      <c r="U108" s="198"/>
      <c r="V108" s="257"/>
      <c r="W108" s="258"/>
      <c r="X108" s="200"/>
      <c r="Y108" s="43"/>
      <c r="Z108" s="199"/>
      <c r="AA108" s="199"/>
      <c r="AB108" s="199"/>
      <c r="AC108" s="199"/>
      <c r="AD108" s="199"/>
      <c r="AE108" s="43"/>
      <c r="AF108" s="199"/>
      <c r="AG108" s="196"/>
      <c r="AH108" s="201"/>
      <c r="AI108" s="201"/>
      <c r="AJ108" s="201"/>
      <c r="AK108" s="43"/>
      <c r="AL108" s="43"/>
      <c r="AM108" s="43"/>
      <c r="AN108" s="64"/>
      <c r="AO108" s="64"/>
      <c r="AP108" s="202"/>
      <c r="AQ108" s="202"/>
      <c r="AR108" s="64"/>
    </row>
    <row r="109" spans="1:44" ht="15.75" customHeight="1" x14ac:dyDescent="0.2">
      <c r="A109" s="43"/>
      <c r="B109" s="43"/>
      <c r="C109" s="43"/>
      <c r="D109" s="43"/>
      <c r="E109" s="43"/>
      <c r="F109" s="43"/>
      <c r="G109" s="194"/>
      <c r="H109" s="194"/>
      <c r="I109" s="194"/>
      <c r="J109" s="196"/>
      <c r="K109" s="196"/>
      <c r="L109" s="196"/>
      <c r="M109" s="196"/>
      <c r="N109" s="196"/>
      <c r="O109" s="197"/>
      <c r="P109" s="197"/>
      <c r="Q109" s="197"/>
      <c r="R109" s="197"/>
      <c r="S109" s="197"/>
      <c r="T109" s="197"/>
      <c r="U109" s="198"/>
      <c r="V109" s="257"/>
      <c r="W109" s="258"/>
      <c r="X109" s="200"/>
      <c r="Y109" s="43"/>
      <c r="Z109" s="199"/>
      <c r="AA109" s="199"/>
      <c r="AB109" s="199"/>
      <c r="AC109" s="199"/>
      <c r="AD109" s="199"/>
      <c r="AE109" s="43"/>
      <c r="AF109" s="199"/>
      <c r="AG109" s="196"/>
      <c r="AH109" s="201"/>
      <c r="AI109" s="201"/>
      <c r="AJ109" s="201"/>
      <c r="AK109" s="43"/>
      <c r="AL109" s="43"/>
      <c r="AM109" s="43"/>
      <c r="AN109" s="64"/>
      <c r="AO109" s="64"/>
      <c r="AP109" s="202"/>
      <c r="AQ109" s="202"/>
      <c r="AR109" s="64"/>
    </row>
    <row r="110" spans="1:44" ht="15.75" customHeight="1" x14ac:dyDescent="0.2">
      <c r="A110" s="43"/>
      <c r="B110" s="43"/>
      <c r="C110" s="43"/>
      <c r="D110" s="43"/>
      <c r="E110" s="43"/>
      <c r="F110" s="43"/>
      <c r="G110" s="194"/>
      <c r="H110" s="194"/>
      <c r="I110" s="194"/>
      <c r="J110" s="196"/>
      <c r="K110" s="196"/>
      <c r="L110" s="196"/>
      <c r="M110" s="196"/>
      <c r="N110" s="196"/>
      <c r="O110" s="197"/>
      <c r="P110" s="197"/>
      <c r="Q110" s="197"/>
      <c r="R110" s="197"/>
      <c r="S110" s="197"/>
      <c r="T110" s="197"/>
      <c r="U110" s="198"/>
      <c r="V110" s="257"/>
      <c r="W110" s="258"/>
      <c r="X110" s="200"/>
      <c r="Y110" s="43"/>
      <c r="Z110" s="199"/>
      <c r="AA110" s="199"/>
      <c r="AB110" s="199"/>
      <c r="AC110" s="199"/>
      <c r="AD110" s="199"/>
      <c r="AE110" s="43"/>
      <c r="AF110" s="199"/>
      <c r="AG110" s="196"/>
      <c r="AH110" s="201"/>
      <c r="AI110" s="201"/>
      <c r="AJ110" s="201"/>
      <c r="AK110" s="43"/>
      <c r="AL110" s="43"/>
      <c r="AM110" s="43"/>
      <c r="AN110" s="64"/>
      <c r="AO110" s="64"/>
      <c r="AP110" s="202"/>
      <c r="AQ110" s="202"/>
      <c r="AR110" s="64"/>
    </row>
    <row r="111" spans="1:44" ht="15.75" customHeight="1" x14ac:dyDescent="0.2">
      <c r="A111" s="43"/>
      <c r="B111" s="43"/>
      <c r="C111" s="43"/>
      <c r="D111" s="43"/>
      <c r="E111" s="43"/>
      <c r="F111" s="43"/>
      <c r="G111" s="194"/>
      <c r="H111" s="194"/>
      <c r="I111" s="194"/>
      <c r="J111" s="196"/>
      <c r="K111" s="196"/>
      <c r="L111" s="196"/>
      <c r="M111" s="196"/>
      <c r="N111" s="196"/>
      <c r="O111" s="197"/>
      <c r="P111" s="197"/>
      <c r="Q111" s="197"/>
      <c r="R111" s="197"/>
      <c r="S111" s="197"/>
      <c r="T111" s="197"/>
      <c r="U111" s="198"/>
      <c r="V111" s="257"/>
      <c r="W111" s="258"/>
      <c r="X111" s="200"/>
      <c r="Y111" s="43"/>
      <c r="Z111" s="199"/>
      <c r="AA111" s="199"/>
      <c r="AB111" s="199"/>
      <c r="AC111" s="199"/>
      <c r="AD111" s="199"/>
      <c r="AE111" s="43"/>
      <c r="AF111" s="199"/>
      <c r="AG111" s="196"/>
      <c r="AH111" s="201"/>
      <c r="AI111" s="201"/>
      <c r="AJ111" s="201"/>
      <c r="AK111" s="43"/>
      <c r="AL111" s="43"/>
      <c r="AM111" s="43"/>
      <c r="AN111" s="64"/>
      <c r="AO111" s="64"/>
      <c r="AP111" s="202"/>
      <c r="AQ111" s="202"/>
      <c r="AR111" s="64"/>
    </row>
    <row r="112" spans="1:44" ht="15.75" customHeight="1" x14ac:dyDescent="0.2">
      <c r="A112" s="43"/>
      <c r="B112" s="43"/>
      <c r="C112" s="43"/>
      <c r="D112" s="43"/>
      <c r="E112" s="43"/>
      <c r="F112" s="43"/>
      <c r="G112" s="194"/>
      <c r="H112" s="194"/>
      <c r="I112" s="194"/>
      <c r="J112" s="196"/>
      <c r="K112" s="196"/>
      <c r="L112" s="196"/>
      <c r="M112" s="196"/>
      <c r="N112" s="196"/>
      <c r="O112" s="197"/>
      <c r="P112" s="197"/>
      <c r="Q112" s="197"/>
      <c r="R112" s="197"/>
      <c r="S112" s="197"/>
      <c r="T112" s="197"/>
      <c r="U112" s="198"/>
      <c r="V112" s="257"/>
      <c r="W112" s="258"/>
      <c r="X112" s="200"/>
      <c r="Y112" s="43"/>
      <c r="Z112" s="199"/>
      <c r="AA112" s="199"/>
      <c r="AB112" s="199"/>
      <c r="AC112" s="199"/>
      <c r="AD112" s="199"/>
      <c r="AE112" s="43"/>
      <c r="AF112" s="199"/>
      <c r="AG112" s="196"/>
      <c r="AH112" s="201"/>
      <c r="AI112" s="201"/>
      <c r="AJ112" s="201"/>
      <c r="AK112" s="43"/>
      <c r="AL112" s="43"/>
      <c r="AM112" s="43"/>
      <c r="AN112" s="64"/>
      <c r="AO112" s="64"/>
      <c r="AP112" s="202"/>
      <c r="AQ112" s="202"/>
      <c r="AR112" s="64"/>
    </row>
    <row r="113" spans="1:44" ht="15.75" customHeight="1" x14ac:dyDescent="0.2">
      <c r="A113" s="43"/>
      <c r="B113" s="43"/>
      <c r="C113" s="43"/>
      <c r="D113" s="43"/>
      <c r="E113" s="43"/>
      <c r="F113" s="43"/>
      <c r="G113" s="194"/>
      <c r="H113" s="194"/>
      <c r="I113" s="194"/>
      <c r="J113" s="196"/>
      <c r="K113" s="196"/>
      <c r="L113" s="196"/>
      <c r="M113" s="196"/>
      <c r="N113" s="196"/>
      <c r="O113" s="197"/>
      <c r="P113" s="197"/>
      <c r="Q113" s="197"/>
      <c r="R113" s="197"/>
      <c r="S113" s="197"/>
      <c r="T113" s="197"/>
      <c r="U113" s="198"/>
      <c r="V113" s="257"/>
      <c r="W113" s="258"/>
      <c r="X113" s="200"/>
      <c r="Y113" s="43"/>
      <c r="Z113" s="199"/>
      <c r="AA113" s="199"/>
      <c r="AB113" s="199"/>
      <c r="AC113" s="199"/>
      <c r="AD113" s="199"/>
      <c r="AE113" s="43"/>
      <c r="AF113" s="199"/>
      <c r="AG113" s="196"/>
      <c r="AH113" s="201"/>
      <c r="AI113" s="201"/>
      <c r="AJ113" s="201"/>
      <c r="AK113" s="43"/>
      <c r="AL113" s="43"/>
      <c r="AM113" s="43"/>
      <c r="AN113" s="64"/>
      <c r="AO113" s="64"/>
      <c r="AP113" s="202"/>
      <c r="AQ113" s="202"/>
      <c r="AR113" s="64"/>
    </row>
    <row r="114" spans="1:44" ht="15.75" customHeight="1" x14ac:dyDescent="0.2">
      <c r="A114" s="43"/>
      <c r="B114" s="43"/>
      <c r="C114" s="43"/>
      <c r="D114" s="43"/>
      <c r="E114" s="43"/>
      <c r="F114" s="43"/>
      <c r="G114" s="194"/>
      <c r="H114" s="194"/>
      <c r="I114" s="194"/>
      <c r="J114" s="196"/>
      <c r="K114" s="196"/>
      <c r="L114" s="196"/>
      <c r="M114" s="196"/>
      <c r="N114" s="196"/>
      <c r="O114" s="197"/>
      <c r="P114" s="197"/>
      <c r="Q114" s="197"/>
      <c r="R114" s="197"/>
      <c r="S114" s="197"/>
      <c r="T114" s="197"/>
      <c r="U114" s="198"/>
      <c r="V114" s="257"/>
      <c r="W114" s="258"/>
      <c r="X114" s="200"/>
      <c r="Y114" s="43"/>
      <c r="Z114" s="199"/>
      <c r="AA114" s="199"/>
      <c r="AB114" s="199"/>
      <c r="AC114" s="199"/>
      <c r="AD114" s="199"/>
      <c r="AE114" s="43"/>
      <c r="AF114" s="199"/>
      <c r="AG114" s="196"/>
      <c r="AH114" s="201"/>
      <c r="AI114" s="201"/>
      <c r="AJ114" s="201"/>
      <c r="AK114" s="43"/>
      <c r="AL114" s="43"/>
      <c r="AM114" s="43"/>
      <c r="AN114" s="64"/>
      <c r="AO114" s="64"/>
      <c r="AP114" s="202"/>
      <c r="AQ114" s="202"/>
      <c r="AR114" s="64"/>
    </row>
    <row r="115" spans="1:44" ht="15.75" customHeight="1" x14ac:dyDescent="0.2">
      <c r="A115" s="43"/>
      <c r="B115" s="43"/>
      <c r="C115" s="43"/>
      <c r="D115" s="43"/>
      <c r="E115" s="43"/>
      <c r="F115" s="43"/>
      <c r="G115" s="194"/>
      <c r="H115" s="194"/>
      <c r="I115" s="194"/>
      <c r="J115" s="196"/>
      <c r="K115" s="196"/>
      <c r="L115" s="196"/>
      <c r="M115" s="196"/>
      <c r="N115" s="196"/>
      <c r="O115" s="197"/>
      <c r="P115" s="197"/>
      <c r="Q115" s="197"/>
      <c r="R115" s="197"/>
      <c r="S115" s="197"/>
      <c r="T115" s="197"/>
      <c r="U115" s="198"/>
      <c r="V115" s="257"/>
      <c r="W115" s="258"/>
      <c r="X115" s="200"/>
      <c r="Y115" s="43"/>
      <c r="Z115" s="199"/>
      <c r="AA115" s="199"/>
      <c r="AB115" s="199"/>
      <c r="AC115" s="199"/>
      <c r="AD115" s="199"/>
      <c r="AE115" s="43"/>
      <c r="AF115" s="199"/>
      <c r="AG115" s="196"/>
      <c r="AH115" s="201"/>
      <c r="AI115" s="201"/>
      <c r="AJ115" s="201"/>
      <c r="AK115" s="43"/>
      <c r="AL115" s="43"/>
      <c r="AM115" s="43"/>
      <c r="AN115" s="64"/>
      <c r="AO115" s="64"/>
      <c r="AP115" s="202"/>
      <c r="AQ115" s="202"/>
      <c r="AR115" s="64"/>
    </row>
    <row r="116" spans="1:44" ht="15.75" customHeight="1" x14ac:dyDescent="0.2">
      <c r="A116" s="43"/>
      <c r="B116" s="43"/>
      <c r="C116" s="43"/>
      <c r="D116" s="43"/>
      <c r="E116" s="43"/>
      <c r="F116" s="43"/>
      <c r="G116" s="194"/>
      <c r="H116" s="194"/>
      <c r="I116" s="194"/>
      <c r="J116" s="196"/>
      <c r="K116" s="196"/>
      <c r="L116" s="196"/>
      <c r="M116" s="196"/>
      <c r="N116" s="196"/>
      <c r="O116" s="197"/>
      <c r="P116" s="197"/>
      <c r="Q116" s="197"/>
      <c r="R116" s="197"/>
      <c r="S116" s="197"/>
      <c r="T116" s="197"/>
      <c r="U116" s="198"/>
      <c r="V116" s="257"/>
      <c r="W116" s="258"/>
      <c r="X116" s="200"/>
      <c r="Y116" s="43"/>
      <c r="Z116" s="199"/>
      <c r="AA116" s="199"/>
      <c r="AB116" s="199"/>
      <c r="AC116" s="199"/>
      <c r="AD116" s="199"/>
      <c r="AE116" s="43"/>
      <c r="AF116" s="199"/>
      <c r="AG116" s="196"/>
      <c r="AH116" s="201"/>
      <c r="AI116" s="201"/>
      <c r="AJ116" s="201"/>
      <c r="AK116" s="43"/>
      <c r="AL116" s="43"/>
      <c r="AM116" s="43"/>
      <c r="AN116" s="64"/>
      <c r="AO116" s="64"/>
      <c r="AP116" s="202"/>
      <c r="AQ116" s="202"/>
      <c r="AR116" s="64"/>
    </row>
    <row r="117" spans="1:44" ht="15.75" customHeight="1" x14ac:dyDescent="0.2">
      <c r="A117" s="43"/>
      <c r="B117" s="43"/>
      <c r="C117" s="43"/>
      <c r="D117" s="43"/>
      <c r="E117" s="43"/>
      <c r="F117" s="43"/>
      <c r="G117" s="194"/>
      <c r="H117" s="194"/>
      <c r="I117" s="194"/>
      <c r="J117" s="196"/>
      <c r="K117" s="196"/>
      <c r="L117" s="196"/>
      <c r="M117" s="196"/>
      <c r="N117" s="196"/>
      <c r="O117" s="197"/>
      <c r="P117" s="197"/>
      <c r="Q117" s="197"/>
      <c r="R117" s="197"/>
      <c r="S117" s="197"/>
      <c r="T117" s="197"/>
      <c r="U117" s="198"/>
      <c r="V117" s="257"/>
      <c r="W117" s="258"/>
      <c r="X117" s="200"/>
      <c r="Y117" s="43"/>
      <c r="Z117" s="199"/>
      <c r="AA117" s="199"/>
      <c r="AB117" s="199"/>
      <c r="AC117" s="199"/>
      <c r="AD117" s="199"/>
      <c r="AE117" s="43"/>
      <c r="AF117" s="199"/>
      <c r="AG117" s="196"/>
      <c r="AH117" s="201"/>
      <c r="AI117" s="201"/>
      <c r="AJ117" s="201"/>
      <c r="AK117" s="43"/>
      <c r="AL117" s="43"/>
      <c r="AM117" s="43"/>
      <c r="AN117" s="64"/>
      <c r="AO117" s="64"/>
      <c r="AP117" s="202"/>
      <c r="AQ117" s="202"/>
      <c r="AR117" s="64"/>
    </row>
    <row r="118" spans="1:44" ht="15.75" customHeight="1" x14ac:dyDescent="0.2">
      <c r="A118" s="43"/>
      <c r="B118" s="43"/>
      <c r="C118" s="43"/>
      <c r="D118" s="43"/>
      <c r="E118" s="43"/>
      <c r="F118" s="43"/>
      <c r="G118" s="194"/>
      <c r="H118" s="194"/>
      <c r="I118" s="194"/>
      <c r="J118" s="196"/>
      <c r="K118" s="196"/>
      <c r="L118" s="196"/>
      <c r="M118" s="196"/>
      <c r="N118" s="196"/>
      <c r="O118" s="197"/>
      <c r="P118" s="197"/>
      <c r="Q118" s="197"/>
      <c r="R118" s="197"/>
      <c r="S118" s="197"/>
      <c r="T118" s="197"/>
      <c r="U118" s="198"/>
      <c r="V118" s="257"/>
      <c r="W118" s="258"/>
      <c r="X118" s="200"/>
      <c r="Y118" s="43"/>
      <c r="Z118" s="199"/>
      <c r="AA118" s="199"/>
      <c r="AB118" s="199"/>
      <c r="AC118" s="199"/>
      <c r="AD118" s="199"/>
      <c r="AE118" s="43"/>
      <c r="AF118" s="199"/>
      <c r="AG118" s="196"/>
      <c r="AH118" s="201"/>
      <c r="AI118" s="201"/>
      <c r="AJ118" s="201"/>
      <c r="AK118" s="43"/>
      <c r="AL118" s="43"/>
      <c r="AM118" s="43"/>
      <c r="AN118" s="64"/>
      <c r="AO118" s="64"/>
      <c r="AP118" s="202"/>
      <c r="AQ118" s="202"/>
      <c r="AR118" s="64"/>
    </row>
    <row r="119" spans="1:44" ht="15.75" customHeight="1" x14ac:dyDescent="0.2">
      <c r="A119" s="43"/>
      <c r="B119" s="43"/>
      <c r="C119" s="43"/>
      <c r="D119" s="43"/>
      <c r="E119" s="43"/>
      <c r="F119" s="43"/>
      <c r="G119" s="194"/>
      <c r="H119" s="194"/>
      <c r="I119" s="194"/>
      <c r="J119" s="196"/>
      <c r="K119" s="196"/>
      <c r="L119" s="196"/>
      <c r="M119" s="196"/>
      <c r="N119" s="196"/>
      <c r="O119" s="197"/>
      <c r="P119" s="197"/>
      <c r="Q119" s="197"/>
      <c r="R119" s="197"/>
      <c r="S119" s="197"/>
      <c r="T119" s="197"/>
      <c r="U119" s="198"/>
      <c r="V119" s="257"/>
      <c r="W119" s="258"/>
      <c r="X119" s="200"/>
      <c r="Y119" s="43"/>
      <c r="Z119" s="199"/>
      <c r="AA119" s="199"/>
      <c r="AB119" s="199"/>
      <c r="AC119" s="199"/>
      <c r="AD119" s="199"/>
      <c r="AE119" s="43"/>
      <c r="AF119" s="199"/>
      <c r="AG119" s="196"/>
      <c r="AH119" s="201"/>
      <c r="AI119" s="201"/>
      <c r="AJ119" s="201"/>
      <c r="AK119" s="43"/>
      <c r="AL119" s="43"/>
      <c r="AM119" s="43"/>
      <c r="AN119" s="64"/>
      <c r="AO119" s="64"/>
      <c r="AP119" s="202"/>
      <c r="AQ119" s="202"/>
      <c r="AR119" s="64"/>
    </row>
    <row r="120" spans="1:44" ht="15.75" customHeight="1" x14ac:dyDescent="0.2">
      <c r="A120" s="43"/>
      <c r="B120" s="43"/>
      <c r="C120" s="43"/>
      <c r="D120" s="43"/>
      <c r="E120" s="43"/>
      <c r="F120" s="43"/>
      <c r="G120" s="194"/>
      <c r="H120" s="194"/>
      <c r="I120" s="194"/>
      <c r="J120" s="196"/>
      <c r="K120" s="196"/>
      <c r="L120" s="196"/>
      <c r="M120" s="196"/>
      <c r="N120" s="196"/>
      <c r="O120" s="197"/>
      <c r="P120" s="197"/>
      <c r="Q120" s="197"/>
      <c r="R120" s="197"/>
      <c r="S120" s="197"/>
      <c r="T120" s="197"/>
      <c r="U120" s="198"/>
      <c r="V120" s="257"/>
      <c r="W120" s="258"/>
      <c r="X120" s="200"/>
      <c r="Y120" s="43"/>
      <c r="Z120" s="199"/>
      <c r="AA120" s="199"/>
      <c r="AB120" s="199"/>
      <c r="AC120" s="199"/>
      <c r="AD120" s="199"/>
      <c r="AE120" s="43"/>
      <c r="AF120" s="199"/>
      <c r="AG120" s="196"/>
      <c r="AH120" s="201"/>
      <c r="AI120" s="201"/>
      <c r="AJ120" s="201"/>
      <c r="AK120" s="43"/>
      <c r="AL120" s="43"/>
      <c r="AM120" s="43"/>
      <c r="AN120" s="64"/>
      <c r="AO120" s="64"/>
      <c r="AP120" s="202"/>
      <c r="AQ120" s="202"/>
      <c r="AR120" s="64"/>
    </row>
    <row r="121" spans="1:44" ht="15.75" customHeight="1" x14ac:dyDescent="0.2">
      <c r="A121" s="43"/>
      <c r="B121" s="43"/>
      <c r="C121" s="43"/>
      <c r="D121" s="43"/>
      <c r="E121" s="43"/>
      <c r="F121" s="43"/>
      <c r="G121" s="194"/>
      <c r="H121" s="194"/>
      <c r="I121" s="194"/>
      <c r="J121" s="196"/>
      <c r="K121" s="196"/>
      <c r="L121" s="196"/>
      <c r="M121" s="196"/>
      <c r="N121" s="196"/>
      <c r="O121" s="197"/>
      <c r="P121" s="197"/>
      <c r="Q121" s="197"/>
      <c r="R121" s="197"/>
      <c r="S121" s="197"/>
      <c r="T121" s="197"/>
      <c r="U121" s="198"/>
      <c r="V121" s="257"/>
      <c r="W121" s="258"/>
      <c r="X121" s="200"/>
      <c r="Y121" s="43"/>
      <c r="Z121" s="199"/>
      <c r="AA121" s="199"/>
      <c r="AB121" s="199"/>
      <c r="AC121" s="199"/>
      <c r="AD121" s="199"/>
      <c r="AE121" s="43"/>
      <c r="AF121" s="199"/>
      <c r="AG121" s="196"/>
      <c r="AH121" s="201"/>
      <c r="AI121" s="201"/>
      <c r="AJ121" s="201"/>
      <c r="AK121" s="43"/>
      <c r="AL121" s="43"/>
      <c r="AM121" s="43"/>
      <c r="AN121" s="64"/>
      <c r="AO121" s="64"/>
      <c r="AP121" s="202"/>
      <c r="AQ121" s="202"/>
      <c r="AR121" s="64"/>
    </row>
    <row r="122" spans="1:44" ht="15.75" customHeight="1" x14ac:dyDescent="0.2">
      <c r="A122" s="43"/>
      <c r="B122" s="43"/>
      <c r="C122" s="43"/>
      <c r="D122" s="43"/>
      <c r="E122" s="43"/>
      <c r="F122" s="43"/>
      <c r="G122" s="194"/>
      <c r="H122" s="194"/>
      <c r="I122" s="194"/>
      <c r="J122" s="196"/>
      <c r="K122" s="196"/>
      <c r="L122" s="196"/>
      <c r="M122" s="196"/>
      <c r="N122" s="196"/>
      <c r="O122" s="197"/>
      <c r="P122" s="197"/>
      <c r="Q122" s="197"/>
      <c r="R122" s="197"/>
      <c r="S122" s="197"/>
      <c r="T122" s="197"/>
      <c r="U122" s="198"/>
      <c r="V122" s="257"/>
      <c r="W122" s="258"/>
      <c r="X122" s="200"/>
      <c r="Y122" s="43"/>
      <c r="Z122" s="199"/>
      <c r="AA122" s="199"/>
      <c r="AB122" s="199"/>
      <c r="AC122" s="199"/>
      <c r="AD122" s="199"/>
      <c r="AE122" s="43"/>
      <c r="AF122" s="199"/>
      <c r="AG122" s="196"/>
      <c r="AH122" s="201"/>
      <c r="AI122" s="201"/>
      <c r="AJ122" s="201"/>
      <c r="AK122" s="43"/>
      <c r="AL122" s="43"/>
      <c r="AM122" s="43"/>
      <c r="AN122" s="64"/>
      <c r="AO122" s="64"/>
      <c r="AP122" s="202"/>
      <c r="AQ122" s="202"/>
      <c r="AR122" s="64"/>
    </row>
    <row r="123" spans="1:44" ht="15.75" customHeight="1" x14ac:dyDescent="0.2">
      <c r="A123" s="43"/>
      <c r="B123" s="43"/>
      <c r="C123" s="43"/>
      <c r="D123" s="43"/>
      <c r="E123" s="43"/>
      <c r="F123" s="43"/>
      <c r="G123" s="194"/>
      <c r="H123" s="194"/>
      <c r="I123" s="194"/>
      <c r="J123" s="196"/>
      <c r="K123" s="196"/>
      <c r="L123" s="196"/>
      <c r="M123" s="196"/>
      <c r="N123" s="196"/>
      <c r="O123" s="197"/>
      <c r="P123" s="197"/>
      <c r="Q123" s="197"/>
      <c r="R123" s="197"/>
      <c r="S123" s="197"/>
      <c r="T123" s="197"/>
      <c r="U123" s="198"/>
      <c r="V123" s="257"/>
      <c r="W123" s="258"/>
      <c r="X123" s="200"/>
      <c r="Y123" s="43"/>
      <c r="Z123" s="199"/>
      <c r="AA123" s="199"/>
      <c r="AB123" s="199"/>
      <c r="AC123" s="199"/>
      <c r="AD123" s="199"/>
      <c r="AE123" s="43"/>
      <c r="AF123" s="199"/>
      <c r="AG123" s="196"/>
      <c r="AH123" s="201"/>
      <c r="AI123" s="201"/>
      <c r="AJ123" s="201"/>
      <c r="AK123" s="43"/>
      <c r="AL123" s="43"/>
      <c r="AM123" s="43"/>
      <c r="AN123" s="64"/>
      <c r="AO123" s="64"/>
      <c r="AP123" s="202"/>
      <c r="AQ123" s="202"/>
      <c r="AR123" s="64"/>
    </row>
    <row r="124" spans="1:44" ht="15.75" customHeight="1" x14ac:dyDescent="0.2">
      <c r="A124" s="43"/>
      <c r="B124" s="43"/>
      <c r="C124" s="43"/>
      <c r="D124" s="43"/>
      <c r="E124" s="43"/>
      <c r="F124" s="43"/>
      <c r="G124" s="194"/>
      <c r="H124" s="194"/>
      <c r="I124" s="194"/>
      <c r="J124" s="196"/>
      <c r="K124" s="196"/>
      <c r="L124" s="196"/>
      <c r="M124" s="196"/>
      <c r="N124" s="196"/>
      <c r="O124" s="197"/>
      <c r="P124" s="197"/>
      <c r="Q124" s="197"/>
      <c r="R124" s="197"/>
      <c r="S124" s="197"/>
      <c r="T124" s="197"/>
      <c r="U124" s="198"/>
      <c r="V124" s="257"/>
      <c r="W124" s="258"/>
      <c r="X124" s="200"/>
      <c r="Y124" s="43"/>
      <c r="Z124" s="199"/>
      <c r="AA124" s="199"/>
      <c r="AB124" s="199"/>
      <c r="AC124" s="199"/>
      <c r="AD124" s="199"/>
      <c r="AE124" s="43"/>
      <c r="AF124" s="199"/>
      <c r="AG124" s="196"/>
      <c r="AH124" s="201"/>
      <c r="AI124" s="201"/>
      <c r="AJ124" s="201"/>
      <c r="AK124" s="43"/>
      <c r="AL124" s="43"/>
      <c r="AM124" s="43"/>
      <c r="AN124" s="64"/>
      <c r="AO124" s="64"/>
      <c r="AP124" s="202"/>
      <c r="AQ124" s="202"/>
      <c r="AR124" s="64"/>
    </row>
    <row r="125" spans="1:44" ht="15.75" customHeight="1" x14ac:dyDescent="0.2">
      <c r="A125" s="43"/>
      <c r="B125" s="43"/>
      <c r="C125" s="43"/>
      <c r="D125" s="43"/>
      <c r="E125" s="43"/>
      <c r="F125" s="43"/>
      <c r="G125" s="194"/>
      <c r="H125" s="194"/>
      <c r="I125" s="194"/>
      <c r="J125" s="196"/>
      <c r="K125" s="196"/>
      <c r="L125" s="196"/>
      <c r="M125" s="196"/>
      <c r="N125" s="196"/>
      <c r="O125" s="197"/>
      <c r="P125" s="197"/>
      <c r="Q125" s="197"/>
      <c r="R125" s="197"/>
      <c r="S125" s="197"/>
      <c r="T125" s="197"/>
      <c r="U125" s="198"/>
      <c r="V125" s="257"/>
      <c r="W125" s="258"/>
      <c r="X125" s="200"/>
      <c r="Y125" s="43"/>
      <c r="Z125" s="199"/>
      <c r="AA125" s="199"/>
      <c r="AB125" s="199"/>
      <c r="AC125" s="199"/>
      <c r="AD125" s="199"/>
      <c r="AE125" s="43"/>
      <c r="AF125" s="199"/>
      <c r="AG125" s="196"/>
      <c r="AH125" s="201"/>
      <c r="AI125" s="201"/>
      <c r="AJ125" s="201"/>
      <c r="AK125" s="43"/>
      <c r="AL125" s="43"/>
      <c r="AM125" s="43"/>
      <c r="AN125" s="64"/>
      <c r="AO125" s="64"/>
      <c r="AP125" s="202"/>
      <c r="AQ125" s="202"/>
      <c r="AR125" s="64"/>
    </row>
    <row r="126" spans="1:44" ht="15.75" customHeight="1" x14ac:dyDescent="0.2">
      <c r="A126" s="43"/>
      <c r="B126" s="43"/>
      <c r="C126" s="43"/>
      <c r="D126" s="43"/>
      <c r="E126" s="43"/>
      <c r="F126" s="43"/>
      <c r="G126" s="194"/>
      <c r="H126" s="194"/>
      <c r="I126" s="194"/>
      <c r="J126" s="196"/>
      <c r="K126" s="196"/>
      <c r="L126" s="196"/>
      <c r="M126" s="196"/>
      <c r="N126" s="196"/>
      <c r="O126" s="197"/>
      <c r="P126" s="197"/>
      <c r="Q126" s="197"/>
      <c r="R126" s="197"/>
      <c r="S126" s="197"/>
      <c r="T126" s="197"/>
      <c r="U126" s="198"/>
      <c r="V126" s="257"/>
      <c r="W126" s="258"/>
      <c r="X126" s="200"/>
      <c r="Y126" s="43"/>
      <c r="Z126" s="199"/>
      <c r="AA126" s="199"/>
      <c r="AB126" s="199"/>
      <c r="AC126" s="199"/>
      <c r="AD126" s="199"/>
      <c r="AE126" s="43"/>
      <c r="AF126" s="199"/>
      <c r="AG126" s="196"/>
      <c r="AH126" s="201"/>
      <c r="AI126" s="201"/>
      <c r="AJ126" s="201"/>
      <c r="AK126" s="43"/>
      <c r="AL126" s="43"/>
      <c r="AM126" s="43"/>
      <c r="AN126" s="64"/>
      <c r="AO126" s="64"/>
      <c r="AP126" s="202"/>
      <c r="AQ126" s="202"/>
      <c r="AR126" s="64"/>
    </row>
    <row r="127" spans="1:44" ht="15.75" customHeight="1" x14ac:dyDescent="0.2">
      <c r="A127" s="43"/>
      <c r="B127" s="43"/>
      <c r="C127" s="43"/>
      <c r="D127" s="43"/>
      <c r="E127" s="43"/>
      <c r="F127" s="43"/>
      <c r="G127" s="194"/>
      <c r="H127" s="194"/>
      <c r="I127" s="194"/>
      <c r="J127" s="196"/>
      <c r="K127" s="196"/>
      <c r="L127" s="196"/>
      <c r="M127" s="196"/>
      <c r="N127" s="196"/>
      <c r="O127" s="197"/>
      <c r="P127" s="197"/>
      <c r="Q127" s="197"/>
      <c r="R127" s="197"/>
      <c r="S127" s="197"/>
      <c r="T127" s="197"/>
      <c r="U127" s="198"/>
      <c r="V127" s="257"/>
      <c r="W127" s="258"/>
      <c r="X127" s="200"/>
      <c r="Y127" s="43"/>
      <c r="Z127" s="199"/>
      <c r="AA127" s="199"/>
      <c r="AB127" s="199"/>
      <c r="AC127" s="199"/>
      <c r="AD127" s="199"/>
      <c r="AE127" s="43"/>
      <c r="AF127" s="199"/>
      <c r="AG127" s="196"/>
      <c r="AH127" s="201"/>
      <c r="AI127" s="201"/>
      <c r="AJ127" s="201"/>
      <c r="AK127" s="43"/>
      <c r="AL127" s="43"/>
      <c r="AM127" s="43"/>
      <c r="AN127" s="64"/>
      <c r="AO127" s="64"/>
      <c r="AP127" s="202"/>
      <c r="AQ127" s="202"/>
      <c r="AR127" s="64"/>
    </row>
    <row r="128" spans="1:44" ht="15.75" customHeight="1" x14ac:dyDescent="0.2">
      <c r="A128" s="43"/>
      <c r="B128" s="43"/>
      <c r="C128" s="43"/>
      <c r="D128" s="43"/>
      <c r="E128" s="43"/>
      <c r="F128" s="43"/>
      <c r="G128" s="194"/>
      <c r="H128" s="194"/>
      <c r="I128" s="194"/>
      <c r="J128" s="196"/>
      <c r="K128" s="196"/>
      <c r="L128" s="196"/>
      <c r="M128" s="196"/>
      <c r="N128" s="196"/>
      <c r="O128" s="197"/>
      <c r="P128" s="197"/>
      <c r="Q128" s="197"/>
      <c r="R128" s="197"/>
      <c r="S128" s="197"/>
      <c r="T128" s="197"/>
      <c r="U128" s="198"/>
      <c r="V128" s="257"/>
      <c r="W128" s="258"/>
      <c r="X128" s="200"/>
      <c r="Y128" s="43"/>
      <c r="Z128" s="199"/>
      <c r="AA128" s="199"/>
      <c r="AB128" s="199"/>
      <c r="AC128" s="199"/>
      <c r="AD128" s="199"/>
      <c r="AE128" s="43"/>
      <c r="AF128" s="199"/>
      <c r="AG128" s="196"/>
      <c r="AH128" s="201"/>
      <c r="AI128" s="201"/>
      <c r="AJ128" s="201"/>
      <c r="AK128" s="43"/>
      <c r="AL128" s="43"/>
      <c r="AM128" s="43"/>
      <c r="AN128" s="64"/>
      <c r="AO128" s="64"/>
      <c r="AP128" s="202"/>
      <c r="AQ128" s="202"/>
      <c r="AR128" s="64"/>
    </row>
    <row r="129" spans="1:44" ht="15.75" customHeight="1" x14ac:dyDescent="0.2">
      <c r="A129" s="43"/>
      <c r="B129" s="43"/>
      <c r="C129" s="43"/>
      <c r="D129" s="43"/>
      <c r="E129" s="43"/>
      <c r="F129" s="43"/>
      <c r="G129" s="194"/>
      <c r="H129" s="194"/>
      <c r="I129" s="194"/>
      <c r="J129" s="196"/>
      <c r="K129" s="196"/>
      <c r="L129" s="196"/>
      <c r="M129" s="196"/>
      <c r="N129" s="196"/>
      <c r="O129" s="197"/>
      <c r="P129" s="197"/>
      <c r="Q129" s="197"/>
      <c r="R129" s="197"/>
      <c r="S129" s="197"/>
      <c r="T129" s="197"/>
      <c r="U129" s="198"/>
      <c r="V129" s="257"/>
      <c r="W129" s="258"/>
      <c r="X129" s="200"/>
      <c r="Y129" s="43"/>
      <c r="Z129" s="199"/>
      <c r="AA129" s="199"/>
      <c r="AB129" s="199"/>
      <c r="AC129" s="199"/>
      <c r="AD129" s="199"/>
      <c r="AE129" s="43"/>
      <c r="AF129" s="199"/>
      <c r="AG129" s="196"/>
      <c r="AH129" s="201"/>
      <c r="AI129" s="201"/>
      <c r="AJ129" s="201"/>
      <c r="AK129" s="43"/>
      <c r="AL129" s="43"/>
      <c r="AM129" s="43"/>
      <c r="AN129" s="64"/>
      <c r="AO129" s="64"/>
      <c r="AP129" s="202"/>
      <c r="AQ129" s="202"/>
      <c r="AR129" s="64"/>
    </row>
    <row r="130" spans="1:44" ht="15.75" customHeight="1" x14ac:dyDescent="0.2">
      <c r="A130" s="43"/>
      <c r="B130" s="43"/>
      <c r="C130" s="43"/>
      <c r="D130" s="43"/>
      <c r="E130" s="43"/>
      <c r="F130" s="43"/>
      <c r="G130" s="194"/>
      <c r="H130" s="194"/>
      <c r="I130" s="194"/>
      <c r="J130" s="196"/>
      <c r="K130" s="196"/>
      <c r="L130" s="196"/>
      <c r="M130" s="196"/>
      <c r="N130" s="196"/>
      <c r="O130" s="197"/>
      <c r="P130" s="197"/>
      <c r="Q130" s="197"/>
      <c r="R130" s="197"/>
      <c r="S130" s="197"/>
      <c r="T130" s="197"/>
      <c r="U130" s="198"/>
      <c r="V130" s="257"/>
      <c r="W130" s="258"/>
      <c r="X130" s="200"/>
      <c r="Y130" s="43"/>
      <c r="Z130" s="199"/>
      <c r="AA130" s="199"/>
      <c r="AB130" s="199"/>
      <c r="AC130" s="199"/>
      <c r="AD130" s="199"/>
      <c r="AE130" s="43"/>
      <c r="AF130" s="199"/>
      <c r="AG130" s="196"/>
      <c r="AH130" s="201"/>
      <c r="AI130" s="201"/>
      <c r="AJ130" s="201"/>
      <c r="AK130" s="43"/>
      <c r="AL130" s="43"/>
      <c r="AM130" s="43"/>
      <c r="AN130" s="64"/>
      <c r="AO130" s="64"/>
      <c r="AP130" s="202"/>
      <c r="AQ130" s="202"/>
      <c r="AR130" s="64"/>
    </row>
    <row r="131" spans="1:44" ht="15.75" customHeight="1" x14ac:dyDescent="0.2">
      <c r="A131" s="43"/>
      <c r="B131" s="43"/>
      <c r="C131" s="43"/>
      <c r="D131" s="43"/>
      <c r="E131" s="43"/>
      <c r="F131" s="43"/>
      <c r="G131" s="194"/>
      <c r="H131" s="194"/>
      <c r="I131" s="194"/>
      <c r="J131" s="196"/>
      <c r="K131" s="196"/>
      <c r="L131" s="196"/>
      <c r="M131" s="196"/>
      <c r="N131" s="196"/>
      <c r="O131" s="197"/>
      <c r="P131" s="197"/>
      <c r="Q131" s="197"/>
      <c r="R131" s="197"/>
      <c r="S131" s="197"/>
      <c r="T131" s="197"/>
      <c r="U131" s="198"/>
      <c r="V131" s="257"/>
      <c r="W131" s="258"/>
      <c r="X131" s="200"/>
      <c r="Y131" s="43"/>
      <c r="Z131" s="199"/>
      <c r="AA131" s="199"/>
      <c r="AB131" s="199"/>
      <c r="AC131" s="199"/>
      <c r="AD131" s="199"/>
      <c r="AE131" s="43"/>
      <c r="AF131" s="199"/>
      <c r="AG131" s="196"/>
      <c r="AH131" s="201"/>
      <c r="AI131" s="201"/>
      <c r="AJ131" s="201"/>
      <c r="AK131" s="43"/>
      <c r="AL131" s="43"/>
      <c r="AM131" s="43"/>
      <c r="AN131" s="64"/>
      <c r="AO131" s="64"/>
      <c r="AP131" s="202"/>
      <c r="AQ131" s="202"/>
      <c r="AR131" s="64"/>
    </row>
    <row r="132" spans="1:44" ht="15.75" customHeight="1" x14ac:dyDescent="0.2">
      <c r="A132" s="43"/>
      <c r="B132" s="43"/>
      <c r="C132" s="43"/>
      <c r="D132" s="43"/>
      <c r="E132" s="43"/>
      <c r="F132" s="43"/>
      <c r="G132" s="194"/>
      <c r="H132" s="194"/>
      <c r="I132" s="194"/>
      <c r="J132" s="196"/>
      <c r="K132" s="196"/>
      <c r="L132" s="196"/>
      <c r="M132" s="196"/>
      <c r="N132" s="196"/>
      <c r="O132" s="197"/>
      <c r="P132" s="197"/>
      <c r="Q132" s="197"/>
      <c r="R132" s="197"/>
      <c r="S132" s="197"/>
      <c r="T132" s="197"/>
      <c r="U132" s="198"/>
      <c r="V132" s="257"/>
      <c r="W132" s="258"/>
      <c r="X132" s="200"/>
      <c r="Y132" s="43"/>
      <c r="Z132" s="199"/>
      <c r="AA132" s="199"/>
      <c r="AB132" s="199"/>
      <c r="AC132" s="199"/>
      <c r="AD132" s="199"/>
      <c r="AE132" s="43"/>
      <c r="AF132" s="199"/>
      <c r="AG132" s="196"/>
      <c r="AH132" s="201"/>
      <c r="AI132" s="201"/>
      <c r="AJ132" s="201"/>
      <c r="AK132" s="43"/>
      <c r="AL132" s="43"/>
      <c r="AM132" s="43"/>
      <c r="AN132" s="64"/>
      <c r="AO132" s="64"/>
      <c r="AP132" s="202"/>
      <c r="AQ132" s="202"/>
      <c r="AR132" s="64"/>
    </row>
    <row r="133" spans="1:44" ht="15.75" customHeight="1" x14ac:dyDescent="0.2">
      <c r="A133" s="43"/>
      <c r="B133" s="43"/>
      <c r="C133" s="43"/>
      <c r="D133" s="43"/>
      <c r="E133" s="43"/>
      <c r="F133" s="43"/>
      <c r="G133" s="194"/>
      <c r="H133" s="194"/>
      <c r="I133" s="194"/>
      <c r="J133" s="196"/>
      <c r="K133" s="196"/>
      <c r="L133" s="196"/>
      <c r="M133" s="196"/>
      <c r="N133" s="196"/>
      <c r="O133" s="197"/>
      <c r="P133" s="197"/>
      <c r="Q133" s="197"/>
      <c r="R133" s="197"/>
      <c r="S133" s="197"/>
      <c r="T133" s="197"/>
      <c r="U133" s="198"/>
      <c r="V133" s="257"/>
      <c r="W133" s="258"/>
      <c r="X133" s="200"/>
      <c r="Y133" s="43"/>
      <c r="Z133" s="199"/>
      <c r="AA133" s="199"/>
      <c r="AB133" s="199"/>
      <c r="AC133" s="199"/>
      <c r="AD133" s="199"/>
      <c r="AE133" s="43"/>
      <c r="AF133" s="199"/>
      <c r="AG133" s="196"/>
      <c r="AH133" s="201"/>
      <c r="AI133" s="201"/>
      <c r="AJ133" s="201"/>
      <c r="AK133" s="43"/>
      <c r="AL133" s="43"/>
      <c r="AM133" s="43"/>
      <c r="AN133" s="64"/>
      <c r="AO133" s="64"/>
      <c r="AP133" s="202"/>
      <c r="AQ133" s="202"/>
      <c r="AR133" s="64"/>
    </row>
    <row r="134" spans="1:44" ht="15.75" customHeight="1" x14ac:dyDescent="0.2">
      <c r="A134" s="43"/>
      <c r="B134" s="43"/>
      <c r="C134" s="43"/>
      <c r="D134" s="43"/>
      <c r="E134" s="43"/>
      <c r="F134" s="43"/>
      <c r="G134" s="194"/>
      <c r="H134" s="194"/>
      <c r="I134" s="194"/>
      <c r="J134" s="196"/>
      <c r="K134" s="196"/>
      <c r="L134" s="196"/>
      <c r="M134" s="196"/>
      <c r="N134" s="196"/>
      <c r="O134" s="197"/>
      <c r="P134" s="197"/>
      <c r="Q134" s="197"/>
      <c r="R134" s="197"/>
      <c r="S134" s="197"/>
      <c r="T134" s="197"/>
      <c r="U134" s="198"/>
      <c r="V134" s="257"/>
      <c r="W134" s="258"/>
      <c r="X134" s="200"/>
      <c r="Y134" s="43"/>
      <c r="Z134" s="199"/>
      <c r="AA134" s="199"/>
      <c r="AB134" s="199"/>
      <c r="AC134" s="199"/>
      <c r="AD134" s="199"/>
      <c r="AE134" s="43"/>
      <c r="AF134" s="199"/>
      <c r="AG134" s="196"/>
      <c r="AH134" s="201"/>
      <c r="AI134" s="201"/>
      <c r="AJ134" s="201"/>
      <c r="AK134" s="43"/>
      <c r="AL134" s="43"/>
      <c r="AM134" s="43"/>
      <c r="AN134" s="64"/>
      <c r="AO134" s="64"/>
      <c r="AP134" s="202"/>
      <c r="AQ134" s="202"/>
      <c r="AR134" s="64"/>
    </row>
    <row r="135" spans="1:44" ht="15.75" customHeight="1" x14ac:dyDescent="0.2">
      <c r="A135" s="43"/>
      <c r="B135" s="43"/>
      <c r="C135" s="43"/>
      <c r="D135" s="43"/>
      <c r="E135" s="43"/>
      <c r="F135" s="43"/>
      <c r="G135" s="194"/>
      <c r="H135" s="194"/>
      <c r="I135" s="194"/>
      <c r="J135" s="196"/>
      <c r="K135" s="196"/>
      <c r="L135" s="196"/>
      <c r="M135" s="196"/>
      <c r="N135" s="196"/>
      <c r="O135" s="197"/>
      <c r="P135" s="197"/>
      <c r="Q135" s="197"/>
      <c r="R135" s="197"/>
      <c r="S135" s="197"/>
      <c r="T135" s="197"/>
      <c r="U135" s="198"/>
      <c r="V135" s="257"/>
      <c r="W135" s="258"/>
      <c r="X135" s="200"/>
      <c r="Y135" s="43"/>
      <c r="Z135" s="199"/>
      <c r="AA135" s="199"/>
      <c r="AB135" s="199"/>
      <c r="AC135" s="199"/>
      <c r="AD135" s="199"/>
      <c r="AE135" s="43"/>
      <c r="AF135" s="199"/>
      <c r="AG135" s="196"/>
      <c r="AH135" s="201"/>
      <c r="AI135" s="201"/>
      <c r="AJ135" s="201"/>
      <c r="AK135" s="43"/>
      <c r="AL135" s="43"/>
      <c r="AM135" s="43"/>
      <c r="AN135" s="64"/>
      <c r="AO135" s="64"/>
      <c r="AP135" s="202"/>
      <c r="AQ135" s="202"/>
      <c r="AR135" s="64"/>
    </row>
    <row r="136" spans="1:44" ht="15.75" customHeight="1" x14ac:dyDescent="0.2">
      <c r="A136" s="43"/>
      <c r="B136" s="43"/>
      <c r="C136" s="43"/>
      <c r="D136" s="43"/>
      <c r="E136" s="43"/>
      <c r="F136" s="43"/>
      <c r="G136" s="194"/>
      <c r="H136" s="194"/>
      <c r="I136" s="194"/>
      <c r="J136" s="196"/>
      <c r="K136" s="196"/>
      <c r="L136" s="196"/>
      <c r="M136" s="196"/>
      <c r="N136" s="196"/>
      <c r="O136" s="197"/>
      <c r="P136" s="197"/>
      <c r="Q136" s="197"/>
      <c r="R136" s="197"/>
      <c r="S136" s="197"/>
      <c r="T136" s="197"/>
      <c r="U136" s="198"/>
      <c r="V136" s="257"/>
      <c r="W136" s="258"/>
      <c r="X136" s="200"/>
      <c r="Y136" s="43"/>
      <c r="Z136" s="199"/>
      <c r="AA136" s="199"/>
      <c r="AB136" s="199"/>
      <c r="AC136" s="199"/>
      <c r="AD136" s="199"/>
      <c r="AE136" s="43"/>
      <c r="AF136" s="199"/>
      <c r="AG136" s="196"/>
      <c r="AH136" s="201"/>
      <c r="AI136" s="201"/>
      <c r="AJ136" s="201"/>
      <c r="AK136" s="43"/>
      <c r="AL136" s="43"/>
      <c r="AM136" s="43"/>
      <c r="AN136" s="64"/>
      <c r="AO136" s="64"/>
      <c r="AP136" s="202"/>
      <c r="AQ136" s="202"/>
      <c r="AR136" s="64"/>
    </row>
    <row r="137" spans="1:44" ht="15.75" customHeight="1" x14ac:dyDescent="0.2">
      <c r="A137" s="43"/>
      <c r="B137" s="43"/>
      <c r="C137" s="43"/>
      <c r="D137" s="43"/>
      <c r="E137" s="43"/>
      <c r="F137" s="43"/>
      <c r="G137" s="194"/>
      <c r="H137" s="194"/>
      <c r="I137" s="194"/>
      <c r="J137" s="196"/>
      <c r="K137" s="196"/>
      <c r="L137" s="196"/>
      <c r="M137" s="196"/>
      <c r="N137" s="196"/>
      <c r="O137" s="197"/>
      <c r="P137" s="197"/>
      <c r="Q137" s="197"/>
      <c r="R137" s="197"/>
      <c r="S137" s="197"/>
      <c r="T137" s="197"/>
      <c r="U137" s="198"/>
      <c r="V137" s="257"/>
      <c r="W137" s="258"/>
      <c r="X137" s="200"/>
      <c r="Y137" s="43"/>
      <c r="Z137" s="199"/>
      <c r="AA137" s="199"/>
      <c r="AB137" s="199"/>
      <c r="AC137" s="199"/>
      <c r="AD137" s="199"/>
      <c r="AE137" s="43"/>
      <c r="AF137" s="199"/>
      <c r="AG137" s="196"/>
      <c r="AH137" s="201"/>
      <c r="AI137" s="201"/>
      <c r="AJ137" s="201"/>
      <c r="AK137" s="43"/>
      <c r="AL137" s="43"/>
      <c r="AM137" s="43"/>
      <c r="AN137" s="64"/>
      <c r="AO137" s="64"/>
      <c r="AP137" s="202"/>
      <c r="AQ137" s="202"/>
      <c r="AR137" s="64"/>
    </row>
    <row r="138" spans="1:44" ht="15.75" customHeight="1" x14ac:dyDescent="0.2">
      <c r="A138" s="43"/>
      <c r="B138" s="43"/>
      <c r="C138" s="43"/>
      <c r="D138" s="43"/>
      <c r="E138" s="43"/>
      <c r="F138" s="43"/>
      <c r="G138" s="194"/>
      <c r="H138" s="194"/>
      <c r="I138" s="194"/>
      <c r="J138" s="196"/>
      <c r="K138" s="196"/>
      <c r="L138" s="196"/>
      <c r="M138" s="196"/>
      <c r="N138" s="196"/>
      <c r="O138" s="197"/>
      <c r="P138" s="197"/>
      <c r="Q138" s="197"/>
      <c r="R138" s="197"/>
      <c r="S138" s="197"/>
      <c r="T138" s="197"/>
      <c r="U138" s="198"/>
      <c r="V138" s="257"/>
      <c r="W138" s="258"/>
      <c r="X138" s="200"/>
      <c r="Y138" s="43"/>
      <c r="Z138" s="199"/>
      <c r="AA138" s="199"/>
      <c r="AB138" s="199"/>
      <c r="AC138" s="199"/>
      <c r="AD138" s="199"/>
      <c r="AE138" s="43"/>
      <c r="AF138" s="199"/>
      <c r="AG138" s="196"/>
      <c r="AH138" s="201"/>
      <c r="AI138" s="201"/>
      <c r="AJ138" s="201"/>
      <c r="AK138" s="43"/>
      <c r="AL138" s="43"/>
      <c r="AM138" s="43"/>
      <c r="AN138" s="64"/>
      <c r="AO138" s="64"/>
      <c r="AP138" s="202"/>
      <c r="AQ138" s="202"/>
      <c r="AR138" s="64"/>
    </row>
    <row r="139" spans="1:44" ht="15.75" customHeight="1" x14ac:dyDescent="0.2">
      <c r="A139" s="43"/>
      <c r="B139" s="43"/>
      <c r="C139" s="43"/>
      <c r="D139" s="43"/>
      <c r="E139" s="43"/>
      <c r="F139" s="43"/>
      <c r="G139" s="194"/>
      <c r="H139" s="194"/>
      <c r="I139" s="194"/>
      <c r="J139" s="196"/>
      <c r="K139" s="196"/>
      <c r="L139" s="196"/>
      <c r="M139" s="196"/>
      <c r="N139" s="196"/>
      <c r="O139" s="197"/>
      <c r="P139" s="197"/>
      <c r="Q139" s="197"/>
      <c r="R139" s="197"/>
      <c r="S139" s="197"/>
      <c r="T139" s="197"/>
      <c r="U139" s="198"/>
      <c r="V139" s="257"/>
      <c r="W139" s="258"/>
      <c r="X139" s="200"/>
      <c r="Y139" s="43"/>
      <c r="Z139" s="199"/>
      <c r="AA139" s="199"/>
      <c r="AB139" s="199"/>
      <c r="AC139" s="199"/>
      <c r="AD139" s="199"/>
      <c r="AE139" s="43"/>
      <c r="AF139" s="199"/>
      <c r="AG139" s="196"/>
      <c r="AH139" s="201"/>
      <c r="AI139" s="201"/>
      <c r="AJ139" s="201"/>
      <c r="AK139" s="43"/>
      <c r="AL139" s="43"/>
      <c r="AM139" s="43"/>
      <c r="AN139" s="64"/>
      <c r="AO139" s="64"/>
      <c r="AP139" s="202"/>
      <c r="AQ139" s="202"/>
      <c r="AR139" s="64"/>
    </row>
    <row r="140" spans="1:44" ht="15.75" customHeight="1" x14ac:dyDescent="0.2">
      <c r="A140" s="43"/>
      <c r="B140" s="43"/>
      <c r="C140" s="43"/>
      <c r="D140" s="43"/>
      <c r="E140" s="43"/>
      <c r="F140" s="43"/>
      <c r="G140" s="194"/>
      <c r="H140" s="194"/>
      <c r="I140" s="194"/>
      <c r="J140" s="196"/>
      <c r="K140" s="196"/>
      <c r="L140" s="196"/>
      <c r="M140" s="196"/>
      <c r="N140" s="196"/>
      <c r="O140" s="197"/>
      <c r="P140" s="197"/>
      <c r="Q140" s="197"/>
      <c r="R140" s="197"/>
      <c r="S140" s="197"/>
      <c r="T140" s="197"/>
      <c r="U140" s="198"/>
      <c r="V140" s="257"/>
      <c r="W140" s="258"/>
      <c r="X140" s="200"/>
      <c r="Y140" s="43"/>
      <c r="Z140" s="199"/>
      <c r="AA140" s="199"/>
      <c r="AB140" s="199"/>
      <c r="AC140" s="199"/>
      <c r="AD140" s="199"/>
      <c r="AE140" s="43"/>
      <c r="AF140" s="199"/>
      <c r="AG140" s="196"/>
      <c r="AH140" s="201"/>
      <c r="AI140" s="201"/>
      <c r="AJ140" s="201"/>
      <c r="AK140" s="43"/>
      <c r="AL140" s="43"/>
      <c r="AM140" s="43"/>
      <c r="AN140" s="64"/>
      <c r="AO140" s="64"/>
      <c r="AP140" s="202"/>
      <c r="AQ140" s="202"/>
      <c r="AR140" s="64"/>
    </row>
    <row r="141" spans="1:44" ht="15.75" customHeight="1" x14ac:dyDescent="0.2">
      <c r="A141" s="43"/>
      <c r="B141" s="43"/>
      <c r="C141" s="43"/>
      <c r="D141" s="43"/>
      <c r="E141" s="43"/>
      <c r="F141" s="43"/>
      <c r="G141" s="194"/>
      <c r="H141" s="194"/>
      <c r="I141" s="194"/>
      <c r="J141" s="196"/>
      <c r="K141" s="196"/>
      <c r="L141" s="196"/>
      <c r="M141" s="196"/>
      <c r="N141" s="196"/>
      <c r="O141" s="197"/>
      <c r="P141" s="197"/>
      <c r="Q141" s="197"/>
      <c r="R141" s="197"/>
      <c r="S141" s="197"/>
      <c r="T141" s="197"/>
      <c r="U141" s="198"/>
      <c r="V141" s="257"/>
      <c r="W141" s="258"/>
      <c r="X141" s="200"/>
      <c r="Y141" s="43"/>
      <c r="Z141" s="199"/>
      <c r="AA141" s="199"/>
      <c r="AB141" s="199"/>
      <c r="AC141" s="199"/>
      <c r="AD141" s="199"/>
      <c r="AE141" s="43"/>
      <c r="AF141" s="199"/>
      <c r="AG141" s="196"/>
      <c r="AH141" s="201"/>
      <c r="AI141" s="201"/>
      <c r="AJ141" s="201"/>
      <c r="AK141" s="43"/>
      <c r="AL141" s="43"/>
      <c r="AM141" s="43"/>
      <c r="AN141" s="64"/>
      <c r="AO141" s="64"/>
      <c r="AP141" s="202"/>
      <c r="AQ141" s="202"/>
      <c r="AR141" s="64"/>
    </row>
    <row r="142" spans="1:44" ht="15.75" customHeight="1" x14ac:dyDescent="0.2">
      <c r="A142" s="43"/>
      <c r="B142" s="43"/>
      <c r="C142" s="43"/>
      <c r="D142" s="43"/>
      <c r="E142" s="43"/>
      <c r="F142" s="43"/>
      <c r="G142" s="194"/>
      <c r="H142" s="194"/>
      <c r="I142" s="194"/>
      <c r="J142" s="196"/>
      <c r="K142" s="196"/>
      <c r="L142" s="196"/>
      <c r="M142" s="196"/>
      <c r="N142" s="196"/>
      <c r="O142" s="197"/>
      <c r="P142" s="197"/>
      <c r="Q142" s="197"/>
      <c r="R142" s="197"/>
      <c r="S142" s="197"/>
      <c r="T142" s="197"/>
      <c r="U142" s="198"/>
      <c r="V142" s="257"/>
      <c r="W142" s="258"/>
      <c r="X142" s="200"/>
      <c r="Y142" s="43"/>
      <c r="Z142" s="199"/>
      <c r="AA142" s="199"/>
      <c r="AB142" s="199"/>
      <c r="AC142" s="199"/>
      <c r="AD142" s="199"/>
      <c r="AE142" s="43"/>
      <c r="AF142" s="199"/>
      <c r="AG142" s="196"/>
      <c r="AH142" s="201"/>
      <c r="AI142" s="201"/>
      <c r="AJ142" s="201"/>
      <c r="AK142" s="43"/>
      <c r="AL142" s="43"/>
      <c r="AM142" s="43"/>
      <c r="AN142" s="64"/>
      <c r="AO142" s="64"/>
      <c r="AP142" s="202"/>
      <c r="AQ142" s="202"/>
      <c r="AR142" s="64"/>
    </row>
    <row r="143" spans="1:44" ht="15.75" customHeight="1" x14ac:dyDescent="0.2">
      <c r="A143" s="43"/>
      <c r="B143" s="43"/>
      <c r="C143" s="43"/>
      <c r="D143" s="43"/>
      <c r="E143" s="43"/>
      <c r="F143" s="43"/>
      <c r="G143" s="194"/>
      <c r="H143" s="194"/>
      <c r="I143" s="194"/>
      <c r="J143" s="196"/>
      <c r="K143" s="196"/>
      <c r="L143" s="196"/>
      <c r="M143" s="196"/>
      <c r="N143" s="196"/>
      <c r="O143" s="197"/>
      <c r="P143" s="197"/>
      <c r="Q143" s="197"/>
      <c r="R143" s="197"/>
      <c r="S143" s="197"/>
      <c r="T143" s="197"/>
      <c r="U143" s="198"/>
      <c r="V143" s="257"/>
      <c r="W143" s="258"/>
      <c r="X143" s="200"/>
      <c r="Y143" s="43"/>
      <c r="Z143" s="199"/>
      <c r="AA143" s="199"/>
      <c r="AB143" s="199"/>
      <c r="AC143" s="199"/>
      <c r="AD143" s="199"/>
      <c r="AE143" s="43"/>
      <c r="AF143" s="199"/>
      <c r="AG143" s="196"/>
      <c r="AH143" s="201"/>
      <c r="AI143" s="201"/>
      <c r="AJ143" s="201"/>
      <c r="AK143" s="43"/>
      <c r="AL143" s="43"/>
      <c r="AM143" s="43"/>
      <c r="AN143" s="64"/>
      <c r="AO143" s="64"/>
      <c r="AP143" s="202"/>
      <c r="AQ143" s="202"/>
      <c r="AR143" s="64"/>
    </row>
    <row r="144" spans="1:44" ht="15.75" customHeight="1" x14ac:dyDescent="0.2">
      <c r="A144" s="43"/>
      <c r="B144" s="43"/>
      <c r="C144" s="43"/>
      <c r="D144" s="43"/>
      <c r="E144" s="43"/>
      <c r="F144" s="43"/>
      <c r="G144" s="194"/>
      <c r="H144" s="194"/>
      <c r="I144" s="194"/>
      <c r="J144" s="196"/>
      <c r="K144" s="196"/>
      <c r="L144" s="196"/>
      <c r="M144" s="196"/>
      <c r="N144" s="196"/>
      <c r="O144" s="197"/>
      <c r="P144" s="197"/>
      <c r="Q144" s="197"/>
      <c r="R144" s="197"/>
      <c r="S144" s="197"/>
      <c r="T144" s="197"/>
      <c r="U144" s="198"/>
      <c r="V144" s="257"/>
      <c r="W144" s="258"/>
      <c r="X144" s="200"/>
      <c r="Y144" s="43"/>
      <c r="Z144" s="199"/>
      <c r="AA144" s="199"/>
      <c r="AB144" s="199"/>
      <c r="AC144" s="199"/>
      <c r="AD144" s="199"/>
      <c r="AE144" s="43"/>
      <c r="AF144" s="199"/>
      <c r="AG144" s="196"/>
      <c r="AH144" s="201"/>
      <c r="AI144" s="201"/>
      <c r="AJ144" s="201"/>
      <c r="AK144" s="43"/>
      <c r="AL144" s="43"/>
      <c r="AM144" s="43"/>
      <c r="AN144" s="64"/>
      <c r="AO144" s="64"/>
      <c r="AP144" s="202"/>
      <c r="AQ144" s="202"/>
      <c r="AR144" s="64"/>
    </row>
    <row r="145" spans="1:44" ht="15.75" customHeight="1" x14ac:dyDescent="0.2">
      <c r="A145" s="43"/>
      <c r="B145" s="43"/>
      <c r="C145" s="43"/>
      <c r="D145" s="43"/>
      <c r="E145" s="43"/>
      <c r="F145" s="43"/>
      <c r="G145" s="194"/>
      <c r="H145" s="194"/>
      <c r="I145" s="194"/>
      <c r="J145" s="196"/>
      <c r="K145" s="196"/>
      <c r="L145" s="196"/>
      <c r="M145" s="196"/>
      <c r="N145" s="196"/>
      <c r="O145" s="197"/>
      <c r="P145" s="197"/>
      <c r="Q145" s="197"/>
      <c r="R145" s="197"/>
      <c r="S145" s="197"/>
      <c r="T145" s="197"/>
      <c r="U145" s="198"/>
      <c r="V145" s="257"/>
      <c r="W145" s="258"/>
      <c r="X145" s="200"/>
      <c r="Y145" s="43"/>
      <c r="Z145" s="199"/>
      <c r="AA145" s="199"/>
      <c r="AB145" s="199"/>
      <c r="AC145" s="199"/>
      <c r="AD145" s="199"/>
      <c r="AE145" s="43"/>
      <c r="AF145" s="199"/>
      <c r="AG145" s="196"/>
      <c r="AH145" s="201"/>
      <c r="AI145" s="201"/>
      <c r="AJ145" s="201"/>
      <c r="AK145" s="43"/>
      <c r="AL145" s="43"/>
      <c r="AM145" s="43"/>
      <c r="AN145" s="64"/>
      <c r="AO145" s="64"/>
      <c r="AP145" s="202"/>
      <c r="AQ145" s="202"/>
      <c r="AR145" s="64"/>
    </row>
    <row r="146" spans="1:44" ht="15.75" customHeight="1" x14ac:dyDescent="0.2">
      <c r="A146" s="43"/>
      <c r="B146" s="43"/>
      <c r="C146" s="43"/>
      <c r="D146" s="43"/>
      <c r="E146" s="43"/>
      <c r="F146" s="43"/>
      <c r="G146" s="194"/>
      <c r="H146" s="194"/>
      <c r="I146" s="194"/>
      <c r="J146" s="196"/>
      <c r="K146" s="196"/>
      <c r="L146" s="196"/>
      <c r="M146" s="196"/>
      <c r="N146" s="196"/>
      <c r="O146" s="197"/>
      <c r="P146" s="197"/>
      <c r="Q146" s="197"/>
      <c r="R146" s="197"/>
      <c r="S146" s="197"/>
      <c r="T146" s="197"/>
      <c r="U146" s="198"/>
      <c r="V146" s="257"/>
      <c r="W146" s="258"/>
      <c r="X146" s="200"/>
      <c r="Y146" s="43"/>
      <c r="Z146" s="199"/>
      <c r="AA146" s="199"/>
      <c r="AB146" s="199"/>
      <c r="AC146" s="199"/>
      <c r="AD146" s="199"/>
      <c r="AE146" s="43"/>
      <c r="AF146" s="199"/>
      <c r="AG146" s="196"/>
      <c r="AH146" s="201"/>
      <c r="AI146" s="201"/>
      <c r="AJ146" s="201"/>
      <c r="AK146" s="43"/>
      <c r="AL146" s="43"/>
      <c r="AM146" s="43"/>
      <c r="AN146" s="64"/>
      <c r="AO146" s="64"/>
      <c r="AP146" s="202"/>
      <c r="AQ146" s="202"/>
      <c r="AR146" s="64"/>
    </row>
    <row r="147" spans="1:44" ht="15.75" customHeight="1" x14ac:dyDescent="0.2">
      <c r="A147" s="43"/>
      <c r="B147" s="43"/>
      <c r="C147" s="43"/>
      <c r="D147" s="43"/>
      <c r="E147" s="43"/>
      <c r="F147" s="43"/>
      <c r="G147" s="194"/>
      <c r="H147" s="194"/>
      <c r="I147" s="194"/>
      <c r="J147" s="196"/>
      <c r="K147" s="196"/>
      <c r="L147" s="196"/>
      <c r="M147" s="196"/>
      <c r="N147" s="196"/>
      <c r="O147" s="197"/>
      <c r="P147" s="197"/>
      <c r="Q147" s="197"/>
      <c r="R147" s="197"/>
      <c r="S147" s="197"/>
      <c r="T147" s="197"/>
      <c r="U147" s="198"/>
      <c r="V147" s="257"/>
      <c r="W147" s="258"/>
      <c r="X147" s="200"/>
      <c r="Y147" s="43"/>
      <c r="Z147" s="199"/>
      <c r="AA147" s="199"/>
      <c r="AB147" s="199"/>
      <c r="AC147" s="199"/>
      <c r="AD147" s="199"/>
      <c r="AE147" s="43"/>
      <c r="AF147" s="199"/>
      <c r="AG147" s="196"/>
      <c r="AH147" s="201"/>
      <c r="AI147" s="201"/>
      <c r="AJ147" s="201"/>
      <c r="AK147" s="43"/>
      <c r="AL147" s="43"/>
      <c r="AM147" s="43"/>
      <c r="AN147" s="64"/>
      <c r="AO147" s="64"/>
      <c r="AP147" s="202"/>
      <c r="AQ147" s="202"/>
      <c r="AR147" s="64"/>
    </row>
    <row r="148" spans="1:44" ht="15.75" customHeight="1" x14ac:dyDescent="0.2">
      <c r="A148" s="43"/>
      <c r="B148" s="43"/>
      <c r="C148" s="43"/>
      <c r="D148" s="43"/>
      <c r="E148" s="43"/>
      <c r="F148" s="43"/>
      <c r="G148" s="194"/>
      <c r="H148" s="194"/>
      <c r="I148" s="194"/>
      <c r="J148" s="196"/>
      <c r="K148" s="196"/>
      <c r="L148" s="196"/>
      <c r="M148" s="196"/>
      <c r="N148" s="196"/>
      <c r="O148" s="197"/>
      <c r="P148" s="197"/>
      <c r="Q148" s="197"/>
      <c r="R148" s="197"/>
      <c r="S148" s="197"/>
      <c r="T148" s="197"/>
      <c r="U148" s="198"/>
      <c r="V148" s="257"/>
      <c r="W148" s="258"/>
      <c r="X148" s="200"/>
      <c r="Y148" s="43"/>
      <c r="Z148" s="199"/>
      <c r="AA148" s="199"/>
      <c r="AB148" s="199"/>
      <c r="AC148" s="199"/>
      <c r="AD148" s="199"/>
      <c r="AE148" s="43"/>
      <c r="AF148" s="199"/>
      <c r="AG148" s="196"/>
      <c r="AH148" s="201"/>
      <c r="AI148" s="201"/>
      <c r="AJ148" s="201"/>
      <c r="AK148" s="43"/>
      <c r="AL148" s="43"/>
      <c r="AM148" s="43"/>
      <c r="AN148" s="64"/>
      <c r="AO148" s="64"/>
      <c r="AP148" s="202"/>
      <c r="AQ148" s="202"/>
      <c r="AR148" s="64"/>
    </row>
    <row r="149" spans="1:44" ht="15.75" customHeight="1" x14ac:dyDescent="0.2">
      <c r="A149" s="43"/>
      <c r="B149" s="43"/>
      <c r="C149" s="43"/>
      <c r="D149" s="43"/>
      <c r="E149" s="43"/>
      <c r="F149" s="43"/>
      <c r="G149" s="194"/>
      <c r="H149" s="194"/>
      <c r="I149" s="194"/>
      <c r="J149" s="196"/>
      <c r="K149" s="196"/>
      <c r="L149" s="196"/>
      <c r="M149" s="196"/>
      <c r="N149" s="196"/>
      <c r="O149" s="197"/>
      <c r="P149" s="197"/>
      <c r="Q149" s="197"/>
      <c r="R149" s="197"/>
      <c r="S149" s="197"/>
      <c r="T149" s="197"/>
      <c r="U149" s="198"/>
      <c r="V149" s="257"/>
      <c r="W149" s="258"/>
      <c r="X149" s="200"/>
      <c r="Y149" s="43"/>
      <c r="Z149" s="199"/>
      <c r="AA149" s="199"/>
      <c r="AB149" s="199"/>
      <c r="AC149" s="199"/>
      <c r="AD149" s="199"/>
      <c r="AE149" s="43"/>
      <c r="AF149" s="199"/>
      <c r="AG149" s="196"/>
      <c r="AH149" s="201"/>
      <c r="AI149" s="201"/>
      <c r="AJ149" s="201"/>
      <c r="AK149" s="43"/>
      <c r="AL149" s="43"/>
      <c r="AM149" s="43"/>
      <c r="AN149" s="64"/>
      <c r="AO149" s="64"/>
      <c r="AP149" s="202"/>
      <c r="AQ149" s="202"/>
      <c r="AR149" s="64"/>
    </row>
    <row r="150" spans="1:44" ht="15.75" customHeight="1" x14ac:dyDescent="0.2">
      <c r="A150" s="43"/>
      <c r="B150" s="43"/>
      <c r="C150" s="43"/>
      <c r="D150" s="43"/>
      <c r="E150" s="43"/>
      <c r="F150" s="43"/>
      <c r="G150" s="194"/>
      <c r="H150" s="194"/>
      <c r="I150" s="194"/>
      <c r="J150" s="196"/>
      <c r="K150" s="196"/>
      <c r="L150" s="196"/>
      <c r="M150" s="196"/>
      <c r="N150" s="196"/>
      <c r="O150" s="197"/>
      <c r="P150" s="197"/>
      <c r="Q150" s="197"/>
      <c r="R150" s="197"/>
      <c r="S150" s="197"/>
      <c r="T150" s="197"/>
      <c r="U150" s="198"/>
      <c r="V150" s="257"/>
      <c r="W150" s="258"/>
      <c r="X150" s="200"/>
      <c r="Y150" s="43"/>
      <c r="Z150" s="199"/>
      <c r="AA150" s="199"/>
      <c r="AB150" s="199"/>
      <c r="AC150" s="199"/>
      <c r="AD150" s="199"/>
      <c r="AE150" s="43"/>
      <c r="AF150" s="199"/>
      <c r="AG150" s="196"/>
      <c r="AH150" s="201"/>
      <c r="AI150" s="201"/>
      <c r="AJ150" s="201"/>
      <c r="AK150" s="43"/>
      <c r="AL150" s="43"/>
      <c r="AM150" s="43"/>
      <c r="AN150" s="64"/>
      <c r="AO150" s="64"/>
      <c r="AP150" s="202"/>
      <c r="AQ150" s="202"/>
      <c r="AR150" s="64"/>
    </row>
    <row r="151" spans="1:44" ht="15.75" customHeight="1" x14ac:dyDescent="0.2">
      <c r="A151" s="43"/>
      <c r="B151" s="43"/>
      <c r="C151" s="43"/>
      <c r="D151" s="43"/>
      <c r="E151" s="43"/>
      <c r="F151" s="43"/>
      <c r="G151" s="194"/>
      <c r="H151" s="194"/>
      <c r="I151" s="194"/>
      <c r="J151" s="196"/>
      <c r="K151" s="196"/>
      <c r="L151" s="196"/>
      <c r="M151" s="196"/>
      <c r="N151" s="196"/>
      <c r="O151" s="197"/>
      <c r="P151" s="197"/>
      <c r="Q151" s="197"/>
      <c r="R151" s="197"/>
      <c r="S151" s="197"/>
      <c r="T151" s="197"/>
      <c r="U151" s="198"/>
      <c r="V151" s="257"/>
      <c r="W151" s="258"/>
      <c r="X151" s="200"/>
      <c r="Y151" s="43"/>
      <c r="Z151" s="199"/>
      <c r="AA151" s="199"/>
      <c r="AB151" s="199"/>
      <c r="AC151" s="199"/>
      <c r="AD151" s="199"/>
      <c r="AE151" s="43"/>
      <c r="AF151" s="199"/>
      <c r="AG151" s="196"/>
      <c r="AH151" s="201"/>
      <c r="AI151" s="201"/>
      <c r="AJ151" s="201"/>
      <c r="AK151" s="43"/>
      <c r="AL151" s="43"/>
      <c r="AM151" s="43"/>
      <c r="AN151" s="64"/>
      <c r="AO151" s="64"/>
      <c r="AP151" s="202"/>
      <c r="AQ151" s="202"/>
      <c r="AR151" s="64"/>
    </row>
    <row r="152" spans="1:44" ht="15.75" customHeight="1" x14ac:dyDescent="0.2">
      <c r="A152" s="43"/>
      <c r="B152" s="43"/>
      <c r="C152" s="43"/>
      <c r="D152" s="43"/>
      <c r="E152" s="43"/>
      <c r="F152" s="43"/>
      <c r="G152" s="194"/>
      <c r="H152" s="194"/>
      <c r="I152" s="194"/>
      <c r="J152" s="196"/>
      <c r="K152" s="196"/>
      <c r="L152" s="196"/>
      <c r="M152" s="196"/>
      <c r="N152" s="196"/>
      <c r="O152" s="197"/>
      <c r="P152" s="197"/>
      <c r="Q152" s="197"/>
      <c r="R152" s="197"/>
      <c r="S152" s="197"/>
      <c r="T152" s="197"/>
      <c r="U152" s="198"/>
      <c r="V152" s="257"/>
      <c r="W152" s="258"/>
      <c r="X152" s="200"/>
      <c r="Y152" s="43"/>
      <c r="Z152" s="199"/>
      <c r="AA152" s="199"/>
      <c r="AB152" s="199"/>
      <c r="AC152" s="199"/>
      <c r="AD152" s="199"/>
      <c r="AE152" s="43"/>
      <c r="AF152" s="199"/>
      <c r="AG152" s="196"/>
      <c r="AH152" s="201"/>
      <c r="AI152" s="201"/>
      <c r="AJ152" s="201"/>
      <c r="AK152" s="43"/>
      <c r="AL152" s="43"/>
      <c r="AM152" s="43"/>
      <c r="AN152" s="64"/>
      <c r="AO152" s="64"/>
      <c r="AP152" s="202"/>
      <c r="AQ152" s="202"/>
      <c r="AR152" s="64"/>
    </row>
    <row r="153" spans="1:44" ht="15.75" customHeight="1" x14ac:dyDescent="0.2">
      <c r="A153" s="43"/>
      <c r="B153" s="43"/>
      <c r="C153" s="43"/>
      <c r="D153" s="43"/>
      <c r="E153" s="43"/>
      <c r="F153" s="43"/>
      <c r="G153" s="194"/>
      <c r="H153" s="194"/>
      <c r="I153" s="194"/>
      <c r="J153" s="196"/>
      <c r="K153" s="196"/>
      <c r="L153" s="196"/>
      <c r="M153" s="196"/>
      <c r="N153" s="196"/>
      <c r="O153" s="197"/>
      <c r="P153" s="197"/>
      <c r="Q153" s="197"/>
      <c r="R153" s="197"/>
      <c r="S153" s="197"/>
      <c r="T153" s="197"/>
      <c r="U153" s="198"/>
      <c r="V153" s="257"/>
      <c r="W153" s="258"/>
      <c r="X153" s="200"/>
      <c r="Y153" s="43"/>
      <c r="Z153" s="199"/>
      <c r="AA153" s="199"/>
      <c r="AB153" s="199"/>
      <c r="AC153" s="199"/>
      <c r="AD153" s="199"/>
      <c r="AE153" s="43"/>
      <c r="AF153" s="199"/>
      <c r="AG153" s="196"/>
      <c r="AH153" s="201"/>
      <c r="AI153" s="201"/>
      <c r="AJ153" s="201"/>
      <c r="AK153" s="43"/>
      <c r="AL153" s="43"/>
      <c r="AM153" s="43"/>
      <c r="AN153" s="64"/>
      <c r="AO153" s="64"/>
      <c r="AP153" s="202"/>
      <c r="AQ153" s="202"/>
      <c r="AR153" s="64"/>
    </row>
    <row r="154" spans="1:44" ht="15.75" customHeight="1" x14ac:dyDescent="0.2">
      <c r="A154" s="43"/>
      <c r="B154" s="43"/>
      <c r="C154" s="43"/>
      <c r="D154" s="43"/>
      <c r="E154" s="43"/>
      <c r="F154" s="43"/>
      <c r="G154" s="194"/>
      <c r="H154" s="194"/>
      <c r="I154" s="194"/>
      <c r="J154" s="196"/>
      <c r="K154" s="196"/>
      <c r="L154" s="196"/>
      <c r="M154" s="196"/>
      <c r="N154" s="196"/>
      <c r="O154" s="197"/>
      <c r="P154" s="197"/>
      <c r="Q154" s="197"/>
      <c r="R154" s="197"/>
      <c r="S154" s="197"/>
      <c r="T154" s="197"/>
      <c r="U154" s="198"/>
      <c r="V154" s="257"/>
      <c r="W154" s="258"/>
      <c r="X154" s="200"/>
      <c r="Y154" s="43"/>
      <c r="Z154" s="199"/>
      <c r="AA154" s="199"/>
      <c r="AB154" s="199"/>
      <c r="AC154" s="199"/>
      <c r="AD154" s="199"/>
      <c r="AE154" s="43"/>
      <c r="AF154" s="199"/>
      <c r="AG154" s="196"/>
      <c r="AH154" s="201"/>
      <c r="AI154" s="201"/>
      <c r="AJ154" s="201"/>
      <c r="AK154" s="43"/>
      <c r="AL154" s="43"/>
      <c r="AM154" s="43"/>
      <c r="AN154" s="64"/>
      <c r="AO154" s="64"/>
      <c r="AP154" s="202"/>
      <c r="AQ154" s="202"/>
      <c r="AR154" s="64"/>
    </row>
    <row r="155" spans="1:44" ht="15.75" customHeight="1" x14ac:dyDescent="0.2">
      <c r="A155" s="43"/>
      <c r="B155" s="43"/>
      <c r="C155" s="43"/>
      <c r="D155" s="43"/>
      <c r="E155" s="43"/>
      <c r="F155" s="43"/>
      <c r="G155" s="194"/>
      <c r="H155" s="194"/>
      <c r="I155" s="194"/>
      <c r="J155" s="196"/>
      <c r="K155" s="196"/>
      <c r="L155" s="196"/>
      <c r="M155" s="196"/>
      <c r="N155" s="196"/>
      <c r="O155" s="197"/>
      <c r="P155" s="197"/>
      <c r="Q155" s="197"/>
      <c r="R155" s="197"/>
      <c r="S155" s="197"/>
      <c r="T155" s="197"/>
      <c r="U155" s="198"/>
      <c r="V155" s="257"/>
      <c r="W155" s="258"/>
      <c r="X155" s="200"/>
      <c r="Y155" s="43"/>
      <c r="Z155" s="199"/>
      <c r="AA155" s="199"/>
      <c r="AB155" s="199"/>
      <c r="AC155" s="199"/>
      <c r="AD155" s="199"/>
      <c r="AE155" s="43"/>
      <c r="AF155" s="199"/>
      <c r="AG155" s="196"/>
      <c r="AH155" s="201"/>
      <c r="AI155" s="201"/>
      <c r="AJ155" s="201"/>
      <c r="AK155" s="43"/>
      <c r="AL155" s="43"/>
      <c r="AM155" s="43"/>
      <c r="AN155" s="64"/>
      <c r="AO155" s="64"/>
      <c r="AP155" s="202"/>
      <c r="AQ155" s="202"/>
      <c r="AR155" s="64"/>
    </row>
    <row r="156" spans="1:44" ht="15.75" customHeight="1" x14ac:dyDescent="0.2">
      <c r="A156" s="43"/>
      <c r="B156" s="43"/>
      <c r="C156" s="43"/>
      <c r="D156" s="43"/>
      <c r="E156" s="43"/>
      <c r="F156" s="43"/>
      <c r="G156" s="194"/>
      <c r="H156" s="194"/>
      <c r="I156" s="194"/>
      <c r="J156" s="196"/>
      <c r="K156" s="196"/>
      <c r="L156" s="196"/>
      <c r="M156" s="196"/>
      <c r="N156" s="196"/>
      <c r="O156" s="197"/>
      <c r="P156" s="197"/>
      <c r="Q156" s="197"/>
      <c r="R156" s="197"/>
      <c r="S156" s="197"/>
      <c r="T156" s="197"/>
      <c r="U156" s="198"/>
      <c r="V156" s="257"/>
      <c r="W156" s="258"/>
      <c r="X156" s="200"/>
      <c r="Y156" s="43"/>
      <c r="Z156" s="199"/>
      <c r="AA156" s="199"/>
      <c r="AB156" s="199"/>
      <c r="AC156" s="199"/>
      <c r="AD156" s="199"/>
      <c r="AE156" s="43"/>
      <c r="AF156" s="199"/>
      <c r="AG156" s="196"/>
      <c r="AH156" s="201"/>
      <c r="AI156" s="201"/>
      <c r="AJ156" s="201"/>
      <c r="AK156" s="43"/>
      <c r="AL156" s="43"/>
      <c r="AM156" s="43"/>
      <c r="AN156" s="64"/>
      <c r="AO156" s="64"/>
      <c r="AP156" s="202"/>
      <c r="AQ156" s="202"/>
      <c r="AR156" s="64"/>
    </row>
    <row r="157" spans="1:44" ht="15.75" customHeight="1" x14ac:dyDescent="0.2">
      <c r="A157" s="43"/>
      <c r="B157" s="43"/>
      <c r="C157" s="43"/>
      <c r="D157" s="43"/>
      <c r="E157" s="43"/>
      <c r="F157" s="43"/>
      <c r="G157" s="194"/>
      <c r="H157" s="194"/>
      <c r="I157" s="194"/>
      <c r="J157" s="196"/>
      <c r="K157" s="196"/>
      <c r="L157" s="196"/>
      <c r="M157" s="196"/>
      <c r="N157" s="196"/>
      <c r="O157" s="197"/>
      <c r="P157" s="197"/>
      <c r="Q157" s="197"/>
      <c r="R157" s="197"/>
      <c r="S157" s="197"/>
      <c r="T157" s="197"/>
      <c r="U157" s="198"/>
      <c r="V157" s="257"/>
      <c r="W157" s="258"/>
      <c r="X157" s="200"/>
      <c r="Y157" s="43"/>
      <c r="Z157" s="199"/>
      <c r="AA157" s="199"/>
      <c r="AB157" s="199"/>
      <c r="AC157" s="199"/>
      <c r="AD157" s="199"/>
      <c r="AE157" s="43"/>
      <c r="AF157" s="199"/>
      <c r="AG157" s="196"/>
      <c r="AH157" s="201"/>
      <c r="AI157" s="201"/>
      <c r="AJ157" s="201"/>
      <c r="AK157" s="43"/>
      <c r="AL157" s="43"/>
      <c r="AM157" s="43"/>
      <c r="AN157" s="64"/>
      <c r="AO157" s="64"/>
      <c r="AP157" s="202"/>
      <c r="AQ157" s="202"/>
      <c r="AR157" s="64"/>
    </row>
    <row r="158" spans="1:44" ht="15.75" customHeight="1" x14ac:dyDescent="0.2">
      <c r="A158" s="43"/>
      <c r="B158" s="43"/>
      <c r="C158" s="43"/>
      <c r="D158" s="43"/>
      <c r="E158" s="43"/>
      <c r="F158" s="43"/>
      <c r="G158" s="194"/>
      <c r="H158" s="194"/>
      <c r="I158" s="194"/>
      <c r="J158" s="196"/>
      <c r="K158" s="196"/>
      <c r="L158" s="196"/>
      <c r="M158" s="196"/>
      <c r="N158" s="196"/>
      <c r="O158" s="197"/>
      <c r="P158" s="197"/>
      <c r="Q158" s="197"/>
      <c r="R158" s="197"/>
      <c r="S158" s="197"/>
      <c r="T158" s="197"/>
      <c r="U158" s="198"/>
      <c r="V158" s="257"/>
      <c r="W158" s="258"/>
      <c r="X158" s="200"/>
      <c r="Y158" s="43"/>
      <c r="Z158" s="199"/>
      <c r="AA158" s="199"/>
      <c r="AB158" s="199"/>
      <c r="AC158" s="199"/>
      <c r="AD158" s="199"/>
      <c r="AE158" s="43"/>
      <c r="AF158" s="199"/>
      <c r="AG158" s="196"/>
      <c r="AH158" s="201"/>
      <c r="AI158" s="201"/>
      <c r="AJ158" s="201"/>
      <c r="AK158" s="43"/>
      <c r="AL158" s="43"/>
      <c r="AM158" s="43"/>
      <c r="AN158" s="64"/>
      <c r="AO158" s="64"/>
      <c r="AP158" s="202"/>
      <c r="AQ158" s="202"/>
      <c r="AR158" s="64"/>
    </row>
    <row r="159" spans="1:44" ht="15.75" customHeight="1" x14ac:dyDescent="0.2">
      <c r="A159" s="43"/>
      <c r="B159" s="43"/>
      <c r="C159" s="43"/>
      <c r="D159" s="43"/>
      <c r="E159" s="43"/>
      <c r="F159" s="43"/>
      <c r="G159" s="194"/>
      <c r="H159" s="194"/>
      <c r="I159" s="194"/>
      <c r="J159" s="196"/>
      <c r="K159" s="196"/>
      <c r="L159" s="196"/>
      <c r="M159" s="196"/>
      <c r="N159" s="196"/>
      <c r="O159" s="197"/>
      <c r="P159" s="197"/>
      <c r="Q159" s="197"/>
      <c r="R159" s="197"/>
      <c r="S159" s="197"/>
      <c r="T159" s="197"/>
      <c r="U159" s="198"/>
      <c r="V159" s="257"/>
      <c r="W159" s="258"/>
      <c r="X159" s="200"/>
      <c r="Y159" s="43"/>
      <c r="Z159" s="199"/>
      <c r="AA159" s="199"/>
      <c r="AB159" s="199"/>
      <c r="AC159" s="199"/>
      <c r="AD159" s="199"/>
      <c r="AE159" s="43"/>
      <c r="AF159" s="199"/>
      <c r="AG159" s="196"/>
      <c r="AH159" s="201"/>
      <c r="AI159" s="201"/>
      <c r="AJ159" s="201"/>
      <c r="AK159" s="43"/>
      <c r="AL159" s="43"/>
      <c r="AM159" s="43"/>
      <c r="AN159" s="64"/>
      <c r="AO159" s="64"/>
      <c r="AP159" s="202"/>
      <c r="AQ159" s="202"/>
      <c r="AR159" s="64"/>
    </row>
    <row r="160" spans="1:44" ht="15.75" customHeight="1" x14ac:dyDescent="0.2">
      <c r="A160" s="43"/>
      <c r="B160" s="43"/>
      <c r="C160" s="43"/>
      <c r="D160" s="43"/>
      <c r="E160" s="43"/>
      <c r="F160" s="43"/>
      <c r="G160" s="194"/>
      <c r="H160" s="194"/>
      <c r="I160" s="194"/>
      <c r="J160" s="196"/>
      <c r="K160" s="196"/>
      <c r="L160" s="196"/>
      <c r="M160" s="196"/>
      <c r="N160" s="196"/>
      <c r="O160" s="197"/>
      <c r="P160" s="197"/>
      <c r="Q160" s="197"/>
      <c r="R160" s="197"/>
      <c r="S160" s="197"/>
      <c r="T160" s="197"/>
      <c r="U160" s="198"/>
      <c r="V160" s="257"/>
      <c r="W160" s="258"/>
      <c r="X160" s="200"/>
      <c r="Y160" s="43"/>
      <c r="Z160" s="199"/>
      <c r="AA160" s="199"/>
      <c r="AB160" s="199"/>
      <c r="AC160" s="199"/>
      <c r="AD160" s="199"/>
      <c r="AE160" s="43"/>
      <c r="AF160" s="199"/>
      <c r="AG160" s="196"/>
      <c r="AH160" s="201"/>
      <c r="AI160" s="201"/>
      <c r="AJ160" s="201"/>
      <c r="AK160" s="43"/>
      <c r="AL160" s="43"/>
      <c r="AM160" s="43"/>
      <c r="AN160" s="64"/>
      <c r="AO160" s="64"/>
      <c r="AP160" s="202"/>
      <c r="AQ160" s="202"/>
      <c r="AR160" s="64"/>
    </row>
    <row r="161" spans="1:44" ht="15.75" customHeight="1" x14ac:dyDescent="0.2">
      <c r="A161" s="43"/>
      <c r="B161" s="43"/>
      <c r="C161" s="43"/>
      <c r="D161" s="43"/>
      <c r="E161" s="43"/>
      <c r="F161" s="43"/>
      <c r="G161" s="194"/>
      <c r="H161" s="194"/>
      <c r="I161" s="194"/>
      <c r="J161" s="196"/>
      <c r="K161" s="196"/>
      <c r="L161" s="196"/>
      <c r="M161" s="196"/>
      <c r="N161" s="196"/>
      <c r="O161" s="197"/>
      <c r="P161" s="197"/>
      <c r="Q161" s="197"/>
      <c r="R161" s="197"/>
      <c r="S161" s="197"/>
      <c r="T161" s="197"/>
      <c r="U161" s="198"/>
      <c r="V161" s="257"/>
      <c r="W161" s="258"/>
      <c r="X161" s="200"/>
      <c r="Y161" s="43"/>
      <c r="Z161" s="199"/>
      <c r="AA161" s="199"/>
      <c r="AB161" s="199"/>
      <c r="AC161" s="199"/>
      <c r="AD161" s="199"/>
      <c r="AE161" s="43"/>
      <c r="AF161" s="199"/>
      <c r="AG161" s="196"/>
      <c r="AH161" s="201"/>
      <c r="AI161" s="201"/>
      <c r="AJ161" s="201"/>
      <c r="AK161" s="43"/>
      <c r="AL161" s="43"/>
      <c r="AM161" s="43"/>
      <c r="AN161" s="64"/>
      <c r="AO161" s="64"/>
      <c r="AP161" s="202"/>
      <c r="AQ161" s="202"/>
      <c r="AR161" s="64"/>
    </row>
    <row r="162" spans="1:44" ht="15.75" customHeight="1" x14ac:dyDescent="0.2">
      <c r="A162" s="43"/>
      <c r="B162" s="43"/>
      <c r="C162" s="43"/>
      <c r="D162" s="43"/>
      <c r="E162" s="43"/>
      <c r="F162" s="43"/>
      <c r="G162" s="194"/>
      <c r="H162" s="194"/>
      <c r="I162" s="194"/>
      <c r="J162" s="196"/>
      <c r="K162" s="196"/>
      <c r="L162" s="196"/>
      <c r="M162" s="196"/>
      <c r="N162" s="196"/>
      <c r="O162" s="197"/>
      <c r="P162" s="197"/>
      <c r="Q162" s="197"/>
      <c r="R162" s="197"/>
      <c r="S162" s="197"/>
      <c r="T162" s="197"/>
      <c r="U162" s="198"/>
      <c r="V162" s="257"/>
      <c r="W162" s="258"/>
      <c r="X162" s="200"/>
      <c r="Y162" s="43"/>
      <c r="Z162" s="199"/>
      <c r="AA162" s="199"/>
      <c r="AB162" s="199"/>
      <c r="AC162" s="199"/>
      <c r="AD162" s="199"/>
      <c r="AE162" s="43"/>
      <c r="AF162" s="199"/>
      <c r="AG162" s="196"/>
      <c r="AH162" s="201"/>
      <c r="AI162" s="201"/>
      <c r="AJ162" s="201"/>
      <c r="AK162" s="43"/>
      <c r="AL162" s="43"/>
      <c r="AM162" s="43"/>
      <c r="AN162" s="64"/>
      <c r="AO162" s="64"/>
      <c r="AP162" s="202"/>
      <c r="AQ162" s="202"/>
      <c r="AR162" s="64"/>
    </row>
    <row r="163" spans="1:44" ht="15.75" customHeight="1" x14ac:dyDescent="0.2">
      <c r="A163" s="43"/>
      <c r="B163" s="43"/>
      <c r="C163" s="43"/>
      <c r="D163" s="43"/>
      <c r="E163" s="43"/>
      <c r="F163" s="43"/>
      <c r="G163" s="194"/>
      <c r="H163" s="194"/>
      <c r="I163" s="194"/>
      <c r="J163" s="196"/>
      <c r="K163" s="196"/>
      <c r="L163" s="196"/>
      <c r="M163" s="196"/>
      <c r="N163" s="196"/>
      <c r="O163" s="197"/>
      <c r="P163" s="197"/>
      <c r="Q163" s="197"/>
      <c r="R163" s="197"/>
      <c r="S163" s="197"/>
      <c r="T163" s="197"/>
      <c r="U163" s="198"/>
      <c r="V163" s="257"/>
      <c r="W163" s="258"/>
      <c r="X163" s="200"/>
      <c r="Y163" s="43"/>
      <c r="Z163" s="199"/>
      <c r="AA163" s="199"/>
      <c r="AB163" s="199"/>
      <c r="AC163" s="199"/>
      <c r="AD163" s="199"/>
      <c r="AE163" s="43"/>
      <c r="AF163" s="199"/>
      <c r="AG163" s="196"/>
      <c r="AH163" s="201"/>
      <c r="AI163" s="201"/>
      <c r="AJ163" s="201"/>
      <c r="AK163" s="43"/>
      <c r="AL163" s="43"/>
      <c r="AM163" s="43"/>
      <c r="AN163" s="64"/>
      <c r="AO163" s="64"/>
      <c r="AP163" s="202"/>
      <c r="AQ163" s="202"/>
      <c r="AR163" s="64"/>
    </row>
    <row r="164" spans="1:44" ht="15.75" customHeight="1" x14ac:dyDescent="0.2">
      <c r="A164" s="43"/>
      <c r="B164" s="43"/>
      <c r="C164" s="43"/>
      <c r="D164" s="43"/>
      <c r="E164" s="43"/>
      <c r="F164" s="43"/>
      <c r="G164" s="194"/>
      <c r="H164" s="194"/>
      <c r="I164" s="194"/>
      <c r="J164" s="196"/>
      <c r="K164" s="196"/>
      <c r="L164" s="196"/>
      <c r="M164" s="196"/>
      <c r="N164" s="196"/>
      <c r="O164" s="197"/>
      <c r="P164" s="197"/>
      <c r="Q164" s="197"/>
      <c r="R164" s="197"/>
      <c r="S164" s="197"/>
      <c r="T164" s="197"/>
      <c r="U164" s="198"/>
      <c r="V164" s="257"/>
      <c r="W164" s="258"/>
      <c r="X164" s="200"/>
      <c r="Y164" s="43"/>
      <c r="Z164" s="199"/>
      <c r="AA164" s="199"/>
      <c r="AB164" s="199"/>
      <c r="AC164" s="199"/>
      <c r="AD164" s="199"/>
      <c r="AE164" s="43"/>
      <c r="AF164" s="199"/>
      <c r="AG164" s="196"/>
      <c r="AH164" s="201"/>
      <c r="AI164" s="201"/>
      <c r="AJ164" s="201"/>
      <c r="AK164" s="43"/>
      <c r="AL164" s="43"/>
      <c r="AM164" s="43"/>
      <c r="AN164" s="64"/>
      <c r="AO164" s="64"/>
      <c r="AP164" s="202"/>
      <c r="AQ164" s="202"/>
      <c r="AR164" s="64"/>
    </row>
    <row r="165" spans="1:44" ht="15.75" customHeight="1" x14ac:dyDescent="0.2">
      <c r="A165" s="43"/>
      <c r="B165" s="43"/>
      <c r="C165" s="43"/>
      <c r="D165" s="43"/>
      <c r="E165" s="43"/>
      <c r="F165" s="43"/>
      <c r="G165" s="194"/>
      <c r="H165" s="194"/>
      <c r="I165" s="194"/>
      <c r="J165" s="196"/>
      <c r="K165" s="196"/>
      <c r="L165" s="196"/>
      <c r="M165" s="196"/>
      <c r="N165" s="196"/>
      <c r="O165" s="197"/>
      <c r="P165" s="197"/>
      <c r="Q165" s="197"/>
      <c r="R165" s="197"/>
      <c r="S165" s="197"/>
      <c r="T165" s="197"/>
      <c r="U165" s="198"/>
      <c r="V165" s="257"/>
      <c r="W165" s="258"/>
      <c r="X165" s="200"/>
      <c r="Y165" s="43"/>
      <c r="Z165" s="199"/>
      <c r="AA165" s="199"/>
      <c r="AB165" s="199"/>
      <c r="AC165" s="199"/>
      <c r="AD165" s="199"/>
      <c r="AE165" s="43"/>
      <c r="AF165" s="199"/>
      <c r="AG165" s="196"/>
      <c r="AH165" s="201"/>
      <c r="AI165" s="201"/>
      <c r="AJ165" s="201"/>
      <c r="AK165" s="43"/>
      <c r="AL165" s="43"/>
      <c r="AM165" s="43"/>
      <c r="AN165" s="64"/>
      <c r="AO165" s="64"/>
      <c r="AP165" s="202"/>
      <c r="AQ165" s="202"/>
      <c r="AR165" s="64"/>
    </row>
    <row r="166" spans="1:44" ht="15.75" customHeight="1" x14ac:dyDescent="0.2">
      <c r="A166" s="43"/>
      <c r="B166" s="43"/>
      <c r="C166" s="43"/>
      <c r="D166" s="43"/>
      <c r="E166" s="43"/>
      <c r="F166" s="43"/>
      <c r="G166" s="194"/>
      <c r="H166" s="194"/>
      <c r="I166" s="194"/>
      <c r="J166" s="196"/>
      <c r="K166" s="196"/>
      <c r="L166" s="196"/>
      <c r="M166" s="196"/>
      <c r="N166" s="196"/>
      <c r="O166" s="197"/>
      <c r="P166" s="197"/>
      <c r="Q166" s="197"/>
      <c r="R166" s="197"/>
      <c r="S166" s="197"/>
      <c r="T166" s="197"/>
      <c r="U166" s="198"/>
      <c r="V166" s="257"/>
      <c r="W166" s="258"/>
      <c r="X166" s="200"/>
      <c r="Y166" s="43"/>
      <c r="Z166" s="199"/>
      <c r="AA166" s="199"/>
      <c r="AB166" s="199"/>
      <c r="AC166" s="199"/>
      <c r="AD166" s="199"/>
      <c r="AE166" s="43"/>
      <c r="AF166" s="199"/>
      <c r="AG166" s="196"/>
      <c r="AH166" s="201"/>
      <c r="AI166" s="201"/>
      <c r="AJ166" s="201"/>
      <c r="AK166" s="43"/>
      <c r="AL166" s="43"/>
      <c r="AM166" s="43"/>
      <c r="AN166" s="64"/>
      <c r="AO166" s="64"/>
      <c r="AP166" s="202"/>
      <c r="AQ166" s="202"/>
      <c r="AR166" s="64"/>
    </row>
    <row r="167" spans="1:44" ht="15.75" customHeight="1" x14ac:dyDescent="0.2">
      <c r="A167" s="43"/>
      <c r="B167" s="43"/>
      <c r="C167" s="43"/>
      <c r="D167" s="43"/>
      <c r="E167" s="43"/>
      <c r="F167" s="43"/>
      <c r="G167" s="194"/>
      <c r="H167" s="194"/>
      <c r="I167" s="194"/>
      <c r="J167" s="196"/>
      <c r="K167" s="196"/>
      <c r="L167" s="196"/>
      <c r="M167" s="196"/>
      <c r="N167" s="196"/>
      <c r="O167" s="197"/>
      <c r="P167" s="197"/>
      <c r="Q167" s="197"/>
      <c r="R167" s="197"/>
      <c r="S167" s="197"/>
      <c r="T167" s="197"/>
      <c r="U167" s="198"/>
      <c r="V167" s="257"/>
      <c r="W167" s="258"/>
      <c r="X167" s="200"/>
      <c r="Y167" s="43"/>
      <c r="Z167" s="199"/>
      <c r="AA167" s="199"/>
      <c r="AB167" s="199"/>
      <c r="AC167" s="199"/>
      <c r="AD167" s="199"/>
      <c r="AE167" s="43"/>
      <c r="AF167" s="199"/>
      <c r="AG167" s="196"/>
      <c r="AH167" s="201"/>
      <c r="AI167" s="201"/>
      <c r="AJ167" s="201"/>
      <c r="AK167" s="43"/>
      <c r="AL167" s="43"/>
      <c r="AM167" s="43"/>
      <c r="AN167" s="64"/>
      <c r="AO167" s="64"/>
      <c r="AP167" s="202"/>
      <c r="AQ167" s="202"/>
      <c r="AR167" s="64"/>
    </row>
    <row r="168" spans="1:44" ht="15.75" customHeight="1" x14ac:dyDescent="0.2">
      <c r="A168" s="43"/>
      <c r="B168" s="43"/>
      <c r="C168" s="43"/>
      <c r="D168" s="43"/>
      <c r="E168" s="43"/>
      <c r="F168" s="43"/>
      <c r="G168" s="194"/>
      <c r="H168" s="194"/>
      <c r="I168" s="194"/>
      <c r="J168" s="196"/>
      <c r="K168" s="196"/>
      <c r="L168" s="196"/>
      <c r="M168" s="196"/>
      <c r="N168" s="196"/>
      <c r="O168" s="197"/>
      <c r="P168" s="197"/>
      <c r="Q168" s="197"/>
      <c r="R168" s="197"/>
      <c r="S168" s="197"/>
      <c r="T168" s="197"/>
      <c r="U168" s="198"/>
      <c r="V168" s="257"/>
      <c r="W168" s="258"/>
      <c r="X168" s="200"/>
      <c r="Y168" s="43"/>
      <c r="Z168" s="199"/>
      <c r="AA168" s="199"/>
      <c r="AB168" s="199"/>
      <c r="AC168" s="199"/>
      <c r="AD168" s="199"/>
      <c r="AE168" s="43"/>
      <c r="AF168" s="199"/>
      <c r="AG168" s="196"/>
      <c r="AH168" s="201"/>
      <c r="AI168" s="201"/>
      <c r="AJ168" s="201"/>
      <c r="AK168" s="43"/>
      <c r="AL168" s="43"/>
      <c r="AM168" s="43"/>
      <c r="AN168" s="64"/>
      <c r="AO168" s="64"/>
      <c r="AP168" s="202"/>
      <c r="AQ168" s="202"/>
      <c r="AR168" s="64"/>
    </row>
    <row r="169" spans="1:44" ht="15.75" customHeight="1" x14ac:dyDescent="0.2">
      <c r="A169" s="43"/>
      <c r="B169" s="43"/>
      <c r="C169" s="43"/>
      <c r="D169" s="43"/>
      <c r="E169" s="43"/>
      <c r="F169" s="43"/>
      <c r="G169" s="194"/>
      <c r="H169" s="194"/>
      <c r="I169" s="194"/>
      <c r="J169" s="196"/>
      <c r="K169" s="196"/>
      <c r="L169" s="196"/>
      <c r="M169" s="196"/>
      <c r="N169" s="196"/>
      <c r="O169" s="197"/>
      <c r="P169" s="197"/>
      <c r="Q169" s="197"/>
      <c r="R169" s="197"/>
      <c r="S169" s="197"/>
      <c r="T169" s="197"/>
      <c r="U169" s="198"/>
      <c r="V169" s="257"/>
      <c r="W169" s="258"/>
      <c r="X169" s="200"/>
      <c r="Y169" s="43"/>
      <c r="Z169" s="199"/>
      <c r="AA169" s="199"/>
      <c r="AB169" s="199"/>
      <c r="AC169" s="199"/>
      <c r="AD169" s="199"/>
      <c r="AE169" s="43"/>
      <c r="AF169" s="199"/>
      <c r="AG169" s="196"/>
      <c r="AH169" s="201"/>
      <c r="AI169" s="201"/>
      <c r="AJ169" s="201"/>
      <c r="AK169" s="43"/>
      <c r="AL169" s="43"/>
      <c r="AM169" s="43"/>
      <c r="AN169" s="64"/>
      <c r="AO169" s="64"/>
      <c r="AP169" s="202"/>
      <c r="AQ169" s="202"/>
      <c r="AR169" s="64"/>
    </row>
    <row r="170" spans="1:44" ht="15.75" customHeight="1" x14ac:dyDescent="0.2">
      <c r="A170" s="43"/>
      <c r="B170" s="43"/>
      <c r="C170" s="43"/>
      <c r="D170" s="43"/>
      <c r="E170" s="43"/>
      <c r="F170" s="43"/>
      <c r="G170" s="194"/>
      <c r="H170" s="194"/>
      <c r="I170" s="194"/>
      <c r="J170" s="196"/>
      <c r="K170" s="196"/>
      <c r="L170" s="196"/>
      <c r="M170" s="196"/>
      <c r="N170" s="196"/>
      <c r="O170" s="197"/>
      <c r="P170" s="197"/>
      <c r="Q170" s="197"/>
      <c r="R170" s="197"/>
      <c r="S170" s="197"/>
      <c r="T170" s="197"/>
      <c r="U170" s="198"/>
      <c r="V170" s="257"/>
      <c r="W170" s="258"/>
      <c r="X170" s="200"/>
      <c r="Y170" s="43"/>
      <c r="Z170" s="199"/>
      <c r="AA170" s="199"/>
      <c r="AB170" s="199"/>
      <c r="AC170" s="199"/>
      <c r="AD170" s="199"/>
      <c r="AE170" s="43"/>
      <c r="AF170" s="199"/>
      <c r="AG170" s="196"/>
      <c r="AH170" s="201"/>
      <c r="AI170" s="201"/>
      <c r="AJ170" s="201"/>
      <c r="AK170" s="43"/>
      <c r="AL170" s="43"/>
      <c r="AM170" s="43"/>
      <c r="AN170" s="64"/>
      <c r="AO170" s="64"/>
      <c r="AP170" s="202"/>
      <c r="AQ170" s="202"/>
      <c r="AR170" s="64"/>
    </row>
    <row r="171" spans="1:44" ht="15.75" customHeight="1" x14ac:dyDescent="0.2">
      <c r="A171" s="43"/>
      <c r="B171" s="43"/>
      <c r="C171" s="43"/>
      <c r="D171" s="43"/>
      <c r="E171" s="43"/>
      <c r="F171" s="43"/>
      <c r="G171" s="194"/>
      <c r="H171" s="194"/>
      <c r="I171" s="194"/>
      <c r="J171" s="196"/>
      <c r="K171" s="196"/>
      <c r="L171" s="196"/>
      <c r="M171" s="196"/>
      <c r="N171" s="196"/>
      <c r="O171" s="197"/>
      <c r="P171" s="197"/>
      <c r="Q171" s="197"/>
      <c r="R171" s="197"/>
      <c r="S171" s="197"/>
      <c r="T171" s="197"/>
      <c r="U171" s="198"/>
      <c r="V171" s="257"/>
      <c r="W171" s="258"/>
      <c r="X171" s="200"/>
      <c r="Y171" s="43"/>
      <c r="Z171" s="199"/>
      <c r="AA171" s="199"/>
      <c r="AB171" s="199"/>
      <c r="AC171" s="199"/>
      <c r="AD171" s="199"/>
      <c r="AE171" s="43"/>
      <c r="AF171" s="199"/>
      <c r="AG171" s="196"/>
      <c r="AH171" s="201"/>
      <c r="AI171" s="201"/>
      <c r="AJ171" s="201"/>
      <c r="AK171" s="43"/>
      <c r="AL171" s="43"/>
      <c r="AM171" s="43"/>
      <c r="AN171" s="64"/>
      <c r="AO171" s="64"/>
      <c r="AP171" s="202"/>
      <c r="AQ171" s="202"/>
      <c r="AR171" s="64"/>
    </row>
    <row r="172" spans="1:44" ht="15.75" customHeight="1" x14ac:dyDescent="0.2">
      <c r="A172" s="43"/>
      <c r="B172" s="43"/>
      <c r="C172" s="43"/>
      <c r="D172" s="43"/>
      <c r="E172" s="43"/>
      <c r="F172" s="43"/>
      <c r="G172" s="194"/>
      <c r="H172" s="194"/>
      <c r="I172" s="194"/>
      <c r="J172" s="196"/>
      <c r="K172" s="196"/>
      <c r="L172" s="196"/>
      <c r="M172" s="196"/>
      <c r="N172" s="196"/>
      <c r="O172" s="197"/>
      <c r="P172" s="197"/>
      <c r="Q172" s="197"/>
      <c r="R172" s="197"/>
      <c r="S172" s="197"/>
      <c r="T172" s="197"/>
      <c r="U172" s="198"/>
      <c r="V172" s="257"/>
      <c r="W172" s="258"/>
      <c r="X172" s="200"/>
      <c r="Y172" s="43"/>
      <c r="Z172" s="199"/>
      <c r="AA172" s="199"/>
      <c r="AB172" s="199"/>
      <c r="AC172" s="199"/>
      <c r="AD172" s="199"/>
      <c r="AE172" s="43"/>
      <c r="AF172" s="199"/>
      <c r="AG172" s="196"/>
      <c r="AH172" s="201"/>
      <c r="AI172" s="201"/>
      <c r="AJ172" s="201"/>
      <c r="AK172" s="43"/>
      <c r="AL172" s="43"/>
      <c r="AM172" s="43"/>
      <c r="AN172" s="64"/>
      <c r="AO172" s="64"/>
      <c r="AP172" s="202"/>
      <c r="AQ172" s="202"/>
      <c r="AR172" s="64"/>
    </row>
    <row r="173" spans="1:44" ht="15.75" customHeight="1" x14ac:dyDescent="0.2">
      <c r="A173" s="43"/>
      <c r="B173" s="43"/>
      <c r="C173" s="43"/>
      <c r="D173" s="43"/>
      <c r="E173" s="43"/>
      <c r="F173" s="43"/>
      <c r="G173" s="194"/>
      <c r="H173" s="194"/>
      <c r="I173" s="194"/>
      <c r="J173" s="196"/>
      <c r="K173" s="196"/>
      <c r="L173" s="196"/>
      <c r="M173" s="196"/>
      <c r="N173" s="196"/>
      <c r="O173" s="197"/>
      <c r="P173" s="197"/>
      <c r="Q173" s="197"/>
      <c r="R173" s="197"/>
      <c r="S173" s="197"/>
      <c r="T173" s="197"/>
      <c r="U173" s="198"/>
      <c r="V173" s="257"/>
      <c r="W173" s="258"/>
      <c r="X173" s="200"/>
      <c r="Y173" s="43"/>
      <c r="Z173" s="199"/>
      <c r="AA173" s="199"/>
      <c r="AB173" s="199"/>
      <c r="AC173" s="199"/>
      <c r="AD173" s="199"/>
      <c r="AE173" s="43"/>
      <c r="AF173" s="199"/>
      <c r="AG173" s="196"/>
      <c r="AH173" s="201"/>
      <c r="AI173" s="201"/>
      <c r="AJ173" s="201"/>
      <c r="AK173" s="43"/>
      <c r="AL173" s="43"/>
      <c r="AM173" s="43"/>
      <c r="AN173" s="64"/>
      <c r="AO173" s="64"/>
      <c r="AP173" s="202"/>
      <c r="AQ173" s="202"/>
      <c r="AR173" s="64"/>
    </row>
    <row r="174" spans="1:44" ht="15.75" customHeight="1" x14ac:dyDescent="0.2">
      <c r="A174" s="43"/>
      <c r="B174" s="43"/>
      <c r="C174" s="43"/>
      <c r="D174" s="43"/>
      <c r="E174" s="43"/>
      <c r="F174" s="43"/>
      <c r="G174" s="194"/>
      <c r="H174" s="194"/>
      <c r="I174" s="194"/>
      <c r="J174" s="196"/>
      <c r="K174" s="196"/>
      <c r="L174" s="196"/>
      <c r="M174" s="196"/>
      <c r="N174" s="196"/>
      <c r="O174" s="197"/>
      <c r="P174" s="197"/>
      <c r="Q174" s="197"/>
      <c r="R174" s="197"/>
      <c r="S174" s="197"/>
      <c r="T174" s="197"/>
      <c r="U174" s="198"/>
      <c r="V174" s="257"/>
      <c r="W174" s="258"/>
      <c r="X174" s="200"/>
      <c r="Y174" s="43"/>
      <c r="Z174" s="199"/>
      <c r="AA174" s="199"/>
      <c r="AB174" s="199"/>
      <c r="AC174" s="199"/>
      <c r="AD174" s="199"/>
      <c r="AE174" s="43"/>
      <c r="AF174" s="199"/>
      <c r="AG174" s="196"/>
      <c r="AH174" s="201"/>
      <c r="AI174" s="201"/>
      <c r="AJ174" s="201"/>
      <c r="AK174" s="43"/>
      <c r="AL174" s="43"/>
      <c r="AM174" s="43"/>
      <c r="AN174" s="64"/>
      <c r="AO174" s="64"/>
      <c r="AP174" s="202"/>
      <c r="AQ174" s="202"/>
      <c r="AR174" s="64"/>
    </row>
    <row r="175" spans="1:44" ht="15.75" customHeight="1" x14ac:dyDescent="0.2">
      <c r="A175" s="43"/>
      <c r="B175" s="43"/>
      <c r="C175" s="43"/>
      <c r="D175" s="43"/>
      <c r="E175" s="43"/>
      <c r="F175" s="43"/>
      <c r="G175" s="194"/>
      <c r="H175" s="194"/>
      <c r="I175" s="194"/>
      <c r="J175" s="196"/>
      <c r="K175" s="196"/>
      <c r="L175" s="196"/>
      <c r="M175" s="196"/>
      <c r="N175" s="196"/>
      <c r="O175" s="197"/>
      <c r="P175" s="197"/>
      <c r="Q175" s="197"/>
      <c r="R175" s="197"/>
      <c r="S175" s="197"/>
      <c r="T175" s="197"/>
      <c r="U175" s="198"/>
      <c r="V175" s="257"/>
      <c r="W175" s="258"/>
      <c r="X175" s="200"/>
      <c r="Y175" s="43"/>
      <c r="Z175" s="199"/>
      <c r="AA175" s="199"/>
      <c r="AB175" s="199"/>
      <c r="AC175" s="199"/>
      <c r="AD175" s="199"/>
      <c r="AE175" s="43"/>
      <c r="AF175" s="199"/>
      <c r="AG175" s="196"/>
      <c r="AH175" s="201"/>
      <c r="AI175" s="201"/>
      <c r="AJ175" s="201"/>
      <c r="AK175" s="43"/>
      <c r="AL175" s="43"/>
      <c r="AM175" s="43"/>
      <c r="AN175" s="64"/>
      <c r="AO175" s="64"/>
      <c r="AP175" s="202"/>
      <c r="AQ175" s="202"/>
      <c r="AR175" s="64"/>
    </row>
    <row r="176" spans="1:44" ht="15.75" customHeight="1" x14ac:dyDescent="0.2">
      <c r="A176" s="43"/>
      <c r="B176" s="43"/>
      <c r="C176" s="43"/>
      <c r="D176" s="43"/>
      <c r="E176" s="43"/>
      <c r="F176" s="43"/>
      <c r="G176" s="194"/>
      <c r="H176" s="194"/>
      <c r="I176" s="194"/>
      <c r="J176" s="196"/>
      <c r="K176" s="196"/>
      <c r="L176" s="196"/>
      <c r="M176" s="196"/>
      <c r="N176" s="196"/>
      <c r="O176" s="197"/>
      <c r="P176" s="197"/>
      <c r="Q176" s="197"/>
      <c r="R176" s="197"/>
      <c r="S176" s="197"/>
      <c r="T176" s="197"/>
      <c r="U176" s="198"/>
      <c r="V176" s="257"/>
      <c r="W176" s="258"/>
      <c r="X176" s="200"/>
      <c r="Y176" s="43"/>
      <c r="Z176" s="199"/>
      <c r="AA176" s="199"/>
      <c r="AB176" s="199"/>
      <c r="AC176" s="199"/>
      <c r="AD176" s="199"/>
      <c r="AE176" s="43"/>
      <c r="AF176" s="199"/>
      <c r="AG176" s="196"/>
      <c r="AH176" s="201"/>
      <c r="AI176" s="201"/>
      <c r="AJ176" s="201"/>
      <c r="AK176" s="43"/>
      <c r="AL176" s="43"/>
      <c r="AM176" s="43"/>
      <c r="AN176" s="64"/>
      <c r="AO176" s="64"/>
      <c r="AP176" s="202"/>
      <c r="AQ176" s="202"/>
      <c r="AR176" s="64"/>
    </row>
    <row r="177" spans="1:44" ht="15.75" customHeight="1" x14ac:dyDescent="0.2">
      <c r="A177" s="43"/>
      <c r="B177" s="43"/>
      <c r="C177" s="43"/>
      <c r="D177" s="43"/>
      <c r="E177" s="43"/>
      <c r="F177" s="43"/>
      <c r="G177" s="194"/>
      <c r="H177" s="194"/>
      <c r="I177" s="194"/>
      <c r="J177" s="196"/>
      <c r="K177" s="196"/>
      <c r="L177" s="196"/>
      <c r="M177" s="196"/>
      <c r="N177" s="196"/>
      <c r="O177" s="197"/>
      <c r="P177" s="197"/>
      <c r="Q177" s="197"/>
      <c r="R177" s="197"/>
      <c r="S177" s="197"/>
      <c r="T177" s="197"/>
      <c r="U177" s="198"/>
      <c r="V177" s="257"/>
      <c r="W177" s="258"/>
      <c r="X177" s="200"/>
      <c r="Y177" s="43"/>
      <c r="Z177" s="199"/>
      <c r="AA177" s="199"/>
      <c r="AB177" s="199"/>
      <c r="AC177" s="199"/>
      <c r="AD177" s="199"/>
      <c r="AE177" s="43"/>
      <c r="AF177" s="199"/>
      <c r="AG177" s="196"/>
      <c r="AH177" s="201"/>
      <c r="AI177" s="201"/>
      <c r="AJ177" s="201"/>
      <c r="AK177" s="43"/>
      <c r="AL177" s="43"/>
      <c r="AM177" s="43"/>
      <c r="AN177" s="64"/>
      <c r="AO177" s="64"/>
      <c r="AP177" s="202"/>
      <c r="AQ177" s="202"/>
      <c r="AR177" s="64"/>
    </row>
    <row r="178" spans="1:44" ht="15.75" customHeight="1" x14ac:dyDescent="0.2">
      <c r="A178" s="43"/>
      <c r="B178" s="43"/>
      <c r="C178" s="43"/>
      <c r="D178" s="43"/>
      <c r="E178" s="43"/>
      <c r="F178" s="43"/>
      <c r="G178" s="194"/>
      <c r="H178" s="194"/>
      <c r="I178" s="194"/>
      <c r="J178" s="196"/>
      <c r="K178" s="196"/>
      <c r="L178" s="196"/>
      <c r="M178" s="196"/>
      <c r="N178" s="196"/>
      <c r="O178" s="197"/>
      <c r="P178" s="197"/>
      <c r="Q178" s="197"/>
      <c r="R178" s="197"/>
      <c r="S178" s="197"/>
      <c r="T178" s="197"/>
      <c r="U178" s="198"/>
      <c r="V178" s="257"/>
      <c r="W178" s="258"/>
      <c r="X178" s="200"/>
      <c r="Y178" s="43"/>
      <c r="Z178" s="199"/>
      <c r="AA178" s="199"/>
      <c r="AB178" s="199"/>
      <c r="AC178" s="199"/>
      <c r="AD178" s="199"/>
      <c r="AE178" s="43"/>
      <c r="AF178" s="199"/>
      <c r="AG178" s="196"/>
      <c r="AH178" s="201"/>
      <c r="AI178" s="201"/>
      <c r="AJ178" s="201"/>
      <c r="AK178" s="43"/>
      <c r="AL178" s="43"/>
      <c r="AM178" s="43"/>
      <c r="AN178" s="64"/>
      <c r="AO178" s="64"/>
      <c r="AP178" s="202"/>
      <c r="AQ178" s="202"/>
      <c r="AR178" s="64"/>
    </row>
    <row r="179" spans="1:44" ht="15.75" customHeight="1" x14ac:dyDescent="0.2">
      <c r="A179" s="43"/>
      <c r="B179" s="43"/>
      <c r="C179" s="43"/>
      <c r="D179" s="43"/>
      <c r="E179" s="43"/>
      <c r="F179" s="43"/>
      <c r="G179" s="194"/>
      <c r="H179" s="194"/>
      <c r="I179" s="194"/>
      <c r="J179" s="196"/>
      <c r="K179" s="196"/>
      <c r="L179" s="196"/>
      <c r="M179" s="196"/>
      <c r="N179" s="196"/>
      <c r="O179" s="197"/>
      <c r="P179" s="197"/>
      <c r="Q179" s="197"/>
      <c r="R179" s="197"/>
      <c r="S179" s="197"/>
      <c r="T179" s="197"/>
      <c r="U179" s="198"/>
      <c r="V179" s="257"/>
      <c r="W179" s="258"/>
      <c r="X179" s="200"/>
      <c r="Y179" s="43"/>
      <c r="Z179" s="199"/>
      <c r="AA179" s="199"/>
      <c r="AB179" s="199"/>
      <c r="AC179" s="199"/>
      <c r="AD179" s="199"/>
      <c r="AE179" s="43"/>
      <c r="AF179" s="199"/>
      <c r="AG179" s="196"/>
      <c r="AH179" s="201"/>
      <c r="AI179" s="201"/>
      <c r="AJ179" s="201"/>
      <c r="AK179" s="43"/>
      <c r="AL179" s="43"/>
      <c r="AM179" s="43"/>
      <c r="AN179" s="64"/>
      <c r="AO179" s="64"/>
      <c r="AP179" s="202"/>
      <c r="AQ179" s="202"/>
      <c r="AR179" s="64"/>
    </row>
    <row r="180" spans="1:44" ht="15.75" customHeight="1" x14ac:dyDescent="0.2">
      <c r="A180" s="43"/>
      <c r="B180" s="43"/>
      <c r="C180" s="43"/>
      <c r="D180" s="43"/>
      <c r="E180" s="43"/>
      <c r="F180" s="43"/>
      <c r="G180" s="194"/>
      <c r="H180" s="194"/>
      <c r="I180" s="194"/>
      <c r="J180" s="196"/>
      <c r="K180" s="196"/>
      <c r="L180" s="196"/>
      <c r="M180" s="196"/>
      <c r="N180" s="196"/>
      <c r="O180" s="197"/>
      <c r="P180" s="197"/>
      <c r="Q180" s="197"/>
      <c r="R180" s="197"/>
      <c r="S180" s="197"/>
      <c r="T180" s="197"/>
      <c r="U180" s="198"/>
      <c r="V180" s="257"/>
      <c r="W180" s="258"/>
      <c r="X180" s="200"/>
      <c r="Y180" s="43"/>
      <c r="Z180" s="199"/>
      <c r="AA180" s="199"/>
      <c r="AB180" s="199"/>
      <c r="AC180" s="199"/>
      <c r="AD180" s="199"/>
      <c r="AE180" s="43"/>
      <c r="AF180" s="199"/>
      <c r="AG180" s="196"/>
      <c r="AH180" s="201"/>
      <c r="AI180" s="201"/>
      <c r="AJ180" s="201"/>
      <c r="AK180" s="43"/>
      <c r="AL180" s="43"/>
      <c r="AM180" s="43"/>
      <c r="AN180" s="64"/>
      <c r="AO180" s="64"/>
      <c r="AP180" s="202"/>
      <c r="AQ180" s="202"/>
      <c r="AR180" s="64"/>
    </row>
    <row r="181" spans="1:44" ht="15.75" customHeight="1" x14ac:dyDescent="0.2">
      <c r="A181" s="43"/>
      <c r="B181" s="43"/>
      <c r="C181" s="43"/>
      <c r="D181" s="43"/>
      <c r="E181" s="43"/>
      <c r="F181" s="43"/>
      <c r="G181" s="194"/>
      <c r="H181" s="194"/>
      <c r="I181" s="194"/>
      <c r="J181" s="196"/>
      <c r="K181" s="196"/>
      <c r="L181" s="196"/>
      <c r="M181" s="196"/>
      <c r="N181" s="196"/>
      <c r="O181" s="197"/>
      <c r="P181" s="197"/>
      <c r="Q181" s="197"/>
      <c r="R181" s="197"/>
      <c r="S181" s="197"/>
      <c r="T181" s="197"/>
      <c r="U181" s="198"/>
      <c r="V181" s="257"/>
      <c r="W181" s="258"/>
      <c r="X181" s="200"/>
      <c r="Y181" s="43"/>
      <c r="Z181" s="199"/>
      <c r="AA181" s="199"/>
      <c r="AB181" s="199"/>
      <c r="AC181" s="199"/>
      <c r="AD181" s="199"/>
      <c r="AE181" s="43"/>
      <c r="AF181" s="199"/>
      <c r="AG181" s="196"/>
      <c r="AH181" s="201"/>
      <c r="AI181" s="201"/>
      <c r="AJ181" s="201"/>
      <c r="AK181" s="43"/>
      <c r="AL181" s="43"/>
      <c r="AM181" s="43"/>
      <c r="AN181" s="64"/>
      <c r="AO181" s="64"/>
      <c r="AP181" s="202"/>
      <c r="AQ181" s="202"/>
      <c r="AR181" s="64"/>
    </row>
    <row r="182" spans="1:44" ht="15.75" customHeight="1" x14ac:dyDescent="0.2">
      <c r="A182" s="43"/>
      <c r="B182" s="43"/>
      <c r="C182" s="43"/>
      <c r="D182" s="43"/>
      <c r="E182" s="43"/>
      <c r="F182" s="43"/>
      <c r="G182" s="194"/>
      <c r="H182" s="194"/>
      <c r="I182" s="194"/>
      <c r="J182" s="196"/>
      <c r="K182" s="196"/>
      <c r="L182" s="196"/>
      <c r="M182" s="196"/>
      <c r="N182" s="196"/>
      <c r="O182" s="197"/>
      <c r="P182" s="197"/>
      <c r="Q182" s="197"/>
      <c r="R182" s="197"/>
      <c r="S182" s="197"/>
      <c r="T182" s="197"/>
      <c r="U182" s="198"/>
      <c r="V182" s="257"/>
      <c r="W182" s="258"/>
      <c r="X182" s="200"/>
      <c r="Y182" s="43"/>
      <c r="Z182" s="199"/>
      <c r="AA182" s="199"/>
      <c r="AB182" s="199"/>
      <c r="AC182" s="199"/>
      <c r="AD182" s="199"/>
      <c r="AE182" s="43"/>
      <c r="AF182" s="199"/>
      <c r="AG182" s="196"/>
      <c r="AH182" s="201"/>
      <c r="AI182" s="201"/>
      <c r="AJ182" s="201"/>
      <c r="AK182" s="43"/>
      <c r="AL182" s="43"/>
      <c r="AM182" s="43"/>
      <c r="AN182" s="64"/>
      <c r="AO182" s="64"/>
      <c r="AP182" s="202"/>
      <c r="AQ182" s="202"/>
      <c r="AR182" s="64"/>
    </row>
    <row r="183" spans="1:44" ht="15.75" customHeight="1" x14ac:dyDescent="0.2">
      <c r="A183" s="43"/>
      <c r="B183" s="43"/>
      <c r="C183" s="43"/>
      <c r="D183" s="43"/>
      <c r="E183" s="43"/>
      <c r="F183" s="43"/>
      <c r="G183" s="194"/>
      <c r="H183" s="194"/>
      <c r="I183" s="194"/>
      <c r="J183" s="196"/>
      <c r="K183" s="196"/>
      <c r="L183" s="196"/>
      <c r="M183" s="196"/>
      <c r="N183" s="196"/>
      <c r="O183" s="197"/>
      <c r="P183" s="197"/>
      <c r="Q183" s="197"/>
      <c r="R183" s="197"/>
      <c r="S183" s="197"/>
      <c r="T183" s="197"/>
      <c r="U183" s="198"/>
      <c r="V183" s="257"/>
      <c r="W183" s="258"/>
      <c r="X183" s="200"/>
      <c r="Y183" s="43"/>
      <c r="Z183" s="199"/>
      <c r="AA183" s="199"/>
      <c r="AB183" s="199"/>
      <c r="AC183" s="199"/>
      <c r="AD183" s="199"/>
      <c r="AE183" s="43"/>
      <c r="AF183" s="199"/>
      <c r="AG183" s="196"/>
      <c r="AH183" s="201"/>
      <c r="AI183" s="201"/>
      <c r="AJ183" s="201"/>
      <c r="AK183" s="43"/>
      <c r="AL183" s="43"/>
      <c r="AM183" s="43"/>
      <c r="AN183" s="64"/>
      <c r="AO183" s="64"/>
      <c r="AP183" s="202"/>
      <c r="AQ183" s="202"/>
      <c r="AR183" s="64"/>
    </row>
    <row r="184" spans="1:44" ht="15.75" customHeight="1" x14ac:dyDescent="0.2">
      <c r="A184" s="43"/>
      <c r="B184" s="43"/>
      <c r="C184" s="43"/>
      <c r="D184" s="43"/>
      <c r="E184" s="43"/>
      <c r="F184" s="43"/>
      <c r="G184" s="194"/>
      <c r="H184" s="194"/>
      <c r="I184" s="194"/>
      <c r="J184" s="196"/>
      <c r="K184" s="196"/>
      <c r="L184" s="196"/>
      <c r="M184" s="196"/>
      <c r="N184" s="196"/>
      <c r="O184" s="197"/>
      <c r="P184" s="197"/>
      <c r="Q184" s="197"/>
      <c r="R184" s="197"/>
      <c r="S184" s="197"/>
      <c r="T184" s="197"/>
      <c r="U184" s="198"/>
      <c r="V184" s="257"/>
      <c r="W184" s="258"/>
      <c r="X184" s="200"/>
      <c r="Y184" s="43"/>
      <c r="Z184" s="199"/>
      <c r="AA184" s="199"/>
      <c r="AB184" s="199"/>
      <c r="AC184" s="199"/>
      <c r="AD184" s="199"/>
      <c r="AE184" s="43"/>
      <c r="AF184" s="199"/>
      <c r="AG184" s="196"/>
      <c r="AH184" s="201"/>
      <c r="AI184" s="201"/>
      <c r="AJ184" s="201"/>
      <c r="AK184" s="43"/>
      <c r="AL184" s="43"/>
      <c r="AM184" s="43"/>
      <c r="AN184" s="64"/>
      <c r="AO184" s="64"/>
      <c r="AP184" s="202"/>
      <c r="AQ184" s="202"/>
      <c r="AR184" s="64"/>
    </row>
    <row r="185" spans="1:44" ht="15.75" customHeight="1" x14ac:dyDescent="0.2">
      <c r="A185" s="43"/>
      <c r="B185" s="43"/>
      <c r="C185" s="43"/>
      <c r="D185" s="43"/>
      <c r="E185" s="43"/>
      <c r="F185" s="43"/>
      <c r="G185" s="194"/>
      <c r="H185" s="194"/>
      <c r="I185" s="194"/>
      <c r="J185" s="196"/>
      <c r="K185" s="196"/>
      <c r="L185" s="196"/>
      <c r="M185" s="196"/>
      <c r="N185" s="196"/>
      <c r="O185" s="197"/>
      <c r="P185" s="197"/>
      <c r="Q185" s="197"/>
      <c r="R185" s="197"/>
      <c r="S185" s="197"/>
      <c r="T185" s="197"/>
      <c r="U185" s="198"/>
      <c r="V185" s="257"/>
      <c r="W185" s="258"/>
      <c r="X185" s="200"/>
      <c r="Y185" s="43"/>
      <c r="Z185" s="199"/>
      <c r="AA185" s="199"/>
      <c r="AB185" s="199"/>
      <c r="AC185" s="199"/>
      <c r="AD185" s="199"/>
      <c r="AE185" s="43"/>
      <c r="AF185" s="199"/>
      <c r="AG185" s="196"/>
      <c r="AH185" s="201"/>
      <c r="AI185" s="201"/>
      <c r="AJ185" s="201"/>
      <c r="AK185" s="43"/>
      <c r="AL185" s="43"/>
      <c r="AM185" s="43"/>
      <c r="AN185" s="64"/>
      <c r="AO185" s="64"/>
      <c r="AP185" s="202"/>
      <c r="AQ185" s="202"/>
      <c r="AR185" s="64"/>
    </row>
    <row r="186" spans="1:44" ht="15.75" customHeight="1" x14ac:dyDescent="0.2">
      <c r="A186" s="43"/>
      <c r="B186" s="43"/>
      <c r="C186" s="43"/>
      <c r="D186" s="43"/>
      <c r="E186" s="43"/>
      <c r="F186" s="43"/>
      <c r="G186" s="194"/>
      <c r="H186" s="194"/>
      <c r="I186" s="194"/>
      <c r="J186" s="196"/>
      <c r="K186" s="196"/>
      <c r="L186" s="196"/>
      <c r="M186" s="196"/>
      <c r="N186" s="196"/>
      <c r="O186" s="197"/>
      <c r="P186" s="197"/>
      <c r="Q186" s="197"/>
      <c r="R186" s="197"/>
      <c r="S186" s="197"/>
      <c r="T186" s="197"/>
      <c r="U186" s="198"/>
      <c r="V186" s="257"/>
      <c r="W186" s="258"/>
      <c r="X186" s="200"/>
      <c r="Y186" s="43"/>
      <c r="Z186" s="199"/>
      <c r="AA186" s="199"/>
      <c r="AB186" s="199"/>
      <c r="AC186" s="199"/>
      <c r="AD186" s="199"/>
      <c r="AE186" s="43"/>
      <c r="AF186" s="199"/>
      <c r="AG186" s="196"/>
      <c r="AH186" s="201"/>
      <c r="AI186" s="201"/>
      <c r="AJ186" s="201"/>
      <c r="AK186" s="43"/>
      <c r="AL186" s="43"/>
      <c r="AM186" s="43"/>
      <c r="AN186" s="64"/>
      <c r="AO186" s="64"/>
      <c r="AP186" s="202"/>
      <c r="AQ186" s="202"/>
      <c r="AR186" s="64"/>
    </row>
    <row r="187" spans="1:44" ht="15.75" customHeight="1" x14ac:dyDescent="0.2">
      <c r="A187" s="43"/>
      <c r="B187" s="43"/>
      <c r="C187" s="43"/>
      <c r="D187" s="43"/>
      <c r="E187" s="43"/>
      <c r="F187" s="43"/>
      <c r="G187" s="194"/>
      <c r="H187" s="194"/>
      <c r="I187" s="194"/>
      <c r="J187" s="196"/>
      <c r="K187" s="196"/>
      <c r="L187" s="196"/>
      <c r="M187" s="196"/>
      <c r="N187" s="196"/>
      <c r="O187" s="197"/>
      <c r="P187" s="197"/>
      <c r="Q187" s="197"/>
      <c r="R187" s="197"/>
      <c r="S187" s="197"/>
      <c r="T187" s="197"/>
      <c r="U187" s="198"/>
      <c r="V187" s="257"/>
      <c r="W187" s="258"/>
      <c r="X187" s="200"/>
      <c r="Y187" s="43"/>
      <c r="Z187" s="199"/>
      <c r="AA187" s="199"/>
      <c r="AB187" s="199"/>
      <c r="AC187" s="199"/>
      <c r="AD187" s="199"/>
      <c r="AE187" s="43"/>
      <c r="AF187" s="199"/>
      <c r="AG187" s="196"/>
      <c r="AH187" s="201"/>
      <c r="AI187" s="201"/>
      <c r="AJ187" s="201"/>
      <c r="AK187" s="43"/>
      <c r="AL187" s="43"/>
      <c r="AM187" s="43"/>
      <c r="AN187" s="64"/>
      <c r="AO187" s="64"/>
      <c r="AP187" s="202"/>
      <c r="AQ187" s="202"/>
      <c r="AR187" s="64"/>
    </row>
    <row r="188" spans="1:44" ht="15.75" customHeight="1" x14ac:dyDescent="0.2">
      <c r="A188" s="43"/>
      <c r="B188" s="43"/>
      <c r="C188" s="43"/>
      <c r="D188" s="43"/>
      <c r="E188" s="43"/>
      <c r="F188" s="43"/>
      <c r="G188" s="194"/>
      <c r="H188" s="194"/>
      <c r="I188" s="194"/>
      <c r="J188" s="196"/>
      <c r="K188" s="196"/>
      <c r="L188" s="196"/>
      <c r="M188" s="196"/>
      <c r="N188" s="196"/>
      <c r="O188" s="197"/>
      <c r="P188" s="197"/>
      <c r="Q188" s="197"/>
      <c r="R188" s="197"/>
      <c r="S188" s="197"/>
      <c r="T188" s="197"/>
      <c r="U188" s="198"/>
      <c r="V188" s="257"/>
      <c r="W188" s="258"/>
      <c r="X188" s="200"/>
      <c r="Y188" s="43"/>
      <c r="Z188" s="199"/>
      <c r="AA188" s="199"/>
      <c r="AB188" s="199"/>
      <c r="AC188" s="199"/>
      <c r="AD188" s="199"/>
      <c r="AE188" s="43"/>
      <c r="AF188" s="199"/>
      <c r="AG188" s="196"/>
      <c r="AH188" s="201"/>
      <c r="AI188" s="201"/>
      <c r="AJ188" s="201"/>
      <c r="AK188" s="43"/>
      <c r="AL188" s="43"/>
      <c r="AM188" s="43"/>
      <c r="AN188" s="64"/>
      <c r="AO188" s="64"/>
      <c r="AP188" s="202"/>
      <c r="AQ188" s="202"/>
      <c r="AR188" s="64"/>
    </row>
    <row r="189" spans="1:44" ht="15.75" customHeight="1" x14ac:dyDescent="0.2">
      <c r="A189" s="43"/>
      <c r="B189" s="43"/>
      <c r="C189" s="43"/>
      <c r="D189" s="43"/>
      <c r="E189" s="43"/>
      <c r="F189" s="43"/>
      <c r="G189" s="194"/>
      <c r="H189" s="194"/>
      <c r="I189" s="194"/>
      <c r="J189" s="196"/>
      <c r="K189" s="196"/>
      <c r="L189" s="196"/>
      <c r="M189" s="196"/>
      <c r="N189" s="196"/>
      <c r="O189" s="197"/>
      <c r="P189" s="197"/>
      <c r="Q189" s="197"/>
      <c r="R189" s="197"/>
      <c r="S189" s="197"/>
      <c r="T189" s="197"/>
      <c r="U189" s="198"/>
      <c r="V189" s="257"/>
      <c r="W189" s="258"/>
      <c r="X189" s="200"/>
      <c r="Y189" s="43"/>
      <c r="Z189" s="199"/>
      <c r="AA189" s="199"/>
      <c r="AB189" s="199"/>
      <c r="AC189" s="199"/>
      <c r="AD189" s="199"/>
      <c r="AE189" s="43"/>
      <c r="AF189" s="199"/>
      <c r="AG189" s="196"/>
      <c r="AH189" s="201"/>
      <c r="AI189" s="201"/>
      <c r="AJ189" s="201"/>
      <c r="AK189" s="43"/>
      <c r="AL189" s="43"/>
      <c r="AM189" s="43"/>
      <c r="AN189" s="64"/>
      <c r="AO189" s="64"/>
      <c r="AP189" s="202"/>
      <c r="AQ189" s="202"/>
      <c r="AR189" s="64"/>
    </row>
    <row r="190" spans="1:44" ht="15.75" customHeight="1" x14ac:dyDescent="0.2">
      <c r="A190" s="43"/>
      <c r="B190" s="43"/>
      <c r="C190" s="43"/>
      <c r="D190" s="43"/>
      <c r="E190" s="43"/>
      <c r="F190" s="43"/>
      <c r="G190" s="194"/>
      <c r="H190" s="194"/>
      <c r="I190" s="194"/>
      <c r="J190" s="196"/>
      <c r="K190" s="196"/>
      <c r="L190" s="196"/>
      <c r="M190" s="196"/>
      <c r="N190" s="196"/>
      <c r="O190" s="197"/>
      <c r="P190" s="197"/>
      <c r="Q190" s="197"/>
      <c r="R190" s="197"/>
      <c r="S190" s="197"/>
      <c r="T190" s="197"/>
      <c r="U190" s="198"/>
      <c r="V190" s="257"/>
      <c r="W190" s="258"/>
      <c r="X190" s="200"/>
      <c r="Y190" s="43"/>
      <c r="Z190" s="199"/>
      <c r="AA190" s="199"/>
      <c r="AB190" s="199"/>
      <c r="AC190" s="199"/>
      <c r="AD190" s="199"/>
      <c r="AE190" s="43"/>
      <c r="AF190" s="199"/>
      <c r="AG190" s="196"/>
      <c r="AH190" s="201"/>
      <c r="AI190" s="201"/>
      <c r="AJ190" s="201"/>
      <c r="AK190" s="43"/>
      <c r="AL190" s="43"/>
      <c r="AM190" s="43"/>
      <c r="AN190" s="64"/>
      <c r="AO190" s="64"/>
      <c r="AP190" s="202"/>
      <c r="AQ190" s="202"/>
      <c r="AR190" s="64"/>
    </row>
    <row r="191" spans="1:44" ht="15.75" customHeight="1" x14ac:dyDescent="0.2">
      <c r="A191" s="43"/>
      <c r="B191" s="43"/>
      <c r="C191" s="43"/>
      <c r="D191" s="43"/>
      <c r="E191" s="43"/>
      <c r="F191" s="43"/>
      <c r="G191" s="194"/>
      <c r="H191" s="194"/>
      <c r="I191" s="194"/>
      <c r="J191" s="196"/>
      <c r="K191" s="196"/>
      <c r="L191" s="196"/>
      <c r="M191" s="196"/>
      <c r="N191" s="196"/>
      <c r="O191" s="197"/>
      <c r="P191" s="197"/>
      <c r="Q191" s="197"/>
      <c r="R191" s="197"/>
      <c r="S191" s="197"/>
      <c r="T191" s="197"/>
      <c r="U191" s="198"/>
      <c r="V191" s="257"/>
      <c r="W191" s="258"/>
      <c r="X191" s="200"/>
      <c r="Y191" s="43"/>
      <c r="Z191" s="199"/>
      <c r="AA191" s="199"/>
      <c r="AB191" s="199"/>
      <c r="AC191" s="199"/>
      <c r="AD191" s="199"/>
      <c r="AE191" s="43"/>
      <c r="AF191" s="199"/>
      <c r="AG191" s="196"/>
      <c r="AH191" s="201"/>
      <c r="AI191" s="201"/>
      <c r="AJ191" s="201"/>
      <c r="AK191" s="43"/>
      <c r="AL191" s="43"/>
      <c r="AM191" s="43"/>
      <c r="AN191" s="64"/>
      <c r="AO191" s="64"/>
      <c r="AP191" s="202"/>
      <c r="AQ191" s="202"/>
      <c r="AR191" s="64"/>
    </row>
    <row r="192" spans="1:44" ht="15.75" customHeight="1" x14ac:dyDescent="0.2">
      <c r="A192" s="43"/>
      <c r="B192" s="43"/>
      <c r="C192" s="43"/>
      <c r="D192" s="43"/>
      <c r="E192" s="43"/>
      <c r="F192" s="43"/>
      <c r="G192" s="194"/>
      <c r="H192" s="194"/>
      <c r="I192" s="194"/>
      <c r="J192" s="196"/>
      <c r="K192" s="196"/>
      <c r="L192" s="196"/>
      <c r="M192" s="196"/>
      <c r="N192" s="196"/>
      <c r="O192" s="197"/>
      <c r="P192" s="197"/>
      <c r="Q192" s="197"/>
      <c r="R192" s="197"/>
      <c r="S192" s="197"/>
      <c r="T192" s="197"/>
      <c r="U192" s="198"/>
      <c r="V192" s="257"/>
      <c r="W192" s="258"/>
      <c r="X192" s="200"/>
      <c r="Y192" s="43"/>
      <c r="Z192" s="199"/>
      <c r="AA192" s="199"/>
      <c r="AB192" s="199"/>
      <c r="AC192" s="199"/>
      <c r="AD192" s="199"/>
      <c r="AE192" s="43"/>
      <c r="AF192" s="199"/>
      <c r="AG192" s="196"/>
      <c r="AH192" s="201"/>
      <c r="AI192" s="201"/>
      <c r="AJ192" s="201"/>
      <c r="AK192" s="43"/>
      <c r="AL192" s="43"/>
      <c r="AM192" s="43"/>
      <c r="AN192" s="64"/>
      <c r="AO192" s="64"/>
      <c r="AP192" s="202"/>
      <c r="AQ192" s="202"/>
      <c r="AR192" s="64"/>
    </row>
    <row r="193" spans="1:44" ht="15.75" customHeight="1" x14ac:dyDescent="0.2">
      <c r="A193" s="43"/>
      <c r="B193" s="43"/>
      <c r="C193" s="43"/>
      <c r="D193" s="43"/>
      <c r="E193" s="43"/>
      <c r="F193" s="43"/>
      <c r="G193" s="194"/>
      <c r="H193" s="194"/>
      <c r="I193" s="194"/>
      <c r="J193" s="196"/>
      <c r="K193" s="196"/>
      <c r="L193" s="196"/>
      <c r="M193" s="196"/>
      <c r="N193" s="196"/>
      <c r="O193" s="197"/>
      <c r="P193" s="197"/>
      <c r="Q193" s="197"/>
      <c r="R193" s="197"/>
      <c r="S193" s="197"/>
      <c r="T193" s="197"/>
      <c r="U193" s="198"/>
      <c r="V193" s="257"/>
      <c r="W193" s="258"/>
      <c r="X193" s="200"/>
      <c r="Y193" s="43"/>
      <c r="Z193" s="199"/>
      <c r="AA193" s="199"/>
      <c r="AB193" s="199"/>
      <c r="AC193" s="199"/>
      <c r="AD193" s="199"/>
      <c r="AE193" s="43"/>
      <c r="AF193" s="199"/>
      <c r="AG193" s="196"/>
      <c r="AH193" s="201"/>
      <c r="AI193" s="201"/>
      <c r="AJ193" s="201"/>
      <c r="AK193" s="43"/>
      <c r="AL193" s="43"/>
      <c r="AM193" s="43"/>
      <c r="AN193" s="64"/>
      <c r="AO193" s="64"/>
      <c r="AP193" s="202"/>
      <c r="AQ193" s="202"/>
      <c r="AR193" s="64"/>
    </row>
    <row r="194" spans="1:44" ht="15.75" customHeight="1" x14ac:dyDescent="0.2">
      <c r="A194" s="43"/>
      <c r="B194" s="43"/>
      <c r="C194" s="43"/>
      <c r="D194" s="43"/>
      <c r="E194" s="43"/>
      <c r="F194" s="43"/>
      <c r="G194" s="194"/>
      <c r="H194" s="194"/>
      <c r="I194" s="194"/>
      <c r="J194" s="196"/>
      <c r="K194" s="196"/>
      <c r="L194" s="196"/>
      <c r="M194" s="196"/>
      <c r="N194" s="196"/>
      <c r="O194" s="197"/>
      <c r="P194" s="197"/>
      <c r="Q194" s="197"/>
      <c r="R194" s="197"/>
      <c r="S194" s="197"/>
      <c r="T194" s="197"/>
      <c r="U194" s="198"/>
      <c r="V194" s="257"/>
      <c r="W194" s="258"/>
      <c r="X194" s="200"/>
      <c r="Y194" s="43"/>
      <c r="Z194" s="199"/>
      <c r="AA194" s="199"/>
      <c r="AB194" s="199"/>
      <c r="AC194" s="199"/>
      <c r="AD194" s="199"/>
      <c r="AE194" s="43"/>
      <c r="AF194" s="199"/>
      <c r="AG194" s="196"/>
      <c r="AH194" s="201"/>
      <c r="AI194" s="201"/>
      <c r="AJ194" s="201"/>
      <c r="AK194" s="43"/>
      <c r="AL194" s="43"/>
      <c r="AM194" s="43"/>
      <c r="AN194" s="64"/>
      <c r="AO194" s="64"/>
      <c r="AP194" s="202"/>
      <c r="AQ194" s="202"/>
      <c r="AR194" s="64"/>
    </row>
    <row r="195" spans="1:44" ht="15.75" customHeight="1" x14ac:dyDescent="0.2">
      <c r="A195" s="43"/>
      <c r="B195" s="43"/>
      <c r="C195" s="43"/>
      <c r="D195" s="43"/>
      <c r="E195" s="43"/>
      <c r="F195" s="43"/>
      <c r="G195" s="194"/>
      <c r="H195" s="194"/>
      <c r="I195" s="194"/>
      <c r="J195" s="196"/>
      <c r="K195" s="196"/>
      <c r="L195" s="196"/>
      <c r="M195" s="196"/>
      <c r="N195" s="196"/>
      <c r="O195" s="197"/>
      <c r="P195" s="197"/>
      <c r="Q195" s="197"/>
      <c r="R195" s="197"/>
      <c r="S195" s="197"/>
      <c r="T195" s="197"/>
      <c r="U195" s="198"/>
      <c r="V195" s="257"/>
      <c r="W195" s="258"/>
      <c r="X195" s="200"/>
      <c r="Y195" s="43"/>
      <c r="Z195" s="199"/>
      <c r="AA195" s="199"/>
      <c r="AB195" s="199"/>
      <c r="AC195" s="199"/>
      <c r="AD195" s="199"/>
      <c r="AE195" s="43"/>
      <c r="AF195" s="199"/>
      <c r="AG195" s="196"/>
      <c r="AH195" s="201"/>
      <c r="AI195" s="201"/>
      <c r="AJ195" s="201"/>
      <c r="AK195" s="43"/>
      <c r="AL195" s="43"/>
      <c r="AM195" s="43"/>
      <c r="AN195" s="64"/>
      <c r="AO195" s="64"/>
      <c r="AP195" s="202"/>
      <c r="AQ195" s="202"/>
      <c r="AR195" s="64"/>
    </row>
    <row r="196" spans="1:44" ht="15.75" customHeight="1" x14ac:dyDescent="0.2">
      <c r="A196" s="43"/>
      <c r="B196" s="43"/>
      <c r="C196" s="43"/>
      <c r="D196" s="43"/>
      <c r="E196" s="43"/>
      <c r="F196" s="43"/>
      <c r="G196" s="194"/>
      <c r="H196" s="194"/>
      <c r="I196" s="194"/>
      <c r="J196" s="196"/>
      <c r="K196" s="196"/>
      <c r="L196" s="196"/>
      <c r="M196" s="196"/>
      <c r="N196" s="196"/>
      <c r="O196" s="197"/>
      <c r="P196" s="197"/>
      <c r="Q196" s="197"/>
      <c r="R196" s="197"/>
      <c r="S196" s="197"/>
      <c r="T196" s="197"/>
      <c r="U196" s="198"/>
      <c r="V196" s="257"/>
      <c r="W196" s="258"/>
      <c r="X196" s="200"/>
      <c r="Y196" s="43"/>
      <c r="Z196" s="199"/>
      <c r="AA196" s="199"/>
      <c r="AB196" s="199"/>
      <c r="AC196" s="199"/>
      <c r="AD196" s="199"/>
      <c r="AE196" s="43"/>
      <c r="AF196" s="199"/>
      <c r="AG196" s="196"/>
      <c r="AH196" s="201"/>
      <c r="AI196" s="201"/>
      <c r="AJ196" s="201"/>
      <c r="AK196" s="43"/>
      <c r="AL196" s="43"/>
      <c r="AM196" s="43"/>
      <c r="AN196" s="64"/>
      <c r="AO196" s="64"/>
      <c r="AP196" s="202"/>
      <c r="AQ196" s="202"/>
      <c r="AR196" s="64"/>
    </row>
    <row r="197" spans="1:44" ht="15.75" customHeight="1" x14ac:dyDescent="0.2">
      <c r="A197" s="43"/>
      <c r="B197" s="43"/>
      <c r="C197" s="43"/>
      <c r="D197" s="43"/>
      <c r="E197" s="43"/>
      <c r="F197" s="43"/>
      <c r="G197" s="194"/>
      <c r="H197" s="194"/>
      <c r="I197" s="194"/>
      <c r="J197" s="196"/>
      <c r="K197" s="196"/>
      <c r="L197" s="196"/>
      <c r="M197" s="196"/>
      <c r="N197" s="196"/>
      <c r="O197" s="197"/>
      <c r="P197" s="197"/>
      <c r="Q197" s="197"/>
      <c r="R197" s="197"/>
      <c r="S197" s="197"/>
      <c r="T197" s="197"/>
      <c r="U197" s="198"/>
      <c r="V197" s="257"/>
      <c r="W197" s="258"/>
      <c r="X197" s="200"/>
      <c r="Y197" s="43"/>
      <c r="Z197" s="199"/>
      <c r="AA197" s="199"/>
      <c r="AB197" s="199"/>
      <c r="AC197" s="199"/>
      <c r="AD197" s="199"/>
      <c r="AE197" s="43"/>
      <c r="AF197" s="199"/>
      <c r="AG197" s="196"/>
      <c r="AH197" s="201"/>
      <c r="AI197" s="201"/>
      <c r="AJ197" s="201"/>
      <c r="AK197" s="43"/>
      <c r="AL197" s="43"/>
      <c r="AM197" s="43"/>
      <c r="AN197" s="64"/>
      <c r="AO197" s="64"/>
      <c r="AP197" s="202"/>
      <c r="AQ197" s="202"/>
      <c r="AR197" s="64"/>
    </row>
    <row r="198" spans="1:44" ht="15.75" customHeight="1" x14ac:dyDescent="0.2">
      <c r="A198" s="43"/>
      <c r="B198" s="43"/>
      <c r="C198" s="43"/>
      <c r="D198" s="43"/>
      <c r="E198" s="43"/>
      <c r="F198" s="43"/>
      <c r="G198" s="194"/>
      <c r="H198" s="194"/>
      <c r="I198" s="194"/>
      <c r="J198" s="196"/>
      <c r="K198" s="196"/>
      <c r="L198" s="196"/>
      <c r="M198" s="196"/>
      <c r="N198" s="196"/>
      <c r="O198" s="197"/>
      <c r="P198" s="197"/>
      <c r="Q198" s="197"/>
      <c r="R198" s="197"/>
      <c r="S198" s="197"/>
      <c r="T198" s="197"/>
      <c r="U198" s="198"/>
      <c r="V198" s="257"/>
      <c r="W198" s="258"/>
      <c r="X198" s="200"/>
      <c r="Y198" s="43"/>
      <c r="Z198" s="199"/>
      <c r="AA198" s="199"/>
      <c r="AB198" s="199"/>
      <c r="AC198" s="199"/>
      <c r="AD198" s="199"/>
      <c r="AE198" s="43"/>
      <c r="AF198" s="199"/>
      <c r="AG198" s="196"/>
      <c r="AH198" s="201"/>
      <c r="AI198" s="201"/>
      <c r="AJ198" s="201"/>
      <c r="AK198" s="43"/>
      <c r="AL198" s="43"/>
      <c r="AM198" s="43"/>
      <c r="AN198" s="64"/>
      <c r="AO198" s="64"/>
      <c r="AP198" s="202"/>
      <c r="AQ198" s="202"/>
      <c r="AR198" s="64"/>
    </row>
    <row r="199" spans="1:44" ht="15.75" customHeight="1" x14ac:dyDescent="0.2">
      <c r="A199" s="43"/>
      <c r="B199" s="43"/>
      <c r="C199" s="43"/>
      <c r="D199" s="43"/>
      <c r="E199" s="43"/>
      <c r="F199" s="43"/>
      <c r="G199" s="194"/>
      <c r="H199" s="194"/>
      <c r="I199" s="194"/>
      <c r="J199" s="196"/>
      <c r="K199" s="196"/>
      <c r="L199" s="196"/>
      <c r="M199" s="196"/>
      <c r="N199" s="196"/>
      <c r="O199" s="197"/>
      <c r="P199" s="197"/>
      <c r="Q199" s="197"/>
      <c r="R199" s="197"/>
      <c r="S199" s="197"/>
      <c r="T199" s="197"/>
      <c r="U199" s="198"/>
      <c r="V199" s="257"/>
      <c r="W199" s="258"/>
      <c r="X199" s="200"/>
      <c r="Y199" s="43"/>
      <c r="Z199" s="199"/>
      <c r="AA199" s="199"/>
      <c r="AB199" s="199"/>
      <c r="AC199" s="199"/>
      <c r="AD199" s="199"/>
      <c r="AE199" s="43"/>
      <c r="AF199" s="199"/>
      <c r="AG199" s="196"/>
      <c r="AH199" s="201"/>
      <c r="AI199" s="201"/>
      <c r="AJ199" s="201"/>
      <c r="AK199" s="43"/>
      <c r="AL199" s="43"/>
      <c r="AM199" s="43"/>
      <c r="AN199" s="64"/>
      <c r="AO199" s="64"/>
      <c r="AP199" s="202"/>
      <c r="AQ199" s="202"/>
      <c r="AR199" s="64"/>
    </row>
    <row r="200" spans="1:44" ht="15.75" customHeight="1" x14ac:dyDescent="0.2">
      <c r="A200" s="43"/>
      <c r="B200" s="43"/>
      <c r="C200" s="43"/>
      <c r="D200" s="43"/>
      <c r="E200" s="43"/>
      <c r="F200" s="43"/>
      <c r="G200" s="194"/>
      <c r="H200" s="194"/>
      <c r="I200" s="194"/>
      <c r="J200" s="196"/>
      <c r="K200" s="196"/>
      <c r="L200" s="196"/>
      <c r="M200" s="196"/>
      <c r="N200" s="196"/>
      <c r="O200" s="197"/>
      <c r="P200" s="197"/>
      <c r="Q200" s="197"/>
      <c r="R200" s="197"/>
      <c r="S200" s="197"/>
      <c r="T200" s="197"/>
      <c r="U200" s="198"/>
      <c r="V200" s="257"/>
      <c r="W200" s="258"/>
      <c r="X200" s="200"/>
      <c r="Y200" s="43"/>
      <c r="Z200" s="199"/>
      <c r="AA200" s="199"/>
      <c r="AB200" s="199"/>
      <c r="AC200" s="199"/>
      <c r="AD200" s="199"/>
      <c r="AE200" s="43"/>
      <c r="AF200" s="199"/>
      <c r="AG200" s="196"/>
      <c r="AH200" s="201"/>
      <c r="AI200" s="201"/>
      <c r="AJ200" s="201"/>
      <c r="AK200" s="43"/>
      <c r="AL200" s="43"/>
      <c r="AM200" s="43"/>
      <c r="AN200" s="64"/>
      <c r="AO200" s="64"/>
      <c r="AP200" s="202"/>
      <c r="AQ200" s="202"/>
      <c r="AR200" s="64"/>
    </row>
    <row r="201" spans="1:44" ht="15.75" customHeight="1" x14ac:dyDescent="0.2">
      <c r="A201" s="43"/>
      <c r="B201" s="43"/>
      <c r="C201" s="43"/>
      <c r="D201" s="43"/>
      <c r="E201" s="43"/>
      <c r="F201" s="43"/>
      <c r="G201" s="194"/>
      <c r="H201" s="194"/>
      <c r="I201" s="194"/>
      <c r="J201" s="196"/>
      <c r="K201" s="196"/>
      <c r="L201" s="196"/>
      <c r="M201" s="196"/>
      <c r="N201" s="196"/>
      <c r="O201" s="197"/>
      <c r="P201" s="197"/>
      <c r="Q201" s="197"/>
      <c r="R201" s="197"/>
      <c r="S201" s="197"/>
      <c r="T201" s="197"/>
      <c r="U201" s="198"/>
      <c r="V201" s="257"/>
      <c r="W201" s="258"/>
      <c r="X201" s="200"/>
      <c r="Y201" s="43"/>
      <c r="Z201" s="199"/>
      <c r="AA201" s="199"/>
      <c r="AB201" s="199"/>
      <c r="AC201" s="199"/>
      <c r="AD201" s="199"/>
      <c r="AE201" s="43"/>
      <c r="AF201" s="199"/>
      <c r="AG201" s="196"/>
      <c r="AH201" s="201"/>
      <c r="AI201" s="201"/>
      <c r="AJ201" s="201"/>
      <c r="AK201" s="43"/>
      <c r="AL201" s="43"/>
      <c r="AM201" s="43"/>
      <c r="AN201" s="64"/>
      <c r="AO201" s="64"/>
      <c r="AP201" s="202"/>
      <c r="AQ201" s="202"/>
      <c r="AR201" s="64"/>
    </row>
    <row r="202" spans="1:44" ht="15.75" customHeight="1" x14ac:dyDescent="0.2">
      <c r="A202" s="43"/>
      <c r="B202" s="43"/>
      <c r="C202" s="43"/>
      <c r="D202" s="43"/>
      <c r="E202" s="43"/>
      <c r="F202" s="43"/>
      <c r="G202" s="194"/>
      <c r="H202" s="194"/>
      <c r="I202" s="194"/>
      <c r="J202" s="196"/>
      <c r="K202" s="196"/>
      <c r="L202" s="196"/>
      <c r="M202" s="196"/>
      <c r="N202" s="196"/>
      <c r="O202" s="197"/>
      <c r="P202" s="197"/>
      <c r="Q202" s="197"/>
      <c r="R202" s="197"/>
      <c r="S202" s="197"/>
      <c r="T202" s="197"/>
      <c r="U202" s="198"/>
      <c r="V202" s="257"/>
      <c r="W202" s="258"/>
      <c r="X202" s="200"/>
      <c r="Y202" s="43"/>
      <c r="Z202" s="199"/>
      <c r="AA202" s="199"/>
      <c r="AB202" s="199"/>
      <c r="AC202" s="199"/>
      <c r="AD202" s="199"/>
      <c r="AE202" s="43"/>
      <c r="AF202" s="199"/>
      <c r="AG202" s="196"/>
      <c r="AH202" s="201"/>
      <c r="AI202" s="201"/>
      <c r="AJ202" s="201"/>
      <c r="AK202" s="43"/>
      <c r="AL202" s="43"/>
      <c r="AM202" s="43"/>
      <c r="AN202" s="64"/>
      <c r="AO202" s="64"/>
      <c r="AP202" s="202"/>
      <c r="AQ202" s="202"/>
      <c r="AR202" s="64"/>
    </row>
    <row r="203" spans="1:44" ht="15.75" customHeight="1" x14ac:dyDescent="0.2">
      <c r="A203" s="43"/>
      <c r="B203" s="43"/>
      <c r="C203" s="43"/>
      <c r="D203" s="43"/>
      <c r="E203" s="43"/>
      <c r="F203" s="43"/>
      <c r="G203" s="194"/>
      <c r="H203" s="194"/>
      <c r="I203" s="194"/>
      <c r="J203" s="196"/>
      <c r="K203" s="196"/>
      <c r="L203" s="196"/>
      <c r="M203" s="196"/>
      <c r="N203" s="196"/>
      <c r="O203" s="197"/>
      <c r="P203" s="197"/>
      <c r="Q203" s="197"/>
      <c r="R203" s="197"/>
      <c r="S203" s="197"/>
      <c r="T203" s="197"/>
      <c r="U203" s="198"/>
      <c r="V203" s="257"/>
      <c r="W203" s="258"/>
      <c r="X203" s="200"/>
      <c r="Y203" s="43"/>
      <c r="Z203" s="199"/>
      <c r="AA203" s="199"/>
      <c r="AB203" s="199"/>
      <c r="AC203" s="199"/>
      <c r="AD203" s="199"/>
      <c r="AE203" s="43"/>
      <c r="AF203" s="199"/>
      <c r="AG203" s="196"/>
      <c r="AH203" s="201"/>
      <c r="AI203" s="201"/>
      <c r="AJ203" s="201"/>
      <c r="AK203" s="43"/>
      <c r="AL203" s="43"/>
      <c r="AM203" s="43"/>
      <c r="AN203" s="64"/>
      <c r="AO203" s="64"/>
      <c r="AP203" s="202"/>
      <c r="AQ203" s="202"/>
      <c r="AR203" s="64"/>
    </row>
    <row r="204" spans="1:44" ht="15.75" customHeight="1" x14ac:dyDescent="0.2">
      <c r="A204" s="43"/>
      <c r="B204" s="43"/>
      <c r="C204" s="43"/>
      <c r="D204" s="43"/>
      <c r="E204" s="43"/>
      <c r="F204" s="43"/>
      <c r="G204" s="194"/>
      <c r="H204" s="194"/>
      <c r="I204" s="194"/>
      <c r="J204" s="196"/>
      <c r="K204" s="196"/>
      <c r="L204" s="196"/>
      <c r="M204" s="196"/>
      <c r="N204" s="196"/>
      <c r="O204" s="197"/>
      <c r="P204" s="197"/>
      <c r="Q204" s="197"/>
      <c r="R204" s="197"/>
      <c r="S204" s="197"/>
      <c r="T204" s="197"/>
      <c r="U204" s="198"/>
      <c r="V204" s="257"/>
      <c r="W204" s="258"/>
      <c r="X204" s="200"/>
      <c r="Y204" s="43"/>
      <c r="Z204" s="199"/>
      <c r="AA204" s="199"/>
      <c r="AB204" s="199"/>
      <c r="AC204" s="199"/>
      <c r="AD204" s="199"/>
      <c r="AE204" s="43"/>
      <c r="AF204" s="199"/>
      <c r="AG204" s="196"/>
      <c r="AH204" s="201"/>
      <c r="AI204" s="201"/>
      <c r="AJ204" s="201"/>
      <c r="AK204" s="43"/>
      <c r="AL204" s="43"/>
      <c r="AM204" s="43"/>
      <c r="AN204" s="64"/>
      <c r="AO204" s="64"/>
      <c r="AP204" s="202"/>
      <c r="AQ204" s="202"/>
      <c r="AR204" s="64"/>
    </row>
    <row r="205" spans="1:44" ht="15.75" customHeight="1" x14ac:dyDescent="0.2">
      <c r="A205" s="43"/>
      <c r="B205" s="43"/>
      <c r="C205" s="43"/>
      <c r="D205" s="43"/>
      <c r="E205" s="43"/>
      <c r="F205" s="43"/>
      <c r="G205" s="194"/>
      <c r="H205" s="194"/>
      <c r="I205" s="194"/>
      <c r="J205" s="196"/>
      <c r="K205" s="196"/>
      <c r="L205" s="196"/>
      <c r="M205" s="196"/>
      <c r="N205" s="196"/>
      <c r="O205" s="197"/>
      <c r="P205" s="197"/>
      <c r="Q205" s="197"/>
      <c r="R205" s="197"/>
      <c r="S205" s="197"/>
      <c r="T205" s="197"/>
      <c r="U205" s="198"/>
      <c r="V205" s="257"/>
      <c r="W205" s="258"/>
      <c r="X205" s="200"/>
      <c r="Y205" s="43"/>
      <c r="Z205" s="199"/>
      <c r="AA205" s="199"/>
      <c r="AB205" s="199"/>
      <c r="AC205" s="199"/>
      <c r="AD205" s="199"/>
      <c r="AE205" s="43"/>
      <c r="AF205" s="199"/>
      <c r="AG205" s="196"/>
      <c r="AH205" s="201"/>
      <c r="AI205" s="201"/>
      <c r="AJ205" s="201"/>
      <c r="AK205" s="43"/>
      <c r="AL205" s="43"/>
      <c r="AM205" s="43"/>
      <c r="AN205" s="64"/>
      <c r="AO205" s="64"/>
      <c r="AP205" s="202"/>
      <c r="AQ205" s="202"/>
      <c r="AR205" s="64"/>
    </row>
    <row r="206" spans="1:44" ht="15.75" customHeight="1" x14ac:dyDescent="0.2">
      <c r="A206" s="43"/>
      <c r="B206" s="43"/>
      <c r="C206" s="43"/>
      <c r="D206" s="43"/>
      <c r="E206" s="43"/>
      <c r="F206" s="43"/>
      <c r="G206" s="194"/>
      <c r="H206" s="194"/>
      <c r="I206" s="194"/>
      <c r="J206" s="196"/>
      <c r="K206" s="196"/>
      <c r="L206" s="196"/>
      <c r="M206" s="196"/>
      <c r="N206" s="196"/>
      <c r="O206" s="197"/>
      <c r="P206" s="197"/>
      <c r="Q206" s="197"/>
      <c r="R206" s="197"/>
      <c r="S206" s="197"/>
      <c r="T206" s="197"/>
      <c r="U206" s="198"/>
      <c r="V206" s="257"/>
      <c r="W206" s="258"/>
      <c r="X206" s="200"/>
      <c r="Y206" s="43"/>
      <c r="Z206" s="199"/>
      <c r="AA206" s="199"/>
      <c r="AB206" s="199"/>
      <c r="AC206" s="199"/>
      <c r="AD206" s="199"/>
      <c r="AE206" s="43"/>
      <c r="AF206" s="199"/>
      <c r="AG206" s="196"/>
      <c r="AH206" s="201"/>
      <c r="AI206" s="201"/>
      <c r="AJ206" s="201"/>
      <c r="AK206" s="43"/>
      <c r="AL206" s="43"/>
      <c r="AM206" s="43"/>
      <c r="AN206" s="64"/>
      <c r="AO206" s="64"/>
      <c r="AP206" s="202"/>
      <c r="AQ206" s="202"/>
      <c r="AR206" s="64"/>
    </row>
    <row r="207" spans="1:44" ht="15.75" customHeight="1" x14ac:dyDescent="0.2">
      <c r="A207" s="43"/>
      <c r="B207" s="43"/>
      <c r="C207" s="43"/>
      <c r="D207" s="43"/>
      <c r="E207" s="43"/>
      <c r="F207" s="43"/>
      <c r="G207" s="194"/>
      <c r="H207" s="194"/>
      <c r="I207" s="194"/>
      <c r="J207" s="196"/>
      <c r="K207" s="196"/>
      <c r="L207" s="196"/>
      <c r="M207" s="196"/>
      <c r="N207" s="196"/>
      <c r="O207" s="197"/>
      <c r="P207" s="197"/>
      <c r="Q207" s="197"/>
      <c r="R207" s="197"/>
      <c r="S207" s="197"/>
      <c r="T207" s="197"/>
      <c r="U207" s="198"/>
      <c r="V207" s="257"/>
      <c r="W207" s="258"/>
      <c r="X207" s="200"/>
      <c r="Y207" s="43"/>
      <c r="Z207" s="199"/>
      <c r="AA207" s="199"/>
      <c r="AB207" s="199"/>
      <c r="AC207" s="199"/>
      <c r="AD207" s="199"/>
      <c r="AE207" s="43"/>
      <c r="AF207" s="199"/>
      <c r="AG207" s="196"/>
      <c r="AH207" s="201"/>
      <c r="AI207" s="201"/>
      <c r="AJ207" s="201"/>
      <c r="AK207" s="43"/>
      <c r="AL207" s="43"/>
      <c r="AM207" s="43"/>
      <c r="AN207" s="64"/>
      <c r="AO207" s="64"/>
      <c r="AP207" s="202"/>
      <c r="AQ207" s="202"/>
      <c r="AR207" s="64"/>
    </row>
    <row r="208" spans="1:44" ht="15.75" customHeight="1" x14ac:dyDescent="0.2">
      <c r="A208" s="43"/>
      <c r="B208" s="43"/>
      <c r="C208" s="43"/>
      <c r="D208" s="43"/>
      <c r="E208" s="43"/>
      <c r="F208" s="43"/>
      <c r="G208" s="194"/>
      <c r="H208" s="194"/>
      <c r="I208" s="194"/>
      <c r="J208" s="196"/>
      <c r="K208" s="196"/>
      <c r="L208" s="196"/>
      <c r="M208" s="196"/>
      <c r="N208" s="196"/>
      <c r="O208" s="197"/>
      <c r="P208" s="197"/>
      <c r="Q208" s="197"/>
      <c r="R208" s="197"/>
      <c r="S208" s="197"/>
      <c r="T208" s="197"/>
      <c r="U208" s="198"/>
      <c r="V208" s="257"/>
      <c r="W208" s="258"/>
      <c r="X208" s="200"/>
      <c r="Y208" s="43"/>
      <c r="Z208" s="199"/>
      <c r="AA208" s="199"/>
      <c r="AB208" s="199"/>
      <c r="AC208" s="199"/>
      <c r="AD208" s="199"/>
      <c r="AE208" s="43"/>
      <c r="AF208" s="199"/>
      <c r="AG208" s="196"/>
      <c r="AH208" s="201"/>
      <c r="AI208" s="201"/>
      <c r="AJ208" s="201"/>
      <c r="AK208" s="43"/>
      <c r="AL208" s="43"/>
      <c r="AM208" s="43"/>
      <c r="AN208" s="64"/>
      <c r="AO208" s="64"/>
      <c r="AP208" s="202"/>
      <c r="AQ208" s="202"/>
      <c r="AR208" s="64"/>
    </row>
    <row r="209" spans="1:44" ht="15.75" customHeight="1" x14ac:dyDescent="0.2">
      <c r="A209" s="43"/>
      <c r="B209" s="43"/>
      <c r="C209" s="43"/>
      <c r="D209" s="43"/>
      <c r="E209" s="43"/>
      <c r="F209" s="43"/>
      <c r="G209" s="194"/>
      <c r="H209" s="194"/>
      <c r="I209" s="194"/>
      <c r="J209" s="196"/>
      <c r="K209" s="196"/>
      <c r="L209" s="196"/>
      <c r="M209" s="196"/>
      <c r="N209" s="196"/>
      <c r="O209" s="197"/>
      <c r="P209" s="197"/>
      <c r="Q209" s="197"/>
      <c r="R209" s="197"/>
      <c r="S209" s="197"/>
      <c r="T209" s="197"/>
      <c r="U209" s="198"/>
      <c r="V209" s="257"/>
      <c r="W209" s="258"/>
      <c r="X209" s="200"/>
      <c r="Y209" s="43"/>
      <c r="Z209" s="199"/>
      <c r="AA209" s="199"/>
      <c r="AB209" s="199"/>
      <c r="AC209" s="199"/>
      <c r="AD209" s="199"/>
      <c r="AE209" s="43"/>
      <c r="AF209" s="199"/>
      <c r="AG209" s="196"/>
      <c r="AH209" s="201"/>
      <c r="AI209" s="201"/>
      <c r="AJ209" s="201"/>
      <c r="AK209" s="43"/>
      <c r="AL209" s="43"/>
      <c r="AM209" s="43"/>
      <c r="AN209" s="64"/>
      <c r="AO209" s="64"/>
      <c r="AP209" s="202"/>
      <c r="AQ209" s="202"/>
      <c r="AR209" s="64"/>
    </row>
    <row r="210" spans="1:44" ht="15.75" customHeight="1" x14ac:dyDescent="0.2">
      <c r="A210" s="43"/>
      <c r="B210" s="43"/>
      <c r="C210" s="43"/>
      <c r="D210" s="43"/>
      <c r="E210" s="43"/>
      <c r="F210" s="43"/>
      <c r="G210" s="194"/>
      <c r="H210" s="194"/>
      <c r="I210" s="194"/>
      <c r="J210" s="196"/>
      <c r="K210" s="196"/>
      <c r="L210" s="196"/>
      <c r="M210" s="196"/>
      <c r="N210" s="196"/>
      <c r="O210" s="197"/>
      <c r="P210" s="197"/>
      <c r="Q210" s="197"/>
      <c r="R210" s="197"/>
      <c r="S210" s="197"/>
      <c r="T210" s="197"/>
      <c r="U210" s="198"/>
      <c r="V210" s="257"/>
      <c r="W210" s="258"/>
      <c r="X210" s="200"/>
      <c r="Y210" s="43"/>
      <c r="Z210" s="199"/>
      <c r="AA210" s="199"/>
      <c r="AB210" s="199"/>
      <c r="AC210" s="199"/>
      <c r="AD210" s="199"/>
      <c r="AE210" s="43"/>
      <c r="AF210" s="199"/>
      <c r="AG210" s="196"/>
      <c r="AH210" s="201"/>
      <c r="AI210" s="201"/>
      <c r="AJ210" s="201"/>
      <c r="AK210" s="43"/>
      <c r="AL210" s="43"/>
      <c r="AM210" s="43"/>
      <c r="AN210" s="64"/>
      <c r="AO210" s="64"/>
      <c r="AP210" s="202"/>
      <c r="AQ210" s="202"/>
      <c r="AR210" s="64"/>
    </row>
    <row r="211" spans="1:44" ht="15.75" customHeight="1" x14ac:dyDescent="0.2">
      <c r="A211" s="43"/>
      <c r="B211" s="43"/>
      <c r="C211" s="43"/>
      <c r="D211" s="43"/>
      <c r="E211" s="43"/>
      <c r="F211" s="43"/>
      <c r="G211" s="194"/>
      <c r="H211" s="194"/>
      <c r="I211" s="194"/>
      <c r="J211" s="196"/>
      <c r="K211" s="196"/>
      <c r="L211" s="196"/>
      <c r="M211" s="196"/>
      <c r="N211" s="196"/>
      <c r="O211" s="197"/>
      <c r="P211" s="197"/>
      <c r="Q211" s="197"/>
      <c r="R211" s="197"/>
      <c r="S211" s="197"/>
      <c r="T211" s="197"/>
      <c r="U211" s="198"/>
      <c r="V211" s="257"/>
      <c r="W211" s="258"/>
      <c r="X211" s="200"/>
      <c r="Y211" s="43"/>
      <c r="Z211" s="199"/>
      <c r="AA211" s="199"/>
      <c r="AB211" s="199"/>
      <c r="AC211" s="199"/>
      <c r="AD211" s="199"/>
      <c r="AE211" s="43"/>
      <c r="AF211" s="199"/>
      <c r="AG211" s="196"/>
      <c r="AH211" s="201"/>
      <c r="AI211" s="201"/>
      <c r="AJ211" s="201"/>
      <c r="AK211" s="43"/>
      <c r="AL211" s="43"/>
      <c r="AM211" s="43"/>
      <c r="AN211" s="64"/>
      <c r="AO211" s="64"/>
      <c r="AP211" s="202"/>
      <c r="AQ211" s="202"/>
      <c r="AR211" s="64"/>
    </row>
    <row r="212" spans="1:44" ht="15.75" customHeight="1" x14ac:dyDescent="0.2">
      <c r="A212" s="43"/>
      <c r="B212" s="43"/>
      <c r="C212" s="43"/>
      <c r="D212" s="43"/>
      <c r="E212" s="43"/>
      <c r="F212" s="43"/>
      <c r="G212" s="194"/>
      <c r="H212" s="194"/>
      <c r="I212" s="194"/>
      <c r="J212" s="196"/>
      <c r="K212" s="196"/>
      <c r="L212" s="196"/>
      <c r="M212" s="196"/>
      <c r="N212" s="196"/>
      <c r="O212" s="197"/>
      <c r="P212" s="197"/>
      <c r="Q212" s="197"/>
      <c r="R212" s="197"/>
      <c r="S212" s="197"/>
      <c r="T212" s="197"/>
      <c r="U212" s="198"/>
      <c r="V212" s="257"/>
      <c r="W212" s="258"/>
      <c r="X212" s="200"/>
      <c r="Y212" s="43"/>
      <c r="Z212" s="199"/>
      <c r="AA212" s="199"/>
      <c r="AB212" s="199"/>
      <c r="AC212" s="199"/>
      <c r="AD212" s="199"/>
      <c r="AE212" s="43"/>
      <c r="AF212" s="199"/>
      <c r="AG212" s="196"/>
      <c r="AH212" s="201"/>
      <c r="AI212" s="201"/>
      <c r="AJ212" s="201"/>
      <c r="AK212" s="43"/>
      <c r="AL212" s="43"/>
      <c r="AM212" s="43"/>
      <c r="AN212" s="64"/>
      <c r="AO212" s="64"/>
      <c r="AP212" s="202"/>
      <c r="AQ212" s="202"/>
      <c r="AR212" s="64"/>
    </row>
    <row r="213" spans="1:44" ht="15.75" customHeight="1" x14ac:dyDescent="0.2">
      <c r="A213" s="43"/>
      <c r="B213" s="43"/>
      <c r="C213" s="43"/>
      <c r="D213" s="43"/>
      <c r="E213" s="43"/>
      <c r="F213" s="43"/>
      <c r="G213" s="194"/>
      <c r="H213" s="194"/>
      <c r="I213" s="194"/>
      <c r="J213" s="196"/>
      <c r="K213" s="196"/>
      <c r="L213" s="196"/>
      <c r="M213" s="196"/>
      <c r="N213" s="196"/>
      <c r="O213" s="197"/>
      <c r="P213" s="197"/>
      <c r="Q213" s="197"/>
      <c r="R213" s="197"/>
      <c r="S213" s="197"/>
      <c r="T213" s="197"/>
      <c r="U213" s="198"/>
      <c r="V213" s="257"/>
      <c r="W213" s="258"/>
      <c r="X213" s="200"/>
      <c r="Y213" s="43"/>
      <c r="Z213" s="199"/>
      <c r="AA213" s="199"/>
      <c r="AB213" s="199"/>
      <c r="AC213" s="199"/>
      <c r="AD213" s="199"/>
      <c r="AE213" s="43"/>
      <c r="AF213" s="199"/>
      <c r="AG213" s="196"/>
      <c r="AH213" s="201"/>
      <c r="AI213" s="201"/>
      <c r="AJ213" s="201"/>
      <c r="AK213" s="43"/>
      <c r="AL213" s="43"/>
      <c r="AM213" s="43"/>
      <c r="AN213" s="64"/>
      <c r="AO213" s="64"/>
      <c r="AP213" s="202"/>
      <c r="AQ213" s="202"/>
      <c r="AR213" s="64"/>
    </row>
    <row r="214" spans="1:44" ht="15.75" customHeight="1" x14ac:dyDescent="0.2">
      <c r="A214" s="43"/>
      <c r="B214" s="43"/>
      <c r="C214" s="43"/>
      <c r="D214" s="43"/>
      <c r="E214" s="43"/>
      <c r="F214" s="43"/>
      <c r="G214" s="194"/>
      <c r="H214" s="194"/>
      <c r="I214" s="194"/>
      <c r="J214" s="196"/>
      <c r="K214" s="196"/>
      <c r="L214" s="196"/>
      <c r="M214" s="196"/>
      <c r="N214" s="196"/>
      <c r="O214" s="197"/>
      <c r="P214" s="197"/>
      <c r="Q214" s="197"/>
      <c r="R214" s="197"/>
      <c r="S214" s="197"/>
      <c r="T214" s="197"/>
      <c r="U214" s="198"/>
      <c r="V214" s="257"/>
      <c r="W214" s="258"/>
      <c r="X214" s="200"/>
      <c r="Y214" s="43"/>
      <c r="Z214" s="199"/>
      <c r="AA214" s="199"/>
      <c r="AB214" s="199"/>
      <c r="AC214" s="199"/>
      <c r="AD214" s="199"/>
      <c r="AE214" s="43"/>
      <c r="AF214" s="199"/>
      <c r="AG214" s="196"/>
      <c r="AH214" s="201"/>
      <c r="AI214" s="201"/>
      <c r="AJ214" s="201"/>
      <c r="AK214" s="43"/>
      <c r="AL214" s="43"/>
      <c r="AM214" s="43"/>
      <c r="AN214" s="64"/>
      <c r="AO214" s="64"/>
      <c r="AP214" s="202"/>
      <c r="AQ214" s="202"/>
      <c r="AR214" s="64"/>
    </row>
    <row r="215" spans="1:44" ht="15.75" customHeight="1" x14ac:dyDescent="0.2">
      <c r="A215" s="43"/>
      <c r="B215" s="43"/>
      <c r="C215" s="43"/>
      <c r="D215" s="43"/>
      <c r="E215" s="43"/>
      <c r="F215" s="43"/>
      <c r="G215" s="194"/>
      <c r="H215" s="194"/>
      <c r="I215" s="194"/>
      <c r="J215" s="196"/>
      <c r="K215" s="196"/>
      <c r="L215" s="196"/>
      <c r="M215" s="196"/>
      <c r="N215" s="196"/>
      <c r="O215" s="197"/>
      <c r="P215" s="197"/>
      <c r="Q215" s="197"/>
      <c r="R215" s="197"/>
      <c r="S215" s="197"/>
      <c r="T215" s="197"/>
      <c r="U215" s="198"/>
      <c r="V215" s="257"/>
      <c r="W215" s="258"/>
      <c r="X215" s="200"/>
      <c r="Y215" s="43"/>
      <c r="Z215" s="199"/>
      <c r="AA215" s="199"/>
      <c r="AB215" s="199"/>
      <c r="AC215" s="199"/>
      <c r="AD215" s="199"/>
      <c r="AE215" s="43"/>
      <c r="AF215" s="199"/>
      <c r="AG215" s="196"/>
      <c r="AH215" s="201"/>
      <c r="AI215" s="201"/>
      <c r="AJ215" s="201"/>
      <c r="AK215" s="43"/>
      <c r="AL215" s="43"/>
      <c r="AM215" s="43"/>
      <c r="AN215" s="64"/>
      <c r="AO215" s="64"/>
      <c r="AP215" s="202"/>
      <c r="AQ215" s="202"/>
      <c r="AR215" s="64"/>
    </row>
    <row r="216" spans="1:44" ht="15.75" customHeight="1" x14ac:dyDescent="0.2">
      <c r="A216" s="43"/>
      <c r="B216" s="43"/>
      <c r="C216" s="43"/>
      <c r="D216" s="43"/>
      <c r="E216" s="43"/>
      <c r="F216" s="43"/>
      <c r="G216" s="194"/>
      <c r="H216" s="194"/>
      <c r="I216" s="194"/>
      <c r="J216" s="196"/>
      <c r="K216" s="196"/>
      <c r="L216" s="196"/>
      <c r="M216" s="196"/>
      <c r="N216" s="196"/>
      <c r="O216" s="197"/>
      <c r="P216" s="197"/>
      <c r="Q216" s="197"/>
      <c r="R216" s="197"/>
      <c r="S216" s="197"/>
      <c r="T216" s="197"/>
      <c r="U216" s="198"/>
      <c r="V216" s="257"/>
      <c r="W216" s="258"/>
      <c r="X216" s="200"/>
      <c r="Y216" s="43"/>
      <c r="Z216" s="199"/>
      <c r="AA216" s="199"/>
      <c r="AB216" s="199"/>
      <c r="AC216" s="199"/>
      <c r="AD216" s="199"/>
      <c r="AE216" s="43"/>
      <c r="AF216" s="199"/>
      <c r="AG216" s="196"/>
      <c r="AH216" s="201"/>
      <c r="AI216" s="201"/>
      <c r="AJ216" s="201"/>
      <c r="AK216" s="43"/>
      <c r="AL216" s="43"/>
      <c r="AM216" s="43"/>
      <c r="AN216" s="64"/>
      <c r="AO216" s="64"/>
      <c r="AP216" s="202"/>
      <c r="AQ216" s="202"/>
      <c r="AR216" s="64"/>
    </row>
    <row r="217" spans="1:44" ht="15.75" customHeight="1" x14ac:dyDescent="0.2">
      <c r="A217" s="43"/>
      <c r="B217" s="43"/>
      <c r="C217" s="43"/>
      <c r="D217" s="43"/>
      <c r="E217" s="43"/>
      <c r="F217" s="43"/>
      <c r="G217" s="194"/>
      <c r="H217" s="194"/>
      <c r="I217" s="194"/>
      <c r="J217" s="196"/>
      <c r="K217" s="196"/>
      <c r="L217" s="196"/>
      <c r="M217" s="196"/>
      <c r="N217" s="196"/>
      <c r="O217" s="197"/>
      <c r="P217" s="197"/>
      <c r="Q217" s="197"/>
      <c r="R217" s="197"/>
      <c r="S217" s="197"/>
      <c r="T217" s="197"/>
      <c r="U217" s="198"/>
      <c r="V217" s="257"/>
      <c r="W217" s="258"/>
      <c r="X217" s="200"/>
      <c r="Y217" s="43"/>
      <c r="Z217" s="199"/>
      <c r="AA217" s="199"/>
      <c r="AB217" s="199"/>
      <c r="AC217" s="199"/>
      <c r="AD217" s="199"/>
      <c r="AE217" s="43"/>
      <c r="AF217" s="199"/>
      <c r="AG217" s="196"/>
      <c r="AH217" s="201"/>
      <c r="AI217" s="201"/>
      <c r="AJ217" s="201"/>
      <c r="AK217" s="43"/>
      <c r="AL217" s="43"/>
      <c r="AM217" s="43"/>
      <c r="AN217" s="64"/>
      <c r="AO217" s="64"/>
      <c r="AP217" s="202"/>
      <c r="AQ217" s="202"/>
      <c r="AR217" s="64"/>
    </row>
    <row r="218" spans="1:44" ht="15.75" customHeight="1" x14ac:dyDescent="0.2">
      <c r="A218" s="43"/>
      <c r="B218" s="43"/>
      <c r="C218" s="43"/>
      <c r="D218" s="43"/>
      <c r="E218" s="43"/>
      <c r="F218" s="43"/>
      <c r="G218" s="194"/>
      <c r="H218" s="194"/>
      <c r="I218" s="194"/>
      <c r="J218" s="196"/>
      <c r="K218" s="196"/>
      <c r="L218" s="196"/>
      <c r="M218" s="196"/>
      <c r="N218" s="196"/>
      <c r="O218" s="197"/>
      <c r="P218" s="197"/>
      <c r="Q218" s="197"/>
      <c r="R218" s="197"/>
      <c r="S218" s="197"/>
      <c r="T218" s="197"/>
      <c r="U218" s="198"/>
      <c r="V218" s="257"/>
      <c r="W218" s="258"/>
      <c r="X218" s="200"/>
      <c r="Y218" s="43"/>
      <c r="Z218" s="199"/>
      <c r="AA218" s="199"/>
      <c r="AB218" s="199"/>
      <c r="AC218" s="199"/>
      <c r="AD218" s="199"/>
      <c r="AE218" s="43"/>
      <c r="AF218" s="199"/>
      <c r="AG218" s="196"/>
      <c r="AH218" s="201"/>
      <c r="AI218" s="201"/>
      <c r="AJ218" s="201"/>
      <c r="AK218" s="43"/>
      <c r="AL218" s="43"/>
      <c r="AM218" s="43"/>
      <c r="AN218" s="64"/>
      <c r="AO218" s="64"/>
      <c r="AP218" s="202"/>
      <c r="AQ218" s="202"/>
      <c r="AR218" s="64"/>
    </row>
    <row r="219" spans="1:44" ht="15.75" customHeight="1" x14ac:dyDescent="0.2">
      <c r="A219" s="43"/>
      <c r="B219" s="43"/>
      <c r="C219" s="43"/>
      <c r="D219" s="43"/>
      <c r="E219" s="43"/>
      <c r="F219" s="43"/>
      <c r="G219" s="194"/>
      <c r="H219" s="194"/>
      <c r="I219" s="194"/>
      <c r="J219" s="196"/>
      <c r="K219" s="196"/>
      <c r="L219" s="196"/>
      <c r="M219" s="196"/>
      <c r="N219" s="196"/>
      <c r="O219" s="197"/>
      <c r="P219" s="197"/>
      <c r="Q219" s="197"/>
      <c r="R219" s="197"/>
      <c r="S219" s="197"/>
      <c r="T219" s="197"/>
      <c r="U219" s="198"/>
      <c r="V219" s="257"/>
      <c r="W219" s="258"/>
      <c r="X219" s="200"/>
      <c r="Y219" s="43"/>
      <c r="Z219" s="199"/>
      <c r="AA219" s="199"/>
      <c r="AB219" s="199"/>
      <c r="AC219" s="199"/>
      <c r="AD219" s="199"/>
      <c r="AE219" s="43"/>
      <c r="AF219" s="199"/>
      <c r="AG219" s="196"/>
      <c r="AH219" s="201"/>
      <c r="AI219" s="201"/>
      <c r="AJ219" s="201"/>
      <c r="AK219" s="43"/>
      <c r="AL219" s="43"/>
      <c r="AM219" s="43"/>
      <c r="AN219" s="64"/>
      <c r="AO219" s="64"/>
      <c r="AP219" s="202"/>
      <c r="AQ219" s="202"/>
      <c r="AR219" s="64"/>
    </row>
    <row r="220" spans="1:44" ht="15.75" customHeight="1" x14ac:dyDescent="0.2">
      <c r="A220" s="43"/>
      <c r="B220" s="43"/>
      <c r="C220" s="43"/>
      <c r="D220" s="43"/>
      <c r="E220" s="43"/>
      <c r="F220" s="43"/>
      <c r="G220" s="194"/>
      <c r="H220" s="194"/>
      <c r="I220" s="194"/>
      <c r="J220" s="196"/>
      <c r="K220" s="196"/>
      <c r="L220" s="196"/>
      <c r="M220" s="196"/>
      <c r="N220" s="196"/>
      <c r="O220" s="197"/>
      <c r="P220" s="197"/>
      <c r="Q220" s="197"/>
      <c r="R220" s="197"/>
      <c r="S220" s="197"/>
      <c r="T220" s="197"/>
      <c r="U220" s="198"/>
      <c r="V220" s="257"/>
      <c r="W220" s="258"/>
      <c r="X220" s="200"/>
      <c r="Y220" s="43"/>
      <c r="Z220" s="199"/>
      <c r="AA220" s="199"/>
      <c r="AB220" s="199"/>
      <c r="AC220" s="199"/>
      <c r="AD220" s="199"/>
      <c r="AE220" s="43"/>
      <c r="AF220" s="199"/>
      <c r="AG220" s="196"/>
      <c r="AH220" s="201"/>
      <c r="AI220" s="201"/>
      <c r="AJ220" s="201"/>
      <c r="AK220" s="43"/>
      <c r="AL220" s="43"/>
      <c r="AM220" s="43"/>
      <c r="AN220" s="64"/>
      <c r="AO220" s="64"/>
      <c r="AP220" s="202"/>
      <c r="AQ220" s="202"/>
      <c r="AR220" s="64"/>
    </row>
    <row r="221" spans="1:44" ht="15.75" customHeight="1" x14ac:dyDescent="0.2">
      <c r="A221" s="43"/>
      <c r="B221" s="43"/>
      <c r="C221" s="43"/>
      <c r="D221" s="43"/>
      <c r="E221" s="43"/>
      <c r="F221" s="43"/>
      <c r="G221" s="194"/>
      <c r="H221" s="194"/>
      <c r="I221" s="194"/>
      <c r="J221" s="196"/>
      <c r="K221" s="196"/>
      <c r="L221" s="196"/>
      <c r="M221" s="196"/>
      <c r="N221" s="196"/>
      <c r="O221" s="197"/>
      <c r="P221" s="197"/>
      <c r="Q221" s="197"/>
      <c r="R221" s="197"/>
      <c r="S221" s="197"/>
      <c r="T221" s="197"/>
      <c r="U221" s="198"/>
      <c r="V221" s="257"/>
      <c r="W221" s="258"/>
      <c r="X221" s="200"/>
      <c r="Y221" s="43"/>
      <c r="Z221" s="199"/>
      <c r="AA221" s="199"/>
      <c r="AB221" s="199"/>
      <c r="AC221" s="199"/>
      <c r="AD221" s="199"/>
      <c r="AE221" s="43"/>
      <c r="AF221" s="199"/>
      <c r="AG221" s="196"/>
      <c r="AH221" s="201"/>
      <c r="AI221" s="201"/>
      <c r="AJ221" s="201"/>
      <c r="AK221" s="43"/>
      <c r="AL221" s="43"/>
      <c r="AM221" s="43"/>
      <c r="AN221" s="64"/>
      <c r="AO221" s="64"/>
      <c r="AP221" s="202"/>
      <c r="AQ221" s="202"/>
      <c r="AR221" s="64"/>
    </row>
    <row r="222" spans="1:44" ht="15.75" customHeight="1" x14ac:dyDescent="0.2">
      <c r="A222" s="43"/>
      <c r="B222" s="43"/>
      <c r="C222" s="43"/>
      <c r="D222" s="43"/>
      <c r="E222" s="43"/>
      <c r="F222" s="43"/>
      <c r="G222" s="194"/>
      <c r="H222" s="194"/>
      <c r="I222" s="194"/>
      <c r="J222" s="196"/>
      <c r="K222" s="196"/>
      <c r="L222" s="196"/>
      <c r="M222" s="196"/>
      <c r="N222" s="196"/>
      <c r="O222" s="197"/>
      <c r="P222" s="197"/>
      <c r="Q222" s="197"/>
      <c r="R222" s="197"/>
      <c r="S222" s="197"/>
      <c r="T222" s="197"/>
      <c r="U222" s="198"/>
      <c r="V222" s="257"/>
      <c r="W222" s="258"/>
      <c r="X222" s="200"/>
      <c r="Y222" s="43"/>
      <c r="Z222" s="199"/>
      <c r="AA222" s="199"/>
      <c r="AB222" s="199"/>
      <c r="AC222" s="199"/>
      <c r="AD222" s="199"/>
      <c r="AE222" s="43"/>
      <c r="AF222" s="199"/>
      <c r="AG222" s="196"/>
      <c r="AH222" s="201"/>
      <c r="AI222" s="201"/>
      <c r="AJ222" s="201"/>
      <c r="AK222" s="43"/>
      <c r="AL222" s="43"/>
      <c r="AM222" s="43"/>
      <c r="AN222" s="64"/>
      <c r="AO222" s="64"/>
      <c r="AP222" s="202"/>
      <c r="AQ222" s="202"/>
      <c r="AR222" s="64"/>
    </row>
    <row r="223" spans="1:44" ht="15.75" customHeight="1" x14ac:dyDescent="0.2">
      <c r="A223" s="43"/>
      <c r="B223" s="43"/>
      <c r="C223" s="43"/>
      <c r="D223" s="43"/>
      <c r="E223" s="43"/>
      <c r="F223" s="43"/>
      <c r="G223" s="194"/>
      <c r="H223" s="194"/>
      <c r="I223" s="194"/>
      <c r="J223" s="196"/>
      <c r="K223" s="196"/>
      <c r="L223" s="196"/>
      <c r="M223" s="196"/>
      <c r="N223" s="196"/>
      <c r="O223" s="197"/>
      <c r="P223" s="197"/>
      <c r="Q223" s="197"/>
      <c r="R223" s="197"/>
      <c r="S223" s="197"/>
      <c r="T223" s="197"/>
      <c r="U223" s="198"/>
      <c r="V223" s="257"/>
      <c r="W223" s="258"/>
      <c r="X223" s="200"/>
      <c r="Y223" s="43"/>
      <c r="Z223" s="199"/>
      <c r="AA223" s="199"/>
      <c r="AB223" s="199"/>
      <c r="AC223" s="199"/>
      <c r="AD223" s="199"/>
      <c r="AE223" s="43"/>
      <c r="AF223" s="199"/>
      <c r="AG223" s="196"/>
      <c r="AH223" s="201"/>
      <c r="AI223" s="201"/>
      <c r="AJ223" s="201"/>
      <c r="AK223" s="43"/>
      <c r="AL223" s="43"/>
      <c r="AM223" s="43"/>
      <c r="AN223" s="64"/>
      <c r="AO223" s="64"/>
      <c r="AP223" s="202"/>
      <c r="AQ223" s="202"/>
      <c r="AR223" s="64"/>
    </row>
    <row r="224" spans="1:44" ht="15.75" customHeight="1" x14ac:dyDescent="0.2">
      <c r="A224" s="43"/>
      <c r="B224" s="43"/>
      <c r="C224" s="43"/>
      <c r="D224" s="43"/>
      <c r="E224" s="43"/>
      <c r="F224" s="43"/>
      <c r="G224" s="194"/>
      <c r="H224" s="194"/>
      <c r="I224" s="194"/>
      <c r="J224" s="196"/>
      <c r="K224" s="196"/>
      <c r="L224" s="196"/>
      <c r="M224" s="196"/>
      <c r="N224" s="196"/>
      <c r="O224" s="197"/>
      <c r="P224" s="197"/>
      <c r="Q224" s="197"/>
      <c r="R224" s="197"/>
      <c r="S224" s="197"/>
      <c r="T224" s="197"/>
      <c r="U224" s="198"/>
      <c r="V224" s="257"/>
      <c r="W224" s="258"/>
      <c r="X224" s="200"/>
      <c r="Y224" s="43"/>
      <c r="Z224" s="199"/>
      <c r="AA224" s="199"/>
      <c r="AB224" s="199"/>
      <c r="AC224" s="199"/>
      <c r="AD224" s="199"/>
      <c r="AE224" s="43"/>
      <c r="AF224" s="199"/>
      <c r="AG224" s="196"/>
      <c r="AH224" s="201"/>
      <c r="AI224" s="201"/>
      <c r="AJ224" s="201"/>
      <c r="AK224" s="43"/>
      <c r="AL224" s="43"/>
      <c r="AM224" s="43"/>
      <c r="AN224" s="64"/>
      <c r="AO224" s="64"/>
      <c r="AP224" s="202"/>
      <c r="AQ224" s="202"/>
      <c r="AR224" s="64"/>
    </row>
    <row r="225" spans="1:44" ht="15.75" customHeight="1" x14ac:dyDescent="0.2">
      <c r="A225" s="43"/>
      <c r="B225" s="43"/>
      <c r="C225" s="43"/>
      <c r="D225" s="43"/>
      <c r="E225" s="43"/>
      <c r="F225" s="43"/>
      <c r="G225" s="194"/>
      <c r="H225" s="194"/>
      <c r="I225" s="194"/>
      <c r="J225" s="196"/>
      <c r="K225" s="196"/>
      <c r="L225" s="196"/>
      <c r="M225" s="196"/>
      <c r="N225" s="196"/>
      <c r="O225" s="197"/>
      <c r="P225" s="197"/>
      <c r="Q225" s="197"/>
      <c r="R225" s="197"/>
      <c r="S225" s="197"/>
      <c r="T225" s="197"/>
      <c r="U225" s="198"/>
      <c r="V225" s="257"/>
      <c r="W225" s="258"/>
      <c r="X225" s="200"/>
      <c r="Y225" s="43"/>
      <c r="Z225" s="199"/>
      <c r="AA225" s="199"/>
      <c r="AB225" s="199"/>
      <c r="AC225" s="199"/>
      <c r="AD225" s="199"/>
      <c r="AE225" s="43"/>
      <c r="AF225" s="199"/>
      <c r="AG225" s="196"/>
      <c r="AH225" s="201"/>
      <c r="AI225" s="201"/>
      <c r="AJ225" s="201"/>
      <c r="AK225" s="43"/>
      <c r="AL225" s="43"/>
      <c r="AM225" s="43"/>
      <c r="AN225" s="64"/>
      <c r="AO225" s="64"/>
      <c r="AP225" s="202"/>
      <c r="AQ225" s="202"/>
      <c r="AR225" s="64"/>
    </row>
    <row r="226" spans="1:44" ht="15.75" customHeight="1" x14ac:dyDescent="0.2">
      <c r="A226" s="43"/>
      <c r="B226" s="43"/>
      <c r="C226" s="43"/>
      <c r="D226" s="43"/>
      <c r="E226" s="43"/>
      <c r="F226" s="43"/>
      <c r="G226" s="194"/>
      <c r="H226" s="194"/>
      <c r="I226" s="194"/>
      <c r="J226" s="196"/>
      <c r="K226" s="196"/>
      <c r="L226" s="196"/>
      <c r="M226" s="196"/>
      <c r="N226" s="196"/>
      <c r="O226" s="197"/>
      <c r="P226" s="197"/>
      <c r="Q226" s="197"/>
      <c r="R226" s="197"/>
      <c r="S226" s="197"/>
      <c r="T226" s="197"/>
      <c r="U226" s="198"/>
      <c r="V226" s="257"/>
      <c r="W226" s="258"/>
      <c r="X226" s="200"/>
      <c r="Y226" s="43"/>
      <c r="Z226" s="199"/>
      <c r="AA226" s="199"/>
      <c r="AB226" s="199"/>
      <c r="AC226" s="199"/>
      <c r="AD226" s="199"/>
      <c r="AE226" s="43"/>
      <c r="AF226" s="199"/>
      <c r="AG226" s="196"/>
      <c r="AH226" s="201"/>
      <c r="AI226" s="201"/>
      <c r="AJ226" s="201"/>
      <c r="AK226" s="43"/>
      <c r="AL226" s="43"/>
      <c r="AM226" s="43"/>
      <c r="AN226" s="64"/>
      <c r="AO226" s="64"/>
      <c r="AP226" s="202"/>
      <c r="AQ226" s="202"/>
      <c r="AR226" s="64"/>
    </row>
    <row r="227" spans="1:44" ht="15.75" customHeight="1" x14ac:dyDescent="0.2">
      <c r="A227" s="43"/>
      <c r="B227" s="43"/>
      <c r="C227" s="43"/>
      <c r="D227" s="43"/>
      <c r="E227" s="43"/>
      <c r="F227" s="43"/>
      <c r="G227" s="194"/>
      <c r="H227" s="194"/>
      <c r="I227" s="194"/>
      <c r="J227" s="196"/>
      <c r="K227" s="196"/>
      <c r="L227" s="196"/>
      <c r="M227" s="196"/>
      <c r="N227" s="196"/>
      <c r="O227" s="197"/>
      <c r="P227" s="197"/>
      <c r="Q227" s="197"/>
      <c r="R227" s="197"/>
      <c r="S227" s="197"/>
      <c r="T227" s="197"/>
      <c r="U227" s="198"/>
      <c r="V227" s="257"/>
      <c r="W227" s="258"/>
      <c r="X227" s="200"/>
      <c r="Y227" s="43"/>
      <c r="Z227" s="199"/>
      <c r="AA227" s="199"/>
      <c r="AB227" s="199"/>
      <c r="AC227" s="199"/>
      <c r="AD227" s="199"/>
      <c r="AE227" s="43"/>
      <c r="AF227" s="199"/>
      <c r="AG227" s="196"/>
      <c r="AH227" s="201"/>
      <c r="AI227" s="201"/>
      <c r="AJ227" s="201"/>
      <c r="AK227" s="43"/>
      <c r="AL227" s="43"/>
      <c r="AM227" s="43"/>
      <c r="AN227" s="64"/>
      <c r="AO227" s="64"/>
      <c r="AP227" s="202"/>
      <c r="AQ227" s="202"/>
      <c r="AR227" s="64"/>
    </row>
    <row r="228" spans="1:44" ht="15.75" customHeight="1" x14ac:dyDescent="0.2">
      <c r="A228" s="43"/>
      <c r="B228" s="43"/>
      <c r="C228" s="43"/>
      <c r="D228" s="43"/>
      <c r="E228" s="43"/>
      <c r="F228" s="43"/>
      <c r="G228" s="194"/>
      <c r="H228" s="194"/>
      <c r="I228" s="194"/>
      <c r="J228" s="196"/>
      <c r="K228" s="196"/>
      <c r="L228" s="196"/>
      <c r="M228" s="196"/>
      <c r="N228" s="196"/>
      <c r="O228" s="197"/>
      <c r="P228" s="197"/>
      <c r="Q228" s="197"/>
      <c r="R228" s="197"/>
      <c r="S228" s="197"/>
      <c r="T228" s="197"/>
      <c r="U228" s="198"/>
      <c r="V228" s="257"/>
      <c r="W228" s="258"/>
      <c r="X228" s="200"/>
      <c r="Y228" s="43"/>
      <c r="Z228" s="199"/>
      <c r="AA228" s="199"/>
      <c r="AB228" s="199"/>
      <c r="AC228" s="199"/>
      <c r="AD228" s="199"/>
      <c r="AE228" s="43"/>
      <c r="AF228" s="199"/>
      <c r="AG228" s="196"/>
      <c r="AH228" s="201"/>
      <c r="AI228" s="201"/>
      <c r="AJ228" s="201"/>
      <c r="AK228" s="43"/>
      <c r="AL228" s="43"/>
      <c r="AM228" s="43"/>
      <c r="AN228" s="64"/>
      <c r="AO228" s="64"/>
      <c r="AP228" s="202"/>
      <c r="AQ228" s="202"/>
      <c r="AR228" s="64"/>
    </row>
    <row r="229" spans="1:44" ht="15.75" customHeight="1" x14ac:dyDescent="0.2">
      <c r="A229" s="43"/>
      <c r="B229" s="43"/>
      <c r="C229" s="43"/>
      <c r="D229" s="43"/>
      <c r="E229" s="43"/>
      <c r="F229" s="43"/>
      <c r="G229" s="194"/>
      <c r="H229" s="194"/>
      <c r="I229" s="194"/>
      <c r="J229" s="196"/>
      <c r="K229" s="196"/>
      <c r="L229" s="196"/>
      <c r="M229" s="196"/>
      <c r="N229" s="196"/>
      <c r="O229" s="197"/>
      <c r="P229" s="197"/>
      <c r="Q229" s="197"/>
      <c r="R229" s="197"/>
      <c r="S229" s="197"/>
      <c r="T229" s="197"/>
      <c r="U229" s="198"/>
      <c r="V229" s="257"/>
      <c r="W229" s="258"/>
      <c r="X229" s="200"/>
      <c r="Y229" s="43"/>
      <c r="Z229" s="199"/>
      <c r="AA229" s="199"/>
      <c r="AB229" s="199"/>
      <c r="AC229" s="199"/>
      <c r="AD229" s="199"/>
      <c r="AE229" s="43"/>
      <c r="AF229" s="199"/>
      <c r="AG229" s="196"/>
      <c r="AH229" s="201"/>
      <c r="AI229" s="201"/>
      <c r="AJ229" s="201"/>
      <c r="AK229" s="43"/>
      <c r="AL229" s="43"/>
      <c r="AM229" s="43"/>
      <c r="AN229" s="64"/>
      <c r="AO229" s="64"/>
      <c r="AP229" s="202"/>
      <c r="AQ229" s="202"/>
      <c r="AR229" s="64"/>
    </row>
    <row r="230" spans="1:44" ht="15.75" customHeight="1" x14ac:dyDescent="0.2">
      <c r="A230" s="43"/>
      <c r="B230" s="43"/>
      <c r="C230" s="43"/>
      <c r="D230" s="43"/>
      <c r="E230" s="43"/>
      <c r="F230" s="43"/>
      <c r="G230" s="194"/>
      <c r="H230" s="194"/>
      <c r="I230" s="194"/>
      <c r="J230" s="196"/>
      <c r="K230" s="196"/>
      <c r="L230" s="196"/>
      <c r="M230" s="196"/>
      <c r="N230" s="196"/>
      <c r="O230" s="197"/>
      <c r="P230" s="197"/>
      <c r="Q230" s="197"/>
      <c r="R230" s="197"/>
      <c r="S230" s="197"/>
      <c r="T230" s="197"/>
      <c r="U230" s="198"/>
      <c r="V230" s="257"/>
      <c r="W230" s="258"/>
      <c r="X230" s="200"/>
      <c r="Y230" s="43"/>
      <c r="Z230" s="199"/>
      <c r="AA230" s="199"/>
      <c r="AB230" s="199"/>
      <c r="AC230" s="199"/>
      <c r="AD230" s="199"/>
      <c r="AE230" s="43"/>
      <c r="AF230" s="199"/>
      <c r="AG230" s="196"/>
      <c r="AH230" s="201"/>
      <c r="AI230" s="201"/>
      <c r="AJ230" s="201"/>
      <c r="AK230" s="43"/>
      <c r="AL230" s="43"/>
      <c r="AM230" s="43"/>
      <c r="AN230" s="64"/>
      <c r="AO230" s="64"/>
      <c r="AP230" s="202"/>
      <c r="AQ230" s="202"/>
      <c r="AR230" s="64"/>
    </row>
    <row r="231" spans="1:44" ht="15.75" customHeight="1" x14ac:dyDescent="0.2">
      <c r="A231" s="43"/>
      <c r="B231" s="43"/>
      <c r="C231" s="43"/>
      <c r="D231" s="43"/>
      <c r="E231" s="43"/>
      <c r="F231" s="43"/>
      <c r="G231" s="194"/>
      <c r="H231" s="194"/>
      <c r="I231" s="194"/>
      <c r="J231" s="196"/>
      <c r="K231" s="196"/>
      <c r="L231" s="196"/>
      <c r="M231" s="196"/>
      <c r="N231" s="196"/>
      <c r="O231" s="197"/>
      <c r="P231" s="197"/>
      <c r="Q231" s="197"/>
      <c r="R231" s="197"/>
      <c r="S231" s="197"/>
      <c r="T231" s="197"/>
      <c r="U231" s="198"/>
      <c r="V231" s="257"/>
      <c r="W231" s="258"/>
      <c r="X231" s="200"/>
      <c r="Y231" s="43"/>
      <c r="Z231" s="199"/>
      <c r="AA231" s="199"/>
      <c r="AB231" s="199"/>
      <c r="AC231" s="199"/>
      <c r="AD231" s="199"/>
      <c r="AE231" s="43"/>
      <c r="AF231" s="199"/>
      <c r="AG231" s="196"/>
      <c r="AH231" s="201"/>
      <c r="AI231" s="201"/>
      <c r="AJ231" s="201"/>
      <c r="AK231" s="43"/>
      <c r="AL231" s="43"/>
      <c r="AM231" s="43"/>
      <c r="AN231" s="64"/>
      <c r="AO231" s="64"/>
      <c r="AP231" s="202"/>
      <c r="AQ231" s="202"/>
      <c r="AR231" s="64"/>
    </row>
    <row r="232" spans="1:44" ht="15.75" customHeight="1" x14ac:dyDescent="0.2">
      <c r="A232" s="43"/>
      <c r="B232" s="43"/>
      <c r="C232" s="43"/>
      <c r="D232" s="43"/>
      <c r="E232" s="43"/>
      <c r="F232" s="43"/>
      <c r="G232" s="194"/>
      <c r="H232" s="194"/>
      <c r="I232" s="194"/>
      <c r="J232" s="196"/>
      <c r="K232" s="196"/>
      <c r="L232" s="196"/>
      <c r="M232" s="196"/>
      <c r="N232" s="196"/>
      <c r="O232" s="197"/>
      <c r="P232" s="197"/>
      <c r="Q232" s="197"/>
      <c r="R232" s="197"/>
      <c r="S232" s="197"/>
      <c r="T232" s="197"/>
      <c r="U232" s="198"/>
      <c r="V232" s="257"/>
      <c r="W232" s="258"/>
      <c r="X232" s="200"/>
      <c r="Y232" s="43"/>
      <c r="Z232" s="199"/>
      <c r="AA232" s="199"/>
      <c r="AB232" s="199"/>
      <c r="AC232" s="199"/>
      <c r="AD232" s="199"/>
      <c r="AE232" s="43"/>
      <c r="AF232" s="199"/>
      <c r="AG232" s="196"/>
      <c r="AH232" s="201"/>
      <c r="AI232" s="201"/>
      <c r="AJ232" s="201"/>
      <c r="AK232" s="43"/>
      <c r="AL232" s="43"/>
      <c r="AM232" s="43"/>
      <c r="AN232" s="64"/>
      <c r="AO232" s="64"/>
      <c r="AP232" s="202"/>
      <c r="AQ232" s="202"/>
      <c r="AR232" s="64"/>
    </row>
    <row r="233" spans="1:44" ht="15.75" customHeight="1" x14ac:dyDescent="0.2">
      <c r="A233" s="43"/>
      <c r="B233" s="43"/>
      <c r="C233" s="43"/>
      <c r="D233" s="43"/>
      <c r="E233" s="43"/>
      <c r="F233" s="43"/>
      <c r="G233" s="194"/>
      <c r="H233" s="194"/>
      <c r="I233" s="194"/>
      <c r="J233" s="196"/>
      <c r="K233" s="196"/>
      <c r="L233" s="196"/>
      <c r="M233" s="196"/>
      <c r="N233" s="196"/>
      <c r="O233" s="197"/>
      <c r="P233" s="197"/>
      <c r="Q233" s="197"/>
      <c r="R233" s="197"/>
      <c r="S233" s="197"/>
      <c r="T233" s="197"/>
      <c r="U233" s="198"/>
      <c r="V233" s="257"/>
      <c r="W233" s="258"/>
      <c r="X233" s="200"/>
      <c r="Y233" s="43"/>
      <c r="Z233" s="199"/>
      <c r="AA233" s="199"/>
      <c r="AB233" s="199"/>
      <c r="AC233" s="199"/>
      <c r="AD233" s="199"/>
      <c r="AE233" s="43"/>
      <c r="AF233" s="199"/>
      <c r="AG233" s="196"/>
      <c r="AH233" s="201"/>
      <c r="AI233" s="201"/>
      <c r="AJ233" s="201"/>
      <c r="AK233" s="43"/>
      <c r="AL233" s="43"/>
      <c r="AM233" s="43"/>
      <c r="AN233" s="64"/>
      <c r="AO233" s="64"/>
      <c r="AP233" s="202"/>
      <c r="AQ233" s="202"/>
      <c r="AR233" s="64"/>
    </row>
    <row r="234" spans="1:44" ht="15.75" customHeight="1" x14ac:dyDescent="0.2">
      <c r="A234" s="43"/>
      <c r="B234" s="43"/>
      <c r="C234" s="43"/>
      <c r="D234" s="43"/>
      <c r="E234" s="43"/>
      <c r="F234" s="43"/>
      <c r="G234" s="194"/>
      <c r="H234" s="194"/>
      <c r="I234" s="194"/>
      <c r="J234" s="196"/>
      <c r="K234" s="196"/>
      <c r="L234" s="196"/>
      <c r="M234" s="196"/>
      <c r="N234" s="196"/>
      <c r="O234" s="197"/>
      <c r="P234" s="197"/>
      <c r="Q234" s="197"/>
      <c r="R234" s="197"/>
      <c r="S234" s="197"/>
      <c r="T234" s="197"/>
      <c r="U234" s="198"/>
      <c r="V234" s="257"/>
      <c r="W234" s="258"/>
      <c r="X234" s="200"/>
      <c r="Y234" s="43"/>
      <c r="Z234" s="199"/>
      <c r="AA234" s="199"/>
      <c r="AB234" s="199"/>
      <c r="AC234" s="199"/>
      <c r="AD234" s="199"/>
      <c r="AE234" s="43"/>
      <c r="AF234" s="199"/>
      <c r="AG234" s="196"/>
      <c r="AH234" s="201"/>
      <c r="AI234" s="201"/>
      <c r="AJ234" s="201"/>
      <c r="AK234" s="43"/>
      <c r="AL234" s="43"/>
      <c r="AM234" s="43"/>
      <c r="AN234" s="64"/>
      <c r="AO234" s="64"/>
      <c r="AP234" s="202"/>
      <c r="AQ234" s="202"/>
      <c r="AR234" s="64"/>
    </row>
    <row r="235" spans="1:44" ht="15.75" customHeight="1" x14ac:dyDescent="0.2">
      <c r="A235" s="43"/>
      <c r="B235" s="43"/>
      <c r="C235" s="43"/>
      <c r="D235" s="43"/>
      <c r="E235" s="43"/>
      <c r="F235" s="43"/>
      <c r="G235" s="194"/>
      <c r="H235" s="194"/>
      <c r="I235" s="194"/>
      <c r="J235" s="196"/>
      <c r="K235" s="196"/>
      <c r="L235" s="196"/>
      <c r="M235" s="196"/>
      <c r="N235" s="196"/>
      <c r="O235" s="197"/>
      <c r="P235" s="197"/>
      <c r="Q235" s="197"/>
      <c r="R235" s="197"/>
      <c r="S235" s="197"/>
      <c r="T235" s="197"/>
      <c r="U235" s="198"/>
      <c r="V235" s="257"/>
      <c r="W235" s="258"/>
      <c r="X235" s="200"/>
      <c r="Y235" s="43"/>
      <c r="Z235" s="199"/>
      <c r="AA235" s="199"/>
      <c r="AB235" s="199"/>
      <c r="AC235" s="199"/>
      <c r="AD235" s="199"/>
      <c r="AE235" s="43"/>
      <c r="AF235" s="199"/>
      <c r="AG235" s="196"/>
      <c r="AH235" s="201"/>
      <c r="AI235" s="201"/>
      <c r="AJ235" s="201"/>
      <c r="AK235" s="43"/>
      <c r="AL235" s="43"/>
      <c r="AM235" s="43"/>
      <c r="AN235" s="64"/>
      <c r="AO235" s="64"/>
      <c r="AP235" s="202"/>
      <c r="AQ235" s="202"/>
      <c r="AR235" s="64"/>
    </row>
    <row r="236" spans="1:44" ht="15.75" customHeight="1" x14ac:dyDescent="0.2">
      <c r="A236" s="43"/>
      <c r="B236" s="43"/>
      <c r="C236" s="43"/>
      <c r="D236" s="43"/>
      <c r="E236" s="43"/>
      <c r="F236" s="43"/>
      <c r="G236" s="194"/>
      <c r="H236" s="194"/>
      <c r="I236" s="194"/>
      <c r="J236" s="196"/>
      <c r="K236" s="196"/>
      <c r="L236" s="196"/>
      <c r="M236" s="196"/>
      <c r="N236" s="196"/>
      <c r="O236" s="197"/>
      <c r="P236" s="197"/>
      <c r="Q236" s="197"/>
      <c r="R236" s="197"/>
      <c r="S236" s="197"/>
      <c r="T236" s="197"/>
      <c r="U236" s="198"/>
      <c r="V236" s="257"/>
      <c r="W236" s="258"/>
      <c r="X236" s="200"/>
      <c r="Y236" s="43"/>
      <c r="Z236" s="199"/>
      <c r="AA236" s="199"/>
      <c r="AB236" s="199"/>
      <c r="AC236" s="199"/>
      <c r="AD236" s="199"/>
      <c r="AE236" s="43"/>
      <c r="AF236" s="199"/>
      <c r="AG236" s="196"/>
      <c r="AH236" s="201"/>
      <c r="AI236" s="201"/>
      <c r="AJ236" s="201"/>
      <c r="AK236" s="43"/>
      <c r="AL236" s="43"/>
      <c r="AM236" s="43"/>
      <c r="AN236" s="64"/>
      <c r="AO236" s="64"/>
      <c r="AP236" s="202"/>
      <c r="AQ236" s="202"/>
      <c r="AR236" s="64"/>
    </row>
    <row r="237" spans="1:44" ht="15.75" customHeight="1" x14ac:dyDescent="0.2">
      <c r="A237" s="43"/>
      <c r="B237" s="43"/>
      <c r="C237" s="43"/>
      <c r="D237" s="43"/>
      <c r="E237" s="43"/>
      <c r="F237" s="43"/>
      <c r="G237" s="194"/>
      <c r="H237" s="194"/>
      <c r="I237" s="194"/>
      <c r="J237" s="196"/>
      <c r="K237" s="196"/>
      <c r="L237" s="196"/>
      <c r="M237" s="196"/>
      <c r="N237" s="196"/>
      <c r="O237" s="197"/>
      <c r="P237" s="197"/>
      <c r="Q237" s="197"/>
      <c r="R237" s="197"/>
      <c r="S237" s="197"/>
      <c r="T237" s="197"/>
      <c r="U237" s="198"/>
      <c r="V237" s="257"/>
      <c r="W237" s="258"/>
      <c r="X237" s="200"/>
      <c r="Y237" s="43"/>
      <c r="Z237" s="199"/>
      <c r="AA237" s="199"/>
      <c r="AB237" s="199"/>
      <c r="AC237" s="199"/>
      <c r="AD237" s="199"/>
      <c r="AE237" s="43"/>
      <c r="AF237" s="199"/>
      <c r="AG237" s="196"/>
      <c r="AH237" s="201"/>
      <c r="AI237" s="201"/>
      <c r="AJ237" s="201"/>
      <c r="AK237" s="43"/>
      <c r="AL237" s="43"/>
      <c r="AM237" s="43"/>
      <c r="AN237" s="64"/>
      <c r="AO237" s="64"/>
      <c r="AP237" s="202"/>
      <c r="AQ237" s="202"/>
      <c r="AR237" s="64"/>
    </row>
    <row r="238" spans="1:44" ht="15.75" customHeight="1" x14ac:dyDescent="0.2">
      <c r="A238" s="43"/>
      <c r="B238" s="43"/>
      <c r="C238" s="43"/>
      <c r="D238" s="43"/>
      <c r="E238" s="43"/>
      <c r="F238" s="43"/>
      <c r="G238" s="194"/>
      <c r="H238" s="194"/>
      <c r="I238" s="194"/>
      <c r="J238" s="196"/>
      <c r="K238" s="196"/>
      <c r="L238" s="196"/>
      <c r="M238" s="196"/>
      <c r="N238" s="196"/>
      <c r="O238" s="197"/>
      <c r="P238" s="197"/>
      <c r="Q238" s="197"/>
      <c r="R238" s="197"/>
      <c r="S238" s="197"/>
      <c r="T238" s="197"/>
      <c r="U238" s="198"/>
      <c r="V238" s="257"/>
      <c r="W238" s="258"/>
      <c r="X238" s="200"/>
      <c r="Y238" s="43"/>
      <c r="Z238" s="199"/>
      <c r="AA238" s="199"/>
      <c r="AB238" s="199"/>
      <c r="AC238" s="199"/>
      <c r="AD238" s="199"/>
      <c r="AE238" s="43"/>
      <c r="AF238" s="199"/>
      <c r="AG238" s="196"/>
      <c r="AH238" s="201"/>
      <c r="AI238" s="201"/>
      <c r="AJ238" s="201"/>
      <c r="AK238" s="43"/>
      <c r="AL238" s="43"/>
      <c r="AM238" s="43"/>
      <c r="AN238" s="64"/>
      <c r="AO238" s="64"/>
      <c r="AP238" s="202"/>
      <c r="AQ238" s="202"/>
      <c r="AR238" s="64"/>
    </row>
    <row r="239" spans="1:44" ht="15.75" customHeight="1" x14ac:dyDescent="0.2">
      <c r="A239" s="43"/>
      <c r="B239" s="43"/>
      <c r="C239" s="43"/>
      <c r="D239" s="43"/>
      <c r="E239" s="43"/>
      <c r="F239" s="43"/>
      <c r="G239" s="194"/>
      <c r="H239" s="194"/>
      <c r="I239" s="194"/>
      <c r="J239" s="196"/>
      <c r="K239" s="196"/>
      <c r="L239" s="196"/>
      <c r="M239" s="196"/>
      <c r="N239" s="196"/>
      <c r="O239" s="197"/>
      <c r="P239" s="197"/>
      <c r="Q239" s="197"/>
      <c r="R239" s="197"/>
      <c r="S239" s="197"/>
      <c r="T239" s="197"/>
      <c r="U239" s="198"/>
      <c r="V239" s="257"/>
      <c r="W239" s="258"/>
      <c r="X239" s="200"/>
      <c r="Y239" s="43"/>
      <c r="Z239" s="199"/>
      <c r="AA239" s="199"/>
      <c r="AB239" s="199"/>
      <c r="AC239" s="199"/>
      <c r="AD239" s="199"/>
      <c r="AE239" s="43"/>
      <c r="AF239" s="199"/>
      <c r="AG239" s="196"/>
      <c r="AH239" s="201"/>
      <c r="AI239" s="201"/>
      <c r="AJ239" s="201"/>
      <c r="AK239" s="43"/>
      <c r="AL239" s="43"/>
      <c r="AM239" s="43"/>
      <c r="AN239" s="64"/>
      <c r="AO239" s="64"/>
      <c r="AP239" s="202"/>
      <c r="AQ239" s="202"/>
      <c r="AR239" s="64"/>
    </row>
    <row r="240" spans="1:44" ht="15.75" customHeight="1" x14ac:dyDescent="0.2">
      <c r="A240" s="43"/>
      <c r="B240" s="43"/>
      <c r="C240" s="43"/>
      <c r="D240" s="43"/>
      <c r="E240" s="43"/>
      <c r="F240" s="43"/>
      <c r="G240" s="194"/>
      <c r="H240" s="194"/>
      <c r="I240" s="194"/>
      <c r="J240" s="196"/>
      <c r="K240" s="196"/>
      <c r="L240" s="196"/>
      <c r="M240" s="196"/>
      <c r="N240" s="196"/>
      <c r="O240" s="197"/>
      <c r="P240" s="197"/>
      <c r="Q240" s="197"/>
      <c r="R240" s="197"/>
      <c r="S240" s="197"/>
      <c r="T240" s="197"/>
      <c r="U240" s="198"/>
      <c r="V240" s="257"/>
      <c r="W240" s="258"/>
      <c r="X240" s="200"/>
      <c r="Y240" s="43"/>
      <c r="Z240" s="199"/>
      <c r="AA240" s="199"/>
      <c r="AB240" s="199"/>
      <c r="AC240" s="199"/>
      <c r="AD240" s="199"/>
      <c r="AE240" s="43"/>
      <c r="AF240" s="199"/>
      <c r="AG240" s="196"/>
      <c r="AH240" s="201"/>
      <c r="AI240" s="201"/>
      <c r="AJ240" s="201"/>
      <c r="AK240" s="43"/>
      <c r="AL240" s="43"/>
      <c r="AM240" s="43"/>
      <c r="AN240" s="64"/>
      <c r="AO240" s="64"/>
      <c r="AP240" s="202"/>
      <c r="AQ240" s="202"/>
      <c r="AR240" s="64"/>
    </row>
    <row r="241" spans="1:44" ht="15.75" customHeight="1" x14ac:dyDescent="0.2">
      <c r="A241" s="43"/>
      <c r="B241" s="43"/>
      <c r="C241" s="43"/>
      <c r="D241" s="43"/>
      <c r="E241" s="43"/>
      <c r="F241" s="43"/>
      <c r="G241" s="194"/>
      <c r="H241" s="194"/>
      <c r="I241" s="194"/>
      <c r="J241" s="196"/>
      <c r="K241" s="196"/>
      <c r="L241" s="196"/>
      <c r="M241" s="196"/>
      <c r="N241" s="196"/>
      <c r="O241" s="197"/>
      <c r="P241" s="197"/>
      <c r="Q241" s="197"/>
      <c r="R241" s="197"/>
      <c r="S241" s="197"/>
      <c r="T241" s="197"/>
      <c r="U241" s="198"/>
      <c r="V241" s="257"/>
      <c r="W241" s="258"/>
      <c r="X241" s="200"/>
      <c r="Y241" s="43"/>
      <c r="Z241" s="199"/>
      <c r="AA241" s="199"/>
      <c r="AB241" s="199"/>
      <c r="AC241" s="199"/>
      <c r="AD241" s="199"/>
      <c r="AE241" s="43"/>
      <c r="AF241" s="199"/>
      <c r="AG241" s="196"/>
      <c r="AH241" s="201"/>
      <c r="AI241" s="201"/>
      <c r="AJ241" s="201"/>
      <c r="AK241" s="43"/>
      <c r="AL241" s="43"/>
      <c r="AM241" s="43"/>
      <c r="AN241" s="64"/>
      <c r="AO241" s="64"/>
      <c r="AP241" s="202"/>
      <c r="AQ241" s="202"/>
      <c r="AR241" s="64"/>
    </row>
    <row r="242" spans="1:44" ht="15.75" customHeight="1" x14ac:dyDescent="0.2">
      <c r="A242" s="43"/>
      <c r="B242" s="43"/>
      <c r="C242" s="43"/>
      <c r="D242" s="43"/>
      <c r="E242" s="43"/>
      <c r="F242" s="43"/>
      <c r="G242" s="194"/>
      <c r="H242" s="194"/>
      <c r="I242" s="194"/>
      <c r="J242" s="196"/>
      <c r="K242" s="196"/>
      <c r="L242" s="196"/>
      <c r="M242" s="196"/>
      <c r="N242" s="196"/>
      <c r="O242" s="197"/>
      <c r="P242" s="197"/>
      <c r="Q242" s="197"/>
      <c r="R242" s="197"/>
      <c r="S242" s="197"/>
      <c r="T242" s="197"/>
      <c r="U242" s="198"/>
      <c r="V242" s="257"/>
      <c r="W242" s="258"/>
      <c r="X242" s="200"/>
      <c r="Y242" s="43"/>
      <c r="Z242" s="199"/>
      <c r="AA242" s="199"/>
      <c r="AB242" s="199"/>
      <c r="AC242" s="199"/>
      <c r="AD242" s="199"/>
      <c r="AE242" s="43"/>
      <c r="AF242" s="199"/>
      <c r="AG242" s="196"/>
      <c r="AH242" s="201"/>
      <c r="AI242" s="201"/>
      <c r="AJ242" s="201"/>
      <c r="AK242" s="43"/>
      <c r="AL242" s="43"/>
      <c r="AM242" s="43"/>
      <c r="AN242" s="64"/>
      <c r="AO242" s="64"/>
      <c r="AP242" s="202"/>
      <c r="AQ242" s="202"/>
      <c r="AR242" s="64"/>
    </row>
    <row r="243" spans="1:44" ht="15.75" customHeight="1" x14ac:dyDescent="0.2">
      <c r="A243" s="43"/>
      <c r="B243" s="43"/>
      <c r="C243" s="43"/>
      <c r="D243" s="43"/>
      <c r="E243" s="43"/>
      <c r="F243" s="43"/>
      <c r="G243" s="194"/>
      <c r="H243" s="194"/>
      <c r="I243" s="194"/>
      <c r="J243" s="196"/>
      <c r="K243" s="196"/>
      <c r="L243" s="196"/>
      <c r="M243" s="196"/>
      <c r="N243" s="196"/>
      <c r="O243" s="197"/>
      <c r="P243" s="197"/>
      <c r="Q243" s="197"/>
      <c r="R243" s="197"/>
      <c r="S243" s="197"/>
      <c r="T243" s="197"/>
      <c r="U243" s="198"/>
      <c r="V243" s="257"/>
      <c r="W243" s="258"/>
      <c r="X243" s="200"/>
      <c r="Y243" s="43"/>
      <c r="Z243" s="199"/>
      <c r="AA243" s="199"/>
      <c r="AB243" s="199"/>
      <c r="AC243" s="199"/>
      <c r="AD243" s="199"/>
      <c r="AE243" s="43"/>
      <c r="AF243" s="199"/>
      <c r="AG243" s="196"/>
      <c r="AH243" s="201"/>
      <c r="AI243" s="201"/>
      <c r="AJ243" s="201"/>
      <c r="AK243" s="43"/>
      <c r="AL243" s="43"/>
      <c r="AM243" s="43"/>
      <c r="AN243" s="64"/>
      <c r="AO243" s="64"/>
      <c r="AP243" s="202"/>
      <c r="AQ243" s="202"/>
      <c r="AR243" s="64"/>
    </row>
    <row r="244" spans="1:44" ht="15.75" customHeight="1" x14ac:dyDescent="0.2">
      <c r="A244" s="43"/>
      <c r="B244" s="43"/>
      <c r="C244" s="43"/>
      <c r="D244" s="43"/>
      <c r="E244" s="43"/>
      <c r="F244" s="43"/>
      <c r="G244" s="194"/>
      <c r="H244" s="194"/>
      <c r="I244" s="194"/>
      <c r="J244" s="196"/>
      <c r="K244" s="196"/>
      <c r="L244" s="196"/>
      <c r="M244" s="196"/>
      <c r="N244" s="196"/>
      <c r="O244" s="197"/>
      <c r="P244" s="197"/>
      <c r="Q244" s="197"/>
      <c r="R244" s="197"/>
      <c r="S244" s="197"/>
      <c r="T244" s="197"/>
      <c r="U244" s="198"/>
      <c r="V244" s="257"/>
      <c r="W244" s="258"/>
      <c r="X244" s="200"/>
      <c r="Y244" s="43"/>
      <c r="Z244" s="199"/>
      <c r="AA244" s="199"/>
      <c r="AB244" s="199"/>
      <c r="AC244" s="199"/>
      <c r="AD244" s="199"/>
      <c r="AE244" s="43"/>
      <c r="AF244" s="199"/>
      <c r="AG244" s="196"/>
      <c r="AH244" s="201"/>
      <c r="AI244" s="201"/>
      <c r="AJ244" s="201"/>
      <c r="AK244" s="43"/>
      <c r="AL244" s="43"/>
      <c r="AM244" s="43"/>
      <c r="AN244" s="64"/>
      <c r="AO244" s="64"/>
      <c r="AP244" s="202"/>
      <c r="AQ244" s="202"/>
      <c r="AR244" s="64"/>
    </row>
    <row r="245" spans="1:44" ht="15.75" customHeight="1" x14ac:dyDescent="0.2">
      <c r="A245" s="43"/>
      <c r="B245" s="43"/>
      <c r="C245" s="43"/>
      <c r="D245" s="43"/>
      <c r="E245" s="43"/>
      <c r="F245" s="43"/>
      <c r="G245" s="194"/>
      <c r="H245" s="194"/>
      <c r="I245" s="194"/>
      <c r="J245" s="196"/>
      <c r="K245" s="196"/>
      <c r="L245" s="196"/>
      <c r="M245" s="196"/>
      <c r="N245" s="196"/>
      <c r="O245" s="197"/>
      <c r="P245" s="197"/>
      <c r="Q245" s="197"/>
      <c r="R245" s="197"/>
      <c r="S245" s="197"/>
      <c r="T245" s="197"/>
      <c r="U245" s="198"/>
      <c r="V245" s="257"/>
      <c r="W245" s="258"/>
      <c r="X245" s="200"/>
      <c r="Y245" s="43"/>
      <c r="Z245" s="199"/>
      <c r="AA245" s="199"/>
      <c r="AB245" s="199"/>
      <c r="AC245" s="199"/>
      <c r="AD245" s="199"/>
      <c r="AE245" s="43"/>
      <c r="AF245" s="199"/>
      <c r="AG245" s="196"/>
      <c r="AH245" s="201"/>
      <c r="AI245" s="201"/>
      <c r="AJ245" s="201"/>
      <c r="AK245" s="43"/>
      <c r="AL245" s="43"/>
      <c r="AM245" s="43"/>
      <c r="AN245" s="64"/>
      <c r="AO245" s="64"/>
      <c r="AP245" s="202"/>
      <c r="AQ245" s="202"/>
      <c r="AR245" s="64"/>
    </row>
    <row r="246" spans="1:44" ht="15.75" customHeight="1" x14ac:dyDescent="0.2">
      <c r="A246" s="43"/>
      <c r="B246" s="43"/>
      <c r="C246" s="43"/>
      <c r="D246" s="43"/>
      <c r="E246" s="43"/>
      <c r="F246" s="43"/>
      <c r="G246" s="194"/>
      <c r="H246" s="194"/>
      <c r="I246" s="194"/>
      <c r="J246" s="196"/>
      <c r="K246" s="196"/>
      <c r="L246" s="196"/>
      <c r="M246" s="196"/>
      <c r="N246" s="196"/>
      <c r="O246" s="197"/>
      <c r="P246" s="197"/>
      <c r="Q246" s="197"/>
      <c r="R246" s="197"/>
      <c r="S246" s="197"/>
      <c r="T246" s="197"/>
      <c r="U246" s="198"/>
      <c r="V246" s="257"/>
      <c r="W246" s="258"/>
      <c r="X246" s="200"/>
      <c r="Y246" s="43"/>
      <c r="Z246" s="199"/>
      <c r="AA246" s="199"/>
      <c r="AB246" s="199"/>
      <c r="AC246" s="199"/>
      <c r="AD246" s="199"/>
      <c r="AE246" s="43"/>
      <c r="AF246" s="199"/>
      <c r="AG246" s="196"/>
      <c r="AH246" s="201"/>
      <c r="AI246" s="201"/>
      <c r="AJ246" s="201"/>
      <c r="AK246" s="43"/>
      <c r="AL246" s="43"/>
      <c r="AM246" s="43"/>
      <c r="AN246" s="64"/>
      <c r="AO246" s="64"/>
      <c r="AP246" s="202"/>
      <c r="AQ246" s="202"/>
      <c r="AR246" s="64"/>
    </row>
    <row r="247" spans="1:44" ht="15.75" customHeight="1" x14ac:dyDescent="0.2">
      <c r="A247" s="43"/>
      <c r="B247" s="43"/>
      <c r="C247" s="43"/>
      <c r="D247" s="43"/>
      <c r="E247" s="43"/>
      <c r="F247" s="43"/>
      <c r="G247" s="194"/>
      <c r="H247" s="194"/>
      <c r="I247" s="194"/>
      <c r="J247" s="196"/>
      <c r="K247" s="196"/>
      <c r="L247" s="196"/>
      <c r="M247" s="196"/>
      <c r="N247" s="196"/>
      <c r="O247" s="197"/>
      <c r="P247" s="197"/>
      <c r="Q247" s="197"/>
      <c r="R247" s="197"/>
      <c r="S247" s="197"/>
      <c r="T247" s="197"/>
      <c r="U247" s="198"/>
      <c r="V247" s="257"/>
      <c r="W247" s="258"/>
      <c r="X247" s="200"/>
      <c r="Y247" s="43"/>
      <c r="Z247" s="199"/>
      <c r="AA247" s="199"/>
      <c r="AB247" s="199"/>
      <c r="AC247" s="199"/>
      <c r="AD247" s="199"/>
      <c r="AE247" s="43"/>
      <c r="AF247" s="199"/>
      <c r="AG247" s="196"/>
      <c r="AH247" s="201"/>
      <c r="AI247" s="201"/>
      <c r="AJ247" s="201"/>
      <c r="AK247" s="43"/>
      <c r="AL247" s="43"/>
      <c r="AM247" s="43"/>
      <c r="AN247" s="64"/>
      <c r="AO247" s="64"/>
      <c r="AP247" s="202"/>
      <c r="AQ247" s="202"/>
      <c r="AR247" s="64"/>
    </row>
    <row r="248" spans="1:44" ht="15.75" customHeight="1" x14ac:dyDescent="0.2">
      <c r="A248" s="43"/>
      <c r="B248" s="43"/>
      <c r="C248" s="43"/>
      <c r="D248" s="43"/>
      <c r="E248" s="43"/>
      <c r="F248" s="43"/>
      <c r="G248" s="194"/>
      <c r="H248" s="194"/>
      <c r="I248" s="194"/>
      <c r="J248" s="196"/>
      <c r="K248" s="196"/>
      <c r="L248" s="196"/>
      <c r="M248" s="196"/>
      <c r="N248" s="196"/>
      <c r="O248" s="197"/>
      <c r="P248" s="197"/>
      <c r="Q248" s="197"/>
      <c r="R248" s="197"/>
      <c r="S248" s="197"/>
      <c r="T248" s="197"/>
      <c r="U248" s="198"/>
      <c r="V248" s="257"/>
      <c r="W248" s="258"/>
      <c r="X248" s="200"/>
      <c r="Y248" s="43"/>
      <c r="Z248" s="199"/>
      <c r="AA248" s="199"/>
      <c r="AB248" s="199"/>
      <c r="AC248" s="199"/>
      <c r="AD248" s="199"/>
      <c r="AE248" s="43"/>
      <c r="AF248" s="199"/>
      <c r="AG248" s="196"/>
      <c r="AH248" s="201"/>
      <c r="AI248" s="201"/>
      <c r="AJ248" s="201"/>
      <c r="AK248" s="43"/>
      <c r="AL248" s="43"/>
      <c r="AM248" s="43"/>
      <c r="AN248" s="64"/>
      <c r="AO248" s="64"/>
      <c r="AP248" s="202"/>
      <c r="AQ248" s="202"/>
      <c r="AR248" s="64"/>
    </row>
    <row r="249" spans="1:44" ht="15.75" customHeight="1" x14ac:dyDescent="0.2">
      <c r="A249" s="43"/>
      <c r="B249" s="43"/>
      <c r="C249" s="43"/>
      <c r="D249" s="43"/>
      <c r="E249" s="43"/>
      <c r="F249" s="43"/>
      <c r="G249" s="194"/>
      <c r="H249" s="194"/>
      <c r="I249" s="194"/>
      <c r="J249" s="196"/>
      <c r="K249" s="196"/>
      <c r="L249" s="196"/>
      <c r="M249" s="196"/>
      <c r="N249" s="196"/>
      <c r="O249" s="197"/>
      <c r="P249" s="197"/>
      <c r="Q249" s="197"/>
      <c r="R249" s="197"/>
      <c r="S249" s="197"/>
      <c r="T249" s="197"/>
      <c r="U249" s="198"/>
      <c r="V249" s="257"/>
      <c r="W249" s="258"/>
      <c r="X249" s="200"/>
      <c r="Y249" s="43"/>
      <c r="Z249" s="199"/>
      <c r="AA249" s="199"/>
      <c r="AB249" s="199"/>
      <c r="AC249" s="199"/>
      <c r="AD249" s="199"/>
      <c r="AE249" s="43"/>
      <c r="AF249" s="199"/>
      <c r="AG249" s="196"/>
      <c r="AH249" s="201"/>
      <c r="AI249" s="201"/>
      <c r="AJ249" s="201"/>
      <c r="AK249" s="43"/>
      <c r="AL249" s="43"/>
      <c r="AM249" s="43"/>
      <c r="AN249" s="64"/>
      <c r="AO249" s="64"/>
      <c r="AP249" s="202"/>
      <c r="AQ249" s="202"/>
      <c r="AR249" s="64"/>
    </row>
    <row r="250" spans="1:44" ht="15.75" customHeight="1" x14ac:dyDescent="0.2">
      <c r="A250" s="43"/>
      <c r="B250" s="43"/>
      <c r="C250" s="43"/>
      <c r="D250" s="43"/>
      <c r="E250" s="43"/>
      <c r="F250" s="43"/>
      <c r="G250" s="194"/>
      <c r="H250" s="194"/>
      <c r="I250" s="194"/>
      <c r="J250" s="196"/>
      <c r="K250" s="196"/>
      <c r="L250" s="196"/>
      <c r="M250" s="196"/>
      <c r="N250" s="196"/>
      <c r="O250" s="197"/>
      <c r="P250" s="197"/>
      <c r="Q250" s="197"/>
      <c r="R250" s="197"/>
      <c r="S250" s="197"/>
      <c r="T250" s="197"/>
      <c r="U250" s="198"/>
      <c r="V250" s="257"/>
      <c r="W250" s="258"/>
      <c r="X250" s="200"/>
      <c r="Y250" s="43"/>
      <c r="Z250" s="199"/>
      <c r="AA250" s="199"/>
      <c r="AB250" s="199"/>
      <c r="AC250" s="199"/>
      <c r="AD250" s="199"/>
      <c r="AE250" s="43"/>
      <c r="AF250" s="199"/>
      <c r="AG250" s="196"/>
      <c r="AH250" s="201"/>
      <c r="AI250" s="201"/>
      <c r="AJ250" s="201"/>
      <c r="AK250" s="43"/>
      <c r="AL250" s="43"/>
      <c r="AM250" s="43"/>
      <c r="AN250" s="64"/>
      <c r="AO250" s="64"/>
      <c r="AP250" s="202"/>
      <c r="AQ250" s="202"/>
      <c r="AR250" s="64"/>
    </row>
    <row r="251" spans="1:44" ht="15.75" customHeight="1" x14ac:dyDescent="0.2">
      <c r="A251" s="43"/>
      <c r="B251" s="43"/>
      <c r="C251" s="43"/>
      <c r="D251" s="43"/>
      <c r="E251" s="43"/>
      <c r="F251" s="43"/>
      <c r="G251" s="194"/>
      <c r="H251" s="194"/>
      <c r="I251" s="194"/>
      <c r="J251" s="196"/>
      <c r="K251" s="196"/>
      <c r="L251" s="196"/>
      <c r="M251" s="196"/>
      <c r="N251" s="196"/>
      <c r="O251" s="197"/>
      <c r="P251" s="197"/>
      <c r="Q251" s="197"/>
      <c r="R251" s="197"/>
      <c r="S251" s="197"/>
      <c r="T251" s="197"/>
      <c r="U251" s="198"/>
      <c r="V251" s="257"/>
      <c r="W251" s="258"/>
      <c r="X251" s="200"/>
      <c r="Y251" s="43"/>
      <c r="Z251" s="199"/>
      <c r="AA251" s="199"/>
      <c r="AB251" s="199"/>
      <c r="AC251" s="199"/>
      <c r="AD251" s="199"/>
      <c r="AE251" s="43"/>
      <c r="AF251" s="199"/>
      <c r="AG251" s="196"/>
      <c r="AH251" s="201"/>
      <c r="AI251" s="201"/>
      <c r="AJ251" s="201"/>
      <c r="AK251" s="43"/>
      <c r="AL251" s="43"/>
      <c r="AM251" s="43"/>
      <c r="AN251" s="64"/>
      <c r="AO251" s="64"/>
      <c r="AP251" s="202"/>
      <c r="AQ251" s="202"/>
      <c r="AR251" s="64"/>
    </row>
    <row r="252" spans="1:44" ht="15.75" customHeight="1" x14ac:dyDescent="0.2">
      <c r="A252" s="43"/>
      <c r="B252" s="43"/>
      <c r="C252" s="43"/>
      <c r="D252" s="43"/>
      <c r="E252" s="43"/>
      <c r="F252" s="43"/>
      <c r="G252" s="194"/>
      <c r="H252" s="194"/>
      <c r="I252" s="194"/>
      <c r="J252" s="196"/>
      <c r="K252" s="196"/>
      <c r="L252" s="196"/>
      <c r="M252" s="196"/>
      <c r="N252" s="196"/>
      <c r="O252" s="197"/>
      <c r="P252" s="197"/>
      <c r="Q252" s="197"/>
      <c r="R252" s="197"/>
      <c r="S252" s="197"/>
      <c r="T252" s="197"/>
      <c r="U252" s="198"/>
      <c r="V252" s="257"/>
      <c r="W252" s="258"/>
      <c r="X252" s="200"/>
      <c r="Y252" s="43"/>
      <c r="Z252" s="199"/>
      <c r="AA252" s="199"/>
      <c r="AB252" s="199"/>
      <c r="AC252" s="199"/>
      <c r="AD252" s="199"/>
      <c r="AE252" s="43"/>
      <c r="AF252" s="199"/>
      <c r="AG252" s="196"/>
      <c r="AH252" s="201"/>
      <c r="AI252" s="201"/>
      <c r="AJ252" s="201"/>
      <c r="AK252" s="43"/>
      <c r="AL252" s="43"/>
      <c r="AM252" s="43"/>
      <c r="AN252" s="64"/>
      <c r="AO252" s="64"/>
      <c r="AP252" s="202"/>
      <c r="AQ252" s="202"/>
      <c r="AR252" s="64"/>
    </row>
    <row r="253" spans="1:44" ht="15.75" customHeight="1" x14ac:dyDescent="0.2">
      <c r="A253" s="43"/>
      <c r="B253" s="43"/>
      <c r="C253" s="43"/>
      <c r="D253" s="43"/>
      <c r="E253" s="43"/>
      <c r="F253" s="43"/>
      <c r="G253" s="194"/>
      <c r="H253" s="194"/>
      <c r="I253" s="194"/>
      <c r="J253" s="196"/>
      <c r="K253" s="196"/>
      <c r="L253" s="196"/>
      <c r="M253" s="196"/>
      <c r="N253" s="196"/>
      <c r="O253" s="197"/>
      <c r="P253" s="197"/>
      <c r="Q253" s="197"/>
      <c r="R253" s="197"/>
      <c r="S253" s="197"/>
      <c r="T253" s="197"/>
      <c r="U253" s="198"/>
      <c r="V253" s="257"/>
      <c r="W253" s="258"/>
      <c r="X253" s="200"/>
      <c r="Y253" s="43"/>
      <c r="Z253" s="199"/>
      <c r="AA253" s="199"/>
      <c r="AB253" s="199"/>
      <c r="AC253" s="199"/>
      <c r="AD253" s="199"/>
      <c r="AE253" s="43"/>
      <c r="AF253" s="199"/>
      <c r="AG253" s="196"/>
      <c r="AH253" s="201"/>
      <c r="AI253" s="201"/>
      <c r="AJ253" s="201"/>
      <c r="AK253" s="43"/>
      <c r="AL253" s="43"/>
      <c r="AM253" s="43"/>
      <c r="AN253" s="64"/>
      <c r="AO253" s="64"/>
      <c r="AP253" s="202"/>
      <c r="AQ253" s="202"/>
      <c r="AR253" s="64"/>
    </row>
    <row r="254" spans="1:44" ht="15.75" customHeight="1" x14ac:dyDescent="0.2">
      <c r="A254" s="43"/>
      <c r="B254" s="43"/>
      <c r="C254" s="43"/>
      <c r="D254" s="43"/>
      <c r="E254" s="43"/>
      <c r="F254" s="43"/>
      <c r="G254" s="194"/>
      <c r="H254" s="194"/>
      <c r="I254" s="194"/>
      <c r="J254" s="196"/>
      <c r="K254" s="196"/>
      <c r="L254" s="196"/>
      <c r="M254" s="196"/>
      <c r="N254" s="196"/>
      <c r="O254" s="197"/>
      <c r="P254" s="197"/>
      <c r="Q254" s="197"/>
      <c r="R254" s="197"/>
      <c r="S254" s="197"/>
      <c r="T254" s="197"/>
      <c r="U254" s="198"/>
      <c r="V254" s="257"/>
      <c r="W254" s="258"/>
      <c r="X254" s="200"/>
      <c r="Y254" s="43"/>
      <c r="Z254" s="199"/>
      <c r="AA254" s="199"/>
      <c r="AB254" s="199"/>
      <c r="AC254" s="199"/>
      <c r="AD254" s="199"/>
      <c r="AE254" s="43"/>
      <c r="AF254" s="199"/>
      <c r="AG254" s="196"/>
      <c r="AH254" s="201"/>
      <c r="AI254" s="201"/>
      <c r="AJ254" s="201"/>
      <c r="AK254" s="43"/>
      <c r="AL254" s="43"/>
      <c r="AM254" s="43"/>
      <c r="AN254" s="64"/>
      <c r="AO254" s="64"/>
      <c r="AP254" s="202"/>
      <c r="AQ254" s="202"/>
      <c r="AR254" s="64"/>
    </row>
    <row r="255" spans="1:44" ht="15.75" customHeight="1" x14ac:dyDescent="0.2">
      <c r="A255" s="43"/>
      <c r="B255" s="43"/>
      <c r="C255" s="43"/>
      <c r="D255" s="43"/>
      <c r="E255" s="43"/>
      <c r="F255" s="43"/>
      <c r="G255" s="194"/>
      <c r="H255" s="194"/>
      <c r="I255" s="194"/>
      <c r="J255" s="196"/>
      <c r="K255" s="196"/>
      <c r="L255" s="196"/>
      <c r="M255" s="196"/>
      <c r="N255" s="196"/>
      <c r="O255" s="197"/>
      <c r="P255" s="197"/>
      <c r="Q255" s="197"/>
      <c r="R255" s="197"/>
      <c r="S255" s="197"/>
      <c r="T255" s="197"/>
      <c r="U255" s="198"/>
      <c r="V255" s="257"/>
      <c r="W255" s="258"/>
      <c r="X255" s="200"/>
      <c r="Y255" s="43"/>
      <c r="Z255" s="199"/>
      <c r="AA255" s="199"/>
      <c r="AB255" s="199"/>
      <c r="AC255" s="199"/>
      <c r="AD255" s="199"/>
      <c r="AE255" s="43"/>
      <c r="AF255" s="199"/>
      <c r="AG255" s="196"/>
      <c r="AH255" s="201"/>
      <c r="AI255" s="201"/>
      <c r="AJ255" s="201"/>
      <c r="AK255" s="43"/>
      <c r="AL255" s="43"/>
      <c r="AM255" s="43"/>
      <c r="AN255" s="64"/>
      <c r="AO255" s="64"/>
      <c r="AP255" s="202"/>
      <c r="AQ255" s="202"/>
      <c r="AR255" s="64"/>
    </row>
    <row r="256" spans="1:44" ht="15.75" customHeight="1" x14ac:dyDescent="0.2">
      <c r="A256" s="43"/>
      <c r="B256" s="43"/>
      <c r="C256" s="43"/>
      <c r="D256" s="43"/>
      <c r="E256" s="43"/>
      <c r="F256" s="43"/>
      <c r="G256" s="194"/>
      <c r="H256" s="194"/>
      <c r="I256" s="194"/>
      <c r="J256" s="196"/>
      <c r="K256" s="196"/>
      <c r="L256" s="196"/>
      <c r="M256" s="196"/>
      <c r="N256" s="196"/>
      <c r="O256" s="197"/>
      <c r="P256" s="197"/>
      <c r="Q256" s="197"/>
      <c r="R256" s="197"/>
      <c r="S256" s="197"/>
      <c r="T256" s="197"/>
      <c r="U256" s="198"/>
      <c r="V256" s="257"/>
      <c r="W256" s="258"/>
      <c r="X256" s="200"/>
      <c r="Y256" s="43"/>
      <c r="Z256" s="199"/>
      <c r="AA256" s="199"/>
      <c r="AB256" s="199"/>
      <c r="AC256" s="199"/>
      <c r="AD256" s="199"/>
      <c r="AE256" s="43"/>
      <c r="AF256" s="199"/>
      <c r="AG256" s="196"/>
      <c r="AH256" s="201"/>
      <c r="AI256" s="201"/>
      <c r="AJ256" s="201"/>
      <c r="AK256" s="43"/>
      <c r="AL256" s="43"/>
      <c r="AM256" s="43"/>
      <c r="AN256" s="64"/>
      <c r="AO256" s="64"/>
      <c r="AP256" s="202"/>
      <c r="AQ256" s="202"/>
      <c r="AR256" s="64"/>
    </row>
    <row r="257" spans="1:44" ht="15.75" customHeight="1" x14ac:dyDescent="0.2">
      <c r="A257" s="43"/>
      <c r="B257" s="43"/>
      <c r="C257" s="43"/>
      <c r="D257" s="43"/>
      <c r="E257" s="43"/>
      <c r="F257" s="43"/>
      <c r="G257" s="194"/>
      <c r="H257" s="194"/>
      <c r="I257" s="194"/>
      <c r="J257" s="196"/>
      <c r="K257" s="196"/>
      <c r="L257" s="196"/>
      <c r="M257" s="196"/>
      <c r="N257" s="196"/>
      <c r="O257" s="197"/>
      <c r="P257" s="197"/>
      <c r="Q257" s="197"/>
      <c r="R257" s="197"/>
      <c r="S257" s="197"/>
      <c r="T257" s="197"/>
      <c r="U257" s="198"/>
      <c r="V257" s="257"/>
      <c r="W257" s="258"/>
      <c r="X257" s="200"/>
      <c r="Y257" s="43"/>
      <c r="Z257" s="199"/>
      <c r="AA257" s="199"/>
      <c r="AB257" s="199"/>
      <c r="AC257" s="199"/>
      <c r="AD257" s="199"/>
      <c r="AE257" s="43"/>
      <c r="AF257" s="199"/>
      <c r="AG257" s="196"/>
      <c r="AH257" s="201"/>
      <c r="AI257" s="201"/>
      <c r="AJ257" s="201"/>
      <c r="AK257" s="43"/>
      <c r="AL257" s="43"/>
      <c r="AM257" s="43"/>
      <c r="AN257" s="64"/>
      <c r="AO257" s="64"/>
      <c r="AP257" s="202"/>
      <c r="AQ257" s="202"/>
      <c r="AR257" s="64"/>
    </row>
    <row r="258" spans="1:44" ht="15.75" customHeight="1" x14ac:dyDescent="0.2">
      <c r="A258" s="43"/>
      <c r="B258" s="43"/>
      <c r="C258" s="43"/>
      <c r="D258" s="43"/>
      <c r="E258" s="43"/>
      <c r="F258" s="43"/>
      <c r="G258" s="194"/>
      <c r="H258" s="194"/>
      <c r="I258" s="194"/>
      <c r="J258" s="196"/>
      <c r="K258" s="196"/>
      <c r="L258" s="196"/>
      <c r="M258" s="196"/>
      <c r="N258" s="196"/>
      <c r="O258" s="197"/>
      <c r="P258" s="197"/>
      <c r="Q258" s="197"/>
      <c r="R258" s="197"/>
      <c r="S258" s="197"/>
      <c r="T258" s="197"/>
      <c r="U258" s="198"/>
      <c r="V258" s="257"/>
      <c r="W258" s="258"/>
      <c r="X258" s="200"/>
      <c r="Y258" s="43"/>
      <c r="Z258" s="199"/>
      <c r="AA258" s="199"/>
      <c r="AB258" s="199"/>
      <c r="AC258" s="199"/>
      <c r="AD258" s="199"/>
      <c r="AE258" s="43"/>
      <c r="AF258" s="199"/>
      <c r="AG258" s="196"/>
      <c r="AH258" s="201"/>
      <c r="AI258" s="201"/>
      <c r="AJ258" s="201"/>
      <c r="AK258" s="43"/>
      <c r="AL258" s="43"/>
      <c r="AM258" s="43"/>
      <c r="AN258" s="64"/>
      <c r="AO258" s="64"/>
      <c r="AP258" s="202"/>
      <c r="AQ258" s="202"/>
      <c r="AR258" s="64"/>
    </row>
    <row r="259" spans="1:44" ht="15.75" customHeight="1" x14ac:dyDescent="0.2">
      <c r="A259" s="43"/>
      <c r="B259" s="43"/>
      <c r="C259" s="43"/>
      <c r="D259" s="43"/>
      <c r="E259" s="43"/>
      <c r="F259" s="43"/>
      <c r="G259" s="194"/>
      <c r="H259" s="194"/>
      <c r="I259" s="194"/>
      <c r="J259" s="196"/>
      <c r="K259" s="196"/>
      <c r="L259" s="196"/>
      <c r="M259" s="196"/>
      <c r="N259" s="196"/>
      <c r="O259" s="197"/>
      <c r="P259" s="197"/>
      <c r="Q259" s="197"/>
      <c r="R259" s="197"/>
      <c r="S259" s="197"/>
      <c r="T259" s="197"/>
      <c r="U259" s="198"/>
      <c r="V259" s="257"/>
      <c r="W259" s="258"/>
      <c r="X259" s="200"/>
      <c r="Y259" s="43"/>
      <c r="Z259" s="199"/>
      <c r="AA259" s="199"/>
      <c r="AB259" s="199"/>
      <c r="AC259" s="199"/>
      <c r="AD259" s="199"/>
      <c r="AE259" s="43"/>
      <c r="AF259" s="199"/>
      <c r="AG259" s="196"/>
      <c r="AH259" s="201"/>
      <c r="AI259" s="201"/>
      <c r="AJ259" s="201"/>
      <c r="AK259" s="43"/>
      <c r="AL259" s="43"/>
      <c r="AM259" s="43"/>
      <c r="AN259" s="64"/>
      <c r="AO259" s="64"/>
      <c r="AP259" s="202"/>
      <c r="AQ259" s="202"/>
      <c r="AR259" s="64"/>
    </row>
    <row r="260" spans="1:44" ht="15.75" customHeight="1" x14ac:dyDescent="0.2">
      <c r="A260" s="43"/>
      <c r="B260" s="43"/>
      <c r="C260" s="43"/>
      <c r="D260" s="43"/>
      <c r="E260" s="43"/>
      <c r="F260" s="43"/>
      <c r="G260" s="194"/>
      <c r="H260" s="194"/>
      <c r="I260" s="194"/>
      <c r="J260" s="196"/>
      <c r="K260" s="196"/>
      <c r="L260" s="196"/>
      <c r="M260" s="196"/>
      <c r="N260" s="196"/>
      <c r="O260" s="197"/>
      <c r="P260" s="197"/>
      <c r="Q260" s="197"/>
      <c r="R260" s="197"/>
      <c r="S260" s="197"/>
      <c r="T260" s="197"/>
      <c r="U260" s="198"/>
      <c r="V260" s="257"/>
      <c r="W260" s="258"/>
      <c r="X260" s="200"/>
      <c r="Y260" s="43"/>
      <c r="Z260" s="199"/>
      <c r="AA260" s="199"/>
      <c r="AB260" s="199"/>
      <c r="AC260" s="199"/>
      <c r="AD260" s="199"/>
      <c r="AE260" s="43"/>
      <c r="AF260" s="199"/>
      <c r="AG260" s="196"/>
      <c r="AH260" s="201"/>
      <c r="AI260" s="201"/>
      <c r="AJ260" s="201"/>
      <c r="AK260" s="43"/>
      <c r="AL260" s="43"/>
      <c r="AM260" s="43"/>
      <c r="AN260" s="64"/>
      <c r="AO260" s="64"/>
      <c r="AP260" s="202"/>
      <c r="AQ260" s="202"/>
      <c r="AR260" s="64"/>
    </row>
    <row r="261" spans="1:44" ht="15.75" customHeight="1" x14ac:dyDescent="0.2">
      <c r="A261" s="43"/>
      <c r="B261" s="43"/>
      <c r="C261" s="43"/>
      <c r="D261" s="43"/>
      <c r="E261" s="43"/>
      <c r="F261" s="43"/>
      <c r="G261" s="194"/>
      <c r="H261" s="194"/>
      <c r="I261" s="194"/>
      <c r="J261" s="196"/>
      <c r="K261" s="196"/>
      <c r="L261" s="196"/>
      <c r="M261" s="196"/>
      <c r="N261" s="196"/>
      <c r="O261" s="197"/>
      <c r="P261" s="197"/>
      <c r="Q261" s="197"/>
      <c r="R261" s="197"/>
      <c r="S261" s="197"/>
      <c r="T261" s="197"/>
      <c r="U261" s="198"/>
      <c r="V261" s="257"/>
      <c r="W261" s="258"/>
      <c r="X261" s="200"/>
      <c r="Y261" s="43"/>
      <c r="Z261" s="199"/>
      <c r="AA261" s="199"/>
      <c r="AB261" s="199"/>
      <c r="AC261" s="199"/>
      <c r="AD261" s="199"/>
      <c r="AE261" s="43"/>
      <c r="AF261" s="199"/>
      <c r="AG261" s="196"/>
      <c r="AH261" s="201"/>
      <c r="AI261" s="201"/>
      <c r="AJ261" s="201"/>
      <c r="AK261" s="43"/>
      <c r="AL261" s="43"/>
      <c r="AM261" s="43"/>
      <c r="AN261" s="64"/>
      <c r="AO261" s="64"/>
      <c r="AP261" s="202"/>
      <c r="AQ261" s="202"/>
      <c r="AR261" s="64"/>
    </row>
    <row r="262" spans="1:44" ht="15.75" customHeight="1" x14ac:dyDescent="0.2">
      <c r="A262" s="43"/>
      <c r="B262" s="43"/>
      <c r="C262" s="43"/>
      <c r="D262" s="43"/>
      <c r="E262" s="43"/>
      <c r="F262" s="43"/>
      <c r="G262" s="194"/>
      <c r="H262" s="194"/>
      <c r="I262" s="194"/>
      <c r="J262" s="196"/>
      <c r="K262" s="196"/>
      <c r="L262" s="196"/>
      <c r="M262" s="196"/>
      <c r="N262" s="196"/>
      <c r="O262" s="197"/>
      <c r="P262" s="197"/>
      <c r="Q262" s="197"/>
      <c r="R262" s="197"/>
      <c r="S262" s="197"/>
      <c r="T262" s="197"/>
      <c r="U262" s="198"/>
      <c r="V262" s="257"/>
      <c r="W262" s="258"/>
      <c r="X262" s="200"/>
      <c r="Y262" s="43"/>
      <c r="Z262" s="199"/>
      <c r="AA262" s="199"/>
      <c r="AB262" s="199"/>
      <c r="AC262" s="199"/>
      <c r="AD262" s="199"/>
      <c r="AE262" s="43"/>
      <c r="AF262" s="199"/>
      <c r="AG262" s="196"/>
      <c r="AH262" s="201"/>
      <c r="AI262" s="201"/>
      <c r="AJ262" s="201"/>
      <c r="AK262" s="43"/>
      <c r="AL262" s="43"/>
      <c r="AM262" s="43"/>
      <c r="AN262" s="64"/>
      <c r="AO262" s="64"/>
      <c r="AP262" s="202"/>
      <c r="AQ262" s="202"/>
      <c r="AR262" s="64"/>
    </row>
    <row r="263" spans="1:44" ht="15.75" customHeight="1" x14ac:dyDescent="0.2">
      <c r="A263" s="43"/>
      <c r="B263" s="43"/>
      <c r="C263" s="43"/>
      <c r="D263" s="43"/>
      <c r="E263" s="43"/>
      <c r="F263" s="43"/>
      <c r="G263" s="194"/>
      <c r="H263" s="194"/>
      <c r="I263" s="194"/>
      <c r="J263" s="196"/>
      <c r="K263" s="196"/>
      <c r="L263" s="196"/>
      <c r="M263" s="196"/>
      <c r="N263" s="196"/>
      <c r="O263" s="197"/>
      <c r="P263" s="197"/>
      <c r="Q263" s="197"/>
      <c r="R263" s="197"/>
      <c r="S263" s="197"/>
      <c r="T263" s="197"/>
      <c r="U263" s="198"/>
      <c r="V263" s="257"/>
      <c r="W263" s="258"/>
      <c r="X263" s="200"/>
      <c r="Y263" s="43"/>
      <c r="Z263" s="199"/>
      <c r="AA263" s="199"/>
      <c r="AB263" s="199"/>
      <c r="AC263" s="199"/>
      <c r="AD263" s="199"/>
      <c r="AE263" s="43"/>
      <c r="AF263" s="199"/>
      <c r="AG263" s="196"/>
      <c r="AH263" s="201"/>
      <c r="AI263" s="201"/>
      <c r="AJ263" s="201"/>
      <c r="AK263" s="43"/>
      <c r="AL263" s="43"/>
      <c r="AM263" s="43"/>
      <c r="AN263" s="64"/>
      <c r="AO263" s="64"/>
      <c r="AP263" s="202"/>
      <c r="AQ263" s="202"/>
      <c r="AR263" s="64"/>
    </row>
    <row r="264" spans="1:44" ht="15.75" customHeight="1" x14ac:dyDescent="0.2">
      <c r="A264" s="43"/>
      <c r="B264" s="43"/>
      <c r="C264" s="43"/>
      <c r="D264" s="43"/>
      <c r="E264" s="43"/>
      <c r="F264" s="43"/>
      <c r="G264" s="194"/>
      <c r="H264" s="194"/>
      <c r="I264" s="194"/>
      <c r="J264" s="196"/>
      <c r="K264" s="196"/>
      <c r="L264" s="196"/>
      <c r="M264" s="196"/>
      <c r="N264" s="196"/>
      <c r="O264" s="197"/>
      <c r="P264" s="197"/>
      <c r="Q264" s="197"/>
      <c r="R264" s="197"/>
      <c r="S264" s="197"/>
      <c r="T264" s="197"/>
      <c r="U264" s="198"/>
      <c r="V264" s="257"/>
      <c r="W264" s="258"/>
      <c r="X264" s="200"/>
      <c r="Y264" s="43"/>
      <c r="Z264" s="199"/>
      <c r="AA264" s="199"/>
      <c r="AB264" s="199"/>
      <c r="AC264" s="199"/>
      <c r="AD264" s="199"/>
      <c r="AE264" s="43"/>
      <c r="AF264" s="199"/>
      <c r="AG264" s="196"/>
      <c r="AH264" s="201"/>
      <c r="AI264" s="201"/>
      <c r="AJ264" s="201"/>
      <c r="AK264" s="43"/>
      <c r="AL264" s="43"/>
      <c r="AM264" s="43"/>
      <c r="AN264" s="64"/>
      <c r="AO264" s="64"/>
      <c r="AP264" s="202"/>
      <c r="AQ264" s="202"/>
      <c r="AR264" s="64"/>
    </row>
    <row r="265" spans="1:44" ht="15.75" customHeight="1" x14ac:dyDescent="0.2">
      <c r="A265" s="43"/>
      <c r="B265" s="43"/>
      <c r="C265" s="43"/>
      <c r="D265" s="43"/>
      <c r="E265" s="43"/>
      <c r="F265" s="43"/>
      <c r="G265" s="194"/>
      <c r="H265" s="194"/>
      <c r="I265" s="194"/>
      <c r="J265" s="196"/>
      <c r="K265" s="196"/>
      <c r="L265" s="196"/>
      <c r="M265" s="196"/>
      <c r="N265" s="196"/>
      <c r="O265" s="197"/>
      <c r="P265" s="197"/>
      <c r="Q265" s="197"/>
      <c r="R265" s="197"/>
      <c r="S265" s="197"/>
      <c r="T265" s="197"/>
      <c r="U265" s="198"/>
      <c r="V265" s="257"/>
      <c r="W265" s="258"/>
      <c r="X265" s="200"/>
      <c r="Y265" s="43"/>
      <c r="Z265" s="199"/>
      <c r="AA265" s="199"/>
      <c r="AB265" s="199"/>
      <c r="AC265" s="199"/>
      <c r="AD265" s="199"/>
      <c r="AE265" s="43"/>
      <c r="AF265" s="199"/>
      <c r="AG265" s="196"/>
      <c r="AH265" s="201"/>
      <c r="AI265" s="201"/>
      <c r="AJ265" s="201"/>
      <c r="AK265" s="43"/>
      <c r="AL265" s="43"/>
      <c r="AM265" s="43"/>
      <c r="AN265" s="64"/>
      <c r="AO265" s="64"/>
      <c r="AP265" s="202"/>
      <c r="AQ265" s="202"/>
      <c r="AR265" s="64"/>
    </row>
    <row r="266" spans="1:44" ht="15.75" customHeight="1" x14ac:dyDescent="0.2">
      <c r="A266" s="43"/>
      <c r="B266" s="43"/>
      <c r="C266" s="43"/>
      <c r="D266" s="43"/>
      <c r="E266" s="43"/>
      <c r="F266" s="43"/>
      <c r="G266" s="194"/>
      <c r="H266" s="194"/>
      <c r="I266" s="194"/>
      <c r="J266" s="196"/>
      <c r="K266" s="196"/>
      <c r="L266" s="196"/>
      <c r="M266" s="196"/>
      <c r="N266" s="196"/>
      <c r="O266" s="197"/>
      <c r="P266" s="197"/>
      <c r="Q266" s="197"/>
      <c r="R266" s="197"/>
      <c r="S266" s="197"/>
      <c r="T266" s="197"/>
      <c r="U266" s="198"/>
      <c r="V266" s="257"/>
      <c r="W266" s="258"/>
      <c r="X266" s="200"/>
      <c r="Y266" s="43"/>
      <c r="Z266" s="199"/>
      <c r="AA266" s="199"/>
      <c r="AB266" s="199"/>
      <c r="AC266" s="199"/>
      <c r="AD266" s="199"/>
      <c r="AE266" s="43"/>
      <c r="AF266" s="199"/>
      <c r="AG266" s="196"/>
      <c r="AH266" s="201"/>
      <c r="AI266" s="201"/>
      <c r="AJ266" s="201"/>
      <c r="AK266" s="43"/>
      <c r="AL266" s="43"/>
      <c r="AM266" s="43"/>
      <c r="AN266" s="64"/>
      <c r="AO266" s="64"/>
      <c r="AP266" s="202"/>
      <c r="AQ266" s="202"/>
      <c r="AR266" s="64"/>
    </row>
    <row r="267" spans="1:44" ht="15.75" customHeight="1" x14ac:dyDescent="0.2">
      <c r="A267" s="43"/>
      <c r="B267" s="43"/>
      <c r="C267" s="43"/>
      <c r="D267" s="43"/>
      <c r="E267" s="43"/>
      <c r="F267" s="43"/>
      <c r="G267" s="194"/>
      <c r="H267" s="194"/>
      <c r="I267" s="194"/>
      <c r="J267" s="196"/>
      <c r="K267" s="196"/>
      <c r="L267" s="196"/>
      <c r="M267" s="196"/>
      <c r="N267" s="196"/>
      <c r="O267" s="197"/>
      <c r="P267" s="197"/>
      <c r="Q267" s="197"/>
      <c r="R267" s="197"/>
      <c r="S267" s="197"/>
      <c r="T267" s="197"/>
      <c r="U267" s="198"/>
      <c r="V267" s="257"/>
      <c r="W267" s="258"/>
      <c r="X267" s="200"/>
      <c r="Y267" s="43"/>
      <c r="Z267" s="199"/>
      <c r="AA267" s="199"/>
      <c r="AB267" s="199"/>
      <c r="AC267" s="199"/>
      <c r="AD267" s="199"/>
      <c r="AE267" s="43"/>
      <c r="AF267" s="199"/>
      <c r="AG267" s="196"/>
      <c r="AH267" s="201"/>
      <c r="AI267" s="201"/>
      <c r="AJ267" s="201"/>
      <c r="AK267" s="43"/>
      <c r="AL267" s="43"/>
      <c r="AM267" s="43"/>
      <c r="AN267" s="64"/>
      <c r="AO267" s="64"/>
      <c r="AP267" s="202"/>
      <c r="AQ267" s="202"/>
      <c r="AR267" s="64"/>
    </row>
    <row r="268" spans="1:44" ht="15.75" customHeight="1" x14ac:dyDescent="0.2">
      <c r="A268" s="43"/>
      <c r="B268" s="43"/>
      <c r="C268" s="43"/>
      <c r="D268" s="43"/>
      <c r="E268" s="43"/>
      <c r="F268" s="43"/>
      <c r="G268" s="194"/>
      <c r="H268" s="194"/>
      <c r="I268" s="194"/>
      <c r="J268" s="196"/>
      <c r="K268" s="196"/>
      <c r="L268" s="196"/>
      <c r="M268" s="196"/>
      <c r="N268" s="196"/>
      <c r="O268" s="197"/>
      <c r="P268" s="197"/>
      <c r="Q268" s="197"/>
      <c r="R268" s="197"/>
      <c r="S268" s="197"/>
      <c r="T268" s="197"/>
      <c r="U268" s="198"/>
      <c r="V268" s="257"/>
      <c r="W268" s="258"/>
      <c r="X268" s="200"/>
      <c r="Y268" s="43"/>
      <c r="Z268" s="199"/>
      <c r="AA268" s="199"/>
      <c r="AB268" s="199"/>
      <c r="AC268" s="199"/>
      <c r="AD268" s="199"/>
      <c r="AE268" s="43"/>
      <c r="AF268" s="199"/>
      <c r="AG268" s="196"/>
      <c r="AH268" s="201"/>
      <c r="AI268" s="201"/>
      <c r="AJ268" s="201"/>
      <c r="AK268" s="43"/>
      <c r="AL268" s="43"/>
      <c r="AM268" s="43"/>
      <c r="AN268" s="64"/>
      <c r="AO268" s="64"/>
      <c r="AP268" s="202"/>
      <c r="AQ268" s="202"/>
      <c r="AR268" s="64"/>
    </row>
    <row r="269" spans="1:44" ht="15.75" customHeight="1" x14ac:dyDescent="0.2">
      <c r="A269" s="43"/>
      <c r="B269" s="43"/>
      <c r="C269" s="43"/>
      <c r="D269" s="43"/>
      <c r="E269" s="43"/>
      <c r="F269" s="43"/>
      <c r="G269" s="194"/>
      <c r="H269" s="194"/>
      <c r="I269" s="194"/>
      <c r="J269" s="196"/>
      <c r="K269" s="196"/>
      <c r="L269" s="196"/>
      <c r="M269" s="196"/>
      <c r="N269" s="196"/>
      <c r="O269" s="197"/>
      <c r="P269" s="197"/>
      <c r="Q269" s="197"/>
      <c r="R269" s="197"/>
      <c r="S269" s="197"/>
      <c r="T269" s="197"/>
      <c r="U269" s="198"/>
      <c r="V269" s="257"/>
      <c r="W269" s="258"/>
      <c r="X269" s="200"/>
      <c r="Y269" s="43"/>
      <c r="Z269" s="199"/>
      <c r="AA269" s="199"/>
      <c r="AB269" s="199"/>
      <c r="AC269" s="199"/>
      <c r="AD269" s="199"/>
      <c r="AE269" s="43"/>
      <c r="AF269" s="199"/>
      <c r="AG269" s="196"/>
      <c r="AH269" s="201"/>
      <c r="AI269" s="201"/>
      <c r="AJ269" s="201"/>
      <c r="AK269" s="43"/>
      <c r="AL269" s="43"/>
      <c r="AM269" s="43"/>
      <c r="AN269" s="64"/>
      <c r="AO269" s="64"/>
      <c r="AP269" s="202"/>
      <c r="AQ269" s="202"/>
      <c r="AR269" s="64"/>
    </row>
    <row r="270" spans="1:44" ht="15.75" customHeight="1" x14ac:dyDescent="0.2">
      <c r="A270" s="43"/>
      <c r="B270" s="43"/>
      <c r="C270" s="43"/>
      <c r="D270" s="43"/>
      <c r="E270" s="43"/>
      <c r="F270" s="43"/>
      <c r="G270" s="194"/>
      <c r="H270" s="194"/>
      <c r="I270" s="194"/>
      <c r="J270" s="196"/>
      <c r="K270" s="196"/>
      <c r="L270" s="196"/>
      <c r="M270" s="196"/>
      <c r="N270" s="196"/>
      <c r="O270" s="197"/>
      <c r="P270" s="197"/>
      <c r="Q270" s="197"/>
      <c r="R270" s="197"/>
      <c r="S270" s="197"/>
      <c r="T270" s="197"/>
      <c r="U270" s="198"/>
      <c r="V270" s="257"/>
      <c r="W270" s="258"/>
      <c r="X270" s="200"/>
      <c r="Y270" s="43"/>
      <c r="Z270" s="199"/>
      <c r="AA270" s="199"/>
      <c r="AB270" s="199"/>
      <c r="AC270" s="199"/>
      <c r="AD270" s="199"/>
      <c r="AE270" s="43"/>
      <c r="AF270" s="199"/>
      <c r="AG270" s="196"/>
      <c r="AH270" s="201"/>
      <c r="AI270" s="201"/>
      <c r="AJ270" s="201"/>
      <c r="AK270" s="43"/>
      <c r="AL270" s="43"/>
      <c r="AM270" s="43"/>
      <c r="AN270" s="64"/>
      <c r="AO270" s="64"/>
      <c r="AP270" s="202"/>
      <c r="AQ270" s="202"/>
      <c r="AR270" s="64"/>
    </row>
    <row r="271" spans="1:44" ht="15.75" customHeight="1" x14ac:dyDescent="0.2">
      <c r="A271" s="43"/>
      <c r="B271" s="43"/>
      <c r="C271" s="43"/>
      <c r="D271" s="43"/>
      <c r="E271" s="43"/>
      <c r="F271" s="43"/>
      <c r="G271" s="194"/>
      <c r="H271" s="194"/>
      <c r="I271" s="194"/>
      <c r="J271" s="196"/>
      <c r="K271" s="196"/>
      <c r="L271" s="196"/>
      <c r="M271" s="196"/>
      <c r="N271" s="196"/>
      <c r="O271" s="197"/>
      <c r="P271" s="197"/>
      <c r="Q271" s="197"/>
      <c r="R271" s="197"/>
      <c r="S271" s="197"/>
      <c r="T271" s="197"/>
      <c r="U271" s="198"/>
      <c r="V271" s="257"/>
      <c r="W271" s="258"/>
      <c r="X271" s="200"/>
      <c r="Y271" s="43"/>
      <c r="Z271" s="199"/>
      <c r="AA271" s="199"/>
      <c r="AB271" s="199"/>
      <c r="AC271" s="199"/>
      <c r="AD271" s="199"/>
      <c r="AE271" s="43"/>
      <c r="AF271" s="199"/>
      <c r="AG271" s="196"/>
      <c r="AH271" s="201"/>
      <c r="AI271" s="201"/>
      <c r="AJ271" s="201"/>
      <c r="AK271" s="43"/>
      <c r="AL271" s="43"/>
      <c r="AM271" s="43"/>
      <c r="AN271" s="64"/>
      <c r="AO271" s="64"/>
      <c r="AP271" s="202"/>
      <c r="AQ271" s="202"/>
      <c r="AR271" s="64"/>
    </row>
    <row r="272" spans="1:44" ht="15.75" customHeight="1" x14ac:dyDescent="0.2">
      <c r="A272" s="43"/>
      <c r="B272" s="43"/>
      <c r="C272" s="43"/>
      <c r="D272" s="43"/>
      <c r="E272" s="43"/>
      <c r="F272" s="43"/>
      <c r="G272" s="194"/>
      <c r="H272" s="194"/>
      <c r="I272" s="194"/>
      <c r="J272" s="196"/>
      <c r="K272" s="196"/>
      <c r="L272" s="196"/>
      <c r="M272" s="196"/>
      <c r="N272" s="196"/>
      <c r="O272" s="197"/>
      <c r="P272" s="197"/>
      <c r="Q272" s="197"/>
      <c r="R272" s="197"/>
      <c r="S272" s="197"/>
      <c r="T272" s="197"/>
      <c r="U272" s="198"/>
      <c r="V272" s="257"/>
      <c r="W272" s="258"/>
      <c r="X272" s="200"/>
      <c r="Y272" s="43"/>
      <c r="Z272" s="199"/>
      <c r="AA272" s="199"/>
      <c r="AB272" s="199"/>
      <c r="AC272" s="199"/>
      <c r="AD272" s="199"/>
      <c r="AE272" s="43"/>
      <c r="AF272" s="199"/>
      <c r="AG272" s="196"/>
      <c r="AH272" s="201"/>
      <c r="AI272" s="201"/>
      <c r="AJ272" s="201"/>
      <c r="AK272" s="43"/>
      <c r="AL272" s="43"/>
      <c r="AM272" s="43"/>
      <c r="AN272" s="64"/>
      <c r="AO272" s="64"/>
      <c r="AP272" s="202"/>
      <c r="AQ272" s="202"/>
      <c r="AR272" s="64"/>
    </row>
    <row r="273" spans="1:44" ht="15.75" customHeight="1" x14ac:dyDescent="0.2">
      <c r="A273" s="43"/>
      <c r="B273" s="43"/>
      <c r="C273" s="43"/>
      <c r="D273" s="43"/>
      <c r="E273" s="43"/>
      <c r="F273" s="43"/>
      <c r="G273" s="194"/>
      <c r="H273" s="194"/>
      <c r="I273" s="194"/>
      <c r="J273" s="196"/>
      <c r="K273" s="196"/>
      <c r="L273" s="196"/>
      <c r="M273" s="196"/>
      <c r="N273" s="196"/>
      <c r="O273" s="197"/>
      <c r="P273" s="197"/>
      <c r="Q273" s="197"/>
      <c r="R273" s="197"/>
      <c r="S273" s="197"/>
      <c r="T273" s="197"/>
      <c r="U273" s="198"/>
      <c r="V273" s="257"/>
      <c r="W273" s="258"/>
      <c r="X273" s="200"/>
      <c r="Y273" s="43"/>
      <c r="Z273" s="199"/>
      <c r="AA273" s="199"/>
      <c r="AB273" s="199"/>
      <c r="AC273" s="199"/>
      <c r="AD273" s="199"/>
      <c r="AE273" s="43"/>
      <c r="AF273" s="199"/>
      <c r="AG273" s="196"/>
      <c r="AH273" s="201"/>
      <c r="AI273" s="201"/>
      <c r="AJ273" s="201"/>
      <c r="AK273" s="43"/>
      <c r="AL273" s="43"/>
      <c r="AM273" s="43"/>
      <c r="AN273" s="64"/>
      <c r="AO273" s="64"/>
      <c r="AP273" s="202"/>
      <c r="AQ273" s="202"/>
      <c r="AR273" s="64"/>
    </row>
    <row r="274" spans="1:44" ht="15.75" customHeight="1" x14ac:dyDescent="0.2">
      <c r="A274" s="43"/>
      <c r="B274" s="43"/>
      <c r="C274" s="43"/>
      <c r="D274" s="43"/>
      <c r="E274" s="43"/>
      <c r="F274" s="43"/>
      <c r="G274" s="194"/>
      <c r="H274" s="194"/>
      <c r="I274" s="194"/>
      <c r="J274" s="196"/>
      <c r="K274" s="196"/>
      <c r="L274" s="196"/>
      <c r="M274" s="196"/>
      <c r="N274" s="196"/>
      <c r="O274" s="197"/>
      <c r="P274" s="197"/>
      <c r="Q274" s="197"/>
      <c r="R274" s="197"/>
      <c r="S274" s="197"/>
      <c r="T274" s="197"/>
      <c r="U274" s="198"/>
      <c r="V274" s="257"/>
      <c r="W274" s="258"/>
      <c r="X274" s="200"/>
      <c r="Y274" s="43"/>
      <c r="Z274" s="199"/>
      <c r="AA274" s="199"/>
      <c r="AB274" s="199"/>
      <c r="AC274" s="199"/>
      <c r="AD274" s="199"/>
      <c r="AE274" s="43"/>
      <c r="AF274" s="199"/>
      <c r="AG274" s="196"/>
      <c r="AH274" s="201"/>
      <c r="AI274" s="201"/>
      <c r="AJ274" s="201"/>
      <c r="AK274" s="43"/>
      <c r="AL274" s="43"/>
      <c r="AM274" s="43"/>
      <c r="AN274" s="64"/>
      <c r="AO274" s="64"/>
      <c r="AP274" s="202"/>
      <c r="AQ274" s="202"/>
      <c r="AR274" s="64"/>
    </row>
    <row r="275" spans="1:44" ht="15.75" customHeight="1" x14ac:dyDescent="0.2">
      <c r="A275" s="43"/>
      <c r="B275" s="43"/>
      <c r="C275" s="43"/>
      <c r="D275" s="43"/>
      <c r="E275" s="43"/>
      <c r="F275" s="43"/>
      <c r="G275" s="194"/>
      <c r="H275" s="194"/>
      <c r="I275" s="194"/>
      <c r="J275" s="196"/>
      <c r="K275" s="196"/>
      <c r="L275" s="196"/>
      <c r="M275" s="196"/>
      <c r="N275" s="196"/>
      <c r="O275" s="197"/>
      <c r="P275" s="197"/>
      <c r="Q275" s="197"/>
      <c r="R275" s="197"/>
      <c r="S275" s="197"/>
      <c r="T275" s="197"/>
      <c r="U275" s="198"/>
      <c r="V275" s="257"/>
      <c r="W275" s="258"/>
      <c r="X275" s="200"/>
      <c r="Y275" s="43"/>
      <c r="Z275" s="199"/>
      <c r="AA275" s="199"/>
      <c r="AB275" s="199"/>
      <c r="AC275" s="199"/>
      <c r="AD275" s="199"/>
      <c r="AE275" s="43"/>
      <c r="AF275" s="199"/>
      <c r="AG275" s="196"/>
      <c r="AH275" s="201"/>
      <c r="AI275" s="201"/>
      <c r="AJ275" s="201"/>
      <c r="AK275" s="43"/>
      <c r="AL275" s="43"/>
      <c r="AM275" s="43"/>
      <c r="AN275" s="64"/>
      <c r="AO275" s="64"/>
      <c r="AP275" s="202"/>
      <c r="AQ275" s="202"/>
      <c r="AR275" s="64"/>
    </row>
    <row r="276" spans="1:44" ht="15.75" customHeight="1" x14ac:dyDescent="0.2">
      <c r="A276" s="43"/>
      <c r="B276" s="43"/>
      <c r="C276" s="43"/>
      <c r="D276" s="43"/>
      <c r="E276" s="43"/>
      <c r="F276" s="43"/>
      <c r="G276" s="194"/>
      <c r="H276" s="194"/>
      <c r="I276" s="194"/>
      <c r="J276" s="196"/>
      <c r="K276" s="196"/>
      <c r="L276" s="196"/>
      <c r="M276" s="196"/>
      <c r="N276" s="196"/>
      <c r="O276" s="197"/>
      <c r="P276" s="197"/>
      <c r="Q276" s="197"/>
      <c r="R276" s="197"/>
      <c r="S276" s="197"/>
      <c r="T276" s="197"/>
      <c r="U276" s="198"/>
      <c r="V276" s="257"/>
      <c r="W276" s="258"/>
      <c r="X276" s="200"/>
      <c r="Y276" s="43"/>
      <c r="Z276" s="199"/>
      <c r="AA276" s="199"/>
      <c r="AB276" s="199"/>
      <c r="AC276" s="199"/>
      <c r="AD276" s="199"/>
      <c r="AE276" s="43"/>
      <c r="AF276" s="199"/>
      <c r="AG276" s="196"/>
      <c r="AH276" s="201"/>
      <c r="AI276" s="201"/>
      <c r="AJ276" s="201"/>
      <c r="AK276" s="43"/>
      <c r="AL276" s="43"/>
      <c r="AM276" s="43"/>
      <c r="AN276" s="64"/>
      <c r="AO276" s="64"/>
      <c r="AP276" s="202"/>
      <c r="AQ276" s="202"/>
      <c r="AR276" s="64"/>
    </row>
    <row r="277" spans="1:44" ht="15.75" customHeight="1" x14ac:dyDescent="0.2">
      <c r="A277" s="43"/>
      <c r="B277" s="43"/>
      <c r="C277" s="43"/>
      <c r="D277" s="43"/>
      <c r="E277" s="43"/>
      <c r="F277" s="43"/>
      <c r="G277" s="194"/>
      <c r="H277" s="194"/>
      <c r="I277" s="194"/>
      <c r="J277" s="196"/>
      <c r="K277" s="196"/>
      <c r="L277" s="196"/>
      <c r="M277" s="196"/>
      <c r="N277" s="196"/>
      <c r="O277" s="197"/>
      <c r="P277" s="197"/>
      <c r="Q277" s="197"/>
      <c r="R277" s="197"/>
      <c r="S277" s="197"/>
      <c r="T277" s="197"/>
      <c r="U277" s="198"/>
      <c r="V277" s="257"/>
      <c r="W277" s="258"/>
      <c r="X277" s="200"/>
      <c r="Y277" s="43"/>
      <c r="Z277" s="199"/>
      <c r="AA277" s="199"/>
      <c r="AB277" s="199"/>
      <c r="AC277" s="199"/>
      <c r="AD277" s="199"/>
      <c r="AE277" s="43"/>
      <c r="AF277" s="199"/>
      <c r="AG277" s="196"/>
      <c r="AH277" s="201"/>
      <c r="AI277" s="201"/>
      <c r="AJ277" s="201"/>
      <c r="AK277" s="43"/>
      <c r="AL277" s="43"/>
      <c r="AM277" s="43"/>
      <c r="AN277" s="64"/>
      <c r="AO277" s="64"/>
      <c r="AP277" s="202"/>
      <c r="AQ277" s="202"/>
      <c r="AR277" s="64"/>
    </row>
    <row r="278" spans="1:44" ht="15.75" customHeight="1" x14ac:dyDescent="0.2">
      <c r="A278" s="43"/>
      <c r="B278" s="43"/>
      <c r="C278" s="43"/>
      <c r="D278" s="43"/>
      <c r="E278" s="43"/>
      <c r="F278" s="43"/>
      <c r="G278" s="194"/>
      <c r="H278" s="194"/>
      <c r="I278" s="194"/>
      <c r="J278" s="196"/>
      <c r="K278" s="196"/>
      <c r="L278" s="196"/>
      <c r="M278" s="196"/>
      <c r="N278" s="196"/>
      <c r="O278" s="197"/>
      <c r="P278" s="197"/>
      <c r="Q278" s="197"/>
      <c r="R278" s="197"/>
      <c r="S278" s="197"/>
      <c r="T278" s="197"/>
      <c r="U278" s="198"/>
      <c r="V278" s="257"/>
      <c r="W278" s="258"/>
      <c r="X278" s="200"/>
      <c r="Y278" s="43"/>
      <c r="Z278" s="199"/>
      <c r="AA278" s="199"/>
      <c r="AB278" s="199"/>
      <c r="AC278" s="199"/>
      <c r="AD278" s="199"/>
      <c r="AE278" s="43"/>
      <c r="AF278" s="199"/>
      <c r="AG278" s="196"/>
      <c r="AH278" s="201"/>
      <c r="AI278" s="201"/>
      <c r="AJ278" s="201"/>
      <c r="AK278" s="43"/>
      <c r="AL278" s="43"/>
      <c r="AM278" s="43"/>
      <c r="AN278" s="64"/>
      <c r="AO278" s="64"/>
      <c r="AP278" s="202"/>
      <c r="AQ278" s="202"/>
      <c r="AR278" s="64"/>
    </row>
    <row r="279" spans="1:44" ht="15.75" customHeight="1" x14ac:dyDescent="0.2">
      <c r="A279" s="43"/>
      <c r="B279" s="43"/>
      <c r="C279" s="43"/>
      <c r="D279" s="43"/>
      <c r="E279" s="43"/>
      <c r="F279" s="43"/>
      <c r="G279" s="194"/>
      <c r="H279" s="194"/>
      <c r="I279" s="194"/>
      <c r="J279" s="196"/>
      <c r="K279" s="196"/>
      <c r="L279" s="196"/>
      <c r="M279" s="196"/>
      <c r="N279" s="196"/>
      <c r="O279" s="197"/>
      <c r="P279" s="197"/>
      <c r="Q279" s="197"/>
      <c r="R279" s="197"/>
      <c r="S279" s="197"/>
      <c r="T279" s="197"/>
      <c r="U279" s="198"/>
      <c r="V279" s="257"/>
      <c r="W279" s="258"/>
      <c r="X279" s="200"/>
      <c r="Y279" s="43"/>
      <c r="Z279" s="199"/>
      <c r="AA279" s="199"/>
      <c r="AB279" s="199"/>
      <c r="AC279" s="199"/>
      <c r="AD279" s="199"/>
      <c r="AE279" s="43"/>
      <c r="AF279" s="199"/>
      <c r="AG279" s="196"/>
      <c r="AH279" s="201"/>
      <c r="AI279" s="201"/>
      <c r="AJ279" s="201"/>
      <c r="AK279" s="43"/>
      <c r="AL279" s="43"/>
      <c r="AM279" s="43"/>
      <c r="AN279" s="64"/>
      <c r="AO279" s="64"/>
      <c r="AP279" s="202"/>
      <c r="AQ279" s="202"/>
      <c r="AR279" s="64"/>
    </row>
    <row r="280" spans="1:44" ht="15.75" customHeight="1" x14ac:dyDescent="0.2">
      <c r="A280" s="43"/>
      <c r="B280" s="43"/>
      <c r="C280" s="43"/>
      <c r="D280" s="43"/>
      <c r="E280" s="43"/>
      <c r="F280" s="43"/>
      <c r="G280" s="194"/>
      <c r="H280" s="194"/>
      <c r="I280" s="194"/>
      <c r="J280" s="196"/>
      <c r="K280" s="196"/>
      <c r="L280" s="196"/>
      <c r="M280" s="196"/>
      <c r="N280" s="196"/>
      <c r="O280" s="197"/>
      <c r="P280" s="197"/>
      <c r="Q280" s="197"/>
      <c r="R280" s="197"/>
      <c r="S280" s="197"/>
      <c r="T280" s="197"/>
      <c r="U280" s="198"/>
      <c r="V280" s="257"/>
      <c r="W280" s="258"/>
      <c r="X280" s="200"/>
      <c r="Y280" s="43"/>
      <c r="Z280" s="199"/>
      <c r="AA280" s="199"/>
      <c r="AB280" s="199"/>
      <c r="AC280" s="199"/>
      <c r="AD280" s="199"/>
      <c r="AE280" s="43"/>
      <c r="AF280" s="199"/>
      <c r="AG280" s="196"/>
      <c r="AH280" s="201"/>
      <c r="AI280" s="201"/>
      <c r="AJ280" s="201"/>
      <c r="AK280" s="43"/>
      <c r="AL280" s="43"/>
      <c r="AM280" s="43"/>
      <c r="AN280" s="64"/>
      <c r="AO280" s="64"/>
      <c r="AP280" s="202"/>
      <c r="AQ280" s="202"/>
      <c r="AR280" s="64"/>
    </row>
    <row r="281" spans="1:44" ht="15.75" customHeight="1" x14ac:dyDescent="0.2">
      <c r="A281" s="43"/>
      <c r="B281" s="43"/>
      <c r="C281" s="43"/>
      <c r="D281" s="43"/>
      <c r="E281" s="43"/>
      <c r="F281" s="43"/>
      <c r="G281" s="194"/>
      <c r="H281" s="194"/>
      <c r="I281" s="194"/>
      <c r="J281" s="196"/>
      <c r="K281" s="196"/>
      <c r="L281" s="196"/>
      <c r="M281" s="196"/>
      <c r="N281" s="196"/>
      <c r="O281" s="197"/>
      <c r="P281" s="197"/>
      <c r="Q281" s="197"/>
      <c r="R281" s="197"/>
      <c r="S281" s="197"/>
      <c r="T281" s="197"/>
      <c r="U281" s="198"/>
      <c r="V281" s="257"/>
      <c r="W281" s="258"/>
      <c r="X281" s="200"/>
      <c r="Y281" s="43"/>
      <c r="Z281" s="199"/>
      <c r="AA281" s="199"/>
      <c r="AB281" s="199"/>
      <c r="AC281" s="199"/>
      <c r="AD281" s="199"/>
      <c r="AE281" s="43"/>
      <c r="AF281" s="199"/>
      <c r="AG281" s="196"/>
      <c r="AH281" s="201"/>
      <c r="AI281" s="201"/>
      <c r="AJ281" s="201"/>
      <c r="AK281" s="43"/>
      <c r="AL281" s="43"/>
      <c r="AM281" s="43"/>
      <c r="AN281" s="64"/>
      <c r="AO281" s="64"/>
      <c r="AP281" s="202"/>
      <c r="AQ281" s="202"/>
      <c r="AR281" s="64"/>
    </row>
    <row r="282" spans="1:44" ht="15.75" customHeight="1" x14ac:dyDescent="0.2">
      <c r="A282" s="43"/>
      <c r="B282" s="43"/>
      <c r="C282" s="43"/>
      <c r="D282" s="43"/>
      <c r="E282" s="43"/>
      <c r="F282" s="43"/>
      <c r="G282" s="194"/>
      <c r="H282" s="194"/>
      <c r="I282" s="194"/>
      <c r="J282" s="196"/>
      <c r="K282" s="196"/>
      <c r="L282" s="196"/>
      <c r="M282" s="196"/>
      <c r="N282" s="196"/>
      <c r="O282" s="197"/>
      <c r="P282" s="197"/>
      <c r="Q282" s="197"/>
      <c r="R282" s="197"/>
      <c r="S282" s="197"/>
      <c r="T282" s="197"/>
      <c r="U282" s="198"/>
      <c r="V282" s="257"/>
      <c r="W282" s="258"/>
      <c r="X282" s="200"/>
      <c r="Y282" s="43"/>
      <c r="Z282" s="199"/>
      <c r="AA282" s="199"/>
      <c r="AB282" s="199"/>
      <c r="AC282" s="199"/>
      <c r="AD282" s="199"/>
      <c r="AE282" s="43"/>
      <c r="AF282" s="199"/>
      <c r="AG282" s="196"/>
      <c r="AH282" s="201"/>
      <c r="AI282" s="201"/>
      <c r="AJ282" s="201"/>
      <c r="AK282" s="43"/>
      <c r="AL282" s="43"/>
      <c r="AM282" s="43"/>
      <c r="AN282" s="64"/>
      <c r="AO282" s="64"/>
      <c r="AP282" s="202"/>
      <c r="AQ282" s="202"/>
      <c r="AR282" s="64"/>
    </row>
    <row r="283" spans="1:44" ht="15.75" customHeight="1" x14ac:dyDescent="0.2">
      <c r="A283" s="43"/>
      <c r="B283" s="43"/>
      <c r="C283" s="43"/>
      <c r="D283" s="43"/>
      <c r="E283" s="43"/>
      <c r="F283" s="43"/>
      <c r="G283" s="194"/>
      <c r="H283" s="194"/>
      <c r="I283" s="194"/>
      <c r="J283" s="196"/>
      <c r="K283" s="196"/>
      <c r="L283" s="196"/>
      <c r="M283" s="196"/>
      <c r="N283" s="196"/>
      <c r="O283" s="197"/>
      <c r="P283" s="197"/>
      <c r="Q283" s="197"/>
      <c r="R283" s="197"/>
      <c r="S283" s="197"/>
      <c r="T283" s="197"/>
      <c r="U283" s="198"/>
      <c r="V283" s="257"/>
      <c r="W283" s="258"/>
      <c r="X283" s="200"/>
      <c r="Y283" s="43"/>
      <c r="Z283" s="199"/>
      <c r="AA283" s="199"/>
      <c r="AB283" s="199"/>
      <c r="AC283" s="199"/>
      <c r="AD283" s="199"/>
      <c r="AE283" s="43"/>
      <c r="AF283" s="199"/>
      <c r="AG283" s="196"/>
      <c r="AH283" s="201"/>
      <c r="AI283" s="201"/>
      <c r="AJ283" s="201"/>
      <c r="AK283" s="43"/>
      <c r="AL283" s="43"/>
      <c r="AM283" s="43"/>
      <c r="AN283" s="64"/>
      <c r="AO283" s="64"/>
      <c r="AP283" s="202"/>
      <c r="AQ283" s="202"/>
      <c r="AR283" s="64"/>
    </row>
    <row r="284" spans="1:44" ht="15.75" customHeight="1" x14ac:dyDescent="0.2">
      <c r="A284" s="43"/>
      <c r="B284" s="43"/>
      <c r="C284" s="43"/>
      <c r="D284" s="43"/>
      <c r="E284" s="43"/>
      <c r="F284" s="43"/>
      <c r="G284" s="194"/>
      <c r="H284" s="194"/>
      <c r="I284" s="194"/>
      <c r="J284" s="196"/>
      <c r="K284" s="196"/>
      <c r="L284" s="196"/>
      <c r="M284" s="196"/>
      <c r="N284" s="196"/>
      <c r="O284" s="197"/>
      <c r="P284" s="197"/>
      <c r="Q284" s="197"/>
      <c r="R284" s="197"/>
      <c r="S284" s="197"/>
      <c r="T284" s="197"/>
      <c r="U284" s="198"/>
      <c r="V284" s="257"/>
      <c r="W284" s="258"/>
      <c r="X284" s="200"/>
      <c r="Y284" s="43"/>
      <c r="Z284" s="199"/>
      <c r="AA284" s="199"/>
      <c r="AB284" s="199"/>
      <c r="AC284" s="199"/>
      <c r="AD284" s="199"/>
      <c r="AE284" s="43"/>
      <c r="AF284" s="199"/>
      <c r="AG284" s="196"/>
      <c r="AH284" s="201"/>
      <c r="AI284" s="201"/>
      <c r="AJ284" s="201"/>
      <c r="AK284" s="43"/>
      <c r="AL284" s="43"/>
      <c r="AM284" s="43"/>
      <c r="AN284" s="64"/>
      <c r="AO284" s="64"/>
      <c r="AP284" s="202"/>
      <c r="AQ284" s="202"/>
      <c r="AR284" s="64"/>
    </row>
    <row r="285" spans="1:44" ht="15.75" customHeight="1" x14ac:dyDescent="0.2">
      <c r="A285" s="43"/>
      <c r="B285" s="43"/>
      <c r="C285" s="43"/>
      <c r="D285" s="43"/>
      <c r="E285" s="43"/>
      <c r="F285" s="43"/>
      <c r="G285" s="194"/>
      <c r="H285" s="194"/>
      <c r="I285" s="194"/>
      <c r="J285" s="196"/>
      <c r="K285" s="196"/>
      <c r="L285" s="196"/>
      <c r="M285" s="196"/>
      <c r="N285" s="196"/>
      <c r="O285" s="197"/>
      <c r="P285" s="197"/>
      <c r="Q285" s="197"/>
      <c r="R285" s="197"/>
      <c r="S285" s="197"/>
      <c r="T285" s="197"/>
      <c r="U285" s="198"/>
      <c r="V285" s="257"/>
      <c r="W285" s="258"/>
      <c r="X285" s="200"/>
      <c r="Y285" s="43"/>
      <c r="Z285" s="199"/>
      <c r="AA285" s="199"/>
      <c r="AB285" s="199"/>
      <c r="AC285" s="199"/>
      <c r="AD285" s="199"/>
      <c r="AE285" s="43"/>
      <c r="AF285" s="199"/>
      <c r="AG285" s="196"/>
      <c r="AH285" s="201"/>
      <c r="AI285" s="201"/>
      <c r="AJ285" s="201"/>
      <c r="AK285" s="43"/>
      <c r="AL285" s="43"/>
      <c r="AM285" s="43"/>
      <c r="AN285" s="64"/>
      <c r="AO285" s="64"/>
      <c r="AP285" s="202"/>
      <c r="AQ285" s="202"/>
      <c r="AR285" s="64"/>
    </row>
    <row r="286" spans="1:44" ht="15.75" customHeight="1" x14ac:dyDescent="0.2">
      <c r="A286" s="43"/>
      <c r="B286" s="43"/>
      <c r="C286" s="43"/>
      <c r="D286" s="43"/>
      <c r="E286" s="43"/>
      <c r="F286" s="43"/>
      <c r="G286" s="194"/>
      <c r="H286" s="194"/>
      <c r="I286" s="194"/>
      <c r="J286" s="196"/>
      <c r="K286" s="196"/>
      <c r="L286" s="196"/>
      <c r="M286" s="196"/>
      <c r="N286" s="196"/>
      <c r="O286" s="197"/>
      <c r="P286" s="197"/>
      <c r="Q286" s="197"/>
      <c r="R286" s="197"/>
      <c r="S286" s="197"/>
      <c r="T286" s="197"/>
      <c r="U286" s="198"/>
      <c r="V286" s="257"/>
      <c r="W286" s="258"/>
      <c r="X286" s="200"/>
      <c r="Y286" s="43"/>
      <c r="Z286" s="199"/>
      <c r="AA286" s="199"/>
      <c r="AB286" s="199"/>
      <c r="AC286" s="199"/>
      <c r="AD286" s="199"/>
      <c r="AE286" s="43"/>
      <c r="AF286" s="199"/>
      <c r="AG286" s="196"/>
      <c r="AH286" s="201"/>
      <c r="AI286" s="201"/>
      <c r="AJ286" s="201"/>
      <c r="AK286" s="43"/>
      <c r="AL286" s="43"/>
      <c r="AM286" s="43"/>
      <c r="AN286" s="64"/>
      <c r="AO286" s="64"/>
      <c r="AP286" s="202"/>
      <c r="AQ286" s="202"/>
      <c r="AR286" s="64"/>
    </row>
    <row r="287" spans="1:44" ht="15.75" customHeight="1" x14ac:dyDescent="0.2">
      <c r="A287" s="43"/>
      <c r="B287" s="43"/>
      <c r="C287" s="43"/>
      <c r="D287" s="43"/>
      <c r="E287" s="43"/>
      <c r="F287" s="43"/>
      <c r="G287" s="194"/>
      <c r="H287" s="194"/>
      <c r="I287" s="194"/>
      <c r="J287" s="196"/>
      <c r="K287" s="196"/>
      <c r="L287" s="196"/>
      <c r="M287" s="196"/>
      <c r="N287" s="196"/>
      <c r="O287" s="197"/>
      <c r="P287" s="197"/>
      <c r="Q287" s="197"/>
      <c r="R287" s="197"/>
      <c r="S287" s="197"/>
      <c r="T287" s="197"/>
      <c r="U287" s="198"/>
      <c r="V287" s="257"/>
      <c r="W287" s="258"/>
      <c r="X287" s="200"/>
      <c r="Y287" s="43"/>
      <c r="Z287" s="199"/>
      <c r="AA287" s="199"/>
      <c r="AB287" s="199"/>
      <c r="AC287" s="199"/>
      <c r="AD287" s="199"/>
      <c r="AE287" s="43"/>
      <c r="AF287" s="199"/>
      <c r="AG287" s="196"/>
      <c r="AH287" s="201"/>
      <c r="AI287" s="201"/>
      <c r="AJ287" s="201"/>
      <c r="AK287" s="43"/>
      <c r="AL287" s="43"/>
      <c r="AM287" s="43"/>
      <c r="AN287" s="64"/>
      <c r="AO287" s="64"/>
      <c r="AP287" s="202"/>
      <c r="AQ287" s="202"/>
      <c r="AR287" s="64"/>
    </row>
    <row r="288" spans="1:44" ht="15.75" customHeight="1" x14ac:dyDescent="0.2">
      <c r="A288" s="43"/>
      <c r="B288" s="43"/>
      <c r="C288" s="43"/>
      <c r="D288" s="43"/>
      <c r="E288" s="43"/>
      <c r="F288" s="43"/>
      <c r="G288" s="194"/>
      <c r="H288" s="194"/>
      <c r="I288" s="194"/>
      <c r="J288" s="196"/>
      <c r="K288" s="196"/>
      <c r="L288" s="196"/>
      <c r="M288" s="196"/>
      <c r="N288" s="196"/>
      <c r="O288" s="197"/>
      <c r="P288" s="197"/>
      <c r="Q288" s="197"/>
      <c r="R288" s="197"/>
      <c r="S288" s="197"/>
      <c r="T288" s="197"/>
      <c r="U288" s="198"/>
      <c r="V288" s="257"/>
      <c r="W288" s="258"/>
      <c r="X288" s="200"/>
      <c r="Y288" s="43"/>
      <c r="Z288" s="199"/>
      <c r="AA288" s="199"/>
      <c r="AB288" s="199"/>
      <c r="AC288" s="199"/>
      <c r="AD288" s="199"/>
      <c r="AE288" s="43"/>
      <c r="AF288" s="199"/>
      <c r="AG288" s="196"/>
      <c r="AH288" s="201"/>
      <c r="AI288" s="201"/>
      <c r="AJ288" s="201"/>
      <c r="AK288" s="43"/>
      <c r="AL288" s="43"/>
      <c r="AM288" s="43"/>
      <c r="AN288" s="64"/>
      <c r="AO288" s="64"/>
      <c r="AP288" s="202"/>
      <c r="AQ288" s="202"/>
      <c r="AR288" s="64"/>
    </row>
    <row r="289" spans="1:44" ht="15.75" customHeight="1" x14ac:dyDescent="0.2">
      <c r="A289" s="43"/>
      <c r="B289" s="43"/>
      <c r="C289" s="43"/>
      <c r="D289" s="43"/>
      <c r="E289" s="43"/>
      <c r="F289" s="43"/>
      <c r="G289" s="194"/>
      <c r="H289" s="194"/>
      <c r="I289" s="194"/>
      <c r="J289" s="196"/>
      <c r="K289" s="196"/>
      <c r="L289" s="196"/>
      <c r="M289" s="196"/>
      <c r="N289" s="196"/>
      <c r="O289" s="197"/>
      <c r="P289" s="197"/>
      <c r="Q289" s="197"/>
      <c r="R289" s="197"/>
      <c r="S289" s="197"/>
      <c r="T289" s="197"/>
      <c r="U289" s="198"/>
      <c r="V289" s="257"/>
      <c r="W289" s="258"/>
      <c r="X289" s="200"/>
      <c r="Y289" s="43"/>
      <c r="Z289" s="199"/>
      <c r="AA289" s="199"/>
      <c r="AB289" s="199"/>
      <c r="AC289" s="199"/>
      <c r="AD289" s="199"/>
      <c r="AE289" s="43"/>
      <c r="AF289" s="199"/>
      <c r="AG289" s="196"/>
      <c r="AH289" s="201"/>
      <c r="AI289" s="201"/>
      <c r="AJ289" s="201"/>
      <c r="AK289" s="43"/>
      <c r="AL289" s="43"/>
      <c r="AM289" s="43"/>
      <c r="AN289" s="64"/>
      <c r="AO289" s="64"/>
      <c r="AP289" s="202"/>
      <c r="AQ289" s="202"/>
      <c r="AR289" s="64"/>
    </row>
    <row r="290" spans="1:44" ht="15.75" customHeight="1" x14ac:dyDescent="0.2">
      <c r="A290" s="43"/>
      <c r="B290" s="43"/>
      <c r="C290" s="43"/>
      <c r="D290" s="43"/>
      <c r="E290" s="43"/>
      <c r="F290" s="43"/>
      <c r="G290" s="194"/>
      <c r="H290" s="194"/>
      <c r="I290" s="194"/>
      <c r="J290" s="196"/>
      <c r="K290" s="196"/>
      <c r="L290" s="196"/>
      <c r="M290" s="196"/>
      <c r="N290" s="196"/>
      <c r="O290" s="197"/>
      <c r="P290" s="197"/>
      <c r="Q290" s="197"/>
      <c r="R290" s="197"/>
      <c r="S290" s="197"/>
      <c r="T290" s="197"/>
      <c r="U290" s="198"/>
      <c r="V290" s="257"/>
      <c r="W290" s="258"/>
      <c r="X290" s="200"/>
      <c r="Y290" s="43"/>
      <c r="Z290" s="199"/>
      <c r="AA290" s="199"/>
      <c r="AB290" s="199"/>
      <c r="AC290" s="199"/>
      <c r="AD290" s="199"/>
      <c r="AE290" s="43"/>
      <c r="AF290" s="199"/>
      <c r="AG290" s="196"/>
      <c r="AH290" s="201"/>
      <c r="AI290" s="201"/>
      <c r="AJ290" s="201"/>
      <c r="AK290" s="43"/>
      <c r="AL290" s="43"/>
      <c r="AM290" s="43"/>
      <c r="AN290" s="64"/>
      <c r="AO290" s="64"/>
      <c r="AP290" s="202"/>
      <c r="AQ290" s="202"/>
      <c r="AR290" s="64"/>
    </row>
    <row r="291" spans="1:44" ht="15.75" customHeight="1" x14ac:dyDescent="0.2">
      <c r="A291" s="43"/>
      <c r="B291" s="43"/>
      <c r="C291" s="43"/>
      <c r="D291" s="43"/>
      <c r="E291" s="43"/>
      <c r="F291" s="43"/>
      <c r="G291" s="194"/>
      <c r="H291" s="194"/>
      <c r="I291" s="194"/>
      <c r="J291" s="196"/>
      <c r="K291" s="196"/>
      <c r="L291" s="196"/>
      <c r="M291" s="196"/>
      <c r="N291" s="196"/>
      <c r="O291" s="197"/>
      <c r="P291" s="197"/>
      <c r="Q291" s="197"/>
      <c r="R291" s="197"/>
      <c r="S291" s="197"/>
      <c r="T291" s="197"/>
      <c r="U291" s="198"/>
      <c r="V291" s="257"/>
      <c r="W291" s="258"/>
      <c r="X291" s="200"/>
      <c r="Y291" s="43"/>
      <c r="Z291" s="199"/>
      <c r="AA291" s="199"/>
      <c r="AB291" s="199"/>
      <c r="AC291" s="199"/>
      <c r="AD291" s="199"/>
      <c r="AE291" s="43"/>
      <c r="AF291" s="199"/>
      <c r="AG291" s="196"/>
      <c r="AH291" s="201"/>
      <c r="AI291" s="201"/>
      <c r="AJ291" s="201"/>
      <c r="AK291" s="43"/>
      <c r="AL291" s="43"/>
      <c r="AM291" s="43"/>
      <c r="AN291" s="64"/>
      <c r="AO291" s="64"/>
      <c r="AP291" s="202"/>
      <c r="AQ291" s="202"/>
      <c r="AR291" s="64"/>
    </row>
    <row r="292" spans="1:44" ht="15.75" customHeight="1" x14ac:dyDescent="0.2">
      <c r="A292" s="43"/>
      <c r="B292" s="43"/>
      <c r="C292" s="43"/>
      <c r="D292" s="43"/>
      <c r="E292" s="43"/>
      <c r="F292" s="43"/>
      <c r="G292" s="194"/>
      <c r="H292" s="194"/>
      <c r="I292" s="194"/>
      <c r="J292" s="196"/>
      <c r="K292" s="196"/>
      <c r="L292" s="196"/>
      <c r="M292" s="196"/>
      <c r="N292" s="196"/>
      <c r="O292" s="197"/>
      <c r="P292" s="197"/>
      <c r="Q292" s="197"/>
      <c r="R292" s="197"/>
      <c r="S292" s="197"/>
      <c r="T292" s="197"/>
      <c r="U292" s="198"/>
      <c r="V292" s="257"/>
      <c r="W292" s="258"/>
      <c r="X292" s="200"/>
      <c r="Y292" s="43"/>
      <c r="Z292" s="199"/>
      <c r="AA292" s="199"/>
      <c r="AB292" s="199"/>
      <c r="AC292" s="199"/>
      <c r="AD292" s="199"/>
      <c r="AE292" s="43"/>
      <c r="AF292" s="199"/>
      <c r="AG292" s="196"/>
      <c r="AH292" s="201"/>
      <c r="AI292" s="201"/>
      <c r="AJ292" s="201"/>
      <c r="AK292" s="43"/>
      <c r="AL292" s="43"/>
      <c r="AM292" s="43"/>
      <c r="AN292" s="64"/>
      <c r="AO292" s="64"/>
      <c r="AP292" s="202"/>
      <c r="AQ292" s="202"/>
      <c r="AR292" s="64"/>
    </row>
    <row r="293" spans="1:44" ht="15.75" customHeight="1" x14ac:dyDescent="0.2">
      <c r="A293" s="43"/>
      <c r="B293" s="43"/>
      <c r="C293" s="43"/>
      <c r="D293" s="43"/>
      <c r="E293" s="43"/>
      <c r="F293" s="43"/>
      <c r="G293" s="194"/>
      <c r="H293" s="194"/>
      <c r="I293" s="194"/>
      <c r="J293" s="196"/>
      <c r="K293" s="196"/>
      <c r="L293" s="196"/>
      <c r="M293" s="196"/>
      <c r="N293" s="196"/>
      <c r="O293" s="197"/>
      <c r="P293" s="197"/>
      <c r="Q293" s="197"/>
      <c r="R293" s="197"/>
      <c r="S293" s="197"/>
      <c r="T293" s="197"/>
      <c r="U293" s="198"/>
      <c r="V293" s="257"/>
      <c r="W293" s="258"/>
      <c r="X293" s="200"/>
      <c r="Y293" s="43"/>
      <c r="Z293" s="199"/>
      <c r="AA293" s="199"/>
      <c r="AB293" s="199"/>
      <c r="AC293" s="199"/>
      <c r="AD293" s="199"/>
      <c r="AE293" s="43"/>
      <c r="AF293" s="199"/>
      <c r="AG293" s="196"/>
      <c r="AH293" s="201"/>
      <c r="AI293" s="201"/>
      <c r="AJ293" s="201"/>
      <c r="AK293" s="43"/>
      <c r="AL293" s="43"/>
      <c r="AM293" s="43"/>
      <c r="AN293" s="64"/>
      <c r="AO293" s="64"/>
      <c r="AP293" s="202"/>
      <c r="AQ293" s="202"/>
      <c r="AR293" s="64"/>
    </row>
    <row r="294" spans="1:44" ht="15.75" customHeight="1" x14ac:dyDescent="0.2">
      <c r="A294" s="43"/>
      <c r="B294" s="43"/>
      <c r="C294" s="43"/>
      <c r="D294" s="43"/>
      <c r="E294" s="43"/>
      <c r="F294" s="43"/>
      <c r="G294" s="194"/>
      <c r="H294" s="194"/>
      <c r="I294" s="194"/>
      <c r="J294" s="196"/>
      <c r="K294" s="196"/>
      <c r="L294" s="196"/>
      <c r="M294" s="196"/>
      <c r="N294" s="196"/>
      <c r="O294" s="197"/>
      <c r="P294" s="197"/>
      <c r="Q294" s="197"/>
      <c r="R294" s="197"/>
      <c r="S294" s="197"/>
      <c r="T294" s="197"/>
      <c r="U294" s="198"/>
      <c r="V294" s="257"/>
      <c r="W294" s="258"/>
      <c r="X294" s="200"/>
      <c r="Y294" s="43"/>
      <c r="Z294" s="199"/>
      <c r="AA294" s="199"/>
      <c r="AB294" s="199"/>
      <c r="AC294" s="199"/>
      <c r="AD294" s="199"/>
      <c r="AE294" s="43"/>
      <c r="AF294" s="199"/>
      <c r="AG294" s="196"/>
      <c r="AH294" s="201"/>
      <c r="AI294" s="201"/>
      <c r="AJ294" s="201"/>
      <c r="AK294" s="43"/>
      <c r="AL294" s="43"/>
      <c r="AM294" s="43"/>
      <c r="AN294" s="64"/>
      <c r="AO294" s="64"/>
      <c r="AP294" s="202"/>
      <c r="AQ294" s="202"/>
      <c r="AR294" s="64"/>
    </row>
    <row r="295" spans="1:44" ht="15.75" customHeight="1" x14ac:dyDescent="0.2">
      <c r="A295" s="43"/>
      <c r="B295" s="43"/>
      <c r="C295" s="43"/>
      <c r="D295" s="43"/>
      <c r="E295" s="43"/>
      <c r="F295" s="43"/>
      <c r="G295" s="194"/>
      <c r="H295" s="194"/>
      <c r="I295" s="194"/>
      <c r="J295" s="196"/>
      <c r="K295" s="196"/>
      <c r="L295" s="196"/>
      <c r="M295" s="196"/>
      <c r="N295" s="196"/>
      <c r="O295" s="197"/>
      <c r="P295" s="197"/>
      <c r="Q295" s="197"/>
      <c r="R295" s="197"/>
      <c r="S295" s="197"/>
      <c r="T295" s="197"/>
      <c r="U295" s="198"/>
      <c r="V295" s="257"/>
      <c r="W295" s="258"/>
      <c r="X295" s="200"/>
      <c r="Y295" s="43"/>
      <c r="Z295" s="199"/>
      <c r="AA295" s="199"/>
      <c r="AB295" s="199"/>
      <c r="AC295" s="199"/>
      <c r="AD295" s="199"/>
      <c r="AE295" s="43"/>
      <c r="AF295" s="199"/>
      <c r="AG295" s="196"/>
      <c r="AH295" s="201"/>
      <c r="AI295" s="201"/>
      <c r="AJ295" s="201"/>
      <c r="AK295" s="43"/>
      <c r="AL295" s="43"/>
      <c r="AM295" s="43"/>
      <c r="AN295" s="64"/>
      <c r="AO295" s="64"/>
      <c r="AP295" s="202"/>
      <c r="AQ295" s="202"/>
      <c r="AR295" s="64"/>
    </row>
    <row r="296" spans="1:44" ht="15.75" customHeight="1" x14ac:dyDescent="0.2">
      <c r="A296" s="43"/>
      <c r="B296" s="43"/>
      <c r="C296" s="43"/>
      <c r="D296" s="43"/>
      <c r="E296" s="43"/>
      <c r="F296" s="43"/>
      <c r="G296" s="194"/>
      <c r="H296" s="194"/>
      <c r="I296" s="194"/>
      <c r="J296" s="196"/>
      <c r="K296" s="196"/>
      <c r="L296" s="196"/>
      <c r="M296" s="196"/>
      <c r="N296" s="196"/>
      <c r="O296" s="197"/>
      <c r="P296" s="197"/>
      <c r="Q296" s="197"/>
      <c r="R296" s="197"/>
      <c r="S296" s="197"/>
      <c r="T296" s="197"/>
      <c r="U296" s="198"/>
      <c r="V296" s="257"/>
      <c r="W296" s="258"/>
      <c r="X296" s="200"/>
      <c r="Y296" s="43"/>
      <c r="Z296" s="199"/>
      <c r="AA296" s="199"/>
      <c r="AB296" s="199"/>
      <c r="AC296" s="199"/>
      <c r="AD296" s="199"/>
      <c r="AE296" s="43"/>
      <c r="AF296" s="199"/>
      <c r="AG296" s="196"/>
      <c r="AH296" s="201"/>
      <c r="AI296" s="201"/>
      <c r="AJ296" s="201"/>
      <c r="AK296" s="43"/>
      <c r="AL296" s="43"/>
      <c r="AM296" s="43"/>
      <c r="AN296" s="64"/>
      <c r="AO296" s="64"/>
      <c r="AP296" s="202"/>
      <c r="AQ296" s="202"/>
      <c r="AR296" s="64"/>
    </row>
    <row r="297" spans="1:44" ht="15.75" customHeight="1" x14ac:dyDescent="0.2">
      <c r="A297" s="43"/>
      <c r="B297" s="43"/>
      <c r="C297" s="43"/>
      <c r="D297" s="43"/>
      <c r="E297" s="43"/>
      <c r="F297" s="43"/>
      <c r="G297" s="194"/>
      <c r="H297" s="194"/>
      <c r="I297" s="194"/>
      <c r="J297" s="196"/>
      <c r="K297" s="196"/>
      <c r="L297" s="196"/>
      <c r="M297" s="196"/>
      <c r="N297" s="196"/>
      <c r="O297" s="197"/>
      <c r="P297" s="197"/>
      <c r="Q297" s="197"/>
      <c r="R297" s="197"/>
      <c r="S297" s="197"/>
      <c r="T297" s="197"/>
      <c r="U297" s="198"/>
      <c r="V297" s="257"/>
      <c r="W297" s="258"/>
      <c r="X297" s="200"/>
      <c r="Y297" s="43"/>
      <c r="Z297" s="199"/>
      <c r="AA297" s="199"/>
      <c r="AB297" s="199"/>
      <c r="AC297" s="199"/>
      <c r="AD297" s="199"/>
      <c r="AE297" s="43"/>
      <c r="AF297" s="199"/>
      <c r="AG297" s="196"/>
      <c r="AH297" s="201"/>
      <c r="AI297" s="201"/>
      <c r="AJ297" s="201"/>
      <c r="AK297" s="43"/>
      <c r="AL297" s="43"/>
      <c r="AM297" s="43"/>
      <c r="AN297" s="64"/>
      <c r="AO297" s="64"/>
      <c r="AP297" s="202"/>
      <c r="AQ297" s="202"/>
      <c r="AR297" s="64"/>
    </row>
    <row r="298" spans="1:44" ht="15.75" customHeight="1" x14ac:dyDescent="0.2">
      <c r="A298" s="43"/>
      <c r="B298" s="43"/>
      <c r="C298" s="43"/>
      <c r="D298" s="43"/>
      <c r="E298" s="43"/>
      <c r="F298" s="43"/>
      <c r="G298" s="194"/>
      <c r="H298" s="194"/>
      <c r="I298" s="194"/>
      <c r="J298" s="196"/>
      <c r="K298" s="196"/>
      <c r="L298" s="196"/>
      <c r="M298" s="196"/>
      <c r="N298" s="196"/>
      <c r="O298" s="197"/>
      <c r="P298" s="197"/>
      <c r="Q298" s="197"/>
      <c r="R298" s="197"/>
      <c r="S298" s="197"/>
      <c r="T298" s="197"/>
      <c r="U298" s="198"/>
      <c r="V298" s="257"/>
      <c r="W298" s="258"/>
      <c r="X298" s="200"/>
      <c r="Y298" s="43"/>
      <c r="Z298" s="199"/>
      <c r="AA298" s="199"/>
      <c r="AB298" s="199"/>
      <c r="AC298" s="199"/>
      <c r="AD298" s="199"/>
      <c r="AE298" s="43"/>
      <c r="AF298" s="199"/>
      <c r="AG298" s="196"/>
      <c r="AH298" s="201"/>
      <c r="AI298" s="201"/>
      <c r="AJ298" s="201"/>
      <c r="AK298" s="43"/>
      <c r="AL298" s="43"/>
      <c r="AM298" s="43"/>
      <c r="AN298" s="64"/>
      <c r="AO298" s="64"/>
      <c r="AP298" s="202"/>
      <c r="AQ298" s="202"/>
      <c r="AR298" s="64"/>
    </row>
    <row r="299" spans="1:44" ht="15.75" customHeight="1" x14ac:dyDescent="0.2">
      <c r="A299" s="43"/>
      <c r="B299" s="43"/>
      <c r="C299" s="43"/>
      <c r="D299" s="43"/>
      <c r="E299" s="43"/>
      <c r="F299" s="43"/>
      <c r="G299" s="194"/>
      <c r="H299" s="194"/>
      <c r="I299" s="194"/>
      <c r="J299" s="196"/>
      <c r="K299" s="196"/>
      <c r="L299" s="196"/>
      <c r="M299" s="196"/>
      <c r="N299" s="196"/>
      <c r="O299" s="197"/>
      <c r="P299" s="197"/>
      <c r="Q299" s="197"/>
      <c r="R299" s="197"/>
      <c r="S299" s="197"/>
      <c r="T299" s="197"/>
      <c r="U299" s="198"/>
      <c r="V299" s="257"/>
      <c r="W299" s="258"/>
      <c r="X299" s="200"/>
      <c r="Y299" s="43"/>
      <c r="Z299" s="199"/>
      <c r="AA299" s="199"/>
      <c r="AB299" s="199"/>
      <c r="AC299" s="199"/>
      <c r="AD299" s="199"/>
      <c r="AE299" s="43"/>
      <c r="AF299" s="199"/>
      <c r="AG299" s="196"/>
      <c r="AH299" s="201"/>
      <c r="AI299" s="201"/>
      <c r="AJ299" s="201"/>
      <c r="AK299" s="43"/>
      <c r="AL299" s="43"/>
      <c r="AM299" s="43"/>
      <c r="AN299" s="64"/>
      <c r="AO299" s="64"/>
      <c r="AP299" s="202"/>
      <c r="AQ299" s="202"/>
      <c r="AR299" s="64"/>
    </row>
    <row r="300" spans="1:44" ht="15.75" customHeight="1" x14ac:dyDescent="0.2">
      <c r="A300" s="43"/>
      <c r="B300" s="43"/>
      <c r="C300" s="43"/>
      <c r="D300" s="43"/>
      <c r="E300" s="43"/>
      <c r="F300" s="43"/>
      <c r="G300" s="194"/>
      <c r="H300" s="194"/>
      <c r="I300" s="194"/>
      <c r="J300" s="196"/>
      <c r="K300" s="196"/>
      <c r="L300" s="196"/>
      <c r="M300" s="196"/>
      <c r="N300" s="196"/>
      <c r="O300" s="197"/>
      <c r="P300" s="197"/>
      <c r="Q300" s="197"/>
      <c r="R300" s="197"/>
      <c r="S300" s="197"/>
      <c r="T300" s="197"/>
      <c r="U300" s="198"/>
      <c r="V300" s="257"/>
      <c r="W300" s="258"/>
      <c r="X300" s="200"/>
      <c r="Y300" s="43"/>
      <c r="Z300" s="199"/>
      <c r="AA300" s="199"/>
      <c r="AB300" s="199"/>
      <c r="AC300" s="199"/>
      <c r="AD300" s="199"/>
      <c r="AE300" s="43"/>
      <c r="AF300" s="199"/>
      <c r="AG300" s="196"/>
      <c r="AH300" s="201"/>
      <c r="AI300" s="201"/>
      <c r="AJ300" s="201"/>
      <c r="AK300" s="43"/>
      <c r="AL300" s="43"/>
      <c r="AM300" s="43"/>
      <c r="AN300" s="64"/>
      <c r="AO300" s="64"/>
      <c r="AP300" s="202"/>
      <c r="AQ300" s="202"/>
      <c r="AR300" s="64"/>
    </row>
    <row r="301" spans="1:44" ht="15.75" customHeight="1" x14ac:dyDescent="0.2">
      <c r="A301" s="43"/>
      <c r="B301" s="43"/>
      <c r="C301" s="43"/>
      <c r="D301" s="43"/>
      <c r="E301" s="43"/>
      <c r="F301" s="43"/>
      <c r="G301" s="194"/>
      <c r="H301" s="194"/>
      <c r="I301" s="194"/>
      <c r="J301" s="196"/>
      <c r="K301" s="196"/>
      <c r="L301" s="196"/>
      <c r="M301" s="196"/>
      <c r="N301" s="196"/>
      <c r="O301" s="197"/>
      <c r="P301" s="197"/>
      <c r="Q301" s="197"/>
      <c r="R301" s="197"/>
      <c r="S301" s="197"/>
      <c r="T301" s="197"/>
      <c r="U301" s="198"/>
      <c r="V301" s="257"/>
      <c r="W301" s="258"/>
      <c r="X301" s="200"/>
      <c r="Y301" s="43"/>
      <c r="Z301" s="199"/>
      <c r="AA301" s="199"/>
      <c r="AB301" s="199"/>
      <c r="AC301" s="199"/>
      <c r="AD301" s="199"/>
      <c r="AE301" s="43"/>
      <c r="AF301" s="199"/>
      <c r="AG301" s="196"/>
      <c r="AH301" s="201"/>
      <c r="AI301" s="201"/>
      <c r="AJ301" s="201"/>
      <c r="AK301" s="43"/>
      <c r="AL301" s="43"/>
      <c r="AM301" s="43"/>
      <c r="AN301" s="64"/>
      <c r="AO301" s="64"/>
      <c r="AP301" s="202"/>
      <c r="AQ301" s="202"/>
      <c r="AR301" s="64"/>
    </row>
    <row r="302" spans="1:44" ht="15.75" customHeight="1" x14ac:dyDescent="0.2">
      <c r="A302" s="43"/>
      <c r="B302" s="43"/>
      <c r="C302" s="43"/>
      <c r="D302" s="43"/>
      <c r="E302" s="43"/>
      <c r="F302" s="43"/>
      <c r="G302" s="194"/>
      <c r="H302" s="194"/>
      <c r="I302" s="194"/>
      <c r="J302" s="196"/>
      <c r="K302" s="196"/>
      <c r="L302" s="196"/>
      <c r="M302" s="196"/>
      <c r="N302" s="196"/>
      <c r="O302" s="197"/>
      <c r="P302" s="197"/>
      <c r="Q302" s="197"/>
      <c r="R302" s="197"/>
      <c r="S302" s="197"/>
      <c r="T302" s="197"/>
      <c r="U302" s="198"/>
      <c r="V302" s="257"/>
      <c r="W302" s="258"/>
      <c r="X302" s="200"/>
      <c r="Y302" s="43"/>
      <c r="Z302" s="199"/>
      <c r="AA302" s="199"/>
      <c r="AB302" s="199"/>
      <c r="AC302" s="199"/>
      <c r="AD302" s="199"/>
      <c r="AE302" s="43"/>
      <c r="AF302" s="199"/>
      <c r="AG302" s="196"/>
      <c r="AH302" s="201"/>
      <c r="AI302" s="201"/>
      <c r="AJ302" s="201"/>
      <c r="AK302" s="43"/>
      <c r="AL302" s="43"/>
      <c r="AM302" s="43"/>
      <c r="AN302" s="64"/>
      <c r="AO302" s="64"/>
      <c r="AP302" s="202"/>
      <c r="AQ302" s="202"/>
      <c r="AR302" s="64"/>
    </row>
    <row r="303" spans="1:44" ht="15.75" customHeight="1" x14ac:dyDescent="0.2">
      <c r="A303" s="43"/>
      <c r="B303" s="43"/>
      <c r="C303" s="43"/>
      <c r="D303" s="43"/>
      <c r="E303" s="43"/>
      <c r="F303" s="43"/>
      <c r="G303" s="194"/>
      <c r="H303" s="194"/>
      <c r="I303" s="194"/>
      <c r="J303" s="196"/>
      <c r="K303" s="196"/>
      <c r="L303" s="196"/>
      <c r="M303" s="196"/>
      <c r="N303" s="196"/>
      <c r="O303" s="197"/>
      <c r="P303" s="197"/>
      <c r="Q303" s="197"/>
      <c r="R303" s="197"/>
      <c r="S303" s="197"/>
      <c r="T303" s="197"/>
      <c r="U303" s="198"/>
      <c r="V303" s="257"/>
      <c r="W303" s="258"/>
      <c r="X303" s="200"/>
      <c r="Y303" s="43"/>
      <c r="Z303" s="199"/>
      <c r="AA303" s="199"/>
      <c r="AB303" s="199"/>
      <c r="AC303" s="199"/>
      <c r="AD303" s="199"/>
      <c r="AE303" s="43"/>
      <c r="AF303" s="199"/>
      <c r="AG303" s="196"/>
      <c r="AH303" s="201"/>
      <c r="AI303" s="201"/>
      <c r="AJ303" s="201"/>
      <c r="AK303" s="43"/>
      <c r="AL303" s="43"/>
      <c r="AM303" s="43"/>
      <c r="AN303" s="64"/>
      <c r="AO303" s="64"/>
      <c r="AP303" s="202"/>
      <c r="AQ303" s="202"/>
      <c r="AR303" s="64"/>
    </row>
    <row r="304" spans="1:44" ht="15.75" customHeight="1" x14ac:dyDescent="0.2">
      <c r="A304" s="43"/>
      <c r="B304" s="43"/>
      <c r="C304" s="43"/>
      <c r="D304" s="43"/>
      <c r="E304" s="43"/>
      <c r="F304" s="43"/>
      <c r="G304" s="194"/>
      <c r="H304" s="194"/>
      <c r="I304" s="194"/>
      <c r="J304" s="196"/>
      <c r="K304" s="196"/>
      <c r="L304" s="196"/>
      <c r="M304" s="196"/>
      <c r="N304" s="196"/>
      <c r="O304" s="197"/>
      <c r="P304" s="197"/>
      <c r="Q304" s="197"/>
      <c r="R304" s="197"/>
      <c r="S304" s="197"/>
      <c r="T304" s="197"/>
      <c r="U304" s="198"/>
      <c r="V304" s="257"/>
      <c r="W304" s="258"/>
      <c r="X304" s="200"/>
      <c r="Y304" s="43"/>
      <c r="Z304" s="199"/>
      <c r="AA304" s="199"/>
      <c r="AB304" s="199"/>
      <c r="AC304" s="199"/>
      <c r="AD304" s="199"/>
      <c r="AE304" s="43"/>
      <c r="AF304" s="199"/>
      <c r="AG304" s="196"/>
      <c r="AH304" s="201"/>
      <c r="AI304" s="201"/>
      <c r="AJ304" s="201"/>
      <c r="AK304" s="43"/>
      <c r="AL304" s="43"/>
      <c r="AM304" s="43"/>
      <c r="AN304" s="64"/>
      <c r="AO304" s="64"/>
      <c r="AP304" s="202"/>
      <c r="AQ304" s="202"/>
      <c r="AR304" s="64"/>
    </row>
    <row r="305" spans="1:44" ht="15.75" customHeight="1" x14ac:dyDescent="0.2">
      <c r="A305" s="43"/>
      <c r="B305" s="43"/>
      <c r="C305" s="43"/>
      <c r="D305" s="43"/>
      <c r="E305" s="43"/>
      <c r="F305" s="43"/>
      <c r="G305" s="194"/>
      <c r="H305" s="194"/>
      <c r="I305" s="194"/>
      <c r="J305" s="196"/>
      <c r="K305" s="196"/>
      <c r="L305" s="196"/>
      <c r="M305" s="196"/>
      <c r="N305" s="196"/>
      <c r="O305" s="197"/>
      <c r="P305" s="197"/>
      <c r="Q305" s="197"/>
      <c r="R305" s="197"/>
      <c r="S305" s="197"/>
      <c r="T305" s="197"/>
      <c r="U305" s="198"/>
      <c r="V305" s="257"/>
      <c r="W305" s="258"/>
      <c r="X305" s="200"/>
      <c r="Y305" s="43"/>
      <c r="Z305" s="199"/>
      <c r="AA305" s="199"/>
      <c r="AB305" s="199"/>
      <c r="AC305" s="199"/>
      <c r="AD305" s="199"/>
      <c r="AE305" s="43"/>
      <c r="AF305" s="199"/>
      <c r="AG305" s="196"/>
      <c r="AH305" s="201"/>
      <c r="AI305" s="201"/>
      <c r="AJ305" s="201"/>
      <c r="AK305" s="43"/>
      <c r="AL305" s="43"/>
      <c r="AM305" s="43"/>
      <c r="AN305" s="64"/>
      <c r="AO305" s="64"/>
      <c r="AP305" s="202"/>
      <c r="AQ305" s="202"/>
      <c r="AR305" s="64"/>
    </row>
    <row r="306" spans="1:44" ht="15.75" customHeight="1" x14ac:dyDescent="0.2">
      <c r="A306" s="43"/>
      <c r="B306" s="43"/>
      <c r="C306" s="43"/>
      <c r="D306" s="43"/>
      <c r="E306" s="43"/>
      <c r="F306" s="43"/>
      <c r="G306" s="194"/>
      <c r="H306" s="194"/>
      <c r="I306" s="194"/>
      <c r="J306" s="196"/>
      <c r="K306" s="196"/>
      <c r="L306" s="196"/>
      <c r="M306" s="196"/>
      <c r="N306" s="196"/>
      <c r="O306" s="197"/>
      <c r="P306" s="197"/>
      <c r="Q306" s="197"/>
      <c r="R306" s="197"/>
      <c r="S306" s="197"/>
      <c r="T306" s="197"/>
      <c r="U306" s="198"/>
      <c r="V306" s="257"/>
      <c r="W306" s="258"/>
      <c r="X306" s="200"/>
      <c r="Y306" s="43"/>
      <c r="Z306" s="199"/>
      <c r="AA306" s="199"/>
      <c r="AB306" s="199"/>
      <c r="AC306" s="199"/>
      <c r="AD306" s="199"/>
      <c r="AE306" s="43"/>
      <c r="AF306" s="199"/>
      <c r="AG306" s="196"/>
      <c r="AH306" s="201"/>
      <c r="AI306" s="201"/>
      <c r="AJ306" s="201"/>
      <c r="AK306" s="43"/>
      <c r="AL306" s="43"/>
      <c r="AM306" s="43"/>
      <c r="AN306" s="64"/>
      <c r="AO306" s="64"/>
      <c r="AP306" s="202"/>
      <c r="AQ306" s="202"/>
      <c r="AR306" s="64"/>
    </row>
    <row r="307" spans="1:44" ht="15.75" customHeight="1" x14ac:dyDescent="0.2">
      <c r="A307" s="43"/>
      <c r="B307" s="43"/>
      <c r="C307" s="43"/>
      <c r="D307" s="43"/>
      <c r="E307" s="43"/>
      <c r="F307" s="43"/>
      <c r="G307" s="194"/>
      <c r="H307" s="194"/>
      <c r="I307" s="194"/>
      <c r="J307" s="196"/>
      <c r="K307" s="196"/>
      <c r="L307" s="196"/>
      <c r="M307" s="196"/>
      <c r="N307" s="196"/>
      <c r="O307" s="197"/>
      <c r="P307" s="197"/>
      <c r="Q307" s="197"/>
      <c r="R307" s="197"/>
      <c r="S307" s="197"/>
      <c r="T307" s="197"/>
      <c r="U307" s="198"/>
      <c r="V307" s="257"/>
      <c r="W307" s="258"/>
      <c r="X307" s="200"/>
      <c r="Y307" s="43"/>
      <c r="Z307" s="199"/>
      <c r="AA307" s="199"/>
      <c r="AB307" s="199"/>
      <c r="AC307" s="199"/>
      <c r="AD307" s="199"/>
      <c r="AE307" s="43"/>
      <c r="AF307" s="199"/>
      <c r="AG307" s="196"/>
      <c r="AH307" s="201"/>
      <c r="AI307" s="201"/>
      <c r="AJ307" s="201"/>
      <c r="AK307" s="43"/>
      <c r="AL307" s="43"/>
      <c r="AM307" s="43"/>
      <c r="AN307" s="64"/>
      <c r="AO307" s="64"/>
      <c r="AP307" s="202"/>
      <c r="AQ307" s="202"/>
      <c r="AR307" s="64"/>
    </row>
    <row r="308" spans="1:44" ht="15.75" customHeight="1" x14ac:dyDescent="0.2">
      <c r="A308" s="43"/>
      <c r="B308" s="43"/>
      <c r="C308" s="43"/>
      <c r="D308" s="43"/>
      <c r="E308" s="43"/>
      <c r="F308" s="43"/>
      <c r="G308" s="194"/>
      <c r="H308" s="194"/>
      <c r="I308" s="194"/>
      <c r="J308" s="196"/>
      <c r="K308" s="196"/>
      <c r="L308" s="196"/>
      <c r="M308" s="196"/>
      <c r="N308" s="196"/>
      <c r="O308" s="197"/>
      <c r="P308" s="197"/>
      <c r="Q308" s="197"/>
      <c r="R308" s="197"/>
      <c r="S308" s="197"/>
      <c r="T308" s="197"/>
      <c r="U308" s="198"/>
      <c r="V308" s="257"/>
      <c r="W308" s="258"/>
      <c r="X308" s="200"/>
      <c r="Y308" s="43"/>
      <c r="Z308" s="199"/>
      <c r="AA308" s="199"/>
      <c r="AB308" s="199"/>
      <c r="AC308" s="199"/>
      <c r="AD308" s="199"/>
      <c r="AE308" s="43"/>
      <c r="AF308" s="199"/>
      <c r="AG308" s="196"/>
      <c r="AH308" s="201"/>
      <c r="AI308" s="201"/>
      <c r="AJ308" s="201"/>
      <c r="AK308" s="43"/>
      <c r="AL308" s="43"/>
      <c r="AM308" s="43"/>
      <c r="AN308" s="64"/>
      <c r="AO308" s="64"/>
      <c r="AP308" s="202"/>
      <c r="AQ308" s="202"/>
      <c r="AR308" s="64"/>
    </row>
    <row r="309" spans="1:44" ht="15.75" customHeight="1" x14ac:dyDescent="0.2">
      <c r="A309" s="43"/>
      <c r="B309" s="43"/>
      <c r="C309" s="43"/>
      <c r="D309" s="43"/>
      <c r="E309" s="43"/>
      <c r="F309" s="43"/>
      <c r="G309" s="194"/>
      <c r="H309" s="194"/>
      <c r="I309" s="194"/>
      <c r="J309" s="196"/>
      <c r="K309" s="196"/>
      <c r="L309" s="196"/>
      <c r="M309" s="196"/>
      <c r="N309" s="196"/>
      <c r="O309" s="197"/>
      <c r="P309" s="197"/>
      <c r="Q309" s="197"/>
      <c r="R309" s="197"/>
      <c r="S309" s="197"/>
      <c r="T309" s="197"/>
      <c r="U309" s="198"/>
      <c r="V309" s="257"/>
      <c r="W309" s="258"/>
      <c r="X309" s="200"/>
      <c r="Y309" s="43"/>
      <c r="Z309" s="199"/>
      <c r="AA309" s="199"/>
      <c r="AB309" s="199"/>
      <c r="AC309" s="199"/>
      <c r="AD309" s="199"/>
      <c r="AE309" s="43"/>
      <c r="AF309" s="199"/>
      <c r="AG309" s="196"/>
      <c r="AH309" s="201"/>
      <c r="AI309" s="201"/>
      <c r="AJ309" s="201"/>
      <c r="AK309" s="43"/>
      <c r="AL309" s="43"/>
      <c r="AM309" s="43"/>
      <c r="AN309" s="64"/>
      <c r="AO309" s="64"/>
      <c r="AP309" s="202"/>
      <c r="AQ309" s="202"/>
      <c r="AR309" s="64"/>
    </row>
    <row r="310" spans="1:44" ht="15.75" customHeight="1" x14ac:dyDescent="0.2">
      <c r="A310" s="43"/>
      <c r="B310" s="43"/>
      <c r="C310" s="43"/>
      <c r="D310" s="43"/>
      <c r="E310" s="43"/>
      <c r="F310" s="43"/>
      <c r="G310" s="194"/>
      <c r="H310" s="194"/>
      <c r="I310" s="194"/>
      <c r="J310" s="196"/>
      <c r="K310" s="196"/>
      <c r="L310" s="196"/>
      <c r="M310" s="196"/>
      <c r="N310" s="196"/>
      <c r="O310" s="197"/>
      <c r="P310" s="197"/>
      <c r="Q310" s="197"/>
      <c r="R310" s="197"/>
      <c r="S310" s="197"/>
      <c r="T310" s="197"/>
      <c r="U310" s="198"/>
      <c r="V310" s="257"/>
      <c r="W310" s="258"/>
      <c r="X310" s="200"/>
      <c r="Y310" s="43"/>
      <c r="Z310" s="199"/>
      <c r="AA310" s="199"/>
      <c r="AB310" s="199"/>
      <c r="AC310" s="199"/>
      <c r="AD310" s="199"/>
      <c r="AE310" s="43"/>
      <c r="AF310" s="199"/>
      <c r="AG310" s="196"/>
      <c r="AH310" s="201"/>
      <c r="AI310" s="201"/>
      <c r="AJ310" s="201"/>
      <c r="AK310" s="43"/>
      <c r="AL310" s="43"/>
      <c r="AM310" s="43"/>
      <c r="AN310" s="64"/>
      <c r="AO310" s="64"/>
      <c r="AP310" s="202"/>
      <c r="AQ310" s="202"/>
      <c r="AR310" s="64"/>
    </row>
    <row r="311" spans="1:44" ht="15.75" customHeight="1" x14ac:dyDescent="0.2">
      <c r="A311" s="43"/>
      <c r="B311" s="43"/>
      <c r="C311" s="43"/>
      <c r="D311" s="43"/>
      <c r="E311" s="43"/>
      <c r="F311" s="43"/>
      <c r="G311" s="194"/>
      <c r="H311" s="194"/>
      <c r="I311" s="194"/>
      <c r="J311" s="196"/>
      <c r="K311" s="196"/>
      <c r="L311" s="196"/>
      <c r="M311" s="196"/>
      <c r="N311" s="196"/>
      <c r="O311" s="197"/>
      <c r="P311" s="197"/>
      <c r="Q311" s="197"/>
      <c r="R311" s="197"/>
      <c r="S311" s="197"/>
      <c r="T311" s="197"/>
      <c r="U311" s="198"/>
      <c r="V311" s="257"/>
      <c r="W311" s="258"/>
      <c r="X311" s="200"/>
      <c r="Y311" s="43"/>
      <c r="Z311" s="199"/>
      <c r="AA311" s="199"/>
      <c r="AB311" s="199"/>
      <c r="AC311" s="199"/>
      <c r="AD311" s="199"/>
      <c r="AE311" s="43"/>
      <c r="AF311" s="199"/>
      <c r="AG311" s="196"/>
      <c r="AH311" s="201"/>
      <c r="AI311" s="201"/>
      <c r="AJ311" s="201"/>
      <c r="AK311" s="43"/>
      <c r="AL311" s="43"/>
      <c r="AM311" s="43"/>
      <c r="AN311" s="64"/>
      <c r="AO311" s="64"/>
      <c r="AP311" s="202"/>
      <c r="AQ311" s="202"/>
      <c r="AR311" s="64"/>
    </row>
    <row r="312" spans="1:44" ht="15.75" customHeight="1" x14ac:dyDescent="0.2">
      <c r="A312" s="43"/>
      <c r="B312" s="43"/>
      <c r="C312" s="43"/>
      <c r="D312" s="43"/>
      <c r="E312" s="43"/>
      <c r="F312" s="43"/>
      <c r="G312" s="194"/>
      <c r="H312" s="194"/>
      <c r="I312" s="194"/>
      <c r="J312" s="196"/>
      <c r="K312" s="196"/>
      <c r="L312" s="196"/>
      <c r="M312" s="196"/>
      <c r="N312" s="196"/>
      <c r="O312" s="197"/>
      <c r="P312" s="197"/>
      <c r="Q312" s="197"/>
      <c r="R312" s="197"/>
      <c r="S312" s="197"/>
      <c r="T312" s="197"/>
      <c r="U312" s="198"/>
      <c r="V312" s="257"/>
      <c r="W312" s="258"/>
      <c r="X312" s="200"/>
      <c r="Y312" s="43"/>
      <c r="Z312" s="199"/>
      <c r="AA312" s="199"/>
      <c r="AB312" s="199"/>
      <c r="AC312" s="199"/>
      <c r="AD312" s="199"/>
      <c r="AE312" s="43"/>
      <c r="AF312" s="199"/>
      <c r="AG312" s="196"/>
      <c r="AH312" s="201"/>
      <c r="AI312" s="201"/>
      <c r="AJ312" s="201"/>
      <c r="AK312" s="43"/>
      <c r="AL312" s="43"/>
      <c r="AM312" s="43"/>
      <c r="AN312" s="64"/>
      <c r="AO312" s="64"/>
      <c r="AP312" s="202"/>
      <c r="AQ312" s="202"/>
      <c r="AR312" s="64"/>
    </row>
    <row r="313" spans="1:44" ht="15.75" customHeight="1" x14ac:dyDescent="0.2">
      <c r="A313" s="43"/>
      <c r="B313" s="43"/>
      <c r="C313" s="43"/>
      <c r="D313" s="43"/>
      <c r="E313" s="43"/>
      <c r="F313" s="43"/>
      <c r="G313" s="194"/>
      <c r="H313" s="194"/>
      <c r="I313" s="194"/>
      <c r="J313" s="196"/>
      <c r="K313" s="196"/>
      <c r="L313" s="196"/>
      <c r="M313" s="196"/>
      <c r="N313" s="196"/>
      <c r="O313" s="197"/>
      <c r="P313" s="197"/>
      <c r="Q313" s="197"/>
      <c r="R313" s="197"/>
      <c r="S313" s="197"/>
      <c r="T313" s="197"/>
      <c r="U313" s="198"/>
      <c r="V313" s="257"/>
      <c r="W313" s="258"/>
      <c r="X313" s="200"/>
      <c r="Y313" s="43"/>
      <c r="Z313" s="199"/>
      <c r="AA313" s="199"/>
      <c r="AB313" s="199"/>
      <c r="AC313" s="199"/>
      <c r="AD313" s="199"/>
      <c r="AE313" s="43"/>
      <c r="AF313" s="199"/>
      <c r="AG313" s="196"/>
      <c r="AH313" s="201"/>
      <c r="AI313" s="201"/>
      <c r="AJ313" s="201"/>
      <c r="AK313" s="43"/>
      <c r="AL313" s="43"/>
      <c r="AM313" s="43"/>
      <c r="AN313" s="64"/>
      <c r="AO313" s="64"/>
      <c r="AP313" s="202"/>
      <c r="AQ313" s="202"/>
      <c r="AR313" s="64"/>
    </row>
    <row r="314" spans="1:44" ht="15.75" customHeight="1" x14ac:dyDescent="0.2">
      <c r="A314" s="43"/>
      <c r="B314" s="43"/>
      <c r="C314" s="43"/>
      <c r="D314" s="43"/>
      <c r="E314" s="43"/>
      <c r="F314" s="43"/>
      <c r="G314" s="194"/>
      <c r="H314" s="194"/>
      <c r="I314" s="194"/>
      <c r="J314" s="196"/>
      <c r="K314" s="196"/>
      <c r="L314" s="196"/>
      <c r="M314" s="196"/>
      <c r="N314" s="196"/>
      <c r="O314" s="197"/>
      <c r="P314" s="197"/>
      <c r="Q314" s="197"/>
      <c r="R314" s="197"/>
      <c r="S314" s="197"/>
      <c r="T314" s="197"/>
      <c r="U314" s="198"/>
      <c r="V314" s="257"/>
      <c r="W314" s="258"/>
      <c r="X314" s="200"/>
      <c r="Y314" s="43"/>
      <c r="Z314" s="199"/>
      <c r="AA314" s="199"/>
      <c r="AB314" s="199"/>
      <c r="AC314" s="199"/>
      <c r="AD314" s="199"/>
      <c r="AE314" s="43"/>
      <c r="AF314" s="199"/>
      <c r="AG314" s="196"/>
      <c r="AH314" s="201"/>
      <c r="AI314" s="201"/>
      <c r="AJ314" s="201"/>
      <c r="AK314" s="43"/>
      <c r="AL314" s="43"/>
      <c r="AM314" s="43"/>
      <c r="AN314" s="64"/>
      <c r="AO314" s="64"/>
      <c r="AP314" s="202"/>
      <c r="AQ314" s="202"/>
      <c r="AR314" s="64"/>
    </row>
    <row r="315" spans="1:44" ht="15.75" customHeight="1" x14ac:dyDescent="0.2">
      <c r="A315" s="43"/>
      <c r="B315" s="43"/>
      <c r="C315" s="43"/>
      <c r="D315" s="43"/>
      <c r="E315" s="43"/>
      <c r="F315" s="43"/>
      <c r="G315" s="194"/>
      <c r="H315" s="194"/>
      <c r="I315" s="194"/>
      <c r="J315" s="196"/>
      <c r="K315" s="196"/>
      <c r="L315" s="196"/>
      <c r="M315" s="196"/>
      <c r="N315" s="196"/>
      <c r="O315" s="197"/>
      <c r="P315" s="197"/>
      <c r="Q315" s="197"/>
      <c r="R315" s="197"/>
      <c r="S315" s="197"/>
      <c r="T315" s="197"/>
      <c r="U315" s="198"/>
      <c r="V315" s="257"/>
      <c r="W315" s="258"/>
      <c r="X315" s="200"/>
      <c r="Y315" s="43"/>
      <c r="Z315" s="199"/>
      <c r="AA315" s="199"/>
      <c r="AB315" s="199"/>
      <c r="AC315" s="199"/>
      <c r="AD315" s="199"/>
      <c r="AE315" s="43"/>
      <c r="AF315" s="199"/>
      <c r="AG315" s="196"/>
      <c r="AH315" s="201"/>
      <c r="AI315" s="201"/>
      <c r="AJ315" s="201"/>
      <c r="AK315" s="43"/>
      <c r="AL315" s="43"/>
      <c r="AM315" s="43"/>
      <c r="AN315" s="64"/>
      <c r="AO315" s="64"/>
      <c r="AP315" s="202"/>
      <c r="AQ315" s="202"/>
      <c r="AR315" s="64"/>
    </row>
    <row r="316" spans="1:44" ht="15.75" customHeight="1" x14ac:dyDescent="0.2">
      <c r="A316" s="43"/>
      <c r="B316" s="43"/>
      <c r="C316" s="43"/>
      <c r="D316" s="43"/>
      <c r="E316" s="43"/>
      <c r="F316" s="43"/>
      <c r="G316" s="194"/>
      <c r="H316" s="194"/>
      <c r="I316" s="194"/>
      <c r="J316" s="196"/>
      <c r="K316" s="196"/>
      <c r="L316" s="196"/>
      <c r="M316" s="196"/>
      <c r="N316" s="196"/>
      <c r="O316" s="197"/>
      <c r="P316" s="197"/>
      <c r="Q316" s="197"/>
      <c r="R316" s="197"/>
      <c r="S316" s="197"/>
      <c r="T316" s="197"/>
      <c r="U316" s="198"/>
      <c r="V316" s="257"/>
      <c r="W316" s="258"/>
      <c r="X316" s="200"/>
      <c r="Y316" s="43"/>
      <c r="Z316" s="199"/>
      <c r="AA316" s="199"/>
      <c r="AB316" s="199"/>
      <c r="AC316" s="199"/>
      <c r="AD316" s="199"/>
      <c r="AE316" s="43"/>
      <c r="AF316" s="199"/>
      <c r="AG316" s="196"/>
      <c r="AH316" s="201"/>
      <c r="AI316" s="201"/>
      <c r="AJ316" s="201"/>
      <c r="AK316" s="43"/>
      <c r="AL316" s="43"/>
      <c r="AM316" s="43"/>
      <c r="AN316" s="64"/>
      <c r="AO316" s="64"/>
      <c r="AP316" s="202"/>
      <c r="AQ316" s="202"/>
      <c r="AR316" s="64"/>
    </row>
    <row r="317" spans="1:44" ht="15.75" customHeight="1" x14ac:dyDescent="0.2">
      <c r="A317" s="43"/>
      <c r="B317" s="43"/>
      <c r="C317" s="43"/>
      <c r="D317" s="43"/>
      <c r="E317" s="43"/>
      <c r="F317" s="43"/>
      <c r="G317" s="194"/>
      <c r="H317" s="194"/>
      <c r="I317" s="194"/>
      <c r="J317" s="196"/>
      <c r="K317" s="196"/>
      <c r="L317" s="196"/>
      <c r="M317" s="196"/>
      <c r="N317" s="196"/>
      <c r="O317" s="197"/>
      <c r="P317" s="197"/>
      <c r="Q317" s="197"/>
      <c r="R317" s="197"/>
      <c r="S317" s="197"/>
      <c r="T317" s="197"/>
      <c r="U317" s="198"/>
      <c r="V317" s="257"/>
      <c r="W317" s="258"/>
      <c r="X317" s="200"/>
      <c r="Y317" s="43"/>
      <c r="Z317" s="199"/>
      <c r="AA317" s="199"/>
      <c r="AB317" s="199"/>
      <c r="AC317" s="199"/>
      <c r="AD317" s="199"/>
      <c r="AE317" s="43"/>
      <c r="AF317" s="199"/>
      <c r="AG317" s="196"/>
      <c r="AH317" s="201"/>
      <c r="AI317" s="201"/>
      <c r="AJ317" s="201"/>
      <c r="AK317" s="43"/>
      <c r="AL317" s="43"/>
      <c r="AM317" s="43"/>
      <c r="AN317" s="64"/>
      <c r="AO317" s="64"/>
      <c r="AP317" s="202"/>
      <c r="AQ317" s="202"/>
      <c r="AR317" s="64"/>
    </row>
    <row r="318" spans="1:44" ht="15.75" customHeight="1" x14ac:dyDescent="0.2">
      <c r="A318" s="43"/>
      <c r="B318" s="43"/>
      <c r="C318" s="43"/>
      <c r="D318" s="43"/>
      <c r="E318" s="43"/>
      <c r="F318" s="43"/>
      <c r="G318" s="194"/>
      <c r="H318" s="194"/>
      <c r="I318" s="194"/>
      <c r="J318" s="196"/>
      <c r="K318" s="196"/>
      <c r="L318" s="196"/>
      <c r="M318" s="196"/>
      <c r="N318" s="196"/>
      <c r="O318" s="197"/>
      <c r="P318" s="197"/>
      <c r="Q318" s="197"/>
      <c r="R318" s="197"/>
      <c r="S318" s="197"/>
      <c r="T318" s="197"/>
      <c r="U318" s="198"/>
      <c r="V318" s="257"/>
      <c r="W318" s="258"/>
      <c r="X318" s="200"/>
      <c r="Y318" s="43"/>
      <c r="Z318" s="199"/>
      <c r="AA318" s="199"/>
      <c r="AB318" s="199"/>
      <c r="AC318" s="199"/>
      <c r="AD318" s="199"/>
      <c r="AE318" s="43"/>
      <c r="AF318" s="199"/>
      <c r="AG318" s="196"/>
      <c r="AH318" s="201"/>
      <c r="AI318" s="201"/>
      <c r="AJ318" s="201"/>
      <c r="AK318" s="43"/>
      <c r="AL318" s="43"/>
      <c r="AM318" s="43"/>
      <c r="AN318" s="64"/>
      <c r="AO318" s="64"/>
      <c r="AP318" s="202"/>
      <c r="AQ318" s="202"/>
      <c r="AR318" s="64"/>
    </row>
    <row r="319" spans="1:44" ht="15.75" customHeight="1" x14ac:dyDescent="0.2">
      <c r="A319" s="43"/>
      <c r="B319" s="43"/>
      <c r="C319" s="43"/>
      <c r="D319" s="43"/>
      <c r="E319" s="43"/>
      <c r="F319" s="43"/>
      <c r="G319" s="194"/>
      <c r="H319" s="194"/>
      <c r="I319" s="194"/>
      <c r="J319" s="196"/>
      <c r="K319" s="196"/>
      <c r="L319" s="196"/>
      <c r="M319" s="196"/>
      <c r="N319" s="196"/>
      <c r="O319" s="197"/>
      <c r="P319" s="197"/>
      <c r="Q319" s="197"/>
      <c r="R319" s="197"/>
      <c r="S319" s="197"/>
      <c r="T319" s="197"/>
      <c r="U319" s="198"/>
      <c r="V319" s="257"/>
      <c r="W319" s="258"/>
      <c r="X319" s="200"/>
      <c r="Y319" s="43"/>
      <c r="Z319" s="199"/>
      <c r="AA319" s="199"/>
      <c r="AB319" s="199"/>
      <c r="AC319" s="199"/>
      <c r="AD319" s="199"/>
      <c r="AE319" s="43"/>
      <c r="AF319" s="199"/>
      <c r="AG319" s="196"/>
      <c r="AH319" s="201"/>
      <c r="AI319" s="201"/>
      <c r="AJ319" s="201"/>
      <c r="AK319" s="43"/>
      <c r="AL319" s="43"/>
      <c r="AM319" s="43"/>
      <c r="AN319" s="64"/>
      <c r="AO319" s="64"/>
      <c r="AP319" s="202"/>
      <c r="AQ319" s="202"/>
      <c r="AR319" s="64"/>
    </row>
    <row r="320" spans="1:44" ht="15.75" customHeight="1" x14ac:dyDescent="0.2">
      <c r="A320" s="43"/>
      <c r="B320" s="43"/>
      <c r="C320" s="43"/>
      <c r="D320" s="43"/>
      <c r="E320" s="43"/>
      <c r="F320" s="43"/>
      <c r="G320" s="194"/>
      <c r="H320" s="194"/>
      <c r="I320" s="194"/>
      <c r="J320" s="196"/>
      <c r="K320" s="196"/>
      <c r="L320" s="196"/>
      <c r="M320" s="196"/>
      <c r="N320" s="196"/>
      <c r="O320" s="197"/>
      <c r="P320" s="197"/>
      <c r="Q320" s="197"/>
      <c r="R320" s="197"/>
      <c r="S320" s="197"/>
      <c r="T320" s="197"/>
      <c r="U320" s="198"/>
      <c r="V320" s="257"/>
      <c r="W320" s="258"/>
      <c r="X320" s="200"/>
      <c r="Y320" s="43"/>
      <c r="Z320" s="199"/>
      <c r="AA320" s="199"/>
      <c r="AB320" s="199"/>
      <c r="AC320" s="199"/>
      <c r="AD320" s="199"/>
      <c r="AE320" s="43"/>
      <c r="AF320" s="199"/>
      <c r="AG320" s="196"/>
      <c r="AH320" s="201"/>
      <c r="AI320" s="201"/>
      <c r="AJ320" s="201"/>
      <c r="AK320" s="43"/>
      <c r="AL320" s="43"/>
      <c r="AM320" s="43"/>
      <c r="AN320" s="64"/>
      <c r="AO320" s="64"/>
      <c r="AP320" s="202"/>
      <c r="AQ320" s="202"/>
      <c r="AR320" s="64"/>
    </row>
    <row r="321" spans="1:44" ht="15.75" customHeight="1" x14ac:dyDescent="0.2">
      <c r="A321" s="43"/>
      <c r="B321" s="43"/>
      <c r="C321" s="43"/>
      <c r="D321" s="43"/>
      <c r="E321" s="43"/>
      <c r="F321" s="43"/>
      <c r="G321" s="194"/>
      <c r="H321" s="194"/>
      <c r="I321" s="194"/>
      <c r="J321" s="196"/>
      <c r="K321" s="196"/>
      <c r="L321" s="196"/>
      <c r="M321" s="196"/>
      <c r="N321" s="196"/>
      <c r="O321" s="197"/>
      <c r="P321" s="197"/>
      <c r="Q321" s="197"/>
      <c r="R321" s="197"/>
      <c r="S321" s="197"/>
      <c r="T321" s="197"/>
      <c r="U321" s="198"/>
      <c r="V321" s="257"/>
      <c r="W321" s="258"/>
      <c r="X321" s="200"/>
      <c r="Y321" s="43"/>
      <c r="Z321" s="199"/>
      <c r="AA321" s="199"/>
      <c r="AB321" s="199"/>
      <c r="AC321" s="199"/>
      <c r="AD321" s="199"/>
      <c r="AE321" s="43"/>
      <c r="AF321" s="199"/>
      <c r="AG321" s="196"/>
      <c r="AH321" s="201"/>
      <c r="AI321" s="201"/>
      <c r="AJ321" s="201"/>
      <c r="AK321" s="43"/>
      <c r="AL321" s="43"/>
      <c r="AM321" s="43"/>
      <c r="AN321" s="64"/>
      <c r="AO321" s="64"/>
      <c r="AP321" s="202"/>
      <c r="AQ321" s="202"/>
      <c r="AR321" s="64"/>
    </row>
    <row r="322" spans="1:44" ht="15.75" customHeight="1" x14ac:dyDescent="0.2">
      <c r="A322" s="43"/>
      <c r="B322" s="43"/>
      <c r="C322" s="43"/>
      <c r="D322" s="43"/>
      <c r="E322" s="43"/>
      <c r="F322" s="43"/>
      <c r="G322" s="194"/>
      <c r="H322" s="194"/>
      <c r="I322" s="194"/>
      <c r="J322" s="196"/>
      <c r="K322" s="196"/>
      <c r="L322" s="196"/>
      <c r="M322" s="196"/>
      <c r="N322" s="196"/>
      <c r="O322" s="197"/>
      <c r="P322" s="197"/>
      <c r="Q322" s="197"/>
      <c r="R322" s="197"/>
      <c r="S322" s="197"/>
      <c r="T322" s="197"/>
      <c r="U322" s="198"/>
      <c r="V322" s="257"/>
      <c r="W322" s="258"/>
      <c r="X322" s="200"/>
      <c r="Y322" s="43"/>
      <c r="Z322" s="199"/>
      <c r="AA322" s="199"/>
      <c r="AB322" s="199"/>
      <c r="AC322" s="199"/>
      <c r="AD322" s="199"/>
      <c r="AE322" s="43"/>
      <c r="AF322" s="199"/>
      <c r="AG322" s="196"/>
      <c r="AH322" s="201"/>
      <c r="AI322" s="201"/>
      <c r="AJ322" s="201"/>
      <c r="AK322" s="43"/>
      <c r="AL322" s="43"/>
      <c r="AM322" s="43"/>
      <c r="AN322" s="64"/>
      <c r="AO322" s="64"/>
      <c r="AP322" s="202"/>
      <c r="AQ322" s="202"/>
      <c r="AR322" s="64"/>
    </row>
    <row r="323" spans="1:44" ht="15.75" customHeight="1" x14ac:dyDescent="0.2">
      <c r="A323" s="43"/>
      <c r="B323" s="43"/>
      <c r="C323" s="43"/>
      <c r="D323" s="43"/>
      <c r="E323" s="43"/>
      <c r="F323" s="43"/>
      <c r="G323" s="194"/>
      <c r="H323" s="194"/>
      <c r="I323" s="194"/>
      <c r="J323" s="196"/>
      <c r="K323" s="196"/>
      <c r="L323" s="196"/>
      <c r="M323" s="196"/>
      <c r="N323" s="196"/>
      <c r="O323" s="197"/>
      <c r="P323" s="197"/>
      <c r="Q323" s="197"/>
      <c r="R323" s="197"/>
      <c r="S323" s="197"/>
      <c r="T323" s="197"/>
      <c r="U323" s="198"/>
      <c r="V323" s="257"/>
      <c r="W323" s="258"/>
      <c r="X323" s="200"/>
      <c r="Y323" s="43"/>
      <c r="Z323" s="199"/>
      <c r="AA323" s="199"/>
      <c r="AB323" s="199"/>
      <c r="AC323" s="199"/>
      <c r="AD323" s="199"/>
      <c r="AE323" s="43"/>
      <c r="AF323" s="199"/>
      <c r="AG323" s="196"/>
      <c r="AH323" s="201"/>
      <c r="AI323" s="201"/>
      <c r="AJ323" s="201"/>
      <c r="AK323" s="43"/>
      <c r="AL323" s="43"/>
      <c r="AM323" s="43"/>
      <c r="AN323" s="64"/>
      <c r="AO323" s="64"/>
      <c r="AP323" s="202"/>
      <c r="AQ323" s="202"/>
      <c r="AR323" s="64"/>
    </row>
    <row r="324" spans="1:44" ht="15.75" customHeight="1" x14ac:dyDescent="0.2">
      <c r="A324" s="43"/>
      <c r="B324" s="43"/>
      <c r="C324" s="43"/>
      <c r="D324" s="43"/>
      <c r="E324" s="43"/>
      <c r="F324" s="43"/>
      <c r="G324" s="194"/>
      <c r="H324" s="194"/>
      <c r="I324" s="194"/>
      <c r="J324" s="196"/>
      <c r="K324" s="196"/>
      <c r="L324" s="196"/>
      <c r="M324" s="196"/>
      <c r="N324" s="196"/>
      <c r="O324" s="197"/>
      <c r="P324" s="197"/>
      <c r="Q324" s="197"/>
      <c r="R324" s="197"/>
      <c r="S324" s="197"/>
      <c r="T324" s="197"/>
      <c r="U324" s="198"/>
      <c r="V324" s="257"/>
      <c r="W324" s="258"/>
      <c r="X324" s="200"/>
      <c r="Y324" s="43"/>
      <c r="Z324" s="199"/>
      <c r="AA324" s="199"/>
      <c r="AB324" s="199"/>
      <c r="AC324" s="199"/>
      <c r="AD324" s="199"/>
      <c r="AE324" s="43"/>
      <c r="AF324" s="199"/>
      <c r="AG324" s="196"/>
      <c r="AH324" s="201"/>
      <c r="AI324" s="201"/>
      <c r="AJ324" s="201"/>
      <c r="AK324" s="43"/>
      <c r="AL324" s="43"/>
      <c r="AM324" s="43"/>
      <c r="AN324" s="64"/>
      <c r="AO324" s="64"/>
      <c r="AP324" s="202"/>
      <c r="AQ324" s="202"/>
      <c r="AR324" s="64"/>
    </row>
    <row r="325" spans="1:44" ht="15.75" customHeight="1" x14ac:dyDescent="0.2">
      <c r="A325" s="43"/>
      <c r="B325" s="43"/>
      <c r="C325" s="43"/>
      <c r="D325" s="43"/>
      <c r="E325" s="43"/>
      <c r="F325" s="43"/>
      <c r="G325" s="194"/>
      <c r="H325" s="194"/>
      <c r="I325" s="194"/>
      <c r="J325" s="196"/>
      <c r="K325" s="196"/>
      <c r="L325" s="196"/>
      <c r="M325" s="196"/>
      <c r="N325" s="196"/>
      <c r="O325" s="197"/>
      <c r="P325" s="197"/>
      <c r="Q325" s="197"/>
      <c r="R325" s="197"/>
      <c r="S325" s="197"/>
      <c r="T325" s="197"/>
      <c r="U325" s="198"/>
      <c r="V325" s="257"/>
      <c r="W325" s="258"/>
      <c r="X325" s="200"/>
      <c r="Y325" s="43"/>
      <c r="Z325" s="199"/>
      <c r="AA325" s="199"/>
      <c r="AB325" s="199"/>
      <c r="AC325" s="199"/>
      <c r="AD325" s="199"/>
      <c r="AE325" s="43"/>
      <c r="AF325" s="199"/>
      <c r="AG325" s="196"/>
      <c r="AH325" s="201"/>
      <c r="AI325" s="201"/>
      <c r="AJ325" s="201"/>
      <c r="AK325" s="43"/>
      <c r="AL325" s="43"/>
      <c r="AM325" s="43"/>
      <c r="AN325" s="64"/>
      <c r="AO325" s="64"/>
      <c r="AP325" s="202"/>
      <c r="AQ325" s="202"/>
      <c r="AR325" s="64"/>
    </row>
    <row r="326" spans="1:44" ht="15.75" customHeight="1" x14ac:dyDescent="0.2">
      <c r="A326" s="43"/>
      <c r="B326" s="43"/>
      <c r="C326" s="43"/>
      <c r="D326" s="43"/>
      <c r="E326" s="43"/>
      <c r="F326" s="43"/>
      <c r="G326" s="194"/>
      <c r="H326" s="194"/>
      <c r="I326" s="194"/>
      <c r="J326" s="196"/>
      <c r="K326" s="196"/>
      <c r="L326" s="196"/>
      <c r="M326" s="196"/>
      <c r="N326" s="196"/>
      <c r="O326" s="197"/>
      <c r="P326" s="197"/>
      <c r="Q326" s="197"/>
      <c r="R326" s="197"/>
      <c r="S326" s="197"/>
      <c r="T326" s="197"/>
      <c r="U326" s="198"/>
      <c r="V326" s="257"/>
      <c r="W326" s="258"/>
      <c r="X326" s="200"/>
      <c r="Y326" s="43"/>
      <c r="Z326" s="199"/>
      <c r="AA326" s="199"/>
      <c r="AB326" s="199"/>
      <c r="AC326" s="199"/>
      <c r="AD326" s="199"/>
      <c r="AE326" s="43"/>
      <c r="AF326" s="199"/>
      <c r="AG326" s="196"/>
      <c r="AH326" s="201"/>
      <c r="AI326" s="201"/>
      <c r="AJ326" s="201"/>
      <c r="AK326" s="43"/>
      <c r="AL326" s="43"/>
      <c r="AM326" s="43"/>
      <c r="AN326" s="64"/>
      <c r="AO326" s="64"/>
      <c r="AP326" s="202"/>
      <c r="AQ326" s="202"/>
      <c r="AR326" s="64"/>
    </row>
    <row r="327" spans="1:44" ht="15.75" customHeight="1" x14ac:dyDescent="0.2">
      <c r="A327" s="43"/>
      <c r="B327" s="43"/>
      <c r="C327" s="43"/>
      <c r="D327" s="43"/>
      <c r="E327" s="43"/>
      <c r="F327" s="43"/>
      <c r="G327" s="194"/>
      <c r="H327" s="194"/>
      <c r="I327" s="194"/>
      <c r="J327" s="196"/>
      <c r="K327" s="196"/>
      <c r="L327" s="196"/>
      <c r="M327" s="196"/>
      <c r="N327" s="196"/>
      <c r="O327" s="197"/>
      <c r="P327" s="197"/>
      <c r="Q327" s="197"/>
      <c r="R327" s="197"/>
      <c r="S327" s="197"/>
      <c r="T327" s="197"/>
      <c r="U327" s="198"/>
      <c r="V327" s="257"/>
      <c r="W327" s="258"/>
      <c r="X327" s="200"/>
      <c r="Y327" s="43"/>
      <c r="Z327" s="199"/>
      <c r="AA327" s="199"/>
      <c r="AB327" s="199"/>
      <c r="AC327" s="199"/>
      <c r="AD327" s="199"/>
      <c r="AE327" s="43"/>
      <c r="AF327" s="199"/>
      <c r="AG327" s="196"/>
      <c r="AH327" s="201"/>
      <c r="AI327" s="201"/>
      <c r="AJ327" s="201"/>
      <c r="AK327" s="43"/>
      <c r="AL327" s="43"/>
      <c r="AM327" s="43"/>
      <c r="AN327" s="64"/>
      <c r="AO327" s="64"/>
      <c r="AP327" s="202"/>
      <c r="AQ327" s="202"/>
      <c r="AR327" s="64"/>
    </row>
    <row r="328" spans="1:44" ht="15.75" customHeight="1" x14ac:dyDescent="0.2">
      <c r="A328" s="43"/>
      <c r="B328" s="43"/>
      <c r="C328" s="43"/>
      <c r="D328" s="43"/>
      <c r="E328" s="43"/>
      <c r="F328" s="43"/>
      <c r="G328" s="194"/>
      <c r="H328" s="194"/>
      <c r="I328" s="194"/>
      <c r="J328" s="196"/>
      <c r="K328" s="196"/>
      <c r="L328" s="196"/>
      <c r="M328" s="196"/>
      <c r="N328" s="196"/>
      <c r="O328" s="197"/>
      <c r="P328" s="197"/>
      <c r="Q328" s="197"/>
      <c r="R328" s="197"/>
      <c r="S328" s="197"/>
      <c r="T328" s="197"/>
      <c r="U328" s="198"/>
      <c r="V328" s="257"/>
      <c r="W328" s="258"/>
      <c r="X328" s="200"/>
      <c r="Y328" s="43"/>
      <c r="Z328" s="199"/>
      <c r="AA328" s="199"/>
      <c r="AB328" s="199"/>
      <c r="AC328" s="199"/>
      <c r="AD328" s="199"/>
      <c r="AE328" s="43"/>
      <c r="AF328" s="199"/>
      <c r="AG328" s="196"/>
      <c r="AH328" s="201"/>
      <c r="AI328" s="201"/>
      <c r="AJ328" s="201"/>
      <c r="AK328" s="43"/>
      <c r="AL328" s="43"/>
      <c r="AM328" s="43"/>
      <c r="AN328" s="64"/>
      <c r="AO328" s="64"/>
      <c r="AP328" s="202"/>
      <c r="AQ328" s="202"/>
      <c r="AR328" s="64"/>
    </row>
    <row r="329" spans="1:44" ht="15.75" customHeight="1" x14ac:dyDescent="0.2">
      <c r="A329" s="43"/>
      <c r="B329" s="43"/>
      <c r="C329" s="43"/>
      <c r="D329" s="43"/>
      <c r="E329" s="43"/>
      <c r="F329" s="43"/>
      <c r="G329" s="194"/>
      <c r="H329" s="194"/>
      <c r="I329" s="194"/>
      <c r="J329" s="196"/>
      <c r="K329" s="196"/>
      <c r="L329" s="196"/>
      <c r="M329" s="196"/>
      <c r="N329" s="196"/>
      <c r="O329" s="197"/>
      <c r="P329" s="197"/>
      <c r="Q329" s="197"/>
      <c r="R329" s="197"/>
      <c r="S329" s="197"/>
      <c r="T329" s="197"/>
      <c r="U329" s="198"/>
      <c r="V329" s="257"/>
      <c r="W329" s="258"/>
      <c r="X329" s="200"/>
      <c r="Y329" s="43"/>
      <c r="Z329" s="199"/>
      <c r="AA329" s="199"/>
      <c r="AB329" s="199"/>
      <c r="AC329" s="199"/>
      <c r="AD329" s="199"/>
      <c r="AE329" s="43"/>
      <c r="AF329" s="199"/>
      <c r="AG329" s="196"/>
      <c r="AH329" s="201"/>
      <c r="AI329" s="201"/>
      <c r="AJ329" s="201"/>
      <c r="AK329" s="43"/>
      <c r="AL329" s="43"/>
      <c r="AM329" s="43"/>
      <c r="AN329" s="64"/>
      <c r="AO329" s="64"/>
      <c r="AP329" s="202"/>
      <c r="AQ329" s="202"/>
      <c r="AR329" s="64"/>
    </row>
    <row r="330" spans="1:44" ht="15.75" customHeight="1" x14ac:dyDescent="0.2">
      <c r="A330" s="43"/>
      <c r="B330" s="43"/>
      <c r="C330" s="43"/>
      <c r="D330" s="43"/>
      <c r="E330" s="43"/>
      <c r="F330" s="43"/>
      <c r="G330" s="194"/>
      <c r="H330" s="194"/>
      <c r="I330" s="194"/>
      <c r="J330" s="196"/>
      <c r="K330" s="196"/>
      <c r="L330" s="196"/>
      <c r="M330" s="196"/>
      <c r="N330" s="196"/>
      <c r="O330" s="197"/>
      <c r="P330" s="197"/>
      <c r="Q330" s="197"/>
      <c r="R330" s="197"/>
      <c r="S330" s="197"/>
      <c r="T330" s="197"/>
      <c r="U330" s="198"/>
      <c r="V330" s="257"/>
      <c r="W330" s="258"/>
      <c r="X330" s="200"/>
      <c r="Y330" s="43"/>
      <c r="Z330" s="199"/>
      <c r="AA330" s="199"/>
      <c r="AB330" s="199"/>
      <c r="AC330" s="199"/>
      <c r="AD330" s="199"/>
      <c r="AE330" s="43"/>
      <c r="AF330" s="199"/>
      <c r="AG330" s="196"/>
      <c r="AH330" s="201"/>
      <c r="AI330" s="201"/>
      <c r="AJ330" s="201"/>
      <c r="AK330" s="43"/>
      <c r="AL330" s="43"/>
      <c r="AM330" s="43"/>
      <c r="AN330" s="64"/>
      <c r="AO330" s="64"/>
      <c r="AP330" s="202"/>
      <c r="AQ330" s="202"/>
      <c r="AR330" s="64"/>
    </row>
    <row r="331" spans="1:44" ht="15.75" customHeight="1" x14ac:dyDescent="0.2">
      <c r="A331" s="43"/>
      <c r="B331" s="43"/>
      <c r="C331" s="43"/>
      <c r="D331" s="43"/>
      <c r="E331" s="43"/>
      <c r="F331" s="43"/>
      <c r="G331" s="194"/>
      <c r="H331" s="194"/>
      <c r="I331" s="194"/>
      <c r="J331" s="196"/>
      <c r="K331" s="196"/>
      <c r="L331" s="196"/>
      <c r="M331" s="196"/>
      <c r="N331" s="196"/>
      <c r="O331" s="197"/>
      <c r="P331" s="197"/>
      <c r="Q331" s="197"/>
      <c r="R331" s="197"/>
      <c r="S331" s="197"/>
      <c r="T331" s="197"/>
      <c r="U331" s="198"/>
      <c r="V331" s="257"/>
      <c r="W331" s="258"/>
      <c r="X331" s="200"/>
      <c r="Y331" s="43"/>
      <c r="Z331" s="199"/>
      <c r="AA331" s="199"/>
      <c r="AB331" s="199"/>
      <c r="AC331" s="199"/>
      <c r="AD331" s="199"/>
      <c r="AE331" s="43"/>
      <c r="AF331" s="199"/>
      <c r="AG331" s="196"/>
      <c r="AH331" s="201"/>
      <c r="AI331" s="201"/>
      <c r="AJ331" s="201"/>
      <c r="AK331" s="43"/>
      <c r="AL331" s="43"/>
      <c r="AM331" s="43"/>
      <c r="AN331" s="64"/>
      <c r="AO331" s="64"/>
      <c r="AP331" s="202"/>
      <c r="AQ331" s="202"/>
      <c r="AR331" s="64"/>
    </row>
    <row r="332" spans="1:44" ht="15.75" customHeight="1" x14ac:dyDescent="0.2">
      <c r="A332" s="43"/>
      <c r="B332" s="43"/>
      <c r="C332" s="43"/>
      <c r="D332" s="43"/>
      <c r="E332" s="43"/>
      <c r="F332" s="43"/>
      <c r="G332" s="194"/>
      <c r="H332" s="194"/>
      <c r="I332" s="194"/>
      <c r="J332" s="196"/>
      <c r="K332" s="196"/>
      <c r="L332" s="196"/>
      <c r="M332" s="196"/>
      <c r="N332" s="196"/>
      <c r="O332" s="197"/>
      <c r="P332" s="197"/>
      <c r="Q332" s="197"/>
      <c r="R332" s="197"/>
      <c r="S332" s="197"/>
      <c r="T332" s="197"/>
      <c r="U332" s="198"/>
      <c r="V332" s="257"/>
      <c r="W332" s="258"/>
      <c r="X332" s="200"/>
      <c r="Y332" s="43"/>
      <c r="Z332" s="199"/>
      <c r="AA332" s="199"/>
      <c r="AB332" s="199"/>
      <c r="AC332" s="199"/>
      <c r="AD332" s="199"/>
      <c r="AE332" s="43"/>
      <c r="AF332" s="199"/>
      <c r="AG332" s="196"/>
      <c r="AH332" s="201"/>
      <c r="AI332" s="201"/>
      <c r="AJ332" s="201"/>
      <c r="AK332" s="43"/>
      <c r="AL332" s="43"/>
      <c r="AM332" s="43"/>
      <c r="AN332" s="64"/>
      <c r="AO332" s="64"/>
      <c r="AP332" s="202"/>
      <c r="AQ332" s="202"/>
      <c r="AR332" s="64"/>
    </row>
    <row r="333" spans="1:44" ht="15.75" customHeight="1" x14ac:dyDescent="0.2">
      <c r="A333" s="43"/>
      <c r="B333" s="43"/>
      <c r="C333" s="43"/>
      <c r="D333" s="43"/>
      <c r="E333" s="43"/>
      <c r="F333" s="43"/>
      <c r="G333" s="194"/>
      <c r="H333" s="194"/>
      <c r="I333" s="194"/>
      <c r="J333" s="196"/>
      <c r="K333" s="196"/>
      <c r="L333" s="196"/>
      <c r="M333" s="196"/>
      <c r="N333" s="196"/>
      <c r="O333" s="197"/>
      <c r="P333" s="197"/>
      <c r="Q333" s="197"/>
      <c r="R333" s="197"/>
      <c r="S333" s="197"/>
      <c r="T333" s="197"/>
      <c r="U333" s="198"/>
      <c r="V333" s="257"/>
      <c r="W333" s="258"/>
      <c r="X333" s="200"/>
      <c r="Y333" s="43"/>
      <c r="Z333" s="199"/>
      <c r="AA333" s="199"/>
      <c r="AB333" s="199"/>
      <c r="AC333" s="199"/>
      <c r="AD333" s="199"/>
      <c r="AE333" s="43"/>
      <c r="AF333" s="199"/>
      <c r="AG333" s="196"/>
      <c r="AH333" s="201"/>
      <c r="AI333" s="201"/>
      <c r="AJ333" s="201"/>
      <c r="AK333" s="43"/>
      <c r="AL333" s="43"/>
      <c r="AM333" s="43"/>
      <c r="AN333" s="64"/>
      <c r="AO333" s="64"/>
      <c r="AP333" s="202"/>
      <c r="AQ333" s="202"/>
      <c r="AR333" s="64"/>
    </row>
    <row r="334" spans="1:44" ht="15.75" customHeight="1" x14ac:dyDescent="0.2">
      <c r="A334" s="43"/>
      <c r="B334" s="43"/>
      <c r="C334" s="43"/>
      <c r="D334" s="43"/>
      <c r="E334" s="43"/>
      <c r="F334" s="43"/>
      <c r="G334" s="194"/>
      <c r="H334" s="194"/>
      <c r="I334" s="194"/>
      <c r="J334" s="196"/>
      <c r="K334" s="196"/>
      <c r="L334" s="196"/>
      <c r="M334" s="196"/>
      <c r="N334" s="196"/>
      <c r="O334" s="197"/>
      <c r="P334" s="197"/>
      <c r="Q334" s="197"/>
      <c r="R334" s="197"/>
      <c r="S334" s="197"/>
      <c r="T334" s="197"/>
      <c r="U334" s="198"/>
      <c r="V334" s="257"/>
      <c r="W334" s="258"/>
      <c r="X334" s="200"/>
      <c r="Y334" s="43"/>
      <c r="Z334" s="199"/>
      <c r="AA334" s="199"/>
      <c r="AB334" s="199"/>
      <c r="AC334" s="199"/>
      <c r="AD334" s="199"/>
      <c r="AE334" s="43"/>
      <c r="AF334" s="199"/>
      <c r="AG334" s="196"/>
      <c r="AH334" s="201"/>
      <c r="AI334" s="201"/>
      <c r="AJ334" s="201"/>
      <c r="AK334" s="43"/>
      <c r="AL334" s="43"/>
      <c r="AM334" s="43"/>
      <c r="AN334" s="64"/>
      <c r="AO334" s="64"/>
      <c r="AP334" s="202"/>
      <c r="AQ334" s="202"/>
      <c r="AR334" s="64"/>
    </row>
    <row r="335" spans="1:44" ht="15.75" customHeight="1" x14ac:dyDescent="0.2">
      <c r="A335" s="43"/>
      <c r="B335" s="43"/>
      <c r="C335" s="43"/>
      <c r="D335" s="43"/>
      <c r="E335" s="43"/>
      <c r="F335" s="43"/>
      <c r="G335" s="194"/>
      <c r="H335" s="194"/>
      <c r="I335" s="194"/>
      <c r="J335" s="196"/>
      <c r="K335" s="196"/>
      <c r="L335" s="196"/>
      <c r="M335" s="196"/>
      <c r="N335" s="196"/>
      <c r="O335" s="197"/>
      <c r="P335" s="197"/>
      <c r="Q335" s="197"/>
      <c r="R335" s="197"/>
      <c r="S335" s="197"/>
      <c r="T335" s="197"/>
      <c r="U335" s="198"/>
      <c r="V335" s="257"/>
      <c r="W335" s="258"/>
      <c r="X335" s="200"/>
      <c r="Y335" s="43"/>
      <c r="Z335" s="199"/>
      <c r="AA335" s="199"/>
      <c r="AB335" s="199"/>
      <c r="AC335" s="199"/>
      <c r="AD335" s="199"/>
      <c r="AE335" s="43"/>
      <c r="AF335" s="199"/>
      <c r="AG335" s="196"/>
      <c r="AH335" s="201"/>
      <c r="AI335" s="201"/>
      <c r="AJ335" s="201"/>
      <c r="AK335" s="43"/>
      <c r="AL335" s="43"/>
      <c r="AM335" s="43"/>
      <c r="AN335" s="64"/>
      <c r="AO335" s="64"/>
      <c r="AP335" s="202"/>
      <c r="AQ335" s="202"/>
      <c r="AR335" s="64"/>
    </row>
    <row r="336" spans="1:44" ht="15.75" customHeight="1" x14ac:dyDescent="0.2">
      <c r="A336" s="43"/>
      <c r="B336" s="43"/>
      <c r="C336" s="43"/>
      <c r="D336" s="43"/>
      <c r="E336" s="43"/>
      <c r="F336" s="43"/>
      <c r="G336" s="194"/>
      <c r="H336" s="194"/>
      <c r="I336" s="194"/>
      <c r="J336" s="196"/>
      <c r="K336" s="196"/>
      <c r="L336" s="196"/>
      <c r="M336" s="196"/>
      <c r="N336" s="196"/>
      <c r="O336" s="197"/>
      <c r="P336" s="197"/>
      <c r="Q336" s="197"/>
      <c r="R336" s="197"/>
      <c r="S336" s="197"/>
      <c r="T336" s="197"/>
      <c r="U336" s="198"/>
      <c r="V336" s="257"/>
      <c r="W336" s="258"/>
      <c r="X336" s="200"/>
      <c r="Y336" s="43"/>
      <c r="Z336" s="199"/>
      <c r="AA336" s="199"/>
      <c r="AB336" s="199"/>
      <c r="AC336" s="199"/>
      <c r="AD336" s="199"/>
      <c r="AE336" s="43"/>
      <c r="AF336" s="199"/>
      <c r="AG336" s="196"/>
      <c r="AH336" s="201"/>
      <c r="AI336" s="201"/>
      <c r="AJ336" s="201"/>
      <c r="AK336" s="43"/>
      <c r="AL336" s="43"/>
      <c r="AM336" s="43"/>
      <c r="AN336" s="64"/>
      <c r="AO336" s="64"/>
      <c r="AP336" s="202"/>
      <c r="AQ336" s="202"/>
      <c r="AR336" s="64"/>
    </row>
    <row r="337" spans="1:44" ht="15.75" customHeight="1" x14ac:dyDescent="0.2">
      <c r="A337" s="43"/>
      <c r="B337" s="43"/>
      <c r="C337" s="43"/>
      <c r="D337" s="43"/>
      <c r="E337" s="43"/>
      <c r="F337" s="43"/>
      <c r="G337" s="194"/>
      <c r="H337" s="194"/>
      <c r="I337" s="194"/>
      <c r="J337" s="196"/>
      <c r="K337" s="196"/>
      <c r="L337" s="196"/>
      <c r="M337" s="196"/>
      <c r="N337" s="196"/>
      <c r="O337" s="197"/>
      <c r="P337" s="197"/>
      <c r="Q337" s="197"/>
      <c r="R337" s="197"/>
      <c r="S337" s="197"/>
      <c r="T337" s="197"/>
      <c r="U337" s="198"/>
      <c r="V337" s="257"/>
      <c r="W337" s="258"/>
      <c r="X337" s="200"/>
      <c r="Y337" s="43"/>
      <c r="Z337" s="199"/>
      <c r="AA337" s="199"/>
      <c r="AB337" s="199"/>
      <c r="AC337" s="199"/>
      <c r="AD337" s="199"/>
      <c r="AE337" s="43"/>
      <c r="AF337" s="199"/>
      <c r="AG337" s="196"/>
      <c r="AH337" s="201"/>
      <c r="AI337" s="201"/>
      <c r="AJ337" s="201"/>
      <c r="AK337" s="43"/>
      <c r="AL337" s="43"/>
      <c r="AM337" s="43"/>
      <c r="AN337" s="64"/>
      <c r="AO337" s="64"/>
      <c r="AP337" s="202"/>
      <c r="AQ337" s="202"/>
      <c r="AR337" s="64"/>
    </row>
    <row r="338" spans="1:44" ht="15.75" customHeight="1" x14ac:dyDescent="0.2">
      <c r="A338" s="43"/>
      <c r="B338" s="43"/>
      <c r="C338" s="43"/>
      <c r="D338" s="43"/>
      <c r="E338" s="43"/>
      <c r="F338" s="43"/>
      <c r="G338" s="194"/>
      <c r="H338" s="194"/>
      <c r="I338" s="194"/>
      <c r="J338" s="196"/>
      <c r="K338" s="196"/>
      <c r="L338" s="196"/>
      <c r="M338" s="196"/>
      <c r="N338" s="196"/>
      <c r="O338" s="197"/>
      <c r="P338" s="197"/>
      <c r="Q338" s="197"/>
      <c r="R338" s="197"/>
      <c r="S338" s="197"/>
      <c r="T338" s="197"/>
      <c r="U338" s="198"/>
      <c r="V338" s="257"/>
      <c r="W338" s="258"/>
      <c r="X338" s="200"/>
      <c r="Y338" s="43"/>
      <c r="Z338" s="199"/>
      <c r="AA338" s="199"/>
      <c r="AB338" s="199"/>
      <c r="AC338" s="199"/>
      <c r="AD338" s="199"/>
      <c r="AE338" s="43"/>
      <c r="AF338" s="199"/>
      <c r="AG338" s="196"/>
      <c r="AH338" s="201"/>
      <c r="AI338" s="201"/>
      <c r="AJ338" s="201"/>
      <c r="AK338" s="43"/>
      <c r="AL338" s="43"/>
      <c r="AM338" s="43"/>
      <c r="AN338" s="64"/>
      <c r="AO338" s="64"/>
      <c r="AP338" s="202"/>
      <c r="AQ338" s="202"/>
      <c r="AR338" s="64"/>
    </row>
    <row r="339" spans="1:44" ht="15.75" customHeight="1" x14ac:dyDescent="0.2">
      <c r="A339" s="43"/>
      <c r="B339" s="43"/>
      <c r="C339" s="43"/>
      <c r="D339" s="43"/>
      <c r="E339" s="43"/>
      <c r="F339" s="43"/>
      <c r="G339" s="194"/>
      <c r="H339" s="194"/>
      <c r="I339" s="194"/>
      <c r="J339" s="196"/>
      <c r="K339" s="196"/>
      <c r="L339" s="196"/>
      <c r="M339" s="196"/>
      <c r="N339" s="196"/>
      <c r="O339" s="197"/>
      <c r="P339" s="197"/>
      <c r="Q339" s="197"/>
      <c r="R339" s="197"/>
      <c r="S339" s="197"/>
      <c r="T339" s="197"/>
      <c r="U339" s="198"/>
      <c r="V339" s="257"/>
      <c r="W339" s="258"/>
      <c r="X339" s="200"/>
      <c r="Y339" s="43"/>
      <c r="Z339" s="199"/>
      <c r="AA339" s="199"/>
      <c r="AB339" s="199"/>
      <c r="AC339" s="199"/>
      <c r="AD339" s="199"/>
      <c r="AE339" s="43"/>
      <c r="AF339" s="199"/>
      <c r="AG339" s="196"/>
      <c r="AH339" s="201"/>
      <c r="AI339" s="201"/>
      <c r="AJ339" s="201"/>
      <c r="AK339" s="43"/>
      <c r="AL339" s="43"/>
      <c r="AM339" s="43"/>
      <c r="AN339" s="64"/>
      <c r="AO339" s="64"/>
      <c r="AP339" s="202"/>
      <c r="AQ339" s="202"/>
      <c r="AR339" s="64"/>
    </row>
    <row r="340" spans="1:44" ht="15.75" customHeight="1" x14ac:dyDescent="0.2">
      <c r="A340" s="43"/>
      <c r="B340" s="43"/>
      <c r="C340" s="43"/>
      <c r="D340" s="43"/>
      <c r="E340" s="43"/>
      <c r="F340" s="43"/>
      <c r="G340" s="194"/>
      <c r="H340" s="194"/>
      <c r="I340" s="194"/>
      <c r="J340" s="196"/>
      <c r="K340" s="196"/>
      <c r="L340" s="196"/>
      <c r="M340" s="196"/>
      <c r="N340" s="196"/>
      <c r="O340" s="197"/>
      <c r="P340" s="197"/>
      <c r="Q340" s="197"/>
      <c r="R340" s="197"/>
      <c r="S340" s="197"/>
      <c r="T340" s="197"/>
      <c r="U340" s="198"/>
      <c r="V340" s="257"/>
      <c r="W340" s="258"/>
      <c r="X340" s="200"/>
      <c r="Y340" s="43"/>
      <c r="Z340" s="199"/>
      <c r="AA340" s="199"/>
      <c r="AB340" s="199"/>
      <c r="AC340" s="199"/>
      <c r="AD340" s="199"/>
      <c r="AE340" s="43"/>
      <c r="AF340" s="199"/>
      <c r="AG340" s="196"/>
      <c r="AH340" s="201"/>
      <c r="AI340" s="201"/>
      <c r="AJ340" s="201"/>
      <c r="AK340" s="43"/>
      <c r="AL340" s="43"/>
      <c r="AM340" s="43"/>
      <c r="AN340" s="64"/>
      <c r="AO340" s="64"/>
      <c r="AP340" s="202"/>
      <c r="AQ340" s="202"/>
      <c r="AR340" s="64"/>
    </row>
    <row r="341" spans="1:44" ht="15.75" customHeight="1" x14ac:dyDescent="0.2">
      <c r="A341" s="43"/>
      <c r="B341" s="43"/>
      <c r="C341" s="43"/>
      <c r="D341" s="43"/>
      <c r="E341" s="43"/>
      <c r="F341" s="43"/>
      <c r="G341" s="194"/>
      <c r="H341" s="194"/>
      <c r="I341" s="194"/>
      <c r="J341" s="196"/>
      <c r="K341" s="196"/>
      <c r="L341" s="196"/>
      <c r="M341" s="196"/>
      <c r="N341" s="196"/>
      <c r="O341" s="197"/>
      <c r="P341" s="197"/>
      <c r="Q341" s="197"/>
      <c r="R341" s="197"/>
      <c r="S341" s="197"/>
      <c r="T341" s="197"/>
      <c r="U341" s="198"/>
      <c r="V341" s="257"/>
      <c r="W341" s="258"/>
      <c r="X341" s="200"/>
      <c r="Y341" s="43"/>
      <c r="Z341" s="199"/>
      <c r="AA341" s="199"/>
      <c r="AB341" s="199"/>
      <c r="AC341" s="199"/>
      <c r="AD341" s="199"/>
      <c r="AE341" s="43"/>
      <c r="AF341" s="199"/>
      <c r="AG341" s="196"/>
      <c r="AH341" s="201"/>
      <c r="AI341" s="201"/>
      <c r="AJ341" s="201"/>
      <c r="AK341" s="43"/>
      <c r="AL341" s="43"/>
      <c r="AM341" s="43"/>
      <c r="AN341" s="64"/>
      <c r="AO341" s="64"/>
      <c r="AP341" s="202"/>
      <c r="AQ341" s="202"/>
      <c r="AR341" s="64"/>
    </row>
    <row r="342" spans="1:44" ht="15.75" customHeight="1" x14ac:dyDescent="0.2">
      <c r="A342" s="43"/>
      <c r="B342" s="43"/>
      <c r="C342" s="43"/>
      <c r="D342" s="43"/>
      <c r="E342" s="43"/>
      <c r="F342" s="43"/>
      <c r="G342" s="194"/>
      <c r="H342" s="194"/>
      <c r="I342" s="194"/>
      <c r="J342" s="196"/>
      <c r="K342" s="196"/>
      <c r="L342" s="196"/>
      <c r="M342" s="196"/>
      <c r="N342" s="196"/>
      <c r="O342" s="197"/>
      <c r="P342" s="197"/>
      <c r="Q342" s="197"/>
      <c r="R342" s="197"/>
      <c r="S342" s="197"/>
      <c r="T342" s="197"/>
      <c r="U342" s="198"/>
      <c r="V342" s="257"/>
      <c r="W342" s="258"/>
      <c r="X342" s="200"/>
      <c r="Y342" s="43"/>
      <c r="Z342" s="199"/>
      <c r="AA342" s="199"/>
      <c r="AB342" s="199"/>
      <c r="AC342" s="199"/>
      <c r="AD342" s="199"/>
      <c r="AE342" s="43"/>
      <c r="AF342" s="199"/>
      <c r="AG342" s="196"/>
      <c r="AH342" s="201"/>
      <c r="AI342" s="201"/>
      <c r="AJ342" s="201"/>
      <c r="AK342" s="43"/>
      <c r="AL342" s="43"/>
      <c r="AM342" s="43"/>
      <c r="AN342" s="64"/>
      <c r="AO342" s="64"/>
      <c r="AP342" s="202"/>
      <c r="AQ342" s="202"/>
      <c r="AR342" s="64"/>
    </row>
    <row r="343" spans="1:44" ht="15.75" customHeight="1" x14ac:dyDescent="0.2">
      <c r="A343" s="43"/>
      <c r="B343" s="43"/>
      <c r="C343" s="43"/>
      <c r="D343" s="43"/>
      <c r="E343" s="43"/>
      <c r="F343" s="43"/>
      <c r="G343" s="194"/>
      <c r="H343" s="194"/>
      <c r="I343" s="194"/>
      <c r="J343" s="196"/>
      <c r="K343" s="196"/>
      <c r="L343" s="196"/>
      <c r="M343" s="196"/>
      <c r="N343" s="196"/>
      <c r="O343" s="197"/>
      <c r="P343" s="197"/>
      <c r="Q343" s="197"/>
      <c r="R343" s="197"/>
      <c r="S343" s="197"/>
      <c r="T343" s="197"/>
      <c r="U343" s="198"/>
      <c r="V343" s="257"/>
      <c r="W343" s="258"/>
      <c r="X343" s="200"/>
      <c r="Y343" s="43"/>
      <c r="Z343" s="199"/>
      <c r="AA343" s="199"/>
      <c r="AB343" s="199"/>
      <c r="AC343" s="199"/>
      <c r="AD343" s="199"/>
      <c r="AE343" s="43"/>
      <c r="AF343" s="199"/>
      <c r="AG343" s="196"/>
      <c r="AH343" s="201"/>
      <c r="AI343" s="201"/>
      <c r="AJ343" s="201"/>
      <c r="AK343" s="43"/>
      <c r="AL343" s="43"/>
      <c r="AM343" s="43"/>
      <c r="AN343" s="64"/>
      <c r="AO343" s="64"/>
      <c r="AP343" s="202"/>
      <c r="AQ343" s="202"/>
      <c r="AR343" s="64"/>
    </row>
    <row r="344" spans="1:44" ht="15.75" customHeight="1" x14ac:dyDescent="0.2">
      <c r="A344" s="43"/>
      <c r="B344" s="43"/>
      <c r="C344" s="43"/>
      <c r="D344" s="43"/>
      <c r="E344" s="43"/>
      <c r="F344" s="43"/>
      <c r="G344" s="194"/>
      <c r="H344" s="194"/>
      <c r="I344" s="194"/>
      <c r="J344" s="196"/>
      <c r="K344" s="196"/>
      <c r="L344" s="196"/>
      <c r="M344" s="196"/>
      <c r="N344" s="196"/>
      <c r="O344" s="197"/>
      <c r="P344" s="197"/>
      <c r="Q344" s="197"/>
      <c r="R344" s="197"/>
      <c r="S344" s="197"/>
      <c r="T344" s="197"/>
      <c r="U344" s="198"/>
      <c r="V344" s="257"/>
      <c r="W344" s="258"/>
      <c r="X344" s="200"/>
      <c r="Y344" s="43"/>
      <c r="Z344" s="199"/>
      <c r="AA344" s="199"/>
      <c r="AB344" s="199"/>
      <c r="AC344" s="199"/>
      <c r="AD344" s="199"/>
      <c r="AE344" s="43"/>
      <c r="AF344" s="199"/>
      <c r="AG344" s="196"/>
      <c r="AH344" s="201"/>
      <c r="AI344" s="201"/>
      <c r="AJ344" s="201"/>
      <c r="AK344" s="43"/>
      <c r="AL344" s="43"/>
      <c r="AM344" s="43"/>
      <c r="AN344" s="64"/>
      <c r="AO344" s="64"/>
      <c r="AP344" s="202"/>
      <c r="AQ344" s="202"/>
      <c r="AR344" s="64"/>
    </row>
    <row r="345" spans="1:44" ht="15.75" customHeight="1" x14ac:dyDescent="0.2">
      <c r="A345" s="43"/>
      <c r="B345" s="43"/>
      <c r="C345" s="43"/>
      <c r="D345" s="43"/>
      <c r="E345" s="43"/>
      <c r="F345" s="43"/>
      <c r="G345" s="194"/>
      <c r="H345" s="194"/>
      <c r="I345" s="194"/>
      <c r="J345" s="196"/>
      <c r="K345" s="196"/>
      <c r="L345" s="196"/>
      <c r="M345" s="196"/>
      <c r="N345" s="196"/>
      <c r="O345" s="197"/>
      <c r="P345" s="197"/>
      <c r="Q345" s="197"/>
      <c r="R345" s="197"/>
      <c r="S345" s="197"/>
      <c r="T345" s="197"/>
      <c r="U345" s="198"/>
      <c r="V345" s="257"/>
      <c r="W345" s="258"/>
      <c r="X345" s="200"/>
      <c r="Y345" s="43"/>
      <c r="Z345" s="199"/>
      <c r="AA345" s="199"/>
      <c r="AB345" s="199"/>
      <c r="AC345" s="199"/>
      <c r="AD345" s="199"/>
      <c r="AE345" s="43"/>
      <c r="AF345" s="199"/>
      <c r="AG345" s="196"/>
      <c r="AH345" s="201"/>
      <c r="AI345" s="201"/>
      <c r="AJ345" s="201"/>
      <c r="AK345" s="43"/>
      <c r="AL345" s="43"/>
      <c r="AM345" s="43"/>
      <c r="AN345" s="64"/>
      <c r="AO345" s="64"/>
      <c r="AP345" s="202"/>
      <c r="AQ345" s="202"/>
      <c r="AR345" s="64"/>
    </row>
    <row r="346" spans="1:44" ht="15.75" customHeight="1" x14ac:dyDescent="0.2">
      <c r="A346" s="43"/>
      <c r="B346" s="43"/>
      <c r="C346" s="43"/>
      <c r="D346" s="43"/>
      <c r="E346" s="43"/>
      <c r="F346" s="43"/>
      <c r="G346" s="194"/>
      <c r="H346" s="194"/>
      <c r="I346" s="194"/>
      <c r="J346" s="196"/>
      <c r="K346" s="196"/>
      <c r="L346" s="196"/>
      <c r="M346" s="196"/>
      <c r="N346" s="196"/>
      <c r="O346" s="197"/>
      <c r="P346" s="197"/>
      <c r="Q346" s="197"/>
      <c r="R346" s="197"/>
      <c r="S346" s="197"/>
      <c r="T346" s="197"/>
      <c r="U346" s="198"/>
      <c r="V346" s="257"/>
      <c r="W346" s="258"/>
      <c r="X346" s="200"/>
      <c r="Y346" s="43"/>
      <c r="Z346" s="199"/>
      <c r="AA346" s="199"/>
      <c r="AB346" s="199"/>
      <c r="AC346" s="199"/>
      <c r="AD346" s="199"/>
      <c r="AE346" s="43"/>
      <c r="AF346" s="199"/>
      <c r="AG346" s="196"/>
      <c r="AH346" s="201"/>
      <c r="AI346" s="201"/>
      <c r="AJ346" s="201"/>
      <c r="AK346" s="43"/>
      <c r="AL346" s="43"/>
      <c r="AM346" s="43"/>
      <c r="AN346" s="64"/>
      <c r="AO346" s="64"/>
      <c r="AP346" s="202"/>
      <c r="AQ346" s="202"/>
      <c r="AR346" s="64"/>
    </row>
    <row r="347" spans="1:44" ht="15.75" customHeight="1" x14ac:dyDescent="0.2">
      <c r="A347" s="43"/>
      <c r="B347" s="43"/>
      <c r="C347" s="43"/>
      <c r="D347" s="43"/>
      <c r="E347" s="43"/>
      <c r="F347" s="43"/>
      <c r="G347" s="194"/>
      <c r="H347" s="194"/>
      <c r="I347" s="194"/>
      <c r="J347" s="196"/>
      <c r="K347" s="196"/>
      <c r="L347" s="196"/>
      <c r="M347" s="196"/>
      <c r="N347" s="196"/>
      <c r="O347" s="197"/>
      <c r="P347" s="197"/>
      <c r="Q347" s="197"/>
      <c r="R347" s="197"/>
      <c r="S347" s="197"/>
      <c r="T347" s="197"/>
      <c r="U347" s="198"/>
      <c r="V347" s="257"/>
      <c r="W347" s="258"/>
      <c r="X347" s="200"/>
      <c r="Y347" s="43"/>
      <c r="Z347" s="199"/>
      <c r="AA347" s="199"/>
      <c r="AB347" s="199"/>
      <c r="AC347" s="199"/>
      <c r="AD347" s="199"/>
      <c r="AE347" s="43"/>
      <c r="AF347" s="199"/>
      <c r="AG347" s="196"/>
      <c r="AH347" s="201"/>
      <c r="AI347" s="201"/>
      <c r="AJ347" s="201"/>
      <c r="AK347" s="43"/>
      <c r="AL347" s="43"/>
      <c r="AM347" s="43"/>
      <c r="AN347" s="64"/>
      <c r="AO347" s="64"/>
      <c r="AP347" s="202"/>
      <c r="AQ347" s="202"/>
      <c r="AR347" s="64"/>
    </row>
    <row r="348" spans="1:44" ht="15.75" customHeight="1" x14ac:dyDescent="0.2">
      <c r="A348" s="43"/>
      <c r="B348" s="43"/>
      <c r="C348" s="43"/>
      <c r="D348" s="43"/>
      <c r="E348" s="43"/>
      <c r="F348" s="43"/>
      <c r="G348" s="194"/>
      <c r="H348" s="194"/>
      <c r="I348" s="194"/>
      <c r="J348" s="196"/>
      <c r="K348" s="196"/>
      <c r="L348" s="196"/>
      <c r="M348" s="196"/>
      <c r="N348" s="196"/>
      <c r="O348" s="197"/>
      <c r="P348" s="197"/>
      <c r="Q348" s="197"/>
      <c r="R348" s="197"/>
      <c r="S348" s="197"/>
      <c r="T348" s="197"/>
      <c r="U348" s="198"/>
      <c r="V348" s="257"/>
      <c r="W348" s="258"/>
      <c r="X348" s="200"/>
      <c r="Y348" s="43"/>
      <c r="Z348" s="199"/>
      <c r="AA348" s="199"/>
      <c r="AB348" s="199"/>
      <c r="AC348" s="199"/>
      <c r="AD348" s="199"/>
      <c r="AE348" s="43"/>
      <c r="AF348" s="199"/>
      <c r="AG348" s="196"/>
      <c r="AH348" s="201"/>
      <c r="AI348" s="201"/>
      <c r="AJ348" s="201"/>
      <c r="AK348" s="43"/>
      <c r="AL348" s="43"/>
      <c r="AM348" s="43"/>
      <c r="AN348" s="64"/>
      <c r="AO348" s="64"/>
      <c r="AP348" s="202"/>
      <c r="AQ348" s="202"/>
      <c r="AR348" s="64"/>
    </row>
    <row r="349" spans="1:44" ht="15.75" customHeight="1" x14ac:dyDescent="0.2">
      <c r="A349" s="43"/>
      <c r="B349" s="43"/>
      <c r="C349" s="43"/>
      <c r="D349" s="43"/>
      <c r="E349" s="43"/>
      <c r="F349" s="43"/>
      <c r="G349" s="194"/>
      <c r="H349" s="194"/>
      <c r="I349" s="194"/>
      <c r="J349" s="196"/>
      <c r="K349" s="196"/>
      <c r="L349" s="196"/>
      <c r="M349" s="196"/>
      <c r="N349" s="196"/>
      <c r="O349" s="197"/>
      <c r="P349" s="197"/>
      <c r="Q349" s="197"/>
      <c r="R349" s="197"/>
      <c r="S349" s="197"/>
      <c r="T349" s="197"/>
      <c r="U349" s="198"/>
      <c r="V349" s="257"/>
      <c r="W349" s="258"/>
      <c r="X349" s="200"/>
      <c r="Y349" s="43"/>
      <c r="Z349" s="199"/>
      <c r="AA349" s="199"/>
      <c r="AB349" s="199"/>
      <c r="AC349" s="199"/>
      <c r="AD349" s="199"/>
      <c r="AE349" s="43"/>
      <c r="AF349" s="199"/>
      <c r="AG349" s="196"/>
      <c r="AH349" s="201"/>
      <c r="AI349" s="201"/>
      <c r="AJ349" s="201"/>
      <c r="AK349" s="43"/>
      <c r="AL349" s="43"/>
      <c r="AM349" s="43"/>
      <c r="AN349" s="64"/>
      <c r="AO349" s="64"/>
      <c r="AP349" s="202"/>
      <c r="AQ349" s="202"/>
      <c r="AR349" s="64"/>
    </row>
    <row r="350" spans="1:44" ht="15.75" customHeight="1" x14ac:dyDescent="0.2">
      <c r="A350" s="43"/>
      <c r="B350" s="43"/>
      <c r="C350" s="43"/>
      <c r="D350" s="43"/>
      <c r="E350" s="43"/>
      <c r="F350" s="43"/>
      <c r="G350" s="194"/>
      <c r="H350" s="194"/>
      <c r="I350" s="194"/>
      <c r="J350" s="196"/>
      <c r="K350" s="196"/>
      <c r="L350" s="196"/>
      <c r="M350" s="196"/>
      <c r="N350" s="196"/>
      <c r="O350" s="197"/>
      <c r="P350" s="197"/>
      <c r="Q350" s="197"/>
      <c r="R350" s="197"/>
      <c r="S350" s="197"/>
      <c r="T350" s="197"/>
      <c r="U350" s="198"/>
      <c r="V350" s="257"/>
      <c r="W350" s="258"/>
      <c r="X350" s="200"/>
      <c r="Y350" s="43"/>
      <c r="Z350" s="199"/>
      <c r="AA350" s="199"/>
      <c r="AB350" s="199"/>
      <c r="AC350" s="199"/>
      <c r="AD350" s="199"/>
      <c r="AE350" s="43"/>
      <c r="AF350" s="199"/>
      <c r="AG350" s="196"/>
      <c r="AH350" s="201"/>
      <c r="AI350" s="201"/>
      <c r="AJ350" s="201"/>
      <c r="AK350" s="43"/>
      <c r="AL350" s="43"/>
      <c r="AM350" s="43"/>
      <c r="AN350" s="64"/>
      <c r="AO350" s="64"/>
      <c r="AP350" s="202"/>
      <c r="AQ350" s="202"/>
      <c r="AR350" s="64"/>
    </row>
    <row r="351" spans="1:44" ht="15.75" customHeight="1" x14ac:dyDescent="0.2">
      <c r="A351" s="43"/>
      <c r="B351" s="43"/>
      <c r="C351" s="43"/>
      <c r="D351" s="43"/>
      <c r="E351" s="43"/>
      <c r="F351" s="43"/>
      <c r="G351" s="194"/>
      <c r="H351" s="194"/>
      <c r="I351" s="194"/>
      <c r="J351" s="196"/>
      <c r="K351" s="196"/>
      <c r="L351" s="196"/>
      <c r="M351" s="196"/>
      <c r="N351" s="196"/>
      <c r="O351" s="197"/>
      <c r="P351" s="197"/>
      <c r="Q351" s="197"/>
      <c r="R351" s="197"/>
      <c r="S351" s="197"/>
      <c r="T351" s="197"/>
      <c r="U351" s="198"/>
      <c r="V351" s="257"/>
      <c r="W351" s="258"/>
      <c r="X351" s="200"/>
      <c r="Y351" s="43"/>
      <c r="Z351" s="199"/>
      <c r="AA351" s="199"/>
      <c r="AB351" s="199"/>
      <c r="AC351" s="199"/>
      <c r="AD351" s="199"/>
      <c r="AE351" s="43"/>
      <c r="AF351" s="199"/>
      <c r="AG351" s="196"/>
      <c r="AH351" s="201"/>
      <c r="AI351" s="201"/>
      <c r="AJ351" s="201"/>
      <c r="AK351" s="43"/>
      <c r="AL351" s="43"/>
      <c r="AM351" s="43"/>
      <c r="AN351" s="64"/>
      <c r="AO351" s="64"/>
      <c r="AP351" s="202"/>
      <c r="AQ351" s="202"/>
      <c r="AR351" s="64"/>
    </row>
    <row r="352" spans="1:44" ht="15.75" customHeight="1" x14ac:dyDescent="0.2">
      <c r="A352" s="43"/>
      <c r="B352" s="43"/>
      <c r="C352" s="43"/>
      <c r="D352" s="43"/>
      <c r="E352" s="43"/>
      <c r="F352" s="43"/>
      <c r="G352" s="194"/>
      <c r="H352" s="194"/>
      <c r="I352" s="194"/>
      <c r="J352" s="196"/>
      <c r="K352" s="196"/>
      <c r="L352" s="196"/>
      <c r="M352" s="196"/>
      <c r="N352" s="196"/>
      <c r="O352" s="197"/>
      <c r="P352" s="197"/>
      <c r="Q352" s="197"/>
      <c r="R352" s="197"/>
      <c r="S352" s="197"/>
      <c r="T352" s="197"/>
      <c r="U352" s="198"/>
      <c r="V352" s="257"/>
      <c r="W352" s="258"/>
      <c r="X352" s="200"/>
      <c r="Y352" s="43"/>
      <c r="Z352" s="199"/>
      <c r="AA352" s="199"/>
      <c r="AB352" s="199"/>
      <c r="AC352" s="199"/>
      <c r="AD352" s="199"/>
      <c r="AE352" s="43"/>
      <c r="AF352" s="199"/>
      <c r="AG352" s="196"/>
      <c r="AH352" s="201"/>
      <c r="AI352" s="201"/>
      <c r="AJ352" s="201"/>
      <c r="AK352" s="43"/>
      <c r="AL352" s="43"/>
      <c r="AM352" s="43"/>
      <c r="AN352" s="64"/>
      <c r="AO352" s="64"/>
      <c r="AP352" s="202"/>
      <c r="AQ352" s="202"/>
      <c r="AR352" s="64"/>
    </row>
    <row r="353" spans="1:44" ht="15.75" customHeight="1" x14ac:dyDescent="0.2">
      <c r="A353" s="43"/>
      <c r="B353" s="43"/>
      <c r="C353" s="43"/>
      <c r="D353" s="43"/>
      <c r="E353" s="43"/>
      <c r="F353" s="43"/>
      <c r="G353" s="194"/>
      <c r="H353" s="194"/>
      <c r="I353" s="194"/>
      <c r="J353" s="196"/>
      <c r="K353" s="196"/>
      <c r="L353" s="196"/>
      <c r="M353" s="196"/>
      <c r="N353" s="196"/>
      <c r="O353" s="197"/>
      <c r="P353" s="197"/>
      <c r="Q353" s="197"/>
      <c r="R353" s="197"/>
      <c r="S353" s="197"/>
      <c r="T353" s="197"/>
      <c r="U353" s="198"/>
      <c r="V353" s="257"/>
      <c r="W353" s="258"/>
      <c r="X353" s="200"/>
      <c r="Y353" s="43"/>
      <c r="Z353" s="199"/>
      <c r="AA353" s="199"/>
      <c r="AB353" s="199"/>
      <c r="AC353" s="199"/>
      <c r="AD353" s="199"/>
      <c r="AE353" s="43"/>
      <c r="AF353" s="199"/>
      <c r="AG353" s="196"/>
      <c r="AH353" s="201"/>
      <c r="AI353" s="201"/>
      <c r="AJ353" s="201"/>
      <c r="AK353" s="43"/>
      <c r="AL353" s="43"/>
      <c r="AM353" s="43"/>
      <c r="AN353" s="64"/>
      <c r="AO353" s="64"/>
      <c r="AP353" s="202"/>
      <c r="AQ353" s="202"/>
      <c r="AR353" s="64"/>
    </row>
    <row r="354" spans="1:44" ht="15.75" customHeight="1" x14ac:dyDescent="0.2">
      <c r="A354" s="43"/>
      <c r="B354" s="43"/>
      <c r="C354" s="43"/>
      <c r="D354" s="43"/>
      <c r="E354" s="43"/>
      <c r="F354" s="43"/>
      <c r="G354" s="194"/>
      <c r="H354" s="194"/>
      <c r="I354" s="194"/>
      <c r="J354" s="196"/>
      <c r="K354" s="196"/>
      <c r="L354" s="196"/>
      <c r="M354" s="196"/>
      <c r="N354" s="196"/>
      <c r="O354" s="197"/>
      <c r="P354" s="197"/>
      <c r="Q354" s="197"/>
      <c r="R354" s="197"/>
      <c r="S354" s="197"/>
      <c r="T354" s="197"/>
      <c r="U354" s="198"/>
      <c r="V354" s="257"/>
      <c r="W354" s="258"/>
      <c r="X354" s="200"/>
      <c r="Y354" s="43"/>
      <c r="Z354" s="199"/>
      <c r="AA354" s="199"/>
      <c r="AB354" s="199"/>
      <c r="AC354" s="199"/>
      <c r="AD354" s="199"/>
      <c r="AE354" s="43"/>
      <c r="AF354" s="199"/>
      <c r="AG354" s="196"/>
      <c r="AH354" s="201"/>
      <c r="AI354" s="201"/>
      <c r="AJ354" s="201"/>
      <c r="AK354" s="43"/>
      <c r="AL354" s="43"/>
      <c r="AM354" s="43"/>
      <c r="AN354" s="64"/>
      <c r="AO354" s="64"/>
      <c r="AP354" s="202"/>
      <c r="AQ354" s="202"/>
      <c r="AR354" s="64"/>
    </row>
    <row r="355" spans="1:44" ht="15.75" customHeight="1" x14ac:dyDescent="0.2">
      <c r="A355" s="43"/>
      <c r="B355" s="43"/>
      <c r="C355" s="43"/>
      <c r="D355" s="43"/>
      <c r="E355" s="43"/>
      <c r="F355" s="43"/>
      <c r="G355" s="194"/>
      <c r="H355" s="194"/>
      <c r="I355" s="194"/>
      <c r="J355" s="196"/>
      <c r="K355" s="196"/>
      <c r="L355" s="196"/>
      <c r="M355" s="196"/>
      <c r="N355" s="196"/>
      <c r="O355" s="197"/>
      <c r="P355" s="197"/>
      <c r="Q355" s="197"/>
      <c r="R355" s="197"/>
      <c r="S355" s="197"/>
      <c r="T355" s="197"/>
      <c r="U355" s="198"/>
      <c r="V355" s="257"/>
      <c r="W355" s="258"/>
      <c r="X355" s="200"/>
      <c r="Y355" s="43"/>
      <c r="Z355" s="199"/>
      <c r="AA355" s="199"/>
      <c r="AB355" s="199"/>
      <c r="AC355" s="199"/>
      <c r="AD355" s="199"/>
      <c r="AE355" s="43"/>
      <c r="AF355" s="199"/>
      <c r="AG355" s="196"/>
      <c r="AH355" s="201"/>
      <c r="AI355" s="201"/>
      <c r="AJ355" s="201"/>
      <c r="AK355" s="43"/>
      <c r="AL355" s="43"/>
      <c r="AM355" s="43"/>
      <c r="AN355" s="64"/>
      <c r="AO355" s="64"/>
      <c r="AP355" s="202"/>
      <c r="AQ355" s="202"/>
      <c r="AR355" s="64"/>
    </row>
    <row r="356" spans="1:44" ht="15.75" customHeight="1" x14ac:dyDescent="0.2">
      <c r="A356" s="43"/>
      <c r="B356" s="43"/>
      <c r="C356" s="43"/>
      <c r="D356" s="43"/>
      <c r="E356" s="43"/>
      <c r="F356" s="43"/>
      <c r="G356" s="194"/>
      <c r="H356" s="194"/>
      <c r="I356" s="194"/>
      <c r="J356" s="196"/>
      <c r="K356" s="196"/>
      <c r="L356" s="196"/>
      <c r="M356" s="196"/>
      <c r="N356" s="196"/>
      <c r="O356" s="197"/>
      <c r="P356" s="197"/>
      <c r="Q356" s="197"/>
      <c r="R356" s="197"/>
      <c r="S356" s="197"/>
      <c r="T356" s="197"/>
      <c r="U356" s="198"/>
      <c r="V356" s="257"/>
      <c r="W356" s="258"/>
      <c r="X356" s="200"/>
      <c r="Y356" s="43"/>
      <c r="Z356" s="199"/>
      <c r="AA356" s="199"/>
      <c r="AB356" s="199"/>
      <c r="AC356" s="199"/>
      <c r="AD356" s="199"/>
      <c r="AE356" s="43"/>
      <c r="AF356" s="199"/>
      <c r="AG356" s="196"/>
      <c r="AH356" s="201"/>
      <c r="AI356" s="201"/>
      <c r="AJ356" s="201"/>
      <c r="AK356" s="43"/>
      <c r="AL356" s="43"/>
      <c r="AM356" s="43"/>
      <c r="AN356" s="64"/>
      <c r="AO356" s="64"/>
      <c r="AP356" s="202"/>
      <c r="AQ356" s="202"/>
      <c r="AR356" s="64"/>
    </row>
    <row r="357" spans="1:44" ht="15.75" customHeight="1" x14ac:dyDescent="0.2">
      <c r="A357" s="43"/>
      <c r="B357" s="43"/>
      <c r="C357" s="43"/>
      <c r="D357" s="43"/>
      <c r="E357" s="43"/>
      <c r="F357" s="43"/>
      <c r="G357" s="194"/>
      <c r="H357" s="194"/>
      <c r="I357" s="194"/>
      <c r="J357" s="196"/>
      <c r="K357" s="196"/>
      <c r="L357" s="196"/>
      <c r="M357" s="196"/>
      <c r="N357" s="196"/>
      <c r="O357" s="197"/>
      <c r="P357" s="197"/>
      <c r="Q357" s="197"/>
      <c r="R357" s="197"/>
      <c r="S357" s="197"/>
      <c r="T357" s="197"/>
      <c r="U357" s="198"/>
      <c r="V357" s="257"/>
      <c r="W357" s="258"/>
      <c r="X357" s="200"/>
      <c r="Y357" s="43"/>
      <c r="Z357" s="199"/>
      <c r="AA357" s="199"/>
      <c r="AB357" s="199"/>
      <c r="AC357" s="199"/>
      <c r="AD357" s="199"/>
      <c r="AE357" s="43"/>
      <c r="AF357" s="199"/>
      <c r="AG357" s="196"/>
      <c r="AH357" s="201"/>
      <c r="AI357" s="201"/>
      <c r="AJ357" s="201"/>
      <c r="AK357" s="43"/>
      <c r="AL357" s="43"/>
      <c r="AM357" s="43"/>
      <c r="AN357" s="64"/>
      <c r="AO357" s="64"/>
      <c r="AP357" s="202"/>
      <c r="AQ357" s="202"/>
      <c r="AR357" s="64"/>
    </row>
    <row r="358" spans="1:44" ht="15.75" customHeight="1" x14ac:dyDescent="0.2">
      <c r="A358" s="43"/>
      <c r="B358" s="43"/>
      <c r="C358" s="43"/>
      <c r="D358" s="43"/>
      <c r="E358" s="43"/>
      <c r="F358" s="43"/>
      <c r="G358" s="194"/>
      <c r="H358" s="194"/>
      <c r="I358" s="194"/>
      <c r="J358" s="196"/>
      <c r="K358" s="196"/>
      <c r="L358" s="196"/>
      <c r="M358" s="196"/>
      <c r="N358" s="196"/>
      <c r="O358" s="197"/>
      <c r="P358" s="197"/>
      <c r="Q358" s="197"/>
      <c r="R358" s="197"/>
      <c r="S358" s="197"/>
      <c r="T358" s="197"/>
      <c r="U358" s="198"/>
      <c r="V358" s="257"/>
      <c r="W358" s="258"/>
      <c r="X358" s="200"/>
      <c r="Y358" s="43"/>
      <c r="Z358" s="199"/>
      <c r="AA358" s="199"/>
      <c r="AB358" s="199"/>
      <c r="AC358" s="199"/>
      <c r="AD358" s="199"/>
      <c r="AE358" s="43"/>
      <c r="AF358" s="199"/>
      <c r="AG358" s="196"/>
      <c r="AH358" s="201"/>
      <c r="AI358" s="201"/>
      <c r="AJ358" s="201"/>
      <c r="AK358" s="43"/>
      <c r="AL358" s="43"/>
      <c r="AM358" s="43"/>
      <c r="AN358" s="64"/>
      <c r="AO358" s="64"/>
      <c r="AP358" s="202"/>
      <c r="AQ358" s="202"/>
      <c r="AR358" s="64"/>
    </row>
    <row r="359" spans="1:44" ht="15.75" customHeight="1" x14ac:dyDescent="0.2">
      <c r="A359" s="43"/>
      <c r="B359" s="43"/>
      <c r="C359" s="43"/>
      <c r="D359" s="43"/>
      <c r="E359" s="43"/>
      <c r="F359" s="43"/>
      <c r="G359" s="194"/>
      <c r="H359" s="194"/>
      <c r="I359" s="194"/>
      <c r="J359" s="196"/>
      <c r="K359" s="196"/>
      <c r="L359" s="196"/>
      <c r="M359" s="196"/>
      <c r="N359" s="196"/>
      <c r="O359" s="197"/>
      <c r="P359" s="197"/>
      <c r="Q359" s="197"/>
      <c r="R359" s="197"/>
      <c r="S359" s="197"/>
      <c r="T359" s="197"/>
      <c r="U359" s="198"/>
      <c r="V359" s="257"/>
      <c r="W359" s="258"/>
      <c r="X359" s="200"/>
      <c r="Y359" s="43"/>
      <c r="Z359" s="199"/>
      <c r="AA359" s="199"/>
      <c r="AB359" s="199"/>
      <c r="AC359" s="199"/>
      <c r="AD359" s="199"/>
      <c r="AE359" s="43"/>
      <c r="AF359" s="199"/>
      <c r="AG359" s="196"/>
      <c r="AH359" s="201"/>
      <c r="AI359" s="201"/>
      <c r="AJ359" s="201"/>
      <c r="AK359" s="43"/>
      <c r="AL359" s="43"/>
      <c r="AM359" s="43"/>
      <c r="AN359" s="64"/>
      <c r="AO359" s="64"/>
      <c r="AP359" s="202"/>
      <c r="AQ359" s="202"/>
      <c r="AR359" s="64"/>
    </row>
    <row r="360" spans="1:44" ht="15.75" customHeight="1" x14ac:dyDescent="0.2">
      <c r="A360" s="43"/>
      <c r="B360" s="43"/>
      <c r="C360" s="43"/>
      <c r="D360" s="43"/>
      <c r="E360" s="43"/>
      <c r="F360" s="43"/>
      <c r="G360" s="194"/>
      <c r="H360" s="194"/>
      <c r="I360" s="194"/>
      <c r="J360" s="196"/>
      <c r="K360" s="196"/>
      <c r="L360" s="196"/>
      <c r="M360" s="196"/>
      <c r="N360" s="196"/>
      <c r="O360" s="197"/>
      <c r="P360" s="197"/>
      <c r="Q360" s="197"/>
      <c r="R360" s="197"/>
      <c r="S360" s="197"/>
      <c r="T360" s="197"/>
      <c r="U360" s="198"/>
      <c r="V360" s="257"/>
      <c r="W360" s="258"/>
      <c r="X360" s="200"/>
      <c r="Y360" s="43"/>
      <c r="Z360" s="199"/>
      <c r="AA360" s="199"/>
      <c r="AB360" s="199"/>
      <c r="AC360" s="199"/>
      <c r="AD360" s="199"/>
      <c r="AE360" s="43"/>
      <c r="AF360" s="199"/>
      <c r="AG360" s="196"/>
      <c r="AH360" s="201"/>
      <c r="AI360" s="201"/>
      <c r="AJ360" s="201"/>
      <c r="AK360" s="43"/>
      <c r="AL360" s="43"/>
      <c r="AM360" s="43"/>
      <c r="AN360" s="64"/>
      <c r="AO360" s="64"/>
      <c r="AP360" s="202"/>
      <c r="AQ360" s="202"/>
      <c r="AR360" s="64"/>
    </row>
    <row r="361" spans="1:44" ht="15.75" customHeight="1" x14ac:dyDescent="0.2">
      <c r="A361" s="43"/>
      <c r="B361" s="43"/>
      <c r="C361" s="43"/>
      <c r="D361" s="43"/>
      <c r="E361" s="43"/>
      <c r="F361" s="43"/>
      <c r="G361" s="194"/>
      <c r="H361" s="194"/>
      <c r="I361" s="194"/>
      <c r="J361" s="196"/>
      <c r="K361" s="196"/>
      <c r="L361" s="196"/>
      <c r="M361" s="196"/>
      <c r="N361" s="196"/>
      <c r="O361" s="197"/>
      <c r="P361" s="197"/>
      <c r="Q361" s="197"/>
      <c r="R361" s="197"/>
      <c r="S361" s="197"/>
      <c r="T361" s="197"/>
      <c r="U361" s="198"/>
      <c r="V361" s="257"/>
      <c r="W361" s="258"/>
      <c r="X361" s="200"/>
      <c r="Y361" s="43"/>
      <c r="Z361" s="199"/>
      <c r="AA361" s="199"/>
      <c r="AB361" s="199"/>
      <c r="AC361" s="199"/>
      <c r="AD361" s="199"/>
      <c r="AE361" s="43"/>
      <c r="AF361" s="199"/>
      <c r="AG361" s="196"/>
      <c r="AH361" s="201"/>
      <c r="AI361" s="201"/>
      <c r="AJ361" s="201"/>
      <c r="AK361" s="43"/>
      <c r="AL361" s="43"/>
      <c r="AM361" s="43"/>
      <c r="AN361" s="64"/>
      <c r="AO361" s="64"/>
      <c r="AP361" s="202"/>
      <c r="AQ361" s="202"/>
      <c r="AR361" s="64"/>
    </row>
    <row r="362" spans="1:44" ht="15.75" customHeight="1" x14ac:dyDescent="0.2">
      <c r="A362" s="43"/>
      <c r="B362" s="43"/>
      <c r="C362" s="43"/>
      <c r="D362" s="43"/>
      <c r="E362" s="43"/>
      <c r="F362" s="43"/>
      <c r="G362" s="194"/>
      <c r="H362" s="194"/>
      <c r="I362" s="194"/>
      <c r="J362" s="196"/>
      <c r="K362" s="196"/>
      <c r="L362" s="196"/>
      <c r="M362" s="196"/>
      <c r="N362" s="196"/>
      <c r="O362" s="197"/>
      <c r="P362" s="197"/>
      <c r="Q362" s="197"/>
      <c r="R362" s="197"/>
      <c r="S362" s="197"/>
      <c r="T362" s="197"/>
      <c r="U362" s="198"/>
      <c r="V362" s="257"/>
      <c r="W362" s="258"/>
      <c r="X362" s="200"/>
      <c r="Y362" s="43"/>
      <c r="Z362" s="199"/>
      <c r="AA362" s="199"/>
      <c r="AB362" s="199"/>
      <c r="AC362" s="199"/>
      <c r="AD362" s="199"/>
      <c r="AE362" s="43"/>
      <c r="AF362" s="199"/>
      <c r="AG362" s="196"/>
      <c r="AH362" s="201"/>
      <c r="AI362" s="201"/>
      <c r="AJ362" s="201"/>
      <c r="AK362" s="43"/>
      <c r="AL362" s="43"/>
      <c r="AM362" s="43"/>
      <c r="AN362" s="64"/>
      <c r="AO362" s="64"/>
      <c r="AP362" s="202"/>
      <c r="AQ362" s="202"/>
      <c r="AR362" s="64"/>
    </row>
    <row r="363" spans="1:44" ht="15.75" customHeight="1" x14ac:dyDescent="0.2">
      <c r="A363" s="43"/>
      <c r="B363" s="43"/>
      <c r="C363" s="43"/>
      <c r="D363" s="43"/>
      <c r="E363" s="43"/>
      <c r="F363" s="43"/>
      <c r="G363" s="194"/>
      <c r="H363" s="194"/>
      <c r="I363" s="194"/>
      <c r="J363" s="196"/>
      <c r="K363" s="196"/>
      <c r="L363" s="196"/>
      <c r="M363" s="196"/>
      <c r="N363" s="196"/>
      <c r="O363" s="197"/>
      <c r="P363" s="197"/>
      <c r="Q363" s="197"/>
      <c r="R363" s="197"/>
      <c r="S363" s="197"/>
      <c r="T363" s="197"/>
      <c r="U363" s="198"/>
      <c r="V363" s="257"/>
      <c r="W363" s="258"/>
      <c r="X363" s="200"/>
      <c r="Y363" s="43"/>
      <c r="Z363" s="199"/>
      <c r="AA363" s="199"/>
      <c r="AB363" s="199"/>
      <c r="AC363" s="199"/>
      <c r="AD363" s="199"/>
      <c r="AE363" s="43"/>
      <c r="AF363" s="199"/>
      <c r="AG363" s="196"/>
      <c r="AH363" s="201"/>
      <c r="AI363" s="201"/>
      <c r="AJ363" s="201"/>
      <c r="AK363" s="43"/>
      <c r="AL363" s="43"/>
      <c r="AM363" s="43"/>
      <c r="AN363" s="64"/>
      <c r="AO363" s="64"/>
      <c r="AP363" s="202"/>
      <c r="AQ363" s="202"/>
      <c r="AR363" s="64"/>
    </row>
    <row r="364" spans="1:44" ht="15.75" customHeight="1" x14ac:dyDescent="0.2">
      <c r="A364" s="43"/>
      <c r="B364" s="43"/>
      <c r="C364" s="43"/>
      <c r="D364" s="43"/>
      <c r="E364" s="43"/>
      <c r="F364" s="43"/>
      <c r="G364" s="194"/>
      <c r="H364" s="194"/>
      <c r="I364" s="194"/>
      <c r="J364" s="196"/>
      <c r="K364" s="196"/>
      <c r="L364" s="196"/>
      <c r="M364" s="196"/>
      <c r="N364" s="196"/>
      <c r="O364" s="197"/>
      <c r="P364" s="197"/>
      <c r="Q364" s="197"/>
      <c r="R364" s="197"/>
      <c r="S364" s="197"/>
      <c r="T364" s="197"/>
      <c r="U364" s="198"/>
      <c r="V364" s="257"/>
      <c r="W364" s="258"/>
      <c r="X364" s="200"/>
      <c r="Y364" s="43"/>
      <c r="Z364" s="199"/>
      <c r="AA364" s="199"/>
      <c r="AB364" s="199"/>
      <c r="AC364" s="199"/>
      <c r="AD364" s="199"/>
      <c r="AE364" s="43"/>
      <c r="AF364" s="199"/>
      <c r="AG364" s="196"/>
      <c r="AH364" s="201"/>
      <c r="AI364" s="201"/>
      <c r="AJ364" s="201"/>
      <c r="AK364" s="43"/>
      <c r="AL364" s="43"/>
      <c r="AM364" s="43"/>
      <c r="AN364" s="64"/>
      <c r="AO364" s="64"/>
      <c r="AP364" s="202"/>
      <c r="AQ364" s="202"/>
      <c r="AR364" s="64"/>
    </row>
    <row r="365" spans="1:44" ht="15.75" customHeight="1" x14ac:dyDescent="0.2">
      <c r="A365" s="43"/>
      <c r="B365" s="43"/>
      <c r="C365" s="43"/>
      <c r="D365" s="43"/>
      <c r="E365" s="43"/>
      <c r="F365" s="43"/>
      <c r="G365" s="194"/>
      <c r="H365" s="194"/>
      <c r="I365" s="194"/>
      <c r="J365" s="196"/>
      <c r="K365" s="196"/>
      <c r="L365" s="196"/>
      <c r="M365" s="196"/>
      <c r="N365" s="196"/>
      <c r="O365" s="197"/>
      <c r="P365" s="197"/>
      <c r="Q365" s="197"/>
      <c r="R365" s="197"/>
      <c r="S365" s="197"/>
      <c r="T365" s="197"/>
      <c r="U365" s="198"/>
      <c r="V365" s="257"/>
      <c r="W365" s="258"/>
      <c r="X365" s="200"/>
      <c r="Y365" s="43"/>
      <c r="Z365" s="199"/>
      <c r="AA365" s="199"/>
      <c r="AB365" s="199"/>
      <c r="AC365" s="199"/>
      <c r="AD365" s="199"/>
      <c r="AE365" s="43"/>
      <c r="AF365" s="199"/>
      <c r="AG365" s="196"/>
      <c r="AH365" s="201"/>
      <c r="AI365" s="201"/>
      <c r="AJ365" s="201"/>
      <c r="AK365" s="43"/>
      <c r="AL365" s="43"/>
      <c r="AM365" s="43"/>
      <c r="AN365" s="64"/>
      <c r="AO365" s="64"/>
      <c r="AP365" s="202"/>
      <c r="AQ365" s="202"/>
      <c r="AR365" s="64"/>
    </row>
    <row r="366" spans="1:44" ht="15.75" customHeight="1" x14ac:dyDescent="0.2">
      <c r="A366" s="43"/>
      <c r="B366" s="43"/>
      <c r="C366" s="43"/>
      <c r="D366" s="43"/>
      <c r="E366" s="43"/>
      <c r="F366" s="43"/>
      <c r="G366" s="194"/>
      <c r="H366" s="194"/>
      <c r="I366" s="194"/>
      <c r="J366" s="196"/>
      <c r="K366" s="196"/>
      <c r="L366" s="196"/>
      <c r="M366" s="196"/>
      <c r="N366" s="196"/>
      <c r="O366" s="197"/>
      <c r="P366" s="197"/>
      <c r="Q366" s="197"/>
      <c r="R366" s="197"/>
      <c r="S366" s="197"/>
      <c r="T366" s="197"/>
      <c r="U366" s="198"/>
      <c r="V366" s="257"/>
      <c r="W366" s="258"/>
      <c r="X366" s="200"/>
      <c r="Y366" s="43"/>
      <c r="Z366" s="199"/>
      <c r="AA366" s="199"/>
      <c r="AB366" s="199"/>
      <c r="AC366" s="199"/>
      <c r="AD366" s="199"/>
      <c r="AE366" s="43"/>
      <c r="AF366" s="199"/>
      <c r="AG366" s="196"/>
      <c r="AH366" s="201"/>
      <c r="AI366" s="201"/>
      <c r="AJ366" s="201"/>
      <c r="AK366" s="43"/>
      <c r="AL366" s="43"/>
      <c r="AM366" s="43"/>
      <c r="AN366" s="64"/>
      <c r="AO366" s="64"/>
      <c r="AP366" s="202"/>
      <c r="AQ366" s="202"/>
      <c r="AR366" s="64"/>
    </row>
    <row r="367" spans="1:44" ht="15.75" customHeight="1" x14ac:dyDescent="0.2">
      <c r="A367" s="43"/>
      <c r="B367" s="43"/>
      <c r="C367" s="43"/>
      <c r="D367" s="43"/>
      <c r="E367" s="43"/>
      <c r="F367" s="43"/>
      <c r="G367" s="194"/>
      <c r="H367" s="194"/>
      <c r="I367" s="194"/>
      <c r="J367" s="196"/>
      <c r="K367" s="196"/>
      <c r="L367" s="196"/>
      <c r="M367" s="196"/>
      <c r="N367" s="196"/>
      <c r="O367" s="197"/>
      <c r="P367" s="197"/>
      <c r="Q367" s="197"/>
      <c r="R367" s="197"/>
      <c r="S367" s="197"/>
      <c r="T367" s="197"/>
      <c r="U367" s="198"/>
      <c r="V367" s="257"/>
      <c r="W367" s="258"/>
      <c r="X367" s="200"/>
      <c r="Y367" s="43"/>
      <c r="Z367" s="199"/>
      <c r="AA367" s="199"/>
      <c r="AB367" s="199"/>
      <c r="AC367" s="199"/>
      <c r="AD367" s="199"/>
      <c r="AE367" s="43"/>
      <c r="AF367" s="199"/>
      <c r="AG367" s="196"/>
      <c r="AH367" s="201"/>
      <c r="AI367" s="201"/>
      <c r="AJ367" s="201"/>
      <c r="AK367" s="43"/>
      <c r="AL367" s="43"/>
      <c r="AM367" s="43"/>
      <c r="AN367" s="64"/>
      <c r="AO367" s="64"/>
      <c r="AP367" s="202"/>
      <c r="AQ367" s="202"/>
      <c r="AR367" s="64"/>
    </row>
    <row r="368" spans="1:44" ht="15.75" customHeight="1" x14ac:dyDescent="0.2">
      <c r="A368" s="43"/>
      <c r="B368" s="43"/>
      <c r="C368" s="43"/>
      <c r="D368" s="43"/>
      <c r="E368" s="43"/>
      <c r="F368" s="43"/>
      <c r="G368" s="194"/>
      <c r="H368" s="194"/>
      <c r="I368" s="194"/>
      <c r="J368" s="196"/>
      <c r="K368" s="196"/>
      <c r="L368" s="196"/>
      <c r="M368" s="196"/>
      <c r="N368" s="196"/>
      <c r="O368" s="197"/>
      <c r="P368" s="197"/>
      <c r="Q368" s="197"/>
      <c r="R368" s="197"/>
      <c r="S368" s="197"/>
      <c r="T368" s="197"/>
      <c r="U368" s="198"/>
      <c r="V368" s="257"/>
      <c r="W368" s="258"/>
      <c r="X368" s="200"/>
      <c r="Y368" s="43"/>
      <c r="Z368" s="199"/>
      <c r="AA368" s="199"/>
      <c r="AB368" s="199"/>
      <c r="AC368" s="199"/>
      <c r="AD368" s="199"/>
      <c r="AE368" s="43"/>
      <c r="AF368" s="199"/>
      <c r="AG368" s="196"/>
      <c r="AH368" s="201"/>
      <c r="AI368" s="201"/>
      <c r="AJ368" s="201"/>
      <c r="AK368" s="43"/>
      <c r="AL368" s="43"/>
      <c r="AM368" s="43"/>
      <c r="AN368" s="64"/>
      <c r="AO368" s="64"/>
      <c r="AP368" s="202"/>
      <c r="AQ368" s="202"/>
      <c r="AR368" s="64"/>
    </row>
    <row r="369" spans="1:44" ht="15.75" customHeight="1" x14ac:dyDescent="0.2">
      <c r="A369" s="43"/>
      <c r="B369" s="43"/>
      <c r="C369" s="43"/>
      <c r="D369" s="43"/>
      <c r="E369" s="43"/>
      <c r="F369" s="43"/>
      <c r="G369" s="194"/>
      <c r="H369" s="194"/>
      <c r="I369" s="194"/>
      <c r="J369" s="196"/>
      <c r="K369" s="196"/>
      <c r="L369" s="196"/>
      <c r="M369" s="196"/>
      <c r="N369" s="196"/>
      <c r="O369" s="197"/>
      <c r="P369" s="197"/>
      <c r="Q369" s="197"/>
      <c r="R369" s="197"/>
      <c r="S369" s="197"/>
      <c r="T369" s="197"/>
      <c r="U369" s="198"/>
      <c r="V369" s="257"/>
      <c r="W369" s="258"/>
      <c r="X369" s="200"/>
      <c r="Y369" s="43"/>
      <c r="Z369" s="199"/>
      <c r="AA369" s="199"/>
      <c r="AB369" s="199"/>
      <c r="AC369" s="199"/>
      <c r="AD369" s="199"/>
      <c r="AE369" s="43"/>
      <c r="AF369" s="199"/>
      <c r="AG369" s="196"/>
      <c r="AH369" s="201"/>
      <c r="AI369" s="201"/>
      <c r="AJ369" s="201"/>
      <c r="AK369" s="43"/>
      <c r="AL369" s="43"/>
      <c r="AM369" s="43"/>
      <c r="AN369" s="64"/>
      <c r="AO369" s="64"/>
      <c r="AP369" s="202"/>
      <c r="AQ369" s="202"/>
      <c r="AR369" s="64"/>
    </row>
    <row r="370" spans="1:44" ht="15.75" customHeight="1" x14ac:dyDescent="0.2">
      <c r="A370" s="43"/>
      <c r="B370" s="43"/>
      <c r="C370" s="43"/>
      <c r="D370" s="43"/>
      <c r="E370" s="43"/>
      <c r="F370" s="43"/>
      <c r="G370" s="194"/>
      <c r="H370" s="194"/>
      <c r="I370" s="194"/>
      <c r="J370" s="196"/>
      <c r="K370" s="196"/>
      <c r="L370" s="196"/>
      <c r="M370" s="196"/>
      <c r="N370" s="196"/>
      <c r="O370" s="197"/>
      <c r="P370" s="197"/>
      <c r="Q370" s="197"/>
      <c r="R370" s="197"/>
      <c r="S370" s="197"/>
      <c r="T370" s="197"/>
      <c r="U370" s="198"/>
      <c r="V370" s="257"/>
      <c r="W370" s="258"/>
      <c r="X370" s="200"/>
      <c r="Y370" s="43"/>
      <c r="Z370" s="199"/>
      <c r="AA370" s="199"/>
      <c r="AB370" s="199"/>
      <c r="AC370" s="199"/>
      <c r="AD370" s="199"/>
      <c r="AE370" s="43"/>
      <c r="AF370" s="199"/>
      <c r="AG370" s="196"/>
      <c r="AH370" s="201"/>
      <c r="AI370" s="201"/>
      <c r="AJ370" s="201"/>
      <c r="AK370" s="43"/>
      <c r="AL370" s="43"/>
      <c r="AM370" s="43"/>
      <c r="AN370" s="64"/>
      <c r="AO370" s="64"/>
      <c r="AP370" s="202"/>
      <c r="AQ370" s="202"/>
      <c r="AR370" s="64"/>
    </row>
    <row r="371" spans="1:44" ht="15.75" customHeight="1" x14ac:dyDescent="0.2">
      <c r="A371" s="43"/>
      <c r="B371" s="43"/>
      <c r="C371" s="43"/>
      <c r="D371" s="43"/>
      <c r="E371" s="43"/>
      <c r="F371" s="43"/>
      <c r="G371" s="194"/>
      <c r="H371" s="194"/>
      <c r="I371" s="194"/>
      <c r="J371" s="196"/>
      <c r="K371" s="196"/>
      <c r="L371" s="196"/>
      <c r="M371" s="196"/>
      <c r="N371" s="196"/>
      <c r="O371" s="197"/>
      <c r="P371" s="197"/>
      <c r="Q371" s="197"/>
      <c r="R371" s="197"/>
      <c r="S371" s="197"/>
      <c r="T371" s="197"/>
      <c r="U371" s="198"/>
      <c r="V371" s="257"/>
      <c r="W371" s="258"/>
      <c r="X371" s="200"/>
      <c r="Y371" s="43"/>
      <c r="Z371" s="199"/>
      <c r="AA371" s="199"/>
      <c r="AB371" s="199"/>
      <c r="AC371" s="199"/>
      <c r="AD371" s="199"/>
      <c r="AE371" s="43"/>
      <c r="AF371" s="199"/>
      <c r="AG371" s="196"/>
      <c r="AH371" s="201"/>
      <c r="AI371" s="201"/>
      <c r="AJ371" s="201"/>
      <c r="AK371" s="43"/>
      <c r="AL371" s="43"/>
      <c r="AM371" s="43"/>
      <c r="AN371" s="64"/>
      <c r="AO371" s="64"/>
      <c r="AP371" s="202"/>
      <c r="AQ371" s="202"/>
      <c r="AR371" s="64"/>
    </row>
    <row r="372" spans="1:44" ht="15.75" customHeight="1" x14ac:dyDescent="0.2">
      <c r="A372" s="43"/>
      <c r="B372" s="43"/>
      <c r="C372" s="43"/>
      <c r="D372" s="43"/>
      <c r="E372" s="43"/>
      <c r="F372" s="43"/>
      <c r="G372" s="194"/>
      <c r="H372" s="194"/>
      <c r="I372" s="194"/>
      <c r="J372" s="196"/>
      <c r="K372" s="196"/>
      <c r="L372" s="196"/>
      <c r="M372" s="196"/>
      <c r="N372" s="196"/>
      <c r="O372" s="197"/>
      <c r="P372" s="197"/>
      <c r="Q372" s="197"/>
      <c r="R372" s="197"/>
      <c r="S372" s="197"/>
      <c r="T372" s="197"/>
      <c r="U372" s="198"/>
      <c r="V372" s="257"/>
      <c r="W372" s="258"/>
      <c r="X372" s="200"/>
      <c r="Y372" s="43"/>
      <c r="Z372" s="199"/>
      <c r="AA372" s="199"/>
      <c r="AB372" s="199"/>
      <c r="AC372" s="199"/>
      <c r="AD372" s="199"/>
      <c r="AE372" s="43"/>
      <c r="AF372" s="199"/>
      <c r="AG372" s="196"/>
      <c r="AH372" s="201"/>
      <c r="AI372" s="201"/>
      <c r="AJ372" s="201"/>
      <c r="AK372" s="43"/>
      <c r="AL372" s="43"/>
      <c r="AM372" s="43"/>
      <c r="AN372" s="64"/>
      <c r="AO372" s="64"/>
      <c r="AP372" s="202"/>
      <c r="AQ372" s="202"/>
      <c r="AR372" s="64"/>
    </row>
    <row r="373" spans="1:44" ht="15.75" customHeight="1" x14ac:dyDescent="0.2">
      <c r="A373" s="43"/>
      <c r="B373" s="43"/>
      <c r="C373" s="43"/>
      <c r="D373" s="43"/>
      <c r="E373" s="43"/>
      <c r="F373" s="43"/>
      <c r="G373" s="194"/>
      <c r="H373" s="194"/>
      <c r="I373" s="194"/>
      <c r="J373" s="196"/>
      <c r="K373" s="196"/>
      <c r="L373" s="196"/>
      <c r="M373" s="196"/>
      <c r="N373" s="196"/>
      <c r="O373" s="197"/>
      <c r="P373" s="197"/>
      <c r="Q373" s="197"/>
      <c r="R373" s="197"/>
      <c r="S373" s="197"/>
      <c r="T373" s="197"/>
      <c r="U373" s="198"/>
      <c r="V373" s="257"/>
      <c r="W373" s="258"/>
      <c r="X373" s="200"/>
      <c r="Y373" s="43"/>
      <c r="Z373" s="199"/>
      <c r="AA373" s="199"/>
      <c r="AB373" s="199"/>
      <c r="AC373" s="199"/>
      <c r="AD373" s="199"/>
      <c r="AE373" s="43"/>
      <c r="AF373" s="199"/>
      <c r="AG373" s="196"/>
      <c r="AH373" s="201"/>
      <c r="AI373" s="201"/>
      <c r="AJ373" s="201"/>
      <c r="AK373" s="43"/>
      <c r="AL373" s="43"/>
      <c r="AM373" s="43"/>
      <c r="AN373" s="64"/>
      <c r="AO373" s="64"/>
      <c r="AP373" s="202"/>
      <c r="AQ373" s="202"/>
      <c r="AR373" s="64"/>
    </row>
    <row r="374" spans="1:44" ht="15.75" customHeight="1" x14ac:dyDescent="0.2">
      <c r="A374" s="43"/>
      <c r="B374" s="43"/>
      <c r="C374" s="43"/>
      <c r="D374" s="43"/>
      <c r="E374" s="43"/>
      <c r="F374" s="43"/>
      <c r="G374" s="194"/>
      <c r="H374" s="194"/>
      <c r="I374" s="194"/>
      <c r="J374" s="196"/>
      <c r="K374" s="196"/>
      <c r="L374" s="196"/>
      <c r="M374" s="196"/>
      <c r="N374" s="196"/>
      <c r="O374" s="197"/>
      <c r="P374" s="197"/>
      <c r="Q374" s="197"/>
      <c r="R374" s="197"/>
      <c r="S374" s="197"/>
      <c r="T374" s="197"/>
      <c r="U374" s="198"/>
      <c r="V374" s="257"/>
      <c r="W374" s="258"/>
      <c r="X374" s="200"/>
      <c r="Y374" s="43"/>
      <c r="Z374" s="199"/>
      <c r="AA374" s="199"/>
      <c r="AB374" s="199"/>
      <c r="AC374" s="199"/>
      <c r="AD374" s="199"/>
      <c r="AE374" s="43"/>
      <c r="AF374" s="199"/>
      <c r="AG374" s="196"/>
      <c r="AH374" s="201"/>
      <c r="AI374" s="201"/>
      <c r="AJ374" s="201"/>
      <c r="AK374" s="43"/>
      <c r="AL374" s="43"/>
      <c r="AM374" s="43"/>
      <c r="AN374" s="64"/>
      <c r="AO374" s="64"/>
      <c r="AP374" s="202"/>
      <c r="AQ374" s="202"/>
      <c r="AR374" s="64"/>
    </row>
    <row r="375" spans="1:44" ht="15.75" customHeight="1" x14ac:dyDescent="0.2">
      <c r="A375" s="43"/>
      <c r="B375" s="43"/>
      <c r="C375" s="43"/>
      <c r="D375" s="43"/>
      <c r="E375" s="43"/>
      <c r="F375" s="43"/>
      <c r="G375" s="194"/>
      <c r="H375" s="194"/>
      <c r="I375" s="194"/>
      <c r="J375" s="196"/>
      <c r="K375" s="196"/>
      <c r="L375" s="196"/>
      <c r="M375" s="196"/>
      <c r="N375" s="196"/>
      <c r="O375" s="197"/>
      <c r="P375" s="197"/>
      <c r="Q375" s="197"/>
      <c r="R375" s="197"/>
      <c r="S375" s="197"/>
      <c r="T375" s="197"/>
      <c r="U375" s="198"/>
      <c r="V375" s="257"/>
      <c r="W375" s="258"/>
      <c r="X375" s="200"/>
      <c r="Y375" s="43"/>
      <c r="Z375" s="199"/>
      <c r="AA375" s="199"/>
      <c r="AB375" s="199"/>
      <c r="AC375" s="199"/>
      <c r="AD375" s="199"/>
      <c r="AE375" s="43"/>
      <c r="AF375" s="199"/>
      <c r="AG375" s="196"/>
      <c r="AH375" s="201"/>
      <c r="AI375" s="201"/>
      <c r="AJ375" s="201"/>
      <c r="AK375" s="43"/>
      <c r="AL375" s="43"/>
      <c r="AM375" s="43"/>
      <c r="AN375" s="64"/>
      <c r="AO375" s="64"/>
      <c r="AP375" s="202"/>
      <c r="AQ375" s="202"/>
      <c r="AR375" s="64"/>
    </row>
    <row r="376" spans="1:44" ht="15.75" customHeight="1" x14ac:dyDescent="0.2">
      <c r="A376" s="43"/>
      <c r="B376" s="43"/>
      <c r="C376" s="43"/>
      <c r="D376" s="43"/>
      <c r="E376" s="43"/>
      <c r="F376" s="43"/>
      <c r="G376" s="194"/>
      <c r="H376" s="194"/>
      <c r="I376" s="194"/>
      <c r="J376" s="196"/>
      <c r="K376" s="196"/>
      <c r="L376" s="196"/>
      <c r="M376" s="196"/>
      <c r="N376" s="196"/>
      <c r="O376" s="197"/>
      <c r="P376" s="197"/>
      <c r="Q376" s="197"/>
      <c r="R376" s="197"/>
      <c r="S376" s="197"/>
      <c r="T376" s="197"/>
      <c r="U376" s="198"/>
      <c r="V376" s="257"/>
      <c r="W376" s="258"/>
      <c r="X376" s="200"/>
      <c r="Y376" s="43"/>
      <c r="Z376" s="199"/>
      <c r="AA376" s="199"/>
      <c r="AB376" s="199"/>
      <c r="AC376" s="199"/>
      <c r="AD376" s="199"/>
      <c r="AE376" s="43"/>
      <c r="AF376" s="199"/>
      <c r="AG376" s="196"/>
      <c r="AH376" s="201"/>
      <c r="AI376" s="201"/>
      <c r="AJ376" s="201"/>
      <c r="AK376" s="43"/>
      <c r="AL376" s="43"/>
      <c r="AM376" s="43"/>
      <c r="AN376" s="64"/>
      <c r="AO376" s="64"/>
      <c r="AP376" s="202"/>
      <c r="AQ376" s="202"/>
      <c r="AR376" s="64"/>
    </row>
    <row r="377" spans="1:44" ht="15.75" customHeight="1" x14ac:dyDescent="0.2">
      <c r="A377" s="43"/>
      <c r="B377" s="43"/>
      <c r="C377" s="43"/>
      <c r="D377" s="43"/>
      <c r="E377" s="43"/>
      <c r="F377" s="43"/>
      <c r="G377" s="194"/>
      <c r="H377" s="194"/>
      <c r="I377" s="194"/>
      <c r="J377" s="196"/>
      <c r="K377" s="196"/>
      <c r="L377" s="196"/>
      <c r="M377" s="196"/>
      <c r="N377" s="196"/>
      <c r="O377" s="197"/>
      <c r="P377" s="197"/>
      <c r="Q377" s="197"/>
      <c r="R377" s="197"/>
      <c r="S377" s="197"/>
      <c r="T377" s="197"/>
      <c r="U377" s="198"/>
      <c r="V377" s="257"/>
      <c r="W377" s="258"/>
      <c r="X377" s="200"/>
      <c r="Y377" s="43"/>
      <c r="Z377" s="199"/>
      <c r="AA377" s="199"/>
      <c r="AB377" s="199"/>
      <c r="AC377" s="199"/>
      <c r="AD377" s="199"/>
      <c r="AE377" s="43"/>
      <c r="AF377" s="199"/>
      <c r="AG377" s="196"/>
      <c r="AH377" s="201"/>
      <c r="AI377" s="201"/>
      <c r="AJ377" s="201"/>
      <c r="AK377" s="43"/>
      <c r="AL377" s="43"/>
      <c r="AM377" s="43"/>
      <c r="AN377" s="64"/>
      <c r="AO377" s="64"/>
      <c r="AP377" s="202"/>
      <c r="AQ377" s="202"/>
      <c r="AR377" s="64"/>
    </row>
    <row r="378" spans="1:44" ht="15.75" customHeight="1" x14ac:dyDescent="0.2">
      <c r="A378" s="43"/>
      <c r="B378" s="43"/>
      <c r="C378" s="43"/>
      <c r="D378" s="43"/>
      <c r="E378" s="43"/>
      <c r="F378" s="43"/>
      <c r="G378" s="194"/>
      <c r="H378" s="194"/>
      <c r="I378" s="194"/>
      <c r="J378" s="196"/>
      <c r="K378" s="196"/>
      <c r="L378" s="196"/>
      <c r="M378" s="196"/>
      <c r="N378" s="196"/>
      <c r="O378" s="197"/>
      <c r="P378" s="197"/>
      <c r="Q378" s="197"/>
      <c r="R378" s="197"/>
      <c r="S378" s="197"/>
      <c r="T378" s="197"/>
      <c r="U378" s="198"/>
      <c r="V378" s="257"/>
      <c r="W378" s="258"/>
      <c r="X378" s="200"/>
      <c r="Y378" s="43"/>
      <c r="Z378" s="199"/>
      <c r="AA378" s="199"/>
      <c r="AB378" s="199"/>
      <c r="AC378" s="199"/>
      <c r="AD378" s="199"/>
      <c r="AE378" s="43"/>
      <c r="AF378" s="199"/>
      <c r="AG378" s="196"/>
      <c r="AH378" s="201"/>
      <c r="AI378" s="201"/>
      <c r="AJ378" s="201"/>
      <c r="AK378" s="43"/>
      <c r="AL378" s="43"/>
      <c r="AM378" s="43"/>
      <c r="AN378" s="64"/>
      <c r="AO378" s="64"/>
      <c r="AP378" s="202"/>
      <c r="AQ378" s="202"/>
      <c r="AR378" s="64"/>
    </row>
    <row r="379" spans="1:44" ht="15.75" customHeight="1" x14ac:dyDescent="0.2">
      <c r="A379" s="43"/>
      <c r="B379" s="43"/>
      <c r="C379" s="43"/>
      <c r="D379" s="43"/>
      <c r="E379" s="43"/>
      <c r="F379" s="43"/>
      <c r="G379" s="194"/>
      <c r="H379" s="194"/>
      <c r="I379" s="194"/>
      <c r="J379" s="196"/>
      <c r="K379" s="196"/>
      <c r="L379" s="196"/>
      <c r="M379" s="196"/>
      <c r="N379" s="196"/>
      <c r="O379" s="197"/>
      <c r="P379" s="197"/>
      <c r="Q379" s="197"/>
      <c r="R379" s="197"/>
      <c r="S379" s="197"/>
      <c r="T379" s="197"/>
      <c r="U379" s="198"/>
      <c r="V379" s="257"/>
      <c r="W379" s="258"/>
      <c r="X379" s="200"/>
      <c r="Y379" s="43"/>
      <c r="Z379" s="199"/>
      <c r="AA379" s="199"/>
      <c r="AB379" s="199"/>
      <c r="AC379" s="199"/>
      <c r="AD379" s="199"/>
      <c r="AE379" s="43"/>
      <c r="AF379" s="199"/>
      <c r="AG379" s="196"/>
      <c r="AH379" s="201"/>
      <c r="AI379" s="201"/>
      <c r="AJ379" s="201"/>
      <c r="AK379" s="43"/>
      <c r="AL379" s="43"/>
      <c r="AM379" s="43"/>
      <c r="AN379" s="64"/>
      <c r="AO379" s="64"/>
      <c r="AP379" s="202"/>
      <c r="AQ379" s="202"/>
      <c r="AR379" s="64"/>
    </row>
    <row r="380" spans="1:44" ht="15.75" customHeight="1" x14ac:dyDescent="0.2">
      <c r="A380" s="43"/>
      <c r="B380" s="43"/>
      <c r="C380" s="43"/>
      <c r="D380" s="43"/>
      <c r="E380" s="43"/>
      <c r="F380" s="43"/>
      <c r="G380" s="194"/>
      <c r="H380" s="194"/>
      <c r="I380" s="194"/>
      <c r="J380" s="196"/>
      <c r="K380" s="196"/>
      <c r="L380" s="196"/>
      <c r="M380" s="196"/>
      <c r="N380" s="196"/>
      <c r="O380" s="197"/>
      <c r="P380" s="197"/>
      <c r="Q380" s="197"/>
      <c r="R380" s="197"/>
      <c r="S380" s="197"/>
      <c r="T380" s="197"/>
      <c r="U380" s="198"/>
      <c r="V380" s="257"/>
      <c r="W380" s="258"/>
      <c r="X380" s="200"/>
      <c r="Y380" s="43"/>
      <c r="Z380" s="199"/>
      <c r="AA380" s="199"/>
      <c r="AB380" s="199"/>
      <c r="AC380" s="199"/>
      <c r="AD380" s="199"/>
      <c r="AE380" s="43"/>
      <c r="AF380" s="199"/>
      <c r="AG380" s="196"/>
      <c r="AH380" s="201"/>
      <c r="AI380" s="201"/>
      <c r="AJ380" s="201"/>
      <c r="AK380" s="43"/>
      <c r="AL380" s="43"/>
      <c r="AM380" s="43"/>
      <c r="AN380" s="64"/>
      <c r="AO380" s="64"/>
      <c r="AP380" s="202"/>
      <c r="AQ380" s="202"/>
      <c r="AR380" s="64"/>
    </row>
    <row r="381" spans="1:44" ht="15.75" customHeight="1" x14ac:dyDescent="0.2">
      <c r="A381" s="43"/>
      <c r="B381" s="43"/>
      <c r="C381" s="43"/>
      <c r="D381" s="43"/>
      <c r="E381" s="43"/>
      <c r="F381" s="43"/>
      <c r="G381" s="194"/>
      <c r="H381" s="194"/>
      <c r="I381" s="194"/>
      <c r="J381" s="196"/>
      <c r="K381" s="196"/>
      <c r="L381" s="196"/>
      <c r="M381" s="196"/>
      <c r="N381" s="196"/>
      <c r="O381" s="197"/>
      <c r="P381" s="197"/>
      <c r="Q381" s="197"/>
      <c r="R381" s="197"/>
      <c r="S381" s="197"/>
      <c r="T381" s="197"/>
      <c r="U381" s="198"/>
      <c r="V381" s="257"/>
      <c r="W381" s="258"/>
      <c r="X381" s="200"/>
      <c r="Y381" s="43"/>
      <c r="Z381" s="199"/>
      <c r="AA381" s="199"/>
      <c r="AB381" s="199"/>
      <c r="AC381" s="199"/>
      <c r="AD381" s="199"/>
      <c r="AE381" s="43"/>
      <c r="AF381" s="199"/>
      <c r="AG381" s="196"/>
      <c r="AH381" s="201"/>
      <c r="AI381" s="201"/>
      <c r="AJ381" s="201"/>
      <c r="AK381" s="43"/>
      <c r="AL381" s="43"/>
      <c r="AM381" s="43"/>
      <c r="AN381" s="64"/>
      <c r="AO381" s="64"/>
      <c r="AP381" s="202"/>
      <c r="AQ381" s="202"/>
      <c r="AR381" s="64"/>
    </row>
    <row r="382" spans="1:44" ht="15.75" customHeight="1" x14ac:dyDescent="0.2">
      <c r="A382" s="43"/>
      <c r="B382" s="43"/>
      <c r="C382" s="43"/>
      <c r="D382" s="43"/>
      <c r="E382" s="43"/>
      <c r="F382" s="43"/>
      <c r="G382" s="194"/>
      <c r="H382" s="194"/>
      <c r="I382" s="194"/>
      <c r="J382" s="196"/>
      <c r="K382" s="196"/>
      <c r="L382" s="196"/>
      <c r="M382" s="196"/>
      <c r="N382" s="196"/>
      <c r="O382" s="197"/>
      <c r="P382" s="197"/>
      <c r="Q382" s="197"/>
      <c r="R382" s="197"/>
      <c r="S382" s="197"/>
      <c r="T382" s="197"/>
      <c r="U382" s="198"/>
      <c r="V382" s="257"/>
      <c r="W382" s="258"/>
      <c r="X382" s="200"/>
      <c r="Y382" s="43"/>
      <c r="Z382" s="199"/>
      <c r="AA382" s="199"/>
      <c r="AB382" s="199"/>
      <c r="AC382" s="199"/>
      <c r="AD382" s="199"/>
      <c r="AE382" s="43"/>
      <c r="AF382" s="199"/>
      <c r="AG382" s="196"/>
      <c r="AH382" s="201"/>
      <c r="AI382" s="201"/>
      <c r="AJ382" s="201"/>
      <c r="AK382" s="43"/>
      <c r="AL382" s="43"/>
      <c r="AM382" s="43"/>
      <c r="AN382" s="64"/>
      <c r="AO382" s="64"/>
      <c r="AP382" s="202"/>
      <c r="AQ382" s="202"/>
      <c r="AR382" s="64"/>
    </row>
    <row r="383" spans="1:44" ht="15.75" customHeight="1" x14ac:dyDescent="0.2">
      <c r="A383" s="43"/>
      <c r="B383" s="43"/>
      <c r="C383" s="43"/>
      <c r="D383" s="43"/>
      <c r="E383" s="43"/>
      <c r="F383" s="43"/>
      <c r="G383" s="194"/>
      <c r="H383" s="194"/>
      <c r="I383" s="194"/>
      <c r="J383" s="196"/>
      <c r="K383" s="196"/>
      <c r="L383" s="196"/>
      <c r="M383" s="196"/>
      <c r="N383" s="196"/>
      <c r="O383" s="197"/>
      <c r="P383" s="197"/>
      <c r="Q383" s="197"/>
      <c r="R383" s="197"/>
      <c r="S383" s="197"/>
      <c r="T383" s="197"/>
      <c r="U383" s="198"/>
      <c r="V383" s="257"/>
      <c r="W383" s="258"/>
      <c r="X383" s="200"/>
      <c r="Y383" s="43"/>
      <c r="Z383" s="199"/>
      <c r="AA383" s="199"/>
      <c r="AB383" s="199"/>
      <c r="AC383" s="199"/>
      <c r="AD383" s="199"/>
      <c r="AE383" s="43"/>
      <c r="AF383" s="199"/>
      <c r="AG383" s="196"/>
      <c r="AH383" s="201"/>
      <c r="AI383" s="201"/>
      <c r="AJ383" s="201"/>
      <c r="AK383" s="43"/>
      <c r="AL383" s="43"/>
      <c r="AM383" s="43"/>
      <c r="AN383" s="64"/>
      <c r="AO383" s="64"/>
      <c r="AP383" s="202"/>
      <c r="AQ383" s="202"/>
      <c r="AR383" s="64"/>
    </row>
    <row r="384" spans="1:44" ht="15.75" customHeight="1" x14ac:dyDescent="0.2">
      <c r="A384" s="43"/>
      <c r="B384" s="43"/>
      <c r="C384" s="43"/>
      <c r="D384" s="43"/>
      <c r="E384" s="43"/>
      <c r="F384" s="43"/>
      <c r="G384" s="194"/>
      <c r="H384" s="194"/>
      <c r="I384" s="194"/>
      <c r="J384" s="196"/>
      <c r="K384" s="196"/>
      <c r="L384" s="196"/>
      <c r="M384" s="196"/>
      <c r="N384" s="196"/>
      <c r="O384" s="197"/>
      <c r="P384" s="197"/>
      <c r="Q384" s="197"/>
      <c r="R384" s="197"/>
      <c r="S384" s="197"/>
      <c r="T384" s="197"/>
      <c r="U384" s="198"/>
      <c r="V384" s="257"/>
      <c r="W384" s="258"/>
      <c r="X384" s="200"/>
      <c r="Y384" s="43"/>
      <c r="Z384" s="199"/>
      <c r="AA384" s="199"/>
      <c r="AB384" s="199"/>
      <c r="AC384" s="199"/>
      <c r="AD384" s="199"/>
      <c r="AE384" s="43"/>
      <c r="AF384" s="199"/>
      <c r="AG384" s="196"/>
      <c r="AH384" s="201"/>
      <c r="AI384" s="201"/>
      <c r="AJ384" s="201"/>
      <c r="AK384" s="43"/>
      <c r="AL384" s="43"/>
      <c r="AM384" s="43"/>
      <c r="AN384" s="64"/>
      <c r="AO384" s="64"/>
      <c r="AP384" s="202"/>
      <c r="AQ384" s="202"/>
      <c r="AR384" s="64"/>
    </row>
    <row r="385" spans="1:44" ht="15.75" customHeight="1" x14ac:dyDescent="0.2">
      <c r="A385" s="43"/>
      <c r="B385" s="43"/>
      <c r="C385" s="43"/>
      <c r="D385" s="43"/>
      <c r="E385" s="43"/>
      <c r="F385" s="43"/>
      <c r="G385" s="194"/>
      <c r="H385" s="194"/>
      <c r="I385" s="194"/>
      <c r="J385" s="196"/>
      <c r="K385" s="196"/>
      <c r="L385" s="196"/>
      <c r="M385" s="196"/>
      <c r="N385" s="196"/>
      <c r="O385" s="197"/>
      <c r="P385" s="197"/>
      <c r="Q385" s="197"/>
      <c r="R385" s="197"/>
      <c r="S385" s="197"/>
      <c r="T385" s="197"/>
      <c r="U385" s="198"/>
      <c r="V385" s="257"/>
      <c r="W385" s="258"/>
      <c r="X385" s="200"/>
      <c r="Y385" s="43"/>
      <c r="Z385" s="199"/>
      <c r="AA385" s="199"/>
      <c r="AB385" s="199"/>
      <c r="AC385" s="199"/>
      <c r="AD385" s="199"/>
      <c r="AE385" s="43"/>
      <c r="AF385" s="199"/>
      <c r="AG385" s="196"/>
      <c r="AH385" s="201"/>
      <c r="AI385" s="201"/>
      <c r="AJ385" s="201"/>
      <c r="AK385" s="43"/>
      <c r="AL385" s="43"/>
      <c r="AM385" s="43"/>
      <c r="AN385" s="64"/>
      <c r="AO385" s="64"/>
      <c r="AP385" s="202"/>
      <c r="AQ385" s="202"/>
      <c r="AR385" s="64"/>
    </row>
    <row r="386" spans="1:44" ht="15.75" customHeight="1" x14ac:dyDescent="0.2">
      <c r="A386" s="43"/>
      <c r="B386" s="43"/>
      <c r="C386" s="43"/>
      <c r="D386" s="43"/>
      <c r="E386" s="43"/>
      <c r="F386" s="43"/>
      <c r="G386" s="194"/>
      <c r="H386" s="194"/>
      <c r="I386" s="194"/>
      <c r="J386" s="196"/>
      <c r="K386" s="196"/>
      <c r="L386" s="196"/>
      <c r="M386" s="196"/>
      <c r="N386" s="196"/>
      <c r="O386" s="197"/>
      <c r="P386" s="197"/>
      <c r="Q386" s="197"/>
      <c r="R386" s="197"/>
      <c r="S386" s="197"/>
      <c r="T386" s="197"/>
      <c r="U386" s="198"/>
      <c r="V386" s="257"/>
      <c r="W386" s="258"/>
      <c r="X386" s="200"/>
      <c r="Y386" s="43"/>
      <c r="Z386" s="199"/>
      <c r="AA386" s="199"/>
      <c r="AB386" s="199"/>
      <c r="AC386" s="199"/>
      <c r="AD386" s="199"/>
      <c r="AE386" s="43"/>
      <c r="AF386" s="199"/>
      <c r="AG386" s="196"/>
      <c r="AH386" s="201"/>
      <c r="AI386" s="201"/>
      <c r="AJ386" s="201"/>
      <c r="AK386" s="43"/>
      <c r="AL386" s="43"/>
      <c r="AM386" s="43"/>
      <c r="AN386" s="64"/>
      <c r="AO386" s="64"/>
      <c r="AP386" s="202"/>
      <c r="AQ386" s="202"/>
      <c r="AR386" s="64"/>
    </row>
    <row r="387" spans="1:44" ht="15.75" customHeight="1" x14ac:dyDescent="0.2">
      <c r="A387" s="43"/>
      <c r="B387" s="43"/>
      <c r="C387" s="43"/>
      <c r="D387" s="43"/>
      <c r="E387" s="43"/>
      <c r="F387" s="43"/>
      <c r="G387" s="194"/>
      <c r="H387" s="194"/>
      <c r="I387" s="194"/>
      <c r="J387" s="196"/>
      <c r="K387" s="196"/>
      <c r="L387" s="196"/>
      <c r="M387" s="196"/>
      <c r="N387" s="196"/>
      <c r="O387" s="197"/>
      <c r="P387" s="197"/>
      <c r="Q387" s="197"/>
      <c r="R387" s="197"/>
      <c r="S387" s="197"/>
      <c r="T387" s="197"/>
      <c r="U387" s="198"/>
      <c r="V387" s="257"/>
      <c r="W387" s="258"/>
      <c r="X387" s="200"/>
      <c r="Y387" s="43"/>
      <c r="Z387" s="199"/>
      <c r="AA387" s="199"/>
      <c r="AB387" s="199"/>
      <c r="AC387" s="199"/>
      <c r="AD387" s="199"/>
      <c r="AE387" s="43"/>
      <c r="AF387" s="199"/>
      <c r="AG387" s="196"/>
      <c r="AH387" s="201"/>
      <c r="AI387" s="201"/>
      <c r="AJ387" s="201"/>
      <c r="AK387" s="43"/>
      <c r="AL387" s="43"/>
      <c r="AM387" s="43"/>
      <c r="AN387" s="64"/>
      <c r="AO387" s="64"/>
      <c r="AP387" s="202"/>
      <c r="AQ387" s="202"/>
      <c r="AR387" s="64"/>
    </row>
    <row r="388" spans="1:44" ht="15.75" customHeight="1" x14ac:dyDescent="0.2">
      <c r="A388" s="43"/>
      <c r="B388" s="43"/>
      <c r="C388" s="43"/>
      <c r="D388" s="43"/>
      <c r="E388" s="43"/>
      <c r="F388" s="43"/>
      <c r="G388" s="194"/>
      <c r="H388" s="194"/>
      <c r="I388" s="194"/>
      <c r="J388" s="196"/>
      <c r="K388" s="196"/>
      <c r="L388" s="196"/>
      <c r="M388" s="196"/>
      <c r="N388" s="196"/>
      <c r="O388" s="197"/>
      <c r="P388" s="197"/>
      <c r="Q388" s="197"/>
      <c r="R388" s="197"/>
      <c r="S388" s="197"/>
      <c r="T388" s="197"/>
      <c r="U388" s="198"/>
      <c r="V388" s="257"/>
      <c r="W388" s="258"/>
      <c r="X388" s="200"/>
      <c r="Y388" s="43"/>
      <c r="Z388" s="199"/>
      <c r="AA388" s="199"/>
      <c r="AB388" s="199"/>
      <c r="AC388" s="199"/>
      <c r="AD388" s="199"/>
      <c r="AE388" s="43"/>
      <c r="AF388" s="199"/>
      <c r="AG388" s="196"/>
      <c r="AH388" s="201"/>
      <c r="AI388" s="201"/>
      <c r="AJ388" s="201"/>
      <c r="AK388" s="43"/>
      <c r="AL388" s="43"/>
      <c r="AM388" s="43"/>
      <c r="AN388" s="64"/>
      <c r="AO388" s="64"/>
      <c r="AP388" s="202"/>
      <c r="AQ388" s="202"/>
      <c r="AR388" s="64"/>
    </row>
    <row r="389" spans="1:44" ht="15.75" customHeight="1" x14ac:dyDescent="0.2">
      <c r="A389" s="43"/>
      <c r="B389" s="43"/>
      <c r="C389" s="43"/>
      <c r="D389" s="43"/>
      <c r="E389" s="43"/>
      <c r="F389" s="43"/>
      <c r="G389" s="194"/>
      <c r="H389" s="194"/>
      <c r="I389" s="194"/>
      <c r="J389" s="196"/>
      <c r="K389" s="196"/>
      <c r="L389" s="196"/>
      <c r="M389" s="196"/>
      <c r="N389" s="196"/>
      <c r="O389" s="197"/>
      <c r="P389" s="197"/>
      <c r="Q389" s="197"/>
      <c r="R389" s="197"/>
      <c r="S389" s="197"/>
      <c r="T389" s="197"/>
      <c r="U389" s="198"/>
      <c r="V389" s="257"/>
      <c r="W389" s="258"/>
      <c r="X389" s="200"/>
      <c r="Y389" s="43"/>
      <c r="Z389" s="199"/>
      <c r="AA389" s="199"/>
      <c r="AB389" s="199"/>
      <c r="AC389" s="199"/>
      <c r="AD389" s="199"/>
      <c r="AE389" s="43"/>
      <c r="AF389" s="199"/>
      <c r="AG389" s="196"/>
      <c r="AH389" s="201"/>
      <c r="AI389" s="201"/>
      <c r="AJ389" s="201"/>
      <c r="AK389" s="43"/>
      <c r="AL389" s="43"/>
      <c r="AM389" s="43"/>
      <c r="AN389" s="64"/>
      <c r="AO389" s="64"/>
      <c r="AP389" s="202"/>
      <c r="AQ389" s="202"/>
      <c r="AR389" s="64"/>
    </row>
    <row r="390" spans="1:44" ht="15.75" customHeight="1" x14ac:dyDescent="0.2">
      <c r="A390" s="43"/>
      <c r="B390" s="43"/>
      <c r="C390" s="43"/>
      <c r="D390" s="43"/>
      <c r="E390" s="43"/>
      <c r="F390" s="43"/>
      <c r="G390" s="194"/>
      <c r="H390" s="194"/>
      <c r="I390" s="194"/>
      <c r="J390" s="196"/>
      <c r="K390" s="196"/>
      <c r="L390" s="196"/>
      <c r="M390" s="196"/>
      <c r="N390" s="196"/>
      <c r="O390" s="197"/>
      <c r="P390" s="197"/>
      <c r="Q390" s="197"/>
      <c r="R390" s="197"/>
      <c r="S390" s="197"/>
      <c r="T390" s="197"/>
      <c r="U390" s="198"/>
      <c r="V390" s="257"/>
      <c r="W390" s="258"/>
      <c r="X390" s="200"/>
      <c r="Y390" s="43"/>
      <c r="Z390" s="199"/>
      <c r="AA390" s="199"/>
      <c r="AB390" s="199"/>
      <c r="AC390" s="199"/>
      <c r="AD390" s="199"/>
      <c r="AE390" s="43"/>
      <c r="AF390" s="199"/>
      <c r="AG390" s="196"/>
      <c r="AH390" s="201"/>
      <c r="AI390" s="201"/>
      <c r="AJ390" s="201"/>
      <c r="AK390" s="43"/>
      <c r="AL390" s="43"/>
      <c r="AM390" s="43"/>
      <c r="AN390" s="64"/>
      <c r="AO390" s="64"/>
      <c r="AP390" s="202"/>
      <c r="AQ390" s="202"/>
      <c r="AR390" s="64"/>
    </row>
    <row r="391" spans="1:44" ht="15.75" customHeight="1" x14ac:dyDescent="0.2">
      <c r="A391" s="43"/>
      <c r="B391" s="43"/>
      <c r="C391" s="43"/>
      <c r="D391" s="43"/>
      <c r="E391" s="43"/>
      <c r="F391" s="43"/>
      <c r="G391" s="194"/>
      <c r="H391" s="194"/>
      <c r="I391" s="194"/>
      <c r="J391" s="196"/>
      <c r="K391" s="196"/>
      <c r="L391" s="196"/>
      <c r="M391" s="196"/>
      <c r="N391" s="196"/>
      <c r="O391" s="197"/>
      <c r="P391" s="197"/>
      <c r="Q391" s="197"/>
      <c r="R391" s="197"/>
      <c r="S391" s="197"/>
      <c r="T391" s="197"/>
      <c r="U391" s="198"/>
      <c r="V391" s="257"/>
      <c r="W391" s="258"/>
      <c r="X391" s="200"/>
      <c r="Y391" s="43"/>
      <c r="Z391" s="199"/>
      <c r="AA391" s="199"/>
      <c r="AB391" s="199"/>
      <c r="AC391" s="199"/>
      <c r="AD391" s="199"/>
      <c r="AE391" s="43"/>
      <c r="AF391" s="199"/>
      <c r="AG391" s="196"/>
      <c r="AH391" s="201"/>
      <c r="AI391" s="201"/>
      <c r="AJ391" s="201"/>
      <c r="AK391" s="43"/>
      <c r="AL391" s="43"/>
      <c r="AM391" s="43"/>
      <c r="AN391" s="64"/>
      <c r="AO391" s="64"/>
      <c r="AP391" s="202"/>
      <c r="AQ391" s="202"/>
      <c r="AR391" s="64"/>
    </row>
    <row r="392" spans="1:44" ht="15.75" customHeight="1" x14ac:dyDescent="0.2">
      <c r="A392" s="43"/>
      <c r="B392" s="43"/>
      <c r="C392" s="43"/>
      <c r="D392" s="43"/>
      <c r="E392" s="43"/>
      <c r="F392" s="43"/>
      <c r="G392" s="194"/>
      <c r="H392" s="194"/>
      <c r="I392" s="194"/>
      <c r="J392" s="196"/>
      <c r="K392" s="196"/>
      <c r="L392" s="196"/>
      <c r="M392" s="196"/>
      <c r="N392" s="196"/>
      <c r="O392" s="197"/>
      <c r="P392" s="197"/>
      <c r="Q392" s="197"/>
      <c r="R392" s="197"/>
      <c r="S392" s="197"/>
      <c r="T392" s="197"/>
      <c r="U392" s="198"/>
      <c r="V392" s="257"/>
      <c r="W392" s="258"/>
      <c r="X392" s="200"/>
      <c r="Y392" s="43"/>
      <c r="Z392" s="199"/>
      <c r="AA392" s="199"/>
      <c r="AB392" s="199"/>
      <c r="AC392" s="199"/>
      <c r="AD392" s="199"/>
      <c r="AE392" s="43"/>
      <c r="AF392" s="199"/>
      <c r="AG392" s="196"/>
      <c r="AH392" s="201"/>
      <c r="AI392" s="201"/>
      <c r="AJ392" s="201"/>
      <c r="AK392" s="43"/>
      <c r="AL392" s="43"/>
      <c r="AM392" s="43"/>
      <c r="AN392" s="64"/>
      <c r="AO392" s="64"/>
      <c r="AP392" s="202"/>
      <c r="AQ392" s="202"/>
      <c r="AR392" s="64"/>
    </row>
    <row r="393" spans="1:44" ht="15.75" customHeight="1" x14ac:dyDescent="0.2">
      <c r="A393" s="43"/>
      <c r="B393" s="43"/>
      <c r="C393" s="43"/>
      <c r="D393" s="43"/>
      <c r="E393" s="43"/>
      <c r="F393" s="43"/>
      <c r="G393" s="194"/>
      <c r="H393" s="194"/>
      <c r="I393" s="194"/>
      <c r="J393" s="196"/>
      <c r="K393" s="196"/>
      <c r="L393" s="196"/>
      <c r="M393" s="196"/>
      <c r="N393" s="196"/>
      <c r="O393" s="197"/>
      <c r="P393" s="197"/>
      <c r="Q393" s="197"/>
      <c r="R393" s="197"/>
      <c r="S393" s="197"/>
      <c r="T393" s="197"/>
      <c r="U393" s="198"/>
      <c r="V393" s="257"/>
      <c r="W393" s="258"/>
      <c r="X393" s="200"/>
      <c r="Y393" s="43"/>
      <c r="Z393" s="199"/>
      <c r="AA393" s="199"/>
      <c r="AB393" s="199"/>
      <c r="AC393" s="199"/>
      <c r="AD393" s="199"/>
      <c r="AE393" s="43"/>
      <c r="AF393" s="199"/>
      <c r="AG393" s="196"/>
      <c r="AH393" s="201"/>
      <c r="AI393" s="201"/>
      <c r="AJ393" s="201"/>
      <c r="AK393" s="43"/>
      <c r="AL393" s="43"/>
      <c r="AM393" s="43"/>
      <c r="AN393" s="64"/>
      <c r="AO393" s="64"/>
      <c r="AP393" s="202"/>
      <c r="AQ393" s="202"/>
      <c r="AR393" s="64"/>
    </row>
    <row r="394" spans="1:44" ht="15.75" customHeight="1" x14ac:dyDescent="0.2">
      <c r="A394" s="43"/>
      <c r="B394" s="43"/>
      <c r="C394" s="43"/>
      <c r="D394" s="43"/>
      <c r="E394" s="43"/>
      <c r="F394" s="43"/>
      <c r="G394" s="194"/>
      <c r="H394" s="194"/>
      <c r="I394" s="194"/>
      <c r="J394" s="196"/>
      <c r="K394" s="196"/>
      <c r="L394" s="196"/>
      <c r="M394" s="196"/>
      <c r="N394" s="196"/>
      <c r="O394" s="197"/>
      <c r="P394" s="197"/>
      <c r="Q394" s="197"/>
      <c r="R394" s="197"/>
      <c r="S394" s="197"/>
      <c r="T394" s="197"/>
      <c r="U394" s="198"/>
      <c r="V394" s="257"/>
      <c r="W394" s="258"/>
      <c r="X394" s="200"/>
      <c r="Y394" s="43"/>
      <c r="Z394" s="199"/>
      <c r="AA394" s="199"/>
      <c r="AB394" s="199"/>
      <c r="AC394" s="199"/>
      <c r="AD394" s="199"/>
      <c r="AE394" s="43"/>
      <c r="AF394" s="199"/>
      <c r="AG394" s="196"/>
      <c r="AH394" s="201"/>
      <c r="AI394" s="201"/>
      <c r="AJ394" s="201"/>
      <c r="AK394" s="43"/>
      <c r="AL394" s="43"/>
      <c r="AM394" s="43"/>
      <c r="AN394" s="64"/>
      <c r="AO394" s="64"/>
      <c r="AP394" s="202"/>
      <c r="AQ394" s="202"/>
      <c r="AR394" s="64"/>
    </row>
    <row r="395" spans="1:44" ht="15.75" customHeight="1" x14ac:dyDescent="0.2">
      <c r="A395" s="43"/>
      <c r="B395" s="43"/>
      <c r="C395" s="43"/>
      <c r="D395" s="43"/>
      <c r="E395" s="43"/>
      <c r="F395" s="43"/>
      <c r="G395" s="194"/>
      <c r="H395" s="194"/>
      <c r="I395" s="194"/>
      <c r="J395" s="196"/>
      <c r="K395" s="196"/>
      <c r="L395" s="196"/>
      <c r="M395" s="196"/>
      <c r="N395" s="196"/>
      <c r="O395" s="197"/>
      <c r="P395" s="197"/>
      <c r="Q395" s="197"/>
      <c r="R395" s="197"/>
      <c r="S395" s="197"/>
      <c r="T395" s="197"/>
      <c r="U395" s="198"/>
      <c r="V395" s="257"/>
      <c r="W395" s="258"/>
      <c r="X395" s="200"/>
      <c r="Y395" s="43"/>
      <c r="Z395" s="199"/>
      <c r="AA395" s="199"/>
      <c r="AB395" s="199"/>
      <c r="AC395" s="199"/>
      <c r="AD395" s="199"/>
      <c r="AE395" s="43"/>
      <c r="AF395" s="199"/>
      <c r="AG395" s="196"/>
      <c r="AH395" s="201"/>
      <c r="AI395" s="201"/>
      <c r="AJ395" s="201"/>
      <c r="AK395" s="43"/>
      <c r="AL395" s="43"/>
      <c r="AM395" s="43"/>
      <c r="AN395" s="64"/>
      <c r="AO395" s="64"/>
      <c r="AP395" s="202"/>
      <c r="AQ395" s="202"/>
      <c r="AR395" s="64"/>
    </row>
    <row r="396" spans="1:44" ht="15.75" customHeight="1" x14ac:dyDescent="0.2">
      <c r="A396" s="43"/>
      <c r="B396" s="43"/>
      <c r="C396" s="43"/>
      <c r="D396" s="43"/>
      <c r="E396" s="43"/>
      <c r="F396" s="43"/>
      <c r="G396" s="194"/>
      <c r="H396" s="194"/>
      <c r="I396" s="194"/>
      <c r="J396" s="196"/>
      <c r="K396" s="196"/>
      <c r="L396" s="196"/>
      <c r="M396" s="196"/>
      <c r="N396" s="196"/>
      <c r="O396" s="197"/>
      <c r="P396" s="197"/>
      <c r="Q396" s="197"/>
      <c r="R396" s="197"/>
      <c r="S396" s="197"/>
      <c r="T396" s="197"/>
      <c r="U396" s="198"/>
      <c r="V396" s="257"/>
      <c r="W396" s="258"/>
      <c r="X396" s="200"/>
      <c r="Y396" s="43"/>
      <c r="Z396" s="199"/>
      <c r="AA396" s="199"/>
      <c r="AB396" s="199"/>
      <c r="AC396" s="199"/>
      <c r="AD396" s="199"/>
      <c r="AE396" s="43"/>
      <c r="AF396" s="199"/>
      <c r="AG396" s="196"/>
      <c r="AH396" s="201"/>
      <c r="AI396" s="201"/>
      <c r="AJ396" s="201"/>
      <c r="AK396" s="43"/>
      <c r="AL396" s="43"/>
      <c r="AM396" s="43"/>
      <c r="AN396" s="64"/>
      <c r="AO396" s="64"/>
      <c r="AP396" s="202"/>
      <c r="AQ396" s="202"/>
      <c r="AR396" s="64"/>
    </row>
    <row r="397" spans="1:44" ht="15.75" customHeight="1" x14ac:dyDescent="0.2">
      <c r="A397" s="43"/>
      <c r="B397" s="43"/>
      <c r="C397" s="43"/>
      <c r="D397" s="43"/>
      <c r="E397" s="43"/>
      <c r="F397" s="43"/>
      <c r="G397" s="194"/>
      <c r="H397" s="194"/>
      <c r="I397" s="194"/>
      <c r="J397" s="196"/>
      <c r="K397" s="196"/>
      <c r="L397" s="196"/>
      <c r="M397" s="196"/>
      <c r="N397" s="196"/>
      <c r="O397" s="197"/>
      <c r="P397" s="197"/>
      <c r="Q397" s="197"/>
      <c r="R397" s="197"/>
      <c r="S397" s="197"/>
      <c r="T397" s="197"/>
      <c r="U397" s="198"/>
      <c r="V397" s="257"/>
      <c r="W397" s="258"/>
      <c r="X397" s="200"/>
      <c r="Y397" s="43"/>
      <c r="Z397" s="199"/>
      <c r="AA397" s="199"/>
      <c r="AB397" s="199"/>
      <c r="AC397" s="199"/>
      <c r="AD397" s="199"/>
      <c r="AE397" s="43"/>
      <c r="AF397" s="199"/>
      <c r="AG397" s="196"/>
      <c r="AH397" s="201"/>
      <c r="AI397" s="201"/>
      <c r="AJ397" s="201"/>
      <c r="AK397" s="43"/>
      <c r="AL397" s="43"/>
      <c r="AM397" s="43"/>
      <c r="AN397" s="64"/>
      <c r="AO397" s="64"/>
      <c r="AP397" s="202"/>
      <c r="AQ397" s="202"/>
      <c r="AR397" s="64"/>
    </row>
    <row r="398" spans="1:44" ht="15.75" customHeight="1" x14ac:dyDescent="0.2">
      <c r="A398" s="43"/>
      <c r="B398" s="43"/>
      <c r="C398" s="43"/>
      <c r="D398" s="43"/>
      <c r="E398" s="43"/>
      <c r="F398" s="43"/>
      <c r="G398" s="194"/>
      <c r="H398" s="194"/>
      <c r="I398" s="194"/>
      <c r="J398" s="196"/>
      <c r="K398" s="196"/>
      <c r="L398" s="196"/>
      <c r="M398" s="196"/>
      <c r="N398" s="196"/>
      <c r="O398" s="197"/>
      <c r="P398" s="197"/>
      <c r="Q398" s="197"/>
      <c r="R398" s="197"/>
      <c r="S398" s="197"/>
      <c r="T398" s="197"/>
      <c r="U398" s="198"/>
      <c r="V398" s="257"/>
      <c r="W398" s="258"/>
      <c r="X398" s="200"/>
      <c r="Y398" s="43"/>
      <c r="Z398" s="199"/>
      <c r="AA398" s="199"/>
      <c r="AB398" s="199"/>
      <c r="AC398" s="199"/>
      <c r="AD398" s="199"/>
      <c r="AE398" s="43"/>
      <c r="AF398" s="199"/>
      <c r="AG398" s="196"/>
      <c r="AH398" s="201"/>
      <c r="AI398" s="201"/>
      <c r="AJ398" s="201"/>
      <c r="AK398" s="43"/>
      <c r="AL398" s="43"/>
      <c r="AM398" s="43"/>
      <c r="AN398" s="64"/>
      <c r="AO398" s="64"/>
      <c r="AP398" s="202"/>
      <c r="AQ398" s="202"/>
      <c r="AR398" s="64"/>
    </row>
    <row r="399" spans="1:44" ht="15.75" customHeight="1" x14ac:dyDescent="0.2">
      <c r="A399" s="43"/>
      <c r="B399" s="43"/>
      <c r="C399" s="43"/>
      <c r="D399" s="43"/>
      <c r="E399" s="43"/>
      <c r="F399" s="43"/>
      <c r="G399" s="194"/>
      <c r="H399" s="194"/>
      <c r="I399" s="194"/>
      <c r="J399" s="196"/>
      <c r="K399" s="196"/>
      <c r="L399" s="196"/>
      <c r="M399" s="196"/>
      <c r="N399" s="196"/>
      <c r="O399" s="197"/>
      <c r="P399" s="197"/>
      <c r="Q399" s="197"/>
      <c r="R399" s="197"/>
      <c r="S399" s="197"/>
      <c r="T399" s="197"/>
      <c r="U399" s="198"/>
      <c r="V399" s="257"/>
      <c r="W399" s="258"/>
      <c r="X399" s="200"/>
      <c r="Y399" s="43"/>
      <c r="Z399" s="199"/>
      <c r="AA399" s="199"/>
      <c r="AB399" s="199"/>
      <c r="AC399" s="199"/>
      <c r="AD399" s="199"/>
      <c r="AE399" s="43"/>
      <c r="AF399" s="199"/>
      <c r="AG399" s="196"/>
      <c r="AH399" s="201"/>
      <c r="AI399" s="201"/>
      <c r="AJ399" s="201"/>
      <c r="AK399" s="43"/>
      <c r="AL399" s="43"/>
      <c r="AM399" s="43"/>
      <c r="AN399" s="64"/>
      <c r="AO399" s="64"/>
      <c r="AP399" s="202"/>
      <c r="AQ399" s="202"/>
      <c r="AR399" s="64"/>
    </row>
    <row r="400" spans="1:44" ht="15.75" customHeight="1" x14ac:dyDescent="0.2">
      <c r="A400" s="43"/>
      <c r="B400" s="43"/>
      <c r="C400" s="43"/>
      <c r="D400" s="43"/>
      <c r="E400" s="43"/>
      <c r="F400" s="43"/>
      <c r="G400" s="194"/>
      <c r="H400" s="194"/>
      <c r="I400" s="194"/>
      <c r="J400" s="196"/>
      <c r="K400" s="196"/>
      <c r="L400" s="196"/>
      <c r="M400" s="196"/>
      <c r="N400" s="196"/>
      <c r="O400" s="197"/>
      <c r="P400" s="197"/>
      <c r="Q400" s="197"/>
      <c r="R400" s="197"/>
      <c r="S400" s="197"/>
      <c r="T400" s="197"/>
      <c r="U400" s="198"/>
      <c r="V400" s="257"/>
      <c r="W400" s="258"/>
      <c r="X400" s="200"/>
      <c r="Y400" s="43"/>
      <c r="Z400" s="199"/>
      <c r="AA400" s="199"/>
      <c r="AB400" s="199"/>
      <c r="AC400" s="199"/>
      <c r="AD400" s="199"/>
      <c r="AE400" s="43"/>
      <c r="AF400" s="199"/>
      <c r="AG400" s="196"/>
      <c r="AH400" s="201"/>
      <c r="AI400" s="201"/>
      <c r="AJ400" s="201"/>
      <c r="AK400" s="43"/>
      <c r="AL400" s="43"/>
      <c r="AM400" s="43"/>
      <c r="AN400" s="64"/>
      <c r="AO400" s="64"/>
      <c r="AP400" s="202"/>
      <c r="AQ400" s="202"/>
      <c r="AR400" s="64"/>
    </row>
    <row r="401" spans="1:44" ht="15.75" customHeight="1" x14ac:dyDescent="0.2">
      <c r="A401" s="43"/>
      <c r="B401" s="43"/>
      <c r="C401" s="43"/>
      <c r="D401" s="43"/>
      <c r="E401" s="43"/>
      <c r="F401" s="43"/>
      <c r="G401" s="194"/>
      <c r="H401" s="194"/>
      <c r="I401" s="194"/>
      <c r="J401" s="196"/>
      <c r="K401" s="196"/>
      <c r="L401" s="196"/>
      <c r="M401" s="196"/>
      <c r="N401" s="196"/>
      <c r="O401" s="197"/>
      <c r="P401" s="197"/>
      <c r="Q401" s="197"/>
      <c r="R401" s="197"/>
      <c r="S401" s="197"/>
      <c r="T401" s="197"/>
      <c r="U401" s="198"/>
      <c r="V401" s="257"/>
      <c r="W401" s="258"/>
      <c r="X401" s="200"/>
      <c r="Y401" s="43"/>
      <c r="Z401" s="199"/>
      <c r="AA401" s="199"/>
      <c r="AB401" s="199"/>
      <c r="AC401" s="199"/>
      <c r="AD401" s="199"/>
      <c r="AE401" s="43"/>
      <c r="AF401" s="199"/>
      <c r="AG401" s="196"/>
      <c r="AH401" s="201"/>
      <c r="AI401" s="201"/>
      <c r="AJ401" s="201"/>
      <c r="AK401" s="43"/>
      <c r="AL401" s="43"/>
      <c r="AM401" s="43"/>
      <c r="AN401" s="64"/>
      <c r="AO401" s="64"/>
      <c r="AP401" s="202"/>
      <c r="AQ401" s="202"/>
      <c r="AR401" s="64"/>
    </row>
    <row r="402" spans="1:44" ht="15.75" customHeight="1" x14ac:dyDescent="0.2">
      <c r="A402" s="43"/>
      <c r="B402" s="43"/>
      <c r="C402" s="43"/>
      <c r="D402" s="43"/>
      <c r="E402" s="43"/>
      <c r="F402" s="43"/>
      <c r="G402" s="194"/>
      <c r="H402" s="194"/>
      <c r="I402" s="194"/>
      <c r="J402" s="196"/>
      <c r="K402" s="196"/>
      <c r="L402" s="196"/>
      <c r="M402" s="196"/>
      <c r="N402" s="196"/>
      <c r="O402" s="197"/>
      <c r="P402" s="197"/>
      <c r="Q402" s="197"/>
      <c r="R402" s="197"/>
      <c r="S402" s="197"/>
      <c r="T402" s="197"/>
      <c r="U402" s="198"/>
      <c r="V402" s="257"/>
      <c r="W402" s="258"/>
      <c r="X402" s="200"/>
      <c r="Y402" s="43"/>
      <c r="Z402" s="199"/>
      <c r="AA402" s="199"/>
      <c r="AB402" s="199"/>
      <c r="AC402" s="199"/>
      <c r="AD402" s="199"/>
      <c r="AE402" s="43"/>
      <c r="AF402" s="199"/>
      <c r="AG402" s="196"/>
      <c r="AH402" s="201"/>
      <c r="AI402" s="201"/>
      <c r="AJ402" s="201"/>
      <c r="AK402" s="43"/>
      <c r="AL402" s="43"/>
      <c r="AM402" s="43"/>
      <c r="AN402" s="64"/>
      <c r="AO402" s="64"/>
      <c r="AP402" s="202"/>
      <c r="AQ402" s="202"/>
      <c r="AR402" s="64"/>
    </row>
    <row r="403" spans="1:44" ht="15.75" customHeight="1" x14ac:dyDescent="0.2">
      <c r="A403" s="43"/>
      <c r="B403" s="43"/>
      <c r="C403" s="43"/>
      <c r="D403" s="43"/>
      <c r="E403" s="43"/>
      <c r="F403" s="43"/>
      <c r="G403" s="194"/>
      <c r="H403" s="194"/>
      <c r="I403" s="194"/>
      <c r="J403" s="196"/>
      <c r="K403" s="196"/>
      <c r="L403" s="196"/>
      <c r="M403" s="196"/>
      <c r="N403" s="196"/>
      <c r="O403" s="197"/>
      <c r="P403" s="197"/>
      <c r="Q403" s="197"/>
      <c r="R403" s="197"/>
      <c r="S403" s="197"/>
      <c r="T403" s="197"/>
      <c r="U403" s="198"/>
      <c r="V403" s="257"/>
      <c r="W403" s="258"/>
      <c r="X403" s="200"/>
      <c r="Y403" s="43"/>
      <c r="Z403" s="199"/>
      <c r="AA403" s="199"/>
      <c r="AB403" s="199"/>
      <c r="AC403" s="199"/>
      <c r="AD403" s="199"/>
      <c r="AE403" s="43"/>
      <c r="AF403" s="199"/>
      <c r="AG403" s="196"/>
      <c r="AH403" s="201"/>
      <c r="AI403" s="201"/>
      <c r="AJ403" s="201"/>
      <c r="AK403" s="43"/>
      <c r="AL403" s="43"/>
      <c r="AM403" s="43"/>
      <c r="AN403" s="64"/>
      <c r="AO403" s="64"/>
      <c r="AP403" s="202"/>
      <c r="AQ403" s="202"/>
      <c r="AR403" s="64"/>
    </row>
    <row r="404" spans="1:44" ht="15.75" customHeight="1" x14ac:dyDescent="0.2">
      <c r="A404" s="43"/>
      <c r="B404" s="43"/>
      <c r="C404" s="43"/>
      <c r="D404" s="43"/>
      <c r="E404" s="43"/>
      <c r="F404" s="43"/>
      <c r="G404" s="194"/>
      <c r="H404" s="194"/>
      <c r="I404" s="194"/>
      <c r="J404" s="196"/>
      <c r="K404" s="196"/>
      <c r="L404" s="196"/>
      <c r="M404" s="196"/>
      <c r="N404" s="196"/>
      <c r="O404" s="197"/>
      <c r="P404" s="197"/>
      <c r="Q404" s="197"/>
      <c r="R404" s="197"/>
      <c r="S404" s="197"/>
      <c r="T404" s="197"/>
      <c r="U404" s="198"/>
      <c r="V404" s="257"/>
      <c r="W404" s="258"/>
      <c r="X404" s="200"/>
      <c r="Y404" s="43"/>
      <c r="Z404" s="199"/>
      <c r="AA404" s="199"/>
      <c r="AB404" s="199"/>
      <c r="AC404" s="199"/>
      <c r="AD404" s="199"/>
      <c r="AE404" s="43"/>
      <c r="AF404" s="199"/>
      <c r="AG404" s="196"/>
      <c r="AH404" s="201"/>
      <c r="AI404" s="201"/>
      <c r="AJ404" s="201"/>
      <c r="AK404" s="43"/>
      <c r="AL404" s="43"/>
      <c r="AM404" s="43"/>
      <c r="AN404" s="64"/>
      <c r="AO404" s="64"/>
      <c r="AP404" s="202"/>
      <c r="AQ404" s="202"/>
      <c r="AR404" s="64"/>
    </row>
    <row r="405" spans="1:44" ht="15.75" customHeight="1" x14ac:dyDescent="0.2">
      <c r="A405" s="43"/>
      <c r="B405" s="43"/>
      <c r="C405" s="43"/>
      <c r="D405" s="43"/>
      <c r="E405" s="43"/>
      <c r="F405" s="43"/>
      <c r="G405" s="194"/>
      <c r="H405" s="194"/>
      <c r="I405" s="194"/>
      <c r="J405" s="196"/>
      <c r="K405" s="196"/>
      <c r="L405" s="196"/>
      <c r="M405" s="196"/>
      <c r="N405" s="196"/>
      <c r="O405" s="197"/>
      <c r="P405" s="197"/>
      <c r="Q405" s="197"/>
      <c r="R405" s="197"/>
      <c r="S405" s="197"/>
      <c r="T405" s="197"/>
      <c r="U405" s="198"/>
      <c r="V405" s="257"/>
      <c r="W405" s="258"/>
      <c r="X405" s="200"/>
      <c r="Y405" s="43"/>
      <c r="Z405" s="199"/>
      <c r="AA405" s="199"/>
      <c r="AB405" s="199"/>
      <c r="AC405" s="199"/>
      <c r="AD405" s="199"/>
      <c r="AE405" s="43"/>
      <c r="AF405" s="199"/>
      <c r="AG405" s="196"/>
      <c r="AH405" s="201"/>
      <c r="AI405" s="201"/>
      <c r="AJ405" s="201"/>
      <c r="AK405" s="43"/>
      <c r="AL405" s="43"/>
      <c r="AM405" s="43"/>
      <c r="AN405" s="64"/>
      <c r="AO405" s="64"/>
      <c r="AP405" s="202"/>
      <c r="AQ405" s="202"/>
      <c r="AR405" s="64"/>
    </row>
    <row r="406" spans="1:44" ht="15.75" customHeight="1" x14ac:dyDescent="0.2">
      <c r="A406" s="43"/>
      <c r="B406" s="43"/>
      <c r="C406" s="43"/>
      <c r="D406" s="43"/>
      <c r="E406" s="43"/>
      <c r="F406" s="43"/>
      <c r="G406" s="194"/>
      <c r="H406" s="194"/>
      <c r="I406" s="194"/>
      <c r="J406" s="196"/>
      <c r="K406" s="196"/>
      <c r="L406" s="196"/>
      <c r="M406" s="196"/>
      <c r="N406" s="196"/>
      <c r="O406" s="197"/>
      <c r="P406" s="197"/>
      <c r="Q406" s="197"/>
      <c r="R406" s="197"/>
      <c r="S406" s="197"/>
      <c r="T406" s="197"/>
      <c r="U406" s="198"/>
      <c r="V406" s="257"/>
      <c r="W406" s="258"/>
      <c r="X406" s="200"/>
      <c r="Y406" s="43"/>
      <c r="Z406" s="199"/>
      <c r="AA406" s="199"/>
      <c r="AB406" s="199"/>
      <c r="AC406" s="199"/>
      <c r="AD406" s="199"/>
      <c r="AE406" s="43"/>
      <c r="AF406" s="199"/>
      <c r="AG406" s="196"/>
      <c r="AH406" s="201"/>
      <c r="AI406" s="201"/>
      <c r="AJ406" s="201"/>
      <c r="AK406" s="43"/>
      <c r="AL406" s="43"/>
      <c r="AM406" s="43"/>
      <c r="AN406" s="64"/>
      <c r="AO406" s="64"/>
      <c r="AP406" s="202"/>
      <c r="AQ406" s="202"/>
      <c r="AR406" s="64"/>
    </row>
    <row r="407" spans="1:44" ht="15.75" customHeight="1" x14ac:dyDescent="0.2">
      <c r="A407" s="43"/>
      <c r="B407" s="43"/>
      <c r="C407" s="43"/>
      <c r="D407" s="43"/>
      <c r="E407" s="43"/>
      <c r="F407" s="43"/>
      <c r="G407" s="194"/>
      <c r="H407" s="194"/>
      <c r="I407" s="194"/>
      <c r="J407" s="196"/>
      <c r="K407" s="196"/>
      <c r="L407" s="196"/>
      <c r="M407" s="196"/>
      <c r="N407" s="196"/>
      <c r="O407" s="197"/>
      <c r="P407" s="197"/>
      <c r="Q407" s="197"/>
      <c r="R407" s="197"/>
      <c r="S407" s="197"/>
      <c r="T407" s="197"/>
      <c r="U407" s="198"/>
      <c r="V407" s="257"/>
      <c r="W407" s="258"/>
      <c r="X407" s="200"/>
      <c r="Y407" s="43"/>
      <c r="Z407" s="199"/>
      <c r="AA407" s="199"/>
      <c r="AB407" s="199"/>
      <c r="AC407" s="199"/>
      <c r="AD407" s="199"/>
      <c r="AE407" s="43"/>
      <c r="AF407" s="199"/>
      <c r="AG407" s="196"/>
      <c r="AH407" s="201"/>
      <c r="AI407" s="201"/>
      <c r="AJ407" s="201"/>
      <c r="AK407" s="43"/>
      <c r="AL407" s="43"/>
      <c r="AM407" s="43"/>
      <c r="AN407" s="64"/>
      <c r="AO407" s="64"/>
      <c r="AP407" s="202"/>
      <c r="AQ407" s="202"/>
      <c r="AR407" s="64"/>
    </row>
    <row r="408" spans="1:44" ht="15.75" customHeight="1" x14ac:dyDescent="0.2">
      <c r="A408" s="43"/>
      <c r="B408" s="43"/>
      <c r="C408" s="43"/>
      <c r="D408" s="43"/>
      <c r="E408" s="43"/>
      <c r="F408" s="43"/>
      <c r="G408" s="194"/>
      <c r="H408" s="194"/>
      <c r="I408" s="194"/>
      <c r="J408" s="196"/>
      <c r="K408" s="196"/>
      <c r="L408" s="196"/>
      <c r="M408" s="196"/>
      <c r="N408" s="196"/>
      <c r="O408" s="197"/>
      <c r="P408" s="197"/>
      <c r="Q408" s="197"/>
      <c r="R408" s="197"/>
      <c r="S408" s="197"/>
      <c r="T408" s="197"/>
      <c r="U408" s="198"/>
      <c r="V408" s="257"/>
      <c r="W408" s="258"/>
      <c r="X408" s="200"/>
      <c r="Y408" s="43"/>
      <c r="Z408" s="199"/>
      <c r="AA408" s="199"/>
      <c r="AB408" s="199"/>
      <c r="AC408" s="199"/>
      <c r="AD408" s="199"/>
      <c r="AE408" s="43"/>
      <c r="AF408" s="199"/>
      <c r="AG408" s="196"/>
      <c r="AH408" s="201"/>
      <c r="AI408" s="201"/>
      <c r="AJ408" s="201"/>
      <c r="AK408" s="43"/>
      <c r="AL408" s="43"/>
      <c r="AM408" s="43"/>
      <c r="AN408" s="64"/>
      <c r="AO408" s="64"/>
      <c r="AP408" s="202"/>
      <c r="AQ408" s="202"/>
      <c r="AR408" s="64"/>
    </row>
    <row r="409" spans="1:44" ht="15.75" customHeight="1" x14ac:dyDescent="0.2">
      <c r="A409" s="43"/>
      <c r="B409" s="43"/>
      <c r="C409" s="43"/>
      <c r="D409" s="43"/>
      <c r="E409" s="43"/>
      <c r="F409" s="43"/>
      <c r="G409" s="194"/>
      <c r="H409" s="194"/>
      <c r="I409" s="194"/>
      <c r="J409" s="196"/>
      <c r="K409" s="196"/>
      <c r="L409" s="196"/>
      <c r="M409" s="196"/>
      <c r="N409" s="196"/>
      <c r="O409" s="197"/>
      <c r="P409" s="197"/>
      <c r="Q409" s="197"/>
      <c r="R409" s="197"/>
      <c r="S409" s="197"/>
      <c r="T409" s="197"/>
      <c r="U409" s="198"/>
      <c r="V409" s="257"/>
      <c r="W409" s="258"/>
      <c r="X409" s="200"/>
      <c r="Y409" s="43"/>
      <c r="Z409" s="199"/>
      <c r="AA409" s="199"/>
      <c r="AB409" s="199"/>
      <c r="AC409" s="199"/>
      <c r="AD409" s="199"/>
      <c r="AE409" s="43"/>
      <c r="AF409" s="199"/>
      <c r="AG409" s="196"/>
      <c r="AH409" s="201"/>
      <c r="AI409" s="201"/>
      <c r="AJ409" s="201"/>
      <c r="AK409" s="43"/>
      <c r="AL409" s="43"/>
      <c r="AM409" s="43"/>
      <c r="AN409" s="64"/>
      <c r="AO409" s="64"/>
      <c r="AP409" s="202"/>
      <c r="AQ409" s="202"/>
      <c r="AR409" s="64"/>
    </row>
    <row r="410" spans="1:44" ht="15.75" customHeight="1" x14ac:dyDescent="0.2">
      <c r="A410" s="43"/>
      <c r="B410" s="43"/>
      <c r="C410" s="43"/>
      <c r="D410" s="43"/>
      <c r="E410" s="43"/>
      <c r="F410" s="43"/>
      <c r="G410" s="194"/>
      <c r="H410" s="194"/>
      <c r="I410" s="194"/>
      <c r="J410" s="196"/>
      <c r="K410" s="196"/>
      <c r="L410" s="196"/>
      <c r="M410" s="196"/>
      <c r="N410" s="196"/>
      <c r="O410" s="197"/>
      <c r="P410" s="197"/>
      <c r="Q410" s="197"/>
      <c r="R410" s="197"/>
      <c r="S410" s="197"/>
      <c r="T410" s="197"/>
      <c r="U410" s="198"/>
      <c r="V410" s="257"/>
      <c r="W410" s="258"/>
      <c r="X410" s="200"/>
      <c r="Y410" s="43"/>
      <c r="Z410" s="199"/>
      <c r="AA410" s="199"/>
      <c r="AB410" s="199"/>
      <c r="AC410" s="199"/>
      <c r="AD410" s="199"/>
      <c r="AE410" s="43"/>
      <c r="AF410" s="199"/>
      <c r="AG410" s="196"/>
      <c r="AH410" s="201"/>
      <c r="AI410" s="201"/>
      <c r="AJ410" s="201"/>
      <c r="AK410" s="43"/>
      <c r="AL410" s="43"/>
      <c r="AM410" s="43"/>
      <c r="AN410" s="64"/>
      <c r="AO410" s="64"/>
      <c r="AP410" s="202"/>
      <c r="AQ410" s="202"/>
      <c r="AR410" s="64"/>
    </row>
    <row r="411" spans="1:44" ht="15.75" customHeight="1" x14ac:dyDescent="0.2">
      <c r="A411" s="43"/>
      <c r="B411" s="43"/>
      <c r="C411" s="43"/>
      <c r="D411" s="43"/>
      <c r="E411" s="43"/>
      <c r="F411" s="43"/>
      <c r="G411" s="194"/>
      <c r="H411" s="194"/>
      <c r="I411" s="194"/>
      <c r="J411" s="196"/>
      <c r="K411" s="196"/>
      <c r="L411" s="196"/>
      <c r="M411" s="196"/>
      <c r="N411" s="196"/>
      <c r="O411" s="197"/>
      <c r="P411" s="197"/>
      <c r="Q411" s="197"/>
      <c r="R411" s="197"/>
      <c r="S411" s="197"/>
      <c r="T411" s="197"/>
      <c r="U411" s="198"/>
      <c r="V411" s="257"/>
      <c r="W411" s="258"/>
      <c r="X411" s="200"/>
      <c r="Y411" s="43"/>
      <c r="Z411" s="199"/>
      <c r="AA411" s="199"/>
      <c r="AB411" s="199"/>
      <c r="AC411" s="199"/>
      <c r="AD411" s="199"/>
      <c r="AE411" s="43"/>
      <c r="AF411" s="199"/>
      <c r="AG411" s="196"/>
      <c r="AH411" s="201"/>
      <c r="AI411" s="201"/>
      <c r="AJ411" s="201"/>
      <c r="AK411" s="43"/>
      <c r="AL411" s="43"/>
      <c r="AM411" s="43"/>
      <c r="AN411" s="64"/>
      <c r="AO411" s="64"/>
      <c r="AP411" s="202"/>
      <c r="AQ411" s="202"/>
      <c r="AR411" s="64"/>
    </row>
    <row r="412" spans="1:44" ht="15.75" customHeight="1" x14ac:dyDescent="0.2">
      <c r="A412" s="43"/>
      <c r="B412" s="43"/>
      <c r="C412" s="43"/>
      <c r="D412" s="43"/>
      <c r="E412" s="43"/>
      <c r="F412" s="43"/>
      <c r="G412" s="194"/>
      <c r="H412" s="194"/>
      <c r="I412" s="194"/>
      <c r="J412" s="196"/>
      <c r="K412" s="196"/>
      <c r="L412" s="196"/>
      <c r="M412" s="196"/>
      <c r="N412" s="196"/>
      <c r="O412" s="197"/>
      <c r="P412" s="197"/>
      <c r="Q412" s="197"/>
      <c r="R412" s="197"/>
      <c r="S412" s="197"/>
      <c r="T412" s="197"/>
      <c r="U412" s="198"/>
      <c r="V412" s="257"/>
      <c r="W412" s="258"/>
      <c r="X412" s="200"/>
      <c r="Y412" s="43"/>
      <c r="Z412" s="199"/>
      <c r="AA412" s="199"/>
      <c r="AB412" s="199"/>
      <c r="AC412" s="199"/>
      <c r="AD412" s="199"/>
      <c r="AE412" s="43"/>
      <c r="AF412" s="199"/>
      <c r="AG412" s="196"/>
      <c r="AH412" s="201"/>
      <c r="AI412" s="201"/>
      <c r="AJ412" s="201"/>
      <c r="AK412" s="43"/>
      <c r="AL412" s="43"/>
      <c r="AM412" s="43"/>
      <c r="AN412" s="64"/>
      <c r="AO412" s="64"/>
      <c r="AP412" s="202"/>
      <c r="AQ412" s="202"/>
      <c r="AR412" s="64"/>
    </row>
    <row r="413" spans="1:44" ht="15.75" customHeight="1" x14ac:dyDescent="0.2">
      <c r="A413" s="43"/>
      <c r="B413" s="43"/>
      <c r="C413" s="43"/>
      <c r="D413" s="43"/>
      <c r="E413" s="43"/>
      <c r="F413" s="43"/>
      <c r="G413" s="194"/>
      <c r="H413" s="194"/>
      <c r="I413" s="194"/>
      <c r="J413" s="196"/>
      <c r="K413" s="196"/>
      <c r="L413" s="196"/>
      <c r="M413" s="196"/>
      <c r="N413" s="196"/>
      <c r="O413" s="197"/>
      <c r="P413" s="197"/>
      <c r="Q413" s="197"/>
      <c r="R413" s="197"/>
      <c r="S413" s="197"/>
      <c r="T413" s="197"/>
      <c r="U413" s="198"/>
      <c r="V413" s="257"/>
      <c r="W413" s="258"/>
      <c r="X413" s="200"/>
      <c r="Y413" s="43"/>
      <c r="Z413" s="199"/>
      <c r="AA413" s="199"/>
      <c r="AB413" s="199"/>
      <c r="AC413" s="199"/>
      <c r="AD413" s="199"/>
      <c r="AE413" s="43"/>
      <c r="AF413" s="199"/>
      <c r="AG413" s="196"/>
      <c r="AH413" s="201"/>
      <c r="AI413" s="201"/>
      <c r="AJ413" s="201"/>
      <c r="AK413" s="43"/>
      <c r="AL413" s="43"/>
      <c r="AM413" s="43"/>
      <c r="AN413" s="64"/>
      <c r="AO413" s="64"/>
      <c r="AP413" s="202"/>
      <c r="AQ413" s="202"/>
      <c r="AR413" s="64"/>
    </row>
    <row r="414" spans="1:44" ht="15.75" customHeight="1" x14ac:dyDescent="0.2">
      <c r="A414" s="43"/>
      <c r="B414" s="43"/>
      <c r="C414" s="43"/>
      <c r="D414" s="43"/>
      <c r="E414" s="43"/>
      <c r="F414" s="43"/>
      <c r="G414" s="194"/>
      <c r="H414" s="194"/>
      <c r="I414" s="194"/>
      <c r="J414" s="196"/>
      <c r="K414" s="196"/>
      <c r="L414" s="196"/>
      <c r="M414" s="196"/>
      <c r="N414" s="196"/>
      <c r="O414" s="197"/>
      <c r="P414" s="197"/>
      <c r="Q414" s="197"/>
      <c r="R414" s="197"/>
      <c r="S414" s="197"/>
      <c r="T414" s="197"/>
      <c r="U414" s="198"/>
      <c r="V414" s="257"/>
      <c r="W414" s="258"/>
      <c r="X414" s="200"/>
      <c r="Y414" s="43"/>
      <c r="Z414" s="199"/>
      <c r="AA414" s="199"/>
      <c r="AB414" s="199"/>
      <c r="AC414" s="199"/>
      <c r="AD414" s="199"/>
      <c r="AE414" s="43"/>
      <c r="AF414" s="199"/>
      <c r="AG414" s="196"/>
      <c r="AH414" s="201"/>
      <c r="AI414" s="201"/>
      <c r="AJ414" s="201"/>
      <c r="AK414" s="43"/>
      <c r="AL414" s="43"/>
      <c r="AM414" s="43"/>
      <c r="AN414" s="64"/>
      <c r="AO414" s="64"/>
      <c r="AP414" s="202"/>
      <c r="AQ414" s="202"/>
      <c r="AR414" s="64"/>
    </row>
    <row r="415" spans="1:44" ht="15.75" customHeight="1" x14ac:dyDescent="0.2">
      <c r="A415" s="43"/>
      <c r="B415" s="43"/>
      <c r="C415" s="43"/>
      <c r="D415" s="43"/>
      <c r="E415" s="43"/>
      <c r="F415" s="43"/>
      <c r="G415" s="194"/>
      <c r="H415" s="194"/>
      <c r="I415" s="194"/>
      <c r="J415" s="196"/>
      <c r="K415" s="196"/>
      <c r="L415" s="196"/>
      <c r="M415" s="196"/>
      <c r="N415" s="196"/>
      <c r="O415" s="197"/>
      <c r="P415" s="197"/>
      <c r="Q415" s="197"/>
      <c r="R415" s="197"/>
      <c r="S415" s="197"/>
      <c r="T415" s="197"/>
      <c r="U415" s="198"/>
      <c r="V415" s="257"/>
      <c r="W415" s="258"/>
      <c r="X415" s="200"/>
      <c r="Y415" s="43"/>
      <c r="Z415" s="199"/>
      <c r="AA415" s="199"/>
      <c r="AB415" s="199"/>
      <c r="AC415" s="199"/>
      <c r="AD415" s="199"/>
      <c r="AE415" s="43"/>
      <c r="AF415" s="199"/>
      <c r="AG415" s="196"/>
      <c r="AH415" s="201"/>
      <c r="AI415" s="201"/>
      <c r="AJ415" s="201"/>
      <c r="AK415" s="43"/>
      <c r="AL415" s="43"/>
      <c r="AM415" s="43"/>
      <c r="AN415" s="64"/>
      <c r="AO415" s="64"/>
      <c r="AP415" s="202"/>
      <c r="AQ415" s="202"/>
      <c r="AR415" s="64"/>
    </row>
    <row r="416" spans="1:44" ht="15.75" customHeight="1" x14ac:dyDescent="0.2">
      <c r="A416" s="43"/>
      <c r="B416" s="43"/>
      <c r="C416" s="43"/>
      <c r="D416" s="43"/>
      <c r="E416" s="43"/>
      <c r="F416" s="43"/>
      <c r="G416" s="194"/>
      <c r="H416" s="194"/>
      <c r="I416" s="194"/>
      <c r="J416" s="196"/>
      <c r="K416" s="196"/>
      <c r="L416" s="196"/>
      <c r="M416" s="196"/>
      <c r="N416" s="196"/>
      <c r="O416" s="197"/>
      <c r="P416" s="197"/>
      <c r="Q416" s="197"/>
      <c r="R416" s="197"/>
      <c r="S416" s="197"/>
      <c r="T416" s="197"/>
      <c r="U416" s="198"/>
      <c r="V416" s="257"/>
      <c r="W416" s="258"/>
      <c r="X416" s="200"/>
      <c r="Y416" s="43"/>
      <c r="Z416" s="199"/>
      <c r="AA416" s="199"/>
      <c r="AB416" s="199"/>
      <c r="AC416" s="199"/>
      <c r="AD416" s="199"/>
      <c r="AE416" s="43"/>
      <c r="AF416" s="199"/>
      <c r="AG416" s="196"/>
      <c r="AH416" s="201"/>
      <c r="AI416" s="201"/>
      <c r="AJ416" s="201"/>
      <c r="AK416" s="43"/>
      <c r="AL416" s="43"/>
      <c r="AM416" s="43"/>
      <c r="AN416" s="64"/>
      <c r="AO416" s="64"/>
      <c r="AP416" s="202"/>
      <c r="AQ416" s="202"/>
      <c r="AR416" s="64"/>
    </row>
    <row r="417" spans="1:44" ht="15.75" customHeight="1" x14ac:dyDescent="0.2">
      <c r="A417" s="43"/>
      <c r="B417" s="43"/>
      <c r="C417" s="43"/>
      <c r="D417" s="43"/>
      <c r="E417" s="43"/>
      <c r="F417" s="43"/>
      <c r="G417" s="194"/>
      <c r="H417" s="194"/>
      <c r="I417" s="194"/>
      <c r="J417" s="196"/>
      <c r="K417" s="196"/>
      <c r="L417" s="196"/>
      <c r="M417" s="196"/>
      <c r="N417" s="196"/>
      <c r="O417" s="197"/>
      <c r="P417" s="197"/>
      <c r="Q417" s="197"/>
      <c r="R417" s="197"/>
      <c r="S417" s="197"/>
      <c r="T417" s="197"/>
      <c r="U417" s="198"/>
      <c r="V417" s="257"/>
      <c r="W417" s="258"/>
      <c r="X417" s="200"/>
      <c r="Y417" s="43"/>
      <c r="Z417" s="199"/>
      <c r="AA417" s="199"/>
      <c r="AB417" s="199"/>
      <c r="AC417" s="199"/>
      <c r="AD417" s="199"/>
      <c r="AE417" s="43"/>
      <c r="AF417" s="199"/>
      <c r="AG417" s="196"/>
      <c r="AH417" s="201"/>
      <c r="AI417" s="201"/>
      <c r="AJ417" s="201"/>
      <c r="AK417" s="43"/>
      <c r="AL417" s="43"/>
      <c r="AM417" s="43"/>
      <c r="AN417" s="64"/>
      <c r="AO417" s="64"/>
      <c r="AP417" s="202"/>
      <c r="AQ417" s="202"/>
      <c r="AR417" s="64"/>
    </row>
    <row r="418" spans="1:44" ht="15.75" customHeight="1" x14ac:dyDescent="0.2">
      <c r="A418" s="43"/>
      <c r="B418" s="43"/>
      <c r="C418" s="43"/>
      <c r="D418" s="43"/>
      <c r="E418" s="43"/>
      <c r="F418" s="43"/>
      <c r="G418" s="194"/>
      <c r="H418" s="194"/>
      <c r="I418" s="194"/>
      <c r="J418" s="196"/>
      <c r="K418" s="196"/>
      <c r="L418" s="196"/>
      <c r="M418" s="196"/>
      <c r="N418" s="196"/>
      <c r="O418" s="197"/>
      <c r="P418" s="197"/>
      <c r="Q418" s="197"/>
      <c r="R418" s="197"/>
      <c r="S418" s="197"/>
      <c r="T418" s="197"/>
      <c r="U418" s="198"/>
      <c r="V418" s="257"/>
      <c r="W418" s="258"/>
      <c r="X418" s="200"/>
      <c r="Y418" s="43"/>
      <c r="Z418" s="199"/>
      <c r="AA418" s="199"/>
      <c r="AB418" s="199"/>
      <c r="AC418" s="199"/>
      <c r="AD418" s="199"/>
      <c r="AE418" s="43"/>
      <c r="AF418" s="199"/>
      <c r="AG418" s="196"/>
      <c r="AH418" s="201"/>
      <c r="AI418" s="201"/>
      <c r="AJ418" s="201"/>
      <c r="AK418" s="43"/>
      <c r="AL418" s="43"/>
      <c r="AM418" s="43"/>
      <c r="AN418" s="64"/>
      <c r="AO418" s="64"/>
      <c r="AP418" s="202"/>
      <c r="AQ418" s="202"/>
      <c r="AR418" s="64"/>
    </row>
    <row r="419" spans="1:44" ht="15.75" customHeight="1" x14ac:dyDescent="0.2">
      <c r="A419" s="43"/>
      <c r="B419" s="43"/>
      <c r="C419" s="43"/>
      <c r="D419" s="43"/>
      <c r="E419" s="43"/>
      <c r="F419" s="43"/>
      <c r="G419" s="194"/>
      <c r="H419" s="194"/>
      <c r="I419" s="194"/>
      <c r="J419" s="196"/>
      <c r="K419" s="196"/>
      <c r="L419" s="196"/>
      <c r="M419" s="196"/>
      <c r="N419" s="196"/>
      <c r="O419" s="197"/>
      <c r="P419" s="197"/>
      <c r="Q419" s="197"/>
      <c r="R419" s="197"/>
      <c r="S419" s="197"/>
      <c r="T419" s="197"/>
      <c r="U419" s="198"/>
      <c r="V419" s="257"/>
      <c r="W419" s="258"/>
      <c r="X419" s="200"/>
      <c r="Y419" s="43"/>
      <c r="Z419" s="199"/>
      <c r="AA419" s="199"/>
      <c r="AB419" s="199"/>
      <c r="AC419" s="199"/>
      <c r="AD419" s="199"/>
      <c r="AE419" s="43"/>
      <c r="AF419" s="199"/>
      <c r="AG419" s="196"/>
      <c r="AH419" s="201"/>
      <c r="AI419" s="201"/>
      <c r="AJ419" s="201"/>
      <c r="AK419" s="43"/>
      <c r="AL419" s="43"/>
      <c r="AM419" s="43"/>
      <c r="AN419" s="64"/>
      <c r="AO419" s="64"/>
      <c r="AP419" s="202"/>
      <c r="AQ419" s="202"/>
      <c r="AR419" s="64"/>
    </row>
    <row r="420" spans="1:44" ht="15.75" customHeight="1" x14ac:dyDescent="0.2">
      <c r="A420" s="43"/>
      <c r="B420" s="43"/>
      <c r="C420" s="43"/>
      <c r="D420" s="43"/>
      <c r="E420" s="43"/>
      <c r="F420" s="43"/>
      <c r="G420" s="194"/>
      <c r="H420" s="194"/>
      <c r="I420" s="194"/>
      <c r="J420" s="196"/>
      <c r="K420" s="196"/>
      <c r="L420" s="196"/>
      <c r="M420" s="196"/>
      <c r="N420" s="196"/>
      <c r="O420" s="197"/>
      <c r="P420" s="197"/>
      <c r="Q420" s="197"/>
      <c r="R420" s="197"/>
      <c r="S420" s="197"/>
      <c r="T420" s="197"/>
      <c r="U420" s="198"/>
      <c r="V420" s="257"/>
      <c r="W420" s="258"/>
      <c r="X420" s="200"/>
      <c r="Y420" s="43"/>
      <c r="Z420" s="199"/>
      <c r="AA420" s="199"/>
      <c r="AB420" s="199"/>
      <c r="AC420" s="199"/>
      <c r="AD420" s="199"/>
      <c r="AE420" s="43"/>
      <c r="AF420" s="199"/>
      <c r="AG420" s="196"/>
      <c r="AH420" s="201"/>
      <c r="AI420" s="201"/>
      <c r="AJ420" s="201"/>
      <c r="AK420" s="43"/>
      <c r="AL420" s="43"/>
      <c r="AM420" s="43"/>
      <c r="AN420" s="64"/>
      <c r="AO420" s="64"/>
      <c r="AP420" s="202"/>
      <c r="AQ420" s="202"/>
      <c r="AR420" s="64"/>
    </row>
    <row r="421" spans="1:44" ht="15.75" customHeight="1" x14ac:dyDescent="0.2">
      <c r="A421" s="43"/>
      <c r="B421" s="43"/>
      <c r="C421" s="43"/>
      <c r="D421" s="43"/>
      <c r="E421" s="43"/>
      <c r="F421" s="43"/>
      <c r="G421" s="194"/>
      <c r="H421" s="194"/>
      <c r="I421" s="194"/>
      <c r="J421" s="196"/>
      <c r="K421" s="196"/>
      <c r="L421" s="196"/>
      <c r="M421" s="196"/>
      <c r="N421" s="196"/>
      <c r="O421" s="197"/>
      <c r="P421" s="197"/>
      <c r="Q421" s="197"/>
      <c r="R421" s="197"/>
      <c r="S421" s="197"/>
      <c r="T421" s="197"/>
      <c r="U421" s="198"/>
      <c r="V421" s="257"/>
      <c r="W421" s="258"/>
      <c r="X421" s="200"/>
      <c r="Y421" s="43"/>
      <c r="Z421" s="199"/>
      <c r="AA421" s="199"/>
      <c r="AB421" s="199"/>
      <c r="AC421" s="199"/>
      <c r="AD421" s="199"/>
      <c r="AE421" s="43"/>
      <c r="AF421" s="199"/>
      <c r="AG421" s="196"/>
      <c r="AH421" s="201"/>
      <c r="AI421" s="201"/>
      <c r="AJ421" s="201"/>
      <c r="AK421" s="43"/>
      <c r="AL421" s="43"/>
      <c r="AM421" s="43"/>
      <c r="AN421" s="64"/>
      <c r="AO421" s="64"/>
      <c r="AP421" s="202"/>
      <c r="AQ421" s="202"/>
      <c r="AR421" s="64"/>
    </row>
    <row r="422" spans="1:44" ht="15.75" customHeight="1" x14ac:dyDescent="0.2">
      <c r="A422" s="43"/>
      <c r="B422" s="43"/>
      <c r="C422" s="43"/>
      <c r="D422" s="43"/>
      <c r="E422" s="43"/>
      <c r="F422" s="43"/>
      <c r="G422" s="194"/>
      <c r="H422" s="194"/>
      <c r="I422" s="194"/>
      <c r="J422" s="196"/>
      <c r="K422" s="196"/>
      <c r="L422" s="196"/>
      <c r="M422" s="196"/>
      <c r="N422" s="196"/>
      <c r="O422" s="197"/>
      <c r="P422" s="197"/>
      <c r="Q422" s="197"/>
      <c r="R422" s="197"/>
      <c r="S422" s="197"/>
      <c r="T422" s="197"/>
      <c r="U422" s="198"/>
      <c r="V422" s="257"/>
      <c r="W422" s="258"/>
      <c r="X422" s="200"/>
      <c r="Y422" s="43"/>
      <c r="Z422" s="199"/>
      <c r="AA422" s="199"/>
      <c r="AB422" s="199"/>
      <c r="AC422" s="199"/>
      <c r="AD422" s="199"/>
      <c r="AE422" s="43"/>
      <c r="AF422" s="199"/>
      <c r="AG422" s="196"/>
      <c r="AH422" s="201"/>
      <c r="AI422" s="201"/>
      <c r="AJ422" s="201"/>
      <c r="AK422" s="43"/>
      <c r="AL422" s="43"/>
      <c r="AM422" s="43"/>
      <c r="AN422" s="64"/>
      <c r="AO422" s="64"/>
      <c r="AP422" s="202"/>
      <c r="AQ422" s="202"/>
      <c r="AR422" s="64"/>
    </row>
    <row r="423" spans="1:44" ht="15.75" customHeight="1" x14ac:dyDescent="0.2">
      <c r="A423" s="43"/>
      <c r="B423" s="43"/>
      <c r="C423" s="43"/>
      <c r="D423" s="43"/>
      <c r="E423" s="43"/>
      <c r="F423" s="43"/>
      <c r="G423" s="194"/>
      <c r="H423" s="194"/>
      <c r="I423" s="194"/>
      <c r="J423" s="196"/>
      <c r="K423" s="196"/>
      <c r="L423" s="196"/>
      <c r="M423" s="196"/>
      <c r="N423" s="196"/>
      <c r="O423" s="197"/>
      <c r="P423" s="197"/>
      <c r="Q423" s="197"/>
      <c r="R423" s="197"/>
      <c r="S423" s="197"/>
      <c r="T423" s="197"/>
      <c r="U423" s="198"/>
      <c r="V423" s="257"/>
      <c r="W423" s="258"/>
      <c r="X423" s="200"/>
      <c r="Y423" s="43"/>
      <c r="Z423" s="199"/>
      <c r="AA423" s="199"/>
      <c r="AB423" s="199"/>
      <c r="AC423" s="199"/>
      <c r="AD423" s="199"/>
      <c r="AE423" s="43"/>
      <c r="AF423" s="199"/>
      <c r="AG423" s="196"/>
      <c r="AH423" s="201"/>
      <c r="AI423" s="201"/>
      <c r="AJ423" s="201"/>
      <c r="AK423" s="43"/>
      <c r="AL423" s="43"/>
      <c r="AM423" s="43"/>
      <c r="AN423" s="64"/>
      <c r="AO423" s="64"/>
      <c r="AP423" s="202"/>
      <c r="AQ423" s="202"/>
      <c r="AR423" s="64"/>
    </row>
    <row r="424" spans="1:44" ht="15.75" customHeight="1" x14ac:dyDescent="0.2">
      <c r="A424" s="43"/>
      <c r="B424" s="43"/>
      <c r="C424" s="43"/>
      <c r="D424" s="43"/>
      <c r="E424" s="43"/>
      <c r="F424" s="43"/>
      <c r="G424" s="194"/>
      <c r="H424" s="194"/>
      <c r="I424" s="194"/>
      <c r="J424" s="196"/>
      <c r="K424" s="196"/>
      <c r="L424" s="196"/>
      <c r="M424" s="196"/>
      <c r="N424" s="196"/>
      <c r="O424" s="197"/>
      <c r="P424" s="197"/>
      <c r="Q424" s="197"/>
      <c r="R424" s="197"/>
      <c r="S424" s="197"/>
      <c r="T424" s="197"/>
      <c r="U424" s="198"/>
      <c r="V424" s="257"/>
      <c r="W424" s="258"/>
      <c r="X424" s="200"/>
      <c r="Y424" s="43"/>
      <c r="Z424" s="199"/>
      <c r="AA424" s="199"/>
      <c r="AB424" s="199"/>
      <c r="AC424" s="199"/>
      <c r="AD424" s="199"/>
      <c r="AE424" s="43"/>
      <c r="AF424" s="199"/>
      <c r="AG424" s="196"/>
      <c r="AH424" s="201"/>
      <c r="AI424" s="201"/>
      <c r="AJ424" s="201"/>
      <c r="AK424" s="43"/>
      <c r="AL424" s="43"/>
      <c r="AM424" s="43"/>
      <c r="AN424" s="64"/>
      <c r="AO424" s="64"/>
      <c r="AP424" s="202"/>
      <c r="AQ424" s="202"/>
      <c r="AR424" s="64"/>
    </row>
    <row r="425" spans="1:44" ht="15.75" customHeight="1" x14ac:dyDescent="0.2">
      <c r="A425" s="43"/>
      <c r="B425" s="43"/>
      <c r="C425" s="43"/>
      <c r="D425" s="43"/>
      <c r="E425" s="43"/>
      <c r="F425" s="43"/>
      <c r="G425" s="194"/>
      <c r="H425" s="194"/>
      <c r="I425" s="194"/>
      <c r="J425" s="196"/>
      <c r="K425" s="196"/>
      <c r="L425" s="196"/>
      <c r="M425" s="196"/>
      <c r="N425" s="196"/>
      <c r="O425" s="197"/>
      <c r="P425" s="197"/>
      <c r="Q425" s="197"/>
      <c r="R425" s="197"/>
      <c r="S425" s="197"/>
      <c r="T425" s="197"/>
      <c r="U425" s="198"/>
      <c r="V425" s="257"/>
      <c r="W425" s="258"/>
      <c r="X425" s="200"/>
      <c r="Y425" s="43"/>
      <c r="Z425" s="199"/>
      <c r="AA425" s="199"/>
      <c r="AB425" s="199"/>
      <c r="AC425" s="199"/>
      <c r="AD425" s="199"/>
      <c r="AE425" s="43"/>
      <c r="AF425" s="199"/>
      <c r="AG425" s="196"/>
      <c r="AH425" s="201"/>
      <c r="AI425" s="201"/>
      <c r="AJ425" s="201"/>
      <c r="AK425" s="43"/>
      <c r="AL425" s="43"/>
      <c r="AM425" s="43"/>
      <c r="AN425" s="64"/>
      <c r="AO425" s="64"/>
      <c r="AP425" s="202"/>
      <c r="AQ425" s="202"/>
      <c r="AR425" s="64"/>
    </row>
    <row r="426" spans="1:44" ht="15.75" customHeight="1" x14ac:dyDescent="0.2">
      <c r="A426" s="43"/>
      <c r="B426" s="43"/>
      <c r="C426" s="43"/>
      <c r="D426" s="43"/>
      <c r="E426" s="43"/>
      <c r="F426" s="43"/>
      <c r="G426" s="194"/>
      <c r="H426" s="194"/>
      <c r="I426" s="194"/>
      <c r="J426" s="196"/>
      <c r="K426" s="196"/>
      <c r="L426" s="196"/>
      <c r="M426" s="196"/>
      <c r="N426" s="196"/>
      <c r="O426" s="197"/>
      <c r="P426" s="197"/>
      <c r="Q426" s="197"/>
      <c r="R426" s="197"/>
      <c r="S426" s="197"/>
      <c r="T426" s="197"/>
      <c r="U426" s="198"/>
      <c r="V426" s="257"/>
      <c r="W426" s="258"/>
      <c r="X426" s="200"/>
      <c r="Y426" s="43"/>
      <c r="Z426" s="199"/>
      <c r="AA426" s="199"/>
      <c r="AB426" s="199"/>
      <c r="AC426" s="199"/>
      <c r="AD426" s="199"/>
      <c r="AE426" s="43"/>
      <c r="AF426" s="199"/>
      <c r="AG426" s="196"/>
      <c r="AH426" s="201"/>
      <c r="AI426" s="201"/>
      <c r="AJ426" s="201"/>
      <c r="AK426" s="43"/>
      <c r="AL426" s="43"/>
      <c r="AM426" s="43"/>
      <c r="AN426" s="64"/>
      <c r="AO426" s="64"/>
      <c r="AP426" s="202"/>
      <c r="AQ426" s="202"/>
      <c r="AR426" s="64"/>
    </row>
    <row r="427" spans="1:44" ht="15.75" customHeight="1" x14ac:dyDescent="0.2">
      <c r="A427" s="43"/>
      <c r="B427" s="43"/>
      <c r="C427" s="43"/>
      <c r="D427" s="43"/>
      <c r="E427" s="43"/>
      <c r="F427" s="43"/>
      <c r="G427" s="194"/>
      <c r="H427" s="194"/>
      <c r="I427" s="194"/>
      <c r="J427" s="196"/>
      <c r="K427" s="196"/>
      <c r="L427" s="196"/>
      <c r="M427" s="196"/>
      <c r="N427" s="196"/>
      <c r="O427" s="197"/>
      <c r="P427" s="197"/>
      <c r="Q427" s="197"/>
      <c r="R427" s="197"/>
      <c r="S427" s="197"/>
      <c r="T427" s="197"/>
      <c r="U427" s="198"/>
      <c r="V427" s="257"/>
      <c r="W427" s="258"/>
      <c r="X427" s="200"/>
      <c r="Y427" s="43"/>
      <c r="Z427" s="199"/>
      <c r="AA427" s="199"/>
      <c r="AB427" s="199"/>
      <c r="AC427" s="199"/>
      <c r="AD427" s="199"/>
      <c r="AE427" s="43"/>
      <c r="AF427" s="199"/>
      <c r="AG427" s="196"/>
      <c r="AH427" s="201"/>
      <c r="AI427" s="201"/>
      <c r="AJ427" s="201"/>
      <c r="AK427" s="43"/>
      <c r="AL427" s="43"/>
      <c r="AM427" s="43"/>
      <c r="AN427" s="64"/>
      <c r="AO427" s="64"/>
      <c r="AP427" s="202"/>
      <c r="AQ427" s="202"/>
      <c r="AR427" s="64"/>
    </row>
    <row r="428" spans="1:44" ht="15.75" customHeight="1" x14ac:dyDescent="0.2">
      <c r="A428" s="43"/>
      <c r="B428" s="43"/>
      <c r="C428" s="43"/>
      <c r="D428" s="43"/>
      <c r="E428" s="43"/>
      <c r="F428" s="43"/>
      <c r="G428" s="194"/>
      <c r="H428" s="194"/>
      <c r="I428" s="194"/>
      <c r="J428" s="196"/>
      <c r="K428" s="196"/>
      <c r="L428" s="196"/>
      <c r="M428" s="196"/>
      <c r="N428" s="196"/>
      <c r="O428" s="197"/>
      <c r="P428" s="197"/>
      <c r="Q428" s="197"/>
      <c r="R428" s="197"/>
      <c r="S428" s="197"/>
      <c r="T428" s="197"/>
      <c r="U428" s="198"/>
      <c r="V428" s="257"/>
      <c r="W428" s="258"/>
      <c r="X428" s="200"/>
      <c r="Y428" s="43"/>
      <c r="Z428" s="199"/>
      <c r="AA428" s="199"/>
      <c r="AB428" s="199"/>
      <c r="AC428" s="199"/>
      <c r="AD428" s="199"/>
      <c r="AE428" s="43"/>
      <c r="AF428" s="199"/>
      <c r="AG428" s="196"/>
      <c r="AH428" s="201"/>
      <c r="AI428" s="201"/>
      <c r="AJ428" s="201"/>
      <c r="AK428" s="43"/>
      <c r="AL428" s="43"/>
      <c r="AM428" s="43"/>
      <c r="AN428" s="64"/>
      <c r="AO428" s="64"/>
      <c r="AP428" s="202"/>
      <c r="AQ428" s="202"/>
      <c r="AR428" s="64"/>
    </row>
    <row r="429" spans="1:44" ht="15.75" customHeight="1" x14ac:dyDescent="0.2">
      <c r="A429" s="43"/>
      <c r="B429" s="43"/>
      <c r="C429" s="43"/>
      <c r="D429" s="43"/>
      <c r="E429" s="43"/>
      <c r="F429" s="43"/>
      <c r="G429" s="194"/>
      <c r="H429" s="194"/>
      <c r="I429" s="194"/>
      <c r="J429" s="196"/>
      <c r="K429" s="196"/>
      <c r="L429" s="196"/>
      <c r="M429" s="196"/>
      <c r="N429" s="196"/>
      <c r="O429" s="197"/>
      <c r="P429" s="197"/>
      <c r="Q429" s="197"/>
      <c r="R429" s="197"/>
      <c r="S429" s="197"/>
      <c r="T429" s="197"/>
      <c r="U429" s="198"/>
      <c r="V429" s="257"/>
      <c r="W429" s="258"/>
      <c r="X429" s="200"/>
      <c r="Y429" s="43"/>
      <c r="Z429" s="199"/>
      <c r="AA429" s="199"/>
      <c r="AB429" s="199"/>
      <c r="AC429" s="199"/>
      <c r="AD429" s="199"/>
      <c r="AE429" s="43"/>
      <c r="AF429" s="199"/>
      <c r="AG429" s="196"/>
      <c r="AH429" s="201"/>
      <c r="AI429" s="201"/>
      <c r="AJ429" s="201"/>
      <c r="AK429" s="43"/>
      <c r="AL429" s="43"/>
      <c r="AM429" s="43"/>
      <c r="AN429" s="64"/>
      <c r="AO429" s="64"/>
      <c r="AP429" s="202"/>
      <c r="AQ429" s="202"/>
      <c r="AR429" s="64"/>
    </row>
    <row r="430" spans="1:44" ht="15.75" customHeight="1" x14ac:dyDescent="0.2">
      <c r="A430" s="43"/>
      <c r="B430" s="43"/>
      <c r="C430" s="43"/>
      <c r="D430" s="43"/>
      <c r="E430" s="43"/>
      <c r="F430" s="43"/>
      <c r="G430" s="194"/>
      <c r="H430" s="194"/>
      <c r="I430" s="194"/>
      <c r="J430" s="196"/>
      <c r="K430" s="196"/>
      <c r="L430" s="196"/>
      <c r="M430" s="196"/>
      <c r="N430" s="196"/>
      <c r="O430" s="197"/>
      <c r="P430" s="197"/>
      <c r="Q430" s="197"/>
      <c r="R430" s="197"/>
      <c r="S430" s="197"/>
      <c r="T430" s="197"/>
      <c r="U430" s="198"/>
      <c r="V430" s="257"/>
      <c r="W430" s="258"/>
      <c r="X430" s="200"/>
      <c r="Y430" s="43"/>
      <c r="Z430" s="199"/>
      <c r="AA430" s="199"/>
      <c r="AB430" s="199"/>
      <c r="AC430" s="199"/>
      <c r="AD430" s="199"/>
      <c r="AE430" s="43"/>
      <c r="AF430" s="199"/>
      <c r="AG430" s="196"/>
      <c r="AH430" s="201"/>
      <c r="AI430" s="201"/>
      <c r="AJ430" s="201"/>
      <c r="AK430" s="43"/>
      <c r="AL430" s="43"/>
      <c r="AM430" s="43"/>
      <c r="AN430" s="64"/>
      <c r="AO430" s="64"/>
      <c r="AP430" s="202"/>
      <c r="AQ430" s="202"/>
      <c r="AR430" s="64"/>
    </row>
    <row r="431" spans="1:44" ht="15.75" customHeight="1" x14ac:dyDescent="0.2">
      <c r="A431" s="43"/>
      <c r="B431" s="43"/>
      <c r="C431" s="43"/>
      <c r="D431" s="43"/>
      <c r="E431" s="43"/>
      <c r="F431" s="43"/>
      <c r="G431" s="194"/>
      <c r="H431" s="194"/>
      <c r="I431" s="194"/>
      <c r="J431" s="196"/>
      <c r="K431" s="196"/>
      <c r="L431" s="196"/>
      <c r="M431" s="196"/>
      <c r="N431" s="196"/>
      <c r="O431" s="197"/>
      <c r="P431" s="197"/>
      <c r="Q431" s="197"/>
      <c r="R431" s="197"/>
      <c r="S431" s="197"/>
      <c r="T431" s="197"/>
      <c r="U431" s="198"/>
      <c r="V431" s="257"/>
      <c r="W431" s="258"/>
      <c r="X431" s="200"/>
      <c r="Y431" s="43"/>
      <c r="Z431" s="199"/>
      <c r="AA431" s="199"/>
      <c r="AB431" s="199"/>
      <c r="AC431" s="199"/>
      <c r="AD431" s="199"/>
      <c r="AE431" s="43"/>
      <c r="AF431" s="199"/>
      <c r="AG431" s="196"/>
      <c r="AH431" s="201"/>
      <c r="AI431" s="201"/>
      <c r="AJ431" s="201"/>
      <c r="AK431" s="43"/>
      <c r="AL431" s="43"/>
      <c r="AM431" s="43"/>
      <c r="AN431" s="64"/>
      <c r="AO431" s="64"/>
      <c r="AP431" s="202"/>
      <c r="AQ431" s="202"/>
      <c r="AR431" s="64"/>
    </row>
    <row r="432" spans="1:44" ht="15.75" customHeight="1" x14ac:dyDescent="0.2">
      <c r="A432" s="43"/>
      <c r="B432" s="43"/>
      <c r="C432" s="43"/>
      <c r="D432" s="43"/>
      <c r="E432" s="43"/>
      <c r="F432" s="43"/>
      <c r="G432" s="194"/>
      <c r="H432" s="194"/>
      <c r="I432" s="194"/>
      <c r="J432" s="196"/>
      <c r="K432" s="196"/>
      <c r="L432" s="196"/>
      <c r="M432" s="196"/>
      <c r="N432" s="196"/>
      <c r="O432" s="197"/>
      <c r="P432" s="197"/>
      <c r="Q432" s="197"/>
      <c r="R432" s="197"/>
      <c r="S432" s="197"/>
      <c r="T432" s="197"/>
      <c r="U432" s="198"/>
      <c r="V432" s="257"/>
      <c r="W432" s="258"/>
      <c r="X432" s="200"/>
      <c r="Y432" s="43"/>
      <c r="Z432" s="199"/>
      <c r="AA432" s="199"/>
      <c r="AB432" s="199"/>
      <c r="AC432" s="199"/>
      <c r="AD432" s="199"/>
      <c r="AE432" s="43"/>
      <c r="AF432" s="199"/>
      <c r="AG432" s="196"/>
      <c r="AH432" s="201"/>
      <c r="AI432" s="201"/>
      <c r="AJ432" s="201"/>
      <c r="AK432" s="43"/>
      <c r="AL432" s="43"/>
      <c r="AM432" s="43"/>
      <c r="AN432" s="64"/>
      <c r="AO432" s="64"/>
      <c r="AP432" s="202"/>
      <c r="AQ432" s="202"/>
      <c r="AR432" s="64"/>
    </row>
    <row r="433" spans="1:44" ht="15.75" customHeight="1" x14ac:dyDescent="0.2">
      <c r="A433" s="43"/>
      <c r="B433" s="43"/>
      <c r="C433" s="43"/>
      <c r="D433" s="43"/>
      <c r="E433" s="43"/>
      <c r="F433" s="43"/>
      <c r="G433" s="194"/>
      <c r="H433" s="194"/>
      <c r="I433" s="194"/>
      <c r="J433" s="196"/>
      <c r="K433" s="196"/>
      <c r="L433" s="196"/>
      <c r="M433" s="196"/>
      <c r="N433" s="196"/>
      <c r="O433" s="197"/>
      <c r="P433" s="197"/>
      <c r="Q433" s="197"/>
      <c r="R433" s="197"/>
      <c r="S433" s="197"/>
      <c r="T433" s="197"/>
      <c r="U433" s="198"/>
      <c r="V433" s="257"/>
      <c r="W433" s="258"/>
      <c r="X433" s="200"/>
      <c r="Y433" s="43"/>
      <c r="Z433" s="199"/>
      <c r="AA433" s="199"/>
      <c r="AB433" s="199"/>
      <c r="AC433" s="199"/>
      <c r="AD433" s="199"/>
      <c r="AE433" s="43"/>
      <c r="AF433" s="199"/>
      <c r="AG433" s="196"/>
      <c r="AH433" s="201"/>
      <c r="AI433" s="201"/>
      <c r="AJ433" s="201"/>
      <c r="AK433" s="43"/>
      <c r="AL433" s="43"/>
      <c r="AM433" s="43"/>
      <c r="AN433" s="64"/>
      <c r="AO433" s="64"/>
      <c r="AP433" s="202"/>
      <c r="AQ433" s="202"/>
      <c r="AR433" s="64"/>
    </row>
    <row r="434" spans="1:44" ht="15.75" customHeight="1" x14ac:dyDescent="0.2">
      <c r="A434" s="43"/>
      <c r="B434" s="43"/>
      <c r="C434" s="43"/>
      <c r="D434" s="43"/>
      <c r="E434" s="43"/>
      <c r="F434" s="43"/>
      <c r="G434" s="194"/>
      <c r="H434" s="194"/>
      <c r="I434" s="194"/>
      <c r="J434" s="196"/>
      <c r="K434" s="196"/>
      <c r="L434" s="196"/>
      <c r="M434" s="196"/>
      <c r="N434" s="196"/>
      <c r="O434" s="197"/>
      <c r="P434" s="197"/>
      <c r="Q434" s="197"/>
      <c r="R434" s="197"/>
      <c r="S434" s="197"/>
      <c r="T434" s="197"/>
      <c r="U434" s="198"/>
      <c r="V434" s="257"/>
      <c r="W434" s="258"/>
      <c r="X434" s="200"/>
      <c r="Y434" s="43"/>
      <c r="Z434" s="199"/>
      <c r="AA434" s="199"/>
      <c r="AB434" s="199"/>
      <c r="AC434" s="199"/>
      <c r="AD434" s="199"/>
      <c r="AE434" s="43"/>
      <c r="AF434" s="199"/>
      <c r="AG434" s="196"/>
      <c r="AH434" s="201"/>
      <c r="AI434" s="201"/>
      <c r="AJ434" s="201"/>
      <c r="AK434" s="43"/>
      <c r="AL434" s="43"/>
      <c r="AM434" s="43"/>
      <c r="AN434" s="64"/>
      <c r="AO434" s="64"/>
      <c r="AP434" s="202"/>
      <c r="AQ434" s="202"/>
      <c r="AR434" s="64"/>
    </row>
    <row r="435" spans="1:44" ht="15.75" customHeight="1" x14ac:dyDescent="0.2">
      <c r="A435" s="43"/>
      <c r="B435" s="43"/>
      <c r="C435" s="43"/>
      <c r="D435" s="43"/>
      <c r="E435" s="43"/>
      <c r="F435" s="43"/>
      <c r="G435" s="194"/>
      <c r="H435" s="194"/>
      <c r="I435" s="194"/>
      <c r="J435" s="196"/>
      <c r="K435" s="196"/>
      <c r="L435" s="196"/>
      <c r="M435" s="196"/>
      <c r="N435" s="196"/>
      <c r="O435" s="197"/>
      <c r="P435" s="197"/>
      <c r="Q435" s="197"/>
      <c r="R435" s="197"/>
      <c r="S435" s="197"/>
      <c r="T435" s="197"/>
      <c r="U435" s="198"/>
      <c r="V435" s="257"/>
      <c r="W435" s="258"/>
      <c r="X435" s="200"/>
      <c r="Y435" s="43"/>
      <c r="Z435" s="199"/>
      <c r="AA435" s="199"/>
      <c r="AB435" s="199"/>
      <c r="AC435" s="199"/>
      <c r="AD435" s="199"/>
      <c r="AE435" s="43"/>
      <c r="AF435" s="199"/>
      <c r="AG435" s="196"/>
      <c r="AH435" s="201"/>
      <c r="AI435" s="201"/>
      <c r="AJ435" s="201"/>
      <c r="AK435" s="43"/>
      <c r="AL435" s="43"/>
      <c r="AM435" s="43"/>
      <c r="AN435" s="64"/>
      <c r="AO435" s="64"/>
      <c r="AP435" s="202"/>
      <c r="AQ435" s="202"/>
      <c r="AR435" s="64"/>
    </row>
    <row r="436" spans="1:44" ht="15.75" customHeight="1" x14ac:dyDescent="0.2">
      <c r="A436" s="43"/>
      <c r="B436" s="43"/>
      <c r="C436" s="43"/>
      <c r="D436" s="43"/>
      <c r="E436" s="43"/>
      <c r="F436" s="43"/>
      <c r="G436" s="194"/>
      <c r="H436" s="194"/>
      <c r="I436" s="194"/>
      <c r="J436" s="196"/>
      <c r="K436" s="196"/>
      <c r="L436" s="196"/>
      <c r="M436" s="196"/>
      <c r="N436" s="196"/>
      <c r="O436" s="197"/>
      <c r="P436" s="197"/>
      <c r="Q436" s="197"/>
      <c r="R436" s="197"/>
      <c r="S436" s="197"/>
      <c r="T436" s="197"/>
      <c r="U436" s="198"/>
      <c r="V436" s="257"/>
      <c r="W436" s="258"/>
      <c r="X436" s="200"/>
      <c r="Y436" s="43"/>
      <c r="Z436" s="199"/>
      <c r="AA436" s="199"/>
      <c r="AB436" s="199"/>
      <c r="AC436" s="199"/>
      <c r="AD436" s="199"/>
      <c r="AE436" s="43"/>
      <c r="AF436" s="199"/>
      <c r="AG436" s="196"/>
      <c r="AH436" s="201"/>
      <c r="AI436" s="201"/>
      <c r="AJ436" s="201"/>
      <c r="AK436" s="43"/>
      <c r="AL436" s="43"/>
      <c r="AM436" s="43"/>
      <c r="AN436" s="64"/>
      <c r="AO436" s="64"/>
      <c r="AP436" s="202"/>
      <c r="AQ436" s="202"/>
      <c r="AR436" s="64"/>
    </row>
    <row r="437" spans="1:44" ht="15.75" customHeight="1" x14ac:dyDescent="0.2">
      <c r="A437" s="43"/>
      <c r="B437" s="43"/>
      <c r="C437" s="43"/>
      <c r="D437" s="43"/>
      <c r="E437" s="43"/>
      <c r="F437" s="43"/>
      <c r="G437" s="194"/>
      <c r="H437" s="194"/>
      <c r="I437" s="194"/>
      <c r="J437" s="196"/>
      <c r="K437" s="196"/>
      <c r="L437" s="196"/>
      <c r="M437" s="196"/>
      <c r="N437" s="196"/>
      <c r="O437" s="197"/>
      <c r="P437" s="197"/>
      <c r="Q437" s="197"/>
      <c r="R437" s="197"/>
      <c r="S437" s="197"/>
      <c r="T437" s="197"/>
      <c r="U437" s="198"/>
      <c r="V437" s="257"/>
      <c r="W437" s="258"/>
      <c r="X437" s="200"/>
      <c r="Y437" s="43"/>
      <c r="Z437" s="199"/>
      <c r="AA437" s="199"/>
      <c r="AB437" s="199"/>
      <c r="AC437" s="199"/>
      <c r="AD437" s="199"/>
      <c r="AE437" s="43"/>
      <c r="AF437" s="199"/>
      <c r="AG437" s="196"/>
      <c r="AH437" s="201"/>
      <c r="AI437" s="201"/>
      <c r="AJ437" s="201"/>
      <c r="AK437" s="43"/>
      <c r="AL437" s="43"/>
      <c r="AM437" s="43"/>
      <c r="AN437" s="64"/>
      <c r="AO437" s="64"/>
      <c r="AP437" s="202"/>
      <c r="AQ437" s="202"/>
      <c r="AR437" s="64"/>
    </row>
    <row r="438" spans="1:44" ht="15.75" customHeight="1" x14ac:dyDescent="0.2">
      <c r="A438" s="43"/>
      <c r="B438" s="43"/>
      <c r="C438" s="43"/>
      <c r="D438" s="43"/>
      <c r="E438" s="43"/>
      <c r="F438" s="43"/>
      <c r="G438" s="194"/>
      <c r="H438" s="194"/>
      <c r="I438" s="194"/>
      <c r="J438" s="196"/>
      <c r="K438" s="196"/>
      <c r="L438" s="196"/>
      <c r="M438" s="196"/>
      <c r="N438" s="196"/>
      <c r="O438" s="197"/>
      <c r="P438" s="197"/>
      <c r="Q438" s="197"/>
      <c r="R438" s="197"/>
      <c r="S438" s="197"/>
      <c r="T438" s="197"/>
      <c r="U438" s="198"/>
      <c r="V438" s="257"/>
      <c r="W438" s="258"/>
      <c r="X438" s="200"/>
      <c r="Y438" s="43"/>
      <c r="Z438" s="199"/>
      <c r="AA438" s="199"/>
      <c r="AB438" s="199"/>
      <c r="AC438" s="199"/>
      <c r="AD438" s="199"/>
      <c r="AE438" s="43"/>
      <c r="AF438" s="199"/>
      <c r="AG438" s="196"/>
      <c r="AH438" s="201"/>
      <c r="AI438" s="201"/>
      <c r="AJ438" s="201"/>
      <c r="AK438" s="43"/>
      <c r="AL438" s="43"/>
      <c r="AM438" s="43"/>
      <c r="AN438" s="64"/>
      <c r="AO438" s="64"/>
      <c r="AP438" s="202"/>
      <c r="AQ438" s="202"/>
      <c r="AR438" s="64"/>
    </row>
    <row r="439" spans="1:44" ht="15.75" customHeight="1" x14ac:dyDescent="0.2">
      <c r="A439" s="43"/>
      <c r="B439" s="43"/>
      <c r="C439" s="43"/>
      <c r="D439" s="43"/>
      <c r="E439" s="43"/>
      <c r="F439" s="43"/>
      <c r="G439" s="194"/>
      <c r="H439" s="194"/>
      <c r="I439" s="194"/>
      <c r="J439" s="196"/>
      <c r="K439" s="196"/>
      <c r="L439" s="196"/>
      <c r="M439" s="196"/>
      <c r="N439" s="196"/>
      <c r="O439" s="197"/>
      <c r="P439" s="197"/>
      <c r="Q439" s="197"/>
      <c r="R439" s="197"/>
      <c r="S439" s="197"/>
      <c r="T439" s="197"/>
      <c r="U439" s="198"/>
      <c r="V439" s="257"/>
      <c r="W439" s="258"/>
      <c r="X439" s="200"/>
      <c r="Y439" s="43"/>
      <c r="Z439" s="199"/>
      <c r="AA439" s="199"/>
      <c r="AB439" s="199"/>
      <c r="AC439" s="199"/>
      <c r="AD439" s="199"/>
      <c r="AE439" s="43"/>
      <c r="AF439" s="199"/>
      <c r="AG439" s="196"/>
      <c r="AH439" s="201"/>
      <c r="AI439" s="201"/>
      <c r="AJ439" s="201"/>
      <c r="AK439" s="43"/>
      <c r="AL439" s="43"/>
      <c r="AM439" s="43"/>
      <c r="AN439" s="64"/>
      <c r="AO439" s="64"/>
      <c r="AP439" s="202"/>
      <c r="AQ439" s="202"/>
      <c r="AR439" s="64"/>
    </row>
    <row r="440" spans="1:44" ht="15.75" customHeight="1" x14ac:dyDescent="0.2">
      <c r="A440" s="43"/>
      <c r="B440" s="43"/>
      <c r="C440" s="43"/>
      <c r="D440" s="43"/>
      <c r="E440" s="43"/>
      <c r="F440" s="43"/>
      <c r="G440" s="194"/>
      <c r="H440" s="194"/>
      <c r="I440" s="194"/>
      <c r="J440" s="196"/>
      <c r="K440" s="196"/>
      <c r="L440" s="196"/>
      <c r="M440" s="196"/>
      <c r="N440" s="196"/>
      <c r="O440" s="197"/>
      <c r="P440" s="197"/>
      <c r="Q440" s="197"/>
      <c r="R440" s="197"/>
      <c r="S440" s="197"/>
      <c r="T440" s="197"/>
      <c r="U440" s="198"/>
      <c r="V440" s="257"/>
      <c r="W440" s="258"/>
      <c r="X440" s="200"/>
      <c r="Y440" s="43"/>
      <c r="Z440" s="199"/>
      <c r="AA440" s="199"/>
      <c r="AB440" s="199"/>
      <c r="AC440" s="199"/>
      <c r="AD440" s="199"/>
      <c r="AE440" s="43"/>
      <c r="AF440" s="199"/>
      <c r="AG440" s="196"/>
      <c r="AH440" s="201"/>
      <c r="AI440" s="201"/>
      <c r="AJ440" s="201"/>
      <c r="AK440" s="43"/>
      <c r="AL440" s="43"/>
      <c r="AM440" s="43"/>
      <c r="AN440" s="64"/>
      <c r="AO440" s="64"/>
      <c r="AP440" s="202"/>
      <c r="AQ440" s="202"/>
      <c r="AR440" s="64"/>
    </row>
    <row r="441" spans="1:44" ht="15.75" customHeight="1" x14ac:dyDescent="0.2">
      <c r="A441" s="43"/>
      <c r="B441" s="43"/>
      <c r="C441" s="43"/>
      <c r="D441" s="43"/>
      <c r="E441" s="43"/>
      <c r="F441" s="43"/>
      <c r="G441" s="194"/>
      <c r="H441" s="194"/>
      <c r="I441" s="194"/>
      <c r="J441" s="196"/>
      <c r="K441" s="196"/>
      <c r="L441" s="196"/>
      <c r="M441" s="196"/>
      <c r="N441" s="196"/>
      <c r="O441" s="197"/>
      <c r="P441" s="197"/>
      <c r="Q441" s="197"/>
      <c r="R441" s="197"/>
      <c r="S441" s="197"/>
      <c r="T441" s="197"/>
      <c r="U441" s="198"/>
      <c r="V441" s="257"/>
      <c r="W441" s="258"/>
      <c r="X441" s="200"/>
      <c r="Y441" s="43"/>
      <c r="Z441" s="199"/>
      <c r="AA441" s="199"/>
      <c r="AB441" s="199"/>
      <c r="AC441" s="199"/>
      <c r="AD441" s="199"/>
      <c r="AE441" s="43"/>
      <c r="AF441" s="199"/>
      <c r="AG441" s="196"/>
      <c r="AH441" s="201"/>
      <c r="AI441" s="201"/>
      <c r="AJ441" s="201"/>
      <c r="AK441" s="43"/>
      <c r="AL441" s="43"/>
      <c r="AM441" s="43"/>
      <c r="AN441" s="64"/>
      <c r="AO441" s="64"/>
      <c r="AP441" s="202"/>
      <c r="AQ441" s="202"/>
      <c r="AR441" s="64"/>
    </row>
    <row r="442" spans="1:44" ht="15.75" customHeight="1" x14ac:dyDescent="0.2">
      <c r="A442" s="43"/>
      <c r="B442" s="43"/>
      <c r="C442" s="43"/>
      <c r="D442" s="43"/>
      <c r="E442" s="43"/>
      <c r="F442" s="43"/>
      <c r="G442" s="194"/>
      <c r="H442" s="194"/>
      <c r="I442" s="194"/>
      <c r="J442" s="196"/>
      <c r="K442" s="196"/>
      <c r="L442" s="196"/>
      <c r="M442" s="196"/>
      <c r="N442" s="196"/>
      <c r="O442" s="197"/>
      <c r="P442" s="197"/>
      <c r="Q442" s="197"/>
      <c r="R442" s="197"/>
      <c r="S442" s="197"/>
      <c r="T442" s="197"/>
      <c r="U442" s="198"/>
      <c r="V442" s="257"/>
      <c r="W442" s="258"/>
      <c r="X442" s="200"/>
      <c r="Y442" s="43"/>
      <c r="Z442" s="199"/>
      <c r="AA442" s="199"/>
      <c r="AB442" s="199"/>
      <c r="AC442" s="199"/>
      <c r="AD442" s="199"/>
      <c r="AE442" s="43"/>
      <c r="AF442" s="199"/>
      <c r="AG442" s="196"/>
      <c r="AH442" s="201"/>
      <c r="AI442" s="201"/>
      <c r="AJ442" s="201"/>
      <c r="AK442" s="43"/>
      <c r="AL442" s="43"/>
      <c r="AM442" s="43"/>
      <c r="AN442" s="64"/>
      <c r="AO442" s="64"/>
      <c r="AP442" s="202"/>
      <c r="AQ442" s="202"/>
      <c r="AR442" s="64"/>
    </row>
    <row r="443" spans="1:44" ht="15.75" customHeight="1" x14ac:dyDescent="0.2">
      <c r="A443" s="43"/>
      <c r="B443" s="43"/>
      <c r="C443" s="43"/>
      <c r="D443" s="43"/>
      <c r="E443" s="43"/>
      <c r="F443" s="43"/>
      <c r="G443" s="194"/>
      <c r="H443" s="194"/>
      <c r="I443" s="194"/>
      <c r="J443" s="196"/>
      <c r="K443" s="196"/>
      <c r="L443" s="196"/>
      <c r="M443" s="196"/>
      <c r="N443" s="196"/>
      <c r="O443" s="197"/>
      <c r="P443" s="197"/>
      <c r="Q443" s="197"/>
      <c r="R443" s="197"/>
      <c r="S443" s="197"/>
      <c r="T443" s="197"/>
      <c r="U443" s="198"/>
      <c r="V443" s="257"/>
      <c r="W443" s="258"/>
      <c r="X443" s="200"/>
      <c r="Y443" s="43"/>
      <c r="Z443" s="199"/>
      <c r="AA443" s="199"/>
      <c r="AB443" s="199"/>
      <c r="AC443" s="199"/>
      <c r="AD443" s="199"/>
      <c r="AE443" s="43"/>
      <c r="AF443" s="199"/>
      <c r="AG443" s="196"/>
      <c r="AH443" s="201"/>
      <c r="AI443" s="201"/>
      <c r="AJ443" s="201"/>
      <c r="AK443" s="43"/>
      <c r="AL443" s="43"/>
      <c r="AM443" s="43"/>
      <c r="AN443" s="64"/>
      <c r="AO443" s="64"/>
      <c r="AP443" s="202"/>
      <c r="AQ443" s="202"/>
      <c r="AR443" s="64"/>
    </row>
    <row r="444" spans="1:44" ht="15.75" customHeight="1" x14ac:dyDescent="0.2">
      <c r="A444" s="43"/>
      <c r="B444" s="43"/>
      <c r="C444" s="43"/>
      <c r="D444" s="43"/>
      <c r="E444" s="43"/>
      <c r="F444" s="43"/>
      <c r="G444" s="194"/>
      <c r="H444" s="194"/>
      <c r="I444" s="194"/>
      <c r="J444" s="196"/>
      <c r="K444" s="196"/>
      <c r="L444" s="196"/>
      <c r="M444" s="196"/>
      <c r="N444" s="196"/>
      <c r="O444" s="197"/>
      <c r="P444" s="197"/>
      <c r="Q444" s="197"/>
      <c r="R444" s="197"/>
      <c r="S444" s="197"/>
      <c r="T444" s="197"/>
      <c r="U444" s="198"/>
      <c r="V444" s="257"/>
      <c r="W444" s="258"/>
      <c r="X444" s="200"/>
      <c r="Y444" s="43"/>
      <c r="Z444" s="199"/>
      <c r="AA444" s="199"/>
      <c r="AB444" s="199"/>
      <c r="AC444" s="199"/>
      <c r="AD444" s="199"/>
      <c r="AE444" s="43"/>
      <c r="AF444" s="199"/>
      <c r="AG444" s="196"/>
      <c r="AH444" s="201"/>
      <c r="AI444" s="201"/>
      <c r="AJ444" s="201"/>
      <c r="AK444" s="43"/>
      <c r="AL444" s="43"/>
      <c r="AM444" s="43"/>
      <c r="AN444" s="64"/>
      <c r="AO444" s="64"/>
      <c r="AP444" s="202"/>
      <c r="AQ444" s="202"/>
      <c r="AR444" s="64"/>
    </row>
    <row r="445" spans="1:44" ht="15.75" customHeight="1" x14ac:dyDescent="0.2">
      <c r="A445" s="43"/>
      <c r="B445" s="43"/>
      <c r="C445" s="43"/>
      <c r="D445" s="43"/>
      <c r="E445" s="43"/>
      <c r="F445" s="43"/>
      <c r="G445" s="194"/>
      <c r="H445" s="194"/>
      <c r="I445" s="194"/>
      <c r="J445" s="196"/>
      <c r="K445" s="196"/>
      <c r="L445" s="196"/>
      <c r="M445" s="196"/>
      <c r="N445" s="196"/>
      <c r="O445" s="197"/>
      <c r="P445" s="197"/>
      <c r="Q445" s="197"/>
      <c r="R445" s="197"/>
      <c r="S445" s="197"/>
      <c r="T445" s="197"/>
      <c r="U445" s="198"/>
      <c r="V445" s="257"/>
      <c r="W445" s="258"/>
      <c r="X445" s="200"/>
      <c r="Y445" s="43"/>
      <c r="Z445" s="199"/>
      <c r="AA445" s="199"/>
      <c r="AB445" s="199"/>
      <c r="AC445" s="199"/>
      <c r="AD445" s="199"/>
      <c r="AE445" s="43"/>
      <c r="AF445" s="199"/>
      <c r="AG445" s="196"/>
      <c r="AH445" s="201"/>
      <c r="AI445" s="201"/>
      <c r="AJ445" s="201"/>
      <c r="AK445" s="43"/>
      <c r="AL445" s="43"/>
      <c r="AM445" s="43"/>
      <c r="AN445" s="64"/>
      <c r="AO445" s="64"/>
      <c r="AP445" s="202"/>
      <c r="AQ445" s="202"/>
      <c r="AR445" s="64"/>
    </row>
    <row r="446" spans="1:44" ht="15.75" customHeight="1" x14ac:dyDescent="0.2">
      <c r="A446" s="43"/>
      <c r="B446" s="43"/>
      <c r="C446" s="43"/>
      <c r="D446" s="43"/>
      <c r="E446" s="43"/>
      <c r="F446" s="43"/>
      <c r="G446" s="194"/>
      <c r="H446" s="194"/>
      <c r="I446" s="194"/>
      <c r="J446" s="196"/>
      <c r="K446" s="196"/>
      <c r="L446" s="196"/>
      <c r="M446" s="196"/>
      <c r="N446" s="196"/>
      <c r="O446" s="197"/>
      <c r="P446" s="197"/>
      <c r="Q446" s="197"/>
      <c r="R446" s="197"/>
      <c r="S446" s="197"/>
      <c r="T446" s="197"/>
      <c r="U446" s="198"/>
      <c r="V446" s="257"/>
      <c r="W446" s="258"/>
      <c r="X446" s="200"/>
      <c r="Y446" s="43"/>
      <c r="Z446" s="199"/>
      <c r="AA446" s="199"/>
      <c r="AB446" s="199"/>
      <c r="AC446" s="199"/>
      <c r="AD446" s="199"/>
      <c r="AE446" s="43"/>
      <c r="AF446" s="199"/>
      <c r="AG446" s="196"/>
      <c r="AH446" s="201"/>
      <c r="AI446" s="201"/>
      <c r="AJ446" s="201"/>
      <c r="AK446" s="43"/>
      <c r="AL446" s="43"/>
      <c r="AM446" s="43"/>
      <c r="AN446" s="64"/>
      <c r="AO446" s="64"/>
      <c r="AP446" s="202"/>
      <c r="AQ446" s="202"/>
      <c r="AR446" s="64"/>
    </row>
    <row r="447" spans="1:44" ht="15.75" customHeight="1" x14ac:dyDescent="0.2">
      <c r="A447" s="43"/>
      <c r="B447" s="43"/>
      <c r="C447" s="43"/>
      <c r="D447" s="43"/>
      <c r="E447" s="43"/>
      <c r="F447" s="43"/>
      <c r="G447" s="194"/>
      <c r="H447" s="194"/>
      <c r="I447" s="194"/>
      <c r="J447" s="196"/>
      <c r="K447" s="196"/>
      <c r="L447" s="196"/>
      <c r="M447" s="196"/>
      <c r="N447" s="196"/>
      <c r="O447" s="197"/>
      <c r="P447" s="197"/>
      <c r="Q447" s="197"/>
      <c r="R447" s="197"/>
      <c r="S447" s="197"/>
      <c r="T447" s="197"/>
      <c r="U447" s="198"/>
      <c r="V447" s="257"/>
      <c r="W447" s="258"/>
      <c r="X447" s="200"/>
      <c r="Y447" s="43"/>
      <c r="Z447" s="199"/>
      <c r="AA447" s="199"/>
      <c r="AB447" s="199"/>
      <c r="AC447" s="199"/>
      <c r="AD447" s="199"/>
      <c r="AE447" s="43"/>
      <c r="AF447" s="199"/>
      <c r="AG447" s="196"/>
      <c r="AH447" s="201"/>
      <c r="AI447" s="201"/>
      <c r="AJ447" s="201"/>
      <c r="AK447" s="43"/>
      <c r="AL447" s="43"/>
      <c r="AM447" s="43"/>
      <c r="AN447" s="64"/>
      <c r="AO447" s="64"/>
      <c r="AP447" s="202"/>
      <c r="AQ447" s="202"/>
      <c r="AR447" s="64"/>
    </row>
    <row r="448" spans="1:44" ht="15.75" customHeight="1" x14ac:dyDescent="0.2">
      <c r="A448" s="43"/>
      <c r="B448" s="43"/>
      <c r="C448" s="43"/>
      <c r="D448" s="43"/>
      <c r="E448" s="43"/>
      <c r="F448" s="43"/>
      <c r="G448" s="194"/>
      <c r="H448" s="194"/>
      <c r="I448" s="194"/>
      <c r="J448" s="196"/>
      <c r="K448" s="196"/>
      <c r="L448" s="196"/>
      <c r="M448" s="196"/>
      <c r="N448" s="196"/>
      <c r="O448" s="197"/>
      <c r="P448" s="197"/>
      <c r="Q448" s="197"/>
      <c r="R448" s="197"/>
      <c r="S448" s="197"/>
      <c r="T448" s="197"/>
      <c r="U448" s="198"/>
      <c r="V448" s="257"/>
      <c r="W448" s="258"/>
      <c r="X448" s="200"/>
      <c r="Y448" s="43"/>
      <c r="Z448" s="199"/>
      <c r="AA448" s="199"/>
      <c r="AB448" s="199"/>
      <c r="AC448" s="199"/>
      <c r="AD448" s="199"/>
      <c r="AE448" s="43"/>
      <c r="AF448" s="199"/>
      <c r="AG448" s="196"/>
      <c r="AH448" s="201"/>
      <c r="AI448" s="201"/>
      <c r="AJ448" s="201"/>
      <c r="AK448" s="43"/>
      <c r="AL448" s="43"/>
      <c r="AM448" s="43"/>
      <c r="AN448" s="64"/>
      <c r="AO448" s="64"/>
      <c r="AP448" s="202"/>
      <c r="AQ448" s="202"/>
      <c r="AR448" s="64"/>
    </row>
    <row r="449" spans="1:44" ht="15.75" customHeight="1" x14ac:dyDescent="0.2">
      <c r="A449" s="43"/>
      <c r="B449" s="43"/>
      <c r="C449" s="43"/>
      <c r="D449" s="43"/>
      <c r="E449" s="43"/>
      <c r="F449" s="43"/>
      <c r="G449" s="194"/>
      <c r="H449" s="194"/>
      <c r="I449" s="194"/>
      <c r="J449" s="196"/>
      <c r="K449" s="196"/>
      <c r="L449" s="196"/>
      <c r="M449" s="196"/>
      <c r="N449" s="196"/>
      <c r="O449" s="197"/>
      <c r="P449" s="197"/>
      <c r="Q449" s="197"/>
      <c r="R449" s="197"/>
      <c r="S449" s="197"/>
      <c r="T449" s="197"/>
      <c r="U449" s="198"/>
      <c r="V449" s="257"/>
      <c r="W449" s="258"/>
      <c r="X449" s="200"/>
      <c r="Y449" s="43"/>
      <c r="Z449" s="199"/>
      <c r="AA449" s="199"/>
      <c r="AB449" s="199"/>
      <c r="AC449" s="199"/>
      <c r="AD449" s="199"/>
      <c r="AE449" s="43"/>
      <c r="AF449" s="199"/>
      <c r="AG449" s="196"/>
      <c r="AH449" s="201"/>
      <c r="AI449" s="201"/>
      <c r="AJ449" s="201"/>
      <c r="AK449" s="43"/>
      <c r="AL449" s="43"/>
      <c r="AM449" s="43"/>
      <c r="AN449" s="64"/>
      <c r="AO449" s="64"/>
      <c r="AP449" s="202"/>
      <c r="AQ449" s="202"/>
      <c r="AR449" s="64"/>
    </row>
    <row r="450" spans="1:44" ht="15.75" customHeight="1" x14ac:dyDescent="0.2">
      <c r="A450" s="43"/>
      <c r="B450" s="43"/>
      <c r="C450" s="43"/>
      <c r="D450" s="43"/>
      <c r="E450" s="43"/>
      <c r="F450" s="43"/>
      <c r="G450" s="194"/>
      <c r="H450" s="194"/>
      <c r="I450" s="194"/>
      <c r="J450" s="196"/>
      <c r="K450" s="196"/>
      <c r="L450" s="196"/>
      <c r="M450" s="196"/>
      <c r="N450" s="196"/>
      <c r="O450" s="197"/>
      <c r="P450" s="197"/>
      <c r="Q450" s="197"/>
      <c r="R450" s="197"/>
      <c r="S450" s="197"/>
      <c r="T450" s="197"/>
      <c r="U450" s="198"/>
      <c r="V450" s="257"/>
      <c r="W450" s="258"/>
      <c r="X450" s="200"/>
      <c r="Y450" s="43"/>
      <c r="Z450" s="199"/>
      <c r="AA450" s="199"/>
      <c r="AB450" s="199"/>
      <c r="AC450" s="199"/>
      <c r="AD450" s="199"/>
      <c r="AE450" s="43"/>
      <c r="AF450" s="199"/>
      <c r="AG450" s="196"/>
      <c r="AH450" s="201"/>
      <c r="AI450" s="201"/>
      <c r="AJ450" s="201"/>
      <c r="AK450" s="43"/>
      <c r="AL450" s="43"/>
      <c r="AM450" s="43"/>
      <c r="AN450" s="64"/>
      <c r="AO450" s="64"/>
      <c r="AP450" s="202"/>
      <c r="AQ450" s="202"/>
      <c r="AR450" s="64"/>
    </row>
    <row r="451" spans="1:44" ht="15.75" customHeight="1" x14ac:dyDescent="0.2">
      <c r="A451" s="43"/>
      <c r="B451" s="43"/>
      <c r="C451" s="43"/>
      <c r="D451" s="43"/>
      <c r="E451" s="43"/>
      <c r="F451" s="43"/>
      <c r="G451" s="194"/>
      <c r="H451" s="194"/>
      <c r="I451" s="194"/>
      <c r="J451" s="196"/>
      <c r="K451" s="196"/>
      <c r="L451" s="196"/>
      <c r="M451" s="196"/>
      <c r="N451" s="196"/>
      <c r="O451" s="197"/>
      <c r="P451" s="197"/>
      <c r="Q451" s="197"/>
      <c r="R451" s="197"/>
      <c r="S451" s="197"/>
      <c r="T451" s="197"/>
      <c r="U451" s="198"/>
      <c r="V451" s="257"/>
      <c r="W451" s="258"/>
      <c r="X451" s="200"/>
      <c r="Y451" s="43"/>
      <c r="Z451" s="199"/>
      <c r="AA451" s="199"/>
      <c r="AB451" s="199"/>
      <c r="AC451" s="199"/>
      <c r="AD451" s="199"/>
      <c r="AE451" s="43"/>
      <c r="AF451" s="199"/>
      <c r="AG451" s="196"/>
      <c r="AH451" s="201"/>
      <c r="AI451" s="201"/>
      <c r="AJ451" s="201"/>
      <c r="AK451" s="43"/>
      <c r="AL451" s="43"/>
      <c r="AM451" s="43"/>
      <c r="AN451" s="64"/>
      <c r="AO451" s="64"/>
      <c r="AP451" s="202"/>
      <c r="AQ451" s="202"/>
      <c r="AR451" s="64"/>
    </row>
    <row r="452" spans="1:44" ht="15.75" customHeight="1" x14ac:dyDescent="0.2">
      <c r="A452" s="43"/>
      <c r="B452" s="43"/>
      <c r="C452" s="43"/>
      <c r="D452" s="43"/>
      <c r="E452" s="43"/>
      <c r="F452" s="43"/>
      <c r="G452" s="194"/>
      <c r="H452" s="194"/>
      <c r="I452" s="194"/>
      <c r="J452" s="196"/>
      <c r="K452" s="196"/>
      <c r="L452" s="196"/>
      <c r="M452" s="196"/>
      <c r="N452" s="196"/>
      <c r="O452" s="197"/>
      <c r="P452" s="197"/>
      <c r="Q452" s="197"/>
      <c r="R452" s="197"/>
      <c r="S452" s="197"/>
      <c r="T452" s="197"/>
      <c r="U452" s="198"/>
      <c r="V452" s="257"/>
      <c r="W452" s="258"/>
      <c r="X452" s="200"/>
      <c r="Y452" s="43"/>
      <c r="Z452" s="199"/>
      <c r="AA452" s="199"/>
      <c r="AB452" s="199"/>
      <c r="AC452" s="199"/>
      <c r="AD452" s="199"/>
      <c r="AE452" s="43"/>
      <c r="AF452" s="199"/>
      <c r="AG452" s="196"/>
      <c r="AH452" s="201"/>
      <c r="AI452" s="201"/>
      <c r="AJ452" s="201"/>
      <c r="AK452" s="43"/>
      <c r="AL452" s="43"/>
      <c r="AM452" s="43"/>
      <c r="AN452" s="64"/>
      <c r="AO452" s="64"/>
      <c r="AP452" s="202"/>
      <c r="AQ452" s="202"/>
      <c r="AR452" s="64"/>
    </row>
    <row r="453" spans="1:44" ht="15.75" customHeight="1" x14ac:dyDescent="0.2">
      <c r="A453" s="43"/>
      <c r="B453" s="43"/>
      <c r="C453" s="43"/>
      <c r="D453" s="43"/>
      <c r="E453" s="43"/>
      <c r="F453" s="43"/>
      <c r="G453" s="194"/>
      <c r="H453" s="194"/>
      <c r="I453" s="194"/>
      <c r="J453" s="196"/>
      <c r="K453" s="196"/>
      <c r="L453" s="196"/>
      <c r="M453" s="196"/>
      <c r="N453" s="196"/>
      <c r="O453" s="197"/>
      <c r="P453" s="197"/>
      <c r="Q453" s="197"/>
      <c r="R453" s="197"/>
      <c r="S453" s="197"/>
      <c r="T453" s="197"/>
      <c r="U453" s="198"/>
      <c r="V453" s="257"/>
      <c r="W453" s="258"/>
      <c r="X453" s="200"/>
      <c r="Y453" s="43"/>
      <c r="Z453" s="199"/>
      <c r="AA453" s="199"/>
      <c r="AB453" s="199"/>
      <c r="AC453" s="199"/>
      <c r="AD453" s="199"/>
      <c r="AE453" s="43"/>
      <c r="AF453" s="199"/>
      <c r="AG453" s="196"/>
      <c r="AH453" s="201"/>
      <c r="AI453" s="201"/>
      <c r="AJ453" s="201"/>
      <c r="AK453" s="43"/>
      <c r="AL453" s="43"/>
      <c r="AM453" s="43"/>
      <c r="AN453" s="64"/>
      <c r="AO453" s="64"/>
      <c r="AP453" s="202"/>
      <c r="AQ453" s="202"/>
      <c r="AR453" s="64"/>
    </row>
    <row r="454" spans="1:44" ht="15.75" customHeight="1" x14ac:dyDescent="0.2">
      <c r="A454" s="43"/>
      <c r="B454" s="43"/>
      <c r="C454" s="43"/>
      <c r="D454" s="43"/>
      <c r="E454" s="43"/>
      <c r="F454" s="43"/>
      <c r="G454" s="194"/>
      <c r="H454" s="194"/>
      <c r="I454" s="194"/>
      <c r="J454" s="196"/>
      <c r="K454" s="196"/>
      <c r="L454" s="196"/>
      <c r="M454" s="196"/>
      <c r="N454" s="196"/>
      <c r="O454" s="197"/>
      <c r="P454" s="197"/>
      <c r="Q454" s="197"/>
      <c r="R454" s="197"/>
      <c r="S454" s="197"/>
      <c r="T454" s="197"/>
      <c r="U454" s="198"/>
      <c r="V454" s="257"/>
      <c r="W454" s="258"/>
      <c r="X454" s="200"/>
      <c r="Y454" s="43"/>
      <c r="Z454" s="199"/>
      <c r="AA454" s="199"/>
      <c r="AB454" s="199"/>
      <c r="AC454" s="199"/>
      <c r="AD454" s="199"/>
      <c r="AE454" s="43"/>
      <c r="AF454" s="199"/>
      <c r="AG454" s="196"/>
      <c r="AH454" s="201"/>
      <c r="AI454" s="201"/>
      <c r="AJ454" s="201"/>
      <c r="AK454" s="43"/>
      <c r="AL454" s="43"/>
      <c r="AM454" s="43"/>
      <c r="AN454" s="64"/>
      <c r="AO454" s="64"/>
      <c r="AP454" s="202"/>
      <c r="AQ454" s="202"/>
      <c r="AR454" s="64"/>
    </row>
    <row r="455" spans="1:44" ht="15.75" customHeight="1" x14ac:dyDescent="0.2">
      <c r="A455" s="43"/>
      <c r="B455" s="43"/>
      <c r="C455" s="43"/>
      <c r="D455" s="43"/>
      <c r="E455" s="43"/>
      <c r="F455" s="43"/>
      <c r="G455" s="194"/>
      <c r="H455" s="194"/>
      <c r="I455" s="194"/>
      <c r="J455" s="196"/>
      <c r="K455" s="196"/>
      <c r="L455" s="196"/>
      <c r="M455" s="196"/>
      <c r="N455" s="196"/>
      <c r="O455" s="197"/>
      <c r="P455" s="197"/>
      <c r="Q455" s="197"/>
      <c r="R455" s="197"/>
      <c r="S455" s="197"/>
      <c r="T455" s="197"/>
      <c r="U455" s="198"/>
      <c r="V455" s="257"/>
      <c r="W455" s="258"/>
      <c r="X455" s="200"/>
      <c r="Y455" s="43"/>
      <c r="Z455" s="199"/>
      <c r="AA455" s="199"/>
      <c r="AB455" s="199"/>
      <c r="AC455" s="199"/>
      <c r="AD455" s="199"/>
      <c r="AE455" s="43"/>
      <c r="AF455" s="199"/>
      <c r="AG455" s="196"/>
      <c r="AH455" s="201"/>
      <c r="AI455" s="201"/>
      <c r="AJ455" s="201"/>
      <c r="AK455" s="43"/>
      <c r="AL455" s="43"/>
      <c r="AM455" s="43"/>
      <c r="AN455" s="64"/>
      <c r="AO455" s="64"/>
      <c r="AP455" s="202"/>
      <c r="AQ455" s="202"/>
      <c r="AR455" s="64"/>
    </row>
    <row r="456" spans="1:44" ht="15.75" customHeight="1" x14ac:dyDescent="0.2">
      <c r="A456" s="43"/>
      <c r="B456" s="43"/>
      <c r="C456" s="43"/>
      <c r="D456" s="43"/>
      <c r="E456" s="43"/>
      <c r="F456" s="43"/>
      <c r="G456" s="194"/>
      <c r="H456" s="194"/>
      <c r="I456" s="194"/>
      <c r="J456" s="196"/>
      <c r="K456" s="196"/>
      <c r="L456" s="196"/>
      <c r="M456" s="196"/>
      <c r="N456" s="196"/>
      <c r="O456" s="197"/>
      <c r="P456" s="197"/>
      <c r="Q456" s="197"/>
      <c r="R456" s="197"/>
      <c r="S456" s="197"/>
      <c r="T456" s="197"/>
      <c r="U456" s="198"/>
      <c r="V456" s="257"/>
      <c r="W456" s="258"/>
      <c r="X456" s="200"/>
      <c r="Y456" s="43"/>
      <c r="Z456" s="199"/>
      <c r="AA456" s="199"/>
      <c r="AB456" s="199"/>
      <c r="AC456" s="199"/>
      <c r="AD456" s="199"/>
      <c r="AE456" s="43"/>
      <c r="AF456" s="199"/>
      <c r="AG456" s="196"/>
      <c r="AH456" s="201"/>
      <c r="AI456" s="201"/>
      <c r="AJ456" s="201"/>
      <c r="AK456" s="43"/>
      <c r="AL456" s="43"/>
      <c r="AM456" s="43"/>
      <c r="AN456" s="64"/>
      <c r="AO456" s="64"/>
      <c r="AP456" s="202"/>
      <c r="AQ456" s="202"/>
      <c r="AR456" s="64"/>
    </row>
    <row r="457" spans="1:44" ht="15.75" customHeight="1" x14ac:dyDescent="0.2">
      <c r="A457" s="43"/>
      <c r="B457" s="43"/>
      <c r="C457" s="43"/>
      <c r="D457" s="43"/>
      <c r="E457" s="43"/>
      <c r="F457" s="43"/>
      <c r="G457" s="194"/>
      <c r="H457" s="194"/>
      <c r="I457" s="194"/>
      <c r="J457" s="196"/>
      <c r="K457" s="196"/>
      <c r="L457" s="196"/>
      <c r="M457" s="196"/>
      <c r="N457" s="196"/>
      <c r="O457" s="197"/>
      <c r="P457" s="197"/>
      <c r="Q457" s="197"/>
      <c r="R457" s="197"/>
      <c r="S457" s="197"/>
      <c r="T457" s="197"/>
      <c r="U457" s="198"/>
      <c r="V457" s="257"/>
      <c r="W457" s="258"/>
      <c r="X457" s="200"/>
      <c r="Y457" s="43"/>
      <c r="Z457" s="199"/>
      <c r="AA457" s="199"/>
      <c r="AB457" s="199"/>
      <c r="AC457" s="199"/>
      <c r="AD457" s="199"/>
      <c r="AE457" s="43"/>
      <c r="AF457" s="199"/>
      <c r="AG457" s="196"/>
      <c r="AH457" s="201"/>
      <c r="AI457" s="201"/>
      <c r="AJ457" s="201"/>
      <c r="AK457" s="43"/>
      <c r="AL457" s="43"/>
      <c r="AM457" s="43"/>
      <c r="AN457" s="64"/>
      <c r="AO457" s="64"/>
      <c r="AP457" s="202"/>
      <c r="AQ457" s="202"/>
      <c r="AR457" s="64"/>
    </row>
    <row r="458" spans="1:44" ht="15.75" customHeight="1" x14ac:dyDescent="0.2">
      <c r="A458" s="43"/>
      <c r="B458" s="43"/>
      <c r="C458" s="43"/>
      <c r="D458" s="43"/>
      <c r="E458" s="43"/>
      <c r="F458" s="43"/>
      <c r="G458" s="194"/>
      <c r="H458" s="194"/>
      <c r="I458" s="194"/>
      <c r="J458" s="196"/>
      <c r="K458" s="196"/>
      <c r="L458" s="196"/>
      <c r="M458" s="196"/>
      <c r="N458" s="196"/>
      <c r="O458" s="197"/>
      <c r="P458" s="197"/>
      <c r="Q458" s="197"/>
      <c r="R458" s="197"/>
      <c r="S458" s="197"/>
      <c r="T458" s="197"/>
      <c r="U458" s="198"/>
      <c r="V458" s="257"/>
      <c r="W458" s="258"/>
      <c r="X458" s="200"/>
      <c r="Y458" s="43"/>
      <c r="Z458" s="199"/>
      <c r="AA458" s="199"/>
      <c r="AB458" s="199"/>
      <c r="AC458" s="199"/>
      <c r="AD458" s="199"/>
      <c r="AE458" s="43"/>
      <c r="AF458" s="199"/>
      <c r="AG458" s="196"/>
      <c r="AH458" s="201"/>
      <c r="AI458" s="201"/>
      <c r="AJ458" s="201"/>
      <c r="AK458" s="43"/>
      <c r="AL458" s="43"/>
      <c r="AM458" s="43"/>
      <c r="AN458" s="64"/>
      <c r="AO458" s="64"/>
      <c r="AP458" s="202"/>
      <c r="AQ458" s="202"/>
      <c r="AR458" s="64"/>
    </row>
    <row r="459" spans="1:44" ht="15.75" customHeight="1" x14ac:dyDescent="0.2">
      <c r="A459" s="43"/>
      <c r="B459" s="43"/>
      <c r="C459" s="43"/>
      <c r="D459" s="43"/>
      <c r="E459" s="43"/>
      <c r="F459" s="43"/>
      <c r="G459" s="194"/>
      <c r="H459" s="194"/>
      <c r="I459" s="194"/>
      <c r="J459" s="196"/>
      <c r="K459" s="196"/>
      <c r="L459" s="196"/>
      <c r="M459" s="196"/>
      <c r="N459" s="196"/>
      <c r="O459" s="197"/>
      <c r="P459" s="197"/>
      <c r="Q459" s="197"/>
      <c r="R459" s="197"/>
      <c r="S459" s="197"/>
      <c r="T459" s="197"/>
      <c r="U459" s="198"/>
      <c r="V459" s="257"/>
      <c r="W459" s="258"/>
      <c r="X459" s="200"/>
      <c r="Y459" s="43"/>
      <c r="Z459" s="199"/>
      <c r="AA459" s="199"/>
      <c r="AB459" s="199"/>
      <c r="AC459" s="199"/>
      <c r="AD459" s="199"/>
      <c r="AE459" s="43"/>
      <c r="AF459" s="199"/>
      <c r="AG459" s="196"/>
      <c r="AH459" s="201"/>
      <c r="AI459" s="201"/>
      <c r="AJ459" s="201"/>
      <c r="AK459" s="43"/>
      <c r="AL459" s="43"/>
      <c r="AM459" s="43"/>
      <c r="AN459" s="64"/>
      <c r="AO459" s="64"/>
      <c r="AP459" s="202"/>
      <c r="AQ459" s="202"/>
      <c r="AR459" s="64"/>
    </row>
    <row r="460" spans="1:44" ht="15.75" customHeight="1" x14ac:dyDescent="0.2">
      <c r="A460" s="43"/>
      <c r="B460" s="43"/>
      <c r="C460" s="43"/>
      <c r="D460" s="43"/>
      <c r="E460" s="43"/>
      <c r="F460" s="43"/>
      <c r="G460" s="194"/>
      <c r="H460" s="194"/>
      <c r="I460" s="194"/>
      <c r="J460" s="196"/>
      <c r="K460" s="196"/>
      <c r="L460" s="196"/>
      <c r="M460" s="196"/>
      <c r="N460" s="196"/>
      <c r="O460" s="197"/>
      <c r="P460" s="197"/>
      <c r="Q460" s="197"/>
      <c r="R460" s="197"/>
      <c r="S460" s="197"/>
      <c r="T460" s="197"/>
      <c r="U460" s="198"/>
      <c r="V460" s="257"/>
      <c r="W460" s="258"/>
      <c r="X460" s="200"/>
      <c r="Y460" s="43"/>
      <c r="Z460" s="199"/>
      <c r="AA460" s="199"/>
      <c r="AB460" s="199"/>
      <c r="AC460" s="199"/>
      <c r="AD460" s="199"/>
      <c r="AE460" s="43"/>
      <c r="AF460" s="199"/>
      <c r="AG460" s="196"/>
      <c r="AH460" s="201"/>
      <c r="AI460" s="201"/>
      <c r="AJ460" s="201"/>
      <c r="AK460" s="43"/>
      <c r="AL460" s="43"/>
      <c r="AM460" s="43"/>
      <c r="AN460" s="64"/>
      <c r="AO460" s="64"/>
      <c r="AP460" s="202"/>
      <c r="AQ460" s="202"/>
      <c r="AR460" s="64"/>
    </row>
    <row r="461" spans="1:44" ht="15.75" customHeight="1" x14ac:dyDescent="0.2">
      <c r="A461" s="43"/>
      <c r="B461" s="43"/>
      <c r="C461" s="43"/>
      <c r="D461" s="43"/>
      <c r="E461" s="43"/>
      <c r="F461" s="43"/>
      <c r="G461" s="194"/>
      <c r="H461" s="194"/>
      <c r="I461" s="194"/>
      <c r="J461" s="196"/>
      <c r="K461" s="196"/>
      <c r="L461" s="196"/>
      <c r="M461" s="196"/>
      <c r="N461" s="196"/>
      <c r="O461" s="197"/>
      <c r="P461" s="197"/>
      <c r="Q461" s="197"/>
      <c r="R461" s="197"/>
      <c r="S461" s="197"/>
      <c r="T461" s="197"/>
      <c r="U461" s="198"/>
      <c r="V461" s="257"/>
      <c r="W461" s="258"/>
      <c r="X461" s="200"/>
      <c r="Y461" s="43"/>
      <c r="Z461" s="199"/>
      <c r="AA461" s="199"/>
      <c r="AB461" s="199"/>
      <c r="AC461" s="199"/>
      <c r="AD461" s="199"/>
      <c r="AE461" s="43"/>
      <c r="AF461" s="199"/>
      <c r="AG461" s="196"/>
      <c r="AH461" s="201"/>
      <c r="AI461" s="201"/>
      <c r="AJ461" s="201"/>
      <c r="AK461" s="43"/>
      <c r="AL461" s="43"/>
      <c r="AM461" s="43"/>
      <c r="AN461" s="64"/>
      <c r="AO461" s="64"/>
      <c r="AP461" s="202"/>
      <c r="AQ461" s="202"/>
      <c r="AR461" s="64"/>
    </row>
    <row r="462" spans="1:44" ht="15.75" customHeight="1" x14ac:dyDescent="0.2">
      <c r="A462" s="43"/>
      <c r="B462" s="43"/>
      <c r="C462" s="43"/>
      <c r="D462" s="43"/>
      <c r="E462" s="43"/>
      <c r="F462" s="43"/>
      <c r="G462" s="194"/>
      <c r="H462" s="194"/>
      <c r="I462" s="194"/>
      <c r="J462" s="196"/>
      <c r="K462" s="196"/>
      <c r="L462" s="196"/>
      <c r="M462" s="196"/>
      <c r="N462" s="196"/>
      <c r="O462" s="197"/>
      <c r="P462" s="197"/>
      <c r="Q462" s="197"/>
      <c r="R462" s="197"/>
      <c r="S462" s="197"/>
      <c r="T462" s="197"/>
      <c r="U462" s="198"/>
      <c r="V462" s="257"/>
      <c r="W462" s="258"/>
      <c r="X462" s="200"/>
      <c r="Y462" s="43"/>
      <c r="Z462" s="199"/>
      <c r="AA462" s="199"/>
      <c r="AB462" s="199"/>
      <c r="AC462" s="199"/>
      <c r="AD462" s="199"/>
      <c r="AE462" s="43"/>
      <c r="AF462" s="199"/>
      <c r="AG462" s="196"/>
      <c r="AH462" s="201"/>
      <c r="AI462" s="201"/>
      <c r="AJ462" s="201"/>
      <c r="AK462" s="43"/>
      <c r="AL462" s="43"/>
      <c r="AM462" s="43"/>
      <c r="AN462" s="64"/>
      <c r="AO462" s="64"/>
      <c r="AP462" s="202"/>
      <c r="AQ462" s="202"/>
      <c r="AR462" s="64"/>
    </row>
    <row r="463" spans="1:44" ht="15.75" customHeight="1" x14ac:dyDescent="0.2">
      <c r="A463" s="43"/>
      <c r="B463" s="43"/>
      <c r="C463" s="43"/>
      <c r="D463" s="43"/>
      <c r="E463" s="43"/>
      <c r="F463" s="43"/>
      <c r="G463" s="194"/>
      <c r="H463" s="194"/>
      <c r="I463" s="194"/>
      <c r="J463" s="196"/>
      <c r="K463" s="196"/>
      <c r="L463" s="196"/>
      <c r="M463" s="196"/>
      <c r="N463" s="196"/>
      <c r="O463" s="197"/>
      <c r="P463" s="197"/>
      <c r="Q463" s="197"/>
      <c r="R463" s="197"/>
      <c r="S463" s="197"/>
      <c r="T463" s="197"/>
      <c r="U463" s="198"/>
      <c r="V463" s="257"/>
      <c r="W463" s="258"/>
      <c r="X463" s="200"/>
      <c r="Y463" s="43"/>
      <c r="Z463" s="199"/>
      <c r="AA463" s="199"/>
      <c r="AB463" s="199"/>
      <c r="AC463" s="199"/>
      <c r="AD463" s="199"/>
      <c r="AE463" s="43"/>
      <c r="AF463" s="199"/>
      <c r="AG463" s="196"/>
      <c r="AH463" s="201"/>
      <c r="AI463" s="201"/>
      <c r="AJ463" s="201"/>
      <c r="AK463" s="43"/>
      <c r="AL463" s="43"/>
      <c r="AM463" s="43"/>
      <c r="AN463" s="64"/>
      <c r="AO463" s="64"/>
      <c r="AP463" s="202"/>
      <c r="AQ463" s="202"/>
      <c r="AR463" s="64"/>
    </row>
    <row r="464" spans="1:44" ht="15.75" customHeight="1" x14ac:dyDescent="0.2">
      <c r="A464" s="43"/>
      <c r="B464" s="43"/>
      <c r="C464" s="43"/>
      <c r="D464" s="43"/>
      <c r="E464" s="43"/>
      <c r="F464" s="43"/>
      <c r="G464" s="194"/>
      <c r="H464" s="194"/>
      <c r="I464" s="194"/>
      <c r="J464" s="196"/>
      <c r="K464" s="196"/>
      <c r="L464" s="196"/>
      <c r="M464" s="196"/>
      <c r="N464" s="196"/>
      <c r="O464" s="197"/>
      <c r="P464" s="197"/>
      <c r="Q464" s="197"/>
      <c r="R464" s="197"/>
      <c r="S464" s="197"/>
      <c r="T464" s="197"/>
      <c r="U464" s="198"/>
      <c r="V464" s="257"/>
      <c r="W464" s="258"/>
      <c r="X464" s="200"/>
      <c r="Y464" s="43"/>
      <c r="Z464" s="199"/>
      <c r="AA464" s="199"/>
      <c r="AB464" s="199"/>
      <c r="AC464" s="199"/>
      <c r="AD464" s="199"/>
      <c r="AE464" s="43"/>
      <c r="AF464" s="199"/>
      <c r="AG464" s="196"/>
      <c r="AH464" s="201"/>
      <c r="AI464" s="201"/>
      <c r="AJ464" s="201"/>
      <c r="AK464" s="43"/>
      <c r="AL464" s="43"/>
      <c r="AM464" s="43"/>
      <c r="AN464" s="64"/>
      <c r="AO464" s="64"/>
      <c r="AP464" s="202"/>
      <c r="AQ464" s="202"/>
      <c r="AR464" s="64"/>
    </row>
    <row r="465" spans="1:44" ht="15.75" customHeight="1" x14ac:dyDescent="0.2">
      <c r="A465" s="43"/>
      <c r="B465" s="43"/>
      <c r="C465" s="43"/>
      <c r="D465" s="43"/>
      <c r="E465" s="43"/>
      <c r="F465" s="43"/>
      <c r="G465" s="194"/>
      <c r="H465" s="194"/>
      <c r="I465" s="194"/>
      <c r="J465" s="196"/>
      <c r="K465" s="196"/>
      <c r="L465" s="196"/>
      <c r="M465" s="196"/>
      <c r="N465" s="196"/>
      <c r="O465" s="197"/>
      <c r="P465" s="197"/>
      <c r="Q465" s="197"/>
      <c r="R465" s="197"/>
      <c r="S465" s="197"/>
      <c r="T465" s="197"/>
      <c r="U465" s="198"/>
      <c r="V465" s="257"/>
      <c r="W465" s="258"/>
      <c r="X465" s="200"/>
      <c r="Y465" s="43"/>
      <c r="Z465" s="199"/>
      <c r="AA465" s="199"/>
      <c r="AB465" s="199"/>
      <c r="AC465" s="199"/>
      <c r="AD465" s="199"/>
      <c r="AE465" s="43"/>
      <c r="AF465" s="199"/>
      <c r="AG465" s="196"/>
      <c r="AH465" s="201"/>
      <c r="AI465" s="201"/>
      <c r="AJ465" s="201"/>
      <c r="AK465" s="43"/>
      <c r="AL465" s="43"/>
      <c r="AM465" s="43"/>
      <c r="AN465" s="64"/>
      <c r="AO465" s="64"/>
      <c r="AP465" s="202"/>
      <c r="AQ465" s="202"/>
      <c r="AR465" s="64"/>
    </row>
    <row r="466" spans="1:44" ht="15.75" customHeight="1" x14ac:dyDescent="0.2">
      <c r="A466" s="43"/>
      <c r="B466" s="43"/>
      <c r="C466" s="43"/>
      <c r="D466" s="43"/>
      <c r="E466" s="43"/>
      <c r="F466" s="43"/>
      <c r="G466" s="194"/>
      <c r="H466" s="194"/>
      <c r="I466" s="194"/>
      <c r="J466" s="196"/>
      <c r="K466" s="196"/>
      <c r="L466" s="196"/>
      <c r="M466" s="196"/>
      <c r="N466" s="196"/>
      <c r="O466" s="197"/>
      <c r="P466" s="197"/>
      <c r="Q466" s="197"/>
      <c r="R466" s="197"/>
      <c r="S466" s="197"/>
      <c r="T466" s="197"/>
      <c r="U466" s="198"/>
      <c r="V466" s="257"/>
      <c r="W466" s="258"/>
      <c r="X466" s="200"/>
      <c r="Y466" s="43"/>
      <c r="Z466" s="199"/>
      <c r="AA466" s="199"/>
      <c r="AB466" s="199"/>
      <c r="AC466" s="199"/>
      <c r="AD466" s="199"/>
      <c r="AE466" s="43"/>
      <c r="AF466" s="199"/>
      <c r="AG466" s="196"/>
      <c r="AH466" s="201"/>
      <c r="AI466" s="201"/>
      <c r="AJ466" s="201"/>
      <c r="AK466" s="43"/>
      <c r="AL466" s="43"/>
      <c r="AM466" s="43"/>
      <c r="AN466" s="64"/>
      <c r="AO466" s="64"/>
      <c r="AP466" s="202"/>
      <c r="AQ466" s="202"/>
      <c r="AR466" s="64"/>
    </row>
    <row r="467" spans="1:44" ht="15.75" customHeight="1" x14ac:dyDescent="0.2">
      <c r="A467" s="43"/>
      <c r="B467" s="43"/>
      <c r="C467" s="43"/>
      <c r="D467" s="43"/>
      <c r="E467" s="43"/>
      <c r="F467" s="43"/>
      <c r="G467" s="194"/>
      <c r="H467" s="194"/>
      <c r="I467" s="194"/>
      <c r="J467" s="196"/>
      <c r="K467" s="196"/>
      <c r="L467" s="196"/>
      <c r="M467" s="196"/>
      <c r="N467" s="196"/>
      <c r="O467" s="197"/>
      <c r="P467" s="197"/>
      <c r="Q467" s="197"/>
      <c r="R467" s="197"/>
      <c r="S467" s="197"/>
      <c r="T467" s="197"/>
      <c r="U467" s="198"/>
      <c r="V467" s="257"/>
      <c r="W467" s="258"/>
      <c r="X467" s="200"/>
      <c r="Y467" s="43"/>
      <c r="Z467" s="199"/>
      <c r="AA467" s="199"/>
      <c r="AB467" s="199"/>
      <c r="AC467" s="199"/>
      <c r="AD467" s="199"/>
      <c r="AE467" s="43"/>
      <c r="AF467" s="199"/>
      <c r="AG467" s="196"/>
      <c r="AH467" s="201"/>
      <c r="AI467" s="201"/>
      <c r="AJ467" s="201"/>
      <c r="AK467" s="43"/>
      <c r="AL467" s="43"/>
      <c r="AM467" s="43"/>
      <c r="AN467" s="64"/>
      <c r="AO467" s="64"/>
      <c r="AP467" s="202"/>
      <c r="AQ467" s="202"/>
      <c r="AR467" s="64"/>
    </row>
    <row r="468" spans="1:44" ht="15.75" customHeight="1" x14ac:dyDescent="0.2">
      <c r="A468" s="43"/>
      <c r="B468" s="43"/>
      <c r="C468" s="43"/>
      <c r="D468" s="43"/>
      <c r="E468" s="43"/>
      <c r="F468" s="43"/>
      <c r="G468" s="194"/>
      <c r="H468" s="194"/>
      <c r="I468" s="194"/>
      <c r="J468" s="196"/>
      <c r="K468" s="196"/>
      <c r="L468" s="196"/>
      <c r="M468" s="196"/>
      <c r="N468" s="196"/>
      <c r="O468" s="197"/>
      <c r="P468" s="197"/>
      <c r="Q468" s="197"/>
      <c r="R468" s="197"/>
      <c r="S468" s="197"/>
      <c r="T468" s="197"/>
      <c r="U468" s="198"/>
      <c r="V468" s="257"/>
      <c r="W468" s="258"/>
      <c r="X468" s="200"/>
      <c r="Y468" s="43"/>
      <c r="Z468" s="199"/>
      <c r="AA468" s="199"/>
      <c r="AB468" s="199"/>
      <c r="AC468" s="199"/>
      <c r="AD468" s="199"/>
      <c r="AE468" s="43"/>
      <c r="AF468" s="199"/>
      <c r="AG468" s="196"/>
      <c r="AH468" s="201"/>
      <c r="AI468" s="201"/>
      <c r="AJ468" s="201"/>
      <c r="AK468" s="43"/>
      <c r="AL468" s="43"/>
      <c r="AM468" s="43"/>
      <c r="AN468" s="64"/>
      <c r="AO468" s="64"/>
      <c r="AP468" s="202"/>
      <c r="AQ468" s="202"/>
      <c r="AR468" s="64"/>
    </row>
    <row r="469" spans="1:44" ht="15.75" customHeight="1" x14ac:dyDescent="0.2">
      <c r="A469" s="43"/>
      <c r="B469" s="43"/>
      <c r="C469" s="43"/>
      <c r="D469" s="43"/>
      <c r="E469" s="43"/>
      <c r="F469" s="43"/>
      <c r="G469" s="194"/>
      <c r="H469" s="194"/>
      <c r="I469" s="194"/>
      <c r="J469" s="196"/>
      <c r="K469" s="196"/>
      <c r="L469" s="196"/>
      <c r="M469" s="196"/>
      <c r="N469" s="196"/>
      <c r="O469" s="197"/>
      <c r="P469" s="197"/>
      <c r="Q469" s="197"/>
      <c r="R469" s="197"/>
      <c r="S469" s="197"/>
      <c r="T469" s="197"/>
      <c r="U469" s="198"/>
      <c r="V469" s="257"/>
      <c r="W469" s="258"/>
      <c r="X469" s="200"/>
      <c r="Y469" s="43"/>
      <c r="Z469" s="199"/>
      <c r="AA469" s="199"/>
      <c r="AB469" s="199"/>
      <c r="AC469" s="199"/>
      <c r="AD469" s="199"/>
      <c r="AE469" s="43"/>
      <c r="AF469" s="199"/>
      <c r="AG469" s="196"/>
      <c r="AH469" s="201"/>
      <c r="AI469" s="201"/>
      <c r="AJ469" s="201"/>
      <c r="AK469" s="43"/>
      <c r="AL469" s="43"/>
      <c r="AM469" s="43"/>
      <c r="AN469" s="64"/>
      <c r="AO469" s="64"/>
      <c r="AP469" s="202"/>
      <c r="AQ469" s="202"/>
      <c r="AR469" s="64"/>
    </row>
    <row r="470" spans="1:44" ht="15.75" customHeight="1" x14ac:dyDescent="0.2">
      <c r="A470" s="43"/>
      <c r="B470" s="43"/>
      <c r="C470" s="43"/>
      <c r="D470" s="43"/>
      <c r="E470" s="43"/>
      <c r="F470" s="43"/>
      <c r="G470" s="194"/>
      <c r="H470" s="194"/>
      <c r="I470" s="194"/>
      <c r="J470" s="196"/>
      <c r="K470" s="196"/>
      <c r="L470" s="196"/>
      <c r="M470" s="196"/>
      <c r="N470" s="196"/>
      <c r="O470" s="197"/>
      <c r="P470" s="197"/>
      <c r="Q470" s="197"/>
      <c r="R470" s="197"/>
      <c r="S470" s="197"/>
      <c r="T470" s="197"/>
      <c r="U470" s="198"/>
      <c r="V470" s="257"/>
      <c r="W470" s="258"/>
      <c r="X470" s="200"/>
      <c r="Y470" s="43"/>
      <c r="Z470" s="199"/>
      <c r="AA470" s="199"/>
      <c r="AB470" s="199"/>
      <c r="AC470" s="199"/>
      <c r="AD470" s="199"/>
      <c r="AE470" s="43"/>
      <c r="AF470" s="199"/>
      <c r="AG470" s="196"/>
      <c r="AH470" s="201"/>
      <c r="AI470" s="201"/>
      <c r="AJ470" s="201"/>
      <c r="AK470" s="43"/>
      <c r="AL470" s="43"/>
      <c r="AM470" s="43"/>
      <c r="AN470" s="64"/>
      <c r="AO470" s="64"/>
      <c r="AP470" s="202"/>
      <c r="AQ470" s="202"/>
      <c r="AR470" s="64"/>
    </row>
    <row r="471" spans="1:44" ht="15.75" customHeight="1" x14ac:dyDescent="0.2">
      <c r="A471" s="43"/>
      <c r="B471" s="43"/>
      <c r="C471" s="43"/>
      <c r="D471" s="43"/>
      <c r="E471" s="43"/>
      <c r="F471" s="43"/>
      <c r="G471" s="194"/>
      <c r="H471" s="194"/>
      <c r="I471" s="194"/>
      <c r="J471" s="196"/>
      <c r="K471" s="196"/>
      <c r="L471" s="196"/>
      <c r="M471" s="196"/>
      <c r="N471" s="196"/>
      <c r="O471" s="197"/>
      <c r="P471" s="197"/>
      <c r="Q471" s="197"/>
      <c r="R471" s="197"/>
      <c r="S471" s="197"/>
      <c r="T471" s="197"/>
      <c r="U471" s="198"/>
      <c r="V471" s="257"/>
      <c r="W471" s="258"/>
      <c r="X471" s="200"/>
      <c r="Y471" s="43"/>
      <c r="Z471" s="199"/>
      <c r="AA471" s="199"/>
      <c r="AB471" s="199"/>
      <c r="AC471" s="199"/>
      <c r="AD471" s="199"/>
      <c r="AE471" s="43"/>
      <c r="AF471" s="199"/>
      <c r="AG471" s="196"/>
      <c r="AH471" s="201"/>
      <c r="AI471" s="201"/>
      <c r="AJ471" s="201"/>
      <c r="AK471" s="43"/>
      <c r="AL471" s="43"/>
      <c r="AM471" s="43"/>
      <c r="AN471" s="64"/>
      <c r="AO471" s="64"/>
      <c r="AP471" s="202"/>
      <c r="AQ471" s="202"/>
      <c r="AR471" s="64"/>
    </row>
    <row r="472" spans="1:44" ht="15.75" customHeight="1" x14ac:dyDescent="0.2">
      <c r="A472" s="43"/>
      <c r="B472" s="43"/>
      <c r="C472" s="43"/>
      <c r="D472" s="43"/>
      <c r="E472" s="43"/>
      <c r="F472" s="43"/>
      <c r="G472" s="194"/>
      <c r="H472" s="194"/>
      <c r="I472" s="194"/>
      <c r="J472" s="196"/>
      <c r="K472" s="196"/>
      <c r="L472" s="196"/>
      <c r="M472" s="196"/>
      <c r="N472" s="196"/>
      <c r="O472" s="197"/>
      <c r="P472" s="197"/>
      <c r="Q472" s="197"/>
      <c r="R472" s="197"/>
      <c r="S472" s="197"/>
      <c r="T472" s="197"/>
      <c r="U472" s="198"/>
      <c r="V472" s="257"/>
      <c r="W472" s="258"/>
      <c r="X472" s="200"/>
      <c r="Y472" s="43"/>
      <c r="Z472" s="199"/>
      <c r="AA472" s="199"/>
      <c r="AB472" s="199"/>
      <c r="AC472" s="199"/>
      <c r="AD472" s="199"/>
      <c r="AE472" s="43"/>
      <c r="AF472" s="199"/>
      <c r="AG472" s="196"/>
      <c r="AH472" s="201"/>
      <c r="AI472" s="201"/>
      <c r="AJ472" s="201"/>
      <c r="AK472" s="43"/>
      <c r="AL472" s="43"/>
      <c r="AM472" s="43"/>
      <c r="AN472" s="64"/>
      <c r="AO472" s="64"/>
      <c r="AP472" s="202"/>
      <c r="AQ472" s="202"/>
      <c r="AR472" s="64"/>
    </row>
    <row r="473" spans="1:44" ht="15.75" customHeight="1" x14ac:dyDescent="0.2">
      <c r="A473" s="43"/>
      <c r="B473" s="43"/>
      <c r="C473" s="43"/>
      <c r="D473" s="43"/>
      <c r="E473" s="43"/>
      <c r="F473" s="43"/>
      <c r="G473" s="194"/>
      <c r="H473" s="194"/>
      <c r="I473" s="194"/>
      <c r="J473" s="196"/>
      <c r="K473" s="196"/>
      <c r="L473" s="196"/>
      <c r="M473" s="196"/>
      <c r="N473" s="196"/>
      <c r="O473" s="197"/>
      <c r="P473" s="197"/>
      <c r="Q473" s="197"/>
      <c r="R473" s="197"/>
      <c r="S473" s="197"/>
      <c r="T473" s="197"/>
      <c r="U473" s="198"/>
      <c r="V473" s="257"/>
      <c r="W473" s="258"/>
      <c r="X473" s="200"/>
      <c r="Y473" s="43"/>
      <c r="Z473" s="199"/>
      <c r="AA473" s="199"/>
      <c r="AB473" s="199"/>
      <c r="AC473" s="199"/>
      <c r="AD473" s="199"/>
      <c r="AE473" s="43"/>
      <c r="AF473" s="199"/>
      <c r="AG473" s="196"/>
      <c r="AH473" s="201"/>
      <c r="AI473" s="201"/>
      <c r="AJ473" s="201"/>
      <c r="AK473" s="43"/>
      <c r="AL473" s="43"/>
      <c r="AM473" s="43"/>
      <c r="AN473" s="64"/>
      <c r="AO473" s="64"/>
      <c r="AP473" s="202"/>
      <c r="AQ473" s="202"/>
      <c r="AR473" s="64"/>
    </row>
    <row r="474" spans="1:44" ht="15.75" customHeight="1" x14ac:dyDescent="0.2">
      <c r="A474" s="43"/>
      <c r="B474" s="43"/>
      <c r="C474" s="43"/>
      <c r="D474" s="43"/>
      <c r="E474" s="43"/>
      <c r="F474" s="43"/>
      <c r="G474" s="194"/>
      <c r="H474" s="194"/>
      <c r="I474" s="194"/>
      <c r="J474" s="196"/>
      <c r="K474" s="196"/>
      <c r="L474" s="196"/>
      <c r="M474" s="196"/>
      <c r="N474" s="196"/>
      <c r="O474" s="197"/>
      <c r="P474" s="197"/>
      <c r="Q474" s="197"/>
      <c r="R474" s="197"/>
      <c r="S474" s="197"/>
      <c r="T474" s="197"/>
      <c r="U474" s="198"/>
      <c r="V474" s="257"/>
      <c r="W474" s="258"/>
      <c r="X474" s="200"/>
      <c r="Y474" s="43"/>
      <c r="Z474" s="199"/>
      <c r="AA474" s="199"/>
      <c r="AB474" s="199"/>
      <c r="AC474" s="199"/>
      <c r="AD474" s="199"/>
      <c r="AE474" s="43"/>
      <c r="AF474" s="199"/>
      <c r="AG474" s="196"/>
      <c r="AH474" s="201"/>
      <c r="AI474" s="201"/>
      <c r="AJ474" s="201"/>
      <c r="AK474" s="43"/>
      <c r="AL474" s="43"/>
      <c r="AM474" s="43"/>
      <c r="AN474" s="64"/>
      <c r="AO474" s="64"/>
      <c r="AP474" s="202"/>
      <c r="AQ474" s="202"/>
      <c r="AR474" s="64"/>
    </row>
    <row r="475" spans="1:44" ht="15.75" customHeight="1" x14ac:dyDescent="0.2">
      <c r="A475" s="43"/>
      <c r="B475" s="43"/>
      <c r="C475" s="43"/>
      <c r="D475" s="43"/>
      <c r="E475" s="43"/>
      <c r="F475" s="43"/>
      <c r="G475" s="194"/>
      <c r="H475" s="194"/>
      <c r="I475" s="194"/>
      <c r="J475" s="196"/>
      <c r="K475" s="196"/>
      <c r="L475" s="196"/>
      <c r="M475" s="196"/>
      <c r="N475" s="196"/>
      <c r="O475" s="197"/>
      <c r="P475" s="197"/>
      <c r="Q475" s="197"/>
      <c r="R475" s="197"/>
      <c r="S475" s="197"/>
      <c r="T475" s="197"/>
      <c r="U475" s="198"/>
      <c r="V475" s="257"/>
      <c r="W475" s="258"/>
      <c r="X475" s="200"/>
      <c r="Y475" s="43"/>
      <c r="Z475" s="199"/>
      <c r="AA475" s="199"/>
      <c r="AB475" s="199"/>
      <c r="AC475" s="199"/>
      <c r="AD475" s="199"/>
      <c r="AE475" s="43"/>
      <c r="AF475" s="199"/>
      <c r="AG475" s="196"/>
      <c r="AH475" s="201"/>
      <c r="AI475" s="201"/>
      <c r="AJ475" s="201"/>
      <c r="AK475" s="43"/>
      <c r="AL475" s="43"/>
      <c r="AM475" s="43"/>
      <c r="AN475" s="64"/>
      <c r="AO475" s="64"/>
      <c r="AP475" s="202"/>
      <c r="AQ475" s="202"/>
      <c r="AR475" s="64"/>
    </row>
    <row r="476" spans="1:44" ht="15.75" customHeight="1" x14ac:dyDescent="0.2">
      <c r="A476" s="43"/>
      <c r="B476" s="43"/>
      <c r="C476" s="43"/>
      <c r="D476" s="43"/>
      <c r="E476" s="43"/>
      <c r="F476" s="43"/>
      <c r="G476" s="194"/>
      <c r="H476" s="194"/>
      <c r="I476" s="194"/>
      <c r="J476" s="196"/>
      <c r="K476" s="196"/>
      <c r="L476" s="196"/>
      <c r="M476" s="196"/>
      <c r="N476" s="196"/>
      <c r="O476" s="197"/>
      <c r="P476" s="197"/>
      <c r="Q476" s="197"/>
      <c r="R476" s="197"/>
      <c r="S476" s="197"/>
      <c r="T476" s="197"/>
      <c r="U476" s="198"/>
      <c r="V476" s="257"/>
      <c r="W476" s="258"/>
      <c r="X476" s="200"/>
      <c r="Y476" s="43"/>
      <c r="Z476" s="199"/>
      <c r="AA476" s="199"/>
      <c r="AB476" s="199"/>
      <c r="AC476" s="199"/>
      <c r="AD476" s="199"/>
      <c r="AE476" s="43"/>
      <c r="AF476" s="199"/>
      <c r="AG476" s="196"/>
      <c r="AH476" s="201"/>
      <c r="AI476" s="201"/>
      <c r="AJ476" s="201"/>
      <c r="AK476" s="43"/>
      <c r="AL476" s="43"/>
      <c r="AM476" s="43"/>
      <c r="AN476" s="64"/>
      <c r="AO476" s="64"/>
      <c r="AP476" s="202"/>
      <c r="AQ476" s="202"/>
      <c r="AR476" s="64"/>
    </row>
    <row r="477" spans="1:44" ht="15.75" customHeight="1" x14ac:dyDescent="0.2">
      <c r="A477" s="43"/>
      <c r="B477" s="43"/>
      <c r="C477" s="43"/>
      <c r="D477" s="43"/>
      <c r="E477" s="43"/>
      <c r="F477" s="43"/>
      <c r="G477" s="194"/>
      <c r="H477" s="194"/>
      <c r="I477" s="194"/>
      <c r="J477" s="196"/>
      <c r="K477" s="196"/>
      <c r="L477" s="196"/>
      <c r="M477" s="196"/>
      <c r="N477" s="196"/>
      <c r="O477" s="197"/>
      <c r="P477" s="197"/>
      <c r="Q477" s="197"/>
      <c r="R477" s="197"/>
      <c r="S477" s="197"/>
      <c r="T477" s="197"/>
      <c r="U477" s="198"/>
      <c r="V477" s="257"/>
      <c r="W477" s="258"/>
      <c r="X477" s="200"/>
      <c r="Y477" s="43"/>
      <c r="Z477" s="199"/>
      <c r="AA477" s="199"/>
      <c r="AB477" s="199"/>
      <c r="AC477" s="199"/>
      <c r="AD477" s="199"/>
      <c r="AE477" s="43"/>
      <c r="AF477" s="199"/>
      <c r="AG477" s="196"/>
      <c r="AH477" s="201"/>
      <c r="AI477" s="201"/>
      <c r="AJ477" s="201"/>
      <c r="AK477" s="43"/>
      <c r="AL477" s="43"/>
      <c r="AM477" s="43"/>
      <c r="AN477" s="64"/>
      <c r="AO477" s="64"/>
      <c r="AP477" s="202"/>
      <c r="AQ477" s="202"/>
      <c r="AR477" s="64"/>
    </row>
    <row r="478" spans="1:44" ht="15.75" customHeight="1" x14ac:dyDescent="0.2">
      <c r="A478" s="43"/>
      <c r="B478" s="43"/>
      <c r="C478" s="43"/>
      <c r="D478" s="43"/>
      <c r="E478" s="43"/>
      <c r="F478" s="43"/>
      <c r="G478" s="194"/>
      <c r="H478" s="194"/>
      <c r="I478" s="194"/>
      <c r="J478" s="196"/>
      <c r="K478" s="196"/>
      <c r="L478" s="196"/>
      <c r="M478" s="196"/>
      <c r="N478" s="196"/>
      <c r="O478" s="197"/>
      <c r="P478" s="197"/>
      <c r="Q478" s="197"/>
      <c r="R478" s="197"/>
      <c r="S478" s="197"/>
      <c r="T478" s="197"/>
      <c r="U478" s="198"/>
      <c r="V478" s="257"/>
      <c r="W478" s="258"/>
      <c r="X478" s="200"/>
      <c r="Y478" s="43"/>
      <c r="Z478" s="199"/>
      <c r="AA478" s="199"/>
      <c r="AB478" s="199"/>
      <c r="AC478" s="199"/>
      <c r="AD478" s="199"/>
      <c r="AE478" s="43"/>
      <c r="AF478" s="199"/>
      <c r="AG478" s="196"/>
      <c r="AH478" s="201"/>
      <c r="AI478" s="201"/>
      <c r="AJ478" s="201"/>
      <c r="AK478" s="43"/>
      <c r="AL478" s="43"/>
      <c r="AM478" s="43"/>
      <c r="AN478" s="64"/>
      <c r="AO478" s="64"/>
      <c r="AP478" s="202"/>
      <c r="AQ478" s="202"/>
      <c r="AR478" s="64"/>
    </row>
    <row r="479" spans="1:44" ht="15.75" customHeight="1" x14ac:dyDescent="0.2">
      <c r="A479" s="43"/>
      <c r="B479" s="43"/>
      <c r="C479" s="43"/>
      <c r="D479" s="43"/>
      <c r="E479" s="43"/>
      <c r="F479" s="43"/>
      <c r="G479" s="194"/>
      <c r="H479" s="194"/>
      <c r="I479" s="194"/>
      <c r="J479" s="196"/>
      <c r="K479" s="196"/>
      <c r="L479" s="196"/>
      <c r="M479" s="196"/>
      <c r="N479" s="196"/>
      <c r="O479" s="197"/>
      <c r="P479" s="197"/>
      <c r="Q479" s="197"/>
      <c r="R479" s="197"/>
      <c r="S479" s="197"/>
      <c r="T479" s="197"/>
      <c r="U479" s="198"/>
      <c r="V479" s="257"/>
      <c r="W479" s="258"/>
      <c r="X479" s="200"/>
      <c r="Y479" s="43"/>
      <c r="Z479" s="199"/>
      <c r="AA479" s="199"/>
      <c r="AB479" s="199"/>
      <c r="AC479" s="199"/>
      <c r="AD479" s="199"/>
      <c r="AE479" s="43"/>
      <c r="AF479" s="199"/>
      <c r="AG479" s="196"/>
      <c r="AH479" s="201"/>
      <c r="AI479" s="201"/>
      <c r="AJ479" s="201"/>
      <c r="AK479" s="43"/>
      <c r="AL479" s="43"/>
      <c r="AM479" s="43"/>
      <c r="AN479" s="64"/>
      <c r="AO479" s="64"/>
      <c r="AP479" s="202"/>
      <c r="AQ479" s="202"/>
      <c r="AR479" s="64"/>
    </row>
    <row r="480" spans="1:44" ht="15.75" customHeight="1" x14ac:dyDescent="0.2">
      <c r="A480" s="43"/>
      <c r="B480" s="43"/>
      <c r="C480" s="43"/>
      <c r="D480" s="43"/>
      <c r="E480" s="43"/>
      <c r="F480" s="43"/>
      <c r="G480" s="194"/>
      <c r="H480" s="194"/>
      <c r="I480" s="194"/>
      <c r="J480" s="196"/>
      <c r="K480" s="196"/>
      <c r="L480" s="196"/>
      <c r="M480" s="196"/>
      <c r="N480" s="196"/>
      <c r="O480" s="197"/>
      <c r="P480" s="197"/>
      <c r="Q480" s="197"/>
      <c r="R480" s="197"/>
      <c r="S480" s="197"/>
      <c r="T480" s="197"/>
      <c r="U480" s="198"/>
      <c r="V480" s="257"/>
      <c r="W480" s="258"/>
      <c r="X480" s="200"/>
      <c r="Y480" s="43"/>
      <c r="Z480" s="199"/>
      <c r="AA480" s="199"/>
      <c r="AB480" s="199"/>
      <c r="AC480" s="199"/>
      <c r="AD480" s="199"/>
      <c r="AE480" s="43"/>
      <c r="AF480" s="199"/>
      <c r="AG480" s="196"/>
      <c r="AH480" s="201"/>
      <c r="AI480" s="201"/>
      <c r="AJ480" s="201"/>
      <c r="AK480" s="43"/>
      <c r="AL480" s="43"/>
      <c r="AM480" s="43"/>
      <c r="AN480" s="64"/>
      <c r="AO480" s="64"/>
      <c r="AP480" s="202"/>
      <c r="AQ480" s="202"/>
      <c r="AR480" s="64"/>
    </row>
    <row r="481" spans="1:44" ht="15.75" customHeight="1" x14ac:dyDescent="0.2">
      <c r="A481" s="43"/>
      <c r="B481" s="43"/>
      <c r="C481" s="43"/>
      <c r="D481" s="43"/>
      <c r="E481" s="43"/>
      <c r="F481" s="43"/>
      <c r="G481" s="194"/>
      <c r="H481" s="194"/>
      <c r="I481" s="194"/>
      <c r="J481" s="196"/>
      <c r="K481" s="196"/>
      <c r="L481" s="196"/>
      <c r="M481" s="196"/>
      <c r="N481" s="196"/>
      <c r="O481" s="197"/>
      <c r="P481" s="197"/>
      <c r="Q481" s="197"/>
      <c r="R481" s="197"/>
      <c r="S481" s="197"/>
      <c r="T481" s="197"/>
      <c r="U481" s="198"/>
      <c r="V481" s="257"/>
      <c r="W481" s="258"/>
      <c r="X481" s="200"/>
      <c r="Y481" s="43"/>
      <c r="Z481" s="199"/>
      <c r="AA481" s="199"/>
      <c r="AB481" s="199"/>
      <c r="AC481" s="199"/>
      <c r="AD481" s="199"/>
      <c r="AE481" s="43"/>
      <c r="AF481" s="199"/>
      <c r="AG481" s="196"/>
      <c r="AH481" s="201"/>
      <c r="AI481" s="201"/>
      <c r="AJ481" s="201"/>
      <c r="AK481" s="43"/>
      <c r="AL481" s="43"/>
      <c r="AM481" s="43"/>
      <c r="AN481" s="64"/>
      <c r="AO481" s="64"/>
      <c r="AP481" s="202"/>
      <c r="AQ481" s="202"/>
      <c r="AR481" s="64"/>
    </row>
    <row r="482" spans="1:44" ht="15.75" customHeight="1" x14ac:dyDescent="0.2">
      <c r="A482" s="43"/>
      <c r="B482" s="43"/>
      <c r="C482" s="43"/>
      <c r="D482" s="43"/>
      <c r="E482" s="43"/>
      <c r="F482" s="43"/>
      <c r="G482" s="194"/>
      <c r="H482" s="194"/>
      <c r="I482" s="194"/>
      <c r="J482" s="196"/>
      <c r="K482" s="196"/>
      <c r="L482" s="196"/>
      <c r="M482" s="196"/>
      <c r="N482" s="196"/>
      <c r="O482" s="197"/>
      <c r="P482" s="197"/>
      <c r="Q482" s="197"/>
      <c r="R482" s="197"/>
      <c r="S482" s="197"/>
      <c r="T482" s="197"/>
      <c r="U482" s="198"/>
      <c r="V482" s="257"/>
      <c r="W482" s="258"/>
      <c r="X482" s="200"/>
      <c r="Y482" s="43"/>
      <c r="Z482" s="199"/>
      <c r="AA482" s="199"/>
      <c r="AB482" s="199"/>
      <c r="AC482" s="199"/>
      <c r="AD482" s="199"/>
      <c r="AE482" s="43"/>
      <c r="AF482" s="199"/>
      <c r="AG482" s="196"/>
      <c r="AH482" s="201"/>
      <c r="AI482" s="201"/>
      <c r="AJ482" s="201"/>
      <c r="AK482" s="43"/>
      <c r="AL482" s="43"/>
      <c r="AM482" s="43"/>
      <c r="AN482" s="64"/>
      <c r="AO482" s="64"/>
      <c r="AP482" s="202"/>
      <c r="AQ482" s="202"/>
      <c r="AR482" s="64"/>
    </row>
    <row r="483" spans="1:44" ht="15.75" customHeight="1" x14ac:dyDescent="0.2">
      <c r="A483" s="43"/>
      <c r="B483" s="43"/>
      <c r="C483" s="43"/>
      <c r="D483" s="43"/>
      <c r="E483" s="43"/>
      <c r="F483" s="43"/>
      <c r="G483" s="194"/>
      <c r="H483" s="194"/>
      <c r="I483" s="194"/>
      <c r="J483" s="196"/>
      <c r="K483" s="196"/>
      <c r="L483" s="196"/>
      <c r="M483" s="196"/>
      <c r="N483" s="196"/>
      <c r="O483" s="197"/>
      <c r="P483" s="197"/>
      <c r="Q483" s="197"/>
      <c r="R483" s="197"/>
      <c r="S483" s="197"/>
      <c r="T483" s="197"/>
      <c r="U483" s="198"/>
      <c r="V483" s="257"/>
      <c r="W483" s="258"/>
      <c r="X483" s="200"/>
      <c r="Y483" s="43"/>
      <c r="Z483" s="199"/>
      <c r="AA483" s="199"/>
      <c r="AB483" s="199"/>
      <c r="AC483" s="199"/>
      <c r="AD483" s="199"/>
      <c r="AE483" s="43"/>
      <c r="AF483" s="199"/>
      <c r="AG483" s="196"/>
      <c r="AH483" s="201"/>
      <c r="AI483" s="201"/>
      <c r="AJ483" s="201"/>
      <c r="AK483" s="43"/>
      <c r="AL483" s="43"/>
      <c r="AM483" s="43"/>
      <c r="AN483" s="64"/>
      <c r="AO483" s="64"/>
      <c r="AP483" s="202"/>
      <c r="AQ483" s="202"/>
      <c r="AR483" s="64"/>
    </row>
    <row r="484" spans="1:44" ht="15.75" customHeight="1" x14ac:dyDescent="0.2">
      <c r="A484" s="43"/>
      <c r="B484" s="43"/>
      <c r="C484" s="43"/>
      <c r="D484" s="43"/>
      <c r="E484" s="43"/>
      <c r="F484" s="43"/>
      <c r="G484" s="194"/>
      <c r="H484" s="194"/>
      <c r="I484" s="194"/>
      <c r="J484" s="196"/>
      <c r="K484" s="196"/>
      <c r="L484" s="196"/>
      <c r="M484" s="196"/>
      <c r="N484" s="196"/>
      <c r="O484" s="197"/>
      <c r="P484" s="197"/>
      <c r="Q484" s="197"/>
      <c r="R484" s="197"/>
      <c r="S484" s="197"/>
      <c r="T484" s="197"/>
      <c r="U484" s="198"/>
      <c r="V484" s="257"/>
      <c r="W484" s="258"/>
      <c r="X484" s="200"/>
      <c r="Y484" s="43"/>
      <c r="Z484" s="199"/>
      <c r="AA484" s="199"/>
      <c r="AB484" s="199"/>
      <c r="AC484" s="199"/>
      <c r="AD484" s="199"/>
      <c r="AE484" s="43"/>
      <c r="AF484" s="199"/>
      <c r="AG484" s="196"/>
      <c r="AH484" s="201"/>
      <c r="AI484" s="201"/>
      <c r="AJ484" s="201"/>
      <c r="AK484" s="43"/>
      <c r="AL484" s="43"/>
      <c r="AM484" s="43"/>
      <c r="AN484" s="64"/>
      <c r="AO484" s="64"/>
      <c r="AP484" s="202"/>
      <c r="AQ484" s="202"/>
      <c r="AR484" s="64"/>
    </row>
    <row r="485" spans="1:44" ht="15.75" customHeight="1" x14ac:dyDescent="0.2">
      <c r="A485" s="43"/>
      <c r="B485" s="43"/>
      <c r="C485" s="43"/>
      <c r="D485" s="43"/>
      <c r="E485" s="43"/>
      <c r="F485" s="43"/>
      <c r="G485" s="194"/>
      <c r="H485" s="194"/>
      <c r="I485" s="194"/>
      <c r="J485" s="196"/>
      <c r="K485" s="196"/>
      <c r="L485" s="196"/>
      <c r="M485" s="196"/>
      <c r="N485" s="196"/>
      <c r="O485" s="197"/>
      <c r="P485" s="197"/>
      <c r="Q485" s="197"/>
      <c r="R485" s="197"/>
      <c r="S485" s="197"/>
      <c r="T485" s="197"/>
      <c r="U485" s="198"/>
      <c r="V485" s="257"/>
      <c r="W485" s="258"/>
      <c r="X485" s="200"/>
      <c r="Y485" s="43"/>
      <c r="Z485" s="199"/>
      <c r="AA485" s="199"/>
      <c r="AB485" s="199"/>
      <c r="AC485" s="199"/>
      <c r="AD485" s="199"/>
      <c r="AE485" s="43"/>
      <c r="AF485" s="199"/>
      <c r="AG485" s="196"/>
      <c r="AH485" s="201"/>
      <c r="AI485" s="201"/>
      <c r="AJ485" s="201"/>
      <c r="AK485" s="43"/>
      <c r="AL485" s="43"/>
      <c r="AM485" s="43"/>
      <c r="AN485" s="64"/>
      <c r="AO485" s="64"/>
      <c r="AP485" s="202"/>
      <c r="AQ485" s="202"/>
      <c r="AR485" s="64"/>
    </row>
    <row r="486" spans="1:44" ht="15.75" customHeight="1" x14ac:dyDescent="0.2">
      <c r="A486" s="43"/>
      <c r="B486" s="43"/>
      <c r="C486" s="43"/>
      <c r="D486" s="43"/>
      <c r="E486" s="43"/>
      <c r="F486" s="43"/>
      <c r="G486" s="194"/>
      <c r="H486" s="194"/>
      <c r="I486" s="194"/>
      <c r="J486" s="196"/>
      <c r="K486" s="196"/>
      <c r="L486" s="196"/>
      <c r="M486" s="196"/>
      <c r="N486" s="196"/>
      <c r="O486" s="197"/>
      <c r="P486" s="197"/>
      <c r="Q486" s="197"/>
      <c r="R486" s="197"/>
      <c r="S486" s="197"/>
      <c r="T486" s="197"/>
      <c r="U486" s="198"/>
      <c r="V486" s="257"/>
      <c r="W486" s="258"/>
      <c r="X486" s="200"/>
      <c r="Y486" s="43"/>
      <c r="Z486" s="199"/>
      <c r="AA486" s="199"/>
      <c r="AB486" s="199"/>
      <c r="AC486" s="199"/>
      <c r="AD486" s="199"/>
      <c r="AE486" s="43"/>
      <c r="AF486" s="199"/>
      <c r="AG486" s="196"/>
      <c r="AH486" s="201"/>
      <c r="AI486" s="201"/>
      <c r="AJ486" s="201"/>
      <c r="AK486" s="43"/>
      <c r="AL486" s="43"/>
      <c r="AM486" s="43"/>
      <c r="AN486" s="64"/>
      <c r="AO486" s="64"/>
      <c r="AP486" s="202"/>
      <c r="AQ486" s="202"/>
      <c r="AR486" s="64"/>
    </row>
    <row r="487" spans="1:44" ht="15.75" customHeight="1" x14ac:dyDescent="0.2">
      <c r="A487" s="43"/>
      <c r="B487" s="43"/>
      <c r="C487" s="43"/>
      <c r="D487" s="43"/>
      <c r="E487" s="43"/>
      <c r="F487" s="43"/>
      <c r="G487" s="194"/>
      <c r="H487" s="194"/>
      <c r="I487" s="194"/>
      <c r="J487" s="196"/>
      <c r="K487" s="196"/>
      <c r="L487" s="196"/>
      <c r="M487" s="196"/>
      <c r="N487" s="196"/>
      <c r="O487" s="197"/>
      <c r="P487" s="197"/>
      <c r="Q487" s="197"/>
      <c r="R487" s="197"/>
      <c r="S487" s="197"/>
      <c r="T487" s="197"/>
      <c r="U487" s="198"/>
      <c r="V487" s="257"/>
      <c r="W487" s="258"/>
      <c r="X487" s="200"/>
      <c r="Y487" s="43"/>
      <c r="Z487" s="199"/>
      <c r="AA487" s="199"/>
      <c r="AB487" s="199"/>
      <c r="AC487" s="199"/>
      <c r="AD487" s="199"/>
      <c r="AE487" s="43"/>
      <c r="AF487" s="199"/>
      <c r="AG487" s="196"/>
      <c r="AH487" s="201"/>
      <c r="AI487" s="201"/>
      <c r="AJ487" s="201"/>
      <c r="AK487" s="43"/>
      <c r="AL487" s="43"/>
      <c r="AM487" s="43"/>
      <c r="AN487" s="64"/>
      <c r="AO487" s="64"/>
      <c r="AP487" s="202"/>
      <c r="AQ487" s="202"/>
      <c r="AR487" s="64"/>
    </row>
    <row r="488" spans="1:44" ht="15.75" customHeight="1" x14ac:dyDescent="0.2">
      <c r="A488" s="43"/>
      <c r="B488" s="43"/>
      <c r="C488" s="43"/>
      <c r="D488" s="43"/>
      <c r="E488" s="43"/>
      <c r="F488" s="43"/>
      <c r="G488" s="194"/>
      <c r="H488" s="194"/>
      <c r="I488" s="194"/>
      <c r="J488" s="196"/>
      <c r="K488" s="196"/>
      <c r="L488" s="196"/>
      <c r="M488" s="196"/>
      <c r="N488" s="196"/>
      <c r="O488" s="197"/>
      <c r="P488" s="197"/>
      <c r="Q488" s="197"/>
      <c r="R488" s="197"/>
      <c r="S488" s="197"/>
      <c r="T488" s="197"/>
      <c r="U488" s="198"/>
      <c r="V488" s="257"/>
      <c r="W488" s="258"/>
      <c r="X488" s="200"/>
      <c r="Y488" s="43"/>
      <c r="Z488" s="199"/>
      <c r="AA488" s="199"/>
      <c r="AB488" s="199"/>
      <c r="AC488" s="199"/>
      <c r="AD488" s="199"/>
      <c r="AE488" s="43"/>
      <c r="AF488" s="199"/>
      <c r="AG488" s="196"/>
      <c r="AH488" s="201"/>
      <c r="AI488" s="201"/>
      <c r="AJ488" s="201"/>
      <c r="AK488" s="43"/>
      <c r="AL488" s="43"/>
      <c r="AM488" s="43"/>
      <c r="AN488" s="64"/>
      <c r="AO488" s="64"/>
      <c r="AP488" s="202"/>
      <c r="AQ488" s="202"/>
      <c r="AR488" s="64"/>
    </row>
    <row r="489" spans="1:44" ht="15.75" customHeight="1" x14ac:dyDescent="0.2">
      <c r="A489" s="43"/>
      <c r="B489" s="43"/>
      <c r="C489" s="43"/>
      <c r="D489" s="43"/>
      <c r="E489" s="43"/>
      <c r="F489" s="43"/>
      <c r="G489" s="194"/>
      <c r="H489" s="194"/>
      <c r="I489" s="194"/>
      <c r="J489" s="196"/>
      <c r="K489" s="196"/>
      <c r="L489" s="196"/>
      <c r="M489" s="196"/>
      <c r="N489" s="196"/>
      <c r="O489" s="197"/>
      <c r="P489" s="197"/>
      <c r="Q489" s="197"/>
      <c r="R489" s="197"/>
      <c r="S489" s="197"/>
      <c r="T489" s="197"/>
      <c r="U489" s="198"/>
      <c r="V489" s="257"/>
      <c r="W489" s="258"/>
      <c r="X489" s="200"/>
      <c r="Y489" s="43"/>
      <c r="Z489" s="199"/>
      <c r="AA489" s="199"/>
      <c r="AB489" s="199"/>
      <c r="AC489" s="199"/>
      <c r="AD489" s="199"/>
      <c r="AE489" s="43"/>
      <c r="AF489" s="199"/>
      <c r="AG489" s="196"/>
      <c r="AH489" s="201"/>
      <c r="AI489" s="201"/>
      <c r="AJ489" s="201"/>
      <c r="AK489" s="43"/>
      <c r="AL489" s="43"/>
      <c r="AM489" s="43"/>
      <c r="AN489" s="64"/>
      <c r="AO489" s="64"/>
      <c r="AP489" s="202"/>
      <c r="AQ489" s="202"/>
      <c r="AR489" s="64"/>
    </row>
    <row r="490" spans="1:44" ht="15.75" customHeight="1" x14ac:dyDescent="0.2">
      <c r="A490" s="43"/>
      <c r="B490" s="43"/>
      <c r="C490" s="43"/>
      <c r="D490" s="43"/>
      <c r="E490" s="43"/>
      <c r="F490" s="43"/>
      <c r="G490" s="194"/>
      <c r="H490" s="194"/>
      <c r="I490" s="194"/>
      <c r="J490" s="196"/>
      <c r="K490" s="196"/>
      <c r="L490" s="196"/>
      <c r="M490" s="196"/>
      <c r="N490" s="196"/>
      <c r="O490" s="197"/>
      <c r="P490" s="197"/>
      <c r="Q490" s="197"/>
      <c r="R490" s="197"/>
      <c r="S490" s="197"/>
      <c r="T490" s="197"/>
      <c r="U490" s="198"/>
      <c r="V490" s="257"/>
      <c r="W490" s="258"/>
      <c r="X490" s="200"/>
      <c r="Y490" s="43"/>
      <c r="Z490" s="199"/>
      <c r="AA490" s="199"/>
      <c r="AB490" s="199"/>
      <c r="AC490" s="199"/>
      <c r="AD490" s="199"/>
      <c r="AE490" s="43"/>
      <c r="AF490" s="199"/>
      <c r="AG490" s="196"/>
      <c r="AH490" s="201"/>
      <c r="AI490" s="201"/>
      <c r="AJ490" s="201"/>
      <c r="AK490" s="43"/>
      <c r="AL490" s="43"/>
      <c r="AM490" s="43"/>
      <c r="AN490" s="64"/>
      <c r="AO490" s="64"/>
      <c r="AP490" s="202"/>
      <c r="AQ490" s="202"/>
      <c r="AR490" s="64"/>
    </row>
    <row r="491" spans="1:44" ht="15.75" customHeight="1" x14ac:dyDescent="0.2">
      <c r="A491" s="43"/>
      <c r="B491" s="43"/>
      <c r="C491" s="43"/>
      <c r="D491" s="43"/>
      <c r="E491" s="43"/>
      <c r="F491" s="43"/>
      <c r="G491" s="194"/>
      <c r="H491" s="194"/>
      <c r="I491" s="194"/>
      <c r="J491" s="196"/>
      <c r="K491" s="196"/>
      <c r="L491" s="196"/>
      <c r="M491" s="196"/>
      <c r="N491" s="196"/>
      <c r="O491" s="197"/>
      <c r="P491" s="197"/>
      <c r="Q491" s="197"/>
      <c r="R491" s="197"/>
      <c r="S491" s="197"/>
      <c r="T491" s="197"/>
      <c r="U491" s="198"/>
      <c r="V491" s="257"/>
      <c r="W491" s="258"/>
      <c r="X491" s="200"/>
      <c r="Y491" s="43"/>
      <c r="Z491" s="199"/>
      <c r="AA491" s="199"/>
      <c r="AB491" s="199"/>
      <c r="AC491" s="199"/>
      <c r="AD491" s="199"/>
      <c r="AE491" s="43"/>
      <c r="AF491" s="199"/>
      <c r="AG491" s="196"/>
      <c r="AH491" s="201"/>
      <c r="AI491" s="201"/>
      <c r="AJ491" s="201"/>
      <c r="AK491" s="43"/>
      <c r="AL491" s="43"/>
      <c r="AM491" s="43"/>
      <c r="AN491" s="64"/>
      <c r="AO491" s="64"/>
      <c r="AP491" s="202"/>
      <c r="AQ491" s="202"/>
      <c r="AR491" s="64"/>
    </row>
    <row r="492" spans="1:44" ht="15.75" customHeight="1" x14ac:dyDescent="0.2">
      <c r="A492" s="43"/>
      <c r="B492" s="43"/>
      <c r="C492" s="43"/>
      <c r="D492" s="43"/>
      <c r="E492" s="43"/>
      <c r="F492" s="43"/>
      <c r="G492" s="194"/>
      <c r="H492" s="194"/>
      <c r="I492" s="194"/>
      <c r="J492" s="196"/>
      <c r="K492" s="196"/>
      <c r="L492" s="196"/>
      <c r="M492" s="196"/>
      <c r="N492" s="196"/>
      <c r="O492" s="197"/>
      <c r="P492" s="197"/>
      <c r="Q492" s="197"/>
      <c r="R492" s="197"/>
      <c r="S492" s="197"/>
      <c r="T492" s="197"/>
      <c r="U492" s="198"/>
      <c r="V492" s="257"/>
      <c r="W492" s="258"/>
      <c r="X492" s="200"/>
      <c r="Y492" s="43"/>
      <c r="Z492" s="199"/>
      <c r="AA492" s="199"/>
      <c r="AB492" s="199"/>
      <c r="AC492" s="199"/>
      <c r="AD492" s="199"/>
      <c r="AE492" s="43"/>
      <c r="AF492" s="199"/>
      <c r="AG492" s="196"/>
      <c r="AH492" s="201"/>
      <c r="AI492" s="201"/>
      <c r="AJ492" s="201"/>
      <c r="AK492" s="43"/>
      <c r="AL492" s="43"/>
      <c r="AM492" s="43"/>
      <c r="AN492" s="64"/>
      <c r="AO492" s="64"/>
      <c r="AP492" s="202"/>
      <c r="AQ492" s="202"/>
      <c r="AR492" s="64"/>
    </row>
    <row r="493" spans="1:44" ht="15.75" customHeight="1" x14ac:dyDescent="0.2">
      <c r="A493" s="43"/>
      <c r="B493" s="43"/>
      <c r="C493" s="43"/>
      <c r="D493" s="43"/>
      <c r="E493" s="43"/>
      <c r="F493" s="43"/>
      <c r="G493" s="194"/>
      <c r="H493" s="194"/>
      <c r="I493" s="194"/>
      <c r="J493" s="196"/>
      <c r="K493" s="196"/>
      <c r="L493" s="196"/>
      <c r="M493" s="196"/>
      <c r="N493" s="196"/>
      <c r="O493" s="197"/>
      <c r="P493" s="197"/>
      <c r="Q493" s="197"/>
      <c r="R493" s="197"/>
      <c r="S493" s="197"/>
      <c r="T493" s="197"/>
      <c r="U493" s="198"/>
      <c r="V493" s="257"/>
      <c r="W493" s="258"/>
      <c r="X493" s="200"/>
      <c r="Y493" s="43"/>
      <c r="Z493" s="199"/>
      <c r="AA493" s="199"/>
      <c r="AB493" s="199"/>
      <c r="AC493" s="199"/>
      <c r="AD493" s="199"/>
      <c r="AE493" s="43"/>
      <c r="AF493" s="199"/>
      <c r="AG493" s="196"/>
      <c r="AH493" s="201"/>
      <c r="AI493" s="201"/>
      <c r="AJ493" s="201"/>
      <c r="AK493" s="43"/>
      <c r="AL493" s="43"/>
      <c r="AM493" s="43"/>
      <c r="AN493" s="64"/>
      <c r="AO493" s="64"/>
      <c r="AP493" s="202"/>
      <c r="AQ493" s="202"/>
      <c r="AR493" s="64"/>
    </row>
    <row r="494" spans="1:44" ht="15.75" customHeight="1" x14ac:dyDescent="0.2">
      <c r="A494" s="43"/>
      <c r="B494" s="43"/>
      <c r="C494" s="43"/>
      <c r="D494" s="43"/>
      <c r="E494" s="43"/>
      <c r="F494" s="43"/>
      <c r="G494" s="194"/>
      <c r="H494" s="194"/>
      <c r="I494" s="194"/>
      <c r="J494" s="196"/>
      <c r="K494" s="196"/>
      <c r="L494" s="196"/>
      <c r="M494" s="196"/>
      <c r="N494" s="196"/>
      <c r="O494" s="197"/>
      <c r="P494" s="197"/>
      <c r="Q494" s="197"/>
      <c r="R494" s="197"/>
      <c r="S494" s="197"/>
      <c r="T494" s="197"/>
      <c r="U494" s="198"/>
      <c r="V494" s="257"/>
      <c r="W494" s="258"/>
      <c r="X494" s="200"/>
      <c r="Y494" s="43"/>
      <c r="Z494" s="199"/>
      <c r="AA494" s="199"/>
      <c r="AB494" s="199"/>
      <c r="AC494" s="199"/>
      <c r="AD494" s="199"/>
      <c r="AE494" s="43"/>
      <c r="AF494" s="199"/>
      <c r="AG494" s="196"/>
      <c r="AH494" s="201"/>
      <c r="AI494" s="201"/>
      <c r="AJ494" s="201"/>
      <c r="AK494" s="43"/>
      <c r="AL494" s="43"/>
      <c r="AM494" s="43"/>
      <c r="AN494" s="64"/>
      <c r="AO494" s="64"/>
      <c r="AP494" s="202"/>
      <c r="AQ494" s="202"/>
      <c r="AR494" s="64"/>
    </row>
    <row r="495" spans="1:44" ht="15.75" customHeight="1" x14ac:dyDescent="0.2">
      <c r="A495" s="43"/>
      <c r="B495" s="43"/>
      <c r="C495" s="43"/>
      <c r="D495" s="43"/>
      <c r="E495" s="43"/>
      <c r="F495" s="43"/>
      <c r="G495" s="194"/>
      <c r="H495" s="194"/>
      <c r="I495" s="194"/>
      <c r="J495" s="196"/>
      <c r="K495" s="196"/>
      <c r="L495" s="196"/>
      <c r="M495" s="196"/>
      <c r="N495" s="196"/>
      <c r="O495" s="197"/>
      <c r="P495" s="197"/>
      <c r="Q495" s="197"/>
      <c r="R495" s="197"/>
      <c r="S495" s="197"/>
      <c r="T495" s="197"/>
      <c r="U495" s="198"/>
      <c r="V495" s="257"/>
      <c r="W495" s="258"/>
      <c r="X495" s="200"/>
      <c r="Y495" s="43"/>
      <c r="Z495" s="199"/>
      <c r="AA495" s="199"/>
      <c r="AB495" s="199"/>
      <c r="AC495" s="199"/>
      <c r="AD495" s="199"/>
      <c r="AE495" s="43"/>
      <c r="AF495" s="199"/>
      <c r="AG495" s="196"/>
      <c r="AH495" s="201"/>
      <c r="AI495" s="201"/>
      <c r="AJ495" s="201"/>
      <c r="AK495" s="43"/>
      <c r="AL495" s="43"/>
      <c r="AM495" s="43"/>
      <c r="AN495" s="64"/>
      <c r="AO495" s="64"/>
      <c r="AP495" s="202"/>
      <c r="AQ495" s="202"/>
      <c r="AR495" s="64"/>
    </row>
    <row r="496" spans="1:44" ht="15.75" customHeight="1" x14ac:dyDescent="0.2">
      <c r="A496" s="43"/>
      <c r="B496" s="43"/>
      <c r="C496" s="43"/>
      <c r="D496" s="43"/>
      <c r="E496" s="43"/>
      <c r="F496" s="43"/>
      <c r="G496" s="194"/>
      <c r="H496" s="194"/>
      <c r="I496" s="194"/>
      <c r="J496" s="196"/>
      <c r="K496" s="196"/>
      <c r="L496" s="196"/>
      <c r="M496" s="196"/>
      <c r="N496" s="196"/>
      <c r="O496" s="197"/>
      <c r="P496" s="197"/>
      <c r="Q496" s="197"/>
      <c r="R496" s="197"/>
      <c r="S496" s="197"/>
      <c r="T496" s="197"/>
      <c r="U496" s="198"/>
      <c r="V496" s="257"/>
      <c r="W496" s="258"/>
      <c r="X496" s="200"/>
      <c r="Y496" s="43"/>
      <c r="Z496" s="199"/>
      <c r="AA496" s="199"/>
      <c r="AB496" s="199"/>
      <c r="AC496" s="199"/>
      <c r="AD496" s="199"/>
      <c r="AE496" s="43"/>
      <c r="AF496" s="199"/>
      <c r="AG496" s="196"/>
      <c r="AH496" s="201"/>
      <c r="AI496" s="201"/>
      <c r="AJ496" s="201"/>
      <c r="AK496" s="43"/>
      <c r="AL496" s="43"/>
      <c r="AM496" s="43"/>
      <c r="AN496" s="64"/>
      <c r="AO496" s="64"/>
      <c r="AP496" s="202"/>
      <c r="AQ496" s="202"/>
      <c r="AR496" s="64"/>
    </row>
    <row r="497" spans="1:44" ht="15.75" customHeight="1" x14ac:dyDescent="0.2">
      <c r="A497" s="43"/>
      <c r="B497" s="43"/>
      <c r="C497" s="43"/>
      <c r="D497" s="43"/>
      <c r="E497" s="43"/>
      <c r="F497" s="43"/>
      <c r="G497" s="194"/>
      <c r="H497" s="194"/>
      <c r="I497" s="194"/>
      <c r="J497" s="196"/>
      <c r="K497" s="196"/>
      <c r="L497" s="196"/>
      <c r="M497" s="196"/>
      <c r="N497" s="196"/>
      <c r="O497" s="197"/>
      <c r="P497" s="197"/>
      <c r="Q497" s="197"/>
      <c r="R497" s="197"/>
      <c r="S497" s="197"/>
      <c r="T497" s="197"/>
      <c r="U497" s="198"/>
      <c r="V497" s="257"/>
      <c r="W497" s="258"/>
      <c r="X497" s="200"/>
      <c r="Y497" s="43"/>
      <c r="Z497" s="199"/>
      <c r="AA497" s="199"/>
      <c r="AB497" s="199"/>
      <c r="AC497" s="199"/>
      <c r="AD497" s="199"/>
      <c r="AE497" s="43"/>
      <c r="AF497" s="199"/>
      <c r="AG497" s="196"/>
      <c r="AH497" s="201"/>
      <c r="AI497" s="201"/>
      <c r="AJ497" s="201"/>
      <c r="AK497" s="43"/>
      <c r="AL497" s="43"/>
      <c r="AM497" s="43"/>
      <c r="AN497" s="64"/>
      <c r="AO497" s="64"/>
      <c r="AP497" s="202"/>
      <c r="AQ497" s="202"/>
      <c r="AR497" s="64"/>
    </row>
    <row r="498" spans="1:44" ht="15.75" customHeight="1" x14ac:dyDescent="0.2">
      <c r="A498" s="43"/>
      <c r="B498" s="43"/>
      <c r="C498" s="43"/>
      <c r="D498" s="43"/>
      <c r="E498" s="43"/>
      <c r="F498" s="43"/>
      <c r="G498" s="194"/>
      <c r="H498" s="194"/>
      <c r="I498" s="194"/>
      <c r="J498" s="196"/>
      <c r="K498" s="196"/>
      <c r="L498" s="196"/>
      <c r="M498" s="196"/>
      <c r="N498" s="196"/>
      <c r="O498" s="197"/>
      <c r="P498" s="197"/>
      <c r="Q498" s="197"/>
      <c r="R498" s="197"/>
      <c r="S498" s="197"/>
      <c r="T498" s="197"/>
      <c r="U498" s="198"/>
      <c r="V498" s="257"/>
      <c r="W498" s="258"/>
      <c r="X498" s="200"/>
      <c r="Y498" s="43"/>
      <c r="Z498" s="199"/>
      <c r="AA498" s="199"/>
      <c r="AB498" s="199"/>
      <c r="AC498" s="199"/>
      <c r="AD498" s="199"/>
      <c r="AE498" s="43"/>
      <c r="AF498" s="199"/>
      <c r="AG498" s="196"/>
      <c r="AH498" s="201"/>
      <c r="AI498" s="201"/>
      <c r="AJ498" s="201"/>
      <c r="AK498" s="43"/>
      <c r="AL498" s="43"/>
      <c r="AM498" s="43"/>
      <c r="AN498" s="64"/>
      <c r="AO498" s="64"/>
      <c r="AP498" s="202"/>
      <c r="AQ498" s="202"/>
      <c r="AR498" s="64"/>
    </row>
    <row r="499" spans="1:44" ht="15.75" customHeight="1" x14ac:dyDescent="0.2">
      <c r="A499" s="43"/>
      <c r="B499" s="43"/>
      <c r="C499" s="43"/>
      <c r="D499" s="43"/>
      <c r="E499" s="43"/>
      <c r="F499" s="43"/>
      <c r="G499" s="194"/>
      <c r="H499" s="194"/>
      <c r="I499" s="194"/>
      <c r="J499" s="196"/>
      <c r="K499" s="196"/>
      <c r="L499" s="196"/>
      <c r="M499" s="196"/>
      <c r="N499" s="196"/>
      <c r="O499" s="197"/>
      <c r="P499" s="197"/>
      <c r="Q499" s="197"/>
      <c r="R499" s="197"/>
      <c r="S499" s="197"/>
      <c r="T499" s="197"/>
      <c r="U499" s="198"/>
      <c r="V499" s="257"/>
      <c r="W499" s="258"/>
      <c r="X499" s="200"/>
      <c r="Y499" s="43"/>
      <c r="Z499" s="199"/>
      <c r="AA499" s="199"/>
      <c r="AB499" s="199"/>
      <c r="AC499" s="199"/>
      <c r="AD499" s="199"/>
      <c r="AE499" s="43"/>
      <c r="AF499" s="199"/>
      <c r="AG499" s="196"/>
      <c r="AH499" s="201"/>
      <c r="AI499" s="201"/>
      <c r="AJ499" s="201"/>
      <c r="AK499" s="43"/>
      <c r="AL499" s="43"/>
      <c r="AM499" s="43"/>
      <c r="AN499" s="64"/>
      <c r="AO499" s="64"/>
      <c r="AP499" s="202"/>
      <c r="AQ499" s="202"/>
      <c r="AR499" s="64"/>
    </row>
    <row r="500" spans="1:44" ht="15.75" customHeight="1" x14ac:dyDescent="0.2">
      <c r="A500" s="43"/>
      <c r="B500" s="43"/>
      <c r="C500" s="43"/>
      <c r="D500" s="43"/>
      <c r="E500" s="43"/>
      <c r="F500" s="43"/>
      <c r="G500" s="194"/>
      <c r="H500" s="194"/>
      <c r="I500" s="194"/>
      <c r="J500" s="196"/>
      <c r="K500" s="196"/>
      <c r="L500" s="196"/>
      <c r="M500" s="196"/>
      <c r="N500" s="196"/>
      <c r="O500" s="197"/>
      <c r="P500" s="197"/>
      <c r="Q500" s="197"/>
      <c r="R500" s="197"/>
      <c r="S500" s="197"/>
      <c r="T500" s="197"/>
      <c r="U500" s="198"/>
      <c r="V500" s="257"/>
      <c r="W500" s="258"/>
      <c r="X500" s="200"/>
      <c r="Y500" s="43"/>
      <c r="Z500" s="199"/>
      <c r="AA500" s="199"/>
      <c r="AB500" s="199"/>
      <c r="AC500" s="199"/>
      <c r="AD500" s="199"/>
      <c r="AE500" s="43"/>
      <c r="AF500" s="199"/>
      <c r="AG500" s="196"/>
      <c r="AH500" s="201"/>
      <c r="AI500" s="201"/>
      <c r="AJ500" s="201"/>
      <c r="AK500" s="43"/>
      <c r="AL500" s="43"/>
      <c r="AM500" s="43"/>
      <c r="AN500" s="64"/>
      <c r="AO500" s="64"/>
      <c r="AP500" s="202"/>
      <c r="AQ500" s="202"/>
      <c r="AR500" s="64"/>
    </row>
    <row r="501" spans="1:44" ht="15.75" customHeight="1" x14ac:dyDescent="0.2">
      <c r="A501" s="43"/>
      <c r="B501" s="43"/>
      <c r="C501" s="43"/>
      <c r="D501" s="43"/>
      <c r="E501" s="43"/>
      <c r="F501" s="43"/>
      <c r="G501" s="194"/>
      <c r="H501" s="194"/>
      <c r="I501" s="194"/>
      <c r="J501" s="196"/>
      <c r="K501" s="196"/>
      <c r="L501" s="196"/>
      <c r="M501" s="196"/>
      <c r="N501" s="196"/>
      <c r="O501" s="197"/>
      <c r="P501" s="197"/>
      <c r="Q501" s="197"/>
      <c r="R501" s="197"/>
      <c r="S501" s="197"/>
      <c r="T501" s="197"/>
      <c r="U501" s="198"/>
      <c r="V501" s="257"/>
      <c r="W501" s="258"/>
      <c r="X501" s="200"/>
      <c r="Y501" s="43"/>
      <c r="Z501" s="199"/>
      <c r="AA501" s="199"/>
      <c r="AB501" s="199"/>
      <c r="AC501" s="199"/>
      <c r="AD501" s="199"/>
      <c r="AE501" s="43"/>
      <c r="AF501" s="199"/>
      <c r="AG501" s="196"/>
      <c r="AH501" s="201"/>
      <c r="AI501" s="201"/>
      <c r="AJ501" s="201"/>
      <c r="AK501" s="43"/>
      <c r="AL501" s="43"/>
      <c r="AM501" s="43"/>
      <c r="AN501" s="64"/>
      <c r="AO501" s="64"/>
      <c r="AP501" s="202"/>
      <c r="AQ501" s="202"/>
      <c r="AR501" s="64"/>
    </row>
    <row r="502" spans="1:44" ht="15.75" customHeight="1" x14ac:dyDescent="0.2">
      <c r="A502" s="43"/>
      <c r="B502" s="43"/>
      <c r="C502" s="43"/>
      <c r="D502" s="43"/>
      <c r="E502" s="43"/>
      <c r="F502" s="43"/>
      <c r="G502" s="194"/>
      <c r="H502" s="194"/>
      <c r="I502" s="194"/>
      <c r="J502" s="196"/>
      <c r="K502" s="196"/>
      <c r="L502" s="196"/>
      <c r="M502" s="196"/>
      <c r="N502" s="196"/>
      <c r="O502" s="197"/>
      <c r="P502" s="197"/>
      <c r="Q502" s="197"/>
      <c r="R502" s="197"/>
      <c r="S502" s="197"/>
      <c r="T502" s="197"/>
      <c r="U502" s="198"/>
      <c r="V502" s="257"/>
      <c r="W502" s="258"/>
      <c r="X502" s="200"/>
      <c r="Y502" s="43"/>
      <c r="Z502" s="199"/>
      <c r="AA502" s="199"/>
      <c r="AB502" s="199"/>
      <c r="AC502" s="199"/>
      <c r="AD502" s="199"/>
      <c r="AE502" s="43"/>
      <c r="AF502" s="199"/>
      <c r="AG502" s="196"/>
      <c r="AH502" s="201"/>
      <c r="AI502" s="201"/>
      <c r="AJ502" s="201"/>
      <c r="AK502" s="43"/>
      <c r="AL502" s="43"/>
      <c r="AM502" s="43"/>
      <c r="AN502" s="64"/>
      <c r="AO502" s="64"/>
      <c r="AP502" s="202"/>
      <c r="AQ502" s="202"/>
      <c r="AR502" s="64"/>
    </row>
    <row r="503" spans="1:44" ht="15.75" customHeight="1" x14ac:dyDescent="0.2">
      <c r="A503" s="43"/>
      <c r="B503" s="43"/>
      <c r="C503" s="43"/>
      <c r="D503" s="43"/>
      <c r="E503" s="43"/>
      <c r="F503" s="43"/>
      <c r="G503" s="194"/>
      <c r="H503" s="194"/>
      <c r="I503" s="194"/>
      <c r="J503" s="196"/>
      <c r="K503" s="196"/>
      <c r="L503" s="196"/>
      <c r="M503" s="196"/>
      <c r="N503" s="196"/>
      <c r="O503" s="197"/>
      <c r="P503" s="197"/>
      <c r="Q503" s="197"/>
      <c r="R503" s="197"/>
      <c r="S503" s="197"/>
      <c r="T503" s="197"/>
      <c r="U503" s="198"/>
      <c r="V503" s="257"/>
      <c r="W503" s="258"/>
      <c r="X503" s="200"/>
      <c r="Y503" s="43"/>
      <c r="Z503" s="199"/>
      <c r="AA503" s="199"/>
      <c r="AB503" s="199"/>
      <c r="AC503" s="199"/>
      <c r="AD503" s="199"/>
      <c r="AE503" s="43"/>
      <c r="AF503" s="199"/>
      <c r="AG503" s="196"/>
      <c r="AH503" s="201"/>
      <c r="AI503" s="201"/>
      <c r="AJ503" s="201"/>
      <c r="AK503" s="43"/>
      <c r="AL503" s="43"/>
      <c r="AM503" s="43"/>
      <c r="AN503" s="64"/>
      <c r="AO503" s="64"/>
      <c r="AP503" s="202"/>
      <c r="AQ503" s="202"/>
      <c r="AR503" s="64"/>
    </row>
    <row r="504" spans="1:44" ht="15.75" customHeight="1" x14ac:dyDescent="0.2">
      <c r="A504" s="43"/>
      <c r="B504" s="43"/>
      <c r="C504" s="43"/>
      <c r="D504" s="43"/>
      <c r="E504" s="43"/>
      <c r="F504" s="43"/>
      <c r="G504" s="194"/>
      <c r="H504" s="194"/>
      <c r="I504" s="194"/>
      <c r="J504" s="196"/>
      <c r="K504" s="196"/>
      <c r="L504" s="196"/>
      <c r="M504" s="196"/>
      <c r="N504" s="196"/>
      <c r="O504" s="197"/>
      <c r="P504" s="197"/>
      <c r="Q504" s="197"/>
      <c r="R504" s="197"/>
      <c r="S504" s="197"/>
      <c r="T504" s="197"/>
      <c r="U504" s="198"/>
      <c r="V504" s="257"/>
      <c r="W504" s="258"/>
      <c r="X504" s="200"/>
      <c r="Y504" s="43"/>
      <c r="Z504" s="199"/>
      <c r="AA504" s="199"/>
      <c r="AB504" s="199"/>
      <c r="AC504" s="199"/>
      <c r="AD504" s="199"/>
      <c r="AE504" s="43"/>
      <c r="AF504" s="199"/>
      <c r="AG504" s="196"/>
      <c r="AH504" s="201"/>
      <c r="AI504" s="201"/>
      <c r="AJ504" s="201"/>
      <c r="AK504" s="43"/>
      <c r="AL504" s="43"/>
      <c r="AM504" s="43"/>
      <c r="AN504" s="64"/>
      <c r="AO504" s="64"/>
      <c r="AP504" s="202"/>
      <c r="AQ504" s="202"/>
      <c r="AR504" s="64"/>
    </row>
    <row r="505" spans="1:44" ht="15.75" customHeight="1" x14ac:dyDescent="0.2">
      <c r="A505" s="43"/>
      <c r="B505" s="43"/>
      <c r="C505" s="43"/>
      <c r="D505" s="43"/>
      <c r="E505" s="43"/>
      <c r="F505" s="43"/>
      <c r="G505" s="194"/>
      <c r="H505" s="194"/>
      <c r="I505" s="194"/>
      <c r="J505" s="196"/>
      <c r="K505" s="196"/>
      <c r="L505" s="196"/>
      <c r="M505" s="196"/>
      <c r="N505" s="196"/>
      <c r="O505" s="197"/>
      <c r="P505" s="197"/>
      <c r="Q505" s="197"/>
      <c r="R505" s="197"/>
      <c r="S505" s="197"/>
      <c r="T505" s="197"/>
      <c r="U505" s="198"/>
      <c r="V505" s="257"/>
      <c r="W505" s="258"/>
      <c r="X505" s="200"/>
      <c r="Y505" s="43"/>
      <c r="Z505" s="199"/>
      <c r="AA505" s="199"/>
      <c r="AB505" s="199"/>
      <c r="AC505" s="199"/>
      <c r="AD505" s="199"/>
      <c r="AE505" s="43"/>
      <c r="AF505" s="199"/>
      <c r="AG505" s="196"/>
      <c r="AH505" s="201"/>
      <c r="AI505" s="201"/>
      <c r="AJ505" s="201"/>
      <c r="AK505" s="43"/>
      <c r="AL505" s="43"/>
      <c r="AM505" s="43"/>
      <c r="AN505" s="64"/>
      <c r="AO505" s="64"/>
      <c r="AP505" s="202"/>
      <c r="AQ505" s="202"/>
      <c r="AR505" s="64"/>
    </row>
    <row r="506" spans="1:44" ht="15.75" customHeight="1" x14ac:dyDescent="0.2">
      <c r="A506" s="43"/>
      <c r="B506" s="43"/>
      <c r="C506" s="43"/>
      <c r="D506" s="43"/>
      <c r="E506" s="43"/>
      <c r="F506" s="43"/>
      <c r="G506" s="194"/>
      <c r="H506" s="194"/>
      <c r="I506" s="194"/>
      <c r="J506" s="196"/>
      <c r="K506" s="196"/>
      <c r="L506" s="196"/>
      <c r="M506" s="196"/>
      <c r="N506" s="196"/>
      <c r="O506" s="197"/>
      <c r="P506" s="197"/>
      <c r="Q506" s="197"/>
      <c r="R506" s="197"/>
      <c r="S506" s="197"/>
      <c r="T506" s="197"/>
      <c r="U506" s="198"/>
      <c r="V506" s="257"/>
      <c r="W506" s="258"/>
      <c r="X506" s="200"/>
      <c r="Y506" s="43"/>
      <c r="Z506" s="199"/>
      <c r="AA506" s="199"/>
      <c r="AB506" s="199"/>
      <c r="AC506" s="199"/>
      <c r="AD506" s="199"/>
      <c r="AE506" s="43"/>
      <c r="AF506" s="199"/>
      <c r="AG506" s="196"/>
      <c r="AH506" s="201"/>
      <c r="AI506" s="201"/>
      <c r="AJ506" s="201"/>
      <c r="AK506" s="43"/>
      <c r="AL506" s="43"/>
      <c r="AM506" s="43"/>
      <c r="AN506" s="64"/>
      <c r="AO506" s="64"/>
      <c r="AP506" s="202"/>
      <c r="AQ506" s="202"/>
      <c r="AR506" s="64"/>
    </row>
    <row r="507" spans="1:44" ht="15.75" customHeight="1" x14ac:dyDescent="0.2">
      <c r="A507" s="43"/>
      <c r="B507" s="43"/>
      <c r="C507" s="43"/>
      <c r="D507" s="43"/>
      <c r="E507" s="43"/>
      <c r="F507" s="43"/>
      <c r="G507" s="194"/>
      <c r="H507" s="194"/>
      <c r="I507" s="194"/>
      <c r="J507" s="196"/>
      <c r="K507" s="196"/>
      <c r="L507" s="196"/>
      <c r="M507" s="196"/>
      <c r="N507" s="196"/>
      <c r="O507" s="197"/>
      <c r="P507" s="197"/>
      <c r="Q507" s="197"/>
      <c r="R507" s="197"/>
      <c r="S507" s="197"/>
      <c r="T507" s="197"/>
      <c r="U507" s="198"/>
      <c r="V507" s="257"/>
      <c r="W507" s="258"/>
      <c r="X507" s="200"/>
      <c r="Y507" s="43"/>
      <c r="Z507" s="199"/>
      <c r="AA507" s="199"/>
      <c r="AB507" s="199"/>
      <c r="AC507" s="199"/>
      <c r="AD507" s="199"/>
      <c r="AE507" s="43"/>
      <c r="AF507" s="199"/>
      <c r="AG507" s="196"/>
      <c r="AH507" s="201"/>
      <c r="AI507" s="201"/>
      <c r="AJ507" s="201"/>
      <c r="AK507" s="43"/>
      <c r="AL507" s="43"/>
      <c r="AM507" s="43"/>
      <c r="AN507" s="64"/>
      <c r="AO507" s="64"/>
      <c r="AP507" s="202"/>
      <c r="AQ507" s="202"/>
      <c r="AR507" s="64"/>
    </row>
    <row r="508" spans="1:44" ht="15.75" customHeight="1" x14ac:dyDescent="0.2">
      <c r="A508" s="43"/>
      <c r="B508" s="43"/>
      <c r="C508" s="43"/>
      <c r="D508" s="43"/>
      <c r="E508" s="43"/>
      <c r="F508" s="43"/>
      <c r="G508" s="194"/>
      <c r="H508" s="194"/>
      <c r="I508" s="194"/>
      <c r="J508" s="196"/>
      <c r="K508" s="196"/>
      <c r="L508" s="196"/>
      <c r="M508" s="196"/>
      <c r="N508" s="196"/>
      <c r="O508" s="197"/>
      <c r="P508" s="197"/>
      <c r="Q508" s="197"/>
      <c r="R508" s="197"/>
      <c r="S508" s="197"/>
      <c r="T508" s="197"/>
      <c r="U508" s="198"/>
      <c r="V508" s="257"/>
      <c r="W508" s="258"/>
      <c r="X508" s="200"/>
      <c r="Y508" s="43"/>
      <c r="Z508" s="199"/>
      <c r="AA508" s="199"/>
      <c r="AB508" s="199"/>
      <c r="AC508" s="199"/>
      <c r="AD508" s="199"/>
      <c r="AE508" s="43"/>
      <c r="AF508" s="199"/>
      <c r="AG508" s="196"/>
      <c r="AH508" s="201"/>
      <c r="AI508" s="201"/>
      <c r="AJ508" s="201"/>
      <c r="AK508" s="43"/>
      <c r="AL508" s="43"/>
      <c r="AM508" s="43"/>
      <c r="AN508" s="64"/>
      <c r="AO508" s="64"/>
      <c r="AP508" s="202"/>
      <c r="AQ508" s="202"/>
      <c r="AR508" s="64"/>
    </row>
    <row r="509" spans="1:44" ht="15.75" customHeight="1" x14ac:dyDescent="0.2">
      <c r="A509" s="43"/>
      <c r="B509" s="43"/>
      <c r="C509" s="43"/>
      <c r="D509" s="43"/>
      <c r="E509" s="43"/>
      <c r="F509" s="43"/>
      <c r="G509" s="194"/>
      <c r="H509" s="194"/>
      <c r="I509" s="194"/>
      <c r="J509" s="196"/>
      <c r="K509" s="196"/>
      <c r="L509" s="196"/>
      <c r="M509" s="196"/>
      <c r="N509" s="196"/>
      <c r="O509" s="197"/>
      <c r="P509" s="197"/>
      <c r="Q509" s="197"/>
      <c r="R509" s="197"/>
      <c r="S509" s="197"/>
      <c r="T509" s="197"/>
      <c r="U509" s="198"/>
      <c r="V509" s="257"/>
      <c r="W509" s="258"/>
      <c r="X509" s="200"/>
      <c r="Y509" s="43"/>
      <c r="Z509" s="199"/>
      <c r="AA509" s="199"/>
      <c r="AB509" s="199"/>
      <c r="AC509" s="199"/>
      <c r="AD509" s="199"/>
      <c r="AE509" s="43"/>
      <c r="AF509" s="199"/>
      <c r="AG509" s="196"/>
      <c r="AH509" s="201"/>
      <c r="AI509" s="201"/>
      <c r="AJ509" s="201"/>
      <c r="AK509" s="43"/>
      <c r="AL509" s="43"/>
      <c r="AM509" s="43"/>
      <c r="AN509" s="64"/>
      <c r="AO509" s="64"/>
      <c r="AP509" s="202"/>
      <c r="AQ509" s="202"/>
      <c r="AR509" s="64"/>
    </row>
    <row r="510" spans="1:44" ht="15.75" customHeight="1" x14ac:dyDescent="0.2">
      <c r="A510" s="43"/>
      <c r="B510" s="43"/>
      <c r="C510" s="43"/>
      <c r="D510" s="43"/>
      <c r="E510" s="43"/>
      <c r="F510" s="43"/>
      <c r="G510" s="194"/>
      <c r="H510" s="194"/>
      <c r="I510" s="194"/>
      <c r="J510" s="196"/>
      <c r="K510" s="196"/>
      <c r="L510" s="196"/>
      <c r="M510" s="196"/>
      <c r="N510" s="196"/>
      <c r="O510" s="197"/>
      <c r="P510" s="197"/>
      <c r="Q510" s="197"/>
      <c r="R510" s="197"/>
      <c r="S510" s="197"/>
      <c r="T510" s="197"/>
      <c r="U510" s="198"/>
      <c r="V510" s="257"/>
      <c r="W510" s="258"/>
      <c r="X510" s="200"/>
      <c r="Y510" s="43"/>
      <c r="Z510" s="199"/>
      <c r="AA510" s="199"/>
      <c r="AB510" s="199"/>
      <c r="AC510" s="199"/>
      <c r="AD510" s="199"/>
      <c r="AE510" s="43"/>
      <c r="AF510" s="199"/>
      <c r="AG510" s="196"/>
      <c r="AH510" s="201"/>
      <c r="AI510" s="201"/>
      <c r="AJ510" s="201"/>
      <c r="AK510" s="43"/>
      <c r="AL510" s="43"/>
      <c r="AM510" s="43"/>
      <c r="AN510" s="64"/>
      <c r="AO510" s="64"/>
      <c r="AP510" s="202"/>
      <c r="AQ510" s="202"/>
      <c r="AR510" s="64"/>
    </row>
    <row r="511" spans="1:44" ht="15.75" customHeight="1" x14ac:dyDescent="0.2">
      <c r="A511" s="43"/>
      <c r="B511" s="43"/>
      <c r="C511" s="43"/>
      <c r="D511" s="43"/>
      <c r="E511" s="43"/>
      <c r="F511" s="43"/>
      <c r="G511" s="194"/>
      <c r="H511" s="194"/>
      <c r="I511" s="194"/>
      <c r="J511" s="196"/>
      <c r="K511" s="196"/>
      <c r="L511" s="196"/>
      <c r="M511" s="196"/>
      <c r="N511" s="196"/>
      <c r="O511" s="197"/>
      <c r="P511" s="197"/>
      <c r="Q511" s="197"/>
      <c r="R511" s="197"/>
      <c r="S511" s="197"/>
      <c r="T511" s="197"/>
      <c r="U511" s="198"/>
      <c r="V511" s="257"/>
      <c r="W511" s="258"/>
      <c r="X511" s="200"/>
      <c r="Y511" s="43"/>
      <c r="Z511" s="199"/>
      <c r="AA511" s="199"/>
      <c r="AB511" s="199"/>
      <c r="AC511" s="199"/>
      <c r="AD511" s="199"/>
      <c r="AE511" s="43"/>
      <c r="AF511" s="199"/>
      <c r="AG511" s="196"/>
      <c r="AH511" s="201"/>
      <c r="AI511" s="201"/>
      <c r="AJ511" s="201"/>
      <c r="AK511" s="43"/>
      <c r="AL511" s="43"/>
      <c r="AM511" s="43"/>
      <c r="AN511" s="64"/>
      <c r="AO511" s="64"/>
      <c r="AP511" s="202"/>
      <c r="AQ511" s="202"/>
      <c r="AR511" s="64"/>
    </row>
    <row r="512" spans="1:44" ht="15.75" customHeight="1" x14ac:dyDescent="0.2">
      <c r="A512" s="43"/>
      <c r="B512" s="43"/>
      <c r="C512" s="43"/>
      <c r="D512" s="43"/>
      <c r="E512" s="43"/>
      <c r="F512" s="43"/>
      <c r="G512" s="194"/>
      <c r="H512" s="194"/>
      <c r="I512" s="194"/>
      <c r="J512" s="196"/>
      <c r="K512" s="196"/>
      <c r="L512" s="196"/>
      <c r="M512" s="196"/>
      <c r="N512" s="196"/>
      <c r="O512" s="197"/>
      <c r="P512" s="197"/>
      <c r="Q512" s="197"/>
      <c r="R512" s="197"/>
      <c r="S512" s="197"/>
      <c r="T512" s="197"/>
      <c r="U512" s="198"/>
      <c r="V512" s="257"/>
      <c r="W512" s="258"/>
      <c r="X512" s="200"/>
      <c r="Y512" s="43"/>
      <c r="Z512" s="199"/>
      <c r="AA512" s="199"/>
      <c r="AB512" s="199"/>
      <c r="AC512" s="199"/>
      <c r="AD512" s="199"/>
      <c r="AE512" s="43"/>
      <c r="AF512" s="199"/>
      <c r="AG512" s="196"/>
      <c r="AH512" s="201"/>
      <c r="AI512" s="201"/>
      <c r="AJ512" s="201"/>
      <c r="AK512" s="43"/>
      <c r="AL512" s="43"/>
      <c r="AM512" s="43"/>
      <c r="AN512" s="64"/>
      <c r="AO512" s="64"/>
      <c r="AP512" s="202"/>
      <c r="AQ512" s="202"/>
      <c r="AR512" s="64"/>
    </row>
    <row r="513" spans="1:44" ht="15.75" customHeight="1" x14ac:dyDescent="0.2">
      <c r="A513" s="43"/>
      <c r="B513" s="43"/>
      <c r="C513" s="43"/>
      <c r="D513" s="43"/>
      <c r="E513" s="43"/>
      <c r="F513" s="43"/>
      <c r="G513" s="194"/>
      <c r="H513" s="194"/>
      <c r="I513" s="194"/>
      <c r="J513" s="196"/>
      <c r="K513" s="196"/>
      <c r="L513" s="196"/>
      <c r="M513" s="196"/>
      <c r="N513" s="196"/>
      <c r="O513" s="197"/>
      <c r="P513" s="197"/>
      <c r="Q513" s="197"/>
      <c r="R513" s="197"/>
      <c r="S513" s="197"/>
      <c r="T513" s="197"/>
      <c r="U513" s="198"/>
      <c r="V513" s="257"/>
      <c r="W513" s="258"/>
      <c r="X513" s="200"/>
      <c r="Y513" s="43"/>
      <c r="Z513" s="199"/>
      <c r="AA513" s="199"/>
      <c r="AB513" s="199"/>
      <c r="AC513" s="199"/>
      <c r="AD513" s="199"/>
      <c r="AE513" s="43"/>
      <c r="AF513" s="199"/>
      <c r="AG513" s="196"/>
      <c r="AH513" s="201"/>
      <c r="AI513" s="201"/>
      <c r="AJ513" s="201"/>
      <c r="AK513" s="43"/>
      <c r="AL513" s="43"/>
      <c r="AM513" s="43"/>
      <c r="AN513" s="64"/>
      <c r="AO513" s="64"/>
      <c r="AP513" s="202"/>
      <c r="AQ513" s="202"/>
      <c r="AR513" s="64"/>
    </row>
    <row r="514" spans="1:44" ht="15.75" customHeight="1" x14ac:dyDescent="0.2">
      <c r="A514" s="43"/>
      <c r="B514" s="43"/>
      <c r="C514" s="43"/>
      <c r="D514" s="43"/>
      <c r="E514" s="43"/>
      <c r="F514" s="43"/>
      <c r="G514" s="194"/>
      <c r="H514" s="194"/>
      <c r="I514" s="194"/>
      <c r="J514" s="196"/>
      <c r="K514" s="196"/>
      <c r="L514" s="196"/>
      <c r="M514" s="196"/>
      <c r="N514" s="196"/>
      <c r="O514" s="197"/>
      <c r="P514" s="197"/>
      <c r="Q514" s="197"/>
      <c r="R514" s="197"/>
      <c r="S514" s="197"/>
      <c r="T514" s="197"/>
      <c r="U514" s="198"/>
      <c r="V514" s="257"/>
      <c r="W514" s="258"/>
      <c r="X514" s="200"/>
      <c r="Y514" s="43"/>
      <c r="Z514" s="199"/>
      <c r="AA514" s="199"/>
      <c r="AB514" s="199"/>
      <c r="AC514" s="199"/>
      <c r="AD514" s="199"/>
      <c r="AE514" s="43"/>
      <c r="AF514" s="199"/>
      <c r="AG514" s="196"/>
      <c r="AH514" s="201"/>
      <c r="AI514" s="201"/>
      <c r="AJ514" s="201"/>
      <c r="AK514" s="43"/>
      <c r="AL514" s="43"/>
      <c r="AM514" s="43"/>
      <c r="AN514" s="64"/>
      <c r="AO514" s="64"/>
      <c r="AP514" s="202"/>
      <c r="AQ514" s="202"/>
      <c r="AR514" s="64"/>
    </row>
    <row r="515" spans="1:44" ht="15.75" customHeight="1" x14ac:dyDescent="0.2">
      <c r="A515" s="43"/>
      <c r="B515" s="43"/>
      <c r="C515" s="43"/>
      <c r="D515" s="43"/>
      <c r="E515" s="43"/>
      <c r="F515" s="43"/>
      <c r="G515" s="194"/>
      <c r="H515" s="194"/>
      <c r="I515" s="194"/>
      <c r="J515" s="196"/>
      <c r="K515" s="196"/>
      <c r="L515" s="196"/>
      <c r="M515" s="196"/>
      <c r="N515" s="196"/>
      <c r="O515" s="197"/>
      <c r="P515" s="197"/>
      <c r="Q515" s="197"/>
      <c r="R515" s="197"/>
      <c r="S515" s="197"/>
      <c r="T515" s="197"/>
      <c r="U515" s="198"/>
      <c r="V515" s="257"/>
      <c r="W515" s="258"/>
      <c r="X515" s="200"/>
      <c r="Y515" s="43"/>
      <c r="Z515" s="199"/>
      <c r="AA515" s="199"/>
      <c r="AB515" s="199"/>
      <c r="AC515" s="199"/>
      <c r="AD515" s="199"/>
      <c r="AE515" s="43"/>
      <c r="AF515" s="199"/>
      <c r="AG515" s="196"/>
      <c r="AH515" s="201"/>
      <c r="AI515" s="201"/>
      <c r="AJ515" s="201"/>
      <c r="AK515" s="43"/>
      <c r="AL515" s="43"/>
      <c r="AM515" s="43"/>
      <c r="AN515" s="64"/>
      <c r="AO515" s="64"/>
      <c r="AP515" s="202"/>
      <c r="AQ515" s="202"/>
      <c r="AR515" s="64"/>
    </row>
    <row r="516" spans="1:44" ht="15.75" customHeight="1" x14ac:dyDescent="0.2">
      <c r="A516" s="43"/>
      <c r="B516" s="43"/>
      <c r="C516" s="43"/>
      <c r="D516" s="43"/>
      <c r="E516" s="43"/>
      <c r="F516" s="43"/>
      <c r="G516" s="194"/>
      <c r="H516" s="194"/>
      <c r="I516" s="194"/>
      <c r="J516" s="196"/>
      <c r="K516" s="196"/>
      <c r="L516" s="196"/>
      <c r="M516" s="196"/>
      <c r="N516" s="196"/>
      <c r="O516" s="197"/>
      <c r="P516" s="197"/>
      <c r="Q516" s="197"/>
      <c r="R516" s="197"/>
      <c r="S516" s="197"/>
      <c r="T516" s="197"/>
      <c r="U516" s="198"/>
      <c r="V516" s="257"/>
      <c r="W516" s="258"/>
      <c r="X516" s="200"/>
      <c r="Y516" s="43"/>
      <c r="Z516" s="199"/>
      <c r="AA516" s="199"/>
      <c r="AB516" s="199"/>
      <c r="AC516" s="199"/>
      <c r="AD516" s="199"/>
      <c r="AE516" s="43"/>
      <c r="AF516" s="199"/>
      <c r="AG516" s="196"/>
      <c r="AH516" s="201"/>
      <c r="AI516" s="201"/>
      <c r="AJ516" s="201"/>
      <c r="AK516" s="43"/>
      <c r="AL516" s="43"/>
      <c r="AM516" s="43"/>
      <c r="AN516" s="64"/>
      <c r="AO516" s="64"/>
      <c r="AP516" s="202"/>
      <c r="AQ516" s="202"/>
      <c r="AR516" s="64"/>
    </row>
    <row r="517" spans="1:44" ht="15.75" customHeight="1" x14ac:dyDescent="0.2">
      <c r="A517" s="43"/>
      <c r="B517" s="43"/>
      <c r="C517" s="43"/>
      <c r="D517" s="43"/>
      <c r="E517" s="43"/>
      <c r="F517" s="43"/>
      <c r="G517" s="194"/>
      <c r="H517" s="194"/>
      <c r="I517" s="194"/>
      <c r="J517" s="196"/>
      <c r="K517" s="196"/>
      <c r="L517" s="196"/>
      <c r="M517" s="196"/>
      <c r="N517" s="196"/>
      <c r="O517" s="197"/>
      <c r="P517" s="197"/>
      <c r="Q517" s="197"/>
      <c r="R517" s="197"/>
      <c r="S517" s="197"/>
      <c r="T517" s="197"/>
      <c r="U517" s="198"/>
      <c r="V517" s="257"/>
      <c r="W517" s="258"/>
      <c r="X517" s="200"/>
      <c r="Y517" s="43"/>
      <c r="Z517" s="199"/>
      <c r="AA517" s="199"/>
      <c r="AB517" s="199"/>
      <c r="AC517" s="199"/>
      <c r="AD517" s="199"/>
      <c r="AE517" s="43"/>
      <c r="AF517" s="199"/>
      <c r="AG517" s="196"/>
      <c r="AH517" s="201"/>
      <c r="AI517" s="201"/>
      <c r="AJ517" s="201"/>
      <c r="AK517" s="43"/>
      <c r="AL517" s="43"/>
      <c r="AM517" s="43"/>
      <c r="AN517" s="64"/>
      <c r="AO517" s="64"/>
      <c r="AP517" s="202"/>
      <c r="AQ517" s="202"/>
      <c r="AR517" s="64"/>
    </row>
    <row r="518" spans="1:44" ht="15.75" customHeight="1" x14ac:dyDescent="0.2">
      <c r="A518" s="43"/>
      <c r="B518" s="43"/>
      <c r="C518" s="43"/>
      <c r="D518" s="43"/>
      <c r="E518" s="43"/>
      <c r="F518" s="43"/>
      <c r="G518" s="194"/>
      <c r="H518" s="194"/>
      <c r="I518" s="194"/>
      <c r="J518" s="196"/>
      <c r="K518" s="196"/>
      <c r="L518" s="196"/>
      <c r="M518" s="196"/>
      <c r="N518" s="196"/>
      <c r="O518" s="197"/>
      <c r="P518" s="197"/>
      <c r="Q518" s="197"/>
      <c r="R518" s="197"/>
      <c r="S518" s="197"/>
      <c r="T518" s="197"/>
      <c r="U518" s="198"/>
      <c r="V518" s="257"/>
      <c r="W518" s="258"/>
      <c r="X518" s="200"/>
      <c r="Y518" s="43"/>
      <c r="Z518" s="199"/>
      <c r="AA518" s="199"/>
      <c r="AB518" s="199"/>
      <c r="AC518" s="199"/>
      <c r="AD518" s="199"/>
      <c r="AE518" s="43"/>
      <c r="AF518" s="199"/>
      <c r="AG518" s="196"/>
      <c r="AH518" s="201"/>
      <c r="AI518" s="201"/>
      <c r="AJ518" s="201"/>
      <c r="AK518" s="43"/>
      <c r="AL518" s="43"/>
      <c r="AM518" s="43"/>
      <c r="AN518" s="64"/>
      <c r="AO518" s="64"/>
      <c r="AP518" s="202"/>
      <c r="AQ518" s="202"/>
      <c r="AR518" s="64"/>
    </row>
    <row r="519" spans="1:44" ht="15.75" customHeight="1" x14ac:dyDescent="0.2">
      <c r="A519" s="43"/>
      <c r="B519" s="43"/>
      <c r="C519" s="43"/>
      <c r="D519" s="43"/>
      <c r="E519" s="43"/>
      <c r="F519" s="43"/>
      <c r="G519" s="194"/>
      <c r="H519" s="194"/>
      <c r="I519" s="194"/>
      <c r="J519" s="196"/>
      <c r="K519" s="196"/>
      <c r="L519" s="196"/>
      <c r="M519" s="196"/>
      <c r="N519" s="196"/>
      <c r="O519" s="197"/>
      <c r="P519" s="197"/>
      <c r="Q519" s="197"/>
      <c r="R519" s="197"/>
      <c r="S519" s="197"/>
      <c r="T519" s="197"/>
      <c r="U519" s="198"/>
      <c r="V519" s="257"/>
      <c r="W519" s="258"/>
      <c r="X519" s="200"/>
      <c r="Y519" s="43"/>
      <c r="Z519" s="199"/>
      <c r="AA519" s="199"/>
      <c r="AB519" s="199"/>
      <c r="AC519" s="199"/>
      <c r="AD519" s="199"/>
      <c r="AE519" s="43"/>
      <c r="AF519" s="199"/>
      <c r="AG519" s="196"/>
      <c r="AH519" s="201"/>
      <c r="AI519" s="201"/>
      <c r="AJ519" s="201"/>
      <c r="AK519" s="43"/>
      <c r="AL519" s="43"/>
      <c r="AM519" s="43"/>
      <c r="AN519" s="64"/>
      <c r="AO519" s="64"/>
      <c r="AP519" s="202"/>
      <c r="AQ519" s="202"/>
      <c r="AR519" s="64"/>
    </row>
    <row r="520" spans="1:44" ht="15.75" customHeight="1" x14ac:dyDescent="0.2">
      <c r="A520" s="43"/>
      <c r="B520" s="43"/>
      <c r="C520" s="43"/>
      <c r="D520" s="43"/>
      <c r="E520" s="43"/>
      <c r="F520" s="43"/>
      <c r="G520" s="194"/>
      <c r="H520" s="194"/>
      <c r="I520" s="194"/>
      <c r="J520" s="196"/>
      <c r="K520" s="196"/>
      <c r="L520" s="196"/>
      <c r="M520" s="196"/>
      <c r="N520" s="196"/>
      <c r="O520" s="197"/>
      <c r="P520" s="197"/>
      <c r="Q520" s="197"/>
      <c r="R520" s="197"/>
      <c r="S520" s="197"/>
      <c r="T520" s="197"/>
      <c r="U520" s="198"/>
      <c r="V520" s="257"/>
      <c r="W520" s="258"/>
      <c r="X520" s="200"/>
      <c r="Y520" s="43"/>
      <c r="Z520" s="199"/>
      <c r="AA520" s="199"/>
      <c r="AB520" s="199"/>
      <c r="AC520" s="199"/>
      <c r="AD520" s="199"/>
      <c r="AE520" s="43"/>
      <c r="AF520" s="199"/>
      <c r="AG520" s="196"/>
      <c r="AH520" s="201"/>
      <c r="AI520" s="201"/>
      <c r="AJ520" s="201"/>
      <c r="AK520" s="43"/>
      <c r="AL520" s="43"/>
      <c r="AM520" s="43"/>
      <c r="AN520" s="64"/>
      <c r="AO520" s="64"/>
      <c r="AP520" s="202"/>
      <c r="AQ520" s="202"/>
      <c r="AR520" s="64"/>
    </row>
    <row r="521" spans="1:44" ht="15.75" customHeight="1" x14ac:dyDescent="0.2">
      <c r="A521" s="43"/>
      <c r="B521" s="43"/>
      <c r="C521" s="43"/>
      <c r="D521" s="43"/>
      <c r="E521" s="43"/>
      <c r="F521" s="43"/>
      <c r="G521" s="194"/>
      <c r="H521" s="194"/>
      <c r="I521" s="194"/>
      <c r="J521" s="196"/>
      <c r="K521" s="196"/>
      <c r="L521" s="196"/>
      <c r="M521" s="196"/>
      <c r="N521" s="196"/>
      <c r="O521" s="197"/>
      <c r="P521" s="197"/>
      <c r="Q521" s="197"/>
      <c r="R521" s="197"/>
      <c r="S521" s="197"/>
      <c r="T521" s="197"/>
      <c r="U521" s="198"/>
      <c r="V521" s="257"/>
      <c r="W521" s="258"/>
      <c r="X521" s="200"/>
      <c r="Y521" s="43"/>
      <c r="Z521" s="199"/>
      <c r="AA521" s="199"/>
      <c r="AB521" s="199"/>
      <c r="AC521" s="199"/>
      <c r="AD521" s="199"/>
      <c r="AE521" s="43"/>
      <c r="AF521" s="199"/>
      <c r="AG521" s="196"/>
      <c r="AH521" s="201"/>
      <c r="AI521" s="201"/>
      <c r="AJ521" s="201"/>
      <c r="AK521" s="43"/>
      <c r="AL521" s="43"/>
      <c r="AM521" s="43"/>
      <c r="AN521" s="64"/>
      <c r="AO521" s="64"/>
      <c r="AP521" s="202"/>
      <c r="AQ521" s="202"/>
      <c r="AR521" s="64"/>
    </row>
    <row r="522" spans="1:44" ht="15.75" customHeight="1" x14ac:dyDescent="0.2">
      <c r="A522" s="43"/>
      <c r="B522" s="43"/>
      <c r="C522" s="43"/>
      <c r="D522" s="43"/>
      <c r="E522" s="43"/>
      <c r="F522" s="43"/>
      <c r="G522" s="194"/>
      <c r="H522" s="194"/>
      <c r="I522" s="194"/>
      <c r="J522" s="196"/>
      <c r="K522" s="196"/>
      <c r="L522" s="196"/>
      <c r="M522" s="196"/>
      <c r="N522" s="196"/>
      <c r="O522" s="197"/>
      <c r="P522" s="197"/>
      <c r="Q522" s="197"/>
      <c r="R522" s="197"/>
      <c r="S522" s="197"/>
      <c r="T522" s="197"/>
      <c r="U522" s="198"/>
      <c r="V522" s="257"/>
      <c r="W522" s="258"/>
      <c r="X522" s="200"/>
      <c r="Y522" s="43"/>
      <c r="Z522" s="199"/>
      <c r="AA522" s="199"/>
      <c r="AB522" s="199"/>
      <c r="AC522" s="199"/>
      <c r="AD522" s="199"/>
      <c r="AE522" s="43"/>
      <c r="AF522" s="199"/>
      <c r="AG522" s="196"/>
      <c r="AH522" s="201"/>
      <c r="AI522" s="201"/>
      <c r="AJ522" s="201"/>
      <c r="AK522" s="43"/>
      <c r="AL522" s="43"/>
      <c r="AM522" s="43"/>
      <c r="AN522" s="64"/>
      <c r="AO522" s="64"/>
      <c r="AP522" s="202"/>
      <c r="AQ522" s="202"/>
      <c r="AR522" s="64"/>
    </row>
    <row r="523" spans="1:44" ht="15.75" customHeight="1" x14ac:dyDescent="0.2">
      <c r="A523" s="43"/>
      <c r="B523" s="43"/>
      <c r="C523" s="43"/>
      <c r="D523" s="43"/>
      <c r="E523" s="43"/>
      <c r="F523" s="43"/>
      <c r="G523" s="194"/>
      <c r="H523" s="194"/>
      <c r="I523" s="194"/>
      <c r="J523" s="196"/>
      <c r="K523" s="196"/>
      <c r="L523" s="196"/>
      <c r="M523" s="196"/>
      <c r="N523" s="196"/>
      <c r="O523" s="197"/>
      <c r="P523" s="197"/>
      <c r="Q523" s="197"/>
      <c r="R523" s="197"/>
      <c r="S523" s="197"/>
      <c r="T523" s="197"/>
      <c r="U523" s="198"/>
      <c r="V523" s="257"/>
      <c r="W523" s="258"/>
      <c r="X523" s="200"/>
      <c r="Y523" s="43"/>
      <c r="Z523" s="199"/>
      <c r="AA523" s="199"/>
      <c r="AB523" s="199"/>
      <c r="AC523" s="199"/>
      <c r="AD523" s="199"/>
      <c r="AE523" s="43"/>
      <c r="AF523" s="199"/>
      <c r="AG523" s="196"/>
      <c r="AH523" s="201"/>
      <c r="AI523" s="201"/>
      <c r="AJ523" s="201"/>
      <c r="AK523" s="43"/>
      <c r="AL523" s="43"/>
      <c r="AM523" s="43"/>
      <c r="AN523" s="64"/>
      <c r="AO523" s="64"/>
      <c r="AP523" s="202"/>
      <c r="AQ523" s="202"/>
      <c r="AR523" s="64"/>
    </row>
    <row r="524" spans="1:44" ht="15.75" customHeight="1" x14ac:dyDescent="0.2">
      <c r="A524" s="43"/>
      <c r="B524" s="43"/>
      <c r="C524" s="43"/>
      <c r="D524" s="43"/>
      <c r="E524" s="43"/>
      <c r="F524" s="43"/>
      <c r="G524" s="194"/>
      <c r="H524" s="194"/>
      <c r="I524" s="194"/>
      <c r="J524" s="196"/>
      <c r="K524" s="196"/>
      <c r="L524" s="196"/>
      <c r="M524" s="196"/>
      <c r="N524" s="196"/>
      <c r="O524" s="197"/>
      <c r="P524" s="197"/>
      <c r="Q524" s="197"/>
      <c r="R524" s="197"/>
      <c r="S524" s="197"/>
      <c r="T524" s="197"/>
      <c r="U524" s="198"/>
      <c r="V524" s="257"/>
      <c r="W524" s="258"/>
      <c r="X524" s="200"/>
      <c r="Y524" s="43"/>
      <c r="Z524" s="199"/>
      <c r="AA524" s="199"/>
      <c r="AB524" s="199"/>
      <c r="AC524" s="199"/>
      <c r="AD524" s="199"/>
      <c r="AE524" s="43"/>
      <c r="AF524" s="199"/>
      <c r="AG524" s="196"/>
      <c r="AH524" s="201"/>
      <c r="AI524" s="201"/>
      <c r="AJ524" s="201"/>
      <c r="AK524" s="43"/>
      <c r="AL524" s="43"/>
      <c r="AM524" s="43"/>
      <c r="AN524" s="64"/>
      <c r="AO524" s="64"/>
      <c r="AP524" s="202"/>
      <c r="AQ524" s="202"/>
      <c r="AR524" s="64"/>
    </row>
    <row r="525" spans="1:44" ht="15.75" customHeight="1" x14ac:dyDescent="0.2">
      <c r="A525" s="43"/>
      <c r="B525" s="43"/>
      <c r="C525" s="43"/>
      <c r="D525" s="43"/>
      <c r="E525" s="43"/>
      <c r="F525" s="43"/>
      <c r="G525" s="194"/>
      <c r="H525" s="194"/>
      <c r="I525" s="194"/>
      <c r="J525" s="196"/>
      <c r="K525" s="196"/>
      <c r="L525" s="196"/>
      <c r="M525" s="196"/>
      <c r="N525" s="196"/>
      <c r="O525" s="197"/>
      <c r="P525" s="197"/>
      <c r="Q525" s="197"/>
      <c r="R525" s="197"/>
      <c r="S525" s="197"/>
      <c r="T525" s="197"/>
      <c r="U525" s="198"/>
      <c r="V525" s="257"/>
      <c r="W525" s="258"/>
      <c r="X525" s="200"/>
      <c r="Y525" s="43"/>
      <c r="Z525" s="199"/>
      <c r="AA525" s="199"/>
      <c r="AB525" s="199"/>
      <c r="AC525" s="199"/>
      <c r="AD525" s="199"/>
      <c r="AE525" s="43"/>
      <c r="AF525" s="199"/>
      <c r="AG525" s="196"/>
      <c r="AH525" s="201"/>
      <c r="AI525" s="201"/>
      <c r="AJ525" s="201"/>
      <c r="AK525" s="43"/>
      <c r="AL525" s="43"/>
      <c r="AM525" s="43"/>
      <c r="AN525" s="64"/>
      <c r="AO525" s="64"/>
      <c r="AP525" s="202"/>
      <c r="AQ525" s="202"/>
      <c r="AR525" s="64"/>
    </row>
    <row r="526" spans="1:44" ht="15.75" customHeight="1" x14ac:dyDescent="0.2">
      <c r="A526" s="43"/>
      <c r="B526" s="43"/>
      <c r="C526" s="43"/>
      <c r="D526" s="43"/>
      <c r="E526" s="43"/>
      <c r="F526" s="43"/>
      <c r="G526" s="194"/>
      <c r="H526" s="194"/>
      <c r="I526" s="194"/>
      <c r="J526" s="196"/>
      <c r="K526" s="196"/>
      <c r="L526" s="196"/>
      <c r="M526" s="196"/>
      <c r="N526" s="196"/>
      <c r="O526" s="197"/>
      <c r="P526" s="197"/>
      <c r="Q526" s="197"/>
      <c r="R526" s="197"/>
      <c r="S526" s="197"/>
      <c r="T526" s="197"/>
      <c r="U526" s="198"/>
      <c r="V526" s="257"/>
      <c r="W526" s="258"/>
      <c r="X526" s="200"/>
      <c r="Y526" s="43"/>
      <c r="Z526" s="199"/>
      <c r="AA526" s="199"/>
      <c r="AB526" s="199"/>
      <c r="AC526" s="199"/>
      <c r="AD526" s="199"/>
      <c r="AE526" s="43"/>
      <c r="AF526" s="199"/>
      <c r="AG526" s="196"/>
      <c r="AH526" s="201"/>
      <c r="AI526" s="201"/>
      <c r="AJ526" s="201"/>
      <c r="AK526" s="43"/>
      <c r="AL526" s="43"/>
      <c r="AM526" s="43"/>
      <c r="AN526" s="64"/>
      <c r="AO526" s="64"/>
      <c r="AP526" s="202"/>
      <c r="AQ526" s="202"/>
      <c r="AR526" s="64"/>
    </row>
    <row r="527" spans="1:44" ht="15.75" customHeight="1" x14ac:dyDescent="0.2">
      <c r="A527" s="43"/>
      <c r="B527" s="43"/>
      <c r="C527" s="43"/>
      <c r="D527" s="43"/>
      <c r="E527" s="43"/>
      <c r="F527" s="43"/>
      <c r="G527" s="194"/>
      <c r="H527" s="194"/>
      <c r="I527" s="194"/>
      <c r="J527" s="196"/>
      <c r="K527" s="196"/>
      <c r="L527" s="196"/>
      <c r="M527" s="196"/>
      <c r="N527" s="196"/>
      <c r="O527" s="197"/>
      <c r="P527" s="197"/>
      <c r="Q527" s="197"/>
      <c r="R527" s="197"/>
      <c r="S527" s="197"/>
      <c r="T527" s="197"/>
      <c r="U527" s="198"/>
      <c r="V527" s="257"/>
      <c r="W527" s="258"/>
      <c r="X527" s="200"/>
      <c r="Y527" s="43"/>
      <c r="Z527" s="199"/>
      <c r="AA527" s="199"/>
      <c r="AB527" s="199"/>
      <c r="AC527" s="199"/>
      <c r="AD527" s="199"/>
      <c r="AE527" s="43"/>
      <c r="AF527" s="199"/>
      <c r="AG527" s="196"/>
      <c r="AH527" s="201"/>
      <c r="AI527" s="201"/>
      <c r="AJ527" s="201"/>
      <c r="AK527" s="43"/>
      <c r="AL527" s="43"/>
      <c r="AM527" s="43"/>
      <c r="AN527" s="64"/>
      <c r="AO527" s="64"/>
      <c r="AP527" s="202"/>
      <c r="AQ527" s="202"/>
      <c r="AR527" s="64"/>
    </row>
    <row r="528" spans="1:44" ht="15.75" customHeight="1" x14ac:dyDescent="0.2">
      <c r="A528" s="43"/>
      <c r="B528" s="43"/>
      <c r="C528" s="43"/>
      <c r="D528" s="43"/>
      <c r="E528" s="43"/>
      <c r="F528" s="43"/>
      <c r="G528" s="194"/>
      <c r="H528" s="194"/>
      <c r="I528" s="194"/>
      <c r="J528" s="196"/>
      <c r="K528" s="196"/>
      <c r="L528" s="196"/>
      <c r="M528" s="196"/>
      <c r="N528" s="196"/>
      <c r="O528" s="197"/>
      <c r="P528" s="197"/>
      <c r="Q528" s="197"/>
      <c r="R528" s="197"/>
      <c r="S528" s="197"/>
      <c r="T528" s="197"/>
      <c r="U528" s="198"/>
      <c r="V528" s="257"/>
      <c r="W528" s="258"/>
      <c r="X528" s="200"/>
      <c r="Y528" s="43"/>
      <c r="Z528" s="199"/>
      <c r="AA528" s="199"/>
      <c r="AB528" s="199"/>
      <c r="AC528" s="199"/>
      <c r="AD528" s="199"/>
      <c r="AE528" s="43"/>
      <c r="AF528" s="199"/>
      <c r="AG528" s="196"/>
      <c r="AH528" s="201"/>
      <c r="AI528" s="201"/>
      <c r="AJ528" s="201"/>
      <c r="AK528" s="43"/>
      <c r="AL528" s="43"/>
      <c r="AM528" s="43"/>
      <c r="AN528" s="64"/>
      <c r="AO528" s="64"/>
      <c r="AP528" s="202"/>
      <c r="AQ528" s="202"/>
      <c r="AR528" s="64"/>
    </row>
    <row r="529" spans="1:44" ht="15.75" customHeight="1" x14ac:dyDescent="0.2">
      <c r="A529" s="43"/>
      <c r="B529" s="43"/>
      <c r="C529" s="43"/>
      <c r="D529" s="43"/>
      <c r="E529" s="43"/>
      <c r="F529" s="43"/>
      <c r="G529" s="194"/>
      <c r="H529" s="194"/>
      <c r="I529" s="194"/>
      <c r="J529" s="196"/>
      <c r="K529" s="196"/>
      <c r="L529" s="196"/>
      <c r="M529" s="196"/>
      <c r="N529" s="196"/>
      <c r="O529" s="197"/>
      <c r="P529" s="197"/>
      <c r="Q529" s="197"/>
      <c r="R529" s="197"/>
      <c r="S529" s="197"/>
      <c r="T529" s="197"/>
      <c r="U529" s="198"/>
      <c r="V529" s="257"/>
      <c r="W529" s="258"/>
      <c r="X529" s="200"/>
      <c r="Y529" s="43"/>
      <c r="Z529" s="199"/>
      <c r="AA529" s="199"/>
      <c r="AB529" s="199"/>
      <c r="AC529" s="199"/>
      <c r="AD529" s="199"/>
      <c r="AE529" s="43"/>
      <c r="AF529" s="199"/>
      <c r="AG529" s="196"/>
      <c r="AH529" s="201"/>
      <c r="AI529" s="201"/>
      <c r="AJ529" s="201"/>
      <c r="AK529" s="43"/>
      <c r="AL529" s="43"/>
      <c r="AM529" s="43"/>
      <c r="AN529" s="64"/>
      <c r="AO529" s="64"/>
      <c r="AP529" s="202"/>
      <c r="AQ529" s="202"/>
      <c r="AR529" s="64"/>
    </row>
    <row r="530" spans="1:44" ht="15.75" customHeight="1" x14ac:dyDescent="0.2">
      <c r="A530" s="43"/>
      <c r="B530" s="43"/>
      <c r="C530" s="43"/>
      <c r="D530" s="43"/>
      <c r="E530" s="43"/>
      <c r="F530" s="43"/>
      <c r="G530" s="194"/>
      <c r="H530" s="194"/>
      <c r="I530" s="194"/>
      <c r="J530" s="196"/>
      <c r="K530" s="196"/>
      <c r="L530" s="196"/>
      <c r="M530" s="196"/>
      <c r="N530" s="196"/>
      <c r="O530" s="197"/>
      <c r="P530" s="197"/>
      <c r="Q530" s="197"/>
      <c r="R530" s="197"/>
      <c r="S530" s="197"/>
      <c r="T530" s="197"/>
      <c r="U530" s="198"/>
      <c r="V530" s="257"/>
      <c r="W530" s="258"/>
      <c r="X530" s="200"/>
      <c r="Y530" s="43"/>
      <c r="Z530" s="199"/>
      <c r="AA530" s="199"/>
      <c r="AB530" s="199"/>
      <c r="AC530" s="199"/>
      <c r="AD530" s="199"/>
      <c r="AE530" s="43"/>
      <c r="AF530" s="199"/>
      <c r="AG530" s="196"/>
      <c r="AH530" s="201"/>
      <c r="AI530" s="201"/>
      <c r="AJ530" s="201"/>
      <c r="AK530" s="43"/>
      <c r="AL530" s="43"/>
      <c r="AM530" s="43"/>
      <c r="AN530" s="64"/>
      <c r="AO530" s="64"/>
      <c r="AP530" s="202"/>
      <c r="AQ530" s="202"/>
      <c r="AR530" s="64"/>
    </row>
    <row r="531" spans="1:44" ht="15.75" customHeight="1" x14ac:dyDescent="0.2">
      <c r="A531" s="43"/>
      <c r="B531" s="43"/>
      <c r="C531" s="43"/>
      <c r="D531" s="43"/>
      <c r="E531" s="43"/>
      <c r="F531" s="43"/>
      <c r="G531" s="194"/>
      <c r="H531" s="194"/>
      <c r="I531" s="194"/>
      <c r="J531" s="196"/>
      <c r="K531" s="196"/>
      <c r="L531" s="196"/>
      <c r="M531" s="196"/>
      <c r="N531" s="196"/>
      <c r="O531" s="197"/>
      <c r="P531" s="197"/>
      <c r="Q531" s="197"/>
      <c r="R531" s="197"/>
      <c r="S531" s="197"/>
      <c r="T531" s="197"/>
      <c r="U531" s="198"/>
      <c r="V531" s="257"/>
      <c r="W531" s="258"/>
      <c r="X531" s="200"/>
      <c r="Y531" s="43"/>
      <c r="Z531" s="199"/>
      <c r="AA531" s="199"/>
      <c r="AB531" s="199"/>
      <c r="AC531" s="199"/>
      <c r="AD531" s="199"/>
      <c r="AE531" s="43"/>
      <c r="AF531" s="199"/>
      <c r="AG531" s="196"/>
      <c r="AH531" s="201"/>
      <c r="AI531" s="201"/>
      <c r="AJ531" s="201"/>
      <c r="AK531" s="43"/>
      <c r="AL531" s="43"/>
      <c r="AM531" s="43"/>
      <c r="AN531" s="64"/>
      <c r="AO531" s="64"/>
      <c r="AP531" s="202"/>
      <c r="AQ531" s="202"/>
      <c r="AR531" s="64"/>
    </row>
    <row r="532" spans="1:44" ht="15.75" customHeight="1" x14ac:dyDescent="0.2">
      <c r="A532" s="43"/>
      <c r="B532" s="43"/>
      <c r="C532" s="43"/>
      <c r="D532" s="43"/>
      <c r="E532" s="43"/>
      <c r="F532" s="43"/>
      <c r="G532" s="194"/>
      <c r="H532" s="194"/>
      <c r="I532" s="194"/>
      <c r="J532" s="196"/>
      <c r="K532" s="196"/>
      <c r="L532" s="196"/>
      <c r="M532" s="196"/>
      <c r="N532" s="196"/>
      <c r="O532" s="197"/>
      <c r="P532" s="197"/>
      <c r="Q532" s="197"/>
      <c r="R532" s="197"/>
      <c r="S532" s="197"/>
      <c r="T532" s="197"/>
      <c r="U532" s="198"/>
      <c r="V532" s="257"/>
      <c r="W532" s="258"/>
      <c r="X532" s="200"/>
      <c r="Y532" s="43"/>
      <c r="Z532" s="199"/>
      <c r="AA532" s="199"/>
      <c r="AB532" s="199"/>
      <c r="AC532" s="199"/>
      <c r="AD532" s="199"/>
      <c r="AE532" s="43"/>
      <c r="AF532" s="199"/>
      <c r="AG532" s="196"/>
      <c r="AH532" s="201"/>
      <c r="AI532" s="201"/>
      <c r="AJ532" s="201"/>
      <c r="AK532" s="43"/>
      <c r="AL532" s="43"/>
      <c r="AM532" s="43"/>
      <c r="AN532" s="64"/>
      <c r="AO532" s="64"/>
      <c r="AP532" s="202"/>
      <c r="AQ532" s="202"/>
      <c r="AR532" s="64"/>
    </row>
    <row r="533" spans="1:44" ht="15.75" customHeight="1" x14ac:dyDescent="0.2">
      <c r="A533" s="43"/>
      <c r="B533" s="43"/>
      <c r="C533" s="43"/>
      <c r="D533" s="43"/>
      <c r="E533" s="43"/>
      <c r="F533" s="43"/>
      <c r="G533" s="194"/>
      <c r="H533" s="194"/>
      <c r="I533" s="194"/>
      <c r="J533" s="196"/>
      <c r="K533" s="196"/>
      <c r="L533" s="196"/>
      <c r="M533" s="196"/>
      <c r="N533" s="196"/>
      <c r="O533" s="197"/>
      <c r="P533" s="197"/>
      <c r="Q533" s="197"/>
      <c r="R533" s="197"/>
      <c r="S533" s="197"/>
      <c r="T533" s="197"/>
      <c r="U533" s="198"/>
      <c r="V533" s="257"/>
      <c r="W533" s="258"/>
      <c r="X533" s="200"/>
      <c r="Y533" s="43"/>
      <c r="Z533" s="199"/>
      <c r="AA533" s="199"/>
      <c r="AB533" s="199"/>
      <c r="AC533" s="199"/>
      <c r="AD533" s="199"/>
      <c r="AE533" s="43"/>
      <c r="AF533" s="199"/>
      <c r="AG533" s="196"/>
      <c r="AH533" s="201"/>
      <c r="AI533" s="201"/>
      <c r="AJ533" s="201"/>
      <c r="AK533" s="43"/>
      <c r="AL533" s="43"/>
      <c r="AM533" s="43"/>
      <c r="AN533" s="64"/>
      <c r="AO533" s="64"/>
      <c r="AP533" s="202"/>
      <c r="AQ533" s="202"/>
      <c r="AR533" s="64"/>
    </row>
    <row r="534" spans="1:44" ht="15.75" customHeight="1" x14ac:dyDescent="0.2">
      <c r="A534" s="43"/>
      <c r="B534" s="43"/>
      <c r="C534" s="43"/>
      <c r="D534" s="43"/>
      <c r="E534" s="43"/>
      <c r="F534" s="43"/>
      <c r="G534" s="194"/>
      <c r="H534" s="194"/>
      <c r="I534" s="194"/>
      <c r="J534" s="196"/>
      <c r="K534" s="196"/>
      <c r="L534" s="196"/>
      <c r="M534" s="196"/>
      <c r="N534" s="196"/>
      <c r="O534" s="197"/>
      <c r="P534" s="197"/>
      <c r="Q534" s="197"/>
      <c r="R534" s="197"/>
      <c r="S534" s="197"/>
      <c r="T534" s="197"/>
      <c r="U534" s="198"/>
      <c r="V534" s="257"/>
      <c r="W534" s="258"/>
      <c r="X534" s="200"/>
      <c r="Y534" s="43"/>
      <c r="Z534" s="199"/>
      <c r="AA534" s="199"/>
      <c r="AB534" s="199"/>
      <c r="AC534" s="199"/>
      <c r="AD534" s="199"/>
      <c r="AE534" s="43"/>
      <c r="AF534" s="199"/>
      <c r="AG534" s="196"/>
      <c r="AH534" s="201"/>
      <c r="AI534" s="201"/>
      <c r="AJ534" s="201"/>
      <c r="AK534" s="43"/>
      <c r="AL534" s="43"/>
      <c r="AM534" s="43"/>
      <c r="AN534" s="64"/>
      <c r="AO534" s="64"/>
      <c r="AP534" s="202"/>
      <c r="AQ534" s="202"/>
      <c r="AR534" s="64"/>
    </row>
    <row r="535" spans="1:44" ht="15.75" customHeight="1" x14ac:dyDescent="0.2">
      <c r="A535" s="43"/>
      <c r="B535" s="43"/>
      <c r="C535" s="43"/>
      <c r="D535" s="43"/>
      <c r="E535" s="43"/>
      <c r="F535" s="43"/>
      <c r="G535" s="194"/>
      <c r="H535" s="194"/>
      <c r="I535" s="194"/>
      <c r="J535" s="196"/>
      <c r="K535" s="196"/>
      <c r="L535" s="196"/>
      <c r="M535" s="196"/>
      <c r="N535" s="196"/>
      <c r="O535" s="197"/>
      <c r="P535" s="197"/>
      <c r="Q535" s="197"/>
      <c r="R535" s="197"/>
      <c r="S535" s="197"/>
      <c r="T535" s="197"/>
      <c r="U535" s="198"/>
      <c r="V535" s="257"/>
      <c r="W535" s="258"/>
      <c r="X535" s="200"/>
      <c r="Y535" s="43"/>
      <c r="Z535" s="199"/>
      <c r="AA535" s="199"/>
      <c r="AB535" s="199"/>
      <c r="AC535" s="199"/>
      <c r="AD535" s="199"/>
      <c r="AE535" s="43"/>
      <c r="AF535" s="199"/>
      <c r="AG535" s="196"/>
      <c r="AH535" s="201"/>
      <c r="AI535" s="201"/>
      <c r="AJ535" s="201"/>
      <c r="AK535" s="43"/>
      <c r="AL535" s="43"/>
      <c r="AM535" s="43"/>
      <c r="AN535" s="64"/>
      <c r="AO535" s="64"/>
      <c r="AP535" s="202"/>
      <c r="AQ535" s="202"/>
      <c r="AR535" s="64"/>
    </row>
    <row r="536" spans="1:44" ht="15.75" customHeight="1" x14ac:dyDescent="0.2">
      <c r="A536" s="43"/>
      <c r="B536" s="43"/>
      <c r="C536" s="43"/>
      <c r="D536" s="43"/>
      <c r="E536" s="43"/>
      <c r="F536" s="43"/>
      <c r="G536" s="194"/>
      <c r="H536" s="194"/>
      <c r="I536" s="194"/>
      <c r="J536" s="196"/>
      <c r="K536" s="196"/>
      <c r="L536" s="196"/>
      <c r="M536" s="196"/>
      <c r="N536" s="196"/>
      <c r="O536" s="197"/>
      <c r="P536" s="197"/>
      <c r="Q536" s="197"/>
      <c r="R536" s="197"/>
      <c r="S536" s="197"/>
      <c r="T536" s="197"/>
      <c r="U536" s="198"/>
      <c r="V536" s="257"/>
      <c r="W536" s="258"/>
      <c r="X536" s="200"/>
      <c r="Y536" s="43"/>
      <c r="Z536" s="199"/>
      <c r="AA536" s="199"/>
      <c r="AB536" s="199"/>
      <c r="AC536" s="199"/>
      <c r="AD536" s="199"/>
      <c r="AE536" s="43"/>
      <c r="AF536" s="199"/>
      <c r="AG536" s="196"/>
      <c r="AH536" s="201"/>
      <c r="AI536" s="201"/>
      <c r="AJ536" s="201"/>
      <c r="AK536" s="43"/>
      <c r="AL536" s="43"/>
      <c r="AM536" s="43"/>
      <c r="AN536" s="64"/>
      <c r="AO536" s="64"/>
      <c r="AP536" s="202"/>
      <c r="AQ536" s="202"/>
      <c r="AR536" s="64"/>
    </row>
    <row r="537" spans="1:44" ht="15.75" customHeight="1" x14ac:dyDescent="0.2">
      <c r="A537" s="43"/>
      <c r="B537" s="43"/>
      <c r="C537" s="43"/>
      <c r="D537" s="43"/>
      <c r="E537" s="43"/>
      <c r="F537" s="43"/>
      <c r="G537" s="194"/>
      <c r="H537" s="194"/>
      <c r="I537" s="194"/>
      <c r="J537" s="196"/>
      <c r="K537" s="196"/>
      <c r="L537" s="196"/>
      <c r="M537" s="196"/>
      <c r="N537" s="196"/>
      <c r="O537" s="197"/>
      <c r="P537" s="197"/>
      <c r="Q537" s="197"/>
      <c r="R537" s="197"/>
      <c r="S537" s="197"/>
      <c r="T537" s="197"/>
      <c r="U537" s="198"/>
      <c r="V537" s="257"/>
      <c r="W537" s="258"/>
      <c r="X537" s="200"/>
      <c r="Y537" s="43"/>
      <c r="Z537" s="199"/>
      <c r="AA537" s="199"/>
      <c r="AB537" s="199"/>
      <c r="AC537" s="199"/>
      <c r="AD537" s="199"/>
      <c r="AE537" s="43"/>
      <c r="AF537" s="199"/>
      <c r="AG537" s="196"/>
      <c r="AH537" s="201"/>
      <c r="AI537" s="201"/>
      <c r="AJ537" s="201"/>
      <c r="AK537" s="43"/>
      <c r="AL537" s="43"/>
      <c r="AM537" s="43"/>
      <c r="AN537" s="64"/>
      <c r="AO537" s="64"/>
      <c r="AP537" s="202"/>
      <c r="AQ537" s="202"/>
      <c r="AR537" s="64"/>
    </row>
    <row r="538" spans="1:44" ht="15.75" customHeight="1" x14ac:dyDescent="0.2">
      <c r="A538" s="43"/>
      <c r="B538" s="43"/>
      <c r="C538" s="43"/>
      <c r="D538" s="43"/>
      <c r="E538" s="43"/>
      <c r="F538" s="43"/>
      <c r="G538" s="194"/>
      <c r="H538" s="194"/>
      <c r="I538" s="194"/>
      <c r="J538" s="196"/>
      <c r="K538" s="196"/>
      <c r="L538" s="196"/>
      <c r="M538" s="196"/>
      <c r="N538" s="196"/>
      <c r="O538" s="197"/>
      <c r="P538" s="197"/>
      <c r="Q538" s="197"/>
      <c r="R538" s="197"/>
      <c r="S538" s="197"/>
      <c r="T538" s="197"/>
      <c r="U538" s="198"/>
      <c r="V538" s="257"/>
      <c r="W538" s="258"/>
      <c r="X538" s="200"/>
      <c r="Y538" s="43"/>
      <c r="Z538" s="199"/>
      <c r="AA538" s="199"/>
      <c r="AB538" s="199"/>
      <c r="AC538" s="199"/>
      <c r="AD538" s="199"/>
      <c r="AE538" s="43"/>
      <c r="AF538" s="199"/>
      <c r="AG538" s="196"/>
      <c r="AH538" s="201"/>
      <c r="AI538" s="201"/>
      <c r="AJ538" s="201"/>
      <c r="AK538" s="43"/>
      <c r="AL538" s="43"/>
      <c r="AM538" s="43"/>
      <c r="AN538" s="64"/>
      <c r="AO538" s="64"/>
      <c r="AP538" s="202"/>
      <c r="AQ538" s="202"/>
      <c r="AR538" s="64"/>
    </row>
    <row r="539" spans="1:44" ht="15.75" customHeight="1" x14ac:dyDescent="0.2">
      <c r="A539" s="43"/>
      <c r="B539" s="43"/>
      <c r="C539" s="43"/>
      <c r="D539" s="43"/>
      <c r="E539" s="43"/>
      <c r="F539" s="43"/>
      <c r="G539" s="194"/>
      <c r="H539" s="194"/>
      <c r="I539" s="194"/>
      <c r="J539" s="196"/>
      <c r="K539" s="196"/>
      <c r="L539" s="196"/>
      <c r="M539" s="196"/>
      <c r="N539" s="196"/>
      <c r="O539" s="197"/>
      <c r="P539" s="197"/>
      <c r="Q539" s="197"/>
      <c r="R539" s="197"/>
      <c r="S539" s="197"/>
      <c r="T539" s="197"/>
      <c r="U539" s="198"/>
      <c r="V539" s="257"/>
      <c r="W539" s="258"/>
      <c r="X539" s="200"/>
      <c r="Y539" s="43"/>
      <c r="Z539" s="199"/>
      <c r="AA539" s="199"/>
      <c r="AB539" s="199"/>
      <c r="AC539" s="199"/>
      <c r="AD539" s="199"/>
      <c r="AE539" s="43"/>
      <c r="AF539" s="199"/>
      <c r="AG539" s="196"/>
      <c r="AH539" s="201"/>
      <c r="AI539" s="201"/>
      <c r="AJ539" s="201"/>
      <c r="AK539" s="43"/>
      <c r="AL539" s="43"/>
      <c r="AM539" s="43"/>
      <c r="AN539" s="64"/>
      <c r="AO539" s="64"/>
      <c r="AP539" s="202"/>
      <c r="AQ539" s="202"/>
      <c r="AR539" s="64"/>
    </row>
    <row r="540" spans="1:44" ht="15.75" customHeight="1" x14ac:dyDescent="0.2">
      <c r="A540" s="43"/>
      <c r="B540" s="43"/>
      <c r="C540" s="43"/>
      <c r="D540" s="43"/>
      <c r="E540" s="43"/>
      <c r="F540" s="43"/>
      <c r="G540" s="194"/>
      <c r="H540" s="194"/>
      <c r="I540" s="194"/>
      <c r="J540" s="196"/>
      <c r="K540" s="196"/>
      <c r="L540" s="196"/>
      <c r="M540" s="196"/>
      <c r="N540" s="196"/>
      <c r="O540" s="197"/>
      <c r="P540" s="197"/>
      <c r="Q540" s="197"/>
      <c r="R540" s="197"/>
      <c r="S540" s="197"/>
      <c r="T540" s="197"/>
      <c r="U540" s="198"/>
      <c r="V540" s="257"/>
      <c r="W540" s="258"/>
      <c r="X540" s="200"/>
      <c r="Y540" s="43"/>
      <c r="Z540" s="199"/>
      <c r="AA540" s="199"/>
      <c r="AB540" s="199"/>
      <c r="AC540" s="199"/>
      <c r="AD540" s="199"/>
      <c r="AE540" s="43"/>
      <c r="AF540" s="199"/>
      <c r="AG540" s="196"/>
      <c r="AH540" s="201"/>
      <c r="AI540" s="201"/>
      <c r="AJ540" s="201"/>
      <c r="AK540" s="43"/>
      <c r="AL540" s="43"/>
      <c r="AM540" s="43"/>
      <c r="AN540" s="64"/>
      <c r="AO540" s="64"/>
      <c r="AP540" s="202"/>
      <c r="AQ540" s="202"/>
      <c r="AR540" s="64"/>
    </row>
    <row r="541" spans="1:44" ht="15.75" customHeight="1" x14ac:dyDescent="0.2">
      <c r="A541" s="43"/>
      <c r="B541" s="43"/>
      <c r="C541" s="43"/>
      <c r="D541" s="43"/>
      <c r="E541" s="43"/>
      <c r="F541" s="43"/>
      <c r="G541" s="194"/>
      <c r="H541" s="194"/>
      <c r="I541" s="194"/>
      <c r="J541" s="196"/>
      <c r="K541" s="196"/>
      <c r="L541" s="196"/>
      <c r="M541" s="196"/>
      <c r="N541" s="196"/>
      <c r="O541" s="197"/>
      <c r="P541" s="197"/>
      <c r="Q541" s="197"/>
      <c r="R541" s="197"/>
      <c r="S541" s="197"/>
      <c r="T541" s="197"/>
      <c r="U541" s="198"/>
      <c r="V541" s="257"/>
      <c r="W541" s="258"/>
      <c r="X541" s="200"/>
      <c r="Y541" s="43"/>
      <c r="Z541" s="199"/>
      <c r="AA541" s="199"/>
      <c r="AB541" s="199"/>
      <c r="AC541" s="199"/>
      <c r="AD541" s="199"/>
      <c r="AE541" s="43"/>
      <c r="AF541" s="199"/>
      <c r="AG541" s="196"/>
      <c r="AH541" s="201"/>
      <c r="AI541" s="201"/>
      <c r="AJ541" s="201"/>
      <c r="AK541" s="43"/>
      <c r="AL541" s="43"/>
      <c r="AM541" s="43"/>
      <c r="AN541" s="64"/>
      <c r="AO541" s="64"/>
      <c r="AP541" s="202"/>
      <c r="AQ541" s="202"/>
      <c r="AR541" s="64"/>
    </row>
    <row r="542" spans="1:44" ht="15.75" customHeight="1" x14ac:dyDescent="0.2">
      <c r="A542" s="43"/>
      <c r="B542" s="43"/>
      <c r="C542" s="43"/>
      <c r="D542" s="43"/>
      <c r="E542" s="43"/>
      <c r="F542" s="43"/>
      <c r="G542" s="194"/>
      <c r="H542" s="194"/>
      <c r="I542" s="194"/>
      <c r="J542" s="196"/>
      <c r="K542" s="196"/>
      <c r="L542" s="196"/>
      <c r="M542" s="196"/>
      <c r="N542" s="196"/>
      <c r="O542" s="197"/>
      <c r="P542" s="197"/>
      <c r="Q542" s="197"/>
      <c r="R542" s="197"/>
      <c r="S542" s="197"/>
      <c r="T542" s="197"/>
      <c r="U542" s="198"/>
      <c r="V542" s="257"/>
      <c r="W542" s="258"/>
      <c r="X542" s="200"/>
      <c r="Y542" s="43"/>
      <c r="Z542" s="199"/>
      <c r="AA542" s="199"/>
      <c r="AB542" s="199"/>
      <c r="AC542" s="199"/>
      <c r="AD542" s="199"/>
      <c r="AE542" s="43"/>
      <c r="AF542" s="199"/>
      <c r="AG542" s="196"/>
      <c r="AH542" s="201"/>
      <c r="AI542" s="201"/>
      <c r="AJ542" s="201"/>
      <c r="AK542" s="43"/>
      <c r="AL542" s="43"/>
      <c r="AM542" s="43"/>
      <c r="AN542" s="64"/>
      <c r="AO542" s="64"/>
      <c r="AP542" s="202"/>
      <c r="AQ542" s="202"/>
      <c r="AR542" s="64"/>
    </row>
    <row r="543" spans="1:44" ht="15.75" customHeight="1" x14ac:dyDescent="0.2">
      <c r="A543" s="43"/>
      <c r="B543" s="43"/>
      <c r="C543" s="43"/>
      <c r="D543" s="43"/>
      <c r="E543" s="43"/>
      <c r="F543" s="43"/>
      <c r="G543" s="194"/>
      <c r="H543" s="194"/>
      <c r="I543" s="194"/>
      <c r="J543" s="196"/>
      <c r="K543" s="196"/>
      <c r="L543" s="196"/>
      <c r="M543" s="196"/>
      <c r="N543" s="196"/>
      <c r="O543" s="197"/>
      <c r="P543" s="197"/>
      <c r="Q543" s="197"/>
      <c r="R543" s="197"/>
      <c r="S543" s="197"/>
      <c r="T543" s="197"/>
      <c r="U543" s="198"/>
      <c r="V543" s="257"/>
      <c r="W543" s="258"/>
      <c r="X543" s="200"/>
      <c r="Y543" s="43"/>
      <c r="Z543" s="199"/>
      <c r="AA543" s="199"/>
      <c r="AB543" s="199"/>
      <c r="AC543" s="199"/>
      <c r="AD543" s="199"/>
      <c r="AE543" s="43"/>
      <c r="AF543" s="199"/>
      <c r="AG543" s="196"/>
      <c r="AH543" s="201"/>
      <c r="AI543" s="201"/>
      <c r="AJ543" s="201"/>
      <c r="AK543" s="43"/>
      <c r="AL543" s="43"/>
      <c r="AM543" s="43"/>
      <c r="AN543" s="64"/>
      <c r="AO543" s="64"/>
      <c r="AP543" s="202"/>
      <c r="AQ543" s="202"/>
      <c r="AR543" s="64"/>
    </row>
    <row r="544" spans="1:44" ht="15.75" customHeight="1" x14ac:dyDescent="0.2">
      <c r="A544" s="43"/>
      <c r="B544" s="43"/>
      <c r="C544" s="43"/>
      <c r="D544" s="43"/>
      <c r="E544" s="43"/>
      <c r="F544" s="43"/>
      <c r="G544" s="194"/>
      <c r="H544" s="194"/>
      <c r="I544" s="194"/>
      <c r="J544" s="196"/>
      <c r="K544" s="196"/>
      <c r="L544" s="196"/>
      <c r="M544" s="196"/>
      <c r="N544" s="196"/>
      <c r="O544" s="197"/>
      <c r="P544" s="197"/>
      <c r="Q544" s="197"/>
      <c r="R544" s="197"/>
      <c r="S544" s="197"/>
      <c r="T544" s="197"/>
      <c r="U544" s="198"/>
      <c r="V544" s="257"/>
      <c r="W544" s="258"/>
      <c r="X544" s="200"/>
      <c r="Y544" s="43"/>
      <c r="Z544" s="199"/>
      <c r="AA544" s="199"/>
      <c r="AB544" s="199"/>
      <c r="AC544" s="199"/>
      <c r="AD544" s="199"/>
      <c r="AE544" s="43"/>
      <c r="AF544" s="199"/>
      <c r="AG544" s="196"/>
      <c r="AH544" s="201"/>
      <c r="AI544" s="201"/>
      <c r="AJ544" s="201"/>
      <c r="AK544" s="43"/>
      <c r="AL544" s="43"/>
      <c r="AM544" s="43"/>
      <c r="AN544" s="64"/>
      <c r="AO544" s="64"/>
      <c r="AP544" s="202"/>
      <c r="AQ544" s="202"/>
      <c r="AR544" s="64"/>
    </row>
    <row r="545" spans="1:44" ht="15.75" customHeight="1" x14ac:dyDescent="0.2">
      <c r="A545" s="43"/>
      <c r="B545" s="43"/>
      <c r="C545" s="43"/>
      <c r="D545" s="43"/>
      <c r="E545" s="43"/>
      <c r="F545" s="43"/>
      <c r="G545" s="194"/>
      <c r="H545" s="194"/>
      <c r="I545" s="194"/>
      <c r="J545" s="196"/>
      <c r="K545" s="196"/>
      <c r="L545" s="196"/>
      <c r="M545" s="196"/>
      <c r="N545" s="196"/>
      <c r="O545" s="197"/>
      <c r="P545" s="197"/>
      <c r="Q545" s="197"/>
      <c r="R545" s="197"/>
      <c r="S545" s="197"/>
      <c r="T545" s="197"/>
      <c r="U545" s="198"/>
      <c r="V545" s="257"/>
      <c r="W545" s="258"/>
      <c r="X545" s="200"/>
      <c r="Y545" s="43"/>
      <c r="Z545" s="199"/>
      <c r="AA545" s="199"/>
      <c r="AB545" s="199"/>
      <c r="AC545" s="199"/>
      <c r="AD545" s="199"/>
      <c r="AE545" s="43"/>
      <c r="AF545" s="199"/>
      <c r="AG545" s="196"/>
      <c r="AH545" s="201"/>
      <c r="AI545" s="201"/>
      <c r="AJ545" s="201"/>
      <c r="AK545" s="43"/>
      <c r="AL545" s="43"/>
      <c r="AM545" s="43"/>
      <c r="AN545" s="64"/>
      <c r="AO545" s="64"/>
      <c r="AP545" s="202"/>
      <c r="AQ545" s="202"/>
      <c r="AR545" s="64"/>
    </row>
    <row r="546" spans="1:44" ht="15.75" customHeight="1" x14ac:dyDescent="0.2">
      <c r="A546" s="43"/>
      <c r="B546" s="43"/>
      <c r="C546" s="43"/>
      <c r="D546" s="43"/>
      <c r="E546" s="43"/>
      <c r="F546" s="43"/>
      <c r="G546" s="194"/>
      <c r="H546" s="194"/>
      <c r="I546" s="194"/>
      <c r="J546" s="196"/>
      <c r="K546" s="196"/>
      <c r="L546" s="196"/>
      <c r="M546" s="196"/>
      <c r="N546" s="196"/>
      <c r="O546" s="197"/>
      <c r="P546" s="197"/>
      <c r="Q546" s="197"/>
      <c r="R546" s="197"/>
      <c r="S546" s="197"/>
      <c r="T546" s="197"/>
      <c r="U546" s="198"/>
      <c r="V546" s="257"/>
      <c r="W546" s="258"/>
      <c r="X546" s="200"/>
      <c r="Y546" s="43"/>
      <c r="Z546" s="199"/>
      <c r="AA546" s="199"/>
      <c r="AB546" s="199"/>
      <c r="AC546" s="199"/>
      <c r="AD546" s="199"/>
      <c r="AE546" s="43"/>
      <c r="AF546" s="199"/>
      <c r="AG546" s="196"/>
      <c r="AH546" s="201"/>
      <c r="AI546" s="201"/>
      <c r="AJ546" s="201"/>
      <c r="AK546" s="43"/>
      <c r="AL546" s="43"/>
      <c r="AM546" s="43"/>
      <c r="AN546" s="64"/>
      <c r="AO546" s="64"/>
      <c r="AP546" s="202"/>
      <c r="AQ546" s="202"/>
      <c r="AR546" s="64"/>
    </row>
    <row r="547" spans="1:44" ht="15.75" customHeight="1" x14ac:dyDescent="0.2">
      <c r="A547" s="43"/>
      <c r="B547" s="43"/>
      <c r="C547" s="43"/>
      <c r="D547" s="43"/>
      <c r="E547" s="43"/>
      <c r="F547" s="43"/>
      <c r="G547" s="194"/>
      <c r="H547" s="194"/>
      <c r="I547" s="194"/>
      <c r="J547" s="196"/>
      <c r="K547" s="196"/>
      <c r="L547" s="196"/>
      <c r="M547" s="196"/>
      <c r="N547" s="196"/>
      <c r="O547" s="197"/>
      <c r="P547" s="197"/>
      <c r="Q547" s="197"/>
      <c r="R547" s="197"/>
      <c r="S547" s="197"/>
      <c r="T547" s="197"/>
      <c r="U547" s="198"/>
      <c r="V547" s="257"/>
      <c r="W547" s="258"/>
      <c r="X547" s="200"/>
      <c r="Y547" s="43"/>
      <c r="Z547" s="199"/>
      <c r="AA547" s="199"/>
      <c r="AB547" s="199"/>
      <c r="AC547" s="199"/>
      <c r="AD547" s="199"/>
      <c r="AE547" s="43"/>
      <c r="AF547" s="199"/>
      <c r="AG547" s="196"/>
      <c r="AH547" s="201"/>
      <c r="AI547" s="201"/>
      <c r="AJ547" s="201"/>
      <c r="AK547" s="43"/>
      <c r="AL547" s="43"/>
      <c r="AM547" s="43"/>
      <c r="AN547" s="64"/>
      <c r="AO547" s="64"/>
      <c r="AP547" s="202"/>
      <c r="AQ547" s="202"/>
      <c r="AR547" s="64"/>
    </row>
    <row r="548" spans="1:44" ht="15.75" customHeight="1" x14ac:dyDescent="0.2">
      <c r="A548" s="43"/>
      <c r="B548" s="43"/>
      <c r="C548" s="43"/>
      <c r="D548" s="43"/>
      <c r="E548" s="43"/>
      <c r="F548" s="43"/>
      <c r="G548" s="194"/>
      <c r="H548" s="194"/>
      <c r="I548" s="194"/>
      <c r="J548" s="196"/>
      <c r="K548" s="196"/>
      <c r="L548" s="196"/>
      <c r="M548" s="196"/>
      <c r="N548" s="196"/>
      <c r="O548" s="197"/>
      <c r="P548" s="197"/>
      <c r="Q548" s="197"/>
      <c r="R548" s="197"/>
      <c r="S548" s="197"/>
      <c r="T548" s="197"/>
      <c r="U548" s="198"/>
      <c r="V548" s="257"/>
      <c r="W548" s="258"/>
      <c r="X548" s="200"/>
      <c r="Y548" s="43"/>
      <c r="Z548" s="199"/>
      <c r="AA548" s="199"/>
      <c r="AB548" s="199"/>
      <c r="AC548" s="199"/>
      <c r="AD548" s="199"/>
      <c r="AE548" s="43"/>
      <c r="AF548" s="199"/>
      <c r="AG548" s="196"/>
      <c r="AH548" s="201"/>
      <c r="AI548" s="201"/>
      <c r="AJ548" s="201"/>
      <c r="AK548" s="43"/>
      <c r="AL548" s="43"/>
      <c r="AM548" s="43"/>
      <c r="AN548" s="64"/>
      <c r="AO548" s="64"/>
      <c r="AP548" s="202"/>
      <c r="AQ548" s="202"/>
      <c r="AR548" s="64"/>
    </row>
    <row r="549" spans="1:44" ht="15.75" customHeight="1" x14ac:dyDescent="0.2">
      <c r="A549" s="43"/>
      <c r="B549" s="43"/>
      <c r="C549" s="43"/>
      <c r="D549" s="43"/>
      <c r="E549" s="43"/>
      <c r="F549" s="43"/>
      <c r="G549" s="194"/>
      <c r="H549" s="194"/>
      <c r="I549" s="194"/>
      <c r="J549" s="196"/>
      <c r="K549" s="196"/>
      <c r="L549" s="196"/>
      <c r="M549" s="196"/>
      <c r="N549" s="196"/>
      <c r="O549" s="197"/>
      <c r="P549" s="197"/>
      <c r="Q549" s="197"/>
      <c r="R549" s="197"/>
      <c r="S549" s="197"/>
      <c r="T549" s="197"/>
      <c r="U549" s="198"/>
      <c r="V549" s="257"/>
      <c r="W549" s="258"/>
      <c r="X549" s="200"/>
      <c r="Y549" s="43"/>
      <c r="Z549" s="199"/>
      <c r="AA549" s="199"/>
      <c r="AB549" s="199"/>
      <c r="AC549" s="199"/>
      <c r="AD549" s="199"/>
      <c r="AE549" s="43"/>
      <c r="AF549" s="199"/>
      <c r="AG549" s="196"/>
      <c r="AH549" s="201"/>
      <c r="AI549" s="201"/>
      <c r="AJ549" s="201"/>
      <c r="AK549" s="43"/>
      <c r="AL549" s="43"/>
      <c r="AM549" s="43"/>
      <c r="AN549" s="64"/>
      <c r="AO549" s="64"/>
      <c r="AP549" s="202"/>
      <c r="AQ549" s="202"/>
      <c r="AR549" s="64"/>
    </row>
    <row r="550" spans="1:44" ht="15.75" customHeight="1" x14ac:dyDescent="0.2">
      <c r="A550" s="43"/>
      <c r="B550" s="43"/>
      <c r="C550" s="43"/>
      <c r="D550" s="43"/>
      <c r="E550" s="43"/>
      <c r="F550" s="43"/>
      <c r="G550" s="194"/>
      <c r="H550" s="194"/>
      <c r="I550" s="194"/>
      <c r="J550" s="196"/>
      <c r="K550" s="196"/>
      <c r="L550" s="196"/>
      <c r="M550" s="196"/>
      <c r="N550" s="196"/>
      <c r="O550" s="197"/>
      <c r="P550" s="197"/>
      <c r="Q550" s="197"/>
      <c r="R550" s="197"/>
      <c r="S550" s="197"/>
      <c r="T550" s="197"/>
      <c r="U550" s="198"/>
      <c r="V550" s="257"/>
      <c r="W550" s="258"/>
      <c r="X550" s="200"/>
      <c r="Y550" s="43"/>
      <c r="Z550" s="199"/>
      <c r="AA550" s="199"/>
      <c r="AB550" s="199"/>
      <c r="AC550" s="199"/>
      <c r="AD550" s="199"/>
      <c r="AE550" s="43"/>
      <c r="AF550" s="199"/>
      <c r="AG550" s="196"/>
      <c r="AH550" s="201"/>
      <c r="AI550" s="201"/>
      <c r="AJ550" s="201"/>
      <c r="AK550" s="43"/>
      <c r="AL550" s="43"/>
      <c r="AM550" s="43"/>
      <c r="AN550" s="64"/>
      <c r="AO550" s="64"/>
      <c r="AP550" s="202"/>
      <c r="AQ550" s="202"/>
      <c r="AR550" s="64"/>
    </row>
    <row r="551" spans="1:44" ht="15.75" customHeight="1" x14ac:dyDescent="0.2">
      <c r="A551" s="43"/>
      <c r="B551" s="43"/>
      <c r="C551" s="43"/>
      <c r="D551" s="43"/>
      <c r="E551" s="43"/>
      <c r="F551" s="43"/>
      <c r="G551" s="194"/>
      <c r="H551" s="194"/>
      <c r="I551" s="194"/>
      <c r="J551" s="196"/>
      <c r="K551" s="196"/>
      <c r="L551" s="196"/>
      <c r="M551" s="196"/>
      <c r="N551" s="196"/>
      <c r="O551" s="197"/>
      <c r="P551" s="197"/>
      <c r="Q551" s="197"/>
      <c r="R551" s="197"/>
      <c r="S551" s="197"/>
      <c r="T551" s="197"/>
      <c r="U551" s="198"/>
      <c r="V551" s="257"/>
      <c r="W551" s="258"/>
      <c r="X551" s="200"/>
      <c r="Y551" s="43"/>
      <c r="Z551" s="199"/>
      <c r="AA551" s="199"/>
      <c r="AB551" s="199"/>
      <c r="AC551" s="199"/>
      <c r="AD551" s="199"/>
      <c r="AE551" s="43"/>
      <c r="AF551" s="199"/>
      <c r="AG551" s="196"/>
      <c r="AH551" s="201"/>
      <c r="AI551" s="201"/>
      <c r="AJ551" s="201"/>
      <c r="AK551" s="43"/>
      <c r="AL551" s="43"/>
      <c r="AM551" s="43"/>
      <c r="AN551" s="64"/>
      <c r="AO551" s="64"/>
      <c r="AP551" s="202"/>
      <c r="AQ551" s="202"/>
      <c r="AR551" s="64"/>
    </row>
    <row r="552" spans="1:44" ht="15.75" customHeight="1" x14ac:dyDescent="0.2">
      <c r="A552" s="43"/>
      <c r="B552" s="43"/>
      <c r="C552" s="43"/>
      <c r="D552" s="43"/>
      <c r="E552" s="43"/>
      <c r="F552" s="43"/>
      <c r="G552" s="194"/>
      <c r="H552" s="194"/>
      <c r="I552" s="194"/>
      <c r="J552" s="196"/>
      <c r="K552" s="196"/>
      <c r="L552" s="196"/>
      <c r="M552" s="196"/>
      <c r="N552" s="196"/>
      <c r="O552" s="197"/>
      <c r="P552" s="197"/>
      <c r="Q552" s="197"/>
      <c r="R552" s="197"/>
      <c r="S552" s="197"/>
      <c r="T552" s="197"/>
      <c r="U552" s="198"/>
      <c r="V552" s="257"/>
      <c r="W552" s="258"/>
      <c r="X552" s="200"/>
      <c r="Y552" s="43"/>
      <c r="Z552" s="199"/>
      <c r="AA552" s="199"/>
      <c r="AB552" s="199"/>
      <c r="AC552" s="199"/>
      <c r="AD552" s="199"/>
      <c r="AE552" s="43"/>
      <c r="AF552" s="199"/>
      <c r="AG552" s="196"/>
      <c r="AH552" s="201"/>
      <c r="AI552" s="201"/>
      <c r="AJ552" s="201"/>
      <c r="AK552" s="43"/>
      <c r="AL552" s="43"/>
      <c r="AM552" s="43"/>
      <c r="AN552" s="64"/>
      <c r="AO552" s="64"/>
      <c r="AP552" s="202"/>
      <c r="AQ552" s="202"/>
      <c r="AR552" s="64"/>
    </row>
    <row r="553" spans="1:44" ht="15.75" customHeight="1" x14ac:dyDescent="0.2">
      <c r="A553" s="43"/>
      <c r="B553" s="43"/>
      <c r="C553" s="43"/>
      <c r="D553" s="43"/>
      <c r="E553" s="43"/>
      <c r="F553" s="43"/>
      <c r="G553" s="194"/>
      <c r="H553" s="194"/>
      <c r="I553" s="194"/>
      <c r="J553" s="196"/>
      <c r="K553" s="196"/>
      <c r="L553" s="196"/>
      <c r="M553" s="196"/>
      <c r="N553" s="196"/>
      <c r="O553" s="197"/>
      <c r="P553" s="197"/>
      <c r="Q553" s="197"/>
      <c r="R553" s="197"/>
      <c r="S553" s="197"/>
      <c r="T553" s="197"/>
      <c r="U553" s="198"/>
      <c r="V553" s="257"/>
      <c r="W553" s="258"/>
      <c r="X553" s="200"/>
      <c r="Y553" s="43"/>
      <c r="Z553" s="199"/>
      <c r="AA553" s="199"/>
      <c r="AB553" s="199"/>
      <c r="AC553" s="199"/>
      <c r="AD553" s="199"/>
      <c r="AE553" s="43"/>
      <c r="AF553" s="199"/>
      <c r="AG553" s="196"/>
      <c r="AH553" s="201"/>
      <c r="AI553" s="201"/>
      <c r="AJ553" s="201"/>
      <c r="AK553" s="43"/>
      <c r="AL553" s="43"/>
      <c r="AM553" s="43"/>
      <c r="AN553" s="64"/>
      <c r="AO553" s="64"/>
      <c r="AP553" s="202"/>
      <c r="AQ553" s="202"/>
      <c r="AR553" s="64"/>
    </row>
    <row r="554" spans="1:44" ht="15.75" customHeight="1" x14ac:dyDescent="0.2">
      <c r="A554" s="43"/>
      <c r="B554" s="43"/>
      <c r="C554" s="43"/>
      <c r="D554" s="43"/>
      <c r="E554" s="43"/>
      <c r="F554" s="43"/>
      <c r="G554" s="194"/>
      <c r="H554" s="194"/>
      <c r="I554" s="194"/>
      <c r="J554" s="196"/>
      <c r="K554" s="196"/>
      <c r="L554" s="196"/>
      <c r="M554" s="196"/>
      <c r="N554" s="196"/>
      <c r="O554" s="197"/>
      <c r="P554" s="197"/>
      <c r="Q554" s="197"/>
      <c r="R554" s="197"/>
      <c r="S554" s="197"/>
      <c r="T554" s="197"/>
      <c r="U554" s="198"/>
      <c r="V554" s="257"/>
      <c r="W554" s="258"/>
      <c r="X554" s="200"/>
      <c r="Y554" s="43"/>
      <c r="Z554" s="199"/>
      <c r="AA554" s="199"/>
      <c r="AB554" s="199"/>
      <c r="AC554" s="199"/>
      <c r="AD554" s="199"/>
      <c r="AE554" s="43"/>
      <c r="AF554" s="199"/>
      <c r="AG554" s="196"/>
      <c r="AH554" s="201"/>
      <c r="AI554" s="201"/>
      <c r="AJ554" s="201"/>
      <c r="AK554" s="43"/>
      <c r="AL554" s="43"/>
      <c r="AM554" s="43"/>
      <c r="AN554" s="64"/>
      <c r="AO554" s="64"/>
      <c r="AP554" s="202"/>
      <c r="AQ554" s="202"/>
      <c r="AR554" s="64"/>
    </row>
    <row r="555" spans="1:44" ht="15.75" customHeight="1" x14ac:dyDescent="0.2">
      <c r="A555" s="43"/>
      <c r="B555" s="43"/>
      <c r="C555" s="43"/>
      <c r="D555" s="43"/>
      <c r="E555" s="43"/>
      <c r="F555" s="43"/>
      <c r="G555" s="194"/>
      <c r="H555" s="194"/>
      <c r="I555" s="194"/>
      <c r="J555" s="196"/>
      <c r="K555" s="196"/>
      <c r="L555" s="196"/>
      <c r="M555" s="196"/>
      <c r="N555" s="196"/>
      <c r="O555" s="197"/>
      <c r="P555" s="197"/>
      <c r="Q555" s="197"/>
      <c r="R555" s="197"/>
      <c r="S555" s="197"/>
      <c r="T555" s="197"/>
      <c r="U555" s="198"/>
      <c r="V555" s="257"/>
      <c r="W555" s="258"/>
      <c r="X555" s="200"/>
      <c r="Y555" s="43"/>
      <c r="Z555" s="199"/>
      <c r="AA555" s="199"/>
      <c r="AB555" s="199"/>
      <c r="AC555" s="199"/>
      <c r="AD555" s="199"/>
      <c r="AE555" s="43"/>
      <c r="AF555" s="199"/>
      <c r="AG555" s="196"/>
      <c r="AH555" s="201"/>
      <c r="AI555" s="201"/>
      <c r="AJ555" s="201"/>
      <c r="AK555" s="43"/>
      <c r="AL555" s="43"/>
      <c r="AM555" s="43"/>
      <c r="AN555" s="64"/>
      <c r="AO555" s="64"/>
      <c r="AP555" s="202"/>
      <c r="AQ555" s="202"/>
      <c r="AR555" s="64"/>
    </row>
    <row r="556" spans="1:44" ht="15.75" customHeight="1" x14ac:dyDescent="0.2">
      <c r="A556" s="43"/>
      <c r="B556" s="43"/>
      <c r="C556" s="43"/>
      <c r="D556" s="43"/>
      <c r="E556" s="43"/>
      <c r="F556" s="43"/>
      <c r="G556" s="194"/>
      <c r="H556" s="194"/>
      <c r="I556" s="194"/>
      <c r="J556" s="196"/>
      <c r="K556" s="196"/>
      <c r="L556" s="196"/>
      <c r="M556" s="196"/>
      <c r="N556" s="196"/>
      <c r="O556" s="197"/>
      <c r="P556" s="197"/>
      <c r="Q556" s="197"/>
      <c r="R556" s="197"/>
      <c r="S556" s="197"/>
      <c r="T556" s="197"/>
      <c r="U556" s="198"/>
      <c r="V556" s="257"/>
      <c r="W556" s="258"/>
      <c r="X556" s="200"/>
      <c r="Y556" s="43"/>
      <c r="Z556" s="199"/>
      <c r="AA556" s="199"/>
      <c r="AB556" s="199"/>
      <c r="AC556" s="199"/>
      <c r="AD556" s="199"/>
      <c r="AE556" s="43"/>
      <c r="AF556" s="199"/>
      <c r="AG556" s="196"/>
      <c r="AH556" s="201"/>
      <c r="AI556" s="201"/>
      <c r="AJ556" s="201"/>
      <c r="AK556" s="43"/>
      <c r="AL556" s="43"/>
      <c r="AM556" s="43"/>
      <c r="AN556" s="64"/>
      <c r="AO556" s="64"/>
      <c r="AP556" s="202"/>
      <c r="AQ556" s="202"/>
      <c r="AR556" s="64"/>
    </row>
    <row r="557" spans="1:44" ht="15.75" customHeight="1" x14ac:dyDescent="0.2">
      <c r="A557" s="43"/>
      <c r="B557" s="43"/>
      <c r="C557" s="43"/>
      <c r="D557" s="43"/>
      <c r="E557" s="43"/>
      <c r="F557" s="43"/>
      <c r="G557" s="194"/>
      <c r="H557" s="194"/>
      <c r="I557" s="194"/>
      <c r="J557" s="196"/>
      <c r="K557" s="196"/>
      <c r="L557" s="196"/>
      <c r="M557" s="196"/>
      <c r="N557" s="196"/>
      <c r="O557" s="197"/>
      <c r="P557" s="197"/>
      <c r="Q557" s="197"/>
      <c r="R557" s="197"/>
      <c r="S557" s="197"/>
      <c r="T557" s="197"/>
      <c r="U557" s="198"/>
      <c r="V557" s="257"/>
      <c r="W557" s="258"/>
      <c r="X557" s="200"/>
      <c r="Y557" s="43"/>
      <c r="Z557" s="199"/>
      <c r="AA557" s="199"/>
      <c r="AB557" s="199"/>
      <c r="AC557" s="199"/>
      <c r="AD557" s="199"/>
      <c r="AE557" s="43"/>
      <c r="AF557" s="199"/>
      <c r="AG557" s="196"/>
      <c r="AH557" s="201"/>
      <c r="AI557" s="201"/>
      <c r="AJ557" s="201"/>
      <c r="AK557" s="43"/>
      <c r="AL557" s="43"/>
      <c r="AM557" s="43"/>
      <c r="AN557" s="64"/>
      <c r="AO557" s="64"/>
      <c r="AP557" s="202"/>
      <c r="AQ557" s="202"/>
      <c r="AR557" s="64"/>
    </row>
    <row r="558" spans="1:44" ht="15.75" customHeight="1" x14ac:dyDescent="0.2">
      <c r="A558" s="43"/>
      <c r="B558" s="43"/>
      <c r="C558" s="43"/>
      <c r="D558" s="43"/>
      <c r="E558" s="43"/>
      <c r="F558" s="43"/>
      <c r="G558" s="194"/>
      <c r="H558" s="194"/>
      <c r="I558" s="194"/>
      <c r="J558" s="196"/>
      <c r="K558" s="196"/>
      <c r="L558" s="196"/>
      <c r="M558" s="196"/>
      <c r="N558" s="196"/>
      <c r="O558" s="197"/>
      <c r="P558" s="197"/>
      <c r="Q558" s="197"/>
      <c r="R558" s="197"/>
      <c r="S558" s="197"/>
      <c r="T558" s="197"/>
      <c r="U558" s="198"/>
      <c r="V558" s="257"/>
      <c r="W558" s="258"/>
      <c r="X558" s="200"/>
      <c r="Y558" s="43"/>
      <c r="Z558" s="199"/>
      <c r="AA558" s="199"/>
      <c r="AB558" s="199"/>
      <c r="AC558" s="199"/>
      <c r="AD558" s="199"/>
      <c r="AE558" s="43"/>
      <c r="AF558" s="199"/>
      <c r="AG558" s="196"/>
      <c r="AH558" s="201"/>
      <c r="AI558" s="201"/>
      <c r="AJ558" s="201"/>
      <c r="AK558" s="43"/>
      <c r="AL558" s="43"/>
      <c r="AM558" s="43"/>
      <c r="AN558" s="64"/>
      <c r="AO558" s="64"/>
      <c r="AP558" s="202"/>
      <c r="AQ558" s="202"/>
      <c r="AR558" s="64"/>
    </row>
    <row r="559" spans="1:44" ht="15.75" customHeight="1" x14ac:dyDescent="0.2">
      <c r="A559" s="43"/>
      <c r="B559" s="43"/>
      <c r="C559" s="43"/>
      <c r="D559" s="43"/>
      <c r="E559" s="43"/>
      <c r="F559" s="43"/>
      <c r="G559" s="194"/>
      <c r="H559" s="194"/>
      <c r="I559" s="194"/>
      <c r="J559" s="196"/>
      <c r="K559" s="196"/>
      <c r="L559" s="196"/>
      <c r="M559" s="196"/>
      <c r="N559" s="196"/>
      <c r="O559" s="197"/>
      <c r="P559" s="197"/>
      <c r="Q559" s="197"/>
      <c r="R559" s="197"/>
      <c r="S559" s="197"/>
      <c r="T559" s="197"/>
      <c r="U559" s="198"/>
      <c r="V559" s="257"/>
      <c r="W559" s="258"/>
      <c r="X559" s="200"/>
      <c r="Y559" s="43"/>
      <c r="Z559" s="199"/>
      <c r="AA559" s="199"/>
      <c r="AB559" s="199"/>
      <c r="AC559" s="199"/>
      <c r="AD559" s="199"/>
      <c r="AE559" s="43"/>
      <c r="AF559" s="199"/>
      <c r="AG559" s="196"/>
      <c r="AH559" s="201"/>
      <c r="AI559" s="201"/>
      <c r="AJ559" s="201"/>
      <c r="AK559" s="43"/>
      <c r="AL559" s="43"/>
      <c r="AM559" s="43"/>
      <c r="AN559" s="64"/>
      <c r="AO559" s="64"/>
      <c r="AP559" s="202"/>
      <c r="AQ559" s="202"/>
      <c r="AR559" s="64"/>
    </row>
    <row r="560" spans="1:44" ht="15.75" customHeight="1" x14ac:dyDescent="0.2">
      <c r="A560" s="43"/>
      <c r="B560" s="43"/>
      <c r="C560" s="43"/>
      <c r="D560" s="43"/>
      <c r="E560" s="43"/>
      <c r="F560" s="43"/>
      <c r="G560" s="194"/>
      <c r="H560" s="194"/>
      <c r="I560" s="194"/>
      <c r="J560" s="196"/>
      <c r="K560" s="196"/>
      <c r="L560" s="196"/>
      <c r="M560" s="196"/>
      <c r="N560" s="196"/>
      <c r="O560" s="197"/>
      <c r="P560" s="197"/>
      <c r="Q560" s="197"/>
      <c r="R560" s="197"/>
      <c r="S560" s="197"/>
      <c r="T560" s="197"/>
      <c r="U560" s="198"/>
      <c r="V560" s="257"/>
      <c r="W560" s="258"/>
      <c r="X560" s="200"/>
      <c r="Y560" s="43"/>
      <c r="Z560" s="199"/>
      <c r="AA560" s="199"/>
      <c r="AB560" s="199"/>
      <c r="AC560" s="199"/>
      <c r="AD560" s="199"/>
      <c r="AE560" s="43"/>
      <c r="AF560" s="199"/>
      <c r="AG560" s="196"/>
      <c r="AH560" s="201"/>
      <c r="AI560" s="201"/>
      <c r="AJ560" s="201"/>
      <c r="AK560" s="43"/>
      <c r="AL560" s="43"/>
      <c r="AM560" s="43"/>
      <c r="AN560" s="64"/>
      <c r="AO560" s="64"/>
      <c r="AP560" s="202"/>
      <c r="AQ560" s="202"/>
      <c r="AR560" s="64"/>
    </row>
    <row r="561" spans="1:44" ht="15.75" customHeight="1" x14ac:dyDescent="0.2">
      <c r="A561" s="43"/>
      <c r="B561" s="43"/>
      <c r="C561" s="43"/>
      <c r="D561" s="43"/>
      <c r="E561" s="43"/>
      <c r="F561" s="43"/>
      <c r="G561" s="194"/>
      <c r="H561" s="194"/>
      <c r="I561" s="194"/>
      <c r="J561" s="196"/>
      <c r="K561" s="196"/>
      <c r="L561" s="196"/>
      <c r="M561" s="196"/>
      <c r="N561" s="196"/>
      <c r="O561" s="197"/>
      <c r="P561" s="197"/>
      <c r="Q561" s="197"/>
      <c r="R561" s="197"/>
      <c r="S561" s="197"/>
      <c r="T561" s="197"/>
      <c r="U561" s="198"/>
      <c r="V561" s="257"/>
      <c r="W561" s="258"/>
      <c r="X561" s="200"/>
      <c r="Y561" s="43"/>
      <c r="Z561" s="199"/>
      <c r="AA561" s="199"/>
      <c r="AB561" s="199"/>
      <c r="AC561" s="199"/>
      <c r="AD561" s="199"/>
      <c r="AE561" s="43"/>
      <c r="AF561" s="199"/>
      <c r="AG561" s="196"/>
      <c r="AH561" s="201"/>
      <c r="AI561" s="201"/>
      <c r="AJ561" s="201"/>
      <c r="AK561" s="43"/>
      <c r="AL561" s="43"/>
      <c r="AM561" s="43"/>
      <c r="AN561" s="64"/>
      <c r="AO561" s="64"/>
      <c r="AP561" s="202"/>
      <c r="AQ561" s="202"/>
      <c r="AR561" s="64"/>
    </row>
    <row r="562" spans="1:44" ht="15.75" customHeight="1" x14ac:dyDescent="0.2">
      <c r="A562" s="43"/>
      <c r="B562" s="43"/>
      <c r="C562" s="43"/>
      <c r="D562" s="43"/>
      <c r="E562" s="43"/>
      <c r="F562" s="43"/>
      <c r="G562" s="194"/>
      <c r="H562" s="194"/>
      <c r="I562" s="194"/>
      <c r="J562" s="196"/>
      <c r="K562" s="196"/>
      <c r="L562" s="196"/>
      <c r="M562" s="196"/>
      <c r="N562" s="196"/>
      <c r="O562" s="197"/>
      <c r="P562" s="197"/>
      <c r="Q562" s="197"/>
      <c r="R562" s="197"/>
      <c r="S562" s="197"/>
      <c r="T562" s="197"/>
      <c r="U562" s="198"/>
      <c r="V562" s="257"/>
      <c r="W562" s="258"/>
      <c r="X562" s="200"/>
      <c r="Y562" s="43"/>
      <c r="Z562" s="199"/>
      <c r="AA562" s="199"/>
      <c r="AB562" s="199"/>
      <c r="AC562" s="199"/>
      <c r="AD562" s="199"/>
      <c r="AE562" s="43"/>
      <c r="AF562" s="199"/>
      <c r="AG562" s="196"/>
      <c r="AH562" s="201"/>
      <c r="AI562" s="201"/>
      <c r="AJ562" s="201"/>
      <c r="AK562" s="43"/>
      <c r="AL562" s="43"/>
      <c r="AM562" s="43"/>
      <c r="AN562" s="64"/>
      <c r="AO562" s="64"/>
      <c r="AP562" s="202"/>
      <c r="AQ562" s="202"/>
      <c r="AR562" s="64"/>
    </row>
    <row r="563" spans="1:44" ht="15.75" customHeight="1" x14ac:dyDescent="0.2">
      <c r="A563" s="43"/>
      <c r="B563" s="43"/>
      <c r="C563" s="43"/>
      <c r="D563" s="43"/>
      <c r="E563" s="43"/>
      <c r="F563" s="43"/>
      <c r="G563" s="194"/>
      <c r="H563" s="194"/>
      <c r="I563" s="194"/>
      <c r="J563" s="196"/>
      <c r="K563" s="196"/>
      <c r="L563" s="196"/>
      <c r="M563" s="196"/>
      <c r="N563" s="196"/>
      <c r="O563" s="197"/>
      <c r="P563" s="197"/>
      <c r="Q563" s="197"/>
      <c r="R563" s="197"/>
      <c r="S563" s="197"/>
      <c r="T563" s="197"/>
      <c r="U563" s="198"/>
      <c r="V563" s="257"/>
      <c r="W563" s="258"/>
      <c r="X563" s="200"/>
      <c r="Y563" s="43"/>
      <c r="Z563" s="199"/>
      <c r="AA563" s="199"/>
      <c r="AB563" s="199"/>
      <c r="AC563" s="199"/>
      <c r="AD563" s="199"/>
      <c r="AE563" s="43"/>
      <c r="AF563" s="199"/>
      <c r="AG563" s="196"/>
      <c r="AH563" s="201"/>
      <c r="AI563" s="201"/>
      <c r="AJ563" s="201"/>
      <c r="AK563" s="43"/>
      <c r="AL563" s="43"/>
      <c r="AM563" s="43"/>
      <c r="AN563" s="64"/>
      <c r="AO563" s="64"/>
      <c r="AP563" s="202"/>
      <c r="AQ563" s="202"/>
      <c r="AR563" s="64"/>
    </row>
    <row r="564" spans="1:44" ht="15.75" customHeight="1" x14ac:dyDescent="0.2">
      <c r="A564" s="43"/>
      <c r="B564" s="43"/>
      <c r="C564" s="43"/>
      <c r="D564" s="43"/>
      <c r="E564" s="43"/>
      <c r="F564" s="43"/>
      <c r="G564" s="194"/>
      <c r="H564" s="194"/>
      <c r="I564" s="194"/>
      <c r="J564" s="196"/>
      <c r="K564" s="196"/>
      <c r="L564" s="196"/>
      <c r="M564" s="196"/>
      <c r="N564" s="196"/>
      <c r="O564" s="197"/>
      <c r="P564" s="197"/>
      <c r="Q564" s="197"/>
      <c r="R564" s="197"/>
      <c r="S564" s="197"/>
      <c r="T564" s="197"/>
      <c r="U564" s="198"/>
      <c r="V564" s="257"/>
      <c r="W564" s="258"/>
      <c r="X564" s="200"/>
      <c r="Y564" s="43"/>
      <c r="Z564" s="199"/>
      <c r="AA564" s="199"/>
      <c r="AB564" s="199"/>
      <c r="AC564" s="199"/>
      <c r="AD564" s="199"/>
      <c r="AE564" s="43"/>
      <c r="AF564" s="199"/>
      <c r="AG564" s="196"/>
      <c r="AH564" s="201"/>
      <c r="AI564" s="201"/>
      <c r="AJ564" s="201"/>
      <c r="AK564" s="43"/>
      <c r="AL564" s="43"/>
      <c r="AM564" s="43"/>
      <c r="AN564" s="64"/>
      <c r="AO564" s="64"/>
      <c r="AP564" s="202"/>
      <c r="AQ564" s="202"/>
      <c r="AR564" s="64"/>
    </row>
    <row r="565" spans="1:44" ht="15.75" customHeight="1" x14ac:dyDescent="0.2">
      <c r="A565" s="43"/>
      <c r="B565" s="43"/>
      <c r="C565" s="43"/>
      <c r="D565" s="43"/>
      <c r="E565" s="43"/>
      <c r="F565" s="43"/>
      <c r="G565" s="194"/>
      <c r="H565" s="194"/>
      <c r="I565" s="194"/>
      <c r="J565" s="196"/>
      <c r="K565" s="196"/>
      <c r="L565" s="196"/>
      <c r="M565" s="196"/>
      <c r="N565" s="196"/>
      <c r="O565" s="197"/>
      <c r="P565" s="197"/>
      <c r="Q565" s="197"/>
      <c r="R565" s="197"/>
      <c r="S565" s="197"/>
      <c r="T565" s="197"/>
      <c r="U565" s="198"/>
      <c r="V565" s="257"/>
      <c r="W565" s="258"/>
      <c r="X565" s="200"/>
      <c r="Y565" s="43"/>
      <c r="Z565" s="199"/>
      <c r="AA565" s="199"/>
      <c r="AB565" s="199"/>
      <c r="AC565" s="199"/>
      <c r="AD565" s="199"/>
      <c r="AE565" s="43"/>
      <c r="AF565" s="199"/>
      <c r="AG565" s="196"/>
      <c r="AH565" s="201"/>
      <c r="AI565" s="201"/>
      <c r="AJ565" s="201"/>
      <c r="AK565" s="43"/>
      <c r="AL565" s="43"/>
      <c r="AM565" s="43"/>
      <c r="AN565" s="64"/>
      <c r="AO565" s="64"/>
      <c r="AP565" s="202"/>
      <c r="AQ565" s="202"/>
      <c r="AR565" s="64"/>
    </row>
    <row r="566" spans="1:44" ht="15.75" customHeight="1" x14ac:dyDescent="0.2">
      <c r="A566" s="43"/>
      <c r="B566" s="43"/>
      <c r="C566" s="43"/>
      <c r="D566" s="43"/>
      <c r="E566" s="43"/>
      <c r="F566" s="43"/>
      <c r="G566" s="194"/>
      <c r="H566" s="194"/>
      <c r="I566" s="194"/>
      <c r="J566" s="196"/>
      <c r="K566" s="196"/>
      <c r="L566" s="196"/>
      <c r="M566" s="196"/>
      <c r="N566" s="196"/>
      <c r="O566" s="197"/>
      <c r="P566" s="197"/>
      <c r="Q566" s="197"/>
      <c r="R566" s="197"/>
      <c r="S566" s="197"/>
      <c r="T566" s="197"/>
      <c r="U566" s="198"/>
      <c r="V566" s="257"/>
      <c r="W566" s="258"/>
      <c r="X566" s="200"/>
      <c r="Y566" s="43"/>
      <c r="Z566" s="199"/>
      <c r="AA566" s="199"/>
      <c r="AB566" s="199"/>
      <c r="AC566" s="199"/>
      <c r="AD566" s="199"/>
      <c r="AE566" s="43"/>
      <c r="AF566" s="199"/>
      <c r="AG566" s="196"/>
      <c r="AH566" s="201"/>
      <c r="AI566" s="201"/>
      <c r="AJ566" s="201"/>
      <c r="AK566" s="43"/>
      <c r="AL566" s="43"/>
      <c r="AM566" s="43"/>
      <c r="AN566" s="64"/>
      <c r="AO566" s="64"/>
      <c r="AP566" s="202"/>
      <c r="AQ566" s="202"/>
      <c r="AR566" s="64"/>
    </row>
    <row r="567" spans="1:44" ht="15.75" customHeight="1" x14ac:dyDescent="0.2">
      <c r="A567" s="43"/>
      <c r="B567" s="43"/>
      <c r="C567" s="43"/>
      <c r="D567" s="43"/>
      <c r="E567" s="43"/>
      <c r="F567" s="43"/>
      <c r="G567" s="194"/>
      <c r="H567" s="194"/>
      <c r="I567" s="194"/>
      <c r="J567" s="196"/>
      <c r="K567" s="196"/>
      <c r="L567" s="196"/>
      <c r="M567" s="196"/>
      <c r="N567" s="196"/>
      <c r="O567" s="197"/>
      <c r="P567" s="197"/>
      <c r="Q567" s="197"/>
      <c r="R567" s="197"/>
      <c r="S567" s="197"/>
      <c r="T567" s="197"/>
      <c r="U567" s="198"/>
      <c r="V567" s="257"/>
      <c r="W567" s="258"/>
      <c r="X567" s="200"/>
      <c r="Y567" s="43"/>
      <c r="Z567" s="199"/>
      <c r="AA567" s="199"/>
      <c r="AB567" s="199"/>
      <c r="AC567" s="199"/>
      <c r="AD567" s="199"/>
      <c r="AE567" s="43"/>
      <c r="AF567" s="199"/>
      <c r="AG567" s="196"/>
      <c r="AH567" s="201"/>
      <c r="AI567" s="201"/>
      <c r="AJ567" s="201"/>
      <c r="AK567" s="43"/>
      <c r="AL567" s="43"/>
      <c r="AM567" s="43"/>
      <c r="AN567" s="64"/>
      <c r="AO567" s="64"/>
      <c r="AP567" s="202"/>
      <c r="AQ567" s="202"/>
      <c r="AR567" s="64"/>
    </row>
    <row r="568" spans="1:44" ht="15.75" customHeight="1" x14ac:dyDescent="0.2">
      <c r="A568" s="43"/>
      <c r="B568" s="43"/>
      <c r="C568" s="43"/>
      <c r="D568" s="43"/>
      <c r="E568" s="43"/>
      <c r="F568" s="43"/>
      <c r="G568" s="194"/>
      <c r="H568" s="194"/>
      <c r="I568" s="194"/>
      <c r="J568" s="196"/>
      <c r="K568" s="196"/>
      <c r="L568" s="196"/>
      <c r="M568" s="196"/>
      <c r="N568" s="196"/>
      <c r="O568" s="197"/>
      <c r="P568" s="197"/>
      <c r="Q568" s="197"/>
      <c r="R568" s="197"/>
      <c r="S568" s="197"/>
      <c r="T568" s="197"/>
      <c r="U568" s="198"/>
      <c r="V568" s="257"/>
      <c r="W568" s="258"/>
      <c r="X568" s="200"/>
      <c r="Y568" s="43"/>
      <c r="Z568" s="199"/>
      <c r="AA568" s="199"/>
      <c r="AB568" s="199"/>
      <c r="AC568" s="199"/>
      <c r="AD568" s="199"/>
      <c r="AE568" s="43"/>
      <c r="AF568" s="199"/>
      <c r="AG568" s="196"/>
      <c r="AH568" s="201"/>
      <c r="AI568" s="201"/>
      <c r="AJ568" s="201"/>
      <c r="AK568" s="43"/>
      <c r="AL568" s="43"/>
      <c r="AM568" s="43"/>
      <c r="AN568" s="64"/>
      <c r="AO568" s="64"/>
      <c r="AP568" s="202"/>
      <c r="AQ568" s="202"/>
      <c r="AR568" s="64"/>
    </row>
    <row r="569" spans="1:44" ht="15.75" customHeight="1" x14ac:dyDescent="0.2">
      <c r="A569" s="43"/>
      <c r="B569" s="43"/>
      <c r="C569" s="43"/>
      <c r="D569" s="43"/>
      <c r="E569" s="43"/>
      <c r="F569" s="43"/>
      <c r="G569" s="194"/>
      <c r="H569" s="194"/>
      <c r="I569" s="194"/>
      <c r="J569" s="196"/>
      <c r="K569" s="196"/>
      <c r="L569" s="196"/>
      <c r="M569" s="196"/>
      <c r="N569" s="196"/>
      <c r="O569" s="197"/>
      <c r="P569" s="197"/>
      <c r="Q569" s="197"/>
      <c r="R569" s="197"/>
      <c r="S569" s="197"/>
      <c r="T569" s="197"/>
      <c r="U569" s="198"/>
      <c r="V569" s="257"/>
      <c r="W569" s="258"/>
      <c r="X569" s="200"/>
      <c r="Y569" s="43"/>
      <c r="Z569" s="199"/>
      <c r="AA569" s="199"/>
      <c r="AB569" s="199"/>
      <c r="AC569" s="199"/>
      <c r="AD569" s="199"/>
      <c r="AE569" s="43"/>
      <c r="AF569" s="199"/>
      <c r="AG569" s="196"/>
      <c r="AH569" s="201"/>
      <c r="AI569" s="201"/>
      <c r="AJ569" s="201"/>
      <c r="AK569" s="43"/>
      <c r="AL569" s="43"/>
      <c r="AM569" s="43"/>
      <c r="AN569" s="64"/>
      <c r="AO569" s="64"/>
      <c r="AP569" s="202"/>
      <c r="AQ569" s="202"/>
      <c r="AR569" s="64"/>
    </row>
    <row r="570" spans="1:44" ht="15.75" customHeight="1" x14ac:dyDescent="0.2">
      <c r="A570" s="43"/>
      <c r="B570" s="43"/>
      <c r="C570" s="43"/>
      <c r="D570" s="43"/>
      <c r="E570" s="43"/>
      <c r="F570" s="43"/>
      <c r="G570" s="194"/>
      <c r="H570" s="194"/>
      <c r="I570" s="194"/>
      <c r="J570" s="196"/>
      <c r="K570" s="196"/>
      <c r="L570" s="196"/>
      <c r="M570" s="196"/>
      <c r="N570" s="196"/>
      <c r="O570" s="197"/>
      <c r="P570" s="197"/>
      <c r="Q570" s="197"/>
      <c r="R570" s="197"/>
      <c r="S570" s="197"/>
      <c r="T570" s="197"/>
      <c r="U570" s="198"/>
      <c r="V570" s="257"/>
      <c r="W570" s="258"/>
      <c r="X570" s="200"/>
      <c r="Y570" s="43"/>
      <c r="Z570" s="199"/>
      <c r="AA570" s="199"/>
      <c r="AB570" s="199"/>
      <c r="AC570" s="199"/>
      <c r="AD570" s="199"/>
      <c r="AE570" s="43"/>
      <c r="AF570" s="199"/>
      <c r="AG570" s="196"/>
      <c r="AH570" s="201"/>
      <c r="AI570" s="201"/>
      <c r="AJ570" s="201"/>
      <c r="AK570" s="43"/>
      <c r="AL570" s="43"/>
      <c r="AM570" s="43"/>
      <c r="AN570" s="64"/>
      <c r="AO570" s="64"/>
      <c r="AP570" s="202"/>
      <c r="AQ570" s="202"/>
      <c r="AR570" s="64"/>
    </row>
    <row r="571" spans="1:44" ht="15.75" customHeight="1" x14ac:dyDescent="0.2">
      <c r="A571" s="43"/>
      <c r="B571" s="43"/>
      <c r="C571" s="43"/>
      <c r="D571" s="43"/>
      <c r="E571" s="43"/>
      <c r="F571" s="43"/>
      <c r="G571" s="194"/>
      <c r="H571" s="194"/>
      <c r="I571" s="194"/>
      <c r="J571" s="196"/>
      <c r="K571" s="196"/>
      <c r="L571" s="196"/>
      <c r="M571" s="196"/>
      <c r="N571" s="196"/>
      <c r="O571" s="197"/>
      <c r="P571" s="197"/>
      <c r="Q571" s="197"/>
      <c r="R571" s="197"/>
      <c r="S571" s="197"/>
      <c r="T571" s="197"/>
      <c r="U571" s="198"/>
      <c r="V571" s="257"/>
      <c r="W571" s="258"/>
      <c r="X571" s="200"/>
      <c r="Y571" s="43"/>
      <c r="Z571" s="199"/>
      <c r="AA571" s="199"/>
      <c r="AB571" s="199"/>
      <c r="AC571" s="199"/>
      <c r="AD571" s="199"/>
      <c r="AE571" s="43"/>
      <c r="AF571" s="199"/>
      <c r="AG571" s="196"/>
      <c r="AH571" s="201"/>
      <c r="AI571" s="201"/>
      <c r="AJ571" s="201"/>
      <c r="AK571" s="43"/>
      <c r="AL571" s="43"/>
      <c r="AM571" s="43"/>
      <c r="AN571" s="64"/>
      <c r="AO571" s="64"/>
      <c r="AP571" s="202"/>
      <c r="AQ571" s="202"/>
      <c r="AR571" s="64"/>
    </row>
    <row r="572" spans="1:44" ht="15.75" customHeight="1" x14ac:dyDescent="0.2">
      <c r="A572" s="43"/>
      <c r="B572" s="43"/>
      <c r="C572" s="43"/>
      <c r="D572" s="43"/>
      <c r="E572" s="43"/>
      <c r="F572" s="43"/>
      <c r="G572" s="194"/>
      <c r="H572" s="194"/>
      <c r="I572" s="194"/>
      <c r="J572" s="196"/>
      <c r="K572" s="196"/>
      <c r="L572" s="196"/>
      <c r="M572" s="196"/>
      <c r="N572" s="196"/>
      <c r="O572" s="197"/>
      <c r="P572" s="197"/>
      <c r="Q572" s="197"/>
      <c r="R572" s="197"/>
      <c r="S572" s="197"/>
      <c r="T572" s="197"/>
      <c r="U572" s="198"/>
      <c r="V572" s="257"/>
      <c r="W572" s="258"/>
      <c r="X572" s="200"/>
      <c r="Y572" s="43"/>
      <c r="Z572" s="199"/>
      <c r="AA572" s="199"/>
      <c r="AB572" s="199"/>
      <c r="AC572" s="199"/>
      <c r="AD572" s="199"/>
      <c r="AE572" s="43"/>
      <c r="AF572" s="199"/>
      <c r="AG572" s="196"/>
      <c r="AH572" s="201"/>
      <c r="AI572" s="201"/>
      <c r="AJ572" s="201"/>
      <c r="AK572" s="43"/>
      <c r="AL572" s="43"/>
      <c r="AM572" s="43"/>
      <c r="AN572" s="64"/>
      <c r="AO572" s="64"/>
      <c r="AP572" s="202"/>
      <c r="AQ572" s="202"/>
      <c r="AR572" s="64"/>
    </row>
    <row r="573" spans="1:44" ht="15.75" customHeight="1" x14ac:dyDescent="0.2">
      <c r="A573" s="43"/>
      <c r="B573" s="43"/>
      <c r="C573" s="43"/>
      <c r="D573" s="43"/>
      <c r="E573" s="43"/>
      <c r="F573" s="43"/>
      <c r="G573" s="194"/>
      <c r="H573" s="194"/>
      <c r="I573" s="194"/>
      <c r="J573" s="196"/>
      <c r="K573" s="196"/>
      <c r="L573" s="196"/>
      <c r="M573" s="196"/>
      <c r="N573" s="196"/>
      <c r="O573" s="197"/>
      <c r="P573" s="197"/>
      <c r="Q573" s="197"/>
      <c r="R573" s="197"/>
      <c r="S573" s="197"/>
      <c r="T573" s="197"/>
      <c r="U573" s="198"/>
      <c r="V573" s="257"/>
      <c r="W573" s="258"/>
      <c r="X573" s="200"/>
      <c r="Y573" s="43"/>
      <c r="Z573" s="199"/>
      <c r="AA573" s="199"/>
      <c r="AB573" s="199"/>
      <c r="AC573" s="199"/>
      <c r="AD573" s="199"/>
      <c r="AE573" s="43"/>
      <c r="AF573" s="199"/>
      <c r="AG573" s="196"/>
      <c r="AH573" s="201"/>
      <c r="AI573" s="201"/>
      <c r="AJ573" s="201"/>
      <c r="AK573" s="43"/>
      <c r="AL573" s="43"/>
      <c r="AM573" s="43"/>
      <c r="AN573" s="64"/>
      <c r="AO573" s="64"/>
      <c r="AP573" s="202"/>
      <c r="AQ573" s="202"/>
      <c r="AR573" s="64"/>
    </row>
    <row r="574" spans="1:44" ht="15.75" customHeight="1" x14ac:dyDescent="0.2">
      <c r="A574" s="43"/>
      <c r="B574" s="43"/>
      <c r="C574" s="43"/>
      <c r="D574" s="43"/>
      <c r="E574" s="43"/>
      <c r="F574" s="43"/>
      <c r="G574" s="194"/>
      <c r="H574" s="194"/>
      <c r="I574" s="194"/>
      <c r="J574" s="196"/>
      <c r="K574" s="196"/>
      <c r="L574" s="196"/>
      <c r="M574" s="196"/>
      <c r="N574" s="196"/>
      <c r="O574" s="197"/>
      <c r="P574" s="197"/>
      <c r="Q574" s="197"/>
      <c r="R574" s="197"/>
      <c r="S574" s="197"/>
      <c r="T574" s="197"/>
      <c r="U574" s="198"/>
      <c r="V574" s="257"/>
      <c r="W574" s="258"/>
      <c r="X574" s="200"/>
      <c r="Y574" s="43"/>
      <c r="Z574" s="199"/>
      <c r="AA574" s="199"/>
      <c r="AB574" s="199"/>
      <c r="AC574" s="199"/>
      <c r="AD574" s="199"/>
      <c r="AE574" s="43"/>
      <c r="AF574" s="199"/>
      <c r="AG574" s="196"/>
      <c r="AH574" s="201"/>
      <c r="AI574" s="201"/>
      <c r="AJ574" s="201"/>
      <c r="AK574" s="43"/>
      <c r="AL574" s="43"/>
      <c r="AM574" s="43"/>
      <c r="AN574" s="64"/>
      <c r="AO574" s="64"/>
      <c r="AP574" s="202"/>
      <c r="AQ574" s="202"/>
      <c r="AR574" s="64"/>
    </row>
    <row r="575" spans="1:44" ht="15.75" customHeight="1" x14ac:dyDescent="0.2">
      <c r="A575" s="43"/>
      <c r="B575" s="43"/>
      <c r="C575" s="43"/>
      <c r="D575" s="43"/>
      <c r="E575" s="43"/>
      <c r="F575" s="43"/>
      <c r="G575" s="194"/>
      <c r="H575" s="194"/>
      <c r="I575" s="194"/>
      <c r="J575" s="196"/>
      <c r="K575" s="196"/>
      <c r="L575" s="196"/>
      <c r="M575" s="196"/>
      <c r="N575" s="196"/>
      <c r="O575" s="197"/>
      <c r="P575" s="197"/>
      <c r="Q575" s="197"/>
      <c r="R575" s="197"/>
      <c r="S575" s="197"/>
      <c r="T575" s="197"/>
      <c r="U575" s="198"/>
      <c r="V575" s="257"/>
      <c r="W575" s="258"/>
      <c r="X575" s="200"/>
      <c r="Y575" s="43"/>
      <c r="Z575" s="199"/>
      <c r="AA575" s="199"/>
      <c r="AB575" s="199"/>
      <c r="AC575" s="199"/>
      <c r="AD575" s="199"/>
      <c r="AE575" s="43"/>
      <c r="AF575" s="199"/>
      <c r="AG575" s="196"/>
      <c r="AH575" s="201"/>
      <c r="AI575" s="201"/>
      <c r="AJ575" s="201"/>
      <c r="AK575" s="43"/>
      <c r="AL575" s="43"/>
      <c r="AM575" s="43"/>
      <c r="AN575" s="64"/>
      <c r="AO575" s="64"/>
      <c r="AP575" s="202"/>
      <c r="AQ575" s="202"/>
      <c r="AR575" s="64"/>
    </row>
    <row r="576" spans="1:44" ht="15.75" customHeight="1" x14ac:dyDescent="0.2">
      <c r="A576" s="43"/>
      <c r="B576" s="43"/>
      <c r="C576" s="43"/>
      <c r="D576" s="43"/>
      <c r="E576" s="43"/>
      <c r="F576" s="43"/>
      <c r="G576" s="194"/>
      <c r="H576" s="194"/>
      <c r="I576" s="194"/>
      <c r="J576" s="196"/>
      <c r="K576" s="196"/>
      <c r="L576" s="196"/>
      <c r="M576" s="196"/>
      <c r="N576" s="196"/>
      <c r="O576" s="197"/>
      <c r="P576" s="197"/>
      <c r="Q576" s="197"/>
      <c r="R576" s="197"/>
      <c r="S576" s="197"/>
      <c r="T576" s="197"/>
      <c r="U576" s="198"/>
      <c r="V576" s="257"/>
      <c r="W576" s="258"/>
      <c r="X576" s="200"/>
      <c r="Y576" s="43"/>
      <c r="Z576" s="199"/>
      <c r="AA576" s="199"/>
      <c r="AB576" s="199"/>
      <c r="AC576" s="199"/>
      <c r="AD576" s="199"/>
      <c r="AE576" s="43"/>
      <c r="AF576" s="199"/>
      <c r="AG576" s="196"/>
      <c r="AH576" s="201"/>
      <c r="AI576" s="201"/>
      <c r="AJ576" s="201"/>
      <c r="AK576" s="43"/>
      <c r="AL576" s="43"/>
      <c r="AM576" s="43"/>
      <c r="AN576" s="64"/>
      <c r="AO576" s="64"/>
      <c r="AP576" s="202"/>
      <c r="AQ576" s="202"/>
      <c r="AR576" s="64"/>
    </row>
    <row r="577" spans="1:44" ht="15.75" customHeight="1" x14ac:dyDescent="0.2">
      <c r="A577" s="43"/>
      <c r="B577" s="43"/>
      <c r="C577" s="43"/>
      <c r="D577" s="43"/>
      <c r="E577" s="43"/>
      <c r="F577" s="43"/>
      <c r="G577" s="194"/>
      <c r="H577" s="194"/>
      <c r="I577" s="194"/>
      <c r="J577" s="196"/>
      <c r="K577" s="196"/>
      <c r="L577" s="196"/>
      <c r="M577" s="196"/>
      <c r="N577" s="196"/>
      <c r="O577" s="197"/>
      <c r="P577" s="197"/>
      <c r="Q577" s="197"/>
      <c r="R577" s="197"/>
      <c r="S577" s="197"/>
      <c r="T577" s="197"/>
      <c r="U577" s="198"/>
      <c r="V577" s="257"/>
      <c r="W577" s="258"/>
      <c r="X577" s="200"/>
      <c r="Y577" s="43"/>
      <c r="Z577" s="199"/>
      <c r="AA577" s="199"/>
      <c r="AB577" s="199"/>
      <c r="AC577" s="199"/>
      <c r="AD577" s="199"/>
      <c r="AE577" s="43"/>
      <c r="AF577" s="199"/>
      <c r="AG577" s="196"/>
      <c r="AH577" s="201"/>
      <c r="AI577" s="201"/>
      <c r="AJ577" s="201"/>
      <c r="AK577" s="43"/>
      <c r="AL577" s="43"/>
      <c r="AM577" s="43"/>
      <c r="AN577" s="64"/>
      <c r="AO577" s="64"/>
      <c r="AP577" s="202"/>
      <c r="AQ577" s="202"/>
      <c r="AR577" s="64"/>
    </row>
    <row r="578" spans="1:44" ht="15.75" customHeight="1" x14ac:dyDescent="0.2">
      <c r="A578" s="43"/>
      <c r="B578" s="43"/>
      <c r="C578" s="43"/>
      <c r="D578" s="43"/>
      <c r="E578" s="43"/>
      <c r="F578" s="43"/>
      <c r="G578" s="194"/>
      <c r="H578" s="194"/>
      <c r="I578" s="194"/>
      <c r="J578" s="196"/>
      <c r="K578" s="196"/>
      <c r="L578" s="196"/>
      <c r="M578" s="196"/>
      <c r="N578" s="196"/>
      <c r="O578" s="197"/>
      <c r="P578" s="197"/>
      <c r="Q578" s="197"/>
      <c r="R578" s="197"/>
      <c r="S578" s="197"/>
      <c r="T578" s="197"/>
      <c r="U578" s="198"/>
      <c r="V578" s="257"/>
      <c r="W578" s="258"/>
      <c r="X578" s="200"/>
      <c r="Y578" s="43"/>
      <c r="Z578" s="199"/>
      <c r="AA578" s="199"/>
      <c r="AB578" s="199"/>
      <c r="AC578" s="199"/>
      <c r="AD578" s="199"/>
      <c r="AE578" s="43"/>
      <c r="AF578" s="199"/>
      <c r="AG578" s="196"/>
      <c r="AH578" s="201"/>
      <c r="AI578" s="201"/>
      <c r="AJ578" s="201"/>
      <c r="AK578" s="43"/>
      <c r="AL578" s="43"/>
      <c r="AM578" s="43"/>
      <c r="AN578" s="64"/>
      <c r="AO578" s="64"/>
      <c r="AP578" s="202"/>
      <c r="AQ578" s="202"/>
      <c r="AR578" s="64"/>
    </row>
    <row r="579" spans="1:44" ht="15.75" customHeight="1" x14ac:dyDescent="0.2">
      <c r="A579" s="43"/>
      <c r="B579" s="43"/>
      <c r="C579" s="43"/>
      <c r="D579" s="43"/>
      <c r="E579" s="43"/>
      <c r="F579" s="43"/>
      <c r="G579" s="194"/>
      <c r="H579" s="194"/>
      <c r="I579" s="194"/>
      <c r="J579" s="196"/>
      <c r="K579" s="196"/>
      <c r="L579" s="196"/>
      <c r="M579" s="196"/>
      <c r="N579" s="196"/>
      <c r="O579" s="197"/>
      <c r="P579" s="197"/>
      <c r="Q579" s="197"/>
      <c r="R579" s="197"/>
      <c r="S579" s="197"/>
      <c r="T579" s="197"/>
      <c r="U579" s="198"/>
      <c r="V579" s="257"/>
      <c r="W579" s="258"/>
      <c r="X579" s="200"/>
      <c r="Y579" s="43"/>
      <c r="Z579" s="199"/>
      <c r="AA579" s="199"/>
      <c r="AB579" s="199"/>
      <c r="AC579" s="199"/>
      <c r="AD579" s="199"/>
      <c r="AE579" s="43"/>
      <c r="AF579" s="199"/>
      <c r="AG579" s="196"/>
      <c r="AH579" s="201"/>
      <c r="AI579" s="201"/>
      <c r="AJ579" s="201"/>
      <c r="AK579" s="43"/>
      <c r="AL579" s="43"/>
      <c r="AM579" s="43"/>
      <c r="AN579" s="64"/>
      <c r="AO579" s="64"/>
      <c r="AP579" s="202"/>
      <c r="AQ579" s="202"/>
      <c r="AR579" s="64"/>
    </row>
    <row r="580" spans="1:44" ht="15.75" customHeight="1" x14ac:dyDescent="0.2">
      <c r="A580" s="43"/>
      <c r="B580" s="43"/>
      <c r="C580" s="43"/>
      <c r="D580" s="43"/>
      <c r="E580" s="43"/>
      <c r="F580" s="43"/>
      <c r="G580" s="194"/>
      <c r="H580" s="194"/>
      <c r="I580" s="194"/>
      <c r="J580" s="196"/>
      <c r="K580" s="196"/>
      <c r="L580" s="196"/>
      <c r="M580" s="196"/>
      <c r="N580" s="196"/>
      <c r="O580" s="197"/>
      <c r="P580" s="197"/>
      <c r="Q580" s="197"/>
      <c r="R580" s="197"/>
      <c r="S580" s="197"/>
      <c r="T580" s="197"/>
      <c r="U580" s="198"/>
      <c r="V580" s="257"/>
      <c r="W580" s="258"/>
      <c r="X580" s="200"/>
      <c r="Y580" s="43"/>
      <c r="Z580" s="199"/>
      <c r="AA580" s="199"/>
      <c r="AB580" s="199"/>
      <c r="AC580" s="199"/>
      <c r="AD580" s="199"/>
      <c r="AE580" s="43"/>
      <c r="AF580" s="199"/>
      <c r="AG580" s="196"/>
      <c r="AH580" s="201"/>
      <c r="AI580" s="201"/>
      <c r="AJ580" s="201"/>
      <c r="AK580" s="43"/>
      <c r="AL580" s="43"/>
      <c r="AM580" s="43"/>
      <c r="AN580" s="64"/>
      <c r="AO580" s="64"/>
      <c r="AP580" s="202"/>
      <c r="AQ580" s="202"/>
      <c r="AR580" s="64"/>
    </row>
    <row r="581" spans="1:44" ht="15.75" customHeight="1" x14ac:dyDescent="0.2">
      <c r="A581" s="43"/>
      <c r="B581" s="43"/>
      <c r="C581" s="43"/>
      <c r="D581" s="43"/>
      <c r="E581" s="43"/>
      <c r="F581" s="43"/>
      <c r="G581" s="194"/>
      <c r="H581" s="194"/>
      <c r="I581" s="194"/>
      <c r="J581" s="196"/>
      <c r="K581" s="196"/>
      <c r="L581" s="196"/>
      <c r="M581" s="196"/>
      <c r="N581" s="196"/>
      <c r="O581" s="197"/>
      <c r="P581" s="197"/>
      <c r="Q581" s="197"/>
      <c r="R581" s="197"/>
      <c r="S581" s="197"/>
      <c r="T581" s="197"/>
      <c r="U581" s="198"/>
      <c r="V581" s="257"/>
      <c r="W581" s="258"/>
      <c r="X581" s="200"/>
      <c r="Y581" s="43"/>
      <c r="Z581" s="199"/>
      <c r="AA581" s="199"/>
      <c r="AB581" s="199"/>
      <c r="AC581" s="199"/>
      <c r="AD581" s="199"/>
      <c r="AE581" s="43"/>
      <c r="AF581" s="199"/>
      <c r="AG581" s="196"/>
      <c r="AH581" s="201"/>
      <c r="AI581" s="201"/>
      <c r="AJ581" s="201"/>
      <c r="AK581" s="43"/>
      <c r="AL581" s="43"/>
      <c r="AM581" s="43"/>
      <c r="AN581" s="64"/>
      <c r="AO581" s="64"/>
      <c r="AP581" s="202"/>
      <c r="AQ581" s="202"/>
      <c r="AR581" s="64"/>
    </row>
    <row r="582" spans="1:44" ht="15.75" customHeight="1" x14ac:dyDescent="0.2">
      <c r="A582" s="43"/>
      <c r="B582" s="43"/>
      <c r="C582" s="43"/>
      <c r="D582" s="43"/>
      <c r="E582" s="43"/>
      <c r="F582" s="43"/>
      <c r="G582" s="194"/>
      <c r="H582" s="194"/>
      <c r="I582" s="194"/>
      <c r="J582" s="196"/>
      <c r="K582" s="196"/>
      <c r="L582" s="196"/>
      <c r="M582" s="196"/>
      <c r="N582" s="196"/>
      <c r="O582" s="197"/>
      <c r="P582" s="197"/>
      <c r="Q582" s="197"/>
      <c r="R582" s="197"/>
      <c r="S582" s="197"/>
      <c r="T582" s="197"/>
      <c r="U582" s="198"/>
      <c r="V582" s="257"/>
      <c r="W582" s="258"/>
      <c r="X582" s="200"/>
      <c r="Y582" s="43"/>
      <c r="Z582" s="199"/>
      <c r="AA582" s="199"/>
      <c r="AB582" s="199"/>
      <c r="AC582" s="199"/>
      <c r="AD582" s="199"/>
      <c r="AE582" s="43"/>
      <c r="AF582" s="199"/>
      <c r="AG582" s="196"/>
      <c r="AH582" s="201"/>
      <c r="AI582" s="201"/>
      <c r="AJ582" s="201"/>
      <c r="AK582" s="43"/>
      <c r="AL582" s="43"/>
      <c r="AM582" s="43"/>
      <c r="AN582" s="64"/>
      <c r="AO582" s="64"/>
      <c r="AP582" s="202"/>
      <c r="AQ582" s="202"/>
      <c r="AR582" s="64"/>
    </row>
    <row r="583" spans="1:44" ht="15.75" customHeight="1" x14ac:dyDescent="0.2">
      <c r="A583" s="43"/>
      <c r="B583" s="43"/>
      <c r="C583" s="43"/>
      <c r="D583" s="43"/>
      <c r="E583" s="43"/>
      <c r="F583" s="43"/>
      <c r="G583" s="194"/>
      <c r="H583" s="194"/>
      <c r="I583" s="194"/>
      <c r="J583" s="196"/>
      <c r="K583" s="196"/>
      <c r="L583" s="196"/>
      <c r="M583" s="196"/>
      <c r="N583" s="196"/>
      <c r="O583" s="197"/>
      <c r="P583" s="197"/>
      <c r="Q583" s="197"/>
      <c r="R583" s="197"/>
      <c r="S583" s="197"/>
      <c r="T583" s="197"/>
      <c r="U583" s="198"/>
      <c r="V583" s="257"/>
      <c r="W583" s="258"/>
      <c r="X583" s="200"/>
      <c r="Y583" s="43"/>
      <c r="Z583" s="199"/>
      <c r="AA583" s="199"/>
      <c r="AB583" s="199"/>
      <c r="AC583" s="199"/>
      <c r="AD583" s="199"/>
      <c r="AE583" s="43"/>
      <c r="AF583" s="199"/>
      <c r="AG583" s="196"/>
      <c r="AH583" s="201"/>
      <c r="AI583" s="201"/>
      <c r="AJ583" s="201"/>
      <c r="AK583" s="43"/>
      <c r="AL583" s="43"/>
      <c r="AM583" s="43"/>
      <c r="AN583" s="64"/>
      <c r="AO583" s="64"/>
      <c r="AP583" s="202"/>
      <c r="AQ583" s="202"/>
      <c r="AR583" s="64"/>
    </row>
    <row r="584" spans="1:44" ht="15.75" customHeight="1" x14ac:dyDescent="0.2">
      <c r="A584" s="43"/>
      <c r="B584" s="43"/>
      <c r="C584" s="43"/>
      <c r="D584" s="43"/>
      <c r="E584" s="43"/>
      <c r="F584" s="43"/>
      <c r="G584" s="194"/>
      <c r="H584" s="194"/>
      <c r="I584" s="194"/>
      <c r="J584" s="196"/>
      <c r="K584" s="196"/>
      <c r="L584" s="196"/>
      <c r="M584" s="196"/>
      <c r="N584" s="196"/>
      <c r="O584" s="197"/>
      <c r="P584" s="197"/>
      <c r="Q584" s="197"/>
      <c r="R584" s="197"/>
      <c r="S584" s="197"/>
      <c r="T584" s="197"/>
      <c r="U584" s="198"/>
      <c r="V584" s="257"/>
      <c r="W584" s="258"/>
      <c r="X584" s="200"/>
      <c r="Y584" s="43"/>
      <c r="Z584" s="199"/>
      <c r="AA584" s="199"/>
      <c r="AB584" s="199"/>
      <c r="AC584" s="199"/>
      <c r="AD584" s="199"/>
      <c r="AE584" s="43"/>
      <c r="AF584" s="199"/>
      <c r="AG584" s="196"/>
      <c r="AH584" s="201"/>
      <c r="AI584" s="201"/>
      <c r="AJ584" s="201"/>
      <c r="AK584" s="43"/>
      <c r="AL584" s="43"/>
      <c r="AM584" s="43"/>
      <c r="AN584" s="64"/>
      <c r="AO584" s="64"/>
      <c r="AP584" s="202"/>
      <c r="AQ584" s="202"/>
      <c r="AR584" s="64"/>
    </row>
    <row r="585" spans="1:44" ht="15.75" customHeight="1" x14ac:dyDescent="0.2">
      <c r="A585" s="43"/>
      <c r="B585" s="43"/>
      <c r="C585" s="43"/>
      <c r="D585" s="43"/>
      <c r="E585" s="43"/>
      <c r="F585" s="43"/>
      <c r="G585" s="194"/>
      <c r="H585" s="194"/>
      <c r="I585" s="194"/>
      <c r="J585" s="196"/>
      <c r="K585" s="196"/>
      <c r="L585" s="196"/>
      <c r="M585" s="196"/>
      <c r="N585" s="196"/>
      <c r="O585" s="197"/>
      <c r="P585" s="197"/>
      <c r="Q585" s="197"/>
      <c r="R585" s="197"/>
      <c r="S585" s="197"/>
      <c r="T585" s="197"/>
      <c r="U585" s="198"/>
      <c r="V585" s="257"/>
      <c r="W585" s="258"/>
      <c r="X585" s="200"/>
      <c r="Y585" s="43"/>
      <c r="Z585" s="199"/>
      <c r="AA585" s="199"/>
      <c r="AB585" s="199"/>
      <c r="AC585" s="199"/>
      <c r="AD585" s="199"/>
      <c r="AE585" s="43"/>
      <c r="AF585" s="199"/>
      <c r="AG585" s="196"/>
      <c r="AH585" s="201"/>
      <c r="AI585" s="201"/>
      <c r="AJ585" s="201"/>
      <c r="AK585" s="43"/>
      <c r="AL585" s="43"/>
      <c r="AM585" s="43"/>
      <c r="AN585" s="64"/>
      <c r="AO585" s="64"/>
      <c r="AP585" s="202"/>
      <c r="AQ585" s="202"/>
      <c r="AR585" s="64"/>
    </row>
    <row r="586" spans="1:44" ht="15.75" customHeight="1" x14ac:dyDescent="0.2">
      <c r="A586" s="43"/>
      <c r="B586" s="43"/>
      <c r="C586" s="43"/>
      <c r="D586" s="43"/>
      <c r="E586" s="43"/>
      <c r="F586" s="43"/>
      <c r="G586" s="194"/>
      <c r="H586" s="194"/>
      <c r="I586" s="194"/>
      <c r="J586" s="196"/>
      <c r="K586" s="196"/>
      <c r="L586" s="196"/>
      <c r="M586" s="196"/>
      <c r="N586" s="196"/>
      <c r="O586" s="197"/>
      <c r="P586" s="197"/>
      <c r="Q586" s="197"/>
      <c r="R586" s="197"/>
      <c r="S586" s="197"/>
      <c r="T586" s="197"/>
      <c r="U586" s="198"/>
      <c r="V586" s="257"/>
      <c r="W586" s="258"/>
      <c r="X586" s="200"/>
      <c r="Y586" s="43"/>
      <c r="Z586" s="199"/>
      <c r="AA586" s="199"/>
      <c r="AB586" s="199"/>
      <c r="AC586" s="199"/>
      <c r="AD586" s="199"/>
      <c r="AE586" s="43"/>
      <c r="AF586" s="199"/>
      <c r="AG586" s="196"/>
      <c r="AH586" s="201"/>
      <c r="AI586" s="201"/>
      <c r="AJ586" s="201"/>
      <c r="AK586" s="43"/>
      <c r="AL586" s="43"/>
      <c r="AM586" s="43"/>
      <c r="AN586" s="64"/>
      <c r="AO586" s="64"/>
      <c r="AP586" s="202"/>
      <c r="AQ586" s="202"/>
      <c r="AR586" s="64"/>
    </row>
    <row r="587" spans="1:44" ht="15.75" customHeight="1" x14ac:dyDescent="0.2">
      <c r="A587" s="43"/>
      <c r="B587" s="43"/>
      <c r="C587" s="43"/>
      <c r="D587" s="43"/>
      <c r="E587" s="43"/>
      <c r="F587" s="43"/>
      <c r="G587" s="194"/>
      <c r="H587" s="194"/>
      <c r="I587" s="194"/>
      <c r="J587" s="196"/>
      <c r="K587" s="196"/>
      <c r="L587" s="196"/>
      <c r="M587" s="196"/>
      <c r="N587" s="196"/>
      <c r="O587" s="197"/>
      <c r="P587" s="197"/>
      <c r="Q587" s="197"/>
      <c r="R587" s="197"/>
      <c r="S587" s="197"/>
      <c r="T587" s="197"/>
      <c r="U587" s="198"/>
      <c r="V587" s="257"/>
      <c r="W587" s="258"/>
      <c r="X587" s="200"/>
      <c r="Y587" s="43"/>
      <c r="Z587" s="199"/>
      <c r="AA587" s="199"/>
      <c r="AB587" s="199"/>
      <c r="AC587" s="199"/>
      <c r="AD587" s="199"/>
      <c r="AE587" s="43"/>
      <c r="AF587" s="199"/>
      <c r="AG587" s="196"/>
      <c r="AH587" s="201"/>
      <c r="AI587" s="201"/>
      <c r="AJ587" s="201"/>
      <c r="AK587" s="43"/>
      <c r="AL587" s="43"/>
      <c r="AM587" s="43"/>
      <c r="AN587" s="64"/>
      <c r="AO587" s="64"/>
      <c r="AP587" s="202"/>
      <c r="AQ587" s="202"/>
      <c r="AR587" s="64"/>
    </row>
    <row r="588" spans="1:44" ht="15.75" customHeight="1" x14ac:dyDescent="0.2">
      <c r="A588" s="43"/>
      <c r="B588" s="43"/>
      <c r="C588" s="43"/>
      <c r="D588" s="43"/>
      <c r="E588" s="43"/>
      <c r="F588" s="43"/>
      <c r="G588" s="194"/>
      <c r="H588" s="194"/>
      <c r="I588" s="194"/>
      <c r="J588" s="196"/>
      <c r="K588" s="196"/>
      <c r="L588" s="196"/>
      <c r="M588" s="196"/>
      <c r="N588" s="196"/>
      <c r="O588" s="197"/>
      <c r="P588" s="197"/>
      <c r="Q588" s="197"/>
      <c r="R588" s="197"/>
      <c r="S588" s="197"/>
      <c r="T588" s="197"/>
      <c r="U588" s="198"/>
      <c r="V588" s="257"/>
      <c r="W588" s="258"/>
      <c r="X588" s="200"/>
      <c r="Y588" s="43"/>
      <c r="Z588" s="199"/>
      <c r="AA588" s="199"/>
      <c r="AB588" s="199"/>
      <c r="AC588" s="199"/>
      <c r="AD588" s="199"/>
      <c r="AE588" s="43"/>
      <c r="AF588" s="199"/>
      <c r="AG588" s="196"/>
      <c r="AH588" s="201"/>
      <c r="AI588" s="201"/>
      <c r="AJ588" s="201"/>
      <c r="AK588" s="43"/>
      <c r="AL588" s="43"/>
      <c r="AM588" s="43"/>
      <c r="AN588" s="64"/>
      <c r="AO588" s="64"/>
      <c r="AP588" s="202"/>
      <c r="AQ588" s="202"/>
      <c r="AR588" s="64"/>
    </row>
    <row r="589" spans="1:44" ht="15.75" customHeight="1" x14ac:dyDescent="0.2">
      <c r="A589" s="43"/>
      <c r="B589" s="43"/>
      <c r="C589" s="43"/>
      <c r="D589" s="43"/>
      <c r="E589" s="43"/>
      <c r="F589" s="43"/>
      <c r="G589" s="194"/>
      <c r="H589" s="194"/>
      <c r="I589" s="194"/>
      <c r="J589" s="196"/>
      <c r="K589" s="196"/>
      <c r="L589" s="196"/>
      <c r="M589" s="196"/>
      <c r="N589" s="196"/>
      <c r="O589" s="197"/>
      <c r="P589" s="197"/>
      <c r="Q589" s="197"/>
      <c r="R589" s="197"/>
      <c r="S589" s="197"/>
      <c r="T589" s="197"/>
      <c r="U589" s="198"/>
      <c r="V589" s="257"/>
      <c r="W589" s="258"/>
      <c r="X589" s="200"/>
      <c r="Y589" s="43"/>
      <c r="Z589" s="199"/>
      <c r="AA589" s="199"/>
      <c r="AB589" s="199"/>
      <c r="AC589" s="199"/>
      <c r="AD589" s="199"/>
      <c r="AE589" s="43"/>
      <c r="AF589" s="199"/>
      <c r="AG589" s="196"/>
      <c r="AH589" s="201"/>
      <c r="AI589" s="201"/>
      <c r="AJ589" s="201"/>
      <c r="AK589" s="43"/>
      <c r="AL589" s="43"/>
      <c r="AM589" s="43"/>
      <c r="AN589" s="64"/>
      <c r="AO589" s="64"/>
      <c r="AP589" s="202"/>
      <c r="AQ589" s="202"/>
      <c r="AR589" s="64"/>
    </row>
    <row r="590" spans="1:44" ht="15.75" customHeight="1" x14ac:dyDescent="0.2">
      <c r="A590" s="43"/>
      <c r="B590" s="43"/>
      <c r="C590" s="43"/>
      <c r="D590" s="43"/>
      <c r="E590" s="43"/>
      <c r="F590" s="43"/>
      <c r="G590" s="194"/>
      <c r="H590" s="194"/>
      <c r="I590" s="194"/>
      <c r="J590" s="196"/>
      <c r="K590" s="196"/>
      <c r="L590" s="196"/>
      <c r="M590" s="196"/>
      <c r="N590" s="196"/>
      <c r="O590" s="197"/>
      <c r="P590" s="197"/>
      <c r="Q590" s="197"/>
      <c r="R590" s="197"/>
      <c r="S590" s="197"/>
      <c r="T590" s="197"/>
      <c r="U590" s="198"/>
      <c r="V590" s="257"/>
      <c r="W590" s="258"/>
      <c r="X590" s="200"/>
      <c r="Y590" s="43"/>
      <c r="Z590" s="199"/>
      <c r="AA590" s="199"/>
      <c r="AB590" s="199"/>
      <c r="AC590" s="199"/>
      <c r="AD590" s="199"/>
      <c r="AE590" s="43"/>
      <c r="AF590" s="199"/>
      <c r="AG590" s="196"/>
      <c r="AH590" s="201"/>
      <c r="AI590" s="201"/>
      <c r="AJ590" s="201"/>
      <c r="AK590" s="43"/>
      <c r="AL590" s="43"/>
      <c r="AM590" s="43"/>
      <c r="AN590" s="64"/>
      <c r="AO590" s="64"/>
      <c r="AP590" s="202"/>
      <c r="AQ590" s="202"/>
      <c r="AR590" s="64"/>
    </row>
    <row r="591" spans="1:44" ht="15.75" customHeight="1" x14ac:dyDescent="0.2">
      <c r="A591" s="43"/>
      <c r="B591" s="43"/>
      <c r="C591" s="43"/>
      <c r="D591" s="43"/>
      <c r="E591" s="43"/>
      <c r="F591" s="43"/>
      <c r="G591" s="194"/>
      <c r="H591" s="194"/>
      <c r="I591" s="194"/>
      <c r="J591" s="196"/>
      <c r="K591" s="196"/>
      <c r="L591" s="196"/>
      <c r="M591" s="196"/>
      <c r="N591" s="196"/>
      <c r="O591" s="197"/>
      <c r="P591" s="197"/>
      <c r="Q591" s="197"/>
      <c r="R591" s="197"/>
      <c r="S591" s="197"/>
      <c r="T591" s="197"/>
      <c r="U591" s="198"/>
      <c r="V591" s="257"/>
      <c r="W591" s="258"/>
      <c r="X591" s="200"/>
      <c r="Y591" s="43"/>
      <c r="Z591" s="199"/>
      <c r="AA591" s="199"/>
      <c r="AB591" s="199"/>
      <c r="AC591" s="199"/>
      <c r="AD591" s="199"/>
      <c r="AE591" s="43"/>
      <c r="AF591" s="199"/>
      <c r="AG591" s="196"/>
      <c r="AH591" s="201"/>
      <c r="AI591" s="201"/>
      <c r="AJ591" s="201"/>
      <c r="AK591" s="43"/>
      <c r="AL591" s="43"/>
      <c r="AM591" s="43"/>
      <c r="AN591" s="64"/>
      <c r="AO591" s="64"/>
      <c r="AP591" s="202"/>
      <c r="AQ591" s="202"/>
      <c r="AR591" s="64"/>
    </row>
    <row r="592" spans="1:44" ht="15.75" customHeight="1" x14ac:dyDescent="0.2">
      <c r="A592" s="43"/>
      <c r="B592" s="43"/>
      <c r="C592" s="43"/>
      <c r="D592" s="43"/>
      <c r="E592" s="43"/>
      <c r="F592" s="43"/>
      <c r="G592" s="194"/>
      <c r="H592" s="194"/>
      <c r="I592" s="194"/>
      <c r="J592" s="196"/>
      <c r="K592" s="196"/>
      <c r="L592" s="196"/>
      <c r="M592" s="196"/>
      <c r="N592" s="196"/>
      <c r="O592" s="197"/>
      <c r="P592" s="197"/>
      <c r="Q592" s="197"/>
      <c r="R592" s="197"/>
      <c r="S592" s="197"/>
      <c r="T592" s="197"/>
      <c r="U592" s="198"/>
      <c r="V592" s="257"/>
      <c r="W592" s="258"/>
      <c r="X592" s="200"/>
      <c r="Y592" s="43"/>
      <c r="Z592" s="199"/>
      <c r="AA592" s="199"/>
      <c r="AB592" s="199"/>
      <c r="AC592" s="199"/>
      <c r="AD592" s="199"/>
      <c r="AE592" s="43"/>
      <c r="AF592" s="199"/>
      <c r="AG592" s="196"/>
      <c r="AH592" s="201"/>
      <c r="AI592" s="201"/>
      <c r="AJ592" s="201"/>
      <c r="AK592" s="43"/>
      <c r="AL592" s="43"/>
      <c r="AM592" s="43"/>
      <c r="AN592" s="64"/>
      <c r="AO592" s="64"/>
      <c r="AP592" s="202"/>
      <c r="AQ592" s="202"/>
      <c r="AR592" s="64"/>
    </row>
    <row r="593" spans="1:44" ht="15.75" customHeight="1" x14ac:dyDescent="0.2">
      <c r="A593" s="43"/>
      <c r="B593" s="43"/>
      <c r="C593" s="43"/>
      <c r="D593" s="43"/>
      <c r="E593" s="43"/>
      <c r="F593" s="43"/>
      <c r="G593" s="194"/>
      <c r="H593" s="194"/>
      <c r="I593" s="194"/>
      <c r="J593" s="196"/>
      <c r="K593" s="196"/>
      <c r="L593" s="196"/>
      <c r="M593" s="196"/>
      <c r="N593" s="196"/>
      <c r="O593" s="197"/>
      <c r="P593" s="197"/>
      <c r="Q593" s="197"/>
      <c r="R593" s="197"/>
      <c r="S593" s="197"/>
      <c r="T593" s="197"/>
      <c r="U593" s="198"/>
      <c r="V593" s="257"/>
      <c r="W593" s="258"/>
      <c r="X593" s="200"/>
      <c r="Y593" s="43"/>
      <c r="Z593" s="199"/>
      <c r="AA593" s="199"/>
      <c r="AB593" s="199"/>
      <c r="AC593" s="199"/>
      <c r="AD593" s="199"/>
      <c r="AE593" s="43"/>
      <c r="AF593" s="199"/>
      <c r="AG593" s="196"/>
      <c r="AH593" s="201"/>
      <c r="AI593" s="201"/>
      <c r="AJ593" s="201"/>
      <c r="AK593" s="43"/>
      <c r="AL593" s="43"/>
      <c r="AM593" s="43"/>
      <c r="AN593" s="64"/>
      <c r="AO593" s="64"/>
      <c r="AP593" s="202"/>
      <c r="AQ593" s="202"/>
      <c r="AR593" s="64"/>
    </row>
    <row r="594" spans="1:44" ht="15.75" customHeight="1" x14ac:dyDescent="0.2">
      <c r="A594" s="43"/>
      <c r="B594" s="43"/>
      <c r="C594" s="43"/>
      <c r="D594" s="43"/>
      <c r="E594" s="43"/>
      <c r="F594" s="43"/>
      <c r="G594" s="194"/>
      <c r="H594" s="194"/>
      <c r="I594" s="194"/>
      <c r="J594" s="196"/>
      <c r="K594" s="196"/>
      <c r="L594" s="196"/>
      <c r="M594" s="196"/>
      <c r="N594" s="196"/>
      <c r="O594" s="197"/>
      <c r="P594" s="197"/>
      <c r="Q594" s="197"/>
      <c r="R594" s="197"/>
      <c r="S594" s="197"/>
      <c r="T594" s="197"/>
      <c r="U594" s="198"/>
      <c r="V594" s="257"/>
      <c r="W594" s="258"/>
      <c r="X594" s="200"/>
      <c r="Y594" s="43"/>
      <c r="Z594" s="199"/>
      <c r="AA594" s="199"/>
      <c r="AB594" s="199"/>
      <c r="AC594" s="199"/>
      <c r="AD594" s="199"/>
      <c r="AE594" s="43"/>
      <c r="AF594" s="199"/>
      <c r="AG594" s="196"/>
      <c r="AH594" s="201"/>
      <c r="AI594" s="201"/>
      <c r="AJ594" s="201"/>
      <c r="AK594" s="43"/>
      <c r="AL594" s="43"/>
      <c r="AM594" s="43"/>
      <c r="AN594" s="64"/>
      <c r="AO594" s="64"/>
      <c r="AP594" s="202"/>
      <c r="AQ594" s="202"/>
      <c r="AR594" s="64"/>
    </row>
    <row r="595" spans="1:44" ht="15.75" customHeight="1" x14ac:dyDescent="0.2">
      <c r="A595" s="43"/>
      <c r="B595" s="43"/>
      <c r="C595" s="43"/>
      <c r="D595" s="43"/>
      <c r="E595" s="43"/>
      <c r="F595" s="43"/>
      <c r="G595" s="194"/>
      <c r="H595" s="194"/>
      <c r="I595" s="194"/>
      <c r="J595" s="196"/>
      <c r="K595" s="196"/>
      <c r="L595" s="196"/>
      <c r="M595" s="196"/>
      <c r="N595" s="196"/>
      <c r="O595" s="197"/>
      <c r="P595" s="197"/>
      <c r="Q595" s="197"/>
      <c r="R595" s="197"/>
      <c r="S595" s="197"/>
      <c r="T595" s="197"/>
      <c r="U595" s="198"/>
      <c r="V595" s="257"/>
      <c r="W595" s="258"/>
      <c r="X595" s="200"/>
      <c r="Y595" s="43"/>
      <c r="Z595" s="199"/>
      <c r="AA595" s="199"/>
      <c r="AB595" s="199"/>
      <c r="AC595" s="199"/>
      <c r="AD595" s="199"/>
      <c r="AE595" s="43"/>
      <c r="AF595" s="199"/>
      <c r="AG595" s="196"/>
      <c r="AH595" s="201"/>
      <c r="AI595" s="201"/>
      <c r="AJ595" s="201"/>
      <c r="AK595" s="43"/>
      <c r="AL595" s="43"/>
      <c r="AM595" s="43"/>
      <c r="AN595" s="64"/>
      <c r="AO595" s="64"/>
      <c r="AP595" s="202"/>
      <c r="AQ595" s="202"/>
      <c r="AR595" s="64"/>
    </row>
    <row r="596" spans="1:44" ht="15.75" customHeight="1" x14ac:dyDescent="0.2">
      <c r="A596" s="43"/>
      <c r="B596" s="43"/>
      <c r="C596" s="43"/>
      <c r="D596" s="43"/>
      <c r="E596" s="43"/>
      <c r="F596" s="43"/>
      <c r="G596" s="194"/>
      <c r="H596" s="194"/>
      <c r="I596" s="194"/>
      <c r="J596" s="196"/>
      <c r="K596" s="196"/>
      <c r="L596" s="196"/>
      <c r="M596" s="196"/>
      <c r="N596" s="196"/>
      <c r="O596" s="197"/>
      <c r="P596" s="197"/>
      <c r="Q596" s="197"/>
      <c r="R596" s="197"/>
      <c r="S596" s="197"/>
      <c r="T596" s="197"/>
      <c r="U596" s="198"/>
      <c r="V596" s="257"/>
      <c r="W596" s="258"/>
      <c r="X596" s="200"/>
      <c r="Y596" s="43"/>
      <c r="Z596" s="199"/>
      <c r="AA596" s="199"/>
      <c r="AB596" s="199"/>
      <c r="AC596" s="199"/>
      <c r="AD596" s="199"/>
      <c r="AE596" s="43"/>
      <c r="AF596" s="199"/>
      <c r="AG596" s="196"/>
      <c r="AH596" s="201"/>
      <c r="AI596" s="201"/>
      <c r="AJ596" s="201"/>
      <c r="AK596" s="43"/>
      <c r="AL596" s="43"/>
      <c r="AM596" s="43"/>
      <c r="AN596" s="64"/>
      <c r="AO596" s="64"/>
      <c r="AP596" s="202"/>
      <c r="AQ596" s="202"/>
      <c r="AR596" s="64"/>
    </row>
    <row r="597" spans="1:44" ht="15.75" customHeight="1" x14ac:dyDescent="0.2">
      <c r="A597" s="43"/>
      <c r="B597" s="43"/>
      <c r="C597" s="43"/>
      <c r="D597" s="43"/>
      <c r="E597" s="43"/>
      <c r="F597" s="43"/>
      <c r="G597" s="194"/>
      <c r="H597" s="194"/>
      <c r="I597" s="194"/>
      <c r="J597" s="196"/>
      <c r="K597" s="196"/>
      <c r="L597" s="196"/>
      <c r="M597" s="196"/>
      <c r="N597" s="196"/>
      <c r="O597" s="197"/>
      <c r="P597" s="197"/>
      <c r="Q597" s="197"/>
      <c r="R597" s="197"/>
      <c r="S597" s="197"/>
      <c r="T597" s="197"/>
      <c r="U597" s="198"/>
      <c r="V597" s="257"/>
      <c r="W597" s="258"/>
      <c r="X597" s="200"/>
      <c r="Y597" s="43"/>
      <c r="Z597" s="199"/>
      <c r="AA597" s="199"/>
      <c r="AB597" s="199"/>
      <c r="AC597" s="199"/>
      <c r="AD597" s="199"/>
      <c r="AE597" s="43"/>
      <c r="AF597" s="199"/>
      <c r="AG597" s="196"/>
      <c r="AH597" s="201"/>
      <c r="AI597" s="201"/>
      <c r="AJ597" s="201"/>
      <c r="AK597" s="43"/>
      <c r="AL597" s="43"/>
      <c r="AM597" s="43"/>
      <c r="AN597" s="64"/>
      <c r="AO597" s="64"/>
      <c r="AP597" s="202"/>
      <c r="AQ597" s="202"/>
      <c r="AR597" s="64"/>
    </row>
    <row r="598" spans="1:44" ht="15.75" customHeight="1" x14ac:dyDescent="0.2">
      <c r="A598" s="43"/>
      <c r="B598" s="43"/>
      <c r="C598" s="43"/>
      <c r="D598" s="43"/>
      <c r="E598" s="43"/>
      <c r="F598" s="43"/>
      <c r="G598" s="194"/>
      <c r="H598" s="194"/>
      <c r="I598" s="194"/>
      <c r="J598" s="196"/>
      <c r="K598" s="196"/>
      <c r="L598" s="196"/>
      <c r="M598" s="196"/>
      <c r="N598" s="196"/>
      <c r="O598" s="197"/>
      <c r="P598" s="197"/>
      <c r="Q598" s="197"/>
      <c r="R598" s="197"/>
      <c r="S598" s="197"/>
      <c r="T598" s="197"/>
      <c r="U598" s="198"/>
      <c r="V598" s="257"/>
      <c r="W598" s="258"/>
      <c r="X598" s="200"/>
      <c r="Y598" s="43"/>
      <c r="Z598" s="199"/>
      <c r="AA598" s="199"/>
      <c r="AB598" s="199"/>
      <c r="AC598" s="199"/>
      <c r="AD598" s="199"/>
      <c r="AE598" s="43"/>
      <c r="AF598" s="199"/>
      <c r="AG598" s="196"/>
      <c r="AH598" s="201"/>
      <c r="AI598" s="201"/>
      <c r="AJ598" s="201"/>
      <c r="AK598" s="43"/>
      <c r="AL598" s="43"/>
      <c r="AM598" s="43"/>
      <c r="AN598" s="64"/>
      <c r="AO598" s="64"/>
      <c r="AP598" s="202"/>
      <c r="AQ598" s="202"/>
      <c r="AR598" s="64"/>
    </row>
    <row r="599" spans="1:44" ht="15.75" customHeight="1" x14ac:dyDescent="0.2">
      <c r="A599" s="43"/>
      <c r="B599" s="43"/>
      <c r="C599" s="43"/>
      <c r="D599" s="43"/>
      <c r="E599" s="43"/>
      <c r="F599" s="43"/>
      <c r="G599" s="194"/>
      <c r="H599" s="194"/>
      <c r="I599" s="194"/>
      <c r="J599" s="196"/>
      <c r="K599" s="196"/>
      <c r="L599" s="196"/>
      <c r="M599" s="196"/>
      <c r="N599" s="196"/>
      <c r="O599" s="197"/>
      <c r="P599" s="197"/>
      <c r="Q599" s="197"/>
      <c r="R599" s="197"/>
      <c r="S599" s="197"/>
      <c r="T599" s="197"/>
      <c r="U599" s="198"/>
      <c r="V599" s="257"/>
      <c r="W599" s="258"/>
      <c r="X599" s="200"/>
      <c r="Y599" s="43"/>
      <c r="Z599" s="199"/>
      <c r="AA599" s="199"/>
      <c r="AB599" s="199"/>
      <c r="AC599" s="199"/>
      <c r="AD599" s="199"/>
      <c r="AE599" s="43"/>
      <c r="AF599" s="199"/>
      <c r="AG599" s="196"/>
      <c r="AH599" s="201"/>
      <c r="AI599" s="201"/>
      <c r="AJ599" s="201"/>
      <c r="AK599" s="43"/>
      <c r="AL599" s="43"/>
      <c r="AM599" s="43"/>
      <c r="AN599" s="64"/>
      <c r="AO599" s="64"/>
      <c r="AP599" s="202"/>
      <c r="AQ599" s="202"/>
      <c r="AR599" s="64"/>
    </row>
    <row r="600" spans="1:44" ht="15.75" customHeight="1" x14ac:dyDescent="0.2">
      <c r="A600" s="43"/>
      <c r="B600" s="43"/>
      <c r="C600" s="43"/>
      <c r="D600" s="43"/>
      <c r="E600" s="43"/>
      <c r="F600" s="43"/>
      <c r="G600" s="194"/>
      <c r="H600" s="194"/>
      <c r="I600" s="194"/>
      <c r="J600" s="196"/>
      <c r="K600" s="196"/>
      <c r="L600" s="196"/>
      <c r="M600" s="196"/>
      <c r="N600" s="196"/>
      <c r="O600" s="197"/>
      <c r="P600" s="197"/>
      <c r="Q600" s="197"/>
      <c r="R600" s="197"/>
      <c r="S600" s="197"/>
      <c r="T600" s="197"/>
      <c r="U600" s="198"/>
      <c r="V600" s="257"/>
      <c r="W600" s="258"/>
      <c r="X600" s="200"/>
      <c r="Y600" s="43"/>
      <c r="Z600" s="199"/>
      <c r="AA600" s="199"/>
      <c r="AB600" s="199"/>
      <c r="AC600" s="199"/>
      <c r="AD600" s="199"/>
      <c r="AE600" s="43"/>
      <c r="AF600" s="199"/>
      <c r="AG600" s="196"/>
      <c r="AH600" s="201"/>
      <c r="AI600" s="201"/>
      <c r="AJ600" s="201"/>
      <c r="AK600" s="43"/>
      <c r="AL600" s="43"/>
      <c r="AM600" s="43"/>
      <c r="AN600" s="64"/>
      <c r="AO600" s="64"/>
      <c r="AP600" s="202"/>
      <c r="AQ600" s="202"/>
      <c r="AR600" s="64"/>
    </row>
    <row r="601" spans="1:44" ht="15.75" customHeight="1" x14ac:dyDescent="0.2">
      <c r="A601" s="43"/>
      <c r="B601" s="43"/>
      <c r="C601" s="43"/>
      <c r="D601" s="43"/>
      <c r="E601" s="43"/>
      <c r="F601" s="43"/>
      <c r="G601" s="194"/>
      <c r="H601" s="194"/>
      <c r="I601" s="194"/>
      <c r="J601" s="196"/>
      <c r="K601" s="196"/>
      <c r="L601" s="196"/>
      <c r="M601" s="196"/>
      <c r="N601" s="196"/>
      <c r="O601" s="197"/>
      <c r="P601" s="197"/>
      <c r="Q601" s="197"/>
      <c r="R601" s="197"/>
      <c r="S601" s="197"/>
      <c r="T601" s="197"/>
      <c r="U601" s="198"/>
      <c r="V601" s="257"/>
      <c r="W601" s="258"/>
      <c r="X601" s="200"/>
      <c r="Y601" s="43"/>
      <c r="Z601" s="199"/>
      <c r="AA601" s="199"/>
      <c r="AB601" s="199"/>
      <c r="AC601" s="199"/>
      <c r="AD601" s="199"/>
      <c r="AE601" s="43"/>
      <c r="AF601" s="199"/>
      <c r="AG601" s="196"/>
      <c r="AH601" s="201"/>
      <c r="AI601" s="201"/>
      <c r="AJ601" s="201"/>
      <c r="AK601" s="43"/>
      <c r="AL601" s="43"/>
      <c r="AM601" s="43"/>
      <c r="AN601" s="64"/>
      <c r="AO601" s="64"/>
      <c r="AP601" s="202"/>
      <c r="AQ601" s="202"/>
      <c r="AR601" s="64"/>
    </row>
    <row r="602" spans="1:44" ht="15.75" customHeight="1" x14ac:dyDescent="0.2">
      <c r="A602" s="43"/>
      <c r="B602" s="43"/>
      <c r="C602" s="43"/>
      <c r="D602" s="43"/>
      <c r="E602" s="43"/>
      <c r="F602" s="43"/>
      <c r="G602" s="194"/>
      <c r="H602" s="194"/>
      <c r="I602" s="194"/>
      <c r="J602" s="196"/>
      <c r="K602" s="196"/>
      <c r="L602" s="196"/>
      <c r="M602" s="196"/>
      <c r="N602" s="196"/>
      <c r="O602" s="197"/>
      <c r="P602" s="197"/>
      <c r="Q602" s="197"/>
      <c r="R602" s="197"/>
      <c r="S602" s="197"/>
      <c r="T602" s="197"/>
      <c r="U602" s="198"/>
      <c r="V602" s="257"/>
      <c r="W602" s="258"/>
      <c r="X602" s="200"/>
      <c r="Y602" s="43"/>
      <c r="Z602" s="199"/>
      <c r="AA602" s="199"/>
      <c r="AB602" s="199"/>
      <c r="AC602" s="199"/>
      <c r="AD602" s="199"/>
      <c r="AE602" s="43"/>
      <c r="AF602" s="199"/>
      <c r="AG602" s="196"/>
      <c r="AH602" s="201"/>
      <c r="AI602" s="201"/>
      <c r="AJ602" s="201"/>
      <c r="AK602" s="43"/>
      <c r="AL602" s="43"/>
      <c r="AM602" s="43"/>
      <c r="AN602" s="64"/>
      <c r="AO602" s="64"/>
      <c r="AP602" s="202"/>
      <c r="AQ602" s="202"/>
      <c r="AR602" s="64"/>
    </row>
    <row r="603" spans="1:44" ht="15.75" customHeight="1" x14ac:dyDescent="0.2">
      <c r="A603" s="43"/>
      <c r="B603" s="43"/>
      <c r="C603" s="43"/>
      <c r="D603" s="43"/>
      <c r="E603" s="43"/>
      <c r="F603" s="43"/>
      <c r="G603" s="194"/>
      <c r="H603" s="194"/>
      <c r="I603" s="194"/>
      <c r="J603" s="196"/>
      <c r="K603" s="196"/>
      <c r="L603" s="196"/>
      <c r="M603" s="196"/>
      <c r="N603" s="196"/>
      <c r="O603" s="197"/>
      <c r="P603" s="197"/>
      <c r="Q603" s="197"/>
      <c r="R603" s="197"/>
      <c r="S603" s="197"/>
      <c r="T603" s="197"/>
      <c r="U603" s="198"/>
      <c r="V603" s="257"/>
      <c r="W603" s="258"/>
      <c r="X603" s="200"/>
      <c r="Y603" s="43"/>
      <c r="Z603" s="199"/>
      <c r="AA603" s="199"/>
      <c r="AB603" s="199"/>
      <c r="AC603" s="199"/>
      <c r="AD603" s="199"/>
      <c r="AE603" s="43"/>
      <c r="AF603" s="199"/>
      <c r="AG603" s="196"/>
      <c r="AH603" s="201"/>
      <c r="AI603" s="201"/>
      <c r="AJ603" s="201"/>
      <c r="AK603" s="43"/>
      <c r="AL603" s="43"/>
      <c r="AM603" s="43"/>
      <c r="AN603" s="64"/>
      <c r="AO603" s="64"/>
      <c r="AP603" s="202"/>
      <c r="AQ603" s="202"/>
      <c r="AR603" s="64"/>
    </row>
    <row r="604" spans="1:44" ht="15.75" customHeight="1" x14ac:dyDescent="0.2">
      <c r="A604" s="43"/>
      <c r="B604" s="43"/>
      <c r="C604" s="43"/>
      <c r="D604" s="43"/>
      <c r="E604" s="43"/>
      <c r="F604" s="43"/>
      <c r="G604" s="194"/>
      <c r="H604" s="194"/>
      <c r="I604" s="194"/>
      <c r="J604" s="196"/>
      <c r="K604" s="196"/>
      <c r="L604" s="196"/>
      <c r="M604" s="196"/>
      <c r="N604" s="196"/>
      <c r="O604" s="197"/>
      <c r="P604" s="197"/>
      <c r="Q604" s="197"/>
      <c r="R604" s="197"/>
      <c r="S604" s="197"/>
      <c r="T604" s="197"/>
      <c r="U604" s="198"/>
      <c r="V604" s="257"/>
      <c r="W604" s="258"/>
      <c r="X604" s="200"/>
      <c r="Y604" s="43"/>
      <c r="Z604" s="199"/>
      <c r="AA604" s="199"/>
      <c r="AB604" s="199"/>
      <c r="AC604" s="199"/>
      <c r="AD604" s="199"/>
      <c r="AE604" s="43"/>
      <c r="AF604" s="199"/>
      <c r="AG604" s="196"/>
      <c r="AH604" s="201"/>
      <c r="AI604" s="201"/>
      <c r="AJ604" s="201"/>
      <c r="AK604" s="43"/>
      <c r="AL604" s="43"/>
      <c r="AM604" s="43"/>
      <c r="AN604" s="64"/>
      <c r="AO604" s="64"/>
      <c r="AP604" s="202"/>
      <c r="AQ604" s="202"/>
      <c r="AR604" s="64"/>
    </row>
    <row r="605" spans="1:44" ht="15.75" customHeight="1" x14ac:dyDescent="0.2">
      <c r="A605" s="43"/>
      <c r="B605" s="43"/>
      <c r="C605" s="43"/>
      <c r="D605" s="43"/>
      <c r="E605" s="43"/>
      <c r="F605" s="43"/>
      <c r="G605" s="194"/>
      <c r="H605" s="194"/>
      <c r="I605" s="194"/>
      <c r="J605" s="196"/>
      <c r="K605" s="196"/>
      <c r="L605" s="196"/>
      <c r="M605" s="196"/>
      <c r="N605" s="196"/>
      <c r="O605" s="197"/>
      <c r="P605" s="197"/>
      <c r="Q605" s="197"/>
      <c r="R605" s="197"/>
      <c r="S605" s="197"/>
      <c r="T605" s="197"/>
      <c r="U605" s="198"/>
      <c r="V605" s="257"/>
      <c r="W605" s="258"/>
      <c r="X605" s="200"/>
      <c r="Y605" s="43"/>
      <c r="Z605" s="199"/>
      <c r="AA605" s="199"/>
      <c r="AB605" s="199"/>
      <c r="AC605" s="199"/>
      <c r="AD605" s="199"/>
      <c r="AE605" s="43"/>
      <c r="AF605" s="199"/>
      <c r="AG605" s="196"/>
      <c r="AH605" s="201"/>
      <c r="AI605" s="201"/>
      <c r="AJ605" s="201"/>
      <c r="AK605" s="43"/>
      <c r="AL605" s="43"/>
      <c r="AM605" s="43"/>
      <c r="AN605" s="64"/>
      <c r="AO605" s="64"/>
      <c r="AP605" s="202"/>
      <c r="AQ605" s="202"/>
      <c r="AR605" s="64"/>
    </row>
    <row r="606" spans="1:44" ht="15.75" customHeight="1" x14ac:dyDescent="0.2">
      <c r="A606" s="43"/>
      <c r="B606" s="43"/>
      <c r="C606" s="43"/>
      <c r="D606" s="43"/>
      <c r="E606" s="43"/>
      <c r="F606" s="43"/>
      <c r="G606" s="194"/>
      <c r="H606" s="194"/>
      <c r="I606" s="194"/>
      <c r="J606" s="196"/>
      <c r="K606" s="196"/>
      <c r="L606" s="196"/>
      <c r="M606" s="196"/>
      <c r="N606" s="196"/>
      <c r="O606" s="197"/>
      <c r="P606" s="197"/>
      <c r="Q606" s="197"/>
      <c r="R606" s="197"/>
      <c r="S606" s="197"/>
      <c r="T606" s="197"/>
      <c r="U606" s="198"/>
      <c r="V606" s="257"/>
      <c r="W606" s="258"/>
      <c r="X606" s="200"/>
      <c r="Y606" s="43"/>
      <c r="Z606" s="199"/>
      <c r="AA606" s="199"/>
      <c r="AB606" s="199"/>
      <c r="AC606" s="199"/>
      <c r="AD606" s="199"/>
      <c r="AE606" s="43"/>
      <c r="AF606" s="199"/>
      <c r="AG606" s="196"/>
      <c r="AH606" s="201"/>
      <c r="AI606" s="201"/>
      <c r="AJ606" s="201"/>
      <c r="AK606" s="43"/>
      <c r="AL606" s="43"/>
      <c r="AM606" s="43"/>
      <c r="AN606" s="64"/>
      <c r="AO606" s="64"/>
      <c r="AP606" s="202"/>
      <c r="AQ606" s="202"/>
      <c r="AR606" s="64"/>
    </row>
    <row r="607" spans="1:44" ht="15.75" customHeight="1" x14ac:dyDescent="0.2">
      <c r="A607" s="43"/>
      <c r="B607" s="43"/>
      <c r="C607" s="43"/>
      <c r="D607" s="43"/>
      <c r="E607" s="43"/>
      <c r="F607" s="43"/>
      <c r="G607" s="194"/>
      <c r="H607" s="194"/>
      <c r="I607" s="194"/>
      <c r="J607" s="196"/>
      <c r="K607" s="196"/>
      <c r="L607" s="196"/>
      <c r="M607" s="196"/>
      <c r="N607" s="196"/>
      <c r="O607" s="197"/>
      <c r="P607" s="197"/>
      <c r="Q607" s="197"/>
      <c r="R607" s="197"/>
      <c r="S607" s="197"/>
      <c r="T607" s="197"/>
      <c r="U607" s="198"/>
      <c r="V607" s="257"/>
      <c r="W607" s="258"/>
      <c r="X607" s="200"/>
      <c r="Y607" s="43"/>
      <c r="Z607" s="199"/>
      <c r="AA607" s="199"/>
      <c r="AB607" s="199"/>
      <c r="AC607" s="199"/>
      <c r="AD607" s="199"/>
      <c r="AE607" s="43"/>
      <c r="AF607" s="199"/>
      <c r="AG607" s="196"/>
      <c r="AH607" s="201"/>
      <c r="AI607" s="201"/>
      <c r="AJ607" s="201"/>
      <c r="AK607" s="43"/>
      <c r="AL607" s="43"/>
      <c r="AM607" s="43"/>
      <c r="AN607" s="64"/>
      <c r="AO607" s="64"/>
      <c r="AP607" s="202"/>
      <c r="AQ607" s="202"/>
      <c r="AR607" s="64"/>
    </row>
    <row r="608" spans="1:44" ht="15.75" customHeight="1" x14ac:dyDescent="0.2">
      <c r="A608" s="43"/>
      <c r="B608" s="43"/>
      <c r="C608" s="43"/>
      <c r="D608" s="43"/>
      <c r="E608" s="43"/>
      <c r="F608" s="43"/>
      <c r="G608" s="194"/>
      <c r="H608" s="194"/>
      <c r="I608" s="194"/>
      <c r="J608" s="196"/>
      <c r="K608" s="196"/>
      <c r="L608" s="196"/>
      <c r="M608" s="196"/>
      <c r="N608" s="196"/>
      <c r="O608" s="197"/>
      <c r="P608" s="197"/>
      <c r="Q608" s="197"/>
      <c r="R608" s="197"/>
      <c r="S608" s="197"/>
      <c r="T608" s="197"/>
      <c r="U608" s="198"/>
      <c r="V608" s="257"/>
      <c r="W608" s="258"/>
      <c r="X608" s="200"/>
      <c r="Y608" s="43"/>
      <c r="Z608" s="199"/>
      <c r="AA608" s="199"/>
      <c r="AB608" s="199"/>
      <c r="AC608" s="199"/>
      <c r="AD608" s="199"/>
      <c r="AE608" s="43"/>
      <c r="AF608" s="199"/>
      <c r="AG608" s="196"/>
      <c r="AH608" s="201"/>
      <c r="AI608" s="201"/>
      <c r="AJ608" s="201"/>
      <c r="AK608" s="43"/>
      <c r="AL608" s="43"/>
      <c r="AM608" s="43"/>
      <c r="AN608" s="64"/>
      <c r="AO608" s="64"/>
      <c r="AP608" s="202"/>
      <c r="AQ608" s="202"/>
      <c r="AR608" s="64"/>
    </row>
    <row r="609" spans="1:44" ht="15.75" customHeight="1" x14ac:dyDescent="0.2">
      <c r="A609" s="43"/>
      <c r="B609" s="43"/>
      <c r="C609" s="43"/>
      <c r="D609" s="43"/>
      <c r="E609" s="43"/>
      <c r="F609" s="43"/>
      <c r="G609" s="194"/>
      <c r="H609" s="194"/>
      <c r="I609" s="194"/>
      <c r="J609" s="196"/>
      <c r="K609" s="196"/>
      <c r="L609" s="196"/>
      <c r="M609" s="196"/>
      <c r="N609" s="196"/>
      <c r="O609" s="197"/>
      <c r="P609" s="197"/>
      <c r="Q609" s="197"/>
      <c r="R609" s="197"/>
      <c r="S609" s="197"/>
      <c r="T609" s="197"/>
      <c r="U609" s="198"/>
      <c r="V609" s="257"/>
      <c r="W609" s="258"/>
      <c r="X609" s="200"/>
      <c r="Y609" s="43"/>
      <c r="Z609" s="199"/>
      <c r="AA609" s="199"/>
      <c r="AB609" s="199"/>
      <c r="AC609" s="199"/>
      <c r="AD609" s="199"/>
      <c r="AE609" s="43"/>
      <c r="AF609" s="199"/>
      <c r="AG609" s="196"/>
      <c r="AH609" s="201"/>
      <c r="AI609" s="201"/>
      <c r="AJ609" s="201"/>
      <c r="AK609" s="43"/>
      <c r="AL609" s="43"/>
      <c r="AM609" s="43"/>
      <c r="AN609" s="64"/>
      <c r="AO609" s="64"/>
      <c r="AP609" s="202"/>
      <c r="AQ609" s="202"/>
      <c r="AR609" s="64"/>
    </row>
    <row r="610" spans="1:44" ht="15.75" customHeight="1" x14ac:dyDescent="0.2">
      <c r="A610" s="43"/>
      <c r="B610" s="43"/>
      <c r="C610" s="43"/>
      <c r="D610" s="43"/>
      <c r="E610" s="43"/>
      <c r="F610" s="43"/>
      <c r="G610" s="194"/>
      <c r="H610" s="194"/>
      <c r="I610" s="194"/>
      <c r="J610" s="196"/>
      <c r="K610" s="196"/>
      <c r="L610" s="196"/>
      <c r="M610" s="196"/>
      <c r="N610" s="196"/>
      <c r="O610" s="197"/>
      <c r="P610" s="197"/>
      <c r="Q610" s="197"/>
      <c r="R610" s="197"/>
      <c r="S610" s="197"/>
      <c r="T610" s="197"/>
      <c r="U610" s="198"/>
      <c r="V610" s="257"/>
      <c r="W610" s="258"/>
      <c r="X610" s="200"/>
      <c r="Y610" s="43"/>
      <c r="Z610" s="199"/>
      <c r="AA610" s="199"/>
      <c r="AB610" s="199"/>
      <c r="AC610" s="199"/>
      <c r="AD610" s="199"/>
      <c r="AE610" s="43"/>
      <c r="AF610" s="199"/>
      <c r="AG610" s="196"/>
      <c r="AH610" s="201"/>
      <c r="AI610" s="201"/>
      <c r="AJ610" s="201"/>
      <c r="AK610" s="43"/>
      <c r="AL610" s="43"/>
      <c r="AM610" s="43"/>
      <c r="AN610" s="64"/>
      <c r="AO610" s="64"/>
      <c r="AP610" s="202"/>
      <c r="AQ610" s="202"/>
      <c r="AR610" s="64"/>
    </row>
    <row r="611" spans="1:44" ht="15.75" customHeight="1" x14ac:dyDescent="0.2">
      <c r="A611" s="43"/>
      <c r="B611" s="43"/>
      <c r="C611" s="43"/>
      <c r="D611" s="43"/>
      <c r="E611" s="43"/>
      <c r="F611" s="43"/>
      <c r="G611" s="194"/>
      <c r="H611" s="194"/>
      <c r="I611" s="194"/>
      <c r="J611" s="196"/>
      <c r="K611" s="196"/>
      <c r="L611" s="196"/>
      <c r="M611" s="196"/>
      <c r="N611" s="196"/>
      <c r="O611" s="197"/>
      <c r="P611" s="197"/>
      <c r="Q611" s="197"/>
      <c r="R611" s="197"/>
      <c r="S611" s="197"/>
      <c r="T611" s="197"/>
      <c r="U611" s="198"/>
      <c r="V611" s="257"/>
      <c r="W611" s="258"/>
      <c r="X611" s="200"/>
      <c r="Y611" s="43"/>
      <c r="Z611" s="199"/>
      <c r="AA611" s="199"/>
      <c r="AB611" s="199"/>
      <c r="AC611" s="199"/>
      <c r="AD611" s="199"/>
      <c r="AE611" s="43"/>
      <c r="AF611" s="199"/>
      <c r="AG611" s="196"/>
      <c r="AH611" s="201"/>
      <c r="AI611" s="201"/>
      <c r="AJ611" s="201"/>
      <c r="AK611" s="43"/>
      <c r="AL611" s="43"/>
      <c r="AM611" s="43"/>
      <c r="AN611" s="64"/>
      <c r="AO611" s="64"/>
      <c r="AP611" s="202"/>
      <c r="AQ611" s="202"/>
      <c r="AR611" s="64"/>
    </row>
    <row r="612" spans="1:44" ht="15.75" customHeight="1" x14ac:dyDescent="0.2">
      <c r="A612" s="43"/>
      <c r="B612" s="43"/>
      <c r="C612" s="43"/>
      <c r="D612" s="43"/>
      <c r="E612" s="43"/>
      <c r="F612" s="43"/>
      <c r="G612" s="194"/>
      <c r="H612" s="194"/>
      <c r="I612" s="194"/>
      <c r="J612" s="196"/>
      <c r="K612" s="196"/>
      <c r="L612" s="196"/>
      <c r="M612" s="196"/>
      <c r="N612" s="196"/>
      <c r="O612" s="197"/>
      <c r="P612" s="197"/>
      <c r="Q612" s="197"/>
      <c r="R612" s="197"/>
      <c r="S612" s="197"/>
      <c r="T612" s="197"/>
      <c r="U612" s="198"/>
      <c r="V612" s="257"/>
      <c r="W612" s="258"/>
      <c r="X612" s="200"/>
      <c r="Y612" s="43"/>
      <c r="Z612" s="199"/>
      <c r="AA612" s="199"/>
      <c r="AB612" s="199"/>
      <c r="AC612" s="199"/>
      <c r="AD612" s="199"/>
      <c r="AE612" s="43"/>
      <c r="AF612" s="199"/>
      <c r="AG612" s="196"/>
      <c r="AH612" s="201"/>
      <c r="AI612" s="201"/>
      <c r="AJ612" s="201"/>
      <c r="AK612" s="43"/>
      <c r="AL612" s="43"/>
      <c r="AM612" s="43"/>
      <c r="AN612" s="64"/>
      <c r="AO612" s="64"/>
      <c r="AP612" s="202"/>
      <c r="AQ612" s="202"/>
      <c r="AR612" s="64"/>
    </row>
    <row r="613" spans="1:44" ht="15.75" customHeight="1" x14ac:dyDescent="0.2">
      <c r="A613" s="43"/>
      <c r="B613" s="43"/>
      <c r="C613" s="43"/>
      <c r="D613" s="43"/>
      <c r="E613" s="43"/>
      <c r="F613" s="43"/>
      <c r="G613" s="194"/>
      <c r="H613" s="194"/>
      <c r="I613" s="194"/>
      <c r="J613" s="196"/>
      <c r="K613" s="196"/>
      <c r="L613" s="196"/>
      <c r="M613" s="196"/>
      <c r="N613" s="196"/>
      <c r="O613" s="197"/>
      <c r="P613" s="197"/>
      <c r="Q613" s="197"/>
      <c r="R613" s="197"/>
      <c r="S613" s="197"/>
      <c r="T613" s="197"/>
      <c r="U613" s="198"/>
      <c r="V613" s="257"/>
      <c r="W613" s="258"/>
      <c r="X613" s="200"/>
      <c r="Y613" s="43"/>
      <c r="Z613" s="199"/>
      <c r="AA613" s="199"/>
      <c r="AB613" s="199"/>
      <c r="AC613" s="199"/>
      <c r="AD613" s="199"/>
      <c r="AE613" s="43"/>
      <c r="AF613" s="199"/>
      <c r="AG613" s="196"/>
      <c r="AH613" s="201"/>
      <c r="AI613" s="201"/>
      <c r="AJ613" s="201"/>
      <c r="AK613" s="43"/>
      <c r="AL613" s="43"/>
      <c r="AM613" s="43"/>
      <c r="AN613" s="64"/>
      <c r="AO613" s="64"/>
      <c r="AP613" s="202"/>
      <c r="AQ613" s="202"/>
      <c r="AR613" s="64"/>
    </row>
    <row r="614" spans="1:44" ht="15.75" customHeight="1" x14ac:dyDescent="0.2">
      <c r="A614" s="43"/>
      <c r="B614" s="43"/>
      <c r="C614" s="43"/>
      <c r="D614" s="43"/>
      <c r="E614" s="43"/>
      <c r="F614" s="43"/>
      <c r="G614" s="194"/>
      <c r="H614" s="194"/>
      <c r="I614" s="194"/>
      <c r="J614" s="196"/>
      <c r="K614" s="196"/>
      <c r="L614" s="196"/>
      <c r="M614" s="196"/>
      <c r="N614" s="196"/>
      <c r="O614" s="197"/>
      <c r="P614" s="197"/>
      <c r="Q614" s="197"/>
      <c r="R614" s="197"/>
      <c r="S614" s="197"/>
      <c r="T614" s="197"/>
      <c r="U614" s="198"/>
      <c r="V614" s="257"/>
      <c r="W614" s="258"/>
      <c r="X614" s="200"/>
      <c r="Y614" s="43"/>
      <c r="Z614" s="199"/>
      <c r="AA614" s="199"/>
      <c r="AB614" s="199"/>
      <c r="AC614" s="199"/>
      <c r="AD614" s="199"/>
      <c r="AE614" s="43"/>
      <c r="AF614" s="199"/>
      <c r="AG614" s="196"/>
      <c r="AH614" s="201"/>
      <c r="AI614" s="201"/>
      <c r="AJ614" s="201"/>
      <c r="AK614" s="43"/>
      <c r="AL614" s="43"/>
      <c r="AM614" s="43"/>
      <c r="AN614" s="64"/>
      <c r="AO614" s="64"/>
      <c r="AP614" s="202"/>
      <c r="AQ614" s="202"/>
      <c r="AR614" s="64"/>
    </row>
    <row r="615" spans="1:44" ht="15.75" customHeight="1" x14ac:dyDescent="0.2">
      <c r="A615" s="43"/>
      <c r="B615" s="43"/>
      <c r="C615" s="43"/>
      <c r="D615" s="43"/>
      <c r="E615" s="43"/>
      <c r="F615" s="43"/>
      <c r="G615" s="194"/>
      <c r="H615" s="194"/>
      <c r="I615" s="194"/>
      <c r="J615" s="196"/>
      <c r="K615" s="196"/>
      <c r="L615" s="196"/>
      <c r="M615" s="196"/>
      <c r="N615" s="196"/>
      <c r="O615" s="197"/>
      <c r="P615" s="197"/>
      <c r="Q615" s="197"/>
      <c r="R615" s="197"/>
      <c r="S615" s="197"/>
      <c r="T615" s="197"/>
      <c r="U615" s="198"/>
      <c r="V615" s="257"/>
      <c r="W615" s="258"/>
      <c r="X615" s="200"/>
      <c r="Y615" s="43"/>
      <c r="Z615" s="199"/>
      <c r="AA615" s="199"/>
      <c r="AB615" s="199"/>
      <c r="AC615" s="199"/>
      <c r="AD615" s="199"/>
      <c r="AE615" s="43"/>
      <c r="AF615" s="199"/>
      <c r="AG615" s="196"/>
      <c r="AH615" s="201"/>
      <c r="AI615" s="201"/>
      <c r="AJ615" s="201"/>
      <c r="AK615" s="43"/>
      <c r="AL615" s="43"/>
      <c r="AM615" s="43"/>
      <c r="AN615" s="64"/>
      <c r="AO615" s="64"/>
      <c r="AP615" s="202"/>
      <c r="AQ615" s="202"/>
      <c r="AR615" s="64"/>
    </row>
    <row r="616" spans="1:44" ht="15.75" customHeight="1" x14ac:dyDescent="0.2">
      <c r="A616" s="43"/>
      <c r="B616" s="43"/>
      <c r="C616" s="43"/>
      <c r="D616" s="43"/>
      <c r="E616" s="43"/>
      <c r="F616" s="43"/>
      <c r="G616" s="194"/>
      <c r="H616" s="194"/>
      <c r="I616" s="194"/>
      <c r="J616" s="196"/>
      <c r="K616" s="196"/>
      <c r="L616" s="196"/>
      <c r="M616" s="196"/>
      <c r="N616" s="196"/>
      <c r="O616" s="197"/>
      <c r="P616" s="197"/>
      <c r="Q616" s="197"/>
      <c r="R616" s="197"/>
      <c r="S616" s="197"/>
      <c r="T616" s="197"/>
      <c r="U616" s="198"/>
      <c r="V616" s="257"/>
      <c r="W616" s="258"/>
      <c r="X616" s="200"/>
      <c r="Y616" s="43"/>
      <c r="Z616" s="199"/>
      <c r="AA616" s="199"/>
      <c r="AB616" s="199"/>
      <c r="AC616" s="199"/>
      <c r="AD616" s="199"/>
      <c r="AE616" s="43"/>
      <c r="AF616" s="199"/>
      <c r="AG616" s="196"/>
      <c r="AH616" s="201"/>
      <c r="AI616" s="201"/>
      <c r="AJ616" s="201"/>
      <c r="AK616" s="43"/>
      <c r="AL616" s="43"/>
      <c r="AM616" s="43"/>
      <c r="AN616" s="64"/>
      <c r="AO616" s="64"/>
      <c r="AP616" s="202"/>
      <c r="AQ616" s="202"/>
      <c r="AR616" s="64"/>
    </row>
    <row r="617" spans="1:44" ht="15.75" customHeight="1" x14ac:dyDescent="0.2">
      <c r="A617" s="43"/>
      <c r="B617" s="43"/>
      <c r="C617" s="43"/>
      <c r="D617" s="43"/>
      <c r="E617" s="43"/>
      <c r="F617" s="43"/>
      <c r="G617" s="194"/>
      <c r="H617" s="194"/>
      <c r="I617" s="194"/>
      <c r="J617" s="196"/>
      <c r="K617" s="196"/>
      <c r="L617" s="196"/>
      <c r="M617" s="196"/>
      <c r="N617" s="196"/>
      <c r="O617" s="197"/>
      <c r="P617" s="197"/>
      <c r="Q617" s="197"/>
      <c r="R617" s="197"/>
      <c r="S617" s="197"/>
      <c r="T617" s="197"/>
      <c r="U617" s="198"/>
      <c r="V617" s="257"/>
      <c r="W617" s="258"/>
      <c r="X617" s="200"/>
      <c r="Y617" s="43"/>
      <c r="Z617" s="199"/>
      <c r="AA617" s="199"/>
      <c r="AB617" s="199"/>
      <c r="AC617" s="199"/>
      <c r="AD617" s="199"/>
      <c r="AE617" s="43"/>
      <c r="AF617" s="199"/>
      <c r="AG617" s="196"/>
      <c r="AH617" s="201"/>
      <c r="AI617" s="201"/>
      <c r="AJ617" s="201"/>
      <c r="AK617" s="43"/>
      <c r="AL617" s="43"/>
      <c r="AM617" s="43"/>
      <c r="AN617" s="64"/>
      <c r="AO617" s="64"/>
      <c r="AP617" s="202"/>
      <c r="AQ617" s="202"/>
      <c r="AR617" s="64"/>
    </row>
    <row r="618" spans="1:44" ht="15.75" customHeight="1" x14ac:dyDescent="0.2">
      <c r="A618" s="43"/>
      <c r="B618" s="43"/>
      <c r="C618" s="43"/>
      <c r="D618" s="43"/>
      <c r="E618" s="43"/>
      <c r="F618" s="43"/>
      <c r="G618" s="194"/>
      <c r="H618" s="194"/>
      <c r="I618" s="194"/>
      <c r="J618" s="196"/>
      <c r="K618" s="196"/>
      <c r="L618" s="196"/>
      <c r="M618" s="196"/>
      <c r="N618" s="196"/>
      <c r="O618" s="197"/>
      <c r="P618" s="197"/>
      <c r="Q618" s="197"/>
      <c r="R618" s="197"/>
      <c r="S618" s="197"/>
      <c r="T618" s="197"/>
      <c r="U618" s="198"/>
      <c r="V618" s="257"/>
      <c r="W618" s="258"/>
      <c r="X618" s="200"/>
      <c r="Y618" s="43"/>
      <c r="Z618" s="199"/>
      <c r="AA618" s="199"/>
      <c r="AB618" s="199"/>
      <c r="AC618" s="199"/>
      <c r="AD618" s="199"/>
      <c r="AE618" s="43"/>
      <c r="AF618" s="199"/>
      <c r="AG618" s="196"/>
      <c r="AH618" s="201"/>
      <c r="AI618" s="201"/>
      <c r="AJ618" s="201"/>
      <c r="AK618" s="43"/>
      <c r="AL618" s="43"/>
      <c r="AM618" s="43"/>
      <c r="AN618" s="64"/>
      <c r="AO618" s="64"/>
      <c r="AP618" s="202"/>
      <c r="AQ618" s="202"/>
      <c r="AR618" s="64"/>
    </row>
    <row r="619" spans="1:44" ht="15.75" customHeight="1" x14ac:dyDescent="0.2">
      <c r="A619" s="43"/>
      <c r="B619" s="43"/>
      <c r="C619" s="43"/>
      <c r="D619" s="43"/>
      <c r="E619" s="43"/>
      <c r="F619" s="43"/>
      <c r="G619" s="194"/>
      <c r="H619" s="194"/>
      <c r="I619" s="194"/>
      <c r="J619" s="196"/>
      <c r="K619" s="196"/>
      <c r="L619" s="196"/>
      <c r="M619" s="196"/>
      <c r="N619" s="196"/>
      <c r="O619" s="197"/>
      <c r="P619" s="197"/>
      <c r="Q619" s="197"/>
      <c r="R619" s="197"/>
      <c r="S619" s="197"/>
      <c r="T619" s="197"/>
      <c r="U619" s="198"/>
      <c r="V619" s="257"/>
      <c r="W619" s="258"/>
      <c r="X619" s="200"/>
      <c r="Y619" s="43"/>
      <c r="Z619" s="199"/>
      <c r="AA619" s="199"/>
      <c r="AB619" s="199"/>
      <c r="AC619" s="199"/>
      <c r="AD619" s="199"/>
      <c r="AE619" s="43"/>
      <c r="AF619" s="199"/>
      <c r="AG619" s="196"/>
      <c r="AH619" s="201"/>
      <c r="AI619" s="201"/>
      <c r="AJ619" s="201"/>
      <c r="AK619" s="43"/>
      <c r="AL619" s="43"/>
      <c r="AM619" s="43"/>
      <c r="AN619" s="64"/>
      <c r="AO619" s="64"/>
      <c r="AP619" s="202"/>
      <c r="AQ619" s="202"/>
      <c r="AR619" s="64"/>
    </row>
    <row r="620" spans="1:44" ht="15.75" customHeight="1" x14ac:dyDescent="0.2">
      <c r="A620" s="43"/>
      <c r="B620" s="43"/>
      <c r="C620" s="43"/>
      <c r="D620" s="43"/>
      <c r="E620" s="43"/>
      <c r="F620" s="43"/>
      <c r="G620" s="194"/>
      <c r="H620" s="194"/>
      <c r="I620" s="194"/>
      <c r="J620" s="196"/>
      <c r="K620" s="196"/>
      <c r="L620" s="196"/>
      <c r="M620" s="196"/>
      <c r="N620" s="196"/>
      <c r="O620" s="197"/>
      <c r="P620" s="197"/>
      <c r="Q620" s="197"/>
      <c r="R620" s="197"/>
      <c r="S620" s="197"/>
      <c r="T620" s="197"/>
      <c r="U620" s="198"/>
      <c r="V620" s="257"/>
      <c r="W620" s="258"/>
      <c r="X620" s="200"/>
      <c r="Y620" s="43"/>
      <c r="Z620" s="199"/>
      <c r="AA620" s="199"/>
      <c r="AB620" s="199"/>
      <c r="AC620" s="199"/>
      <c r="AD620" s="199"/>
      <c r="AE620" s="43"/>
      <c r="AF620" s="199"/>
      <c r="AG620" s="196"/>
      <c r="AH620" s="201"/>
      <c r="AI620" s="201"/>
      <c r="AJ620" s="201"/>
      <c r="AK620" s="43"/>
      <c r="AL620" s="43"/>
      <c r="AM620" s="43"/>
      <c r="AN620" s="64"/>
      <c r="AO620" s="64"/>
      <c r="AP620" s="202"/>
      <c r="AQ620" s="202"/>
      <c r="AR620" s="64"/>
    </row>
    <row r="621" spans="1:44" ht="15.75" customHeight="1" x14ac:dyDescent="0.2">
      <c r="A621" s="43"/>
      <c r="B621" s="43"/>
      <c r="C621" s="43"/>
      <c r="D621" s="43"/>
      <c r="E621" s="43"/>
      <c r="F621" s="43"/>
      <c r="G621" s="194"/>
      <c r="H621" s="194"/>
      <c r="I621" s="194"/>
      <c r="J621" s="196"/>
      <c r="K621" s="196"/>
      <c r="L621" s="196"/>
      <c r="M621" s="196"/>
      <c r="N621" s="196"/>
      <c r="O621" s="197"/>
      <c r="P621" s="197"/>
      <c r="Q621" s="197"/>
      <c r="R621" s="197"/>
      <c r="S621" s="197"/>
      <c r="T621" s="197"/>
      <c r="U621" s="198"/>
      <c r="V621" s="257"/>
      <c r="W621" s="258"/>
      <c r="X621" s="200"/>
      <c r="Y621" s="43"/>
      <c r="Z621" s="199"/>
      <c r="AA621" s="199"/>
      <c r="AB621" s="199"/>
      <c r="AC621" s="199"/>
      <c r="AD621" s="199"/>
      <c r="AE621" s="43"/>
      <c r="AF621" s="199"/>
      <c r="AG621" s="196"/>
      <c r="AH621" s="201"/>
      <c r="AI621" s="201"/>
      <c r="AJ621" s="201"/>
      <c r="AK621" s="43"/>
      <c r="AL621" s="43"/>
      <c r="AM621" s="43"/>
      <c r="AN621" s="64"/>
      <c r="AO621" s="64"/>
      <c r="AP621" s="202"/>
      <c r="AQ621" s="202"/>
      <c r="AR621" s="64"/>
    </row>
    <row r="622" spans="1:44" ht="15.75" customHeight="1" x14ac:dyDescent="0.2">
      <c r="A622" s="43"/>
      <c r="B622" s="43"/>
      <c r="C622" s="43"/>
      <c r="D622" s="43"/>
      <c r="E622" s="43"/>
      <c r="F622" s="43"/>
      <c r="G622" s="194"/>
      <c r="H622" s="194"/>
      <c r="I622" s="194"/>
      <c r="J622" s="196"/>
      <c r="K622" s="196"/>
      <c r="L622" s="196"/>
      <c r="M622" s="196"/>
      <c r="N622" s="196"/>
      <c r="O622" s="197"/>
      <c r="P622" s="197"/>
      <c r="Q622" s="197"/>
      <c r="R622" s="197"/>
      <c r="S622" s="197"/>
      <c r="T622" s="197"/>
      <c r="U622" s="198"/>
      <c r="V622" s="257"/>
      <c r="W622" s="258"/>
      <c r="X622" s="200"/>
      <c r="Y622" s="43"/>
      <c r="Z622" s="199"/>
      <c r="AA622" s="199"/>
      <c r="AB622" s="199"/>
      <c r="AC622" s="199"/>
      <c r="AD622" s="199"/>
      <c r="AE622" s="43"/>
      <c r="AF622" s="199"/>
      <c r="AG622" s="196"/>
      <c r="AH622" s="201"/>
      <c r="AI622" s="201"/>
      <c r="AJ622" s="201"/>
      <c r="AK622" s="43"/>
      <c r="AL622" s="43"/>
      <c r="AM622" s="43"/>
      <c r="AN622" s="64"/>
      <c r="AO622" s="64"/>
      <c r="AP622" s="202"/>
      <c r="AQ622" s="202"/>
      <c r="AR622" s="64"/>
    </row>
    <row r="623" spans="1:44" ht="15.75" customHeight="1" x14ac:dyDescent="0.2">
      <c r="A623" s="43"/>
      <c r="B623" s="43"/>
      <c r="C623" s="43"/>
      <c r="D623" s="43"/>
      <c r="E623" s="43"/>
      <c r="F623" s="43"/>
      <c r="G623" s="194"/>
      <c r="H623" s="194"/>
      <c r="I623" s="194"/>
      <c r="J623" s="196"/>
      <c r="K623" s="196"/>
      <c r="L623" s="196"/>
      <c r="M623" s="196"/>
      <c r="N623" s="196"/>
      <c r="O623" s="197"/>
      <c r="P623" s="197"/>
      <c r="Q623" s="197"/>
      <c r="R623" s="197"/>
      <c r="S623" s="197"/>
      <c r="T623" s="197"/>
      <c r="U623" s="198"/>
      <c r="V623" s="257"/>
      <c r="W623" s="258"/>
      <c r="X623" s="200"/>
      <c r="Y623" s="43"/>
      <c r="Z623" s="199"/>
      <c r="AA623" s="199"/>
      <c r="AB623" s="199"/>
      <c r="AC623" s="199"/>
      <c r="AD623" s="199"/>
      <c r="AE623" s="43"/>
      <c r="AF623" s="199"/>
      <c r="AG623" s="196"/>
      <c r="AH623" s="201"/>
      <c r="AI623" s="201"/>
      <c r="AJ623" s="201"/>
      <c r="AK623" s="43"/>
      <c r="AL623" s="43"/>
      <c r="AM623" s="43"/>
      <c r="AN623" s="64"/>
      <c r="AO623" s="64"/>
      <c r="AP623" s="202"/>
      <c r="AQ623" s="202"/>
      <c r="AR623" s="64"/>
    </row>
    <row r="624" spans="1:44" ht="15.75" customHeight="1" x14ac:dyDescent="0.2">
      <c r="A624" s="43"/>
      <c r="B624" s="43"/>
      <c r="C624" s="43"/>
      <c r="D624" s="43"/>
      <c r="E624" s="43"/>
      <c r="F624" s="43"/>
      <c r="G624" s="194"/>
      <c r="H624" s="194"/>
      <c r="I624" s="194"/>
      <c r="J624" s="196"/>
      <c r="K624" s="196"/>
      <c r="L624" s="196"/>
      <c r="M624" s="196"/>
      <c r="N624" s="196"/>
      <c r="O624" s="197"/>
      <c r="P624" s="197"/>
      <c r="Q624" s="197"/>
      <c r="R624" s="197"/>
      <c r="S624" s="197"/>
      <c r="T624" s="197"/>
      <c r="U624" s="198"/>
      <c r="V624" s="257"/>
      <c r="W624" s="258"/>
      <c r="X624" s="200"/>
      <c r="Y624" s="43"/>
      <c r="Z624" s="199"/>
      <c r="AA624" s="199"/>
      <c r="AB624" s="199"/>
      <c r="AC624" s="199"/>
      <c r="AD624" s="199"/>
      <c r="AE624" s="43"/>
      <c r="AF624" s="199"/>
      <c r="AG624" s="196"/>
      <c r="AH624" s="201"/>
      <c r="AI624" s="201"/>
      <c r="AJ624" s="201"/>
      <c r="AK624" s="43"/>
      <c r="AL624" s="43"/>
      <c r="AM624" s="43"/>
      <c r="AN624" s="64"/>
      <c r="AO624" s="64"/>
      <c r="AP624" s="202"/>
      <c r="AQ624" s="202"/>
      <c r="AR624" s="64"/>
    </row>
    <row r="625" spans="1:44" ht="15.75" customHeight="1" x14ac:dyDescent="0.2">
      <c r="A625" s="43"/>
      <c r="B625" s="43"/>
      <c r="C625" s="43"/>
      <c r="D625" s="43"/>
      <c r="E625" s="43"/>
      <c r="F625" s="43"/>
      <c r="G625" s="194"/>
      <c r="H625" s="194"/>
      <c r="I625" s="194"/>
      <c r="J625" s="196"/>
      <c r="K625" s="196"/>
      <c r="L625" s="196"/>
      <c r="M625" s="196"/>
      <c r="N625" s="196"/>
      <c r="O625" s="197"/>
      <c r="P625" s="197"/>
      <c r="Q625" s="197"/>
      <c r="R625" s="197"/>
      <c r="S625" s="197"/>
      <c r="T625" s="197"/>
      <c r="U625" s="198"/>
      <c r="V625" s="257"/>
      <c r="W625" s="258"/>
      <c r="X625" s="200"/>
      <c r="Y625" s="43"/>
      <c r="Z625" s="199"/>
      <c r="AA625" s="199"/>
      <c r="AB625" s="199"/>
      <c r="AC625" s="199"/>
      <c r="AD625" s="199"/>
      <c r="AE625" s="43"/>
      <c r="AF625" s="199"/>
      <c r="AG625" s="196"/>
      <c r="AH625" s="201"/>
      <c r="AI625" s="201"/>
      <c r="AJ625" s="201"/>
      <c r="AK625" s="43"/>
      <c r="AL625" s="43"/>
      <c r="AM625" s="43"/>
      <c r="AN625" s="64"/>
      <c r="AO625" s="64"/>
      <c r="AP625" s="202"/>
      <c r="AQ625" s="202"/>
      <c r="AR625" s="64"/>
    </row>
    <row r="626" spans="1:44" ht="15.75" customHeight="1" x14ac:dyDescent="0.2">
      <c r="A626" s="43"/>
      <c r="B626" s="43"/>
      <c r="C626" s="43"/>
      <c r="D626" s="43"/>
      <c r="E626" s="43"/>
      <c r="F626" s="43"/>
      <c r="G626" s="194"/>
      <c r="H626" s="194"/>
      <c r="I626" s="194"/>
      <c r="J626" s="196"/>
      <c r="K626" s="196"/>
      <c r="L626" s="196"/>
      <c r="M626" s="196"/>
      <c r="N626" s="196"/>
      <c r="O626" s="197"/>
      <c r="P626" s="197"/>
      <c r="Q626" s="197"/>
      <c r="R626" s="197"/>
      <c r="S626" s="197"/>
      <c r="T626" s="197"/>
      <c r="U626" s="198"/>
      <c r="V626" s="257"/>
      <c r="W626" s="258"/>
      <c r="X626" s="200"/>
      <c r="Y626" s="43"/>
      <c r="Z626" s="199"/>
      <c r="AA626" s="199"/>
      <c r="AB626" s="199"/>
      <c r="AC626" s="199"/>
      <c r="AD626" s="199"/>
      <c r="AE626" s="43"/>
      <c r="AF626" s="199"/>
      <c r="AG626" s="196"/>
      <c r="AH626" s="201"/>
      <c r="AI626" s="201"/>
      <c r="AJ626" s="201"/>
      <c r="AK626" s="43"/>
      <c r="AL626" s="43"/>
      <c r="AM626" s="43"/>
      <c r="AN626" s="64"/>
      <c r="AO626" s="64"/>
      <c r="AP626" s="202"/>
      <c r="AQ626" s="202"/>
      <c r="AR626" s="64"/>
    </row>
    <row r="627" spans="1:44" ht="15.75" customHeight="1" x14ac:dyDescent="0.2">
      <c r="A627" s="43"/>
      <c r="B627" s="43"/>
      <c r="C627" s="43"/>
      <c r="D627" s="43"/>
      <c r="E627" s="43"/>
      <c r="F627" s="43"/>
      <c r="G627" s="194"/>
      <c r="H627" s="194"/>
      <c r="I627" s="194"/>
      <c r="J627" s="196"/>
      <c r="K627" s="196"/>
      <c r="L627" s="196"/>
      <c r="M627" s="196"/>
      <c r="N627" s="196"/>
      <c r="O627" s="197"/>
      <c r="P627" s="197"/>
      <c r="Q627" s="197"/>
      <c r="R627" s="197"/>
      <c r="S627" s="197"/>
      <c r="T627" s="197"/>
      <c r="U627" s="198"/>
      <c r="V627" s="257"/>
      <c r="W627" s="258"/>
      <c r="X627" s="200"/>
      <c r="Y627" s="43"/>
      <c r="Z627" s="199"/>
      <c r="AA627" s="199"/>
      <c r="AB627" s="199"/>
      <c r="AC627" s="199"/>
      <c r="AD627" s="199"/>
      <c r="AE627" s="43"/>
      <c r="AF627" s="199"/>
      <c r="AG627" s="196"/>
      <c r="AH627" s="201"/>
      <c r="AI627" s="201"/>
      <c r="AJ627" s="201"/>
      <c r="AK627" s="43"/>
      <c r="AL627" s="43"/>
      <c r="AM627" s="43"/>
      <c r="AN627" s="64"/>
      <c r="AO627" s="64"/>
      <c r="AP627" s="202"/>
      <c r="AQ627" s="202"/>
      <c r="AR627" s="64"/>
    </row>
    <row r="628" spans="1:44" ht="15.75" customHeight="1" x14ac:dyDescent="0.2">
      <c r="A628" s="43"/>
      <c r="B628" s="43"/>
      <c r="C628" s="43"/>
      <c r="D628" s="43"/>
      <c r="E628" s="43"/>
      <c r="F628" s="43"/>
      <c r="G628" s="194"/>
      <c r="H628" s="194"/>
      <c r="I628" s="194"/>
      <c r="J628" s="196"/>
      <c r="K628" s="196"/>
      <c r="L628" s="196"/>
      <c r="M628" s="196"/>
      <c r="N628" s="196"/>
      <c r="O628" s="197"/>
      <c r="P628" s="197"/>
      <c r="Q628" s="197"/>
      <c r="R628" s="197"/>
      <c r="S628" s="197"/>
      <c r="T628" s="197"/>
      <c r="U628" s="198"/>
      <c r="V628" s="257"/>
      <c r="W628" s="258"/>
      <c r="X628" s="200"/>
      <c r="Y628" s="43"/>
      <c r="Z628" s="199"/>
      <c r="AA628" s="199"/>
      <c r="AB628" s="199"/>
      <c r="AC628" s="199"/>
      <c r="AD628" s="199"/>
      <c r="AE628" s="43"/>
      <c r="AF628" s="199"/>
      <c r="AG628" s="196"/>
      <c r="AH628" s="201"/>
      <c r="AI628" s="201"/>
      <c r="AJ628" s="201"/>
      <c r="AK628" s="43"/>
      <c r="AL628" s="43"/>
      <c r="AM628" s="43"/>
      <c r="AN628" s="64"/>
      <c r="AO628" s="64"/>
      <c r="AP628" s="202"/>
      <c r="AQ628" s="202"/>
      <c r="AR628" s="64"/>
    </row>
    <row r="629" spans="1:44" ht="15.75" customHeight="1" x14ac:dyDescent="0.2">
      <c r="A629" s="43"/>
      <c r="B629" s="43"/>
      <c r="C629" s="43"/>
      <c r="D629" s="43"/>
      <c r="E629" s="43"/>
      <c r="F629" s="43"/>
      <c r="G629" s="194"/>
      <c r="H629" s="194"/>
      <c r="I629" s="194"/>
      <c r="J629" s="196"/>
      <c r="K629" s="196"/>
      <c r="L629" s="196"/>
      <c r="M629" s="196"/>
      <c r="N629" s="196"/>
      <c r="O629" s="197"/>
      <c r="P629" s="197"/>
      <c r="Q629" s="197"/>
      <c r="R629" s="197"/>
      <c r="S629" s="197"/>
      <c r="T629" s="197"/>
      <c r="U629" s="198"/>
      <c r="V629" s="257"/>
      <c r="W629" s="258"/>
      <c r="X629" s="200"/>
      <c r="Y629" s="43"/>
      <c r="Z629" s="199"/>
      <c r="AA629" s="199"/>
      <c r="AB629" s="199"/>
      <c r="AC629" s="199"/>
      <c r="AD629" s="199"/>
      <c r="AE629" s="43"/>
      <c r="AF629" s="199"/>
      <c r="AG629" s="196"/>
      <c r="AH629" s="201"/>
      <c r="AI629" s="201"/>
      <c r="AJ629" s="201"/>
      <c r="AK629" s="43"/>
      <c r="AL629" s="43"/>
      <c r="AM629" s="43"/>
      <c r="AN629" s="64"/>
      <c r="AO629" s="64"/>
      <c r="AP629" s="202"/>
      <c r="AQ629" s="202"/>
      <c r="AR629" s="64"/>
    </row>
    <row r="630" spans="1:44" ht="15.75" customHeight="1" x14ac:dyDescent="0.2">
      <c r="A630" s="43"/>
      <c r="B630" s="43"/>
      <c r="C630" s="43"/>
      <c r="D630" s="43"/>
      <c r="E630" s="43"/>
      <c r="F630" s="43"/>
      <c r="G630" s="194"/>
      <c r="H630" s="194"/>
      <c r="I630" s="194"/>
      <c r="J630" s="196"/>
      <c r="K630" s="196"/>
      <c r="L630" s="196"/>
      <c r="M630" s="196"/>
      <c r="N630" s="196"/>
      <c r="O630" s="197"/>
      <c r="P630" s="197"/>
      <c r="Q630" s="197"/>
      <c r="R630" s="197"/>
      <c r="S630" s="197"/>
      <c r="T630" s="197"/>
      <c r="U630" s="198"/>
      <c r="V630" s="257"/>
      <c r="W630" s="258"/>
      <c r="X630" s="200"/>
      <c r="Y630" s="43"/>
      <c r="Z630" s="199"/>
      <c r="AA630" s="199"/>
      <c r="AB630" s="199"/>
      <c r="AC630" s="199"/>
      <c r="AD630" s="199"/>
      <c r="AE630" s="43"/>
      <c r="AF630" s="199"/>
      <c r="AG630" s="196"/>
      <c r="AH630" s="201"/>
      <c r="AI630" s="201"/>
      <c r="AJ630" s="201"/>
      <c r="AK630" s="43"/>
      <c r="AL630" s="43"/>
      <c r="AM630" s="43"/>
      <c r="AN630" s="64"/>
      <c r="AO630" s="64"/>
      <c r="AP630" s="202"/>
      <c r="AQ630" s="202"/>
      <c r="AR630" s="64"/>
    </row>
    <row r="631" spans="1:44" ht="15.75" customHeight="1" x14ac:dyDescent="0.2">
      <c r="A631" s="43"/>
      <c r="B631" s="43"/>
      <c r="C631" s="43"/>
      <c r="D631" s="43"/>
      <c r="E631" s="43"/>
      <c r="F631" s="43"/>
      <c r="G631" s="194"/>
      <c r="H631" s="194"/>
      <c r="I631" s="194"/>
      <c r="J631" s="196"/>
      <c r="K631" s="196"/>
      <c r="L631" s="196"/>
      <c r="M631" s="196"/>
      <c r="N631" s="196"/>
      <c r="O631" s="197"/>
      <c r="P631" s="197"/>
      <c r="Q631" s="197"/>
      <c r="R631" s="197"/>
      <c r="S631" s="197"/>
      <c r="T631" s="197"/>
      <c r="U631" s="198"/>
      <c r="V631" s="257"/>
      <c r="W631" s="258"/>
      <c r="X631" s="200"/>
      <c r="Y631" s="43"/>
      <c r="Z631" s="199"/>
      <c r="AA631" s="199"/>
      <c r="AB631" s="199"/>
      <c r="AC631" s="199"/>
      <c r="AD631" s="199"/>
      <c r="AE631" s="43"/>
      <c r="AF631" s="199"/>
      <c r="AG631" s="196"/>
      <c r="AH631" s="201"/>
      <c r="AI631" s="201"/>
      <c r="AJ631" s="201"/>
      <c r="AK631" s="43"/>
      <c r="AL631" s="43"/>
      <c r="AM631" s="43"/>
      <c r="AN631" s="64"/>
      <c r="AO631" s="64"/>
      <c r="AP631" s="202"/>
      <c r="AQ631" s="202"/>
      <c r="AR631" s="64"/>
    </row>
    <row r="632" spans="1:44" ht="15.75" customHeight="1" x14ac:dyDescent="0.2">
      <c r="A632" s="43"/>
      <c r="B632" s="43"/>
      <c r="C632" s="43"/>
      <c r="D632" s="43"/>
      <c r="E632" s="43"/>
      <c r="F632" s="43"/>
      <c r="G632" s="194"/>
      <c r="H632" s="194"/>
      <c r="I632" s="194"/>
      <c r="J632" s="196"/>
      <c r="K632" s="196"/>
      <c r="L632" s="196"/>
      <c r="M632" s="196"/>
      <c r="N632" s="196"/>
      <c r="O632" s="197"/>
      <c r="P632" s="197"/>
      <c r="Q632" s="197"/>
      <c r="R632" s="197"/>
      <c r="S632" s="197"/>
      <c r="T632" s="197"/>
      <c r="U632" s="198"/>
      <c r="V632" s="257"/>
      <c r="W632" s="258"/>
      <c r="X632" s="200"/>
      <c r="Y632" s="43"/>
      <c r="Z632" s="199"/>
      <c r="AA632" s="199"/>
      <c r="AB632" s="199"/>
      <c r="AC632" s="199"/>
      <c r="AD632" s="199"/>
      <c r="AE632" s="43"/>
      <c r="AF632" s="199"/>
      <c r="AG632" s="196"/>
      <c r="AH632" s="201"/>
      <c r="AI632" s="201"/>
      <c r="AJ632" s="201"/>
      <c r="AK632" s="43"/>
      <c r="AL632" s="43"/>
      <c r="AM632" s="43"/>
      <c r="AN632" s="64"/>
      <c r="AO632" s="64"/>
      <c r="AP632" s="202"/>
      <c r="AQ632" s="202"/>
      <c r="AR632" s="64"/>
    </row>
    <row r="633" spans="1:44" ht="15.75" customHeight="1" x14ac:dyDescent="0.2">
      <c r="A633" s="43"/>
      <c r="B633" s="43"/>
      <c r="C633" s="43"/>
      <c r="D633" s="43"/>
      <c r="E633" s="43"/>
      <c r="F633" s="43"/>
      <c r="G633" s="194"/>
      <c r="H633" s="194"/>
      <c r="I633" s="194"/>
      <c r="J633" s="196"/>
      <c r="K633" s="196"/>
      <c r="L633" s="196"/>
      <c r="M633" s="196"/>
      <c r="N633" s="196"/>
      <c r="O633" s="197"/>
      <c r="P633" s="197"/>
      <c r="Q633" s="197"/>
      <c r="R633" s="197"/>
      <c r="S633" s="197"/>
      <c r="T633" s="197"/>
      <c r="U633" s="198"/>
      <c r="V633" s="257"/>
      <c r="W633" s="258"/>
      <c r="X633" s="200"/>
      <c r="Y633" s="43"/>
      <c r="Z633" s="199"/>
      <c r="AA633" s="199"/>
      <c r="AB633" s="199"/>
      <c r="AC633" s="199"/>
      <c r="AD633" s="199"/>
      <c r="AE633" s="43"/>
      <c r="AF633" s="199"/>
      <c r="AG633" s="196"/>
      <c r="AH633" s="201"/>
      <c r="AI633" s="201"/>
      <c r="AJ633" s="201"/>
      <c r="AK633" s="43"/>
      <c r="AL633" s="43"/>
      <c r="AM633" s="43"/>
      <c r="AN633" s="64"/>
      <c r="AO633" s="64"/>
      <c r="AP633" s="202"/>
      <c r="AQ633" s="202"/>
      <c r="AR633" s="64"/>
    </row>
    <row r="634" spans="1:44" ht="15.75" customHeight="1" x14ac:dyDescent="0.2">
      <c r="A634" s="43"/>
      <c r="B634" s="43"/>
      <c r="C634" s="43"/>
      <c r="D634" s="43"/>
      <c r="E634" s="43"/>
      <c r="F634" s="43"/>
      <c r="G634" s="194"/>
      <c r="H634" s="194"/>
      <c r="I634" s="194"/>
      <c r="J634" s="196"/>
      <c r="K634" s="196"/>
      <c r="L634" s="196"/>
      <c r="M634" s="196"/>
      <c r="N634" s="196"/>
      <c r="O634" s="197"/>
      <c r="P634" s="197"/>
      <c r="Q634" s="197"/>
      <c r="R634" s="197"/>
      <c r="S634" s="197"/>
      <c r="T634" s="197"/>
      <c r="U634" s="198"/>
      <c r="V634" s="257"/>
      <c r="W634" s="258"/>
      <c r="X634" s="200"/>
      <c r="Y634" s="43"/>
      <c r="Z634" s="199"/>
      <c r="AA634" s="199"/>
      <c r="AB634" s="199"/>
      <c r="AC634" s="199"/>
      <c r="AD634" s="199"/>
      <c r="AE634" s="43"/>
      <c r="AF634" s="199"/>
      <c r="AG634" s="196"/>
      <c r="AH634" s="201"/>
      <c r="AI634" s="201"/>
      <c r="AJ634" s="201"/>
      <c r="AK634" s="43"/>
      <c r="AL634" s="43"/>
      <c r="AM634" s="43"/>
      <c r="AN634" s="64"/>
      <c r="AO634" s="64"/>
      <c r="AP634" s="202"/>
      <c r="AQ634" s="202"/>
      <c r="AR634" s="64"/>
    </row>
    <row r="635" spans="1:44" ht="15.75" customHeight="1" x14ac:dyDescent="0.2">
      <c r="A635" s="43"/>
      <c r="B635" s="43"/>
      <c r="C635" s="43"/>
      <c r="D635" s="43"/>
      <c r="E635" s="43"/>
      <c r="F635" s="43"/>
      <c r="G635" s="194"/>
      <c r="H635" s="194"/>
      <c r="I635" s="194"/>
      <c r="J635" s="196"/>
      <c r="K635" s="196"/>
      <c r="L635" s="196"/>
      <c r="M635" s="196"/>
      <c r="N635" s="196"/>
      <c r="O635" s="197"/>
      <c r="P635" s="197"/>
      <c r="Q635" s="197"/>
      <c r="R635" s="197"/>
      <c r="S635" s="197"/>
      <c r="T635" s="197"/>
      <c r="U635" s="198"/>
      <c r="V635" s="257"/>
      <c r="W635" s="258"/>
      <c r="X635" s="200"/>
      <c r="Y635" s="43"/>
      <c r="Z635" s="199"/>
      <c r="AA635" s="199"/>
      <c r="AB635" s="199"/>
      <c r="AC635" s="199"/>
      <c r="AD635" s="199"/>
      <c r="AE635" s="43"/>
      <c r="AF635" s="199"/>
      <c r="AG635" s="196"/>
      <c r="AH635" s="201"/>
      <c r="AI635" s="201"/>
      <c r="AJ635" s="201"/>
      <c r="AK635" s="43"/>
      <c r="AL635" s="43"/>
      <c r="AM635" s="43"/>
      <c r="AN635" s="64"/>
      <c r="AO635" s="64"/>
      <c r="AP635" s="202"/>
      <c r="AQ635" s="202"/>
      <c r="AR635" s="64"/>
    </row>
    <row r="636" spans="1:44" ht="15.75" customHeight="1" x14ac:dyDescent="0.2">
      <c r="A636" s="43"/>
      <c r="B636" s="43"/>
      <c r="C636" s="43"/>
      <c r="D636" s="43"/>
      <c r="E636" s="43"/>
      <c r="F636" s="43"/>
      <c r="G636" s="194"/>
      <c r="H636" s="194"/>
      <c r="I636" s="194"/>
      <c r="J636" s="196"/>
      <c r="K636" s="196"/>
      <c r="L636" s="196"/>
      <c r="M636" s="196"/>
      <c r="N636" s="196"/>
      <c r="O636" s="197"/>
      <c r="P636" s="197"/>
      <c r="Q636" s="197"/>
      <c r="R636" s="197"/>
      <c r="S636" s="197"/>
      <c r="T636" s="197"/>
      <c r="U636" s="198"/>
      <c r="V636" s="257"/>
      <c r="W636" s="258"/>
      <c r="X636" s="200"/>
      <c r="Y636" s="43"/>
      <c r="Z636" s="199"/>
      <c r="AA636" s="199"/>
      <c r="AB636" s="199"/>
      <c r="AC636" s="199"/>
      <c r="AD636" s="199"/>
      <c r="AE636" s="43"/>
      <c r="AF636" s="199"/>
      <c r="AG636" s="196"/>
      <c r="AH636" s="201"/>
      <c r="AI636" s="201"/>
      <c r="AJ636" s="201"/>
      <c r="AK636" s="43"/>
      <c r="AL636" s="43"/>
      <c r="AM636" s="43"/>
      <c r="AN636" s="64"/>
      <c r="AO636" s="64"/>
      <c r="AP636" s="202"/>
      <c r="AQ636" s="202"/>
      <c r="AR636" s="64"/>
    </row>
    <row r="637" spans="1:44" ht="15.75" customHeight="1" x14ac:dyDescent="0.2">
      <c r="A637" s="43"/>
      <c r="B637" s="43"/>
      <c r="C637" s="43"/>
      <c r="D637" s="43"/>
      <c r="E637" s="43"/>
      <c r="F637" s="43"/>
      <c r="G637" s="194"/>
      <c r="H637" s="194"/>
      <c r="I637" s="194"/>
      <c r="J637" s="196"/>
      <c r="K637" s="196"/>
      <c r="L637" s="196"/>
      <c r="M637" s="196"/>
      <c r="N637" s="196"/>
      <c r="O637" s="197"/>
      <c r="P637" s="197"/>
      <c r="Q637" s="197"/>
      <c r="R637" s="197"/>
      <c r="S637" s="197"/>
      <c r="T637" s="197"/>
      <c r="U637" s="198"/>
      <c r="V637" s="257"/>
      <c r="W637" s="258"/>
      <c r="X637" s="200"/>
      <c r="Y637" s="43"/>
      <c r="Z637" s="199"/>
      <c r="AA637" s="199"/>
      <c r="AB637" s="199"/>
      <c r="AC637" s="199"/>
      <c r="AD637" s="199"/>
      <c r="AE637" s="43"/>
      <c r="AF637" s="199"/>
      <c r="AG637" s="196"/>
      <c r="AH637" s="201"/>
      <c r="AI637" s="201"/>
      <c r="AJ637" s="201"/>
      <c r="AK637" s="43"/>
      <c r="AL637" s="43"/>
      <c r="AM637" s="43"/>
      <c r="AN637" s="64"/>
      <c r="AO637" s="64"/>
      <c r="AP637" s="202"/>
      <c r="AQ637" s="202"/>
      <c r="AR637" s="64"/>
    </row>
    <row r="638" spans="1:44" ht="15.75" customHeight="1" x14ac:dyDescent="0.2">
      <c r="A638" s="43"/>
      <c r="B638" s="43"/>
      <c r="C638" s="43"/>
      <c r="D638" s="43"/>
      <c r="E638" s="43"/>
      <c r="F638" s="43"/>
      <c r="G638" s="194"/>
      <c r="H638" s="194"/>
      <c r="I638" s="194"/>
      <c r="J638" s="196"/>
      <c r="K638" s="196"/>
      <c r="L638" s="196"/>
      <c r="M638" s="196"/>
      <c r="N638" s="196"/>
      <c r="O638" s="197"/>
      <c r="P638" s="197"/>
      <c r="Q638" s="197"/>
      <c r="R638" s="197"/>
      <c r="S638" s="197"/>
      <c r="T638" s="197"/>
      <c r="U638" s="198"/>
      <c r="V638" s="257"/>
      <c r="W638" s="258"/>
      <c r="X638" s="200"/>
      <c r="Y638" s="43"/>
      <c r="Z638" s="199"/>
      <c r="AA638" s="199"/>
      <c r="AB638" s="199"/>
      <c r="AC638" s="199"/>
      <c r="AD638" s="199"/>
      <c r="AE638" s="43"/>
      <c r="AF638" s="199"/>
      <c r="AG638" s="196"/>
      <c r="AH638" s="201"/>
      <c r="AI638" s="201"/>
      <c r="AJ638" s="201"/>
      <c r="AK638" s="43"/>
      <c r="AL638" s="43"/>
      <c r="AM638" s="43"/>
      <c r="AN638" s="64"/>
      <c r="AO638" s="64"/>
      <c r="AP638" s="202"/>
      <c r="AQ638" s="202"/>
      <c r="AR638" s="64"/>
    </row>
    <row r="639" spans="1:44" ht="15.75" customHeight="1" x14ac:dyDescent="0.2">
      <c r="A639" s="43"/>
      <c r="B639" s="43"/>
      <c r="C639" s="43"/>
      <c r="D639" s="43"/>
      <c r="E639" s="43"/>
      <c r="F639" s="43"/>
      <c r="G639" s="194"/>
      <c r="H639" s="194"/>
      <c r="I639" s="194"/>
      <c r="J639" s="196"/>
      <c r="K639" s="196"/>
      <c r="L639" s="196"/>
      <c r="M639" s="196"/>
      <c r="N639" s="196"/>
      <c r="O639" s="197"/>
      <c r="P639" s="197"/>
      <c r="Q639" s="197"/>
      <c r="R639" s="197"/>
      <c r="S639" s="197"/>
      <c r="T639" s="197"/>
      <c r="U639" s="198"/>
      <c r="V639" s="257"/>
      <c r="W639" s="258"/>
      <c r="X639" s="200"/>
      <c r="Y639" s="43"/>
      <c r="Z639" s="199"/>
      <c r="AA639" s="199"/>
      <c r="AB639" s="199"/>
      <c r="AC639" s="199"/>
      <c r="AD639" s="199"/>
      <c r="AE639" s="43"/>
      <c r="AF639" s="199"/>
      <c r="AG639" s="196"/>
      <c r="AH639" s="201"/>
      <c r="AI639" s="201"/>
      <c r="AJ639" s="201"/>
      <c r="AK639" s="43"/>
      <c r="AL639" s="43"/>
      <c r="AM639" s="43"/>
      <c r="AN639" s="64"/>
      <c r="AO639" s="64"/>
      <c r="AP639" s="202"/>
      <c r="AQ639" s="202"/>
      <c r="AR639" s="64"/>
    </row>
    <row r="640" spans="1:44" ht="15.75" customHeight="1" x14ac:dyDescent="0.2">
      <c r="A640" s="43"/>
      <c r="B640" s="43"/>
      <c r="C640" s="43"/>
      <c r="D640" s="43"/>
      <c r="E640" s="43"/>
      <c r="F640" s="43"/>
      <c r="G640" s="194"/>
      <c r="H640" s="194"/>
      <c r="I640" s="194"/>
      <c r="J640" s="196"/>
      <c r="K640" s="196"/>
      <c r="L640" s="196"/>
      <c r="M640" s="196"/>
      <c r="N640" s="196"/>
      <c r="O640" s="197"/>
      <c r="P640" s="197"/>
      <c r="Q640" s="197"/>
      <c r="R640" s="197"/>
      <c r="S640" s="197"/>
      <c r="T640" s="197"/>
      <c r="U640" s="198"/>
      <c r="V640" s="257"/>
      <c r="W640" s="258"/>
      <c r="X640" s="200"/>
      <c r="Y640" s="43"/>
      <c r="Z640" s="199"/>
      <c r="AA640" s="199"/>
      <c r="AB640" s="199"/>
      <c r="AC640" s="199"/>
      <c r="AD640" s="199"/>
      <c r="AE640" s="43"/>
      <c r="AF640" s="199"/>
      <c r="AG640" s="196"/>
      <c r="AH640" s="201"/>
      <c r="AI640" s="201"/>
      <c r="AJ640" s="201"/>
      <c r="AK640" s="43"/>
      <c r="AL640" s="43"/>
      <c r="AM640" s="43"/>
      <c r="AN640" s="64"/>
      <c r="AO640" s="64"/>
      <c r="AP640" s="202"/>
      <c r="AQ640" s="202"/>
      <c r="AR640" s="64"/>
    </row>
    <row r="641" spans="1:44" ht="15.75" customHeight="1" x14ac:dyDescent="0.2">
      <c r="A641" s="43"/>
      <c r="B641" s="43"/>
      <c r="C641" s="43"/>
      <c r="D641" s="43"/>
      <c r="E641" s="43"/>
      <c r="F641" s="43"/>
      <c r="G641" s="194"/>
      <c r="H641" s="194"/>
      <c r="I641" s="194"/>
      <c r="J641" s="196"/>
      <c r="K641" s="196"/>
      <c r="L641" s="196"/>
      <c r="M641" s="196"/>
      <c r="N641" s="196"/>
      <c r="O641" s="197"/>
      <c r="P641" s="197"/>
      <c r="Q641" s="197"/>
      <c r="R641" s="197"/>
      <c r="S641" s="197"/>
      <c r="T641" s="197"/>
      <c r="U641" s="198"/>
      <c r="V641" s="257"/>
      <c r="W641" s="258"/>
      <c r="X641" s="200"/>
      <c r="Y641" s="43"/>
      <c r="Z641" s="199"/>
      <c r="AA641" s="199"/>
      <c r="AB641" s="199"/>
      <c r="AC641" s="199"/>
      <c r="AD641" s="199"/>
      <c r="AE641" s="43"/>
      <c r="AF641" s="199"/>
      <c r="AG641" s="196"/>
      <c r="AH641" s="201"/>
      <c r="AI641" s="201"/>
      <c r="AJ641" s="201"/>
      <c r="AK641" s="43"/>
      <c r="AL641" s="43"/>
      <c r="AM641" s="43"/>
      <c r="AN641" s="64"/>
      <c r="AO641" s="64"/>
      <c r="AP641" s="202"/>
      <c r="AQ641" s="202"/>
      <c r="AR641" s="64"/>
    </row>
    <row r="642" spans="1:44" ht="15.75" customHeight="1" x14ac:dyDescent="0.2">
      <c r="A642" s="43"/>
      <c r="B642" s="43"/>
      <c r="C642" s="43"/>
      <c r="D642" s="43"/>
      <c r="E642" s="43"/>
      <c r="F642" s="43"/>
      <c r="G642" s="194"/>
      <c r="H642" s="194"/>
      <c r="I642" s="194"/>
      <c r="J642" s="196"/>
      <c r="K642" s="196"/>
      <c r="L642" s="196"/>
      <c r="M642" s="196"/>
      <c r="N642" s="196"/>
      <c r="O642" s="197"/>
      <c r="P642" s="197"/>
      <c r="Q642" s="197"/>
      <c r="R642" s="197"/>
      <c r="S642" s="197"/>
      <c r="T642" s="197"/>
      <c r="U642" s="198"/>
      <c r="V642" s="257"/>
      <c r="W642" s="258"/>
      <c r="X642" s="200"/>
      <c r="Y642" s="43"/>
      <c r="Z642" s="199"/>
      <c r="AA642" s="199"/>
      <c r="AB642" s="199"/>
      <c r="AC642" s="199"/>
      <c r="AD642" s="199"/>
      <c r="AE642" s="43"/>
      <c r="AF642" s="199"/>
      <c r="AG642" s="196"/>
      <c r="AH642" s="201"/>
      <c r="AI642" s="201"/>
      <c r="AJ642" s="201"/>
      <c r="AK642" s="43"/>
      <c r="AL642" s="43"/>
      <c r="AM642" s="43"/>
      <c r="AN642" s="64"/>
      <c r="AO642" s="64"/>
      <c r="AP642" s="202"/>
      <c r="AQ642" s="202"/>
      <c r="AR642" s="64"/>
    </row>
    <row r="643" spans="1:44" ht="15.75" customHeight="1" x14ac:dyDescent="0.2">
      <c r="A643" s="43"/>
      <c r="B643" s="43"/>
      <c r="C643" s="43"/>
      <c r="D643" s="43"/>
      <c r="E643" s="43"/>
      <c r="F643" s="43"/>
      <c r="G643" s="194"/>
      <c r="H643" s="194"/>
      <c r="I643" s="194"/>
      <c r="J643" s="196"/>
      <c r="K643" s="196"/>
      <c r="L643" s="196"/>
      <c r="M643" s="196"/>
      <c r="N643" s="196"/>
      <c r="O643" s="197"/>
      <c r="P643" s="197"/>
      <c r="Q643" s="197"/>
      <c r="R643" s="197"/>
      <c r="S643" s="197"/>
      <c r="T643" s="197"/>
      <c r="U643" s="198"/>
      <c r="V643" s="257"/>
      <c r="W643" s="258"/>
      <c r="X643" s="200"/>
      <c r="Y643" s="43"/>
      <c r="Z643" s="199"/>
      <c r="AA643" s="199"/>
      <c r="AB643" s="199"/>
      <c r="AC643" s="199"/>
      <c r="AD643" s="199"/>
      <c r="AE643" s="43"/>
      <c r="AF643" s="199"/>
      <c r="AG643" s="196"/>
      <c r="AH643" s="201"/>
      <c r="AI643" s="201"/>
      <c r="AJ643" s="201"/>
      <c r="AK643" s="43"/>
      <c r="AL643" s="43"/>
      <c r="AM643" s="43"/>
      <c r="AN643" s="64"/>
      <c r="AO643" s="64"/>
      <c r="AP643" s="202"/>
      <c r="AQ643" s="202"/>
      <c r="AR643" s="64"/>
    </row>
    <row r="644" spans="1:44" ht="15.75" customHeight="1" x14ac:dyDescent="0.2">
      <c r="A644" s="43"/>
      <c r="B644" s="43"/>
      <c r="C644" s="43"/>
      <c r="D644" s="43"/>
      <c r="E644" s="43"/>
      <c r="F644" s="43"/>
      <c r="G644" s="194"/>
      <c r="H644" s="194"/>
      <c r="I644" s="194"/>
      <c r="J644" s="196"/>
      <c r="K644" s="196"/>
      <c r="L644" s="196"/>
      <c r="M644" s="196"/>
      <c r="N644" s="196"/>
      <c r="O644" s="197"/>
      <c r="P644" s="197"/>
      <c r="Q644" s="197"/>
      <c r="R644" s="197"/>
      <c r="S644" s="197"/>
      <c r="T644" s="197"/>
      <c r="U644" s="198"/>
      <c r="V644" s="257"/>
      <c r="W644" s="258"/>
      <c r="X644" s="200"/>
      <c r="Y644" s="43"/>
      <c r="Z644" s="199"/>
      <c r="AA644" s="199"/>
      <c r="AB644" s="199"/>
      <c r="AC644" s="199"/>
      <c r="AD644" s="199"/>
      <c r="AE644" s="43"/>
      <c r="AF644" s="199"/>
      <c r="AG644" s="196"/>
      <c r="AH644" s="201"/>
      <c r="AI644" s="201"/>
      <c r="AJ644" s="201"/>
      <c r="AK644" s="43"/>
      <c r="AL644" s="43"/>
      <c r="AM644" s="43"/>
      <c r="AN644" s="64"/>
      <c r="AO644" s="64"/>
      <c r="AP644" s="202"/>
      <c r="AQ644" s="202"/>
      <c r="AR644" s="64"/>
    </row>
    <row r="645" spans="1:44" ht="15.75" customHeight="1" x14ac:dyDescent="0.2">
      <c r="A645" s="43"/>
      <c r="B645" s="43"/>
      <c r="C645" s="43"/>
      <c r="D645" s="43"/>
      <c r="E645" s="43"/>
      <c r="F645" s="43"/>
      <c r="G645" s="194"/>
      <c r="H645" s="194"/>
      <c r="I645" s="194"/>
      <c r="J645" s="196"/>
      <c r="K645" s="196"/>
      <c r="L645" s="196"/>
      <c r="M645" s="196"/>
      <c r="N645" s="196"/>
      <c r="O645" s="197"/>
      <c r="P645" s="197"/>
      <c r="Q645" s="197"/>
      <c r="R645" s="197"/>
      <c r="S645" s="197"/>
      <c r="T645" s="197"/>
      <c r="U645" s="198"/>
      <c r="V645" s="257"/>
      <c r="W645" s="258"/>
      <c r="X645" s="200"/>
      <c r="Y645" s="43"/>
      <c r="Z645" s="199"/>
      <c r="AA645" s="199"/>
      <c r="AB645" s="199"/>
      <c r="AC645" s="199"/>
      <c r="AD645" s="199"/>
      <c r="AE645" s="43"/>
      <c r="AF645" s="199"/>
      <c r="AG645" s="196"/>
      <c r="AH645" s="201"/>
      <c r="AI645" s="201"/>
      <c r="AJ645" s="201"/>
      <c r="AK645" s="43"/>
      <c r="AL645" s="43"/>
      <c r="AM645" s="43"/>
      <c r="AN645" s="64"/>
      <c r="AO645" s="64"/>
      <c r="AP645" s="202"/>
      <c r="AQ645" s="202"/>
      <c r="AR645" s="64"/>
    </row>
    <row r="646" spans="1:44" ht="15.75" customHeight="1" x14ac:dyDescent="0.2">
      <c r="A646" s="43"/>
      <c r="B646" s="43"/>
      <c r="C646" s="43"/>
      <c r="D646" s="43"/>
      <c r="E646" s="43"/>
      <c r="F646" s="43"/>
      <c r="G646" s="194"/>
      <c r="H646" s="194"/>
      <c r="I646" s="194"/>
      <c r="J646" s="196"/>
      <c r="K646" s="196"/>
      <c r="L646" s="196"/>
      <c r="M646" s="196"/>
      <c r="N646" s="196"/>
      <c r="O646" s="197"/>
      <c r="P646" s="197"/>
      <c r="Q646" s="197"/>
      <c r="R646" s="197"/>
      <c r="S646" s="197"/>
      <c r="T646" s="197"/>
      <c r="U646" s="198"/>
      <c r="V646" s="257"/>
      <c r="W646" s="258"/>
      <c r="X646" s="200"/>
      <c r="Y646" s="43"/>
      <c r="Z646" s="199"/>
      <c r="AA646" s="199"/>
      <c r="AB646" s="199"/>
      <c r="AC646" s="199"/>
      <c r="AD646" s="199"/>
      <c r="AE646" s="43"/>
      <c r="AF646" s="199"/>
      <c r="AG646" s="196"/>
      <c r="AH646" s="201"/>
      <c r="AI646" s="201"/>
      <c r="AJ646" s="201"/>
      <c r="AK646" s="43"/>
      <c r="AL646" s="43"/>
      <c r="AM646" s="43"/>
      <c r="AN646" s="64"/>
      <c r="AO646" s="64"/>
      <c r="AP646" s="202"/>
      <c r="AQ646" s="202"/>
      <c r="AR646" s="64"/>
    </row>
    <row r="647" spans="1:44" ht="15.75" customHeight="1" x14ac:dyDescent="0.2">
      <c r="A647" s="43"/>
      <c r="B647" s="43"/>
      <c r="C647" s="43"/>
      <c r="D647" s="43"/>
      <c r="E647" s="43"/>
      <c r="F647" s="43"/>
      <c r="G647" s="194"/>
      <c r="H647" s="194"/>
      <c r="I647" s="194"/>
      <c r="J647" s="196"/>
      <c r="K647" s="196"/>
      <c r="L647" s="196"/>
      <c r="M647" s="196"/>
      <c r="N647" s="196"/>
      <c r="O647" s="197"/>
      <c r="P647" s="197"/>
      <c r="Q647" s="197"/>
      <c r="R647" s="197"/>
      <c r="S647" s="197"/>
      <c r="T647" s="197"/>
      <c r="U647" s="198"/>
      <c r="V647" s="257"/>
      <c r="W647" s="258"/>
      <c r="X647" s="200"/>
      <c r="Y647" s="43"/>
      <c r="Z647" s="199"/>
      <c r="AA647" s="199"/>
      <c r="AB647" s="199"/>
      <c r="AC647" s="199"/>
      <c r="AD647" s="199"/>
      <c r="AE647" s="43"/>
      <c r="AF647" s="199"/>
      <c r="AG647" s="196"/>
      <c r="AH647" s="201"/>
      <c r="AI647" s="201"/>
      <c r="AJ647" s="201"/>
      <c r="AK647" s="43"/>
      <c r="AL647" s="43"/>
      <c r="AM647" s="43"/>
      <c r="AN647" s="64"/>
      <c r="AO647" s="64"/>
      <c r="AP647" s="202"/>
      <c r="AQ647" s="202"/>
      <c r="AR647" s="64"/>
    </row>
    <row r="648" spans="1:44" ht="15.75" customHeight="1" x14ac:dyDescent="0.2">
      <c r="A648" s="43"/>
      <c r="B648" s="43"/>
      <c r="C648" s="43"/>
      <c r="D648" s="43"/>
      <c r="E648" s="43"/>
      <c r="F648" s="43"/>
      <c r="G648" s="194"/>
      <c r="H648" s="194"/>
      <c r="I648" s="194"/>
      <c r="J648" s="196"/>
      <c r="K648" s="196"/>
      <c r="L648" s="196"/>
      <c r="M648" s="196"/>
      <c r="N648" s="196"/>
      <c r="O648" s="197"/>
      <c r="P648" s="197"/>
      <c r="Q648" s="197"/>
      <c r="R648" s="197"/>
      <c r="S648" s="197"/>
      <c r="T648" s="197"/>
      <c r="U648" s="198"/>
      <c r="V648" s="257"/>
      <c r="W648" s="258"/>
      <c r="X648" s="200"/>
      <c r="Y648" s="43"/>
      <c r="Z648" s="199"/>
      <c r="AA648" s="199"/>
      <c r="AB648" s="199"/>
      <c r="AC648" s="199"/>
      <c r="AD648" s="199"/>
      <c r="AE648" s="43"/>
      <c r="AF648" s="199"/>
      <c r="AG648" s="196"/>
      <c r="AH648" s="201"/>
      <c r="AI648" s="201"/>
      <c r="AJ648" s="201"/>
      <c r="AK648" s="43"/>
      <c r="AL648" s="43"/>
      <c r="AM648" s="43"/>
      <c r="AN648" s="64"/>
      <c r="AO648" s="64"/>
      <c r="AP648" s="202"/>
      <c r="AQ648" s="202"/>
      <c r="AR648" s="64"/>
    </row>
    <row r="649" spans="1:44" ht="15.75" customHeight="1" x14ac:dyDescent="0.2">
      <c r="A649" s="43"/>
      <c r="B649" s="43"/>
      <c r="C649" s="43"/>
      <c r="D649" s="43"/>
      <c r="E649" s="43"/>
      <c r="F649" s="43"/>
      <c r="G649" s="194"/>
      <c r="H649" s="194"/>
      <c r="I649" s="194"/>
      <c r="J649" s="196"/>
      <c r="K649" s="196"/>
      <c r="L649" s="196"/>
      <c r="M649" s="196"/>
      <c r="N649" s="196"/>
      <c r="O649" s="197"/>
      <c r="P649" s="197"/>
      <c r="Q649" s="197"/>
      <c r="R649" s="197"/>
      <c r="S649" s="197"/>
      <c r="T649" s="197"/>
      <c r="U649" s="198"/>
      <c r="V649" s="257"/>
      <c r="W649" s="258"/>
      <c r="X649" s="200"/>
      <c r="Y649" s="43"/>
      <c r="Z649" s="199"/>
      <c r="AA649" s="199"/>
      <c r="AB649" s="199"/>
      <c r="AC649" s="199"/>
      <c r="AD649" s="199"/>
      <c r="AE649" s="43"/>
      <c r="AF649" s="199"/>
      <c r="AG649" s="196"/>
      <c r="AH649" s="201"/>
      <c r="AI649" s="201"/>
      <c r="AJ649" s="201"/>
      <c r="AK649" s="43"/>
      <c r="AL649" s="43"/>
      <c r="AM649" s="43"/>
      <c r="AN649" s="64"/>
      <c r="AO649" s="64"/>
      <c r="AP649" s="202"/>
      <c r="AQ649" s="202"/>
      <c r="AR649" s="64"/>
    </row>
    <row r="650" spans="1:44" ht="15.75" customHeight="1" x14ac:dyDescent="0.2">
      <c r="A650" s="43"/>
      <c r="B650" s="43"/>
      <c r="C650" s="43"/>
      <c r="D650" s="43"/>
      <c r="E650" s="43"/>
      <c r="F650" s="43"/>
      <c r="G650" s="194"/>
      <c r="H650" s="194"/>
      <c r="I650" s="194"/>
      <c r="J650" s="196"/>
      <c r="K650" s="196"/>
      <c r="L650" s="196"/>
      <c r="M650" s="196"/>
      <c r="N650" s="196"/>
      <c r="O650" s="197"/>
      <c r="P650" s="197"/>
      <c r="Q650" s="197"/>
      <c r="R650" s="197"/>
      <c r="S650" s="197"/>
      <c r="T650" s="197"/>
      <c r="U650" s="198"/>
      <c r="V650" s="257"/>
      <c r="W650" s="258"/>
      <c r="X650" s="200"/>
      <c r="Y650" s="43"/>
      <c r="Z650" s="199"/>
      <c r="AA650" s="199"/>
      <c r="AB650" s="199"/>
      <c r="AC650" s="199"/>
      <c r="AD650" s="199"/>
      <c r="AE650" s="43"/>
      <c r="AF650" s="199"/>
      <c r="AG650" s="196"/>
      <c r="AH650" s="201"/>
      <c r="AI650" s="201"/>
      <c r="AJ650" s="201"/>
      <c r="AK650" s="43"/>
      <c r="AL650" s="43"/>
      <c r="AM650" s="43"/>
      <c r="AN650" s="64"/>
      <c r="AO650" s="64"/>
      <c r="AP650" s="202"/>
      <c r="AQ650" s="202"/>
      <c r="AR650" s="64"/>
    </row>
    <row r="651" spans="1:44" ht="15.75" customHeight="1" x14ac:dyDescent="0.2">
      <c r="A651" s="43"/>
      <c r="B651" s="43"/>
      <c r="C651" s="43"/>
      <c r="D651" s="43"/>
      <c r="E651" s="43"/>
      <c r="F651" s="43"/>
      <c r="G651" s="194"/>
      <c r="H651" s="194"/>
      <c r="I651" s="194"/>
      <c r="J651" s="196"/>
      <c r="K651" s="196"/>
      <c r="L651" s="196"/>
      <c r="M651" s="196"/>
      <c r="N651" s="196"/>
      <c r="O651" s="197"/>
      <c r="P651" s="197"/>
      <c r="Q651" s="197"/>
      <c r="R651" s="197"/>
      <c r="S651" s="197"/>
      <c r="T651" s="197"/>
      <c r="U651" s="198"/>
      <c r="V651" s="257"/>
      <c r="W651" s="258"/>
      <c r="X651" s="200"/>
      <c r="Y651" s="43"/>
      <c r="Z651" s="199"/>
      <c r="AA651" s="199"/>
      <c r="AB651" s="199"/>
      <c r="AC651" s="199"/>
      <c r="AD651" s="199"/>
      <c r="AE651" s="43"/>
      <c r="AF651" s="199"/>
      <c r="AG651" s="196"/>
      <c r="AH651" s="201"/>
      <c r="AI651" s="201"/>
      <c r="AJ651" s="201"/>
      <c r="AK651" s="43"/>
      <c r="AL651" s="43"/>
      <c r="AM651" s="43"/>
      <c r="AN651" s="64"/>
      <c r="AO651" s="64"/>
      <c r="AP651" s="202"/>
      <c r="AQ651" s="202"/>
      <c r="AR651" s="64"/>
    </row>
    <row r="652" spans="1:44" ht="15.75" customHeight="1" x14ac:dyDescent="0.2">
      <c r="A652" s="43"/>
      <c r="B652" s="43"/>
      <c r="C652" s="43"/>
      <c r="D652" s="43"/>
      <c r="E652" s="43"/>
      <c r="F652" s="43"/>
      <c r="G652" s="194"/>
      <c r="H652" s="194"/>
      <c r="I652" s="194"/>
      <c r="J652" s="196"/>
      <c r="K652" s="196"/>
      <c r="L652" s="196"/>
      <c r="M652" s="196"/>
      <c r="N652" s="196"/>
      <c r="O652" s="197"/>
      <c r="P652" s="197"/>
      <c r="Q652" s="197"/>
      <c r="R652" s="197"/>
      <c r="S652" s="197"/>
      <c r="T652" s="197"/>
      <c r="U652" s="198"/>
      <c r="V652" s="257"/>
      <c r="W652" s="258"/>
      <c r="X652" s="200"/>
      <c r="Y652" s="43"/>
      <c r="Z652" s="199"/>
      <c r="AA652" s="199"/>
      <c r="AB652" s="199"/>
      <c r="AC652" s="199"/>
      <c r="AD652" s="199"/>
      <c r="AE652" s="43"/>
      <c r="AF652" s="199"/>
      <c r="AG652" s="196"/>
      <c r="AH652" s="201"/>
      <c r="AI652" s="201"/>
      <c r="AJ652" s="201"/>
      <c r="AK652" s="43"/>
      <c r="AL652" s="43"/>
      <c r="AM652" s="43"/>
      <c r="AN652" s="64"/>
      <c r="AO652" s="64"/>
      <c r="AP652" s="202"/>
      <c r="AQ652" s="202"/>
      <c r="AR652" s="64"/>
    </row>
    <row r="653" spans="1:44" ht="15.75" customHeight="1" x14ac:dyDescent="0.2">
      <c r="A653" s="43"/>
      <c r="B653" s="43"/>
      <c r="C653" s="43"/>
      <c r="D653" s="43"/>
      <c r="E653" s="43"/>
      <c r="F653" s="43"/>
      <c r="G653" s="194"/>
      <c r="H653" s="194"/>
      <c r="I653" s="194"/>
      <c r="J653" s="196"/>
      <c r="K653" s="196"/>
      <c r="L653" s="196"/>
      <c r="M653" s="196"/>
      <c r="N653" s="196"/>
      <c r="O653" s="197"/>
      <c r="P653" s="197"/>
      <c r="Q653" s="197"/>
      <c r="R653" s="197"/>
      <c r="S653" s="197"/>
      <c r="T653" s="197"/>
      <c r="U653" s="198"/>
      <c r="V653" s="257"/>
      <c r="W653" s="258"/>
      <c r="X653" s="200"/>
      <c r="Y653" s="43"/>
      <c r="Z653" s="199"/>
      <c r="AA653" s="199"/>
      <c r="AB653" s="199"/>
      <c r="AC653" s="199"/>
      <c r="AD653" s="199"/>
      <c r="AE653" s="43"/>
      <c r="AF653" s="199"/>
      <c r="AG653" s="196"/>
      <c r="AH653" s="201"/>
      <c r="AI653" s="201"/>
      <c r="AJ653" s="201"/>
      <c r="AK653" s="43"/>
      <c r="AL653" s="43"/>
      <c r="AM653" s="43"/>
      <c r="AN653" s="64"/>
      <c r="AO653" s="64"/>
      <c r="AP653" s="202"/>
      <c r="AQ653" s="202"/>
      <c r="AR653" s="64"/>
    </row>
    <row r="654" spans="1:44" ht="15.75" customHeight="1" x14ac:dyDescent="0.2">
      <c r="A654" s="43"/>
      <c r="B654" s="43"/>
      <c r="C654" s="43"/>
      <c r="D654" s="43"/>
      <c r="E654" s="43"/>
      <c r="F654" s="43"/>
      <c r="G654" s="194"/>
      <c r="H654" s="194"/>
      <c r="I654" s="194"/>
      <c r="J654" s="196"/>
      <c r="K654" s="196"/>
      <c r="L654" s="196"/>
      <c r="M654" s="196"/>
      <c r="N654" s="196"/>
      <c r="O654" s="197"/>
      <c r="P654" s="197"/>
      <c r="Q654" s="197"/>
      <c r="R654" s="197"/>
      <c r="S654" s="197"/>
      <c r="T654" s="197"/>
      <c r="U654" s="198"/>
      <c r="V654" s="257"/>
      <c r="W654" s="258"/>
      <c r="X654" s="200"/>
      <c r="Y654" s="43"/>
      <c r="Z654" s="199"/>
      <c r="AA654" s="199"/>
      <c r="AB654" s="199"/>
      <c r="AC654" s="199"/>
      <c r="AD654" s="199"/>
      <c r="AE654" s="43"/>
      <c r="AF654" s="199"/>
      <c r="AG654" s="196"/>
      <c r="AH654" s="201"/>
      <c r="AI654" s="201"/>
      <c r="AJ654" s="201"/>
      <c r="AK654" s="43"/>
      <c r="AL654" s="43"/>
      <c r="AM654" s="43"/>
      <c r="AN654" s="64"/>
      <c r="AO654" s="64"/>
      <c r="AP654" s="202"/>
      <c r="AQ654" s="202"/>
      <c r="AR654" s="64"/>
    </row>
    <row r="655" spans="1:44" ht="15.75" customHeight="1" x14ac:dyDescent="0.2">
      <c r="A655" s="43"/>
      <c r="B655" s="43"/>
      <c r="C655" s="43"/>
      <c r="D655" s="43"/>
      <c r="E655" s="43"/>
      <c r="F655" s="43"/>
      <c r="G655" s="194"/>
      <c r="H655" s="194"/>
      <c r="I655" s="194"/>
      <c r="J655" s="196"/>
      <c r="K655" s="196"/>
      <c r="L655" s="196"/>
      <c r="M655" s="196"/>
      <c r="N655" s="196"/>
      <c r="O655" s="197"/>
      <c r="P655" s="197"/>
      <c r="Q655" s="197"/>
      <c r="R655" s="197"/>
      <c r="S655" s="197"/>
      <c r="T655" s="197"/>
      <c r="U655" s="198"/>
      <c r="V655" s="257"/>
      <c r="W655" s="258"/>
      <c r="X655" s="200"/>
      <c r="Y655" s="43"/>
      <c r="Z655" s="199"/>
      <c r="AA655" s="199"/>
      <c r="AB655" s="199"/>
      <c r="AC655" s="199"/>
      <c r="AD655" s="199"/>
      <c r="AE655" s="43"/>
      <c r="AF655" s="199"/>
      <c r="AG655" s="196"/>
      <c r="AH655" s="201"/>
      <c r="AI655" s="201"/>
      <c r="AJ655" s="201"/>
      <c r="AK655" s="43"/>
      <c r="AL655" s="43"/>
      <c r="AM655" s="43"/>
      <c r="AN655" s="64"/>
      <c r="AO655" s="64"/>
      <c r="AP655" s="202"/>
      <c r="AQ655" s="202"/>
      <c r="AR655" s="64"/>
    </row>
    <row r="656" spans="1:44" ht="15.75" customHeight="1" x14ac:dyDescent="0.2">
      <c r="A656" s="43"/>
      <c r="B656" s="43"/>
      <c r="C656" s="43"/>
      <c r="D656" s="43"/>
      <c r="E656" s="43"/>
      <c r="F656" s="43"/>
      <c r="G656" s="194"/>
      <c r="H656" s="194"/>
      <c r="I656" s="194"/>
      <c r="J656" s="196"/>
      <c r="K656" s="196"/>
      <c r="L656" s="196"/>
      <c r="M656" s="196"/>
      <c r="N656" s="196"/>
      <c r="O656" s="197"/>
      <c r="P656" s="197"/>
      <c r="Q656" s="197"/>
      <c r="R656" s="197"/>
      <c r="S656" s="197"/>
      <c r="T656" s="197"/>
      <c r="U656" s="198"/>
      <c r="V656" s="257"/>
      <c r="W656" s="258"/>
      <c r="X656" s="200"/>
      <c r="Y656" s="43"/>
      <c r="Z656" s="199"/>
      <c r="AA656" s="199"/>
      <c r="AB656" s="199"/>
      <c r="AC656" s="199"/>
      <c r="AD656" s="199"/>
      <c r="AE656" s="43"/>
      <c r="AF656" s="199"/>
      <c r="AG656" s="196"/>
      <c r="AH656" s="201"/>
      <c r="AI656" s="201"/>
      <c r="AJ656" s="201"/>
      <c r="AK656" s="43"/>
      <c r="AL656" s="43"/>
      <c r="AM656" s="43"/>
      <c r="AN656" s="64"/>
      <c r="AO656" s="64"/>
      <c r="AP656" s="202"/>
      <c r="AQ656" s="202"/>
      <c r="AR656" s="64"/>
    </row>
    <row r="657" spans="1:44" ht="15.75" customHeight="1" x14ac:dyDescent="0.2">
      <c r="A657" s="43"/>
      <c r="B657" s="43"/>
      <c r="C657" s="43"/>
      <c r="D657" s="43"/>
      <c r="E657" s="43"/>
      <c r="F657" s="43"/>
      <c r="G657" s="194"/>
      <c r="H657" s="194"/>
      <c r="I657" s="194"/>
      <c r="J657" s="196"/>
      <c r="K657" s="196"/>
      <c r="L657" s="196"/>
      <c r="M657" s="196"/>
      <c r="N657" s="196"/>
      <c r="O657" s="197"/>
      <c r="P657" s="197"/>
      <c r="Q657" s="197"/>
      <c r="R657" s="197"/>
      <c r="S657" s="197"/>
      <c r="T657" s="197"/>
      <c r="U657" s="198"/>
      <c r="V657" s="257"/>
      <c r="W657" s="258"/>
      <c r="X657" s="200"/>
      <c r="Y657" s="43"/>
      <c r="Z657" s="199"/>
      <c r="AA657" s="199"/>
      <c r="AB657" s="199"/>
      <c r="AC657" s="199"/>
      <c r="AD657" s="199"/>
      <c r="AE657" s="43"/>
      <c r="AF657" s="199"/>
      <c r="AG657" s="196"/>
      <c r="AH657" s="201"/>
      <c r="AI657" s="201"/>
      <c r="AJ657" s="201"/>
      <c r="AK657" s="43"/>
      <c r="AL657" s="43"/>
      <c r="AM657" s="43"/>
      <c r="AN657" s="64"/>
      <c r="AO657" s="64"/>
      <c r="AP657" s="202"/>
      <c r="AQ657" s="202"/>
      <c r="AR657" s="64"/>
    </row>
    <row r="658" spans="1:44" ht="15.75" customHeight="1" x14ac:dyDescent="0.2">
      <c r="A658" s="43"/>
      <c r="B658" s="43"/>
      <c r="C658" s="43"/>
      <c r="D658" s="43"/>
      <c r="E658" s="43"/>
      <c r="F658" s="43"/>
      <c r="G658" s="194"/>
      <c r="H658" s="194"/>
      <c r="I658" s="194"/>
      <c r="J658" s="196"/>
      <c r="K658" s="196"/>
      <c r="L658" s="196"/>
      <c r="M658" s="196"/>
      <c r="N658" s="196"/>
      <c r="O658" s="197"/>
      <c r="P658" s="197"/>
      <c r="Q658" s="197"/>
      <c r="R658" s="197"/>
      <c r="S658" s="197"/>
      <c r="T658" s="197"/>
      <c r="U658" s="198"/>
      <c r="V658" s="257"/>
      <c r="W658" s="258"/>
      <c r="X658" s="200"/>
      <c r="Y658" s="43"/>
      <c r="Z658" s="199"/>
      <c r="AA658" s="199"/>
      <c r="AB658" s="199"/>
      <c r="AC658" s="199"/>
      <c r="AD658" s="199"/>
      <c r="AE658" s="43"/>
      <c r="AF658" s="199"/>
      <c r="AG658" s="196"/>
      <c r="AH658" s="201"/>
      <c r="AI658" s="201"/>
      <c r="AJ658" s="201"/>
      <c r="AK658" s="43"/>
      <c r="AL658" s="43"/>
      <c r="AM658" s="43"/>
      <c r="AN658" s="64"/>
      <c r="AO658" s="64"/>
      <c r="AP658" s="202"/>
      <c r="AQ658" s="202"/>
      <c r="AR658" s="64"/>
    </row>
    <row r="659" spans="1:44" ht="15.75" customHeight="1" x14ac:dyDescent="0.2">
      <c r="A659" s="43"/>
      <c r="B659" s="43"/>
      <c r="C659" s="43"/>
      <c r="D659" s="43"/>
      <c r="E659" s="43"/>
      <c r="F659" s="43"/>
      <c r="G659" s="194"/>
      <c r="H659" s="194"/>
      <c r="I659" s="194"/>
      <c r="J659" s="196"/>
      <c r="K659" s="196"/>
      <c r="L659" s="196"/>
      <c r="M659" s="196"/>
      <c r="N659" s="196"/>
      <c r="O659" s="197"/>
      <c r="P659" s="197"/>
      <c r="Q659" s="197"/>
      <c r="R659" s="197"/>
      <c r="S659" s="197"/>
      <c r="T659" s="197"/>
      <c r="U659" s="198"/>
      <c r="V659" s="257"/>
      <c r="W659" s="258"/>
      <c r="X659" s="200"/>
      <c r="Y659" s="43"/>
      <c r="Z659" s="199"/>
      <c r="AA659" s="199"/>
      <c r="AB659" s="199"/>
      <c r="AC659" s="199"/>
      <c r="AD659" s="199"/>
      <c r="AE659" s="43"/>
      <c r="AF659" s="199"/>
      <c r="AG659" s="196"/>
      <c r="AH659" s="201"/>
      <c r="AI659" s="201"/>
      <c r="AJ659" s="201"/>
      <c r="AK659" s="43"/>
      <c r="AL659" s="43"/>
      <c r="AM659" s="43"/>
      <c r="AN659" s="64"/>
      <c r="AO659" s="64"/>
      <c r="AP659" s="202"/>
      <c r="AQ659" s="202"/>
      <c r="AR659" s="64"/>
    </row>
    <row r="660" spans="1:44" ht="15.75" customHeight="1" x14ac:dyDescent="0.2">
      <c r="A660" s="43"/>
      <c r="B660" s="43"/>
      <c r="C660" s="43"/>
      <c r="D660" s="43"/>
      <c r="E660" s="43"/>
      <c r="F660" s="43"/>
      <c r="G660" s="194"/>
      <c r="H660" s="194"/>
      <c r="I660" s="194"/>
      <c r="J660" s="196"/>
      <c r="K660" s="196"/>
      <c r="L660" s="196"/>
      <c r="M660" s="196"/>
      <c r="N660" s="196"/>
      <c r="O660" s="197"/>
      <c r="P660" s="197"/>
      <c r="Q660" s="197"/>
      <c r="R660" s="197"/>
      <c r="S660" s="197"/>
      <c r="T660" s="197"/>
      <c r="U660" s="198"/>
      <c r="V660" s="257"/>
      <c r="W660" s="258"/>
      <c r="X660" s="200"/>
      <c r="Y660" s="43"/>
      <c r="Z660" s="199"/>
      <c r="AA660" s="199"/>
      <c r="AB660" s="199"/>
      <c r="AC660" s="199"/>
      <c r="AD660" s="199"/>
      <c r="AE660" s="43"/>
      <c r="AF660" s="199"/>
      <c r="AG660" s="196"/>
      <c r="AH660" s="201"/>
      <c r="AI660" s="201"/>
      <c r="AJ660" s="201"/>
      <c r="AK660" s="43"/>
      <c r="AL660" s="43"/>
      <c r="AM660" s="43"/>
      <c r="AN660" s="64"/>
      <c r="AO660" s="64"/>
      <c r="AP660" s="202"/>
      <c r="AQ660" s="202"/>
      <c r="AR660" s="64"/>
    </row>
    <row r="661" spans="1:44" ht="15.75" customHeight="1" x14ac:dyDescent="0.2">
      <c r="A661" s="43"/>
      <c r="B661" s="43"/>
      <c r="C661" s="43"/>
      <c r="D661" s="43"/>
      <c r="E661" s="43"/>
      <c r="F661" s="43"/>
      <c r="G661" s="194"/>
      <c r="H661" s="194"/>
      <c r="I661" s="194"/>
      <c r="J661" s="196"/>
      <c r="K661" s="196"/>
      <c r="L661" s="196"/>
      <c r="M661" s="196"/>
      <c r="N661" s="196"/>
      <c r="O661" s="197"/>
      <c r="P661" s="197"/>
      <c r="Q661" s="197"/>
      <c r="R661" s="197"/>
      <c r="S661" s="197"/>
      <c r="T661" s="197"/>
      <c r="U661" s="198"/>
      <c r="V661" s="257"/>
      <c r="W661" s="258"/>
      <c r="X661" s="200"/>
      <c r="Y661" s="43"/>
      <c r="Z661" s="199"/>
      <c r="AA661" s="199"/>
      <c r="AB661" s="199"/>
      <c r="AC661" s="199"/>
      <c r="AD661" s="199"/>
      <c r="AE661" s="43"/>
      <c r="AF661" s="199"/>
      <c r="AG661" s="196"/>
      <c r="AH661" s="201"/>
      <c r="AI661" s="201"/>
      <c r="AJ661" s="201"/>
      <c r="AK661" s="43"/>
      <c r="AL661" s="43"/>
      <c r="AM661" s="43"/>
      <c r="AN661" s="64"/>
      <c r="AO661" s="64"/>
      <c r="AP661" s="202"/>
      <c r="AQ661" s="202"/>
      <c r="AR661" s="64"/>
    </row>
    <row r="662" spans="1:44" ht="15.75" customHeight="1" x14ac:dyDescent="0.2">
      <c r="A662" s="43"/>
      <c r="B662" s="43"/>
      <c r="C662" s="43"/>
      <c r="D662" s="43"/>
      <c r="E662" s="43"/>
      <c r="F662" s="43"/>
      <c r="G662" s="194"/>
      <c r="H662" s="194"/>
      <c r="I662" s="194"/>
      <c r="J662" s="196"/>
      <c r="K662" s="196"/>
      <c r="L662" s="196"/>
      <c r="M662" s="196"/>
      <c r="N662" s="196"/>
      <c r="O662" s="197"/>
      <c r="P662" s="197"/>
      <c r="Q662" s="197"/>
      <c r="R662" s="197"/>
      <c r="S662" s="197"/>
      <c r="T662" s="197"/>
      <c r="U662" s="198"/>
      <c r="V662" s="257"/>
      <c r="W662" s="258"/>
      <c r="X662" s="200"/>
      <c r="Y662" s="43"/>
      <c r="Z662" s="199"/>
      <c r="AA662" s="199"/>
      <c r="AB662" s="199"/>
      <c r="AC662" s="199"/>
      <c r="AD662" s="199"/>
      <c r="AE662" s="43"/>
      <c r="AF662" s="199"/>
      <c r="AG662" s="196"/>
      <c r="AH662" s="201"/>
      <c r="AI662" s="201"/>
      <c r="AJ662" s="201"/>
      <c r="AK662" s="43"/>
      <c r="AL662" s="43"/>
      <c r="AM662" s="43"/>
      <c r="AN662" s="64"/>
      <c r="AO662" s="64"/>
      <c r="AP662" s="202"/>
      <c r="AQ662" s="202"/>
      <c r="AR662" s="64"/>
    </row>
    <row r="663" spans="1:44" ht="15.75" customHeight="1" x14ac:dyDescent="0.2">
      <c r="A663" s="43"/>
      <c r="B663" s="43"/>
      <c r="C663" s="43"/>
      <c r="D663" s="43"/>
      <c r="E663" s="43"/>
      <c r="F663" s="43"/>
      <c r="G663" s="194"/>
      <c r="H663" s="194"/>
      <c r="I663" s="194"/>
      <c r="J663" s="196"/>
      <c r="K663" s="196"/>
      <c r="L663" s="196"/>
      <c r="M663" s="196"/>
      <c r="N663" s="196"/>
      <c r="O663" s="197"/>
      <c r="P663" s="197"/>
      <c r="Q663" s="197"/>
      <c r="R663" s="197"/>
      <c r="S663" s="197"/>
      <c r="T663" s="197"/>
      <c r="U663" s="198"/>
      <c r="V663" s="257"/>
      <c r="W663" s="258"/>
      <c r="X663" s="200"/>
      <c r="Y663" s="43"/>
      <c r="Z663" s="199"/>
      <c r="AA663" s="199"/>
      <c r="AB663" s="199"/>
      <c r="AC663" s="199"/>
      <c r="AD663" s="199"/>
      <c r="AE663" s="43"/>
      <c r="AF663" s="199"/>
      <c r="AG663" s="196"/>
      <c r="AH663" s="201"/>
      <c r="AI663" s="201"/>
      <c r="AJ663" s="201"/>
      <c r="AK663" s="43"/>
      <c r="AL663" s="43"/>
      <c r="AM663" s="43"/>
      <c r="AN663" s="64"/>
      <c r="AO663" s="64"/>
      <c r="AP663" s="202"/>
      <c r="AQ663" s="202"/>
      <c r="AR663" s="64"/>
    </row>
    <row r="664" spans="1:44" ht="15.75" customHeight="1" x14ac:dyDescent="0.2">
      <c r="A664" s="43"/>
      <c r="B664" s="43"/>
      <c r="C664" s="43"/>
      <c r="D664" s="43"/>
      <c r="E664" s="43"/>
      <c r="F664" s="43"/>
      <c r="G664" s="194"/>
      <c r="H664" s="194"/>
      <c r="I664" s="194"/>
      <c r="J664" s="196"/>
      <c r="K664" s="196"/>
      <c r="L664" s="196"/>
      <c r="M664" s="196"/>
      <c r="N664" s="196"/>
      <c r="O664" s="197"/>
      <c r="P664" s="197"/>
      <c r="Q664" s="197"/>
      <c r="R664" s="197"/>
      <c r="S664" s="197"/>
      <c r="T664" s="197"/>
      <c r="U664" s="198"/>
      <c r="V664" s="257"/>
      <c r="W664" s="258"/>
      <c r="X664" s="200"/>
      <c r="Y664" s="43"/>
      <c r="Z664" s="199"/>
      <c r="AA664" s="199"/>
      <c r="AB664" s="199"/>
      <c r="AC664" s="199"/>
      <c r="AD664" s="199"/>
      <c r="AE664" s="43"/>
      <c r="AF664" s="199"/>
      <c r="AG664" s="196"/>
      <c r="AH664" s="201"/>
      <c r="AI664" s="201"/>
      <c r="AJ664" s="201"/>
      <c r="AK664" s="43"/>
      <c r="AL664" s="43"/>
      <c r="AM664" s="43"/>
      <c r="AN664" s="64"/>
      <c r="AO664" s="64"/>
      <c r="AP664" s="202"/>
      <c r="AQ664" s="202"/>
      <c r="AR664" s="64"/>
    </row>
    <row r="665" spans="1:44" ht="15.75" customHeight="1" x14ac:dyDescent="0.2">
      <c r="A665" s="43"/>
      <c r="B665" s="43"/>
      <c r="C665" s="43"/>
      <c r="D665" s="43"/>
      <c r="E665" s="43"/>
      <c r="F665" s="43"/>
      <c r="G665" s="194"/>
      <c r="H665" s="194"/>
      <c r="I665" s="194"/>
      <c r="J665" s="196"/>
      <c r="K665" s="196"/>
      <c r="L665" s="196"/>
      <c r="M665" s="196"/>
      <c r="N665" s="196"/>
      <c r="O665" s="197"/>
      <c r="P665" s="197"/>
      <c r="Q665" s="197"/>
      <c r="R665" s="197"/>
      <c r="S665" s="197"/>
      <c r="T665" s="197"/>
      <c r="U665" s="198"/>
      <c r="V665" s="257"/>
      <c r="W665" s="258"/>
      <c r="X665" s="200"/>
      <c r="Y665" s="43"/>
      <c r="Z665" s="199"/>
      <c r="AA665" s="199"/>
      <c r="AB665" s="199"/>
      <c r="AC665" s="199"/>
      <c r="AD665" s="199"/>
      <c r="AE665" s="43"/>
      <c r="AF665" s="199"/>
      <c r="AG665" s="196"/>
      <c r="AH665" s="201"/>
      <c r="AI665" s="201"/>
      <c r="AJ665" s="201"/>
      <c r="AK665" s="43"/>
      <c r="AL665" s="43"/>
      <c r="AM665" s="43"/>
      <c r="AN665" s="64"/>
      <c r="AO665" s="64"/>
      <c r="AP665" s="202"/>
      <c r="AQ665" s="202"/>
      <c r="AR665" s="64"/>
    </row>
    <row r="666" spans="1:44" ht="15.75" customHeight="1" x14ac:dyDescent="0.2">
      <c r="A666" s="43"/>
      <c r="B666" s="43"/>
      <c r="C666" s="43"/>
      <c r="D666" s="43"/>
      <c r="E666" s="43"/>
      <c r="F666" s="43"/>
      <c r="G666" s="194"/>
      <c r="H666" s="194"/>
      <c r="I666" s="194"/>
      <c r="J666" s="196"/>
      <c r="K666" s="196"/>
      <c r="L666" s="196"/>
      <c r="M666" s="196"/>
      <c r="N666" s="196"/>
      <c r="O666" s="197"/>
      <c r="P666" s="197"/>
      <c r="Q666" s="197"/>
      <c r="R666" s="197"/>
      <c r="S666" s="197"/>
      <c r="T666" s="197"/>
      <c r="U666" s="198"/>
      <c r="V666" s="257"/>
      <c r="W666" s="258"/>
      <c r="X666" s="200"/>
      <c r="Y666" s="43"/>
      <c r="Z666" s="199"/>
      <c r="AA666" s="199"/>
      <c r="AB666" s="199"/>
      <c r="AC666" s="199"/>
      <c r="AD666" s="199"/>
      <c r="AE666" s="43"/>
      <c r="AF666" s="199"/>
      <c r="AG666" s="196"/>
      <c r="AH666" s="201"/>
      <c r="AI666" s="201"/>
      <c r="AJ666" s="201"/>
      <c r="AK666" s="43"/>
      <c r="AL666" s="43"/>
      <c r="AM666" s="43"/>
      <c r="AN666" s="64"/>
      <c r="AO666" s="64"/>
      <c r="AP666" s="202"/>
      <c r="AQ666" s="202"/>
      <c r="AR666" s="64"/>
    </row>
    <row r="667" spans="1:44" ht="15.75" customHeight="1" x14ac:dyDescent="0.2">
      <c r="A667" s="43"/>
      <c r="B667" s="43"/>
      <c r="C667" s="43"/>
      <c r="D667" s="43"/>
      <c r="E667" s="43"/>
      <c r="F667" s="43"/>
      <c r="G667" s="194"/>
      <c r="H667" s="194"/>
      <c r="I667" s="194"/>
      <c r="J667" s="196"/>
      <c r="K667" s="196"/>
      <c r="L667" s="196"/>
      <c r="M667" s="196"/>
      <c r="N667" s="196"/>
      <c r="O667" s="197"/>
      <c r="P667" s="197"/>
      <c r="Q667" s="197"/>
      <c r="R667" s="197"/>
      <c r="S667" s="197"/>
      <c r="T667" s="197"/>
      <c r="U667" s="198"/>
      <c r="V667" s="257"/>
      <c r="W667" s="258"/>
      <c r="X667" s="200"/>
      <c r="Y667" s="43"/>
      <c r="Z667" s="199"/>
      <c r="AA667" s="199"/>
      <c r="AB667" s="199"/>
      <c r="AC667" s="199"/>
      <c r="AD667" s="199"/>
      <c r="AE667" s="43"/>
      <c r="AF667" s="199"/>
      <c r="AG667" s="196"/>
      <c r="AH667" s="201"/>
      <c r="AI667" s="201"/>
      <c r="AJ667" s="201"/>
      <c r="AK667" s="43"/>
      <c r="AL667" s="43"/>
      <c r="AM667" s="43"/>
      <c r="AN667" s="64"/>
      <c r="AO667" s="64"/>
      <c r="AP667" s="202"/>
      <c r="AQ667" s="202"/>
      <c r="AR667" s="64"/>
    </row>
    <row r="668" spans="1:44" ht="15.75" customHeight="1" x14ac:dyDescent="0.2">
      <c r="A668" s="43"/>
      <c r="B668" s="43"/>
      <c r="C668" s="43"/>
      <c r="D668" s="43"/>
      <c r="E668" s="43"/>
      <c r="F668" s="43"/>
      <c r="G668" s="194"/>
      <c r="H668" s="194"/>
      <c r="I668" s="194"/>
      <c r="J668" s="196"/>
      <c r="K668" s="196"/>
      <c r="L668" s="196"/>
      <c r="M668" s="196"/>
      <c r="N668" s="196"/>
      <c r="O668" s="197"/>
      <c r="P668" s="197"/>
      <c r="Q668" s="197"/>
      <c r="R668" s="197"/>
      <c r="S668" s="197"/>
      <c r="T668" s="197"/>
      <c r="U668" s="198"/>
      <c r="V668" s="257"/>
      <c r="W668" s="258"/>
      <c r="X668" s="200"/>
      <c r="Y668" s="43"/>
      <c r="Z668" s="199"/>
      <c r="AA668" s="199"/>
      <c r="AB668" s="199"/>
      <c r="AC668" s="199"/>
      <c r="AD668" s="199"/>
      <c r="AE668" s="43"/>
      <c r="AF668" s="199"/>
      <c r="AG668" s="196"/>
      <c r="AH668" s="201"/>
      <c r="AI668" s="201"/>
      <c r="AJ668" s="201"/>
      <c r="AK668" s="43"/>
      <c r="AL668" s="43"/>
      <c r="AM668" s="43"/>
      <c r="AN668" s="64"/>
      <c r="AO668" s="64"/>
      <c r="AP668" s="202"/>
      <c r="AQ668" s="202"/>
      <c r="AR668" s="64"/>
    </row>
    <row r="669" spans="1:44" ht="15.75" customHeight="1" x14ac:dyDescent="0.2">
      <c r="A669" s="43"/>
      <c r="B669" s="43"/>
      <c r="C669" s="43"/>
      <c r="D669" s="43"/>
      <c r="E669" s="43"/>
      <c r="F669" s="43"/>
      <c r="G669" s="194"/>
      <c r="H669" s="194"/>
      <c r="I669" s="194"/>
      <c r="J669" s="196"/>
      <c r="K669" s="196"/>
      <c r="L669" s="196"/>
      <c r="M669" s="196"/>
      <c r="N669" s="196"/>
      <c r="O669" s="197"/>
      <c r="P669" s="197"/>
      <c r="Q669" s="197"/>
      <c r="R669" s="197"/>
      <c r="S669" s="197"/>
      <c r="T669" s="197"/>
      <c r="U669" s="198"/>
      <c r="V669" s="257"/>
      <c r="W669" s="258"/>
      <c r="X669" s="200"/>
      <c r="Y669" s="43"/>
      <c r="Z669" s="199"/>
      <c r="AA669" s="199"/>
      <c r="AB669" s="199"/>
      <c r="AC669" s="199"/>
      <c r="AD669" s="199"/>
      <c r="AE669" s="43"/>
      <c r="AF669" s="199"/>
      <c r="AG669" s="196"/>
      <c r="AH669" s="201"/>
      <c r="AI669" s="201"/>
      <c r="AJ669" s="201"/>
      <c r="AK669" s="43"/>
      <c r="AL669" s="43"/>
      <c r="AM669" s="43"/>
      <c r="AN669" s="64"/>
      <c r="AO669" s="64"/>
      <c r="AP669" s="202"/>
      <c r="AQ669" s="202"/>
      <c r="AR669" s="64"/>
    </row>
    <row r="670" spans="1:44" ht="15.75" customHeight="1" x14ac:dyDescent="0.2">
      <c r="A670" s="43"/>
      <c r="B670" s="43"/>
      <c r="C670" s="43"/>
      <c r="D670" s="43"/>
      <c r="E670" s="43"/>
      <c r="F670" s="43"/>
      <c r="G670" s="194"/>
      <c r="H670" s="194"/>
      <c r="I670" s="194"/>
      <c r="J670" s="196"/>
      <c r="K670" s="196"/>
      <c r="L670" s="196"/>
      <c r="M670" s="196"/>
      <c r="N670" s="196"/>
      <c r="O670" s="197"/>
      <c r="P670" s="197"/>
      <c r="Q670" s="197"/>
      <c r="R670" s="197"/>
      <c r="S670" s="197"/>
      <c r="T670" s="197"/>
      <c r="U670" s="198"/>
      <c r="V670" s="257"/>
      <c r="W670" s="258"/>
      <c r="X670" s="200"/>
      <c r="Y670" s="43"/>
      <c r="Z670" s="199"/>
      <c r="AA670" s="199"/>
      <c r="AB670" s="199"/>
      <c r="AC670" s="199"/>
      <c r="AD670" s="199"/>
      <c r="AE670" s="43"/>
      <c r="AF670" s="199"/>
      <c r="AG670" s="196"/>
      <c r="AH670" s="201"/>
      <c r="AI670" s="201"/>
      <c r="AJ670" s="201"/>
      <c r="AK670" s="43"/>
      <c r="AL670" s="43"/>
      <c r="AM670" s="43"/>
      <c r="AN670" s="64"/>
      <c r="AO670" s="64"/>
      <c r="AP670" s="202"/>
      <c r="AQ670" s="202"/>
      <c r="AR670" s="64"/>
    </row>
    <row r="671" spans="1:44" ht="15.75" customHeight="1" x14ac:dyDescent="0.2">
      <c r="A671" s="43"/>
      <c r="B671" s="43"/>
      <c r="C671" s="43"/>
      <c r="D671" s="43"/>
      <c r="E671" s="43"/>
      <c r="F671" s="43"/>
      <c r="G671" s="194"/>
      <c r="H671" s="194"/>
      <c r="I671" s="194"/>
      <c r="J671" s="196"/>
      <c r="K671" s="196"/>
      <c r="L671" s="196"/>
      <c r="M671" s="196"/>
      <c r="N671" s="196"/>
      <c r="O671" s="197"/>
      <c r="P671" s="197"/>
      <c r="Q671" s="197"/>
      <c r="R671" s="197"/>
      <c r="S671" s="197"/>
      <c r="T671" s="197"/>
      <c r="U671" s="198"/>
      <c r="V671" s="257"/>
      <c r="W671" s="258"/>
      <c r="X671" s="200"/>
      <c r="Y671" s="43"/>
      <c r="Z671" s="199"/>
      <c r="AA671" s="199"/>
      <c r="AB671" s="199"/>
      <c r="AC671" s="199"/>
      <c r="AD671" s="199"/>
      <c r="AE671" s="43"/>
      <c r="AF671" s="199"/>
      <c r="AG671" s="196"/>
      <c r="AH671" s="201"/>
      <c r="AI671" s="201"/>
      <c r="AJ671" s="201"/>
      <c r="AK671" s="43"/>
      <c r="AL671" s="43"/>
      <c r="AM671" s="43"/>
      <c r="AN671" s="64"/>
      <c r="AO671" s="64"/>
      <c r="AP671" s="202"/>
      <c r="AQ671" s="202"/>
      <c r="AR671" s="64"/>
    </row>
    <row r="672" spans="1:44" ht="15.75" customHeight="1" x14ac:dyDescent="0.2">
      <c r="A672" s="43"/>
      <c r="B672" s="43"/>
      <c r="C672" s="43"/>
      <c r="D672" s="43"/>
      <c r="E672" s="43"/>
      <c r="F672" s="43"/>
      <c r="G672" s="194"/>
      <c r="H672" s="194"/>
      <c r="I672" s="194"/>
      <c r="J672" s="196"/>
      <c r="K672" s="196"/>
      <c r="L672" s="196"/>
      <c r="M672" s="196"/>
      <c r="N672" s="196"/>
      <c r="O672" s="197"/>
      <c r="P672" s="197"/>
      <c r="Q672" s="197"/>
      <c r="R672" s="197"/>
      <c r="S672" s="197"/>
      <c r="T672" s="197"/>
      <c r="U672" s="198"/>
      <c r="V672" s="257"/>
      <c r="W672" s="258"/>
      <c r="X672" s="200"/>
      <c r="Y672" s="43"/>
      <c r="Z672" s="199"/>
      <c r="AA672" s="199"/>
      <c r="AB672" s="199"/>
      <c r="AC672" s="199"/>
      <c r="AD672" s="199"/>
      <c r="AE672" s="43"/>
      <c r="AF672" s="199"/>
      <c r="AG672" s="196"/>
      <c r="AH672" s="201"/>
      <c r="AI672" s="201"/>
      <c r="AJ672" s="201"/>
      <c r="AK672" s="43"/>
      <c r="AL672" s="43"/>
      <c r="AM672" s="43"/>
      <c r="AN672" s="64"/>
      <c r="AO672" s="64"/>
      <c r="AP672" s="202"/>
      <c r="AQ672" s="202"/>
      <c r="AR672" s="64"/>
    </row>
    <row r="673" spans="1:44" ht="15.75" customHeight="1" x14ac:dyDescent="0.2">
      <c r="A673" s="43"/>
      <c r="B673" s="43"/>
      <c r="C673" s="43"/>
      <c r="D673" s="43"/>
      <c r="E673" s="43"/>
      <c r="F673" s="43"/>
      <c r="G673" s="194"/>
      <c r="H673" s="194"/>
      <c r="I673" s="194"/>
      <c r="J673" s="196"/>
      <c r="K673" s="196"/>
      <c r="L673" s="196"/>
      <c r="M673" s="196"/>
      <c r="N673" s="196"/>
      <c r="O673" s="197"/>
      <c r="P673" s="197"/>
      <c r="Q673" s="197"/>
      <c r="R673" s="197"/>
      <c r="S673" s="197"/>
      <c r="T673" s="197"/>
      <c r="U673" s="198"/>
      <c r="V673" s="257"/>
      <c r="W673" s="258"/>
      <c r="X673" s="200"/>
      <c r="Y673" s="43"/>
      <c r="Z673" s="199"/>
      <c r="AA673" s="199"/>
      <c r="AB673" s="199"/>
      <c r="AC673" s="199"/>
      <c r="AD673" s="199"/>
      <c r="AE673" s="43"/>
      <c r="AF673" s="199"/>
      <c r="AG673" s="196"/>
      <c r="AH673" s="201"/>
      <c r="AI673" s="201"/>
      <c r="AJ673" s="201"/>
      <c r="AK673" s="43"/>
      <c r="AL673" s="43"/>
      <c r="AM673" s="43"/>
      <c r="AN673" s="64"/>
      <c r="AO673" s="64"/>
      <c r="AP673" s="202"/>
      <c r="AQ673" s="202"/>
      <c r="AR673" s="64"/>
    </row>
    <row r="674" spans="1:44" ht="15.75" customHeight="1" x14ac:dyDescent="0.2">
      <c r="A674" s="43"/>
      <c r="B674" s="43"/>
      <c r="C674" s="43"/>
      <c r="D674" s="43"/>
      <c r="E674" s="43"/>
      <c r="F674" s="43"/>
      <c r="G674" s="194"/>
      <c r="H674" s="194"/>
      <c r="I674" s="194"/>
      <c r="J674" s="196"/>
      <c r="K674" s="196"/>
      <c r="L674" s="196"/>
      <c r="M674" s="196"/>
      <c r="N674" s="196"/>
      <c r="O674" s="197"/>
      <c r="P674" s="197"/>
      <c r="Q674" s="197"/>
      <c r="R674" s="197"/>
      <c r="S674" s="197"/>
      <c r="T674" s="197"/>
      <c r="U674" s="198"/>
      <c r="V674" s="257"/>
      <c r="W674" s="258"/>
      <c r="X674" s="200"/>
      <c r="Y674" s="43"/>
      <c r="Z674" s="199"/>
      <c r="AA674" s="199"/>
      <c r="AB674" s="199"/>
      <c r="AC674" s="199"/>
      <c r="AD674" s="199"/>
      <c r="AE674" s="43"/>
      <c r="AF674" s="199"/>
      <c r="AG674" s="196"/>
      <c r="AH674" s="201"/>
      <c r="AI674" s="201"/>
      <c r="AJ674" s="201"/>
      <c r="AK674" s="43"/>
      <c r="AL674" s="43"/>
      <c r="AM674" s="43"/>
      <c r="AN674" s="64"/>
      <c r="AO674" s="64"/>
      <c r="AP674" s="202"/>
      <c r="AQ674" s="202"/>
      <c r="AR674" s="64"/>
    </row>
    <row r="675" spans="1:44" ht="15.75" customHeight="1" x14ac:dyDescent="0.2">
      <c r="A675" s="43"/>
      <c r="B675" s="43"/>
      <c r="C675" s="43"/>
      <c r="D675" s="43"/>
      <c r="E675" s="43"/>
      <c r="F675" s="43"/>
      <c r="G675" s="194"/>
      <c r="H675" s="194"/>
      <c r="I675" s="194"/>
      <c r="J675" s="196"/>
      <c r="K675" s="196"/>
      <c r="L675" s="196"/>
      <c r="M675" s="196"/>
      <c r="N675" s="196"/>
      <c r="O675" s="197"/>
      <c r="P675" s="197"/>
      <c r="Q675" s="197"/>
      <c r="R675" s="197"/>
      <c r="S675" s="197"/>
      <c r="T675" s="197"/>
      <c r="U675" s="198"/>
      <c r="V675" s="257"/>
      <c r="W675" s="258"/>
      <c r="X675" s="200"/>
      <c r="Y675" s="43"/>
      <c r="Z675" s="199"/>
      <c r="AA675" s="199"/>
      <c r="AB675" s="199"/>
      <c r="AC675" s="199"/>
      <c r="AD675" s="199"/>
      <c r="AE675" s="43"/>
      <c r="AF675" s="199"/>
      <c r="AG675" s="196"/>
      <c r="AH675" s="201"/>
      <c r="AI675" s="201"/>
      <c r="AJ675" s="201"/>
      <c r="AK675" s="43"/>
      <c r="AL675" s="43"/>
      <c r="AM675" s="43"/>
      <c r="AN675" s="64"/>
      <c r="AO675" s="64"/>
      <c r="AP675" s="202"/>
      <c r="AQ675" s="202"/>
      <c r="AR675" s="64"/>
    </row>
    <row r="676" spans="1:44" ht="15.75" customHeight="1" x14ac:dyDescent="0.2">
      <c r="A676" s="43"/>
      <c r="B676" s="43"/>
      <c r="C676" s="43"/>
      <c r="D676" s="43"/>
      <c r="E676" s="43"/>
      <c r="F676" s="43"/>
      <c r="G676" s="194"/>
      <c r="H676" s="194"/>
      <c r="I676" s="194"/>
      <c r="J676" s="196"/>
      <c r="K676" s="196"/>
      <c r="L676" s="196"/>
      <c r="M676" s="196"/>
      <c r="N676" s="196"/>
      <c r="O676" s="197"/>
      <c r="P676" s="197"/>
      <c r="Q676" s="197"/>
      <c r="R676" s="197"/>
      <c r="S676" s="197"/>
      <c r="T676" s="197"/>
      <c r="U676" s="198"/>
      <c r="V676" s="257"/>
      <c r="W676" s="258"/>
      <c r="X676" s="200"/>
      <c r="Y676" s="43"/>
      <c r="Z676" s="199"/>
      <c r="AA676" s="199"/>
      <c r="AB676" s="199"/>
      <c r="AC676" s="199"/>
      <c r="AD676" s="199"/>
      <c r="AE676" s="43"/>
      <c r="AF676" s="199"/>
      <c r="AG676" s="196"/>
      <c r="AH676" s="201"/>
      <c r="AI676" s="201"/>
      <c r="AJ676" s="201"/>
      <c r="AK676" s="43"/>
      <c r="AL676" s="43"/>
      <c r="AM676" s="43"/>
      <c r="AN676" s="64"/>
      <c r="AO676" s="64"/>
      <c r="AP676" s="202"/>
      <c r="AQ676" s="202"/>
      <c r="AR676" s="64"/>
    </row>
    <row r="677" spans="1:44" ht="15.75" customHeight="1" x14ac:dyDescent="0.2">
      <c r="A677" s="43"/>
      <c r="B677" s="43"/>
      <c r="C677" s="43"/>
      <c r="D677" s="43"/>
      <c r="E677" s="43"/>
      <c r="F677" s="43"/>
      <c r="G677" s="194"/>
      <c r="H677" s="194"/>
      <c r="I677" s="194"/>
      <c r="J677" s="196"/>
      <c r="K677" s="196"/>
      <c r="L677" s="196"/>
      <c r="M677" s="196"/>
      <c r="N677" s="196"/>
      <c r="O677" s="197"/>
      <c r="P677" s="197"/>
      <c r="Q677" s="197"/>
      <c r="R677" s="197"/>
      <c r="S677" s="197"/>
      <c r="T677" s="197"/>
      <c r="U677" s="198"/>
      <c r="V677" s="257"/>
      <c r="W677" s="258"/>
      <c r="X677" s="200"/>
      <c r="Y677" s="43"/>
      <c r="Z677" s="199"/>
      <c r="AA677" s="199"/>
      <c r="AB677" s="199"/>
      <c r="AC677" s="199"/>
      <c r="AD677" s="199"/>
      <c r="AE677" s="43"/>
      <c r="AF677" s="199"/>
      <c r="AG677" s="196"/>
      <c r="AH677" s="201"/>
      <c r="AI677" s="201"/>
      <c r="AJ677" s="201"/>
      <c r="AK677" s="43"/>
      <c r="AL677" s="43"/>
      <c r="AM677" s="43"/>
      <c r="AN677" s="64"/>
      <c r="AO677" s="64"/>
      <c r="AP677" s="202"/>
      <c r="AQ677" s="202"/>
      <c r="AR677" s="64"/>
    </row>
    <row r="678" spans="1:44" ht="15.75" customHeight="1" x14ac:dyDescent="0.2">
      <c r="A678" s="43"/>
      <c r="B678" s="43"/>
      <c r="C678" s="43"/>
      <c r="D678" s="43"/>
      <c r="E678" s="43"/>
      <c r="F678" s="43"/>
      <c r="G678" s="194"/>
      <c r="H678" s="194"/>
      <c r="I678" s="194"/>
      <c r="J678" s="196"/>
      <c r="K678" s="196"/>
      <c r="L678" s="196"/>
      <c r="M678" s="196"/>
      <c r="N678" s="196"/>
      <c r="O678" s="197"/>
      <c r="P678" s="197"/>
      <c r="Q678" s="197"/>
      <c r="R678" s="197"/>
      <c r="S678" s="197"/>
      <c r="T678" s="197"/>
      <c r="U678" s="198"/>
      <c r="V678" s="257"/>
      <c r="W678" s="258"/>
      <c r="X678" s="200"/>
      <c r="Y678" s="43"/>
      <c r="Z678" s="199"/>
      <c r="AA678" s="199"/>
      <c r="AB678" s="199"/>
      <c r="AC678" s="199"/>
      <c r="AD678" s="199"/>
      <c r="AE678" s="43"/>
      <c r="AF678" s="199"/>
      <c r="AG678" s="196"/>
      <c r="AH678" s="201"/>
      <c r="AI678" s="201"/>
      <c r="AJ678" s="201"/>
      <c r="AK678" s="43"/>
      <c r="AL678" s="43"/>
      <c r="AM678" s="43"/>
      <c r="AN678" s="64"/>
      <c r="AO678" s="64"/>
      <c r="AP678" s="202"/>
      <c r="AQ678" s="202"/>
      <c r="AR678" s="64"/>
    </row>
    <row r="679" spans="1:44" ht="15.75" customHeight="1" x14ac:dyDescent="0.2">
      <c r="A679" s="43"/>
      <c r="B679" s="43"/>
      <c r="C679" s="43"/>
      <c r="D679" s="43"/>
      <c r="E679" s="43"/>
      <c r="F679" s="43"/>
      <c r="G679" s="194"/>
      <c r="H679" s="194"/>
      <c r="I679" s="194"/>
      <c r="J679" s="196"/>
      <c r="K679" s="196"/>
      <c r="L679" s="196"/>
      <c r="M679" s="196"/>
      <c r="N679" s="196"/>
      <c r="O679" s="197"/>
      <c r="P679" s="197"/>
      <c r="Q679" s="197"/>
      <c r="R679" s="197"/>
      <c r="S679" s="197"/>
      <c r="T679" s="197"/>
      <c r="U679" s="198"/>
      <c r="V679" s="257"/>
      <c r="W679" s="258"/>
      <c r="X679" s="200"/>
      <c r="Y679" s="43"/>
      <c r="Z679" s="199"/>
      <c r="AA679" s="199"/>
      <c r="AB679" s="199"/>
      <c r="AC679" s="199"/>
      <c r="AD679" s="199"/>
      <c r="AE679" s="43"/>
      <c r="AF679" s="199"/>
      <c r="AG679" s="196"/>
      <c r="AH679" s="201"/>
      <c r="AI679" s="201"/>
      <c r="AJ679" s="201"/>
      <c r="AK679" s="43"/>
      <c r="AL679" s="43"/>
      <c r="AM679" s="43"/>
      <c r="AN679" s="64"/>
      <c r="AO679" s="64"/>
      <c r="AP679" s="202"/>
      <c r="AQ679" s="202"/>
      <c r="AR679" s="64"/>
    </row>
    <row r="680" spans="1:44" ht="15.75" customHeight="1" x14ac:dyDescent="0.2">
      <c r="A680" s="43"/>
      <c r="B680" s="43"/>
      <c r="C680" s="43"/>
      <c r="D680" s="43"/>
      <c r="E680" s="43"/>
      <c r="F680" s="43"/>
      <c r="G680" s="194"/>
      <c r="H680" s="194"/>
      <c r="I680" s="194"/>
      <c r="J680" s="196"/>
      <c r="K680" s="196"/>
      <c r="L680" s="196"/>
      <c r="M680" s="196"/>
      <c r="N680" s="196"/>
      <c r="O680" s="197"/>
      <c r="P680" s="197"/>
      <c r="Q680" s="197"/>
      <c r="R680" s="197"/>
      <c r="S680" s="197"/>
      <c r="T680" s="197"/>
      <c r="U680" s="198"/>
      <c r="V680" s="257"/>
      <c r="W680" s="258"/>
      <c r="X680" s="200"/>
      <c r="Y680" s="43"/>
      <c r="Z680" s="199"/>
      <c r="AA680" s="199"/>
      <c r="AB680" s="199"/>
      <c r="AC680" s="199"/>
      <c r="AD680" s="199"/>
      <c r="AE680" s="43"/>
      <c r="AF680" s="199"/>
      <c r="AG680" s="196"/>
      <c r="AH680" s="201"/>
      <c r="AI680" s="201"/>
      <c r="AJ680" s="201"/>
      <c r="AK680" s="43"/>
      <c r="AL680" s="43"/>
      <c r="AM680" s="43"/>
      <c r="AN680" s="64"/>
      <c r="AO680" s="64"/>
      <c r="AP680" s="202"/>
      <c r="AQ680" s="202"/>
      <c r="AR680" s="64"/>
    </row>
    <row r="681" spans="1:44" ht="15.75" customHeight="1" x14ac:dyDescent="0.2">
      <c r="A681" s="43"/>
      <c r="B681" s="43"/>
      <c r="C681" s="43"/>
      <c r="D681" s="43"/>
      <c r="E681" s="43"/>
      <c r="F681" s="43"/>
      <c r="G681" s="194"/>
      <c r="H681" s="194"/>
      <c r="I681" s="194"/>
      <c r="J681" s="196"/>
      <c r="K681" s="196"/>
      <c r="L681" s="196"/>
      <c r="M681" s="196"/>
      <c r="N681" s="196"/>
      <c r="O681" s="197"/>
      <c r="P681" s="197"/>
      <c r="Q681" s="197"/>
      <c r="R681" s="197"/>
      <c r="S681" s="197"/>
      <c r="T681" s="197"/>
      <c r="U681" s="198"/>
      <c r="V681" s="257"/>
      <c r="W681" s="258"/>
      <c r="X681" s="200"/>
      <c r="Y681" s="43"/>
      <c r="Z681" s="199"/>
      <c r="AA681" s="199"/>
      <c r="AB681" s="199"/>
      <c r="AC681" s="199"/>
      <c r="AD681" s="199"/>
      <c r="AE681" s="43"/>
      <c r="AF681" s="199"/>
      <c r="AG681" s="196"/>
      <c r="AH681" s="201"/>
      <c r="AI681" s="201"/>
      <c r="AJ681" s="201"/>
      <c r="AK681" s="43"/>
      <c r="AL681" s="43"/>
      <c r="AM681" s="43"/>
      <c r="AN681" s="64"/>
      <c r="AO681" s="64"/>
      <c r="AP681" s="202"/>
      <c r="AQ681" s="202"/>
      <c r="AR681" s="64"/>
    </row>
    <row r="682" spans="1:44" ht="15.75" customHeight="1" x14ac:dyDescent="0.2">
      <c r="A682" s="43"/>
      <c r="B682" s="43"/>
      <c r="C682" s="43"/>
      <c r="D682" s="43"/>
      <c r="E682" s="43"/>
      <c r="F682" s="43"/>
      <c r="G682" s="194"/>
      <c r="H682" s="194"/>
      <c r="I682" s="194"/>
      <c r="J682" s="196"/>
      <c r="K682" s="196"/>
      <c r="L682" s="196"/>
      <c r="M682" s="196"/>
      <c r="N682" s="196"/>
      <c r="O682" s="197"/>
      <c r="P682" s="197"/>
      <c r="Q682" s="197"/>
      <c r="R682" s="197"/>
      <c r="S682" s="197"/>
      <c r="T682" s="197"/>
      <c r="U682" s="198"/>
      <c r="V682" s="257"/>
      <c r="W682" s="258"/>
      <c r="X682" s="200"/>
      <c r="Y682" s="43"/>
      <c r="Z682" s="199"/>
      <c r="AA682" s="199"/>
      <c r="AB682" s="199"/>
      <c r="AC682" s="199"/>
      <c r="AD682" s="199"/>
      <c r="AE682" s="43"/>
      <c r="AF682" s="199"/>
      <c r="AG682" s="196"/>
      <c r="AH682" s="201"/>
      <c r="AI682" s="201"/>
      <c r="AJ682" s="201"/>
      <c r="AK682" s="43"/>
      <c r="AL682" s="43"/>
      <c r="AM682" s="43"/>
      <c r="AN682" s="64"/>
      <c r="AO682" s="64"/>
      <c r="AP682" s="202"/>
      <c r="AQ682" s="202"/>
      <c r="AR682" s="64"/>
    </row>
    <row r="683" spans="1:44" ht="15.75" customHeight="1" x14ac:dyDescent="0.2">
      <c r="A683" s="43"/>
      <c r="B683" s="43"/>
      <c r="C683" s="43"/>
      <c r="D683" s="43"/>
      <c r="E683" s="43"/>
      <c r="F683" s="43"/>
      <c r="G683" s="194"/>
      <c r="H683" s="194"/>
      <c r="I683" s="194"/>
      <c r="J683" s="196"/>
      <c r="K683" s="196"/>
      <c r="L683" s="196"/>
      <c r="M683" s="196"/>
      <c r="N683" s="196"/>
      <c r="O683" s="197"/>
      <c r="P683" s="197"/>
      <c r="Q683" s="197"/>
      <c r="R683" s="197"/>
      <c r="S683" s="197"/>
      <c r="T683" s="197"/>
      <c r="U683" s="198"/>
      <c r="V683" s="257"/>
      <c r="W683" s="258"/>
      <c r="X683" s="200"/>
      <c r="Y683" s="43"/>
      <c r="Z683" s="199"/>
      <c r="AA683" s="199"/>
      <c r="AB683" s="199"/>
      <c r="AC683" s="199"/>
      <c r="AD683" s="199"/>
      <c r="AE683" s="43"/>
      <c r="AF683" s="199"/>
      <c r="AG683" s="196"/>
      <c r="AH683" s="201"/>
      <c r="AI683" s="201"/>
      <c r="AJ683" s="201"/>
      <c r="AK683" s="43"/>
      <c r="AL683" s="43"/>
      <c r="AM683" s="43"/>
      <c r="AN683" s="64"/>
      <c r="AO683" s="64"/>
      <c r="AP683" s="202"/>
      <c r="AQ683" s="202"/>
      <c r="AR683" s="64"/>
    </row>
    <row r="684" spans="1:44" ht="15.75" customHeight="1" x14ac:dyDescent="0.2">
      <c r="A684" s="43"/>
      <c r="B684" s="43"/>
      <c r="C684" s="43"/>
      <c r="D684" s="43"/>
      <c r="E684" s="43"/>
      <c r="F684" s="43"/>
      <c r="G684" s="194"/>
      <c r="H684" s="194"/>
      <c r="I684" s="194"/>
      <c r="J684" s="196"/>
      <c r="K684" s="196"/>
      <c r="L684" s="196"/>
      <c r="M684" s="196"/>
      <c r="N684" s="196"/>
      <c r="O684" s="197"/>
      <c r="P684" s="197"/>
      <c r="Q684" s="197"/>
      <c r="R684" s="197"/>
      <c r="S684" s="197"/>
      <c r="T684" s="197"/>
      <c r="U684" s="198"/>
      <c r="V684" s="257"/>
      <c r="W684" s="258"/>
      <c r="X684" s="200"/>
      <c r="Y684" s="43"/>
      <c r="Z684" s="199"/>
      <c r="AA684" s="199"/>
      <c r="AB684" s="199"/>
      <c r="AC684" s="199"/>
      <c r="AD684" s="199"/>
      <c r="AE684" s="43"/>
      <c r="AF684" s="199"/>
      <c r="AG684" s="196"/>
      <c r="AH684" s="201"/>
      <c r="AI684" s="201"/>
      <c r="AJ684" s="201"/>
      <c r="AK684" s="43"/>
      <c r="AL684" s="43"/>
      <c r="AM684" s="43"/>
      <c r="AN684" s="64"/>
      <c r="AO684" s="64"/>
      <c r="AP684" s="202"/>
      <c r="AQ684" s="202"/>
      <c r="AR684" s="64"/>
    </row>
    <row r="685" spans="1:44" ht="15.75" customHeight="1" x14ac:dyDescent="0.2">
      <c r="A685" s="43"/>
      <c r="B685" s="43"/>
      <c r="C685" s="43"/>
      <c r="D685" s="43"/>
      <c r="E685" s="43"/>
      <c r="F685" s="43"/>
      <c r="G685" s="194"/>
      <c r="H685" s="194"/>
      <c r="I685" s="194"/>
      <c r="J685" s="196"/>
      <c r="K685" s="196"/>
      <c r="L685" s="196"/>
      <c r="M685" s="196"/>
      <c r="N685" s="196"/>
      <c r="O685" s="197"/>
      <c r="P685" s="197"/>
      <c r="Q685" s="197"/>
      <c r="R685" s="197"/>
      <c r="S685" s="197"/>
      <c r="T685" s="197"/>
      <c r="U685" s="198"/>
      <c r="V685" s="257"/>
      <c r="W685" s="258"/>
      <c r="X685" s="200"/>
      <c r="Y685" s="43"/>
      <c r="Z685" s="199"/>
      <c r="AA685" s="199"/>
      <c r="AB685" s="199"/>
      <c r="AC685" s="199"/>
      <c r="AD685" s="199"/>
      <c r="AE685" s="43"/>
      <c r="AF685" s="199"/>
      <c r="AG685" s="196"/>
      <c r="AH685" s="201"/>
      <c r="AI685" s="201"/>
      <c r="AJ685" s="201"/>
      <c r="AK685" s="43"/>
      <c r="AL685" s="43"/>
      <c r="AM685" s="43"/>
      <c r="AN685" s="64"/>
      <c r="AO685" s="64"/>
      <c r="AP685" s="202"/>
      <c r="AQ685" s="202"/>
      <c r="AR685" s="64"/>
    </row>
    <row r="686" spans="1:44" ht="15.75" customHeight="1" x14ac:dyDescent="0.2">
      <c r="A686" s="43"/>
      <c r="B686" s="43"/>
      <c r="C686" s="43"/>
      <c r="D686" s="43"/>
      <c r="E686" s="43"/>
      <c r="F686" s="43"/>
      <c r="G686" s="194"/>
      <c r="H686" s="194"/>
      <c r="I686" s="194"/>
      <c r="J686" s="196"/>
      <c r="K686" s="196"/>
      <c r="L686" s="196"/>
      <c r="M686" s="196"/>
      <c r="N686" s="196"/>
      <c r="O686" s="197"/>
      <c r="P686" s="197"/>
      <c r="Q686" s="197"/>
      <c r="R686" s="197"/>
      <c r="S686" s="197"/>
      <c r="T686" s="197"/>
      <c r="U686" s="198"/>
      <c r="V686" s="257"/>
      <c r="W686" s="258"/>
      <c r="X686" s="200"/>
      <c r="Y686" s="43"/>
      <c r="Z686" s="199"/>
      <c r="AA686" s="199"/>
      <c r="AB686" s="199"/>
      <c r="AC686" s="199"/>
      <c r="AD686" s="199"/>
      <c r="AE686" s="43"/>
      <c r="AF686" s="199"/>
      <c r="AG686" s="196"/>
      <c r="AH686" s="201"/>
      <c r="AI686" s="201"/>
      <c r="AJ686" s="201"/>
      <c r="AK686" s="43"/>
      <c r="AL686" s="43"/>
      <c r="AM686" s="43"/>
      <c r="AN686" s="64"/>
      <c r="AO686" s="64"/>
      <c r="AP686" s="202"/>
      <c r="AQ686" s="202"/>
      <c r="AR686" s="64"/>
    </row>
    <row r="687" spans="1:44" ht="15.75" customHeight="1" x14ac:dyDescent="0.2">
      <c r="A687" s="43"/>
      <c r="B687" s="43"/>
      <c r="C687" s="43"/>
      <c r="D687" s="43"/>
      <c r="E687" s="43"/>
      <c r="F687" s="43"/>
      <c r="G687" s="194"/>
      <c r="H687" s="194"/>
      <c r="I687" s="194"/>
      <c r="J687" s="196"/>
      <c r="K687" s="196"/>
      <c r="L687" s="196"/>
      <c r="M687" s="196"/>
      <c r="N687" s="196"/>
      <c r="O687" s="197"/>
      <c r="P687" s="197"/>
      <c r="Q687" s="197"/>
      <c r="R687" s="197"/>
      <c r="S687" s="197"/>
      <c r="T687" s="197"/>
      <c r="U687" s="198"/>
      <c r="V687" s="257"/>
      <c r="W687" s="258"/>
      <c r="X687" s="200"/>
      <c r="Y687" s="43"/>
      <c r="Z687" s="199"/>
      <c r="AA687" s="199"/>
      <c r="AB687" s="199"/>
      <c r="AC687" s="199"/>
      <c r="AD687" s="199"/>
      <c r="AE687" s="43"/>
      <c r="AF687" s="199"/>
      <c r="AG687" s="196"/>
      <c r="AH687" s="201"/>
      <c r="AI687" s="201"/>
      <c r="AJ687" s="201"/>
      <c r="AK687" s="43"/>
      <c r="AL687" s="43"/>
      <c r="AM687" s="43"/>
      <c r="AN687" s="64"/>
      <c r="AO687" s="64"/>
      <c r="AP687" s="202"/>
      <c r="AQ687" s="202"/>
      <c r="AR687" s="64"/>
    </row>
    <row r="688" spans="1:44" ht="15.75" customHeight="1" x14ac:dyDescent="0.2">
      <c r="A688" s="43"/>
      <c r="B688" s="43"/>
      <c r="C688" s="43"/>
      <c r="D688" s="43"/>
      <c r="E688" s="43"/>
      <c r="F688" s="43"/>
      <c r="G688" s="194"/>
      <c r="H688" s="194"/>
      <c r="I688" s="194"/>
      <c r="J688" s="196"/>
      <c r="K688" s="196"/>
      <c r="L688" s="196"/>
      <c r="M688" s="196"/>
      <c r="N688" s="196"/>
      <c r="O688" s="197"/>
      <c r="P688" s="197"/>
      <c r="Q688" s="197"/>
      <c r="R688" s="197"/>
      <c r="S688" s="197"/>
      <c r="T688" s="197"/>
      <c r="U688" s="198"/>
      <c r="V688" s="257"/>
      <c r="W688" s="258"/>
      <c r="X688" s="200"/>
      <c r="Y688" s="43"/>
      <c r="Z688" s="199"/>
      <c r="AA688" s="199"/>
      <c r="AB688" s="199"/>
      <c r="AC688" s="199"/>
      <c r="AD688" s="199"/>
      <c r="AE688" s="43"/>
      <c r="AF688" s="199"/>
      <c r="AG688" s="196"/>
      <c r="AH688" s="201"/>
      <c r="AI688" s="201"/>
      <c r="AJ688" s="201"/>
      <c r="AK688" s="43"/>
      <c r="AL688" s="43"/>
      <c r="AM688" s="43"/>
      <c r="AN688" s="64"/>
      <c r="AO688" s="64"/>
      <c r="AP688" s="202"/>
      <c r="AQ688" s="202"/>
      <c r="AR688" s="64"/>
    </row>
    <row r="689" spans="1:44" ht="15.75" customHeight="1" x14ac:dyDescent="0.2">
      <c r="A689" s="43"/>
      <c r="B689" s="43"/>
      <c r="C689" s="43"/>
      <c r="D689" s="43"/>
      <c r="E689" s="43"/>
      <c r="F689" s="43"/>
      <c r="G689" s="194"/>
      <c r="H689" s="194"/>
      <c r="I689" s="194"/>
      <c r="J689" s="196"/>
      <c r="K689" s="196"/>
      <c r="L689" s="196"/>
      <c r="M689" s="196"/>
      <c r="N689" s="196"/>
      <c r="O689" s="197"/>
      <c r="P689" s="197"/>
      <c r="Q689" s="197"/>
      <c r="R689" s="197"/>
      <c r="S689" s="197"/>
      <c r="T689" s="197"/>
      <c r="U689" s="198"/>
      <c r="V689" s="257"/>
      <c r="W689" s="258"/>
      <c r="X689" s="200"/>
      <c r="Y689" s="43"/>
      <c r="Z689" s="199"/>
      <c r="AA689" s="199"/>
      <c r="AB689" s="199"/>
      <c r="AC689" s="199"/>
      <c r="AD689" s="199"/>
      <c r="AE689" s="43"/>
      <c r="AF689" s="199"/>
      <c r="AG689" s="196"/>
      <c r="AH689" s="201"/>
      <c r="AI689" s="201"/>
      <c r="AJ689" s="201"/>
      <c r="AK689" s="43"/>
      <c r="AL689" s="43"/>
      <c r="AM689" s="43"/>
      <c r="AN689" s="64"/>
      <c r="AO689" s="64"/>
      <c r="AP689" s="202"/>
      <c r="AQ689" s="202"/>
      <c r="AR689" s="64"/>
    </row>
    <row r="690" spans="1:44" ht="15.75" customHeight="1" x14ac:dyDescent="0.2">
      <c r="A690" s="43"/>
      <c r="B690" s="43"/>
      <c r="C690" s="43"/>
      <c r="D690" s="43"/>
      <c r="E690" s="43"/>
      <c r="F690" s="43"/>
      <c r="G690" s="194"/>
      <c r="H690" s="194"/>
      <c r="I690" s="194"/>
      <c r="J690" s="196"/>
      <c r="K690" s="196"/>
      <c r="L690" s="196"/>
      <c r="M690" s="196"/>
      <c r="N690" s="196"/>
      <c r="O690" s="197"/>
      <c r="P690" s="197"/>
      <c r="Q690" s="197"/>
      <c r="R690" s="197"/>
      <c r="S690" s="197"/>
      <c r="T690" s="197"/>
      <c r="U690" s="198"/>
      <c r="V690" s="257"/>
      <c r="W690" s="258"/>
      <c r="X690" s="200"/>
      <c r="Y690" s="43"/>
      <c r="Z690" s="199"/>
      <c r="AA690" s="199"/>
      <c r="AB690" s="199"/>
      <c r="AC690" s="199"/>
      <c r="AD690" s="199"/>
      <c r="AE690" s="43"/>
      <c r="AF690" s="199"/>
      <c r="AG690" s="196"/>
      <c r="AH690" s="201"/>
      <c r="AI690" s="201"/>
      <c r="AJ690" s="201"/>
      <c r="AK690" s="43"/>
      <c r="AL690" s="43"/>
      <c r="AM690" s="43"/>
      <c r="AN690" s="64"/>
      <c r="AO690" s="64"/>
      <c r="AP690" s="202"/>
      <c r="AQ690" s="202"/>
      <c r="AR690" s="64"/>
    </row>
    <row r="691" spans="1:44" ht="15.75" customHeight="1" x14ac:dyDescent="0.2">
      <c r="A691" s="43"/>
      <c r="B691" s="43"/>
      <c r="C691" s="43"/>
      <c r="D691" s="43"/>
      <c r="E691" s="43"/>
      <c r="F691" s="43"/>
      <c r="G691" s="194"/>
      <c r="H691" s="194"/>
      <c r="I691" s="194"/>
      <c r="J691" s="196"/>
      <c r="K691" s="196"/>
      <c r="L691" s="196"/>
      <c r="M691" s="196"/>
      <c r="N691" s="196"/>
      <c r="O691" s="197"/>
      <c r="P691" s="197"/>
      <c r="Q691" s="197"/>
      <c r="R691" s="197"/>
      <c r="S691" s="197"/>
      <c r="T691" s="197"/>
      <c r="U691" s="198"/>
      <c r="V691" s="257"/>
      <c r="W691" s="258"/>
      <c r="X691" s="200"/>
      <c r="Y691" s="43"/>
      <c r="Z691" s="199"/>
      <c r="AA691" s="199"/>
      <c r="AB691" s="199"/>
      <c r="AC691" s="199"/>
      <c r="AD691" s="199"/>
      <c r="AE691" s="43"/>
      <c r="AF691" s="199"/>
      <c r="AG691" s="196"/>
      <c r="AH691" s="201"/>
      <c r="AI691" s="201"/>
      <c r="AJ691" s="201"/>
      <c r="AK691" s="43"/>
      <c r="AL691" s="43"/>
      <c r="AM691" s="43"/>
      <c r="AN691" s="64"/>
      <c r="AO691" s="64"/>
      <c r="AP691" s="202"/>
      <c r="AQ691" s="202"/>
      <c r="AR691" s="64"/>
    </row>
    <row r="692" spans="1:44" ht="15.75" customHeight="1" x14ac:dyDescent="0.2">
      <c r="A692" s="43"/>
      <c r="B692" s="43"/>
      <c r="C692" s="43"/>
      <c r="D692" s="43"/>
      <c r="E692" s="43"/>
      <c r="F692" s="43"/>
      <c r="G692" s="194"/>
      <c r="H692" s="194"/>
      <c r="I692" s="194"/>
      <c r="J692" s="196"/>
      <c r="K692" s="196"/>
      <c r="L692" s="196"/>
      <c r="M692" s="196"/>
      <c r="N692" s="196"/>
      <c r="O692" s="197"/>
      <c r="P692" s="197"/>
      <c r="Q692" s="197"/>
      <c r="R692" s="197"/>
      <c r="S692" s="197"/>
      <c r="T692" s="197"/>
      <c r="U692" s="198"/>
      <c r="V692" s="257"/>
      <c r="W692" s="258"/>
      <c r="X692" s="200"/>
      <c r="Y692" s="43"/>
      <c r="Z692" s="199"/>
      <c r="AA692" s="199"/>
      <c r="AB692" s="199"/>
      <c r="AC692" s="199"/>
      <c r="AD692" s="199"/>
      <c r="AE692" s="43"/>
      <c r="AF692" s="199"/>
      <c r="AG692" s="196"/>
      <c r="AH692" s="201"/>
      <c r="AI692" s="201"/>
      <c r="AJ692" s="201"/>
      <c r="AK692" s="43"/>
      <c r="AL692" s="43"/>
      <c r="AM692" s="43"/>
      <c r="AN692" s="64"/>
      <c r="AO692" s="64"/>
      <c r="AP692" s="202"/>
      <c r="AQ692" s="202"/>
      <c r="AR692" s="64"/>
    </row>
    <row r="693" spans="1:44" ht="15.75" customHeight="1" x14ac:dyDescent="0.2">
      <c r="A693" s="43"/>
      <c r="B693" s="43"/>
      <c r="C693" s="43"/>
      <c r="D693" s="43"/>
      <c r="E693" s="43"/>
      <c r="F693" s="43"/>
      <c r="G693" s="194"/>
      <c r="H693" s="194"/>
      <c r="I693" s="194"/>
      <c r="J693" s="196"/>
      <c r="K693" s="196"/>
      <c r="L693" s="196"/>
      <c r="M693" s="196"/>
      <c r="N693" s="196"/>
      <c r="O693" s="197"/>
      <c r="P693" s="197"/>
      <c r="Q693" s="197"/>
      <c r="R693" s="197"/>
      <c r="S693" s="197"/>
      <c r="T693" s="197"/>
      <c r="U693" s="198"/>
      <c r="V693" s="257"/>
      <c r="W693" s="258"/>
      <c r="X693" s="200"/>
      <c r="Y693" s="43"/>
      <c r="Z693" s="199"/>
      <c r="AA693" s="199"/>
      <c r="AB693" s="199"/>
      <c r="AC693" s="199"/>
      <c r="AD693" s="199"/>
      <c r="AE693" s="43"/>
      <c r="AF693" s="199"/>
      <c r="AG693" s="196"/>
      <c r="AH693" s="201"/>
      <c r="AI693" s="201"/>
      <c r="AJ693" s="201"/>
      <c r="AK693" s="43"/>
      <c r="AL693" s="43"/>
      <c r="AM693" s="43"/>
      <c r="AN693" s="64"/>
      <c r="AO693" s="64"/>
      <c r="AP693" s="202"/>
      <c r="AQ693" s="202"/>
      <c r="AR693" s="64"/>
    </row>
    <row r="694" spans="1:44" ht="15.75" customHeight="1" x14ac:dyDescent="0.2">
      <c r="A694" s="43"/>
      <c r="B694" s="43"/>
      <c r="C694" s="43"/>
      <c r="D694" s="43"/>
      <c r="E694" s="43"/>
      <c r="F694" s="43"/>
      <c r="G694" s="194"/>
      <c r="H694" s="194"/>
      <c r="I694" s="194"/>
      <c r="J694" s="196"/>
      <c r="K694" s="196"/>
      <c r="L694" s="196"/>
      <c r="M694" s="196"/>
      <c r="N694" s="196"/>
      <c r="O694" s="197"/>
      <c r="P694" s="197"/>
      <c r="Q694" s="197"/>
      <c r="R694" s="197"/>
      <c r="S694" s="197"/>
      <c r="T694" s="197"/>
      <c r="U694" s="198"/>
      <c r="V694" s="257"/>
      <c r="W694" s="258"/>
      <c r="X694" s="200"/>
      <c r="Y694" s="43"/>
      <c r="Z694" s="199"/>
      <c r="AA694" s="199"/>
      <c r="AB694" s="199"/>
      <c r="AC694" s="199"/>
      <c r="AD694" s="199"/>
      <c r="AE694" s="43"/>
      <c r="AF694" s="199"/>
      <c r="AG694" s="196"/>
      <c r="AH694" s="201"/>
      <c r="AI694" s="201"/>
      <c r="AJ694" s="201"/>
      <c r="AK694" s="43"/>
      <c r="AL694" s="43"/>
      <c r="AM694" s="43"/>
      <c r="AN694" s="64"/>
      <c r="AO694" s="64"/>
      <c r="AP694" s="202"/>
      <c r="AQ694" s="202"/>
      <c r="AR694" s="64"/>
    </row>
    <row r="695" spans="1:44" ht="15.75" customHeight="1" x14ac:dyDescent="0.2">
      <c r="A695" s="43"/>
      <c r="B695" s="43"/>
      <c r="C695" s="43"/>
      <c r="D695" s="43"/>
      <c r="E695" s="43"/>
      <c r="F695" s="43"/>
      <c r="G695" s="194"/>
      <c r="H695" s="194"/>
      <c r="I695" s="194"/>
      <c r="J695" s="196"/>
      <c r="K695" s="196"/>
      <c r="L695" s="196"/>
      <c r="M695" s="196"/>
      <c r="N695" s="196"/>
      <c r="O695" s="197"/>
      <c r="P695" s="197"/>
      <c r="Q695" s="197"/>
      <c r="R695" s="197"/>
      <c r="S695" s="197"/>
      <c r="T695" s="197"/>
      <c r="U695" s="198"/>
      <c r="V695" s="257"/>
      <c r="W695" s="258"/>
      <c r="X695" s="200"/>
      <c r="Y695" s="43"/>
      <c r="Z695" s="199"/>
      <c r="AA695" s="199"/>
      <c r="AB695" s="199"/>
      <c r="AC695" s="199"/>
      <c r="AD695" s="199"/>
      <c r="AE695" s="43"/>
      <c r="AF695" s="199"/>
      <c r="AG695" s="196"/>
      <c r="AH695" s="201"/>
      <c r="AI695" s="201"/>
      <c r="AJ695" s="201"/>
      <c r="AK695" s="43"/>
      <c r="AL695" s="43"/>
      <c r="AM695" s="43"/>
      <c r="AN695" s="64"/>
      <c r="AO695" s="64"/>
      <c r="AP695" s="202"/>
      <c r="AQ695" s="202"/>
      <c r="AR695" s="64"/>
    </row>
    <row r="696" spans="1:44" ht="15.75" customHeight="1" x14ac:dyDescent="0.2">
      <c r="A696" s="43"/>
      <c r="B696" s="43"/>
      <c r="C696" s="43"/>
      <c r="D696" s="43"/>
      <c r="E696" s="43"/>
      <c r="F696" s="43"/>
      <c r="G696" s="194"/>
      <c r="H696" s="194"/>
      <c r="I696" s="194"/>
      <c r="J696" s="196"/>
      <c r="K696" s="196"/>
      <c r="L696" s="196"/>
      <c r="M696" s="196"/>
      <c r="N696" s="196"/>
      <c r="O696" s="197"/>
      <c r="P696" s="197"/>
      <c r="Q696" s="197"/>
      <c r="R696" s="197"/>
      <c r="S696" s="197"/>
      <c r="T696" s="197"/>
      <c r="U696" s="198"/>
      <c r="V696" s="257"/>
      <c r="W696" s="258"/>
      <c r="X696" s="200"/>
      <c r="Y696" s="43"/>
      <c r="Z696" s="199"/>
      <c r="AA696" s="199"/>
      <c r="AB696" s="199"/>
      <c r="AC696" s="199"/>
      <c r="AD696" s="199"/>
      <c r="AE696" s="43"/>
      <c r="AF696" s="199"/>
      <c r="AG696" s="196"/>
      <c r="AH696" s="201"/>
      <c r="AI696" s="201"/>
      <c r="AJ696" s="201"/>
      <c r="AK696" s="43"/>
      <c r="AL696" s="43"/>
      <c r="AM696" s="43"/>
      <c r="AN696" s="64"/>
      <c r="AO696" s="64"/>
      <c r="AP696" s="202"/>
      <c r="AQ696" s="202"/>
      <c r="AR696" s="64"/>
    </row>
    <row r="697" spans="1:44" ht="15.75" customHeight="1" x14ac:dyDescent="0.2">
      <c r="A697" s="43"/>
      <c r="B697" s="43"/>
      <c r="C697" s="43"/>
      <c r="D697" s="43"/>
      <c r="E697" s="43"/>
      <c r="F697" s="43"/>
      <c r="G697" s="194"/>
      <c r="H697" s="194"/>
      <c r="I697" s="194"/>
      <c r="J697" s="196"/>
      <c r="K697" s="196"/>
      <c r="L697" s="196"/>
      <c r="M697" s="196"/>
      <c r="N697" s="196"/>
      <c r="O697" s="197"/>
      <c r="P697" s="197"/>
      <c r="Q697" s="197"/>
      <c r="R697" s="197"/>
      <c r="S697" s="197"/>
      <c r="T697" s="197"/>
      <c r="U697" s="198"/>
      <c r="V697" s="257"/>
      <c r="W697" s="258"/>
      <c r="X697" s="200"/>
      <c r="Y697" s="43"/>
      <c r="Z697" s="199"/>
      <c r="AA697" s="199"/>
      <c r="AB697" s="199"/>
      <c r="AC697" s="199"/>
      <c r="AD697" s="199"/>
      <c r="AE697" s="43"/>
      <c r="AF697" s="199"/>
      <c r="AG697" s="196"/>
      <c r="AH697" s="201"/>
      <c r="AI697" s="201"/>
      <c r="AJ697" s="201"/>
      <c r="AK697" s="43"/>
      <c r="AL697" s="43"/>
      <c r="AM697" s="43"/>
      <c r="AN697" s="64"/>
      <c r="AO697" s="64"/>
      <c r="AP697" s="202"/>
      <c r="AQ697" s="202"/>
      <c r="AR697" s="64"/>
    </row>
    <row r="698" spans="1:44" ht="15.75" customHeight="1" x14ac:dyDescent="0.2">
      <c r="A698" s="43"/>
      <c r="B698" s="43"/>
      <c r="C698" s="43"/>
      <c r="D698" s="43"/>
      <c r="E698" s="43"/>
      <c r="F698" s="43"/>
      <c r="G698" s="194"/>
      <c r="H698" s="194"/>
      <c r="I698" s="194"/>
      <c r="J698" s="196"/>
      <c r="K698" s="196"/>
      <c r="L698" s="196"/>
      <c r="M698" s="196"/>
      <c r="N698" s="196"/>
      <c r="O698" s="197"/>
      <c r="P698" s="197"/>
      <c r="Q698" s="197"/>
      <c r="R698" s="197"/>
      <c r="S698" s="197"/>
      <c r="T698" s="197"/>
      <c r="U698" s="198"/>
      <c r="V698" s="257"/>
      <c r="W698" s="258"/>
      <c r="X698" s="200"/>
      <c r="Y698" s="43"/>
      <c r="Z698" s="199"/>
      <c r="AA698" s="199"/>
      <c r="AB698" s="199"/>
      <c r="AC698" s="199"/>
      <c r="AD698" s="199"/>
      <c r="AE698" s="43"/>
      <c r="AF698" s="199"/>
      <c r="AG698" s="196"/>
      <c r="AH698" s="201"/>
      <c r="AI698" s="201"/>
      <c r="AJ698" s="201"/>
      <c r="AK698" s="43"/>
      <c r="AL698" s="43"/>
      <c r="AM698" s="43"/>
      <c r="AN698" s="64"/>
      <c r="AO698" s="64"/>
      <c r="AP698" s="202"/>
      <c r="AQ698" s="202"/>
      <c r="AR698" s="64"/>
    </row>
    <row r="699" spans="1:44" ht="15.75" customHeight="1" x14ac:dyDescent="0.2">
      <c r="A699" s="43"/>
      <c r="B699" s="43"/>
      <c r="C699" s="43"/>
      <c r="D699" s="43"/>
      <c r="E699" s="43"/>
      <c r="F699" s="43"/>
      <c r="G699" s="194"/>
      <c r="H699" s="194"/>
      <c r="I699" s="194"/>
      <c r="J699" s="196"/>
      <c r="K699" s="196"/>
      <c r="L699" s="196"/>
      <c r="M699" s="196"/>
      <c r="N699" s="196"/>
      <c r="O699" s="197"/>
      <c r="P699" s="197"/>
      <c r="Q699" s="197"/>
      <c r="R699" s="197"/>
      <c r="S699" s="197"/>
      <c r="T699" s="197"/>
      <c r="U699" s="198"/>
      <c r="V699" s="257"/>
      <c r="W699" s="258"/>
      <c r="X699" s="200"/>
      <c r="Y699" s="43"/>
      <c r="Z699" s="199"/>
      <c r="AA699" s="199"/>
      <c r="AB699" s="199"/>
      <c r="AC699" s="199"/>
      <c r="AD699" s="199"/>
      <c r="AE699" s="43"/>
      <c r="AF699" s="199"/>
      <c r="AG699" s="196"/>
      <c r="AH699" s="201"/>
      <c r="AI699" s="201"/>
      <c r="AJ699" s="201"/>
      <c r="AK699" s="43"/>
      <c r="AL699" s="43"/>
      <c r="AM699" s="43"/>
      <c r="AN699" s="64"/>
      <c r="AO699" s="64"/>
      <c r="AP699" s="202"/>
      <c r="AQ699" s="202"/>
      <c r="AR699" s="64"/>
    </row>
    <row r="700" spans="1:44" ht="15.75" customHeight="1" x14ac:dyDescent="0.2">
      <c r="A700" s="43"/>
      <c r="B700" s="43"/>
      <c r="C700" s="43"/>
      <c r="D700" s="43"/>
      <c r="E700" s="43"/>
      <c r="F700" s="43"/>
      <c r="G700" s="194"/>
      <c r="H700" s="194"/>
      <c r="I700" s="194"/>
      <c r="J700" s="196"/>
      <c r="K700" s="196"/>
      <c r="L700" s="196"/>
      <c r="M700" s="196"/>
      <c r="N700" s="196"/>
      <c r="O700" s="197"/>
      <c r="P700" s="197"/>
      <c r="Q700" s="197"/>
      <c r="R700" s="197"/>
      <c r="S700" s="197"/>
      <c r="T700" s="197"/>
      <c r="U700" s="198"/>
      <c r="V700" s="257"/>
      <c r="W700" s="258"/>
      <c r="X700" s="200"/>
      <c r="Y700" s="43"/>
      <c r="Z700" s="199"/>
      <c r="AA700" s="199"/>
      <c r="AB700" s="199"/>
      <c r="AC700" s="199"/>
      <c r="AD700" s="199"/>
      <c r="AE700" s="43"/>
      <c r="AF700" s="199"/>
      <c r="AG700" s="196"/>
      <c r="AH700" s="201"/>
      <c r="AI700" s="201"/>
      <c r="AJ700" s="201"/>
      <c r="AK700" s="43"/>
      <c r="AL700" s="43"/>
      <c r="AM700" s="43"/>
      <c r="AN700" s="64"/>
      <c r="AO700" s="64"/>
      <c r="AP700" s="202"/>
      <c r="AQ700" s="202"/>
      <c r="AR700" s="64"/>
    </row>
    <row r="701" spans="1:44" ht="15.75" customHeight="1" x14ac:dyDescent="0.2">
      <c r="A701" s="43"/>
      <c r="B701" s="43"/>
      <c r="C701" s="43"/>
      <c r="D701" s="43"/>
      <c r="E701" s="43"/>
      <c r="F701" s="43"/>
      <c r="G701" s="194"/>
      <c r="H701" s="194"/>
      <c r="I701" s="194"/>
      <c r="J701" s="196"/>
      <c r="K701" s="196"/>
      <c r="L701" s="196"/>
      <c r="M701" s="196"/>
      <c r="N701" s="196"/>
      <c r="O701" s="197"/>
      <c r="P701" s="197"/>
      <c r="Q701" s="197"/>
      <c r="R701" s="197"/>
      <c r="S701" s="197"/>
      <c r="T701" s="197"/>
      <c r="U701" s="198"/>
      <c r="V701" s="257"/>
      <c r="W701" s="258"/>
      <c r="X701" s="200"/>
      <c r="Y701" s="43"/>
      <c r="Z701" s="199"/>
      <c r="AA701" s="199"/>
      <c r="AB701" s="199"/>
      <c r="AC701" s="199"/>
      <c r="AD701" s="199"/>
      <c r="AE701" s="43"/>
      <c r="AF701" s="199"/>
      <c r="AG701" s="196"/>
      <c r="AH701" s="201"/>
      <c r="AI701" s="201"/>
      <c r="AJ701" s="201"/>
      <c r="AK701" s="43"/>
      <c r="AL701" s="43"/>
      <c r="AM701" s="43"/>
      <c r="AN701" s="64"/>
      <c r="AO701" s="64"/>
      <c r="AP701" s="202"/>
      <c r="AQ701" s="202"/>
      <c r="AR701" s="64"/>
    </row>
    <row r="702" spans="1:44" ht="15.75" customHeight="1" x14ac:dyDescent="0.2">
      <c r="A702" s="43"/>
      <c r="B702" s="43"/>
      <c r="C702" s="43"/>
      <c r="D702" s="43"/>
      <c r="E702" s="43"/>
      <c r="F702" s="43"/>
      <c r="G702" s="194"/>
      <c r="H702" s="194"/>
      <c r="I702" s="194"/>
      <c r="J702" s="196"/>
      <c r="K702" s="196"/>
      <c r="L702" s="196"/>
      <c r="M702" s="196"/>
      <c r="N702" s="196"/>
      <c r="O702" s="197"/>
      <c r="P702" s="197"/>
      <c r="Q702" s="197"/>
      <c r="R702" s="197"/>
      <c r="S702" s="197"/>
      <c r="T702" s="197"/>
      <c r="U702" s="198"/>
      <c r="V702" s="257"/>
      <c r="W702" s="258"/>
      <c r="X702" s="200"/>
      <c r="Y702" s="43"/>
      <c r="Z702" s="199"/>
      <c r="AA702" s="199"/>
      <c r="AB702" s="199"/>
      <c r="AC702" s="199"/>
      <c r="AD702" s="199"/>
      <c r="AE702" s="43"/>
      <c r="AF702" s="199"/>
      <c r="AG702" s="196"/>
      <c r="AH702" s="201"/>
      <c r="AI702" s="201"/>
      <c r="AJ702" s="201"/>
      <c r="AK702" s="43"/>
      <c r="AL702" s="43"/>
      <c r="AM702" s="43"/>
      <c r="AN702" s="64"/>
      <c r="AO702" s="64"/>
      <c r="AP702" s="202"/>
      <c r="AQ702" s="202"/>
      <c r="AR702" s="64"/>
    </row>
    <row r="703" spans="1:44" ht="15.75" customHeight="1" x14ac:dyDescent="0.2">
      <c r="A703" s="43"/>
      <c r="B703" s="43"/>
      <c r="C703" s="43"/>
      <c r="D703" s="43"/>
      <c r="E703" s="43"/>
      <c r="F703" s="43"/>
      <c r="G703" s="194"/>
      <c r="H703" s="194"/>
      <c r="I703" s="194"/>
      <c r="J703" s="196"/>
      <c r="K703" s="196"/>
      <c r="L703" s="196"/>
      <c r="M703" s="196"/>
      <c r="N703" s="196"/>
      <c r="O703" s="197"/>
      <c r="P703" s="197"/>
      <c r="Q703" s="197"/>
      <c r="R703" s="197"/>
      <c r="S703" s="197"/>
      <c r="T703" s="197"/>
      <c r="U703" s="198"/>
      <c r="V703" s="257"/>
      <c r="W703" s="258"/>
      <c r="X703" s="200"/>
      <c r="Y703" s="43"/>
      <c r="Z703" s="199"/>
      <c r="AA703" s="199"/>
      <c r="AB703" s="199"/>
      <c r="AC703" s="199"/>
      <c r="AD703" s="199"/>
      <c r="AE703" s="43"/>
      <c r="AF703" s="199"/>
      <c r="AG703" s="196"/>
      <c r="AH703" s="201"/>
      <c r="AI703" s="201"/>
      <c r="AJ703" s="201"/>
      <c r="AK703" s="43"/>
      <c r="AL703" s="43"/>
      <c r="AM703" s="43"/>
      <c r="AN703" s="64"/>
      <c r="AO703" s="64"/>
      <c r="AP703" s="202"/>
      <c r="AQ703" s="202"/>
      <c r="AR703" s="64"/>
    </row>
    <row r="704" spans="1:44" ht="15.75" customHeight="1" x14ac:dyDescent="0.2">
      <c r="A704" s="43"/>
      <c r="B704" s="43"/>
      <c r="C704" s="43"/>
      <c r="D704" s="43"/>
      <c r="E704" s="43"/>
      <c r="F704" s="43"/>
      <c r="G704" s="194"/>
      <c r="H704" s="194"/>
      <c r="I704" s="194"/>
      <c r="J704" s="196"/>
      <c r="K704" s="196"/>
      <c r="L704" s="196"/>
      <c r="M704" s="196"/>
      <c r="N704" s="196"/>
      <c r="O704" s="197"/>
      <c r="P704" s="197"/>
      <c r="Q704" s="197"/>
      <c r="R704" s="197"/>
      <c r="S704" s="197"/>
      <c r="T704" s="197"/>
      <c r="U704" s="198"/>
      <c r="V704" s="257"/>
      <c r="W704" s="258"/>
      <c r="X704" s="200"/>
      <c r="Y704" s="43"/>
      <c r="Z704" s="199"/>
      <c r="AA704" s="199"/>
      <c r="AB704" s="199"/>
      <c r="AC704" s="199"/>
      <c r="AD704" s="199"/>
      <c r="AE704" s="43"/>
      <c r="AF704" s="199"/>
      <c r="AG704" s="196"/>
      <c r="AH704" s="201"/>
      <c r="AI704" s="201"/>
      <c r="AJ704" s="201"/>
      <c r="AK704" s="43"/>
      <c r="AL704" s="43"/>
      <c r="AM704" s="43"/>
      <c r="AN704" s="64"/>
      <c r="AO704" s="64"/>
      <c r="AP704" s="202"/>
      <c r="AQ704" s="202"/>
      <c r="AR704" s="64"/>
    </row>
    <row r="705" spans="1:44" ht="15.75" customHeight="1" x14ac:dyDescent="0.2">
      <c r="A705" s="43"/>
      <c r="B705" s="43"/>
      <c r="C705" s="43"/>
      <c r="D705" s="43"/>
      <c r="E705" s="43"/>
      <c r="F705" s="43"/>
      <c r="G705" s="194"/>
      <c r="H705" s="194"/>
      <c r="I705" s="194"/>
      <c r="J705" s="196"/>
      <c r="K705" s="196"/>
      <c r="L705" s="196"/>
      <c r="M705" s="196"/>
      <c r="N705" s="196"/>
      <c r="O705" s="197"/>
      <c r="P705" s="197"/>
      <c r="Q705" s="197"/>
      <c r="R705" s="197"/>
      <c r="S705" s="197"/>
      <c r="T705" s="197"/>
      <c r="U705" s="198"/>
      <c r="V705" s="257"/>
      <c r="W705" s="258"/>
      <c r="X705" s="200"/>
      <c r="Y705" s="43"/>
      <c r="Z705" s="199"/>
      <c r="AA705" s="199"/>
      <c r="AB705" s="199"/>
      <c r="AC705" s="199"/>
      <c r="AD705" s="199"/>
      <c r="AE705" s="43"/>
      <c r="AF705" s="199"/>
      <c r="AG705" s="196"/>
      <c r="AH705" s="201"/>
      <c r="AI705" s="201"/>
      <c r="AJ705" s="201"/>
      <c r="AK705" s="43"/>
      <c r="AL705" s="43"/>
      <c r="AM705" s="43"/>
      <c r="AN705" s="64"/>
      <c r="AO705" s="64"/>
      <c r="AP705" s="202"/>
      <c r="AQ705" s="202"/>
      <c r="AR705" s="64"/>
    </row>
    <row r="706" spans="1:44" ht="15.75" customHeight="1" x14ac:dyDescent="0.2">
      <c r="A706" s="43"/>
      <c r="B706" s="43"/>
      <c r="C706" s="43"/>
      <c r="D706" s="43"/>
      <c r="E706" s="43"/>
      <c r="F706" s="43"/>
      <c r="G706" s="194"/>
      <c r="H706" s="194"/>
      <c r="I706" s="194"/>
      <c r="J706" s="196"/>
      <c r="K706" s="196"/>
      <c r="L706" s="196"/>
      <c r="M706" s="196"/>
      <c r="N706" s="196"/>
      <c r="O706" s="197"/>
      <c r="P706" s="197"/>
      <c r="Q706" s="197"/>
      <c r="R706" s="197"/>
      <c r="S706" s="197"/>
      <c r="T706" s="197"/>
      <c r="U706" s="198"/>
      <c r="V706" s="257"/>
      <c r="W706" s="258"/>
      <c r="X706" s="200"/>
      <c r="Y706" s="43"/>
      <c r="Z706" s="199"/>
      <c r="AA706" s="199"/>
      <c r="AB706" s="199"/>
      <c r="AC706" s="199"/>
      <c r="AD706" s="199"/>
      <c r="AE706" s="43"/>
      <c r="AF706" s="199"/>
      <c r="AG706" s="196"/>
      <c r="AH706" s="201"/>
      <c r="AI706" s="201"/>
      <c r="AJ706" s="201"/>
      <c r="AK706" s="43"/>
      <c r="AL706" s="43"/>
      <c r="AM706" s="43"/>
      <c r="AN706" s="64"/>
      <c r="AO706" s="64"/>
      <c r="AP706" s="202"/>
      <c r="AQ706" s="202"/>
      <c r="AR706" s="64"/>
    </row>
    <row r="707" spans="1:44" ht="15.75" customHeight="1" x14ac:dyDescent="0.2">
      <c r="A707" s="43"/>
      <c r="B707" s="43"/>
      <c r="C707" s="43"/>
      <c r="D707" s="43"/>
      <c r="E707" s="43"/>
      <c r="F707" s="43"/>
      <c r="G707" s="194"/>
      <c r="H707" s="194"/>
      <c r="I707" s="194"/>
      <c r="J707" s="196"/>
      <c r="K707" s="196"/>
      <c r="L707" s="196"/>
      <c r="M707" s="196"/>
      <c r="N707" s="196"/>
      <c r="O707" s="197"/>
      <c r="P707" s="197"/>
      <c r="Q707" s="197"/>
      <c r="R707" s="197"/>
      <c r="S707" s="197"/>
      <c r="T707" s="197"/>
      <c r="U707" s="198"/>
      <c r="V707" s="257"/>
      <c r="W707" s="258"/>
      <c r="X707" s="200"/>
      <c r="Y707" s="43"/>
      <c r="Z707" s="199"/>
      <c r="AA707" s="199"/>
      <c r="AB707" s="199"/>
      <c r="AC707" s="199"/>
      <c r="AD707" s="199"/>
      <c r="AE707" s="43"/>
      <c r="AF707" s="199"/>
      <c r="AG707" s="196"/>
      <c r="AH707" s="201"/>
      <c r="AI707" s="201"/>
      <c r="AJ707" s="201"/>
      <c r="AK707" s="43"/>
      <c r="AL707" s="43"/>
      <c r="AM707" s="43"/>
      <c r="AN707" s="64"/>
      <c r="AO707" s="64"/>
      <c r="AP707" s="202"/>
      <c r="AQ707" s="202"/>
      <c r="AR707" s="64"/>
    </row>
    <row r="708" spans="1:44" ht="15.75" customHeight="1" x14ac:dyDescent="0.2">
      <c r="A708" s="43"/>
      <c r="B708" s="43"/>
      <c r="C708" s="43"/>
      <c r="D708" s="43"/>
      <c r="E708" s="43"/>
      <c r="F708" s="43"/>
      <c r="G708" s="194"/>
      <c r="H708" s="194"/>
      <c r="I708" s="194"/>
      <c r="J708" s="196"/>
      <c r="K708" s="196"/>
      <c r="L708" s="196"/>
      <c r="M708" s="196"/>
      <c r="N708" s="196"/>
      <c r="O708" s="197"/>
      <c r="P708" s="197"/>
      <c r="Q708" s="197"/>
      <c r="R708" s="197"/>
      <c r="S708" s="197"/>
      <c r="T708" s="197"/>
      <c r="U708" s="198"/>
      <c r="V708" s="257"/>
      <c r="W708" s="258"/>
      <c r="X708" s="200"/>
      <c r="Y708" s="43"/>
      <c r="Z708" s="199"/>
      <c r="AA708" s="199"/>
      <c r="AB708" s="199"/>
      <c r="AC708" s="199"/>
      <c r="AD708" s="199"/>
      <c r="AE708" s="43"/>
      <c r="AF708" s="199"/>
      <c r="AG708" s="196"/>
      <c r="AH708" s="201"/>
      <c r="AI708" s="201"/>
      <c r="AJ708" s="201"/>
      <c r="AK708" s="43"/>
      <c r="AL708" s="43"/>
      <c r="AM708" s="43"/>
      <c r="AN708" s="64"/>
      <c r="AO708" s="64"/>
      <c r="AP708" s="202"/>
      <c r="AQ708" s="202"/>
      <c r="AR708" s="64"/>
    </row>
    <row r="709" spans="1:44" ht="15.75" customHeight="1" x14ac:dyDescent="0.2">
      <c r="A709" s="43"/>
      <c r="B709" s="43"/>
      <c r="C709" s="43"/>
      <c r="D709" s="43"/>
      <c r="E709" s="43"/>
      <c r="F709" s="43"/>
      <c r="G709" s="194"/>
      <c r="H709" s="194"/>
      <c r="I709" s="194"/>
      <c r="J709" s="196"/>
      <c r="K709" s="196"/>
      <c r="L709" s="196"/>
      <c r="M709" s="196"/>
      <c r="N709" s="196"/>
      <c r="O709" s="197"/>
      <c r="P709" s="197"/>
      <c r="Q709" s="197"/>
      <c r="R709" s="197"/>
      <c r="S709" s="197"/>
      <c r="T709" s="197"/>
      <c r="U709" s="198"/>
      <c r="V709" s="257"/>
      <c r="W709" s="258"/>
      <c r="X709" s="200"/>
      <c r="Y709" s="43"/>
      <c r="Z709" s="199"/>
      <c r="AA709" s="199"/>
      <c r="AB709" s="199"/>
      <c r="AC709" s="199"/>
      <c r="AD709" s="199"/>
      <c r="AE709" s="43"/>
      <c r="AF709" s="199"/>
      <c r="AG709" s="196"/>
      <c r="AH709" s="201"/>
      <c r="AI709" s="201"/>
      <c r="AJ709" s="201"/>
      <c r="AK709" s="43"/>
      <c r="AL709" s="43"/>
      <c r="AM709" s="43"/>
      <c r="AN709" s="64"/>
      <c r="AO709" s="64"/>
      <c r="AP709" s="202"/>
      <c r="AQ709" s="202"/>
      <c r="AR709" s="64"/>
    </row>
    <row r="710" spans="1:44" ht="15.75" customHeight="1" x14ac:dyDescent="0.2">
      <c r="A710" s="43"/>
      <c r="B710" s="43"/>
      <c r="C710" s="43"/>
      <c r="D710" s="43"/>
      <c r="E710" s="43"/>
      <c r="F710" s="43"/>
      <c r="G710" s="194"/>
      <c r="H710" s="194"/>
      <c r="I710" s="194"/>
      <c r="J710" s="196"/>
      <c r="K710" s="196"/>
      <c r="L710" s="196"/>
      <c r="M710" s="196"/>
      <c r="N710" s="196"/>
      <c r="O710" s="197"/>
      <c r="P710" s="197"/>
      <c r="Q710" s="197"/>
      <c r="R710" s="197"/>
      <c r="S710" s="197"/>
      <c r="T710" s="197"/>
      <c r="U710" s="198"/>
      <c r="V710" s="257"/>
      <c r="W710" s="258"/>
      <c r="X710" s="200"/>
      <c r="Y710" s="43"/>
      <c r="Z710" s="199"/>
      <c r="AA710" s="199"/>
      <c r="AB710" s="199"/>
      <c r="AC710" s="199"/>
      <c r="AD710" s="199"/>
      <c r="AE710" s="43"/>
      <c r="AF710" s="199"/>
      <c r="AG710" s="196"/>
      <c r="AH710" s="201"/>
      <c r="AI710" s="201"/>
      <c r="AJ710" s="201"/>
      <c r="AK710" s="43"/>
      <c r="AL710" s="43"/>
      <c r="AM710" s="43"/>
      <c r="AN710" s="64"/>
      <c r="AO710" s="64"/>
      <c r="AP710" s="202"/>
      <c r="AQ710" s="202"/>
      <c r="AR710" s="64"/>
    </row>
    <row r="711" spans="1:44" ht="15.75" customHeight="1" x14ac:dyDescent="0.2">
      <c r="A711" s="43"/>
      <c r="B711" s="43"/>
      <c r="C711" s="43"/>
      <c r="D711" s="43"/>
      <c r="E711" s="43"/>
      <c r="F711" s="43"/>
      <c r="G711" s="194"/>
      <c r="H711" s="194"/>
      <c r="I711" s="194"/>
      <c r="J711" s="196"/>
      <c r="K711" s="196"/>
      <c r="L711" s="196"/>
      <c r="M711" s="196"/>
      <c r="N711" s="196"/>
      <c r="O711" s="197"/>
      <c r="P711" s="197"/>
      <c r="Q711" s="197"/>
      <c r="R711" s="197"/>
      <c r="S711" s="197"/>
      <c r="T711" s="197"/>
      <c r="U711" s="198"/>
      <c r="V711" s="257"/>
      <c r="W711" s="258"/>
      <c r="X711" s="200"/>
      <c r="Y711" s="43"/>
      <c r="Z711" s="199"/>
      <c r="AA711" s="199"/>
      <c r="AB711" s="199"/>
      <c r="AC711" s="199"/>
      <c r="AD711" s="199"/>
      <c r="AE711" s="43"/>
      <c r="AF711" s="199"/>
      <c r="AG711" s="196"/>
      <c r="AH711" s="201"/>
      <c r="AI711" s="201"/>
      <c r="AJ711" s="201"/>
      <c r="AK711" s="43"/>
      <c r="AL711" s="43"/>
      <c r="AM711" s="43"/>
      <c r="AN711" s="64"/>
      <c r="AO711" s="64"/>
      <c r="AP711" s="202"/>
      <c r="AQ711" s="202"/>
      <c r="AR711" s="64"/>
    </row>
    <row r="712" spans="1:44" ht="15.75" customHeight="1" x14ac:dyDescent="0.2">
      <c r="A712" s="43"/>
      <c r="B712" s="43"/>
      <c r="C712" s="43"/>
      <c r="D712" s="43"/>
      <c r="E712" s="43"/>
      <c r="F712" s="43"/>
      <c r="G712" s="194"/>
      <c r="H712" s="194"/>
      <c r="I712" s="194"/>
      <c r="J712" s="196"/>
      <c r="K712" s="196"/>
      <c r="L712" s="196"/>
      <c r="M712" s="196"/>
      <c r="N712" s="196"/>
      <c r="O712" s="197"/>
      <c r="P712" s="197"/>
      <c r="Q712" s="197"/>
      <c r="R712" s="197"/>
      <c r="S712" s="197"/>
      <c r="T712" s="197"/>
      <c r="U712" s="198"/>
      <c r="V712" s="257"/>
      <c r="W712" s="258"/>
      <c r="X712" s="200"/>
      <c r="Y712" s="43"/>
      <c r="Z712" s="199"/>
      <c r="AA712" s="199"/>
      <c r="AB712" s="199"/>
      <c r="AC712" s="199"/>
      <c r="AD712" s="199"/>
      <c r="AE712" s="43"/>
      <c r="AF712" s="199"/>
      <c r="AG712" s="196"/>
      <c r="AH712" s="201"/>
      <c r="AI712" s="201"/>
      <c r="AJ712" s="201"/>
      <c r="AK712" s="43"/>
      <c r="AL712" s="43"/>
      <c r="AM712" s="43"/>
      <c r="AN712" s="64"/>
      <c r="AO712" s="64"/>
      <c r="AP712" s="202"/>
      <c r="AQ712" s="202"/>
      <c r="AR712" s="64"/>
    </row>
    <row r="713" spans="1:44" ht="15.75" customHeight="1" x14ac:dyDescent="0.2">
      <c r="A713" s="43"/>
      <c r="B713" s="43"/>
      <c r="C713" s="43"/>
      <c r="D713" s="43"/>
      <c r="E713" s="43"/>
      <c r="F713" s="43"/>
      <c r="G713" s="194"/>
      <c r="H713" s="194"/>
      <c r="I713" s="194"/>
      <c r="J713" s="196"/>
      <c r="K713" s="196"/>
      <c r="L713" s="196"/>
      <c r="M713" s="196"/>
      <c r="N713" s="196"/>
      <c r="O713" s="197"/>
      <c r="P713" s="197"/>
      <c r="Q713" s="197"/>
      <c r="R713" s="197"/>
      <c r="S713" s="197"/>
      <c r="T713" s="197"/>
      <c r="U713" s="198"/>
      <c r="V713" s="257"/>
      <c r="W713" s="258"/>
      <c r="X713" s="200"/>
      <c r="Y713" s="43"/>
      <c r="Z713" s="199"/>
      <c r="AA713" s="199"/>
      <c r="AB713" s="199"/>
      <c r="AC713" s="199"/>
      <c r="AD713" s="199"/>
      <c r="AE713" s="43"/>
      <c r="AF713" s="199"/>
      <c r="AG713" s="196"/>
      <c r="AH713" s="201"/>
      <c r="AI713" s="201"/>
      <c r="AJ713" s="201"/>
      <c r="AK713" s="43"/>
      <c r="AL713" s="43"/>
      <c r="AM713" s="43"/>
      <c r="AN713" s="64"/>
      <c r="AO713" s="64"/>
      <c r="AP713" s="202"/>
      <c r="AQ713" s="202"/>
      <c r="AR713" s="64"/>
    </row>
    <row r="714" spans="1:44" ht="15.75" customHeight="1" x14ac:dyDescent="0.2">
      <c r="A714" s="43"/>
      <c r="B714" s="43"/>
      <c r="C714" s="43"/>
      <c r="D714" s="43"/>
      <c r="E714" s="43"/>
      <c r="F714" s="43"/>
      <c r="G714" s="194"/>
      <c r="H714" s="194"/>
      <c r="I714" s="194"/>
      <c r="J714" s="196"/>
      <c r="K714" s="196"/>
      <c r="L714" s="196"/>
      <c r="M714" s="196"/>
      <c r="N714" s="196"/>
      <c r="O714" s="197"/>
      <c r="P714" s="197"/>
      <c r="Q714" s="197"/>
      <c r="R714" s="197"/>
      <c r="S714" s="197"/>
      <c r="T714" s="197"/>
      <c r="U714" s="198"/>
      <c r="V714" s="257"/>
      <c r="W714" s="258"/>
      <c r="X714" s="200"/>
      <c r="Y714" s="43"/>
      <c r="Z714" s="199"/>
      <c r="AA714" s="199"/>
      <c r="AB714" s="199"/>
      <c r="AC714" s="199"/>
      <c r="AD714" s="199"/>
      <c r="AE714" s="43"/>
      <c r="AF714" s="199"/>
      <c r="AG714" s="196"/>
      <c r="AH714" s="201"/>
      <c r="AI714" s="201"/>
      <c r="AJ714" s="201"/>
      <c r="AK714" s="43"/>
      <c r="AL714" s="43"/>
      <c r="AM714" s="43"/>
      <c r="AN714" s="64"/>
      <c r="AO714" s="64"/>
      <c r="AP714" s="202"/>
      <c r="AQ714" s="202"/>
      <c r="AR714" s="64"/>
    </row>
    <row r="715" spans="1:44" ht="15.75" customHeight="1" x14ac:dyDescent="0.2">
      <c r="A715" s="43"/>
      <c r="B715" s="43"/>
      <c r="C715" s="43"/>
      <c r="D715" s="43"/>
      <c r="E715" s="43"/>
      <c r="F715" s="43"/>
      <c r="G715" s="194"/>
      <c r="H715" s="194"/>
      <c r="I715" s="194"/>
      <c r="J715" s="196"/>
      <c r="K715" s="196"/>
      <c r="L715" s="196"/>
      <c r="M715" s="196"/>
      <c r="N715" s="196"/>
      <c r="O715" s="197"/>
      <c r="P715" s="197"/>
      <c r="Q715" s="197"/>
      <c r="R715" s="197"/>
      <c r="S715" s="197"/>
      <c r="T715" s="197"/>
      <c r="U715" s="198"/>
      <c r="V715" s="257"/>
      <c r="W715" s="258"/>
      <c r="X715" s="200"/>
      <c r="Y715" s="43"/>
      <c r="Z715" s="199"/>
      <c r="AA715" s="199"/>
      <c r="AB715" s="199"/>
      <c r="AC715" s="199"/>
      <c r="AD715" s="199"/>
      <c r="AE715" s="43"/>
      <c r="AF715" s="199"/>
      <c r="AG715" s="196"/>
      <c r="AH715" s="201"/>
      <c r="AI715" s="201"/>
      <c r="AJ715" s="201"/>
      <c r="AK715" s="43"/>
      <c r="AL715" s="43"/>
      <c r="AM715" s="43"/>
      <c r="AN715" s="64"/>
      <c r="AO715" s="64"/>
      <c r="AP715" s="202"/>
      <c r="AQ715" s="202"/>
      <c r="AR715" s="64"/>
    </row>
    <row r="716" spans="1:44" ht="15.75" customHeight="1" x14ac:dyDescent="0.2">
      <c r="A716" s="43"/>
      <c r="B716" s="43"/>
      <c r="C716" s="43"/>
      <c r="D716" s="43"/>
      <c r="E716" s="43"/>
      <c r="F716" s="43"/>
      <c r="G716" s="194"/>
      <c r="H716" s="194"/>
      <c r="I716" s="194"/>
      <c r="J716" s="196"/>
      <c r="K716" s="196"/>
      <c r="L716" s="196"/>
      <c r="M716" s="196"/>
      <c r="N716" s="196"/>
      <c r="O716" s="197"/>
      <c r="P716" s="197"/>
      <c r="Q716" s="197"/>
      <c r="R716" s="197"/>
      <c r="S716" s="197"/>
      <c r="T716" s="197"/>
      <c r="U716" s="198"/>
      <c r="V716" s="257"/>
      <c r="W716" s="258"/>
      <c r="X716" s="200"/>
      <c r="Y716" s="43"/>
      <c r="Z716" s="199"/>
      <c r="AA716" s="199"/>
      <c r="AB716" s="199"/>
      <c r="AC716" s="199"/>
      <c r="AD716" s="199"/>
      <c r="AE716" s="43"/>
      <c r="AF716" s="199"/>
      <c r="AG716" s="196"/>
      <c r="AH716" s="201"/>
      <c r="AI716" s="201"/>
      <c r="AJ716" s="201"/>
      <c r="AK716" s="43"/>
      <c r="AL716" s="43"/>
      <c r="AM716" s="43"/>
      <c r="AN716" s="64"/>
      <c r="AO716" s="64"/>
      <c r="AP716" s="202"/>
      <c r="AQ716" s="202"/>
      <c r="AR716" s="64"/>
    </row>
    <row r="717" spans="1:44" ht="15.75" customHeight="1" x14ac:dyDescent="0.2">
      <c r="A717" s="43"/>
      <c r="B717" s="43"/>
      <c r="C717" s="43"/>
      <c r="D717" s="43"/>
      <c r="E717" s="43"/>
      <c r="F717" s="43"/>
      <c r="G717" s="194"/>
      <c r="H717" s="194"/>
      <c r="I717" s="194"/>
      <c r="J717" s="196"/>
      <c r="K717" s="196"/>
      <c r="L717" s="196"/>
      <c r="M717" s="196"/>
      <c r="N717" s="196"/>
      <c r="O717" s="197"/>
      <c r="P717" s="197"/>
      <c r="Q717" s="197"/>
      <c r="R717" s="197"/>
      <c r="S717" s="197"/>
      <c r="T717" s="197"/>
      <c r="U717" s="198"/>
      <c r="V717" s="257"/>
      <c r="W717" s="258"/>
      <c r="X717" s="200"/>
      <c r="Y717" s="43"/>
      <c r="Z717" s="199"/>
      <c r="AA717" s="199"/>
      <c r="AB717" s="199"/>
      <c r="AC717" s="199"/>
      <c r="AD717" s="199"/>
      <c r="AE717" s="43"/>
      <c r="AF717" s="199"/>
      <c r="AG717" s="196"/>
      <c r="AH717" s="201"/>
      <c r="AI717" s="201"/>
      <c r="AJ717" s="201"/>
      <c r="AK717" s="43"/>
      <c r="AL717" s="43"/>
      <c r="AM717" s="43"/>
      <c r="AN717" s="64"/>
      <c r="AO717" s="64"/>
      <c r="AP717" s="202"/>
      <c r="AQ717" s="202"/>
      <c r="AR717" s="64"/>
    </row>
    <row r="718" spans="1:44" ht="15.75" customHeight="1" x14ac:dyDescent="0.2">
      <c r="A718" s="43"/>
      <c r="B718" s="43"/>
      <c r="C718" s="43"/>
      <c r="D718" s="43"/>
      <c r="E718" s="43"/>
      <c r="F718" s="43"/>
      <c r="G718" s="194"/>
      <c r="H718" s="194"/>
      <c r="I718" s="194"/>
      <c r="J718" s="196"/>
      <c r="K718" s="196"/>
      <c r="L718" s="196"/>
      <c r="M718" s="196"/>
      <c r="N718" s="196"/>
      <c r="O718" s="197"/>
      <c r="P718" s="197"/>
      <c r="Q718" s="197"/>
      <c r="R718" s="197"/>
      <c r="S718" s="197"/>
      <c r="T718" s="197"/>
      <c r="U718" s="198"/>
      <c r="V718" s="257"/>
      <c r="W718" s="258"/>
      <c r="X718" s="200"/>
      <c r="Y718" s="43"/>
      <c r="Z718" s="199"/>
      <c r="AA718" s="199"/>
      <c r="AB718" s="199"/>
      <c r="AC718" s="199"/>
      <c r="AD718" s="199"/>
      <c r="AE718" s="43"/>
      <c r="AF718" s="199"/>
      <c r="AG718" s="196"/>
      <c r="AH718" s="201"/>
      <c r="AI718" s="201"/>
      <c r="AJ718" s="201"/>
      <c r="AK718" s="43"/>
      <c r="AL718" s="43"/>
      <c r="AM718" s="43"/>
      <c r="AN718" s="64"/>
      <c r="AO718" s="64"/>
      <c r="AP718" s="202"/>
      <c r="AQ718" s="202"/>
      <c r="AR718" s="64"/>
    </row>
    <row r="719" spans="1:44" ht="15.75" customHeight="1" x14ac:dyDescent="0.2">
      <c r="A719" s="43"/>
      <c r="B719" s="43"/>
      <c r="C719" s="43"/>
      <c r="D719" s="43"/>
      <c r="E719" s="43"/>
      <c r="F719" s="43"/>
      <c r="G719" s="194"/>
      <c r="H719" s="194"/>
      <c r="I719" s="194"/>
      <c r="J719" s="196"/>
      <c r="K719" s="196"/>
      <c r="L719" s="196"/>
      <c r="M719" s="196"/>
      <c r="N719" s="196"/>
      <c r="O719" s="197"/>
      <c r="P719" s="197"/>
      <c r="Q719" s="197"/>
      <c r="R719" s="197"/>
      <c r="S719" s="197"/>
      <c r="T719" s="197"/>
      <c r="U719" s="198"/>
      <c r="V719" s="257"/>
      <c r="W719" s="258"/>
      <c r="X719" s="200"/>
      <c r="Y719" s="43"/>
      <c r="Z719" s="199"/>
      <c r="AA719" s="199"/>
      <c r="AB719" s="199"/>
      <c r="AC719" s="199"/>
      <c r="AD719" s="199"/>
      <c r="AE719" s="43"/>
      <c r="AF719" s="199"/>
      <c r="AG719" s="196"/>
      <c r="AH719" s="201"/>
      <c r="AI719" s="201"/>
      <c r="AJ719" s="201"/>
      <c r="AK719" s="43"/>
      <c r="AL719" s="43"/>
      <c r="AM719" s="43"/>
      <c r="AN719" s="64"/>
      <c r="AO719" s="64"/>
      <c r="AP719" s="202"/>
      <c r="AQ719" s="202"/>
      <c r="AR719" s="64"/>
    </row>
    <row r="720" spans="1:44" ht="15.75" customHeight="1" x14ac:dyDescent="0.2">
      <c r="A720" s="43"/>
      <c r="B720" s="43"/>
      <c r="C720" s="43"/>
      <c r="D720" s="43"/>
      <c r="E720" s="43"/>
      <c r="F720" s="43"/>
      <c r="G720" s="194"/>
      <c r="H720" s="194"/>
      <c r="I720" s="194"/>
      <c r="J720" s="196"/>
      <c r="K720" s="196"/>
      <c r="L720" s="196"/>
      <c r="M720" s="196"/>
      <c r="N720" s="196"/>
      <c r="O720" s="197"/>
      <c r="P720" s="197"/>
      <c r="Q720" s="197"/>
      <c r="R720" s="197"/>
      <c r="S720" s="197"/>
      <c r="T720" s="197"/>
      <c r="U720" s="198"/>
      <c r="V720" s="257"/>
      <c r="W720" s="258"/>
      <c r="X720" s="200"/>
      <c r="Y720" s="43"/>
      <c r="Z720" s="199"/>
      <c r="AA720" s="199"/>
      <c r="AB720" s="199"/>
      <c r="AC720" s="199"/>
      <c r="AD720" s="199"/>
      <c r="AE720" s="43"/>
      <c r="AF720" s="199"/>
      <c r="AG720" s="196"/>
      <c r="AH720" s="201"/>
      <c r="AI720" s="201"/>
      <c r="AJ720" s="201"/>
      <c r="AK720" s="43"/>
      <c r="AL720" s="43"/>
      <c r="AM720" s="43"/>
      <c r="AN720" s="64"/>
      <c r="AO720" s="64"/>
      <c r="AP720" s="202"/>
      <c r="AQ720" s="202"/>
      <c r="AR720" s="64"/>
    </row>
    <row r="721" spans="1:44" ht="15.75" customHeight="1" x14ac:dyDescent="0.2">
      <c r="A721" s="43"/>
      <c r="B721" s="43"/>
      <c r="C721" s="43"/>
      <c r="D721" s="43"/>
      <c r="E721" s="43"/>
      <c r="F721" s="43"/>
      <c r="G721" s="194"/>
      <c r="H721" s="194"/>
      <c r="I721" s="194"/>
      <c r="J721" s="196"/>
      <c r="K721" s="196"/>
      <c r="L721" s="196"/>
      <c r="M721" s="196"/>
      <c r="N721" s="196"/>
      <c r="O721" s="197"/>
      <c r="P721" s="197"/>
      <c r="Q721" s="197"/>
      <c r="R721" s="197"/>
      <c r="S721" s="197"/>
      <c r="T721" s="197"/>
      <c r="U721" s="198"/>
      <c r="V721" s="257"/>
      <c r="W721" s="258"/>
      <c r="X721" s="200"/>
      <c r="Y721" s="43"/>
      <c r="Z721" s="199"/>
      <c r="AA721" s="199"/>
      <c r="AB721" s="199"/>
      <c r="AC721" s="199"/>
      <c r="AD721" s="199"/>
      <c r="AE721" s="43"/>
      <c r="AF721" s="199"/>
      <c r="AG721" s="196"/>
      <c r="AH721" s="201"/>
      <c r="AI721" s="201"/>
      <c r="AJ721" s="201"/>
      <c r="AK721" s="43"/>
      <c r="AL721" s="43"/>
      <c r="AM721" s="43"/>
      <c r="AN721" s="64"/>
      <c r="AO721" s="64"/>
      <c r="AP721" s="202"/>
      <c r="AQ721" s="202"/>
      <c r="AR721" s="64"/>
    </row>
    <row r="722" spans="1:44" ht="15.75" customHeight="1" x14ac:dyDescent="0.2">
      <c r="A722" s="43"/>
      <c r="B722" s="43"/>
      <c r="C722" s="43"/>
      <c r="D722" s="43"/>
      <c r="E722" s="43"/>
      <c r="F722" s="43"/>
      <c r="G722" s="194"/>
      <c r="H722" s="194"/>
      <c r="I722" s="194"/>
      <c r="J722" s="196"/>
      <c r="K722" s="196"/>
      <c r="L722" s="196"/>
      <c r="M722" s="196"/>
      <c r="N722" s="196"/>
      <c r="O722" s="197"/>
      <c r="P722" s="197"/>
      <c r="Q722" s="197"/>
      <c r="R722" s="197"/>
      <c r="S722" s="197"/>
      <c r="T722" s="197"/>
      <c r="U722" s="198"/>
      <c r="V722" s="257"/>
      <c r="W722" s="258"/>
      <c r="X722" s="200"/>
      <c r="Y722" s="43"/>
      <c r="Z722" s="199"/>
      <c r="AA722" s="199"/>
      <c r="AB722" s="199"/>
      <c r="AC722" s="199"/>
      <c r="AD722" s="199"/>
      <c r="AE722" s="43"/>
      <c r="AF722" s="199"/>
      <c r="AG722" s="196"/>
      <c r="AH722" s="201"/>
      <c r="AI722" s="201"/>
      <c r="AJ722" s="201"/>
      <c r="AK722" s="43"/>
      <c r="AL722" s="43"/>
      <c r="AM722" s="43"/>
      <c r="AN722" s="64"/>
      <c r="AO722" s="64"/>
      <c r="AP722" s="202"/>
      <c r="AQ722" s="202"/>
      <c r="AR722" s="64"/>
    </row>
    <row r="723" spans="1:44" ht="15.75" customHeight="1" x14ac:dyDescent="0.2">
      <c r="A723" s="43"/>
      <c r="B723" s="43"/>
      <c r="C723" s="43"/>
      <c r="D723" s="43"/>
      <c r="E723" s="43"/>
      <c r="F723" s="43"/>
      <c r="G723" s="194"/>
      <c r="H723" s="194"/>
      <c r="I723" s="194"/>
      <c r="J723" s="196"/>
      <c r="K723" s="196"/>
      <c r="L723" s="196"/>
      <c r="M723" s="196"/>
      <c r="N723" s="196"/>
      <c r="O723" s="197"/>
      <c r="P723" s="197"/>
      <c r="Q723" s="197"/>
      <c r="R723" s="197"/>
      <c r="S723" s="197"/>
      <c r="T723" s="197"/>
      <c r="U723" s="198"/>
      <c r="V723" s="257"/>
      <c r="W723" s="258"/>
      <c r="X723" s="200"/>
      <c r="Y723" s="43"/>
      <c r="Z723" s="199"/>
      <c r="AA723" s="199"/>
      <c r="AB723" s="199"/>
      <c r="AC723" s="199"/>
      <c r="AD723" s="199"/>
      <c r="AE723" s="43"/>
      <c r="AF723" s="199"/>
      <c r="AG723" s="196"/>
      <c r="AH723" s="201"/>
      <c r="AI723" s="201"/>
      <c r="AJ723" s="201"/>
      <c r="AK723" s="43"/>
      <c r="AL723" s="43"/>
      <c r="AM723" s="43"/>
      <c r="AN723" s="64"/>
      <c r="AO723" s="64"/>
      <c r="AP723" s="202"/>
      <c r="AQ723" s="202"/>
      <c r="AR723" s="64"/>
    </row>
    <row r="724" spans="1:44" ht="15.75" customHeight="1" x14ac:dyDescent="0.2">
      <c r="A724" s="43"/>
      <c r="B724" s="43"/>
      <c r="C724" s="43"/>
      <c r="D724" s="43"/>
      <c r="E724" s="43"/>
      <c r="F724" s="43"/>
      <c r="G724" s="194"/>
      <c r="H724" s="194"/>
      <c r="I724" s="194"/>
      <c r="J724" s="196"/>
      <c r="K724" s="196"/>
      <c r="L724" s="196"/>
      <c r="M724" s="196"/>
      <c r="N724" s="196"/>
      <c r="O724" s="197"/>
      <c r="P724" s="197"/>
      <c r="Q724" s="197"/>
      <c r="R724" s="197"/>
      <c r="S724" s="197"/>
      <c r="T724" s="197"/>
      <c r="U724" s="198"/>
      <c r="V724" s="257"/>
      <c r="W724" s="258"/>
      <c r="X724" s="200"/>
      <c r="Y724" s="43"/>
      <c r="Z724" s="199"/>
      <c r="AA724" s="199"/>
      <c r="AB724" s="199"/>
      <c r="AC724" s="199"/>
      <c r="AD724" s="199"/>
      <c r="AE724" s="43"/>
      <c r="AF724" s="199"/>
      <c r="AG724" s="196"/>
      <c r="AH724" s="201"/>
      <c r="AI724" s="201"/>
      <c r="AJ724" s="201"/>
      <c r="AK724" s="43"/>
      <c r="AL724" s="43"/>
      <c r="AM724" s="43"/>
      <c r="AN724" s="64"/>
      <c r="AO724" s="64"/>
      <c r="AP724" s="202"/>
      <c r="AQ724" s="202"/>
      <c r="AR724" s="64"/>
    </row>
    <row r="725" spans="1:44" ht="15.75" customHeight="1" x14ac:dyDescent="0.2">
      <c r="A725" s="43"/>
      <c r="B725" s="43"/>
      <c r="C725" s="43"/>
      <c r="D725" s="43"/>
      <c r="E725" s="43"/>
      <c r="F725" s="43"/>
      <c r="G725" s="194"/>
      <c r="H725" s="194"/>
      <c r="I725" s="194"/>
      <c r="J725" s="196"/>
      <c r="K725" s="196"/>
      <c r="L725" s="196"/>
      <c r="M725" s="196"/>
      <c r="N725" s="196"/>
      <c r="O725" s="197"/>
      <c r="P725" s="197"/>
      <c r="Q725" s="197"/>
      <c r="R725" s="197"/>
      <c r="S725" s="197"/>
      <c r="T725" s="197"/>
      <c r="U725" s="198"/>
      <c r="V725" s="257"/>
      <c r="W725" s="258"/>
      <c r="X725" s="200"/>
      <c r="Y725" s="43"/>
      <c r="Z725" s="199"/>
      <c r="AA725" s="199"/>
      <c r="AB725" s="199"/>
      <c r="AC725" s="199"/>
      <c r="AD725" s="199"/>
      <c r="AE725" s="43"/>
      <c r="AF725" s="199"/>
      <c r="AG725" s="196"/>
      <c r="AH725" s="201"/>
      <c r="AI725" s="201"/>
      <c r="AJ725" s="201"/>
      <c r="AK725" s="43"/>
      <c r="AL725" s="43"/>
      <c r="AM725" s="43"/>
      <c r="AN725" s="64"/>
      <c r="AO725" s="64"/>
      <c r="AP725" s="202"/>
      <c r="AQ725" s="202"/>
      <c r="AR725" s="64"/>
    </row>
    <row r="726" spans="1:44" ht="15.75" customHeight="1" x14ac:dyDescent="0.2">
      <c r="A726" s="43"/>
      <c r="B726" s="43"/>
      <c r="C726" s="43"/>
      <c r="D726" s="43"/>
      <c r="E726" s="43"/>
      <c r="F726" s="43"/>
      <c r="G726" s="194"/>
      <c r="H726" s="194"/>
      <c r="I726" s="194"/>
      <c r="J726" s="196"/>
      <c r="K726" s="196"/>
      <c r="L726" s="196"/>
      <c r="M726" s="196"/>
      <c r="N726" s="196"/>
      <c r="O726" s="197"/>
      <c r="P726" s="197"/>
      <c r="Q726" s="197"/>
      <c r="R726" s="197"/>
      <c r="S726" s="197"/>
      <c r="T726" s="197"/>
      <c r="U726" s="198"/>
      <c r="V726" s="257"/>
      <c r="W726" s="258"/>
      <c r="X726" s="200"/>
      <c r="Y726" s="43"/>
      <c r="Z726" s="199"/>
      <c r="AA726" s="199"/>
      <c r="AB726" s="199"/>
      <c r="AC726" s="199"/>
      <c r="AD726" s="199"/>
      <c r="AE726" s="43"/>
      <c r="AF726" s="199"/>
      <c r="AG726" s="196"/>
      <c r="AH726" s="201"/>
      <c r="AI726" s="201"/>
      <c r="AJ726" s="201"/>
      <c r="AK726" s="43"/>
      <c r="AL726" s="43"/>
      <c r="AM726" s="43"/>
      <c r="AN726" s="64"/>
      <c r="AO726" s="64"/>
      <c r="AP726" s="202"/>
      <c r="AQ726" s="202"/>
      <c r="AR726" s="64"/>
    </row>
    <row r="727" spans="1:44" ht="15.75" customHeight="1" x14ac:dyDescent="0.2">
      <c r="A727" s="43"/>
      <c r="B727" s="43"/>
      <c r="C727" s="43"/>
      <c r="D727" s="43"/>
      <c r="E727" s="43"/>
      <c r="F727" s="43"/>
      <c r="G727" s="194"/>
      <c r="H727" s="194"/>
      <c r="I727" s="194"/>
      <c r="J727" s="196"/>
      <c r="K727" s="196"/>
      <c r="L727" s="196"/>
      <c r="M727" s="196"/>
      <c r="N727" s="196"/>
      <c r="O727" s="197"/>
      <c r="P727" s="197"/>
      <c r="Q727" s="197"/>
      <c r="R727" s="197"/>
      <c r="S727" s="197"/>
      <c r="T727" s="197"/>
      <c r="U727" s="198"/>
      <c r="V727" s="257"/>
      <c r="W727" s="258"/>
      <c r="X727" s="200"/>
      <c r="Y727" s="43"/>
      <c r="Z727" s="199"/>
      <c r="AA727" s="199"/>
      <c r="AB727" s="199"/>
      <c r="AC727" s="199"/>
      <c r="AD727" s="199"/>
      <c r="AE727" s="43"/>
      <c r="AF727" s="199"/>
      <c r="AG727" s="196"/>
      <c r="AH727" s="201"/>
      <c r="AI727" s="201"/>
      <c r="AJ727" s="201"/>
      <c r="AK727" s="43"/>
      <c r="AL727" s="43"/>
      <c r="AM727" s="43"/>
      <c r="AN727" s="64"/>
      <c r="AO727" s="64"/>
      <c r="AP727" s="202"/>
      <c r="AQ727" s="202"/>
      <c r="AR727" s="64"/>
    </row>
    <row r="728" spans="1:44" ht="15.75" customHeight="1" x14ac:dyDescent="0.2">
      <c r="A728" s="43"/>
      <c r="B728" s="43"/>
      <c r="C728" s="43"/>
      <c r="D728" s="43"/>
      <c r="E728" s="43"/>
      <c r="F728" s="43"/>
      <c r="G728" s="194"/>
      <c r="H728" s="194"/>
      <c r="I728" s="194"/>
      <c r="J728" s="196"/>
      <c r="K728" s="196"/>
      <c r="L728" s="196"/>
      <c r="M728" s="196"/>
      <c r="N728" s="196"/>
      <c r="O728" s="197"/>
      <c r="P728" s="197"/>
      <c r="Q728" s="197"/>
      <c r="R728" s="197"/>
      <c r="S728" s="197"/>
      <c r="T728" s="197"/>
      <c r="U728" s="198"/>
      <c r="V728" s="257"/>
      <c r="W728" s="258"/>
      <c r="X728" s="200"/>
      <c r="Y728" s="43"/>
      <c r="Z728" s="199"/>
      <c r="AA728" s="199"/>
      <c r="AB728" s="199"/>
      <c r="AC728" s="199"/>
      <c r="AD728" s="199"/>
      <c r="AE728" s="43"/>
      <c r="AF728" s="199"/>
      <c r="AG728" s="196"/>
      <c r="AH728" s="201"/>
      <c r="AI728" s="201"/>
      <c r="AJ728" s="201"/>
      <c r="AK728" s="43"/>
      <c r="AL728" s="43"/>
      <c r="AM728" s="43"/>
      <c r="AN728" s="64"/>
      <c r="AO728" s="64"/>
      <c r="AP728" s="202"/>
      <c r="AQ728" s="202"/>
      <c r="AR728" s="64"/>
    </row>
    <row r="729" spans="1:44" ht="15.75" customHeight="1" x14ac:dyDescent="0.2">
      <c r="A729" s="43"/>
      <c r="B729" s="43"/>
      <c r="C729" s="43"/>
      <c r="D729" s="43"/>
      <c r="E729" s="43"/>
      <c r="F729" s="43"/>
      <c r="G729" s="194"/>
      <c r="H729" s="194"/>
      <c r="I729" s="194"/>
      <c r="J729" s="196"/>
      <c r="K729" s="196"/>
      <c r="L729" s="196"/>
      <c r="M729" s="196"/>
      <c r="N729" s="196"/>
      <c r="O729" s="197"/>
      <c r="P729" s="197"/>
      <c r="Q729" s="197"/>
      <c r="R729" s="197"/>
      <c r="S729" s="197"/>
      <c r="T729" s="197"/>
      <c r="U729" s="198"/>
      <c r="V729" s="257"/>
      <c r="W729" s="258"/>
      <c r="X729" s="200"/>
      <c r="Y729" s="43"/>
      <c r="Z729" s="199"/>
      <c r="AA729" s="199"/>
      <c r="AB729" s="199"/>
      <c r="AC729" s="199"/>
      <c r="AD729" s="199"/>
      <c r="AE729" s="43"/>
      <c r="AF729" s="199"/>
      <c r="AG729" s="196"/>
      <c r="AH729" s="201"/>
      <c r="AI729" s="201"/>
      <c r="AJ729" s="201"/>
      <c r="AK729" s="43"/>
      <c r="AL729" s="43"/>
      <c r="AM729" s="43"/>
      <c r="AN729" s="64"/>
      <c r="AO729" s="64"/>
      <c r="AP729" s="202"/>
      <c r="AQ729" s="202"/>
      <c r="AR729" s="64"/>
    </row>
    <row r="730" spans="1:44" ht="15.75" customHeight="1" x14ac:dyDescent="0.2">
      <c r="A730" s="43"/>
      <c r="B730" s="43"/>
      <c r="C730" s="43"/>
      <c r="D730" s="43"/>
      <c r="E730" s="43"/>
      <c r="F730" s="43"/>
      <c r="G730" s="194"/>
      <c r="H730" s="194"/>
      <c r="I730" s="194"/>
      <c r="J730" s="196"/>
      <c r="K730" s="196"/>
      <c r="L730" s="196"/>
      <c r="M730" s="196"/>
      <c r="N730" s="196"/>
      <c r="O730" s="197"/>
      <c r="P730" s="197"/>
      <c r="Q730" s="197"/>
      <c r="R730" s="197"/>
      <c r="S730" s="197"/>
      <c r="T730" s="197"/>
      <c r="U730" s="198"/>
      <c r="V730" s="257"/>
      <c r="W730" s="258"/>
      <c r="X730" s="200"/>
      <c r="Y730" s="43"/>
      <c r="Z730" s="199"/>
      <c r="AA730" s="199"/>
      <c r="AB730" s="199"/>
      <c r="AC730" s="199"/>
      <c r="AD730" s="199"/>
      <c r="AE730" s="43"/>
      <c r="AF730" s="199"/>
      <c r="AG730" s="196"/>
      <c r="AH730" s="201"/>
      <c r="AI730" s="201"/>
      <c r="AJ730" s="201"/>
      <c r="AK730" s="43"/>
      <c r="AL730" s="43"/>
      <c r="AM730" s="43"/>
      <c r="AN730" s="64"/>
      <c r="AO730" s="64"/>
      <c r="AP730" s="202"/>
      <c r="AQ730" s="202"/>
      <c r="AR730" s="64"/>
    </row>
    <row r="731" spans="1:44" ht="15.75" customHeight="1" x14ac:dyDescent="0.2">
      <c r="A731" s="43"/>
      <c r="B731" s="43"/>
      <c r="C731" s="43"/>
      <c r="D731" s="43"/>
      <c r="E731" s="43"/>
      <c r="F731" s="43"/>
      <c r="G731" s="194"/>
      <c r="H731" s="194"/>
      <c r="I731" s="194"/>
      <c r="J731" s="196"/>
      <c r="K731" s="196"/>
      <c r="L731" s="196"/>
      <c r="M731" s="196"/>
      <c r="N731" s="196"/>
      <c r="O731" s="197"/>
      <c r="P731" s="197"/>
      <c r="Q731" s="197"/>
      <c r="R731" s="197"/>
      <c r="S731" s="197"/>
      <c r="T731" s="197"/>
      <c r="U731" s="198"/>
      <c r="V731" s="257"/>
      <c r="W731" s="258"/>
      <c r="X731" s="200"/>
      <c r="Y731" s="43"/>
      <c r="Z731" s="199"/>
      <c r="AA731" s="199"/>
      <c r="AB731" s="199"/>
      <c r="AC731" s="199"/>
      <c r="AD731" s="199"/>
      <c r="AE731" s="43"/>
      <c r="AF731" s="199"/>
      <c r="AG731" s="196"/>
      <c r="AH731" s="201"/>
      <c r="AI731" s="201"/>
      <c r="AJ731" s="201"/>
      <c r="AK731" s="43"/>
      <c r="AL731" s="43"/>
      <c r="AM731" s="43"/>
      <c r="AN731" s="64"/>
      <c r="AO731" s="64"/>
      <c r="AP731" s="202"/>
      <c r="AQ731" s="202"/>
      <c r="AR731" s="64"/>
    </row>
    <row r="732" spans="1:44" ht="15.75" customHeight="1" x14ac:dyDescent="0.2">
      <c r="A732" s="43"/>
      <c r="B732" s="43"/>
      <c r="C732" s="43"/>
      <c r="D732" s="43"/>
      <c r="E732" s="43"/>
      <c r="F732" s="43"/>
      <c r="G732" s="194"/>
      <c r="H732" s="194"/>
      <c r="I732" s="194"/>
      <c r="J732" s="196"/>
      <c r="K732" s="196"/>
      <c r="L732" s="196"/>
      <c r="M732" s="196"/>
      <c r="N732" s="196"/>
      <c r="O732" s="197"/>
      <c r="P732" s="197"/>
      <c r="Q732" s="197"/>
      <c r="R732" s="197"/>
      <c r="S732" s="197"/>
      <c r="T732" s="197"/>
      <c r="U732" s="198"/>
      <c r="V732" s="257"/>
      <c r="W732" s="258"/>
      <c r="X732" s="200"/>
      <c r="Y732" s="43"/>
      <c r="Z732" s="199"/>
      <c r="AA732" s="199"/>
      <c r="AB732" s="199"/>
      <c r="AC732" s="199"/>
      <c r="AD732" s="199"/>
      <c r="AE732" s="43"/>
      <c r="AF732" s="199"/>
      <c r="AG732" s="196"/>
      <c r="AH732" s="201"/>
      <c r="AI732" s="201"/>
      <c r="AJ732" s="201"/>
      <c r="AK732" s="43"/>
      <c r="AL732" s="43"/>
      <c r="AM732" s="43"/>
      <c r="AN732" s="64"/>
      <c r="AO732" s="64"/>
      <c r="AP732" s="202"/>
      <c r="AQ732" s="202"/>
      <c r="AR732" s="64"/>
    </row>
    <row r="733" spans="1:44" ht="15.75" customHeight="1" x14ac:dyDescent="0.2">
      <c r="A733" s="43"/>
      <c r="B733" s="43"/>
      <c r="C733" s="43"/>
      <c r="D733" s="43"/>
      <c r="E733" s="43"/>
      <c r="F733" s="43"/>
      <c r="G733" s="194"/>
      <c r="H733" s="194"/>
      <c r="I733" s="194"/>
      <c r="J733" s="196"/>
      <c r="K733" s="196"/>
      <c r="L733" s="196"/>
      <c r="M733" s="196"/>
      <c r="N733" s="196"/>
      <c r="O733" s="197"/>
      <c r="P733" s="197"/>
      <c r="Q733" s="197"/>
      <c r="R733" s="197"/>
      <c r="S733" s="197"/>
      <c r="T733" s="197"/>
      <c r="U733" s="198"/>
      <c r="V733" s="257"/>
      <c r="W733" s="258"/>
      <c r="X733" s="200"/>
      <c r="Y733" s="43"/>
      <c r="Z733" s="199"/>
      <c r="AA733" s="199"/>
      <c r="AB733" s="199"/>
      <c r="AC733" s="199"/>
      <c r="AD733" s="199"/>
      <c r="AE733" s="43"/>
      <c r="AF733" s="199"/>
      <c r="AG733" s="196"/>
      <c r="AH733" s="201"/>
      <c r="AI733" s="201"/>
      <c r="AJ733" s="201"/>
      <c r="AK733" s="43"/>
      <c r="AL733" s="43"/>
      <c r="AM733" s="43"/>
      <c r="AN733" s="64"/>
      <c r="AO733" s="64"/>
      <c r="AP733" s="202"/>
      <c r="AQ733" s="202"/>
      <c r="AR733" s="64"/>
    </row>
    <row r="734" spans="1:44" ht="15.75" customHeight="1" x14ac:dyDescent="0.2">
      <c r="A734" s="43"/>
      <c r="B734" s="43"/>
      <c r="C734" s="43"/>
      <c r="D734" s="43"/>
      <c r="E734" s="43"/>
      <c r="F734" s="43"/>
      <c r="G734" s="194"/>
      <c r="H734" s="194"/>
      <c r="I734" s="194"/>
      <c r="J734" s="196"/>
      <c r="K734" s="196"/>
      <c r="L734" s="196"/>
      <c r="M734" s="196"/>
      <c r="N734" s="196"/>
      <c r="O734" s="197"/>
      <c r="P734" s="197"/>
      <c r="Q734" s="197"/>
      <c r="R734" s="197"/>
      <c r="S734" s="197"/>
      <c r="T734" s="197"/>
      <c r="U734" s="198"/>
      <c r="V734" s="257"/>
      <c r="W734" s="258"/>
      <c r="X734" s="200"/>
      <c r="Y734" s="43"/>
      <c r="Z734" s="199"/>
      <c r="AA734" s="199"/>
      <c r="AB734" s="199"/>
      <c r="AC734" s="199"/>
      <c r="AD734" s="199"/>
      <c r="AE734" s="43"/>
      <c r="AF734" s="199"/>
      <c r="AG734" s="196"/>
      <c r="AH734" s="201"/>
      <c r="AI734" s="201"/>
      <c r="AJ734" s="201"/>
      <c r="AK734" s="43"/>
      <c r="AL734" s="43"/>
      <c r="AM734" s="43"/>
      <c r="AN734" s="64"/>
      <c r="AO734" s="64"/>
      <c r="AP734" s="202"/>
      <c r="AQ734" s="202"/>
      <c r="AR734" s="64"/>
    </row>
    <row r="735" spans="1:44" ht="15.75" customHeight="1" x14ac:dyDescent="0.2">
      <c r="A735" s="43"/>
      <c r="B735" s="43"/>
      <c r="C735" s="43"/>
      <c r="D735" s="43"/>
      <c r="E735" s="43"/>
      <c r="F735" s="43"/>
      <c r="G735" s="194"/>
      <c r="H735" s="194"/>
      <c r="I735" s="194"/>
      <c r="J735" s="196"/>
      <c r="K735" s="196"/>
      <c r="L735" s="196"/>
      <c r="M735" s="196"/>
      <c r="N735" s="196"/>
      <c r="O735" s="197"/>
      <c r="P735" s="197"/>
      <c r="Q735" s="197"/>
      <c r="R735" s="197"/>
      <c r="S735" s="197"/>
      <c r="T735" s="197"/>
      <c r="U735" s="198"/>
      <c r="V735" s="257"/>
      <c r="W735" s="258"/>
      <c r="X735" s="200"/>
      <c r="Y735" s="43"/>
      <c r="Z735" s="199"/>
      <c r="AA735" s="199"/>
      <c r="AB735" s="199"/>
      <c r="AC735" s="199"/>
      <c r="AD735" s="199"/>
      <c r="AE735" s="43"/>
      <c r="AF735" s="199"/>
      <c r="AG735" s="196"/>
      <c r="AH735" s="201"/>
      <c r="AI735" s="201"/>
      <c r="AJ735" s="201"/>
      <c r="AK735" s="43"/>
      <c r="AL735" s="43"/>
      <c r="AM735" s="43"/>
      <c r="AN735" s="64"/>
      <c r="AO735" s="64"/>
      <c r="AP735" s="202"/>
      <c r="AQ735" s="202"/>
      <c r="AR735" s="64"/>
    </row>
    <row r="736" spans="1:44" ht="15.75" customHeight="1" x14ac:dyDescent="0.2">
      <c r="A736" s="43"/>
      <c r="B736" s="43"/>
      <c r="C736" s="43"/>
      <c r="D736" s="43"/>
      <c r="E736" s="43"/>
      <c r="F736" s="43"/>
      <c r="G736" s="194"/>
      <c r="H736" s="194"/>
      <c r="I736" s="194"/>
      <c r="J736" s="196"/>
      <c r="K736" s="196"/>
      <c r="L736" s="196"/>
      <c r="M736" s="196"/>
      <c r="N736" s="196"/>
      <c r="O736" s="197"/>
      <c r="P736" s="197"/>
      <c r="Q736" s="197"/>
      <c r="R736" s="197"/>
      <c r="S736" s="197"/>
      <c r="T736" s="197"/>
      <c r="U736" s="198"/>
      <c r="V736" s="257"/>
      <c r="W736" s="258"/>
      <c r="X736" s="200"/>
      <c r="Y736" s="43"/>
      <c r="Z736" s="199"/>
      <c r="AA736" s="199"/>
      <c r="AB736" s="199"/>
      <c r="AC736" s="199"/>
      <c r="AD736" s="199"/>
      <c r="AE736" s="43"/>
      <c r="AF736" s="199"/>
      <c r="AG736" s="196"/>
      <c r="AH736" s="201"/>
      <c r="AI736" s="201"/>
      <c r="AJ736" s="201"/>
      <c r="AK736" s="43"/>
      <c r="AL736" s="43"/>
      <c r="AM736" s="43"/>
      <c r="AN736" s="64"/>
      <c r="AO736" s="64"/>
      <c r="AP736" s="202"/>
      <c r="AQ736" s="202"/>
      <c r="AR736" s="64"/>
    </row>
    <row r="737" spans="1:44" ht="15.75" customHeight="1" x14ac:dyDescent="0.2">
      <c r="A737" s="43"/>
      <c r="B737" s="43"/>
      <c r="C737" s="43"/>
      <c r="D737" s="43"/>
      <c r="E737" s="43"/>
      <c r="F737" s="43"/>
      <c r="G737" s="194"/>
      <c r="H737" s="194"/>
      <c r="I737" s="194"/>
      <c r="J737" s="196"/>
      <c r="K737" s="196"/>
      <c r="L737" s="196"/>
      <c r="M737" s="196"/>
      <c r="N737" s="196"/>
      <c r="O737" s="197"/>
      <c r="P737" s="197"/>
      <c r="Q737" s="197"/>
      <c r="R737" s="197"/>
      <c r="S737" s="197"/>
      <c r="T737" s="197"/>
      <c r="U737" s="198"/>
      <c r="V737" s="257"/>
      <c r="W737" s="258"/>
      <c r="X737" s="200"/>
      <c r="Y737" s="43"/>
      <c r="Z737" s="199"/>
      <c r="AA737" s="199"/>
      <c r="AB737" s="199"/>
      <c r="AC737" s="199"/>
      <c r="AD737" s="199"/>
      <c r="AE737" s="43"/>
      <c r="AF737" s="199"/>
      <c r="AG737" s="196"/>
      <c r="AH737" s="201"/>
      <c r="AI737" s="201"/>
      <c r="AJ737" s="201"/>
      <c r="AK737" s="43"/>
      <c r="AL737" s="43"/>
      <c r="AM737" s="43"/>
      <c r="AN737" s="64"/>
      <c r="AO737" s="64"/>
      <c r="AP737" s="202"/>
      <c r="AQ737" s="202"/>
      <c r="AR737" s="64"/>
    </row>
    <row r="738" spans="1:44" ht="15.75" customHeight="1" x14ac:dyDescent="0.2">
      <c r="A738" s="43"/>
      <c r="B738" s="43"/>
      <c r="C738" s="43"/>
      <c r="D738" s="43"/>
      <c r="E738" s="43"/>
      <c r="F738" s="43"/>
      <c r="G738" s="194"/>
      <c r="H738" s="194"/>
      <c r="I738" s="194"/>
      <c r="J738" s="196"/>
      <c r="K738" s="196"/>
      <c r="L738" s="196"/>
      <c r="M738" s="196"/>
      <c r="N738" s="196"/>
      <c r="O738" s="197"/>
      <c r="P738" s="197"/>
      <c r="Q738" s="197"/>
      <c r="R738" s="197"/>
      <c r="S738" s="197"/>
      <c r="T738" s="197"/>
      <c r="U738" s="198"/>
      <c r="V738" s="257"/>
      <c r="W738" s="258"/>
      <c r="X738" s="200"/>
      <c r="Y738" s="43"/>
      <c r="Z738" s="199"/>
      <c r="AA738" s="199"/>
      <c r="AB738" s="199"/>
      <c r="AC738" s="199"/>
      <c r="AD738" s="199"/>
      <c r="AE738" s="43"/>
      <c r="AF738" s="199"/>
      <c r="AG738" s="196"/>
      <c r="AH738" s="201"/>
      <c r="AI738" s="201"/>
      <c r="AJ738" s="201"/>
      <c r="AK738" s="43"/>
      <c r="AL738" s="43"/>
      <c r="AM738" s="43"/>
      <c r="AN738" s="64"/>
      <c r="AO738" s="64"/>
      <c r="AP738" s="202"/>
      <c r="AQ738" s="202"/>
      <c r="AR738" s="64"/>
    </row>
    <row r="739" spans="1:44" ht="15.75" customHeight="1" x14ac:dyDescent="0.2">
      <c r="A739" s="43"/>
      <c r="B739" s="43"/>
      <c r="C739" s="43"/>
      <c r="D739" s="43"/>
      <c r="E739" s="43"/>
      <c r="F739" s="43"/>
      <c r="G739" s="194"/>
      <c r="H739" s="194"/>
      <c r="I739" s="194"/>
      <c r="J739" s="196"/>
      <c r="K739" s="196"/>
      <c r="L739" s="196"/>
      <c r="M739" s="196"/>
      <c r="N739" s="196"/>
      <c r="O739" s="197"/>
      <c r="P739" s="197"/>
      <c r="Q739" s="197"/>
      <c r="R739" s="197"/>
      <c r="S739" s="197"/>
      <c r="T739" s="197"/>
      <c r="U739" s="198"/>
      <c r="V739" s="257"/>
      <c r="W739" s="258"/>
      <c r="X739" s="200"/>
      <c r="Y739" s="43"/>
      <c r="Z739" s="199"/>
      <c r="AA739" s="199"/>
      <c r="AB739" s="199"/>
      <c r="AC739" s="199"/>
      <c r="AD739" s="199"/>
      <c r="AE739" s="43"/>
      <c r="AF739" s="199"/>
      <c r="AG739" s="196"/>
      <c r="AH739" s="201"/>
      <c r="AI739" s="201"/>
      <c r="AJ739" s="201"/>
      <c r="AK739" s="43"/>
      <c r="AL739" s="43"/>
      <c r="AM739" s="43"/>
      <c r="AN739" s="64"/>
      <c r="AO739" s="64"/>
      <c r="AP739" s="202"/>
      <c r="AQ739" s="202"/>
      <c r="AR739" s="64"/>
    </row>
    <row r="740" spans="1:44" ht="15.75" customHeight="1" x14ac:dyDescent="0.2">
      <c r="A740" s="43"/>
      <c r="B740" s="43"/>
      <c r="C740" s="43"/>
      <c r="D740" s="43"/>
      <c r="E740" s="43"/>
      <c r="F740" s="43"/>
      <c r="G740" s="194"/>
      <c r="H740" s="194"/>
      <c r="I740" s="194"/>
      <c r="J740" s="196"/>
      <c r="K740" s="196"/>
      <c r="L740" s="196"/>
      <c r="M740" s="196"/>
      <c r="N740" s="196"/>
      <c r="O740" s="197"/>
      <c r="P740" s="197"/>
      <c r="Q740" s="197"/>
      <c r="R740" s="197"/>
      <c r="S740" s="197"/>
      <c r="T740" s="197"/>
      <c r="U740" s="198"/>
      <c r="V740" s="257"/>
      <c r="W740" s="258"/>
      <c r="X740" s="200"/>
      <c r="Y740" s="43"/>
      <c r="Z740" s="199"/>
      <c r="AA740" s="199"/>
      <c r="AB740" s="199"/>
      <c r="AC740" s="199"/>
      <c r="AD740" s="199"/>
      <c r="AE740" s="43"/>
      <c r="AF740" s="199"/>
      <c r="AG740" s="196"/>
      <c r="AH740" s="201"/>
      <c r="AI740" s="201"/>
      <c r="AJ740" s="201"/>
      <c r="AK740" s="43"/>
      <c r="AL740" s="43"/>
      <c r="AM740" s="43"/>
      <c r="AN740" s="64"/>
      <c r="AO740" s="64"/>
      <c r="AP740" s="202"/>
      <c r="AQ740" s="202"/>
      <c r="AR740" s="64"/>
    </row>
    <row r="741" spans="1:44" ht="15.75" customHeight="1" x14ac:dyDescent="0.2">
      <c r="A741" s="43"/>
      <c r="B741" s="43"/>
      <c r="C741" s="43"/>
      <c r="D741" s="43"/>
      <c r="E741" s="43"/>
      <c r="F741" s="43"/>
      <c r="G741" s="194"/>
      <c r="H741" s="194"/>
      <c r="I741" s="194"/>
      <c r="J741" s="196"/>
      <c r="K741" s="196"/>
      <c r="L741" s="196"/>
      <c r="M741" s="196"/>
      <c r="N741" s="196"/>
      <c r="O741" s="197"/>
      <c r="P741" s="197"/>
      <c r="Q741" s="197"/>
      <c r="R741" s="197"/>
      <c r="S741" s="197"/>
      <c r="T741" s="197"/>
      <c r="U741" s="198"/>
      <c r="V741" s="257"/>
      <c r="W741" s="258"/>
      <c r="X741" s="200"/>
      <c r="Y741" s="43"/>
      <c r="Z741" s="199"/>
      <c r="AA741" s="199"/>
      <c r="AB741" s="199"/>
      <c r="AC741" s="199"/>
      <c r="AD741" s="199"/>
      <c r="AE741" s="43"/>
      <c r="AF741" s="199"/>
      <c r="AG741" s="196"/>
      <c r="AH741" s="201"/>
      <c r="AI741" s="201"/>
      <c r="AJ741" s="201"/>
      <c r="AK741" s="43"/>
      <c r="AL741" s="43"/>
      <c r="AM741" s="43"/>
      <c r="AN741" s="64"/>
      <c r="AO741" s="64"/>
      <c r="AP741" s="202"/>
      <c r="AQ741" s="202"/>
      <c r="AR741" s="64"/>
    </row>
    <row r="742" spans="1:44" ht="15.75" customHeight="1" x14ac:dyDescent="0.2">
      <c r="A742" s="43"/>
      <c r="B742" s="43"/>
      <c r="C742" s="43"/>
      <c r="D742" s="43"/>
      <c r="E742" s="43"/>
      <c r="F742" s="43"/>
      <c r="G742" s="194"/>
      <c r="H742" s="194"/>
      <c r="I742" s="194"/>
      <c r="J742" s="196"/>
      <c r="K742" s="196"/>
      <c r="L742" s="196"/>
      <c r="M742" s="196"/>
      <c r="N742" s="196"/>
      <c r="O742" s="197"/>
      <c r="P742" s="197"/>
      <c r="Q742" s="197"/>
      <c r="R742" s="197"/>
      <c r="S742" s="197"/>
      <c r="T742" s="197"/>
      <c r="U742" s="198"/>
      <c r="V742" s="257"/>
      <c r="W742" s="258"/>
      <c r="X742" s="200"/>
      <c r="Y742" s="43"/>
      <c r="Z742" s="199"/>
      <c r="AA742" s="199"/>
      <c r="AB742" s="199"/>
      <c r="AC742" s="199"/>
      <c r="AD742" s="199"/>
      <c r="AE742" s="43"/>
      <c r="AF742" s="199"/>
      <c r="AG742" s="196"/>
      <c r="AH742" s="201"/>
      <c r="AI742" s="201"/>
      <c r="AJ742" s="201"/>
      <c r="AK742" s="43"/>
      <c r="AL742" s="43"/>
      <c r="AM742" s="43"/>
      <c r="AN742" s="64"/>
      <c r="AO742" s="64"/>
      <c r="AP742" s="202"/>
      <c r="AQ742" s="202"/>
      <c r="AR742" s="64"/>
    </row>
    <row r="743" spans="1:44" ht="15.75" customHeight="1" x14ac:dyDescent="0.2">
      <c r="A743" s="43"/>
      <c r="B743" s="43"/>
      <c r="C743" s="43"/>
      <c r="D743" s="43"/>
      <c r="E743" s="43"/>
      <c r="F743" s="43"/>
      <c r="G743" s="194"/>
      <c r="H743" s="194"/>
      <c r="I743" s="194"/>
      <c r="J743" s="196"/>
      <c r="K743" s="196"/>
      <c r="L743" s="196"/>
      <c r="M743" s="196"/>
      <c r="N743" s="196"/>
      <c r="O743" s="197"/>
      <c r="P743" s="197"/>
      <c r="Q743" s="197"/>
      <c r="R743" s="197"/>
      <c r="S743" s="197"/>
      <c r="T743" s="197"/>
      <c r="U743" s="198"/>
      <c r="V743" s="257"/>
      <c r="W743" s="258"/>
      <c r="X743" s="200"/>
      <c r="Y743" s="43"/>
      <c r="Z743" s="199"/>
      <c r="AA743" s="199"/>
      <c r="AB743" s="199"/>
      <c r="AC743" s="199"/>
      <c r="AD743" s="199"/>
      <c r="AE743" s="43"/>
      <c r="AF743" s="199"/>
      <c r="AG743" s="196"/>
      <c r="AH743" s="201"/>
      <c r="AI743" s="201"/>
      <c r="AJ743" s="201"/>
      <c r="AK743" s="43"/>
      <c r="AL743" s="43"/>
      <c r="AM743" s="43"/>
      <c r="AN743" s="64"/>
      <c r="AO743" s="64"/>
      <c r="AP743" s="202"/>
      <c r="AQ743" s="202"/>
      <c r="AR743" s="64"/>
    </row>
    <row r="744" spans="1:44" ht="15.75" customHeight="1" x14ac:dyDescent="0.2">
      <c r="A744" s="43"/>
      <c r="B744" s="43"/>
      <c r="C744" s="43"/>
      <c r="D744" s="43"/>
      <c r="E744" s="43"/>
      <c r="F744" s="43"/>
      <c r="G744" s="194"/>
      <c r="H744" s="194"/>
      <c r="I744" s="194"/>
      <c r="J744" s="196"/>
      <c r="K744" s="196"/>
      <c r="L744" s="196"/>
      <c r="M744" s="196"/>
      <c r="N744" s="196"/>
      <c r="O744" s="197"/>
      <c r="P744" s="197"/>
      <c r="Q744" s="197"/>
      <c r="R744" s="197"/>
      <c r="S744" s="197"/>
      <c r="T744" s="197"/>
      <c r="U744" s="198"/>
      <c r="V744" s="257"/>
      <c r="W744" s="258"/>
      <c r="X744" s="200"/>
      <c r="Y744" s="43"/>
      <c r="Z744" s="199"/>
      <c r="AA744" s="199"/>
      <c r="AB744" s="199"/>
      <c r="AC744" s="199"/>
      <c r="AD744" s="199"/>
      <c r="AE744" s="43"/>
      <c r="AF744" s="199"/>
      <c r="AG744" s="196"/>
      <c r="AH744" s="201"/>
      <c r="AI744" s="201"/>
      <c r="AJ744" s="201"/>
      <c r="AK744" s="43"/>
      <c r="AL744" s="43"/>
      <c r="AM744" s="43"/>
      <c r="AN744" s="64"/>
      <c r="AO744" s="64"/>
      <c r="AP744" s="202"/>
      <c r="AQ744" s="202"/>
      <c r="AR744" s="64"/>
    </row>
    <row r="745" spans="1:44" ht="15.75" customHeight="1" x14ac:dyDescent="0.2">
      <c r="A745" s="43"/>
      <c r="B745" s="43"/>
      <c r="C745" s="43"/>
      <c r="D745" s="43"/>
      <c r="E745" s="43"/>
      <c r="F745" s="43"/>
      <c r="G745" s="194"/>
      <c r="H745" s="194"/>
      <c r="I745" s="194"/>
      <c r="J745" s="196"/>
      <c r="K745" s="196"/>
      <c r="L745" s="196"/>
      <c r="M745" s="196"/>
      <c r="N745" s="196"/>
      <c r="O745" s="197"/>
      <c r="P745" s="197"/>
      <c r="Q745" s="197"/>
      <c r="R745" s="197"/>
      <c r="S745" s="197"/>
      <c r="T745" s="197"/>
      <c r="U745" s="198"/>
      <c r="V745" s="257"/>
      <c r="W745" s="258"/>
      <c r="X745" s="200"/>
      <c r="Y745" s="43"/>
      <c r="Z745" s="199"/>
      <c r="AA745" s="199"/>
      <c r="AB745" s="199"/>
      <c r="AC745" s="199"/>
      <c r="AD745" s="199"/>
      <c r="AE745" s="43"/>
      <c r="AF745" s="199"/>
      <c r="AG745" s="196"/>
      <c r="AH745" s="201"/>
      <c r="AI745" s="201"/>
      <c r="AJ745" s="201"/>
      <c r="AK745" s="43"/>
      <c r="AL745" s="43"/>
      <c r="AM745" s="43"/>
      <c r="AN745" s="64"/>
      <c r="AO745" s="64"/>
      <c r="AP745" s="202"/>
      <c r="AQ745" s="202"/>
      <c r="AR745" s="64"/>
    </row>
    <row r="746" spans="1:44" ht="15.75" customHeight="1" x14ac:dyDescent="0.2">
      <c r="A746" s="43"/>
      <c r="B746" s="43"/>
      <c r="C746" s="43"/>
      <c r="D746" s="43"/>
      <c r="E746" s="43"/>
      <c r="F746" s="43"/>
      <c r="G746" s="194"/>
      <c r="H746" s="194"/>
      <c r="I746" s="194"/>
      <c r="J746" s="196"/>
      <c r="K746" s="196"/>
      <c r="L746" s="196"/>
      <c r="M746" s="196"/>
      <c r="N746" s="196"/>
      <c r="O746" s="197"/>
      <c r="P746" s="197"/>
      <c r="Q746" s="197"/>
      <c r="R746" s="197"/>
      <c r="S746" s="197"/>
      <c r="T746" s="197"/>
      <c r="U746" s="198"/>
      <c r="V746" s="257"/>
      <c r="W746" s="258"/>
      <c r="X746" s="200"/>
      <c r="Y746" s="43"/>
      <c r="Z746" s="199"/>
      <c r="AA746" s="199"/>
      <c r="AB746" s="199"/>
      <c r="AC746" s="199"/>
      <c r="AD746" s="199"/>
      <c r="AE746" s="43"/>
      <c r="AF746" s="199"/>
      <c r="AG746" s="196"/>
      <c r="AH746" s="201"/>
      <c r="AI746" s="201"/>
      <c r="AJ746" s="201"/>
      <c r="AK746" s="43"/>
      <c r="AL746" s="43"/>
      <c r="AM746" s="43"/>
      <c r="AN746" s="64"/>
      <c r="AO746" s="64"/>
      <c r="AP746" s="202"/>
      <c r="AQ746" s="202"/>
      <c r="AR746" s="64"/>
    </row>
    <row r="747" spans="1:44" ht="15.75" customHeight="1" x14ac:dyDescent="0.2">
      <c r="A747" s="43"/>
      <c r="B747" s="43"/>
      <c r="C747" s="43"/>
      <c r="D747" s="43"/>
      <c r="E747" s="43"/>
      <c r="F747" s="43"/>
      <c r="G747" s="194"/>
      <c r="H747" s="194"/>
      <c r="I747" s="194"/>
      <c r="J747" s="196"/>
      <c r="K747" s="196"/>
      <c r="L747" s="196"/>
      <c r="M747" s="196"/>
      <c r="N747" s="196"/>
      <c r="O747" s="197"/>
      <c r="P747" s="197"/>
      <c r="Q747" s="197"/>
      <c r="R747" s="197"/>
      <c r="S747" s="197"/>
      <c r="T747" s="197"/>
      <c r="U747" s="198"/>
      <c r="V747" s="257"/>
      <c r="W747" s="258"/>
      <c r="X747" s="200"/>
      <c r="Y747" s="43"/>
      <c r="Z747" s="199"/>
      <c r="AA747" s="199"/>
      <c r="AB747" s="199"/>
      <c r="AC747" s="199"/>
      <c r="AD747" s="199"/>
      <c r="AE747" s="43"/>
      <c r="AF747" s="199"/>
      <c r="AG747" s="196"/>
      <c r="AH747" s="201"/>
      <c r="AI747" s="201"/>
      <c r="AJ747" s="201"/>
      <c r="AK747" s="43"/>
      <c r="AL747" s="43"/>
      <c r="AM747" s="43"/>
      <c r="AN747" s="64"/>
      <c r="AO747" s="64"/>
      <c r="AP747" s="202"/>
      <c r="AQ747" s="202"/>
      <c r="AR747" s="64"/>
    </row>
    <row r="748" spans="1:44" ht="15.75" customHeight="1" x14ac:dyDescent="0.2">
      <c r="A748" s="43"/>
      <c r="B748" s="43"/>
      <c r="C748" s="43"/>
      <c r="D748" s="43"/>
      <c r="E748" s="43"/>
      <c r="F748" s="43"/>
      <c r="G748" s="194"/>
      <c r="H748" s="194"/>
      <c r="I748" s="194"/>
      <c r="J748" s="196"/>
      <c r="K748" s="196"/>
      <c r="L748" s="196"/>
      <c r="M748" s="196"/>
      <c r="N748" s="196"/>
      <c r="O748" s="197"/>
      <c r="P748" s="197"/>
      <c r="Q748" s="197"/>
      <c r="R748" s="197"/>
      <c r="S748" s="197"/>
      <c r="T748" s="197"/>
      <c r="U748" s="198"/>
      <c r="V748" s="257"/>
      <c r="W748" s="258"/>
      <c r="X748" s="200"/>
      <c r="Y748" s="43"/>
      <c r="Z748" s="199"/>
      <c r="AA748" s="199"/>
      <c r="AB748" s="199"/>
      <c r="AC748" s="199"/>
      <c r="AD748" s="199"/>
      <c r="AE748" s="43"/>
      <c r="AF748" s="199"/>
      <c r="AG748" s="196"/>
      <c r="AH748" s="201"/>
      <c r="AI748" s="201"/>
      <c r="AJ748" s="201"/>
      <c r="AK748" s="43"/>
      <c r="AL748" s="43"/>
      <c r="AM748" s="43"/>
      <c r="AN748" s="64"/>
      <c r="AO748" s="64"/>
      <c r="AP748" s="202"/>
      <c r="AQ748" s="202"/>
      <c r="AR748" s="64"/>
    </row>
    <row r="749" spans="1:44" ht="15.75" customHeight="1" x14ac:dyDescent="0.2">
      <c r="A749" s="43"/>
      <c r="B749" s="43"/>
      <c r="C749" s="43"/>
      <c r="D749" s="43"/>
      <c r="E749" s="43"/>
      <c r="F749" s="43"/>
      <c r="G749" s="194"/>
      <c r="H749" s="194"/>
      <c r="I749" s="194"/>
      <c r="J749" s="196"/>
      <c r="K749" s="196"/>
      <c r="L749" s="196"/>
      <c r="M749" s="196"/>
      <c r="N749" s="196"/>
      <c r="O749" s="197"/>
      <c r="P749" s="197"/>
      <c r="Q749" s="197"/>
      <c r="R749" s="197"/>
      <c r="S749" s="197"/>
      <c r="T749" s="197"/>
      <c r="U749" s="198"/>
      <c r="V749" s="257"/>
      <c r="W749" s="258"/>
      <c r="X749" s="200"/>
      <c r="Y749" s="43"/>
      <c r="Z749" s="199"/>
      <c r="AA749" s="199"/>
      <c r="AB749" s="199"/>
      <c r="AC749" s="199"/>
      <c r="AD749" s="199"/>
      <c r="AE749" s="43"/>
      <c r="AF749" s="199"/>
      <c r="AG749" s="196"/>
      <c r="AH749" s="201"/>
      <c r="AI749" s="201"/>
      <c r="AJ749" s="201"/>
      <c r="AK749" s="43"/>
      <c r="AL749" s="43"/>
      <c r="AM749" s="43"/>
      <c r="AN749" s="64"/>
      <c r="AO749" s="64"/>
      <c r="AP749" s="202"/>
      <c r="AQ749" s="202"/>
      <c r="AR749" s="64"/>
    </row>
    <row r="750" spans="1:44" ht="15.75" customHeight="1" x14ac:dyDescent="0.2">
      <c r="A750" s="43"/>
      <c r="B750" s="43"/>
      <c r="C750" s="43"/>
      <c r="D750" s="43"/>
      <c r="E750" s="43"/>
      <c r="F750" s="43"/>
      <c r="G750" s="194"/>
      <c r="H750" s="194"/>
      <c r="I750" s="194"/>
      <c r="J750" s="196"/>
      <c r="K750" s="196"/>
      <c r="L750" s="196"/>
      <c r="M750" s="196"/>
      <c r="N750" s="196"/>
      <c r="O750" s="197"/>
      <c r="P750" s="197"/>
      <c r="Q750" s="197"/>
      <c r="R750" s="197"/>
      <c r="S750" s="197"/>
      <c r="T750" s="197"/>
      <c r="U750" s="198"/>
      <c r="V750" s="257"/>
      <c r="W750" s="258"/>
      <c r="X750" s="200"/>
      <c r="Y750" s="43"/>
      <c r="Z750" s="199"/>
      <c r="AA750" s="199"/>
      <c r="AB750" s="199"/>
      <c r="AC750" s="199"/>
      <c r="AD750" s="199"/>
      <c r="AE750" s="43"/>
      <c r="AF750" s="199"/>
      <c r="AG750" s="196"/>
      <c r="AH750" s="201"/>
      <c r="AI750" s="201"/>
      <c r="AJ750" s="201"/>
      <c r="AK750" s="43"/>
      <c r="AL750" s="43"/>
      <c r="AM750" s="43"/>
      <c r="AN750" s="64"/>
      <c r="AO750" s="64"/>
      <c r="AP750" s="202"/>
      <c r="AQ750" s="202"/>
      <c r="AR750" s="64"/>
    </row>
    <row r="751" spans="1:44" ht="15.75" customHeight="1" x14ac:dyDescent="0.2">
      <c r="A751" s="43"/>
      <c r="B751" s="43"/>
      <c r="C751" s="43"/>
      <c r="D751" s="43"/>
      <c r="E751" s="43"/>
      <c r="F751" s="43"/>
      <c r="G751" s="194"/>
      <c r="H751" s="194"/>
      <c r="I751" s="194"/>
      <c r="J751" s="196"/>
      <c r="K751" s="196"/>
      <c r="L751" s="196"/>
      <c r="M751" s="196"/>
      <c r="N751" s="196"/>
      <c r="O751" s="197"/>
      <c r="P751" s="197"/>
      <c r="Q751" s="197"/>
      <c r="R751" s="197"/>
      <c r="S751" s="197"/>
      <c r="T751" s="197"/>
      <c r="U751" s="198"/>
      <c r="V751" s="257"/>
      <c r="W751" s="258"/>
      <c r="X751" s="200"/>
      <c r="Y751" s="43"/>
      <c r="Z751" s="199"/>
      <c r="AA751" s="199"/>
      <c r="AB751" s="199"/>
      <c r="AC751" s="199"/>
      <c r="AD751" s="199"/>
      <c r="AE751" s="43"/>
      <c r="AF751" s="199"/>
      <c r="AG751" s="196"/>
      <c r="AH751" s="201"/>
      <c r="AI751" s="201"/>
      <c r="AJ751" s="201"/>
      <c r="AK751" s="43"/>
      <c r="AL751" s="43"/>
      <c r="AM751" s="43"/>
      <c r="AN751" s="64"/>
      <c r="AO751" s="64"/>
      <c r="AP751" s="202"/>
      <c r="AQ751" s="202"/>
      <c r="AR751" s="64"/>
    </row>
    <row r="752" spans="1:44" ht="15.75" customHeight="1" x14ac:dyDescent="0.2">
      <c r="A752" s="43"/>
      <c r="B752" s="43"/>
      <c r="C752" s="43"/>
      <c r="D752" s="43"/>
      <c r="E752" s="43"/>
      <c r="F752" s="43"/>
      <c r="G752" s="194"/>
      <c r="H752" s="194"/>
      <c r="I752" s="194"/>
      <c r="J752" s="196"/>
      <c r="K752" s="196"/>
      <c r="L752" s="196"/>
      <c r="M752" s="196"/>
      <c r="N752" s="196"/>
      <c r="O752" s="197"/>
      <c r="P752" s="197"/>
      <c r="Q752" s="197"/>
      <c r="R752" s="197"/>
      <c r="S752" s="197"/>
      <c r="T752" s="197"/>
      <c r="U752" s="198"/>
      <c r="V752" s="257"/>
      <c r="W752" s="258"/>
      <c r="X752" s="200"/>
      <c r="Y752" s="43"/>
      <c r="Z752" s="199"/>
      <c r="AA752" s="199"/>
      <c r="AB752" s="199"/>
      <c r="AC752" s="199"/>
      <c r="AD752" s="199"/>
      <c r="AE752" s="43"/>
      <c r="AF752" s="199"/>
      <c r="AG752" s="196"/>
      <c r="AH752" s="201"/>
      <c r="AI752" s="201"/>
      <c r="AJ752" s="201"/>
      <c r="AK752" s="43"/>
      <c r="AL752" s="43"/>
      <c r="AM752" s="43"/>
      <c r="AN752" s="64"/>
      <c r="AO752" s="64"/>
      <c r="AP752" s="202"/>
      <c r="AQ752" s="202"/>
      <c r="AR752" s="64"/>
    </row>
    <row r="753" spans="1:44" ht="15.75" customHeight="1" x14ac:dyDescent="0.2">
      <c r="A753" s="43"/>
      <c r="B753" s="43"/>
      <c r="C753" s="43"/>
      <c r="D753" s="43"/>
      <c r="E753" s="43"/>
      <c r="F753" s="43"/>
      <c r="G753" s="194"/>
      <c r="H753" s="194"/>
      <c r="I753" s="194"/>
      <c r="J753" s="196"/>
      <c r="K753" s="196"/>
      <c r="L753" s="196"/>
      <c r="M753" s="196"/>
      <c r="N753" s="196"/>
      <c r="O753" s="197"/>
      <c r="P753" s="197"/>
      <c r="Q753" s="197"/>
      <c r="R753" s="197"/>
      <c r="S753" s="197"/>
      <c r="T753" s="197"/>
      <c r="U753" s="198"/>
      <c r="V753" s="257"/>
      <c r="W753" s="258"/>
      <c r="X753" s="200"/>
      <c r="Y753" s="43"/>
      <c r="Z753" s="199"/>
      <c r="AA753" s="199"/>
      <c r="AB753" s="199"/>
      <c r="AC753" s="199"/>
      <c r="AD753" s="199"/>
      <c r="AE753" s="43"/>
      <c r="AF753" s="199"/>
      <c r="AG753" s="196"/>
      <c r="AH753" s="201"/>
      <c r="AI753" s="201"/>
      <c r="AJ753" s="201"/>
      <c r="AK753" s="43"/>
      <c r="AL753" s="43"/>
      <c r="AM753" s="43"/>
      <c r="AN753" s="64"/>
      <c r="AO753" s="64"/>
      <c r="AP753" s="202"/>
      <c r="AQ753" s="202"/>
      <c r="AR753" s="64"/>
    </row>
    <row r="754" spans="1:44" ht="15.75" customHeight="1" x14ac:dyDescent="0.2">
      <c r="A754" s="43"/>
      <c r="B754" s="43"/>
      <c r="C754" s="43"/>
      <c r="D754" s="43"/>
      <c r="E754" s="43"/>
      <c r="F754" s="43"/>
      <c r="G754" s="194"/>
      <c r="H754" s="194"/>
      <c r="I754" s="194"/>
      <c r="J754" s="196"/>
      <c r="K754" s="196"/>
      <c r="L754" s="196"/>
      <c r="M754" s="196"/>
      <c r="N754" s="196"/>
      <c r="O754" s="197"/>
      <c r="P754" s="197"/>
      <c r="Q754" s="197"/>
      <c r="R754" s="197"/>
      <c r="S754" s="197"/>
      <c r="T754" s="197"/>
      <c r="U754" s="198"/>
      <c r="V754" s="257"/>
      <c r="W754" s="258"/>
      <c r="X754" s="200"/>
      <c r="Y754" s="43"/>
      <c r="Z754" s="199"/>
      <c r="AA754" s="199"/>
      <c r="AB754" s="199"/>
      <c r="AC754" s="199"/>
      <c r="AD754" s="199"/>
      <c r="AE754" s="43"/>
      <c r="AF754" s="199"/>
      <c r="AG754" s="196"/>
      <c r="AH754" s="201"/>
      <c r="AI754" s="201"/>
      <c r="AJ754" s="201"/>
      <c r="AK754" s="43"/>
      <c r="AL754" s="43"/>
      <c r="AM754" s="43"/>
      <c r="AN754" s="64"/>
      <c r="AO754" s="64"/>
      <c r="AP754" s="202"/>
      <c r="AQ754" s="202"/>
      <c r="AR754" s="64"/>
    </row>
    <row r="755" spans="1:44" ht="15.75" customHeight="1" x14ac:dyDescent="0.2">
      <c r="A755" s="43"/>
      <c r="B755" s="43"/>
      <c r="C755" s="43"/>
      <c r="D755" s="43"/>
      <c r="E755" s="43"/>
      <c r="F755" s="43"/>
      <c r="G755" s="194"/>
      <c r="H755" s="194"/>
      <c r="I755" s="194"/>
      <c r="J755" s="196"/>
      <c r="K755" s="196"/>
      <c r="L755" s="196"/>
      <c r="M755" s="196"/>
      <c r="N755" s="196"/>
      <c r="O755" s="197"/>
      <c r="P755" s="197"/>
      <c r="Q755" s="197"/>
      <c r="R755" s="197"/>
      <c r="S755" s="197"/>
      <c r="T755" s="197"/>
      <c r="U755" s="198"/>
      <c r="V755" s="257"/>
      <c r="W755" s="258"/>
      <c r="X755" s="200"/>
      <c r="Y755" s="43"/>
      <c r="Z755" s="199"/>
      <c r="AA755" s="199"/>
      <c r="AB755" s="199"/>
      <c r="AC755" s="199"/>
      <c r="AD755" s="199"/>
      <c r="AE755" s="43"/>
      <c r="AF755" s="199"/>
      <c r="AG755" s="196"/>
      <c r="AH755" s="201"/>
      <c r="AI755" s="201"/>
      <c r="AJ755" s="201"/>
      <c r="AK755" s="43"/>
      <c r="AL755" s="43"/>
      <c r="AM755" s="43"/>
      <c r="AN755" s="64"/>
      <c r="AO755" s="64"/>
      <c r="AP755" s="202"/>
      <c r="AQ755" s="202"/>
      <c r="AR755" s="64"/>
    </row>
    <row r="756" spans="1:44" ht="15.75" customHeight="1" x14ac:dyDescent="0.2">
      <c r="A756" s="43"/>
      <c r="B756" s="43"/>
      <c r="C756" s="43"/>
      <c r="D756" s="43"/>
      <c r="E756" s="43"/>
      <c r="F756" s="43"/>
      <c r="G756" s="194"/>
      <c r="H756" s="194"/>
      <c r="I756" s="194"/>
      <c r="J756" s="196"/>
      <c r="K756" s="196"/>
      <c r="L756" s="196"/>
      <c r="M756" s="196"/>
      <c r="N756" s="196"/>
      <c r="O756" s="197"/>
      <c r="P756" s="197"/>
      <c r="Q756" s="197"/>
      <c r="R756" s="197"/>
      <c r="S756" s="197"/>
      <c r="T756" s="197"/>
      <c r="U756" s="198"/>
      <c r="V756" s="257"/>
      <c r="W756" s="258"/>
      <c r="X756" s="200"/>
      <c r="Y756" s="43"/>
      <c r="Z756" s="199"/>
      <c r="AA756" s="199"/>
      <c r="AB756" s="199"/>
      <c r="AC756" s="199"/>
      <c r="AD756" s="199"/>
      <c r="AE756" s="43"/>
      <c r="AF756" s="199"/>
      <c r="AG756" s="196"/>
      <c r="AH756" s="201"/>
      <c r="AI756" s="201"/>
      <c r="AJ756" s="201"/>
      <c r="AK756" s="43"/>
      <c r="AL756" s="43"/>
      <c r="AM756" s="43"/>
      <c r="AN756" s="64"/>
      <c r="AO756" s="64"/>
      <c r="AP756" s="202"/>
      <c r="AQ756" s="202"/>
      <c r="AR756" s="64"/>
    </row>
    <row r="757" spans="1:44" ht="15.75" customHeight="1" x14ac:dyDescent="0.2">
      <c r="A757" s="43"/>
      <c r="B757" s="43"/>
      <c r="C757" s="43"/>
      <c r="D757" s="43"/>
      <c r="E757" s="43"/>
      <c r="F757" s="43"/>
      <c r="G757" s="194"/>
      <c r="H757" s="194"/>
      <c r="I757" s="194"/>
      <c r="J757" s="196"/>
      <c r="K757" s="196"/>
      <c r="L757" s="196"/>
      <c r="M757" s="196"/>
      <c r="N757" s="196"/>
      <c r="O757" s="197"/>
      <c r="P757" s="197"/>
      <c r="Q757" s="197"/>
      <c r="R757" s="197"/>
      <c r="S757" s="197"/>
      <c r="T757" s="197"/>
      <c r="U757" s="198"/>
      <c r="V757" s="257"/>
      <c r="W757" s="258"/>
      <c r="X757" s="200"/>
      <c r="Y757" s="43"/>
      <c r="Z757" s="199"/>
      <c r="AA757" s="199"/>
      <c r="AB757" s="199"/>
      <c r="AC757" s="199"/>
      <c r="AD757" s="199"/>
      <c r="AE757" s="43"/>
      <c r="AF757" s="199"/>
      <c r="AG757" s="196"/>
      <c r="AH757" s="201"/>
      <c r="AI757" s="201"/>
      <c r="AJ757" s="201"/>
      <c r="AK757" s="43"/>
      <c r="AL757" s="43"/>
      <c r="AM757" s="43"/>
      <c r="AN757" s="64"/>
      <c r="AO757" s="64"/>
      <c r="AP757" s="202"/>
      <c r="AQ757" s="202"/>
      <c r="AR757" s="64"/>
    </row>
    <row r="758" spans="1:44" ht="15.75" customHeight="1" x14ac:dyDescent="0.2">
      <c r="A758" s="43"/>
      <c r="B758" s="43"/>
      <c r="C758" s="43"/>
      <c r="D758" s="43"/>
      <c r="E758" s="43"/>
      <c r="F758" s="43"/>
      <c r="G758" s="194"/>
      <c r="H758" s="194"/>
      <c r="I758" s="194"/>
      <c r="J758" s="196"/>
      <c r="K758" s="196"/>
      <c r="L758" s="196"/>
      <c r="M758" s="196"/>
      <c r="N758" s="196"/>
      <c r="O758" s="197"/>
      <c r="P758" s="197"/>
      <c r="Q758" s="197"/>
      <c r="R758" s="197"/>
      <c r="S758" s="197"/>
      <c r="T758" s="197"/>
      <c r="U758" s="198"/>
      <c r="V758" s="257"/>
      <c r="W758" s="258"/>
      <c r="X758" s="200"/>
      <c r="Y758" s="43"/>
      <c r="Z758" s="199"/>
      <c r="AA758" s="199"/>
      <c r="AB758" s="199"/>
      <c r="AC758" s="199"/>
      <c r="AD758" s="199"/>
      <c r="AE758" s="43"/>
      <c r="AF758" s="199"/>
      <c r="AG758" s="196"/>
      <c r="AH758" s="201"/>
      <c r="AI758" s="201"/>
      <c r="AJ758" s="201"/>
      <c r="AK758" s="43"/>
      <c r="AL758" s="43"/>
      <c r="AM758" s="43"/>
      <c r="AN758" s="64"/>
      <c r="AO758" s="64"/>
      <c r="AP758" s="202"/>
      <c r="AQ758" s="202"/>
      <c r="AR758" s="64"/>
    </row>
    <row r="759" spans="1:44" ht="15.75" customHeight="1" x14ac:dyDescent="0.2">
      <c r="A759" s="43"/>
      <c r="B759" s="43"/>
      <c r="C759" s="43"/>
      <c r="D759" s="43"/>
      <c r="E759" s="43"/>
      <c r="F759" s="43"/>
      <c r="G759" s="194"/>
      <c r="H759" s="194"/>
      <c r="I759" s="194"/>
      <c r="J759" s="196"/>
      <c r="K759" s="196"/>
      <c r="L759" s="196"/>
      <c r="M759" s="196"/>
      <c r="N759" s="196"/>
      <c r="O759" s="197"/>
      <c r="P759" s="197"/>
      <c r="Q759" s="197"/>
      <c r="R759" s="197"/>
      <c r="S759" s="197"/>
      <c r="T759" s="197"/>
      <c r="U759" s="198"/>
      <c r="V759" s="257"/>
      <c r="W759" s="258"/>
      <c r="X759" s="200"/>
      <c r="Y759" s="43"/>
      <c r="Z759" s="199"/>
      <c r="AA759" s="199"/>
      <c r="AB759" s="199"/>
      <c r="AC759" s="199"/>
      <c r="AD759" s="199"/>
      <c r="AE759" s="43"/>
      <c r="AF759" s="199"/>
      <c r="AG759" s="196"/>
      <c r="AH759" s="201"/>
      <c r="AI759" s="201"/>
      <c r="AJ759" s="201"/>
      <c r="AK759" s="43"/>
      <c r="AL759" s="43"/>
      <c r="AM759" s="43"/>
      <c r="AN759" s="64"/>
      <c r="AO759" s="64"/>
      <c r="AP759" s="202"/>
      <c r="AQ759" s="202"/>
      <c r="AR759" s="64"/>
    </row>
    <row r="760" spans="1:44" ht="15.75" customHeight="1" x14ac:dyDescent="0.2">
      <c r="A760" s="43"/>
      <c r="B760" s="43"/>
      <c r="C760" s="43"/>
      <c r="D760" s="43"/>
      <c r="E760" s="43"/>
      <c r="F760" s="43"/>
      <c r="G760" s="194"/>
      <c r="H760" s="194"/>
      <c r="I760" s="194"/>
      <c r="J760" s="196"/>
      <c r="K760" s="196"/>
      <c r="L760" s="196"/>
      <c r="M760" s="196"/>
      <c r="N760" s="196"/>
      <c r="O760" s="197"/>
      <c r="P760" s="197"/>
      <c r="Q760" s="197"/>
      <c r="R760" s="197"/>
      <c r="S760" s="197"/>
      <c r="T760" s="197"/>
      <c r="U760" s="198"/>
      <c r="V760" s="257"/>
      <c r="W760" s="258"/>
      <c r="X760" s="200"/>
      <c r="Y760" s="43"/>
      <c r="Z760" s="199"/>
      <c r="AA760" s="199"/>
      <c r="AB760" s="199"/>
      <c r="AC760" s="199"/>
      <c r="AD760" s="199"/>
      <c r="AE760" s="43"/>
      <c r="AF760" s="199"/>
      <c r="AG760" s="196"/>
      <c r="AH760" s="201"/>
      <c r="AI760" s="201"/>
      <c r="AJ760" s="201"/>
      <c r="AK760" s="43"/>
      <c r="AL760" s="43"/>
      <c r="AM760" s="43"/>
      <c r="AN760" s="64"/>
      <c r="AO760" s="64"/>
      <c r="AP760" s="202"/>
      <c r="AQ760" s="202"/>
      <c r="AR760" s="64"/>
    </row>
    <row r="761" spans="1:44" ht="15.75" customHeight="1" x14ac:dyDescent="0.2">
      <c r="A761" s="43"/>
      <c r="B761" s="43"/>
      <c r="C761" s="43"/>
      <c r="D761" s="43"/>
      <c r="E761" s="43"/>
      <c r="F761" s="43"/>
      <c r="G761" s="194"/>
      <c r="H761" s="194"/>
      <c r="I761" s="194"/>
      <c r="J761" s="196"/>
      <c r="K761" s="196"/>
      <c r="L761" s="196"/>
      <c r="M761" s="196"/>
      <c r="N761" s="196"/>
      <c r="O761" s="197"/>
      <c r="P761" s="197"/>
      <c r="Q761" s="197"/>
      <c r="R761" s="197"/>
      <c r="S761" s="197"/>
      <c r="T761" s="197"/>
      <c r="U761" s="198"/>
      <c r="V761" s="257"/>
      <c r="W761" s="258"/>
      <c r="X761" s="200"/>
      <c r="Y761" s="43"/>
      <c r="Z761" s="199"/>
      <c r="AA761" s="199"/>
      <c r="AB761" s="199"/>
      <c r="AC761" s="199"/>
      <c r="AD761" s="199"/>
      <c r="AE761" s="43"/>
      <c r="AF761" s="199"/>
      <c r="AG761" s="196"/>
      <c r="AH761" s="201"/>
      <c r="AI761" s="201"/>
      <c r="AJ761" s="201"/>
      <c r="AK761" s="43"/>
      <c r="AL761" s="43"/>
      <c r="AM761" s="43"/>
      <c r="AN761" s="64"/>
      <c r="AO761" s="64"/>
      <c r="AP761" s="202"/>
      <c r="AQ761" s="202"/>
      <c r="AR761" s="64"/>
    </row>
    <row r="762" spans="1:44" ht="15.75" customHeight="1" x14ac:dyDescent="0.2">
      <c r="A762" s="43"/>
      <c r="B762" s="43"/>
      <c r="C762" s="43"/>
      <c r="D762" s="43"/>
      <c r="E762" s="43"/>
      <c r="F762" s="43"/>
      <c r="G762" s="194"/>
      <c r="H762" s="194"/>
      <c r="I762" s="194"/>
      <c r="J762" s="196"/>
      <c r="K762" s="196"/>
      <c r="L762" s="196"/>
      <c r="M762" s="196"/>
      <c r="N762" s="196"/>
      <c r="O762" s="197"/>
      <c r="P762" s="197"/>
      <c r="Q762" s="197"/>
      <c r="R762" s="197"/>
      <c r="S762" s="197"/>
      <c r="T762" s="197"/>
      <c r="U762" s="198"/>
      <c r="V762" s="257"/>
      <c r="W762" s="258"/>
      <c r="X762" s="200"/>
      <c r="Y762" s="43"/>
      <c r="Z762" s="199"/>
      <c r="AA762" s="199"/>
      <c r="AB762" s="199"/>
      <c r="AC762" s="199"/>
      <c r="AD762" s="199"/>
      <c r="AE762" s="43"/>
      <c r="AF762" s="199"/>
      <c r="AG762" s="196"/>
      <c r="AH762" s="201"/>
      <c r="AI762" s="201"/>
      <c r="AJ762" s="201"/>
      <c r="AK762" s="43"/>
      <c r="AL762" s="43"/>
      <c r="AM762" s="43"/>
      <c r="AN762" s="64"/>
      <c r="AO762" s="64"/>
      <c r="AP762" s="202"/>
      <c r="AQ762" s="202"/>
      <c r="AR762" s="64"/>
    </row>
    <row r="763" spans="1:44" ht="15.75" customHeight="1" x14ac:dyDescent="0.2">
      <c r="A763" s="43"/>
      <c r="B763" s="43"/>
      <c r="C763" s="43"/>
      <c r="D763" s="43"/>
      <c r="E763" s="43"/>
      <c r="F763" s="43"/>
      <c r="G763" s="194"/>
      <c r="H763" s="194"/>
      <c r="I763" s="194"/>
      <c r="J763" s="196"/>
      <c r="K763" s="196"/>
      <c r="L763" s="196"/>
      <c r="M763" s="196"/>
      <c r="N763" s="196"/>
      <c r="O763" s="197"/>
      <c r="P763" s="197"/>
      <c r="Q763" s="197"/>
      <c r="R763" s="197"/>
      <c r="S763" s="197"/>
      <c r="T763" s="197"/>
      <c r="U763" s="198"/>
      <c r="V763" s="257"/>
      <c r="W763" s="258"/>
      <c r="X763" s="200"/>
      <c r="Y763" s="43"/>
      <c r="Z763" s="199"/>
      <c r="AA763" s="199"/>
      <c r="AB763" s="199"/>
      <c r="AC763" s="199"/>
      <c r="AD763" s="199"/>
      <c r="AE763" s="43"/>
      <c r="AF763" s="199"/>
      <c r="AG763" s="196"/>
      <c r="AH763" s="201"/>
      <c r="AI763" s="201"/>
      <c r="AJ763" s="201"/>
      <c r="AK763" s="43"/>
      <c r="AL763" s="43"/>
      <c r="AM763" s="43"/>
      <c r="AN763" s="64"/>
      <c r="AO763" s="64"/>
      <c r="AP763" s="202"/>
      <c r="AQ763" s="202"/>
      <c r="AR763" s="64"/>
    </row>
    <row r="764" spans="1:44" ht="15.75" customHeight="1" x14ac:dyDescent="0.2">
      <c r="A764" s="43"/>
      <c r="B764" s="43"/>
      <c r="C764" s="43"/>
      <c r="D764" s="43"/>
      <c r="E764" s="43"/>
      <c r="F764" s="43"/>
      <c r="G764" s="194"/>
      <c r="H764" s="194"/>
      <c r="I764" s="194"/>
      <c r="J764" s="196"/>
      <c r="K764" s="196"/>
      <c r="L764" s="196"/>
      <c r="M764" s="196"/>
      <c r="N764" s="196"/>
      <c r="O764" s="197"/>
      <c r="P764" s="197"/>
      <c r="Q764" s="197"/>
      <c r="R764" s="197"/>
      <c r="S764" s="197"/>
      <c r="T764" s="197"/>
      <c r="U764" s="198"/>
      <c r="V764" s="257"/>
      <c r="W764" s="258"/>
      <c r="X764" s="200"/>
      <c r="Y764" s="43"/>
      <c r="Z764" s="199"/>
      <c r="AA764" s="199"/>
      <c r="AB764" s="199"/>
      <c r="AC764" s="199"/>
      <c r="AD764" s="199"/>
      <c r="AE764" s="43"/>
      <c r="AF764" s="199"/>
      <c r="AG764" s="196"/>
      <c r="AH764" s="201"/>
      <c r="AI764" s="201"/>
      <c r="AJ764" s="201"/>
      <c r="AK764" s="43"/>
      <c r="AL764" s="43"/>
      <c r="AM764" s="43"/>
      <c r="AN764" s="64"/>
      <c r="AO764" s="64"/>
      <c r="AP764" s="202"/>
      <c r="AQ764" s="202"/>
      <c r="AR764" s="64"/>
    </row>
    <row r="765" spans="1:44" ht="15.75" customHeight="1" x14ac:dyDescent="0.2">
      <c r="A765" s="43"/>
      <c r="B765" s="43"/>
      <c r="C765" s="43"/>
      <c r="D765" s="43"/>
      <c r="E765" s="43"/>
      <c r="F765" s="43"/>
      <c r="G765" s="194"/>
      <c r="H765" s="194"/>
      <c r="I765" s="194"/>
      <c r="J765" s="196"/>
      <c r="K765" s="196"/>
      <c r="L765" s="196"/>
      <c r="M765" s="196"/>
      <c r="N765" s="196"/>
      <c r="O765" s="197"/>
      <c r="P765" s="197"/>
      <c r="Q765" s="197"/>
      <c r="R765" s="197"/>
      <c r="S765" s="197"/>
      <c r="T765" s="197"/>
      <c r="U765" s="198"/>
      <c r="V765" s="257"/>
      <c r="W765" s="258"/>
      <c r="X765" s="200"/>
      <c r="Y765" s="43"/>
      <c r="Z765" s="199"/>
      <c r="AA765" s="199"/>
      <c r="AB765" s="199"/>
      <c r="AC765" s="199"/>
      <c r="AD765" s="199"/>
      <c r="AE765" s="43"/>
      <c r="AF765" s="199"/>
      <c r="AG765" s="196"/>
      <c r="AH765" s="201"/>
      <c r="AI765" s="201"/>
      <c r="AJ765" s="201"/>
      <c r="AK765" s="43"/>
      <c r="AL765" s="43"/>
      <c r="AM765" s="43"/>
      <c r="AN765" s="64"/>
      <c r="AO765" s="64"/>
      <c r="AP765" s="202"/>
      <c r="AQ765" s="202"/>
      <c r="AR765" s="64"/>
    </row>
    <row r="766" spans="1:44" ht="15.75" customHeight="1" x14ac:dyDescent="0.2">
      <c r="A766" s="43"/>
      <c r="B766" s="43"/>
      <c r="C766" s="43"/>
      <c r="D766" s="43"/>
      <c r="E766" s="43"/>
      <c r="F766" s="43"/>
      <c r="G766" s="194"/>
      <c r="H766" s="194"/>
      <c r="I766" s="194"/>
      <c r="J766" s="196"/>
      <c r="K766" s="196"/>
      <c r="L766" s="196"/>
      <c r="M766" s="196"/>
      <c r="N766" s="196"/>
      <c r="O766" s="197"/>
      <c r="P766" s="197"/>
      <c r="Q766" s="197"/>
      <c r="R766" s="197"/>
      <c r="S766" s="197"/>
      <c r="T766" s="197"/>
      <c r="U766" s="198"/>
      <c r="V766" s="257"/>
      <c r="W766" s="258"/>
      <c r="X766" s="200"/>
      <c r="Y766" s="43"/>
      <c r="Z766" s="199"/>
      <c r="AA766" s="199"/>
      <c r="AB766" s="199"/>
      <c r="AC766" s="199"/>
      <c r="AD766" s="199"/>
      <c r="AE766" s="43"/>
      <c r="AF766" s="199"/>
      <c r="AG766" s="196"/>
      <c r="AH766" s="201"/>
      <c r="AI766" s="201"/>
      <c r="AJ766" s="201"/>
      <c r="AK766" s="43"/>
      <c r="AL766" s="43"/>
      <c r="AM766" s="43"/>
      <c r="AN766" s="64"/>
      <c r="AO766" s="64"/>
      <c r="AP766" s="202"/>
      <c r="AQ766" s="202"/>
      <c r="AR766" s="64"/>
    </row>
    <row r="767" spans="1:44" ht="15.75" customHeight="1" x14ac:dyDescent="0.2">
      <c r="A767" s="43"/>
      <c r="B767" s="43"/>
      <c r="C767" s="43"/>
      <c r="D767" s="43"/>
      <c r="E767" s="43"/>
      <c r="F767" s="43"/>
      <c r="G767" s="194"/>
      <c r="H767" s="194"/>
      <c r="I767" s="194"/>
      <c r="J767" s="196"/>
      <c r="K767" s="196"/>
      <c r="L767" s="196"/>
      <c r="M767" s="196"/>
      <c r="N767" s="196"/>
      <c r="O767" s="197"/>
      <c r="P767" s="197"/>
      <c r="Q767" s="197"/>
      <c r="R767" s="197"/>
      <c r="S767" s="197"/>
      <c r="T767" s="197"/>
      <c r="U767" s="198"/>
      <c r="V767" s="257"/>
      <c r="W767" s="258"/>
      <c r="X767" s="200"/>
      <c r="Y767" s="43"/>
      <c r="Z767" s="199"/>
      <c r="AA767" s="199"/>
      <c r="AB767" s="199"/>
      <c r="AC767" s="199"/>
      <c r="AD767" s="199"/>
      <c r="AE767" s="43"/>
      <c r="AF767" s="199"/>
      <c r="AG767" s="196"/>
      <c r="AH767" s="201"/>
      <c r="AI767" s="201"/>
      <c r="AJ767" s="201"/>
      <c r="AK767" s="43"/>
      <c r="AL767" s="43"/>
      <c r="AM767" s="43"/>
      <c r="AN767" s="64"/>
      <c r="AO767" s="64"/>
      <c r="AP767" s="202"/>
      <c r="AQ767" s="202"/>
      <c r="AR767" s="64"/>
    </row>
    <row r="768" spans="1:44" ht="15.75" customHeight="1" x14ac:dyDescent="0.2">
      <c r="A768" s="43"/>
      <c r="B768" s="43"/>
      <c r="C768" s="43"/>
      <c r="D768" s="43"/>
      <c r="E768" s="43"/>
      <c r="F768" s="43"/>
      <c r="G768" s="194"/>
      <c r="H768" s="194"/>
      <c r="I768" s="194"/>
      <c r="J768" s="196"/>
      <c r="K768" s="196"/>
      <c r="L768" s="196"/>
      <c r="M768" s="196"/>
      <c r="N768" s="196"/>
      <c r="O768" s="197"/>
      <c r="P768" s="197"/>
      <c r="Q768" s="197"/>
      <c r="R768" s="197"/>
      <c r="S768" s="197"/>
      <c r="T768" s="197"/>
      <c r="U768" s="198"/>
      <c r="V768" s="257"/>
      <c r="W768" s="258"/>
      <c r="X768" s="200"/>
      <c r="Y768" s="43"/>
      <c r="Z768" s="199"/>
      <c r="AA768" s="199"/>
      <c r="AB768" s="199"/>
      <c r="AC768" s="199"/>
      <c r="AD768" s="199"/>
      <c r="AE768" s="43"/>
      <c r="AF768" s="199"/>
      <c r="AG768" s="196"/>
      <c r="AH768" s="201"/>
      <c r="AI768" s="201"/>
      <c r="AJ768" s="201"/>
      <c r="AK768" s="43"/>
      <c r="AL768" s="43"/>
      <c r="AM768" s="43"/>
      <c r="AN768" s="64"/>
      <c r="AO768" s="64"/>
      <c r="AP768" s="202"/>
      <c r="AQ768" s="202"/>
      <c r="AR768" s="64"/>
    </row>
    <row r="769" spans="1:44" ht="15.75" customHeight="1" x14ac:dyDescent="0.2">
      <c r="A769" s="43"/>
      <c r="B769" s="43"/>
      <c r="C769" s="43"/>
      <c r="D769" s="43"/>
      <c r="E769" s="43"/>
      <c r="F769" s="43"/>
      <c r="G769" s="194"/>
      <c r="H769" s="194"/>
      <c r="I769" s="194"/>
      <c r="J769" s="196"/>
      <c r="K769" s="196"/>
      <c r="L769" s="196"/>
      <c r="M769" s="196"/>
      <c r="N769" s="196"/>
      <c r="O769" s="197"/>
      <c r="P769" s="197"/>
      <c r="Q769" s="197"/>
      <c r="R769" s="197"/>
      <c r="S769" s="197"/>
      <c r="T769" s="197"/>
      <c r="U769" s="198"/>
      <c r="V769" s="257"/>
      <c r="W769" s="258"/>
      <c r="X769" s="200"/>
      <c r="Y769" s="43"/>
      <c r="Z769" s="199"/>
      <c r="AA769" s="199"/>
      <c r="AB769" s="199"/>
      <c r="AC769" s="199"/>
      <c r="AD769" s="199"/>
      <c r="AE769" s="43"/>
      <c r="AF769" s="199"/>
      <c r="AG769" s="196"/>
      <c r="AH769" s="201"/>
      <c r="AI769" s="201"/>
      <c r="AJ769" s="201"/>
      <c r="AK769" s="43"/>
      <c r="AL769" s="43"/>
      <c r="AM769" s="43"/>
      <c r="AN769" s="64"/>
      <c r="AO769" s="64"/>
      <c r="AP769" s="202"/>
      <c r="AQ769" s="202"/>
      <c r="AR769" s="64"/>
    </row>
    <row r="770" spans="1:44" ht="15.75" customHeight="1" x14ac:dyDescent="0.2">
      <c r="A770" s="43"/>
      <c r="B770" s="43"/>
      <c r="C770" s="43"/>
      <c r="D770" s="43"/>
      <c r="E770" s="43"/>
      <c r="F770" s="43"/>
      <c r="G770" s="194"/>
      <c r="H770" s="194"/>
      <c r="I770" s="194"/>
      <c r="J770" s="196"/>
      <c r="K770" s="196"/>
      <c r="L770" s="196"/>
      <c r="M770" s="196"/>
      <c r="N770" s="196"/>
      <c r="O770" s="197"/>
      <c r="P770" s="197"/>
      <c r="Q770" s="197"/>
      <c r="R770" s="197"/>
      <c r="S770" s="197"/>
      <c r="T770" s="197"/>
      <c r="U770" s="198"/>
      <c r="V770" s="257"/>
      <c r="W770" s="258"/>
      <c r="X770" s="200"/>
      <c r="Y770" s="43"/>
      <c r="Z770" s="199"/>
      <c r="AA770" s="199"/>
      <c r="AB770" s="199"/>
      <c r="AC770" s="199"/>
      <c r="AD770" s="199"/>
      <c r="AE770" s="43"/>
      <c r="AF770" s="199"/>
      <c r="AG770" s="196"/>
      <c r="AH770" s="201"/>
      <c r="AI770" s="201"/>
      <c r="AJ770" s="201"/>
      <c r="AK770" s="43"/>
      <c r="AL770" s="43"/>
      <c r="AM770" s="43"/>
      <c r="AN770" s="64"/>
      <c r="AO770" s="64"/>
      <c r="AP770" s="202"/>
      <c r="AQ770" s="202"/>
      <c r="AR770" s="64"/>
    </row>
    <row r="771" spans="1:44" ht="15.75" customHeight="1" x14ac:dyDescent="0.2">
      <c r="A771" s="43"/>
      <c r="B771" s="43"/>
      <c r="C771" s="43"/>
      <c r="D771" s="43"/>
      <c r="E771" s="43"/>
      <c r="F771" s="43"/>
      <c r="G771" s="194"/>
      <c r="H771" s="194"/>
      <c r="I771" s="194"/>
      <c r="J771" s="196"/>
      <c r="K771" s="196"/>
      <c r="L771" s="196"/>
      <c r="M771" s="196"/>
      <c r="N771" s="196"/>
      <c r="O771" s="197"/>
      <c r="P771" s="197"/>
      <c r="Q771" s="197"/>
      <c r="R771" s="197"/>
      <c r="S771" s="197"/>
      <c r="T771" s="197"/>
      <c r="U771" s="198"/>
      <c r="V771" s="257"/>
      <c r="W771" s="258"/>
      <c r="X771" s="200"/>
      <c r="Y771" s="43"/>
      <c r="Z771" s="199"/>
      <c r="AA771" s="199"/>
      <c r="AB771" s="199"/>
      <c r="AC771" s="199"/>
      <c r="AD771" s="199"/>
      <c r="AE771" s="43"/>
      <c r="AF771" s="199"/>
      <c r="AG771" s="196"/>
      <c r="AH771" s="201"/>
      <c r="AI771" s="201"/>
      <c r="AJ771" s="201"/>
      <c r="AK771" s="43"/>
      <c r="AL771" s="43"/>
      <c r="AM771" s="43"/>
      <c r="AN771" s="64"/>
      <c r="AO771" s="64"/>
      <c r="AP771" s="202"/>
      <c r="AQ771" s="202"/>
      <c r="AR771" s="64"/>
    </row>
    <row r="772" spans="1:44" ht="15.75" customHeight="1" x14ac:dyDescent="0.2">
      <c r="A772" s="43"/>
      <c r="B772" s="43"/>
      <c r="C772" s="43"/>
      <c r="D772" s="43"/>
      <c r="E772" s="43"/>
      <c r="F772" s="43"/>
      <c r="G772" s="194"/>
      <c r="H772" s="194"/>
      <c r="I772" s="194"/>
      <c r="J772" s="196"/>
      <c r="K772" s="196"/>
      <c r="L772" s="196"/>
      <c r="M772" s="196"/>
      <c r="N772" s="196"/>
      <c r="O772" s="197"/>
      <c r="P772" s="197"/>
      <c r="Q772" s="197"/>
      <c r="R772" s="197"/>
      <c r="S772" s="197"/>
      <c r="T772" s="197"/>
      <c r="U772" s="198"/>
      <c r="V772" s="257"/>
      <c r="W772" s="258"/>
      <c r="X772" s="200"/>
      <c r="Y772" s="43"/>
      <c r="Z772" s="199"/>
      <c r="AA772" s="199"/>
      <c r="AB772" s="199"/>
      <c r="AC772" s="199"/>
      <c r="AD772" s="199"/>
      <c r="AE772" s="43"/>
      <c r="AF772" s="199"/>
      <c r="AG772" s="196"/>
      <c r="AH772" s="201"/>
      <c r="AI772" s="201"/>
      <c r="AJ772" s="201"/>
      <c r="AK772" s="43"/>
      <c r="AL772" s="43"/>
      <c r="AM772" s="43"/>
      <c r="AN772" s="64"/>
      <c r="AO772" s="64"/>
      <c r="AP772" s="202"/>
      <c r="AQ772" s="202"/>
      <c r="AR772" s="64"/>
    </row>
    <row r="773" spans="1:44" ht="15.75" customHeight="1" x14ac:dyDescent="0.2">
      <c r="A773" s="43"/>
      <c r="B773" s="43"/>
      <c r="C773" s="43"/>
      <c r="D773" s="43"/>
      <c r="E773" s="43"/>
      <c r="F773" s="43"/>
      <c r="G773" s="194"/>
      <c r="H773" s="194"/>
      <c r="I773" s="194"/>
      <c r="J773" s="196"/>
      <c r="K773" s="196"/>
      <c r="L773" s="196"/>
      <c r="M773" s="196"/>
      <c r="N773" s="196"/>
      <c r="O773" s="197"/>
      <c r="P773" s="197"/>
      <c r="Q773" s="197"/>
      <c r="R773" s="197"/>
      <c r="S773" s="197"/>
      <c r="T773" s="197"/>
      <c r="U773" s="198"/>
      <c r="V773" s="257"/>
      <c r="W773" s="258"/>
      <c r="X773" s="200"/>
      <c r="Y773" s="43"/>
      <c r="Z773" s="199"/>
      <c r="AA773" s="199"/>
      <c r="AB773" s="199"/>
      <c r="AC773" s="199"/>
      <c r="AD773" s="199"/>
      <c r="AE773" s="43"/>
      <c r="AF773" s="199"/>
      <c r="AG773" s="196"/>
      <c r="AH773" s="201"/>
      <c r="AI773" s="201"/>
      <c r="AJ773" s="201"/>
      <c r="AK773" s="43"/>
      <c r="AL773" s="43"/>
      <c r="AM773" s="43"/>
      <c r="AN773" s="64"/>
      <c r="AO773" s="64"/>
      <c r="AP773" s="202"/>
      <c r="AQ773" s="202"/>
      <c r="AR773" s="64"/>
    </row>
    <row r="774" spans="1:44" ht="15.75" customHeight="1" x14ac:dyDescent="0.2">
      <c r="A774" s="43"/>
      <c r="B774" s="43"/>
      <c r="C774" s="43"/>
      <c r="D774" s="43"/>
      <c r="E774" s="43"/>
      <c r="F774" s="43"/>
      <c r="G774" s="194"/>
      <c r="H774" s="194"/>
      <c r="I774" s="194"/>
      <c r="J774" s="196"/>
      <c r="K774" s="196"/>
      <c r="L774" s="196"/>
      <c r="M774" s="196"/>
      <c r="N774" s="196"/>
      <c r="O774" s="197"/>
      <c r="P774" s="197"/>
      <c r="Q774" s="197"/>
      <c r="R774" s="197"/>
      <c r="S774" s="197"/>
      <c r="T774" s="197"/>
      <c r="U774" s="198"/>
      <c r="V774" s="257"/>
      <c r="W774" s="258"/>
      <c r="X774" s="200"/>
      <c r="Y774" s="43"/>
      <c r="Z774" s="199"/>
      <c r="AA774" s="199"/>
      <c r="AB774" s="199"/>
      <c r="AC774" s="199"/>
      <c r="AD774" s="199"/>
      <c r="AE774" s="43"/>
      <c r="AF774" s="199"/>
      <c r="AG774" s="196"/>
      <c r="AH774" s="201"/>
      <c r="AI774" s="201"/>
      <c r="AJ774" s="201"/>
      <c r="AK774" s="43"/>
      <c r="AL774" s="43"/>
      <c r="AM774" s="43"/>
      <c r="AN774" s="64"/>
      <c r="AO774" s="64"/>
      <c r="AP774" s="202"/>
      <c r="AQ774" s="202"/>
      <c r="AR774" s="64"/>
    </row>
    <row r="775" spans="1:44" ht="15.75" customHeight="1" x14ac:dyDescent="0.2">
      <c r="A775" s="43"/>
      <c r="B775" s="43"/>
      <c r="C775" s="43"/>
      <c r="D775" s="43"/>
      <c r="E775" s="43"/>
      <c r="F775" s="43"/>
      <c r="G775" s="194"/>
      <c r="H775" s="194"/>
      <c r="I775" s="194"/>
      <c r="J775" s="196"/>
      <c r="K775" s="196"/>
      <c r="L775" s="196"/>
      <c r="M775" s="196"/>
      <c r="N775" s="196"/>
      <c r="O775" s="197"/>
      <c r="P775" s="197"/>
      <c r="Q775" s="197"/>
      <c r="R775" s="197"/>
      <c r="S775" s="197"/>
      <c r="T775" s="197"/>
      <c r="U775" s="198"/>
      <c r="V775" s="257"/>
      <c r="W775" s="258"/>
      <c r="X775" s="200"/>
      <c r="Y775" s="43"/>
      <c r="Z775" s="199"/>
      <c r="AA775" s="199"/>
      <c r="AB775" s="199"/>
      <c r="AC775" s="199"/>
      <c r="AD775" s="199"/>
      <c r="AE775" s="43"/>
      <c r="AF775" s="199"/>
      <c r="AG775" s="196"/>
      <c r="AH775" s="201"/>
      <c r="AI775" s="201"/>
      <c r="AJ775" s="201"/>
      <c r="AK775" s="43"/>
      <c r="AL775" s="43"/>
      <c r="AM775" s="43"/>
      <c r="AN775" s="64"/>
      <c r="AO775" s="64"/>
      <c r="AP775" s="202"/>
      <c r="AQ775" s="202"/>
      <c r="AR775" s="64"/>
    </row>
    <row r="776" spans="1:44" ht="15.75" customHeight="1" x14ac:dyDescent="0.2">
      <c r="A776" s="43"/>
      <c r="B776" s="43"/>
      <c r="C776" s="43"/>
      <c r="D776" s="43"/>
      <c r="E776" s="43"/>
      <c r="F776" s="43"/>
      <c r="G776" s="194"/>
      <c r="H776" s="194"/>
      <c r="I776" s="194"/>
      <c r="J776" s="196"/>
      <c r="K776" s="196"/>
      <c r="L776" s="196"/>
      <c r="M776" s="196"/>
      <c r="N776" s="196"/>
      <c r="O776" s="197"/>
      <c r="P776" s="197"/>
      <c r="Q776" s="197"/>
      <c r="R776" s="197"/>
      <c r="S776" s="197"/>
      <c r="T776" s="197"/>
      <c r="U776" s="198"/>
      <c r="V776" s="257"/>
      <c r="W776" s="258"/>
      <c r="X776" s="200"/>
      <c r="Y776" s="43"/>
      <c r="Z776" s="199"/>
      <c r="AA776" s="199"/>
      <c r="AB776" s="199"/>
      <c r="AC776" s="199"/>
      <c r="AD776" s="199"/>
      <c r="AE776" s="43"/>
      <c r="AF776" s="199"/>
      <c r="AG776" s="196"/>
      <c r="AH776" s="201"/>
      <c r="AI776" s="201"/>
      <c r="AJ776" s="201"/>
      <c r="AK776" s="43"/>
      <c r="AL776" s="43"/>
      <c r="AM776" s="43"/>
      <c r="AN776" s="64"/>
      <c r="AO776" s="64"/>
      <c r="AP776" s="202"/>
      <c r="AQ776" s="202"/>
      <c r="AR776" s="64"/>
    </row>
    <row r="777" spans="1:44" ht="15.75" customHeight="1" x14ac:dyDescent="0.2">
      <c r="A777" s="43"/>
      <c r="B777" s="43"/>
      <c r="C777" s="43"/>
      <c r="D777" s="43"/>
      <c r="E777" s="43"/>
      <c r="F777" s="43"/>
      <c r="G777" s="194"/>
      <c r="H777" s="194"/>
      <c r="I777" s="194"/>
      <c r="J777" s="196"/>
      <c r="K777" s="196"/>
      <c r="L777" s="196"/>
      <c r="M777" s="196"/>
      <c r="N777" s="196"/>
      <c r="O777" s="197"/>
      <c r="P777" s="197"/>
      <c r="Q777" s="197"/>
      <c r="R777" s="197"/>
      <c r="S777" s="197"/>
      <c r="T777" s="197"/>
      <c r="U777" s="198"/>
      <c r="V777" s="257"/>
      <c r="W777" s="258"/>
      <c r="X777" s="200"/>
      <c r="Y777" s="43"/>
      <c r="Z777" s="199"/>
      <c r="AA777" s="199"/>
      <c r="AB777" s="199"/>
      <c r="AC777" s="199"/>
      <c r="AD777" s="199"/>
      <c r="AE777" s="43"/>
      <c r="AF777" s="199"/>
      <c r="AG777" s="196"/>
      <c r="AH777" s="201"/>
      <c r="AI777" s="201"/>
      <c r="AJ777" s="201"/>
      <c r="AK777" s="43"/>
      <c r="AL777" s="43"/>
      <c r="AM777" s="43"/>
      <c r="AN777" s="64"/>
      <c r="AO777" s="64"/>
      <c r="AP777" s="202"/>
      <c r="AQ777" s="202"/>
      <c r="AR777" s="64"/>
    </row>
    <row r="778" spans="1:44" ht="15.75" customHeight="1" x14ac:dyDescent="0.2">
      <c r="A778" s="43"/>
      <c r="B778" s="43"/>
      <c r="C778" s="43"/>
      <c r="D778" s="43"/>
      <c r="E778" s="43"/>
      <c r="F778" s="43"/>
      <c r="G778" s="194"/>
      <c r="H778" s="194"/>
      <c r="I778" s="194"/>
      <c r="J778" s="196"/>
      <c r="K778" s="196"/>
      <c r="L778" s="196"/>
      <c r="M778" s="196"/>
      <c r="N778" s="196"/>
      <c r="O778" s="197"/>
      <c r="P778" s="197"/>
      <c r="Q778" s="197"/>
      <c r="R778" s="197"/>
      <c r="S778" s="197"/>
      <c r="T778" s="197"/>
      <c r="U778" s="198"/>
      <c r="V778" s="257"/>
      <c r="W778" s="258"/>
      <c r="X778" s="200"/>
      <c r="Y778" s="43"/>
      <c r="Z778" s="199"/>
      <c r="AA778" s="199"/>
      <c r="AB778" s="199"/>
      <c r="AC778" s="199"/>
      <c r="AD778" s="199"/>
      <c r="AE778" s="43"/>
      <c r="AF778" s="199"/>
      <c r="AG778" s="196"/>
      <c r="AH778" s="201"/>
      <c r="AI778" s="201"/>
      <c r="AJ778" s="201"/>
      <c r="AK778" s="43"/>
      <c r="AL778" s="43"/>
      <c r="AM778" s="43"/>
      <c r="AN778" s="64"/>
      <c r="AO778" s="64"/>
      <c r="AP778" s="202"/>
      <c r="AQ778" s="202"/>
      <c r="AR778" s="64"/>
    </row>
    <row r="779" spans="1:44" ht="15.75" customHeight="1" x14ac:dyDescent="0.2">
      <c r="A779" s="43"/>
      <c r="B779" s="43"/>
      <c r="C779" s="43"/>
      <c r="D779" s="43"/>
      <c r="E779" s="43"/>
      <c r="F779" s="43"/>
      <c r="G779" s="194"/>
      <c r="H779" s="194"/>
      <c r="I779" s="194"/>
      <c r="J779" s="196"/>
      <c r="K779" s="196"/>
      <c r="L779" s="196"/>
      <c r="M779" s="196"/>
      <c r="N779" s="196"/>
      <c r="O779" s="197"/>
      <c r="P779" s="197"/>
      <c r="Q779" s="197"/>
      <c r="R779" s="197"/>
      <c r="S779" s="197"/>
      <c r="T779" s="197"/>
      <c r="U779" s="198"/>
      <c r="V779" s="257"/>
      <c r="W779" s="258"/>
      <c r="X779" s="200"/>
      <c r="Y779" s="43"/>
      <c r="Z779" s="199"/>
      <c r="AA779" s="199"/>
      <c r="AB779" s="199"/>
      <c r="AC779" s="199"/>
      <c r="AD779" s="199"/>
      <c r="AE779" s="43"/>
      <c r="AF779" s="199"/>
      <c r="AG779" s="196"/>
      <c r="AH779" s="201"/>
      <c r="AI779" s="201"/>
      <c r="AJ779" s="201"/>
      <c r="AK779" s="43"/>
      <c r="AL779" s="43"/>
      <c r="AM779" s="43"/>
      <c r="AN779" s="64"/>
      <c r="AO779" s="64"/>
      <c r="AP779" s="202"/>
      <c r="AQ779" s="202"/>
      <c r="AR779" s="64"/>
    </row>
    <row r="780" spans="1:44" ht="15.75" customHeight="1" x14ac:dyDescent="0.2">
      <c r="A780" s="43"/>
      <c r="B780" s="43"/>
      <c r="C780" s="43"/>
      <c r="D780" s="43"/>
      <c r="E780" s="43"/>
      <c r="F780" s="43"/>
      <c r="G780" s="194"/>
      <c r="H780" s="194"/>
      <c r="I780" s="194"/>
      <c r="J780" s="196"/>
      <c r="K780" s="196"/>
      <c r="L780" s="196"/>
      <c r="M780" s="196"/>
      <c r="N780" s="196"/>
      <c r="O780" s="197"/>
      <c r="P780" s="197"/>
      <c r="Q780" s="197"/>
      <c r="R780" s="197"/>
      <c r="S780" s="197"/>
      <c r="T780" s="197"/>
      <c r="U780" s="198"/>
      <c r="V780" s="257"/>
      <c r="W780" s="258"/>
      <c r="X780" s="200"/>
      <c r="Y780" s="43"/>
      <c r="Z780" s="199"/>
      <c r="AA780" s="199"/>
      <c r="AB780" s="199"/>
      <c r="AC780" s="199"/>
      <c r="AD780" s="199"/>
      <c r="AE780" s="43"/>
      <c r="AF780" s="199"/>
      <c r="AG780" s="196"/>
      <c r="AH780" s="201"/>
      <c r="AI780" s="201"/>
      <c r="AJ780" s="201"/>
      <c r="AK780" s="43"/>
      <c r="AL780" s="43"/>
      <c r="AM780" s="43"/>
      <c r="AN780" s="64"/>
      <c r="AO780" s="64"/>
      <c r="AP780" s="202"/>
      <c r="AQ780" s="202"/>
      <c r="AR780" s="64"/>
    </row>
    <row r="781" spans="1:44" ht="15.75" customHeight="1" x14ac:dyDescent="0.2">
      <c r="A781" s="43"/>
      <c r="B781" s="43"/>
      <c r="C781" s="43"/>
      <c r="D781" s="43"/>
      <c r="E781" s="43"/>
      <c r="F781" s="43"/>
      <c r="G781" s="194"/>
      <c r="H781" s="194"/>
      <c r="I781" s="194"/>
      <c r="J781" s="196"/>
      <c r="K781" s="196"/>
      <c r="L781" s="196"/>
      <c r="M781" s="196"/>
      <c r="N781" s="196"/>
      <c r="O781" s="197"/>
      <c r="P781" s="197"/>
      <c r="Q781" s="197"/>
      <c r="R781" s="197"/>
      <c r="S781" s="197"/>
      <c r="T781" s="197"/>
      <c r="U781" s="198"/>
      <c r="V781" s="257"/>
      <c r="W781" s="258"/>
      <c r="X781" s="200"/>
      <c r="Y781" s="43"/>
      <c r="Z781" s="199"/>
      <c r="AA781" s="199"/>
      <c r="AB781" s="199"/>
      <c r="AC781" s="199"/>
      <c r="AD781" s="199"/>
      <c r="AE781" s="43"/>
      <c r="AF781" s="199"/>
      <c r="AG781" s="196"/>
      <c r="AH781" s="201"/>
      <c r="AI781" s="201"/>
      <c r="AJ781" s="201"/>
      <c r="AK781" s="43"/>
      <c r="AL781" s="43"/>
      <c r="AM781" s="43"/>
      <c r="AN781" s="64"/>
      <c r="AO781" s="64"/>
      <c r="AP781" s="202"/>
      <c r="AQ781" s="202"/>
      <c r="AR781" s="64"/>
    </row>
    <row r="782" spans="1:44" ht="15.75" customHeight="1" x14ac:dyDescent="0.2">
      <c r="A782" s="43"/>
      <c r="B782" s="43"/>
      <c r="C782" s="43"/>
      <c r="D782" s="43"/>
      <c r="E782" s="43"/>
      <c r="F782" s="43"/>
      <c r="G782" s="194"/>
      <c r="H782" s="194"/>
      <c r="I782" s="194"/>
      <c r="J782" s="196"/>
      <c r="K782" s="196"/>
      <c r="L782" s="196"/>
      <c r="M782" s="196"/>
      <c r="N782" s="196"/>
      <c r="O782" s="197"/>
      <c r="P782" s="197"/>
      <c r="Q782" s="197"/>
      <c r="R782" s="197"/>
      <c r="S782" s="197"/>
      <c r="T782" s="197"/>
      <c r="U782" s="198"/>
      <c r="V782" s="257"/>
      <c r="W782" s="258"/>
      <c r="X782" s="200"/>
      <c r="Y782" s="43"/>
      <c r="Z782" s="199"/>
      <c r="AA782" s="199"/>
      <c r="AB782" s="199"/>
      <c r="AC782" s="199"/>
      <c r="AD782" s="199"/>
      <c r="AE782" s="43"/>
      <c r="AF782" s="199"/>
      <c r="AG782" s="196"/>
      <c r="AH782" s="201"/>
      <c r="AI782" s="201"/>
      <c r="AJ782" s="201"/>
      <c r="AK782" s="43"/>
      <c r="AL782" s="43"/>
      <c r="AM782" s="43"/>
      <c r="AN782" s="64"/>
      <c r="AO782" s="64"/>
      <c r="AP782" s="202"/>
      <c r="AQ782" s="202"/>
      <c r="AR782" s="64"/>
    </row>
    <row r="783" spans="1:44" ht="15.75" customHeight="1" x14ac:dyDescent="0.2">
      <c r="A783" s="43"/>
      <c r="B783" s="43"/>
      <c r="C783" s="43"/>
      <c r="D783" s="43"/>
      <c r="E783" s="43"/>
      <c r="F783" s="43"/>
      <c r="G783" s="194"/>
      <c r="H783" s="194"/>
      <c r="I783" s="194"/>
      <c r="J783" s="196"/>
      <c r="K783" s="196"/>
      <c r="L783" s="196"/>
      <c r="M783" s="196"/>
      <c r="N783" s="196"/>
      <c r="O783" s="197"/>
      <c r="P783" s="197"/>
      <c r="Q783" s="197"/>
      <c r="R783" s="197"/>
      <c r="S783" s="197"/>
      <c r="T783" s="197"/>
      <c r="U783" s="198"/>
      <c r="V783" s="257"/>
      <c r="W783" s="258"/>
      <c r="X783" s="200"/>
      <c r="Y783" s="43"/>
      <c r="Z783" s="199"/>
      <c r="AA783" s="199"/>
      <c r="AB783" s="199"/>
      <c r="AC783" s="199"/>
      <c r="AD783" s="199"/>
      <c r="AE783" s="43"/>
      <c r="AF783" s="199"/>
      <c r="AG783" s="196"/>
      <c r="AH783" s="201"/>
      <c r="AI783" s="201"/>
      <c r="AJ783" s="201"/>
      <c r="AK783" s="43"/>
      <c r="AL783" s="43"/>
      <c r="AM783" s="43"/>
      <c r="AN783" s="64"/>
      <c r="AO783" s="64"/>
      <c r="AP783" s="202"/>
      <c r="AQ783" s="202"/>
      <c r="AR783" s="64"/>
    </row>
    <row r="784" spans="1:44" ht="15.75" customHeight="1" x14ac:dyDescent="0.2">
      <c r="A784" s="43"/>
      <c r="B784" s="43"/>
      <c r="C784" s="43"/>
      <c r="D784" s="43"/>
      <c r="E784" s="43"/>
      <c r="F784" s="43"/>
      <c r="G784" s="194"/>
      <c r="H784" s="194"/>
      <c r="I784" s="194"/>
      <c r="J784" s="196"/>
      <c r="K784" s="196"/>
      <c r="L784" s="196"/>
      <c r="M784" s="196"/>
      <c r="N784" s="196"/>
      <c r="O784" s="197"/>
      <c r="P784" s="197"/>
      <c r="Q784" s="197"/>
      <c r="R784" s="197"/>
      <c r="S784" s="197"/>
      <c r="T784" s="197"/>
      <c r="U784" s="198"/>
      <c r="V784" s="257"/>
      <c r="W784" s="258"/>
      <c r="X784" s="200"/>
      <c r="Y784" s="43"/>
      <c r="Z784" s="199"/>
      <c r="AA784" s="199"/>
      <c r="AB784" s="199"/>
      <c r="AC784" s="199"/>
      <c r="AD784" s="199"/>
      <c r="AE784" s="43"/>
      <c r="AF784" s="199"/>
      <c r="AG784" s="196"/>
      <c r="AH784" s="201"/>
      <c r="AI784" s="201"/>
      <c r="AJ784" s="201"/>
      <c r="AK784" s="43"/>
      <c r="AL784" s="43"/>
      <c r="AM784" s="43"/>
      <c r="AN784" s="64"/>
      <c r="AO784" s="64"/>
      <c r="AP784" s="202"/>
      <c r="AQ784" s="202"/>
      <c r="AR784" s="64"/>
    </row>
    <row r="785" spans="1:44" ht="15.75" customHeight="1" x14ac:dyDescent="0.2">
      <c r="A785" s="43"/>
      <c r="B785" s="43"/>
      <c r="C785" s="43"/>
      <c r="D785" s="43"/>
      <c r="E785" s="43"/>
      <c r="F785" s="43"/>
      <c r="G785" s="194"/>
      <c r="H785" s="194"/>
      <c r="I785" s="194"/>
      <c r="J785" s="196"/>
      <c r="K785" s="196"/>
      <c r="L785" s="196"/>
      <c r="M785" s="196"/>
      <c r="N785" s="196"/>
      <c r="O785" s="197"/>
      <c r="P785" s="197"/>
      <c r="Q785" s="197"/>
      <c r="R785" s="197"/>
      <c r="S785" s="197"/>
      <c r="T785" s="197"/>
      <c r="U785" s="198"/>
      <c r="V785" s="257"/>
      <c r="W785" s="258"/>
      <c r="X785" s="200"/>
      <c r="Y785" s="43"/>
      <c r="Z785" s="199"/>
      <c r="AA785" s="199"/>
      <c r="AB785" s="199"/>
      <c r="AC785" s="199"/>
      <c r="AD785" s="199"/>
      <c r="AE785" s="43"/>
      <c r="AF785" s="199"/>
      <c r="AG785" s="196"/>
      <c r="AH785" s="201"/>
      <c r="AI785" s="201"/>
      <c r="AJ785" s="201"/>
      <c r="AK785" s="43"/>
      <c r="AL785" s="43"/>
      <c r="AM785" s="43"/>
      <c r="AN785" s="64"/>
      <c r="AO785" s="64"/>
      <c r="AP785" s="202"/>
      <c r="AQ785" s="202"/>
      <c r="AR785" s="64"/>
    </row>
    <row r="786" spans="1:44" ht="15.75" customHeight="1" x14ac:dyDescent="0.2">
      <c r="A786" s="43"/>
      <c r="B786" s="43"/>
      <c r="C786" s="43"/>
      <c r="D786" s="43"/>
      <c r="E786" s="43"/>
      <c r="F786" s="43"/>
      <c r="G786" s="194"/>
      <c r="H786" s="194"/>
      <c r="I786" s="194"/>
      <c r="J786" s="196"/>
      <c r="K786" s="196"/>
      <c r="L786" s="196"/>
      <c r="M786" s="196"/>
      <c r="N786" s="196"/>
      <c r="O786" s="197"/>
      <c r="P786" s="197"/>
      <c r="Q786" s="197"/>
      <c r="R786" s="197"/>
      <c r="S786" s="197"/>
      <c r="T786" s="197"/>
      <c r="U786" s="198"/>
      <c r="V786" s="257"/>
      <c r="W786" s="258"/>
      <c r="X786" s="200"/>
      <c r="Y786" s="43"/>
      <c r="Z786" s="199"/>
      <c r="AA786" s="199"/>
      <c r="AB786" s="199"/>
      <c r="AC786" s="199"/>
      <c r="AD786" s="199"/>
      <c r="AE786" s="43"/>
      <c r="AF786" s="199"/>
      <c r="AG786" s="196"/>
      <c r="AH786" s="201"/>
      <c r="AI786" s="201"/>
      <c r="AJ786" s="201"/>
      <c r="AK786" s="43"/>
      <c r="AL786" s="43"/>
      <c r="AM786" s="43"/>
      <c r="AN786" s="64"/>
      <c r="AO786" s="64"/>
      <c r="AP786" s="202"/>
      <c r="AQ786" s="202"/>
      <c r="AR786" s="64"/>
    </row>
    <row r="787" spans="1:44" ht="15.75" customHeight="1" x14ac:dyDescent="0.2">
      <c r="A787" s="43"/>
      <c r="B787" s="43"/>
      <c r="C787" s="43"/>
      <c r="D787" s="43"/>
      <c r="E787" s="43"/>
      <c r="F787" s="43"/>
      <c r="G787" s="194"/>
      <c r="H787" s="194"/>
      <c r="I787" s="194"/>
      <c r="J787" s="196"/>
      <c r="K787" s="196"/>
      <c r="L787" s="196"/>
      <c r="M787" s="196"/>
      <c r="N787" s="196"/>
      <c r="O787" s="197"/>
      <c r="P787" s="197"/>
      <c r="Q787" s="197"/>
      <c r="R787" s="197"/>
      <c r="S787" s="197"/>
      <c r="T787" s="197"/>
      <c r="U787" s="198"/>
      <c r="V787" s="257"/>
      <c r="W787" s="258"/>
      <c r="X787" s="200"/>
      <c r="Y787" s="43"/>
      <c r="Z787" s="199"/>
      <c r="AA787" s="199"/>
      <c r="AB787" s="199"/>
      <c r="AC787" s="199"/>
      <c r="AD787" s="199"/>
      <c r="AE787" s="43"/>
      <c r="AF787" s="199"/>
      <c r="AG787" s="196"/>
      <c r="AH787" s="201"/>
      <c r="AI787" s="201"/>
      <c r="AJ787" s="201"/>
      <c r="AK787" s="43"/>
      <c r="AL787" s="43"/>
      <c r="AM787" s="43"/>
      <c r="AN787" s="64"/>
      <c r="AO787" s="64"/>
      <c r="AP787" s="202"/>
      <c r="AQ787" s="202"/>
      <c r="AR787" s="64"/>
    </row>
    <row r="788" spans="1:44" ht="15.75" customHeight="1" x14ac:dyDescent="0.2">
      <c r="A788" s="43"/>
      <c r="B788" s="43"/>
      <c r="C788" s="43"/>
      <c r="D788" s="43"/>
      <c r="E788" s="43"/>
      <c r="F788" s="43"/>
      <c r="G788" s="194"/>
      <c r="H788" s="194"/>
      <c r="I788" s="194"/>
      <c r="J788" s="196"/>
      <c r="K788" s="196"/>
      <c r="L788" s="196"/>
      <c r="M788" s="196"/>
      <c r="N788" s="196"/>
      <c r="O788" s="197"/>
      <c r="P788" s="197"/>
      <c r="Q788" s="197"/>
      <c r="R788" s="197"/>
      <c r="S788" s="197"/>
      <c r="T788" s="197"/>
      <c r="U788" s="198"/>
      <c r="V788" s="257"/>
      <c r="W788" s="258"/>
      <c r="X788" s="200"/>
      <c r="Y788" s="43"/>
      <c r="Z788" s="199"/>
      <c r="AA788" s="199"/>
      <c r="AB788" s="199"/>
      <c r="AC788" s="199"/>
      <c r="AD788" s="199"/>
      <c r="AE788" s="43"/>
      <c r="AF788" s="199"/>
      <c r="AG788" s="196"/>
      <c r="AH788" s="201"/>
      <c r="AI788" s="201"/>
      <c r="AJ788" s="201"/>
      <c r="AK788" s="43"/>
      <c r="AL788" s="43"/>
      <c r="AM788" s="43"/>
      <c r="AN788" s="64"/>
      <c r="AO788" s="64"/>
      <c r="AP788" s="202"/>
      <c r="AQ788" s="202"/>
      <c r="AR788" s="64"/>
    </row>
    <row r="789" spans="1:44" ht="15.75" customHeight="1" x14ac:dyDescent="0.2">
      <c r="A789" s="43"/>
      <c r="B789" s="43"/>
      <c r="C789" s="43"/>
      <c r="D789" s="43"/>
      <c r="E789" s="43"/>
      <c r="F789" s="43"/>
      <c r="G789" s="194"/>
      <c r="H789" s="194"/>
      <c r="I789" s="194"/>
      <c r="J789" s="196"/>
      <c r="K789" s="196"/>
      <c r="L789" s="196"/>
      <c r="M789" s="196"/>
      <c r="N789" s="196"/>
      <c r="O789" s="197"/>
      <c r="P789" s="197"/>
      <c r="Q789" s="197"/>
      <c r="R789" s="197"/>
      <c r="S789" s="197"/>
      <c r="T789" s="197"/>
      <c r="U789" s="198"/>
      <c r="V789" s="257"/>
      <c r="W789" s="258"/>
      <c r="X789" s="200"/>
      <c r="Y789" s="43"/>
      <c r="Z789" s="199"/>
      <c r="AA789" s="199"/>
      <c r="AB789" s="199"/>
      <c r="AC789" s="199"/>
      <c r="AD789" s="199"/>
      <c r="AE789" s="43"/>
      <c r="AF789" s="199"/>
      <c r="AG789" s="196"/>
      <c r="AH789" s="201"/>
      <c r="AI789" s="201"/>
      <c r="AJ789" s="201"/>
      <c r="AK789" s="43"/>
      <c r="AL789" s="43"/>
      <c r="AM789" s="43"/>
      <c r="AN789" s="64"/>
      <c r="AO789" s="64"/>
      <c r="AP789" s="202"/>
      <c r="AQ789" s="202"/>
      <c r="AR789" s="64"/>
    </row>
    <row r="790" spans="1:44" ht="15.75" customHeight="1" x14ac:dyDescent="0.2">
      <c r="A790" s="43"/>
      <c r="B790" s="43"/>
      <c r="C790" s="43"/>
      <c r="D790" s="43"/>
      <c r="E790" s="43"/>
      <c r="F790" s="43"/>
      <c r="G790" s="194"/>
      <c r="H790" s="194"/>
      <c r="I790" s="194"/>
      <c r="J790" s="196"/>
      <c r="K790" s="196"/>
      <c r="L790" s="196"/>
      <c r="M790" s="196"/>
      <c r="N790" s="196"/>
      <c r="O790" s="197"/>
      <c r="P790" s="197"/>
      <c r="Q790" s="197"/>
      <c r="R790" s="197"/>
      <c r="S790" s="197"/>
      <c r="T790" s="197"/>
      <c r="U790" s="198"/>
      <c r="V790" s="257"/>
      <c r="W790" s="258"/>
      <c r="X790" s="200"/>
      <c r="Y790" s="43"/>
      <c r="Z790" s="199"/>
      <c r="AA790" s="199"/>
      <c r="AB790" s="199"/>
      <c r="AC790" s="199"/>
      <c r="AD790" s="199"/>
      <c r="AE790" s="43"/>
      <c r="AF790" s="199"/>
      <c r="AG790" s="196"/>
      <c r="AH790" s="201"/>
      <c r="AI790" s="201"/>
      <c r="AJ790" s="201"/>
      <c r="AK790" s="43"/>
      <c r="AL790" s="43"/>
      <c r="AM790" s="43"/>
      <c r="AN790" s="64"/>
      <c r="AO790" s="64"/>
      <c r="AP790" s="202"/>
      <c r="AQ790" s="202"/>
      <c r="AR790" s="64"/>
    </row>
    <row r="791" spans="1:44" ht="15.75" customHeight="1" x14ac:dyDescent="0.2">
      <c r="A791" s="43"/>
      <c r="B791" s="43"/>
      <c r="C791" s="43"/>
      <c r="D791" s="43"/>
      <c r="E791" s="43"/>
      <c r="F791" s="43"/>
      <c r="G791" s="194"/>
      <c r="H791" s="194"/>
      <c r="I791" s="194"/>
      <c r="J791" s="196"/>
      <c r="K791" s="196"/>
      <c r="L791" s="196"/>
      <c r="M791" s="196"/>
      <c r="N791" s="196"/>
      <c r="O791" s="197"/>
      <c r="P791" s="197"/>
      <c r="Q791" s="197"/>
      <c r="R791" s="197"/>
      <c r="S791" s="197"/>
      <c r="T791" s="197"/>
      <c r="U791" s="198"/>
      <c r="V791" s="257"/>
      <c r="W791" s="258"/>
      <c r="X791" s="200"/>
      <c r="Y791" s="43"/>
      <c r="Z791" s="199"/>
      <c r="AA791" s="199"/>
      <c r="AB791" s="199"/>
      <c r="AC791" s="199"/>
      <c r="AD791" s="199"/>
      <c r="AE791" s="43"/>
      <c r="AF791" s="199"/>
      <c r="AG791" s="196"/>
      <c r="AH791" s="201"/>
      <c r="AI791" s="201"/>
      <c r="AJ791" s="201"/>
      <c r="AK791" s="43"/>
      <c r="AL791" s="43"/>
      <c r="AM791" s="43"/>
      <c r="AN791" s="64"/>
      <c r="AO791" s="64"/>
      <c r="AP791" s="202"/>
      <c r="AQ791" s="202"/>
      <c r="AR791" s="64"/>
    </row>
    <row r="792" spans="1:44" ht="15.75" customHeight="1" x14ac:dyDescent="0.2">
      <c r="A792" s="43"/>
      <c r="B792" s="43"/>
      <c r="C792" s="43"/>
      <c r="D792" s="43"/>
      <c r="E792" s="43"/>
      <c r="F792" s="43"/>
      <c r="G792" s="194"/>
      <c r="H792" s="194"/>
      <c r="I792" s="194"/>
      <c r="J792" s="196"/>
      <c r="K792" s="196"/>
      <c r="L792" s="196"/>
      <c r="M792" s="196"/>
      <c r="N792" s="196"/>
      <c r="O792" s="197"/>
      <c r="P792" s="197"/>
      <c r="Q792" s="197"/>
      <c r="R792" s="197"/>
      <c r="S792" s="197"/>
      <c r="T792" s="197"/>
      <c r="U792" s="198"/>
      <c r="V792" s="257"/>
      <c r="W792" s="258"/>
      <c r="X792" s="200"/>
      <c r="Y792" s="43"/>
      <c r="Z792" s="199"/>
      <c r="AA792" s="199"/>
      <c r="AB792" s="199"/>
      <c r="AC792" s="199"/>
      <c r="AD792" s="199"/>
      <c r="AE792" s="43"/>
      <c r="AF792" s="199"/>
      <c r="AG792" s="196"/>
      <c r="AH792" s="201"/>
      <c r="AI792" s="201"/>
      <c r="AJ792" s="201"/>
      <c r="AK792" s="43"/>
      <c r="AL792" s="43"/>
      <c r="AM792" s="43"/>
      <c r="AN792" s="64"/>
      <c r="AO792" s="64"/>
      <c r="AP792" s="202"/>
      <c r="AQ792" s="202"/>
      <c r="AR792" s="64"/>
    </row>
    <row r="793" spans="1:44" ht="15.75" customHeight="1" x14ac:dyDescent="0.2">
      <c r="A793" s="43"/>
      <c r="B793" s="43"/>
      <c r="C793" s="43"/>
      <c r="D793" s="43"/>
      <c r="E793" s="43"/>
      <c r="F793" s="43"/>
      <c r="G793" s="194"/>
      <c r="H793" s="194"/>
      <c r="I793" s="194"/>
      <c r="J793" s="196"/>
      <c r="K793" s="196"/>
      <c r="L793" s="196"/>
      <c r="M793" s="196"/>
      <c r="N793" s="196"/>
      <c r="O793" s="197"/>
      <c r="P793" s="197"/>
      <c r="Q793" s="197"/>
      <c r="R793" s="197"/>
      <c r="S793" s="197"/>
      <c r="T793" s="197"/>
      <c r="U793" s="198"/>
      <c r="V793" s="257"/>
      <c r="W793" s="258"/>
      <c r="X793" s="200"/>
      <c r="Y793" s="43"/>
      <c r="Z793" s="199"/>
      <c r="AA793" s="199"/>
      <c r="AB793" s="199"/>
      <c r="AC793" s="199"/>
      <c r="AD793" s="199"/>
      <c r="AE793" s="43"/>
      <c r="AF793" s="199"/>
      <c r="AG793" s="196"/>
      <c r="AH793" s="201"/>
      <c r="AI793" s="201"/>
      <c r="AJ793" s="201"/>
      <c r="AK793" s="43"/>
      <c r="AL793" s="43"/>
      <c r="AM793" s="43"/>
      <c r="AN793" s="64"/>
      <c r="AO793" s="64"/>
      <c r="AP793" s="202"/>
      <c r="AQ793" s="202"/>
      <c r="AR793" s="64"/>
    </row>
    <row r="794" spans="1:44" ht="15.75" customHeight="1" x14ac:dyDescent="0.2">
      <c r="A794" s="43"/>
      <c r="B794" s="43"/>
      <c r="C794" s="43"/>
      <c r="D794" s="43"/>
      <c r="E794" s="43"/>
      <c r="F794" s="43"/>
      <c r="G794" s="194"/>
      <c r="H794" s="194"/>
      <c r="I794" s="194"/>
      <c r="J794" s="196"/>
      <c r="K794" s="196"/>
      <c r="L794" s="196"/>
      <c r="M794" s="196"/>
      <c r="N794" s="196"/>
      <c r="O794" s="197"/>
      <c r="P794" s="197"/>
      <c r="Q794" s="197"/>
      <c r="R794" s="197"/>
      <c r="S794" s="197"/>
      <c r="T794" s="197"/>
      <c r="U794" s="198"/>
      <c r="V794" s="257"/>
      <c r="W794" s="258"/>
      <c r="X794" s="200"/>
      <c r="Y794" s="43"/>
      <c r="Z794" s="199"/>
      <c r="AA794" s="199"/>
      <c r="AB794" s="199"/>
      <c r="AC794" s="199"/>
      <c r="AD794" s="199"/>
      <c r="AE794" s="43"/>
      <c r="AF794" s="199"/>
      <c r="AG794" s="196"/>
      <c r="AH794" s="201"/>
      <c r="AI794" s="201"/>
      <c r="AJ794" s="201"/>
      <c r="AK794" s="43"/>
      <c r="AL794" s="43"/>
      <c r="AM794" s="43"/>
      <c r="AN794" s="64"/>
      <c r="AO794" s="64"/>
      <c r="AP794" s="202"/>
      <c r="AQ794" s="202"/>
      <c r="AR794" s="64"/>
    </row>
    <row r="795" spans="1:44" ht="15.75" customHeight="1" x14ac:dyDescent="0.2">
      <c r="A795" s="43"/>
      <c r="B795" s="43"/>
      <c r="C795" s="43"/>
      <c r="D795" s="43"/>
      <c r="E795" s="43"/>
      <c r="F795" s="43"/>
      <c r="G795" s="194"/>
      <c r="H795" s="194"/>
      <c r="I795" s="194"/>
      <c r="J795" s="196"/>
      <c r="K795" s="196"/>
      <c r="L795" s="196"/>
      <c r="M795" s="196"/>
      <c r="N795" s="196"/>
      <c r="O795" s="197"/>
      <c r="P795" s="197"/>
      <c r="Q795" s="197"/>
      <c r="R795" s="197"/>
      <c r="S795" s="197"/>
      <c r="T795" s="197"/>
      <c r="U795" s="198"/>
      <c r="V795" s="257"/>
      <c r="W795" s="258"/>
      <c r="X795" s="200"/>
      <c r="Y795" s="43"/>
      <c r="Z795" s="199"/>
      <c r="AA795" s="199"/>
      <c r="AB795" s="199"/>
      <c r="AC795" s="199"/>
      <c r="AD795" s="199"/>
      <c r="AE795" s="43"/>
      <c r="AF795" s="199"/>
      <c r="AG795" s="196"/>
      <c r="AH795" s="201"/>
      <c r="AI795" s="201"/>
      <c r="AJ795" s="201"/>
      <c r="AK795" s="43"/>
      <c r="AL795" s="43"/>
      <c r="AM795" s="43"/>
      <c r="AN795" s="64"/>
      <c r="AO795" s="64"/>
      <c r="AP795" s="202"/>
      <c r="AQ795" s="202"/>
      <c r="AR795" s="64"/>
    </row>
    <row r="796" spans="1:44" ht="15.75" customHeight="1" x14ac:dyDescent="0.2">
      <c r="A796" s="43"/>
      <c r="B796" s="43"/>
      <c r="C796" s="43"/>
      <c r="D796" s="43"/>
      <c r="E796" s="43"/>
      <c r="F796" s="43"/>
      <c r="G796" s="194"/>
      <c r="H796" s="194"/>
      <c r="I796" s="194"/>
      <c r="J796" s="196"/>
      <c r="K796" s="196"/>
      <c r="L796" s="196"/>
      <c r="M796" s="196"/>
      <c r="N796" s="196"/>
      <c r="O796" s="197"/>
      <c r="P796" s="197"/>
      <c r="Q796" s="197"/>
      <c r="R796" s="197"/>
      <c r="S796" s="197"/>
      <c r="T796" s="197"/>
      <c r="U796" s="198"/>
      <c r="V796" s="257"/>
      <c r="W796" s="258"/>
      <c r="X796" s="200"/>
      <c r="Y796" s="43"/>
      <c r="Z796" s="199"/>
      <c r="AA796" s="199"/>
      <c r="AB796" s="199"/>
      <c r="AC796" s="199"/>
      <c r="AD796" s="199"/>
      <c r="AE796" s="43"/>
      <c r="AF796" s="199"/>
      <c r="AG796" s="196"/>
      <c r="AH796" s="201"/>
      <c r="AI796" s="201"/>
      <c r="AJ796" s="201"/>
      <c r="AK796" s="43"/>
      <c r="AL796" s="43"/>
      <c r="AM796" s="43"/>
      <c r="AN796" s="64"/>
      <c r="AO796" s="64"/>
      <c r="AP796" s="202"/>
      <c r="AQ796" s="202"/>
      <c r="AR796" s="64"/>
    </row>
    <row r="797" spans="1:44" ht="15.75" customHeight="1" x14ac:dyDescent="0.2">
      <c r="A797" s="43"/>
      <c r="B797" s="43"/>
      <c r="C797" s="43"/>
      <c r="D797" s="43"/>
      <c r="E797" s="43"/>
      <c r="F797" s="43"/>
      <c r="G797" s="194"/>
      <c r="H797" s="194"/>
      <c r="I797" s="194"/>
      <c r="J797" s="196"/>
      <c r="K797" s="196"/>
      <c r="L797" s="196"/>
      <c r="M797" s="196"/>
      <c r="N797" s="196"/>
      <c r="O797" s="197"/>
      <c r="P797" s="197"/>
      <c r="Q797" s="197"/>
      <c r="R797" s="197"/>
      <c r="S797" s="197"/>
      <c r="T797" s="197"/>
      <c r="U797" s="198"/>
      <c r="V797" s="257"/>
      <c r="W797" s="258"/>
      <c r="X797" s="200"/>
      <c r="Y797" s="43"/>
      <c r="Z797" s="199"/>
      <c r="AA797" s="199"/>
      <c r="AB797" s="199"/>
      <c r="AC797" s="199"/>
      <c r="AD797" s="199"/>
      <c r="AE797" s="43"/>
      <c r="AF797" s="199"/>
      <c r="AG797" s="196"/>
      <c r="AH797" s="201"/>
      <c r="AI797" s="201"/>
      <c r="AJ797" s="201"/>
      <c r="AK797" s="43"/>
      <c r="AL797" s="43"/>
      <c r="AM797" s="43"/>
      <c r="AN797" s="64"/>
      <c r="AO797" s="64"/>
      <c r="AP797" s="202"/>
      <c r="AQ797" s="202"/>
      <c r="AR797" s="64"/>
    </row>
    <row r="798" spans="1:44" ht="15.75" customHeight="1" x14ac:dyDescent="0.2">
      <c r="A798" s="43"/>
      <c r="B798" s="43"/>
      <c r="C798" s="43"/>
      <c r="D798" s="43"/>
      <c r="E798" s="43"/>
      <c r="F798" s="43"/>
      <c r="G798" s="194"/>
      <c r="H798" s="194"/>
      <c r="I798" s="194"/>
      <c r="J798" s="196"/>
      <c r="K798" s="196"/>
      <c r="L798" s="196"/>
      <c r="M798" s="196"/>
      <c r="N798" s="196"/>
      <c r="O798" s="197"/>
      <c r="P798" s="197"/>
      <c r="Q798" s="197"/>
      <c r="R798" s="197"/>
      <c r="S798" s="197"/>
      <c r="T798" s="197"/>
      <c r="U798" s="198"/>
      <c r="V798" s="257"/>
      <c r="W798" s="258"/>
      <c r="X798" s="200"/>
      <c r="Y798" s="43"/>
      <c r="Z798" s="199"/>
      <c r="AA798" s="199"/>
      <c r="AB798" s="199"/>
      <c r="AC798" s="199"/>
      <c r="AD798" s="199"/>
      <c r="AE798" s="43"/>
      <c r="AF798" s="199"/>
      <c r="AG798" s="196"/>
      <c r="AH798" s="201"/>
      <c r="AI798" s="201"/>
      <c r="AJ798" s="201"/>
      <c r="AK798" s="43"/>
      <c r="AL798" s="43"/>
      <c r="AM798" s="43"/>
      <c r="AN798" s="64"/>
      <c r="AO798" s="64"/>
      <c r="AP798" s="202"/>
      <c r="AQ798" s="202"/>
      <c r="AR798" s="64"/>
    </row>
    <row r="799" spans="1:44" ht="15.75" customHeight="1" x14ac:dyDescent="0.2">
      <c r="A799" s="43"/>
      <c r="B799" s="43"/>
      <c r="C799" s="43"/>
      <c r="D799" s="43"/>
      <c r="E799" s="43"/>
      <c r="F799" s="43"/>
      <c r="G799" s="194"/>
      <c r="H799" s="194"/>
      <c r="I799" s="194"/>
      <c r="J799" s="196"/>
      <c r="K799" s="196"/>
      <c r="L799" s="196"/>
      <c r="M799" s="196"/>
      <c r="N799" s="196"/>
      <c r="O799" s="197"/>
      <c r="P799" s="197"/>
      <c r="Q799" s="197"/>
      <c r="R799" s="197"/>
      <c r="S799" s="197"/>
      <c r="T799" s="197"/>
      <c r="U799" s="198"/>
      <c r="V799" s="257"/>
      <c r="W799" s="258"/>
      <c r="X799" s="200"/>
      <c r="Y799" s="43"/>
      <c r="Z799" s="199"/>
      <c r="AA799" s="199"/>
      <c r="AB799" s="199"/>
      <c r="AC799" s="199"/>
      <c r="AD799" s="199"/>
      <c r="AE799" s="43"/>
      <c r="AF799" s="199"/>
      <c r="AG799" s="196"/>
      <c r="AH799" s="201"/>
      <c r="AI799" s="201"/>
      <c r="AJ799" s="201"/>
      <c r="AK799" s="43"/>
      <c r="AL799" s="43"/>
      <c r="AM799" s="43"/>
      <c r="AN799" s="64"/>
      <c r="AO799" s="64"/>
      <c r="AP799" s="202"/>
      <c r="AQ799" s="202"/>
      <c r="AR799" s="64"/>
    </row>
    <row r="800" spans="1:44" ht="15.75" customHeight="1" x14ac:dyDescent="0.2">
      <c r="A800" s="43"/>
      <c r="B800" s="43"/>
      <c r="C800" s="43"/>
      <c r="D800" s="43"/>
      <c r="E800" s="43"/>
      <c r="F800" s="43"/>
      <c r="G800" s="194"/>
      <c r="H800" s="194"/>
      <c r="I800" s="194"/>
      <c r="J800" s="196"/>
      <c r="K800" s="196"/>
      <c r="L800" s="196"/>
      <c r="M800" s="196"/>
      <c r="N800" s="196"/>
      <c r="O800" s="197"/>
      <c r="P800" s="197"/>
      <c r="Q800" s="197"/>
      <c r="R800" s="197"/>
      <c r="S800" s="197"/>
      <c r="T800" s="197"/>
      <c r="U800" s="198"/>
      <c r="V800" s="257"/>
      <c r="W800" s="258"/>
      <c r="X800" s="200"/>
      <c r="Y800" s="43"/>
      <c r="Z800" s="199"/>
      <c r="AA800" s="199"/>
      <c r="AB800" s="199"/>
      <c r="AC800" s="199"/>
      <c r="AD800" s="199"/>
      <c r="AE800" s="43"/>
      <c r="AF800" s="199"/>
      <c r="AG800" s="196"/>
      <c r="AH800" s="201"/>
      <c r="AI800" s="201"/>
      <c r="AJ800" s="201"/>
      <c r="AK800" s="43"/>
      <c r="AL800" s="43"/>
      <c r="AM800" s="43"/>
      <c r="AN800" s="64"/>
      <c r="AO800" s="64"/>
      <c r="AP800" s="202"/>
      <c r="AQ800" s="202"/>
      <c r="AR800" s="64"/>
    </row>
    <row r="801" spans="1:44" ht="15.75" customHeight="1" x14ac:dyDescent="0.2">
      <c r="A801" s="43"/>
      <c r="B801" s="43"/>
      <c r="C801" s="43"/>
      <c r="D801" s="43"/>
      <c r="E801" s="43"/>
      <c r="F801" s="43"/>
      <c r="G801" s="194"/>
      <c r="H801" s="194"/>
      <c r="I801" s="194"/>
      <c r="J801" s="196"/>
      <c r="K801" s="196"/>
      <c r="L801" s="196"/>
      <c r="M801" s="196"/>
      <c r="N801" s="196"/>
      <c r="O801" s="197"/>
      <c r="P801" s="197"/>
      <c r="Q801" s="197"/>
      <c r="R801" s="197"/>
      <c r="S801" s="197"/>
      <c r="T801" s="197"/>
      <c r="U801" s="198"/>
      <c r="V801" s="257"/>
      <c r="W801" s="258"/>
      <c r="X801" s="200"/>
      <c r="Y801" s="43"/>
      <c r="Z801" s="199"/>
      <c r="AA801" s="199"/>
      <c r="AB801" s="199"/>
      <c r="AC801" s="199"/>
      <c r="AD801" s="199"/>
      <c r="AE801" s="43"/>
      <c r="AF801" s="199"/>
      <c r="AG801" s="196"/>
      <c r="AH801" s="201"/>
      <c r="AI801" s="201"/>
      <c r="AJ801" s="201"/>
      <c r="AK801" s="43"/>
      <c r="AL801" s="43"/>
      <c r="AM801" s="43"/>
      <c r="AN801" s="64"/>
      <c r="AO801" s="64"/>
      <c r="AP801" s="202"/>
      <c r="AQ801" s="202"/>
      <c r="AR801" s="64"/>
    </row>
    <row r="802" spans="1:44" ht="15.75" customHeight="1" x14ac:dyDescent="0.2">
      <c r="A802" s="43"/>
      <c r="B802" s="43"/>
      <c r="C802" s="43"/>
      <c r="D802" s="43"/>
      <c r="E802" s="43"/>
      <c r="F802" s="43"/>
      <c r="G802" s="194"/>
      <c r="H802" s="194"/>
      <c r="I802" s="194"/>
      <c r="J802" s="196"/>
      <c r="K802" s="196"/>
      <c r="L802" s="196"/>
      <c r="M802" s="196"/>
      <c r="N802" s="196"/>
      <c r="O802" s="197"/>
      <c r="P802" s="197"/>
      <c r="Q802" s="197"/>
      <c r="R802" s="197"/>
      <c r="S802" s="197"/>
      <c r="T802" s="197"/>
      <c r="U802" s="198"/>
      <c r="V802" s="257"/>
      <c r="W802" s="258"/>
      <c r="X802" s="200"/>
      <c r="Y802" s="43"/>
      <c r="Z802" s="199"/>
      <c r="AA802" s="199"/>
      <c r="AB802" s="199"/>
      <c r="AC802" s="199"/>
      <c r="AD802" s="199"/>
      <c r="AE802" s="43"/>
      <c r="AF802" s="199"/>
      <c r="AG802" s="196"/>
      <c r="AH802" s="201"/>
      <c r="AI802" s="201"/>
      <c r="AJ802" s="201"/>
      <c r="AK802" s="43"/>
      <c r="AL802" s="43"/>
      <c r="AM802" s="43"/>
      <c r="AN802" s="64"/>
      <c r="AO802" s="64"/>
      <c r="AP802" s="202"/>
      <c r="AQ802" s="202"/>
      <c r="AR802" s="64"/>
    </row>
    <row r="803" spans="1:44" ht="15.75" customHeight="1" x14ac:dyDescent="0.2">
      <c r="A803" s="43"/>
      <c r="B803" s="43"/>
      <c r="C803" s="43"/>
      <c r="D803" s="43"/>
      <c r="E803" s="43"/>
      <c r="F803" s="43"/>
      <c r="G803" s="194"/>
      <c r="H803" s="194"/>
      <c r="I803" s="194"/>
      <c r="J803" s="196"/>
      <c r="K803" s="196"/>
      <c r="L803" s="196"/>
      <c r="M803" s="196"/>
      <c r="N803" s="196"/>
      <c r="O803" s="197"/>
      <c r="P803" s="197"/>
      <c r="Q803" s="197"/>
      <c r="R803" s="197"/>
      <c r="S803" s="197"/>
      <c r="T803" s="197"/>
      <c r="U803" s="198"/>
      <c r="V803" s="257"/>
      <c r="W803" s="258"/>
      <c r="X803" s="200"/>
      <c r="Y803" s="43"/>
      <c r="Z803" s="199"/>
      <c r="AA803" s="199"/>
      <c r="AB803" s="199"/>
      <c r="AC803" s="199"/>
      <c r="AD803" s="199"/>
      <c r="AE803" s="43"/>
      <c r="AF803" s="199"/>
      <c r="AG803" s="196"/>
      <c r="AH803" s="201"/>
      <c r="AI803" s="201"/>
      <c r="AJ803" s="201"/>
      <c r="AK803" s="43"/>
      <c r="AL803" s="43"/>
      <c r="AM803" s="43"/>
      <c r="AN803" s="64"/>
      <c r="AO803" s="64"/>
      <c r="AP803" s="202"/>
      <c r="AQ803" s="202"/>
      <c r="AR803" s="64"/>
    </row>
    <row r="804" spans="1:44" ht="15.75" customHeight="1" x14ac:dyDescent="0.2">
      <c r="A804" s="43"/>
      <c r="B804" s="43"/>
      <c r="C804" s="43"/>
      <c r="D804" s="43"/>
      <c r="E804" s="43"/>
      <c r="F804" s="43"/>
      <c r="G804" s="194"/>
      <c r="H804" s="194"/>
      <c r="I804" s="194"/>
      <c r="J804" s="196"/>
      <c r="K804" s="196"/>
      <c r="L804" s="196"/>
      <c r="M804" s="196"/>
      <c r="N804" s="196"/>
      <c r="O804" s="197"/>
      <c r="P804" s="197"/>
      <c r="Q804" s="197"/>
      <c r="R804" s="197"/>
      <c r="S804" s="197"/>
      <c r="T804" s="197"/>
      <c r="U804" s="198"/>
      <c r="V804" s="257"/>
      <c r="W804" s="258"/>
      <c r="X804" s="200"/>
      <c r="Y804" s="43"/>
      <c r="Z804" s="199"/>
      <c r="AA804" s="199"/>
      <c r="AB804" s="199"/>
      <c r="AC804" s="199"/>
      <c r="AD804" s="199"/>
      <c r="AE804" s="43"/>
      <c r="AF804" s="199"/>
      <c r="AG804" s="196"/>
      <c r="AH804" s="201"/>
      <c r="AI804" s="201"/>
      <c r="AJ804" s="201"/>
      <c r="AK804" s="43"/>
      <c r="AL804" s="43"/>
      <c r="AM804" s="43"/>
      <c r="AN804" s="64"/>
      <c r="AO804" s="64"/>
      <c r="AP804" s="202"/>
      <c r="AQ804" s="202"/>
      <c r="AR804" s="64"/>
    </row>
    <row r="805" spans="1:44" ht="15.75" customHeight="1" x14ac:dyDescent="0.2">
      <c r="A805" s="43"/>
      <c r="B805" s="43"/>
      <c r="C805" s="43"/>
      <c r="D805" s="43"/>
      <c r="E805" s="43"/>
      <c r="F805" s="43"/>
      <c r="G805" s="194"/>
      <c r="H805" s="194"/>
      <c r="I805" s="194"/>
      <c r="J805" s="196"/>
      <c r="K805" s="196"/>
      <c r="L805" s="196"/>
      <c r="M805" s="196"/>
      <c r="N805" s="196"/>
      <c r="O805" s="197"/>
      <c r="P805" s="197"/>
      <c r="Q805" s="197"/>
      <c r="R805" s="197"/>
      <c r="S805" s="197"/>
      <c r="T805" s="197"/>
      <c r="U805" s="198"/>
      <c r="V805" s="257"/>
      <c r="W805" s="258"/>
      <c r="X805" s="200"/>
      <c r="Y805" s="43"/>
      <c r="Z805" s="199"/>
      <c r="AA805" s="199"/>
      <c r="AB805" s="199"/>
      <c r="AC805" s="199"/>
      <c r="AD805" s="199"/>
      <c r="AE805" s="43"/>
      <c r="AF805" s="199"/>
      <c r="AG805" s="196"/>
      <c r="AH805" s="201"/>
      <c r="AI805" s="201"/>
      <c r="AJ805" s="201"/>
      <c r="AK805" s="43"/>
      <c r="AL805" s="43"/>
      <c r="AM805" s="43"/>
      <c r="AN805" s="64"/>
      <c r="AO805" s="64"/>
      <c r="AP805" s="202"/>
      <c r="AQ805" s="202"/>
      <c r="AR805" s="64"/>
    </row>
    <row r="806" spans="1:44" ht="15.75" customHeight="1" x14ac:dyDescent="0.2">
      <c r="A806" s="43"/>
      <c r="B806" s="43"/>
      <c r="C806" s="43"/>
      <c r="D806" s="43"/>
      <c r="E806" s="43"/>
      <c r="F806" s="43"/>
      <c r="G806" s="194"/>
      <c r="H806" s="194"/>
      <c r="I806" s="194"/>
      <c r="J806" s="196"/>
      <c r="K806" s="196"/>
      <c r="L806" s="196"/>
      <c r="M806" s="196"/>
      <c r="N806" s="196"/>
      <c r="O806" s="197"/>
      <c r="P806" s="197"/>
      <c r="Q806" s="197"/>
      <c r="R806" s="197"/>
      <c r="S806" s="197"/>
      <c r="T806" s="197"/>
      <c r="U806" s="198"/>
      <c r="V806" s="257"/>
      <c r="W806" s="258"/>
      <c r="X806" s="200"/>
      <c r="Y806" s="43"/>
      <c r="Z806" s="199"/>
      <c r="AA806" s="199"/>
      <c r="AB806" s="199"/>
      <c r="AC806" s="199"/>
      <c r="AD806" s="199"/>
      <c r="AE806" s="43"/>
      <c r="AF806" s="199"/>
      <c r="AG806" s="196"/>
      <c r="AH806" s="201"/>
      <c r="AI806" s="201"/>
      <c r="AJ806" s="201"/>
      <c r="AK806" s="43"/>
      <c r="AL806" s="43"/>
      <c r="AM806" s="43"/>
      <c r="AN806" s="64"/>
      <c r="AO806" s="64"/>
      <c r="AP806" s="202"/>
      <c r="AQ806" s="202"/>
      <c r="AR806" s="64"/>
    </row>
    <row r="807" spans="1:44" ht="15.75" customHeight="1" x14ac:dyDescent="0.2">
      <c r="A807" s="43"/>
      <c r="B807" s="43"/>
      <c r="C807" s="43"/>
      <c r="D807" s="43"/>
      <c r="E807" s="43"/>
      <c r="F807" s="43"/>
      <c r="G807" s="194"/>
      <c r="H807" s="194"/>
      <c r="I807" s="194"/>
      <c r="J807" s="196"/>
      <c r="K807" s="196"/>
      <c r="L807" s="196"/>
      <c r="M807" s="196"/>
      <c r="N807" s="196"/>
      <c r="O807" s="197"/>
      <c r="P807" s="197"/>
      <c r="Q807" s="197"/>
      <c r="R807" s="197"/>
      <c r="S807" s="197"/>
      <c r="T807" s="197"/>
      <c r="U807" s="198"/>
      <c r="V807" s="257"/>
      <c r="W807" s="258"/>
      <c r="X807" s="200"/>
      <c r="Y807" s="43"/>
      <c r="Z807" s="199"/>
      <c r="AA807" s="199"/>
      <c r="AB807" s="199"/>
      <c r="AC807" s="199"/>
      <c r="AD807" s="199"/>
      <c r="AE807" s="43"/>
      <c r="AF807" s="199"/>
      <c r="AG807" s="196"/>
      <c r="AH807" s="201"/>
      <c r="AI807" s="201"/>
      <c r="AJ807" s="201"/>
      <c r="AK807" s="43"/>
      <c r="AL807" s="43"/>
      <c r="AM807" s="43"/>
      <c r="AN807" s="64"/>
      <c r="AO807" s="64"/>
      <c r="AP807" s="202"/>
      <c r="AQ807" s="202"/>
      <c r="AR807" s="64"/>
    </row>
    <row r="808" spans="1:44" ht="15.75" customHeight="1" x14ac:dyDescent="0.2">
      <c r="A808" s="43"/>
      <c r="B808" s="43"/>
      <c r="C808" s="43"/>
      <c r="D808" s="43"/>
      <c r="E808" s="43"/>
      <c r="F808" s="43"/>
      <c r="G808" s="194"/>
      <c r="H808" s="194"/>
      <c r="I808" s="194"/>
      <c r="J808" s="196"/>
      <c r="K808" s="196"/>
      <c r="L808" s="196"/>
      <c r="M808" s="196"/>
      <c r="N808" s="196"/>
      <c r="O808" s="197"/>
      <c r="P808" s="197"/>
      <c r="Q808" s="197"/>
      <c r="R808" s="197"/>
      <c r="S808" s="197"/>
      <c r="T808" s="197"/>
      <c r="U808" s="198"/>
      <c r="V808" s="257"/>
      <c r="W808" s="258"/>
      <c r="X808" s="200"/>
      <c r="Y808" s="43"/>
      <c r="Z808" s="199"/>
      <c r="AA808" s="199"/>
      <c r="AB808" s="199"/>
      <c r="AC808" s="199"/>
      <c r="AD808" s="199"/>
      <c r="AE808" s="43"/>
      <c r="AF808" s="199"/>
      <c r="AG808" s="196"/>
      <c r="AH808" s="201"/>
      <c r="AI808" s="201"/>
      <c r="AJ808" s="201"/>
      <c r="AK808" s="43"/>
      <c r="AL808" s="43"/>
      <c r="AM808" s="43"/>
      <c r="AN808" s="64"/>
      <c r="AO808" s="64"/>
      <c r="AP808" s="202"/>
      <c r="AQ808" s="202"/>
      <c r="AR808" s="64"/>
    </row>
    <row r="809" spans="1:44" ht="15.75" customHeight="1" x14ac:dyDescent="0.2">
      <c r="A809" s="43"/>
      <c r="B809" s="43"/>
      <c r="C809" s="43"/>
      <c r="D809" s="43"/>
      <c r="E809" s="43"/>
      <c r="F809" s="43"/>
      <c r="G809" s="194"/>
      <c r="H809" s="194"/>
      <c r="I809" s="194"/>
      <c r="J809" s="196"/>
      <c r="K809" s="196"/>
      <c r="L809" s="196"/>
      <c r="M809" s="196"/>
      <c r="N809" s="196"/>
      <c r="O809" s="197"/>
      <c r="P809" s="197"/>
      <c r="Q809" s="197"/>
      <c r="R809" s="197"/>
      <c r="S809" s="197"/>
      <c r="T809" s="197"/>
      <c r="U809" s="198"/>
      <c r="V809" s="257"/>
      <c r="W809" s="258"/>
      <c r="X809" s="200"/>
      <c r="Y809" s="43"/>
      <c r="Z809" s="199"/>
      <c r="AA809" s="199"/>
      <c r="AB809" s="199"/>
      <c r="AC809" s="199"/>
      <c r="AD809" s="199"/>
      <c r="AE809" s="43"/>
      <c r="AF809" s="199"/>
      <c r="AG809" s="196"/>
      <c r="AH809" s="201"/>
      <c r="AI809" s="201"/>
      <c r="AJ809" s="201"/>
      <c r="AK809" s="43"/>
      <c r="AL809" s="43"/>
      <c r="AM809" s="43"/>
      <c r="AN809" s="64"/>
      <c r="AO809" s="64"/>
      <c r="AP809" s="202"/>
      <c r="AQ809" s="202"/>
      <c r="AR809" s="64"/>
    </row>
    <row r="810" spans="1:44" ht="15.75" customHeight="1" x14ac:dyDescent="0.2">
      <c r="A810" s="43"/>
      <c r="B810" s="43"/>
      <c r="C810" s="43"/>
      <c r="D810" s="43"/>
      <c r="E810" s="43"/>
      <c r="F810" s="43"/>
      <c r="G810" s="194"/>
      <c r="H810" s="194"/>
      <c r="I810" s="194"/>
      <c r="J810" s="196"/>
      <c r="K810" s="196"/>
      <c r="L810" s="196"/>
      <c r="M810" s="196"/>
      <c r="N810" s="196"/>
      <c r="O810" s="197"/>
      <c r="P810" s="197"/>
      <c r="Q810" s="197"/>
      <c r="R810" s="197"/>
      <c r="S810" s="197"/>
      <c r="T810" s="197"/>
      <c r="U810" s="198"/>
      <c r="V810" s="257"/>
      <c r="W810" s="258"/>
      <c r="X810" s="200"/>
      <c r="Y810" s="43"/>
      <c r="Z810" s="199"/>
      <c r="AA810" s="199"/>
      <c r="AB810" s="199"/>
      <c r="AC810" s="199"/>
      <c r="AD810" s="199"/>
      <c r="AE810" s="43"/>
      <c r="AF810" s="199"/>
      <c r="AG810" s="196"/>
      <c r="AH810" s="201"/>
      <c r="AI810" s="201"/>
      <c r="AJ810" s="201"/>
      <c r="AK810" s="43"/>
      <c r="AL810" s="43"/>
      <c r="AM810" s="43"/>
      <c r="AN810" s="64"/>
      <c r="AO810" s="64"/>
      <c r="AP810" s="202"/>
      <c r="AQ810" s="202"/>
      <c r="AR810" s="64"/>
    </row>
    <row r="811" spans="1:44" ht="15.75" customHeight="1" x14ac:dyDescent="0.2">
      <c r="A811" s="43"/>
      <c r="B811" s="43"/>
      <c r="C811" s="43"/>
      <c r="D811" s="43"/>
      <c r="E811" s="43"/>
      <c r="F811" s="43"/>
      <c r="G811" s="194"/>
      <c r="H811" s="194"/>
      <c r="I811" s="194"/>
      <c r="J811" s="196"/>
      <c r="K811" s="196"/>
      <c r="L811" s="196"/>
      <c r="M811" s="196"/>
      <c r="N811" s="196"/>
      <c r="O811" s="197"/>
      <c r="P811" s="197"/>
      <c r="Q811" s="197"/>
      <c r="R811" s="197"/>
      <c r="S811" s="197"/>
      <c r="T811" s="197"/>
      <c r="U811" s="198"/>
      <c r="V811" s="257"/>
      <c r="W811" s="258"/>
      <c r="X811" s="200"/>
      <c r="Y811" s="43"/>
      <c r="Z811" s="199"/>
      <c r="AA811" s="199"/>
      <c r="AB811" s="199"/>
      <c r="AC811" s="199"/>
      <c r="AD811" s="199"/>
      <c r="AE811" s="43"/>
      <c r="AF811" s="199"/>
      <c r="AG811" s="196"/>
      <c r="AH811" s="201"/>
      <c r="AI811" s="201"/>
      <c r="AJ811" s="201"/>
      <c r="AK811" s="43"/>
      <c r="AL811" s="43"/>
      <c r="AM811" s="43"/>
      <c r="AN811" s="64"/>
      <c r="AO811" s="64"/>
      <c r="AP811" s="202"/>
      <c r="AQ811" s="202"/>
      <c r="AR811" s="64"/>
    </row>
    <row r="812" spans="1:44" ht="15.75" customHeight="1" x14ac:dyDescent="0.2">
      <c r="A812" s="43"/>
      <c r="B812" s="43"/>
      <c r="C812" s="43"/>
      <c r="D812" s="43"/>
      <c r="E812" s="43"/>
      <c r="F812" s="43"/>
      <c r="G812" s="194"/>
      <c r="H812" s="194"/>
      <c r="I812" s="194"/>
      <c r="J812" s="196"/>
      <c r="K812" s="196"/>
      <c r="L812" s="196"/>
      <c r="M812" s="196"/>
      <c r="N812" s="196"/>
      <c r="O812" s="197"/>
      <c r="P812" s="197"/>
      <c r="Q812" s="197"/>
      <c r="R812" s="197"/>
      <c r="S812" s="197"/>
      <c r="T812" s="197"/>
      <c r="U812" s="198"/>
      <c r="V812" s="257"/>
      <c r="W812" s="258"/>
      <c r="X812" s="200"/>
      <c r="Y812" s="43"/>
      <c r="Z812" s="199"/>
      <c r="AA812" s="199"/>
      <c r="AB812" s="199"/>
      <c r="AC812" s="199"/>
      <c r="AD812" s="199"/>
      <c r="AE812" s="43"/>
      <c r="AF812" s="199"/>
      <c r="AG812" s="196"/>
      <c r="AH812" s="201"/>
      <c r="AI812" s="201"/>
      <c r="AJ812" s="201"/>
      <c r="AK812" s="43"/>
      <c r="AL812" s="43"/>
      <c r="AM812" s="43"/>
      <c r="AN812" s="64"/>
      <c r="AO812" s="64"/>
      <c r="AP812" s="202"/>
      <c r="AQ812" s="202"/>
      <c r="AR812" s="64"/>
    </row>
    <row r="813" spans="1:44" ht="15.75" customHeight="1" x14ac:dyDescent="0.2">
      <c r="A813" s="43"/>
      <c r="B813" s="43"/>
      <c r="C813" s="43"/>
      <c r="D813" s="43"/>
      <c r="E813" s="43"/>
      <c r="F813" s="43"/>
      <c r="G813" s="194"/>
      <c r="H813" s="194"/>
      <c r="I813" s="194"/>
      <c r="J813" s="196"/>
      <c r="K813" s="196"/>
      <c r="L813" s="196"/>
      <c r="M813" s="196"/>
      <c r="N813" s="196"/>
      <c r="O813" s="197"/>
      <c r="P813" s="197"/>
      <c r="Q813" s="197"/>
      <c r="R813" s="197"/>
      <c r="S813" s="197"/>
      <c r="T813" s="197"/>
      <c r="U813" s="198"/>
      <c r="V813" s="257"/>
      <c r="W813" s="258"/>
      <c r="X813" s="200"/>
      <c r="Y813" s="43"/>
      <c r="Z813" s="199"/>
      <c r="AA813" s="199"/>
      <c r="AB813" s="199"/>
      <c r="AC813" s="199"/>
      <c r="AD813" s="199"/>
      <c r="AE813" s="43"/>
      <c r="AF813" s="199"/>
      <c r="AG813" s="196"/>
      <c r="AH813" s="201"/>
      <c r="AI813" s="201"/>
      <c r="AJ813" s="201"/>
      <c r="AK813" s="43"/>
      <c r="AL813" s="43"/>
      <c r="AM813" s="43"/>
      <c r="AN813" s="64"/>
      <c r="AO813" s="64"/>
      <c r="AP813" s="202"/>
      <c r="AQ813" s="202"/>
      <c r="AR813" s="64"/>
    </row>
    <row r="814" spans="1:44" ht="15.75" customHeight="1" x14ac:dyDescent="0.2">
      <c r="A814" s="43"/>
      <c r="B814" s="43"/>
      <c r="C814" s="43"/>
      <c r="D814" s="43"/>
      <c r="E814" s="43"/>
      <c r="F814" s="43"/>
      <c r="G814" s="194"/>
      <c r="H814" s="194"/>
      <c r="I814" s="194"/>
      <c r="J814" s="196"/>
      <c r="K814" s="196"/>
      <c r="L814" s="196"/>
      <c r="M814" s="196"/>
      <c r="N814" s="196"/>
      <c r="O814" s="197"/>
      <c r="P814" s="197"/>
      <c r="Q814" s="197"/>
      <c r="R814" s="197"/>
      <c r="S814" s="197"/>
      <c r="T814" s="197"/>
      <c r="U814" s="198"/>
      <c r="V814" s="257"/>
      <c r="W814" s="258"/>
      <c r="X814" s="200"/>
      <c r="Y814" s="43"/>
      <c r="Z814" s="199"/>
      <c r="AA814" s="199"/>
      <c r="AB814" s="199"/>
      <c r="AC814" s="199"/>
      <c r="AD814" s="199"/>
      <c r="AE814" s="43"/>
      <c r="AF814" s="199"/>
      <c r="AG814" s="196"/>
      <c r="AH814" s="201"/>
      <c r="AI814" s="201"/>
      <c r="AJ814" s="201"/>
      <c r="AK814" s="43"/>
      <c r="AL814" s="43"/>
      <c r="AM814" s="43"/>
      <c r="AN814" s="64"/>
      <c r="AO814" s="64"/>
      <c r="AP814" s="202"/>
      <c r="AQ814" s="202"/>
      <c r="AR814" s="64"/>
    </row>
    <row r="815" spans="1:44" ht="15.75" customHeight="1" x14ac:dyDescent="0.2">
      <c r="A815" s="43"/>
      <c r="B815" s="43"/>
      <c r="C815" s="43"/>
      <c r="D815" s="43"/>
      <c r="E815" s="43"/>
      <c r="F815" s="43"/>
      <c r="G815" s="194"/>
      <c r="H815" s="194"/>
      <c r="I815" s="194"/>
      <c r="J815" s="196"/>
      <c r="K815" s="196"/>
      <c r="L815" s="196"/>
      <c r="M815" s="196"/>
      <c r="N815" s="196"/>
      <c r="O815" s="197"/>
      <c r="P815" s="197"/>
      <c r="Q815" s="197"/>
      <c r="R815" s="197"/>
      <c r="S815" s="197"/>
      <c r="T815" s="197"/>
      <c r="U815" s="198"/>
      <c r="V815" s="257"/>
      <c r="W815" s="258"/>
      <c r="X815" s="200"/>
      <c r="Y815" s="43"/>
      <c r="Z815" s="199"/>
      <c r="AA815" s="199"/>
      <c r="AB815" s="199"/>
      <c r="AC815" s="199"/>
      <c r="AD815" s="199"/>
      <c r="AE815" s="43"/>
      <c r="AF815" s="199"/>
      <c r="AG815" s="196"/>
      <c r="AH815" s="201"/>
      <c r="AI815" s="201"/>
      <c r="AJ815" s="201"/>
      <c r="AK815" s="43"/>
      <c r="AL815" s="43"/>
      <c r="AM815" s="43"/>
      <c r="AN815" s="64"/>
      <c r="AO815" s="64"/>
      <c r="AP815" s="202"/>
      <c r="AQ815" s="202"/>
      <c r="AR815" s="64"/>
    </row>
    <row r="816" spans="1:44" ht="15.75" customHeight="1" x14ac:dyDescent="0.2">
      <c r="A816" s="43"/>
      <c r="B816" s="43"/>
      <c r="C816" s="43"/>
      <c r="D816" s="43"/>
      <c r="E816" s="43"/>
      <c r="F816" s="43"/>
      <c r="G816" s="194"/>
      <c r="H816" s="194"/>
      <c r="I816" s="194"/>
      <c r="J816" s="196"/>
      <c r="K816" s="196"/>
      <c r="L816" s="196"/>
      <c r="M816" s="196"/>
      <c r="N816" s="196"/>
      <c r="O816" s="197"/>
      <c r="P816" s="197"/>
      <c r="Q816" s="197"/>
      <c r="R816" s="197"/>
      <c r="S816" s="197"/>
      <c r="T816" s="197"/>
      <c r="U816" s="198"/>
      <c r="V816" s="257"/>
      <c r="W816" s="258"/>
      <c r="X816" s="200"/>
      <c r="Y816" s="43"/>
      <c r="Z816" s="199"/>
      <c r="AA816" s="199"/>
      <c r="AB816" s="199"/>
      <c r="AC816" s="199"/>
      <c r="AD816" s="199"/>
      <c r="AE816" s="43"/>
      <c r="AF816" s="199"/>
      <c r="AG816" s="196"/>
      <c r="AH816" s="201"/>
      <c r="AI816" s="201"/>
      <c r="AJ816" s="201"/>
      <c r="AK816" s="43"/>
      <c r="AL816" s="43"/>
      <c r="AM816" s="43"/>
      <c r="AN816" s="64"/>
      <c r="AO816" s="64"/>
      <c r="AP816" s="202"/>
      <c r="AQ816" s="202"/>
      <c r="AR816" s="64"/>
    </row>
    <row r="817" spans="1:44" ht="15.75" customHeight="1" x14ac:dyDescent="0.2">
      <c r="A817" s="43"/>
      <c r="B817" s="43"/>
      <c r="C817" s="43"/>
      <c r="D817" s="43"/>
      <c r="E817" s="43"/>
      <c r="F817" s="43"/>
      <c r="G817" s="194"/>
      <c r="H817" s="194"/>
      <c r="I817" s="194"/>
      <c r="J817" s="196"/>
      <c r="K817" s="196"/>
      <c r="L817" s="196"/>
      <c r="M817" s="196"/>
      <c r="N817" s="196"/>
      <c r="O817" s="197"/>
      <c r="P817" s="197"/>
      <c r="Q817" s="197"/>
      <c r="R817" s="197"/>
      <c r="S817" s="197"/>
      <c r="T817" s="197"/>
      <c r="U817" s="198"/>
      <c r="V817" s="257"/>
      <c r="W817" s="258"/>
      <c r="X817" s="200"/>
      <c r="Y817" s="43"/>
      <c r="Z817" s="199"/>
      <c r="AA817" s="199"/>
      <c r="AB817" s="199"/>
      <c r="AC817" s="199"/>
      <c r="AD817" s="199"/>
      <c r="AE817" s="43"/>
      <c r="AF817" s="199"/>
      <c r="AG817" s="196"/>
      <c r="AH817" s="201"/>
      <c r="AI817" s="201"/>
      <c r="AJ817" s="201"/>
      <c r="AK817" s="43"/>
      <c r="AL817" s="43"/>
      <c r="AM817" s="43"/>
      <c r="AN817" s="64"/>
      <c r="AO817" s="64"/>
      <c r="AP817" s="202"/>
      <c r="AQ817" s="202"/>
      <c r="AR817" s="64"/>
    </row>
    <row r="818" spans="1:44" ht="15.75" customHeight="1" x14ac:dyDescent="0.2">
      <c r="A818" s="43"/>
      <c r="B818" s="43"/>
      <c r="C818" s="43"/>
      <c r="D818" s="43"/>
      <c r="E818" s="43"/>
      <c r="F818" s="43"/>
      <c r="G818" s="194"/>
      <c r="H818" s="194"/>
      <c r="I818" s="194"/>
      <c r="J818" s="196"/>
      <c r="K818" s="196"/>
      <c r="L818" s="196"/>
      <c r="M818" s="196"/>
      <c r="N818" s="196"/>
      <c r="O818" s="197"/>
      <c r="P818" s="197"/>
      <c r="Q818" s="197"/>
      <c r="R818" s="197"/>
      <c r="S818" s="197"/>
      <c r="T818" s="197"/>
      <c r="U818" s="198"/>
      <c r="V818" s="257"/>
      <c r="W818" s="258"/>
      <c r="X818" s="200"/>
      <c r="Y818" s="43"/>
      <c r="Z818" s="199"/>
      <c r="AA818" s="199"/>
      <c r="AB818" s="199"/>
      <c r="AC818" s="199"/>
      <c r="AD818" s="199"/>
      <c r="AE818" s="43"/>
      <c r="AF818" s="199"/>
      <c r="AG818" s="196"/>
      <c r="AH818" s="201"/>
      <c r="AI818" s="201"/>
      <c r="AJ818" s="201"/>
      <c r="AK818" s="43"/>
      <c r="AL818" s="43"/>
      <c r="AM818" s="43"/>
      <c r="AN818" s="64"/>
      <c r="AO818" s="64"/>
      <c r="AP818" s="202"/>
      <c r="AQ818" s="202"/>
      <c r="AR818" s="64"/>
    </row>
    <row r="819" spans="1:44" ht="15.75" customHeight="1" x14ac:dyDescent="0.2">
      <c r="A819" s="43"/>
      <c r="B819" s="43"/>
      <c r="C819" s="43"/>
      <c r="D819" s="43"/>
      <c r="E819" s="43"/>
      <c r="F819" s="43"/>
      <c r="G819" s="194"/>
      <c r="H819" s="194"/>
      <c r="I819" s="194"/>
      <c r="J819" s="196"/>
      <c r="K819" s="196"/>
      <c r="L819" s="196"/>
      <c r="M819" s="196"/>
      <c r="N819" s="196"/>
      <c r="O819" s="197"/>
      <c r="P819" s="197"/>
      <c r="Q819" s="197"/>
      <c r="R819" s="197"/>
      <c r="S819" s="197"/>
      <c r="T819" s="197"/>
      <c r="U819" s="198"/>
      <c r="V819" s="257"/>
      <c r="W819" s="258"/>
      <c r="X819" s="200"/>
      <c r="Y819" s="43"/>
      <c r="Z819" s="199"/>
      <c r="AA819" s="199"/>
      <c r="AB819" s="199"/>
      <c r="AC819" s="199"/>
      <c r="AD819" s="199"/>
      <c r="AE819" s="43"/>
      <c r="AF819" s="199"/>
      <c r="AG819" s="196"/>
      <c r="AH819" s="201"/>
      <c r="AI819" s="201"/>
      <c r="AJ819" s="201"/>
      <c r="AK819" s="43"/>
      <c r="AL819" s="43"/>
      <c r="AM819" s="43"/>
      <c r="AN819" s="64"/>
      <c r="AO819" s="64"/>
      <c r="AP819" s="202"/>
      <c r="AQ819" s="202"/>
      <c r="AR819" s="64"/>
    </row>
    <row r="820" spans="1:44" ht="15.75" customHeight="1" x14ac:dyDescent="0.2">
      <c r="A820" s="43"/>
      <c r="B820" s="43"/>
      <c r="C820" s="43"/>
      <c r="D820" s="43"/>
      <c r="E820" s="43"/>
      <c r="F820" s="43"/>
      <c r="G820" s="194"/>
      <c r="H820" s="194"/>
      <c r="I820" s="194"/>
      <c r="J820" s="196"/>
      <c r="K820" s="196"/>
      <c r="L820" s="196"/>
      <c r="M820" s="196"/>
      <c r="N820" s="196"/>
      <c r="O820" s="197"/>
      <c r="P820" s="197"/>
      <c r="Q820" s="197"/>
      <c r="R820" s="197"/>
      <c r="S820" s="197"/>
      <c r="T820" s="197"/>
      <c r="U820" s="198"/>
      <c r="V820" s="257"/>
      <c r="W820" s="258"/>
      <c r="X820" s="200"/>
      <c r="Y820" s="43"/>
      <c r="Z820" s="199"/>
      <c r="AA820" s="199"/>
      <c r="AB820" s="199"/>
      <c r="AC820" s="199"/>
      <c r="AD820" s="199"/>
      <c r="AE820" s="43"/>
      <c r="AF820" s="199"/>
      <c r="AG820" s="196"/>
      <c r="AH820" s="201"/>
      <c r="AI820" s="201"/>
      <c r="AJ820" s="201"/>
      <c r="AK820" s="43"/>
      <c r="AL820" s="43"/>
      <c r="AM820" s="43"/>
      <c r="AN820" s="64"/>
      <c r="AO820" s="64"/>
      <c r="AP820" s="202"/>
      <c r="AQ820" s="202"/>
      <c r="AR820" s="64"/>
    </row>
    <row r="821" spans="1:44" ht="15.75" customHeight="1" x14ac:dyDescent="0.2">
      <c r="A821" s="43"/>
      <c r="B821" s="43"/>
      <c r="C821" s="43"/>
      <c r="D821" s="43"/>
      <c r="E821" s="43"/>
      <c r="F821" s="43"/>
      <c r="G821" s="194"/>
      <c r="H821" s="194"/>
      <c r="I821" s="194"/>
      <c r="J821" s="196"/>
      <c r="K821" s="196"/>
      <c r="L821" s="196"/>
      <c r="M821" s="196"/>
      <c r="N821" s="196"/>
      <c r="O821" s="197"/>
      <c r="P821" s="197"/>
      <c r="Q821" s="197"/>
      <c r="R821" s="197"/>
      <c r="S821" s="197"/>
      <c r="T821" s="197"/>
      <c r="U821" s="198"/>
      <c r="V821" s="257"/>
      <c r="W821" s="258"/>
      <c r="X821" s="200"/>
      <c r="Y821" s="43"/>
      <c r="Z821" s="199"/>
      <c r="AA821" s="199"/>
      <c r="AB821" s="199"/>
      <c r="AC821" s="199"/>
      <c r="AD821" s="199"/>
      <c r="AE821" s="43"/>
      <c r="AF821" s="199"/>
      <c r="AG821" s="196"/>
      <c r="AH821" s="201"/>
      <c r="AI821" s="201"/>
      <c r="AJ821" s="201"/>
      <c r="AK821" s="43"/>
      <c r="AL821" s="43"/>
      <c r="AM821" s="43"/>
      <c r="AN821" s="64"/>
      <c r="AO821" s="64"/>
      <c r="AP821" s="202"/>
      <c r="AQ821" s="202"/>
      <c r="AR821" s="64"/>
    </row>
    <row r="822" spans="1:44" ht="15.75" customHeight="1" x14ac:dyDescent="0.2">
      <c r="A822" s="43"/>
      <c r="B822" s="43"/>
      <c r="C822" s="43"/>
      <c r="D822" s="43"/>
      <c r="E822" s="43"/>
      <c r="F822" s="43"/>
      <c r="G822" s="194"/>
      <c r="H822" s="194"/>
      <c r="I822" s="194"/>
      <c r="J822" s="196"/>
      <c r="K822" s="196"/>
      <c r="L822" s="196"/>
      <c r="M822" s="196"/>
      <c r="N822" s="196"/>
      <c r="O822" s="197"/>
      <c r="P822" s="197"/>
      <c r="Q822" s="197"/>
      <c r="R822" s="197"/>
      <c r="S822" s="197"/>
      <c r="T822" s="197"/>
      <c r="U822" s="198"/>
      <c r="V822" s="257"/>
      <c r="W822" s="258"/>
      <c r="X822" s="200"/>
      <c r="Y822" s="43"/>
      <c r="Z822" s="199"/>
      <c r="AA822" s="199"/>
      <c r="AB822" s="199"/>
      <c r="AC822" s="199"/>
      <c r="AD822" s="199"/>
      <c r="AE822" s="43"/>
      <c r="AF822" s="199"/>
      <c r="AG822" s="196"/>
      <c r="AH822" s="201"/>
      <c r="AI822" s="201"/>
      <c r="AJ822" s="201"/>
      <c r="AK822" s="43"/>
      <c r="AL822" s="43"/>
      <c r="AM822" s="43"/>
      <c r="AN822" s="64"/>
      <c r="AO822" s="64"/>
      <c r="AP822" s="202"/>
      <c r="AQ822" s="202"/>
      <c r="AR822" s="64"/>
    </row>
    <row r="823" spans="1:44" ht="15.75" customHeight="1" x14ac:dyDescent="0.2">
      <c r="A823" s="43"/>
      <c r="B823" s="43"/>
      <c r="C823" s="43"/>
      <c r="D823" s="43"/>
      <c r="E823" s="43"/>
      <c r="F823" s="43"/>
      <c r="G823" s="194"/>
      <c r="H823" s="194"/>
      <c r="I823" s="194"/>
      <c r="J823" s="196"/>
      <c r="K823" s="196"/>
      <c r="L823" s="196"/>
      <c r="M823" s="196"/>
      <c r="N823" s="196"/>
      <c r="O823" s="197"/>
      <c r="P823" s="197"/>
      <c r="Q823" s="197"/>
      <c r="R823" s="197"/>
      <c r="S823" s="197"/>
      <c r="T823" s="197"/>
      <c r="U823" s="198"/>
      <c r="V823" s="257"/>
      <c r="W823" s="258"/>
      <c r="X823" s="200"/>
      <c r="Y823" s="43"/>
      <c r="Z823" s="199"/>
      <c r="AA823" s="199"/>
      <c r="AB823" s="199"/>
      <c r="AC823" s="199"/>
      <c r="AD823" s="199"/>
      <c r="AE823" s="43"/>
      <c r="AF823" s="199"/>
      <c r="AG823" s="196"/>
      <c r="AH823" s="201"/>
      <c r="AI823" s="201"/>
      <c r="AJ823" s="201"/>
      <c r="AK823" s="43"/>
      <c r="AL823" s="43"/>
      <c r="AM823" s="43"/>
      <c r="AN823" s="64"/>
      <c r="AO823" s="64"/>
      <c r="AP823" s="202"/>
      <c r="AQ823" s="202"/>
      <c r="AR823" s="64"/>
    </row>
    <row r="824" spans="1:44" ht="15.75" customHeight="1" x14ac:dyDescent="0.2">
      <c r="A824" s="43"/>
      <c r="B824" s="43"/>
      <c r="C824" s="43"/>
      <c r="D824" s="43"/>
      <c r="E824" s="43"/>
      <c r="F824" s="43"/>
      <c r="G824" s="194"/>
      <c r="H824" s="194"/>
      <c r="I824" s="194"/>
      <c r="J824" s="196"/>
      <c r="K824" s="196"/>
      <c r="L824" s="196"/>
      <c r="M824" s="196"/>
      <c r="N824" s="196"/>
      <c r="O824" s="197"/>
      <c r="P824" s="197"/>
      <c r="Q824" s="197"/>
      <c r="R824" s="197"/>
      <c r="S824" s="197"/>
      <c r="T824" s="197"/>
      <c r="U824" s="198"/>
      <c r="V824" s="257"/>
      <c r="W824" s="258"/>
      <c r="X824" s="200"/>
      <c r="Y824" s="43"/>
      <c r="Z824" s="199"/>
      <c r="AA824" s="199"/>
      <c r="AB824" s="199"/>
      <c r="AC824" s="199"/>
      <c r="AD824" s="199"/>
      <c r="AE824" s="43"/>
      <c r="AF824" s="199"/>
      <c r="AG824" s="196"/>
      <c r="AH824" s="201"/>
      <c r="AI824" s="201"/>
      <c r="AJ824" s="201"/>
      <c r="AK824" s="43"/>
      <c r="AL824" s="43"/>
      <c r="AM824" s="43"/>
      <c r="AN824" s="64"/>
      <c r="AO824" s="64"/>
      <c r="AP824" s="202"/>
      <c r="AQ824" s="202"/>
      <c r="AR824" s="64"/>
    </row>
    <row r="825" spans="1:44" ht="15.75" customHeight="1" x14ac:dyDescent="0.2">
      <c r="A825" s="43"/>
      <c r="B825" s="43"/>
      <c r="C825" s="43"/>
      <c r="D825" s="43"/>
      <c r="E825" s="43"/>
      <c r="F825" s="43"/>
      <c r="G825" s="194"/>
      <c r="H825" s="194"/>
      <c r="I825" s="194"/>
      <c r="J825" s="196"/>
      <c r="K825" s="196"/>
      <c r="L825" s="196"/>
      <c r="M825" s="196"/>
      <c r="N825" s="196"/>
      <c r="O825" s="197"/>
      <c r="P825" s="197"/>
      <c r="Q825" s="197"/>
      <c r="R825" s="197"/>
      <c r="S825" s="197"/>
      <c r="T825" s="197"/>
      <c r="U825" s="198"/>
      <c r="V825" s="257"/>
      <c r="W825" s="258"/>
      <c r="X825" s="200"/>
      <c r="Y825" s="43"/>
      <c r="Z825" s="199"/>
      <c r="AA825" s="199"/>
      <c r="AB825" s="199"/>
      <c r="AC825" s="199"/>
      <c r="AD825" s="199"/>
      <c r="AE825" s="43"/>
      <c r="AF825" s="199"/>
      <c r="AG825" s="196"/>
      <c r="AH825" s="201"/>
      <c r="AI825" s="201"/>
      <c r="AJ825" s="201"/>
      <c r="AK825" s="43"/>
      <c r="AL825" s="43"/>
      <c r="AM825" s="43"/>
      <c r="AN825" s="64"/>
      <c r="AO825" s="64"/>
      <c r="AP825" s="202"/>
      <c r="AQ825" s="202"/>
      <c r="AR825" s="64"/>
    </row>
    <row r="826" spans="1:44" ht="15.75" customHeight="1" x14ac:dyDescent="0.2">
      <c r="A826" s="43"/>
      <c r="B826" s="43"/>
      <c r="C826" s="43"/>
      <c r="D826" s="43"/>
      <c r="E826" s="43"/>
      <c r="F826" s="43"/>
      <c r="G826" s="194"/>
      <c r="H826" s="194"/>
      <c r="I826" s="194"/>
      <c r="J826" s="196"/>
      <c r="K826" s="196"/>
      <c r="L826" s="196"/>
      <c r="M826" s="196"/>
      <c r="N826" s="196"/>
      <c r="O826" s="197"/>
      <c r="P826" s="197"/>
      <c r="Q826" s="197"/>
      <c r="R826" s="197"/>
      <c r="S826" s="197"/>
      <c r="T826" s="197"/>
      <c r="U826" s="198"/>
      <c r="V826" s="257"/>
      <c r="W826" s="258"/>
      <c r="X826" s="200"/>
      <c r="Y826" s="43"/>
      <c r="Z826" s="199"/>
      <c r="AA826" s="199"/>
      <c r="AB826" s="199"/>
      <c r="AC826" s="199"/>
      <c r="AD826" s="199"/>
      <c r="AE826" s="43"/>
      <c r="AF826" s="199"/>
      <c r="AG826" s="196"/>
      <c r="AH826" s="201"/>
      <c r="AI826" s="201"/>
      <c r="AJ826" s="201"/>
      <c r="AK826" s="43"/>
      <c r="AL826" s="43"/>
      <c r="AM826" s="43"/>
      <c r="AN826" s="64"/>
      <c r="AO826" s="64"/>
      <c r="AP826" s="202"/>
      <c r="AQ826" s="202"/>
      <c r="AR826" s="64"/>
    </row>
    <row r="827" spans="1:44" ht="15.75" customHeight="1" x14ac:dyDescent="0.2">
      <c r="A827" s="43"/>
      <c r="B827" s="43"/>
      <c r="C827" s="43"/>
      <c r="D827" s="43"/>
      <c r="E827" s="43"/>
      <c r="F827" s="43"/>
      <c r="G827" s="194"/>
      <c r="H827" s="194"/>
      <c r="I827" s="194"/>
      <c r="J827" s="196"/>
      <c r="K827" s="196"/>
      <c r="L827" s="196"/>
      <c r="M827" s="196"/>
      <c r="N827" s="196"/>
      <c r="O827" s="197"/>
      <c r="P827" s="197"/>
      <c r="Q827" s="197"/>
      <c r="R827" s="197"/>
      <c r="S827" s="197"/>
      <c r="T827" s="197"/>
      <c r="U827" s="198"/>
      <c r="V827" s="257"/>
      <c r="W827" s="258"/>
      <c r="X827" s="200"/>
      <c r="Y827" s="43"/>
      <c r="Z827" s="199"/>
      <c r="AA827" s="199"/>
      <c r="AB827" s="199"/>
      <c r="AC827" s="199"/>
      <c r="AD827" s="199"/>
      <c r="AE827" s="43"/>
      <c r="AF827" s="199"/>
      <c r="AG827" s="196"/>
      <c r="AH827" s="201"/>
      <c r="AI827" s="201"/>
      <c r="AJ827" s="201"/>
      <c r="AK827" s="43"/>
      <c r="AL827" s="43"/>
      <c r="AM827" s="43"/>
      <c r="AN827" s="64"/>
      <c r="AO827" s="64"/>
      <c r="AP827" s="202"/>
      <c r="AQ827" s="202"/>
      <c r="AR827" s="64"/>
    </row>
    <row r="828" spans="1:44" ht="15.75" customHeight="1" x14ac:dyDescent="0.2">
      <c r="A828" s="43"/>
      <c r="B828" s="43"/>
      <c r="C828" s="43"/>
      <c r="D828" s="43"/>
      <c r="E828" s="43"/>
      <c r="F828" s="43"/>
      <c r="G828" s="194"/>
      <c r="H828" s="194"/>
      <c r="I828" s="194"/>
      <c r="J828" s="196"/>
      <c r="K828" s="196"/>
      <c r="L828" s="196"/>
      <c r="M828" s="196"/>
      <c r="N828" s="196"/>
      <c r="O828" s="197"/>
      <c r="P828" s="197"/>
      <c r="Q828" s="197"/>
      <c r="R828" s="197"/>
      <c r="S828" s="197"/>
      <c r="T828" s="197"/>
      <c r="U828" s="198"/>
      <c r="V828" s="257"/>
      <c r="W828" s="258"/>
      <c r="X828" s="200"/>
      <c r="Y828" s="43"/>
      <c r="Z828" s="199"/>
      <c r="AA828" s="199"/>
      <c r="AB828" s="199"/>
      <c r="AC828" s="199"/>
      <c r="AD828" s="199"/>
      <c r="AE828" s="43"/>
      <c r="AF828" s="199"/>
      <c r="AG828" s="196"/>
      <c r="AH828" s="201"/>
      <c r="AI828" s="201"/>
      <c r="AJ828" s="201"/>
      <c r="AK828" s="43"/>
      <c r="AL828" s="43"/>
      <c r="AM828" s="43"/>
      <c r="AN828" s="64"/>
      <c r="AO828" s="64"/>
      <c r="AP828" s="202"/>
      <c r="AQ828" s="202"/>
      <c r="AR828" s="64"/>
    </row>
    <row r="829" spans="1:44" ht="15.75" customHeight="1" x14ac:dyDescent="0.2">
      <c r="A829" s="43"/>
      <c r="B829" s="43"/>
      <c r="C829" s="43"/>
      <c r="D829" s="43"/>
      <c r="E829" s="43"/>
      <c r="F829" s="43"/>
      <c r="G829" s="194"/>
      <c r="H829" s="194"/>
      <c r="I829" s="194"/>
      <c r="J829" s="196"/>
      <c r="K829" s="196"/>
      <c r="L829" s="196"/>
      <c r="M829" s="196"/>
      <c r="N829" s="196"/>
      <c r="O829" s="197"/>
      <c r="P829" s="197"/>
      <c r="Q829" s="197"/>
      <c r="R829" s="197"/>
      <c r="S829" s="197"/>
      <c r="T829" s="197"/>
      <c r="U829" s="198"/>
      <c r="V829" s="257"/>
      <c r="W829" s="258"/>
      <c r="X829" s="200"/>
      <c r="Y829" s="43"/>
      <c r="Z829" s="199"/>
      <c r="AA829" s="199"/>
      <c r="AB829" s="199"/>
      <c r="AC829" s="199"/>
      <c r="AD829" s="199"/>
      <c r="AE829" s="43"/>
      <c r="AF829" s="199"/>
      <c r="AG829" s="196"/>
      <c r="AH829" s="201"/>
      <c r="AI829" s="201"/>
      <c r="AJ829" s="201"/>
      <c r="AK829" s="43"/>
      <c r="AL829" s="43"/>
      <c r="AM829" s="43"/>
      <c r="AN829" s="64"/>
      <c r="AO829" s="64"/>
      <c r="AP829" s="202"/>
      <c r="AQ829" s="202"/>
      <c r="AR829" s="64"/>
    </row>
    <row r="830" spans="1:44" ht="15.75" customHeight="1" x14ac:dyDescent="0.2">
      <c r="A830" s="43"/>
      <c r="B830" s="43"/>
      <c r="C830" s="43"/>
      <c r="D830" s="43"/>
      <c r="E830" s="43"/>
      <c r="F830" s="43"/>
      <c r="G830" s="194"/>
      <c r="H830" s="194"/>
      <c r="I830" s="194"/>
      <c r="J830" s="196"/>
      <c r="K830" s="196"/>
      <c r="L830" s="196"/>
      <c r="M830" s="196"/>
      <c r="N830" s="196"/>
      <c r="O830" s="197"/>
      <c r="P830" s="197"/>
      <c r="Q830" s="197"/>
      <c r="R830" s="197"/>
      <c r="S830" s="197"/>
      <c r="T830" s="197"/>
      <c r="U830" s="198"/>
      <c r="V830" s="257"/>
      <c r="W830" s="258"/>
      <c r="X830" s="200"/>
      <c r="Y830" s="43"/>
      <c r="Z830" s="199"/>
      <c r="AA830" s="199"/>
      <c r="AB830" s="199"/>
      <c r="AC830" s="199"/>
      <c r="AD830" s="199"/>
      <c r="AE830" s="43"/>
      <c r="AF830" s="199"/>
      <c r="AG830" s="196"/>
      <c r="AH830" s="201"/>
      <c r="AI830" s="201"/>
      <c r="AJ830" s="201"/>
      <c r="AK830" s="43"/>
      <c r="AL830" s="43"/>
      <c r="AM830" s="43"/>
      <c r="AN830" s="64"/>
      <c r="AO830" s="64"/>
      <c r="AP830" s="202"/>
      <c r="AQ830" s="202"/>
      <c r="AR830" s="64"/>
    </row>
    <row r="831" spans="1:44" ht="15.75" customHeight="1" x14ac:dyDescent="0.2">
      <c r="A831" s="43"/>
      <c r="B831" s="43"/>
      <c r="C831" s="43"/>
      <c r="D831" s="43"/>
      <c r="E831" s="43"/>
      <c r="F831" s="43"/>
      <c r="G831" s="194"/>
      <c r="H831" s="194"/>
      <c r="I831" s="194"/>
      <c r="J831" s="196"/>
      <c r="K831" s="196"/>
      <c r="L831" s="196"/>
      <c r="M831" s="196"/>
      <c r="N831" s="196"/>
      <c r="O831" s="197"/>
      <c r="P831" s="197"/>
      <c r="Q831" s="197"/>
      <c r="R831" s="197"/>
      <c r="S831" s="197"/>
      <c r="T831" s="197"/>
      <c r="U831" s="198"/>
      <c r="V831" s="257"/>
      <c r="W831" s="258"/>
      <c r="X831" s="200"/>
      <c r="Y831" s="43"/>
      <c r="Z831" s="199"/>
      <c r="AA831" s="199"/>
      <c r="AB831" s="199"/>
      <c r="AC831" s="199"/>
      <c r="AD831" s="199"/>
      <c r="AE831" s="43"/>
      <c r="AF831" s="199"/>
      <c r="AG831" s="196"/>
      <c r="AH831" s="201"/>
      <c r="AI831" s="201"/>
      <c r="AJ831" s="201"/>
      <c r="AK831" s="43"/>
      <c r="AL831" s="43"/>
      <c r="AM831" s="43"/>
      <c r="AN831" s="64"/>
      <c r="AO831" s="64"/>
      <c r="AP831" s="202"/>
      <c r="AQ831" s="202"/>
      <c r="AR831" s="64"/>
    </row>
    <row r="832" spans="1:44" ht="15.75" customHeight="1" x14ac:dyDescent="0.2">
      <c r="A832" s="43"/>
      <c r="B832" s="43"/>
      <c r="C832" s="43"/>
      <c r="D832" s="43"/>
      <c r="E832" s="43"/>
      <c r="F832" s="43"/>
      <c r="G832" s="194"/>
      <c r="H832" s="194"/>
      <c r="I832" s="194"/>
      <c r="J832" s="196"/>
      <c r="K832" s="196"/>
      <c r="L832" s="196"/>
      <c r="M832" s="196"/>
      <c r="N832" s="196"/>
      <c r="O832" s="197"/>
      <c r="P832" s="197"/>
      <c r="Q832" s="197"/>
      <c r="R832" s="197"/>
      <c r="S832" s="197"/>
      <c r="T832" s="197"/>
      <c r="U832" s="198"/>
      <c r="V832" s="257"/>
      <c r="W832" s="258"/>
      <c r="X832" s="200"/>
      <c r="Y832" s="43"/>
      <c r="Z832" s="199"/>
      <c r="AA832" s="199"/>
      <c r="AB832" s="199"/>
      <c r="AC832" s="199"/>
      <c r="AD832" s="199"/>
      <c r="AE832" s="43"/>
      <c r="AF832" s="199"/>
      <c r="AG832" s="196"/>
      <c r="AH832" s="201"/>
      <c r="AI832" s="201"/>
      <c r="AJ832" s="201"/>
      <c r="AK832" s="43"/>
      <c r="AL832" s="43"/>
      <c r="AM832" s="43"/>
      <c r="AN832" s="64"/>
      <c r="AO832" s="64"/>
      <c r="AP832" s="202"/>
      <c r="AQ832" s="202"/>
      <c r="AR832" s="64"/>
    </row>
    <row r="833" spans="1:44" ht="15.75" customHeight="1" x14ac:dyDescent="0.2">
      <c r="A833" s="43"/>
      <c r="B833" s="43"/>
      <c r="C833" s="43"/>
      <c r="D833" s="43"/>
      <c r="E833" s="43"/>
      <c r="F833" s="43"/>
      <c r="G833" s="194"/>
      <c r="H833" s="194"/>
      <c r="I833" s="194"/>
      <c r="J833" s="196"/>
      <c r="K833" s="196"/>
      <c r="L833" s="196"/>
      <c r="M833" s="196"/>
      <c r="N833" s="196"/>
      <c r="O833" s="197"/>
      <c r="P833" s="197"/>
      <c r="Q833" s="197"/>
      <c r="R833" s="197"/>
      <c r="S833" s="197"/>
      <c r="T833" s="197"/>
      <c r="U833" s="198"/>
      <c r="V833" s="257"/>
      <c r="W833" s="258"/>
      <c r="X833" s="200"/>
      <c r="Y833" s="43"/>
      <c r="Z833" s="199"/>
      <c r="AA833" s="199"/>
      <c r="AB833" s="199"/>
      <c r="AC833" s="199"/>
      <c r="AD833" s="199"/>
      <c r="AE833" s="43"/>
      <c r="AF833" s="199"/>
      <c r="AG833" s="196"/>
      <c r="AH833" s="201"/>
      <c r="AI833" s="201"/>
      <c r="AJ833" s="201"/>
      <c r="AK833" s="43"/>
      <c r="AL833" s="43"/>
      <c r="AM833" s="43"/>
      <c r="AN833" s="64"/>
      <c r="AO833" s="64"/>
      <c r="AP833" s="202"/>
      <c r="AQ833" s="202"/>
      <c r="AR833" s="64"/>
    </row>
    <row r="834" spans="1:44" ht="15.75" customHeight="1" x14ac:dyDescent="0.2">
      <c r="A834" s="43"/>
      <c r="B834" s="43"/>
      <c r="C834" s="43"/>
      <c r="D834" s="43"/>
      <c r="E834" s="43"/>
      <c r="F834" s="43"/>
      <c r="G834" s="194"/>
      <c r="H834" s="194"/>
      <c r="I834" s="194"/>
      <c r="J834" s="196"/>
      <c r="K834" s="196"/>
      <c r="L834" s="196"/>
      <c r="M834" s="196"/>
      <c r="N834" s="196"/>
      <c r="O834" s="197"/>
      <c r="P834" s="197"/>
      <c r="Q834" s="197"/>
      <c r="R834" s="197"/>
      <c r="S834" s="197"/>
      <c r="T834" s="197"/>
      <c r="U834" s="198"/>
      <c r="V834" s="257"/>
      <c r="W834" s="258"/>
      <c r="X834" s="200"/>
      <c r="Y834" s="43"/>
      <c r="Z834" s="199"/>
      <c r="AA834" s="199"/>
      <c r="AB834" s="199"/>
      <c r="AC834" s="199"/>
      <c r="AD834" s="199"/>
      <c r="AE834" s="43"/>
      <c r="AF834" s="199"/>
      <c r="AG834" s="196"/>
      <c r="AH834" s="201"/>
      <c r="AI834" s="201"/>
      <c r="AJ834" s="201"/>
      <c r="AK834" s="43"/>
      <c r="AL834" s="43"/>
      <c r="AM834" s="43"/>
      <c r="AN834" s="64"/>
      <c r="AO834" s="64"/>
      <c r="AP834" s="202"/>
      <c r="AQ834" s="202"/>
      <c r="AR834" s="64"/>
    </row>
    <row r="835" spans="1:44" ht="15.75" customHeight="1" x14ac:dyDescent="0.2">
      <c r="A835" s="43"/>
      <c r="B835" s="43"/>
      <c r="C835" s="43"/>
      <c r="D835" s="43"/>
      <c r="E835" s="43"/>
      <c r="F835" s="43"/>
      <c r="G835" s="194"/>
      <c r="H835" s="194"/>
      <c r="I835" s="194"/>
      <c r="J835" s="196"/>
      <c r="K835" s="196"/>
      <c r="L835" s="196"/>
      <c r="M835" s="196"/>
      <c r="N835" s="196"/>
      <c r="O835" s="197"/>
      <c r="P835" s="197"/>
      <c r="Q835" s="197"/>
      <c r="R835" s="197"/>
      <c r="S835" s="197"/>
      <c r="T835" s="197"/>
      <c r="U835" s="198"/>
      <c r="V835" s="257"/>
      <c r="W835" s="258"/>
      <c r="X835" s="200"/>
      <c r="Y835" s="43"/>
      <c r="Z835" s="199"/>
      <c r="AA835" s="199"/>
      <c r="AB835" s="199"/>
      <c r="AC835" s="199"/>
      <c r="AD835" s="199"/>
      <c r="AE835" s="43"/>
      <c r="AF835" s="199"/>
      <c r="AG835" s="196"/>
      <c r="AH835" s="201"/>
      <c r="AI835" s="201"/>
      <c r="AJ835" s="201"/>
      <c r="AK835" s="43"/>
      <c r="AL835" s="43"/>
      <c r="AM835" s="43"/>
      <c r="AN835" s="64"/>
      <c r="AO835" s="64"/>
      <c r="AP835" s="202"/>
      <c r="AQ835" s="202"/>
      <c r="AR835" s="64"/>
    </row>
    <row r="836" spans="1:44" ht="15.75" customHeight="1" x14ac:dyDescent="0.2">
      <c r="A836" s="43"/>
      <c r="B836" s="43"/>
      <c r="C836" s="43"/>
      <c r="D836" s="43"/>
      <c r="E836" s="43"/>
      <c r="F836" s="43"/>
      <c r="G836" s="194"/>
      <c r="H836" s="194"/>
      <c r="I836" s="194"/>
      <c r="J836" s="196"/>
      <c r="K836" s="196"/>
      <c r="L836" s="196"/>
      <c r="M836" s="196"/>
      <c r="N836" s="196"/>
      <c r="O836" s="197"/>
      <c r="P836" s="197"/>
      <c r="Q836" s="197"/>
      <c r="R836" s="197"/>
      <c r="S836" s="197"/>
      <c r="T836" s="197"/>
      <c r="U836" s="198"/>
      <c r="V836" s="257"/>
      <c r="W836" s="258"/>
      <c r="X836" s="200"/>
      <c r="Y836" s="43"/>
      <c r="Z836" s="199"/>
      <c r="AA836" s="199"/>
      <c r="AB836" s="199"/>
      <c r="AC836" s="199"/>
      <c r="AD836" s="199"/>
      <c r="AE836" s="43"/>
      <c r="AF836" s="199"/>
      <c r="AG836" s="196"/>
      <c r="AH836" s="201"/>
      <c r="AI836" s="201"/>
      <c r="AJ836" s="201"/>
      <c r="AK836" s="43"/>
      <c r="AL836" s="43"/>
      <c r="AM836" s="43"/>
      <c r="AN836" s="64"/>
      <c r="AO836" s="64"/>
      <c r="AP836" s="202"/>
      <c r="AQ836" s="202"/>
      <c r="AR836" s="64"/>
    </row>
    <row r="837" spans="1:44" ht="15.75" customHeight="1" x14ac:dyDescent="0.2">
      <c r="A837" s="43"/>
      <c r="B837" s="43"/>
      <c r="C837" s="43"/>
      <c r="D837" s="43"/>
      <c r="E837" s="43"/>
      <c r="F837" s="43"/>
      <c r="G837" s="194"/>
      <c r="H837" s="194"/>
      <c r="I837" s="194"/>
      <c r="J837" s="196"/>
      <c r="K837" s="196"/>
      <c r="L837" s="196"/>
      <c r="M837" s="196"/>
      <c r="N837" s="196"/>
      <c r="O837" s="197"/>
      <c r="P837" s="197"/>
      <c r="Q837" s="197"/>
      <c r="R837" s="197"/>
      <c r="S837" s="197"/>
      <c r="T837" s="197"/>
      <c r="U837" s="198"/>
      <c r="V837" s="257"/>
      <c r="W837" s="258"/>
      <c r="X837" s="200"/>
      <c r="Y837" s="43"/>
      <c r="Z837" s="199"/>
      <c r="AA837" s="199"/>
      <c r="AB837" s="199"/>
      <c r="AC837" s="199"/>
      <c r="AD837" s="199"/>
      <c r="AE837" s="43"/>
      <c r="AF837" s="199"/>
      <c r="AG837" s="196"/>
      <c r="AH837" s="201"/>
      <c r="AI837" s="201"/>
      <c r="AJ837" s="201"/>
      <c r="AK837" s="43"/>
      <c r="AL837" s="43"/>
      <c r="AM837" s="43"/>
      <c r="AN837" s="64"/>
      <c r="AO837" s="64"/>
      <c r="AP837" s="202"/>
      <c r="AQ837" s="202"/>
      <c r="AR837" s="64"/>
    </row>
    <row r="838" spans="1:44" ht="15.75" customHeight="1" x14ac:dyDescent="0.2">
      <c r="A838" s="43"/>
      <c r="B838" s="43"/>
      <c r="C838" s="43"/>
      <c r="D838" s="43"/>
      <c r="E838" s="43"/>
      <c r="F838" s="43"/>
      <c r="G838" s="194"/>
      <c r="H838" s="194"/>
      <c r="I838" s="194"/>
      <c r="J838" s="196"/>
      <c r="K838" s="196"/>
      <c r="L838" s="196"/>
      <c r="M838" s="196"/>
      <c r="N838" s="196"/>
      <c r="O838" s="197"/>
      <c r="P838" s="197"/>
      <c r="Q838" s="197"/>
      <c r="R838" s="197"/>
      <c r="S838" s="197"/>
      <c r="T838" s="197"/>
      <c r="U838" s="198"/>
      <c r="V838" s="257"/>
      <c r="W838" s="258"/>
      <c r="X838" s="200"/>
      <c r="Y838" s="43"/>
      <c r="Z838" s="199"/>
      <c r="AA838" s="199"/>
      <c r="AB838" s="199"/>
      <c r="AC838" s="199"/>
      <c r="AD838" s="199"/>
      <c r="AE838" s="43"/>
      <c r="AF838" s="199"/>
      <c r="AG838" s="196"/>
      <c r="AH838" s="201"/>
      <c r="AI838" s="201"/>
      <c r="AJ838" s="201"/>
      <c r="AK838" s="43"/>
      <c r="AL838" s="43"/>
      <c r="AM838" s="43"/>
      <c r="AN838" s="64"/>
      <c r="AO838" s="64"/>
      <c r="AP838" s="202"/>
      <c r="AQ838" s="202"/>
      <c r="AR838" s="64"/>
    </row>
    <row r="839" spans="1:44" ht="15.75" customHeight="1" x14ac:dyDescent="0.2">
      <c r="A839" s="43"/>
      <c r="B839" s="43"/>
      <c r="C839" s="43"/>
      <c r="D839" s="43"/>
      <c r="E839" s="43"/>
      <c r="F839" s="43"/>
      <c r="G839" s="194"/>
      <c r="H839" s="194"/>
      <c r="I839" s="194"/>
      <c r="J839" s="196"/>
      <c r="K839" s="196"/>
      <c r="L839" s="196"/>
      <c r="M839" s="196"/>
      <c r="N839" s="196"/>
      <c r="O839" s="197"/>
      <c r="P839" s="197"/>
      <c r="Q839" s="197"/>
      <c r="R839" s="197"/>
      <c r="S839" s="197"/>
      <c r="T839" s="197"/>
      <c r="U839" s="198"/>
      <c r="V839" s="257"/>
      <c r="W839" s="258"/>
      <c r="X839" s="200"/>
      <c r="Y839" s="43"/>
      <c r="Z839" s="199"/>
      <c r="AA839" s="199"/>
      <c r="AB839" s="199"/>
      <c r="AC839" s="199"/>
      <c r="AD839" s="199"/>
      <c r="AE839" s="43"/>
      <c r="AF839" s="199"/>
      <c r="AG839" s="196"/>
      <c r="AH839" s="201"/>
      <c r="AI839" s="201"/>
      <c r="AJ839" s="201"/>
      <c r="AK839" s="43"/>
      <c r="AL839" s="43"/>
      <c r="AM839" s="43"/>
      <c r="AN839" s="64"/>
      <c r="AO839" s="64"/>
      <c r="AP839" s="202"/>
      <c r="AQ839" s="202"/>
      <c r="AR839" s="64"/>
    </row>
    <row r="840" spans="1:44" ht="15.75" customHeight="1" x14ac:dyDescent="0.2">
      <c r="A840" s="43"/>
      <c r="B840" s="43"/>
      <c r="C840" s="43"/>
      <c r="D840" s="43"/>
      <c r="E840" s="43"/>
      <c r="F840" s="43"/>
      <c r="G840" s="194"/>
      <c r="H840" s="194"/>
      <c r="I840" s="194"/>
      <c r="J840" s="196"/>
      <c r="K840" s="196"/>
      <c r="L840" s="196"/>
      <c r="M840" s="196"/>
      <c r="N840" s="196"/>
      <c r="O840" s="197"/>
      <c r="P840" s="197"/>
      <c r="Q840" s="197"/>
      <c r="R840" s="197"/>
      <c r="S840" s="197"/>
      <c r="T840" s="197"/>
      <c r="U840" s="198"/>
      <c r="V840" s="257"/>
      <c r="W840" s="258"/>
      <c r="X840" s="200"/>
      <c r="Y840" s="43"/>
      <c r="Z840" s="199"/>
      <c r="AA840" s="199"/>
      <c r="AB840" s="199"/>
      <c r="AC840" s="199"/>
      <c r="AD840" s="199"/>
      <c r="AE840" s="43"/>
      <c r="AF840" s="199"/>
      <c r="AG840" s="196"/>
      <c r="AH840" s="201"/>
      <c r="AI840" s="201"/>
      <c r="AJ840" s="201"/>
      <c r="AK840" s="43"/>
      <c r="AL840" s="43"/>
      <c r="AM840" s="43"/>
      <c r="AN840" s="64"/>
      <c r="AO840" s="64"/>
      <c r="AP840" s="202"/>
      <c r="AQ840" s="202"/>
      <c r="AR840" s="64"/>
    </row>
    <row r="841" spans="1:44" ht="15.75" customHeight="1" x14ac:dyDescent="0.2">
      <c r="A841" s="43"/>
      <c r="B841" s="43"/>
      <c r="C841" s="43"/>
      <c r="D841" s="43"/>
      <c r="E841" s="43"/>
      <c r="F841" s="43"/>
      <c r="G841" s="194"/>
      <c r="H841" s="194"/>
      <c r="I841" s="194"/>
      <c r="J841" s="196"/>
      <c r="K841" s="196"/>
      <c r="L841" s="196"/>
      <c r="M841" s="196"/>
      <c r="N841" s="196"/>
      <c r="O841" s="197"/>
      <c r="P841" s="197"/>
      <c r="Q841" s="197"/>
      <c r="R841" s="197"/>
      <c r="S841" s="197"/>
      <c r="T841" s="197"/>
      <c r="U841" s="198"/>
      <c r="V841" s="257"/>
      <c r="W841" s="258"/>
      <c r="X841" s="200"/>
      <c r="Y841" s="43"/>
      <c r="Z841" s="199"/>
      <c r="AA841" s="199"/>
      <c r="AB841" s="199"/>
      <c r="AC841" s="199"/>
      <c r="AD841" s="199"/>
      <c r="AE841" s="43"/>
      <c r="AF841" s="199"/>
      <c r="AG841" s="196"/>
      <c r="AH841" s="201"/>
      <c r="AI841" s="201"/>
      <c r="AJ841" s="201"/>
      <c r="AK841" s="43"/>
      <c r="AL841" s="43"/>
      <c r="AM841" s="43"/>
      <c r="AN841" s="64"/>
      <c r="AO841" s="64"/>
      <c r="AP841" s="202"/>
      <c r="AQ841" s="202"/>
      <c r="AR841" s="64"/>
    </row>
    <row r="842" spans="1:44" ht="15.75" customHeight="1" x14ac:dyDescent="0.2">
      <c r="A842" s="43"/>
      <c r="B842" s="43"/>
      <c r="C842" s="43"/>
      <c r="D842" s="43"/>
      <c r="E842" s="43"/>
      <c r="F842" s="43"/>
      <c r="G842" s="194"/>
      <c r="H842" s="194"/>
      <c r="I842" s="194"/>
      <c r="J842" s="196"/>
      <c r="K842" s="196"/>
      <c r="L842" s="196"/>
      <c r="M842" s="196"/>
      <c r="N842" s="196"/>
      <c r="O842" s="197"/>
      <c r="P842" s="197"/>
      <c r="Q842" s="197"/>
      <c r="R842" s="197"/>
      <c r="S842" s="197"/>
      <c r="T842" s="197"/>
      <c r="U842" s="198"/>
      <c r="V842" s="257"/>
      <c r="W842" s="258"/>
      <c r="X842" s="200"/>
      <c r="Y842" s="43"/>
      <c r="Z842" s="199"/>
      <c r="AA842" s="199"/>
      <c r="AB842" s="199"/>
      <c r="AC842" s="199"/>
      <c r="AD842" s="199"/>
      <c r="AE842" s="43"/>
      <c r="AF842" s="199"/>
      <c r="AG842" s="196"/>
      <c r="AH842" s="201"/>
      <c r="AI842" s="201"/>
      <c r="AJ842" s="201"/>
      <c r="AK842" s="43"/>
      <c r="AL842" s="43"/>
      <c r="AM842" s="43"/>
      <c r="AN842" s="64"/>
      <c r="AO842" s="64"/>
      <c r="AP842" s="202"/>
      <c r="AQ842" s="202"/>
      <c r="AR842" s="64"/>
    </row>
    <row r="843" spans="1:44" ht="15.75" customHeight="1" x14ac:dyDescent="0.2">
      <c r="A843" s="43"/>
      <c r="B843" s="43"/>
      <c r="C843" s="43"/>
      <c r="D843" s="43"/>
      <c r="E843" s="43"/>
      <c r="F843" s="43"/>
      <c r="G843" s="194"/>
      <c r="H843" s="194"/>
      <c r="I843" s="194"/>
      <c r="J843" s="196"/>
      <c r="K843" s="196"/>
      <c r="L843" s="196"/>
      <c r="M843" s="196"/>
      <c r="N843" s="196"/>
      <c r="O843" s="197"/>
      <c r="P843" s="197"/>
      <c r="Q843" s="197"/>
      <c r="R843" s="197"/>
      <c r="S843" s="197"/>
      <c r="T843" s="197"/>
      <c r="U843" s="198"/>
      <c r="V843" s="257"/>
      <c r="W843" s="258"/>
      <c r="X843" s="200"/>
      <c r="Y843" s="43"/>
      <c r="Z843" s="199"/>
      <c r="AA843" s="199"/>
      <c r="AB843" s="199"/>
      <c r="AC843" s="199"/>
      <c r="AD843" s="199"/>
      <c r="AE843" s="43"/>
      <c r="AF843" s="199"/>
      <c r="AG843" s="196"/>
      <c r="AH843" s="201"/>
      <c r="AI843" s="201"/>
      <c r="AJ843" s="201"/>
      <c r="AK843" s="43"/>
      <c r="AL843" s="43"/>
      <c r="AM843" s="43"/>
      <c r="AN843" s="64"/>
      <c r="AO843" s="64"/>
      <c r="AP843" s="202"/>
      <c r="AQ843" s="202"/>
      <c r="AR843" s="64"/>
    </row>
    <row r="844" spans="1:44" ht="15.75" customHeight="1" x14ac:dyDescent="0.2">
      <c r="A844" s="43"/>
      <c r="B844" s="43"/>
      <c r="C844" s="43"/>
      <c r="D844" s="43"/>
      <c r="E844" s="43"/>
      <c r="F844" s="43"/>
      <c r="G844" s="194"/>
      <c r="H844" s="194"/>
      <c r="I844" s="194"/>
      <c r="J844" s="196"/>
      <c r="K844" s="196"/>
      <c r="L844" s="196"/>
      <c r="M844" s="196"/>
      <c r="N844" s="196"/>
      <c r="O844" s="197"/>
      <c r="P844" s="197"/>
      <c r="Q844" s="197"/>
      <c r="R844" s="197"/>
      <c r="S844" s="197"/>
      <c r="T844" s="197"/>
      <c r="U844" s="198"/>
      <c r="V844" s="257"/>
      <c r="W844" s="258"/>
      <c r="X844" s="200"/>
      <c r="Y844" s="43"/>
      <c r="Z844" s="199"/>
      <c r="AA844" s="199"/>
      <c r="AB844" s="199"/>
      <c r="AC844" s="199"/>
      <c r="AD844" s="199"/>
      <c r="AE844" s="43"/>
      <c r="AF844" s="199"/>
      <c r="AG844" s="196"/>
      <c r="AH844" s="201"/>
      <c r="AI844" s="201"/>
      <c r="AJ844" s="201"/>
      <c r="AK844" s="43"/>
      <c r="AL844" s="43"/>
      <c r="AM844" s="43"/>
      <c r="AN844" s="64"/>
      <c r="AO844" s="64"/>
      <c r="AP844" s="202"/>
      <c r="AQ844" s="202"/>
      <c r="AR844" s="64"/>
    </row>
    <row r="845" spans="1:44" ht="15.75" customHeight="1" x14ac:dyDescent="0.2">
      <c r="A845" s="43"/>
      <c r="B845" s="43"/>
      <c r="C845" s="43"/>
      <c r="D845" s="43"/>
      <c r="E845" s="43"/>
      <c r="F845" s="43"/>
      <c r="G845" s="194"/>
      <c r="H845" s="194"/>
      <c r="I845" s="194"/>
      <c r="J845" s="196"/>
      <c r="K845" s="196"/>
      <c r="L845" s="196"/>
      <c r="M845" s="196"/>
      <c r="N845" s="196"/>
      <c r="O845" s="197"/>
      <c r="P845" s="197"/>
      <c r="Q845" s="197"/>
      <c r="R845" s="197"/>
      <c r="S845" s="197"/>
      <c r="T845" s="197"/>
      <c r="U845" s="198"/>
      <c r="V845" s="257"/>
      <c r="W845" s="258"/>
      <c r="X845" s="200"/>
      <c r="Y845" s="43"/>
      <c r="Z845" s="199"/>
      <c r="AA845" s="199"/>
      <c r="AB845" s="199"/>
      <c r="AC845" s="199"/>
      <c r="AD845" s="199"/>
      <c r="AE845" s="43"/>
      <c r="AF845" s="199"/>
      <c r="AG845" s="196"/>
      <c r="AH845" s="201"/>
      <c r="AI845" s="201"/>
      <c r="AJ845" s="201"/>
      <c r="AK845" s="43"/>
      <c r="AL845" s="43"/>
      <c r="AM845" s="43"/>
      <c r="AN845" s="64"/>
      <c r="AO845" s="64"/>
      <c r="AP845" s="202"/>
      <c r="AQ845" s="202"/>
      <c r="AR845" s="64"/>
    </row>
    <row r="846" spans="1:44" ht="15.75" customHeight="1" x14ac:dyDescent="0.2">
      <c r="A846" s="43"/>
      <c r="B846" s="43"/>
      <c r="C846" s="43"/>
      <c r="D846" s="43"/>
      <c r="E846" s="43"/>
      <c r="F846" s="43"/>
      <c r="G846" s="194"/>
      <c r="H846" s="194"/>
      <c r="I846" s="194"/>
      <c r="J846" s="196"/>
      <c r="K846" s="196"/>
      <c r="L846" s="196"/>
      <c r="M846" s="196"/>
      <c r="N846" s="196"/>
      <c r="O846" s="197"/>
      <c r="P846" s="197"/>
      <c r="Q846" s="197"/>
      <c r="R846" s="197"/>
      <c r="S846" s="197"/>
      <c r="T846" s="197"/>
      <c r="U846" s="198"/>
      <c r="V846" s="257"/>
      <c r="W846" s="258"/>
      <c r="X846" s="200"/>
      <c r="Y846" s="43"/>
      <c r="Z846" s="199"/>
      <c r="AA846" s="199"/>
      <c r="AB846" s="199"/>
      <c r="AC846" s="199"/>
      <c r="AD846" s="199"/>
      <c r="AE846" s="43"/>
      <c r="AF846" s="199"/>
      <c r="AG846" s="196"/>
      <c r="AH846" s="201"/>
      <c r="AI846" s="201"/>
      <c r="AJ846" s="201"/>
      <c r="AK846" s="43"/>
      <c r="AL846" s="43"/>
      <c r="AM846" s="43"/>
      <c r="AN846" s="64"/>
      <c r="AO846" s="64"/>
      <c r="AP846" s="202"/>
      <c r="AQ846" s="202"/>
      <c r="AR846" s="64"/>
    </row>
    <row r="847" spans="1:44" ht="15.75" customHeight="1" x14ac:dyDescent="0.2">
      <c r="A847" s="43"/>
      <c r="B847" s="43"/>
      <c r="C847" s="43"/>
      <c r="D847" s="43"/>
      <c r="E847" s="43"/>
      <c r="F847" s="43"/>
      <c r="G847" s="194"/>
      <c r="H847" s="194"/>
      <c r="I847" s="194"/>
      <c r="J847" s="196"/>
      <c r="K847" s="196"/>
      <c r="L847" s="196"/>
      <c r="M847" s="196"/>
      <c r="N847" s="196"/>
      <c r="O847" s="197"/>
      <c r="P847" s="197"/>
      <c r="Q847" s="197"/>
      <c r="R847" s="197"/>
      <c r="S847" s="197"/>
      <c r="T847" s="197"/>
      <c r="U847" s="198"/>
      <c r="V847" s="257"/>
      <c r="W847" s="258"/>
      <c r="X847" s="200"/>
      <c r="Y847" s="43"/>
      <c r="Z847" s="199"/>
      <c r="AA847" s="199"/>
      <c r="AB847" s="199"/>
      <c r="AC847" s="199"/>
      <c r="AD847" s="199"/>
      <c r="AE847" s="43"/>
      <c r="AF847" s="199"/>
      <c r="AG847" s="196"/>
      <c r="AH847" s="201"/>
      <c r="AI847" s="201"/>
      <c r="AJ847" s="201"/>
      <c r="AK847" s="43"/>
      <c r="AL847" s="43"/>
      <c r="AM847" s="43"/>
      <c r="AN847" s="64"/>
      <c r="AO847" s="64"/>
      <c r="AP847" s="202"/>
      <c r="AQ847" s="202"/>
      <c r="AR847" s="64"/>
    </row>
    <row r="848" spans="1:44" ht="15.75" customHeight="1" x14ac:dyDescent="0.2">
      <c r="A848" s="43"/>
      <c r="B848" s="43"/>
      <c r="C848" s="43"/>
      <c r="D848" s="43"/>
      <c r="E848" s="43"/>
      <c r="F848" s="43"/>
      <c r="G848" s="194"/>
      <c r="H848" s="194"/>
      <c r="I848" s="194"/>
      <c r="J848" s="196"/>
      <c r="K848" s="196"/>
      <c r="L848" s="196"/>
      <c r="M848" s="196"/>
      <c r="N848" s="196"/>
      <c r="O848" s="197"/>
      <c r="P848" s="197"/>
      <c r="Q848" s="197"/>
      <c r="R848" s="197"/>
      <c r="S848" s="197"/>
      <c r="T848" s="197"/>
      <c r="U848" s="198"/>
      <c r="V848" s="257"/>
      <c r="W848" s="258"/>
      <c r="X848" s="200"/>
      <c r="Y848" s="43"/>
      <c r="Z848" s="199"/>
      <c r="AA848" s="199"/>
      <c r="AB848" s="199"/>
      <c r="AC848" s="199"/>
      <c r="AD848" s="199"/>
      <c r="AE848" s="43"/>
      <c r="AF848" s="199"/>
      <c r="AG848" s="196"/>
      <c r="AH848" s="201"/>
      <c r="AI848" s="201"/>
      <c r="AJ848" s="201"/>
      <c r="AK848" s="43"/>
      <c r="AL848" s="43"/>
      <c r="AM848" s="43"/>
      <c r="AN848" s="64"/>
      <c r="AO848" s="64"/>
      <c r="AP848" s="202"/>
      <c r="AQ848" s="202"/>
      <c r="AR848" s="64"/>
    </row>
    <row r="849" spans="1:44" ht="15.75" customHeight="1" x14ac:dyDescent="0.2">
      <c r="A849" s="43"/>
      <c r="B849" s="43"/>
      <c r="C849" s="43"/>
      <c r="D849" s="43"/>
      <c r="E849" s="43"/>
      <c r="F849" s="43"/>
      <c r="G849" s="194"/>
      <c r="H849" s="194"/>
      <c r="I849" s="194"/>
      <c r="J849" s="196"/>
      <c r="K849" s="196"/>
      <c r="L849" s="196"/>
      <c r="M849" s="196"/>
      <c r="N849" s="196"/>
      <c r="O849" s="197"/>
      <c r="P849" s="197"/>
      <c r="Q849" s="197"/>
      <c r="R849" s="197"/>
      <c r="S849" s="197"/>
      <c r="T849" s="197"/>
      <c r="U849" s="198"/>
      <c r="V849" s="257"/>
      <c r="W849" s="258"/>
      <c r="X849" s="200"/>
      <c r="Y849" s="43"/>
      <c r="Z849" s="199"/>
      <c r="AA849" s="199"/>
      <c r="AB849" s="199"/>
      <c r="AC849" s="199"/>
      <c r="AD849" s="199"/>
      <c r="AE849" s="43"/>
      <c r="AF849" s="199"/>
      <c r="AG849" s="196"/>
      <c r="AH849" s="201"/>
      <c r="AI849" s="201"/>
      <c r="AJ849" s="201"/>
      <c r="AK849" s="43"/>
      <c r="AL849" s="43"/>
      <c r="AM849" s="43"/>
      <c r="AN849" s="64"/>
      <c r="AO849" s="64"/>
      <c r="AP849" s="202"/>
      <c r="AQ849" s="202"/>
      <c r="AR849" s="64"/>
    </row>
    <row r="850" spans="1:44" ht="15.75" customHeight="1" x14ac:dyDescent="0.2">
      <c r="A850" s="43"/>
      <c r="B850" s="43"/>
      <c r="C850" s="43"/>
      <c r="D850" s="43"/>
      <c r="E850" s="43"/>
      <c r="F850" s="43"/>
      <c r="G850" s="194"/>
      <c r="H850" s="194"/>
      <c r="I850" s="194"/>
      <c r="J850" s="196"/>
      <c r="K850" s="196"/>
      <c r="L850" s="196"/>
      <c r="M850" s="196"/>
      <c r="N850" s="196"/>
      <c r="O850" s="197"/>
      <c r="P850" s="197"/>
      <c r="Q850" s="197"/>
      <c r="R850" s="197"/>
      <c r="S850" s="197"/>
      <c r="T850" s="197"/>
      <c r="U850" s="198"/>
      <c r="V850" s="257"/>
      <c r="W850" s="258"/>
      <c r="X850" s="200"/>
      <c r="Y850" s="43"/>
      <c r="Z850" s="199"/>
      <c r="AA850" s="199"/>
      <c r="AB850" s="199"/>
      <c r="AC850" s="199"/>
      <c r="AD850" s="199"/>
      <c r="AE850" s="43"/>
      <c r="AF850" s="199"/>
      <c r="AG850" s="196"/>
      <c r="AH850" s="201"/>
      <c r="AI850" s="201"/>
      <c r="AJ850" s="201"/>
      <c r="AK850" s="43"/>
      <c r="AL850" s="43"/>
      <c r="AM850" s="43"/>
      <c r="AN850" s="64"/>
      <c r="AO850" s="64"/>
      <c r="AP850" s="202"/>
      <c r="AQ850" s="202"/>
      <c r="AR850" s="64"/>
    </row>
    <row r="851" spans="1:44" ht="15.75" customHeight="1" x14ac:dyDescent="0.2">
      <c r="A851" s="43"/>
      <c r="B851" s="43"/>
      <c r="C851" s="43"/>
      <c r="D851" s="43"/>
      <c r="E851" s="43"/>
      <c r="F851" s="43"/>
      <c r="G851" s="194"/>
      <c r="H851" s="194"/>
      <c r="I851" s="194"/>
      <c r="J851" s="196"/>
      <c r="K851" s="196"/>
      <c r="L851" s="196"/>
      <c r="M851" s="196"/>
      <c r="N851" s="196"/>
      <c r="O851" s="197"/>
      <c r="P851" s="197"/>
      <c r="Q851" s="197"/>
      <c r="R851" s="197"/>
      <c r="S851" s="197"/>
      <c r="T851" s="197"/>
      <c r="U851" s="198"/>
      <c r="V851" s="257"/>
      <c r="W851" s="258"/>
      <c r="X851" s="200"/>
      <c r="Y851" s="43"/>
      <c r="Z851" s="199"/>
      <c r="AA851" s="199"/>
      <c r="AB851" s="199"/>
      <c r="AC851" s="199"/>
      <c r="AD851" s="199"/>
      <c r="AE851" s="43"/>
      <c r="AF851" s="199"/>
      <c r="AG851" s="196"/>
      <c r="AH851" s="201"/>
      <c r="AI851" s="201"/>
      <c r="AJ851" s="201"/>
      <c r="AK851" s="43"/>
      <c r="AL851" s="43"/>
      <c r="AM851" s="43"/>
      <c r="AN851" s="64"/>
      <c r="AO851" s="64"/>
      <c r="AP851" s="202"/>
      <c r="AQ851" s="202"/>
      <c r="AR851" s="64"/>
    </row>
    <row r="852" spans="1:44" ht="15.75" customHeight="1" x14ac:dyDescent="0.2">
      <c r="A852" s="43"/>
      <c r="B852" s="43"/>
      <c r="C852" s="43"/>
      <c r="D852" s="43"/>
      <c r="E852" s="43"/>
      <c r="F852" s="43"/>
      <c r="G852" s="194"/>
      <c r="H852" s="194"/>
      <c r="I852" s="194"/>
      <c r="J852" s="196"/>
      <c r="K852" s="196"/>
      <c r="L852" s="196"/>
      <c r="M852" s="196"/>
      <c r="N852" s="196"/>
      <c r="O852" s="197"/>
      <c r="P852" s="197"/>
      <c r="Q852" s="197"/>
      <c r="R852" s="197"/>
      <c r="S852" s="197"/>
      <c r="T852" s="197"/>
      <c r="U852" s="198"/>
      <c r="V852" s="257"/>
      <c r="W852" s="258"/>
      <c r="X852" s="200"/>
      <c r="Y852" s="43"/>
      <c r="Z852" s="199"/>
      <c r="AA852" s="199"/>
      <c r="AB852" s="199"/>
      <c r="AC852" s="199"/>
      <c r="AD852" s="199"/>
      <c r="AE852" s="43"/>
      <c r="AF852" s="199"/>
      <c r="AG852" s="196"/>
      <c r="AH852" s="201"/>
      <c r="AI852" s="201"/>
      <c r="AJ852" s="201"/>
      <c r="AK852" s="43"/>
      <c r="AL852" s="43"/>
      <c r="AM852" s="43"/>
      <c r="AN852" s="64"/>
      <c r="AO852" s="64"/>
      <c r="AP852" s="202"/>
      <c r="AQ852" s="202"/>
      <c r="AR852" s="64"/>
    </row>
    <row r="853" spans="1:44" ht="15.75" customHeight="1" x14ac:dyDescent="0.2">
      <c r="A853" s="43"/>
      <c r="B853" s="43"/>
      <c r="C853" s="43"/>
      <c r="D853" s="43"/>
      <c r="E853" s="43"/>
      <c r="F853" s="43"/>
      <c r="G853" s="194"/>
      <c r="H853" s="194"/>
      <c r="I853" s="194"/>
      <c r="J853" s="196"/>
      <c r="K853" s="196"/>
      <c r="L853" s="196"/>
      <c r="M853" s="196"/>
      <c r="N853" s="196"/>
      <c r="O853" s="197"/>
      <c r="P853" s="197"/>
      <c r="Q853" s="197"/>
      <c r="R853" s="197"/>
      <c r="S853" s="197"/>
      <c r="T853" s="197"/>
      <c r="U853" s="198"/>
      <c r="V853" s="257"/>
      <c r="W853" s="258"/>
      <c r="X853" s="200"/>
      <c r="Y853" s="43"/>
      <c r="Z853" s="199"/>
      <c r="AA853" s="199"/>
      <c r="AB853" s="199"/>
      <c r="AC853" s="199"/>
      <c r="AD853" s="199"/>
      <c r="AE853" s="43"/>
      <c r="AF853" s="199"/>
      <c r="AG853" s="196"/>
      <c r="AH853" s="201"/>
      <c r="AI853" s="201"/>
      <c r="AJ853" s="201"/>
      <c r="AK853" s="43"/>
      <c r="AL853" s="43"/>
      <c r="AM853" s="43"/>
      <c r="AN853" s="64"/>
      <c r="AO853" s="64"/>
      <c r="AP853" s="202"/>
      <c r="AQ853" s="202"/>
      <c r="AR853" s="64"/>
    </row>
    <row r="854" spans="1:44" ht="15.75" customHeight="1" x14ac:dyDescent="0.2">
      <c r="A854" s="43"/>
      <c r="B854" s="43"/>
      <c r="C854" s="43"/>
      <c r="D854" s="43"/>
      <c r="E854" s="43"/>
      <c r="F854" s="43"/>
      <c r="G854" s="194"/>
      <c r="H854" s="194"/>
      <c r="I854" s="194"/>
      <c r="J854" s="196"/>
      <c r="K854" s="196"/>
      <c r="L854" s="196"/>
      <c r="M854" s="196"/>
      <c r="N854" s="196"/>
      <c r="O854" s="197"/>
      <c r="P854" s="197"/>
      <c r="Q854" s="197"/>
      <c r="R854" s="197"/>
      <c r="S854" s="197"/>
      <c r="T854" s="197"/>
      <c r="U854" s="198"/>
      <c r="V854" s="257"/>
      <c r="W854" s="258"/>
      <c r="X854" s="200"/>
      <c r="Y854" s="43"/>
      <c r="Z854" s="199"/>
      <c r="AA854" s="199"/>
      <c r="AB854" s="199"/>
      <c r="AC854" s="199"/>
      <c r="AD854" s="199"/>
      <c r="AE854" s="43"/>
      <c r="AF854" s="199"/>
      <c r="AG854" s="196"/>
      <c r="AH854" s="201"/>
      <c r="AI854" s="201"/>
      <c r="AJ854" s="201"/>
      <c r="AK854" s="43"/>
      <c r="AL854" s="43"/>
      <c r="AM854" s="43"/>
      <c r="AN854" s="64"/>
      <c r="AO854" s="64"/>
      <c r="AP854" s="202"/>
      <c r="AQ854" s="202"/>
      <c r="AR854" s="64"/>
    </row>
    <row r="855" spans="1:44" ht="15.75" customHeight="1" x14ac:dyDescent="0.2">
      <c r="A855" s="43"/>
      <c r="B855" s="43"/>
      <c r="C855" s="43"/>
      <c r="D855" s="43"/>
      <c r="E855" s="43"/>
      <c r="F855" s="43"/>
      <c r="G855" s="194"/>
      <c r="H855" s="194"/>
      <c r="I855" s="194"/>
      <c r="J855" s="196"/>
      <c r="K855" s="196"/>
      <c r="L855" s="196"/>
      <c r="M855" s="196"/>
      <c r="N855" s="196"/>
      <c r="O855" s="197"/>
      <c r="P855" s="197"/>
      <c r="Q855" s="197"/>
      <c r="R855" s="197"/>
      <c r="S855" s="197"/>
      <c r="T855" s="197"/>
      <c r="U855" s="198"/>
      <c r="V855" s="257"/>
      <c r="W855" s="258"/>
      <c r="X855" s="200"/>
      <c r="Y855" s="43"/>
      <c r="Z855" s="199"/>
      <c r="AA855" s="199"/>
      <c r="AB855" s="199"/>
      <c r="AC855" s="199"/>
      <c r="AD855" s="199"/>
      <c r="AE855" s="43"/>
      <c r="AF855" s="199"/>
      <c r="AG855" s="196"/>
      <c r="AH855" s="201"/>
      <c r="AI855" s="201"/>
      <c r="AJ855" s="201"/>
      <c r="AK855" s="43"/>
      <c r="AL855" s="43"/>
      <c r="AM855" s="43"/>
      <c r="AN855" s="64"/>
      <c r="AO855" s="64"/>
      <c r="AP855" s="202"/>
      <c r="AQ855" s="202"/>
      <c r="AR855" s="64"/>
    </row>
    <row r="856" spans="1:44" ht="15.75" customHeight="1" x14ac:dyDescent="0.2">
      <c r="A856" s="43"/>
      <c r="B856" s="43"/>
      <c r="C856" s="43"/>
      <c r="D856" s="43"/>
      <c r="E856" s="43"/>
      <c r="F856" s="43"/>
      <c r="G856" s="194"/>
      <c r="H856" s="194"/>
      <c r="I856" s="194"/>
      <c r="J856" s="196"/>
      <c r="K856" s="196"/>
      <c r="L856" s="196"/>
      <c r="M856" s="196"/>
      <c r="N856" s="196"/>
      <c r="O856" s="197"/>
      <c r="P856" s="197"/>
      <c r="Q856" s="197"/>
      <c r="R856" s="197"/>
      <c r="S856" s="197"/>
      <c r="T856" s="197"/>
      <c r="U856" s="198"/>
      <c r="V856" s="257"/>
      <c r="W856" s="258"/>
      <c r="X856" s="200"/>
      <c r="Y856" s="43"/>
      <c r="Z856" s="199"/>
      <c r="AA856" s="199"/>
      <c r="AB856" s="199"/>
      <c r="AC856" s="199"/>
      <c r="AD856" s="199"/>
      <c r="AE856" s="43"/>
      <c r="AF856" s="199"/>
      <c r="AG856" s="196"/>
      <c r="AH856" s="201"/>
      <c r="AI856" s="201"/>
      <c r="AJ856" s="201"/>
      <c r="AK856" s="43"/>
      <c r="AL856" s="43"/>
      <c r="AM856" s="43"/>
      <c r="AN856" s="64"/>
      <c r="AO856" s="64"/>
      <c r="AP856" s="202"/>
      <c r="AQ856" s="202"/>
      <c r="AR856" s="64"/>
    </row>
    <row r="857" spans="1:44" ht="15.75" customHeight="1" x14ac:dyDescent="0.2">
      <c r="A857" s="43"/>
      <c r="B857" s="43"/>
      <c r="C857" s="43"/>
      <c r="D857" s="43"/>
      <c r="E857" s="43"/>
      <c r="F857" s="43"/>
      <c r="G857" s="194"/>
      <c r="H857" s="194"/>
      <c r="I857" s="194"/>
      <c r="J857" s="196"/>
      <c r="K857" s="196"/>
      <c r="L857" s="196"/>
      <c r="M857" s="196"/>
      <c r="N857" s="196"/>
      <c r="O857" s="197"/>
      <c r="P857" s="197"/>
      <c r="Q857" s="197"/>
      <c r="R857" s="197"/>
      <c r="S857" s="197"/>
      <c r="T857" s="197"/>
      <c r="U857" s="198"/>
      <c r="V857" s="257"/>
      <c r="W857" s="258"/>
      <c r="X857" s="200"/>
      <c r="Y857" s="43"/>
      <c r="Z857" s="199"/>
      <c r="AA857" s="199"/>
      <c r="AB857" s="199"/>
      <c r="AC857" s="199"/>
      <c r="AD857" s="199"/>
      <c r="AE857" s="43"/>
      <c r="AF857" s="199"/>
      <c r="AG857" s="196"/>
      <c r="AH857" s="201"/>
      <c r="AI857" s="201"/>
      <c r="AJ857" s="201"/>
      <c r="AK857" s="43"/>
      <c r="AL857" s="43"/>
      <c r="AM857" s="43"/>
      <c r="AN857" s="64"/>
      <c r="AO857" s="64"/>
      <c r="AP857" s="202"/>
      <c r="AQ857" s="202"/>
      <c r="AR857" s="64"/>
    </row>
    <row r="858" spans="1:44" ht="15.75" customHeight="1" x14ac:dyDescent="0.2">
      <c r="A858" s="43"/>
      <c r="B858" s="43"/>
      <c r="C858" s="43"/>
      <c r="D858" s="43"/>
      <c r="E858" s="43"/>
      <c r="F858" s="43"/>
      <c r="G858" s="194"/>
      <c r="H858" s="194"/>
      <c r="I858" s="194"/>
      <c r="J858" s="196"/>
      <c r="K858" s="196"/>
      <c r="L858" s="196"/>
      <c r="M858" s="196"/>
      <c r="N858" s="196"/>
      <c r="O858" s="197"/>
      <c r="P858" s="197"/>
      <c r="Q858" s="197"/>
      <c r="R858" s="197"/>
      <c r="S858" s="197"/>
      <c r="T858" s="197"/>
      <c r="U858" s="198"/>
      <c r="V858" s="257"/>
      <c r="W858" s="258"/>
      <c r="X858" s="200"/>
      <c r="Y858" s="43"/>
      <c r="Z858" s="199"/>
      <c r="AA858" s="199"/>
      <c r="AB858" s="199"/>
      <c r="AC858" s="199"/>
      <c r="AD858" s="199"/>
      <c r="AE858" s="43"/>
      <c r="AF858" s="199"/>
      <c r="AG858" s="196"/>
      <c r="AH858" s="201"/>
      <c r="AI858" s="201"/>
      <c r="AJ858" s="201"/>
      <c r="AK858" s="43"/>
      <c r="AL858" s="43"/>
      <c r="AM858" s="43"/>
      <c r="AN858" s="64"/>
      <c r="AO858" s="64"/>
      <c r="AP858" s="202"/>
      <c r="AQ858" s="202"/>
      <c r="AR858" s="64"/>
    </row>
    <row r="859" spans="1:44" ht="15.75" customHeight="1" x14ac:dyDescent="0.2">
      <c r="A859" s="43"/>
      <c r="B859" s="43"/>
      <c r="C859" s="43"/>
      <c r="D859" s="43"/>
      <c r="E859" s="43"/>
      <c r="F859" s="43"/>
      <c r="G859" s="194"/>
      <c r="H859" s="194"/>
      <c r="I859" s="194"/>
      <c r="J859" s="196"/>
      <c r="K859" s="196"/>
      <c r="L859" s="196"/>
      <c r="M859" s="196"/>
      <c r="N859" s="196"/>
      <c r="O859" s="197"/>
      <c r="P859" s="197"/>
      <c r="Q859" s="197"/>
      <c r="R859" s="197"/>
      <c r="S859" s="197"/>
      <c r="T859" s="197"/>
      <c r="U859" s="198"/>
      <c r="V859" s="257"/>
      <c r="W859" s="258"/>
      <c r="X859" s="200"/>
      <c r="Y859" s="43"/>
      <c r="Z859" s="199"/>
      <c r="AA859" s="199"/>
      <c r="AB859" s="199"/>
      <c r="AC859" s="199"/>
      <c r="AD859" s="199"/>
      <c r="AE859" s="43"/>
      <c r="AF859" s="199"/>
      <c r="AG859" s="196"/>
      <c r="AH859" s="201"/>
      <c r="AI859" s="201"/>
      <c r="AJ859" s="201"/>
      <c r="AK859" s="43"/>
      <c r="AL859" s="43"/>
      <c r="AM859" s="43"/>
      <c r="AN859" s="64"/>
      <c r="AO859" s="64"/>
      <c r="AP859" s="202"/>
      <c r="AQ859" s="202"/>
      <c r="AR859" s="64"/>
    </row>
    <row r="860" spans="1:44" ht="15.75" customHeight="1" x14ac:dyDescent="0.2">
      <c r="A860" s="43"/>
      <c r="B860" s="43"/>
      <c r="C860" s="43"/>
      <c r="D860" s="43"/>
      <c r="E860" s="43"/>
      <c r="F860" s="43"/>
      <c r="G860" s="194"/>
      <c r="H860" s="194"/>
      <c r="I860" s="194"/>
      <c r="J860" s="196"/>
      <c r="K860" s="196"/>
      <c r="L860" s="196"/>
      <c r="M860" s="196"/>
      <c r="N860" s="196"/>
      <c r="O860" s="197"/>
      <c r="P860" s="197"/>
      <c r="Q860" s="197"/>
      <c r="R860" s="197"/>
      <c r="S860" s="197"/>
      <c r="T860" s="197"/>
      <c r="U860" s="198"/>
      <c r="V860" s="257"/>
      <c r="W860" s="258"/>
      <c r="X860" s="200"/>
      <c r="Y860" s="43"/>
      <c r="Z860" s="199"/>
      <c r="AA860" s="199"/>
      <c r="AB860" s="199"/>
      <c r="AC860" s="199"/>
      <c r="AD860" s="199"/>
      <c r="AE860" s="43"/>
      <c r="AF860" s="199"/>
      <c r="AG860" s="196"/>
      <c r="AH860" s="201"/>
      <c r="AI860" s="201"/>
      <c r="AJ860" s="201"/>
      <c r="AK860" s="43"/>
      <c r="AL860" s="43"/>
      <c r="AM860" s="43"/>
      <c r="AN860" s="64"/>
      <c r="AO860" s="64"/>
      <c r="AP860" s="202"/>
      <c r="AQ860" s="202"/>
      <c r="AR860" s="64"/>
    </row>
    <row r="861" spans="1:44" ht="15.75" customHeight="1" x14ac:dyDescent="0.2">
      <c r="A861" s="43"/>
      <c r="B861" s="43"/>
      <c r="C861" s="43"/>
      <c r="D861" s="43"/>
      <c r="E861" s="43"/>
      <c r="F861" s="43"/>
      <c r="G861" s="194"/>
      <c r="H861" s="194"/>
      <c r="I861" s="194"/>
      <c r="J861" s="196"/>
      <c r="K861" s="196"/>
      <c r="L861" s="196"/>
      <c r="M861" s="196"/>
      <c r="N861" s="196"/>
      <c r="O861" s="197"/>
      <c r="P861" s="197"/>
      <c r="Q861" s="197"/>
      <c r="R861" s="197"/>
      <c r="S861" s="197"/>
      <c r="T861" s="197"/>
      <c r="U861" s="198"/>
      <c r="V861" s="257"/>
      <c r="W861" s="258"/>
      <c r="X861" s="200"/>
      <c r="Y861" s="43"/>
      <c r="Z861" s="199"/>
      <c r="AA861" s="199"/>
      <c r="AB861" s="199"/>
      <c r="AC861" s="199"/>
      <c r="AD861" s="199"/>
      <c r="AE861" s="43"/>
      <c r="AF861" s="199"/>
      <c r="AG861" s="196"/>
      <c r="AH861" s="201"/>
      <c r="AI861" s="201"/>
      <c r="AJ861" s="201"/>
      <c r="AK861" s="43"/>
      <c r="AL861" s="43"/>
      <c r="AM861" s="43"/>
      <c r="AN861" s="64"/>
      <c r="AO861" s="64"/>
      <c r="AP861" s="202"/>
      <c r="AQ861" s="202"/>
      <c r="AR861" s="64"/>
    </row>
    <row r="862" spans="1:44" ht="15.75" customHeight="1" x14ac:dyDescent="0.2">
      <c r="A862" s="43"/>
      <c r="B862" s="43"/>
      <c r="C862" s="43"/>
      <c r="D862" s="43"/>
      <c r="E862" s="43"/>
      <c r="F862" s="43"/>
      <c r="G862" s="194"/>
      <c r="H862" s="194"/>
      <c r="I862" s="194"/>
      <c r="J862" s="196"/>
      <c r="K862" s="196"/>
      <c r="L862" s="196"/>
      <c r="M862" s="196"/>
      <c r="N862" s="196"/>
      <c r="O862" s="197"/>
      <c r="P862" s="197"/>
      <c r="Q862" s="197"/>
      <c r="R862" s="197"/>
      <c r="S862" s="197"/>
      <c r="T862" s="197"/>
      <c r="U862" s="198"/>
      <c r="V862" s="257"/>
      <c r="W862" s="258"/>
      <c r="X862" s="200"/>
      <c r="Y862" s="43"/>
      <c r="Z862" s="199"/>
      <c r="AA862" s="199"/>
      <c r="AB862" s="199"/>
      <c r="AC862" s="199"/>
      <c r="AD862" s="199"/>
      <c r="AE862" s="43"/>
      <c r="AF862" s="199"/>
      <c r="AG862" s="196"/>
      <c r="AH862" s="201"/>
      <c r="AI862" s="201"/>
      <c r="AJ862" s="201"/>
      <c r="AK862" s="43"/>
      <c r="AL862" s="43"/>
      <c r="AM862" s="43"/>
      <c r="AN862" s="64"/>
      <c r="AO862" s="64"/>
      <c r="AP862" s="202"/>
      <c r="AQ862" s="202"/>
      <c r="AR862" s="64"/>
    </row>
    <row r="863" spans="1:44" ht="15.75" customHeight="1" x14ac:dyDescent="0.2">
      <c r="A863" s="43"/>
      <c r="B863" s="43"/>
      <c r="C863" s="43"/>
      <c r="D863" s="43"/>
      <c r="E863" s="43"/>
      <c r="F863" s="43"/>
      <c r="G863" s="194"/>
      <c r="H863" s="194"/>
      <c r="I863" s="194"/>
      <c r="J863" s="196"/>
      <c r="K863" s="196"/>
      <c r="L863" s="196"/>
      <c r="M863" s="196"/>
      <c r="N863" s="196"/>
      <c r="O863" s="197"/>
      <c r="P863" s="197"/>
      <c r="Q863" s="197"/>
      <c r="R863" s="197"/>
      <c r="S863" s="197"/>
      <c r="T863" s="197"/>
      <c r="U863" s="198"/>
      <c r="V863" s="257"/>
      <c r="W863" s="258"/>
      <c r="X863" s="200"/>
      <c r="Y863" s="43"/>
      <c r="Z863" s="199"/>
      <c r="AA863" s="199"/>
      <c r="AB863" s="199"/>
      <c r="AC863" s="199"/>
      <c r="AD863" s="199"/>
      <c r="AE863" s="43"/>
      <c r="AF863" s="199"/>
      <c r="AG863" s="196"/>
      <c r="AH863" s="201"/>
      <c r="AI863" s="201"/>
      <c r="AJ863" s="201"/>
      <c r="AK863" s="43"/>
      <c r="AL863" s="43"/>
      <c r="AM863" s="43"/>
      <c r="AN863" s="64"/>
      <c r="AO863" s="64"/>
      <c r="AP863" s="202"/>
      <c r="AQ863" s="202"/>
      <c r="AR863" s="64"/>
    </row>
    <row r="864" spans="1:44" ht="15.75" customHeight="1" x14ac:dyDescent="0.2">
      <c r="A864" s="43"/>
      <c r="B864" s="43"/>
      <c r="C864" s="43"/>
      <c r="D864" s="43"/>
      <c r="E864" s="43"/>
      <c r="F864" s="43"/>
      <c r="G864" s="194"/>
      <c r="H864" s="194"/>
      <c r="I864" s="194"/>
      <c r="J864" s="196"/>
      <c r="K864" s="196"/>
      <c r="L864" s="196"/>
      <c r="M864" s="196"/>
      <c r="N864" s="196"/>
      <c r="O864" s="197"/>
      <c r="P864" s="197"/>
      <c r="Q864" s="197"/>
      <c r="R864" s="197"/>
      <c r="S864" s="197"/>
      <c r="T864" s="197"/>
      <c r="U864" s="198"/>
      <c r="V864" s="257"/>
      <c r="W864" s="258"/>
      <c r="X864" s="200"/>
      <c r="Y864" s="43"/>
      <c r="Z864" s="199"/>
      <c r="AA864" s="199"/>
      <c r="AB864" s="199"/>
      <c r="AC864" s="199"/>
      <c r="AD864" s="199"/>
      <c r="AE864" s="43"/>
      <c r="AF864" s="199"/>
      <c r="AG864" s="196"/>
      <c r="AH864" s="201"/>
      <c r="AI864" s="201"/>
      <c r="AJ864" s="201"/>
      <c r="AK864" s="43"/>
      <c r="AL864" s="43"/>
      <c r="AM864" s="43"/>
      <c r="AN864" s="64"/>
      <c r="AO864" s="64"/>
      <c r="AP864" s="202"/>
      <c r="AQ864" s="202"/>
      <c r="AR864" s="64"/>
    </row>
    <row r="865" spans="1:44" ht="15.75" customHeight="1" x14ac:dyDescent="0.2">
      <c r="A865" s="43"/>
      <c r="B865" s="43"/>
      <c r="C865" s="43"/>
      <c r="D865" s="43"/>
      <c r="E865" s="43"/>
      <c r="F865" s="43"/>
      <c r="G865" s="194"/>
      <c r="H865" s="194"/>
      <c r="I865" s="194"/>
      <c r="J865" s="196"/>
      <c r="K865" s="196"/>
      <c r="L865" s="196"/>
      <c r="M865" s="196"/>
      <c r="N865" s="196"/>
      <c r="O865" s="197"/>
      <c r="P865" s="197"/>
      <c r="Q865" s="197"/>
      <c r="R865" s="197"/>
      <c r="S865" s="197"/>
      <c r="T865" s="197"/>
      <c r="U865" s="198"/>
      <c r="V865" s="257"/>
      <c r="W865" s="258"/>
      <c r="X865" s="200"/>
      <c r="Y865" s="43"/>
      <c r="Z865" s="199"/>
      <c r="AA865" s="199"/>
      <c r="AB865" s="199"/>
      <c r="AC865" s="199"/>
      <c r="AD865" s="199"/>
      <c r="AE865" s="43"/>
      <c r="AF865" s="199"/>
      <c r="AG865" s="196"/>
      <c r="AH865" s="201"/>
      <c r="AI865" s="201"/>
      <c r="AJ865" s="201"/>
      <c r="AK865" s="43"/>
      <c r="AL865" s="43"/>
      <c r="AM865" s="43"/>
      <c r="AN865" s="64"/>
      <c r="AO865" s="64"/>
      <c r="AP865" s="202"/>
      <c r="AQ865" s="202"/>
      <c r="AR865" s="64"/>
    </row>
    <row r="866" spans="1:44" ht="15.75" customHeight="1" x14ac:dyDescent="0.2">
      <c r="A866" s="43"/>
      <c r="B866" s="43"/>
      <c r="C866" s="43"/>
      <c r="D866" s="43"/>
      <c r="E866" s="43"/>
      <c r="F866" s="43"/>
      <c r="G866" s="194"/>
      <c r="H866" s="194"/>
      <c r="I866" s="194"/>
      <c r="J866" s="196"/>
      <c r="K866" s="196"/>
      <c r="L866" s="196"/>
      <c r="M866" s="196"/>
      <c r="N866" s="196"/>
      <c r="O866" s="197"/>
      <c r="P866" s="197"/>
      <c r="Q866" s="197"/>
      <c r="R866" s="197"/>
      <c r="S866" s="197"/>
      <c r="T866" s="197"/>
      <c r="U866" s="198"/>
      <c r="V866" s="257"/>
      <c r="W866" s="258"/>
      <c r="X866" s="200"/>
      <c r="Y866" s="43"/>
      <c r="Z866" s="199"/>
      <c r="AA866" s="199"/>
      <c r="AB866" s="199"/>
      <c r="AC866" s="199"/>
      <c r="AD866" s="199"/>
      <c r="AE866" s="43"/>
      <c r="AF866" s="199"/>
      <c r="AG866" s="196"/>
      <c r="AH866" s="201"/>
      <c r="AI866" s="201"/>
      <c r="AJ866" s="201"/>
      <c r="AK866" s="43"/>
      <c r="AL866" s="43"/>
      <c r="AM866" s="43"/>
      <c r="AN866" s="64"/>
      <c r="AO866" s="64"/>
      <c r="AP866" s="202"/>
      <c r="AQ866" s="202"/>
      <c r="AR866" s="64"/>
    </row>
    <row r="867" spans="1:44" ht="15.75" customHeight="1" x14ac:dyDescent="0.2">
      <c r="A867" s="43"/>
      <c r="B867" s="43"/>
      <c r="C867" s="43"/>
      <c r="D867" s="43"/>
      <c r="E867" s="43"/>
      <c r="F867" s="43"/>
      <c r="G867" s="194"/>
      <c r="H867" s="194"/>
      <c r="I867" s="194"/>
      <c r="J867" s="196"/>
      <c r="K867" s="196"/>
      <c r="L867" s="196"/>
      <c r="M867" s="196"/>
      <c r="N867" s="196"/>
      <c r="O867" s="197"/>
      <c r="P867" s="197"/>
      <c r="Q867" s="197"/>
      <c r="R867" s="197"/>
      <c r="S867" s="197"/>
      <c r="T867" s="197"/>
      <c r="U867" s="198"/>
      <c r="V867" s="257"/>
      <c r="W867" s="258"/>
      <c r="X867" s="200"/>
      <c r="Y867" s="43"/>
      <c r="Z867" s="199"/>
      <c r="AA867" s="199"/>
      <c r="AB867" s="199"/>
      <c r="AC867" s="199"/>
      <c r="AD867" s="199"/>
      <c r="AE867" s="43"/>
      <c r="AF867" s="199"/>
      <c r="AG867" s="196"/>
      <c r="AH867" s="201"/>
      <c r="AI867" s="201"/>
      <c r="AJ867" s="201"/>
      <c r="AK867" s="43"/>
      <c r="AL867" s="43"/>
      <c r="AM867" s="43"/>
      <c r="AN867" s="64"/>
      <c r="AO867" s="64"/>
      <c r="AP867" s="202"/>
      <c r="AQ867" s="202"/>
      <c r="AR867" s="64"/>
    </row>
    <row r="868" spans="1:44" ht="15.75" customHeight="1" x14ac:dyDescent="0.2">
      <c r="A868" s="43"/>
      <c r="B868" s="43"/>
      <c r="C868" s="43"/>
      <c r="D868" s="43"/>
      <c r="E868" s="43"/>
      <c r="F868" s="43"/>
      <c r="G868" s="194"/>
      <c r="H868" s="194"/>
      <c r="I868" s="194"/>
      <c r="J868" s="196"/>
      <c r="K868" s="196"/>
      <c r="L868" s="196"/>
      <c r="M868" s="196"/>
      <c r="N868" s="196"/>
      <c r="O868" s="197"/>
      <c r="P868" s="197"/>
      <c r="Q868" s="197"/>
      <c r="R868" s="197"/>
      <c r="S868" s="197"/>
      <c r="T868" s="197"/>
      <c r="U868" s="198"/>
      <c r="V868" s="257"/>
      <c r="W868" s="258"/>
      <c r="X868" s="200"/>
      <c r="Y868" s="43"/>
      <c r="Z868" s="199"/>
      <c r="AA868" s="199"/>
      <c r="AB868" s="199"/>
      <c r="AC868" s="199"/>
      <c r="AD868" s="199"/>
      <c r="AE868" s="43"/>
      <c r="AF868" s="199"/>
      <c r="AG868" s="196"/>
      <c r="AH868" s="201"/>
      <c r="AI868" s="201"/>
      <c r="AJ868" s="201"/>
      <c r="AK868" s="43"/>
      <c r="AL868" s="43"/>
      <c r="AM868" s="43"/>
      <c r="AN868" s="64"/>
      <c r="AO868" s="64"/>
      <c r="AP868" s="202"/>
      <c r="AQ868" s="202"/>
      <c r="AR868" s="64"/>
    </row>
    <row r="869" spans="1:44" ht="15.75" customHeight="1" x14ac:dyDescent="0.2">
      <c r="A869" s="43"/>
      <c r="B869" s="43"/>
      <c r="C869" s="43"/>
      <c r="D869" s="43"/>
      <c r="E869" s="43"/>
      <c r="F869" s="43"/>
      <c r="G869" s="194"/>
      <c r="H869" s="194"/>
      <c r="I869" s="194"/>
      <c r="J869" s="196"/>
      <c r="K869" s="196"/>
      <c r="L869" s="196"/>
      <c r="M869" s="196"/>
      <c r="N869" s="196"/>
      <c r="O869" s="197"/>
      <c r="P869" s="197"/>
      <c r="Q869" s="197"/>
      <c r="R869" s="197"/>
      <c r="S869" s="197"/>
      <c r="T869" s="197"/>
      <c r="U869" s="198"/>
      <c r="V869" s="257"/>
      <c r="W869" s="258"/>
      <c r="X869" s="200"/>
      <c r="Y869" s="43"/>
      <c r="Z869" s="199"/>
      <c r="AA869" s="199"/>
      <c r="AB869" s="199"/>
      <c r="AC869" s="199"/>
      <c r="AD869" s="199"/>
      <c r="AE869" s="43"/>
      <c r="AF869" s="199"/>
      <c r="AG869" s="196"/>
      <c r="AH869" s="201"/>
      <c r="AI869" s="201"/>
      <c r="AJ869" s="201"/>
      <c r="AK869" s="43"/>
      <c r="AL869" s="43"/>
      <c r="AM869" s="43"/>
      <c r="AN869" s="64"/>
      <c r="AO869" s="64"/>
      <c r="AP869" s="202"/>
      <c r="AQ869" s="202"/>
      <c r="AR869" s="64"/>
    </row>
    <row r="870" spans="1:44" ht="15.75" customHeight="1" x14ac:dyDescent="0.2">
      <c r="A870" s="43"/>
      <c r="B870" s="43"/>
      <c r="C870" s="43"/>
      <c r="D870" s="43"/>
      <c r="E870" s="43"/>
      <c r="F870" s="43"/>
      <c r="G870" s="194"/>
      <c r="H870" s="194"/>
      <c r="I870" s="194"/>
      <c r="J870" s="196"/>
      <c r="K870" s="196"/>
      <c r="L870" s="196"/>
      <c r="M870" s="196"/>
      <c r="N870" s="196"/>
      <c r="O870" s="197"/>
      <c r="P870" s="197"/>
      <c r="Q870" s="197"/>
      <c r="R870" s="197"/>
      <c r="S870" s="197"/>
      <c r="T870" s="197"/>
      <c r="U870" s="198"/>
      <c r="V870" s="257"/>
      <c r="W870" s="258"/>
      <c r="X870" s="200"/>
      <c r="Y870" s="43"/>
      <c r="Z870" s="199"/>
      <c r="AA870" s="199"/>
      <c r="AB870" s="199"/>
      <c r="AC870" s="199"/>
      <c r="AD870" s="199"/>
      <c r="AE870" s="43"/>
      <c r="AF870" s="199"/>
      <c r="AG870" s="196"/>
      <c r="AH870" s="201"/>
      <c r="AI870" s="201"/>
      <c r="AJ870" s="201"/>
      <c r="AK870" s="43"/>
      <c r="AL870" s="43"/>
      <c r="AM870" s="43"/>
      <c r="AN870" s="64"/>
      <c r="AO870" s="64"/>
      <c r="AP870" s="202"/>
      <c r="AQ870" s="202"/>
      <c r="AR870" s="64"/>
    </row>
    <row r="871" spans="1:44" ht="15.75" customHeight="1" x14ac:dyDescent="0.2">
      <c r="A871" s="43"/>
      <c r="B871" s="43"/>
      <c r="C871" s="43"/>
      <c r="D871" s="43"/>
      <c r="E871" s="43"/>
      <c r="F871" s="43"/>
      <c r="G871" s="194"/>
      <c r="H871" s="194"/>
      <c r="I871" s="194"/>
      <c r="J871" s="196"/>
      <c r="K871" s="196"/>
      <c r="L871" s="196"/>
      <c r="M871" s="196"/>
      <c r="N871" s="196"/>
      <c r="O871" s="197"/>
      <c r="P871" s="197"/>
      <c r="Q871" s="197"/>
      <c r="R871" s="197"/>
      <c r="S871" s="197"/>
      <c r="T871" s="197"/>
      <c r="U871" s="198"/>
      <c r="V871" s="257"/>
      <c r="W871" s="258"/>
      <c r="X871" s="200"/>
      <c r="Y871" s="43"/>
      <c r="Z871" s="199"/>
      <c r="AA871" s="199"/>
      <c r="AB871" s="199"/>
      <c r="AC871" s="199"/>
      <c r="AD871" s="199"/>
      <c r="AE871" s="43"/>
      <c r="AF871" s="199"/>
      <c r="AG871" s="196"/>
      <c r="AH871" s="201"/>
      <c r="AI871" s="201"/>
      <c r="AJ871" s="201"/>
      <c r="AK871" s="43"/>
      <c r="AL871" s="43"/>
      <c r="AM871" s="43"/>
      <c r="AN871" s="64"/>
      <c r="AO871" s="64"/>
      <c r="AP871" s="202"/>
      <c r="AQ871" s="202"/>
      <c r="AR871" s="64"/>
    </row>
    <row r="872" spans="1:44" ht="15.75" customHeight="1" x14ac:dyDescent="0.2">
      <c r="A872" s="43"/>
      <c r="B872" s="43"/>
      <c r="C872" s="43"/>
      <c r="D872" s="43"/>
      <c r="E872" s="43"/>
      <c r="F872" s="43"/>
      <c r="G872" s="194"/>
      <c r="H872" s="194"/>
      <c r="I872" s="194"/>
      <c r="J872" s="196"/>
      <c r="K872" s="196"/>
      <c r="L872" s="196"/>
      <c r="M872" s="196"/>
      <c r="N872" s="196"/>
      <c r="O872" s="197"/>
      <c r="P872" s="197"/>
      <c r="Q872" s="197"/>
      <c r="R872" s="197"/>
      <c r="S872" s="197"/>
      <c r="T872" s="197"/>
      <c r="U872" s="198"/>
      <c r="V872" s="257"/>
      <c r="W872" s="258"/>
      <c r="X872" s="200"/>
      <c r="Y872" s="43"/>
      <c r="Z872" s="199"/>
      <c r="AA872" s="199"/>
      <c r="AB872" s="199"/>
      <c r="AC872" s="199"/>
      <c r="AD872" s="199"/>
      <c r="AE872" s="43"/>
      <c r="AF872" s="199"/>
      <c r="AG872" s="196"/>
      <c r="AH872" s="201"/>
      <c r="AI872" s="201"/>
      <c r="AJ872" s="201"/>
      <c r="AK872" s="43"/>
      <c r="AL872" s="43"/>
      <c r="AM872" s="43"/>
      <c r="AN872" s="64"/>
      <c r="AO872" s="64"/>
      <c r="AP872" s="202"/>
      <c r="AQ872" s="202"/>
      <c r="AR872" s="64"/>
    </row>
    <row r="873" spans="1:44" ht="15.75" customHeight="1" x14ac:dyDescent="0.2">
      <c r="A873" s="43"/>
      <c r="B873" s="43"/>
      <c r="C873" s="43"/>
      <c r="D873" s="43"/>
      <c r="E873" s="43"/>
      <c r="F873" s="43"/>
      <c r="G873" s="194"/>
      <c r="H873" s="194"/>
      <c r="I873" s="194"/>
      <c r="J873" s="196"/>
      <c r="K873" s="196"/>
      <c r="L873" s="196"/>
      <c r="M873" s="196"/>
      <c r="N873" s="196"/>
      <c r="O873" s="197"/>
      <c r="P873" s="197"/>
      <c r="Q873" s="197"/>
      <c r="R873" s="197"/>
      <c r="S873" s="197"/>
      <c r="T873" s="197"/>
      <c r="U873" s="198"/>
      <c r="V873" s="257"/>
      <c r="W873" s="258"/>
      <c r="X873" s="200"/>
      <c r="Y873" s="43"/>
      <c r="Z873" s="199"/>
      <c r="AA873" s="199"/>
      <c r="AB873" s="199"/>
      <c r="AC873" s="199"/>
      <c r="AD873" s="199"/>
      <c r="AE873" s="43"/>
      <c r="AF873" s="199"/>
      <c r="AG873" s="196"/>
      <c r="AH873" s="201"/>
      <c r="AI873" s="201"/>
      <c r="AJ873" s="201"/>
      <c r="AK873" s="43"/>
      <c r="AL873" s="43"/>
      <c r="AM873" s="43"/>
      <c r="AN873" s="64"/>
      <c r="AO873" s="64"/>
      <c r="AP873" s="202"/>
      <c r="AQ873" s="202"/>
      <c r="AR873" s="64"/>
    </row>
    <row r="874" spans="1:44" ht="15.75" customHeight="1" x14ac:dyDescent="0.2">
      <c r="A874" s="43"/>
      <c r="B874" s="43"/>
      <c r="C874" s="43"/>
      <c r="D874" s="43"/>
      <c r="E874" s="43"/>
      <c r="F874" s="43"/>
      <c r="G874" s="194"/>
      <c r="H874" s="194"/>
      <c r="I874" s="194"/>
      <c r="J874" s="196"/>
      <c r="K874" s="196"/>
      <c r="L874" s="196"/>
      <c r="M874" s="196"/>
      <c r="N874" s="196"/>
      <c r="O874" s="197"/>
      <c r="P874" s="197"/>
      <c r="Q874" s="197"/>
      <c r="R874" s="197"/>
      <c r="S874" s="197"/>
      <c r="T874" s="197"/>
      <c r="U874" s="198"/>
      <c r="V874" s="257"/>
      <c r="W874" s="258"/>
      <c r="X874" s="200"/>
      <c r="Y874" s="43"/>
      <c r="Z874" s="199"/>
      <c r="AA874" s="199"/>
      <c r="AB874" s="199"/>
      <c r="AC874" s="199"/>
      <c r="AD874" s="199"/>
      <c r="AE874" s="43"/>
      <c r="AF874" s="199"/>
      <c r="AG874" s="196"/>
      <c r="AH874" s="201"/>
      <c r="AI874" s="201"/>
      <c r="AJ874" s="201"/>
      <c r="AK874" s="43"/>
      <c r="AL874" s="43"/>
      <c r="AM874" s="43"/>
      <c r="AN874" s="64"/>
      <c r="AO874" s="64"/>
      <c r="AP874" s="202"/>
      <c r="AQ874" s="202"/>
      <c r="AR874" s="64"/>
    </row>
    <row r="875" spans="1:44" ht="15.75" customHeight="1" x14ac:dyDescent="0.2">
      <c r="A875" s="43"/>
      <c r="B875" s="43"/>
      <c r="C875" s="43"/>
      <c r="D875" s="43"/>
      <c r="E875" s="43"/>
      <c r="F875" s="43"/>
      <c r="G875" s="194"/>
      <c r="H875" s="194"/>
      <c r="I875" s="194"/>
      <c r="J875" s="196"/>
      <c r="K875" s="196"/>
      <c r="L875" s="196"/>
      <c r="M875" s="196"/>
      <c r="N875" s="196"/>
      <c r="O875" s="197"/>
      <c r="P875" s="197"/>
      <c r="Q875" s="197"/>
      <c r="R875" s="197"/>
      <c r="S875" s="197"/>
      <c r="T875" s="197"/>
      <c r="U875" s="198"/>
      <c r="V875" s="257"/>
      <c r="W875" s="258"/>
      <c r="X875" s="200"/>
      <c r="Y875" s="43"/>
      <c r="Z875" s="199"/>
      <c r="AA875" s="199"/>
      <c r="AB875" s="199"/>
      <c r="AC875" s="199"/>
      <c r="AD875" s="199"/>
      <c r="AE875" s="43"/>
      <c r="AF875" s="199"/>
      <c r="AG875" s="196"/>
      <c r="AH875" s="201"/>
      <c r="AI875" s="201"/>
      <c r="AJ875" s="201"/>
      <c r="AK875" s="43"/>
      <c r="AL875" s="43"/>
      <c r="AM875" s="43"/>
      <c r="AN875" s="64"/>
      <c r="AO875" s="64"/>
      <c r="AP875" s="202"/>
      <c r="AQ875" s="202"/>
      <c r="AR875" s="64"/>
    </row>
    <row r="876" spans="1:44" ht="15.75" customHeight="1" x14ac:dyDescent="0.2">
      <c r="A876" s="43"/>
      <c r="B876" s="43"/>
      <c r="C876" s="43"/>
      <c r="D876" s="43"/>
      <c r="E876" s="43"/>
      <c r="F876" s="43"/>
      <c r="G876" s="194"/>
      <c r="H876" s="194"/>
      <c r="I876" s="194"/>
      <c r="J876" s="196"/>
      <c r="K876" s="196"/>
      <c r="L876" s="196"/>
      <c r="M876" s="196"/>
      <c r="N876" s="196"/>
      <c r="O876" s="197"/>
      <c r="P876" s="197"/>
      <c r="Q876" s="197"/>
      <c r="R876" s="197"/>
      <c r="S876" s="197"/>
      <c r="T876" s="197"/>
      <c r="U876" s="198"/>
      <c r="V876" s="257"/>
      <c r="W876" s="258"/>
      <c r="X876" s="200"/>
      <c r="Y876" s="43"/>
      <c r="Z876" s="199"/>
      <c r="AA876" s="199"/>
      <c r="AB876" s="199"/>
      <c r="AC876" s="199"/>
      <c r="AD876" s="199"/>
      <c r="AE876" s="43"/>
      <c r="AF876" s="199"/>
      <c r="AG876" s="196"/>
      <c r="AH876" s="201"/>
      <c r="AI876" s="201"/>
      <c r="AJ876" s="201"/>
      <c r="AK876" s="43"/>
      <c r="AL876" s="43"/>
      <c r="AM876" s="43"/>
      <c r="AN876" s="64"/>
      <c r="AO876" s="64"/>
      <c r="AP876" s="202"/>
      <c r="AQ876" s="202"/>
      <c r="AR876" s="64"/>
    </row>
    <row r="877" spans="1:44" ht="15.75" customHeight="1" x14ac:dyDescent="0.2">
      <c r="A877" s="43"/>
      <c r="B877" s="43"/>
      <c r="C877" s="43"/>
      <c r="D877" s="43"/>
      <c r="E877" s="43"/>
      <c r="F877" s="43"/>
      <c r="G877" s="194"/>
      <c r="H877" s="194"/>
      <c r="I877" s="194"/>
      <c r="J877" s="196"/>
      <c r="K877" s="196"/>
      <c r="L877" s="196"/>
      <c r="M877" s="196"/>
      <c r="N877" s="196"/>
      <c r="O877" s="197"/>
      <c r="P877" s="197"/>
      <c r="Q877" s="197"/>
      <c r="R877" s="197"/>
      <c r="S877" s="197"/>
      <c r="T877" s="197"/>
      <c r="U877" s="198"/>
      <c r="V877" s="257"/>
      <c r="W877" s="258"/>
      <c r="X877" s="200"/>
      <c r="Y877" s="43"/>
      <c r="Z877" s="199"/>
      <c r="AA877" s="199"/>
      <c r="AB877" s="199"/>
      <c r="AC877" s="199"/>
      <c r="AD877" s="199"/>
      <c r="AE877" s="43"/>
      <c r="AF877" s="199"/>
      <c r="AG877" s="196"/>
      <c r="AH877" s="201"/>
      <c r="AI877" s="201"/>
      <c r="AJ877" s="201"/>
      <c r="AK877" s="43"/>
      <c r="AL877" s="43"/>
      <c r="AM877" s="43"/>
      <c r="AN877" s="64"/>
      <c r="AO877" s="64"/>
      <c r="AP877" s="202"/>
      <c r="AQ877" s="202"/>
      <c r="AR877" s="64"/>
    </row>
    <row r="878" spans="1:44" ht="15.75" customHeight="1" x14ac:dyDescent="0.2">
      <c r="A878" s="43"/>
      <c r="B878" s="43"/>
      <c r="C878" s="43"/>
      <c r="D878" s="43"/>
      <c r="E878" s="43"/>
      <c r="F878" s="43"/>
      <c r="G878" s="194"/>
      <c r="H878" s="194"/>
      <c r="I878" s="194"/>
      <c r="J878" s="196"/>
      <c r="K878" s="196"/>
      <c r="L878" s="196"/>
      <c r="M878" s="196"/>
      <c r="N878" s="196"/>
      <c r="O878" s="197"/>
      <c r="P878" s="197"/>
      <c r="Q878" s="197"/>
      <c r="R878" s="197"/>
      <c r="S878" s="197"/>
      <c r="T878" s="197"/>
      <c r="U878" s="198"/>
      <c r="V878" s="257"/>
      <c r="W878" s="258"/>
      <c r="X878" s="200"/>
      <c r="Y878" s="43"/>
      <c r="Z878" s="199"/>
      <c r="AA878" s="199"/>
      <c r="AB878" s="199"/>
      <c r="AC878" s="199"/>
      <c r="AD878" s="199"/>
      <c r="AE878" s="43"/>
      <c r="AF878" s="199"/>
      <c r="AG878" s="196"/>
      <c r="AH878" s="201"/>
      <c r="AI878" s="201"/>
      <c r="AJ878" s="201"/>
      <c r="AK878" s="43"/>
      <c r="AL878" s="43"/>
      <c r="AM878" s="43"/>
      <c r="AN878" s="64"/>
      <c r="AO878" s="64"/>
      <c r="AP878" s="202"/>
      <c r="AQ878" s="202"/>
      <c r="AR878" s="64"/>
    </row>
    <row r="879" spans="1:44" ht="15.75" customHeight="1" x14ac:dyDescent="0.2">
      <c r="A879" s="43"/>
      <c r="B879" s="43"/>
      <c r="C879" s="43"/>
      <c r="D879" s="43"/>
      <c r="E879" s="43"/>
      <c r="F879" s="43"/>
      <c r="G879" s="194"/>
      <c r="H879" s="194"/>
      <c r="I879" s="194"/>
      <c r="J879" s="196"/>
      <c r="K879" s="196"/>
      <c r="L879" s="196"/>
      <c r="M879" s="196"/>
      <c r="N879" s="196"/>
      <c r="O879" s="197"/>
      <c r="P879" s="197"/>
      <c r="Q879" s="197"/>
      <c r="R879" s="197"/>
      <c r="S879" s="197"/>
      <c r="T879" s="197"/>
      <c r="U879" s="198"/>
      <c r="V879" s="257"/>
      <c r="W879" s="258"/>
      <c r="X879" s="200"/>
      <c r="Y879" s="43"/>
      <c r="Z879" s="199"/>
      <c r="AA879" s="199"/>
      <c r="AB879" s="199"/>
      <c r="AC879" s="199"/>
      <c r="AD879" s="199"/>
      <c r="AE879" s="43"/>
      <c r="AF879" s="199"/>
      <c r="AG879" s="196"/>
      <c r="AH879" s="201"/>
      <c r="AI879" s="201"/>
      <c r="AJ879" s="201"/>
      <c r="AK879" s="43"/>
      <c r="AL879" s="43"/>
      <c r="AM879" s="43"/>
      <c r="AN879" s="64"/>
      <c r="AO879" s="64"/>
      <c r="AP879" s="202"/>
      <c r="AQ879" s="202"/>
      <c r="AR879" s="64"/>
    </row>
    <row r="880" spans="1:44" ht="15.75" customHeight="1" x14ac:dyDescent="0.2">
      <c r="A880" s="43"/>
      <c r="B880" s="43"/>
      <c r="C880" s="43"/>
      <c r="D880" s="43"/>
      <c r="E880" s="43"/>
      <c r="F880" s="43"/>
      <c r="G880" s="194"/>
      <c r="H880" s="194"/>
      <c r="I880" s="194"/>
      <c r="J880" s="196"/>
      <c r="K880" s="196"/>
      <c r="L880" s="196"/>
      <c r="M880" s="196"/>
      <c r="N880" s="196"/>
      <c r="O880" s="197"/>
      <c r="P880" s="197"/>
      <c r="Q880" s="197"/>
      <c r="R880" s="197"/>
      <c r="S880" s="197"/>
      <c r="T880" s="197"/>
      <c r="U880" s="198"/>
      <c r="V880" s="257"/>
      <c r="W880" s="258"/>
      <c r="X880" s="200"/>
      <c r="Y880" s="43"/>
      <c r="Z880" s="199"/>
      <c r="AA880" s="199"/>
      <c r="AB880" s="199"/>
      <c r="AC880" s="199"/>
      <c r="AD880" s="199"/>
      <c r="AE880" s="43"/>
      <c r="AF880" s="199"/>
      <c r="AG880" s="196"/>
      <c r="AH880" s="201"/>
      <c r="AI880" s="201"/>
      <c r="AJ880" s="201"/>
      <c r="AK880" s="43"/>
      <c r="AL880" s="43"/>
      <c r="AM880" s="43"/>
      <c r="AN880" s="64"/>
      <c r="AO880" s="64"/>
      <c r="AP880" s="202"/>
      <c r="AQ880" s="202"/>
      <c r="AR880" s="64"/>
    </row>
    <row r="881" spans="1:44" ht="15.75" customHeight="1" x14ac:dyDescent="0.2">
      <c r="A881" s="43"/>
      <c r="B881" s="43"/>
      <c r="C881" s="43"/>
      <c r="D881" s="43"/>
      <c r="E881" s="43"/>
      <c r="F881" s="43"/>
      <c r="G881" s="194"/>
      <c r="H881" s="194"/>
      <c r="I881" s="194"/>
      <c r="J881" s="196"/>
      <c r="K881" s="196"/>
      <c r="L881" s="196"/>
      <c r="M881" s="196"/>
      <c r="N881" s="196"/>
      <c r="O881" s="197"/>
      <c r="P881" s="197"/>
      <c r="Q881" s="197"/>
      <c r="R881" s="197"/>
      <c r="S881" s="197"/>
      <c r="T881" s="197"/>
      <c r="U881" s="198"/>
      <c r="V881" s="257"/>
      <c r="W881" s="258"/>
      <c r="X881" s="200"/>
      <c r="Y881" s="43"/>
      <c r="Z881" s="199"/>
      <c r="AA881" s="199"/>
      <c r="AB881" s="199"/>
      <c r="AC881" s="199"/>
      <c r="AD881" s="199"/>
      <c r="AE881" s="43"/>
      <c r="AF881" s="199"/>
      <c r="AG881" s="196"/>
      <c r="AH881" s="201"/>
      <c r="AI881" s="201"/>
      <c r="AJ881" s="201"/>
      <c r="AK881" s="43"/>
      <c r="AL881" s="43"/>
      <c r="AM881" s="43"/>
      <c r="AN881" s="64"/>
      <c r="AO881" s="64"/>
      <c r="AP881" s="202"/>
      <c r="AQ881" s="202"/>
      <c r="AR881" s="64"/>
    </row>
    <row r="882" spans="1:44" ht="15.75" customHeight="1" x14ac:dyDescent="0.2">
      <c r="A882" s="43"/>
      <c r="B882" s="43"/>
      <c r="C882" s="43"/>
      <c r="D882" s="43"/>
      <c r="E882" s="43"/>
      <c r="F882" s="43"/>
      <c r="G882" s="194"/>
      <c r="H882" s="194"/>
      <c r="I882" s="194"/>
      <c r="J882" s="196"/>
      <c r="K882" s="196"/>
      <c r="L882" s="196"/>
      <c r="M882" s="196"/>
      <c r="N882" s="196"/>
      <c r="O882" s="197"/>
      <c r="P882" s="197"/>
      <c r="Q882" s="197"/>
      <c r="R882" s="197"/>
      <c r="S882" s="197"/>
      <c r="T882" s="197"/>
      <c r="U882" s="198"/>
      <c r="V882" s="257"/>
      <c r="W882" s="258"/>
      <c r="X882" s="200"/>
      <c r="Y882" s="43"/>
      <c r="Z882" s="199"/>
      <c r="AA882" s="199"/>
      <c r="AB882" s="199"/>
      <c r="AC882" s="199"/>
      <c r="AD882" s="199"/>
      <c r="AE882" s="43"/>
      <c r="AF882" s="199"/>
      <c r="AG882" s="196"/>
      <c r="AH882" s="201"/>
      <c r="AI882" s="201"/>
      <c r="AJ882" s="201"/>
      <c r="AK882" s="43"/>
      <c r="AL882" s="43"/>
      <c r="AM882" s="43"/>
      <c r="AN882" s="64"/>
      <c r="AO882" s="64"/>
      <c r="AP882" s="202"/>
      <c r="AQ882" s="202"/>
      <c r="AR882" s="64"/>
    </row>
    <row r="883" spans="1:44" ht="15.75" customHeight="1" x14ac:dyDescent="0.2">
      <c r="A883" s="43"/>
      <c r="B883" s="43"/>
      <c r="C883" s="43"/>
      <c r="D883" s="43"/>
      <c r="E883" s="43"/>
      <c r="F883" s="43"/>
      <c r="G883" s="194"/>
      <c r="H883" s="194"/>
      <c r="I883" s="194"/>
      <c r="J883" s="196"/>
      <c r="K883" s="196"/>
      <c r="L883" s="196"/>
      <c r="M883" s="196"/>
      <c r="N883" s="196"/>
      <c r="O883" s="197"/>
      <c r="P883" s="197"/>
      <c r="Q883" s="197"/>
      <c r="R883" s="197"/>
      <c r="S883" s="197"/>
      <c r="T883" s="197"/>
      <c r="U883" s="198"/>
      <c r="V883" s="257"/>
      <c r="W883" s="258"/>
      <c r="X883" s="200"/>
      <c r="Y883" s="43"/>
      <c r="Z883" s="199"/>
      <c r="AA883" s="199"/>
      <c r="AB883" s="199"/>
      <c r="AC883" s="199"/>
      <c r="AD883" s="199"/>
      <c r="AE883" s="43"/>
      <c r="AF883" s="199"/>
      <c r="AG883" s="196"/>
      <c r="AH883" s="201"/>
      <c r="AI883" s="201"/>
      <c r="AJ883" s="201"/>
      <c r="AK883" s="43"/>
      <c r="AL883" s="43"/>
      <c r="AM883" s="43"/>
      <c r="AN883" s="64"/>
      <c r="AO883" s="64"/>
      <c r="AP883" s="202"/>
      <c r="AQ883" s="202"/>
      <c r="AR883" s="64"/>
    </row>
    <row r="884" spans="1:44" ht="15.75" customHeight="1" x14ac:dyDescent="0.2">
      <c r="A884" s="43"/>
      <c r="B884" s="43"/>
      <c r="C884" s="43"/>
      <c r="D884" s="43"/>
      <c r="E884" s="43"/>
      <c r="F884" s="43"/>
      <c r="G884" s="194"/>
      <c r="H884" s="194"/>
      <c r="I884" s="194"/>
      <c r="J884" s="196"/>
      <c r="K884" s="196"/>
      <c r="L884" s="196"/>
      <c r="M884" s="196"/>
      <c r="N884" s="196"/>
      <c r="O884" s="197"/>
      <c r="P884" s="197"/>
      <c r="Q884" s="197"/>
      <c r="R884" s="197"/>
      <c r="S884" s="197"/>
      <c r="T884" s="197"/>
      <c r="U884" s="198"/>
      <c r="V884" s="257"/>
      <c r="W884" s="258"/>
      <c r="X884" s="200"/>
      <c r="Y884" s="43"/>
      <c r="Z884" s="199"/>
      <c r="AA884" s="199"/>
      <c r="AB884" s="199"/>
      <c r="AC884" s="199"/>
      <c r="AD884" s="199"/>
      <c r="AE884" s="43"/>
      <c r="AF884" s="199"/>
      <c r="AG884" s="196"/>
      <c r="AH884" s="201"/>
      <c r="AI884" s="201"/>
      <c r="AJ884" s="201"/>
      <c r="AK884" s="43"/>
      <c r="AL884" s="43"/>
      <c r="AM884" s="43"/>
      <c r="AN884" s="64"/>
      <c r="AO884" s="64"/>
      <c r="AP884" s="202"/>
      <c r="AQ884" s="202"/>
      <c r="AR884" s="64"/>
    </row>
    <row r="885" spans="1:44" ht="15.75" customHeight="1" x14ac:dyDescent="0.2">
      <c r="A885" s="43"/>
      <c r="B885" s="43"/>
      <c r="C885" s="43"/>
      <c r="D885" s="43"/>
      <c r="E885" s="43"/>
      <c r="F885" s="43"/>
      <c r="G885" s="194"/>
      <c r="H885" s="194"/>
      <c r="I885" s="194"/>
      <c r="J885" s="196"/>
      <c r="K885" s="196"/>
      <c r="L885" s="196"/>
      <c r="M885" s="196"/>
      <c r="N885" s="196"/>
      <c r="O885" s="197"/>
      <c r="P885" s="197"/>
      <c r="Q885" s="197"/>
      <c r="R885" s="197"/>
      <c r="S885" s="197"/>
      <c r="T885" s="197"/>
      <c r="U885" s="198"/>
      <c r="V885" s="257"/>
      <c r="W885" s="258"/>
      <c r="X885" s="200"/>
      <c r="Y885" s="43"/>
      <c r="Z885" s="199"/>
      <c r="AA885" s="199"/>
      <c r="AB885" s="199"/>
      <c r="AC885" s="199"/>
      <c r="AD885" s="199"/>
      <c r="AE885" s="43"/>
      <c r="AF885" s="199"/>
      <c r="AG885" s="196"/>
      <c r="AH885" s="201"/>
      <c r="AI885" s="201"/>
      <c r="AJ885" s="201"/>
      <c r="AK885" s="43"/>
      <c r="AL885" s="43"/>
      <c r="AM885" s="43"/>
      <c r="AN885" s="64"/>
      <c r="AO885" s="64"/>
      <c r="AP885" s="202"/>
      <c r="AQ885" s="202"/>
      <c r="AR885" s="64"/>
    </row>
    <row r="886" spans="1:44" ht="15.75" customHeight="1" x14ac:dyDescent="0.2">
      <c r="A886" s="43"/>
      <c r="B886" s="43"/>
      <c r="C886" s="43"/>
      <c r="D886" s="43"/>
      <c r="E886" s="43"/>
      <c r="F886" s="43"/>
      <c r="G886" s="194"/>
      <c r="H886" s="194"/>
      <c r="I886" s="194"/>
      <c r="J886" s="196"/>
      <c r="K886" s="196"/>
      <c r="L886" s="196"/>
      <c r="M886" s="196"/>
      <c r="N886" s="196"/>
      <c r="O886" s="197"/>
      <c r="P886" s="197"/>
      <c r="Q886" s="197"/>
      <c r="R886" s="197"/>
      <c r="S886" s="197"/>
      <c r="T886" s="197"/>
      <c r="U886" s="198"/>
      <c r="V886" s="257"/>
      <c r="W886" s="258"/>
      <c r="X886" s="200"/>
      <c r="Y886" s="43"/>
      <c r="Z886" s="199"/>
      <c r="AA886" s="199"/>
      <c r="AB886" s="199"/>
      <c r="AC886" s="199"/>
      <c r="AD886" s="199"/>
      <c r="AE886" s="43"/>
      <c r="AF886" s="199"/>
      <c r="AG886" s="196"/>
      <c r="AH886" s="201"/>
      <c r="AI886" s="201"/>
      <c r="AJ886" s="201"/>
      <c r="AK886" s="43"/>
      <c r="AL886" s="43"/>
      <c r="AM886" s="43"/>
      <c r="AN886" s="64"/>
      <c r="AO886" s="64"/>
      <c r="AP886" s="202"/>
      <c r="AQ886" s="202"/>
      <c r="AR886" s="64"/>
    </row>
    <row r="887" spans="1:44" ht="15.75" customHeight="1" x14ac:dyDescent="0.2">
      <c r="A887" s="43"/>
      <c r="B887" s="43"/>
      <c r="C887" s="43"/>
      <c r="D887" s="43"/>
      <c r="E887" s="43"/>
      <c r="F887" s="43"/>
      <c r="G887" s="194"/>
      <c r="H887" s="194"/>
      <c r="I887" s="194"/>
      <c r="J887" s="196"/>
      <c r="K887" s="196"/>
      <c r="L887" s="196"/>
      <c r="M887" s="196"/>
      <c r="N887" s="196"/>
      <c r="O887" s="197"/>
      <c r="P887" s="197"/>
      <c r="Q887" s="197"/>
      <c r="R887" s="197"/>
      <c r="S887" s="197"/>
      <c r="T887" s="197"/>
      <c r="U887" s="198"/>
      <c r="V887" s="257"/>
      <c r="W887" s="258"/>
      <c r="X887" s="200"/>
      <c r="Y887" s="43"/>
      <c r="Z887" s="199"/>
      <c r="AA887" s="199"/>
      <c r="AB887" s="199"/>
      <c r="AC887" s="199"/>
      <c r="AD887" s="199"/>
      <c r="AE887" s="43"/>
      <c r="AF887" s="199"/>
      <c r="AG887" s="196"/>
      <c r="AH887" s="201"/>
      <c r="AI887" s="201"/>
      <c r="AJ887" s="201"/>
      <c r="AK887" s="43"/>
      <c r="AL887" s="43"/>
      <c r="AM887" s="43"/>
      <c r="AN887" s="64"/>
      <c r="AO887" s="64"/>
      <c r="AP887" s="202"/>
      <c r="AQ887" s="202"/>
      <c r="AR887" s="64"/>
    </row>
    <row r="888" spans="1:44" ht="15.75" customHeight="1" x14ac:dyDescent="0.2">
      <c r="A888" s="43"/>
      <c r="B888" s="43"/>
      <c r="C888" s="43"/>
      <c r="D888" s="43"/>
      <c r="E888" s="43"/>
      <c r="F888" s="43"/>
      <c r="G888" s="194"/>
      <c r="H888" s="194"/>
      <c r="I888" s="194"/>
      <c r="J888" s="196"/>
      <c r="K888" s="196"/>
      <c r="L888" s="196"/>
      <c r="M888" s="196"/>
      <c r="N888" s="196"/>
      <c r="O888" s="197"/>
      <c r="P888" s="197"/>
      <c r="Q888" s="197"/>
      <c r="R888" s="197"/>
      <c r="S888" s="197"/>
      <c r="T888" s="197"/>
      <c r="U888" s="198"/>
      <c r="V888" s="257"/>
      <c r="W888" s="258"/>
      <c r="X888" s="200"/>
      <c r="Y888" s="43"/>
      <c r="Z888" s="199"/>
      <c r="AA888" s="199"/>
      <c r="AB888" s="199"/>
      <c r="AC888" s="199"/>
      <c r="AD888" s="199"/>
      <c r="AE888" s="43"/>
      <c r="AF888" s="199"/>
      <c r="AG888" s="196"/>
      <c r="AH888" s="201"/>
      <c r="AI888" s="201"/>
      <c r="AJ888" s="201"/>
      <c r="AK888" s="43"/>
      <c r="AL888" s="43"/>
      <c r="AM888" s="43"/>
      <c r="AN888" s="64"/>
      <c r="AO888" s="64"/>
      <c r="AP888" s="202"/>
      <c r="AQ888" s="202"/>
      <c r="AR888" s="64"/>
    </row>
    <row r="889" spans="1:44" ht="15.75" customHeight="1" x14ac:dyDescent="0.2">
      <c r="A889" s="43"/>
      <c r="B889" s="43"/>
      <c r="C889" s="43"/>
      <c r="D889" s="43"/>
      <c r="E889" s="43"/>
      <c r="F889" s="43"/>
      <c r="G889" s="194"/>
      <c r="H889" s="194"/>
      <c r="I889" s="194"/>
      <c r="J889" s="196"/>
      <c r="K889" s="196"/>
      <c r="L889" s="196"/>
      <c r="M889" s="196"/>
      <c r="N889" s="196"/>
      <c r="O889" s="197"/>
      <c r="P889" s="197"/>
      <c r="Q889" s="197"/>
      <c r="R889" s="197"/>
      <c r="S889" s="197"/>
      <c r="T889" s="197"/>
      <c r="U889" s="198"/>
      <c r="V889" s="257"/>
      <c r="W889" s="258"/>
      <c r="X889" s="200"/>
      <c r="Y889" s="43"/>
      <c r="Z889" s="199"/>
      <c r="AA889" s="199"/>
      <c r="AB889" s="199"/>
      <c r="AC889" s="199"/>
      <c r="AD889" s="199"/>
      <c r="AE889" s="43"/>
      <c r="AF889" s="199"/>
      <c r="AG889" s="196"/>
      <c r="AH889" s="201"/>
      <c r="AI889" s="201"/>
      <c r="AJ889" s="201"/>
      <c r="AK889" s="43"/>
      <c r="AL889" s="43"/>
      <c r="AM889" s="43"/>
      <c r="AN889" s="64"/>
      <c r="AO889" s="64"/>
      <c r="AP889" s="202"/>
      <c r="AQ889" s="202"/>
      <c r="AR889" s="64"/>
    </row>
    <row r="890" spans="1:44" ht="15.75" customHeight="1" x14ac:dyDescent="0.2">
      <c r="A890" s="43"/>
      <c r="B890" s="43"/>
      <c r="C890" s="43"/>
      <c r="D890" s="43"/>
      <c r="E890" s="43"/>
      <c r="F890" s="43"/>
      <c r="G890" s="194"/>
      <c r="H890" s="194"/>
      <c r="I890" s="194"/>
      <c r="J890" s="196"/>
      <c r="K890" s="196"/>
      <c r="L890" s="196"/>
      <c r="M890" s="196"/>
      <c r="N890" s="196"/>
      <c r="O890" s="197"/>
      <c r="P890" s="197"/>
      <c r="Q890" s="197"/>
      <c r="R890" s="197"/>
      <c r="S890" s="197"/>
      <c r="T890" s="197"/>
      <c r="U890" s="198"/>
      <c r="V890" s="257"/>
      <c r="W890" s="258"/>
      <c r="X890" s="200"/>
      <c r="Y890" s="43"/>
      <c r="Z890" s="199"/>
      <c r="AA890" s="199"/>
      <c r="AB890" s="199"/>
      <c r="AC890" s="199"/>
      <c r="AD890" s="199"/>
      <c r="AE890" s="43"/>
      <c r="AF890" s="199"/>
      <c r="AG890" s="196"/>
      <c r="AH890" s="201"/>
      <c r="AI890" s="201"/>
      <c r="AJ890" s="201"/>
      <c r="AK890" s="43"/>
      <c r="AL890" s="43"/>
      <c r="AM890" s="43"/>
      <c r="AN890" s="64"/>
      <c r="AO890" s="64"/>
      <c r="AP890" s="202"/>
      <c r="AQ890" s="202"/>
      <c r="AR890" s="64"/>
    </row>
    <row r="891" spans="1:44" ht="15.75" customHeight="1" x14ac:dyDescent="0.2">
      <c r="A891" s="43"/>
      <c r="B891" s="43"/>
      <c r="C891" s="43"/>
      <c r="D891" s="43"/>
      <c r="E891" s="43"/>
      <c r="F891" s="43"/>
      <c r="G891" s="194"/>
      <c r="H891" s="194"/>
      <c r="I891" s="194"/>
      <c r="J891" s="196"/>
      <c r="K891" s="196"/>
      <c r="L891" s="196"/>
      <c r="M891" s="196"/>
      <c r="N891" s="196"/>
      <c r="O891" s="197"/>
      <c r="P891" s="197"/>
      <c r="Q891" s="197"/>
      <c r="R891" s="197"/>
      <c r="S891" s="197"/>
      <c r="T891" s="197"/>
      <c r="U891" s="198"/>
      <c r="V891" s="257"/>
      <c r="W891" s="258"/>
      <c r="X891" s="200"/>
      <c r="Y891" s="43"/>
      <c r="Z891" s="199"/>
      <c r="AA891" s="199"/>
      <c r="AB891" s="199"/>
      <c r="AC891" s="199"/>
      <c r="AD891" s="199"/>
      <c r="AE891" s="43"/>
      <c r="AF891" s="199"/>
      <c r="AG891" s="196"/>
      <c r="AH891" s="201"/>
      <c r="AI891" s="201"/>
      <c r="AJ891" s="201"/>
      <c r="AK891" s="43"/>
      <c r="AL891" s="43"/>
      <c r="AM891" s="43"/>
      <c r="AN891" s="64"/>
      <c r="AO891" s="64"/>
      <c r="AP891" s="202"/>
      <c r="AQ891" s="202"/>
      <c r="AR891" s="64"/>
    </row>
    <row r="892" spans="1:44" ht="15.75" customHeight="1" x14ac:dyDescent="0.2">
      <c r="A892" s="43"/>
      <c r="B892" s="43"/>
      <c r="C892" s="43"/>
      <c r="D892" s="43"/>
      <c r="E892" s="43"/>
      <c r="F892" s="43"/>
      <c r="G892" s="194"/>
      <c r="H892" s="194"/>
      <c r="I892" s="194"/>
      <c r="J892" s="196"/>
      <c r="K892" s="196"/>
      <c r="L892" s="196"/>
      <c r="M892" s="196"/>
      <c r="N892" s="196"/>
      <c r="O892" s="197"/>
      <c r="P892" s="197"/>
      <c r="Q892" s="197"/>
      <c r="R892" s="197"/>
      <c r="S892" s="197"/>
      <c r="T892" s="197"/>
      <c r="U892" s="198"/>
      <c r="V892" s="257"/>
      <c r="W892" s="258"/>
      <c r="X892" s="200"/>
      <c r="Y892" s="43"/>
      <c r="Z892" s="199"/>
      <c r="AA892" s="199"/>
      <c r="AB892" s="199"/>
      <c r="AC892" s="199"/>
      <c r="AD892" s="199"/>
      <c r="AE892" s="43"/>
      <c r="AF892" s="199"/>
      <c r="AG892" s="196"/>
      <c r="AH892" s="201"/>
      <c r="AI892" s="201"/>
      <c r="AJ892" s="201"/>
      <c r="AK892" s="43"/>
      <c r="AL892" s="43"/>
      <c r="AM892" s="43"/>
      <c r="AN892" s="64"/>
      <c r="AO892" s="64"/>
      <c r="AP892" s="202"/>
      <c r="AQ892" s="202"/>
      <c r="AR892" s="64"/>
    </row>
    <row r="893" spans="1:44" ht="15.75" customHeight="1" x14ac:dyDescent="0.2">
      <c r="A893" s="43"/>
      <c r="B893" s="43"/>
      <c r="C893" s="43"/>
      <c r="D893" s="43"/>
      <c r="E893" s="43"/>
      <c r="F893" s="43"/>
      <c r="G893" s="194"/>
      <c r="H893" s="194"/>
      <c r="I893" s="194"/>
      <c r="J893" s="196"/>
      <c r="K893" s="196"/>
      <c r="L893" s="196"/>
      <c r="M893" s="196"/>
      <c r="N893" s="196"/>
      <c r="O893" s="197"/>
      <c r="P893" s="197"/>
      <c r="Q893" s="197"/>
      <c r="R893" s="197"/>
      <c r="S893" s="197"/>
      <c r="T893" s="197"/>
      <c r="U893" s="198"/>
      <c r="V893" s="257"/>
      <c r="W893" s="258"/>
      <c r="X893" s="200"/>
      <c r="Y893" s="43"/>
      <c r="Z893" s="199"/>
      <c r="AA893" s="199"/>
      <c r="AB893" s="199"/>
      <c r="AC893" s="199"/>
      <c r="AD893" s="199"/>
      <c r="AE893" s="43"/>
      <c r="AF893" s="199"/>
      <c r="AG893" s="196"/>
      <c r="AH893" s="201"/>
      <c r="AI893" s="201"/>
      <c r="AJ893" s="201"/>
      <c r="AK893" s="43"/>
      <c r="AL893" s="43"/>
      <c r="AM893" s="43"/>
      <c r="AN893" s="64"/>
      <c r="AO893" s="64"/>
      <c r="AP893" s="202"/>
      <c r="AQ893" s="202"/>
      <c r="AR893" s="64"/>
    </row>
    <row r="894" spans="1:44" ht="15.75" customHeight="1" x14ac:dyDescent="0.2">
      <c r="A894" s="43"/>
      <c r="B894" s="43"/>
      <c r="C894" s="43"/>
      <c r="D894" s="43"/>
      <c r="E894" s="43"/>
      <c r="F894" s="43"/>
      <c r="G894" s="194"/>
      <c r="H894" s="194"/>
      <c r="I894" s="194"/>
      <c r="J894" s="196"/>
      <c r="K894" s="196"/>
      <c r="L894" s="196"/>
      <c r="M894" s="196"/>
      <c r="N894" s="196"/>
      <c r="O894" s="197"/>
      <c r="P894" s="197"/>
      <c r="Q894" s="197"/>
      <c r="R894" s="197"/>
      <c r="S894" s="197"/>
      <c r="T894" s="197"/>
      <c r="U894" s="198"/>
      <c r="V894" s="257"/>
      <c r="W894" s="258"/>
      <c r="X894" s="200"/>
      <c r="Y894" s="43"/>
      <c r="Z894" s="199"/>
      <c r="AA894" s="199"/>
      <c r="AB894" s="199"/>
      <c r="AC894" s="199"/>
      <c r="AD894" s="199"/>
      <c r="AE894" s="43"/>
      <c r="AF894" s="199"/>
      <c r="AG894" s="196"/>
      <c r="AH894" s="201"/>
      <c r="AI894" s="201"/>
      <c r="AJ894" s="201"/>
      <c r="AK894" s="43"/>
      <c r="AL894" s="43"/>
      <c r="AM894" s="43"/>
      <c r="AN894" s="64"/>
      <c r="AO894" s="64"/>
      <c r="AP894" s="202"/>
      <c r="AQ894" s="202"/>
      <c r="AR894" s="64"/>
    </row>
    <row r="895" spans="1:44" ht="15.75" customHeight="1" x14ac:dyDescent="0.2">
      <c r="A895" s="43"/>
      <c r="B895" s="43"/>
      <c r="C895" s="43"/>
      <c r="D895" s="43"/>
      <c r="E895" s="43"/>
      <c r="F895" s="43"/>
      <c r="G895" s="194"/>
      <c r="H895" s="194"/>
      <c r="I895" s="194"/>
      <c r="J895" s="196"/>
      <c r="K895" s="196"/>
      <c r="L895" s="196"/>
      <c r="M895" s="196"/>
      <c r="N895" s="196"/>
      <c r="O895" s="197"/>
      <c r="P895" s="197"/>
      <c r="Q895" s="197"/>
      <c r="R895" s="197"/>
      <c r="S895" s="197"/>
      <c r="T895" s="197"/>
      <c r="U895" s="198"/>
      <c r="V895" s="257"/>
      <c r="W895" s="258"/>
      <c r="X895" s="200"/>
      <c r="Y895" s="43"/>
      <c r="Z895" s="199"/>
      <c r="AA895" s="199"/>
      <c r="AB895" s="199"/>
      <c r="AC895" s="199"/>
      <c r="AD895" s="199"/>
      <c r="AE895" s="43"/>
      <c r="AF895" s="199"/>
      <c r="AG895" s="196"/>
      <c r="AH895" s="201"/>
      <c r="AI895" s="201"/>
      <c r="AJ895" s="201"/>
      <c r="AK895" s="43"/>
      <c r="AL895" s="43"/>
      <c r="AM895" s="43"/>
      <c r="AN895" s="64"/>
      <c r="AO895" s="64"/>
      <c r="AP895" s="202"/>
      <c r="AQ895" s="202"/>
      <c r="AR895" s="64"/>
    </row>
    <row r="896" spans="1:44" ht="15.75" customHeight="1" x14ac:dyDescent="0.2">
      <c r="A896" s="43"/>
      <c r="B896" s="43"/>
      <c r="C896" s="43"/>
      <c r="D896" s="43"/>
      <c r="E896" s="43"/>
      <c r="F896" s="43"/>
      <c r="G896" s="194"/>
      <c r="H896" s="194"/>
      <c r="I896" s="194"/>
      <c r="J896" s="196"/>
      <c r="K896" s="196"/>
      <c r="L896" s="196"/>
      <c r="M896" s="196"/>
      <c r="N896" s="196"/>
      <c r="O896" s="197"/>
      <c r="P896" s="197"/>
      <c r="Q896" s="197"/>
      <c r="R896" s="197"/>
      <c r="S896" s="197"/>
      <c r="T896" s="197"/>
      <c r="U896" s="198"/>
      <c r="V896" s="257"/>
      <c r="W896" s="258"/>
      <c r="X896" s="200"/>
      <c r="Y896" s="43"/>
      <c r="Z896" s="199"/>
      <c r="AA896" s="199"/>
      <c r="AB896" s="199"/>
      <c r="AC896" s="199"/>
      <c r="AD896" s="199"/>
      <c r="AE896" s="43"/>
      <c r="AF896" s="199"/>
      <c r="AG896" s="196"/>
      <c r="AH896" s="201"/>
      <c r="AI896" s="201"/>
      <c r="AJ896" s="201"/>
      <c r="AK896" s="43"/>
      <c r="AL896" s="43"/>
      <c r="AM896" s="43"/>
      <c r="AN896" s="64"/>
      <c r="AO896" s="64"/>
      <c r="AP896" s="202"/>
      <c r="AQ896" s="202"/>
      <c r="AR896" s="64"/>
    </row>
    <row r="897" spans="1:44" ht="15.75" customHeight="1" x14ac:dyDescent="0.2">
      <c r="A897" s="43"/>
      <c r="B897" s="43"/>
      <c r="C897" s="43"/>
      <c r="D897" s="43"/>
      <c r="E897" s="43"/>
      <c r="F897" s="43"/>
      <c r="G897" s="194"/>
      <c r="H897" s="194"/>
      <c r="I897" s="194"/>
      <c r="J897" s="196"/>
      <c r="K897" s="196"/>
      <c r="L897" s="196"/>
      <c r="M897" s="196"/>
      <c r="N897" s="196"/>
      <c r="O897" s="197"/>
      <c r="P897" s="197"/>
      <c r="Q897" s="197"/>
      <c r="R897" s="197"/>
      <c r="S897" s="197"/>
      <c r="T897" s="197"/>
      <c r="U897" s="198"/>
      <c r="V897" s="257"/>
      <c r="W897" s="258"/>
      <c r="X897" s="200"/>
      <c r="Y897" s="43"/>
      <c r="Z897" s="199"/>
      <c r="AA897" s="199"/>
      <c r="AB897" s="199"/>
      <c r="AC897" s="199"/>
      <c r="AD897" s="199"/>
      <c r="AE897" s="43"/>
      <c r="AF897" s="199"/>
      <c r="AG897" s="196"/>
      <c r="AH897" s="201"/>
      <c r="AI897" s="201"/>
      <c r="AJ897" s="201"/>
      <c r="AK897" s="43"/>
      <c r="AL897" s="43"/>
      <c r="AM897" s="43"/>
      <c r="AN897" s="64"/>
      <c r="AO897" s="64"/>
      <c r="AP897" s="202"/>
      <c r="AQ897" s="202"/>
      <c r="AR897" s="64"/>
    </row>
    <row r="898" spans="1:44" ht="15.75" customHeight="1" x14ac:dyDescent="0.2">
      <c r="A898" s="43"/>
      <c r="B898" s="43"/>
      <c r="C898" s="43"/>
      <c r="D898" s="43"/>
      <c r="E898" s="43"/>
      <c r="F898" s="43"/>
      <c r="G898" s="194"/>
      <c r="H898" s="194"/>
      <c r="I898" s="194"/>
      <c r="J898" s="196"/>
      <c r="K898" s="196"/>
      <c r="L898" s="196"/>
      <c r="M898" s="196"/>
      <c r="N898" s="196"/>
      <c r="O898" s="197"/>
      <c r="P898" s="197"/>
      <c r="Q898" s="197"/>
      <c r="R898" s="197"/>
      <c r="S898" s="197"/>
      <c r="T898" s="197"/>
      <c r="U898" s="198"/>
      <c r="V898" s="257"/>
      <c r="W898" s="258"/>
      <c r="X898" s="200"/>
      <c r="Y898" s="43"/>
      <c r="Z898" s="199"/>
      <c r="AA898" s="199"/>
      <c r="AB898" s="199"/>
      <c r="AC898" s="199"/>
      <c r="AD898" s="199"/>
      <c r="AE898" s="43"/>
      <c r="AF898" s="199"/>
      <c r="AG898" s="196"/>
      <c r="AH898" s="201"/>
      <c r="AI898" s="201"/>
      <c r="AJ898" s="201"/>
      <c r="AK898" s="43"/>
      <c r="AL898" s="43"/>
      <c r="AM898" s="43"/>
      <c r="AN898" s="64"/>
      <c r="AO898" s="64"/>
      <c r="AP898" s="202"/>
      <c r="AQ898" s="202"/>
      <c r="AR898" s="64"/>
    </row>
    <row r="899" spans="1:44" ht="15.75" customHeight="1" x14ac:dyDescent="0.2">
      <c r="A899" s="43"/>
      <c r="B899" s="43"/>
      <c r="C899" s="43"/>
      <c r="D899" s="43"/>
      <c r="E899" s="43"/>
      <c r="F899" s="43"/>
      <c r="G899" s="194"/>
      <c r="H899" s="194"/>
      <c r="I899" s="194"/>
      <c r="J899" s="196"/>
      <c r="K899" s="196"/>
      <c r="L899" s="196"/>
      <c r="M899" s="196"/>
      <c r="N899" s="196"/>
      <c r="O899" s="197"/>
      <c r="P899" s="197"/>
      <c r="Q899" s="197"/>
      <c r="R899" s="197"/>
      <c r="S899" s="197"/>
      <c r="T899" s="197"/>
      <c r="U899" s="198"/>
      <c r="V899" s="257"/>
      <c r="W899" s="258"/>
      <c r="X899" s="200"/>
      <c r="Y899" s="43"/>
      <c r="Z899" s="199"/>
      <c r="AA899" s="199"/>
      <c r="AB899" s="199"/>
      <c r="AC899" s="199"/>
      <c r="AD899" s="199"/>
      <c r="AE899" s="43"/>
      <c r="AF899" s="199"/>
      <c r="AG899" s="196"/>
      <c r="AH899" s="201"/>
      <c r="AI899" s="201"/>
      <c r="AJ899" s="201"/>
      <c r="AK899" s="43"/>
      <c r="AL899" s="43"/>
      <c r="AM899" s="43"/>
      <c r="AN899" s="64"/>
      <c r="AO899" s="64"/>
      <c r="AP899" s="202"/>
      <c r="AQ899" s="202"/>
      <c r="AR899" s="64"/>
    </row>
    <row r="900" spans="1:44" ht="15.75" customHeight="1" x14ac:dyDescent="0.2">
      <c r="A900" s="43"/>
      <c r="B900" s="43"/>
      <c r="C900" s="43"/>
      <c r="D900" s="43"/>
      <c r="E900" s="43"/>
      <c r="F900" s="43"/>
      <c r="G900" s="194"/>
      <c r="H900" s="194"/>
      <c r="I900" s="194"/>
      <c r="J900" s="196"/>
      <c r="K900" s="196"/>
      <c r="L900" s="196"/>
      <c r="M900" s="196"/>
      <c r="N900" s="196"/>
      <c r="O900" s="197"/>
      <c r="P900" s="197"/>
      <c r="Q900" s="197"/>
      <c r="R900" s="197"/>
      <c r="S900" s="197"/>
      <c r="T900" s="197"/>
      <c r="U900" s="198"/>
      <c r="V900" s="257"/>
      <c r="W900" s="258"/>
      <c r="X900" s="200"/>
      <c r="Y900" s="43"/>
      <c r="Z900" s="199"/>
      <c r="AA900" s="199"/>
      <c r="AB900" s="199"/>
      <c r="AC900" s="199"/>
      <c r="AD900" s="199"/>
      <c r="AE900" s="43"/>
      <c r="AF900" s="199"/>
      <c r="AG900" s="196"/>
      <c r="AH900" s="201"/>
      <c r="AI900" s="201"/>
      <c r="AJ900" s="201"/>
      <c r="AK900" s="43"/>
      <c r="AL900" s="43"/>
      <c r="AM900" s="43"/>
      <c r="AN900" s="64"/>
      <c r="AO900" s="64"/>
      <c r="AP900" s="202"/>
      <c r="AQ900" s="202"/>
      <c r="AR900" s="64"/>
    </row>
    <row r="901" spans="1:44" ht="15.75" customHeight="1" x14ac:dyDescent="0.2">
      <c r="A901" s="43"/>
      <c r="B901" s="43"/>
      <c r="C901" s="43"/>
      <c r="D901" s="43"/>
      <c r="E901" s="43"/>
      <c r="F901" s="43"/>
      <c r="G901" s="194"/>
      <c r="H901" s="194"/>
      <c r="I901" s="194"/>
      <c r="J901" s="196"/>
      <c r="K901" s="196"/>
      <c r="L901" s="196"/>
      <c r="M901" s="196"/>
      <c r="N901" s="196"/>
      <c r="O901" s="197"/>
      <c r="P901" s="197"/>
      <c r="Q901" s="197"/>
      <c r="R901" s="197"/>
      <c r="S901" s="197"/>
      <c r="T901" s="197"/>
      <c r="U901" s="198"/>
      <c r="V901" s="257"/>
      <c r="W901" s="258"/>
      <c r="X901" s="200"/>
      <c r="Y901" s="43"/>
      <c r="Z901" s="199"/>
      <c r="AA901" s="199"/>
      <c r="AB901" s="199"/>
      <c r="AC901" s="199"/>
      <c r="AD901" s="199"/>
      <c r="AE901" s="43"/>
      <c r="AF901" s="199"/>
      <c r="AG901" s="196"/>
      <c r="AH901" s="201"/>
      <c r="AI901" s="201"/>
      <c r="AJ901" s="201"/>
      <c r="AK901" s="43"/>
      <c r="AL901" s="43"/>
      <c r="AM901" s="43"/>
      <c r="AN901" s="64"/>
      <c r="AO901" s="64"/>
      <c r="AP901" s="202"/>
      <c r="AQ901" s="202"/>
      <c r="AR901" s="64"/>
    </row>
    <row r="902" spans="1:44" ht="15.75" customHeight="1" x14ac:dyDescent="0.2">
      <c r="A902" s="43"/>
      <c r="B902" s="43"/>
      <c r="C902" s="43"/>
      <c r="D902" s="43"/>
      <c r="E902" s="43"/>
      <c r="F902" s="43"/>
      <c r="G902" s="194"/>
      <c r="H902" s="194"/>
      <c r="I902" s="194"/>
      <c r="J902" s="196"/>
      <c r="K902" s="196"/>
      <c r="L902" s="196"/>
      <c r="M902" s="196"/>
      <c r="N902" s="196"/>
      <c r="O902" s="197"/>
      <c r="P902" s="197"/>
      <c r="Q902" s="197"/>
      <c r="R902" s="197"/>
      <c r="S902" s="197"/>
      <c r="T902" s="197"/>
      <c r="U902" s="198"/>
      <c r="V902" s="257"/>
      <c r="W902" s="258"/>
      <c r="X902" s="200"/>
      <c r="Y902" s="43"/>
      <c r="Z902" s="199"/>
      <c r="AA902" s="199"/>
      <c r="AB902" s="199"/>
      <c r="AC902" s="199"/>
      <c r="AD902" s="199"/>
      <c r="AE902" s="43"/>
      <c r="AF902" s="199"/>
      <c r="AG902" s="196"/>
      <c r="AH902" s="201"/>
      <c r="AI902" s="201"/>
      <c r="AJ902" s="201"/>
      <c r="AK902" s="43"/>
      <c r="AL902" s="43"/>
      <c r="AM902" s="43"/>
      <c r="AN902" s="64"/>
      <c r="AO902" s="64"/>
      <c r="AP902" s="202"/>
      <c r="AQ902" s="202"/>
      <c r="AR902" s="64"/>
    </row>
    <row r="903" spans="1:44" ht="15.75" customHeight="1" x14ac:dyDescent="0.2">
      <c r="A903" s="43"/>
      <c r="B903" s="43"/>
      <c r="C903" s="43"/>
      <c r="D903" s="43"/>
      <c r="E903" s="43"/>
      <c r="F903" s="43"/>
      <c r="G903" s="194"/>
      <c r="H903" s="194"/>
      <c r="I903" s="194"/>
      <c r="J903" s="196"/>
      <c r="K903" s="196"/>
      <c r="L903" s="196"/>
      <c r="M903" s="196"/>
      <c r="N903" s="196"/>
      <c r="O903" s="197"/>
      <c r="P903" s="197"/>
      <c r="Q903" s="197"/>
      <c r="R903" s="197"/>
      <c r="S903" s="197"/>
      <c r="T903" s="197"/>
      <c r="U903" s="198"/>
      <c r="V903" s="257"/>
      <c r="W903" s="258"/>
      <c r="X903" s="200"/>
      <c r="Y903" s="43"/>
      <c r="Z903" s="199"/>
      <c r="AA903" s="199"/>
      <c r="AB903" s="199"/>
      <c r="AC903" s="199"/>
      <c r="AD903" s="199"/>
      <c r="AE903" s="43"/>
      <c r="AF903" s="199"/>
      <c r="AG903" s="196"/>
      <c r="AH903" s="201"/>
      <c r="AI903" s="201"/>
      <c r="AJ903" s="201"/>
      <c r="AK903" s="43"/>
      <c r="AL903" s="43"/>
      <c r="AM903" s="43"/>
      <c r="AN903" s="64"/>
      <c r="AO903" s="64"/>
      <c r="AP903" s="202"/>
      <c r="AQ903" s="202"/>
      <c r="AR903" s="64"/>
    </row>
    <row r="904" spans="1:44" ht="15.75" customHeight="1" x14ac:dyDescent="0.2">
      <c r="A904" s="43"/>
      <c r="B904" s="43"/>
      <c r="C904" s="43"/>
      <c r="D904" s="43"/>
      <c r="E904" s="43"/>
      <c r="F904" s="43"/>
      <c r="G904" s="194"/>
      <c r="H904" s="194"/>
      <c r="I904" s="194"/>
      <c r="J904" s="196"/>
      <c r="K904" s="196"/>
      <c r="L904" s="196"/>
      <c r="M904" s="196"/>
      <c r="N904" s="196"/>
      <c r="O904" s="197"/>
      <c r="P904" s="197"/>
      <c r="Q904" s="197"/>
      <c r="R904" s="197"/>
      <c r="S904" s="197"/>
      <c r="T904" s="197"/>
      <c r="U904" s="198"/>
      <c r="V904" s="257"/>
      <c r="W904" s="258"/>
      <c r="X904" s="200"/>
      <c r="Y904" s="43"/>
      <c r="Z904" s="199"/>
      <c r="AA904" s="199"/>
      <c r="AB904" s="199"/>
      <c r="AC904" s="199"/>
      <c r="AD904" s="199"/>
      <c r="AE904" s="43"/>
      <c r="AF904" s="199"/>
      <c r="AG904" s="196"/>
      <c r="AH904" s="201"/>
      <c r="AI904" s="201"/>
      <c r="AJ904" s="201"/>
      <c r="AK904" s="43"/>
      <c r="AL904" s="43"/>
      <c r="AM904" s="43"/>
      <c r="AN904" s="64"/>
      <c r="AO904" s="64"/>
      <c r="AP904" s="202"/>
      <c r="AQ904" s="202"/>
      <c r="AR904" s="64"/>
    </row>
    <row r="905" spans="1:44" ht="15.75" customHeight="1" x14ac:dyDescent="0.2">
      <c r="A905" s="43"/>
      <c r="B905" s="43"/>
      <c r="C905" s="43"/>
      <c r="D905" s="43"/>
      <c r="E905" s="43"/>
      <c r="F905" s="43"/>
      <c r="G905" s="194"/>
      <c r="H905" s="194"/>
      <c r="I905" s="194"/>
      <c r="J905" s="196"/>
      <c r="K905" s="196"/>
      <c r="L905" s="196"/>
      <c r="M905" s="196"/>
      <c r="N905" s="196"/>
      <c r="O905" s="197"/>
      <c r="P905" s="197"/>
      <c r="Q905" s="197"/>
      <c r="R905" s="197"/>
      <c r="S905" s="197"/>
      <c r="T905" s="197"/>
      <c r="U905" s="198"/>
      <c r="V905" s="257"/>
      <c r="W905" s="258"/>
      <c r="X905" s="200"/>
      <c r="Y905" s="43"/>
      <c r="Z905" s="199"/>
      <c r="AA905" s="199"/>
      <c r="AB905" s="199"/>
      <c r="AC905" s="199"/>
      <c r="AD905" s="199"/>
      <c r="AE905" s="43"/>
      <c r="AF905" s="199"/>
      <c r="AG905" s="196"/>
      <c r="AH905" s="201"/>
      <c r="AI905" s="201"/>
      <c r="AJ905" s="201"/>
      <c r="AK905" s="43"/>
      <c r="AL905" s="43"/>
      <c r="AM905" s="43"/>
      <c r="AN905" s="64"/>
      <c r="AO905" s="64"/>
      <c r="AP905" s="202"/>
      <c r="AQ905" s="202"/>
      <c r="AR905" s="64"/>
    </row>
    <row r="906" spans="1:44" ht="15.75" customHeight="1" x14ac:dyDescent="0.2">
      <c r="A906" s="43"/>
      <c r="B906" s="43"/>
      <c r="C906" s="43"/>
      <c r="D906" s="43"/>
      <c r="E906" s="43"/>
      <c r="F906" s="43"/>
      <c r="G906" s="194"/>
      <c r="H906" s="194"/>
      <c r="I906" s="194"/>
      <c r="J906" s="196"/>
      <c r="K906" s="196"/>
      <c r="L906" s="196"/>
      <c r="M906" s="196"/>
      <c r="N906" s="196"/>
      <c r="O906" s="197"/>
      <c r="P906" s="197"/>
      <c r="Q906" s="197"/>
      <c r="R906" s="197"/>
      <c r="S906" s="197"/>
      <c r="T906" s="197"/>
      <c r="U906" s="198"/>
      <c r="V906" s="257"/>
      <c r="W906" s="258"/>
      <c r="X906" s="200"/>
      <c r="Y906" s="43"/>
      <c r="Z906" s="199"/>
      <c r="AA906" s="199"/>
      <c r="AB906" s="199"/>
      <c r="AC906" s="199"/>
      <c r="AD906" s="199"/>
      <c r="AE906" s="43"/>
      <c r="AF906" s="199"/>
      <c r="AG906" s="196"/>
      <c r="AH906" s="201"/>
      <c r="AI906" s="201"/>
      <c r="AJ906" s="201"/>
      <c r="AK906" s="43"/>
      <c r="AL906" s="43"/>
      <c r="AM906" s="43"/>
      <c r="AN906" s="64"/>
      <c r="AO906" s="64"/>
      <c r="AP906" s="202"/>
      <c r="AQ906" s="202"/>
      <c r="AR906" s="64"/>
    </row>
    <row r="907" spans="1:44" ht="15.75" customHeight="1" x14ac:dyDescent="0.2">
      <c r="A907" s="43"/>
      <c r="B907" s="43"/>
      <c r="C907" s="43"/>
      <c r="D907" s="43"/>
      <c r="E907" s="43"/>
      <c r="F907" s="43"/>
      <c r="G907" s="194"/>
      <c r="H907" s="194"/>
      <c r="I907" s="194"/>
      <c r="J907" s="196"/>
      <c r="K907" s="196"/>
      <c r="L907" s="196"/>
      <c r="M907" s="196"/>
      <c r="N907" s="196"/>
      <c r="O907" s="197"/>
      <c r="P907" s="197"/>
      <c r="Q907" s="197"/>
      <c r="R907" s="197"/>
      <c r="S907" s="197"/>
      <c r="T907" s="197"/>
      <c r="U907" s="198"/>
      <c r="V907" s="257"/>
      <c r="W907" s="258"/>
      <c r="X907" s="200"/>
      <c r="Y907" s="43"/>
      <c r="Z907" s="199"/>
      <c r="AA907" s="199"/>
      <c r="AB907" s="199"/>
      <c r="AC907" s="199"/>
      <c r="AD907" s="199"/>
      <c r="AE907" s="43"/>
      <c r="AF907" s="199"/>
      <c r="AG907" s="196"/>
      <c r="AH907" s="201"/>
      <c r="AI907" s="201"/>
      <c r="AJ907" s="201"/>
      <c r="AK907" s="43"/>
      <c r="AL907" s="43"/>
      <c r="AM907" s="43"/>
      <c r="AN907" s="64"/>
      <c r="AO907" s="64"/>
      <c r="AP907" s="202"/>
      <c r="AQ907" s="202"/>
      <c r="AR907" s="64"/>
    </row>
    <row r="908" spans="1:44" ht="15.75" customHeight="1" x14ac:dyDescent="0.2">
      <c r="A908" s="43"/>
      <c r="B908" s="43"/>
      <c r="C908" s="43"/>
      <c r="D908" s="43"/>
      <c r="E908" s="43"/>
      <c r="F908" s="43"/>
      <c r="G908" s="194"/>
      <c r="H908" s="194"/>
      <c r="I908" s="194"/>
      <c r="J908" s="196"/>
      <c r="K908" s="196"/>
      <c r="L908" s="196"/>
      <c r="M908" s="196"/>
      <c r="N908" s="196"/>
      <c r="O908" s="197"/>
      <c r="P908" s="197"/>
      <c r="Q908" s="197"/>
      <c r="R908" s="197"/>
      <c r="S908" s="197"/>
      <c r="T908" s="197"/>
      <c r="U908" s="198"/>
      <c r="V908" s="257"/>
      <c r="W908" s="258"/>
      <c r="X908" s="200"/>
      <c r="Y908" s="43"/>
      <c r="Z908" s="199"/>
      <c r="AA908" s="199"/>
      <c r="AB908" s="199"/>
      <c r="AC908" s="199"/>
      <c r="AD908" s="199"/>
      <c r="AE908" s="43"/>
      <c r="AF908" s="199"/>
      <c r="AG908" s="196"/>
      <c r="AH908" s="201"/>
      <c r="AI908" s="201"/>
      <c r="AJ908" s="201"/>
      <c r="AK908" s="43"/>
      <c r="AL908" s="43"/>
      <c r="AM908" s="43"/>
      <c r="AN908" s="64"/>
      <c r="AO908" s="64"/>
      <c r="AP908" s="202"/>
      <c r="AQ908" s="202"/>
      <c r="AR908" s="64"/>
    </row>
    <row r="909" spans="1:44" ht="15.75" customHeight="1" x14ac:dyDescent="0.2">
      <c r="A909" s="43"/>
      <c r="B909" s="43"/>
      <c r="C909" s="43"/>
      <c r="D909" s="43"/>
      <c r="E909" s="43"/>
      <c r="F909" s="43"/>
      <c r="G909" s="194"/>
      <c r="H909" s="194"/>
      <c r="I909" s="194"/>
      <c r="J909" s="196"/>
      <c r="K909" s="196"/>
      <c r="L909" s="196"/>
      <c r="M909" s="196"/>
      <c r="N909" s="196"/>
      <c r="O909" s="197"/>
      <c r="P909" s="197"/>
      <c r="Q909" s="197"/>
      <c r="R909" s="197"/>
      <c r="S909" s="197"/>
      <c r="T909" s="197"/>
      <c r="U909" s="198"/>
      <c r="V909" s="257"/>
      <c r="W909" s="258"/>
      <c r="X909" s="200"/>
      <c r="Y909" s="43"/>
      <c r="Z909" s="199"/>
      <c r="AA909" s="199"/>
      <c r="AB909" s="199"/>
      <c r="AC909" s="199"/>
      <c r="AD909" s="199"/>
      <c r="AE909" s="43"/>
      <c r="AF909" s="199"/>
      <c r="AG909" s="196"/>
      <c r="AH909" s="201"/>
      <c r="AI909" s="201"/>
      <c r="AJ909" s="201"/>
      <c r="AK909" s="43"/>
      <c r="AL909" s="43"/>
      <c r="AM909" s="43"/>
      <c r="AN909" s="64"/>
      <c r="AO909" s="64"/>
      <c r="AP909" s="202"/>
      <c r="AQ909" s="202"/>
      <c r="AR909" s="64"/>
    </row>
    <row r="910" spans="1:44" ht="15.75" customHeight="1" x14ac:dyDescent="0.2">
      <c r="A910" s="43"/>
      <c r="B910" s="43"/>
      <c r="C910" s="43"/>
      <c r="D910" s="43"/>
      <c r="E910" s="43"/>
      <c r="F910" s="43"/>
      <c r="G910" s="194"/>
      <c r="H910" s="194"/>
      <c r="I910" s="194"/>
      <c r="J910" s="196"/>
      <c r="K910" s="196"/>
      <c r="L910" s="196"/>
      <c r="M910" s="196"/>
      <c r="N910" s="196"/>
      <c r="O910" s="197"/>
      <c r="P910" s="197"/>
      <c r="Q910" s="197"/>
      <c r="R910" s="197"/>
      <c r="S910" s="197"/>
      <c r="T910" s="197"/>
      <c r="U910" s="198"/>
      <c r="V910" s="257"/>
      <c r="W910" s="258"/>
      <c r="X910" s="200"/>
      <c r="Y910" s="43"/>
      <c r="Z910" s="199"/>
      <c r="AA910" s="199"/>
      <c r="AB910" s="199"/>
      <c r="AC910" s="199"/>
      <c r="AD910" s="199"/>
      <c r="AE910" s="43"/>
      <c r="AF910" s="199"/>
      <c r="AG910" s="196"/>
      <c r="AH910" s="201"/>
      <c r="AI910" s="201"/>
      <c r="AJ910" s="201"/>
      <c r="AK910" s="43"/>
      <c r="AL910" s="43"/>
      <c r="AM910" s="43"/>
      <c r="AN910" s="64"/>
      <c r="AO910" s="64"/>
      <c r="AP910" s="202"/>
      <c r="AQ910" s="202"/>
      <c r="AR910" s="64"/>
    </row>
    <row r="911" spans="1:44" ht="15.75" customHeight="1" x14ac:dyDescent="0.2">
      <c r="A911" s="43"/>
      <c r="B911" s="43"/>
      <c r="C911" s="43"/>
      <c r="D911" s="43"/>
      <c r="E911" s="43"/>
      <c r="F911" s="43"/>
      <c r="G911" s="194"/>
      <c r="H911" s="194"/>
      <c r="I911" s="194"/>
      <c r="J911" s="196"/>
      <c r="K911" s="196"/>
      <c r="L911" s="196"/>
      <c r="M911" s="196"/>
      <c r="N911" s="196"/>
      <c r="O911" s="197"/>
      <c r="P911" s="197"/>
      <c r="Q911" s="197"/>
      <c r="R911" s="197"/>
      <c r="S911" s="197"/>
      <c r="T911" s="197"/>
      <c r="U911" s="198"/>
      <c r="V911" s="257"/>
      <c r="W911" s="258"/>
      <c r="X911" s="200"/>
      <c r="Y911" s="43"/>
      <c r="Z911" s="199"/>
      <c r="AA911" s="199"/>
      <c r="AB911" s="199"/>
      <c r="AC911" s="199"/>
      <c r="AD911" s="199"/>
      <c r="AE911" s="43"/>
      <c r="AF911" s="199"/>
      <c r="AG911" s="196"/>
      <c r="AH911" s="201"/>
      <c r="AI911" s="201"/>
      <c r="AJ911" s="201"/>
      <c r="AK911" s="43"/>
      <c r="AL911" s="43"/>
      <c r="AM911" s="43"/>
      <c r="AN911" s="64"/>
      <c r="AO911" s="64"/>
      <c r="AP911" s="202"/>
      <c r="AQ911" s="202"/>
      <c r="AR911" s="64"/>
    </row>
    <row r="912" spans="1:44" ht="15.75" customHeight="1" x14ac:dyDescent="0.2">
      <c r="A912" s="43"/>
      <c r="B912" s="43"/>
      <c r="C912" s="43"/>
      <c r="D912" s="43"/>
      <c r="E912" s="43"/>
      <c r="F912" s="43"/>
      <c r="G912" s="194"/>
      <c r="H912" s="194"/>
      <c r="I912" s="194"/>
      <c r="J912" s="196"/>
      <c r="K912" s="196"/>
      <c r="L912" s="196"/>
      <c r="M912" s="196"/>
      <c r="N912" s="196"/>
      <c r="O912" s="197"/>
      <c r="P912" s="197"/>
      <c r="Q912" s="197"/>
      <c r="R912" s="197"/>
      <c r="S912" s="197"/>
      <c r="T912" s="197"/>
      <c r="U912" s="198"/>
      <c r="V912" s="257"/>
      <c r="W912" s="258"/>
      <c r="X912" s="200"/>
      <c r="Y912" s="43"/>
      <c r="Z912" s="199"/>
      <c r="AA912" s="199"/>
      <c r="AB912" s="199"/>
      <c r="AC912" s="199"/>
      <c r="AD912" s="199"/>
      <c r="AE912" s="43"/>
      <c r="AF912" s="199"/>
      <c r="AG912" s="196"/>
      <c r="AH912" s="201"/>
      <c r="AI912" s="201"/>
      <c r="AJ912" s="201"/>
      <c r="AK912" s="43"/>
      <c r="AL912" s="43"/>
      <c r="AM912" s="43"/>
      <c r="AN912" s="64"/>
      <c r="AO912" s="64"/>
      <c r="AP912" s="202"/>
      <c r="AQ912" s="202"/>
      <c r="AR912" s="64"/>
    </row>
    <row r="913" spans="1:44" ht="15.75" customHeight="1" x14ac:dyDescent="0.2">
      <c r="A913" s="43"/>
      <c r="B913" s="43"/>
      <c r="C913" s="43"/>
      <c r="D913" s="43"/>
      <c r="E913" s="43"/>
      <c r="F913" s="43"/>
      <c r="G913" s="194"/>
      <c r="H913" s="194"/>
      <c r="I913" s="194"/>
      <c r="J913" s="196"/>
      <c r="K913" s="196"/>
      <c r="L913" s="196"/>
      <c r="M913" s="196"/>
      <c r="N913" s="196"/>
      <c r="O913" s="197"/>
      <c r="P913" s="197"/>
      <c r="Q913" s="197"/>
      <c r="R913" s="197"/>
      <c r="S913" s="197"/>
      <c r="T913" s="197"/>
      <c r="U913" s="198"/>
      <c r="V913" s="257"/>
      <c r="W913" s="258"/>
      <c r="X913" s="200"/>
      <c r="Y913" s="43"/>
      <c r="Z913" s="199"/>
      <c r="AA913" s="199"/>
      <c r="AB913" s="199"/>
      <c r="AC913" s="199"/>
      <c r="AD913" s="199"/>
      <c r="AE913" s="43"/>
      <c r="AF913" s="199"/>
      <c r="AG913" s="196"/>
      <c r="AH913" s="201"/>
      <c r="AI913" s="201"/>
      <c r="AJ913" s="201"/>
      <c r="AK913" s="43"/>
      <c r="AL913" s="43"/>
      <c r="AM913" s="43"/>
      <c r="AN913" s="64"/>
      <c r="AO913" s="64"/>
      <c r="AP913" s="202"/>
      <c r="AQ913" s="202"/>
      <c r="AR913" s="64"/>
    </row>
    <row r="914" spans="1:44" ht="15.75" customHeight="1" x14ac:dyDescent="0.2">
      <c r="A914" s="43"/>
      <c r="B914" s="43"/>
      <c r="C914" s="43"/>
      <c r="D914" s="43"/>
      <c r="E914" s="43"/>
      <c r="F914" s="43"/>
      <c r="G914" s="194"/>
      <c r="H914" s="194"/>
      <c r="I914" s="194"/>
      <c r="J914" s="196"/>
      <c r="K914" s="196"/>
      <c r="L914" s="196"/>
      <c r="M914" s="196"/>
      <c r="N914" s="196"/>
      <c r="O914" s="197"/>
      <c r="P914" s="197"/>
      <c r="Q914" s="197"/>
      <c r="R914" s="197"/>
      <c r="S914" s="197"/>
      <c r="T914" s="197"/>
      <c r="U914" s="198"/>
      <c r="V914" s="257"/>
      <c r="W914" s="258"/>
      <c r="X914" s="200"/>
      <c r="Y914" s="43"/>
      <c r="Z914" s="199"/>
      <c r="AA914" s="199"/>
      <c r="AB914" s="199"/>
      <c r="AC914" s="199"/>
      <c r="AD914" s="199"/>
      <c r="AE914" s="43"/>
      <c r="AF914" s="199"/>
      <c r="AG914" s="196"/>
      <c r="AH914" s="201"/>
      <c r="AI914" s="201"/>
      <c r="AJ914" s="201"/>
      <c r="AK914" s="43"/>
      <c r="AL914" s="43"/>
      <c r="AM914" s="43"/>
      <c r="AN914" s="64"/>
      <c r="AO914" s="64"/>
      <c r="AP914" s="202"/>
      <c r="AQ914" s="202"/>
      <c r="AR914" s="64"/>
    </row>
    <row r="915" spans="1:44" ht="15.75" customHeight="1" x14ac:dyDescent="0.2">
      <c r="A915" s="43"/>
      <c r="B915" s="43"/>
      <c r="C915" s="43"/>
      <c r="D915" s="43"/>
      <c r="E915" s="43"/>
      <c r="F915" s="43"/>
      <c r="G915" s="194"/>
      <c r="H915" s="194"/>
      <c r="I915" s="194"/>
      <c r="J915" s="196"/>
      <c r="K915" s="196"/>
      <c r="L915" s="196"/>
      <c r="M915" s="196"/>
      <c r="N915" s="196"/>
      <c r="O915" s="197"/>
      <c r="P915" s="197"/>
      <c r="Q915" s="197"/>
      <c r="R915" s="197"/>
      <c r="S915" s="197"/>
      <c r="T915" s="197"/>
      <c r="U915" s="198"/>
      <c r="V915" s="257"/>
      <c r="W915" s="258"/>
      <c r="X915" s="200"/>
      <c r="Y915" s="43"/>
      <c r="Z915" s="199"/>
      <c r="AA915" s="199"/>
      <c r="AB915" s="199"/>
      <c r="AC915" s="199"/>
      <c r="AD915" s="199"/>
      <c r="AE915" s="43"/>
      <c r="AF915" s="199"/>
      <c r="AG915" s="196"/>
      <c r="AH915" s="201"/>
      <c r="AI915" s="201"/>
      <c r="AJ915" s="201"/>
      <c r="AK915" s="43"/>
      <c r="AL915" s="43"/>
      <c r="AM915" s="43"/>
      <c r="AN915" s="64"/>
      <c r="AO915" s="64"/>
      <c r="AP915" s="202"/>
      <c r="AQ915" s="202"/>
      <c r="AR915" s="64"/>
    </row>
    <row r="916" spans="1:44" ht="15.75" customHeight="1" x14ac:dyDescent="0.2">
      <c r="A916" s="43"/>
      <c r="B916" s="43"/>
      <c r="C916" s="43"/>
      <c r="D916" s="43"/>
      <c r="E916" s="43"/>
      <c r="F916" s="43"/>
      <c r="G916" s="194"/>
      <c r="H916" s="194"/>
      <c r="I916" s="194"/>
      <c r="J916" s="196"/>
      <c r="K916" s="196"/>
      <c r="L916" s="196"/>
      <c r="M916" s="196"/>
      <c r="N916" s="196"/>
      <c r="O916" s="197"/>
      <c r="P916" s="197"/>
      <c r="Q916" s="197"/>
      <c r="R916" s="197"/>
      <c r="S916" s="197"/>
      <c r="T916" s="197"/>
      <c r="U916" s="198"/>
      <c r="V916" s="257"/>
      <c r="W916" s="258"/>
      <c r="X916" s="200"/>
      <c r="Y916" s="43"/>
      <c r="Z916" s="199"/>
      <c r="AA916" s="199"/>
      <c r="AB916" s="199"/>
      <c r="AC916" s="199"/>
      <c r="AD916" s="199"/>
      <c r="AE916" s="43"/>
      <c r="AF916" s="199"/>
      <c r="AG916" s="196"/>
      <c r="AH916" s="201"/>
      <c r="AI916" s="201"/>
      <c r="AJ916" s="201"/>
      <c r="AK916" s="43"/>
      <c r="AL916" s="43"/>
      <c r="AM916" s="43"/>
      <c r="AN916" s="64"/>
      <c r="AO916" s="64"/>
      <c r="AP916" s="202"/>
      <c r="AQ916" s="202"/>
      <c r="AR916" s="64"/>
    </row>
    <row r="917" spans="1:44" ht="15.75" customHeight="1" x14ac:dyDescent="0.2">
      <c r="A917" s="43"/>
      <c r="B917" s="43"/>
      <c r="C917" s="43"/>
      <c r="D917" s="43"/>
      <c r="E917" s="43"/>
      <c r="F917" s="43"/>
      <c r="G917" s="194"/>
      <c r="H917" s="194"/>
      <c r="I917" s="194"/>
      <c r="J917" s="196"/>
      <c r="K917" s="196"/>
      <c r="L917" s="196"/>
      <c r="M917" s="196"/>
      <c r="N917" s="196"/>
      <c r="O917" s="197"/>
      <c r="P917" s="197"/>
      <c r="Q917" s="197"/>
      <c r="R917" s="197"/>
      <c r="S917" s="197"/>
      <c r="T917" s="197"/>
      <c r="U917" s="198"/>
      <c r="V917" s="257"/>
      <c r="W917" s="258"/>
      <c r="X917" s="200"/>
      <c r="Y917" s="43"/>
      <c r="Z917" s="199"/>
      <c r="AA917" s="199"/>
      <c r="AB917" s="199"/>
      <c r="AC917" s="199"/>
      <c r="AD917" s="199"/>
      <c r="AE917" s="43"/>
      <c r="AF917" s="199"/>
      <c r="AG917" s="196"/>
      <c r="AH917" s="201"/>
      <c r="AI917" s="201"/>
      <c r="AJ917" s="201"/>
      <c r="AK917" s="43"/>
      <c r="AL917" s="43"/>
      <c r="AM917" s="43"/>
      <c r="AN917" s="64"/>
      <c r="AO917" s="64"/>
      <c r="AP917" s="202"/>
      <c r="AQ917" s="202"/>
      <c r="AR917" s="64"/>
    </row>
    <row r="918" spans="1:44" ht="15.75" customHeight="1" x14ac:dyDescent="0.2">
      <c r="A918" s="43"/>
      <c r="B918" s="43"/>
      <c r="C918" s="43"/>
      <c r="D918" s="43"/>
      <c r="E918" s="43"/>
      <c r="F918" s="43"/>
      <c r="G918" s="194"/>
      <c r="H918" s="194"/>
      <c r="I918" s="194"/>
      <c r="J918" s="196"/>
      <c r="K918" s="196"/>
      <c r="L918" s="196"/>
      <c r="M918" s="196"/>
      <c r="N918" s="196"/>
      <c r="O918" s="197"/>
      <c r="P918" s="197"/>
      <c r="Q918" s="197"/>
      <c r="R918" s="197"/>
      <c r="S918" s="197"/>
      <c r="T918" s="197"/>
      <c r="U918" s="198"/>
      <c r="V918" s="257"/>
      <c r="W918" s="258"/>
      <c r="X918" s="200"/>
      <c r="Y918" s="43"/>
      <c r="Z918" s="199"/>
      <c r="AA918" s="199"/>
      <c r="AB918" s="199"/>
      <c r="AC918" s="199"/>
      <c r="AD918" s="199"/>
      <c r="AE918" s="43"/>
      <c r="AF918" s="199"/>
      <c r="AG918" s="196"/>
      <c r="AH918" s="201"/>
      <c r="AI918" s="201"/>
      <c r="AJ918" s="201"/>
      <c r="AK918" s="43"/>
      <c r="AL918" s="43"/>
      <c r="AM918" s="43"/>
      <c r="AN918" s="64"/>
      <c r="AO918" s="64"/>
      <c r="AP918" s="202"/>
      <c r="AQ918" s="202"/>
      <c r="AR918" s="64"/>
    </row>
    <row r="919" spans="1:44" ht="15.75" customHeight="1" x14ac:dyDescent="0.2">
      <c r="A919" s="43"/>
      <c r="B919" s="43"/>
      <c r="C919" s="43"/>
      <c r="D919" s="43"/>
      <c r="E919" s="43"/>
      <c r="F919" s="43"/>
      <c r="G919" s="194"/>
      <c r="H919" s="194"/>
      <c r="I919" s="194"/>
      <c r="J919" s="196"/>
      <c r="K919" s="196"/>
      <c r="L919" s="196"/>
      <c r="M919" s="196"/>
      <c r="N919" s="196"/>
      <c r="O919" s="197"/>
      <c r="P919" s="197"/>
      <c r="Q919" s="197"/>
      <c r="R919" s="197"/>
      <c r="S919" s="197"/>
      <c r="T919" s="197"/>
      <c r="U919" s="198"/>
      <c r="V919" s="257"/>
      <c r="W919" s="258"/>
      <c r="X919" s="200"/>
      <c r="Y919" s="43"/>
      <c r="Z919" s="199"/>
      <c r="AA919" s="199"/>
      <c r="AB919" s="199"/>
      <c r="AC919" s="199"/>
      <c r="AD919" s="199"/>
      <c r="AE919" s="43"/>
      <c r="AF919" s="199"/>
      <c r="AG919" s="196"/>
      <c r="AH919" s="201"/>
      <c r="AI919" s="201"/>
      <c r="AJ919" s="201"/>
      <c r="AK919" s="43"/>
      <c r="AL919" s="43"/>
      <c r="AM919" s="43"/>
      <c r="AN919" s="64"/>
      <c r="AO919" s="64"/>
      <c r="AP919" s="202"/>
      <c r="AQ919" s="202"/>
      <c r="AR919" s="64"/>
    </row>
    <row r="920" spans="1:44" ht="15.75" customHeight="1" x14ac:dyDescent="0.2">
      <c r="A920" s="43"/>
      <c r="B920" s="43"/>
      <c r="C920" s="43"/>
      <c r="D920" s="43"/>
      <c r="E920" s="43"/>
      <c r="F920" s="43"/>
      <c r="G920" s="194"/>
      <c r="H920" s="194"/>
      <c r="I920" s="194"/>
      <c r="J920" s="196"/>
      <c r="K920" s="196"/>
      <c r="L920" s="196"/>
      <c r="M920" s="196"/>
      <c r="N920" s="196"/>
      <c r="O920" s="197"/>
      <c r="P920" s="197"/>
      <c r="Q920" s="197"/>
      <c r="R920" s="197"/>
      <c r="S920" s="197"/>
      <c r="T920" s="197"/>
      <c r="U920" s="198"/>
      <c r="V920" s="257"/>
      <c r="W920" s="258"/>
      <c r="X920" s="200"/>
      <c r="Y920" s="43"/>
      <c r="Z920" s="199"/>
      <c r="AA920" s="199"/>
      <c r="AB920" s="199"/>
      <c r="AC920" s="199"/>
      <c r="AD920" s="199"/>
      <c r="AE920" s="43"/>
      <c r="AF920" s="199"/>
      <c r="AG920" s="196"/>
      <c r="AH920" s="201"/>
      <c r="AI920" s="201"/>
      <c r="AJ920" s="201"/>
      <c r="AK920" s="43"/>
      <c r="AL920" s="43"/>
      <c r="AM920" s="43"/>
      <c r="AN920" s="64"/>
      <c r="AO920" s="64"/>
      <c r="AP920" s="202"/>
      <c r="AQ920" s="202"/>
      <c r="AR920" s="64"/>
    </row>
    <row r="921" spans="1:44" ht="15.75" customHeight="1" x14ac:dyDescent="0.2">
      <c r="A921" s="43"/>
      <c r="B921" s="43"/>
      <c r="C921" s="43"/>
      <c r="D921" s="43"/>
      <c r="E921" s="43"/>
      <c r="F921" s="43"/>
      <c r="G921" s="194"/>
      <c r="H921" s="194"/>
      <c r="I921" s="194"/>
      <c r="J921" s="196"/>
      <c r="K921" s="196"/>
      <c r="L921" s="196"/>
      <c r="M921" s="196"/>
      <c r="N921" s="196"/>
      <c r="O921" s="197"/>
      <c r="P921" s="197"/>
      <c r="Q921" s="197"/>
      <c r="R921" s="197"/>
      <c r="S921" s="197"/>
      <c r="T921" s="197"/>
      <c r="U921" s="198"/>
      <c r="V921" s="257"/>
      <c r="W921" s="258"/>
      <c r="X921" s="200"/>
      <c r="Y921" s="43"/>
      <c r="Z921" s="199"/>
      <c r="AA921" s="199"/>
      <c r="AB921" s="199"/>
      <c r="AC921" s="199"/>
      <c r="AD921" s="199"/>
      <c r="AE921" s="43"/>
      <c r="AF921" s="199"/>
      <c r="AG921" s="196"/>
      <c r="AH921" s="201"/>
      <c r="AI921" s="201"/>
      <c r="AJ921" s="201"/>
      <c r="AK921" s="43"/>
      <c r="AL921" s="43"/>
      <c r="AM921" s="43"/>
      <c r="AN921" s="64"/>
      <c r="AO921" s="64"/>
      <c r="AP921" s="202"/>
      <c r="AQ921" s="202"/>
      <c r="AR921" s="64"/>
    </row>
    <row r="922" spans="1:44" ht="15.75" customHeight="1" x14ac:dyDescent="0.2">
      <c r="A922" s="43"/>
      <c r="B922" s="43"/>
      <c r="C922" s="43"/>
      <c r="D922" s="43"/>
      <c r="E922" s="43"/>
      <c r="F922" s="43"/>
      <c r="G922" s="194"/>
      <c r="H922" s="194"/>
      <c r="I922" s="194"/>
      <c r="J922" s="196"/>
      <c r="K922" s="196"/>
      <c r="L922" s="196"/>
      <c r="M922" s="196"/>
      <c r="N922" s="196"/>
      <c r="O922" s="197"/>
      <c r="P922" s="197"/>
      <c r="Q922" s="197"/>
      <c r="R922" s="197"/>
      <c r="S922" s="197"/>
      <c r="T922" s="197"/>
      <c r="U922" s="198"/>
      <c r="V922" s="257"/>
      <c r="W922" s="258"/>
      <c r="X922" s="200"/>
      <c r="Y922" s="43"/>
      <c r="Z922" s="199"/>
      <c r="AA922" s="199"/>
      <c r="AB922" s="199"/>
      <c r="AC922" s="199"/>
      <c r="AD922" s="199"/>
      <c r="AE922" s="43"/>
      <c r="AF922" s="199"/>
      <c r="AG922" s="196"/>
      <c r="AH922" s="201"/>
      <c r="AI922" s="201"/>
      <c r="AJ922" s="201"/>
      <c r="AK922" s="43"/>
      <c r="AL922" s="43"/>
      <c r="AM922" s="43"/>
      <c r="AN922" s="64"/>
      <c r="AO922" s="64"/>
      <c r="AP922" s="202"/>
      <c r="AQ922" s="202"/>
      <c r="AR922" s="64"/>
    </row>
    <row r="923" spans="1:44" ht="15.75" customHeight="1" x14ac:dyDescent="0.2">
      <c r="A923" s="43"/>
      <c r="B923" s="43"/>
      <c r="C923" s="43"/>
      <c r="D923" s="43"/>
      <c r="E923" s="43"/>
      <c r="F923" s="43"/>
      <c r="G923" s="194"/>
      <c r="H923" s="194"/>
      <c r="I923" s="194"/>
      <c r="J923" s="196"/>
      <c r="K923" s="196"/>
      <c r="L923" s="196"/>
      <c r="M923" s="196"/>
      <c r="N923" s="196"/>
      <c r="O923" s="197"/>
      <c r="P923" s="197"/>
      <c r="Q923" s="197"/>
      <c r="R923" s="197"/>
      <c r="S923" s="197"/>
      <c r="T923" s="197"/>
      <c r="U923" s="198"/>
      <c r="V923" s="257"/>
      <c r="W923" s="258"/>
      <c r="X923" s="200"/>
      <c r="Y923" s="43"/>
      <c r="Z923" s="199"/>
      <c r="AA923" s="199"/>
      <c r="AB923" s="199"/>
      <c r="AC923" s="199"/>
      <c r="AD923" s="199"/>
      <c r="AE923" s="43"/>
      <c r="AF923" s="199"/>
      <c r="AG923" s="196"/>
      <c r="AH923" s="201"/>
      <c r="AI923" s="201"/>
      <c r="AJ923" s="201"/>
      <c r="AK923" s="43"/>
      <c r="AL923" s="43"/>
      <c r="AM923" s="43"/>
      <c r="AN923" s="64"/>
      <c r="AO923" s="64"/>
      <c r="AP923" s="202"/>
      <c r="AQ923" s="202"/>
      <c r="AR923" s="64"/>
    </row>
    <row r="924" spans="1:44" ht="15.75" customHeight="1" x14ac:dyDescent="0.2">
      <c r="A924" s="43"/>
      <c r="B924" s="43"/>
      <c r="C924" s="43"/>
      <c r="D924" s="43"/>
      <c r="E924" s="43"/>
      <c r="F924" s="43"/>
      <c r="G924" s="194"/>
      <c r="H924" s="194"/>
      <c r="I924" s="194"/>
      <c r="J924" s="196"/>
      <c r="K924" s="196"/>
      <c r="L924" s="196"/>
      <c r="M924" s="196"/>
      <c r="N924" s="196"/>
      <c r="O924" s="197"/>
      <c r="P924" s="197"/>
      <c r="Q924" s="197"/>
      <c r="R924" s="197"/>
      <c r="S924" s="197"/>
      <c r="T924" s="197"/>
      <c r="U924" s="198"/>
      <c r="V924" s="257"/>
      <c r="W924" s="258"/>
      <c r="X924" s="200"/>
      <c r="Y924" s="43"/>
      <c r="Z924" s="199"/>
      <c r="AA924" s="199"/>
      <c r="AB924" s="199"/>
      <c r="AC924" s="199"/>
      <c r="AD924" s="199"/>
      <c r="AE924" s="43"/>
      <c r="AF924" s="199"/>
      <c r="AG924" s="196"/>
      <c r="AH924" s="201"/>
      <c r="AI924" s="201"/>
      <c r="AJ924" s="201"/>
      <c r="AK924" s="43"/>
      <c r="AL924" s="43"/>
      <c r="AM924" s="43"/>
      <c r="AN924" s="64"/>
      <c r="AO924" s="64"/>
      <c r="AP924" s="202"/>
      <c r="AQ924" s="202"/>
      <c r="AR924" s="64"/>
    </row>
    <row r="925" spans="1:44" ht="15.75" customHeight="1" x14ac:dyDescent="0.2">
      <c r="A925" s="43"/>
      <c r="B925" s="43"/>
      <c r="C925" s="43"/>
      <c r="D925" s="43"/>
      <c r="E925" s="43"/>
      <c r="F925" s="43"/>
      <c r="G925" s="194"/>
      <c r="H925" s="194"/>
      <c r="I925" s="194"/>
      <c r="J925" s="196"/>
      <c r="K925" s="196"/>
      <c r="L925" s="196"/>
      <c r="M925" s="196"/>
      <c r="N925" s="196"/>
      <c r="O925" s="197"/>
      <c r="P925" s="197"/>
      <c r="Q925" s="197"/>
      <c r="R925" s="197"/>
      <c r="S925" s="197"/>
      <c r="T925" s="197"/>
      <c r="U925" s="198"/>
      <c r="V925" s="257"/>
      <c r="W925" s="258"/>
      <c r="X925" s="200"/>
      <c r="Y925" s="43"/>
      <c r="Z925" s="199"/>
      <c r="AA925" s="199"/>
      <c r="AB925" s="199"/>
      <c r="AC925" s="199"/>
      <c r="AD925" s="199"/>
      <c r="AE925" s="43"/>
      <c r="AF925" s="199"/>
      <c r="AG925" s="196"/>
      <c r="AH925" s="201"/>
      <c r="AI925" s="201"/>
      <c r="AJ925" s="201"/>
      <c r="AK925" s="43"/>
      <c r="AL925" s="43"/>
      <c r="AM925" s="43"/>
      <c r="AN925" s="64"/>
      <c r="AO925" s="64"/>
      <c r="AP925" s="202"/>
      <c r="AQ925" s="202"/>
      <c r="AR925" s="64"/>
    </row>
    <row r="926" spans="1:44" ht="15.75" customHeight="1" x14ac:dyDescent="0.2">
      <c r="A926" s="43"/>
      <c r="B926" s="43"/>
      <c r="C926" s="43"/>
      <c r="D926" s="43"/>
      <c r="E926" s="43"/>
      <c r="F926" s="43"/>
      <c r="G926" s="194"/>
      <c r="H926" s="194"/>
      <c r="I926" s="194"/>
      <c r="J926" s="196"/>
      <c r="K926" s="196"/>
      <c r="L926" s="196"/>
      <c r="M926" s="196"/>
      <c r="N926" s="196"/>
      <c r="O926" s="197"/>
      <c r="P926" s="197"/>
      <c r="Q926" s="197"/>
      <c r="R926" s="197"/>
      <c r="S926" s="197"/>
      <c r="T926" s="197"/>
      <c r="U926" s="198"/>
      <c r="V926" s="257"/>
      <c r="W926" s="258"/>
      <c r="X926" s="200"/>
      <c r="Y926" s="43"/>
      <c r="Z926" s="199"/>
      <c r="AA926" s="199"/>
      <c r="AB926" s="199"/>
      <c r="AC926" s="199"/>
      <c r="AD926" s="199"/>
      <c r="AE926" s="43"/>
      <c r="AF926" s="199"/>
      <c r="AG926" s="196"/>
      <c r="AH926" s="201"/>
      <c r="AI926" s="201"/>
      <c r="AJ926" s="201"/>
      <c r="AK926" s="43"/>
      <c r="AL926" s="43"/>
      <c r="AM926" s="43"/>
      <c r="AN926" s="64"/>
      <c r="AO926" s="64"/>
      <c r="AP926" s="202"/>
      <c r="AQ926" s="202"/>
      <c r="AR926" s="64"/>
    </row>
    <row r="927" spans="1:44" ht="15.75" customHeight="1" x14ac:dyDescent="0.2">
      <c r="A927" s="43"/>
      <c r="B927" s="43"/>
      <c r="C927" s="43"/>
      <c r="D927" s="43"/>
      <c r="E927" s="43"/>
      <c r="F927" s="43"/>
      <c r="G927" s="194"/>
      <c r="H927" s="194"/>
      <c r="I927" s="194"/>
      <c r="J927" s="196"/>
      <c r="K927" s="196"/>
      <c r="L927" s="196"/>
      <c r="M927" s="196"/>
      <c r="N927" s="196"/>
      <c r="O927" s="197"/>
      <c r="P927" s="197"/>
      <c r="Q927" s="197"/>
      <c r="R927" s="197"/>
      <c r="S927" s="197"/>
      <c r="T927" s="197"/>
      <c r="U927" s="198"/>
      <c r="V927" s="257"/>
      <c r="W927" s="258"/>
      <c r="X927" s="200"/>
      <c r="Y927" s="43"/>
      <c r="Z927" s="199"/>
      <c r="AA927" s="199"/>
      <c r="AB927" s="199"/>
      <c r="AC927" s="199"/>
      <c r="AD927" s="199"/>
      <c r="AE927" s="43"/>
      <c r="AF927" s="199"/>
      <c r="AG927" s="196"/>
      <c r="AH927" s="201"/>
      <c r="AI927" s="201"/>
      <c r="AJ927" s="201"/>
      <c r="AK927" s="43"/>
      <c r="AL927" s="43"/>
      <c r="AM927" s="43"/>
      <c r="AN927" s="64"/>
      <c r="AO927" s="64"/>
      <c r="AP927" s="202"/>
      <c r="AQ927" s="202"/>
      <c r="AR927" s="64"/>
    </row>
    <row r="928" spans="1:44" ht="15.75" customHeight="1" x14ac:dyDescent="0.2">
      <c r="A928" s="43"/>
      <c r="B928" s="43"/>
      <c r="C928" s="43"/>
      <c r="D928" s="43"/>
      <c r="E928" s="43"/>
      <c r="F928" s="43"/>
      <c r="G928" s="194"/>
      <c r="H928" s="194"/>
      <c r="I928" s="194"/>
      <c r="J928" s="196"/>
      <c r="K928" s="196"/>
      <c r="L928" s="196"/>
      <c r="M928" s="196"/>
      <c r="N928" s="196"/>
      <c r="O928" s="197"/>
      <c r="P928" s="197"/>
      <c r="Q928" s="197"/>
      <c r="R928" s="197"/>
      <c r="S928" s="197"/>
      <c r="T928" s="197"/>
      <c r="U928" s="198"/>
      <c r="V928" s="257"/>
      <c r="W928" s="258"/>
      <c r="X928" s="200"/>
      <c r="Y928" s="43"/>
      <c r="Z928" s="199"/>
      <c r="AA928" s="199"/>
      <c r="AB928" s="199"/>
      <c r="AC928" s="199"/>
      <c r="AD928" s="199"/>
      <c r="AE928" s="43"/>
      <c r="AF928" s="199"/>
      <c r="AG928" s="196"/>
      <c r="AH928" s="201"/>
      <c r="AI928" s="201"/>
      <c r="AJ928" s="201"/>
      <c r="AK928" s="43"/>
      <c r="AL928" s="43"/>
      <c r="AM928" s="43"/>
      <c r="AN928" s="64"/>
      <c r="AO928" s="64"/>
      <c r="AP928" s="202"/>
      <c r="AQ928" s="202"/>
      <c r="AR928" s="64"/>
    </row>
    <row r="929" spans="1:44" ht="15.75" customHeight="1" x14ac:dyDescent="0.2">
      <c r="A929" s="43"/>
      <c r="B929" s="43"/>
      <c r="C929" s="43"/>
      <c r="D929" s="43"/>
      <c r="E929" s="43"/>
      <c r="F929" s="43"/>
      <c r="G929" s="194"/>
      <c r="H929" s="194"/>
      <c r="I929" s="194"/>
      <c r="J929" s="196"/>
      <c r="K929" s="196"/>
      <c r="L929" s="196"/>
      <c r="M929" s="196"/>
      <c r="N929" s="196"/>
      <c r="O929" s="197"/>
      <c r="P929" s="197"/>
      <c r="Q929" s="197"/>
      <c r="R929" s="197"/>
      <c r="S929" s="197"/>
      <c r="T929" s="197"/>
      <c r="U929" s="198"/>
      <c r="V929" s="257"/>
      <c r="W929" s="258"/>
      <c r="X929" s="200"/>
      <c r="Y929" s="43"/>
      <c r="Z929" s="199"/>
      <c r="AA929" s="199"/>
      <c r="AB929" s="199"/>
      <c r="AC929" s="199"/>
      <c r="AD929" s="199"/>
      <c r="AE929" s="43"/>
      <c r="AF929" s="199"/>
      <c r="AG929" s="196"/>
      <c r="AH929" s="201"/>
      <c r="AI929" s="201"/>
      <c r="AJ929" s="201"/>
      <c r="AK929" s="43"/>
      <c r="AL929" s="43"/>
      <c r="AM929" s="43"/>
      <c r="AN929" s="64"/>
      <c r="AO929" s="64"/>
      <c r="AP929" s="202"/>
      <c r="AQ929" s="202"/>
      <c r="AR929" s="64"/>
    </row>
    <row r="930" spans="1:44" ht="15.75" customHeight="1" x14ac:dyDescent="0.2">
      <c r="A930" s="43"/>
      <c r="B930" s="43"/>
      <c r="C930" s="43"/>
      <c r="D930" s="43"/>
      <c r="E930" s="43"/>
      <c r="F930" s="43"/>
      <c r="G930" s="194"/>
      <c r="H930" s="194"/>
      <c r="I930" s="194"/>
      <c r="J930" s="196"/>
      <c r="K930" s="196"/>
      <c r="L930" s="196"/>
      <c r="M930" s="196"/>
      <c r="N930" s="196"/>
      <c r="O930" s="197"/>
      <c r="P930" s="197"/>
      <c r="Q930" s="197"/>
      <c r="R930" s="197"/>
      <c r="S930" s="197"/>
      <c r="T930" s="197"/>
      <c r="U930" s="198"/>
      <c r="V930" s="257"/>
      <c r="W930" s="258"/>
      <c r="X930" s="200"/>
      <c r="Y930" s="43"/>
      <c r="Z930" s="199"/>
      <c r="AA930" s="199"/>
      <c r="AB930" s="199"/>
      <c r="AC930" s="199"/>
      <c r="AD930" s="199"/>
      <c r="AE930" s="43"/>
      <c r="AF930" s="199"/>
      <c r="AG930" s="196"/>
      <c r="AH930" s="201"/>
      <c r="AI930" s="201"/>
      <c r="AJ930" s="201"/>
      <c r="AK930" s="43"/>
      <c r="AL930" s="43"/>
      <c r="AM930" s="43"/>
      <c r="AN930" s="64"/>
      <c r="AO930" s="64"/>
      <c r="AP930" s="202"/>
      <c r="AQ930" s="202"/>
      <c r="AR930" s="64"/>
    </row>
    <row r="931" spans="1:44" ht="15.75" customHeight="1" x14ac:dyDescent="0.2">
      <c r="A931" s="43"/>
      <c r="B931" s="43"/>
      <c r="C931" s="43"/>
      <c r="D931" s="43"/>
      <c r="E931" s="43"/>
      <c r="F931" s="43"/>
      <c r="G931" s="194"/>
      <c r="H931" s="194"/>
      <c r="I931" s="194"/>
      <c r="J931" s="196"/>
      <c r="K931" s="196"/>
      <c r="L931" s="196"/>
      <c r="M931" s="196"/>
      <c r="N931" s="196"/>
      <c r="O931" s="197"/>
      <c r="P931" s="197"/>
      <c r="Q931" s="197"/>
      <c r="R931" s="197"/>
      <c r="S931" s="197"/>
      <c r="T931" s="197"/>
      <c r="U931" s="198"/>
      <c r="V931" s="257"/>
      <c r="W931" s="258"/>
      <c r="X931" s="200"/>
      <c r="Y931" s="43"/>
      <c r="Z931" s="199"/>
      <c r="AA931" s="199"/>
      <c r="AB931" s="199"/>
      <c r="AC931" s="199"/>
      <c r="AD931" s="199"/>
      <c r="AE931" s="43"/>
      <c r="AF931" s="199"/>
      <c r="AG931" s="196"/>
      <c r="AH931" s="201"/>
      <c r="AI931" s="201"/>
      <c r="AJ931" s="201"/>
      <c r="AK931" s="43"/>
      <c r="AL931" s="43"/>
      <c r="AM931" s="43"/>
      <c r="AN931" s="64"/>
      <c r="AO931" s="64"/>
      <c r="AP931" s="202"/>
      <c r="AQ931" s="202"/>
      <c r="AR931" s="64"/>
    </row>
    <row r="932" spans="1:44" ht="15.75" customHeight="1" x14ac:dyDescent="0.2">
      <c r="A932" s="43"/>
      <c r="B932" s="43"/>
      <c r="C932" s="43"/>
      <c r="D932" s="43"/>
      <c r="E932" s="43"/>
      <c r="F932" s="43"/>
      <c r="G932" s="194"/>
      <c r="H932" s="194"/>
      <c r="I932" s="194"/>
      <c r="J932" s="196"/>
      <c r="K932" s="196"/>
      <c r="L932" s="196"/>
      <c r="M932" s="196"/>
      <c r="N932" s="196"/>
      <c r="O932" s="197"/>
      <c r="P932" s="197"/>
      <c r="Q932" s="197"/>
      <c r="R932" s="197"/>
      <c r="S932" s="197"/>
      <c r="T932" s="197"/>
      <c r="U932" s="198"/>
      <c r="V932" s="257"/>
      <c r="W932" s="258"/>
      <c r="X932" s="200"/>
      <c r="Y932" s="43"/>
      <c r="Z932" s="199"/>
      <c r="AA932" s="199"/>
      <c r="AB932" s="199"/>
      <c r="AC932" s="199"/>
      <c r="AD932" s="199"/>
      <c r="AE932" s="43"/>
      <c r="AF932" s="199"/>
      <c r="AG932" s="196"/>
      <c r="AH932" s="201"/>
      <c r="AI932" s="201"/>
      <c r="AJ932" s="201"/>
      <c r="AK932" s="43"/>
      <c r="AL932" s="43"/>
      <c r="AM932" s="43"/>
      <c r="AN932" s="64"/>
      <c r="AO932" s="64"/>
      <c r="AP932" s="202"/>
      <c r="AQ932" s="202"/>
      <c r="AR932" s="64"/>
    </row>
    <row r="933" spans="1:44" ht="15.75" customHeight="1" x14ac:dyDescent="0.2">
      <c r="A933" s="43"/>
      <c r="B933" s="43"/>
      <c r="C933" s="43"/>
      <c r="D933" s="43"/>
      <c r="E933" s="43"/>
      <c r="F933" s="43"/>
      <c r="G933" s="194"/>
      <c r="H933" s="194"/>
      <c r="I933" s="194"/>
      <c r="J933" s="196"/>
      <c r="K933" s="196"/>
      <c r="L933" s="196"/>
      <c r="M933" s="196"/>
      <c r="N933" s="196"/>
      <c r="O933" s="197"/>
      <c r="P933" s="197"/>
      <c r="Q933" s="197"/>
      <c r="R933" s="197"/>
      <c r="S933" s="197"/>
      <c r="T933" s="197"/>
      <c r="U933" s="198"/>
      <c r="V933" s="257"/>
      <c r="W933" s="258"/>
      <c r="X933" s="200"/>
      <c r="Y933" s="43"/>
      <c r="Z933" s="199"/>
      <c r="AA933" s="199"/>
      <c r="AB933" s="199"/>
      <c r="AC933" s="199"/>
      <c r="AD933" s="199"/>
      <c r="AE933" s="43"/>
      <c r="AF933" s="199"/>
      <c r="AG933" s="196"/>
      <c r="AH933" s="201"/>
      <c r="AI933" s="201"/>
      <c r="AJ933" s="201"/>
      <c r="AK933" s="43"/>
      <c r="AL933" s="43"/>
      <c r="AM933" s="43"/>
      <c r="AN933" s="64"/>
      <c r="AO933" s="64"/>
      <c r="AP933" s="202"/>
      <c r="AQ933" s="202"/>
      <c r="AR933" s="64"/>
    </row>
    <row r="934" spans="1:44" ht="15.75" customHeight="1" x14ac:dyDescent="0.2">
      <c r="A934" s="43"/>
      <c r="B934" s="43"/>
      <c r="C934" s="43"/>
      <c r="D934" s="43"/>
      <c r="E934" s="43"/>
      <c r="F934" s="43"/>
      <c r="G934" s="194"/>
      <c r="H934" s="194"/>
      <c r="I934" s="194"/>
      <c r="J934" s="196"/>
      <c r="K934" s="196"/>
      <c r="L934" s="196"/>
      <c r="M934" s="196"/>
      <c r="N934" s="196"/>
      <c r="O934" s="197"/>
      <c r="P934" s="197"/>
      <c r="Q934" s="197"/>
      <c r="R934" s="197"/>
      <c r="S934" s="197"/>
      <c r="T934" s="197"/>
      <c r="U934" s="198"/>
      <c r="V934" s="257"/>
      <c r="W934" s="258"/>
      <c r="X934" s="200"/>
      <c r="Y934" s="43"/>
      <c r="Z934" s="199"/>
      <c r="AA934" s="199"/>
      <c r="AB934" s="199"/>
      <c r="AC934" s="199"/>
      <c r="AD934" s="199"/>
      <c r="AE934" s="43"/>
      <c r="AF934" s="199"/>
      <c r="AG934" s="196"/>
      <c r="AH934" s="201"/>
      <c r="AI934" s="201"/>
      <c r="AJ934" s="201"/>
      <c r="AK934" s="43"/>
      <c r="AL934" s="43"/>
      <c r="AM934" s="43"/>
      <c r="AN934" s="64"/>
      <c r="AO934" s="64"/>
      <c r="AP934" s="202"/>
      <c r="AQ934" s="202"/>
      <c r="AR934" s="64"/>
    </row>
    <row r="935" spans="1:44" ht="15.75" customHeight="1" x14ac:dyDescent="0.2">
      <c r="A935" s="43"/>
      <c r="B935" s="43"/>
      <c r="C935" s="43"/>
      <c r="D935" s="43"/>
      <c r="E935" s="43"/>
      <c r="F935" s="43"/>
      <c r="G935" s="194"/>
      <c r="H935" s="194"/>
      <c r="I935" s="194"/>
      <c r="J935" s="196"/>
      <c r="K935" s="196"/>
      <c r="L935" s="196"/>
      <c r="M935" s="196"/>
      <c r="N935" s="196"/>
      <c r="O935" s="197"/>
      <c r="P935" s="197"/>
      <c r="Q935" s="197"/>
      <c r="R935" s="197"/>
      <c r="S935" s="197"/>
      <c r="T935" s="197"/>
      <c r="U935" s="198"/>
      <c r="V935" s="257"/>
      <c r="W935" s="258"/>
      <c r="X935" s="200"/>
      <c r="Y935" s="43"/>
      <c r="Z935" s="199"/>
      <c r="AA935" s="199"/>
      <c r="AB935" s="199"/>
      <c r="AC935" s="199"/>
      <c r="AD935" s="199"/>
      <c r="AE935" s="43"/>
      <c r="AF935" s="199"/>
      <c r="AG935" s="196"/>
      <c r="AH935" s="201"/>
      <c r="AI935" s="201"/>
      <c r="AJ935" s="201"/>
      <c r="AK935" s="43"/>
      <c r="AL935" s="43"/>
      <c r="AM935" s="43"/>
      <c r="AN935" s="64"/>
      <c r="AO935" s="64"/>
      <c r="AP935" s="202"/>
      <c r="AQ935" s="202"/>
      <c r="AR935" s="64"/>
    </row>
    <row r="936" spans="1:44" ht="15.75" customHeight="1" x14ac:dyDescent="0.2">
      <c r="A936" s="43"/>
      <c r="B936" s="43"/>
      <c r="C936" s="43"/>
      <c r="D936" s="43"/>
      <c r="E936" s="43"/>
      <c r="F936" s="43"/>
      <c r="G936" s="194"/>
      <c r="H936" s="194"/>
      <c r="I936" s="194"/>
      <c r="J936" s="196"/>
      <c r="K936" s="196"/>
      <c r="L936" s="196"/>
      <c r="M936" s="196"/>
      <c r="N936" s="196"/>
      <c r="O936" s="197"/>
      <c r="P936" s="197"/>
      <c r="Q936" s="197"/>
      <c r="R936" s="197"/>
      <c r="S936" s="197"/>
      <c r="T936" s="197"/>
      <c r="U936" s="198"/>
      <c r="V936" s="257"/>
      <c r="W936" s="258"/>
      <c r="X936" s="200"/>
      <c r="Y936" s="43"/>
      <c r="Z936" s="199"/>
      <c r="AA936" s="199"/>
      <c r="AB936" s="199"/>
      <c r="AC936" s="199"/>
      <c r="AD936" s="199"/>
      <c r="AE936" s="43"/>
      <c r="AF936" s="199"/>
      <c r="AG936" s="196"/>
      <c r="AH936" s="201"/>
      <c r="AI936" s="201"/>
      <c r="AJ936" s="201"/>
      <c r="AK936" s="43"/>
      <c r="AL936" s="43"/>
      <c r="AM936" s="43"/>
      <c r="AN936" s="64"/>
      <c r="AO936" s="64"/>
      <c r="AP936" s="202"/>
      <c r="AQ936" s="202"/>
      <c r="AR936" s="64"/>
    </row>
    <row r="937" spans="1:44" ht="15.75" customHeight="1" x14ac:dyDescent="0.2">
      <c r="A937" s="43"/>
      <c r="B937" s="43"/>
      <c r="C937" s="43"/>
      <c r="D937" s="43"/>
      <c r="E937" s="43"/>
      <c r="F937" s="43"/>
      <c r="G937" s="194"/>
      <c r="H937" s="194"/>
      <c r="I937" s="194"/>
      <c r="J937" s="196"/>
      <c r="K937" s="196"/>
      <c r="L937" s="196"/>
      <c r="M937" s="196"/>
      <c r="N937" s="196"/>
      <c r="O937" s="197"/>
      <c r="P937" s="197"/>
      <c r="Q937" s="197"/>
      <c r="R937" s="197"/>
      <c r="S937" s="197"/>
      <c r="T937" s="197"/>
      <c r="U937" s="198"/>
      <c r="V937" s="257"/>
      <c r="W937" s="258"/>
      <c r="X937" s="200"/>
      <c r="Y937" s="43"/>
      <c r="Z937" s="199"/>
      <c r="AA937" s="199"/>
      <c r="AB937" s="199"/>
      <c r="AC937" s="199"/>
      <c r="AD937" s="199"/>
      <c r="AE937" s="43"/>
      <c r="AF937" s="199"/>
      <c r="AG937" s="196"/>
      <c r="AH937" s="201"/>
      <c r="AI937" s="201"/>
      <c r="AJ937" s="201"/>
      <c r="AK937" s="43"/>
      <c r="AL937" s="43"/>
      <c r="AM937" s="43"/>
      <c r="AN937" s="64"/>
      <c r="AO937" s="64"/>
      <c r="AP937" s="202"/>
      <c r="AQ937" s="202"/>
      <c r="AR937" s="64"/>
    </row>
    <row r="938" spans="1:44" ht="15.75" customHeight="1" x14ac:dyDescent="0.2">
      <c r="A938" s="43"/>
      <c r="B938" s="43"/>
      <c r="C938" s="43"/>
      <c r="D938" s="43"/>
      <c r="E938" s="43"/>
      <c r="F938" s="43"/>
      <c r="G938" s="194"/>
      <c r="H938" s="194"/>
      <c r="I938" s="194"/>
      <c r="J938" s="196"/>
      <c r="K938" s="196"/>
      <c r="L938" s="196"/>
      <c r="M938" s="196"/>
      <c r="N938" s="196"/>
      <c r="O938" s="197"/>
      <c r="P938" s="197"/>
      <c r="Q938" s="197"/>
      <c r="R938" s="197"/>
      <c r="S938" s="197"/>
      <c r="T938" s="197"/>
      <c r="U938" s="198"/>
      <c r="V938" s="257"/>
      <c r="W938" s="258"/>
      <c r="X938" s="200"/>
      <c r="Y938" s="43"/>
      <c r="Z938" s="199"/>
      <c r="AA938" s="199"/>
      <c r="AB938" s="199"/>
      <c r="AC938" s="199"/>
      <c r="AD938" s="199"/>
      <c r="AE938" s="43"/>
      <c r="AF938" s="199"/>
      <c r="AG938" s="196"/>
      <c r="AH938" s="201"/>
      <c r="AI938" s="201"/>
      <c r="AJ938" s="201"/>
      <c r="AK938" s="43"/>
      <c r="AL938" s="43"/>
      <c r="AM938" s="43"/>
      <c r="AN938" s="64"/>
      <c r="AO938" s="64"/>
      <c r="AP938" s="202"/>
      <c r="AQ938" s="202"/>
      <c r="AR938" s="64"/>
    </row>
    <row r="939" spans="1:44" ht="15.75" customHeight="1" x14ac:dyDescent="0.2">
      <c r="A939" s="43"/>
      <c r="B939" s="43"/>
      <c r="C939" s="43"/>
      <c r="D939" s="43"/>
      <c r="E939" s="43"/>
      <c r="F939" s="43"/>
      <c r="G939" s="194"/>
      <c r="H939" s="194"/>
      <c r="I939" s="194"/>
      <c r="J939" s="196"/>
      <c r="K939" s="196"/>
      <c r="L939" s="196"/>
      <c r="M939" s="196"/>
      <c r="N939" s="196"/>
      <c r="O939" s="197"/>
      <c r="P939" s="197"/>
      <c r="Q939" s="197"/>
      <c r="R939" s="197"/>
      <c r="S939" s="197"/>
      <c r="T939" s="197"/>
      <c r="U939" s="198"/>
      <c r="V939" s="257"/>
      <c r="W939" s="258"/>
      <c r="X939" s="200"/>
      <c r="Y939" s="43"/>
      <c r="Z939" s="199"/>
      <c r="AA939" s="199"/>
      <c r="AB939" s="199"/>
      <c r="AC939" s="199"/>
      <c r="AD939" s="199"/>
      <c r="AE939" s="43"/>
      <c r="AF939" s="199"/>
      <c r="AG939" s="196"/>
      <c r="AH939" s="201"/>
      <c r="AI939" s="201"/>
      <c r="AJ939" s="201"/>
      <c r="AK939" s="43"/>
      <c r="AL939" s="43"/>
      <c r="AM939" s="43"/>
      <c r="AN939" s="64"/>
      <c r="AO939" s="64"/>
      <c r="AP939" s="202"/>
      <c r="AQ939" s="202"/>
      <c r="AR939" s="64"/>
    </row>
    <row r="940" spans="1:44" ht="15.75" customHeight="1" x14ac:dyDescent="0.2">
      <c r="A940" s="43"/>
      <c r="B940" s="43"/>
      <c r="C940" s="43"/>
      <c r="D940" s="43"/>
      <c r="E940" s="43"/>
      <c r="F940" s="43"/>
      <c r="G940" s="194"/>
      <c r="H940" s="194"/>
      <c r="I940" s="194"/>
      <c r="J940" s="196"/>
      <c r="K940" s="196"/>
      <c r="L940" s="196"/>
      <c r="M940" s="196"/>
      <c r="N940" s="196"/>
      <c r="O940" s="197"/>
      <c r="P940" s="197"/>
      <c r="Q940" s="197"/>
      <c r="R940" s="197"/>
      <c r="S940" s="197"/>
      <c r="T940" s="197"/>
      <c r="U940" s="198"/>
      <c r="V940" s="257"/>
      <c r="W940" s="258"/>
      <c r="X940" s="200"/>
      <c r="Y940" s="43"/>
      <c r="Z940" s="199"/>
      <c r="AA940" s="199"/>
      <c r="AB940" s="199"/>
      <c r="AC940" s="199"/>
      <c r="AD940" s="199"/>
      <c r="AE940" s="43"/>
      <c r="AF940" s="199"/>
      <c r="AG940" s="196"/>
      <c r="AH940" s="201"/>
      <c r="AI940" s="201"/>
      <c r="AJ940" s="201"/>
      <c r="AK940" s="43"/>
      <c r="AL940" s="43"/>
      <c r="AM940" s="43"/>
      <c r="AN940" s="64"/>
      <c r="AO940" s="64"/>
      <c r="AP940" s="202"/>
      <c r="AQ940" s="202"/>
      <c r="AR940" s="64"/>
    </row>
    <row r="941" spans="1:44" ht="15.75" customHeight="1" x14ac:dyDescent="0.2">
      <c r="A941" s="43"/>
      <c r="B941" s="43"/>
      <c r="C941" s="43"/>
      <c r="D941" s="43"/>
      <c r="E941" s="43"/>
      <c r="F941" s="43"/>
      <c r="G941" s="194"/>
      <c r="H941" s="194"/>
      <c r="I941" s="194"/>
      <c r="J941" s="196"/>
      <c r="K941" s="196"/>
      <c r="L941" s="196"/>
      <c r="M941" s="196"/>
      <c r="N941" s="196"/>
      <c r="O941" s="197"/>
      <c r="P941" s="197"/>
      <c r="Q941" s="197"/>
      <c r="R941" s="197"/>
      <c r="S941" s="197"/>
      <c r="T941" s="197"/>
      <c r="U941" s="198"/>
      <c r="V941" s="257"/>
      <c r="W941" s="258"/>
      <c r="X941" s="200"/>
      <c r="Y941" s="43"/>
      <c r="Z941" s="199"/>
      <c r="AA941" s="199"/>
      <c r="AB941" s="199"/>
      <c r="AC941" s="199"/>
      <c r="AD941" s="199"/>
      <c r="AE941" s="43"/>
      <c r="AF941" s="199"/>
      <c r="AG941" s="196"/>
      <c r="AH941" s="201"/>
      <c r="AI941" s="201"/>
      <c r="AJ941" s="201"/>
      <c r="AK941" s="43"/>
      <c r="AL941" s="43"/>
      <c r="AM941" s="43"/>
      <c r="AN941" s="64"/>
      <c r="AO941" s="64"/>
      <c r="AP941" s="202"/>
      <c r="AQ941" s="202"/>
      <c r="AR941" s="64"/>
    </row>
    <row r="942" spans="1:44" ht="15.75" customHeight="1" x14ac:dyDescent="0.2">
      <c r="A942" s="43"/>
      <c r="B942" s="43"/>
      <c r="C942" s="43"/>
      <c r="D942" s="43"/>
      <c r="E942" s="43"/>
      <c r="F942" s="43"/>
      <c r="G942" s="194"/>
      <c r="H942" s="194"/>
      <c r="I942" s="194"/>
      <c r="J942" s="196"/>
      <c r="K942" s="196"/>
      <c r="L942" s="196"/>
      <c r="M942" s="196"/>
      <c r="N942" s="196"/>
      <c r="O942" s="197"/>
      <c r="P942" s="197"/>
      <c r="Q942" s="197"/>
      <c r="R942" s="197"/>
      <c r="S942" s="197"/>
      <c r="T942" s="197"/>
      <c r="U942" s="198"/>
      <c r="V942" s="257"/>
      <c r="W942" s="258"/>
      <c r="X942" s="200"/>
      <c r="Y942" s="43"/>
      <c r="Z942" s="199"/>
      <c r="AA942" s="199"/>
      <c r="AB942" s="199"/>
      <c r="AC942" s="199"/>
      <c r="AD942" s="199"/>
      <c r="AE942" s="43"/>
      <c r="AF942" s="199"/>
      <c r="AG942" s="196"/>
      <c r="AH942" s="201"/>
      <c r="AI942" s="201"/>
      <c r="AJ942" s="201"/>
      <c r="AK942" s="43"/>
      <c r="AL942" s="43"/>
      <c r="AM942" s="43"/>
      <c r="AN942" s="64"/>
      <c r="AO942" s="64"/>
      <c r="AP942" s="202"/>
      <c r="AQ942" s="202"/>
      <c r="AR942" s="64"/>
    </row>
    <row r="943" spans="1:44" ht="15.75" customHeight="1" x14ac:dyDescent="0.2">
      <c r="A943" s="43"/>
      <c r="B943" s="43"/>
      <c r="C943" s="43"/>
      <c r="D943" s="43"/>
      <c r="E943" s="43"/>
      <c r="F943" s="43"/>
      <c r="G943" s="194"/>
      <c r="H943" s="194"/>
      <c r="I943" s="194"/>
      <c r="J943" s="196"/>
      <c r="K943" s="196"/>
      <c r="L943" s="196"/>
      <c r="M943" s="196"/>
      <c r="N943" s="196"/>
      <c r="O943" s="197"/>
      <c r="P943" s="197"/>
      <c r="Q943" s="197"/>
      <c r="R943" s="197"/>
      <c r="S943" s="197"/>
      <c r="T943" s="197"/>
      <c r="U943" s="198"/>
      <c r="V943" s="257"/>
      <c r="W943" s="258"/>
      <c r="X943" s="200"/>
      <c r="Y943" s="43"/>
      <c r="Z943" s="199"/>
      <c r="AA943" s="199"/>
      <c r="AB943" s="199"/>
      <c r="AC943" s="199"/>
      <c r="AD943" s="199"/>
      <c r="AE943" s="43"/>
      <c r="AF943" s="199"/>
      <c r="AG943" s="196"/>
      <c r="AH943" s="201"/>
      <c r="AI943" s="201"/>
      <c r="AJ943" s="201"/>
      <c r="AK943" s="43"/>
      <c r="AL943" s="43"/>
      <c r="AM943" s="43"/>
      <c r="AN943" s="64"/>
      <c r="AO943" s="64"/>
      <c r="AP943" s="202"/>
      <c r="AQ943" s="202"/>
      <c r="AR943" s="64"/>
    </row>
    <row r="944" spans="1:44" ht="15.75" customHeight="1" x14ac:dyDescent="0.2">
      <c r="A944" s="43"/>
      <c r="B944" s="43"/>
      <c r="C944" s="43"/>
      <c r="D944" s="43"/>
      <c r="E944" s="43"/>
      <c r="F944" s="43"/>
      <c r="G944" s="194"/>
      <c r="H944" s="194"/>
      <c r="I944" s="194"/>
      <c r="J944" s="196"/>
      <c r="K944" s="196"/>
      <c r="L944" s="196"/>
      <c r="M944" s="196"/>
      <c r="N944" s="196"/>
      <c r="O944" s="197"/>
      <c r="P944" s="197"/>
      <c r="Q944" s="197"/>
      <c r="R944" s="197"/>
      <c r="S944" s="197"/>
      <c r="T944" s="197"/>
      <c r="U944" s="198"/>
      <c r="V944" s="257"/>
      <c r="W944" s="258"/>
      <c r="X944" s="200"/>
      <c r="Y944" s="43"/>
      <c r="Z944" s="199"/>
      <c r="AA944" s="199"/>
      <c r="AB944" s="199"/>
      <c r="AC944" s="199"/>
      <c r="AD944" s="199"/>
      <c r="AE944" s="43"/>
      <c r="AF944" s="199"/>
      <c r="AG944" s="196"/>
      <c r="AH944" s="201"/>
      <c r="AI944" s="201"/>
      <c r="AJ944" s="201"/>
      <c r="AK944" s="43"/>
      <c r="AL944" s="43"/>
      <c r="AM944" s="43"/>
      <c r="AN944" s="64"/>
      <c r="AO944" s="64"/>
      <c r="AP944" s="202"/>
      <c r="AQ944" s="202"/>
      <c r="AR944" s="64"/>
    </row>
    <row r="945" spans="1:44" ht="15.75" customHeight="1" x14ac:dyDescent="0.2">
      <c r="A945" s="43"/>
      <c r="B945" s="43"/>
      <c r="C945" s="43"/>
      <c r="D945" s="43"/>
      <c r="E945" s="43"/>
      <c r="F945" s="43"/>
      <c r="G945" s="194"/>
      <c r="H945" s="194"/>
      <c r="I945" s="194"/>
      <c r="J945" s="196"/>
      <c r="K945" s="196"/>
      <c r="L945" s="196"/>
      <c r="M945" s="196"/>
      <c r="N945" s="196"/>
      <c r="O945" s="197"/>
      <c r="P945" s="197"/>
      <c r="Q945" s="197"/>
      <c r="R945" s="197"/>
      <c r="S945" s="197"/>
      <c r="T945" s="197"/>
      <c r="U945" s="198"/>
      <c r="V945" s="257"/>
      <c r="W945" s="258"/>
      <c r="X945" s="200"/>
      <c r="Y945" s="43"/>
      <c r="Z945" s="199"/>
      <c r="AA945" s="199"/>
      <c r="AB945" s="199"/>
      <c r="AC945" s="199"/>
      <c r="AD945" s="199"/>
      <c r="AE945" s="43"/>
      <c r="AF945" s="199"/>
      <c r="AG945" s="196"/>
      <c r="AH945" s="201"/>
      <c r="AI945" s="201"/>
      <c r="AJ945" s="201"/>
      <c r="AK945" s="43"/>
      <c r="AL945" s="43"/>
      <c r="AM945" s="43"/>
      <c r="AN945" s="64"/>
      <c r="AO945" s="64"/>
      <c r="AP945" s="202"/>
      <c r="AQ945" s="202"/>
      <c r="AR945" s="64"/>
    </row>
    <row r="946" spans="1:44" ht="15.75" customHeight="1" x14ac:dyDescent="0.2">
      <c r="A946" s="43"/>
      <c r="B946" s="43"/>
      <c r="C946" s="43"/>
      <c r="D946" s="43"/>
      <c r="E946" s="43"/>
      <c r="F946" s="43"/>
      <c r="G946" s="194"/>
      <c r="H946" s="194"/>
      <c r="I946" s="194"/>
      <c r="J946" s="196"/>
      <c r="K946" s="196"/>
      <c r="L946" s="196"/>
      <c r="M946" s="196"/>
      <c r="N946" s="196"/>
      <c r="O946" s="197"/>
      <c r="P946" s="197"/>
      <c r="Q946" s="197"/>
      <c r="R946" s="197"/>
      <c r="S946" s="197"/>
      <c r="T946" s="197"/>
      <c r="U946" s="198"/>
      <c r="V946" s="257"/>
      <c r="W946" s="258"/>
      <c r="X946" s="200"/>
      <c r="Y946" s="43"/>
      <c r="Z946" s="199"/>
      <c r="AA946" s="199"/>
      <c r="AB946" s="199"/>
      <c r="AC946" s="199"/>
      <c r="AD946" s="199"/>
      <c r="AE946" s="43"/>
      <c r="AF946" s="199"/>
      <c r="AG946" s="196"/>
      <c r="AH946" s="201"/>
      <c r="AI946" s="201"/>
      <c r="AJ946" s="201"/>
      <c r="AK946" s="43"/>
      <c r="AL946" s="43"/>
      <c r="AM946" s="43"/>
      <c r="AN946" s="64"/>
      <c r="AO946" s="64"/>
      <c r="AP946" s="202"/>
      <c r="AQ946" s="202"/>
      <c r="AR946" s="64"/>
    </row>
    <row r="947" spans="1:44" ht="15.75" customHeight="1" x14ac:dyDescent="0.2">
      <c r="A947" s="43"/>
      <c r="B947" s="43"/>
      <c r="C947" s="43"/>
      <c r="D947" s="43"/>
      <c r="E947" s="43"/>
      <c r="F947" s="43"/>
      <c r="G947" s="194"/>
      <c r="H947" s="194"/>
      <c r="I947" s="194"/>
      <c r="J947" s="196"/>
      <c r="K947" s="196"/>
      <c r="L947" s="196"/>
      <c r="M947" s="196"/>
      <c r="N947" s="196"/>
      <c r="O947" s="197"/>
      <c r="P947" s="197"/>
      <c r="Q947" s="197"/>
      <c r="R947" s="197"/>
      <c r="S947" s="197"/>
      <c r="T947" s="197"/>
      <c r="U947" s="198"/>
      <c r="V947" s="257"/>
      <c r="W947" s="258"/>
      <c r="X947" s="200"/>
      <c r="Y947" s="43"/>
      <c r="Z947" s="199"/>
      <c r="AA947" s="199"/>
      <c r="AB947" s="199"/>
      <c r="AC947" s="199"/>
      <c r="AD947" s="199"/>
      <c r="AE947" s="43"/>
      <c r="AF947" s="199"/>
      <c r="AG947" s="196"/>
      <c r="AH947" s="201"/>
      <c r="AI947" s="201"/>
      <c r="AJ947" s="201"/>
      <c r="AK947" s="43"/>
      <c r="AL947" s="43"/>
      <c r="AM947" s="43"/>
      <c r="AN947" s="64"/>
      <c r="AO947" s="64"/>
      <c r="AP947" s="202"/>
      <c r="AQ947" s="202"/>
      <c r="AR947" s="64"/>
    </row>
    <row r="948" spans="1:44" ht="15.75" customHeight="1" x14ac:dyDescent="0.2">
      <c r="A948" s="43"/>
      <c r="B948" s="43"/>
      <c r="C948" s="43"/>
      <c r="D948" s="43"/>
      <c r="E948" s="43"/>
      <c r="F948" s="43"/>
      <c r="G948" s="194"/>
      <c r="H948" s="194"/>
      <c r="I948" s="194"/>
      <c r="J948" s="196"/>
      <c r="K948" s="196"/>
      <c r="L948" s="196"/>
      <c r="M948" s="196"/>
      <c r="N948" s="196"/>
      <c r="O948" s="197"/>
      <c r="P948" s="197"/>
      <c r="Q948" s="197"/>
      <c r="R948" s="197"/>
      <c r="S948" s="197"/>
      <c r="T948" s="197"/>
      <c r="U948" s="198"/>
      <c r="V948" s="257"/>
      <c r="W948" s="258"/>
      <c r="X948" s="200"/>
      <c r="Y948" s="43"/>
      <c r="Z948" s="199"/>
      <c r="AA948" s="199"/>
      <c r="AB948" s="199"/>
      <c r="AC948" s="199"/>
      <c r="AD948" s="199"/>
      <c r="AE948" s="43"/>
      <c r="AF948" s="199"/>
      <c r="AG948" s="196"/>
      <c r="AH948" s="201"/>
      <c r="AI948" s="201"/>
      <c r="AJ948" s="201"/>
      <c r="AK948" s="43"/>
      <c r="AL948" s="43"/>
      <c r="AM948" s="43"/>
      <c r="AN948" s="64"/>
      <c r="AO948" s="64"/>
      <c r="AP948" s="202"/>
      <c r="AQ948" s="202"/>
      <c r="AR948" s="64"/>
    </row>
    <row r="949" spans="1:44" ht="15.75" customHeight="1" x14ac:dyDescent="0.2">
      <c r="A949" s="43"/>
      <c r="B949" s="43"/>
      <c r="C949" s="43"/>
      <c r="D949" s="43"/>
      <c r="E949" s="43"/>
      <c r="F949" s="43"/>
      <c r="G949" s="194"/>
      <c r="H949" s="194"/>
      <c r="I949" s="194"/>
      <c r="J949" s="196"/>
      <c r="K949" s="196"/>
      <c r="L949" s="196"/>
      <c r="M949" s="196"/>
      <c r="N949" s="196"/>
      <c r="O949" s="197"/>
      <c r="P949" s="197"/>
      <c r="Q949" s="197"/>
      <c r="R949" s="197"/>
      <c r="S949" s="197"/>
      <c r="T949" s="197"/>
      <c r="U949" s="198"/>
      <c r="V949" s="257"/>
      <c r="W949" s="258"/>
      <c r="X949" s="200"/>
      <c r="Y949" s="43"/>
      <c r="Z949" s="199"/>
      <c r="AA949" s="199"/>
      <c r="AB949" s="199"/>
      <c r="AC949" s="199"/>
      <c r="AD949" s="199"/>
      <c r="AE949" s="43"/>
      <c r="AF949" s="199"/>
      <c r="AG949" s="196"/>
      <c r="AH949" s="201"/>
      <c r="AI949" s="201"/>
      <c r="AJ949" s="201"/>
      <c r="AK949" s="43"/>
      <c r="AL949" s="43"/>
      <c r="AM949" s="43"/>
      <c r="AN949" s="64"/>
      <c r="AO949" s="64"/>
      <c r="AP949" s="202"/>
      <c r="AQ949" s="202"/>
      <c r="AR949" s="64"/>
    </row>
    <row r="950" spans="1:44" ht="15.75" customHeight="1" x14ac:dyDescent="0.2">
      <c r="A950" s="43"/>
      <c r="B950" s="43"/>
      <c r="C950" s="43"/>
      <c r="D950" s="43"/>
      <c r="E950" s="43"/>
      <c r="F950" s="43"/>
      <c r="G950" s="194"/>
      <c r="H950" s="194"/>
      <c r="I950" s="194"/>
      <c r="J950" s="196"/>
      <c r="K950" s="196"/>
      <c r="L950" s="196"/>
      <c r="M950" s="196"/>
      <c r="N950" s="196"/>
      <c r="O950" s="197"/>
      <c r="P950" s="197"/>
      <c r="Q950" s="197"/>
      <c r="R950" s="197"/>
      <c r="S950" s="197"/>
      <c r="T950" s="197"/>
      <c r="U950" s="198"/>
      <c r="V950" s="257"/>
      <c r="W950" s="258"/>
      <c r="X950" s="200"/>
      <c r="Y950" s="43"/>
      <c r="Z950" s="199"/>
      <c r="AA950" s="199"/>
      <c r="AB950" s="199"/>
      <c r="AC950" s="199"/>
      <c r="AD950" s="199"/>
      <c r="AE950" s="43"/>
      <c r="AF950" s="199"/>
      <c r="AG950" s="196"/>
      <c r="AH950" s="201"/>
      <c r="AI950" s="201"/>
      <c r="AJ950" s="201"/>
      <c r="AK950" s="43"/>
      <c r="AL950" s="43"/>
      <c r="AM950" s="43"/>
      <c r="AN950" s="64"/>
      <c r="AO950" s="64"/>
      <c r="AP950" s="202"/>
      <c r="AQ950" s="202"/>
      <c r="AR950" s="64"/>
    </row>
    <row r="951" spans="1:44" ht="15.75" customHeight="1" x14ac:dyDescent="0.2">
      <c r="A951" s="43"/>
      <c r="B951" s="43"/>
      <c r="C951" s="43"/>
      <c r="D951" s="43"/>
      <c r="E951" s="43"/>
      <c r="F951" s="43"/>
      <c r="G951" s="194"/>
      <c r="H951" s="194"/>
      <c r="I951" s="194"/>
      <c r="J951" s="196"/>
      <c r="K951" s="196"/>
      <c r="L951" s="196"/>
      <c r="M951" s="196"/>
      <c r="N951" s="196"/>
      <c r="O951" s="197"/>
      <c r="P951" s="197"/>
      <c r="Q951" s="197"/>
      <c r="R951" s="197"/>
      <c r="S951" s="197"/>
      <c r="T951" s="197"/>
      <c r="U951" s="198"/>
      <c r="V951" s="257"/>
      <c r="W951" s="258"/>
      <c r="X951" s="200"/>
      <c r="Y951" s="43"/>
      <c r="Z951" s="199"/>
      <c r="AA951" s="199"/>
      <c r="AB951" s="199"/>
      <c r="AC951" s="199"/>
      <c r="AD951" s="199"/>
      <c r="AE951" s="43"/>
      <c r="AF951" s="199"/>
      <c r="AG951" s="196"/>
      <c r="AH951" s="201"/>
      <c r="AI951" s="201"/>
      <c r="AJ951" s="201"/>
      <c r="AK951" s="43"/>
      <c r="AL951" s="43"/>
      <c r="AM951" s="43"/>
      <c r="AN951" s="64"/>
      <c r="AO951" s="64"/>
      <c r="AP951" s="202"/>
      <c r="AQ951" s="202"/>
      <c r="AR951" s="64"/>
    </row>
    <row r="952" spans="1:44" ht="15.75" customHeight="1" x14ac:dyDescent="0.2">
      <c r="A952" s="43"/>
      <c r="B952" s="43"/>
      <c r="C952" s="43"/>
      <c r="D952" s="43"/>
      <c r="E952" s="43"/>
      <c r="F952" s="43"/>
      <c r="G952" s="194"/>
      <c r="H952" s="194"/>
      <c r="I952" s="194"/>
      <c r="J952" s="196"/>
      <c r="K952" s="196"/>
      <c r="L952" s="196"/>
      <c r="M952" s="196"/>
      <c r="N952" s="196"/>
      <c r="O952" s="197"/>
      <c r="P952" s="197"/>
      <c r="Q952" s="197"/>
      <c r="R952" s="197"/>
      <c r="S952" s="197"/>
      <c r="T952" s="197"/>
      <c r="U952" s="198"/>
      <c r="V952" s="257"/>
      <c r="W952" s="258"/>
      <c r="X952" s="200"/>
      <c r="Y952" s="43"/>
      <c r="Z952" s="199"/>
      <c r="AA952" s="199"/>
      <c r="AB952" s="199"/>
      <c r="AC952" s="199"/>
      <c r="AD952" s="199"/>
      <c r="AE952" s="43"/>
      <c r="AF952" s="199"/>
      <c r="AG952" s="196"/>
      <c r="AH952" s="201"/>
      <c r="AI952" s="201"/>
      <c r="AJ952" s="201"/>
      <c r="AK952" s="43"/>
      <c r="AL952" s="43"/>
      <c r="AM952" s="43"/>
      <c r="AN952" s="64"/>
      <c r="AO952" s="64"/>
      <c r="AP952" s="202"/>
      <c r="AQ952" s="202"/>
      <c r="AR952" s="64"/>
    </row>
    <row r="953" spans="1:44" ht="15.75" customHeight="1" x14ac:dyDescent="0.2">
      <c r="A953" s="43"/>
      <c r="B953" s="43"/>
      <c r="C953" s="43"/>
      <c r="D953" s="43"/>
      <c r="E953" s="43"/>
      <c r="F953" s="43"/>
      <c r="G953" s="194"/>
      <c r="H953" s="194"/>
      <c r="I953" s="194"/>
      <c r="J953" s="196"/>
      <c r="K953" s="196"/>
      <c r="L953" s="196"/>
      <c r="M953" s="196"/>
      <c r="N953" s="196"/>
      <c r="O953" s="197"/>
      <c r="P953" s="197"/>
      <c r="Q953" s="197"/>
      <c r="R953" s="197"/>
      <c r="S953" s="197"/>
      <c r="T953" s="197"/>
      <c r="U953" s="198"/>
      <c r="V953" s="257"/>
      <c r="W953" s="258"/>
      <c r="X953" s="200"/>
      <c r="Y953" s="43"/>
      <c r="Z953" s="199"/>
      <c r="AA953" s="199"/>
      <c r="AB953" s="199"/>
      <c r="AC953" s="199"/>
      <c r="AD953" s="199"/>
      <c r="AE953" s="43"/>
      <c r="AF953" s="199"/>
      <c r="AG953" s="196"/>
      <c r="AH953" s="201"/>
      <c r="AI953" s="201"/>
      <c r="AJ953" s="201"/>
      <c r="AK953" s="43"/>
      <c r="AL953" s="43"/>
      <c r="AM953" s="43"/>
      <c r="AN953" s="64"/>
      <c r="AO953" s="64"/>
      <c r="AP953" s="202"/>
      <c r="AQ953" s="202"/>
      <c r="AR953" s="64"/>
    </row>
    <row r="954" spans="1:44" ht="15.75" customHeight="1" x14ac:dyDescent="0.2">
      <c r="A954" s="43"/>
      <c r="B954" s="43"/>
      <c r="C954" s="43"/>
      <c r="D954" s="43"/>
      <c r="E954" s="43"/>
      <c r="F954" s="43"/>
      <c r="G954" s="194"/>
      <c r="H954" s="194"/>
      <c r="I954" s="194"/>
      <c r="J954" s="196"/>
      <c r="K954" s="196"/>
      <c r="L954" s="196"/>
      <c r="M954" s="196"/>
      <c r="N954" s="196"/>
      <c r="O954" s="197"/>
      <c r="P954" s="197"/>
      <c r="Q954" s="197"/>
      <c r="R954" s="197"/>
      <c r="S954" s="197"/>
      <c r="T954" s="197"/>
      <c r="U954" s="198"/>
      <c r="V954" s="257"/>
      <c r="W954" s="258"/>
      <c r="X954" s="200"/>
      <c r="Y954" s="43"/>
      <c r="Z954" s="199"/>
      <c r="AA954" s="199"/>
      <c r="AB954" s="199"/>
      <c r="AC954" s="199"/>
      <c r="AD954" s="199"/>
      <c r="AE954" s="43"/>
      <c r="AF954" s="199"/>
      <c r="AG954" s="196"/>
      <c r="AH954" s="201"/>
      <c r="AI954" s="201"/>
      <c r="AJ954" s="201"/>
      <c r="AK954" s="43"/>
      <c r="AL954" s="43"/>
      <c r="AM954" s="43"/>
      <c r="AN954" s="64"/>
      <c r="AO954" s="64"/>
      <c r="AP954" s="202"/>
      <c r="AQ954" s="202"/>
      <c r="AR954" s="64"/>
    </row>
    <row r="955" spans="1:44" ht="15.75" customHeight="1" x14ac:dyDescent="0.2">
      <c r="A955" s="43"/>
      <c r="B955" s="43"/>
      <c r="C955" s="43"/>
      <c r="D955" s="43"/>
      <c r="E955" s="43"/>
      <c r="F955" s="43"/>
      <c r="G955" s="194"/>
      <c r="H955" s="194"/>
      <c r="I955" s="194"/>
      <c r="J955" s="196"/>
      <c r="K955" s="196"/>
      <c r="L955" s="196"/>
      <c r="M955" s="196"/>
      <c r="N955" s="196"/>
      <c r="O955" s="197"/>
      <c r="P955" s="197"/>
      <c r="Q955" s="197"/>
      <c r="R955" s="197"/>
      <c r="S955" s="197"/>
      <c r="T955" s="197"/>
      <c r="U955" s="198"/>
      <c r="V955" s="257"/>
      <c r="W955" s="258"/>
      <c r="X955" s="200"/>
      <c r="Y955" s="43"/>
      <c r="Z955" s="199"/>
      <c r="AA955" s="199"/>
      <c r="AB955" s="199"/>
      <c r="AC955" s="199"/>
      <c r="AD955" s="199"/>
      <c r="AE955" s="43"/>
      <c r="AF955" s="199"/>
      <c r="AG955" s="196"/>
      <c r="AH955" s="201"/>
      <c r="AI955" s="201"/>
      <c r="AJ955" s="201"/>
      <c r="AK955" s="43"/>
      <c r="AL955" s="43"/>
      <c r="AM955" s="43"/>
      <c r="AN955" s="64"/>
      <c r="AO955" s="64"/>
      <c r="AP955" s="202"/>
      <c r="AQ955" s="202"/>
      <c r="AR955" s="64"/>
    </row>
    <row r="956" spans="1:44" ht="15.75" customHeight="1" x14ac:dyDescent="0.2">
      <c r="A956" s="43"/>
      <c r="B956" s="43"/>
      <c r="C956" s="43"/>
      <c r="D956" s="43"/>
      <c r="E956" s="43"/>
      <c r="F956" s="43"/>
      <c r="G956" s="194"/>
      <c r="H956" s="194"/>
      <c r="I956" s="194"/>
      <c r="J956" s="196"/>
      <c r="K956" s="196"/>
      <c r="L956" s="196"/>
      <c r="M956" s="196"/>
      <c r="N956" s="196"/>
      <c r="O956" s="197"/>
      <c r="P956" s="197"/>
      <c r="Q956" s="197"/>
      <c r="R956" s="197"/>
      <c r="S956" s="197"/>
      <c r="T956" s="197"/>
      <c r="U956" s="198"/>
      <c r="V956" s="257"/>
      <c r="W956" s="258"/>
      <c r="X956" s="200"/>
      <c r="Y956" s="43"/>
      <c r="Z956" s="199"/>
      <c r="AA956" s="199"/>
      <c r="AB956" s="199"/>
      <c r="AC956" s="199"/>
      <c r="AD956" s="199"/>
      <c r="AE956" s="43"/>
      <c r="AF956" s="199"/>
      <c r="AG956" s="196"/>
      <c r="AH956" s="201"/>
      <c r="AI956" s="201"/>
      <c r="AJ956" s="201"/>
      <c r="AK956" s="43"/>
      <c r="AL956" s="43"/>
      <c r="AM956" s="43"/>
      <c r="AN956" s="64"/>
      <c r="AO956" s="64"/>
      <c r="AP956" s="202"/>
      <c r="AQ956" s="202"/>
      <c r="AR956" s="64"/>
    </row>
    <row r="957" spans="1:44" ht="15.75" customHeight="1" x14ac:dyDescent="0.2">
      <c r="A957" s="43"/>
      <c r="B957" s="43"/>
      <c r="C957" s="43"/>
      <c r="D957" s="43"/>
      <c r="E957" s="43"/>
      <c r="F957" s="43"/>
      <c r="G957" s="194"/>
      <c r="H957" s="194"/>
      <c r="I957" s="194"/>
      <c r="J957" s="196"/>
      <c r="K957" s="196"/>
      <c r="L957" s="196"/>
      <c r="M957" s="196"/>
      <c r="N957" s="196"/>
      <c r="O957" s="197"/>
      <c r="P957" s="197"/>
      <c r="Q957" s="197"/>
      <c r="R957" s="197"/>
      <c r="S957" s="197"/>
      <c r="T957" s="197"/>
      <c r="U957" s="198"/>
      <c r="V957" s="257"/>
      <c r="W957" s="258"/>
      <c r="X957" s="200"/>
      <c r="Y957" s="43"/>
      <c r="Z957" s="199"/>
      <c r="AA957" s="199"/>
      <c r="AB957" s="199"/>
      <c r="AC957" s="199"/>
      <c r="AD957" s="199"/>
      <c r="AE957" s="43"/>
      <c r="AF957" s="199"/>
      <c r="AG957" s="196"/>
      <c r="AH957" s="201"/>
      <c r="AI957" s="201"/>
      <c r="AJ957" s="201"/>
      <c r="AK957" s="43"/>
      <c r="AL957" s="43"/>
      <c r="AM957" s="43"/>
      <c r="AN957" s="64"/>
      <c r="AO957" s="64"/>
      <c r="AP957" s="202"/>
      <c r="AQ957" s="202"/>
      <c r="AR957" s="64"/>
    </row>
    <row r="958" spans="1:44" ht="15.75" customHeight="1" x14ac:dyDescent="0.2">
      <c r="A958" s="43"/>
      <c r="B958" s="43"/>
      <c r="C958" s="43"/>
      <c r="D958" s="43"/>
      <c r="E958" s="43"/>
      <c r="F958" s="43"/>
      <c r="G958" s="194"/>
      <c r="H958" s="194"/>
      <c r="I958" s="194"/>
      <c r="J958" s="196"/>
      <c r="K958" s="196"/>
      <c r="L958" s="196"/>
      <c r="M958" s="196"/>
      <c r="N958" s="196"/>
      <c r="O958" s="197"/>
      <c r="P958" s="197"/>
      <c r="Q958" s="197"/>
      <c r="R958" s="197"/>
      <c r="S958" s="197"/>
      <c r="T958" s="197"/>
      <c r="U958" s="198"/>
      <c r="V958" s="257"/>
      <c r="W958" s="258"/>
      <c r="X958" s="200"/>
      <c r="Y958" s="43"/>
      <c r="Z958" s="199"/>
      <c r="AA958" s="199"/>
      <c r="AB958" s="199"/>
      <c r="AC958" s="199"/>
      <c r="AD958" s="199"/>
      <c r="AE958" s="43"/>
      <c r="AF958" s="199"/>
      <c r="AG958" s="196"/>
      <c r="AH958" s="201"/>
      <c r="AI958" s="201"/>
      <c r="AJ958" s="201"/>
      <c r="AK958" s="43"/>
      <c r="AL958" s="43"/>
      <c r="AM958" s="43"/>
      <c r="AN958" s="64"/>
      <c r="AO958" s="64"/>
      <c r="AP958" s="202"/>
      <c r="AQ958" s="202"/>
      <c r="AR958" s="64"/>
    </row>
    <row r="959" spans="1:44" ht="15.75" customHeight="1" x14ac:dyDescent="0.2">
      <c r="A959" s="43"/>
      <c r="B959" s="43"/>
      <c r="C959" s="43"/>
      <c r="D959" s="43"/>
      <c r="E959" s="43"/>
      <c r="F959" s="43"/>
      <c r="G959" s="194"/>
      <c r="H959" s="194"/>
      <c r="I959" s="194"/>
      <c r="J959" s="196"/>
      <c r="K959" s="196"/>
      <c r="L959" s="196"/>
      <c r="M959" s="196"/>
      <c r="N959" s="196"/>
      <c r="O959" s="197"/>
      <c r="P959" s="197"/>
      <c r="Q959" s="197"/>
      <c r="R959" s="197"/>
      <c r="S959" s="197"/>
      <c r="T959" s="197"/>
      <c r="U959" s="198"/>
      <c r="V959" s="257"/>
      <c r="W959" s="258"/>
      <c r="X959" s="200"/>
      <c r="Y959" s="43"/>
      <c r="Z959" s="199"/>
      <c r="AA959" s="199"/>
      <c r="AB959" s="199"/>
      <c r="AC959" s="199"/>
      <c r="AD959" s="199"/>
      <c r="AE959" s="43"/>
      <c r="AF959" s="199"/>
      <c r="AG959" s="196"/>
      <c r="AH959" s="201"/>
      <c r="AI959" s="201"/>
      <c r="AJ959" s="201"/>
      <c r="AK959" s="43"/>
      <c r="AL959" s="43"/>
      <c r="AM959" s="43"/>
      <c r="AN959" s="64"/>
      <c r="AO959" s="64"/>
      <c r="AP959" s="202"/>
      <c r="AQ959" s="202"/>
      <c r="AR959" s="64"/>
    </row>
    <row r="960" spans="1:44" ht="15.75" customHeight="1" x14ac:dyDescent="0.2">
      <c r="A960" s="43"/>
      <c r="B960" s="43"/>
      <c r="C960" s="43"/>
      <c r="D960" s="43"/>
      <c r="E960" s="43"/>
      <c r="F960" s="43"/>
      <c r="G960" s="194"/>
      <c r="H960" s="194"/>
      <c r="I960" s="194"/>
      <c r="J960" s="196"/>
      <c r="K960" s="196"/>
      <c r="L960" s="196"/>
      <c r="M960" s="196"/>
      <c r="N960" s="196"/>
      <c r="O960" s="197"/>
      <c r="P960" s="197"/>
      <c r="Q960" s="197"/>
      <c r="R960" s="197"/>
      <c r="S960" s="197"/>
      <c r="T960" s="197"/>
      <c r="U960" s="198"/>
      <c r="V960" s="257"/>
      <c r="W960" s="258"/>
      <c r="X960" s="200"/>
      <c r="Y960" s="43"/>
      <c r="Z960" s="199"/>
      <c r="AA960" s="199"/>
      <c r="AB960" s="199"/>
      <c r="AC960" s="199"/>
      <c r="AD960" s="199"/>
      <c r="AE960" s="43"/>
      <c r="AF960" s="199"/>
      <c r="AG960" s="196"/>
      <c r="AH960" s="201"/>
      <c r="AI960" s="201"/>
      <c r="AJ960" s="201"/>
      <c r="AK960" s="43"/>
      <c r="AL960" s="43"/>
      <c r="AM960" s="43"/>
      <c r="AN960" s="64"/>
      <c r="AO960" s="64"/>
      <c r="AP960" s="202"/>
      <c r="AQ960" s="202"/>
      <c r="AR960" s="64"/>
    </row>
    <row r="961" spans="1:44" ht="15.75" customHeight="1" x14ac:dyDescent="0.2">
      <c r="A961" s="43"/>
      <c r="B961" s="43"/>
      <c r="C961" s="43"/>
      <c r="D961" s="43"/>
      <c r="E961" s="43"/>
      <c r="F961" s="43"/>
      <c r="G961" s="194"/>
      <c r="H961" s="194"/>
      <c r="I961" s="194"/>
      <c r="J961" s="196"/>
      <c r="K961" s="196"/>
      <c r="L961" s="196"/>
      <c r="M961" s="196"/>
      <c r="N961" s="196"/>
      <c r="O961" s="197"/>
      <c r="P961" s="197"/>
      <c r="Q961" s="197"/>
      <c r="R961" s="197"/>
      <c r="S961" s="197"/>
      <c r="T961" s="197"/>
      <c r="U961" s="198"/>
      <c r="V961" s="257"/>
      <c r="W961" s="258"/>
      <c r="X961" s="200"/>
      <c r="Y961" s="43"/>
      <c r="Z961" s="199"/>
      <c r="AA961" s="199"/>
      <c r="AB961" s="199"/>
      <c r="AC961" s="199"/>
      <c r="AD961" s="199"/>
      <c r="AE961" s="43"/>
      <c r="AF961" s="199"/>
      <c r="AG961" s="196"/>
      <c r="AH961" s="201"/>
      <c r="AI961" s="201"/>
      <c r="AJ961" s="201"/>
      <c r="AK961" s="43"/>
      <c r="AL961" s="43"/>
      <c r="AM961" s="43"/>
      <c r="AN961" s="64"/>
      <c r="AO961" s="64"/>
      <c r="AP961" s="202"/>
      <c r="AQ961" s="202"/>
      <c r="AR961" s="64"/>
    </row>
    <row r="962" spans="1:44" ht="15.75" customHeight="1" x14ac:dyDescent="0.2">
      <c r="A962" s="43"/>
      <c r="B962" s="43"/>
      <c r="C962" s="43"/>
      <c r="D962" s="43"/>
      <c r="E962" s="43"/>
      <c r="F962" s="43"/>
      <c r="G962" s="194"/>
      <c r="H962" s="194"/>
      <c r="I962" s="194"/>
      <c r="J962" s="196"/>
      <c r="K962" s="196"/>
      <c r="L962" s="196"/>
      <c r="M962" s="196"/>
      <c r="N962" s="196"/>
      <c r="O962" s="197"/>
      <c r="P962" s="197"/>
      <c r="Q962" s="197"/>
      <c r="R962" s="197"/>
      <c r="S962" s="197"/>
      <c r="T962" s="197"/>
      <c r="U962" s="198"/>
      <c r="V962" s="257"/>
      <c r="W962" s="258"/>
      <c r="X962" s="200"/>
      <c r="Y962" s="43"/>
      <c r="Z962" s="199"/>
      <c r="AA962" s="199"/>
      <c r="AB962" s="199"/>
      <c r="AC962" s="199"/>
      <c r="AD962" s="199"/>
      <c r="AE962" s="43"/>
      <c r="AF962" s="199"/>
      <c r="AG962" s="196"/>
      <c r="AH962" s="201"/>
      <c r="AI962" s="201"/>
      <c r="AJ962" s="201"/>
      <c r="AK962" s="43"/>
      <c r="AL962" s="43"/>
      <c r="AM962" s="43"/>
      <c r="AN962" s="64"/>
      <c r="AO962" s="64"/>
      <c r="AP962" s="202"/>
      <c r="AQ962" s="202"/>
      <c r="AR962" s="64"/>
    </row>
    <row r="963" spans="1:44" ht="15.75" customHeight="1" x14ac:dyDescent="0.2">
      <c r="A963" s="43"/>
      <c r="B963" s="43"/>
      <c r="C963" s="43"/>
      <c r="D963" s="43"/>
      <c r="E963" s="43"/>
      <c r="F963" s="43"/>
      <c r="G963" s="194"/>
      <c r="H963" s="194"/>
      <c r="I963" s="194"/>
      <c r="J963" s="196"/>
      <c r="K963" s="196"/>
      <c r="L963" s="196"/>
      <c r="M963" s="196"/>
      <c r="N963" s="196"/>
      <c r="O963" s="197"/>
      <c r="P963" s="197"/>
      <c r="Q963" s="197"/>
      <c r="R963" s="197"/>
      <c r="S963" s="197"/>
      <c r="T963" s="197"/>
      <c r="U963" s="198"/>
      <c r="V963" s="257"/>
      <c r="W963" s="258"/>
      <c r="X963" s="200"/>
      <c r="Y963" s="43"/>
      <c r="Z963" s="199"/>
      <c r="AA963" s="199"/>
      <c r="AB963" s="199"/>
      <c r="AC963" s="199"/>
      <c r="AD963" s="199"/>
      <c r="AE963" s="43"/>
      <c r="AF963" s="199"/>
      <c r="AG963" s="196"/>
      <c r="AH963" s="201"/>
      <c r="AI963" s="201"/>
      <c r="AJ963" s="201"/>
      <c r="AK963" s="43"/>
      <c r="AL963" s="43"/>
      <c r="AM963" s="43"/>
      <c r="AN963" s="64"/>
      <c r="AO963" s="64"/>
      <c r="AP963" s="202"/>
      <c r="AQ963" s="202"/>
      <c r="AR963" s="64"/>
    </row>
    <row r="964" spans="1:44" ht="15.75" customHeight="1" x14ac:dyDescent="0.2">
      <c r="A964" s="43"/>
      <c r="B964" s="43"/>
      <c r="C964" s="43"/>
      <c r="D964" s="43"/>
      <c r="E964" s="43"/>
      <c r="F964" s="43"/>
      <c r="G964" s="194"/>
      <c r="H964" s="194"/>
      <c r="I964" s="194"/>
      <c r="J964" s="196"/>
      <c r="K964" s="196"/>
      <c r="L964" s="196"/>
      <c r="M964" s="196"/>
      <c r="N964" s="196"/>
      <c r="O964" s="197"/>
      <c r="P964" s="197"/>
      <c r="Q964" s="197"/>
      <c r="R964" s="197"/>
      <c r="S964" s="197"/>
      <c r="T964" s="197"/>
      <c r="U964" s="198"/>
      <c r="V964" s="257"/>
      <c r="W964" s="258"/>
      <c r="X964" s="200"/>
      <c r="Y964" s="43"/>
      <c r="Z964" s="199"/>
      <c r="AA964" s="199"/>
      <c r="AB964" s="199"/>
      <c r="AC964" s="199"/>
      <c r="AD964" s="199"/>
      <c r="AE964" s="43"/>
      <c r="AF964" s="199"/>
      <c r="AG964" s="196"/>
      <c r="AH964" s="201"/>
      <c r="AI964" s="201"/>
      <c r="AJ964" s="201"/>
      <c r="AK964" s="43"/>
      <c r="AL964" s="43"/>
      <c r="AM964" s="43"/>
      <c r="AN964" s="64"/>
      <c r="AO964" s="64"/>
      <c r="AP964" s="202"/>
      <c r="AQ964" s="202"/>
      <c r="AR964" s="64"/>
    </row>
    <row r="965" spans="1:44" ht="15.75" customHeight="1" x14ac:dyDescent="0.2">
      <c r="A965" s="43"/>
      <c r="B965" s="43"/>
      <c r="C965" s="43"/>
      <c r="D965" s="43"/>
      <c r="E965" s="43"/>
      <c r="F965" s="43"/>
      <c r="G965" s="194"/>
      <c r="H965" s="194"/>
      <c r="I965" s="194"/>
      <c r="J965" s="196"/>
      <c r="K965" s="196"/>
      <c r="L965" s="196"/>
      <c r="M965" s="196"/>
      <c r="N965" s="196"/>
      <c r="O965" s="197"/>
      <c r="P965" s="197"/>
      <c r="Q965" s="197"/>
      <c r="R965" s="197"/>
      <c r="S965" s="197"/>
      <c r="T965" s="197"/>
      <c r="U965" s="198"/>
      <c r="V965" s="257"/>
      <c r="W965" s="258"/>
      <c r="X965" s="200"/>
      <c r="Y965" s="43"/>
      <c r="Z965" s="199"/>
      <c r="AA965" s="199"/>
      <c r="AB965" s="199"/>
      <c r="AC965" s="199"/>
      <c r="AD965" s="199"/>
      <c r="AE965" s="43"/>
      <c r="AF965" s="199"/>
      <c r="AG965" s="196"/>
      <c r="AH965" s="201"/>
      <c r="AI965" s="201"/>
      <c r="AJ965" s="201"/>
      <c r="AK965" s="43"/>
      <c r="AL965" s="43"/>
      <c r="AM965" s="43"/>
      <c r="AN965" s="64"/>
      <c r="AO965" s="64"/>
      <c r="AP965" s="202"/>
      <c r="AQ965" s="202"/>
      <c r="AR965" s="64"/>
    </row>
    <row r="966" spans="1:44" ht="15.75" customHeight="1" x14ac:dyDescent="0.2">
      <c r="A966" s="43"/>
      <c r="B966" s="43"/>
      <c r="C966" s="43"/>
      <c r="D966" s="43"/>
      <c r="E966" s="43"/>
      <c r="F966" s="43"/>
      <c r="G966" s="194"/>
      <c r="H966" s="194"/>
      <c r="I966" s="194"/>
      <c r="J966" s="196"/>
      <c r="K966" s="196"/>
      <c r="L966" s="196"/>
      <c r="M966" s="196"/>
      <c r="N966" s="196"/>
      <c r="O966" s="197"/>
      <c r="P966" s="197"/>
      <c r="Q966" s="197"/>
      <c r="R966" s="197"/>
      <c r="S966" s="197"/>
      <c r="T966" s="197"/>
      <c r="U966" s="198"/>
      <c r="V966" s="257"/>
      <c r="W966" s="258"/>
      <c r="X966" s="200"/>
      <c r="Y966" s="43"/>
      <c r="Z966" s="199"/>
      <c r="AA966" s="199"/>
      <c r="AB966" s="199"/>
      <c r="AC966" s="199"/>
      <c r="AD966" s="199"/>
      <c r="AE966" s="43"/>
      <c r="AF966" s="199"/>
      <c r="AG966" s="196"/>
      <c r="AH966" s="201"/>
      <c r="AI966" s="201"/>
      <c r="AJ966" s="201"/>
      <c r="AK966" s="43"/>
      <c r="AL966" s="43"/>
      <c r="AM966" s="43"/>
      <c r="AN966" s="64"/>
      <c r="AO966" s="64"/>
      <c r="AP966" s="202"/>
      <c r="AQ966" s="202"/>
      <c r="AR966" s="64"/>
    </row>
    <row r="967" spans="1:44" ht="15.75" customHeight="1" x14ac:dyDescent="0.2">
      <c r="A967" s="43"/>
      <c r="B967" s="43"/>
      <c r="C967" s="43"/>
      <c r="D967" s="43"/>
      <c r="E967" s="43"/>
      <c r="F967" s="43"/>
      <c r="G967" s="194"/>
      <c r="H967" s="194"/>
      <c r="I967" s="194"/>
      <c r="J967" s="196"/>
      <c r="K967" s="196"/>
      <c r="L967" s="196"/>
      <c r="M967" s="196"/>
      <c r="N967" s="196"/>
      <c r="O967" s="197"/>
      <c r="P967" s="197"/>
      <c r="Q967" s="197"/>
      <c r="R967" s="197"/>
      <c r="S967" s="197"/>
      <c r="T967" s="197"/>
      <c r="U967" s="198"/>
      <c r="V967" s="257"/>
      <c r="W967" s="258"/>
      <c r="X967" s="200"/>
      <c r="Y967" s="43"/>
      <c r="Z967" s="199"/>
      <c r="AA967" s="199"/>
      <c r="AB967" s="199"/>
      <c r="AC967" s="199"/>
      <c r="AD967" s="199"/>
      <c r="AE967" s="43"/>
      <c r="AF967" s="199"/>
      <c r="AG967" s="196"/>
      <c r="AH967" s="201"/>
      <c r="AI967" s="201"/>
      <c r="AJ967" s="201"/>
      <c r="AK967" s="43"/>
      <c r="AL967" s="43"/>
      <c r="AM967" s="43"/>
      <c r="AN967" s="64"/>
      <c r="AO967" s="64"/>
      <c r="AP967" s="202"/>
      <c r="AQ967" s="202"/>
      <c r="AR967" s="64"/>
    </row>
    <row r="968" spans="1:44" ht="15.75" customHeight="1" x14ac:dyDescent="0.2">
      <c r="A968" s="43"/>
      <c r="B968" s="43"/>
      <c r="C968" s="43"/>
      <c r="D968" s="43"/>
      <c r="E968" s="43"/>
      <c r="F968" s="43"/>
      <c r="G968" s="194"/>
      <c r="H968" s="194"/>
      <c r="I968" s="194"/>
      <c r="J968" s="196"/>
      <c r="K968" s="196"/>
      <c r="L968" s="196"/>
      <c r="M968" s="196"/>
      <c r="N968" s="196"/>
      <c r="O968" s="197"/>
      <c r="P968" s="197"/>
      <c r="Q968" s="197"/>
      <c r="R968" s="197"/>
      <c r="S968" s="197"/>
      <c r="T968" s="197"/>
      <c r="U968" s="198"/>
      <c r="V968" s="257"/>
      <c r="W968" s="258"/>
      <c r="X968" s="200"/>
      <c r="Y968" s="43"/>
      <c r="Z968" s="199"/>
      <c r="AA968" s="199"/>
      <c r="AB968" s="199"/>
      <c r="AC968" s="199"/>
      <c r="AD968" s="199"/>
      <c r="AE968" s="43"/>
      <c r="AF968" s="199"/>
      <c r="AG968" s="196"/>
      <c r="AH968" s="201"/>
      <c r="AI968" s="201"/>
      <c r="AJ968" s="201"/>
      <c r="AK968" s="43"/>
      <c r="AL968" s="43"/>
      <c r="AM968" s="43"/>
      <c r="AN968" s="64"/>
      <c r="AO968" s="64"/>
      <c r="AP968" s="202"/>
      <c r="AQ968" s="202"/>
      <c r="AR968" s="64"/>
    </row>
    <row r="969" spans="1:44" ht="15.75" customHeight="1" x14ac:dyDescent="0.2">
      <c r="A969" s="43"/>
      <c r="B969" s="43"/>
      <c r="C969" s="43"/>
      <c r="D969" s="43"/>
      <c r="E969" s="43"/>
      <c r="F969" s="43"/>
      <c r="G969" s="194"/>
      <c r="H969" s="194"/>
      <c r="I969" s="194"/>
      <c r="J969" s="196"/>
      <c r="K969" s="196"/>
      <c r="L969" s="196"/>
      <c r="M969" s="196"/>
      <c r="N969" s="196"/>
      <c r="O969" s="197"/>
      <c r="P969" s="197"/>
      <c r="Q969" s="197"/>
      <c r="R969" s="197"/>
      <c r="S969" s="197"/>
      <c r="T969" s="197"/>
      <c r="U969" s="198"/>
      <c r="V969" s="257"/>
      <c r="W969" s="258"/>
      <c r="X969" s="200"/>
      <c r="Y969" s="43"/>
      <c r="Z969" s="199"/>
      <c r="AA969" s="199"/>
      <c r="AB969" s="199"/>
      <c r="AC969" s="199"/>
      <c r="AD969" s="199"/>
      <c r="AE969" s="43"/>
      <c r="AF969" s="199"/>
      <c r="AG969" s="196"/>
      <c r="AH969" s="201"/>
      <c r="AI969" s="201"/>
      <c r="AJ969" s="201"/>
      <c r="AK969" s="43"/>
      <c r="AL969" s="43"/>
      <c r="AM969" s="43"/>
      <c r="AN969" s="64"/>
      <c r="AO969" s="64"/>
      <c r="AP969" s="202"/>
      <c r="AQ969" s="202"/>
      <c r="AR969" s="64"/>
    </row>
    <row r="970" spans="1:44" ht="15.75" customHeight="1" x14ac:dyDescent="0.2">
      <c r="A970" s="43"/>
      <c r="B970" s="43"/>
      <c r="C970" s="43"/>
      <c r="D970" s="43"/>
      <c r="E970" s="43"/>
      <c r="F970" s="43"/>
      <c r="G970" s="194"/>
      <c r="H970" s="194"/>
      <c r="I970" s="194"/>
      <c r="J970" s="196"/>
      <c r="K970" s="196"/>
      <c r="L970" s="196"/>
      <c r="M970" s="196"/>
      <c r="N970" s="196"/>
      <c r="O970" s="197"/>
      <c r="P970" s="197"/>
      <c r="Q970" s="197"/>
      <c r="R970" s="197"/>
      <c r="S970" s="197"/>
      <c r="T970" s="197"/>
      <c r="U970" s="198"/>
      <c r="V970" s="257"/>
      <c r="W970" s="258"/>
      <c r="X970" s="200"/>
      <c r="Y970" s="43"/>
      <c r="Z970" s="199"/>
      <c r="AA970" s="199"/>
      <c r="AB970" s="199"/>
      <c r="AC970" s="199"/>
      <c r="AD970" s="199"/>
      <c r="AE970" s="43"/>
      <c r="AF970" s="199"/>
      <c r="AG970" s="196"/>
      <c r="AH970" s="201"/>
      <c r="AI970" s="201"/>
      <c r="AJ970" s="201"/>
      <c r="AK970" s="43"/>
      <c r="AL970" s="43"/>
      <c r="AM970" s="43"/>
      <c r="AN970" s="64"/>
      <c r="AO970" s="64"/>
      <c r="AP970" s="202"/>
      <c r="AQ970" s="202"/>
      <c r="AR970" s="64"/>
    </row>
    <row r="971" spans="1:44" ht="15.75" customHeight="1" x14ac:dyDescent="0.2">
      <c r="A971" s="43"/>
      <c r="B971" s="43"/>
      <c r="C971" s="43"/>
      <c r="D971" s="43"/>
      <c r="E971" s="43"/>
      <c r="F971" s="43"/>
      <c r="G971" s="194"/>
      <c r="H971" s="194"/>
      <c r="I971" s="194"/>
      <c r="J971" s="196"/>
      <c r="K971" s="196"/>
      <c r="L971" s="196"/>
      <c r="M971" s="196"/>
      <c r="N971" s="196"/>
      <c r="O971" s="197"/>
      <c r="P971" s="197"/>
      <c r="Q971" s="197"/>
      <c r="R971" s="197"/>
      <c r="S971" s="197"/>
      <c r="T971" s="197"/>
      <c r="U971" s="198"/>
      <c r="V971" s="257"/>
      <c r="W971" s="258"/>
      <c r="X971" s="200"/>
      <c r="Y971" s="43"/>
      <c r="Z971" s="199"/>
      <c r="AA971" s="199"/>
      <c r="AB971" s="199"/>
      <c r="AC971" s="199"/>
      <c r="AD971" s="199"/>
      <c r="AE971" s="43"/>
      <c r="AF971" s="199"/>
      <c r="AG971" s="196"/>
      <c r="AH971" s="201"/>
      <c r="AI971" s="201"/>
      <c r="AJ971" s="201"/>
      <c r="AK971" s="43"/>
      <c r="AL971" s="43"/>
      <c r="AM971" s="43"/>
      <c r="AN971" s="64"/>
      <c r="AO971" s="64"/>
      <c r="AP971" s="202"/>
      <c r="AQ971" s="202"/>
      <c r="AR971" s="64"/>
    </row>
    <row r="972" spans="1:44" ht="15.75" customHeight="1" x14ac:dyDescent="0.2">
      <c r="A972" s="43"/>
      <c r="B972" s="43"/>
      <c r="C972" s="43"/>
      <c r="D972" s="43"/>
      <c r="E972" s="43"/>
      <c r="F972" s="43"/>
      <c r="G972" s="194"/>
      <c r="H972" s="194"/>
      <c r="I972" s="194"/>
      <c r="J972" s="196"/>
      <c r="K972" s="196"/>
      <c r="L972" s="196"/>
      <c r="M972" s="196"/>
      <c r="N972" s="196"/>
      <c r="O972" s="197"/>
      <c r="P972" s="197"/>
      <c r="Q972" s="197"/>
      <c r="R972" s="197"/>
      <c r="S972" s="197"/>
      <c r="T972" s="197"/>
      <c r="U972" s="198"/>
      <c r="V972" s="257"/>
      <c r="W972" s="258"/>
      <c r="X972" s="200"/>
      <c r="Y972" s="43"/>
      <c r="Z972" s="199"/>
      <c r="AA972" s="199"/>
      <c r="AB972" s="199"/>
      <c r="AC972" s="199"/>
      <c r="AD972" s="199"/>
      <c r="AE972" s="43"/>
      <c r="AF972" s="199"/>
      <c r="AG972" s="196"/>
      <c r="AH972" s="201"/>
      <c r="AI972" s="201"/>
      <c r="AJ972" s="201"/>
      <c r="AK972" s="43"/>
      <c r="AL972" s="43"/>
      <c r="AM972" s="43"/>
      <c r="AN972" s="64"/>
      <c r="AO972" s="64"/>
      <c r="AP972" s="202"/>
      <c r="AQ972" s="202"/>
      <c r="AR972" s="64"/>
    </row>
    <row r="973" spans="1:44" ht="15.75" customHeight="1" x14ac:dyDescent="0.2">
      <c r="A973" s="43"/>
      <c r="B973" s="43"/>
      <c r="C973" s="43"/>
      <c r="D973" s="43"/>
      <c r="E973" s="43"/>
      <c r="F973" s="43"/>
      <c r="G973" s="194"/>
      <c r="H973" s="194"/>
      <c r="I973" s="194"/>
      <c r="J973" s="196"/>
      <c r="K973" s="196"/>
      <c r="L973" s="196"/>
      <c r="M973" s="196"/>
      <c r="N973" s="196"/>
      <c r="O973" s="197"/>
      <c r="P973" s="197"/>
      <c r="Q973" s="197"/>
      <c r="R973" s="197"/>
      <c r="S973" s="197"/>
      <c r="T973" s="197"/>
      <c r="U973" s="198"/>
      <c r="V973" s="257"/>
      <c r="W973" s="258"/>
      <c r="X973" s="200"/>
      <c r="Y973" s="43"/>
      <c r="Z973" s="199"/>
      <c r="AA973" s="199"/>
      <c r="AB973" s="199"/>
      <c r="AC973" s="199"/>
      <c r="AD973" s="199"/>
      <c r="AE973" s="43"/>
      <c r="AF973" s="199"/>
      <c r="AG973" s="196"/>
      <c r="AH973" s="201"/>
      <c r="AI973" s="201"/>
      <c r="AJ973" s="201"/>
      <c r="AK973" s="43"/>
      <c r="AL973" s="43"/>
      <c r="AM973" s="43"/>
      <c r="AN973" s="64"/>
      <c r="AO973" s="64"/>
      <c r="AP973" s="202"/>
      <c r="AQ973" s="202"/>
      <c r="AR973" s="64"/>
    </row>
    <row r="974" spans="1:44" ht="15.75" customHeight="1" x14ac:dyDescent="0.2">
      <c r="A974" s="43"/>
      <c r="B974" s="43"/>
      <c r="C974" s="43"/>
      <c r="D974" s="43"/>
      <c r="E974" s="43"/>
      <c r="F974" s="43"/>
      <c r="G974" s="194"/>
      <c r="H974" s="194"/>
      <c r="I974" s="194"/>
      <c r="J974" s="196"/>
      <c r="K974" s="196"/>
      <c r="L974" s="196"/>
      <c r="M974" s="196"/>
      <c r="N974" s="196"/>
      <c r="O974" s="197"/>
      <c r="P974" s="197"/>
      <c r="Q974" s="197"/>
      <c r="R974" s="197"/>
      <c r="S974" s="197"/>
      <c r="T974" s="197"/>
      <c r="U974" s="198"/>
      <c r="V974" s="257"/>
      <c r="W974" s="258"/>
      <c r="X974" s="200"/>
      <c r="Y974" s="43"/>
      <c r="Z974" s="199"/>
      <c r="AA974" s="199"/>
      <c r="AB974" s="199"/>
      <c r="AC974" s="199"/>
      <c r="AD974" s="199"/>
      <c r="AE974" s="43"/>
      <c r="AF974" s="199"/>
      <c r="AG974" s="196"/>
      <c r="AH974" s="201"/>
      <c r="AI974" s="201"/>
      <c r="AJ974" s="201"/>
      <c r="AK974" s="43"/>
      <c r="AL974" s="43"/>
      <c r="AM974" s="43"/>
      <c r="AN974" s="64"/>
      <c r="AO974" s="64"/>
      <c r="AP974" s="202"/>
      <c r="AQ974" s="202"/>
      <c r="AR974" s="64"/>
    </row>
    <row r="975" spans="1:44" ht="15.75" customHeight="1" x14ac:dyDescent="0.2">
      <c r="A975" s="43"/>
      <c r="B975" s="43"/>
      <c r="C975" s="43"/>
      <c r="D975" s="43"/>
      <c r="E975" s="43"/>
      <c r="F975" s="43"/>
      <c r="G975" s="194"/>
      <c r="H975" s="194"/>
      <c r="I975" s="194"/>
      <c r="J975" s="196"/>
      <c r="K975" s="196"/>
      <c r="L975" s="196"/>
      <c r="M975" s="196"/>
      <c r="N975" s="196"/>
      <c r="O975" s="197"/>
      <c r="P975" s="197"/>
      <c r="Q975" s="197"/>
      <c r="R975" s="197"/>
      <c r="S975" s="197"/>
      <c r="T975" s="197"/>
      <c r="U975" s="198"/>
      <c r="V975" s="257"/>
      <c r="W975" s="258"/>
      <c r="X975" s="200"/>
      <c r="Y975" s="43"/>
      <c r="Z975" s="199"/>
      <c r="AA975" s="199"/>
      <c r="AB975" s="199"/>
      <c r="AC975" s="199"/>
      <c r="AD975" s="199"/>
      <c r="AE975" s="43"/>
      <c r="AF975" s="199"/>
      <c r="AG975" s="196"/>
      <c r="AH975" s="201"/>
      <c r="AI975" s="201"/>
      <c r="AJ975" s="201"/>
      <c r="AK975" s="43"/>
      <c r="AL975" s="43"/>
      <c r="AM975" s="43"/>
      <c r="AN975" s="64"/>
      <c r="AO975" s="64"/>
      <c r="AP975" s="202"/>
      <c r="AQ975" s="202"/>
      <c r="AR975" s="64"/>
    </row>
    <row r="976" spans="1:44" ht="15.75" customHeight="1" x14ac:dyDescent="0.2">
      <c r="A976" s="43"/>
      <c r="B976" s="43"/>
      <c r="C976" s="43"/>
      <c r="D976" s="43"/>
      <c r="E976" s="43"/>
      <c r="F976" s="43"/>
      <c r="G976" s="194"/>
      <c r="H976" s="194"/>
      <c r="I976" s="194"/>
      <c r="J976" s="196"/>
      <c r="K976" s="196"/>
      <c r="L976" s="196"/>
      <c r="M976" s="196"/>
      <c r="N976" s="196"/>
      <c r="O976" s="197"/>
      <c r="P976" s="197"/>
      <c r="Q976" s="197"/>
      <c r="R976" s="197"/>
      <c r="S976" s="197"/>
      <c r="T976" s="197"/>
      <c r="U976" s="198"/>
      <c r="V976" s="257"/>
      <c r="W976" s="258"/>
      <c r="X976" s="200"/>
      <c r="Y976" s="43"/>
      <c r="Z976" s="199"/>
      <c r="AA976" s="199"/>
      <c r="AB976" s="199"/>
      <c r="AC976" s="199"/>
      <c r="AD976" s="199"/>
      <c r="AE976" s="43"/>
      <c r="AF976" s="199"/>
      <c r="AG976" s="196"/>
      <c r="AH976" s="201"/>
      <c r="AI976" s="201"/>
      <c r="AJ976" s="201"/>
      <c r="AK976" s="43"/>
      <c r="AL976" s="43"/>
      <c r="AM976" s="43"/>
      <c r="AN976" s="64"/>
      <c r="AO976" s="64"/>
      <c r="AP976" s="202"/>
      <c r="AQ976" s="202"/>
      <c r="AR976" s="64"/>
    </row>
    <row r="977" spans="1:44" ht="15.75" customHeight="1" x14ac:dyDescent="0.2">
      <c r="A977" s="43"/>
      <c r="B977" s="43"/>
      <c r="C977" s="43"/>
      <c r="D977" s="43"/>
      <c r="E977" s="43"/>
      <c r="F977" s="43"/>
      <c r="G977" s="194"/>
      <c r="H977" s="194"/>
      <c r="I977" s="194"/>
      <c r="J977" s="196"/>
      <c r="K977" s="196"/>
      <c r="L977" s="196"/>
      <c r="M977" s="196"/>
      <c r="N977" s="196"/>
      <c r="O977" s="197"/>
      <c r="P977" s="197"/>
      <c r="Q977" s="197"/>
      <c r="R977" s="197"/>
      <c r="S977" s="197"/>
      <c r="T977" s="197"/>
      <c r="U977" s="198"/>
      <c r="V977" s="257"/>
      <c r="W977" s="258"/>
      <c r="X977" s="200"/>
      <c r="Y977" s="43"/>
      <c r="Z977" s="199"/>
      <c r="AA977" s="199"/>
      <c r="AB977" s="199"/>
      <c r="AC977" s="199"/>
      <c r="AD977" s="199"/>
      <c r="AE977" s="43"/>
      <c r="AF977" s="199"/>
      <c r="AG977" s="196"/>
      <c r="AH977" s="201"/>
      <c r="AI977" s="201"/>
      <c r="AJ977" s="201"/>
      <c r="AK977" s="43"/>
      <c r="AL977" s="43"/>
      <c r="AM977" s="43"/>
      <c r="AN977" s="64"/>
      <c r="AO977" s="64"/>
      <c r="AP977" s="202"/>
      <c r="AQ977" s="202"/>
      <c r="AR977" s="64"/>
    </row>
    <row r="978" spans="1:44" ht="15.75" customHeight="1" x14ac:dyDescent="0.2">
      <c r="A978" s="43"/>
      <c r="B978" s="43"/>
      <c r="C978" s="43"/>
      <c r="D978" s="43"/>
      <c r="E978" s="43"/>
      <c r="F978" s="43"/>
      <c r="G978" s="194"/>
      <c r="H978" s="194"/>
      <c r="I978" s="194"/>
      <c r="J978" s="196"/>
      <c r="K978" s="196"/>
      <c r="L978" s="196"/>
      <c r="M978" s="196"/>
      <c r="N978" s="196"/>
      <c r="O978" s="197"/>
      <c r="P978" s="197"/>
      <c r="Q978" s="197"/>
      <c r="R978" s="197"/>
      <c r="S978" s="197"/>
      <c r="T978" s="197"/>
      <c r="U978" s="198"/>
      <c r="V978" s="257"/>
      <c r="W978" s="258"/>
      <c r="X978" s="200"/>
      <c r="Y978" s="43"/>
      <c r="Z978" s="199"/>
      <c r="AA978" s="199"/>
      <c r="AB978" s="199"/>
      <c r="AC978" s="199"/>
      <c r="AD978" s="199"/>
      <c r="AE978" s="43"/>
      <c r="AF978" s="199"/>
      <c r="AG978" s="196"/>
      <c r="AH978" s="201"/>
      <c r="AI978" s="201"/>
      <c r="AJ978" s="201"/>
      <c r="AK978" s="43"/>
      <c r="AL978" s="43"/>
      <c r="AM978" s="43"/>
      <c r="AN978" s="64"/>
      <c r="AO978" s="64"/>
      <c r="AP978" s="202"/>
      <c r="AQ978" s="202"/>
      <c r="AR978" s="64"/>
    </row>
    <row r="979" spans="1:44" ht="15.75" customHeight="1" x14ac:dyDescent="0.2">
      <c r="A979" s="43"/>
      <c r="B979" s="43"/>
      <c r="C979" s="43"/>
      <c r="D979" s="43"/>
      <c r="E979" s="43"/>
      <c r="F979" s="43"/>
      <c r="G979" s="194"/>
      <c r="H979" s="194"/>
      <c r="I979" s="194"/>
      <c r="J979" s="196"/>
      <c r="K979" s="196"/>
      <c r="L979" s="196"/>
      <c r="M979" s="196"/>
      <c r="N979" s="196"/>
      <c r="O979" s="197"/>
      <c r="P979" s="197"/>
      <c r="Q979" s="197"/>
      <c r="R979" s="197"/>
      <c r="S979" s="197"/>
      <c r="T979" s="197"/>
      <c r="U979" s="198"/>
      <c r="V979" s="257"/>
      <c r="W979" s="258"/>
      <c r="X979" s="200"/>
      <c r="Y979" s="43"/>
      <c r="Z979" s="199"/>
      <c r="AA979" s="199"/>
      <c r="AB979" s="199"/>
      <c r="AC979" s="199"/>
      <c r="AD979" s="199"/>
      <c r="AE979" s="43"/>
      <c r="AF979" s="199"/>
      <c r="AG979" s="196"/>
      <c r="AH979" s="201"/>
      <c r="AI979" s="201"/>
      <c r="AJ979" s="201"/>
      <c r="AK979" s="43"/>
      <c r="AL979" s="43"/>
      <c r="AM979" s="43"/>
      <c r="AN979" s="64"/>
      <c r="AO979" s="64"/>
      <c r="AP979" s="202"/>
      <c r="AQ979" s="202"/>
      <c r="AR979" s="64"/>
    </row>
    <row r="980" spans="1:44" ht="15.75" customHeight="1" x14ac:dyDescent="0.2">
      <c r="A980" s="43"/>
      <c r="B980" s="43"/>
      <c r="C980" s="43"/>
      <c r="D980" s="43"/>
      <c r="E980" s="43"/>
      <c r="F980" s="43"/>
      <c r="G980" s="194"/>
      <c r="H980" s="194"/>
      <c r="I980" s="194"/>
      <c r="J980" s="196"/>
      <c r="K980" s="196"/>
      <c r="L980" s="196"/>
      <c r="M980" s="196"/>
      <c r="N980" s="196"/>
      <c r="O980" s="197"/>
      <c r="P980" s="197"/>
      <c r="Q980" s="197"/>
      <c r="R980" s="197"/>
      <c r="S980" s="197"/>
      <c r="T980" s="197"/>
      <c r="U980" s="198"/>
      <c r="V980" s="257"/>
      <c r="W980" s="258"/>
      <c r="X980" s="200"/>
      <c r="Y980" s="43"/>
      <c r="Z980" s="199"/>
      <c r="AA980" s="199"/>
      <c r="AB980" s="199"/>
      <c r="AC980" s="199"/>
      <c r="AD980" s="199"/>
      <c r="AE980" s="43"/>
      <c r="AF980" s="199"/>
      <c r="AG980" s="196"/>
      <c r="AH980" s="201"/>
      <c r="AI980" s="201"/>
      <c r="AJ980" s="201"/>
      <c r="AK980" s="43"/>
      <c r="AL980" s="43"/>
      <c r="AM980" s="43"/>
      <c r="AN980" s="64"/>
      <c r="AO980" s="64"/>
      <c r="AP980" s="202"/>
      <c r="AQ980" s="202"/>
      <c r="AR980" s="64"/>
    </row>
    <row r="981" spans="1:44" ht="15.75" customHeight="1" x14ac:dyDescent="0.2">
      <c r="A981" s="43"/>
      <c r="B981" s="43"/>
      <c r="C981" s="43"/>
      <c r="D981" s="43"/>
      <c r="E981" s="43"/>
      <c r="F981" s="43"/>
      <c r="G981" s="194"/>
      <c r="H981" s="194"/>
      <c r="I981" s="194"/>
      <c r="J981" s="196"/>
      <c r="K981" s="196"/>
      <c r="L981" s="196"/>
      <c r="M981" s="196"/>
      <c r="N981" s="196"/>
      <c r="O981" s="197"/>
      <c r="P981" s="197"/>
      <c r="Q981" s="197"/>
      <c r="R981" s="197"/>
      <c r="S981" s="197"/>
      <c r="T981" s="197"/>
      <c r="U981" s="198"/>
      <c r="V981" s="257"/>
      <c r="W981" s="258"/>
      <c r="X981" s="200"/>
      <c r="Y981" s="43"/>
      <c r="Z981" s="199"/>
      <c r="AA981" s="199"/>
      <c r="AB981" s="199"/>
      <c r="AC981" s="199"/>
      <c r="AD981" s="199"/>
      <c r="AE981" s="43"/>
      <c r="AF981" s="199"/>
      <c r="AG981" s="196"/>
      <c r="AH981" s="201"/>
      <c r="AI981" s="201"/>
      <c r="AJ981" s="201"/>
      <c r="AK981" s="43"/>
      <c r="AL981" s="43"/>
      <c r="AM981" s="43"/>
      <c r="AN981" s="64"/>
      <c r="AO981" s="64"/>
      <c r="AP981" s="202"/>
      <c r="AQ981" s="202"/>
      <c r="AR981" s="64"/>
    </row>
    <row r="982" spans="1:44" ht="15.75" customHeight="1" x14ac:dyDescent="0.2">
      <c r="A982" s="43"/>
      <c r="B982" s="43"/>
      <c r="C982" s="43"/>
      <c r="D982" s="43"/>
      <c r="E982" s="43"/>
      <c r="F982" s="43"/>
      <c r="G982" s="194"/>
      <c r="H982" s="194"/>
      <c r="I982" s="194"/>
      <c r="J982" s="196"/>
      <c r="K982" s="196"/>
      <c r="L982" s="196"/>
      <c r="M982" s="196"/>
      <c r="N982" s="196"/>
      <c r="O982" s="197"/>
      <c r="P982" s="197"/>
      <c r="Q982" s="197"/>
      <c r="R982" s="197"/>
      <c r="S982" s="197"/>
      <c r="T982" s="197"/>
      <c r="U982" s="198"/>
      <c r="V982" s="257"/>
      <c r="W982" s="258"/>
      <c r="X982" s="200"/>
      <c r="Y982" s="43"/>
      <c r="Z982" s="199"/>
      <c r="AA982" s="199"/>
      <c r="AB982" s="199"/>
      <c r="AC982" s="199"/>
      <c r="AD982" s="199"/>
      <c r="AE982" s="43"/>
      <c r="AF982" s="199"/>
      <c r="AG982" s="196"/>
      <c r="AH982" s="201"/>
      <c r="AI982" s="201"/>
      <c r="AJ982" s="201"/>
      <c r="AK982" s="43"/>
      <c r="AL982" s="43"/>
      <c r="AM982" s="43"/>
      <c r="AN982" s="64"/>
      <c r="AO982" s="64"/>
      <c r="AP982" s="202"/>
      <c r="AQ982" s="202"/>
      <c r="AR982" s="64"/>
    </row>
    <row r="983" spans="1:44" ht="15.75" customHeight="1" x14ac:dyDescent="0.2">
      <c r="A983" s="43"/>
      <c r="B983" s="43"/>
      <c r="C983" s="43"/>
      <c r="D983" s="43"/>
      <c r="E983" s="43"/>
      <c r="F983" s="43"/>
      <c r="G983" s="194"/>
      <c r="H983" s="194"/>
      <c r="I983" s="194"/>
      <c r="J983" s="196"/>
      <c r="K983" s="196"/>
      <c r="L983" s="196"/>
      <c r="M983" s="196"/>
      <c r="N983" s="196"/>
      <c r="O983" s="197"/>
      <c r="P983" s="197"/>
      <c r="Q983" s="197"/>
      <c r="R983" s="197"/>
      <c r="S983" s="197"/>
      <c r="T983" s="197"/>
      <c r="U983" s="198"/>
      <c r="V983" s="257"/>
      <c r="W983" s="258"/>
      <c r="X983" s="200"/>
      <c r="Y983" s="43"/>
      <c r="Z983" s="199"/>
      <c r="AA983" s="199"/>
      <c r="AB983" s="199"/>
      <c r="AC983" s="199"/>
      <c r="AD983" s="199"/>
      <c r="AE983" s="43"/>
      <c r="AF983" s="199"/>
      <c r="AG983" s="196"/>
      <c r="AH983" s="201"/>
      <c r="AI983" s="201"/>
      <c r="AJ983" s="201"/>
      <c r="AK983" s="43"/>
      <c r="AL983" s="43"/>
      <c r="AM983" s="43"/>
      <c r="AN983" s="64"/>
      <c r="AO983" s="64"/>
      <c r="AP983" s="202"/>
      <c r="AQ983" s="202"/>
      <c r="AR983" s="64"/>
    </row>
    <row r="984" spans="1:44" ht="15.75" customHeight="1" x14ac:dyDescent="0.2">
      <c r="A984" s="43"/>
      <c r="B984" s="43"/>
      <c r="C984" s="43"/>
      <c r="D984" s="43"/>
      <c r="E984" s="43"/>
      <c r="F984" s="43"/>
      <c r="G984" s="194"/>
      <c r="H984" s="194"/>
      <c r="I984" s="194"/>
      <c r="J984" s="196"/>
      <c r="K984" s="196"/>
      <c r="L984" s="196"/>
      <c r="M984" s="196"/>
      <c r="N984" s="196"/>
      <c r="O984" s="197"/>
      <c r="P984" s="197"/>
      <c r="Q984" s="197"/>
      <c r="R984" s="197"/>
      <c r="S984" s="197"/>
      <c r="T984" s="197"/>
      <c r="U984" s="198"/>
      <c r="V984" s="257"/>
      <c r="W984" s="258"/>
      <c r="X984" s="200"/>
      <c r="Y984" s="43"/>
      <c r="Z984" s="199"/>
      <c r="AA984" s="199"/>
      <c r="AB984" s="199"/>
      <c r="AC984" s="199"/>
      <c r="AD984" s="199"/>
      <c r="AE984" s="43"/>
      <c r="AF984" s="199"/>
      <c r="AG984" s="196"/>
      <c r="AH984" s="201"/>
      <c r="AI984" s="201"/>
      <c r="AJ984" s="201"/>
      <c r="AK984" s="43"/>
      <c r="AL984" s="43"/>
      <c r="AM984" s="43"/>
      <c r="AN984" s="64"/>
      <c r="AO984" s="64"/>
      <c r="AP984" s="202"/>
      <c r="AQ984" s="202"/>
      <c r="AR984" s="64"/>
    </row>
    <row r="985" spans="1:44" ht="15.75" customHeight="1" x14ac:dyDescent="0.2">
      <c r="A985" s="43"/>
      <c r="B985" s="43"/>
      <c r="C985" s="43"/>
      <c r="D985" s="43"/>
      <c r="E985" s="43"/>
      <c r="F985" s="43"/>
      <c r="G985" s="194"/>
      <c r="H985" s="194"/>
      <c r="I985" s="194"/>
      <c r="J985" s="196"/>
      <c r="K985" s="196"/>
      <c r="L985" s="196"/>
      <c r="M985" s="196"/>
      <c r="N985" s="196"/>
      <c r="O985" s="197"/>
      <c r="P985" s="197"/>
      <c r="Q985" s="197"/>
      <c r="R985" s="197"/>
      <c r="S985" s="197"/>
      <c r="T985" s="197"/>
      <c r="U985" s="198"/>
      <c r="V985" s="257"/>
      <c r="W985" s="258"/>
      <c r="X985" s="200"/>
      <c r="Y985" s="43"/>
      <c r="Z985" s="199"/>
      <c r="AA985" s="199"/>
      <c r="AB985" s="199"/>
      <c r="AC985" s="199"/>
      <c r="AD985" s="199"/>
      <c r="AE985" s="43"/>
      <c r="AF985" s="199"/>
      <c r="AG985" s="196"/>
      <c r="AH985" s="201"/>
      <c r="AI985" s="201"/>
      <c r="AJ985" s="201"/>
      <c r="AK985" s="43"/>
      <c r="AL985" s="43"/>
      <c r="AM985" s="43"/>
      <c r="AN985" s="64"/>
      <c r="AO985" s="64"/>
      <c r="AP985" s="202"/>
      <c r="AQ985" s="202"/>
      <c r="AR985" s="64"/>
    </row>
    <row r="986" spans="1:44" ht="15.75" customHeight="1" x14ac:dyDescent="0.2">
      <c r="A986" s="43"/>
      <c r="B986" s="43"/>
      <c r="C986" s="43"/>
      <c r="D986" s="43"/>
      <c r="E986" s="43"/>
      <c r="F986" s="43"/>
      <c r="G986" s="194"/>
      <c r="H986" s="194"/>
      <c r="I986" s="194"/>
      <c r="J986" s="196"/>
      <c r="K986" s="196"/>
      <c r="L986" s="196"/>
      <c r="M986" s="196"/>
      <c r="N986" s="196"/>
      <c r="O986" s="197"/>
      <c r="P986" s="197"/>
      <c r="Q986" s="197"/>
      <c r="R986" s="197"/>
      <c r="S986" s="197"/>
      <c r="T986" s="197"/>
      <c r="U986" s="198"/>
      <c r="V986" s="257"/>
      <c r="W986" s="258"/>
      <c r="X986" s="200"/>
      <c r="Y986" s="43"/>
      <c r="Z986" s="199"/>
      <c r="AA986" s="199"/>
      <c r="AB986" s="199"/>
      <c r="AC986" s="199"/>
      <c r="AD986" s="199"/>
      <c r="AE986" s="43"/>
      <c r="AF986" s="199"/>
      <c r="AG986" s="196"/>
      <c r="AH986" s="201"/>
      <c r="AI986" s="201"/>
      <c r="AJ986" s="201"/>
      <c r="AK986" s="43"/>
      <c r="AL986" s="43"/>
      <c r="AM986" s="43"/>
      <c r="AN986" s="64"/>
      <c r="AO986" s="64"/>
      <c r="AP986" s="202"/>
      <c r="AQ986" s="202"/>
      <c r="AR986" s="64"/>
    </row>
    <row r="987" spans="1:44" ht="15.75" customHeight="1" x14ac:dyDescent="0.2">
      <c r="A987" s="43"/>
      <c r="B987" s="43"/>
      <c r="C987" s="43"/>
      <c r="D987" s="43"/>
      <c r="E987" s="43"/>
      <c r="F987" s="43"/>
      <c r="G987" s="194"/>
      <c r="H987" s="194"/>
      <c r="I987" s="194"/>
      <c r="J987" s="196"/>
      <c r="K987" s="196"/>
      <c r="L987" s="196"/>
      <c r="M987" s="196"/>
      <c r="N987" s="196"/>
      <c r="O987" s="197"/>
      <c r="P987" s="197"/>
      <c r="Q987" s="197"/>
      <c r="R987" s="197"/>
      <c r="S987" s="197"/>
      <c r="T987" s="197"/>
      <c r="U987" s="198"/>
      <c r="V987" s="257"/>
      <c r="W987" s="258"/>
      <c r="X987" s="200"/>
      <c r="Y987" s="43"/>
      <c r="Z987" s="199"/>
      <c r="AA987" s="199"/>
      <c r="AB987" s="199"/>
      <c r="AC987" s="199"/>
      <c r="AD987" s="199"/>
      <c r="AE987" s="43"/>
      <c r="AF987" s="199"/>
      <c r="AG987" s="196"/>
      <c r="AH987" s="201"/>
      <c r="AI987" s="201"/>
      <c r="AJ987" s="201"/>
      <c r="AK987" s="43"/>
      <c r="AL987" s="43"/>
      <c r="AM987" s="43"/>
      <c r="AN987" s="64"/>
      <c r="AO987" s="64"/>
      <c r="AP987" s="202"/>
      <c r="AQ987" s="202"/>
      <c r="AR987" s="64"/>
    </row>
    <row r="988" spans="1:44" ht="15.75" customHeight="1" x14ac:dyDescent="0.2">
      <c r="A988" s="43"/>
      <c r="B988" s="43"/>
      <c r="C988" s="43"/>
      <c r="D988" s="43"/>
      <c r="E988" s="43"/>
      <c r="F988" s="43"/>
      <c r="G988" s="194"/>
      <c r="H988" s="194"/>
      <c r="I988" s="194"/>
      <c r="J988" s="196"/>
      <c r="K988" s="196"/>
      <c r="L988" s="196"/>
      <c r="M988" s="196"/>
      <c r="N988" s="196"/>
      <c r="O988" s="197"/>
      <c r="P988" s="197"/>
      <c r="Q988" s="197"/>
      <c r="R988" s="197"/>
      <c r="S988" s="197"/>
      <c r="T988" s="197"/>
      <c r="U988" s="198"/>
      <c r="V988" s="257"/>
      <c r="W988" s="258"/>
      <c r="X988" s="200"/>
      <c r="Y988" s="43"/>
      <c r="Z988" s="199"/>
      <c r="AA988" s="199"/>
      <c r="AB988" s="199"/>
      <c r="AC988" s="199"/>
      <c r="AD988" s="199"/>
      <c r="AE988" s="43"/>
      <c r="AF988" s="199"/>
      <c r="AG988" s="196"/>
      <c r="AH988" s="201"/>
      <c r="AI988" s="201"/>
      <c r="AJ988" s="201"/>
      <c r="AK988" s="43"/>
      <c r="AL988" s="43"/>
      <c r="AM988" s="43"/>
      <c r="AN988" s="64"/>
      <c r="AO988" s="64"/>
      <c r="AP988" s="202"/>
      <c r="AQ988" s="202"/>
      <c r="AR988" s="64"/>
    </row>
    <row r="989" spans="1:44" ht="15.75" customHeight="1" x14ac:dyDescent="0.2">
      <c r="A989" s="43"/>
      <c r="B989" s="43"/>
      <c r="C989" s="43"/>
      <c r="D989" s="43"/>
      <c r="E989" s="43"/>
      <c r="F989" s="43"/>
      <c r="G989" s="194"/>
      <c r="H989" s="194"/>
      <c r="I989" s="194"/>
      <c r="J989" s="196"/>
      <c r="K989" s="196"/>
      <c r="L989" s="196"/>
      <c r="M989" s="196"/>
      <c r="N989" s="196"/>
      <c r="O989" s="197"/>
      <c r="P989" s="197"/>
      <c r="Q989" s="197"/>
      <c r="R989" s="197"/>
      <c r="S989" s="197"/>
      <c r="T989" s="197"/>
      <c r="U989" s="198"/>
      <c r="V989" s="257"/>
      <c r="W989" s="258"/>
      <c r="X989" s="200"/>
      <c r="Y989" s="43"/>
      <c r="Z989" s="199"/>
      <c r="AA989" s="199"/>
      <c r="AB989" s="199"/>
      <c r="AC989" s="199"/>
      <c r="AD989" s="199"/>
      <c r="AE989" s="43"/>
      <c r="AF989" s="199"/>
      <c r="AG989" s="196"/>
      <c r="AH989" s="201"/>
      <c r="AI989" s="201"/>
      <c r="AJ989" s="201"/>
      <c r="AK989" s="43"/>
      <c r="AL989" s="43"/>
      <c r="AM989" s="43"/>
      <c r="AN989" s="64"/>
      <c r="AO989" s="64"/>
      <c r="AP989" s="202"/>
      <c r="AQ989" s="202"/>
      <c r="AR989" s="64"/>
    </row>
    <row r="990" spans="1:44" ht="15.75" customHeight="1" x14ac:dyDescent="0.2">
      <c r="A990" s="43"/>
      <c r="B990" s="43"/>
      <c r="C990" s="43"/>
      <c r="D990" s="43"/>
      <c r="E990" s="43"/>
      <c r="F990" s="43"/>
      <c r="G990" s="194"/>
      <c r="H990" s="194"/>
      <c r="I990" s="194"/>
      <c r="J990" s="196"/>
      <c r="K990" s="196"/>
      <c r="L990" s="196"/>
      <c r="M990" s="196"/>
      <c r="N990" s="196"/>
      <c r="O990" s="197"/>
      <c r="P990" s="197"/>
      <c r="Q990" s="197"/>
      <c r="R990" s="197"/>
      <c r="S990" s="197"/>
      <c r="T990" s="197"/>
      <c r="U990" s="198"/>
      <c r="V990" s="257"/>
      <c r="W990" s="258"/>
      <c r="X990" s="200"/>
      <c r="Y990" s="43"/>
      <c r="Z990" s="199"/>
      <c r="AA990" s="199"/>
      <c r="AB990" s="199"/>
      <c r="AC990" s="199"/>
      <c r="AD990" s="199"/>
      <c r="AE990" s="43"/>
      <c r="AF990" s="199"/>
      <c r="AG990" s="196"/>
      <c r="AH990" s="201"/>
      <c r="AI990" s="201"/>
      <c r="AJ990" s="201"/>
      <c r="AK990" s="43"/>
      <c r="AL990" s="43"/>
      <c r="AM990" s="43"/>
      <c r="AN990" s="64"/>
      <c r="AO990" s="64"/>
      <c r="AP990" s="202"/>
      <c r="AQ990" s="202"/>
      <c r="AR990" s="64"/>
    </row>
    <row r="991" spans="1:44" ht="15.75" customHeight="1" x14ac:dyDescent="0.2">
      <c r="A991" s="43"/>
      <c r="B991" s="43"/>
      <c r="C991" s="43"/>
      <c r="D991" s="43"/>
      <c r="E991" s="43"/>
      <c r="F991" s="43"/>
      <c r="G991" s="194"/>
      <c r="H991" s="194"/>
      <c r="I991" s="194"/>
      <c r="J991" s="196"/>
      <c r="K991" s="196"/>
      <c r="L991" s="196"/>
      <c r="M991" s="196"/>
      <c r="N991" s="196"/>
      <c r="O991" s="197"/>
      <c r="P991" s="197"/>
      <c r="Q991" s="197"/>
      <c r="R991" s="197"/>
      <c r="S991" s="197"/>
      <c r="T991" s="197"/>
      <c r="U991" s="198"/>
      <c r="V991" s="257"/>
      <c r="W991" s="258"/>
      <c r="X991" s="200"/>
      <c r="Y991" s="43"/>
      <c r="Z991" s="199"/>
      <c r="AA991" s="199"/>
      <c r="AB991" s="199"/>
      <c r="AC991" s="199"/>
      <c r="AD991" s="199"/>
      <c r="AE991" s="43"/>
      <c r="AF991" s="199"/>
      <c r="AG991" s="196"/>
      <c r="AH991" s="201"/>
      <c r="AI991" s="201"/>
      <c r="AJ991" s="201"/>
      <c r="AK991" s="43"/>
      <c r="AL991" s="43"/>
      <c r="AM991" s="43"/>
      <c r="AN991" s="64"/>
      <c r="AO991" s="64"/>
      <c r="AP991" s="202"/>
      <c r="AQ991" s="202"/>
      <c r="AR991" s="64"/>
    </row>
    <row r="992" spans="1:44" ht="15.75" customHeight="1" x14ac:dyDescent="0.2">
      <c r="A992" s="43"/>
      <c r="B992" s="43"/>
      <c r="C992" s="43"/>
      <c r="D992" s="43"/>
      <c r="E992" s="43"/>
      <c r="F992" s="43"/>
      <c r="G992" s="194"/>
      <c r="H992" s="194"/>
      <c r="I992" s="194"/>
      <c r="J992" s="196"/>
      <c r="K992" s="196"/>
      <c r="L992" s="196"/>
      <c r="M992" s="196"/>
      <c r="N992" s="196"/>
      <c r="O992" s="197"/>
      <c r="P992" s="197"/>
      <c r="Q992" s="197"/>
      <c r="R992" s="197"/>
      <c r="S992" s="197"/>
      <c r="T992" s="197"/>
      <c r="U992" s="198"/>
      <c r="V992" s="257"/>
      <c r="W992" s="258"/>
      <c r="X992" s="200"/>
      <c r="Y992" s="43"/>
      <c r="Z992" s="199"/>
      <c r="AA992" s="199"/>
      <c r="AB992" s="199"/>
      <c r="AC992" s="199"/>
      <c r="AD992" s="199"/>
      <c r="AE992" s="43"/>
      <c r="AF992" s="199"/>
      <c r="AG992" s="196"/>
      <c r="AH992" s="201"/>
      <c r="AI992" s="201"/>
      <c r="AJ992" s="201"/>
      <c r="AK992" s="43"/>
      <c r="AL992" s="43"/>
      <c r="AM992" s="43"/>
      <c r="AN992" s="64"/>
      <c r="AO992" s="64"/>
      <c r="AP992" s="202"/>
      <c r="AQ992" s="202"/>
      <c r="AR992" s="64"/>
    </row>
    <row r="993" spans="1:44" ht="15.75" customHeight="1" x14ac:dyDescent="0.2">
      <c r="A993" s="43"/>
      <c r="B993" s="43"/>
      <c r="C993" s="43"/>
      <c r="D993" s="43"/>
      <c r="E993" s="43"/>
      <c r="F993" s="43"/>
      <c r="G993" s="194"/>
      <c r="H993" s="194"/>
      <c r="I993" s="194"/>
      <c r="J993" s="196"/>
      <c r="K993" s="196"/>
      <c r="L993" s="196"/>
      <c r="M993" s="196"/>
      <c r="N993" s="196"/>
      <c r="O993" s="197"/>
      <c r="P993" s="197"/>
      <c r="Q993" s="197"/>
      <c r="R993" s="197"/>
      <c r="S993" s="197"/>
      <c r="T993" s="197"/>
      <c r="U993" s="198"/>
      <c r="V993" s="257"/>
      <c r="W993" s="258"/>
      <c r="X993" s="200"/>
      <c r="Y993" s="43"/>
      <c r="Z993" s="199"/>
      <c r="AA993" s="199"/>
      <c r="AB993" s="199"/>
      <c r="AC993" s="199"/>
      <c r="AD993" s="199"/>
      <c r="AE993" s="43"/>
      <c r="AF993" s="199"/>
      <c r="AG993" s="196"/>
      <c r="AH993" s="201"/>
      <c r="AI993" s="201"/>
      <c r="AJ993" s="201"/>
      <c r="AK993" s="43"/>
      <c r="AL993" s="43"/>
      <c r="AM993" s="43"/>
      <c r="AN993" s="64"/>
      <c r="AO993" s="64"/>
      <c r="AP993" s="202"/>
      <c r="AQ993" s="202"/>
      <c r="AR993" s="64"/>
    </row>
    <row r="994" spans="1:44" ht="15.75" customHeight="1" x14ac:dyDescent="0.2">
      <c r="A994" s="43"/>
      <c r="B994" s="43"/>
      <c r="C994" s="43"/>
      <c r="D994" s="43"/>
      <c r="E994" s="43"/>
      <c r="F994" s="43"/>
      <c r="G994" s="194"/>
      <c r="H994" s="194"/>
      <c r="I994" s="194"/>
      <c r="J994" s="196"/>
      <c r="K994" s="196"/>
      <c r="L994" s="196"/>
      <c r="M994" s="196"/>
      <c r="N994" s="196"/>
      <c r="O994" s="197"/>
      <c r="P994" s="197"/>
      <c r="Q994" s="197"/>
      <c r="R994" s="197"/>
      <c r="S994" s="197"/>
      <c r="T994" s="197"/>
      <c r="U994" s="198"/>
      <c r="V994" s="257"/>
      <c r="W994" s="258"/>
      <c r="X994" s="200"/>
      <c r="Y994" s="43"/>
      <c r="Z994" s="199"/>
      <c r="AA994" s="199"/>
      <c r="AB994" s="199"/>
      <c r="AC994" s="199"/>
      <c r="AD994" s="199"/>
      <c r="AE994" s="43"/>
      <c r="AF994" s="199"/>
      <c r="AG994" s="196"/>
      <c r="AH994" s="201"/>
      <c r="AI994" s="201"/>
      <c r="AJ994" s="201"/>
      <c r="AK994" s="43"/>
      <c r="AL994" s="43"/>
      <c r="AM994" s="43"/>
      <c r="AN994" s="64"/>
      <c r="AO994" s="64"/>
      <c r="AP994" s="202"/>
      <c r="AQ994" s="202"/>
      <c r="AR994" s="64"/>
    </row>
    <row r="995" spans="1:44" ht="15.75" customHeight="1" x14ac:dyDescent="0.2">
      <c r="A995" s="43"/>
      <c r="B995" s="43"/>
      <c r="C995" s="43"/>
      <c r="D995" s="43"/>
      <c r="E995" s="43"/>
      <c r="F995" s="43"/>
      <c r="G995" s="194"/>
      <c r="H995" s="194"/>
      <c r="I995" s="194"/>
      <c r="J995" s="196"/>
      <c r="K995" s="196"/>
      <c r="L995" s="196"/>
      <c r="M995" s="196"/>
      <c r="N995" s="196"/>
      <c r="O995" s="197"/>
      <c r="P995" s="197"/>
      <c r="Q995" s="197"/>
      <c r="R995" s="197"/>
      <c r="S995" s="197"/>
      <c r="T995" s="197"/>
      <c r="U995" s="198"/>
      <c r="V995" s="257"/>
      <c r="W995" s="258"/>
      <c r="X995" s="200"/>
      <c r="Y995" s="43"/>
      <c r="Z995" s="199"/>
      <c r="AA995" s="199"/>
      <c r="AB995" s="199"/>
      <c r="AC995" s="199"/>
      <c r="AD995" s="199"/>
      <c r="AE995" s="43"/>
      <c r="AF995" s="199"/>
      <c r="AG995" s="196"/>
      <c r="AH995" s="201"/>
      <c r="AI995" s="201"/>
      <c r="AJ995" s="201"/>
      <c r="AK995" s="43"/>
      <c r="AL995" s="43"/>
      <c r="AM995" s="43"/>
      <c r="AN995" s="64"/>
      <c r="AO995" s="64"/>
      <c r="AP995" s="202"/>
      <c r="AQ995" s="202"/>
      <c r="AR995" s="64"/>
    </row>
    <row r="996" spans="1:44" ht="15.75" customHeight="1" x14ac:dyDescent="0.2">
      <c r="A996" s="43"/>
      <c r="B996" s="43"/>
      <c r="C996" s="43"/>
      <c r="D996" s="43"/>
      <c r="E996" s="43"/>
      <c r="F996" s="43"/>
      <c r="G996" s="194"/>
      <c r="H996" s="194"/>
      <c r="I996" s="194"/>
      <c r="J996" s="196"/>
      <c r="K996" s="196"/>
      <c r="L996" s="196"/>
      <c r="M996" s="196"/>
      <c r="N996" s="196"/>
      <c r="O996" s="197"/>
      <c r="P996" s="197"/>
      <c r="Q996" s="197"/>
      <c r="R996" s="197"/>
      <c r="S996" s="197"/>
      <c r="T996" s="197"/>
      <c r="U996" s="198"/>
      <c r="V996" s="257"/>
      <c r="W996" s="258"/>
      <c r="X996" s="200"/>
      <c r="Y996" s="43"/>
      <c r="Z996" s="199"/>
      <c r="AA996" s="199"/>
      <c r="AB996" s="199"/>
      <c r="AC996" s="199"/>
      <c r="AD996" s="199"/>
      <c r="AE996" s="43"/>
      <c r="AF996" s="199"/>
      <c r="AG996" s="196"/>
      <c r="AH996" s="201"/>
      <c r="AI996" s="201"/>
      <c r="AJ996" s="201"/>
      <c r="AK996" s="43"/>
      <c r="AL996" s="43"/>
      <c r="AM996" s="43"/>
      <c r="AN996" s="64"/>
      <c r="AO996" s="64"/>
      <c r="AP996" s="202"/>
      <c r="AQ996" s="202"/>
      <c r="AR996" s="64"/>
    </row>
    <row r="997" spans="1:44" ht="15.75" customHeight="1" x14ac:dyDescent="0.2">
      <c r="A997" s="43"/>
      <c r="B997" s="43"/>
      <c r="C997" s="43"/>
      <c r="D997" s="43"/>
      <c r="E997" s="43"/>
      <c r="F997" s="43"/>
      <c r="G997" s="194"/>
      <c r="H997" s="194"/>
      <c r="I997" s="194"/>
      <c r="J997" s="196"/>
      <c r="K997" s="196"/>
      <c r="L997" s="196"/>
      <c r="M997" s="196"/>
      <c r="N997" s="196"/>
      <c r="O997" s="197"/>
      <c r="P997" s="197"/>
      <c r="Q997" s="197"/>
      <c r="R997" s="197"/>
      <c r="S997" s="197"/>
      <c r="T997" s="197"/>
      <c r="U997" s="198"/>
      <c r="V997" s="257"/>
      <c r="W997" s="258"/>
      <c r="X997" s="200"/>
      <c r="Y997" s="43"/>
      <c r="Z997" s="199"/>
      <c r="AA997" s="199"/>
      <c r="AB997" s="199"/>
      <c r="AC997" s="199"/>
      <c r="AD997" s="199"/>
      <c r="AE997" s="43"/>
      <c r="AF997" s="199"/>
      <c r="AG997" s="196"/>
      <c r="AH997" s="201"/>
      <c r="AI997" s="201"/>
      <c r="AJ997" s="201"/>
      <c r="AK997" s="43"/>
      <c r="AL997" s="43"/>
      <c r="AM997" s="43"/>
      <c r="AN997" s="64"/>
      <c r="AO997" s="64"/>
      <c r="AP997" s="202"/>
      <c r="AQ997" s="202"/>
      <c r="AR997" s="64"/>
    </row>
    <row r="998" spans="1:44" ht="15.75" customHeight="1" x14ac:dyDescent="0.2">
      <c r="A998" s="43"/>
      <c r="B998" s="43"/>
      <c r="C998" s="43"/>
      <c r="D998" s="43"/>
      <c r="E998" s="43"/>
      <c r="F998" s="43"/>
      <c r="G998" s="194"/>
      <c r="H998" s="194"/>
      <c r="I998" s="194"/>
      <c r="J998" s="196"/>
      <c r="K998" s="196"/>
      <c r="L998" s="196"/>
      <c r="M998" s="196"/>
      <c r="N998" s="196"/>
      <c r="O998" s="197"/>
      <c r="P998" s="197"/>
      <c r="Q998" s="197"/>
      <c r="R998" s="197"/>
      <c r="S998" s="197"/>
      <c r="T998" s="197"/>
      <c r="U998" s="198"/>
      <c r="V998" s="257"/>
      <c r="W998" s="258"/>
      <c r="X998" s="200"/>
      <c r="Y998" s="43"/>
      <c r="Z998" s="199"/>
      <c r="AA998" s="199"/>
      <c r="AB998" s="199"/>
      <c r="AC998" s="199"/>
      <c r="AD998" s="199"/>
      <c r="AE998" s="43"/>
      <c r="AF998" s="199"/>
      <c r="AG998" s="196"/>
      <c r="AH998" s="201"/>
      <c r="AI998" s="201"/>
      <c r="AJ998" s="201"/>
      <c r="AK998" s="43"/>
      <c r="AL998" s="43"/>
      <c r="AM998" s="43"/>
      <c r="AN998" s="64"/>
      <c r="AO998" s="64"/>
      <c r="AP998" s="202"/>
      <c r="AQ998" s="202"/>
      <c r="AR998" s="64"/>
    </row>
    <row r="999" spans="1:44" ht="15.75" customHeight="1" x14ac:dyDescent="0.2">
      <c r="A999" s="43"/>
      <c r="B999" s="43"/>
      <c r="C999" s="43"/>
      <c r="D999" s="43"/>
      <c r="E999" s="43"/>
      <c r="F999" s="43"/>
      <c r="G999" s="194"/>
      <c r="H999" s="194"/>
      <c r="I999" s="194"/>
      <c r="J999" s="196"/>
      <c r="K999" s="196"/>
      <c r="L999" s="196"/>
      <c r="M999" s="196"/>
      <c r="N999" s="196"/>
      <c r="O999" s="197"/>
      <c r="P999" s="197"/>
      <c r="Q999" s="197"/>
      <c r="R999" s="197"/>
      <c r="S999" s="197"/>
      <c r="T999" s="197"/>
      <c r="U999" s="198"/>
      <c r="V999" s="257"/>
      <c r="W999" s="258"/>
      <c r="X999" s="200"/>
      <c r="Y999" s="43"/>
      <c r="Z999" s="199"/>
      <c r="AA999" s="199"/>
      <c r="AB999" s="199"/>
      <c r="AC999" s="199"/>
      <c r="AD999" s="199"/>
      <c r="AE999" s="43"/>
      <c r="AF999" s="199"/>
      <c r="AG999" s="196"/>
      <c r="AH999" s="201"/>
      <c r="AI999" s="201"/>
      <c r="AJ999" s="201"/>
      <c r="AK999" s="43"/>
      <c r="AL999" s="43"/>
      <c r="AM999" s="43"/>
      <c r="AN999" s="64"/>
      <c r="AO999" s="64"/>
      <c r="AP999" s="202"/>
      <c r="AQ999" s="202"/>
      <c r="AR999" s="64"/>
    </row>
    <row r="1000" spans="1:44" ht="15.75" customHeight="1" x14ac:dyDescent="0.2">
      <c r="A1000" s="43"/>
      <c r="B1000" s="43"/>
      <c r="C1000" s="43"/>
      <c r="D1000" s="43"/>
      <c r="E1000" s="43"/>
      <c r="F1000" s="43"/>
      <c r="G1000" s="194"/>
      <c r="H1000" s="194"/>
      <c r="I1000" s="194"/>
      <c r="J1000" s="196"/>
      <c r="K1000" s="196"/>
      <c r="L1000" s="196"/>
      <c r="M1000" s="196"/>
      <c r="N1000" s="196"/>
      <c r="O1000" s="197"/>
      <c r="P1000" s="197"/>
      <c r="Q1000" s="197"/>
      <c r="R1000" s="197"/>
      <c r="S1000" s="197"/>
      <c r="T1000" s="197"/>
      <c r="U1000" s="198"/>
      <c r="V1000" s="257"/>
      <c r="W1000" s="258"/>
      <c r="X1000" s="200"/>
      <c r="Y1000" s="43"/>
      <c r="Z1000" s="199"/>
      <c r="AA1000" s="199"/>
      <c r="AB1000" s="199"/>
      <c r="AC1000" s="199"/>
      <c r="AD1000" s="199"/>
      <c r="AE1000" s="43"/>
      <c r="AF1000" s="199"/>
      <c r="AG1000" s="196"/>
      <c r="AH1000" s="201"/>
      <c r="AI1000" s="201"/>
      <c r="AJ1000" s="201"/>
      <c r="AK1000" s="43"/>
      <c r="AL1000" s="43"/>
      <c r="AM1000" s="43"/>
      <c r="AN1000" s="64"/>
      <c r="AO1000" s="64"/>
      <c r="AP1000" s="202"/>
      <c r="AQ1000" s="202"/>
      <c r="AR1000" s="64"/>
    </row>
  </sheetData>
  <autoFilter ref="A2:AR3" xr:uid="{00000000-0009-0000-0000-000011000000}"/>
  <mergeCells count="7">
    <mergeCell ref="D1:F1"/>
    <mergeCell ref="G1:I1"/>
    <mergeCell ref="J1:O1"/>
    <mergeCell ref="R1:AJ1"/>
    <mergeCell ref="K2:M2"/>
    <mergeCell ref="AE2:AF2"/>
    <mergeCell ref="AI2:AJ2"/>
  </mergeCells>
  <dataValidations count="1">
    <dataValidation type="list" allowBlank="1" showErrorMessage="1" sqref="AP3:AP11" xr:uid="{00000000-0002-0000-1100-000000000000}">
      <formula1>"Raw manuscript created,Manuscript reviewed by Editor,Manuscript revised by Author,Manuscript finalised by Editor,Manuscript approved by Evonne,Manuscript uploaded to Learnosity,Ready practice on Learnosity,Activity created,Published"</formula1>
    </dataValidation>
  </dataValidations>
  <pageMargins left="0.75" right="0.75" top="1" bottom="1" header="0" footer="0"/>
  <pageSetup paperSize="8"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1.1640625" defaultRowHeight="15" customHeight="1" x14ac:dyDescent="0.2"/>
  <cols>
    <col min="1" max="1" width="8.83203125" customWidth="1"/>
    <col min="2" max="5" width="14.6640625" customWidth="1"/>
    <col min="6" max="6" width="14.6640625" hidden="1" customWidth="1"/>
    <col min="7" max="7" width="12" customWidth="1"/>
    <col min="8" max="8" width="7.5" customWidth="1"/>
    <col min="9" max="13" width="12" customWidth="1"/>
    <col min="14" max="14" width="9" customWidth="1"/>
    <col min="15" max="15" width="10.83203125" customWidth="1"/>
    <col min="16" max="16" width="9" customWidth="1"/>
    <col min="17" max="26" width="8.83203125" customWidth="1"/>
  </cols>
  <sheetData>
    <row r="1" spans="1:26" ht="26.25" customHeight="1" x14ac:dyDescent="0.2">
      <c r="A1" s="1" t="s">
        <v>0</v>
      </c>
      <c r="B1" s="2"/>
      <c r="C1" s="2"/>
      <c r="D1" s="2"/>
      <c r="E1" s="2"/>
      <c r="F1" s="2"/>
      <c r="G1" s="3"/>
      <c r="H1" s="4"/>
      <c r="I1" s="5" t="s">
        <v>1</v>
      </c>
      <c r="J1" s="6"/>
      <c r="K1" s="2"/>
      <c r="L1" s="2"/>
      <c r="M1" s="2"/>
      <c r="N1" s="2"/>
      <c r="O1" s="7" t="s">
        <v>2</v>
      </c>
      <c r="P1" s="2"/>
      <c r="Q1" s="2"/>
      <c r="R1" s="4"/>
      <c r="S1" s="4"/>
      <c r="T1" s="4"/>
      <c r="U1" s="4"/>
      <c r="V1" s="4"/>
      <c r="W1" s="4"/>
      <c r="X1" s="4"/>
      <c r="Y1" s="4"/>
      <c r="Z1" s="4"/>
    </row>
    <row r="2" spans="1:26" ht="47.25" customHeight="1" x14ac:dyDescent="0.2">
      <c r="A2" s="490" t="s">
        <v>3</v>
      </c>
      <c r="B2" s="492" t="s">
        <v>4</v>
      </c>
      <c r="C2" s="494" t="s">
        <v>5</v>
      </c>
      <c r="D2" s="495" t="s">
        <v>6</v>
      </c>
      <c r="E2" s="497" t="s">
        <v>7</v>
      </c>
      <c r="F2" s="499" t="s">
        <v>8</v>
      </c>
      <c r="G2" s="470" t="s">
        <v>9</v>
      </c>
      <c r="I2" s="470" t="s">
        <v>3</v>
      </c>
      <c r="J2" s="470" t="s">
        <v>10</v>
      </c>
      <c r="K2" s="470" t="s">
        <v>11</v>
      </c>
      <c r="L2" s="470" t="s">
        <v>12</v>
      </c>
      <c r="M2" s="470" t="s">
        <v>13</v>
      </c>
      <c r="N2" s="8"/>
      <c r="O2" s="470" t="s">
        <v>3</v>
      </c>
      <c r="P2" s="470" t="s">
        <v>14</v>
      </c>
      <c r="Q2" s="8"/>
    </row>
    <row r="3" spans="1:26" ht="15.75" customHeight="1" x14ac:dyDescent="0.2">
      <c r="A3" s="491"/>
      <c r="B3" s="493"/>
      <c r="C3" s="471"/>
      <c r="D3" s="496"/>
      <c r="E3" s="498"/>
      <c r="F3" s="500"/>
      <c r="G3" s="471"/>
      <c r="I3" s="471"/>
      <c r="J3" s="471"/>
      <c r="K3" s="471"/>
      <c r="L3" s="471"/>
      <c r="M3" s="471"/>
      <c r="N3" s="8"/>
      <c r="O3" s="471"/>
      <c r="P3" s="471"/>
      <c r="Q3" s="8"/>
    </row>
    <row r="4" spans="1:26" ht="15.75" customHeight="1" x14ac:dyDescent="0.2">
      <c r="A4" s="9">
        <v>1</v>
      </c>
      <c r="B4" s="10">
        <v>195</v>
      </c>
      <c r="C4" s="11">
        <v>14</v>
      </c>
      <c r="D4" s="12">
        <v>1</v>
      </c>
      <c r="E4" s="13">
        <v>11</v>
      </c>
      <c r="F4" s="14">
        <v>12</v>
      </c>
      <c r="G4" s="15">
        <f t="shared" ref="G4:G9" si="0">SUM(B4:F4)</f>
        <v>233</v>
      </c>
      <c r="I4" s="16">
        <v>1</v>
      </c>
      <c r="J4" s="11">
        <v>23</v>
      </c>
      <c r="K4" s="11">
        <v>4</v>
      </c>
      <c r="L4" s="11">
        <v>1</v>
      </c>
      <c r="M4" s="11">
        <v>1</v>
      </c>
      <c r="N4" s="8"/>
      <c r="O4" s="11">
        <v>1</v>
      </c>
      <c r="P4" s="11">
        <v>23</v>
      </c>
      <c r="Q4" s="8"/>
    </row>
    <row r="5" spans="1:26" ht="15.75" customHeight="1" x14ac:dyDescent="0.2">
      <c r="A5" s="9">
        <v>2</v>
      </c>
      <c r="B5" s="10">
        <v>91</v>
      </c>
      <c r="C5" s="11">
        <v>60</v>
      </c>
      <c r="D5" s="12">
        <v>25</v>
      </c>
      <c r="E5" s="13">
        <v>18</v>
      </c>
      <c r="F5" s="14">
        <v>25</v>
      </c>
      <c r="G5" s="15">
        <f t="shared" si="0"/>
        <v>219</v>
      </c>
      <c r="I5" s="16">
        <v>2</v>
      </c>
      <c r="J5" s="11">
        <v>19</v>
      </c>
      <c r="K5" s="11">
        <v>4</v>
      </c>
      <c r="L5" s="11">
        <v>1</v>
      </c>
      <c r="M5" s="11">
        <v>1</v>
      </c>
      <c r="N5" s="8"/>
      <c r="O5" s="11">
        <v>2</v>
      </c>
      <c r="P5" s="11">
        <v>19</v>
      </c>
      <c r="Q5" s="8"/>
    </row>
    <row r="6" spans="1:26" ht="15.75" customHeight="1" x14ac:dyDescent="0.2">
      <c r="A6" s="9">
        <v>3</v>
      </c>
      <c r="B6" s="10">
        <v>55</v>
      </c>
      <c r="C6" s="11">
        <v>97</v>
      </c>
      <c r="D6" s="12">
        <v>13</v>
      </c>
      <c r="E6" s="13">
        <v>30</v>
      </c>
      <c r="F6" s="14">
        <v>21</v>
      </c>
      <c r="G6" s="15">
        <f t="shared" si="0"/>
        <v>216</v>
      </c>
      <c r="H6" s="8"/>
      <c r="I6" s="16">
        <v>3</v>
      </c>
      <c r="J6" s="11">
        <v>18</v>
      </c>
      <c r="K6" s="11">
        <v>4</v>
      </c>
      <c r="L6" s="11">
        <v>1</v>
      </c>
      <c r="M6" s="11">
        <v>1</v>
      </c>
      <c r="N6" s="8"/>
      <c r="O6" s="11">
        <v>3</v>
      </c>
      <c r="P6" s="11">
        <v>18</v>
      </c>
      <c r="Q6" s="8"/>
    </row>
    <row r="7" spans="1:26" ht="15.75" customHeight="1" x14ac:dyDescent="0.2">
      <c r="A7" s="9">
        <v>4</v>
      </c>
      <c r="B7" s="10">
        <v>81</v>
      </c>
      <c r="C7" s="11">
        <v>71</v>
      </c>
      <c r="D7" s="12">
        <v>28</v>
      </c>
      <c r="E7" s="13">
        <v>83</v>
      </c>
      <c r="F7" s="14">
        <v>13</v>
      </c>
      <c r="G7" s="15">
        <f t="shared" si="0"/>
        <v>276</v>
      </c>
      <c r="H7" s="8"/>
      <c r="I7" s="16">
        <v>4</v>
      </c>
      <c r="J7" s="11">
        <v>16</v>
      </c>
      <c r="K7" s="11">
        <v>4</v>
      </c>
      <c r="L7" s="11">
        <v>1</v>
      </c>
      <c r="M7" s="11">
        <v>1</v>
      </c>
      <c r="N7" s="8"/>
      <c r="O7" s="11">
        <v>4</v>
      </c>
      <c r="P7" s="11">
        <v>16</v>
      </c>
      <c r="Q7" s="8"/>
    </row>
    <row r="8" spans="1:26" ht="15.75" customHeight="1" x14ac:dyDescent="0.2">
      <c r="A8" s="9">
        <v>5</v>
      </c>
      <c r="B8" s="10">
        <v>63</v>
      </c>
      <c r="C8" s="11">
        <v>67</v>
      </c>
      <c r="D8" s="12">
        <v>21</v>
      </c>
      <c r="E8" s="13">
        <v>96</v>
      </c>
      <c r="F8" s="14">
        <v>18</v>
      </c>
      <c r="G8" s="15">
        <f t="shared" si="0"/>
        <v>265</v>
      </c>
      <c r="H8" s="8"/>
      <c r="I8" s="16">
        <v>5</v>
      </c>
      <c r="J8" s="11">
        <v>18</v>
      </c>
      <c r="K8" s="11">
        <v>4</v>
      </c>
      <c r="L8" s="11">
        <v>1</v>
      </c>
      <c r="M8" s="11">
        <v>1</v>
      </c>
      <c r="N8" s="8"/>
      <c r="O8" s="11">
        <v>5</v>
      </c>
      <c r="P8" s="11">
        <v>18</v>
      </c>
      <c r="Q8" s="8"/>
    </row>
    <row r="9" spans="1:26" ht="15.75" customHeight="1" x14ac:dyDescent="0.2">
      <c r="A9" s="9">
        <v>6</v>
      </c>
      <c r="B9" s="17">
        <v>102</v>
      </c>
      <c r="C9" s="18">
        <v>58</v>
      </c>
      <c r="D9" s="19">
        <v>6</v>
      </c>
      <c r="E9" s="20">
        <v>51</v>
      </c>
      <c r="F9" s="14">
        <v>13</v>
      </c>
      <c r="G9" s="15">
        <f t="shared" si="0"/>
        <v>230</v>
      </c>
      <c r="I9" s="16">
        <v>6</v>
      </c>
      <c r="J9" s="11">
        <v>15</v>
      </c>
      <c r="K9" s="11">
        <v>4</v>
      </c>
      <c r="L9" s="11">
        <v>1</v>
      </c>
      <c r="M9" s="11">
        <v>1</v>
      </c>
      <c r="N9" s="8"/>
      <c r="O9" s="11">
        <v>6</v>
      </c>
      <c r="P9" s="11">
        <v>15</v>
      </c>
      <c r="Q9" s="8"/>
    </row>
    <row r="10" spans="1:26" ht="15.75" customHeight="1" x14ac:dyDescent="0.2">
      <c r="A10" s="8" t="s">
        <v>9</v>
      </c>
      <c r="B10" s="8">
        <f t="shared" ref="B10:G10" si="1">SUM(B4:B9)</f>
        <v>587</v>
      </c>
      <c r="C10" s="8">
        <f t="shared" si="1"/>
        <v>367</v>
      </c>
      <c r="D10" s="8">
        <f t="shared" si="1"/>
        <v>94</v>
      </c>
      <c r="E10" s="8">
        <f t="shared" si="1"/>
        <v>289</v>
      </c>
      <c r="F10" s="8">
        <f t="shared" si="1"/>
        <v>102</v>
      </c>
      <c r="G10" s="21">
        <f t="shared" si="1"/>
        <v>1439</v>
      </c>
      <c r="I10" s="22"/>
      <c r="J10" s="8">
        <f t="shared" ref="J10:M10" si="2">SUM(J4:J9)</f>
        <v>109</v>
      </c>
      <c r="K10" s="8">
        <f t="shared" si="2"/>
        <v>24</v>
      </c>
      <c r="L10" s="8">
        <f t="shared" si="2"/>
        <v>6</v>
      </c>
      <c r="M10" s="8">
        <f t="shared" si="2"/>
        <v>6</v>
      </c>
      <c r="N10" s="8"/>
      <c r="O10" s="8"/>
      <c r="P10" s="8">
        <f>SUM(P4:P9)</f>
        <v>109</v>
      </c>
      <c r="Q10" s="8"/>
    </row>
    <row r="11" spans="1:26" ht="15.75" customHeight="1" x14ac:dyDescent="0.2">
      <c r="A11" s="8"/>
      <c r="B11" s="8"/>
      <c r="C11" s="8"/>
      <c r="D11" s="8"/>
      <c r="E11" s="8"/>
      <c r="F11" s="8"/>
      <c r="G11" s="23"/>
      <c r="I11" s="22"/>
      <c r="J11" s="22"/>
      <c r="K11" s="8"/>
      <c r="L11" s="8"/>
      <c r="M11" s="8"/>
      <c r="N11" s="8"/>
      <c r="O11" s="8"/>
      <c r="P11" s="8"/>
      <c r="Q11" s="8"/>
    </row>
    <row r="12" spans="1:26" ht="15.75" customHeight="1" x14ac:dyDescent="0.2">
      <c r="A12" s="481" t="s">
        <v>15</v>
      </c>
      <c r="B12" s="482"/>
      <c r="C12" s="24" t="s">
        <v>16</v>
      </c>
      <c r="D12" s="8"/>
      <c r="E12" s="8"/>
      <c r="F12" s="8"/>
      <c r="G12" s="23"/>
      <c r="I12" s="22"/>
      <c r="J12" s="22"/>
      <c r="K12" s="8"/>
      <c r="L12" s="8"/>
      <c r="M12" s="8"/>
      <c r="N12" s="8"/>
      <c r="O12" s="8"/>
      <c r="P12" s="8"/>
      <c r="Q12" s="8"/>
    </row>
    <row r="13" spans="1:26" ht="15.75" customHeight="1" x14ac:dyDescent="0.2">
      <c r="A13" s="25" t="str">
        <f>B2</f>
        <v>Exact match</v>
      </c>
      <c r="B13" s="25"/>
      <c r="C13" s="25" t="s">
        <v>17</v>
      </c>
      <c r="D13" s="8"/>
      <c r="E13" s="8"/>
      <c r="F13" s="8"/>
      <c r="G13" s="23"/>
      <c r="I13" s="22"/>
      <c r="J13" s="22"/>
      <c r="K13" s="8"/>
      <c r="L13" s="8"/>
      <c r="M13" s="8"/>
      <c r="N13" s="8"/>
      <c r="O13" s="8"/>
      <c r="P13" s="8"/>
      <c r="Q13" s="8"/>
    </row>
    <row r="14" spans="1:26" ht="15.75" customHeight="1" x14ac:dyDescent="0.2">
      <c r="A14" s="483" t="str">
        <f>C2</f>
        <v>Good match 
(+/- 2 grades)</v>
      </c>
      <c r="B14" s="484"/>
      <c r="C14" s="25" t="s">
        <v>18</v>
      </c>
      <c r="D14" s="8"/>
      <c r="E14" s="8"/>
      <c r="F14" s="8"/>
      <c r="G14" s="23"/>
      <c r="I14" s="22"/>
      <c r="J14" s="22"/>
      <c r="K14" s="8"/>
      <c r="L14" s="26"/>
      <c r="M14" s="8"/>
      <c r="N14" s="8"/>
      <c r="O14" s="8"/>
      <c r="P14" s="8"/>
      <c r="Q14" s="8"/>
    </row>
    <row r="15" spans="1:26" ht="15.75" customHeight="1" x14ac:dyDescent="0.2">
      <c r="A15" s="485" t="str">
        <f>D2</f>
        <v>Match
 (needs adjustment)</v>
      </c>
      <c r="B15" s="484"/>
      <c r="C15" s="25" t="s">
        <v>19</v>
      </c>
      <c r="D15" s="8"/>
      <c r="E15" s="8"/>
      <c r="F15" s="8"/>
      <c r="G15" s="23"/>
      <c r="I15" s="22"/>
      <c r="J15" s="22"/>
      <c r="K15" s="8"/>
      <c r="L15" s="8"/>
      <c r="M15" s="8"/>
      <c r="N15" s="8"/>
      <c r="O15" s="8"/>
      <c r="P15" s="8"/>
      <c r="Q15" s="8"/>
      <c r="R15" s="4" t="s">
        <v>20</v>
      </c>
    </row>
    <row r="16" spans="1:26" ht="15.75" customHeight="1" x14ac:dyDescent="0.2">
      <c r="A16" s="485" t="str">
        <f>E2</f>
        <v>No match
 (Create)</v>
      </c>
      <c r="B16" s="484"/>
      <c r="C16" s="27" t="s">
        <v>21</v>
      </c>
      <c r="D16" s="25"/>
      <c r="E16" s="8"/>
      <c r="F16" s="8"/>
      <c r="G16" s="23"/>
      <c r="I16" s="22"/>
      <c r="J16" s="22"/>
      <c r="K16" s="8"/>
      <c r="L16" s="8"/>
      <c r="M16" s="8"/>
      <c r="N16" s="8"/>
      <c r="O16" s="8"/>
      <c r="P16" s="8"/>
      <c r="Q16" s="8"/>
      <c r="S16" s="28" t="s">
        <v>22</v>
      </c>
      <c r="T16" s="28"/>
      <c r="U16" s="28" t="s">
        <v>23</v>
      </c>
      <c r="V16" s="28"/>
      <c r="W16" s="4"/>
    </row>
    <row r="17" spans="1:26" ht="15.75" customHeight="1" x14ac:dyDescent="0.2">
      <c r="A17" s="486" t="str">
        <f>F2</f>
        <v>Additional</v>
      </c>
      <c r="B17" s="484"/>
      <c r="C17" s="27" t="s">
        <v>12335</v>
      </c>
      <c r="D17" s="25"/>
      <c r="E17" s="8"/>
      <c r="F17" s="8"/>
      <c r="G17" s="23"/>
      <c r="I17" s="22"/>
      <c r="J17" s="22"/>
      <c r="K17" s="8"/>
      <c r="L17" s="8"/>
      <c r="M17" s="8"/>
      <c r="N17" s="8"/>
      <c r="O17" s="8"/>
      <c r="P17" s="8"/>
      <c r="Q17" s="8"/>
      <c r="S17" s="29" t="s">
        <v>24</v>
      </c>
      <c r="T17" s="29" t="s">
        <v>25</v>
      </c>
      <c r="U17" s="29" t="s">
        <v>24</v>
      </c>
      <c r="V17" s="29" t="s">
        <v>25</v>
      </c>
    </row>
    <row r="18" spans="1:26" ht="15.75" customHeight="1" x14ac:dyDescent="0.2">
      <c r="A18" s="26"/>
      <c r="B18" s="8"/>
      <c r="C18" s="25"/>
      <c r="D18" s="25"/>
      <c r="E18" s="8"/>
      <c r="F18" s="8"/>
      <c r="G18" s="23"/>
      <c r="I18" s="22"/>
      <c r="J18" s="22"/>
      <c r="K18" s="8"/>
      <c r="L18" s="8"/>
      <c r="M18" s="8"/>
      <c r="N18" s="8"/>
      <c r="O18" s="8"/>
      <c r="P18" s="8"/>
      <c r="Q18" s="8"/>
      <c r="R18" s="28" t="s">
        <v>26</v>
      </c>
      <c r="S18" s="11">
        <v>10</v>
      </c>
      <c r="T18" s="30"/>
      <c r="U18" s="11">
        <f>23-S18</f>
        <v>13</v>
      </c>
      <c r="V18" s="30"/>
    </row>
    <row r="19" spans="1:26" ht="15.75" customHeight="1" x14ac:dyDescent="0.2">
      <c r="A19" s="31" t="s">
        <v>27</v>
      </c>
      <c r="B19" s="8"/>
      <c r="C19" s="8"/>
      <c r="D19" s="8"/>
      <c r="E19" s="8"/>
      <c r="F19" s="8"/>
      <c r="G19" s="23"/>
      <c r="I19" s="477" t="s">
        <v>12336</v>
      </c>
      <c r="J19" s="478"/>
      <c r="K19" s="479"/>
      <c r="L19" s="16" t="s">
        <v>28</v>
      </c>
      <c r="M19" s="32" t="s">
        <v>29</v>
      </c>
      <c r="N19" s="470" t="s">
        <v>30</v>
      </c>
      <c r="O19" s="472" t="s">
        <v>31</v>
      </c>
      <c r="P19" s="488" t="s">
        <v>32</v>
      </c>
      <c r="Q19" s="8"/>
      <c r="R19" s="28" t="s">
        <v>33</v>
      </c>
      <c r="S19" s="30"/>
      <c r="T19" s="11">
        <v>10</v>
      </c>
      <c r="U19" s="30"/>
      <c r="V19" s="11">
        <f>19-T19</f>
        <v>9</v>
      </c>
    </row>
    <row r="20" spans="1:26" ht="15.75" customHeight="1" x14ac:dyDescent="0.2">
      <c r="A20" s="470" t="s">
        <v>3</v>
      </c>
      <c r="B20" s="472" t="s">
        <v>4</v>
      </c>
      <c r="C20" s="473" t="s">
        <v>5</v>
      </c>
      <c r="D20" s="474" t="s">
        <v>6</v>
      </c>
      <c r="E20" s="474" t="s">
        <v>7</v>
      </c>
      <c r="F20" s="475" t="s">
        <v>8</v>
      </c>
      <c r="G20" s="470" t="s">
        <v>9</v>
      </c>
      <c r="H20" s="4"/>
      <c r="I20" s="472" t="s">
        <v>34</v>
      </c>
      <c r="J20" s="472" t="s">
        <v>35</v>
      </c>
      <c r="K20" s="476" t="s">
        <v>36</v>
      </c>
      <c r="L20" s="476" t="s">
        <v>36</v>
      </c>
      <c r="M20" s="480" t="s">
        <v>36</v>
      </c>
      <c r="N20" s="487"/>
      <c r="O20" s="487"/>
      <c r="P20" s="487"/>
      <c r="Q20" s="2"/>
      <c r="R20" s="28" t="s">
        <v>37</v>
      </c>
      <c r="S20" s="30"/>
      <c r="T20" s="11">
        <v>10</v>
      </c>
      <c r="U20" s="30"/>
      <c r="V20" s="11">
        <f>18-T20</f>
        <v>8</v>
      </c>
      <c r="W20" s="4"/>
      <c r="X20" s="4"/>
      <c r="Y20" s="4"/>
      <c r="Z20" s="4"/>
    </row>
    <row r="21" spans="1:26" ht="15.75" customHeight="1" x14ac:dyDescent="0.2">
      <c r="A21" s="471"/>
      <c r="B21" s="471"/>
      <c r="C21" s="471"/>
      <c r="D21" s="471"/>
      <c r="E21" s="471"/>
      <c r="F21" s="471"/>
      <c r="G21" s="471"/>
      <c r="I21" s="471"/>
      <c r="J21" s="471"/>
      <c r="K21" s="471"/>
      <c r="L21" s="471"/>
      <c r="M21" s="471"/>
      <c r="N21" s="471"/>
      <c r="O21" s="471"/>
      <c r="P21" s="487"/>
      <c r="Q21" s="8"/>
      <c r="R21" s="28" t="s">
        <v>38</v>
      </c>
      <c r="S21" s="11">
        <v>10</v>
      </c>
      <c r="T21" s="30"/>
      <c r="U21" s="11">
        <f>16-S21</f>
        <v>6</v>
      </c>
      <c r="V21" s="33"/>
    </row>
    <row r="22" spans="1:26" ht="15.75" customHeight="1" x14ac:dyDescent="0.2">
      <c r="A22" s="11" t="s">
        <v>39</v>
      </c>
      <c r="B22" s="11">
        <f t="shared" ref="B22:F22" si="3">B4+B7+B9</f>
        <v>378</v>
      </c>
      <c r="C22" s="11">
        <f t="shared" si="3"/>
        <v>143</v>
      </c>
      <c r="D22" s="11">
        <f t="shared" si="3"/>
        <v>35</v>
      </c>
      <c r="E22" s="11">
        <f t="shared" si="3"/>
        <v>145</v>
      </c>
      <c r="F22" s="11">
        <f t="shared" si="3"/>
        <v>38</v>
      </c>
      <c r="G22" s="11">
        <f t="shared" ref="G22:G23" si="4">SUM(B22:E22)</f>
        <v>701</v>
      </c>
      <c r="I22" s="11">
        <f t="shared" ref="I22:I23" si="5">C22+D22</f>
        <v>178</v>
      </c>
      <c r="J22" s="11">
        <f t="shared" ref="J22:J23" si="6">I22/2*1.5</f>
        <v>133.5</v>
      </c>
      <c r="K22" s="34">
        <f t="shared" ref="K22:K23" si="7">J22/8</f>
        <v>16.6875</v>
      </c>
      <c r="L22" s="34">
        <f t="shared" ref="L22:L23" si="8">E22/3</f>
        <v>48.333333333333336</v>
      </c>
      <c r="M22" s="35">
        <f>(SUM(J4:M4)+SUM(J7:M7)+SUM(J9:M9))/5</f>
        <v>14.4</v>
      </c>
      <c r="N22" s="36">
        <f t="shared" ref="N22:N23" si="9">K22+L22</f>
        <v>65.020833333333343</v>
      </c>
      <c r="O22" s="37">
        <f t="shared" ref="O22:O23" si="10">N22/20</f>
        <v>3.2510416666666671</v>
      </c>
      <c r="P22" s="487"/>
      <c r="Q22" s="8"/>
      <c r="R22" s="28" t="s">
        <v>40</v>
      </c>
      <c r="S22" s="30"/>
      <c r="T22" s="11">
        <v>10</v>
      </c>
      <c r="U22" s="30"/>
      <c r="V22" s="11">
        <f>18-T22</f>
        <v>8</v>
      </c>
    </row>
    <row r="23" spans="1:26" ht="15.75" customHeight="1" x14ac:dyDescent="0.2">
      <c r="A23" s="11" t="s">
        <v>41</v>
      </c>
      <c r="B23" s="11">
        <f t="shared" ref="B23:F23" si="11">B5+B8+B6</f>
        <v>209</v>
      </c>
      <c r="C23" s="11">
        <f t="shared" si="11"/>
        <v>224</v>
      </c>
      <c r="D23" s="11">
        <f t="shared" si="11"/>
        <v>59</v>
      </c>
      <c r="E23" s="11">
        <f t="shared" si="11"/>
        <v>144</v>
      </c>
      <c r="F23" s="11">
        <f t="shared" si="11"/>
        <v>64</v>
      </c>
      <c r="G23" s="11">
        <f t="shared" si="4"/>
        <v>636</v>
      </c>
      <c r="I23" s="11">
        <f t="shared" si="5"/>
        <v>283</v>
      </c>
      <c r="J23" s="11">
        <f t="shared" si="6"/>
        <v>212.25</v>
      </c>
      <c r="K23" s="34">
        <f t="shared" si="7"/>
        <v>26.53125</v>
      </c>
      <c r="L23" s="34">
        <f t="shared" si="8"/>
        <v>48</v>
      </c>
      <c r="M23" s="35">
        <f>(SUM(J5:M5)+SUM(J6:M6)+SUM(J8:M8))/5</f>
        <v>14.6</v>
      </c>
      <c r="N23" s="36">
        <f t="shared" si="9"/>
        <v>74.53125</v>
      </c>
      <c r="O23" s="37">
        <f t="shared" si="10"/>
        <v>3.7265625</v>
      </c>
      <c r="P23" s="471"/>
      <c r="Q23" s="8"/>
      <c r="R23" s="28" t="s">
        <v>42</v>
      </c>
      <c r="S23" s="11">
        <v>10</v>
      </c>
      <c r="T23" s="30"/>
      <c r="U23" s="11">
        <f>14-S23</f>
        <v>4</v>
      </c>
      <c r="V23" s="30"/>
    </row>
    <row r="24" spans="1:26" ht="15.75" customHeight="1" x14ac:dyDescent="0.2">
      <c r="A24" s="8"/>
      <c r="B24" s="8"/>
      <c r="C24" s="8"/>
      <c r="D24" s="8"/>
      <c r="E24" s="8"/>
      <c r="F24" s="8"/>
      <c r="G24" s="8"/>
      <c r="I24" s="8"/>
      <c r="J24" s="8"/>
      <c r="K24" s="38"/>
      <c r="L24" s="38"/>
      <c r="M24" s="38"/>
      <c r="N24" s="38"/>
      <c r="O24" s="38"/>
      <c r="P24" s="39"/>
      <c r="Q24" s="8"/>
      <c r="S24" s="40" t="s">
        <v>43</v>
      </c>
    </row>
    <row r="25" spans="1:26" ht="15.75" customHeight="1" x14ac:dyDescent="0.2">
      <c r="A25" s="8"/>
      <c r="B25" s="8"/>
      <c r="C25" s="8"/>
      <c r="D25" s="8"/>
      <c r="E25" s="8"/>
      <c r="F25" s="8"/>
      <c r="G25" s="23"/>
      <c r="I25" s="22"/>
      <c r="J25" s="22"/>
      <c r="K25" s="8"/>
      <c r="L25" s="489"/>
      <c r="M25" s="8"/>
      <c r="N25" s="8"/>
      <c r="O25" s="8"/>
      <c r="P25" s="8"/>
      <c r="Q25" s="8"/>
      <c r="X25" s="8"/>
      <c r="Y25" s="8"/>
      <c r="Z25" s="8"/>
    </row>
    <row r="26" spans="1:26" ht="15.75" customHeight="1" x14ac:dyDescent="0.2">
      <c r="A26" s="8"/>
      <c r="B26" s="8"/>
      <c r="C26" s="8"/>
      <c r="D26" s="8"/>
      <c r="E26" s="8"/>
      <c r="F26" s="8"/>
      <c r="G26" s="23"/>
      <c r="I26" s="22"/>
      <c r="J26" s="22"/>
      <c r="K26" s="8"/>
      <c r="L26" s="482"/>
      <c r="M26" s="8"/>
      <c r="N26" s="8"/>
      <c r="O26" s="8"/>
      <c r="P26" s="8"/>
      <c r="Q26" s="8"/>
      <c r="X26" s="8"/>
      <c r="Y26" s="8"/>
      <c r="Z26" s="8"/>
    </row>
    <row r="27" spans="1:26" ht="15.75" customHeight="1" x14ac:dyDescent="0.2">
      <c r="A27" s="8"/>
      <c r="B27" s="8"/>
      <c r="C27" s="8"/>
      <c r="D27" s="8"/>
      <c r="E27" s="8"/>
      <c r="F27" s="8"/>
      <c r="G27" s="23"/>
      <c r="I27" s="22"/>
      <c r="J27" s="22"/>
      <c r="K27" s="8"/>
      <c r="L27" s="482"/>
      <c r="M27" s="8"/>
      <c r="N27" s="8"/>
      <c r="O27" s="8"/>
      <c r="P27" s="8"/>
      <c r="Q27" s="8"/>
      <c r="X27" s="8"/>
      <c r="Y27" s="8"/>
      <c r="Z27" s="8"/>
    </row>
    <row r="28" spans="1:26" ht="15.75" customHeight="1" x14ac:dyDescent="0.2">
      <c r="A28" s="8"/>
      <c r="B28" s="8"/>
      <c r="C28" s="8"/>
      <c r="D28" s="8"/>
      <c r="E28" s="8"/>
      <c r="F28" s="8"/>
      <c r="G28" s="23"/>
      <c r="I28" s="22"/>
      <c r="J28" s="22"/>
      <c r="K28" s="8"/>
      <c r="L28" s="482"/>
      <c r="M28" s="8"/>
      <c r="N28" s="8"/>
      <c r="O28" s="8"/>
      <c r="P28" s="8"/>
      <c r="Q28" s="8"/>
      <c r="X28" s="8"/>
      <c r="Y28" s="8"/>
      <c r="Z28" s="8"/>
    </row>
    <row r="29" spans="1:26" ht="15.75" customHeight="1" x14ac:dyDescent="0.2">
      <c r="A29" s="8"/>
      <c r="B29" s="8"/>
      <c r="C29" s="8"/>
      <c r="D29" s="8"/>
      <c r="E29" s="8"/>
      <c r="F29" s="8"/>
      <c r="G29" s="23"/>
      <c r="I29" s="22"/>
      <c r="J29" s="22"/>
      <c r="K29" s="8"/>
      <c r="L29" s="482"/>
      <c r="M29" s="8"/>
      <c r="N29" s="8"/>
      <c r="O29" s="8"/>
      <c r="P29" s="8"/>
      <c r="Q29" s="8"/>
      <c r="X29" s="8"/>
      <c r="Y29" s="8"/>
      <c r="Z29" s="8"/>
    </row>
    <row r="30" spans="1:26" ht="15.75" customHeight="1" x14ac:dyDescent="0.2">
      <c r="A30" s="8"/>
      <c r="B30" s="8"/>
      <c r="C30" s="8"/>
      <c r="D30" s="8"/>
      <c r="E30" s="8"/>
      <c r="F30" s="8"/>
      <c r="G30" s="23"/>
      <c r="I30" s="22"/>
      <c r="J30" s="22"/>
      <c r="K30" s="8"/>
      <c r="L30" s="482"/>
      <c r="M30" s="8"/>
      <c r="N30" s="8"/>
      <c r="O30" s="8"/>
      <c r="P30" s="8"/>
      <c r="Q30" s="8"/>
      <c r="X30" s="8"/>
      <c r="Y30" s="8"/>
      <c r="Z30" s="8"/>
    </row>
    <row r="31" spans="1:26" ht="15.75" customHeight="1" x14ac:dyDescent="0.2">
      <c r="A31" s="8"/>
      <c r="B31" s="8"/>
      <c r="C31" s="8"/>
      <c r="D31" s="8"/>
      <c r="E31" s="8"/>
      <c r="F31" s="8"/>
      <c r="G31" s="23"/>
      <c r="I31" s="22"/>
      <c r="J31" s="22"/>
      <c r="K31" s="8"/>
      <c r="L31" s="482"/>
      <c r="M31" s="8"/>
      <c r="N31" s="8"/>
      <c r="O31" s="8"/>
      <c r="P31" s="8"/>
      <c r="Q31" s="8"/>
      <c r="X31" s="8"/>
      <c r="Y31" s="8"/>
      <c r="Z31" s="8"/>
    </row>
    <row r="32" spans="1:26" ht="15.75" customHeight="1" x14ac:dyDescent="0.2">
      <c r="A32" s="8"/>
      <c r="B32" s="8"/>
      <c r="C32" s="8"/>
      <c r="D32" s="8"/>
      <c r="E32" s="8"/>
      <c r="F32" s="8"/>
      <c r="G32" s="23"/>
      <c r="I32" s="22"/>
      <c r="J32" s="22"/>
      <c r="K32" s="8"/>
      <c r="L32" s="482"/>
      <c r="M32" s="8"/>
      <c r="N32" s="8"/>
      <c r="O32" s="8"/>
      <c r="P32" s="8"/>
      <c r="Q32" s="8"/>
      <c r="X32" s="8"/>
      <c r="Y32" s="8"/>
      <c r="Z32" s="8"/>
    </row>
    <row r="33" spans="1:26" ht="15.75" customHeight="1" x14ac:dyDescent="0.2">
      <c r="A33" s="8"/>
      <c r="B33" s="8"/>
      <c r="C33" s="8"/>
      <c r="D33" s="8"/>
      <c r="E33" s="8"/>
      <c r="F33" s="8"/>
      <c r="G33" s="23"/>
      <c r="I33" s="22"/>
      <c r="J33" s="22"/>
      <c r="K33" s="8"/>
      <c r="L33" s="482"/>
      <c r="M33" s="8"/>
      <c r="N33" s="8"/>
      <c r="O33" s="8"/>
      <c r="P33" s="8"/>
      <c r="Q33" s="8"/>
      <c r="X33" s="8"/>
      <c r="Y33" s="8"/>
      <c r="Z33" s="8"/>
    </row>
    <row r="34" spans="1:26" ht="15.75" customHeight="1" x14ac:dyDescent="0.2">
      <c r="A34" s="8"/>
      <c r="B34" s="8"/>
      <c r="C34" s="8"/>
      <c r="D34" s="8"/>
      <c r="E34" s="8"/>
      <c r="F34" s="8"/>
      <c r="G34" s="23"/>
      <c r="I34" s="22"/>
      <c r="J34" s="22"/>
      <c r="K34" s="8"/>
      <c r="L34" s="482"/>
      <c r="M34" s="8"/>
      <c r="N34" s="8"/>
      <c r="O34" s="8"/>
      <c r="P34" s="8"/>
      <c r="Q34" s="8"/>
      <c r="X34" s="8"/>
      <c r="Y34" s="8"/>
      <c r="Z34" s="8"/>
    </row>
    <row r="35" spans="1:26" ht="15.75" customHeight="1" x14ac:dyDescent="0.2">
      <c r="A35" s="8"/>
      <c r="B35" s="8"/>
      <c r="C35" s="8"/>
      <c r="D35" s="8"/>
      <c r="E35" s="8"/>
      <c r="F35" s="8"/>
      <c r="G35" s="23"/>
      <c r="I35" s="22"/>
      <c r="J35" s="22"/>
      <c r="K35" s="8"/>
      <c r="L35" s="489"/>
      <c r="M35" s="8"/>
      <c r="N35" s="8"/>
      <c r="O35" s="8"/>
      <c r="P35" s="8"/>
      <c r="Q35" s="8"/>
      <c r="X35" s="8"/>
      <c r="Y35" s="8"/>
      <c r="Z35" s="8"/>
    </row>
    <row r="36" spans="1:26" ht="15.75" customHeight="1" x14ac:dyDescent="0.2">
      <c r="A36" s="8"/>
      <c r="B36" s="8"/>
      <c r="C36" s="8"/>
      <c r="D36" s="8"/>
      <c r="E36" s="8"/>
      <c r="F36" s="8"/>
      <c r="G36" s="23"/>
      <c r="I36" s="22"/>
      <c r="J36" s="22"/>
      <c r="K36" s="8"/>
      <c r="L36" s="482"/>
      <c r="M36" s="8"/>
      <c r="N36" s="8"/>
      <c r="O36" s="8"/>
      <c r="P36" s="8"/>
      <c r="Q36" s="8"/>
      <c r="X36" s="8"/>
      <c r="Y36" s="8"/>
      <c r="Z36" s="8"/>
    </row>
    <row r="37" spans="1:26" ht="15.75" customHeight="1" x14ac:dyDescent="0.2">
      <c r="A37" s="8"/>
      <c r="B37" s="8"/>
      <c r="C37" s="8"/>
      <c r="D37" s="8"/>
      <c r="E37" s="8"/>
      <c r="F37" s="8"/>
      <c r="G37" s="23"/>
      <c r="I37" s="22"/>
      <c r="J37" s="22"/>
      <c r="K37" s="8"/>
      <c r="L37" s="482"/>
      <c r="M37" s="8"/>
      <c r="N37" s="8"/>
      <c r="O37" s="8"/>
      <c r="P37" s="8"/>
      <c r="Q37" s="8"/>
      <c r="X37" s="8"/>
      <c r="Y37" s="8"/>
      <c r="Z37" s="8"/>
    </row>
    <row r="38" spans="1:26" ht="15.75" customHeight="1" x14ac:dyDescent="0.2">
      <c r="A38" s="8"/>
      <c r="B38" s="8"/>
      <c r="C38" s="8"/>
      <c r="D38" s="8"/>
      <c r="E38" s="8"/>
      <c r="F38" s="8"/>
      <c r="G38" s="23"/>
      <c r="I38" s="22"/>
      <c r="J38" s="22"/>
      <c r="K38" s="8"/>
      <c r="L38" s="482"/>
      <c r="M38" s="8"/>
      <c r="N38" s="8"/>
      <c r="O38" s="8"/>
      <c r="P38" s="8"/>
      <c r="Q38" s="8"/>
      <c r="X38" s="8"/>
      <c r="Y38" s="8"/>
      <c r="Z38" s="8"/>
    </row>
    <row r="39" spans="1:26" ht="15.75" customHeight="1" x14ac:dyDescent="0.2">
      <c r="A39" s="8"/>
      <c r="B39" s="8"/>
      <c r="C39" s="8"/>
      <c r="D39" s="8"/>
      <c r="E39" s="8"/>
      <c r="F39" s="8"/>
      <c r="G39" s="23"/>
      <c r="I39" s="22"/>
      <c r="J39" s="22"/>
      <c r="K39" s="8"/>
      <c r="L39" s="482"/>
      <c r="M39" s="8"/>
      <c r="N39" s="8"/>
      <c r="O39" s="8"/>
      <c r="P39" s="8"/>
      <c r="Q39" s="8"/>
      <c r="X39" s="8"/>
      <c r="Y39" s="8"/>
      <c r="Z39" s="8"/>
    </row>
    <row r="40" spans="1:26" ht="15.75" customHeight="1" x14ac:dyDescent="0.2">
      <c r="A40" s="8"/>
      <c r="B40" s="8"/>
      <c r="C40" s="8"/>
      <c r="D40" s="8"/>
      <c r="E40" s="8"/>
      <c r="F40" s="8"/>
      <c r="G40" s="23"/>
      <c r="I40" s="22"/>
      <c r="J40" s="22"/>
      <c r="K40" s="8"/>
      <c r="L40" s="482"/>
      <c r="M40" s="8"/>
      <c r="N40" s="8"/>
      <c r="O40" s="8"/>
      <c r="P40" s="8"/>
      <c r="Q40" s="8"/>
      <c r="X40" s="8"/>
      <c r="Y40" s="8"/>
      <c r="Z40" s="8"/>
    </row>
    <row r="41" spans="1:26" ht="15.75" customHeight="1" x14ac:dyDescent="0.2">
      <c r="A41" s="8"/>
      <c r="B41" s="8"/>
      <c r="C41" s="8"/>
      <c r="D41" s="8"/>
      <c r="E41" s="8"/>
      <c r="F41" s="8"/>
      <c r="G41" s="23"/>
      <c r="I41" s="22"/>
      <c r="J41" s="22"/>
      <c r="K41" s="8"/>
      <c r="L41" s="482"/>
      <c r="M41" s="8"/>
      <c r="N41" s="8"/>
      <c r="O41" s="8"/>
      <c r="P41" s="8"/>
      <c r="Q41" s="8"/>
      <c r="X41" s="8"/>
      <c r="Y41" s="8"/>
      <c r="Z41" s="8"/>
    </row>
    <row r="42" spans="1:26" ht="15.75" customHeight="1" x14ac:dyDescent="0.2">
      <c r="A42" s="8"/>
      <c r="B42" s="8"/>
      <c r="C42" s="8"/>
      <c r="D42" s="8"/>
      <c r="E42" s="8"/>
      <c r="F42" s="8"/>
      <c r="G42" s="23"/>
      <c r="I42" s="22"/>
      <c r="J42" s="22"/>
      <c r="K42" s="8"/>
      <c r="L42" s="482"/>
      <c r="M42" s="8"/>
      <c r="N42" s="8"/>
      <c r="O42" s="8"/>
      <c r="P42" s="8"/>
      <c r="Q42" s="8"/>
      <c r="X42" s="8"/>
      <c r="Y42" s="8"/>
      <c r="Z42" s="8"/>
    </row>
    <row r="43" spans="1:26" ht="15.75" customHeight="1" x14ac:dyDescent="0.2">
      <c r="A43" s="8"/>
      <c r="B43" s="8"/>
      <c r="C43" s="8"/>
      <c r="D43" s="8"/>
      <c r="E43" s="8"/>
      <c r="F43" s="8"/>
      <c r="G43" s="23"/>
      <c r="I43" s="22"/>
      <c r="J43" s="22"/>
      <c r="K43" s="8"/>
      <c r="L43" s="482"/>
      <c r="M43" s="8"/>
      <c r="N43" s="8"/>
      <c r="O43" s="8"/>
      <c r="P43" s="8"/>
      <c r="Q43" s="8"/>
      <c r="X43" s="8"/>
      <c r="Y43" s="8"/>
      <c r="Z43" s="8"/>
    </row>
    <row r="44" spans="1:26" ht="15.75" customHeight="1" x14ac:dyDescent="0.2">
      <c r="A44" s="8"/>
      <c r="B44" s="8"/>
      <c r="C44" s="8"/>
      <c r="D44" s="8"/>
      <c r="E44" s="8"/>
      <c r="F44" s="8"/>
      <c r="G44" s="23"/>
      <c r="I44" s="22"/>
      <c r="J44" s="22"/>
      <c r="K44" s="8"/>
      <c r="L44" s="482"/>
      <c r="M44" s="8"/>
      <c r="N44" s="8"/>
      <c r="O44" s="8"/>
      <c r="P44" s="8"/>
      <c r="Q44" s="8"/>
      <c r="X44" s="8"/>
      <c r="Y44" s="8"/>
      <c r="Z44" s="8"/>
    </row>
    <row r="45" spans="1:26" ht="15.75" customHeight="1" x14ac:dyDescent="0.2">
      <c r="A45" s="8"/>
      <c r="B45" s="8"/>
      <c r="C45" s="8"/>
      <c r="D45" s="8"/>
      <c r="E45" s="8"/>
      <c r="F45" s="8"/>
      <c r="G45" s="23"/>
      <c r="I45" s="22"/>
      <c r="J45" s="22"/>
      <c r="K45" s="8"/>
      <c r="L45" s="482"/>
      <c r="M45" s="8"/>
      <c r="N45" s="8"/>
      <c r="O45" s="8"/>
      <c r="P45" s="8"/>
      <c r="Q45" s="8"/>
      <c r="X45" s="8"/>
      <c r="Y45" s="8"/>
      <c r="Z45" s="8"/>
    </row>
    <row r="46" spans="1:26" ht="15.75" customHeight="1" x14ac:dyDescent="0.2">
      <c r="A46" s="8"/>
      <c r="B46" s="8"/>
      <c r="C46" s="8"/>
      <c r="D46" s="8"/>
      <c r="E46" s="8"/>
      <c r="F46" s="8"/>
      <c r="G46" s="23"/>
      <c r="I46" s="22"/>
      <c r="J46" s="22"/>
      <c r="K46" s="8"/>
      <c r="L46" s="482"/>
      <c r="M46" s="8"/>
      <c r="N46" s="8"/>
      <c r="O46" s="8"/>
      <c r="P46" s="8"/>
      <c r="Q46" s="8"/>
      <c r="X46" s="8"/>
      <c r="Y46" s="8"/>
      <c r="Z46" s="8"/>
    </row>
    <row r="47" spans="1:26" ht="15.75" customHeight="1" x14ac:dyDescent="0.2">
      <c r="A47" s="8"/>
      <c r="B47" s="8"/>
      <c r="C47" s="8"/>
      <c r="D47" s="8"/>
      <c r="E47" s="8"/>
      <c r="F47" s="8"/>
      <c r="G47" s="23"/>
      <c r="I47" s="22"/>
      <c r="J47" s="22"/>
      <c r="K47" s="8"/>
      <c r="L47" s="482"/>
      <c r="M47" s="8"/>
      <c r="N47" s="8"/>
      <c r="O47" s="8"/>
      <c r="P47" s="8"/>
      <c r="Q47" s="8"/>
      <c r="X47" s="8"/>
      <c r="Y47" s="8"/>
      <c r="Z47" s="8"/>
    </row>
    <row r="48" spans="1:26" ht="15.75" customHeight="1" x14ac:dyDescent="0.2">
      <c r="A48" s="8"/>
      <c r="B48" s="8"/>
      <c r="C48" s="8"/>
      <c r="D48" s="8"/>
      <c r="E48" s="8"/>
      <c r="F48" s="8"/>
      <c r="G48" s="23"/>
      <c r="I48" s="22"/>
      <c r="J48" s="22"/>
      <c r="K48" s="8"/>
      <c r="L48" s="489"/>
      <c r="M48" s="8"/>
      <c r="N48" s="8"/>
      <c r="O48" s="8"/>
      <c r="P48" s="8"/>
      <c r="Q48" s="8"/>
      <c r="X48" s="8"/>
      <c r="Y48" s="8"/>
      <c r="Z48" s="8"/>
    </row>
    <row r="49" spans="1:26" ht="15.75" customHeight="1" x14ac:dyDescent="0.2">
      <c r="A49" s="8"/>
      <c r="B49" s="8"/>
      <c r="C49" s="8"/>
      <c r="D49" s="8"/>
      <c r="E49" s="8"/>
      <c r="F49" s="8"/>
      <c r="G49" s="23"/>
      <c r="I49" s="22"/>
      <c r="J49" s="22"/>
      <c r="K49" s="8"/>
      <c r="L49" s="482"/>
      <c r="M49" s="8"/>
      <c r="N49" s="8"/>
      <c r="O49" s="8"/>
      <c r="P49" s="8"/>
      <c r="Q49" s="8"/>
      <c r="X49" s="8"/>
      <c r="Y49" s="8"/>
      <c r="Z49" s="8"/>
    </row>
    <row r="50" spans="1:26" ht="15.75" customHeight="1" x14ac:dyDescent="0.2">
      <c r="A50" s="8"/>
      <c r="B50" s="8"/>
      <c r="C50" s="8"/>
      <c r="D50" s="8"/>
      <c r="E50" s="8"/>
      <c r="F50" s="8"/>
      <c r="G50" s="23"/>
      <c r="I50" s="22"/>
      <c r="J50" s="22"/>
      <c r="K50" s="8"/>
      <c r="L50" s="482"/>
      <c r="M50" s="8"/>
      <c r="N50" s="8"/>
      <c r="O50" s="8"/>
      <c r="P50" s="8"/>
      <c r="Q50" s="8"/>
      <c r="X50" s="8"/>
      <c r="Y50" s="8"/>
      <c r="Z50" s="8"/>
    </row>
    <row r="51" spans="1:26" ht="15.75" customHeight="1" x14ac:dyDescent="0.2">
      <c r="A51" s="8"/>
      <c r="B51" s="8"/>
      <c r="C51" s="8"/>
      <c r="D51" s="8"/>
      <c r="E51" s="8"/>
      <c r="F51" s="8"/>
      <c r="G51" s="23"/>
      <c r="I51" s="22"/>
      <c r="J51" s="22"/>
      <c r="K51" s="8"/>
      <c r="L51" s="482"/>
      <c r="M51" s="8"/>
      <c r="N51" s="8"/>
      <c r="O51" s="8"/>
      <c r="P51" s="8"/>
      <c r="Q51" s="8"/>
      <c r="X51" s="8"/>
      <c r="Y51" s="8"/>
      <c r="Z51" s="8"/>
    </row>
    <row r="52" spans="1:26" ht="15.75" customHeight="1" x14ac:dyDescent="0.2">
      <c r="A52" s="8"/>
      <c r="B52" s="8"/>
      <c r="C52" s="8"/>
      <c r="D52" s="8"/>
      <c r="E52" s="8"/>
      <c r="F52" s="8"/>
      <c r="G52" s="23"/>
      <c r="I52" s="22"/>
      <c r="J52" s="22"/>
      <c r="K52" s="8"/>
      <c r="L52" s="482"/>
      <c r="M52" s="8"/>
      <c r="N52" s="8"/>
      <c r="O52" s="8"/>
      <c r="P52" s="8"/>
      <c r="Q52" s="8"/>
      <c r="X52" s="8"/>
      <c r="Y52" s="8"/>
      <c r="Z52" s="8"/>
    </row>
    <row r="53" spans="1:26" ht="15.75" customHeight="1" x14ac:dyDescent="0.2">
      <c r="A53" s="8"/>
      <c r="B53" s="8"/>
      <c r="C53" s="8"/>
      <c r="D53" s="8"/>
      <c r="E53" s="8"/>
      <c r="F53" s="8"/>
      <c r="G53" s="23"/>
      <c r="I53" s="22"/>
      <c r="J53" s="22"/>
      <c r="K53" s="8"/>
      <c r="L53" s="482"/>
      <c r="M53" s="8"/>
      <c r="N53" s="8"/>
      <c r="O53" s="8"/>
      <c r="P53" s="8"/>
      <c r="Q53" s="8"/>
      <c r="X53" s="8"/>
      <c r="Y53" s="8"/>
      <c r="Z53" s="8"/>
    </row>
    <row r="54" spans="1:26" ht="15.75" customHeight="1" x14ac:dyDescent="0.2">
      <c r="A54" s="8"/>
      <c r="B54" s="8"/>
      <c r="C54" s="8"/>
      <c r="D54" s="8"/>
      <c r="E54" s="8"/>
      <c r="F54" s="8"/>
      <c r="G54" s="23"/>
      <c r="I54" s="22"/>
      <c r="J54" s="22"/>
      <c r="K54" s="8"/>
      <c r="L54" s="482"/>
      <c r="M54" s="8"/>
      <c r="N54" s="8"/>
      <c r="O54" s="8"/>
      <c r="P54" s="8"/>
      <c r="Q54" s="8"/>
      <c r="X54" s="8"/>
      <c r="Y54" s="8"/>
      <c r="Z54" s="8"/>
    </row>
    <row r="55" spans="1:26" ht="15.75" customHeight="1" x14ac:dyDescent="0.2">
      <c r="A55" s="8"/>
      <c r="B55" s="8"/>
      <c r="C55" s="8"/>
      <c r="D55" s="8"/>
      <c r="E55" s="8"/>
      <c r="F55" s="8"/>
      <c r="G55" s="23"/>
      <c r="I55" s="22"/>
      <c r="J55" s="22"/>
      <c r="K55" s="8"/>
      <c r="L55" s="482"/>
      <c r="M55" s="8"/>
      <c r="N55" s="8"/>
      <c r="O55" s="8"/>
      <c r="P55" s="8"/>
      <c r="Q55" s="8"/>
      <c r="X55" s="8"/>
      <c r="Y55" s="8"/>
      <c r="Z55" s="8"/>
    </row>
    <row r="56" spans="1:26" ht="15.75" customHeight="1" x14ac:dyDescent="0.2">
      <c r="A56" s="8"/>
      <c r="B56" s="8"/>
      <c r="C56" s="8"/>
      <c r="D56" s="8"/>
      <c r="E56" s="8"/>
      <c r="F56" s="8"/>
      <c r="G56" s="23"/>
      <c r="I56" s="22"/>
      <c r="J56" s="22"/>
      <c r="K56" s="8"/>
      <c r="L56" s="482"/>
      <c r="M56" s="8"/>
      <c r="N56" s="8"/>
      <c r="O56" s="8"/>
      <c r="P56" s="8"/>
      <c r="Q56" s="8"/>
      <c r="X56" s="8"/>
      <c r="Y56" s="8"/>
      <c r="Z56" s="8"/>
    </row>
    <row r="57" spans="1:26" ht="15.75" customHeight="1" x14ac:dyDescent="0.2">
      <c r="A57" s="8"/>
      <c r="B57" s="8"/>
      <c r="C57" s="8"/>
      <c r="D57" s="8"/>
      <c r="E57" s="8"/>
      <c r="F57" s="8"/>
      <c r="G57" s="23"/>
      <c r="I57" s="22"/>
      <c r="J57" s="22"/>
      <c r="K57" s="8"/>
      <c r="L57" s="489"/>
      <c r="M57" s="8"/>
      <c r="N57" s="8"/>
      <c r="O57" s="8"/>
      <c r="P57" s="8"/>
      <c r="Q57" s="8"/>
      <c r="X57" s="8"/>
      <c r="Y57" s="8"/>
      <c r="Z57" s="8"/>
    </row>
    <row r="58" spans="1:26" ht="15.75" customHeight="1" x14ac:dyDescent="0.2">
      <c r="A58" s="8"/>
      <c r="B58" s="8"/>
      <c r="C58" s="8"/>
      <c r="D58" s="8"/>
      <c r="E58" s="8"/>
      <c r="F58" s="8"/>
      <c r="G58" s="23"/>
      <c r="I58" s="22"/>
      <c r="J58" s="22"/>
      <c r="K58" s="8"/>
      <c r="L58" s="482"/>
      <c r="M58" s="8"/>
      <c r="N58" s="8"/>
      <c r="O58" s="8"/>
      <c r="P58" s="8"/>
      <c r="Q58" s="8"/>
      <c r="X58" s="8"/>
      <c r="Y58" s="8"/>
      <c r="Z58" s="8"/>
    </row>
    <row r="59" spans="1:26" ht="15.75" customHeight="1" x14ac:dyDescent="0.2">
      <c r="A59" s="8"/>
      <c r="B59" s="8"/>
      <c r="C59" s="8"/>
      <c r="D59" s="8"/>
      <c r="E59" s="8"/>
      <c r="F59" s="8"/>
      <c r="G59" s="23"/>
      <c r="I59" s="22"/>
      <c r="J59" s="22"/>
      <c r="K59" s="8"/>
      <c r="L59" s="482"/>
      <c r="M59" s="8"/>
      <c r="N59" s="8"/>
      <c r="O59" s="8"/>
      <c r="P59" s="8"/>
      <c r="Q59" s="8"/>
      <c r="X59" s="8"/>
      <c r="Y59" s="8"/>
      <c r="Z59" s="8"/>
    </row>
    <row r="60" spans="1:26" ht="15.75" customHeight="1" x14ac:dyDescent="0.2">
      <c r="A60" s="8"/>
      <c r="B60" s="8"/>
      <c r="C60" s="8"/>
      <c r="D60" s="8"/>
      <c r="E60" s="8"/>
      <c r="F60" s="8"/>
      <c r="G60" s="23"/>
      <c r="I60" s="22"/>
      <c r="J60" s="22"/>
      <c r="K60" s="8"/>
      <c r="L60" s="482"/>
      <c r="M60" s="8"/>
      <c r="N60" s="8"/>
      <c r="O60" s="8"/>
      <c r="P60" s="8"/>
      <c r="Q60" s="8"/>
      <c r="X60" s="8"/>
      <c r="Y60" s="8"/>
      <c r="Z60" s="8"/>
    </row>
    <row r="61" spans="1:26" ht="15.75" customHeight="1" x14ac:dyDescent="0.2">
      <c r="A61" s="8"/>
      <c r="B61" s="8"/>
      <c r="C61" s="8"/>
      <c r="D61" s="8"/>
      <c r="E61" s="8"/>
      <c r="F61" s="8"/>
      <c r="G61" s="23"/>
      <c r="I61" s="22"/>
      <c r="J61" s="22"/>
      <c r="K61" s="8"/>
      <c r="L61" s="482"/>
      <c r="M61" s="8"/>
      <c r="N61" s="8"/>
      <c r="O61" s="8"/>
      <c r="P61" s="8"/>
      <c r="Q61" s="8"/>
      <c r="X61" s="8"/>
      <c r="Y61" s="8"/>
      <c r="Z61" s="8"/>
    </row>
    <row r="62" spans="1:26" ht="15.75" customHeight="1" x14ac:dyDescent="0.2">
      <c r="A62" s="8"/>
      <c r="B62" s="8"/>
      <c r="C62" s="8"/>
      <c r="D62" s="8"/>
      <c r="E62" s="8"/>
      <c r="F62" s="8"/>
      <c r="G62" s="23"/>
      <c r="I62" s="22"/>
      <c r="J62" s="22"/>
      <c r="K62" s="8"/>
      <c r="L62" s="482"/>
      <c r="M62" s="8"/>
      <c r="N62" s="8"/>
      <c r="O62" s="8"/>
      <c r="P62" s="8"/>
      <c r="Q62" s="8"/>
      <c r="X62" s="8"/>
      <c r="Y62" s="8"/>
      <c r="Z62" s="8"/>
    </row>
    <row r="63" spans="1:26" ht="15.75" customHeight="1" x14ac:dyDescent="0.2">
      <c r="A63" s="8"/>
      <c r="B63" s="8"/>
      <c r="C63" s="8"/>
      <c r="D63" s="8"/>
      <c r="E63" s="8"/>
      <c r="F63" s="8"/>
      <c r="G63" s="23"/>
      <c r="I63" s="22"/>
      <c r="J63" s="22"/>
      <c r="K63" s="8"/>
      <c r="L63" s="482"/>
      <c r="M63" s="8"/>
      <c r="N63" s="8"/>
      <c r="O63" s="8"/>
      <c r="P63" s="8"/>
      <c r="Q63" s="8"/>
      <c r="X63" s="8"/>
      <c r="Y63" s="8"/>
      <c r="Z63" s="8"/>
    </row>
    <row r="64" spans="1:26" ht="15.75" customHeight="1" x14ac:dyDescent="0.2">
      <c r="A64" s="8"/>
      <c r="B64" s="8"/>
      <c r="C64" s="8"/>
      <c r="D64" s="8"/>
      <c r="E64" s="8"/>
      <c r="F64" s="8"/>
      <c r="G64" s="23"/>
      <c r="I64" s="22"/>
      <c r="J64" s="22"/>
      <c r="K64" s="8"/>
      <c r="L64" s="482"/>
      <c r="M64" s="8"/>
      <c r="N64" s="8"/>
      <c r="O64" s="8"/>
      <c r="P64" s="8"/>
      <c r="Q64" s="8"/>
      <c r="X64" s="8"/>
      <c r="Y64" s="8"/>
      <c r="Z64" s="8"/>
    </row>
    <row r="65" spans="1:26" ht="15.75" customHeight="1" x14ac:dyDescent="0.2">
      <c r="A65" s="8"/>
      <c r="B65" s="8"/>
      <c r="C65" s="8"/>
      <c r="D65" s="8"/>
      <c r="E65" s="8"/>
      <c r="F65" s="8"/>
      <c r="G65" s="23"/>
      <c r="I65" s="22"/>
      <c r="J65" s="22"/>
      <c r="K65" s="8"/>
      <c r="L65" s="482"/>
      <c r="M65" s="8"/>
      <c r="N65" s="8"/>
      <c r="O65" s="8"/>
      <c r="P65" s="8"/>
      <c r="Q65" s="8"/>
      <c r="X65" s="8"/>
      <c r="Y65" s="8"/>
      <c r="Z65" s="8"/>
    </row>
    <row r="66" spans="1:26" ht="15.75" customHeight="1" x14ac:dyDescent="0.2">
      <c r="A66" s="8"/>
      <c r="B66" s="8"/>
      <c r="C66" s="8"/>
      <c r="D66" s="8"/>
      <c r="E66" s="8"/>
      <c r="F66" s="8"/>
      <c r="G66" s="23"/>
      <c r="I66" s="22"/>
      <c r="J66" s="22"/>
      <c r="K66" s="8"/>
      <c r="L66" s="482"/>
      <c r="M66" s="8"/>
      <c r="N66" s="8"/>
      <c r="O66" s="8"/>
      <c r="P66" s="8"/>
      <c r="Q66" s="8"/>
      <c r="X66" s="8"/>
      <c r="Y66" s="8"/>
      <c r="Z66" s="8"/>
    </row>
    <row r="67" spans="1:26" ht="15.75" customHeight="1" x14ac:dyDescent="0.2">
      <c r="A67" s="8"/>
      <c r="B67" s="8"/>
      <c r="C67" s="8"/>
      <c r="D67" s="8"/>
      <c r="E67" s="8"/>
      <c r="F67" s="8"/>
      <c r="G67" s="23"/>
      <c r="I67" s="22"/>
      <c r="J67" s="22"/>
      <c r="K67" s="8"/>
      <c r="L67" s="482"/>
      <c r="M67" s="8"/>
      <c r="N67" s="8"/>
      <c r="O67" s="8"/>
      <c r="P67" s="8"/>
      <c r="Q67" s="8"/>
      <c r="X67" s="8"/>
      <c r="Y67" s="8"/>
      <c r="Z67" s="8"/>
    </row>
    <row r="68" spans="1:26" ht="15.75" customHeight="1" x14ac:dyDescent="0.2">
      <c r="A68" s="8"/>
      <c r="B68" s="8"/>
      <c r="C68" s="8"/>
      <c r="D68" s="8"/>
      <c r="E68" s="8"/>
      <c r="F68" s="8"/>
      <c r="G68" s="23"/>
      <c r="I68" s="22"/>
      <c r="J68" s="22"/>
      <c r="K68" s="8"/>
      <c r="L68" s="482"/>
      <c r="M68" s="8"/>
      <c r="N68" s="8"/>
      <c r="O68" s="8"/>
      <c r="P68" s="8"/>
      <c r="Q68" s="8"/>
      <c r="X68" s="8"/>
      <c r="Y68" s="8"/>
      <c r="Z68" s="8"/>
    </row>
    <row r="69" spans="1:26" ht="15.75" customHeight="1" x14ac:dyDescent="0.2">
      <c r="A69" s="8"/>
      <c r="B69" s="8"/>
      <c r="C69" s="8"/>
      <c r="D69" s="8"/>
      <c r="E69" s="8"/>
      <c r="F69" s="8"/>
      <c r="G69" s="23"/>
      <c r="I69" s="22"/>
      <c r="J69" s="22"/>
      <c r="K69" s="8"/>
      <c r="L69" s="482"/>
      <c r="M69" s="8"/>
      <c r="N69" s="8"/>
      <c r="O69" s="8"/>
      <c r="P69" s="8"/>
      <c r="Q69" s="8"/>
      <c r="X69" s="8"/>
      <c r="Y69" s="8"/>
      <c r="Z69" s="8"/>
    </row>
    <row r="70" spans="1:26" ht="15.75" customHeight="1" x14ac:dyDescent="0.2">
      <c r="A70" s="8"/>
      <c r="B70" s="8"/>
      <c r="C70" s="8"/>
      <c r="D70" s="8"/>
      <c r="E70" s="8"/>
      <c r="F70" s="8"/>
      <c r="G70" s="23"/>
      <c r="I70" s="22"/>
      <c r="J70" s="22"/>
      <c r="K70" s="8"/>
      <c r="L70" s="482"/>
      <c r="M70" s="8"/>
      <c r="N70" s="8"/>
      <c r="O70" s="8"/>
      <c r="P70" s="8"/>
      <c r="Q70" s="8"/>
      <c r="X70" s="8"/>
      <c r="Y70" s="8"/>
      <c r="Z70" s="8"/>
    </row>
    <row r="71" spans="1:26" ht="15.75" customHeight="1" x14ac:dyDescent="0.2">
      <c r="A71" s="8"/>
      <c r="B71" s="8"/>
      <c r="C71" s="8"/>
      <c r="D71" s="8"/>
      <c r="E71" s="8"/>
      <c r="F71" s="8"/>
      <c r="G71" s="23"/>
      <c r="I71" s="22"/>
      <c r="J71" s="22"/>
      <c r="K71" s="8"/>
      <c r="L71" s="482"/>
      <c r="M71" s="8"/>
      <c r="N71" s="8"/>
      <c r="O71" s="8"/>
      <c r="P71" s="8"/>
      <c r="Q71" s="8"/>
      <c r="X71" s="8"/>
      <c r="Y71" s="8"/>
      <c r="Z71" s="8"/>
    </row>
    <row r="72" spans="1:26" ht="15.75" customHeight="1" x14ac:dyDescent="0.2">
      <c r="A72" s="8"/>
      <c r="B72" s="8"/>
      <c r="C72" s="8"/>
      <c r="D72" s="8"/>
      <c r="E72" s="8"/>
      <c r="F72" s="8"/>
      <c r="G72" s="23"/>
      <c r="I72" s="22"/>
      <c r="J72" s="22"/>
      <c r="K72" s="8"/>
      <c r="L72" s="482"/>
      <c r="M72" s="8"/>
      <c r="N72" s="8"/>
      <c r="O72" s="8"/>
      <c r="P72" s="8"/>
      <c r="Q72" s="8"/>
      <c r="X72" s="8"/>
      <c r="Y72" s="8"/>
      <c r="Z72" s="8"/>
    </row>
    <row r="73" spans="1:26" ht="15.75" customHeight="1" x14ac:dyDescent="0.2">
      <c r="A73" s="8"/>
      <c r="B73" s="8"/>
      <c r="C73" s="8"/>
      <c r="D73" s="8"/>
      <c r="E73" s="8"/>
      <c r="F73" s="8"/>
      <c r="G73" s="23"/>
      <c r="I73" s="22"/>
      <c r="J73" s="22"/>
      <c r="K73" s="8"/>
      <c r="L73" s="482"/>
      <c r="M73" s="8"/>
      <c r="N73" s="8"/>
      <c r="O73" s="8"/>
      <c r="P73" s="8"/>
      <c r="Q73" s="8"/>
      <c r="X73" s="8"/>
      <c r="Y73" s="8"/>
      <c r="Z73" s="8"/>
    </row>
    <row r="74" spans="1:26" ht="15.75" customHeight="1" x14ac:dyDescent="0.2">
      <c r="A74" s="8"/>
      <c r="B74" s="8"/>
      <c r="C74" s="8"/>
      <c r="D74" s="8"/>
      <c r="E74" s="8"/>
      <c r="F74" s="8"/>
      <c r="G74" s="23"/>
      <c r="I74" s="22"/>
      <c r="J74" s="22"/>
      <c r="K74" s="8"/>
      <c r="L74" s="482"/>
      <c r="M74" s="8"/>
      <c r="N74" s="8"/>
      <c r="O74" s="8"/>
      <c r="P74" s="8"/>
      <c r="Q74" s="8"/>
      <c r="X74" s="8"/>
      <c r="Y74" s="8"/>
      <c r="Z74" s="8"/>
    </row>
    <row r="75" spans="1:26" ht="15.75" customHeight="1" x14ac:dyDescent="0.2">
      <c r="A75" s="8"/>
      <c r="B75" s="8"/>
      <c r="C75" s="8"/>
      <c r="D75" s="8"/>
      <c r="E75" s="8"/>
      <c r="F75" s="8"/>
      <c r="G75" s="23"/>
      <c r="I75" s="22"/>
      <c r="J75" s="22"/>
      <c r="K75" s="8"/>
      <c r="L75" s="489"/>
      <c r="M75" s="8"/>
      <c r="N75" s="8"/>
      <c r="O75" s="8"/>
      <c r="P75" s="8"/>
      <c r="Q75" s="8"/>
      <c r="X75" s="8"/>
      <c r="Y75" s="8"/>
      <c r="Z75" s="8"/>
    </row>
    <row r="76" spans="1:26" ht="15.75" customHeight="1" x14ac:dyDescent="0.2">
      <c r="A76" s="8"/>
      <c r="B76" s="8"/>
      <c r="C76" s="8"/>
      <c r="D76" s="8"/>
      <c r="E76" s="8"/>
      <c r="F76" s="8"/>
      <c r="G76" s="23"/>
      <c r="I76" s="22"/>
      <c r="J76" s="22"/>
      <c r="K76" s="8"/>
      <c r="L76" s="482"/>
      <c r="M76" s="8"/>
      <c r="N76" s="8"/>
      <c r="O76" s="8"/>
      <c r="P76" s="8"/>
      <c r="Q76" s="8"/>
      <c r="X76" s="8"/>
      <c r="Y76" s="8"/>
      <c r="Z76" s="8"/>
    </row>
    <row r="77" spans="1:26" ht="15.75" customHeight="1" x14ac:dyDescent="0.2">
      <c r="A77" s="8"/>
      <c r="B77" s="8"/>
      <c r="C77" s="8"/>
      <c r="D77" s="8"/>
      <c r="E77" s="8"/>
      <c r="F77" s="8"/>
      <c r="G77" s="23"/>
      <c r="I77" s="22"/>
      <c r="J77" s="22"/>
      <c r="K77" s="8"/>
      <c r="L77" s="482"/>
      <c r="M77" s="8"/>
      <c r="N77" s="8"/>
      <c r="O77" s="8"/>
      <c r="P77" s="8"/>
      <c r="Q77" s="8"/>
      <c r="X77" s="8"/>
      <c r="Y77" s="8"/>
      <c r="Z77" s="8"/>
    </row>
    <row r="78" spans="1:26" ht="15.75" customHeight="1" x14ac:dyDescent="0.2">
      <c r="A78" s="8"/>
      <c r="B78" s="8"/>
      <c r="C78" s="8"/>
      <c r="D78" s="8"/>
      <c r="E78" s="8"/>
      <c r="F78" s="8"/>
      <c r="G78" s="23"/>
      <c r="I78" s="22"/>
      <c r="J78" s="22"/>
      <c r="K78" s="8"/>
      <c r="L78" s="482"/>
      <c r="M78" s="8"/>
      <c r="N78" s="8"/>
      <c r="O78" s="8"/>
      <c r="P78" s="8"/>
      <c r="Q78" s="8"/>
      <c r="X78" s="8"/>
      <c r="Y78" s="8"/>
      <c r="Z78" s="8"/>
    </row>
    <row r="79" spans="1:26" ht="15.75" customHeight="1" x14ac:dyDescent="0.2">
      <c r="A79" s="8"/>
      <c r="B79" s="8"/>
      <c r="C79" s="8"/>
      <c r="D79" s="8"/>
      <c r="E79" s="8"/>
      <c r="F79" s="8"/>
      <c r="G79" s="23"/>
      <c r="I79" s="22"/>
      <c r="J79" s="22"/>
      <c r="K79" s="8"/>
      <c r="L79" s="482"/>
      <c r="M79" s="8"/>
      <c r="N79" s="8"/>
      <c r="O79" s="8"/>
      <c r="P79" s="8"/>
      <c r="Q79" s="8"/>
      <c r="X79" s="8"/>
      <c r="Y79" s="8"/>
      <c r="Z79" s="8"/>
    </row>
    <row r="80" spans="1:26" ht="15.75" customHeight="1" x14ac:dyDescent="0.2">
      <c r="A80" s="8"/>
      <c r="B80" s="8"/>
      <c r="C80" s="8"/>
      <c r="D80" s="8"/>
      <c r="E80" s="8"/>
      <c r="F80" s="8"/>
      <c r="G80" s="23"/>
      <c r="I80" s="22"/>
      <c r="J80" s="22"/>
      <c r="K80" s="8"/>
      <c r="L80" s="489"/>
      <c r="M80" s="8"/>
      <c r="N80" s="8"/>
      <c r="O80" s="8"/>
      <c r="P80" s="8"/>
      <c r="Q80" s="8"/>
      <c r="X80" s="8"/>
      <c r="Y80" s="8"/>
      <c r="Z80" s="8"/>
    </row>
    <row r="81" spans="1:26" ht="15.75" customHeight="1" x14ac:dyDescent="0.2">
      <c r="A81" s="8"/>
      <c r="B81" s="8"/>
      <c r="C81" s="8"/>
      <c r="D81" s="8"/>
      <c r="E81" s="8"/>
      <c r="F81" s="8"/>
      <c r="G81" s="23"/>
      <c r="I81" s="22"/>
      <c r="J81" s="22"/>
      <c r="K81" s="8"/>
      <c r="L81" s="482"/>
      <c r="M81" s="8"/>
      <c r="N81" s="8"/>
      <c r="O81" s="8"/>
      <c r="P81" s="8"/>
      <c r="Q81" s="8"/>
      <c r="X81" s="8"/>
      <c r="Y81" s="8"/>
      <c r="Z81" s="8"/>
    </row>
    <row r="82" spans="1:26" ht="15.75" customHeight="1" x14ac:dyDescent="0.2">
      <c r="A82" s="8"/>
      <c r="B82" s="8"/>
      <c r="C82" s="8"/>
      <c r="D82" s="8"/>
      <c r="E82" s="8"/>
      <c r="F82" s="8"/>
      <c r="G82" s="23"/>
      <c r="I82" s="22"/>
      <c r="J82" s="22"/>
      <c r="K82" s="8"/>
      <c r="L82" s="489"/>
      <c r="M82" s="8"/>
      <c r="N82" s="8"/>
      <c r="O82" s="8"/>
      <c r="P82" s="8"/>
      <c r="Q82" s="8"/>
      <c r="X82" s="8"/>
      <c r="Y82" s="8"/>
      <c r="Z82" s="8"/>
    </row>
    <row r="83" spans="1:26" ht="15.75" customHeight="1" x14ac:dyDescent="0.2">
      <c r="A83" s="8"/>
      <c r="B83" s="8"/>
      <c r="C83" s="8"/>
      <c r="D83" s="8"/>
      <c r="E83" s="8"/>
      <c r="F83" s="8"/>
      <c r="G83" s="23"/>
      <c r="I83" s="22"/>
      <c r="J83" s="22"/>
      <c r="K83" s="8"/>
      <c r="L83" s="482"/>
      <c r="M83" s="8"/>
      <c r="N83" s="8"/>
      <c r="O83" s="8"/>
      <c r="P83" s="8"/>
      <c r="Q83" s="8"/>
      <c r="X83" s="8"/>
      <c r="Y83" s="8"/>
      <c r="Z83" s="8"/>
    </row>
    <row r="84" spans="1:26" ht="15.75" customHeight="1" x14ac:dyDescent="0.2">
      <c r="A84" s="8"/>
      <c r="B84" s="8"/>
      <c r="C84" s="8"/>
      <c r="D84" s="8"/>
      <c r="E84" s="8"/>
      <c r="F84" s="8"/>
      <c r="G84" s="23"/>
      <c r="I84" s="22"/>
      <c r="J84" s="22"/>
      <c r="K84" s="8"/>
      <c r="L84" s="482"/>
      <c r="M84" s="8"/>
      <c r="N84" s="8"/>
      <c r="O84" s="8"/>
      <c r="P84" s="8"/>
      <c r="Q84" s="8"/>
      <c r="X84" s="8"/>
      <c r="Y84" s="8"/>
      <c r="Z84" s="8"/>
    </row>
    <row r="85" spans="1:26" ht="15.75" customHeight="1" x14ac:dyDescent="0.2">
      <c r="A85" s="8"/>
      <c r="B85" s="8"/>
      <c r="C85" s="8"/>
      <c r="D85" s="8"/>
      <c r="E85" s="8"/>
      <c r="F85" s="8"/>
      <c r="G85" s="23"/>
      <c r="I85" s="22"/>
      <c r="J85" s="22"/>
      <c r="K85" s="8"/>
      <c r="L85" s="482"/>
      <c r="M85" s="8"/>
      <c r="N85" s="8"/>
      <c r="O85" s="8"/>
      <c r="P85" s="8"/>
      <c r="Q85" s="8"/>
      <c r="X85" s="8"/>
      <c r="Y85" s="8"/>
      <c r="Z85" s="8"/>
    </row>
    <row r="86" spans="1:26" ht="15.75" customHeight="1" x14ac:dyDescent="0.2">
      <c r="A86" s="8"/>
      <c r="B86" s="8"/>
      <c r="C86" s="8"/>
      <c r="D86" s="8"/>
      <c r="E86" s="8"/>
      <c r="F86" s="8"/>
      <c r="G86" s="23"/>
      <c r="I86" s="22"/>
      <c r="J86" s="22"/>
      <c r="K86" s="8"/>
      <c r="L86" s="482"/>
      <c r="M86" s="8"/>
      <c r="N86" s="8"/>
      <c r="O86" s="8"/>
      <c r="P86" s="8"/>
      <c r="Q86" s="8"/>
      <c r="X86" s="8"/>
      <c r="Y86" s="8"/>
      <c r="Z86" s="8"/>
    </row>
    <row r="87" spans="1:26" ht="15.75" customHeight="1" x14ac:dyDescent="0.2">
      <c r="A87" s="8"/>
      <c r="B87" s="8"/>
      <c r="C87" s="8"/>
      <c r="D87" s="8"/>
      <c r="E87" s="8"/>
      <c r="F87" s="8"/>
      <c r="G87" s="23"/>
      <c r="I87" s="22"/>
      <c r="J87" s="22"/>
      <c r="K87" s="8"/>
      <c r="L87" s="482"/>
      <c r="M87" s="8"/>
      <c r="N87" s="8"/>
      <c r="O87" s="8"/>
      <c r="P87" s="8"/>
      <c r="Q87" s="8"/>
      <c r="X87" s="8"/>
      <c r="Y87" s="8"/>
      <c r="Z87" s="8"/>
    </row>
    <row r="88" spans="1:26" ht="15.75" customHeight="1" x14ac:dyDescent="0.2">
      <c r="A88" s="8"/>
      <c r="B88" s="8"/>
      <c r="C88" s="8"/>
      <c r="D88" s="8"/>
      <c r="E88" s="8"/>
      <c r="F88" s="8"/>
      <c r="G88" s="23"/>
      <c r="I88" s="22"/>
      <c r="J88" s="22"/>
      <c r="K88" s="8"/>
      <c r="L88" s="482"/>
      <c r="M88" s="8"/>
      <c r="N88" s="8"/>
      <c r="O88" s="8"/>
      <c r="P88" s="8"/>
      <c r="Q88" s="8"/>
      <c r="X88" s="8"/>
      <c r="Y88" s="8"/>
      <c r="Z88" s="8"/>
    </row>
    <row r="89" spans="1:26" ht="15.75" customHeight="1" x14ac:dyDescent="0.2">
      <c r="A89" s="8"/>
      <c r="B89" s="8"/>
      <c r="C89" s="8"/>
      <c r="D89" s="8"/>
      <c r="E89" s="8"/>
      <c r="F89" s="8"/>
      <c r="G89" s="23"/>
      <c r="I89" s="22"/>
      <c r="J89" s="22"/>
      <c r="K89" s="8"/>
      <c r="L89" s="482"/>
      <c r="M89" s="8"/>
      <c r="N89" s="8"/>
      <c r="O89" s="8"/>
      <c r="P89" s="8"/>
      <c r="Q89" s="8"/>
      <c r="X89" s="8"/>
      <c r="Y89" s="8"/>
      <c r="Z89" s="8"/>
    </row>
    <row r="90" spans="1:26" ht="15.75" customHeight="1" x14ac:dyDescent="0.2">
      <c r="A90" s="8"/>
      <c r="B90" s="8"/>
      <c r="C90" s="8"/>
      <c r="D90" s="8"/>
      <c r="E90" s="8"/>
      <c r="F90" s="8"/>
      <c r="G90" s="23"/>
      <c r="I90" s="22"/>
      <c r="J90" s="22"/>
      <c r="K90" s="8"/>
      <c r="L90" s="482"/>
      <c r="M90" s="8"/>
      <c r="N90" s="8"/>
      <c r="O90" s="8"/>
      <c r="P90" s="8"/>
      <c r="Q90" s="8"/>
      <c r="X90" s="8"/>
      <c r="Y90" s="8"/>
      <c r="Z90" s="8"/>
    </row>
    <row r="91" spans="1:26" ht="15.75" customHeight="1" x14ac:dyDescent="0.2">
      <c r="A91" s="8"/>
      <c r="B91" s="8"/>
      <c r="C91" s="8"/>
      <c r="D91" s="8"/>
      <c r="E91" s="8"/>
      <c r="F91" s="8"/>
      <c r="G91" s="23"/>
      <c r="I91" s="22"/>
      <c r="J91" s="22"/>
      <c r="K91" s="8"/>
      <c r="L91" s="482"/>
      <c r="M91" s="8"/>
      <c r="N91" s="8"/>
      <c r="O91" s="8"/>
      <c r="P91" s="8"/>
      <c r="Q91" s="8"/>
      <c r="X91" s="8"/>
      <c r="Y91" s="8"/>
      <c r="Z91" s="8"/>
    </row>
    <row r="92" spans="1:26" ht="15.75" customHeight="1" x14ac:dyDescent="0.2">
      <c r="A92" s="8"/>
      <c r="B92" s="8"/>
      <c r="C92" s="8"/>
      <c r="D92" s="8"/>
      <c r="E92" s="8"/>
      <c r="F92" s="8"/>
      <c r="G92" s="23"/>
      <c r="I92" s="22"/>
      <c r="J92" s="22"/>
      <c r="K92" s="8"/>
      <c r="L92" s="482"/>
      <c r="M92" s="8"/>
      <c r="N92" s="8"/>
      <c r="O92" s="8"/>
      <c r="P92" s="8"/>
      <c r="Q92" s="8"/>
      <c r="X92" s="8"/>
      <c r="Y92" s="8"/>
      <c r="Z92" s="8"/>
    </row>
    <row r="93" spans="1:26" ht="15.75" customHeight="1" x14ac:dyDescent="0.2">
      <c r="A93" s="8"/>
      <c r="B93" s="8"/>
      <c r="C93" s="8"/>
      <c r="D93" s="8"/>
      <c r="E93" s="8"/>
      <c r="F93" s="8"/>
      <c r="G93" s="23"/>
      <c r="I93" s="22"/>
      <c r="J93" s="22"/>
      <c r="K93" s="8"/>
      <c r="L93" s="482"/>
      <c r="M93" s="8"/>
      <c r="N93" s="8"/>
      <c r="O93" s="8"/>
      <c r="P93" s="8"/>
      <c r="Q93" s="8"/>
      <c r="X93" s="8"/>
      <c r="Y93" s="8"/>
      <c r="Z93" s="8"/>
    </row>
    <row r="94" spans="1:26" ht="15.75" customHeight="1" x14ac:dyDescent="0.2">
      <c r="A94" s="8"/>
      <c r="B94" s="8"/>
      <c r="C94" s="8"/>
      <c r="D94" s="8"/>
      <c r="E94" s="8"/>
      <c r="F94" s="8"/>
      <c r="G94" s="23"/>
      <c r="I94" s="22"/>
      <c r="J94" s="22"/>
      <c r="K94" s="8"/>
      <c r="L94" s="482"/>
      <c r="M94" s="8"/>
      <c r="N94" s="8"/>
      <c r="O94" s="8"/>
      <c r="P94" s="8"/>
      <c r="Q94" s="8"/>
      <c r="X94" s="8"/>
      <c r="Y94" s="8"/>
      <c r="Z94" s="8"/>
    </row>
    <row r="95" spans="1:26" ht="15.75" customHeight="1" x14ac:dyDescent="0.2">
      <c r="A95" s="8"/>
      <c r="B95" s="8"/>
      <c r="C95" s="8"/>
      <c r="D95" s="8"/>
      <c r="E95" s="8"/>
      <c r="F95" s="8"/>
      <c r="G95" s="23"/>
      <c r="I95" s="22"/>
      <c r="J95" s="22"/>
      <c r="K95" s="8"/>
      <c r="L95" s="482"/>
      <c r="M95" s="8"/>
      <c r="N95" s="8"/>
      <c r="O95" s="8"/>
      <c r="P95" s="8"/>
      <c r="Q95" s="8"/>
      <c r="X95" s="8"/>
      <c r="Y95" s="8"/>
      <c r="Z95" s="8"/>
    </row>
    <row r="96" spans="1:26" ht="15.75" customHeight="1" x14ac:dyDescent="0.2">
      <c r="A96" s="8"/>
      <c r="B96" s="8"/>
      <c r="C96" s="8"/>
      <c r="D96" s="8"/>
      <c r="E96" s="8"/>
      <c r="F96" s="8"/>
      <c r="G96" s="23"/>
      <c r="I96" s="22"/>
      <c r="J96" s="22"/>
      <c r="K96" s="8"/>
      <c r="L96" s="489"/>
      <c r="M96" s="8"/>
      <c r="N96" s="8"/>
      <c r="O96" s="8"/>
      <c r="P96" s="8"/>
      <c r="Q96" s="8"/>
      <c r="X96" s="8"/>
      <c r="Y96" s="8"/>
      <c r="Z96" s="8"/>
    </row>
    <row r="97" spans="1:26" ht="15.75" customHeight="1" x14ac:dyDescent="0.2">
      <c r="A97" s="8"/>
      <c r="B97" s="8"/>
      <c r="C97" s="8"/>
      <c r="D97" s="8"/>
      <c r="E97" s="8"/>
      <c r="F97" s="8"/>
      <c r="G97" s="23"/>
      <c r="I97" s="22"/>
      <c r="J97" s="22"/>
      <c r="K97" s="8"/>
      <c r="L97" s="482"/>
      <c r="M97" s="8"/>
      <c r="N97" s="8"/>
      <c r="O97" s="8"/>
      <c r="P97" s="8"/>
      <c r="Q97" s="8"/>
      <c r="X97" s="8"/>
      <c r="Y97" s="8"/>
      <c r="Z97" s="8"/>
    </row>
    <row r="98" spans="1:26" ht="15.75" customHeight="1" x14ac:dyDescent="0.2">
      <c r="A98" s="8"/>
      <c r="B98" s="8"/>
      <c r="C98" s="8"/>
      <c r="D98" s="8"/>
      <c r="E98" s="8"/>
      <c r="F98" s="8"/>
      <c r="G98" s="23"/>
      <c r="I98" s="22"/>
      <c r="J98" s="22"/>
      <c r="K98" s="8"/>
      <c r="L98" s="8"/>
      <c r="M98" s="8"/>
      <c r="N98" s="8"/>
      <c r="O98" s="8"/>
      <c r="P98" s="8"/>
      <c r="Q98" s="8"/>
    </row>
    <row r="99" spans="1:26" ht="15.75" customHeight="1" x14ac:dyDescent="0.2">
      <c r="A99" s="8"/>
      <c r="B99" s="8"/>
      <c r="C99" s="8"/>
      <c r="D99" s="8"/>
      <c r="E99" s="8"/>
      <c r="F99" s="8"/>
      <c r="G99" s="23"/>
      <c r="I99" s="22"/>
      <c r="J99" s="22"/>
      <c r="K99" s="8"/>
      <c r="L99" s="8"/>
      <c r="M99" s="8"/>
      <c r="N99" s="8"/>
      <c r="O99" s="8"/>
      <c r="P99" s="8"/>
      <c r="Q99" s="8"/>
    </row>
    <row r="100" spans="1:26" ht="15.75" customHeight="1" x14ac:dyDescent="0.2">
      <c r="A100" s="8"/>
      <c r="B100" s="8"/>
      <c r="C100" s="8"/>
      <c r="D100" s="8"/>
      <c r="E100" s="8"/>
      <c r="F100" s="8"/>
      <c r="G100" s="23"/>
      <c r="I100" s="22"/>
      <c r="J100" s="22"/>
      <c r="K100" s="8"/>
      <c r="L100" s="8"/>
      <c r="M100" s="8"/>
      <c r="N100" s="8"/>
      <c r="O100" s="8"/>
      <c r="P100" s="8"/>
      <c r="Q100" s="8"/>
    </row>
    <row r="101" spans="1:26" ht="15.75" customHeight="1" x14ac:dyDescent="0.2">
      <c r="A101" s="8"/>
      <c r="B101" s="8"/>
      <c r="C101" s="8"/>
      <c r="D101" s="8"/>
      <c r="E101" s="8"/>
      <c r="F101" s="8"/>
      <c r="G101" s="23"/>
      <c r="I101" s="22"/>
      <c r="J101" s="22"/>
      <c r="K101" s="8"/>
      <c r="L101" s="8"/>
      <c r="M101" s="8"/>
      <c r="N101" s="8"/>
      <c r="O101" s="8"/>
      <c r="P101" s="8"/>
      <c r="Q101" s="8"/>
    </row>
    <row r="102" spans="1:26" ht="15.75" customHeight="1" x14ac:dyDescent="0.2">
      <c r="A102" s="8"/>
      <c r="B102" s="8"/>
      <c r="C102" s="8"/>
      <c r="D102" s="8"/>
      <c r="E102" s="8"/>
      <c r="F102" s="8"/>
      <c r="G102" s="23"/>
      <c r="I102" s="22"/>
      <c r="J102" s="22"/>
      <c r="K102" s="8"/>
      <c r="L102" s="8"/>
      <c r="M102" s="8"/>
      <c r="N102" s="8"/>
      <c r="O102" s="8"/>
      <c r="P102" s="8"/>
      <c r="Q102" s="8"/>
    </row>
    <row r="103" spans="1:26" ht="15.75" customHeight="1" x14ac:dyDescent="0.2">
      <c r="A103" s="8"/>
      <c r="B103" s="8"/>
      <c r="C103" s="8"/>
      <c r="D103" s="8"/>
      <c r="E103" s="8"/>
      <c r="F103" s="8"/>
      <c r="G103" s="23"/>
      <c r="I103" s="22"/>
      <c r="J103" s="22"/>
      <c r="K103" s="8"/>
      <c r="L103" s="8"/>
      <c r="M103" s="8"/>
      <c r="N103" s="8"/>
      <c r="O103" s="8"/>
      <c r="P103" s="8"/>
      <c r="Q103" s="8"/>
    </row>
    <row r="104" spans="1:26" ht="15.75" customHeight="1" x14ac:dyDescent="0.2">
      <c r="A104" s="8"/>
      <c r="B104" s="8"/>
      <c r="C104" s="8"/>
      <c r="D104" s="8"/>
      <c r="E104" s="8"/>
      <c r="F104" s="8"/>
      <c r="G104" s="23"/>
      <c r="I104" s="22"/>
      <c r="J104" s="22"/>
      <c r="K104" s="8"/>
      <c r="L104" s="8"/>
      <c r="M104" s="8"/>
      <c r="N104" s="8"/>
      <c r="O104" s="8"/>
      <c r="P104" s="8"/>
      <c r="Q104" s="8"/>
    </row>
    <row r="105" spans="1:26" ht="15.75" customHeight="1" x14ac:dyDescent="0.2">
      <c r="A105" s="8"/>
      <c r="B105" s="8"/>
      <c r="C105" s="8"/>
      <c r="D105" s="8"/>
      <c r="E105" s="8"/>
      <c r="F105" s="8"/>
      <c r="G105" s="23"/>
      <c r="I105" s="22"/>
      <c r="J105" s="22"/>
      <c r="K105" s="8"/>
      <c r="L105" s="8"/>
      <c r="M105" s="8"/>
      <c r="N105" s="8"/>
      <c r="O105" s="8"/>
      <c r="P105" s="8"/>
      <c r="Q105" s="8"/>
    </row>
    <row r="106" spans="1:26" ht="15.75" customHeight="1" x14ac:dyDescent="0.2">
      <c r="A106" s="8"/>
      <c r="B106" s="8"/>
      <c r="C106" s="8"/>
      <c r="D106" s="8"/>
      <c r="E106" s="8"/>
      <c r="F106" s="8"/>
      <c r="G106" s="23"/>
      <c r="I106" s="22"/>
      <c r="J106" s="22"/>
      <c r="K106" s="8"/>
      <c r="L106" s="8"/>
      <c r="M106" s="8"/>
      <c r="N106" s="8"/>
      <c r="O106" s="8"/>
      <c r="P106" s="8"/>
      <c r="Q106" s="8"/>
    </row>
    <row r="107" spans="1:26" ht="15.75" customHeight="1" x14ac:dyDescent="0.2">
      <c r="A107" s="8"/>
      <c r="B107" s="8"/>
      <c r="C107" s="8"/>
      <c r="D107" s="8"/>
      <c r="E107" s="8"/>
      <c r="F107" s="8"/>
      <c r="G107" s="23"/>
      <c r="I107" s="22"/>
      <c r="J107" s="22"/>
      <c r="K107" s="8"/>
      <c r="L107" s="8"/>
      <c r="M107" s="8"/>
      <c r="N107" s="8"/>
      <c r="O107" s="8"/>
      <c r="P107" s="8"/>
      <c r="Q107" s="8"/>
    </row>
    <row r="108" spans="1:26" ht="15.75" customHeight="1" x14ac:dyDescent="0.2">
      <c r="A108" s="8"/>
      <c r="B108" s="8"/>
      <c r="C108" s="8"/>
      <c r="D108" s="8"/>
      <c r="E108" s="8"/>
      <c r="F108" s="8"/>
      <c r="G108" s="23"/>
      <c r="I108" s="22"/>
      <c r="J108" s="22"/>
      <c r="K108" s="8"/>
      <c r="L108" s="8"/>
      <c r="M108" s="8"/>
      <c r="N108" s="8"/>
      <c r="O108" s="8"/>
      <c r="P108" s="8"/>
      <c r="Q108" s="8"/>
    </row>
    <row r="109" spans="1:26" ht="15.75" customHeight="1" x14ac:dyDescent="0.2">
      <c r="A109" s="8"/>
      <c r="B109" s="8"/>
      <c r="C109" s="8"/>
      <c r="D109" s="8"/>
      <c r="E109" s="8"/>
      <c r="F109" s="8"/>
      <c r="G109" s="23"/>
      <c r="I109" s="22"/>
      <c r="J109" s="22"/>
      <c r="K109" s="8"/>
      <c r="L109" s="8"/>
      <c r="M109" s="8"/>
      <c r="N109" s="8"/>
      <c r="O109" s="8"/>
      <c r="P109" s="8"/>
      <c r="Q109" s="8"/>
    </row>
    <row r="110" spans="1:26" ht="15.75" customHeight="1" x14ac:dyDescent="0.2">
      <c r="A110" s="8"/>
      <c r="B110" s="8"/>
      <c r="C110" s="8"/>
      <c r="D110" s="8"/>
      <c r="E110" s="8"/>
      <c r="F110" s="8"/>
      <c r="G110" s="23"/>
      <c r="I110" s="22"/>
      <c r="J110" s="22"/>
      <c r="K110" s="8"/>
      <c r="L110" s="8"/>
      <c r="M110" s="8"/>
      <c r="N110" s="8"/>
      <c r="O110" s="8"/>
      <c r="P110" s="8"/>
      <c r="Q110" s="8"/>
    </row>
    <row r="111" spans="1:26" ht="15.75" customHeight="1" x14ac:dyDescent="0.2">
      <c r="A111" s="8"/>
      <c r="B111" s="8"/>
      <c r="C111" s="8"/>
      <c r="D111" s="8"/>
      <c r="E111" s="8"/>
      <c r="F111" s="8"/>
      <c r="G111" s="23"/>
      <c r="I111" s="22"/>
      <c r="J111" s="22"/>
      <c r="K111" s="8"/>
      <c r="L111" s="8"/>
      <c r="M111" s="8"/>
      <c r="N111" s="8"/>
      <c r="O111" s="8"/>
      <c r="P111" s="8"/>
      <c r="Q111" s="8"/>
    </row>
    <row r="112" spans="1:26" ht="15.75" customHeight="1" x14ac:dyDescent="0.2">
      <c r="A112" s="8"/>
      <c r="B112" s="8"/>
      <c r="C112" s="8"/>
      <c r="D112" s="8"/>
      <c r="E112" s="8"/>
      <c r="F112" s="8"/>
      <c r="G112" s="23"/>
      <c r="I112" s="22"/>
      <c r="J112" s="22"/>
      <c r="K112" s="8"/>
      <c r="L112" s="8"/>
      <c r="M112" s="8"/>
      <c r="N112" s="8"/>
      <c r="O112" s="8"/>
      <c r="P112" s="8"/>
      <c r="Q112" s="8"/>
    </row>
    <row r="113" spans="1:17" ht="15.75" customHeight="1" x14ac:dyDescent="0.2">
      <c r="A113" s="8"/>
      <c r="B113" s="8"/>
      <c r="C113" s="8"/>
      <c r="D113" s="8"/>
      <c r="E113" s="8"/>
      <c r="F113" s="8"/>
      <c r="G113" s="23"/>
      <c r="I113" s="22"/>
      <c r="J113" s="22"/>
      <c r="K113" s="8"/>
      <c r="L113" s="8"/>
      <c r="M113" s="8"/>
      <c r="N113" s="8"/>
      <c r="O113" s="8"/>
      <c r="P113" s="8"/>
      <c r="Q113" s="8"/>
    </row>
    <row r="114" spans="1:17" ht="15.75" customHeight="1" x14ac:dyDescent="0.2">
      <c r="A114" s="8"/>
      <c r="B114" s="8"/>
      <c r="C114" s="8"/>
      <c r="D114" s="8"/>
      <c r="E114" s="8"/>
      <c r="F114" s="8"/>
      <c r="G114" s="23"/>
      <c r="I114" s="22"/>
      <c r="J114" s="22"/>
      <c r="K114" s="8"/>
      <c r="L114" s="8"/>
      <c r="M114" s="8"/>
      <c r="N114" s="8"/>
      <c r="O114" s="8"/>
      <c r="P114" s="8"/>
      <c r="Q114" s="8"/>
    </row>
    <row r="115" spans="1:17" ht="15.75" customHeight="1" x14ac:dyDescent="0.2">
      <c r="A115" s="8"/>
      <c r="B115" s="8"/>
      <c r="C115" s="8"/>
      <c r="D115" s="8"/>
      <c r="E115" s="8"/>
      <c r="F115" s="8"/>
      <c r="G115" s="23"/>
      <c r="I115" s="22"/>
      <c r="J115" s="22"/>
      <c r="K115" s="8"/>
      <c r="L115" s="8"/>
      <c r="M115" s="8"/>
      <c r="N115" s="8"/>
      <c r="O115" s="8"/>
      <c r="P115" s="8"/>
      <c r="Q115" s="8"/>
    </row>
    <row r="116" spans="1:17" ht="15.75" customHeight="1" x14ac:dyDescent="0.2">
      <c r="A116" s="8"/>
      <c r="B116" s="8"/>
      <c r="C116" s="8"/>
      <c r="D116" s="8"/>
      <c r="E116" s="8"/>
      <c r="F116" s="8"/>
      <c r="G116" s="23"/>
      <c r="I116" s="22"/>
      <c r="J116" s="22"/>
      <c r="K116" s="8"/>
      <c r="L116" s="8"/>
      <c r="M116" s="8"/>
      <c r="N116" s="8"/>
      <c r="O116" s="8"/>
      <c r="P116" s="8"/>
      <c r="Q116" s="8"/>
    </row>
    <row r="117" spans="1:17" ht="15.75" customHeight="1" x14ac:dyDescent="0.2">
      <c r="A117" s="8"/>
      <c r="B117" s="8"/>
      <c r="C117" s="8"/>
      <c r="D117" s="8"/>
      <c r="E117" s="8"/>
      <c r="F117" s="8"/>
      <c r="G117" s="23"/>
      <c r="I117" s="22"/>
      <c r="J117" s="22"/>
      <c r="K117" s="8"/>
      <c r="L117" s="8"/>
      <c r="M117" s="8"/>
      <c r="N117" s="8"/>
      <c r="O117" s="8"/>
      <c r="P117" s="8"/>
      <c r="Q117" s="8"/>
    </row>
    <row r="118" spans="1:17" ht="15.75" customHeight="1" x14ac:dyDescent="0.2">
      <c r="A118" s="8"/>
      <c r="B118" s="8"/>
      <c r="C118" s="8"/>
      <c r="D118" s="8"/>
      <c r="E118" s="8"/>
      <c r="F118" s="8"/>
      <c r="G118" s="23"/>
      <c r="I118" s="22"/>
      <c r="J118" s="22"/>
      <c r="K118" s="8"/>
      <c r="L118" s="8"/>
      <c r="M118" s="8"/>
      <c r="N118" s="8"/>
      <c r="O118" s="8"/>
      <c r="P118" s="8"/>
      <c r="Q118" s="8"/>
    </row>
    <row r="119" spans="1:17" ht="15.75" customHeight="1" x14ac:dyDescent="0.2">
      <c r="A119" s="8"/>
      <c r="B119" s="8"/>
      <c r="C119" s="8"/>
      <c r="D119" s="8"/>
      <c r="E119" s="8"/>
      <c r="F119" s="8"/>
      <c r="G119" s="23"/>
      <c r="I119" s="22"/>
      <c r="J119" s="22"/>
      <c r="K119" s="8"/>
      <c r="L119" s="8"/>
      <c r="M119" s="8"/>
      <c r="N119" s="8"/>
      <c r="O119" s="8"/>
      <c r="P119" s="8"/>
      <c r="Q119" s="8"/>
    </row>
    <row r="120" spans="1:17" ht="15.75" customHeight="1" x14ac:dyDescent="0.2">
      <c r="A120" s="8"/>
      <c r="B120" s="8"/>
      <c r="C120" s="8"/>
      <c r="D120" s="8"/>
      <c r="E120" s="8"/>
      <c r="F120" s="8"/>
      <c r="G120" s="23"/>
      <c r="I120" s="22"/>
      <c r="J120" s="22"/>
      <c r="K120" s="8"/>
      <c r="L120" s="8"/>
      <c r="M120" s="8"/>
      <c r="N120" s="8"/>
      <c r="O120" s="8"/>
      <c r="P120" s="8"/>
      <c r="Q120" s="8"/>
    </row>
    <row r="121" spans="1:17" ht="15.75" customHeight="1" x14ac:dyDescent="0.2">
      <c r="A121" s="8"/>
      <c r="B121" s="8"/>
      <c r="C121" s="8"/>
      <c r="D121" s="8"/>
      <c r="E121" s="8"/>
      <c r="F121" s="8"/>
      <c r="G121" s="23"/>
      <c r="I121" s="22"/>
      <c r="J121" s="22"/>
      <c r="K121" s="8"/>
      <c r="L121" s="8"/>
      <c r="M121" s="8"/>
      <c r="N121" s="8"/>
      <c r="O121" s="8"/>
      <c r="P121" s="8"/>
      <c r="Q121" s="8"/>
    </row>
    <row r="122" spans="1:17" ht="15.75" customHeight="1" x14ac:dyDescent="0.2">
      <c r="A122" s="8"/>
      <c r="B122" s="8"/>
      <c r="C122" s="8"/>
      <c r="D122" s="8"/>
      <c r="E122" s="8"/>
      <c r="F122" s="8"/>
      <c r="G122" s="23"/>
      <c r="I122" s="22"/>
      <c r="J122" s="22"/>
      <c r="K122" s="8"/>
      <c r="L122" s="8"/>
      <c r="M122" s="8"/>
      <c r="N122" s="8"/>
      <c r="O122" s="8"/>
      <c r="P122" s="8"/>
      <c r="Q122" s="8"/>
    </row>
    <row r="123" spans="1:17" ht="15.75" customHeight="1" x14ac:dyDescent="0.2">
      <c r="A123" s="8"/>
      <c r="B123" s="8"/>
      <c r="C123" s="8"/>
      <c r="D123" s="8"/>
      <c r="E123" s="8"/>
      <c r="F123" s="8"/>
      <c r="G123" s="23"/>
      <c r="I123" s="22"/>
      <c r="J123" s="22"/>
      <c r="K123" s="8"/>
      <c r="L123" s="8"/>
      <c r="M123" s="8"/>
      <c r="N123" s="8"/>
      <c r="O123" s="8"/>
      <c r="P123" s="8"/>
      <c r="Q123" s="8"/>
    </row>
    <row r="124" spans="1:17" ht="15.75" customHeight="1" x14ac:dyDescent="0.2">
      <c r="A124" s="8"/>
      <c r="B124" s="8"/>
      <c r="C124" s="8"/>
      <c r="D124" s="8"/>
      <c r="E124" s="8"/>
      <c r="F124" s="8"/>
      <c r="G124" s="23"/>
      <c r="I124" s="22"/>
      <c r="J124" s="22"/>
      <c r="K124" s="8"/>
      <c r="L124" s="8"/>
      <c r="M124" s="8"/>
      <c r="N124" s="8"/>
      <c r="O124" s="8"/>
      <c r="P124" s="8"/>
      <c r="Q124" s="8"/>
    </row>
    <row r="125" spans="1:17" ht="15.75" customHeight="1" x14ac:dyDescent="0.2">
      <c r="A125" s="8"/>
      <c r="B125" s="8"/>
      <c r="C125" s="8"/>
      <c r="D125" s="8"/>
      <c r="E125" s="8"/>
      <c r="F125" s="8"/>
      <c r="G125" s="23"/>
      <c r="I125" s="22"/>
      <c r="J125" s="22"/>
      <c r="K125" s="8"/>
      <c r="L125" s="8"/>
      <c r="M125" s="8"/>
      <c r="N125" s="8"/>
      <c r="O125" s="8"/>
      <c r="P125" s="8"/>
      <c r="Q125" s="8"/>
    </row>
    <row r="126" spans="1:17" ht="15.75" customHeight="1" x14ac:dyDescent="0.2">
      <c r="A126" s="8"/>
      <c r="B126" s="8"/>
      <c r="C126" s="8"/>
      <c r="D126" s="8"/>
      <c r="E126" s="8"/>
      <c r="F126" s="8"/>
      <c r="G126" s="23"/>
      <c r="I126" s="22"/>
      <c r="J126" s="22"/>
      <c r="K126" s="8"/>
      <c r="L126" s="8"/>
      <c r="M126" s="8"/>
      <c r="N126" s="8"/>
      <c r="O126" s="8"/>
      <c r="P126" s="8"/>
      <c r="Q126" s="8"/>
    </row>
    <row r="127" spans="1:17" ht="15.75" customHeight="1" x14ac:dyDescent="0.2">
      <c r="A127" s="8"/>
      <c r="B127" s="8"/>
      <c r="C127" s="8"/>
      <c r="D127" s="8"/>
      <c r="E127" s="8"/>
      <c r="F127" s="8"/>
      <c r="G127" s="23"/>
      <c r="I127" s="22"/>
      <c r="J127" s="22"/>
      <c r="K127" s="8"/>
      <c r="L127" s="8"/>
      <c r="M127" s="8"/>
      <c r="N127" s="8"/>
      <c r="O127" s="8"/>
      <c r="P127" s="8"/>
      <c r="Q127" s="8"/>
    </row>
    <row r="128" spans="1:17" ht="15.75" customHeight="1" x14ac:dyDescent="0.2">
      <c r="A128" s="8"/>
      <c r="B128" s="8"/>
      <c r="C128" s="8"/>
      <c r="D128" s="8"/>
      <c r="E128" s="8"/>
      <c r="F128" s="8"/>
      <c r="G128" s="23"/>
      <c r="I128" s="22"/>
      <c r="J128" s="22"/>
      <c r="K128" s="8"/>
      <c r="L128" s="8"/>
      <c r="M128" s="8"/>
      <c r="N128" s="8"/>
      <c r="O128" s="8"/>
      <c r="P128" s="8"/>
      <c r="Q128" s="8"/>
    </row>
    <row r="129" spans="1:17" ht="15.75" customHeight="1" x14ac:dyDescent="0.2">
      <c r="A129" s="8"/>
      <c r="B129" s="8"/>
      <c r="C129" s="8"/>
      <c r="D129" s="8"/>
      <c r="E129" s="8"/>
      <c r="F129" s="8"/>
      <c r="G129" s="23"/>
      <c r="I129" s="22"/>
      <c r="J129" s="22"/>
      <c r="K129" s="8"/>
      <c r="L129" s="8"/>
      <c r="M129" s="8"/>
      <c r="N129" s="8"/>
      <c r="O129" s="8"/>
      <c r="P129" s="8"/>
      <c r="Q129" s="8"/>
    </row>
    <row r="130" spans="1:17" ht="15.75" customHeight="1" x14ac:dyDescent="0.2">
      <c r="A130" s="8"/>
      <c r="B130" s="8"/>
      <c r="C130" s="8"/>
      <c r="D130" s="8"/>
      <c r="E130" s="8"/>
      <c r="F130" s="8"/>
      <c r="G130" s="23"/>
      <c r="I130" s="22"/>
      <c r="J130" s="22"/>
      <c r="K130" s="8"/>
      <c r="L130" s="8"/>
      <c r="M130" s="8"/>
      <c r="N130" s="8"/>
      <c r="O130" s="8"/>
      <c r="P130" s="8"/>
      <c r="Q130" s="8"/>
    </row>
    <row r="131" spans="1:17" ht="15.75" customHeight="1" x14ac:dyDescent="0.2">
      <c r="A131" s="8"/>
      <c r="B131" s="8"/>
      <c r="C131" s="8"/>
      <c r="D131" s="8"/>
      <c r="E131" s="8"/>
      <c r="F131" s="8"/>
      <c r="G131" s="23"/>
      <c r="I131" s="22"/>
      <c r="J131" s="22"/>
      <c r="K131" s="8"/>
      <c r="L131" s="8"/>
      <c r="M131" s="8"/>
      <c r="N131" s="8"/>
      <c r="O131" s="8"/>
      <c r="P131" s="8"/>
      <c r="Q131" s="8"/>
    </row>
    <row r="132" spans="1:17" ht="15.75" customHeight="1" x14ac:dyDescent="0.2">
      <c r="A132" s="8"/>
      <c r="B132" s="8"/>
      <c r="C132" s="8"/>
      <c r="D132" s="8"/>
      <c r="E132" s="8"/>
      <c r="F132" s="8"/>
      <c r="G132" s="23"/>
      <c r="I132" s="22"/>
      <c r="J132" s="22"/>
      <c r="K132" s="8"/>
      <c r="L132" s="8"/>
      <c r="M132" s="8"/>
      <c r="N132" s="8"/>
      <c r="O132" s="8"/>
      <c r="P132" s="8"/>
      <c r="Q132" s="8"/>
    </row>
    <row r="133" spans="1:17" ht="15.75" customHeight="1" x14ac:dyDescent="0.2">
      <c r="A133" s="8"/>
      <c r="B133" s="8"/>
      <c r="C133" s="8"/>
      <c r="D133" s="8"/>
      <c r="E133" s="8"/>
      <c r="F133" s="8"/>
      <c r="G133" s="23"/>
      <c r="I133" s="22"/>
      <c r="J133" s="22"/>
      <c r="K133" s="8"/>
      <c r="L133" s="8"/>
      <c r="M133" s="8"/>
      <c r="N133" s="8"/>
      <c r="O133" s="8"/>
      <c r="P133" s="8"/>
      <c r="Q133" s="8"/>
    </row>
    <row r="134" spans="1:17" ht="15.75" customHeight="1" x14ac:dyDescent="0.2">
      <c r="A134" s="8"/>
      <c r="B134" s="8"/>
      <c r="C134" s="8"/>
      <c r="D134" s="8"/>
      <c r="E134" s="8"/>
      <c r="F134" s="8"/>
      <c r="G134" s="23"/>
      <c r="I134" s="22"/>
      <c r="J134" s="22"/>
      <c r="K134" s="8"/>
      <c r="L134" s="8"/>
      <c r="M134" s="8"/>
      <c r="N134" s="8"/>
      <c r="O134" s="8"/>
      <c r="P134" s="8"/>
      <c r="Q134" s="8"/>
    </row>
    <row r="135" spans="1:17" ht="15.75" customHeight="1" x14ac:dyDescent="0.2">
      <c r="A135" s="8"/>
      <c r="B135" s="8"/>
      <c r="C135" s="8"/>
      <c r="D135" s="8"/>
      <c r="E135" s="8"/>
      <c r="F135" s="8"/>
      <c r="G135" s="23"/>
      <c r="I135" s="22"/>
      <c r="J135" s="22"/>
      <c r="K135" s="8"/>
      <c r="L135" s="8"/>
      <c r="M135" s="8"/>
      <c r="N135" s="8"/>
      <c r="O135" s="8"/>
      <c r="P135" s="8"/>
      <c r="Q135" s="8"/>
    </row>
    <row r="136" spans="1:17" ht="15.75" customHeight="1" x14ac:dyDescent="0.2">
      <c r="A136" s="8"/>
      <c r="B136" s="8"/>
      <c r="C136" s="8"/>
      <c r="D136" s="8"/>
      <c r="E136" s="8"/>
      <c r="F136" s="8"/>
      <c r="G136" s="23"/>
      <c r="I136" s="22"/>
      <c r="J136" s="22"/>
      <c r="K136" s="8"/>
      <c r="L136" s="8"/>
      <c r="M136" s="8"/>
      <c r="N136" s="8"/>
      <c r="O136" s="8"/>
      <c r="P136" s="8"/>
      <c r="Q136" s="8"/>
    </row>
    <row r="137" spans="1:17" ht="15.75" customHeight="1" x14ac:dyDescent="0.2">
      <c r="A137" s="8"/>
      <c r="B137" s="8"/>
      <c r="C137" s="8"/>
      <c r="D137" s="8"/>
      <c r="E137" s="8"/>
      <c r="F137" s="8"/>
      <c r="G137" s="23"/>
      <c r="I137" s="22"/>
      <c r="J137" s="22"/>
      <c r="K137" s="8"/>
      <c r="L137" s="8"/>
      <c r="M137" s="8"/>
      <c r="N137" s="8"/>
      <c r="O137" s="8"/>
      <c r="P137" s="8"/>
      <c r="Q137" s="8"/>
    </row>
    <row r="138" spans="1:17" ht="15.75" customHeight="1" x14ac:dyDescent="0.2">
      <c r="A138" s="8"/>
      <c r="B138" s="8"/>
      <c r="C138" s="8"/>
      <c r="D138" s="8"/>
      <c r="E138" s="8"/>
      <c r="F138" s="8"/>
      <c r="G138" s="23"/>
      <c r="I138" s="22"/>
      <c r="J138" s="22"/>
      <c r="K138" s="8"/>
      <c r="L138" s="8"/>
      <c r="M138" s="8"/>
      <c r="N138" s="8"/>
      <c r="O138" s="8"/>
      <c r="P138" s="8"/>
      <c r="Q138" s="8"/>
    </row>
    <row r="139" spans="1:17" ht="15.75" customHeight="1" x14ac:dyDescent="0.2">
      <c r="A139" s="8"/>
      <c r="B139" s="8"/>
      <c r="C139" s="8"/>
      <c r="D139" s="8"/>
      <c r="E139" s="8"/>
      <c r="F139" s="8"/>
      <c r="G139" s="23"/>
      <c r="I139" s="22"/>
      <c r="J139" s="22"/>
      <c r="K139" s="8"/>
      <c r="L139" s="8"/>
      <c r="M139" s="8"/>
      <c r="N139" s="8"/>
      <c r="O139" s="8"/>
      <c r="P139" s="8"/>
      <c r="Q139" s="8"/>
    </row>
    <row r="140" spans="1:17" ht="15.75" customHeight="1" x14ac:dyDescent="0.2">
      <c r="A140" s="8"/>
      <c r="B140" s="8"/>
      <c r="C140" s="8"/>
      <c r="D140" s="8"/>
      <c r="E140" s="8"/>
      <c r="F140" s="8"/>
      <c r="G140" s="23"/>
      <c r="I140" s="22"/>
      <c r="J140" s="22"/>
      <c r="K140" s="8"/>
      <c r="L140" s="8"/>
      <c r="M140" s="8"/>
      <c r="N140" s="8"/>
      <c r="O140" s="8"/>
      <c r="P140" s="8"/>
      <c r="Q140" s="8"/>
    </row>
    <row r="141" spans="1:17" ht="15.75" customHeight="1" x14ac:dyDescent="0.2">
      <c r="A141" s="8"/>
      <c r="B141" s="8"/>
      <c r="C141" s="8"/>
      <c r="D141" s="8"/>
      <c r="E141" s="8"/>
      <c r="F141" s="8"/>
      <c r="G141" s="23"/>
      <c r="I141" s="22"/>
      <c r="J141" s="22"/>
      <c r="K141" s="8"/>
      <c r="L141" s="8"/>
      <c r="M141" s="8"/>
      <c r="N141" s="8"/>
      <c r="O141" s="8"/>
      <c r="P141" s="8"/>
      <c r="Q141" s="8"/>
    </row>
    <row r="142" spans="1:17" ht="15.75" customHeight="1" x14ac:dyDescent="0.2">
      <c r="A142" s="8"/>
      <c r="B142" s="8"/>
      <c r="C142" s="8"/>
      <c r="D142" s="8"/>
      <c r="E142" s="8"/>
      <c r="F142" s="8"/>
      <c r="G142" s="23"/>
      <c r="I142" s="22"/>
      <c r="J142" s="22"/>
      <c r="K142" s="8"/>
      <c r="L142" s="8"/>
      <c r="M142" s="8"/>
      <c r="N142" s="8"/>
      <c r="O142" s="8"/>
      <c r="P142" s="8"/>
      <c r="Q142" s="8"/>
    </row>
    <row r="143" spans="1:17" ht="15.75" customHeight="1" x14ac:dyDescent="0.2">
      <c r="A143" s="8"/>
      <c r="B143" s="8"/>
      <c r="C143" s="8"/>
      <c r="D143" s="8"/>
      <c r="E143" s="8"/>
      <c r="F143" s="8"/>
      <c r="G143" s="23"/>
      <c r="I143" s="22"/>
      <c r="J143" s="22"/>
      <c r="K143" s="8"/>
      <c r="L143" s="8"/>
      <c r="M143" s="8"/>
      <c r="N143" s="8"/>
      <c r="O143" s="8"/>
      <c r="P143" s="8"/>
      <c r="Q143" s="8"/>
    </row>
    <row r="144" spans="1:17" ht="15.75" customHeight="1" x14ac:dyDescent="0.2">
      <c r="A144" s="8"/>
      <c r="B144" s="8"/>
      <c r="C144" s="8"/>
      <c r="D144" s="8"/>
      <c r="E144" s="8"/>
      <c r="F144" s="8"/>
      <c r="G144" s="23"/>
      <c r="I144" s="22"/>
      <c r="J144" s="22"/>
      <c r="K144" s="8"/>
      <c r="L144" s="8"/>
      <c r="M144" s="8"/>
      <c r="N144" s="8"/>
      <c r="O144" s="8"/>
      <c r="P144" s="8"/>
      <c r="Q144" s="8"/>
    </row>
    <row r="145" spans="1:17" ht="15.75" customHeight="1" x14ac:dyDescent="0.2">
      <c r="A145" s="8"/>
      <c r="B145" s="8"/>
      <c r="C145" s="8"/>
      <c r="D145" s="8"/>
      <c r="E145" s="8"/>
      <c r="F145" s="8"/>
      <c r="G145" s="23"/>
      <c r="I145" s="22"/>
      <c r="J145" s="22"/>
      <c r="K145" s="8"/>
      <c r="L145" s="8"/>
      <c r="M145" s="8"/>
      <c r="N145" s="8"/>
      <c r="O145" s="8"/>
      <c r="P145" s="8"/>
      <c r="Q145" s="8"/>
    </row>
    <row r="146" spans="1:17" ht="15.75" customHeight="1" x14ac:dyDescent="0.2">
      <c r="A146" s="8"/>
      <c r="B146" s="8"/>
      <c r="C146" s="8"/>
      <c r="D146" s="8"/>
      <c r="E146" s="8"/>
      <c r="F146" s="8"/>
      <c r="G146" s="23"/>
      <c r="I146" s="22"/>
      <c r="J146" s="22"/>
      <c r="K146" s="8"/>
      <c r="L146" s="8"/>
      <c r="M146" s="8"/>
      <c r="N146" s="8"/>
      <c r="O146" s="8"/>
      <c r="P146" s="8"/>
      <c r="Q146" s="8"/>
    </row>
    <row r="147" spans="1:17" ht="15.75" customHeight="1" x14ac:dyDescent="0.2">
      <c r="A147" s="8"/>
      <c r="B147" s="8"/>
      <c r="C147" s="8"/>
      <c r="D147" s="8"/>
      <c r="E147" s="8"/>
      <c r="F147" s="8"/>
      <c r="G147" s="23"/>
      <c r="I147" s="22"/>
      <c r="J147" s="22"/>
      <c r="K147" s="8"/>
      <c r="L147" s="8"/>
      <c r="M147" s="8"/>
      <c r="N147" s="8"/>
      <c r="O147" s="8"/>
      <c r="P147" s="8"/>
      <c r="Q147" s="8"/>
    </row>
    <row r="148" spans="1:17" ht="15.75" customHeight="1" x14ac:dyDescent="0.2">
      <c r="A148" s="8"/>
      <c r="B148" s="8"/>
      <c r="C148" s="8"/>
      <c r="D148" s="8"/>
      <c r="E148" s="8"/>
      <c r="F148" s="8"/>
      <c r="G148" s="23"/>
      <c r="I148" s="22"/>
      <c r="J148" s="22"/>
      <c r="K148" s="8"/>
      <c r="L148" s="8"/>
      <c r="M148" s="8"/>
      <c r="N148" s="8"/>
      <c r="O148" s="8"/>
      <c r="P148" s="8"/>
      <c r="Q148" s="8"/>
    </row>
    <row r="149" spans="1:17" ht="15.75" customHeight="1" x14ac:dyDescent="0.2">
      <c r="A149" s="8"/>
      <c r="B149" s="8"/>
      <c r="C149" s="8"/>
      <c r="D149" s="8"/>
      <c r="E149" s="8"/>
      <c r="F149" s="8"/>
      <c r="G149" s="23"/>
      <c r="I149" s="22"/>
      <c r="J149" s="22"/>
      <c r="K149" s="8"/>
      <c r="L149" s="8"/>
      <c r="M149" s="8"/>
      <c r="N149" s="8"/>
      <c r="O149" s="8"/>
      <c r="P149" s="8"/>
      <c r="Q149" s="8"/>
    </row>
    <row r="150" spans="1:17" ht="15.75" customHeight="1" x14ac:dyDescent="0.2">
      <c r="A150" s="8"/>
      <c r="B150" s="8"/>
      <c r="C150" s="8"/>
      <c r="D150" s="8"/>
      <c r="E150" s="8"/>
      <c r="F150" s="8"/>
      <c r="G150" s="23"/>
      <c r="I150" s="22"/>
      <c r="J150" s="22"/>
      <c r="K150" s="8"/>
      <c r="L150" s="8"/>
      <c r="M150" s="8"/>
      <c r="N150" s="8"/>
      <c r="O150" s="8"/>
      <c r="P150" s="8"/>
      <c r="Q150" s="8"/>
    </row>
    <row r="151" spans="1:17" ht="15.75" customHeight="1" x14ac:dyDescent="0.2">
      <c r="A151" s="8"/>
      <c r="B151" s="8"/>
      <c r="C151" s="8"/>
      <c r="D151" s="8"/>
      <c r="E151" s="8"/>
      <c r="F151" s="8"/>
      <c r="G151" s="23"/>
      <c r="I151" s="22"/>
      <c r="J151" s="22"/>
      <c r="K151" s="8"/>
      <c r="L151" s="8"/>
      <c r="M151" s="8"/>
      <c r="N151" s="8"/>
      <c r="O151" s="8"/>
      <c r="P151" s="8"/>
      <c r="Q151" s="8"/>
    </row>
    <row r="152" spans="1:17" ht="15.75" customHeight="1" x14ac:dyDescent="0.2">
      <c r="A152" s="8"/>
      <c r="B152" s="8"/>
      <c r="C152" s="8"/>
      <c r="D152" s="8"/>
      <c r="E152" s="8"/>
      <c r="F152" s="8"/>
      <c r="G152" s="23"/>
      <c r="I152" s="22"/>
      <c r="J152" s="22"/>
      <c r="K152" s="8"/>
      <c r="L152" s="8"/>
      <c r="M152" s="8"/>
      <c r="N152" s="8"/>
      <c r="O152" s="8"/>
      <c r="P152" s="8"/>
      <c r="Q152" s="8"/>
    </row>
    <row r="153" spans="1:17" ht="15.75" customHeight="1" x14ac:dyDescent="0.2">
      <c r="A153" s="8"/>
      <c r="B153" s="8"/>
      <c r="C153" s="8"/>
      <c r="D153" s="8"/>
      <c r="E153" s="8"/>
      <c r="F153" s="8"/>
      <c r="G153" s="23"/>
      <c r="I153" s="22"/>
      <c r="J153" s="22"/>
      <c r="K153" s="8"/>
      <c r="L153" s="8"/>
      <c r="M153" s="8"/>
      <c r="N153" s="8"/>
      <c r="O153" s="8"/>
      <c r="P153" s="8"/>
      <c r="Q153" s="8"/>
    </row>
    <row r="154" spans="1:17" ht="15.75" customHeight="1" x14ac:dyDescent="0.2">
      <c r="A154" s="8"/>
      <c r="B154" s="8"/>
      <c r="C154" s="8"/>
      <c r="D154" s="8"/>
      <c r="E154" s="8"/>
      <c r="F154" s="8"/>
      <c r="G154" s="23"/>
      <c r="I154" s="22"/>
      <c r="J154" s="22"/>
      <c r="K154" s="8"/>
      <c r="L154" s="8"/>
      <c r="M154" s="8"/>
      <c r="N154" s="8"/>
      <c r="O154" s="8"/>
      <c r="P154" s="8"/>
      <c r="Q154" s="8"/>
    </row>
    <row r="155" spans="1:17" ht="15.75" customHeight="1" x14ac:dyDescent="0.2">
      <c r="A155" s="8"/>
      <c r="B155" s="8"/>
      <c r="C155" s="8"/>
      <c r="D155" s="8"/>
      <c r="E155" s="8"/>
      <c r="F155" s="8"/>
      <c r="G155" s="23"/>
      <c r="I155" s="22"/>
      <c r="J155" s="22"/>
      <c r="K155" s="8"/>
      <c r="L155" s="8"/>
      <c r="M155" s="8"/>
      <c r="N155" s="8"/>
      <c r="O155" s="8"/>
      <c r="P155" s="8"/>
      <c r="Q155" s="8"/>
    </row>
    <row r="156" spans="1:17" ht="15.75" customHeight="1" x14ac:dyDescent="0.2">
      <c r="A156" s="8"/>
      <c r="B156" s="8"/>
      <c r="C156" s="8"/>
      <c r="D156" s="8"/>
      <c r="E156" s="8"/>
      <c r="F156" s="8"/>
      <c r="G156" s="23"/>
      <c r="I156" s="22"/>
      <c r="J156" s="22"/>
      <c r="K156" s="8"/>
      <c r="L156" s="8"/>
      <c r="M156" s="8"/>
      <c r="N156" s="8"/>
      <c r="O156" s="8"/>
      <c r="P156" s="8"/>
      <c r="Q156" s="8"/>
    </row>
    <row r="157" spans="1:17" ht="15.75" customHeight="1" x14ac:dyDescent="0.2">
      <c r="A157" s="8"/>
      <c r="B157" s="8"/>
      <c r="C157" s="8"/>
      <c r="D157" s="8"/>
      <c r="E157" s="8"/>
      <c r="F157" s="8"/>
      <c r="G157" s="23"/>
      <c r="I157" s="22"/>
      <c r="J157" s="22"/>
      <c r="K157" s="8"/>
      <c r="L157" s="8"/>
      <c r="M157" s="8"/>
      <c r="N157" s="8"/>
      <c r="O157" s="8"/>
      <c r="P157" s="8"/>
      <c r="Q157" s="8"/>
    </row>
    <row r="158" spans="1:17" ht="15.75" customHeight="1" x14ac:dyDescent="0.2">
      <c r="A158" s="8"/>
      <c r="B158" s="8"/>
      <c r="C158" s="8"/>
      <c r="D158" s="8"/>
      <c r="E158" s="8"/>
      <c r="F158" s="8"/>
      <c r="G158" s="23"/>
      <c r="I158" s="22"/>
      <c r="J158" s="22"/>
      <c r="K158" s="8"/>
      <c r="L158" s="8"/>
      <c r="M158" s="8"/>
      <c r="N158" s="8"/>
      <c r="O158" s="8"/>
      <c r="P158" s="8"/>
      <c r="Q158" s="8"/>
    </row>
    <row r="159" spans="1:17" ht="15.75" customHeight="1" x14ac:dyDescent="0.2">
      <c r="A159" s="8"/>
      <c r="B159" s="8"/>
      <c r="C159" s="8"/>
      <c r="D159" s="8"/>
      <c r="E159" s="8"/>
      <c r="F159" s="8"/>
      <c r="G159" s="23"/>
      <c r="I159" s="22"/>
      <c r="J159" s="22"/>
      <c r="K159" s="8"/>
      <c r="L159" s="8"/>
      <c r="M159" s="8"/>
      <c r="N159" s="8"/>
      <c r="O159" s="8"/>
      <c r="P159" s="8"/>
      <c r="Q159" s="8"/>
    </row>
    <row r="160" spans="1:17" ht="15.75" customHeight="1" x14ac:dyDescent="0.2">
      <c r="A160" s="8"/>
      <c r="B160" s="8"/>
      <c r="C160" s="8"/>
      <c r="D160" s="8"/>
      <c r="E160" s="8"/>
      <c r="F160" s="8"/>
      <c r="G160" s="23"/>
      <c r="I160" s="22"/>
      <c r="J160" s="22"/>
      <c r="K160" s="8"/>
      <c r="L160" s="8"/>
      <c r="M160" s="8"/>
      <c r="N160" s="8"/>
      <c r="O160" s="8"/>
      <c r="P160" s="8"/>
      <c r="Q160" s="8"/>
    </row>
    <row r="161" spans="1:17" ht="15.75" customHeight="1" x14ac:dyDescent="0.2">
      <c r="A161" s="8"/>
      <c r="B161" s="8"/>
      <c r="C161" s="8"/>
      <c r="D161" s="8"/>
      <c r="E161" s="8"/>
      <c r="F161" s="8"/>
      <c r="G161" s="23"/>
      <c r="I161" s="22"/>
      <c r="J161" s="22"/>
      <c r="K161" s="8"/>
      <c r="L161" s="8"/>
      <c r="M161" s="8"/>
      <c r="N161" s="8"/>
      <c r="O161" s="8"/>
      <c r="P161" s="8"/>
      <c r="Q161" s="8"/>
    </row>
    <row r="162" spans="1:17" ht="15.75" customHeight="1" x14ac:dyDescent="0.2">
      <c r="A162" s="8"/>
      <c r="B162" s="8"/>
      <c r="C162" s="8"/>
      <c r="D162" s="8"/>
      <c r="E162" s="8"/>
      <c r="F162" s="8"/>
      <c r="G162" s="23"/>
      <c r="I162" s="22"/>
      <c r="J162" s="22"/>
      <c r="K162" s="8"/>
      <c r="L162" s="8"/>
      <c r="M162" s="8"/>
      <c r="N162" s="8"/>
      <c r="O162" s="8"/>
      <c r="P162" s="8"/>
      <c r="Q162" s="8"/>
    </row>
    <row r="163" spans="1:17" ht="15.75" customHeight="1" x14ac:dyDescent="0.2">
      <c r="A163" s="8"/>
      <c r="B163" s="8"/>
      <c r="C163" s="8"/>
      <c r="D163" s="8"/>
      <c r="E163" s="8"/>
      <c r="F163" s="8"/>
      <c r="G163" s="23"/>
      <c r="I163" s="22"/>
      <c r="J163" s="22"/>
      <c r="K163" s="8"/>
      <c r="L163" s="8"/>
      <c r="M163" s="8"/>
      <c r="N163" s="8"/>
      <c r="O163" s="8"/>
      <c r="P163" s="8"/>
      <c r="Q163" s="8"/>
    </row>
    <row r="164" spans="1:17" ht="15.75" customHeight="1" x14ac:dyDescent="0.2">
      <c r="A164" s="8"/>
      <c r="B164" s="8"/>
      <c r="C164" s="8"/>
      <c r="D164" s="8"/>
      <c r="E164" s="8"/>
      <c r="F164" s="8"/>
      <c r="G164" s="23"/>
      <c r="I164" s="22"/>
      <c r="J164" s="22"/>
      <c r="K164" s="8"/>
      <c r="L164" s="8"/>
      <c r="M164" s="8"/>
      <c r="N164" s="8"/>
      <c r="O164" s="8"/>
      <c r="P164" s="8"/>
      <c r="Q164" s="8"/>
    </row>
    <row r="165" spans="1:17" ht="15.75" customHeight="1" x14ac:dyDescent="0.2">
      <c r="A165" s="8"/>
      <c r="B165" s="8"/>
      <c r="C165" s="8"/>
      <c r="D165" s="8"/>
      <c r="E165" s="8"/>
      <c r="F165" s="8"/>
      <c r="G165" s="23"/>
      <c r="I165" s="22"/>
      <c r="J165" s="22"/>
      <c r="K165" s="8"/>
      <c r="L165" s="8"/>
      <c r="M165" s="8"/>
      <c r="N165" s="8"/>
      <c r="O165" s="8"/>
      <c r="P165" s="8"/>
      <c r="Q165" s="8"/>
    </row>
    <row r="166" spans="1:17" ht="15.75" customHeight="1" x14ac:dyDescent="0.2">
      <c r="A166" s="8"/>
      <c r="B166" s="8"/>
      <c r="C166" s="8"/>
      <c r="D166" s="8"/>
      <c r="E166" s="8"/>
      <c r="F166" s="8"/>
      <c r="G166" s="23"/>
      <c r="I166" s="22"/>
      <c r="J166" s="22"/>
      <c r="K166" s="8"/>
      <c r="L166" s="8"/>
      <c r="M166" s="8"/>
      <c r="N166" s="8"/>
      <c r="O166" s="8"/>
      <c r="P166" s="8"/>
      <c r="Q166" s="8"/>
    </row>
    <row r="167" spans="1:17" ht="15.75" customHeight="1" x14ac:dyDescent="0.2">
      <c r="A167" s="8"/>
      <c r="B167" s="8"/>
      <c r="C167" s="8"/>
      <c r="D167" s="8"/>
      <c r="E167" s="8"/>
      <c r="F167" s="8"/>
      <c r="G167" s="23"/>
      <c r="I167" s="22"/>
      <c r="J167" s="22"/>
      <c r="K167" s="8"/>
      <c r="L167" s="8"/>
      <c r="M167" s="8"/>
      <c r="N167" s="8"/>
      <c r="O167" s="8"/>
      <c r="P167" s="8"/>
      <c r="Q167" s="8"/>
    </row>
    <row r="168" spans="1:17" ht="15.75" customHeight="1" x14ac:dyDescent="0.2">
      <c r="A168" s="8"/>
      <c r="B168" s="8"/>
      <c r="C168" s="8"/>
      <c r="D168" s="8"/>
      <c r="E168" s="8"/>
      <c r="F168" s="8"/>
      <c r="G168" s="23"/>
      <c r="I168" s="22"/>
      <c r="J168" s="22"/>
      <c r="K168" s="8"/>
      <c r="L168" s="8"/>
      <c r="M168" s="8"/>
      <c r="N168" s="8"/>
      <c r="O168" s="8"/>
      <c r="P168" s="8"/>
      <c r="Q168" s="8"/>
    </row>
    <row r="169" spans="1:17" ht="15.75" customHeight="1" x14ac:dyDescent="0.2">
      <c r="A169" s="8"/>
      <c r="B169" s="8"/>
      <c r="C169" s="8"/>
      <c r="D169" s="8"/>
      <c r="E169" s="8"/>
      <c r="F169" s="8"/>
      <c r="G169" s="23"/>
      <c r="I169" s="22"/>
      <c r="J169" s="22"/>
      <c r="K169" s="8"/>
      <c r="L169" s="8"/>
      <c r="M169" s="8"/>
      <c r="N169" s="8"/>
      <c r="O169" s="8"/>
      <c r="P169" s="8"/>
      <c r="Q169" s="8"/>
    </row>
    <row r="170" spans="1:17" ht="15.75" customHeight="1" x14ac:dyDescent="0.2">
      <c r="A170" s="8"/>
      <c r="B170" s="8"/>
      <c r="C170" s="8"/>
      <c r="D170" s="8"/>
      <c r="E170" s="8"/>
      <c r="F170" s="8"/>
      <c r="G170" s="23"/>
      <c r="I170" s="22"/>
      <c r="J170" s="22"/>
      <c r="K170" s="8"/>
      <c r="L170" s="8"/>
      <c r="M170" s="8"/>
      <c r="N170" s="8"/>
      <c r="O170" s="8"/>
      <c r="P170" s="8"/>
      <c r="Q170" s="8"/>
    </row>
    <row r="171" spans="1:17" ht="15.75" customHeight="1" x14ac:dyDescent="0.2">
      <c r="A171" s="8"/>
      <c r="B171" s="8"/>
      <c r="C171" s="8"/>
      <c r="D171" s="8"/>
      <c r="E171" s="8"/>
      <c r="F171" s="8"/>
      <c r="G171" s="23"/>
      <c r="I171" s="22"/>
      <c r="J171" s="22"/>
      <c r="K171" s="8"/>
      <c r="L171" s="8"/>
      <c r="M171" s="8"/>
      <c r="N171" s="8"/>
      <c r="O171" s="8"/>
      <c r="P171" s="8"/>
      <c r="Q171" s="8"/>
    </row>
    <row r="172" spans="1:17" ht="15.75" customHeight="1" x14ac:dyDescent="0.2">
      <c r="A172" s="8"/>
      <c r="B172" s="8"/>
      <c r="C172" s="8"/>
      <c r="D172" s="8"/>
      <c r="E172" s="8"/>
      <c r="F172" s="8"/>
      <c r="G172" s="23"/>
      <c r="I172" s="22"/>
      <c r="J172" s="22"/>
      <c r="K172" s="8"/>
      <c r="L172" s="8"/>
      <c r="M172" s="8"/>
      <c r="N172" s="8"/>
      <c r="O172" s="8"/>
      <c r="P172" s="8"/>
      <c r="Q172" s="8"/>
    </row>
    <row r="173" spans="1:17" ht="15.75" customHeight="1" x14ac:dyDescent="0.2">
      <c r="A173" s="8"/>
      <c r="B173" s="8"/>
      <c r="C173" s="8"/>
      <c r="D173" s="8"/>
      <c r="E173" s="8"/>
      <c r="F173" s="8"/>
      <c r="G173" s="23"/>
      <c r="I173" s="22"/>
      <c r="J173" s="22"/>
      <c r="K173" s="8"/>
      <c r="L173" s="8"/>
      <c r="M173" s="8"/>
      <c r="N173" s="8"/>
      <c r="O173" s="8"/>
      <c r="P173" s="8"/>
      <c r="Q173" s="8"/>
    </row>
    <row r="174" spans="1:17" ht="15.75" customHeight="1" x14ac:dyDescent="0.2">
      <c r="A174" s="8"/>
      <c r="B174" s="8"/>
      <c r="C174" s="8"/>
      <c r="D174" s="8"/>
      <c r="E174" s="8"/>
      <c r="F174" s="8"/>
      <c r="G174" s="23"/>
      <c r="I174" s="22"/>
      <c r="J174" s="22"/>
      <c r="K174" s="8"/>
      <c r="L174" s="8"/>
      <c r="M174" s="8"/>
      <c r="N174" s="8"/>
      <c r="O174" s="8"/>
      <c r="P174" s="8"/>
      <c r="Q174" s="8"/>
    </row>
    <row r="175" spans="1:17" ht="15.75" customHeight="1" x14ac:dyDescent="0.2">
      <c r="A175" s="8"/>
      <c r="B175" s="8"/>
      <c r="C175" s="8"/>
      <c r="D175" s="8"/>
      <c r="E175" s="8"/>
      <c r="F175" s="8"/>
      <c r="G175" s="23"/>
      <c r="I175" s="22"/>
      <c r="J175" s="22"/>
      <c r="K175" s="8"/>
      <c r="L175" s="8"/>
      <c r="M175" s="8"/>
      <c r="N175" s="8"/>
      <c r="O175" s="8"/>
      <c r="P175" s="8"/>
      <c r="Q175" s="8"/>
    </row>
    <row r="176" spans="1:17" ht="15.75" customHeight="1" x14ac:dyDescent="0.2">
      <c r="A176" s="8"/>
      <c r="B176" s="8"/>
      <c r="C176" s="8"/>
      <c r="D176" s="8"/>
      <c r="E176" s="8"/>
      <c r="F176" s="8"/>
      <c r="G176" s="23"/>
      <c r="I176" s="22"/>
      <c r="J176" s="22"/>
      <c r="K176" s="8"/>
      <c r="L176" s="8"/>
      <c r="M176" s="8"/>
      <c r="N176" s="8"/>
      <c r="O176" s="8"/>
      <c r="P176" s="8"/>
      <c r="Q176" s="8"/>
    </row>
    <row r="177" spans="1:17" ht="15.75" customHeight="1" x14ac:dyDescent="0.2">
      <c r="A177" s="8"/>
      <c r="B177" s="8"/>
      <c r="C177" s="8"/>
      <c r="D177" s="8"/>
      <c r="E177" s="8"/>
      <c r="F177" s="8"/>
      <c r="G177" s="23"/>
      <c r="I177" s="22"/>
      <c r="J177" s="22"/>
      <c r="K177" s="8"/>
      <c r="L177" s="8"/>
      <c r="M177" s="8"/>
      <c r="N177" s="8"/>
      <c r="O177" s="8"/>
      <c r="P177" s="8"/>
      <c r="Q177" s="8"/>
    </row>
    <row r="178" spans="1:17" ht="15.75" customHeight="1" x14ac:dyDescent="0.2">
      <c r="A178" s="8"/>
      <c r="B178" s="8"/>
      <c r="C178" s="8"/>
      <c r="D178" s="8"/>
      <c r="E178" s="8"/>
      <c r="F178" s="8"/>
      <c r="G178" s="23"/>
      <c r="I178" s="22"/>
      <c r="J178" s="22"/>
      <c r="K178" s="8"/>
      <c r="L178" s="8"/>
      <c r="M178" s="8"/>
      <c r="N178" s="8"/>
      <c r="O178" s="8"/>
      <c r="P178" s="8"/>
      <c r="Q178" s="8"/>
    </row>
    <row r="179" spans="1:17" ht="15.75" customHeight="1" x14ac:dyDescent="0.2">
      <c r="A179" s="8"/>
      <c r="B179" s="8"/>
      <c r="C179" s="8"/>
      <c r="D179" s="8"/>
      <c r="E179" s="8"/>
      <c r="F179" s="8"/>
      <c r="G179" s="23"/>
      <c r="I179" s="22"/>
      <c r="J179" s="22"/>
      <c r="K179" s="8"/>
      <c r="L179" s="8"/>
      <c r="M179" s="8"/>
      <c r="N179" s="8"/>
      <c r="O179" s="8"/>
      <c r="P179" s="8"/>
      <c r="Q179" s="8"/>
    </row>
    <row r="180" spans="1:17" ht="15.75" customHeight="1" x14ac:dyDescent="0.2">
      <c r="A180" s="8"/>
      <c r="B180" s="8"/>
      <c r="C180" s="8"/>
      <c r="D180" s="8"/>
      <c r="E180" s="8"/>
      <c r="F180" s="8"/>
      <c r="G180" s="23"/>
      <c r="I180" s="22"/>
      <c r="J180" s="22"/>
      <c r="K180" s="8"/>
      <c r="L180" s="8"/>
      <c r="M180" s="8"/>
      <c r="N180" s="8"/>
      <c r="O180" s="8"/>
      <c r="P180" s="8"/>
      <c r="Q180" s="8"/>
    </row>
    <row r="181" spans="1:17" ht="15.75" customHeight="1" x14ac:dyDescent="0.2">
      <c r="A181" s="8"/>
      <c r="B181" s="8"/>
      <c r="C181" s="8"/>
      <c r="D181" s="8"/>
      <c r="E181" s="8"/>
      <c r="F181" s="8"/>
      <c r="G181" s="23"/>
      <c r="I181" s="22"/>
      <c r="J181" s="22"/>
      <c r="K181" s="8"/>
      <c r="L181" s="8"/>
      <c r="M181" s="8"/>
      <c r="N181" s="8"/>
      <c r="O181" s="8"/>
      <c r="P181" s="8"/>
      <c r="Q181" s="8"/>
    </row>
    <row r="182" spans="1:17" ht="15.75" customHeight="1" x14ac:dyDescent="0.2">
      <c r="A182" s="8"/>
      <c r="B182" s="8"/>
      <c r="C182" s="8"/>
      <c r="D182" s="8"/>
      <c r="E182" s="8"/>
      <c r="F182" s="8"/>
      <c r="G182" s="23"/>
      <c r="I182" s="22"/>
      <c r="J182" s="22"/>
      <c r="K182" s="8"/>
      <c r="L182" s="8"/>
      <c r="M182" s="8"/>
      <c r="N182" s="8"/>
      <c r="O182" s="8"/>
      <c r="P182" s="8"/>
      <c r="Q182" s="8"/>
    </row>
    <row r="183" spans="1:17" ht="15.75" customHeight="1" x14ac:dyDescent="0.2">
      <c r="A183" s="8"/>
      <c r="B183" s="8"/>
      <c r="C183" s="8"/>
      <c r="D183" s="8"/>
      <c r="E183" s="8"/>
      <c r="F183" s="8"/>
      <c r="G183" s="23"/>
      <c r="I183" s="22"/>
      <c r="J183" s="22"/>
      <c r="K183" s="8"/>
      <c r="L183" s="8"/>
      <c r="M183" s="8"/>
      <c r="N183" s="8"/>
      <c r="O183" s="8"/>
      <c r="P183" s="8"/>
      <c r="Q183" s="8"/>
    </row>
    <row r="184" spans="1:17" ht="15.75" customHeight="1" x14ac:dyDescent="0.2">
      <c r="A184" s="8"/>
      <c r="B184" s="8"/>
      <c r="C184" s="8"/>
      <c r="D184" s="8"/>
      <c r="E184" s="8"/>
      <c r="F184" s="8"/>
      <c r="G184" s="23"/>
      <c r="I184" s="22"/>
      <c r="J184" s="22"/>
      <c r="K184" s="8"/>
      <c r="L184" s="8"/>
      <c r="M184" s="8"/>
      <c r="N184" s="8"/>
      <c r="O184" s="8"/>
      <c r="P184" s="8"/>
      <c r="Q184" s="8"/>
    </row>
    <row r="185" spans="1:17" ht="15.75" customHeight="1" x14ac:dyDescent="0.2">
      <c r="A185" s="8"/>
      <c r="B185" s="8"/>
      <c r="C185" s="8"/>
      <c r="D185" s="8"/>
      <c r="E185" s="8"/>
      <c r="F185" s="8"/>
      <c r="G185" s="23"/>
      <c r="I185" s="22"/>
      <c r="J185" s="22"/>
      <c r="K185" s="8"/>
      <c r="L185" s="8"/>
      <c r="M185" s="8"/>
      <c r="N185" s="8"/>
      <c r="O185" s="8"/>
      <c r="P185" s="8"/>
      <c r="Q185" s="8"/>
    </row>
    <row r="186" spans="1:17" ht="15.75" customHeight="1" x14ac:dyDescent="0.2">
      <c r="A186" s="8"/>
      <c r="B186" s="8"/>
      <c r="C186" s="8"/>
      <c r="D186" s="8"/>
      <c r="E186" s="8"/>
      <c r="F186" s="8"/>
      <c r="G186" s="23"/>
      <c r="I186" s="22"/>
      <c r="J186" s="22"/>
      <c r="K186" s="8"/>
      <c r="L186" s="8"/>
      <c r="M186" s="8"/>
      <c r="N186" s="8"/>
      <c r="O186" s="8"/>
      <c r="P186" s="8"/>
      <c r="Q186" s="8"/>
    </row>
    <row r="187" spans="1:17" ht="15.75" customHeight="1" x14ac:dyDescent="0.2">
      <c r="A187" s="8"/>
      <c r="B187" s="8"/>
      <c r="C187" s="8"/>
      <c r="D187" s="8"/>
      <c r="E187" s="8"/>
      <c r="F187" s="8"/>
      <c r="G187" s="23"/>
      <c r="I187" s="22"/>
      <c r="J187" s="22"/>
      <c r="K187" s="8"/>
      <c r="L187" s="8"/>
      <c r="M187" s="8"/>
      <c r="N187" s="8"/>
      <c r="O187" s="8"/>
      <c r="P187" s="8"/>
      <c r="Q187" s="8"/>
    </row>
    <row r="188" spans="1:17" ht="15.75" customHeight="1" x14ac:dyDescent="0.2">
      <c r="A188" s="8"/>
      <c r="B188" s="8"/>
      <c r="C188" s="8"/>
      <c r="D188" s="8"/>
      <c r="E188" s="8"/>
      <c r="F188" s="8"/>
      <c r="G188" s="23"/>
      <c r="I188" s="22"/>
      <c r="J188" s="22"/>
      <c r="K188" s="8"/>
      <c r="L188" s="8"/>
      <c r="M188" s="8"/>
      <c r="N188" s="8"/>
      <c r="O188" s="8"/>
      <c r="P188" s="8"/>
      <c r="Q188" s="8"/>
    </row>
    <row r="189" spans="1:17" ht="15.75" customHeight="1" x14ac:dyDescent="0.2">
      <c r="A189" s="8"/>
      <c r="B189" s="8"/>
      <c r="C189" s="8"/>
      <c r="D189" s="8"/>
      <c r="E189" s="8"/>
      <c r="F189" s="8"/>
      <c r="G189" s="23"/>
      <c r="I189" s="22"/>
      <c r="J189" s="22"/>
      <c r="K189" s="8"/>
      <c r="L189" s="8"/>
      <c r="M189" s="8"/>
      <c r="N189" s="8"/>
      <c r="O189" s="8"/>
      <c r="P189" s="8"/>
      <c r="Q189" s="8"/>
    </row>
    <row r="190" spans="1:17" ht="15.75" customHeight="1" x14ac:dyDescent="0.2">
      <c r="A190" s="8"/>
      <c r="B190" s="8"/>
      <c r="C190" s="8"/>
      <c r="D190" s="8"/>
      <c r="E190" s="8"/>
      <c r="F190" s="8"/>
      <c r="G190" s="23"/>
      <c r="I190" s="22"/>
      <c r="J190" s="22"/>
      <c r="K190" s="8"/>
      <c r="L190" s="8"/>
      <c r="M190" s="8"/>
      <c r="N190" s="8"/>
      <c r="O190" s="8"/>
      <c r="P190" s="8"/>
      <c r="Q190" s="8"/>
    </row>
    <row r="191" spans="1:17" ht="15.75" customHeight="1" x14ac:dyDescent="0.2">
      <c r="A191" s="8"/>
      <c r="B191" s="8"/>
      <c r="C191" s="8"/>
      <c r="D191" s="8"/>
      <c r="E191" s="8"/>
      <c r="F191" s="8"/>
      <c r="G191" s="23"/>
      <c r="I191" s="22"/>
      <c r="J191" s="22"/>
      <c r="K191" s="8"/>
      <c r="L191" s="8"/>
      <c r="M191" s="8"/>
      <c r="N191" s="8"/>
      <c r="O191" s="8"/>
      <c r="P191" s="8"/>
      <c r="Q191" s="8"/>
    </row>
    <row r="192" spans="1:17" ht="15.75" customHeight="1" x14ac:dyDescent="0.2">
      <c r="A192" s="8"/>
      <c r="B192" s="8"/>
      <c r="C192" s="8"/>
      <c r="D192" s="8"/>
      <c r="E192" s="8"/>
      <c r="F192" s="8"/>
      <c r="G192" s="23"/>
      <c r="I192" s="22"/>
      <c r="J192" s="22"/>
      <c r="K192" s="8"/>
      <c r="L192" s="8"/>
      <c r="M192" s="8"/>
      <c r="N192" s="8"/>
      <c r="O192" s="8"/>
      <c r="P192" s="8"/>
      <c r="Q192" s="8"/>
    </row>
    <row r="193" spans="1:17" ht="15.75" customHeight="1" x14ac:dyDescent="0.2">
      <c r="A193" s="8"/>
      <c r="B193" s="8"/>
      <c r="C193" s="8"/>
      <c r="D193" s="8"/>
      <c r="E193" s="8"/>
      <c r="F193" s="8"/>
      <c r="G193" s="23"/>
      <c r="I193" s="22"/>
      <c r="J193" s="22"/>
      <c r="K193" s="8"/>
      <c r="L193" s="8"/>
      <c r="M193" s="8"/>
      <c r="N193" s="8"/>
      <c r="O193" s="8"/>
      <c r="P193" s="8"/>
      <c r="Q193" s="8"/>
    </row>
    <row r="194" spans="1:17" ht="15.75" customHeight="1" x14ac:dyDescent="0.2">
      <c r="A194" s="8"/>
      <c r="B194" s="8"/>
      <c r="C194" s="8"/>
      <c r="D194" s="8"/>
      <c r="E194" s="8"/>
      <c r="F194" s="8"/>
      <c r="G194" s="23"/>
      <c r="I194" s="22"/>
      <c r="J194" s="22"/>
      <c r="K194" s="8"/>
      <c r="L194" s="8"/>
      <c r="M194" s="8"/>
      <c r="N194" s="8"/>
      <c r="O194" s="8"/>
      <c r="P194" s="8"/>
      <c r="Q194" s="8"/>
    </row>
    <row r="195" spans="1:17" ht="15.75" customHeight="1" x14ac:dyDescent="0.2">
      <c r="A195" s="8"/>
      <c r="B195" s="8"/>
      <c r="C195" s="8"/>
      <c r="D195" s="8"/>
      <c r="E195" s="8"/>
      <c r="F195" s="8"/>
      <c r="G195" s="23"/>
      <c r="I195" s="22"/>
      <c r="J195" s="22"/>
      <c r="K195" s="8"/>
      <c r="L195" s="8"/>
      <c r="M195" s="8"/>
      <c r="N195" s="8"/>
      <c r="O195" s="8"/>
      <c r="P195" s="8"/>
      <c r="Q195" s="8"/>
    </row>
    <row r="196" spans="1:17" ht="15.75" customHeight="1" x14ac:dyDescent="0.2">
      <c r="A196" s="8"/>
      <c r="B196" s="8"/>
      <c r="C196" s="8"/>
      <c r="D196" s="8"/>
      <c r="E196" s="8"/>
      <c r="F196" s="8"/>
      <c r="G196" s="23"/>
      <c r="I196" s="22"/>
      <c r="J196" s="22"/>
      <c r="K196" s="8"/>
      <c r="L196" s="8"/>
      <c r="M196" s="8"/>
      <c r="N196" s="8"/>
      <c r="O196" s="8"/>
      <c r="P196" s="8"/>
      <c r="Q196" s="8"/>
    </row>
    <row r="197" spans="1:17" ht="15.75" customHeight="1" x14ac:dyDescent="0.2">
      <c r="A197" s="8"/>
      <c r="B197" s="8"/>
      <c r="C197" s="8"/>
      <c r="D197" s="8"/>
      <c r="E197" s="8"/>
      <c r="F197" s="8"/>
      <c r="G197" s="23"/>
      <c r="I197" s="22"/>
      <c r="J197" s="22"/>
      <c r="K197" s="8"/>
      <c r="L197" s="8"/>
      <c r="M197" s="8"/>
      <c r="N197" s="8"/>
      <c r="O197" s="8"/>
      <c r="P197" s="8"/>
      <c r="Q197" s="8"/>
    </row>
    <row r="198" spans="1:17" ht="15.75" customHeight="1" x14ac:dyDescent="0.2">
      <c r="A198" s="8"/>
      <c r="B198" s="8"/>
      <c r="C198" s="8"/>
      <c r="D198" s="8"/>
      <c r="E198" s="8"/>
      <c r="F198" s="8"/>
      <c r="G198" s="23"/>
      <c r="I198" s="22"/>
      <c r="J198" s="22"/>
      <c r="K198" s="8"/>
      <c r="L198" s="8"/>
      <c r="M198" s="8"/>
      <c r="N198" s="8"/>
      <c r="O198" s="8"/>
      <c r="P198" s="8"/>
      <c r="Q198" s="8"/>
    </row>
    <row r="199" spans="1:17" ht="15.75" customHeight="1" x14ac:dyDescent="0.2">
      <c r="A199" s="8"/>
      <c r="B199" s="8"/>
      <c r="C199" s="8"/>
      <c r="D199" s="8"/>
      <c r="E199" s="8"/>
      <c r="F199" s="8"/>
      <c r="G199" s="23"/>
      <c r="I199" s="22"/>
      <c r="J199" s="22"/>
      <c r="K199" s="8"/>
      <c r="L199" s="8"/>
      <c r="M199" s="8"/>
      <c r="N199" s="8"/>
      <c r="O199" s="8"/>
      <c r="P199" s="8"/>
      <c r="Q199" s="8"/>
    </row>
    <row r="200" spans="1:17" ht="15.75" customHeight="1" x14ac:dyDescent="0.2">
      <c r="A200" s="8"/>
      <c r="B200" s="8"/>
      <c r="C200" s="8"/>
      <c r="D200" s="8"/>
      <c r="E200" s="8"/>
      <c r="F200" s="8"/>
      <c r="G200" s="23"/>
      <c r="I200" s="22"/>
      <c r="J200" s="22"/>
      <c r="K200" s="8"/>
      <c r="L200" s="8"/>
      <c r="M200" s="8"/>
      <c r="N200" s="8"/>
      <c r="O200" s="8"/>
      <c r="P200" s="8"/>
      <c r="Q200" s="8"/>
    </row>
    <row r="201" spans="1:17" ht="15.75" customHeight="1" x14ac:dyDescent="0.2">
      <c r="A201" s="8"/>
      <c r="B201" s="8"/>
      <c r="C201" s="8"/>
      <c r="D201" s="8"/>
      <c r="E201" s="8"/>
      <c r="F201" s="8"/>
      <c r="G201" s="23"/>
      <c r="I201" s="22"/>
      <c r="J201" s="22"/>
      <c r="K201" s="8"/>
      <c r="L201" s="8"/>
      <c r="M201" s="8"/>
      <c r="N201" s="8"/>
      <c r="O201" s="8"/>
      <c r="P201" s="8"/>
      <c r="Q201" s="8"/>
    </row>
    <row r="202" spans="1:17" ht="15.75" customHeight="1" x14ac:dyDescent="0.2">
      <c r="A202" s="8"/>
      <c r="B202" s="8"/>
      <c r="C202" s="8"/>
      <c r="D202" s="8"/>
      <c r="E202" s="8"/>
      <c r="F202" s="8"/>
      <c r="G202" s="23"/>
      <c r="I202" s="22"/>
      <c r="J202" s="22"/>
      <c r="K202" s="8"/>
      <c r="L202" s="8"/>
      <c r="M202" s="8"/>
      <c r="N202" s="8"/>
      <c r="O202" s="8"/>
      <c r="P202" s="8"/>
      <c r="Q202" s="8"/>
    </row>
    <row r="203" spans="1:17" ht="15.75" customHeight="1" x14ac:dyDescent="0.2">
      <c r="A203" s="8"/>
      <c r="B203" s="8"/>
      <c r="C203" s="8"/>
      <c r="D203" s="8"/>
      <c r="E203" s="8"/>
      <c r="F203" s="8"/>
      <c r="G203" s="23"/>
      <c r="I203" s="22"/>
      <c r="J203" s="22"/>
      <c r="K203" s="8"/>
      <c r="L203" s="8"/>
      <c r="M203" s="8"/>
      <c r="N203" s="8"/>
      <c r="O203" s="8"/>
      <c r="P203" s="8"/>
      <c r="Q203" s="8"/>
    </row>
    <row r="204" spans="1:17" ht="15.75" customHeight="1" x14ac:dyDescent="0.2">
      <c r="A204" s="8"/>
      <c r="B204" s="8"/>
      <c r="C204" s="8"/>
      <c r="D204" s="8"/>
      <c r="E204" s="8"/>
      <c r="F204" s="8"/>
      <c r="G204" s="23"/>
      <c r="I204" s="22"/>
      <c r="J204" s="22"/>
      <c r="K204" s="8"/>
      <c r="L204" s="8"/>
      <c r="M204" s="8"/>
      <c r="N204" s="8"/>
      <c r="O204" s="8"/>
      <c r="P204" s="8"/>
      <c r="Q204" s="8"/>
    </row>
    <row r="205" spans="1:17" ht="15.75" customHeight="1" x14ac:dyDescent="0.2">
      <c r="A205" s="8"/>
      <c r="B205" s="8"/>
      <c r="C205" s="8"/>
      <c r="D205" s="8"/>
      <c r="E205" s="8"/>
      <c r="F205" s="8"/>
      <c r="G205" s="23"/>
      <c r="I205" s="22"/>
      <c r="J205" s="22"/>
      <c r="K205" s="8"/>
      <c r="L205" s="8"/>
      <c r="M205" s="8"/>
      <c r="N205" s="8"/>
      <c r="O205" s="8"/>
      <c r="P205" s="8"/>
      <c r="Q205" s="8"/>
    </row>
    <row r="206" spans="1:17" ht="15.75" customHeight="1" x14ac:dyDescent="0.2">
      <c r="A206" s="8"/>
      <c r="B206" s="8"/>
      <c r="C206" s="8"/>
      <c r="D206" s="8"/>
      <c r="E206" s="8"/>
      <c r="F206" s="8"/>
      <c r="G206" s="23"/>
      <c r="I206" s="22"/>
      <c r="J206" s="22"/>
      <c r="K206" s="8"/>
      <c r="L206" s="8"/>
      <c r="M206" s="8"/>
      <c r="N206" s="8"/>
      <c r="O206" s="8"/>
      <c r="P206" s="8"/>
      <c r="Q206" s="8"/>
    </row>
    <row r="207" spans="1:17" ht="15.75" customHeight="1" x14ac:dyDescent="0.2">
      <c r="A207" s="8"/>
      <c r="B207" s="8"/>
      <c r="C207" s="8"/>
      <c r="D207" s="8"/>
      <c r="E207" s="8"/>
      <c r="F207" s="8"/>
      <c r="G207" s="23"/>
      <c r="I207" s="22"/>
      <c r="J207" s="22"/>
      <c r="K207" s="8"/>
      <c r="L207" s="8"/>
      <c r="M207" s="8"/>
      <c r="N207" s="8"/>
      <c r="O207" s="8"/>
      <c r="P207" s="8"/>
      <c r="Q207" s="8"/>
    </row>
    <row r="208" spans="1:17" ht="15.75" customHeight="1" x14ac:dyDescent="0.2">
      <c r="A208" s="8"/>
      <c r="B208" s="8"/>
      <c r="C208" s="8"/>
      <c r="D208" s="8"/>
      <c r="E208" s="8"/>
      <c r="F208" s="8"/>
      <c r="G208" s="23"/>
      <c r="I208" s="22"/>
      <c r="J208" s="22"/>
      <c r="K208" s="8"/>
      <c r="L208" s="8"/>
      <c r="M208" s="8"/>
      <c r="N208" s="8"/>
      <c r="O208" s="8"/>
      <c r="P208" s="8"/>
      <c r="Q208" s="8"/>
    </row>
    <row r="209" spans="1:17" ht="15.75" customHeight="1" x14ac:dyDescent="0.2">
      <c r="A209" s="8"/>
      <c r="B209" s="8"/>
      <c r="C209" s="8"/>
      <c r="D209" s="8"/>
      <c r="E209" s="8"/>
      <c r="F209" s="8"/>
      <c r="G209" s="23"/>
      <c r="I209" s="22"/>
      <c r="J209" s="22"/>
      <c r="K209" s="8"/>
      <c r="L209" s="8"/>
      <c r="M209" s="8"/>
      <c r="N209" s="8"/>
      <c r="O209" s="8"/>
      <c r="P209" s="8"/>
      <c r="Q209" s="8"/>
    </row>
    <row r="210" spans="1:17" ht="15.75" customHeight="1" x14ac:dyDescent="0.2">
      <c r="A210" s="8"/>
      <c r="B210" s="8"/>
      <c r="C210" s="8"/>
      <c r="D210" s="8"/>
      <c r="E210" s="8"/>
      <c r="F210" s="8"/>
      <c r="G210" s="23"/>
      <c r="I210" s="22"/>
      <c r="J210" s="22"/>
      <c r="K210" s="8"/>
      <c r="L210" s="8"/>
      <c r="M210" s="8"/>
      <c r="N210" s="8"/>
      <c r="O210" s="8"/>
      <c r="P210" s="8"/>
      <c r="Q210" s="8"/>
    </row>
    <row r="211" spans="1:17" ht="15.75" customHeight="1" x14ac:dyDescent="0.2">
      <c r="A211" s="8"/>
      <c r="B211" s="8"/>
      <c r="C211" s="8"/>
      <c r="D211" s="8"/>
      <c r="E211" s="8"/>
      <c r="F211" s="8"/>
      <c r="G211" s="23"/>
      <c r="I211" s="22"/>
      <c r="J211" s="22"/>
      <c r="K211" s="8"/>
      <c r="L211" s="8"/>
      <c r="M211" s="8"/>
      <c r="N211" s="8"/>
      <c r="O211" s="8"/>
      <c r="P211" s="8"/>
      <c r="Q211" s="8"/>
    </row>
    <row r="212" spans="1:17" ht="15.75" customHeight="1" x14ac:dyDescent="0.2">
      <c r="A212" s="8"/>
      <c r="B212" s="8"/>
      <c r="C212" s="8"/>
      <c r="D212" s="8"/>
      <c r="E212" s="8"/>
      <c r="F212" s="8"/>
      <c r="G212" s="23"/>
      <c r="I212" s="22"/>
      <c r="J212" s="22"/>
      <c r="K212" s="8"/>
      <c r="L212" s="8"/>
      <c r="M212" s="8"/>
      <c r="N212" s="8"/>
      <c r="O212" s="8"/>
      <c r="P212" s="8"/>
      <c r="Q212" s="8"/>
    </row>
    <row r="213" spans="1:17" ht="15.75" customHeight="1" x14ac:dyDescent="0.2">
      <c r="A213" s="8"/>
      <c r="B213" s="8"/>
      <c r="C213" s="8"/>
      <c r="D213" s="8"/>
      <c r="E213" s="8"/>
      <c r="F213" s="8"/>
      <c r="G213" s="23"/>
      <c r="I213" s="22"/>
      <c r="J213" s="22"/>
      <c r="K213" s="8"/>
      <c r="L213" s="8"/>
      <c r="M213" s="8"/>
      <c r="N213" s="8"/>
      <c r="O213" s="8"/>
      <c r="P213" s="8"/>
      <c r="Q213" s="8"/>
    </row>
    <row r="214" spans="1:17" ht="15.75" customHeight="1" x14ac:dyDescent="0.2">
      <c r="A214" s="8"/>
      <c r="B214" s="8"/>
      <c r="C214" s="8"/>
      <c r="D214" s="8"/>
      <c r="E214" s="8"/>
      <c r="F214" s="8"/>
      <c r="G214" s="23"/>
      <c r="I214" s="22"/>
      <c r="J214" s="22"/>
      <c r="K214" s="8"/>
      <c r="L214" s="8"/>
      <c r="M214" s="8"/>
      <c r="N214" s="8"/>
      <c r="O214" s="8"/>
      <c r="P214" s="8"/>
      <c r="Q214" s="8"/>
    </row>
    <row r="215" spans="1:17" ht="15.75" customHeight="1" x14ac:dyDescent="0.2">
      <c r="A215" s="8"/>
      <c r="B215" s="8"/>
      <c r="C215" s="8"/>
      <c r="D215" s="8"/>
      <c r="E215" s="8"/>
      <c r="F215" s="8"/>
      <c r="G215" s="23"/>
      <c r="I215" s="22"/>
      <c r="J215" s="22"/>
      <c r="K215" s="8"/>
      <c r="L215" s="8"/>
      <c r="M215" s="8"/>
      <c r="N215" s="8"/>
      <c r="O215" s="8"/>
      <c r="P215" s="8"/>
      <c r="Q215" s="8"/>
    </row>
    <row r="216" spans="1:17" ht="15.75" customHeight="1" x14ac:dyDescent="0.2">
      <c r="A216" s="8"/>
      <c r="B216" s="8"/>
      <c r="C216" s="8"/>
      <c r="D216" s="8"/>
      <c r="E216" s="8"/>
      <c r="F216" s="8"/>
      <c r="G216" s="23"/>
      <c r="I216" s="22"/>
      <c r="J216" s="22"/>
      <c r="K216" s="8"/>
      <c r="L216" s="8"/>
      <c r="M216" s="8"/>
      <c r="N216" s="8"/>
      <c r="O216" s="8"/>
      <c r="P216" s="8"/>
      <c r="Q216" s="8"/>
    </row>
    <row r="217" spans="1:17" ht="15.75" customHeight="1" x14ac:dyDescent="0.2">
      <c r="A217" s="8"/>
      <c r="B217" s="8"/>
      <c r="C217" s="8"/>
      <c r="D217" s="8"/>
      <c r="E217" s="8"/>
      <c r="F217" s="8"/>
      <c r="G217" s="23"/>
      <c r="I217" s="22"/>
      <c r="J217" s="22"/>
      <c r="K217" s="8"/>
      <c r="L217" s="8"/>
      <c r="M217" s="8"/>
      <c r="N217" s="8"/>
      <c r="O217" s="8"/>
      <c r="P217" s="8"/>
      <c r="Q217" s="8"/>
    </row>
    <row r="218" spans="1:17" ht="15.75" customHeight="1" x14ac:dyDescent="0.2">
      <c r="A218" s="8"/>
      <c r="B218" s="8"/>
      <c r="C218" s="8"/>
      <c r="D218" s="8"/>
      <c r="E218" s="8"/>
      <c r="F218" s="8"/>
      <c r="G218" s="23"/>
      <c r="I218" s="22"/>
      <c r="J218" s="22"/>
      <c r="K218" s="8"/>
      <c r="L218" s="8"/>
      <c r="M218" s="8"/>
      <c r="N218" s="8"/>
      <c r="O218" s="8"/>
      <c r="P218" s="8"/>
      <c r="Q218" s="8"/>
    </row>
    <row r="219" spans="1:17" ht="15.75" customHeight="1" x14ac:dyDescent="0.2">
      <c r="A219" s="8"/>
      <c r="B219" s="8"/>
      <c r="C219" s="8"/>
      <c r="D219" s="8"/>
      <c r="E219" s="8"/>
      <c r="F219" s="8"/>
      <c r="G219" s="23"/>
      <c r="I219" s="22"/>
      <c r="J219" s="22"/>
      <c r="K219" s="8"/>
      <c r="L219" s="8"/>
      <c r="M219" s="8"/>
      <c r="N219" s="8"/>
      <c r="O219" s="8"/>
      <c r="P219" s="8"/>
      <c r="Q219" s="8"/>
    </row>
    <row r="220" spans="1:17" ht="15.75" customHeight="1" x14ac:dyDescent="0.2">
      <c r="A220" s="8"/>
      <c r="B220" s="8"/>
      <c r="C220" s="8"/>
      <c r="D220" s="8"/>
      <c r="E220" s="8"/>
      <c r="F220" s="8"/>
      <c r="G220" s="23"/>
      <c r="I220" s="22"/>
      <c r="J220" s="22"/>
      <c r="K220" s="8"/>
      <c r="L220" s="8"/>
      <c r="M220" s="8"/>
      <c r="N220" s="8"/>
      <c r="O220" s="8"/>
      <c r="P220" s="8"/>
      <c r="Q220" s="8"/>
    </row>
    <row r="221" spans="1:17" ht="15.75" customHeight="1" x14ac:dyDescent="0.2">
      <c r="A221" s="8"/>
      <c r="B221" s="8"/>
      <c r="C221" s="8"/>
      <c r="D221" s="8"/>
      <c r="E221" s="8"/>
      <c r="F221" s="8"/>
      <c r="G221" s="23"/>
      <c r="I221" s="22"/>
      <c r="J221" s="22"/>
      <c r="K221" s="8"/>
      <c r="L221" s="8"/>
      <c r="M221" s="8"/>
      <c r="N221" s="8"/>
      <c r="O221" s="8"/>
      <c r="P221" s="8"/>
      <c r="Q221" s="8"/>
    </row>
    <row r="222" spans="1:17" ht="15.75" customHeight="1" x14ac:dyDescent="0.2">
      <c r="A222" s="8"/>
      <c r="B222" s="8"/>
      <c r="C222" s="8"/>
      <c r="D222" s="8"/>
      <c r="E222" s="8"/>
      <c r="F222" s="8"/>
      <c r="G222" s="23"/>
      <c r="I222" s="22"/>
      <c r="J222" s="22"/>
      <c r="K222" s="8"/>
      <c r="L222" s="8"/>
      <c r="M222" s="8"/>
      <c r="N222" s="8"/>
      <c r="O222" s="8"/>
      <c r="P222" s="8"/>
      <c r="Q222" s="8"/>
    </row>
    <row r="223" spans="1:17" ht="15.75" customHeight="1" x14ac:dyDescent="0.2">
      <c r="A223" s="8"/>
      <c r="B223" s="8"/>
      <c r="C223" s="8"/>
      <c r="D223" s="8"/>
      <c r="E223" s="8"/>
      <c r="F223" s="8"/>
      <c r="G223" s="23"/>
      <c r="I223" s="22"/>
      <c r="J223" s="22"/>
      <c r="K223" s="8"/>
      <c r="L223" s="8"/>
      <c r="M223" s="8"/>
      <c r="N223" s="8"/>
      <c r="O223" s="8"/>
      <c r="P223" s="8"/>
      <c r="Q223" s="8"/>
    </row>
    <row r="224" spans="1:17" ht="15.75" customHeight="1" x14ac:dyDescent="0.2">
      <c r="A224" s="8"/>
      <c r="B224" s="8"/>
      <c r="C224" s="8"/>
      <c r="D224" s="8"/>
      <c r="E224" s="8"/>
      <c r="F224" s="8"/>
      <c r="G224" s="23"/>
      <c r="I224" s="22"/>
      <c r="J224" s="22"/>
      <c r="K224" s="8"/>
      <c r="L224" s="8"/>
      <c r="M224" s="8"/>
      <c r="N224" s="8"/>
      <c r="O224" s="8"/>
      <c r="P224" s="8"/>
      <c r="Q224" s="8"/>
    </row>
    <row r="225" spans="1:17" ht="15.75" customHeight="1" x14ac:dyDescent="0.2">
      <c r="A225" s="8"/>
      <c r="B225" s="8"/>
      <c r="C225" s="8"/>
      <c r="D225" s="8"/>
      <c r="E225" s="8"/>
      <c r="F225" s="8"/>
      <c r="G225" s="23"/>
      <c r="I225" s="22"/>
      <c r="J225" s="22"/>
      <c r="K225" s="8"/>
      <c r="L225" s="8"/>
      <c r="M225" s="8"/>
      <c r="N225" s="8"/>
      <c r="O225" s="8"/>
      <c r="P225" s="8"/>
      <c r="Q225" s="8"/>
    </row>
    <row r="226" spans="1:17" ht="15.75" customHeight="1" x14ac:dyDescent="0.2">
      <c r="A226" s="8"/>
      <c r="B226" s="8"/>
      <c r="C226" s="8"/>
      <c r="D226" s="8"/>
      <c r="E226" s="8"/>
      <c r="F226" s="8"/>
      <c r="G226" s="23"/>
      <c r="I226" s="22"/>
      <c r="J226" s="22"/>
      <c r="K226" s="8"/>
      <c r="L226" s="8"/>
      <c r="M226" s="8"/>
      <c r="N226" s="8"/>
      <c r="O226" s="8"/>
      <c r="P226" s="8"/>
      <c r="Q226" s="8"/>
    </row>
    <row r="227" spans="1:17" ht="15.75" customHeight="1" x14ac:dyDescent="0.2">
      <c r="A227" s="8"/>
      <c r="B227" s="8"/>
      <c r="C227" s="8"/>
      <c r="D227" s="8"/>
      <c r="E227" s="8"/>
      <c r="F227" s="8"/>
      <c r="G227" s="23"/>
      <c r="I227" s="22"/>
      <c r="J227" s="22"/>
      <c r="K227" s="8"/>
      <c r="L227" s="8"/>
      <c r="M227" s="8"/>
      <c r="N227" s="8"/>
      <c r="O227" s="8"/>
      <c r="P227" s="8"/>
      <c r="Q227" s="8"/>
    </row>
    <row r="228" spans="1:17" ht="15.75" customHeight="1" x14ac:dyDescent="0.2">
      <c r="A228" s="8"/>
      <c r="B228" s="8"/>
      <c r="C228" s="8"/>
      <c r="D228" s="8"/>
      <c r="E228" s="8"/>
      <c r="F228" s="8"/>
      <c r="G228" s="23"/>
      <c r="I228" s="22"/>
      <c r="J228" s="22"/>
      <c r="K228" s="8"/>
      <c r="L228" s="8"/>
      <c r="M228" s="8"/>
      <c r="N228" s="8"/>
      <c r="O228" s="8"/>
      <c r="P228" s="8"/>
      <c r="Q228" s="8"/>
    </row>
    <row r="229" spans="1:17" ht="15.75" customHeight="1" x14ac:dyDescent="0.2">
      <c r="A229" s="8"/>
      <c r="B229" s="8"/>
      <c r="C229" s="8"/>
      <c r="D229" s="8"/>
      <c r="E229" s="8"/>
      <c r="F229" s="8"/>
      <c r="G229" s="23"/>
      <c r="I229" s="22"/>
      <c r="J229" s="22"/>
      <c r="K229" s="8"/>
      <c r="L229" s="8"/>
      <c r="M229" s="8"/>
      <c r="N229" s="8"/>
      <c r="O229" s="8"/>
      <c r="P229" s="8"/>
      <c r="Q229" s="8"/>
    </row>
    <row r="230" spans="1:17" ht="15.75" customHeight="1" x14ac:dyDescent="0.2">
      <c r="A230" s="8"/>
      <c r="B230" s="8"/>
      <c r="C230" s="8"/>
      <c r="D230" s="8"/>
      <c r="E230" s="8"/>
      <c r="F230" s="8"/>
      <c r="G230" s="23"/>
      <c r="I230" s="22"/>
      <c r="J230" s="22"/>
      <c r="K230" s="8"/>
      <c r="L230" s="8"/>
      <c r="M230" s="8"/>
      <c r="N230" s="8"/>
      <c r="O230" s="8"/>
      <c r="P230" s="8"/>
      <c r="Q230" s="8"/>
    </row>
    <row r="231" spans="1:17" ht="15.75" customHeight="1" x14ac:dyDescent="0.2">
      <c r="A231" s="8"/>
      <c r="B231" s="8"/>
      <c r="C231" s="8"/>
      <c r="D231" s="8"/>
      <c r="E231" s="8"/>
      <c r="F231" s="8"/>
      <c r="G231" s="23"/>
      <c r="I231" s="22"/>
      <c r="J231" s="22"/>
      <c r="K231" s="8"/>
      <c r="L231" s="8"/>
      <c r="M231" s="8"/>
      <c r="N231" s="8"/>
      <c r="O231" s="8"/>
      <c r="P231" s="8"/>
      <c r="Q231" s="8"/>
    </row>
    <row r="232" spans="1:17" ht="15.75" customHeight="1" x14ac:dyDescent="0.2">
      <c r="A232" s="8"/>
      <c r="B232" s="8"/>
      <c r="C232" s="8"/>
      <c r="D232" s="8"/>
      <c r="E232" s="8"/>
      <c r="F232" s="8"/>
      <c r="G232" s="23"/>
      <c r="I232" s="22"/>
      <c r="J232" s="22"/>
      <c r="K232" s="8"/>
      <c r="L232" s="8"/>
      <c r="M232" s="8"/>
      <c r="N232" s="8"/>
      <c r="O232" s="8"/>
      <c r="P232" s="8"/>
      <c r="Q232" s="8"/>
    </row>
    <row r="233" spans="1:17" ht="15.75" customHeight="1" x14ac:dyDescent="0.2">
      <c r="A233" s="8"/>
      <c r="B233" s="8"/>
      <c r="C233" s="8"/>
      <c r="D233" s="8"/>
      <c r="E233" s="8"/>
      <c r="F233" s="8"/>
      <c r="G233" s="23"/>
      <c r="I233" s="22"/>
      <c r="J233" s="22"/>
      <c r="K233" s="8"/>
      <c r="L233" s="8"/>
      <c r="M233" s="8"/>
      <c r="N233" s="8"/>
      <c r="O233" s="8"/>
      <c r="P233" s="8"/>
      <c r="Q233" s="8"/>
    </row>
    <row r="234" spans="1:17" ht="15.75" customHeight="1" x14ac:dyDescent="0.2">
      <c r="A234" s="8"/>
      <c r="B234" s="8"/>
      <c r="C234" s="8"/>
      <c r="D234" s="8"/>
      <c r="E234" s="8"/>
      <c r="F234" s="8"/>
      <c r="G234" s="23"/>
      <c r="I234" s="22"/>
      <c r="J234" s="22"/>
      <c r="K234" s="8"/>
      <c r="L234" s="8"/>
      <c r="M234" s="8"/>
      <c r="N234" s="8"/>
      <c r="O234" s="8"/>
      <c r="P234" s="8"/>
      <c r="Q234" s="8"/>
    </row>
    <row r="235" spans="1:17" ht="15.75" customHeight="1" x14ac:dyDescent="0.2">
      <c r="A235" s="8"/>
      <c r="B235" s="8"/>
      <c r="C235" s="8"/>
      <c r="D235" s="8"/>
      <c r="E235" s="8"/>
      <c r="F235" s="8"/>
      <c r="G235" s="23"/>
      <c r="I235" s="22"/>
      <c r="J235" s="22"/>
      <c r="K235" s="8"/>
      <c r="L235" s="8"/>
      <c r="M235" s="8"/>
      <c r="N235" s="8"/>
      <c r="O235" s="8"/>
      <c r="P235" s="8"/>
      <c r="Q235" s="8"/>
    </row>
    <row r="236" spans="1:17" ht="15.75" customHeight="1" x14ac:dyDescent="0.2">
      <c r="A236" s="8"/>
      <c r="B236" s="8"/>
      <c r="C236" s="8"/>
      <c r="D236" s="8"/>
      <c r="E236" s="8"/>
      <c r="F236" s="8"/>
      <c r="G236" s="23"/>
      <c r="I236" s="22"/>
      <c r="J236" s="22"/>
      <c r="K236" s="8"/>
      <c r="L236" s="8"/>
      <c r="M236" s="8"/>
      <c r="N236" s="8"/>
      <c r="O236" s="8"/>
      <c r="P236" s="8"/>
      <c r="Q236" s="8"/>
    </row>
    <row r="237" spans="1:17" ht="15.75" customHeight="1" x14ac:dyDescent="0.2">
      <c r="A237" s="8"/>
      <c r="B237" s="8"/>
      <c r="C237" s="8"/>
      <c r="D237" s="8"/>
      <c r="E237" s="8"/>
      <c r="F237" s="8"/>
      <c r="G237" s="23"/>
      <c r="I237" s="22"/>
      <c r="J237" s="22"/>
      <c r="K237" s="8"/>
      <c r="L237" s="8"/>
      <c r="M237" s="8"/>
      <c r="N237" s="8"/>
      <c r="O237" s="8"/>
      <c r="P237" s="8"/>
      <c r="Q237" s="8"/>
    </row>
    <row r="238" spans="1:17" ht="15.75" customHeight="1" x14ac:dyDescent="0.2">
      <c r="A238" s="8"/>
      <c r="B238" s="8"/>
      <c r="C238" s="8"/>
      <c r="D238" s="8"/>
      <c r="E238" s="8"/>
      <c r="F238" s="8"/>
      <c r="G238" s="23"/>
      <c r="I238" s="22"/>
      <c r="J238" s="22"/>
      <c r="K238" s="8"/>
      <c r="L238" s="8"/>
      <c r="M238" s="8"/>
      <c r="N238" s="8"/>
      <c r="O238" s="8"/>
      <c r="P238" s="8"/>
      <c r="Q238" s="8"/>
    </row>
    <row r="239" spans="1:17" ht="15.75" customHeight="1" x14ac:dyDescent="0.2">
      <c r="A239" s="8"/>
      <c r="B239" s="8"/>
      <c r="C239" s="8"/>
      <c r="D239" s="8"/>
      <c r="E239" s="8"/>
      <c r="F239" s="8"/>
      <c r="G239" s="23"/>
      <c r="I239" s="22"/>
      <c r="J239" s="22"/>
      <c r="K239" s="8"/>
      <c r="L239" s="8"/>
      <c r="M239" s="8"/>
      <c r="N239" s="8"/>
      <c r="O239" s="8"/>
      <c r="P239" s="8"/>
      <c r="Q239" s="8"/>
    </row>
    <row r="240" spans="1:17" ht="15.75" customHeight="1" x14ac:dyDescent="0.2">
      <c r="A240" s="8"/>
      <c r="B240" s="8"/>
      <c r="C240" s="8"/>
      <c r="D240" s="8"/>
      <c r="E240" s="8"/>
      <c r="F240" s="8"/>
      <c r="G240" s="23"/>
      <c r="I240" s="22"/>
      <c r="J240" s="22"/>
      <c r="K240" s="8"/>
      <c r="L240" s="8"/>
      <c r="M240" s="8"/>
      <c r="N240" s="8"/>
      <c r="O240" s="8"/>
      <c r="P240" s="8"/>
      <c r="Q240" s="8"/>
    </row>
    <row r="241" spans="1:17" ht="15.75" customHeight="1" x14ac:dyDescent="0.2">
      <c r="A241" s="8"/>
      <c r="B241" s="8"/>
      <c r="C241" s="8"/>
      <c r="D241" s="8"/>
      <c r="E241" s="8"/>
      <c r="F241" s="8"/>
      <c r="G241" s="23"/>
      <c r="I241" s="22"/>
      <c r="J241" s="22"/>
      <c r="K241" s="8"/>
      <c r="L241" s="8"/>
      <c r="M241" s="8"/>
      <c r="N241" s="8"/>
      <c r="O241" s="8"/>
      <c r="P241" s="8"/>
      <c r="Q241" s="8"/>
    </row>
    <row r="242" spans="1:17" ht="15.75" customHeight="1" x14ac:dyDescent="0.2">
      <c r="A242" s="8"/>
      <c r="B242" s="8"/>
      <c r="C242" s="8"/>
      <c r="D242" s="8"/>
      <c r="E242" s="8"/>
      <c r="F242" s="8"/>
      <c r="G242" s="23"/>
      <c r="I242" s="22"/>
      <c r="J242" s="22"/>
      <c r="K242" s="8"/>
      <c r="L242" s="8"/>
      <c r="M242" s="8"/>
      <c r="N242" s="8"/>
      <c r="O242" s="8"/>
      <c r="P242" s="8"/>
      <c r="Q242" s="8"/>
    </row>
    <row r="243" spans="1:17" ht="15.75" customHeight="1" x14ac:dyDescent="0.2">
      <c r="A243" s="8"/>
      <c r="B243" s="8"/>
      <c r="C243" s="8"/>
      <c r="D243" s="8"/>
      <c r="E243" s="8"/>
      <c r="F243" s="8"/>
      <c r="G243" s="23"/>
      <c r="I243" s="22"/>
      <c r="J243" s="22"/>
      <c r="K243" s="8"/>
      <c r="L243" s="8"/>
      <c r="M243" s="8"/>
      <c r="N243" s="8"/>
      <c r="O243" s="8"/>
      <c r="P243" s="8"/>
      <c r="Q243" s="8"/>
    </row>
    <row r="244" spans="1:17" ht="15.75" customHeight="1" x14ac:dyDescent="0.2">
      <c r="A244" s="8"/>
      <c r="B244" s="8"/>
      <c r="C244" s="8"/>
      <c r="D244" s="8"/>
      <c r="E244" s="8"/>
      <c r="F244" s="8"/>
      <c r="G244" s="23"/>
      <c r="I244" s="22"/>
      <c r="J244" s="22"/>
      <c r="K244" s="8"/>
      <c r="L244" s="8"/>
      <c r="M244" s="8"/>
      <c r="N244" s="8"/>
      <c r="O244" s="8"/>
      <c r="P244" s="8"/>
      <c r="Q244" s="8"/>
    </row>
    <row r="245" spans="1:17" ht="15.75" customHeight="1" x14ac:dyDescent="0.2">
      <c r="A245" s="8"/>
      <c r="B245" s="8"/>
      <c r="C245" s="8"/>
      <c r="D245" s="8"/>
      <c r="E245" s="8"/>
      <c r="F245" s="8"/>
      <c r="G245" s="23"/>
      <c r="I245" s="22"/>
      <c r="J245" s="22"/>
      <c r="K245" s="8"/>
      <c r="L245" s="8"/>
      <c r="M245" s="8"/>
      <c r="N245" s="8"/>
      <c r="O245" s="8"/>
      <c r="P245" s="8"/>
      <c r="Q245" s="8"/>
    </row>
    <row r="246" spans="1:17" ht="15.75" customHeight="1" x14ac:dyDescent="0.2">
      <c r="A246" s="8"/>
      <c r="B246" s="8"/>
      <c r="C246" s="8"/>
      <c r="D246" s="8"/>
      <c r="E246" s="8"/>
      <c r="F246" s="8"/>
      <c r="G246" s="23"/>
      <c r="I246" s="22"/>
      <c r="J246" s="22"/>
      <c r="K246" s="8"/>
      <c r="L246" s="8"/>
      <c r="M246" s="8"/>
      <c r="N246" s="8"/>
      <c r="O246" s="8"/>
      <c r="P246" s="8"/>
      <c r="Q246" s="8"/>
    </row>
    <row r="247" spans="1:17" ht="15.75" customHeight="1" x14ac:dyDescent="0.2">
      <c r="A247" s="8"/>
      <c r="B247" s="8"/>
      <c r="C247" s="8"/>
      <c r="D247" s="8"/>
      <c r="E247" s="8"/>
      <c r="F247" s="8"/>
      <c r="G247" s="23"/>
      <c r="I247" s="22"/>
      <c r="J247" s="22"/>
      <c r="K247" s="8"/>
      <c r="L247" s="8"/>
      <c r="M247" s="8"/>
      <c r="N247" s="8"/>
      <c r="O247" s="8"/>
      <c r="P247" s="8"/>
      <c r="Q247" s="8"/>
    </row>
    <row r="248" spans="1:17" ht="15.75" customHeight="1" x14ac:dyDescent="0.2">
      <c r="A248" s="8"/>
      <c r="B248" s="8"/>
      <c r="C248" s="8"/>
      <c r="D248" s="8"/>
      <c r="E248" s="8"/>
      <c r="F248" s="8"/>
      <c r="G248" s="23"/>
      <c r="I248" s="22"/>
      <c r="J248" s="22"/>
      <c r="K248" s="8"/>
      <c r="L248" s="8"/>
      <c r="M248" s="8"/>
      <c r="N248" s="8"/>
      <c r="O248" s="8"/>
      <c r="P248" s="8"/>
      <c r="Q248" s="8"/>
    </row>
    <row r="249" spans="1:17" ht="15.75" customHeight="1" x14ac:dyDescent="0.2">
      <c r="A249" s="8"/>
      <c r="B249" s="8"/>
      <c r="C249" s="8"/>
      <c r="D249" s="8"/>
      <c r="E249" s="8"/>
      <c r="F249" s="8"/>
      <c r="G249" s="23"/>
      <c r="I249" s="22"/>
      <c r="J249" s="22"/>
      <c r="K249" s="8"/>
      <c r="L249" s="8"/>
      <c r="M249" s="8"/>
      <c r="N249" s="8"/>
      <c r="O249" s="8"/>
      <c r="P249" s="8"/>
      <c r="Q249" s="8"/>
    </row>
    <row r="250" spans="1:17" ht="15.75" customHeight="1" x14ac:dyDescent="0.2">
      <c r="A250" s="8"/>
      <c r="B250" s="8"/>
      <c r="C250" s="8"/>
      <c r="D250" s="8"/>
      <c r="E250" s="8"/>
      <c r="F250" s="8"/>
      <c r="G250" s="23"/>
      <c r="I250" s="22"/>
      <c r="J250" s="22"/>
      <c r="K250" s="8"/>
      <c r="L250" s="8"/>
      <c r="M250" s="8"/>
      <c r="N250" s="8"/>
      <c r="O250" s="8"/>
      <c r="P250" s="8"/>
      <c r="Q250" s="8"/>
    </row>
    <row r="251" spans="1:17" ht="15.75" customHeight="1" x14ac:dyDescent="0.2">
      <c r="A251" s="8"/>
      <c r="B251" s="8"/>
      <c r="C251" s="8"/>
      <c r="D251" s="8"/>
      <c r="E251" s="8"/>
      <c r="F251" s="8"/>
      <c r="G251" s="23"/>
      <c r="I251" s="22"/>
      <c r="J251" s="22"/>
      <c r="K251" s="8"/>
      <c r="L251" s="8"/>
      <c r="M251" s="8"/>
      <c r="N251" s="8"/>
      <c r="O251" s="8"/>
      <c r="P251" s="8"/>
      <c r="Q251" s="8"/>
    </row>
    <row r="252" spans="1:17" ht="15.75" customHeight="1" x14ac:dyDescent="0.2">
      <c r="A252" s="8"/>
      <c r="B252" s="8"/>
      <c r="C252" s="8"/>
      <c r="D252" s="8"/>
      <c r="E252" s="8"/>
      <c r="F252" s="8"/>
      <c r="G252" s="23"/>
      <c r="I252" s="22"/>
      <c r="J252" s="22"/>
      <c r="K252" s="8"/>
      <c r="L252" s="8"/>
      <c r="M252" s="8"/>
      <c r="N252" s="8"/>
      <c r="O252" s="8"/>
      <c r="P252" s="8"/>
      <c r="Q252" s="8"/>
    </row>
    <row r="253" spans="1:17" ht="15.75" customHeight="1" x14ac:dyDescent="0.2">
      <c r="A253" s="8"/>
      <c r="B253" s="8"/>
      <c r="C253" s="8"/>
      <c r="D253" s="8"/>
      <c r="E253" s="8"/>
      <c r="F253" s="8"/>
      <c r="G253" s="23"/>
      <c r="I253" s="22"/>
      <c r="J253" s="22"/>
      <c r="K253" s="8"/>
      <c r="L253" s="8"/>
      <c r="M253" s="8"/>
      <c r="N253" s="8"/>
      <c r="O253" s="8"/>
      <c r="P253" s="8"/>
      <c r="Q253" s="8"/>
    </row>
    <row r="254" spans="1:17" ht="15.75" customHeight="1" x14ac:dyDescent="0.2">
      <c r="A254" s="8"/>
      <c r="B254" s="8"/>
      <c r="C254" s="8"/>
      <c r="D254" s="8"/>
      <c r="E254" s="8"/>
      <c r="F254" s="8"/>
      <c r="G254" s="23"/>
      <c r="I254" s="22"/>
      <c r="J254" s="22"/>
      <c r="K254" s="8"/>
      <c r="L254" s="8"/>
      <c r="M254" s="8"/>
      <c r="N254" s="8"/>
      <c r="O254" s="8"/>
      <c r="P254" s="8"/>
      <c r="Q254" s="8"/>
    </row>
    <row r="255" spans="1:17" ht="15.75" customHeight="1" x14ac:dyDescent="0.2">
      <c r="A255" s="8"/>
      <c r="B255" s="8"/>
      <c r="C255" s="8"/>
      <c r="D255" s="8"/>
      <c r="E255" s="8"/>
      <c r="F255" s="8"/>
      <c r="G255" s="23"/>
      <c r="I255" s="22"/>
      <c r="J255" s="22"/>
      <c r="K255" s="8"/>
      <c r="L255" s="8"/>
      <c r="M255" s="8"/>
      <c r="N255" s="8"/>
      <c r="O255" s="8"/>
      <c r="P255" s="8"/>
      <c r="Q255" s="8"/>
    </row>
    <row r="256" spans="1:17" ht="15.75" customHeight="1" x14ac:dyDescent="0.2">
      <c r="A256" s="8"/>
      <c r="B256" s="8"/>
      <c r="C256" s="8"/>
      <c r="D256" s="8"/>
      <c r="E256" s="8"/>
      <c r="F256" s="8"/>
      <c r="G256" s="23"/>
      <c r="I256" s="22"/>
      <c r="J256" s="22"/>
      <c r="K256" s="8"/>
      <c r="L256" s="8"/>
      <c r="M256" s="8"/>
      <c r="N256" s="8"/>
      <c r="O256" s="8"/>
      <c r="P256" s="8"/>
      <c r="Q256" s="8"/>
    </row>
    <row r="257" spans="1:17" ht="15.75" customHeight="1" x14ac:dyDescent="0.2">
      <c r="A257" s="8"/>
      <c r="B257" s="8"/>
      <c r="C257" s="8"/>
      <c r="D257" s="8"/>
      <c r="E257" s="8"/>
      <c r="F257" s="8"/>
      <c r="G257" s="23"/>
      <c r="I257" s="22"/>
      <c r="J257" s="22"/>
      <c r="K257" s="8"/>
      <c r="L257" s="8"/>
      <c r="M257" s="8"/>
      <c r="N257" s="8"/>
      <c r="O257" s="8"/>
      <c r="P257" s="8"/>
      <c r="Q257" s="8"/>
    </row>
    <row r="258" spans="1:17" ht="15.75" customHeight="1" x14ac:dyDescent="0.2">
      <c r="A258" s="8"/>
      <c r="B258" s="8"/>
      <c r="C258" s="8"/>
      <c r="D258" s="8"/>
      <c r="E258" s="8"/>
      <c r="F258" s="8"/>
      <c r="G258" s="23"/>
      <c r="I258" s="22"/>
      <c r="J258" s="22"/>
      <c r="K258" s="8"/>
      <c r="L258" s="8"/>
      <c r="M258" s="8"/>
      <c r="N258" s="8"/>
      <c r="O258" s="8"/>
      <c r="P258" s="8"/>
      <c r="Q258" s="8"/>
    </row>
    <row r="259" spans="1:17" ht="15.75" customHeight="1" x14ac:dyDescent="0.2">
      <c r="A259" s="8"/>
      <c r="B259" s="8"/>
      <c r="C259" s="8"/>
      <c r="D259" s="8"/>
      <c r="E259" s="8"/>
      <c r="F259" s="8"/>
      <c r="G259" s="23"/>
      <c r="I259" s="22"/>
      <c r="J259" s="22"/>
      <c r="K259" s="8"/>
      <c r="L259" s="8"/>
      <c r="M259" s="8"/>
      <c r="N259" s="8"/>
      <c r="O259" s="8"/>
      <c r="P259" s="8"/>
      <c r="Q259" s="8"/>
    </row>
    <row r="260" spans="1:17" ht="15.75" customHeight="1" x14ac:dyDescent="0.2">
      <c r="A260" s="8"/>
      <c r="B260" s="8"/>
      <c r="C260" s="8"/>
      <c r="D260" s="8"/>
      <c r="E260" s="8"/>
      <c r="F260" s="8"/>
      <c r="G260" s="23"/>
      <c r="I260" s="22"/>
      <c r="J260" s="22"/>
      <c r="K260" s="8"/>
      <c r="L260" s="8"/>
      <c r="M260" s="8"/>
      <c r="N260" s="8"/>
      <c r="O260" s="8"/>
      <c r="P260" s="8"/>
      <c r="Q260" s="8"/>
    </row>
    <row r="261" spans="1:17" ht="15.75" customHeight="1" x14ac:dyDescent="0.2">
      <c r="A261" s="8"/>
      <c r="B261" s="8"/>
      <c r="C261" s="8"/>
      <c r="D261" s="8"/>
      <c r="E261" s="8"/>
      <c r="F261" s="8"/>
      <c r="G261" s="23"/>
      <c r="I261" s="22"/>
      <c r="J261" s="22"/>
      <c r="K261" s="8"/>
      <c r="L261" s="8"/>
      <c r="M261" s="8"/>
      <c r="N261" s="8"/>
      <c r="O261" s="8"/>
      <c r="P261" s="8"/>
      <c r="Q261" s="8"/>
    </row>
    <row r="262" spans="1:17" ht="15.75" customHeight="1" x14ac:dyDescent="0.2">
      <c r="A262" s="8"/>
      <c r="B262" s="8"/>
      <c r="C262" s="8"/>
      <c r="D262" s="8"/>
      <c r="E262" s="8"/>
      <c r="F262" s="8"/>
      <c r="G262" s="23"/>
      <c r="I262" s="22"/>
      <c r="J262" s="22"/>
      <c r="K262" s="8"/>
      <c r="L262" s="8"/>
      <c r="M262" s="8"/>
      <c r="N262" s="8"/>
      <c r="O262" s="8"/>
      <c r="P262" s="8"/>
      <c r="Q262" s="8"/>
    </row>
    <row r="263" spans="1:17" ht="15.75" customHeight="1" x14ac:dyDescent="0.2">
      <c r="A263" s="8"/>
      <c r="B263" s="8"/>
      <c r="C263" s="8"/>
      <c r="D263" s="8"/>
      <c r="E263" s="8"/>
      <c r="F263" s="8"/>
      <c r="G263" s="23"/>
      <c r="I263" s="22"/>
      <c r="J263" s="22"/>
      <c r="K263" s="8"/>
      <c r="L263" s="8"/>
      <c r="M263" s="8"/>
      <c r="N263" s="8"/>
      <c r="O263" s="8"/>
      <c r="P263" s="8"/>
      <c r="Q263" s="8"/>
    </row>
    <row r="264" spans="1:17" ht="15.75" customHeight="1" x14ac:dyDescent="0.2">
      <c r="A264" s="8"/>
      <c r="B264" s="8"/>
      <c r="C264" s="8"/>
      <c r="D264" s="8"/>
      <c r="E264" s="8"/>
      <c r="F264" s="8"/>
      <c r="G264" s="23"/>
      <c r="I264" s="22"/>
      <c r="J264" s="22"/>
      <c r="K264" s="8"/>
      <c r="L264" s="8"/>
      <c r="M264" s="8"/>
      <c r="N264" s="8"/>
      <c r="O264" s="8"/>
      <c r="P264" s="8"/>
      <c r="Q264" s="8"/>
    </row>
    <row r="265" spans="1:17" ht="15.75" customHeight="1" x14ac:dyDescent="0.2">
      <c r="A265" s="8"/>
      <c r="B265" s="8"/>
      <c r="C265" s="8"/>
      <c r="D265" s="8"/>
      <c r="E265" s="8"/>
      <c r="F265" s="8"/>
      <c r="G265" s="23"/>
      <c r="I265" s="22"/>
      <c r="J265" s="22"/>
      <c r="K265" s="8"/>
      <c r="L265" s="8"/>
      <c r="M265" s="8"/>
      <c r="N265" s="8"/>
      <c r="O265" s="8"/>
      <c r="P265" s="8"/>
      <c r="Q265" s="8"/>
    </row>
    <row r="266" spans="1:17" ht="15.75" customHeight="1" x14ac:dyDescent="0.2">
      <c r="A266" s="8"/>
      <c r="B266" s="8"/>
      <c r="C266" s="8"/>
      <c r="D266" s="8"/>
      <c r="E266" s="8"/>
      <c r="F266" s="8"/>
      <c r="G266" s="23"/>
      <c r="I266" s="22"/>
      <c r="J266" s="22"/>
      <c r="K266" s="8"/>
      <c r="L266" s="8"/>
      <c r="M266" s="8"/>
      <c r="N266" s="8"/>
      <c r="O266" s="8"/>
      <c r="P266" s="8"/>
      <c r="Q266" s="8"/>
    </row>
    <row r="267" spans="1:17" ht="15.75" customHeight="1" x14ac:dyDescent="0.2">
      <c r="A267" s="8"/>
      <c r="B267" s="8"/>
      <c r="C267" s="8"/>
      <c r="D267" s="8"/>
      <c r="E267" s="8"/>
      <c r="F267" s="8"/>
      <c r="G267" s="23"/>
      <c r="I267" s="22"/>
      <c r="J267" s="22"/>
      <c r="K267" s="8"/>
      <c r="L267" s="8"/>
      <c r="M267" s="8"/>
      <c r="N267" s="8"/>
      <c r="O267" s="8"/>
      <c r="P267" s="8"/>
      <c r="Q267" s="8"/>
    </row>
    <row r="268" spans="1:17" ht="15.75" customHeight="1" x14ac:dyDescent="0.2">
      <c r="A268" s="8"/>
      <c r="B268" s="8"/>
      <c r="C268" s="8"/>
      <c r="D268" s="8"/>
      <c r="E268" s="8"/>
      <c r="F268" s="8"/>
      <c r="G268" s="23"/>
      <c r="I268" s="22"/>
      <c r="J268" s="22"/>
      <c r="K268" s="8"/>
      <c r="L268" s="8"/>
      <c r="M268" s="8"/>
      <c r="N268" s="8"/>
      <c r="O268" s="8"/>
      <c r="P268" s="8"/>
      <c r="Q268" s="8"/>
    </row>
    <row r="269" spans="1:17" ht="15.75" customHeight="1" x14ac:dyDescent="0.2">
      <c r="A269" s="8"/>
      <c r="B269" s="8"/>
      <c r="C269" s="8"/>
      <c r="D269" s="8"/>
      <c r="E269" s="8"/>
      <c r="F269" s="8"/>
      <c r="G269" s="23"/>
      <c r="I269" s="22"/>
      <c r="J269" s="22"/>
      <c r="K269" s="8"/>
      <c r="L269" s="8"/>
      <c r="M269" s="8"/>
      <c r="N269" s="8"/>
      <c r="O269" s="8"/>
      <c r="P269" s="8"/>
      <c r="Q269" s="8"/>
    </row>
    <row r="270" spans="1:17" ht="15.75" customHeight="1" x14ac:dyDescent="0.2">
      <c r="A270" s="8"/>
      <c r="B270" s="8"/>
      <c r="C270" s="8"/>
      <c r="D270" s="8"/>
      <c r="E270" s="8"/>
      <c r="F270" s="8"/>
      <c r="G270" s="23"/>
      <c r="I270" s="22"/>
      <c r="J270" s="22"/>
      <c r="K270" s="8"/>
      <c r="L270" s="8"/>
      <c r="M270" s="8"/>
      <c r="N270" s="8"/>
      <c r="O270" s="8"/>
      <c r="P270" s="8"/>
      <c r="Q270" s="8"/>
    </row>
    <row r="271" spans="1:17" ht="15.75" customHeight="1" x14ac:dyDescent="0.2">
      <c r="A271" s="8"/>
      <c r="B271" s="8"/>
      <c r="C271" s="8"/>
      <c r="D271" s="8"/>
      <c r="E271" s="8"/>
      <c r="F271" s="8"/>
      <c r="G271" s="23"/>
      <c r="I271" s="22"/>
      <c r="J271" s="22"/>
      <c r="K271" s="8"/>
      <c r="L271" s="8"/>
      <c r="M271" s="8"/>
      <c r="N271" s="8"/>
      <c r="O271" s="8"/>
      <c r="P271" s="8"/>
      <c r="Q271" s="8"/>
    </row>
    <row r="272" spans="1:17" ht="15.75" customHeight="1" x14ac:dyDescent="0.2">
      <c r="A272" s="8"/>
      <c r="B272" s="8"/>
      <c r="C272" s="8"/>
      <c r="D272" s="8"/>
      <c r="E272" s="8"/>
      <c r="F272" s="8"/>
      <c r="G272" s="23"/>
      <c r="I272" s="22"/>
      <c r="J272" s="22"/>
      <c r="K272" s="8"/>
      <c r="L272" s="8"/>
      <c r="M272" s="8"/>
      <c r="N272" s="8"/>
      <c r="O272" s="8"/>
      <c r="P272" s="8"/>
      <c r="Q272" s="8"/>
    </row>
    <row r="273" spans="1:17" ht="15.75" customHeight="1" x14ac:dyDescent="0.2">
      <c r="A273" s="8"/>
      <c r="B273" s="8"/>
      <c r="C273" s="8"/>
      <c r="D273" s="8"/>
      <c r="E273" s="8"/>
      <c r="F273" s="8"/>
      <c r="G273" s="23"/>
      <c r="I273" s="22"/>
      <c r="J273" s="22"/>
      <c r="K273" s="8"/>
      <c r="L273" s="8"/>
      <c r="M273" s="8"/>
      <c r="N273" s="8"/>
      <c r="O273" s="8"/>
      <c r="P273" s="8"/>
      <c r="Q273" s="8"/>
    </row>
    <row r="274" spans="1:17" ht="15.75" customHeight="1" x14ac:dyDescent="0.2">
      <c r="A274" s="8"/>
      <c r="B274" s="8"/>
      <c r="C274" s="8"/>
      <c r="D274" s="8"/>
      <c r="E274" s="8"/>
      <c r="F274" s="8"/>
      <c r="G274" s="23"/>
      <c r="I274" s="22"/>
      <c r="J274" s="22"/>
      <c r="K274" s="8"/>
      <c r="L274" s="8"/>
      <c r="M274" s="8"/>
      <c r="N274" s="8"/>
      <c r="O274" s="8"/>
      <c r="P274" s="8"/>
      <c r="Q274" s="8"/>
    </row>
    <row r="275" spans="1:17" ht="15.75" customHeight="1" x14ac:dyDescent="0.2">
      <c r="A275" s="8"/>
      <c r="B275" s="8"/>
      <c r="C275" s="8"/>
      <c r="D275" s="8"/>
      <c r="E275" s="8"/>
      <c r="F275" s="8"/>
      <c r="G275" s="23"/>
      <c r="I275" s="22"/>
      <c r="J275" s="22"/>
      <c r="K275" s="8"/>
      <c r="L275" s="8"/>
      <c r="M275" s="8"/>
      <c r="N275" s="8"/>
      <c r="O275" s="8"/>
      <c r="P275" s="8"/>
      <c r="Q275" s="8"/>
    </row>
    <row r="276" spans="1:17" ht="15.75" customHeight="1" x14ac:dyDescent="0.2">
      <c r="A276" s="8"/>
      <c r="B276" s="8"/>
      <c r="C276" s="8"/>
      <c r="D276" s="8"/>
      <c r="E276" s="8"/>
      <c r="F276" s="8"/>
      <c r="G276" s="23"/>
      <c r="I276" s="22"/>
      <c r="J276" s="22"/>
      <c r="K276" s="8"/>
      <c r="L276" s="8"/>
      <c r="M276" s="8"/>
      <c r="N276" s="8"/>
      <c r="O276" s="8"/>
      <c r="P276" s="8"/>
      <c r="Q276" s="8"/>
    </row>
    <row r="277" spans="1:17" ht="15.75" customHeight="1" x14ac:dyDescent="0.2">
      <c r="A277" s="8"/>
      <c r="B277" s="8"/>
      <c r="C277" s="8"/>
      <c r="D277" s="8"/>
      <c r="E277" s="8"/>
      <c r="F277" s="8"/>
      <c r="G277" s="23"/>
      <c r="I277" s="22"/>
      <c r="J277" s="22"/>
      <c r="K277" s="8"/>
      <c r="L277" s="8"/>
      <c r="M277" s="8"/>
      <c r="N277" s="8"/>
      <c r="O277" s="8"/>
      <c r="P277" s="8"/>
      <c r="Q277" s="8"/>
    </row>
    <row r="278" spans="1:17" ht="15.75" customHeight="1" x14ac:dyDescent="0.2">
      <c r="A278" s="8"/>
      <c r="B278" s="8"/>
      <c r="C278" s="8"/>
      <c r="D278" s="8"/>
      <c r="E278" s="8"/>
      <c r="F278" s="8"/>
      <c r="G278" s="23"/>
      <c r="I278" s="22"/>
      <c r="J278" s="22"/>
      <c r="K278" s="8"/>
      <c r="L278" s="8"/>
      <c r="M278" s="8"/>
      <c r="N278" s="8"/>
      <c r="O278" s="8"/>
      <c r="P278" s="8"/>
      <c r="Q278" s="8"/>
    </row>
    <row r="279" spans="1:17" ht="15.75" customHeight="1" x14ac:dyDescent="0.2">
      <c r="A279" s="8"/>
      <c r="B279" s="8"/>
      <c r="C279" s="8"/>
      <c r="D279" s="8"/>
      <c r="E279" s="8"/>
      <c r="F279" s="8"/>
      <c r="G279" s="23"/>
      <c r="I279" s="22"/>
      <c r="J279" s="22"/>
      <c r="K279" s="8"/>
      <c r="L279" s="8"/>
      <c r="M279" s="8"/>
      <c r="N279" s="8"/>
      <c r="O279" s="8"/>
      <c r="P279" s="8"/>
      <c r="Q279" s="8"/>
    </row>
    <row r="280" spans="1:17" ht="15.75" customHeight="1" x14ac:dyDescent="0.2">
      <c r="A280" s="8"/>
      <c r="B280" s="8"/>
      <c r="C280" s="8"/>
      <c r="D280" s="8"/>
      <c r="E280" s="8"/>
      <c r="F280" s="8"/>
      <c r="G280" s="23"/>
      <c r="I280" s="22"/>
      <c r="J280" s="22"/>
      <c r="K280" s="8"/>
      <c r="L280" s="8"/>
      <c r="M280" s="8"/>
      <c r="N280" s="8"/>
      <c r="O280" s="8"/>
      <c r="P280" s="8"/>
      <c r="Q280" s="8"/>
    </row>
    <row r="281" spans="1:17" ht="15.75" customHeight="1" x14ac:dyDescent="0.2">
      <c r="A281" s="8"/>
      <c r="B281" s="8"/>
      <c r="C281" s="8"/>
      <c r="D281" s="8"/>
      <c r="E281" s="8"/>
      <c r="F281" s="8"/>
      <c r="G281" s="23"/>
      <c r="I281" s="22"/>
      <c r="J281" s="22"/>
      <c r="K281" s="8"/>
      <c r="L281" s="8"/>
      <c r="M281" s="8"/>
      <c r="N281" s="8"/>
      <c r="O281" s="8"/>
      <c r="P281" s="8"/>
      <c r="Q281" s="8"/>
    </row>
    <row r="282" spans="1:17" ht="15.75" customHeight="1" x14ac:dyDescent="0.2">
      <c r="A282" s="8"/>
      <c r="B282" s="8"/>
      <c r="C282" s="8"/>
      <c r="D282" s="8"/>
      <c r="E282" s="8"/>
      <c r="F282" s="8"/>
      <c r="G282" s="23"/>
      <c r="I282" s="22"/>
      <c r="J282" s="22"/>
      <c r="K282" s="8"/>
      <c r="L282" s="8"/>
      <c r="M282" s="8"/>
      <c r="N282" s="8"/>
      <c r="O282" s="8"/>
      <c r="P282" s="8"/>
      <c r="Q282" s="8"/>
    </row>
    <row r="283" spans="1:17" ht="15.75" customHeight="1" x14ac:dyDescent="0.2">
      <c r="A283" s="8"/>
      <c r="B283" s="8"/>
      <c r="C283" s="8"/>
      <c r="D283" s="8"/>
      <c r="E283" s="8"/>
      <c r="F283" s="8"/>
      <c r="G283" s="23"/>
      <c r="I283" s="22"/>
      <c r="J283" s="22"/>
      <c r="K283" s="8"/>
      <c r="L283" s="8"/>
      <c r="M283" s="8"/>
      <c r="N283" s="8"/>
      <c r="O283" s="8"/>
      <c r="P283" s="8"/>
      <c r="Q283" s="8"/>
    </row>
    <row r="284" spans="1:17" ht="15.75" customHeight="1" x14ac:dyDescent="0.2">
      <c r="A284" s="8"/>
      <c r="B284" s="8"/>
      <c r="C284" s="8"/>
      <c r="D284" s="8"/>
      <c r="E284" s="8"/>
      <c r="F284" s="8"/>
      <c r="G284" s="23"/>
      <c r="I284" s="22"/>
      <c r="J284" s="22"/>
      <c r="K284" s="8"/>
      <c r="L284" s="8"/>
      <c r="M284" s="8"/>
      <c r="N284" s="8"/>
      <c r="O284" s="8"/>
      <c r="P284" s="8"/>
      <c r="Q284" s="8"/>
    </row>
    <row r="285" spans="1:17" ht="15.75" customHeight="1" x14ac:dyDescent="0.2">
      <c r="A285" s="8"/>
      <c r="B285" s="8"/>
      <c r="C285" s="8"/>
      <c r="D285" s="8"/>
      <c r="E285" s="8"/>
      <c r="F285" s="8"/>
      <c r="G285" s="23"/>
      <c r="I285" s="22"/>
      <c r="J285" s="22"/>
      <c r="K285" s="8"/>
      <c r="L285" s="8"/>
      <c r="M285" s="8"/>
      <c r="N285" s="8"/>
      <c r="O285" s="8"/>
      <c r="P285" s="8"/>
      <c r="Q285" s="8"/>
    </row>
    <row r="286" spans="1:17" ht="15.75" customHeight="1" x14ac:dyDescent="0.2">
      <c r="A286" s="8"/>
      <c r="B286" s="8"/>
      <c r="C286" s="8"/>
      <c r="D286" s="8"/>
      <c r="E286" s="8"/>
      <c r="F286" s="8"/>
      <c r="G286" s="23"/>
      <c r="I286" s="22"/>
      <c r="J286" s="22"/>
      <c r="K286" s="8"/>
      <c r="L286" s="8"/>
      <c r="M286" s="8"/>
      <c r="N286" s="8"/>
      <c r="O286" s="8"/>
      <c r="P286" s="8"/>
      <c r="Q286" s="8"/>
    </row>
    <row r="287" spans="1:17" ht="15.75" customHeight="1" x14ac:dyDescent="0.2">
      <c r="A287" s="8"/>
      <c r="B287" s="8"/>
      <c r="C287" s="8"/>
      <c r="D287" s="8"/>
      <c r="E287" s="8"/>
      <c r="F287" s="8"/>
      <c r="G287" s="23"/>
      <c r="I287" s="22"/>
      <c r="J287" s="22"/>
      <c r="K287" s="8"/>
      <c r="L287" s="8"/>
      <c r="M287" s="8"/>
      <c r="N287" s="8"/>
      <c r="O287" s="8"/>
      <c r="P287" s="8"/>
      <c r="Q287" s="8"/>
    </row>
    <row r="288" spans="1:17" ht="15.75" customHeight="1" x14ac:dyDescent="0.2">
      <c r="A288" s="8"/>
      <c r="B288" s="8"/>
      <c r="C288" s="8"/>
      <c r="D288" s="8"/>
      <c r="E288" s="8"/>
      <c r="F288" s="8"/>
      <c r="G288" s="23"/>
      <c r="I288" s="22"/>
      <c r="J288" s="22"/>
      <c r="K288" s="8"/>
      <c r="L288" s="8"/>
      <c r="M288" s="8"/>
      <c r="N288" s="8"/>
      <c r="O288" s="8"/>
      <c r="P288" s="8"/>
      <c r="Q288" s="8"/>
    </row>
    <row r="289" spans="1:17" ht="15.75" customHeight="1" x14ac:dyDescent="0.2">
      <c r="A289" s="8"/>
      <c r="B289" s="8"/>
      <c r="C289" s="8"/>
      <c r="D289" s="8"/>
      <c r="E289" s="8"/>
      <c r="F289" s="8"/>
      <c r="G289" s="23"/>
      <c r="I289" s="22"/>
      <c r="J289" s="22"/>
      <c r="K289" s="8"/>
      <c r="L289" s="8"/>
      <c r="M289" s="8"/>
      <c r="N289" s="8"/>
      <c r="O289" s="8"/>
      <c r="P289" s="8"/>
      <c r="Q289" s="8"/>
    </row>
    <row r="290" spans="1:17" ht="15.75" customHeight="1" x14ac:dyDescent="0.2">
      <c r="A290" s="8"/>
      <c r="B290" s="8"/>
      <c r="C290" s="8"/>
      <c r="D290" s="8"/>
      <c r="E290" s="8"/>
      <c r="F290" s="8"/>
      <c r="G290" s="23"/>
      <c r="I290" s="22"/>
      <c r="J290" s="22"/>
      <c r="K290" s="8"/>
      <c r="L290" s="8"/>
      <c r="M290" s="8"/>
      <c r="N290" s="8"/>
      <c r="O290" s="8"/>
      <c r="P290" s="8"/>
      <c r="Q290" s="8"/>
    </row>
    <row r="291" spans="1:17" ht="15.75" customHeight="1" x14ac:dyDescent="0.2">
      <c r="A291" s="8"/>
      <c r="B291" s="8"/>
      <c r="C291" s="8"/>
      <c r="D291" s="8"/>
      <c r="E291" s="8"/>
      <c r="F291" s="8"/>
      <c r="G291" s="23"/>
      <c r="I291" s="22"/>
      <c r="J291" s="22"/>
      <c r="K291" s="8"/>
      <c r="L291" s="8"/>
      <c r="M291" s="8"/>
      <c r="N291" s="8"/>
      <c r="O291" s="8"/>
      <c r="P291" s="8"/>
      <c r="Q291" s="8"/>
    </row>
    <row r="292" spans="1:17" ht="15.75" customHeight="1" x14ac:dyDescent="0.2">
      <c r="A292" s="8"/>
      <c r="B292" s="8"/>
      <c r="C292" s="8"/>
      <c r="D292" s="8"/>
      <c r="E292" s="8"/>
      <c r="F292" s="8"/>
      <c r="G292" s="23"/>
      <c r="I292" s="22"/>
      <c r="J292" s="22"/>
      <c r="K292" s="8"/>
      <c r="L292" s="8"/>
      <c r="M292" s="8"/>
      <c r="N292" s="8"/>
      <c r="O292" s="8"/>
      <c r="P292" s="8"/>
      <c r="Q292" s="8"/>
    </row>
    <row r="293" spans="1:17" ht="15.75" customHeight="1" x14ac:dyDescent="0.2">
      <c r="A293" s="8"/>
      <c r="B293" s="8"/>
      <c r="C293" s="8"/>
      <c r="D293" s="8"/>
      <c r="E293" s="8"/>
      <c r="F293" s="8"/>
      <c r="G293" s="23"/>
      <c r="I293" s="22"/>
      <c r="J293" s="22"/>
      <c r="K293" s="8"/>
      <c r="L293" s="8"/>
      <c r="M293" s="8"/>
      <c r="N293" s="8"/>
      <c r="O293" s="8"/>
      <c r="P293" s="8"/>
      <c r="Q293" s="8"/>
    </row>
    <row r="294" spans="1:17" ht="15.75" customHeight="1" x14ac:dyDescent="0.2">
      <c r="A294" s="8"/>
      <c r="B294" s="8"/>
      <c r="C294" s="8"/>
      <c r="D294" s="8"/>
      <c r="E294" s="8"/>
      <c r="F294" s="8"/>
      <c r="G294" s="23"/>
      <c r="I294" s="22"/>
      <c r="J294" s="22"/>
      <c r="K294" s="8"/>
      <c r="L294" s="8"/>
      <c r="M294" s="8"/>
      <c r="N294" s="8"/>
      <c r="O294" s="8"/>
      <c r="P294" s="8"/>
      <c r="Q294" s="8"/>
    </row>
    <row r="295" spans="1:17" ht="15.75" customHeight="1" x14ac:dyDescent="0.2">
      <c r="A295" s="8"/>
      <c r="B295" s="8"/>
      <c r="C295" s="8"/>
      <c r="D295" s="8"/>
      <c r="E295" s="8"/>
      <c r="F295" s="8"/>
      <c r="G295" s="23"/>
      <c r="I295" s="22"/>
      <c r="J295" s="22"/>
      <c r="K295" s="8"/>
      <c r="L295" s="8"/>
      <c r="M295" s="8"/>
      <c r="N295" s="8"/>
      <c r="O295" s="8"/>
      <c r="P295" s="8"/>
      <c r="Q295" s="8"/>
    </row>
    <row r="296" spans="1:17" ht="15.75" customHeight="1" x14ac:dyDescent="0.2">
      <c r="A296" s="8"/>
      <c r="B296" s="8"/>
      <c r="C296" s="8"/>
      <c r="D296" s="8"/>
      <c r="E296" s="8"/>
      <c r="F296" s="8"/>
      <c r="G296" s="23"/>
      <c r="I296" s="22"/>
      <c r="J296" s="22"/>
      <c r="K296" s="8"/>
      <c r="L296" s="8"/>
      <c r="M296" s="8"/>
      <c r="N296" s="8"/>
      <c r="O296" s="8"/>
      <c r="P296" s="8"/>
      <c r="Q296" s="8"/>
    </row>
    <row r="297" spans="1:17" ht="15.75" customHeight="1" x14ac:dyDescent="0.2">
      <c r="A297" s="8"/>
      <c r="B297" s="8"/>
      <c r="C297" s="8"/>
      <c r="D297" s="8"/>
      <c r="E297" s="8"/>
      <c r="F297" s="8"/>
      <c r="G297" s="23"/>
      <c r="I297" s="22"/>
      <c r="J297" s="22"/>
      <c r="K297" s="8"/>
      <c r="L297" s="8"/>
      <c r="M297" s="8"/>
      <c r="N297" s="8"/>
      <c r="O297" s="8"/>
      <c r="P297" s="8"/>
      <c r="Q297" s="8"/>
    </row>
    <row r="298" spans="1:17" ht="15.75" customHeight="1" x14ac:dyDescent="0.2">
      <c r="A298" s="8"/>
      <c r="B298" s="8"/>
      <c r="C298" s="8"/>
      <c r="D298" s="8"/>
      <c r="E298" s="8"/>
      <c r="F298" s="8"/>
      <c r="G298" s="23"/>
      <c r="I298" s="22"/>
      <c r="J298" s="22"/>
      <c r="K298" s="8"/>
      <c r="L298" s="8"/>
      <c r="M298" s="8"/>
      <c r="N298" s="8"/>
      <c r="O298" s="8"/>
      <c r="P298" s="8"/>
      <c r="Q298" s="8"/>
    </row>
    <row r="299" spans="1:17" ht="15.75" customHeight="1" x14ac:dyDescent="0.2">
      <c r="A299" s="8"/>
      <c r="B299" s="8"/>
      <c r="C299" s="8"/>
      <c r="D299" s="8"/>
      <c r="E299" s="8"/>
      <c r="F299" s="8"/>
      <c r="G299" s="23"/>
      <c r="I299" s="22"/>
      <c r="J299" s="22"/>
      <c r="K299" s="8"/>
      <c r="L299" s="8"/>
      <c r="M299" s="8"/>
      <c r="N299" s="8"/>
      <c r="O299" s="8"/>
      <c r="P299" s="8"/>
      <c r="Q299" s="8"/>
    </row>
    <row r="300" spans="1:17" ht="15.75" customHeight="1" x14ac:dyDescent="0.2">
      <c r="A300" s="8"/>
      <c r="B300" s="8"/>
      <c r="C300" s="8"/>
      <c r="D300" s="8"/>
      <c r="E300" s="8"/>
      <c r="F300" s="8"/>
      <c r="G300" s="23"/>
      <c r="I300" s="22"/>
      <c r="J300" s="22"/>
      <c r="K300" s="8"/>
      <c r="L300" s="8"/>
      <c r="M300" s="8"/>
      <c r="N300" s="8"/>
      <c r="O300" s="8"/>
      <c r="P300" s="8"/>
      <c r="Q300" s="8"/>
    </row>
    <row r="301" spans="1:17" ht="15.75" customHeight="1" x14ac:dyDescent="0.2">
      <c r="A301" s="8"/>
      <c r="B301" s="8"/>
      <c r="C301" s="8"/>
      <c r="D301" s="8"/>
      <c r="E301" s="8"/>
      <c r="F301" s="8"/>
      <c r="G301" s="23"/>
      <c r="I301" s="22"/>
      <c r="J301" s="22"/>
      <c r="K301" s="8"/>
      <c r="L301" s="8"/>
      <c r="M301" s="8"/>
      <c r="N301" s="8"/>
      <c r="O301" s="8"/>
      <c r="P301" s="8"/>
      <c r="Q301" s="8"/>
    </row>
    <row r="302" spans="1:17" ht="15.75" customHeight="1" x14ac:dyDescent="0.2">
      <c r="A302" s="8"/>
      <c r="B302" s="8"/>
      <c r="C302" s="8"/>
      <c r="D302" s="8"/>
      <c r="E302" s="8"/>
      <c r="F302" s="8"/>
      <c r="G302" s="23"/>
      <c r="I302" s="22"/>
      <c r="J302" s="22"/>
      <c r="K302" s="8"/>
      <c r="L302" s="8"/>
      <c r="M302" s="8"/>
      <c r="N302" s="8"/>
      <c r="O302" s="8"/>
      <c r="P302" s="8"/>
      <c r="Q302" s="8"/>
    </row>
    <row r="303" spans="1:17" ht="15.75" customHeight="1" x14ac:dyDescent="0.2">
      <c r="A303" s="8"/>
      <c r="B303" s="8"/>
      <c r="C303" s="8"/>
      <c r="D303" s="8"/>
      <c r="E303" s="8"/>
      <c r="F303" s="8"/>
      <c r="G303" s="23"/>
      <c r="I303" s="22"/>
      <c r="J303" s="22"/>
      <c r="K303" s="8"/>
      <c r="L303" s="8"/>
      <c r="M303" s="8"/>
      <c r="N303" s="8"/>
      <c r="O303" s="8"/>
      <c r="P303" s="8"/>
      <c r="Q303" s="8"/>
    </row>
    <row r="304" spans="1:17" ht="15.75" customHeight="1" x14ac:dyDescent="0.2">
      <c r="A304" s="8"/>
      <c r="B304" s="8"/>
      <c r="C304" s="8"/>
      <c r="D304" s="8"/>
      <c r="E304" s="8"/>
      <c r="F304" s="8"/>
      <c r="G304" s="23"/>
      <c r="I304" s="22"/>
      <c r="J304" s="22"/>
      <c r="K304" s="8"/>
      <c r="L304" s="8"/>
      <c r="M304" s="8"/>
      <c r="N304" s="8"/>
      <c r="O304" s="8"/>
      <c r="P304" s="8"/>
      <c r="Q304" s="8"/>
    </row>
    <row r="305" spans="1:17" ht="15.75" customHeight="1" x14ac:dyDescent="0.2">
      <c r="A305" s="8"/>
      <c r="B305" s="8"/>
      <c r="C305" s="8"/>
      <c r="D305" s="8"/>
      <c r="E305" s="8"/>
      <c r="F305" s="8"/>
      <c r="G305" s="23"/>
      <c r="I305" s="22"/>
      <c r="J305" s="22"/>
      <c r="K305" s="8"/>
      <c r="L305" s="8"/>
      <c r="M305" s="8"/>
      <c r="N305" s="8"/>
      <c r="O305" s="8"/>
      <c r="P305" s="8"/>
      <c r="Q305" s="8"/>
    </row>
    <row r="306" spans="1:17" ht="15.75" customHeight="1" x14ac:dyDescent="0.2">
      <c r="A306" s="8"/>
      <c r="B306" s="8"/>
      <c r="C306" s="8"/>
      <c r="D306" s="8"/>
      <c r="E306" s="8"/>
      <c r="F306" s="8"/>
      <c r="G306" s="23"/>
      <c r="I306" s="22"/>
      <c r="J306" s="22"/>
      <c r="K306" s="8"/>
      <c r="L306" s="8"/>
      <c r="M306" s="8"/>
      <c r="N306" s="8"/>
      <c r="O306" s="8"/>
      <c r="P306" s="8"/>
      <c r="Q306" s="8"/>
    </row>
    <row r="307" spans="1:17" ht="15.75" customHeight="1" x14ac:dyDescent="0.2">
      <c r="A307" s="8"/>
      <c r="B307" s="8"/>
      <c r="C307" s="8"/>
      <c r="D307" s="8"/>
      <c r="E307" s="8"/>
      <c r="F307" s="8"/>
      <c r="G307" s="23"/>
      <c r="I307" s="22"/>
      <c r="J307" s="22"/>
      <c r="K307" s="8"/>
      <c r="L307" s="8"/>
      <c r="M307" s="8"/>
      <c r="N307" s="8"/>
      <c r="O307" s="8"/>
      <c r="P307" s="8"/>
      <c r="Q307" s="8"/>
    </row>
    <row r="308" spans="1:17" ht="15.75" customHeight="1" x14ac:dyDescent="0.2">
      <c r="A308" s="8"/>
      <c r="B308" s="8"/>
      <c r="C308" s="8"/>
      <c r="D308" s="8"/>
      <c r="E308" s="8"/>
      <c r="F308" s="8"/>
      <c r="G308" s="23"/>
      <c r="I308" s="22"/>
      <c r="J308" s="22"/>
      <c r="K308" s="8"/>
      <c r="L308" s="8"/>
      <c r="M308" s="8"/>
      <c r="N308" s="8"/>
      <c r="O308" s="8"/>
      <c r="P308" s="8"/>
      <c r="Q308" s="8"/>
    </row>
    <row r="309" spans="1:17" ht="15.75" customHeight="1" x14ac:dyDescent="0.2">
      <c r="A309" s="8"/>
      <c r="B309" s="8"/>
      <c r="C309" s="8"/>
      <c r="D309" s="8"/>
      <c r="E309" s="8"/>
      <c r="F309" s="8"/>
      <c r="G309" s="23"/>
      <c r="I309" s="22"/>
      <c r="J309" s="22"/>
      <c r="K309" s="8"/>
      <c r="L309" s="8"/>
      <c r="M309" s="8"/>
      <c r="N309" s="8"/>
      <c r="O309" s="8"/>
      <c r="P309" s="8"/>
      <c r="Q309" s="8"/>
    </row>
    <row r="310" spans="1:17" ht="15.75" customHeight="1" x14ac:dyDescent="0.2">
      <c r="A310" s="8"/>
      <c r="B310" s="8"/>
      <c r="C310" s="8"/>
      <c r="D310" s="8"/>
      <c r="E310" s="8"/>
      <c r="F310" s="8"/>
      <c r="G310" s="23"/>
      <c r="I310" s="22"/>
      <c r="J310" s="22"/>
      <c r="K310" s="8"/>
      <c r="L310" s="8"/>
      <c r="M310" s="8"/>
      <c r="N310" s="8"/>
      <c r="O310" s="8"/>
      <c r="P310" s="8"/>
      <c r="Q310" s="8"/>
    </row>
    <row r="311" spans="1:17" ht="15.75" customHeight="1" x14ac:dyDescent="0.2">
      <c r="A311" s="8"/>
      <c r="B311" s="8"/>
      <c r="C311" s="8"/>
      <c r="D311" s="8"/>
      <c r="E311" s="8"/>
      <c r="F311" s="8"/>
      <c r="G311" s="23"/>
      <c r="I311" s="22"/>
      <c r="J311" s="22"/>
      <c r="K311" s="8"/>
      <c r="L311" s="8"/>
      <c r="M311" s="8"/>
      <c r="N311" s="8"/>
      <c r="O311" s="8"/>
      <c r="P311" s="8"/>
      <c r="Q311" s="8"/>
    </row>
    <row r="312" spans="1:17" ht="15.75" customHeight="1" x14ac:dyDescent="0.2">
      <c r="A312" s="8"/>
      <c r="B312" s="8"/>
      <c r="C312" s="8"/>
      <c r="D312" s="8"/>
      <c r="E312" s="8"/>
      <c r="F312" s="8"/>
      <c r="G312" s="23"/>
      <c r="I312" s="22"/>
      <c r="J312" s="22"/>
      <c r="K312" s="8"/>
      <c r="L312" s="8"/>
      <c r="M312" s="8"/>
      <c r="N312" s="8"/>
      <c r="O312" s="8"/>
      <c r="P312" s="8"/>
      <c r="Q312" s="8"/>
    </row>
    <row r="313" spans="1:17" ht="15.75" customHeight="1" x14ac:dyDescent="0.2">
      <c r="A313" s="8"/>
      <c r="B313" s="8"/>
      <c r="C313" s="8"/>
      <c r="D313" s="8"/>
      <c r="E313" s="8"/>
      <c r="F313" s="8"/>
      <c r="G313" s="23"/>
      <c r="I313" s="22"/>
      <c r="J313" s="22"/>
      <c r="K313" s="8"/>
      <c r="L313" s="8"/>
      <c r="M313" s="8"/>
      <c r="N313" s="8"/>
      <c r="O313" s="8"/>
      <c r="P313" s="8"/>
      <c r="Q313" s="8"/>
    </row>
    <row r="314" spans="1:17" ht="15.75" customHeight="1" x14ac:dyDescent="0.2">
      <c r="A314" s="8"/>
      <c r="B314" s="8"/>
      <c r="C314" s="8"/>
      <c r="D314" s="8"/>
      <c r="E314" s="8"/>
      <c r="F314" s="8"/>
      <c r="G314" s="23"/>
      <c r="I314" s="22"/>
      <c r="J314" s="22"/>
      <c r="K314" s="8"/>
      <c r="L314" s="8"/>
      <c r="M314" s="8"/>
      <c r="N314" s="8"/>
      <c r="O314" s="8"/>
      <c r="P314" s="8"/>
      <c r="Q314" s="8"/>
    </row>
    <row r="315" spans="1:17" ht="15.75" customHeight="1" x14ac:dyDescent="0.2">
      <c r="A315" s="8"/>
      <c r="B315" s="8"/>
      <c r="C315" s="8"/>
      <c r="D315" s="8"/>
      <c r="E315" s="8"/>
      <c r="F315" s="8"/>
      <c r="G315" s="23"/>
      <c r="I315" s="22"/>
      <c r="J315" s="22"/>
      <c r="K315" s="8"/>
      <c r="L315" s="8"/>
      <c r="M315" s="8"/>
      <c r="N315" s="8"/>
      <c r="O315" s="8"/>
      <c r="P315" s="8"/>
      <c r="Q315" s="8"/>
    </row>
    <row r="316" spans="1:17" ht="15.75" customHeight="1" x14ac:dyDescent="0.2">
      <c r="A316" s="8"/>
      <c r="B316" s="8"/>
      <c r="C316" s="8"/>
      <c r="D316" s="8"/>
      <c r="E316" s="8"/>
      <c r="F316" s="8"/>
      <c r="G316" s="23"/>
      <c r="I316" s="22"/>
      <c r="J316" s="22"/>
      <c r="K316" s="8"/>
      <c r="L316" s="8"/>
      <c r="M316" s="8"/>
      <c r="N316" s="8"/>
      <c r="O316" s="8"/>
      <c r="P316" s="8"/>
      <c r="Q316" s="8"/>
    </row>
    <row r="317" spans="1:17" ht="15.75" customHeight="1" x14ac:dyDescent="0.2">
      <c r="A317" s="8"/>
      <c r="B317" s="8"/>
      <c r="C317" s="8"/>
      <c r="D317" s="8"/>
      <c r="E317" s="8"/>
      <c r="F317" s="8"/>
      <c r="G317" s="23"/>
      <c r="I317" s="22"/>
      <c r="J317" s="22"/>
      <c r="K317" s="8"/>
      <c r="L317" s="8"/>
      <c r="M317" s="8"/>
      <c r="N317" s="8"/>
      <c r="O317" s="8"/>
      <c r="P317" s="8"/>
      <c r="Q317" s="8"/>
    </row>
    <row r="318" spans="1:17" ht="15.75" customHeight="1" x14ac:dyDescent="0.2">
      <c r="A318" s="8"/>
      <c r="B318" s="8"/>
      <c r="C318" s="8"/>
      <c r="D318" s="8"/>
      <c r="E318" s="8"/>
      <c r="F318" s="8"/>
      <c r="G318" s="23"/>
      <c r="I318" s="22"/>
      <c r="J318" s="22"/>
      <c r="K318" s="8"/>
      <c r="L318" s="8"/>
      <c r="M318" s="8"/>
      <c r="N318" s="8"/>
      <c r="O318" s="8"/>
      <c r="P318" s="8"/>
      <c r="Q318" s="8"/>
    </row>
    <row r="319" spans="1:17" ht="15.75" customHeight="1" x14ac:dyDescent="0.2">
      <c r="A319" s="8"/>
      <c r="B319" s="8"/>
      <c r="C319" s="8"/>
      <c r="D319" s="8"/>
      <c r="E319" s="8"/>
      <c r="F319" s="8"/>
      <c r="G319" s="23"/>
      <c r="I319" s="22"/>
      <c r="J319" s="22"/>
      <c r="K319" s="8"/>
      <c r="L319" s="8"/>
      <c r="M319" s="8"/>
      <c r="N319" s="8"/>
      <c r="O319" s="8"/>
      <c r="P319" s="8"/>
      <c r="Q319" s="8"/>
    </row>
    <row r="320" spans="1:17" ht="15.75" customHeight="1" x14ac:dyDescent="0.2">
      <c r="A320" s="8"/>
      <c r="B320" s="8"/>
      <c r="C320" s="8"/>
      <c r="D320" s="8"/>
      <c r="E320" s="8"/>
      <c r="F320" s="8"/>
      <c r="G320" s="23"/>
      <c r="I320" s="22"/>
      <c r="J320" s="22"/>
      <c r="K320" s="8"/>
      <c r="L320" s="8"/>
      <c r="M320" s="8"/>
      <c r="N320" s="8"/>
      <c r="O320" s="8"/>
      <c r="P320" s="8"/>
      <c r="Q320" s="8"/>
    </row>
    <row r="321" spans="1:17" ht="15.75" customHeight="1" x14ac:dyDescent="0.2">
      <c r="A321" s="8"/>
      <c r="B321" s="8"/>
      <c r="C321" s="8"/>
      <c r="D321" s="8"/>
      <c r="E321" s="8"/>
      <c r="F321" s="8"/>
      <c r="G321" s="23"/>
      <c r="I321" s="22"/>
      <c r="J321" s="22"/>
      <c r="K321" s="8"/>
      <c r="L321" s="8"/>
      <c r="M321" s="8"/>
      <c r="N321" s="8"/>
      <c r="O321" s="8"/>
      <c r="P321" s="8"/>
      <c r="Q321" s="8"/>
    </row>
    <row r="322" spans="1:17" ht="15.75" customHeight="1" x14ac:dyDescent="0.2">
      <c r="A322" s="8"/>
      <c r="B322" s="8"/>
      <c r="C322" s="8"/>
      <c r="D322" s="8"/>
      <c r="E322" s="8"/>
      <c r="F322" s="8"/>
      <c r="G322" s="23"/>
      <c r="I322" s="22"/>
      <c r="J322" s="22"/>
      <c r="K322" s="8"/>
      <c r="L322" s="8"/>
      <c r="M322" s="8"/>
      <c r="N322" s="8"/>
      <c r="O322" s="8"/>
      <c r="P322" s="8"/>
      <c r="Q322" s="8"/>
    </row>
    <row r="323" spans="1:17" ht="15.75" customHeight="1" x14ac:dyDescent="0.2">
      <c r="A323" s="8"/>
      <c r="B323" s="8"/>
      <c r="C323" s="8"/>
      <c r="D323" s="8"/>
      <c r="E323" s="8"/>
      <c r="F323" s="8"/>
      <c r="G323" s="23"/>
      <c r="I323" s="22"/>
      <c r="J323" s="22"/>
      <c r="K323" s="8"/>
      <c r="L323" s="8"/>
      <c r="M323" s="8"/>
      <c r="N323" s="8"/>
      <c r="O323" s="8"/>
      <c r="P323" s="8"/>
      <c r="Q323" s="8"/>
    </row>
    <row r="324" spans="1:17" ht="15.75" customHeight="1" x14ac:dyDescent="0.2">
      <c r="A324" s="8"/>
      <c r="B324" s="8"/>
      <c r="C324" s="8"/>
      <c r="D324" s="8"/>
      <c r="E324" s="8"/>
      <c r="F324" s="8"/>
      <c r="G324" s="23"/>
      <c r="I324" s="22"/>
      <c r="J324" s="22"/>
      <c r="K324" s="8"/>
      <c r="L324" s="8"/>
      <c r="M324" s="8"/>
      <c r="N324" s="8"/>
      <c r="O324" s="8"/>
      <c r="P324" s="8"/>
      <c r="Q324" s="8"/>
    </row>
    <row r="325" spans="1:17" ht="15.75" customHeight="1" x14ac:dyDescent="0.2">
      <c r="A325" s="8"/>
      <c r="B325" s="8"/>
      <c r="C325" s="8"/>
      <c r="D325" s="8"/>
      <c r="E325" s="8"/>
      <c r="F325" s="8"/>
      <c r="G325" s="23"/>
      <c r="I325" s="22"/>
      <c r="J325" s="22"/>
      <c r="K325" s="8"/>
      <c r="L325" s="8"/>
      <c r="M325" s="8"/>
      <c r="N325" s="8"/>
      <c r="O325" s="8"/>
      <c r="P325" s="8"/>
      <c r="Q325" s="8"/>
    </row>
    <row r="326" spans="1:17" ht="15.75" customHeight="1" x14ac:dyDescent="0.2">
      <c r="A326" s="8"/>
      <c r="B326" s="8"/>
      <c r="C326" s="8"/>
      <c r="D326" s="8"/>
      <c r="E326" s="8"/>
      <c r="F326" s="8"/>
      <c r="G326" s="23"/>
      <c r="I326" s="22"/>
      <c r="J326" s="22"/>
      <c r="K326" s="8"/>
      <c r="L326" s="8"/>
      <c r="M326" s="8"/>
      <c r="N326" s="8"/>
      <c r="O326" s="8"/>
      <c r="P326" s="8"/>
      <c r="Q326" s="8"/>
    </row>
    <row r="327" spans="1:17" ht="15.75" customHeight="1" x14ac:dyDescent="0.2">
      <c r="A327" s="8"/>
      <c r="B327" s="8"/>
      <c r="C327" s="8"/>
      <c r="D327" s="8"/>
      <c r="E327" s="8"/>
      <c r="F327" s="8"/>
      <c r="G327" s="23"/>
      <c r="I327" s="22"/>
      <c r="J327" s="22"/>
      <c r="K327" s="8"/>
      <c r="L327" s="8"/>
      <c r="M327" s="8"/>
      <c r="N327" s="8"/>
      <c r="O327" s="8"/>
      <c r="P327" s="8"/>
      <c r="Q327" s="8"/>
    </row>
    <row r="328" spans="1:17" ht="15.75" customHeight="1" x14ac:dyDescent="0.2">
      <c r="A328" s="8"/>
      <c r="B328" s="8"/>
      <c r="C328" s="8"/>
      <c r="D328" s="8"/>
      <c r="E328" s="8"/>
      <c r="F328" s="8"/>
      <c r="G328" s="23"/>
      <c r="I328" s="22"/>
      <c r="J328" s="22"/>
      <c r="K328" s="8"/>
      <c r="L328" s="8"/>
      <c r="M328" s="8"/>
      <c r="N328" s="8"/>
      <c r="O328" s="8"/>
      <c r="P328" s="8"/>
      <c r="Q328" s="8"/>
    </row>
    <row r="329" spans="1:17" ht="15.75" customHeight="1" x14ac:dyDescent="0.2">
      <c r="A329" s="8"/>
      <c r="B329" s="8"/>
      <c r="C329" s="8"/>
      <c r="D329" s="8"/>
      <c r="E329" s="8"/>
      <c r="F329" s="8"/>
      <c r="G329" s="23"/>
      <c r="I329" s="22"/>
      <c r="J329" s="22"/>
      <c r="K329" s="8"/>
      <c r="L329" s="8"/>
      <c r="M329" s="8"/>
      <c r="N329" s="8"/>
      <c r="O329" s="8"/>
      <c r="P329" s="8"/>
      <c r="Q329" s="8"/>
    </row>
    <row r="330" spans="1:17" ht="15.75" customHeight="1" x14ac:dyDescent="0.2">
      <c r="A330" s="8"/>
      <c r="B330" s="8"/>
      <c r="C330" s="8"/>
      <c r="D330" s="8"/>
      <c r="E330" s="8"/>
      <c r="F330" s="8"/>
      <c r="G330" s="23"/>
      <c r="I330" s="22"/>
      <c r="J330" s="22"/>
      <c r="K330" s="8"/>
      <c r="L330" s="8"/>
      <c r="M330" s="8"/>
      <c r="N330" s="8"/>
      <c r="O330" s="8"/>
      <c r="P330" s="8"/>
      <c r="Q330" s="8"/>
    </row>
    <row r="331" spans="1:17" ht="15.75" customHeight="1" x14ac:dyDescent="0.2">
      <c r="A331" s="8"/>
      <c r="B331" s="8"/>
      <c r="C331" s="8"/>
      <c r="D331" s="8"/>
      <c r="E331" s="8"/>
      <c r="F331" s="8"/>
      <c r="G331" s="23"/>
      <c r="I331" s="22"/>
      <c r="J331" s="22"/>
      <c r="K331" s="8"/>
      <c r="L331" s="8"/>
      <c r="M331" s="8"/>
      <c r="N331" s="8"/>
      <c r="O331" s="8"/>
      <c r="P331" s="8"/>
      <c r="Q331" s="8"/>
    </row>
    <row r="332" spans="1:17" ht="15.75" customHeight="1" x14ac:dyDescent="0.2">
      <c r="A332" s="8"/>
      <c r="B332" s="8"/>
      <c r="C332" s="8"/>
      <c r="D332" s="8"/>
      <c r="E332" s="8"/>
      <c r="F332" s="8"/>
      <c r="G332" s="23"/>
      <c r="I332" s="22"/>
      <c r="J332" s="22"/>
      <c r="K332" s="8"/>
      <c r="L332" s="8"/>
      <c r="M332" s="8"/>
      <c r="N332" s="8"/>
      <c r="O332" s="8"/>
      <c r="P332" s="8"/>
      <c r="Q332" s="8"/>
    </row>
    <row r="333" spans="1:17" ht="15.75" customHeight="1" x14ac:dyDescent="0.2">
      <c r="A333" s="8"/>
      <c r="B333" s="8"/>
      <c r="C333" s="8"/>
      <c r="D333" s="8"/>
      <c r="E333" s="8"/>
      <c r="F333" s="8"/>
      <c r="G333" s="23"/>
      <c r="I333" s="22"/>
      <c r="J333" s="22"/>
      <c r="K333" s="8"/>
      <c r="L333" s="8"/>
      <c r="M333" s="8"/>
      <c r="N333" s="8"/>
      <c r="O333" s="8"/>
      <c r="P333" s="8"/>
      <c r="Q333" s="8"/>
    </row>
    <row r="334" spans="1:17" ht="15.75" customHeight="1" x14ac:dyDescent="0.2">
      <c r="A334" s="8"/>
      <c r="B334" s="8"/>
      <c r="C334" s="8"/>
      <c r="D334" s="8"/>
      <c r="E334" s="8"/>
      <c r="F334" s="8"/>
      <c r="G334" s="23"/>
      <c r="I334" s="22"/>
      <c r="J334" s="22"/>
      <c r="K334" s="8"/>
      <c r="L334" s="8"/>
      <c r="M334" s="8"/>
      <c r="N334" s="8"/>
      <c r="O334" s="8"/>
      <c r="P334" s="8"/>
      <c r="Q334" s="8"/>
    </row>
    <row r="335" spans="1:17" ht="15.75" customHeight="1" x14ac:dyDescent="0.2">
      <c r="A335" s="8"/>
      <c r="B335" s="8"/>
      <c r="C335" s="8"/>
      <c r="D335" s="8"/>
      <c r="E335" s="8"/>
      <c r="F335" s="8"/>
      <c r="G335" s="23"/>
      <c r="I335" s="22"/>
      <c r="J335" s="22"/>
      <c r="K335" s="8"/>
      <c r="L335" s="8"/>
      <c r="M335" s="8"/>
      <c r="N335" s="8"/>
      <c r="O335" s="8"/>
      <c r="P335" s="8"/>
      <c r="Q335" s="8"/>
    </row>
    <row r="336" spans="1:17" ht="15.75" customHeight="1" x14ac:dyDescent="0.2">
      <c r="A336" s="8"/>
      <c r="B336" s="8"/>
      <c r="C336" s="8"/>
      <c r="D336" s="8"/>
      <c r="E336" s="8"/>
      <c r="F336" s="8"/>
      <c r="G336" s="23"/>
      <c r="I336" s="22"/>
      <c r="J336" s="22"/>
      <c r="K336" s="8"/>
      <c r="L336" s="8"/>
      <c r="M336" s="8"/>
      <c r="N336" s="8"/>
      <c r="O336" s="8"/>
      <c r="P336" s="8"/>
      <c r="Q336" s="8"/>
    </row>
    <row r="337" spans="1:17" ht="15.75" customHeight="1" x14ac:dyDescent="0.2">
      <c r="A337" s="8"/>
      <c r="B337" s="8"/>
      <c r="C337" s="8"/>
      <c r="D337" s="8"/>
      <c r="E337" s="8"/>
      <c r="F337" s="8"/>
      <c r="G337" s="23"/>
      <c r="I337" s="22"/>
      <c r="J337" s="22"/>
      <c r="K337" s="8"/>
      <c r="L337" s="8"/>
      <c r="M337" s="8"/>
      <c r="N337" s="8"/>
      <c r="O337" s="8"/>
      <c r="P337" s="8"/>
      <c r="Q337" s="8"/>
    </row>
    <row r="338" spans="1:17" ht="15.75" customHeight="1" x14ac:dyDescent="0.2">
      <c r="A338" s="8"/>
      <c r="B338" s="8"/>
      <c r="C338" s="8"/>
      <c r="D338" s="8"/>
      <c r="E338" s="8"/>
      <c r="F338" s="8"/>
      <c r="G338" s="23"/>
      <c r="I338" s="22"/>
      <c r="J338" s="22"/>
      <c r="K338" s="8"/>
      <c r="L338" s="8"/>
      <c r="M338" s="8"/>
      <c r="N338" s="8"/>
      <c r="O338" s="8"/>
      <c r="P338" s="8"/>
      <c r="Q338" s="8"/>
    </row>
    <row r="339" spans="1:17" ht="15.75" customHeight="1" x14ac:dyDescent="0.2">
      <c r="A339" s="8"/>
      <c r="B339" s="8"/>
      <c r="C339" s="8"/>
      <c r="D339" s="8"/>
      <c r="E339" s="8"/>
      <c r="F339" s="8"/>
      <c r="G339" s="23"/>
      <c r="I339" s="22"/>
      <c r="J339" s="22"/>
      <c r="K339" s="8"/>
      <c r="L339" s="8"/>
      <c r="M339" s="8"/>
      <c r="N339" s="8"/>
      <c r="O339" s="8"/>
      <c r="P339" s="8"/>
      <c r="Q339" s="8"/>
    </row>
    <row r="340" spans="1:17" ht="15.75" customHeight="1" x14ac:dyDescent="0.2">
      <c r="A340" s="8"/>
      <c r="B340" s="8"/>
      <c r="C340" s="8"/>
      <c r="D340" s="8"/>
      <c r="E340" s="8"/>
      <c r="F340" s="8"/>
      <c r="G340" s="23"/>
      <c r="I340" s="22"/>
      <c r="J340" s="22"/>
      <c r="K340" s="8"/>
      <c r="L340" s="8"/>
      <c r="M340" s="8"/>
      <c r="N340" s="8"/>
      <c r="O340" s="8"/>
      <c r="P340" s="8"/>
      <c r="Q340" s="8"/>
    </row>
    <row r="341" spans="1:17" ht="15.75" customHeight="1" x14ac:dyDescent="0.2">
      <c r="A341" s="8"/>
      <c r="B341" s="8"/>
      <c r="C341" s="8"/>
      <c r="D341" s="8"/>
      <c r="E341" s="8"/>
      <c r="F341" s="8"/>
      <c r="G341" s="23"/>
      <c r="I341" s="22"/>
      <c r="J341" s="22"/>
      <c r="K341" s="8"/>
      <c r="L341" s="8"/>
      <c r="M341" s="8"/>
      <c r="N341" s="8"/>
      <c r="O341" s="8"/>
      <c r="P341" s="8"/>
      <c r="Q341" s="8"/>
    </row>
    <row r="342" spans="1:17" ht="15.75" customHeight="1" x14ac:dyDescent="0.2">
      <c r="A342" s="8"/>
      <c r="B342" s="8"/>
      <c r="C342" s="8"/>
      <c r="D342" s="8"/>
      <c r="E342" s="8"/>
      <c r="F342" s="8"/>
      <c r="G342" s="23"/>
      <c r="I342" s="22"/>
      <c r="J342" s="22"/>
      <c r="K342" s="8"/>
      <c r="L342" s="8"/>
      <c r="M342" s="8"/>
      <c r="N342" s="8"/>
      <c r="O342" s="8"/>
      <c r="P342" s="8"/>
      <c r="Q342" s="8"/>
    </row>
    <row r="343" spans="1:17" ht="15.75" customHeight="1" x14ac:dyDescent="0.2">
      <c r="A343" s="8"/>
      <c r="B343" s="8"/>
      <c r="C343" s="8"/>
      <c r="D343" s="8"/>
      <c r="E343" s="8"/>
      <c r="F343" s="8"/>
      <c r="G343" s="23"/>
      <c r="I343" s="22"/>
      <c r="J343" s="22"/>
      <c r="K343" s="8"/>
      <c r="L343" s="8"/>
      <c r="M343" s="8"/>
      <c r="N343" s="8"/>
      <c r="O343" s="8"/>
      <c r="P343" s="8"/>
      <c r="Q343" s="8"/>
    </row>
    <row r="344" spans="1:17" ht="15.75" customHeight="1" x14ac:dyDescent="0.2">
      <c r="A344" s="8"/>
      <c r="B344" s="8"/>
      <c r="C344" s="8"/>
      <c r="D344" s="8"/>
      <c r="E344" s="8"/>
      <c r="F344" s="8"/>
      <c r="G344" s="23"/>
      <c r="I344" s="22"/>
      <c r="J344" s="22"/>
      <c r="K344" s="8"/>
      <c r="L344" s="8"/>
      <c r="M344" s="8"/>
      <c r="N344" s="8"/>
      <c r="O344" s="8"/>
      <c r="P344" s="8"/>
      <c r="Q344" s="8"/>
    </row>
    <row r="345" spans="1:17" ht="15.75" customHeight="1" x14ac:dyDescent="0.2">
      <c r="A345" s="8"/>
      <c r="B345" s="8"/>
      <c r="C345" s="8"/>
      <c r="D345" s="8"/>
      <c r="E345" s="8"/>
      <c r="F345" s="8"/>
      <c r="G345" s="23"/>
      <c r="I345" s="22"/>
      <c r="J345" s="22"/>
      <c r="K345" s="8"/>
      <c r="L345" s="8"/>
      <c r="M345" s="8"/>
      <c r="N345" s="8"/>
      <c r="O345" s="8"/>
      <c r="P345" s="8"/>
      <c r="Q345" s="8"/>
    </row>
    <row r="346" spans="1:17" ht="15.75" customHeight="1" x14ac:dyDescent="0.2">
      <c r="A346" s="8"/>
      <c r="B346" s="8"/>
      <c r="C346" s="8"/>
      <c r="D346" s="8"/>
      <c r="E346" s="8"/>
      <c r="F346" s="8"/>
      <c r="G346" s="23"/>
      <c r="I346" s="22"/>
      <c r="J346" s="22"/>
      <c r="K346" s="8"/>
      <c r="L346" s="8"/>
      <c r="M346" s="8"/>
      <c r="N346" s="8"/>
      <c r="O346" s="8"/>
      <c r="P346" s="8"/>
      <c r="Q346" s="8"/>
    </row>
    <row r="347" spans="1:17" ht="15.75" customHeight="1" x14ac:dyDescent="0.2">
      <c r="A347" s="8"/>
      <c r="B347" s="8"/>
      <c r="C347" s="8"/>
      <c r="D347" s="8"/>
      <c r="E347" s="8"/>
      <c r="F347" s="8"/>
      <c r="G347" s="23"/>
      <c r="I347" s="22"/>
      <c r="J347" s="22"/>
      <c r="K347" s="8"/>
      <c r="L347" s="8"/>
      <c r="M347" s="8"/>
      <c r="N347" s="8"/>
      <c r="O347" s="8"/>
      <c r="P347" s="8"/>
      <c r="Q347" s="8"/>
    </row>
    <row r="348" spans="1:17" ht="15.75" customHeight="1" x14ac:dyDescent="0.2">
      <c r="A348" s="8"/>
      <c r="B348" s="8"/>
      <c r="C348" s="8"/>
      <c r="D348" s="8"/>
      <c r="E348" s="8"/>
      <c r="F348" s="8"/>
      <c r="G348" s="23"/>
      <c r="I348" s="22"/>
      <c r="J348" s="22"/>
      <c r="K348" s="8"/>
      <c r="L348" s="8"/>
      <c r="M348" s="8"/>
      <c r="N348" s="8"/>
      <c r="O348" s="8"/>
      <c r="P348" s="8"/>
      <c r="Q348" s="8"/>
    </row>
    <row r="349" spans="1:17" ht="15.75" customHeight="1" x14ac:dyDescent="0.2">
      <c r="A349" s="8"/>
      <c r="B349" s="8"/>
      <c r="C349" s="8"/>
      <c r="D349" s="8"/>
      <c r="E349" s="8"/>
      <c r="F349" s="8"/>
      <c r="G349" s="23"/>
      <c r="I349" s="22"/>
      <c r="J349" s="22"/>
      <c r="K349" s="8"/>
      <c r="L349" s="8"/>
      <c r="M349" s="8"/>
      <c r="N349" s="8"/>
      <c r="O349" s="8"/>
      <c r="P349" s="8"/>
      <c r="Q349" s="8"/>
    </row>
    <row r="350" spans="1:17" ht="15.75" customHeight="1" x14ac:dyDescent="0.2">
      <c r="A350" s="8"/>
      <c r="B350" s="8"/>
      <c r="C350" s="8"/>
      <c r="D350" s="8"/>
      <c r="E350" s="8"/>
      <c r="F350" s="8"/>
      <c r="G350" s="23"/>
      <c r="I350" s="22"/>
      <c r="J350" s="22"/>
      <c r="K350" s="8"/>
      <c r="L350" s="8"/>
      <c r="M350" s="8"/>
      <c r="N350" s="8"/>
      <c r="O350" s="8"/>
      <c r="P350" s="8"/>
      <c r="Q350" s="8"/>
    </row>
    <row r="351" spans="1:17" ht="15.75" customHeight="1" x14ac:dyDescent="0.2">
      <c r="A351" s="8"/>
      <c r="B351" s="8"/>
      <c r="C351" s="8"/>
      <c r="D351" s="8"/>
      <c r="E351" s="8"/>
      <c r="F351" s="8"/>
      <c r="G351" s="23"/>
      <c r="I351" s="22"/>
      <c r="J351" s="22"/>
      <c r="K351" s="8"/>
      <c r="L351" s="8"/>
      <c r="M351" s="8"/>
      <c r="N351" s="8"/>
      <c r="O351" s="8"/>
      <c r="P351" s="8"/>
      <c r="Q351" s="8"/>
    </row>
    <row r="352" spans="1:17" ht="15.75" customHeight="1" x14ac:dyDescent="0.2">
      <c r="A352" s="8"/>
      <c r="B352" s="8"/>
      <c r="C352" s="8"/>
      <c r="D352" s="8"/>
      <c r="E352" s="8"/>
      <c r="F352" s="8"/>
      <c r="G352" s="23"/>
      <c r="I352" s="22"/>
      <c r="J352" s="22"/>
      <c r="K352" s="8"/>
      <c r="L352" s="8"/>
      <c r="M352" s="8"/>
      <c r="N352" s="8"/>
      <c r="O352" s="8"/>
      <c r="P352" s="8"/>
      <c r="Q352" s="8"/>
    </row>
    <row r="353" spans="1:17" ht="15.75" customHeight="1" x14ac:dyDescent="0.2">
      <c r="A353" s="8"/>
      <c r="B353" s="8"/>
      <c r="C353" s="8"/>
      <c r="D353" s="8"/>
      <c r="E353" s="8"/>
      <c r="F353" s="8"/>
      <c r="G353" s="23"/>
      <c r="I353" s="22"/>
      <c r="J353" s="22"/>
      <c r="K353" s="8"/>
      <c r="L353" s="8"/>
      <c r="M353" s="8"/>
      <c r="N353" s="8"/>
      <c r="O353" s="8"/>
      <c r="P353" s="8"/>
      <c r="Q353" s="8"/>
    </row>
    <row r="354" spans="1:17" ht="15.75" customHeight="1" x14ac:dyDescent="0.2">
      <c r="A354" s="8"/>
      <c r="B354" s="8"/>
      <c r="C354" s="8"/>
      <c r="D354" s="8"/>
      <c r="E354" s="8"/>
      <c r="F354" s="8"/>
      <c r="G354" s="23"/>
      <c r="I354" s="22"/>
      <c r="J354" s="22"/>
      <c r="K354" s="8"/>
      <c r="L354" s="8"/>
      <c r="M354" s="8"/>
      <c r="N354" s="8"/>
      <c r="O354" s="8"/>
      <c r="P354" s="8"/>
      <c r="Q354" s="8"/>
    </row>
    <row r="355" spans="1:17" ht="15.75" customHeight="1" x14ac:dyDescent="0.2">
      <c r="A355" s="8"/>
      <c r="B355" s="8"/>
      <c r="C355" s="8"/>
      <c r="D355" s="8"/>
      <c r="E355" s="8"/>
      <c r="F355" s="8"/>
      <c r="G355" s="23"/>
      <c r="I355" s="22"/>
      <c r="J355" s="22"/>
      <c r="K355" s="8"/>
      <c r="L355" s="8"/>
      <c r="M355" s="8"/>
      <c r="N355" s="8"/>
      <c r="O355" s="8"/>
      <c r="P355" s="8"/>
      <c r="Q355" s="8"/>
    </row>
    <row r="356" spans="1:17" ht="15.75" customHeight="1" x14ac:dyDescent="0.2">
      <c r="A356" s="8"/>
      <c r="B356" s="8"/>
      <c r="C356" s="8"/>
      <c r="D356" s="8"/>
      <c r="E356" s="8"/>
      <c r="F356" s="8"/>
      <c r="G356" s="23"/>
      <c r="I356" s="22"/>
      <c r="J356" s="22"/>
      <c r="K356" s="8"/>
      <c r="L356" s="8"/>
      <c r="M356" s="8"/>
      <c r="N356" s="8"/>
      <c r="O356" s="8"/>
      <c r="P356" s="8"/>
      <c r="Q356" s="8"/>
    </row>
    <row r="357" spans="1:17" ht="15.75" customHeight="1" x14ac:dyDescent="0.2">
      <c r="A357" s="8"/>
      <c r="B357" s="8"/>
      <c r="C357" s="8"/>
      <c r="D357" s="8"/>
      <c r="E357" s="8"/>
      <c r="F357" s="8"/>
      <c r="G357" s="23"/>
      <c r="I357" s="22"/>
      <c r="J357" s="22"/>
      <c r="K357" s="8"/>
      <c r="L357" s="8"/>
      <c r="M357" s="8"/>
      <c r="N357" s="8"/>
      <c r="O357" s="8"/>
      <c r="P357" s="8"/>
      <c r="Q357" s="8"/>
    </row>
    <row r="358" spans="1:17" ht="15.75" customHeight="1" x14ac:dyDescent="0.2">
      <c r="A358" s="8"/>
      <c r="B358" s="8"/>
      <c r="C358" s="8"/>
      <c r="D358" s="8"/>
      <c r="E358" s="8"/>
      <c r="F358" s="8"/>
      <c r="G358" s="23"/>
      <c r="I358" s="22"/>
      <c r="J358" s="22"/>
      <c r="K358" s="8"/>
      <c r="L358" s="8"/>
      <c r="M358" s="8"/>
      <c r="N358" s="8"/>
      <c r="O358" s="8"/>
      <c r="P358" s="8"/>
      <c r="Q358" s="8"/>
    </row>
    <row r="359" spans="1:17" ht="15.75" customHeight="1" x14ac:dyDescent="0.2">
      <c r="A359" s="8"/>
      <c r="B359" s="8"/>
      <c r="C359" s="8"/>
      <c r="D359" s="8"/>
      <c r="E359" s="8"/>
      <c r="F359" s="8"/>
      <c r="G359" s="23"/>
      <c r="I359" s="22"/>
      <c r="J359" s="22"/>
      <c r="K359" s="8"/>
      <c r="L359" s="8"/>
      <c r="M359" s="8"/>
      <c r="N359" s="8"/>
      <c r="O359" s="8"/>
      <c r="P359" s="8"/>
      <c r="Q359" s="8"/>
    </row>
    <row r="360" spans="1:17" ht="15.75" customHeight="1" x14ac:dyDescent="0.2">
      <c r="A360" s="8"/>
      <c r="B360" s="8"/>
      <c r="C360" s="8"/>
      <c r="D360" s="8"/>
      <c r="E360" s="8"/>
      <c r="F360" s="8"/>
      <c r="G360" s="23"/>
      <c r="I360" s="22"/>
      <c r="J360" s="22"/>
      <c r="K360" s="8"/>
      <c r="L360" s="8"/>
      <c r="M360" s="8"/>
      <c r="N360" s="8"/>
      <c r="O360" s="8"/>
      <c r="P360" s="8"/>
      <c r="Q360" s="8"/>
    </row>
    <row r="361" spans="1:17" ht="15.75" customHeight="1" x14ac:dyDescent="0.2">
      <c r="A361" s="8"/>
      <c r="B361" s="8"/>
      <c r="C361" s="8"/>
      <c r="D361" s="8"/>
      <c r="E361" s="8"/>
      <c r="F361" s="8"/>
      <c r="G361" s="23"/>
      <c r="I361" s="22"/>
      <c r="J361" s="22"/>
      <c r="K361" s="8"/>
      <c r="L361" s="8"/>
      <c r="M361" s="8"/>
      <c r="N361" s="8"/>
      <c r="O361" s="8"/>
      <c r="P361" s="8"/>
      <c r="Q361" s="8"/>
    </row>
    <row r="362" spans="1:17" ht="15.75" customHeight="1" x14ac:dyDescent="0.2">
      <c r="A362" s="8"/>
      <c r="B362" s="8"/>
      <c r="C362" s="8"/>
      <c r="D362" s="8"/>
      <c r="E362" s="8"/>
      <c r="F362" s="8"/>
      <c r="G362" s="23"/>
      <c r="I362" s="22"/>
      <c r="J362" s="22"/>
      <c r="K362" s="8"/>
      <c r="L362" s="8"/>
      <c r="M362" s="8"/>
      <c r="N362" s="8"/>
      <c r="O362" s="8"/>
      <c r="P362" s="8"/>
      <c r="Q362" s="8"/>
    </row>
    <row r="363" spans="1:17" ht="15.75" customHeight="1" x14ac:dyDescent="0.2">
      <c r="A363" s="8"/>
      <c r="B363" s="8"/>
      <c r="C363" s="8"/>
      <c r="D363" s="8"/>
      <c r="E363" s="8"/>
      <c r="F363" s="8"/>
      <c r="G363" s="23"/>
      <c r="I363" s="22"/>
      <c r="J363" s="22"/>
      <c r="K363" s="8"/>
      <c r="L363" s="8"/>
      <c r="M363" s="8"/>
      <c r="N363" s="8"/>
      <c r="O363" s="8"/>
      <c r="P363" s="8"/>
      <c r="Q363" s="8"/>
    </row>
    <row r="364" spans="1:17" ht="15.75" customHeight="1" x14ac:dyDescent="0.2">
      <c r="A364" s="8"/>
      <c r="B364" s="8"/>
      <c r="C364" s="8"/>
      <c r="D364" s="8"/>
      <c r="E364" s="8"/>
      <c r="F364" s="8"/>
      <c r="G364" s="23"/>
      <c r="I364" s="22"/>
      <c r="J364" s="22"/>
      <c r="K364" s="8"/>
      <c r="L364" s="8"/>
      <c r="M364" s="8"/>
      <c r="N364" s="8"/>
      <c r="O364" s="8"/>
      <c r="P364" s="8"/>
      <c r="Q364" s="8"/>
    </row>
    <row r="365" spans="1:17" ht="15.75" customHeight="1" x14ac:dyDescent="0.2">
      <c r="A365" s="8"/>
      <c r="B365" s="8"/>
      <c r="C365" s="8"/>
      <c r="D365" s="8"/>
      <c r="E365" s="8"/>
      <c r="F365" s="8"/>
      <c r="G365" s="23"/>
      <c r="I365" s="22"/>
      <c r="J365" s="22"/>
      <c r="K365" s="8"/>
      <c r="L365" s="8"/>
      <c r="M365" s="8"/>
      <c r="N365" s="8"/>
      <c r="O365" s="8"/>
      <c r="P365" s="8"/>
      <c r="Q365" s="8"/>
    </row>
    <row r="366" spans="1:17" ht="15.75" customHeight="1" x14ac:dyDescent="0.2">
      <c r="A366" s="8"/>
      <c r="B366" s="8"/>
      <c r="C366" s="8"/>
      <c r="D366" s="8"/>
      <c r="E366" s="8"/>
      <c r="F366" s="8"/>
      <c r="G366" s="23"/>
      <c r="I366" s="22"/>
      <c r="J366" s="22"/>
      <c r="K366" s="8"/>
      <c r="L366" s="8"/>
      <c r="M366" s="8"/>
      <c r="N366" s="8"/>
      <c r="O366" s="8"/>
      <c r="P366" s="8"/>
      <c r="Q366" s="8"/>
    </row>
    <row r="367" spans="1:17" ht="15.75" customHeight="1" x14ac:dyDescent="0.2">
      <c r="A367" s="8"/>
      <c r="B367" s="8"/>
      <c r="C367" s="8"/>
      <c r="D367" s="8"/>
      <c r="E367" s="8"/>
      <c r="F367" s="8"/>
      <c r="G367" s="23"/>
      <c r="I367" s="22"/>
      <c r="J367" s="22"/>
      <c r="K367" s="8"/>
      <c r="L367" s="8"/>
      <c r="M367" s="8"/>
      <c r="N367" s="8"/>
      <c r="O367" s="8"/>
      <c r="P367" s="8"/>
      <c r="Q367" s="8"/>
    </row>
    <row r="368" spans="1:17" ht="15.75" customHeight="1" x14ac:dyDescent="0.2">
      <c r="A368" s="8"/>
      <c r="B368" s="8"/>
      <c r="C368" s="8"/>
      <c r="D368" s="8"/>
      <c r="E368" s="8"/>
      <c r="F368" s="8"/>
      <c r="G368" s="23"/>
      <c r="I368" s="22"/>
      <c r="J368" s="22"/>
      <c r="K368" s="8"/>
      <c r="L368" s="8"/>
      <c r="M368" s="8"/>
      <c r="N368" s="8"/>
      <c r="O368" s="8"/>
      <c r="P368" s="8"/>
      <c r="Q368" s="8"/>
    </row>
    <row r="369" spans="1:17" ht="15.75" customHeight="1" x14ac:dyDescent="0.2">
      <c r="A369" s="8"/>
      <c r="B369" s="8"/>
      <c r="C369" s="8"/>
      <c r="D369" s="8"/>
      <c r="E369" s="8"/>
      <c r="F369" s="8"/>
      <c r="G369" s="23"/>
      <c r="I369" s="22"/>
      <c r="J369" s="22"/>
      <c r="K369" s="8"/>
      <c r="L369" s="8"/>
      <c r="M369" s="8"/>
      <c r="N369" s="8"/>
      <c r="O369" s="8"/>
      <c r="P369" s="8"/>
      <c r="Q369" s="8"/>
    </row>
    <row r="370" spans="1:17" ht="15.75" customHeight="1" x14ac:dyDescent="0.2">
      <c r="A370" s="8"/>
      <c r="B370" s="8"/>
      <c r="C370" s="8"/>
      <c r="D370" s="8"/>
      <c r="E370" s="8"/>
      <c r="F370" s="8"/>
      <c r="G370" s="23"/>
      <c r="I370" s="22"/>
      <c r="J370" s="22"/>
      <c r="K370" s="8"/>
      <c r="L370" s="8"/>
      <c r="M370" s="8"/>
      <c r="N370" s="8"/>
      <c r="O370" s="8"/>
      <c r="P370" s="8"/>
      <c r="Q370" s="8"/>
    </row>
    <row r="371" spans="1:17" ht="15.75" customHeight="1" x14ac:dyDescent="0.2">
      <c r="A371" s="8"/>
      <c r="B371" s="8"/>
      <c r="C371" s="8"/>
      <c r="D371" s="8"/>
      <c r="E371" s="8"/>
      <c r="F371" s="8"/>
      <c r="G371" s="23"/>
      <c r="I371" s="22"/>
      <c r="J371" s="22"/>
      <c r="K371" s="8"/>
      <c r="L371" s="8"/>
      <c r="M371" s="8"/>
      <c r="N371" s="8"/>
      <c r="O371" s="8"/>
      <c r="P371" s="8"/>
      <c r="Q371" s="8"/>
    </row>
    <row r="372" spans="1:17" ht="15.75" customHeight="1" x14ac:dyDescent="0.2">
      <c r="A372" s="8"/>
      <c r="B372" s="8"/>
      <c r="C372" s="8"/>
      <c r="D372" s="8"/>
      <c r="E372" s="8"/>
      <c r="F372" s="8"/>
      <c r="G372" s="23"/>
      <c r="I372" s="22"/>
      <c r="J372" s="22"/>
      <c r="K372" s="8"/>
      <c r="L372" s="8"/>
      <c r="M372" s="8"/>
      <c r="N372" s="8"/>
      <c r="O372" s="8"/>
      <c r="P372" s="8"/>
      <c r="Q372" s="8"/>
    </row>
    <row r="373" spans="1:17" ht="15.75" customHeight="1" x14ac:dyDescent="0.2">
      <c r="A373" s="8"/>
      <c r="B373" s="8"/>
      <c r="C373" s="8"/>
      <c r="D373" s="8"/>
      <c r="E373" s="8"/>
      <c r="F373" s="8"/>
      <c r="G373" s="23"/>
      <c r="I373" s="22"/>
      <c r="J373" s="22"/>
      <c r="K373" s="8"/>
      <c r="L373" s="8"/>
      <c r="M373" s="8"/>
      <c r="N373" s="8"/>
      <c r="O373" s="8"/>
      <c r="P373" s="8"/>
      <c r="Q373" s="8"/>
    </row>
    <row r="374" spans="1:17" ht="15.75" customHeight="1" x14ac:dyDescent="0.2">
      <c r="A374" s="8"/>
      <c r="B374" s="8"/>
      <c r="C374" s="8"/>
      <c r="D374" s="8"/>
      <c r="E374" s="8"/>
      <c r="F374" s="8"/>
      <c r="G374" s="23"/>
      <c r="I374" s="22"/>
      <c r="J374" s="22"/>
      <c r="K374" s="8"/>
      <c r="L374" s="8"/>
      <c r="M374" s="8"/>
      <c r="N374" s="8"/>
      <c r="O374" s="8"/>
      <c r="P374" s="8"/>
      <c r="Q374" s="8"/>
    </row>
    <row r="375" spans="1:17" ht="15.75" customHeight="1" x14ac:dyDescent="0.2">
      <c r="A375" s="8"/>
      <c r="B375" s="8"/>
      <c r="C375" s="8"/>
      <c r="D375" s="8"/>
      <c r="E375" s="8"/>
      <c r="F375" s="8"/>
      <c r="G375" s="23"/>
      <c r="I375" s="22"/>
      <c r="J375" s="22"/>
      <c r="K375" s="8"/>
      <c r="L375" s="8"/>
      <c r="M375" s="8"/>
      <c r="N375" s="8"/>
      <c r="O375" s="8"/>
      <c r="P375" s="8"/>
      <c r="Q375" s="8"/>
    </row>
    <row r="376" spans="1:17" ht="15.75" customHeight="1" x14ac:dyDescent="0.2">
      <c r="A376" s="8"/>
      <c r="B376" s="8"/>
      <c r="C376" s="8"/>
      <c r="D376" s="8"/>
      <c r="E376" s="8"/>
      <c r="F376" s="8"/>
      <c r="G376" s="23"/>
      <c r="I376" s="22"/>
      <c r="J376" s="22"/>
      <c r="K376" s="8"/>
      <c r="L376" s="8"/>
      <c r="M376" s="8"/>
      <c r="N376" s="8"/>
      <c r="O376" s="8"/>
      <c r="P376" s="8"/>
      <c r="Q376" s="8"/>
    </row>
    <row r="377" spans="1:17" ht="15.75" customHeight="1" x14ac:dyDescent="0.2">
      <c r="A377" s="8"/>
      <c r="B377" s="8"/>
      <c r="C377" s="8"/>
      <c r="D377" s="8"/>
      <c r="E377" s="8"/>
      <c r="F377" s="8"/>
      <c r="G377" s="23"/>
      <c r="I377" s="22"/>
      <c r="J377" s="22"/>
      <c r="K377" s="8"/>
      <c r="L377" s="8"/>
      <c r="M377" s="8"/>
      <c r="N377" s="8"/>
      <c r="O377" s="8"/>
      <c r="P377" s="8"/>
      <c r="Q377" s="8"/>
    </row>
    <row r="378" spans="1:17" ht="15.75" customHeight="1" x14ac:dyDescent="0.2">
      <c r="A378" s="8"/>
      <c r="B378" s="8"/>
      <c r="C378" s="8"/>
      <c r="D378" s="8"/>
      <c r="E378" s="8"/>
      <c r="F378" s="8"/>
      <c r="G378" s="23"/>
      <c r="I378" s="22"/>
      <c r="J378" s="22"/>
      <c r="K378" s="8"/>
      <c r="L378" s="8"/>
      <c r="M378" s="8"/>
      <c r="N378" s="8"/>
      <c r="O378" s="8"/>
      <c r="P378" s="8"/>
      <c r="Q378" s="8"/>
    </row>
    <row r="379" spans="1:17" ht="15.75" customHeight="1" x14ac:dyDescent="0.2">
      <c r="A379" s="8"/>
      <c r="B379" s="8"/>
      <c r="C379" s="8"/>
      <c r="D379" s="8"/>
      <c r="E379" s="8"/>
      <c r="F379" s="8"/>
      <c r="G379" s="23"/>
      <c r="I379" s="22"/>
      <c r="J379" s="22"/>
      <c r="K379" s="8"/>
      <c r="L379" s="8"/>
      <c r="M379" s="8"/>
      <c r="N379" s="8"/>
      <c r="O379" s="8"/>
      <c r="P379" s="8"/>
      <c r="Q379" s="8"/>
    </row>
    <row r="380" spans="1:17" ht="15.75" customHeight="1" x14ac:dyDescent="0.2">
      <c r="A380" s="8"/>
      <c r="B380" s="8"/>
      <c r="C380" s="8"/>
      <c r="D380" s="8"/>
      <c r="E380" s="8"/>
      <c r="F380" s="8"/>
      <c r="G380" s="23"/>
      <c r="I380" s="22"/>
      <c r="J380" s="22"/>
      <c r="K380" s="8"/>
      <c r="L380" s="8"/>
      <c r="M380" s="8"/>
      <c r="N380" s="8"/>
      <c r="O380" s="8"/>
      <c r="P380" s="8"/>
      <c r="Q380" s="8"/>
    </row>
    <row r="381" spans="1:17" ht="15.75" customHeight="1" x14ac:dyDescent="0.2">
      <c r="A381" s="8"/>
      <c r="B381" s="8"/>
      <c r="C381" s="8"/>
      <c r="D381" s="8"/>
      <c r="E381" s="8"/>
      <c r="F381" s="8"/>
      <c r="G381" s="23"/>
      <c r="I381" s="22"/>
      <c r="J381" s="22"/>
      <c r="K381" s="8"/>
      <c r="L381" s="8"/>
      <c r="M381" s="8"/>
      <c r="N381" s="8"/>
      <c r="O381" s="8"/>
      <c r="P381" s="8"/>
      <c r="Q381" s="8"/>
    </row>
    <row r="382" spans="1:17" ht="15.75" customHeight="1" x14ac:dyDescent="0.2">
      <c r="A382" s="8"/>
      <c r="B382" s="8"/>
      <c r="C382" s="8"/>
      <c r="D382" s="8"/>
      <c r="E382" s="8"/>
      <c r="F382" s="8"/>
      <c r="G382" s="23"/>
      <c r="I382" s="22"/>
      <c r="J382" s="22"/>
      <c r="K382" s="8"/>
      <c r="L382" s="8"/>
      <c r="M382" s="8"/>
      <c r="N382" s="8"/>
      <c r="O382" s="8"/>
      <c r="P382" s="8"/>
      <c r="Q382" s="8"/>
    </row>
    <row r="383" spans="1:17" ht="15.75" customHeight="1" x14ac:dyDescent="0.2">
      <c r="A383" s="8"/>
      <c r="B383" s="8"/>
      <c r="C383" s="8"/>
      <c r="D383" s="8"/>
      <c r="E383" s="8"/>
      <c r="F383" s="8"/>
      <c r="G383" s="23"/>
      <c r="I383" s="22"/>
      <c r="J383" s="22"/>
      <c r="K383" s="8"/>
      <c r="L383" s="8"/>
      <c r="M383" s="8"/>
      <c r="N383" s="8"/>
      <c r="O383" s="8"/>
      <c r="P383" s="8"/>
      <c r="Q383" s="8"/>
    </row>
    <row r="384" spans="1:17" ht="15.75" customHeight="1" x14ac:dyDescent="0.2">
      <c r="A384" s="8"/>
      <c r="B384" s="8"/>
      <c r="C384" s="8"/>
      <c r="D384" s="8"/>
      <c r="E384" s="8"/>
      <c r="F384" s="8"/>
      <c r="G384" s="23"/>
      <c r="I384" s="22"/>
      <c r="J384" s="22"/>
      <c r="K384" s="8"/>
      <c r="L384" s="8"/>
      <c r="M384" s="8"/>
      <c r="N384" s="8"/>
      <c r="O384" s="8"/>
      <c r="P384" s="8"/>
      <c r="Q384" s="8"/>
    </row>
    <row r="385" spans="1:17" ht="15.75" customHeight="1" x14ac:dyDescent="0.2">
      <c r="A385" s="8"/>
      <c r="B385" s="8"/>
      <c r="C385" s="8"/>
      <c r="D385" s="8"/>
      <c r="E385" s="8"/>
      <c r="F385" s="8"/>
      <c r="G385" s="23"/>
      <c r="I385" s="22"/>
      <c r="J385" s="22"/>
      <c r="K385" s="8"/>
      <c r="L385" s="8"/>
      <c r="M385" s="8"/>
      <c r="N385" s="8"/>
      <c r="O385" s="8"/>
      <c r="P385" s="8"/>
      <c r="Q385" s="8"/>
    </row>
    <row r="386" spans="1:17" ht="15.75" customHeight="1" x14ac:dyDescent="0.2">
      <c r="A386" s="8"/>
      <c r="B386" s="8"/>
      <c r="C386" s="8"/>
      <c r="D386" s="8"/>
      <c r="E386" s="8"/>
      <c r="F386" s="8"/>
      <c r="G386" s="23"/>
      <c r="I386" s="22"/>
      <c r="J386" s="22"/>
      <c r="K386" s="8"/>
      <c r="L386" s="8"/>
      <c r="M386" s="8"/>
      <c r="N386" s="8"/>
      <c r="O386" s="8"/>
      <c r="P386" s="8"/>
      <c r="Q386" s="8"/>
    </row>
    <row r="387" spans="1:17" ht="15.75" customHeight="1" x14ac:dyDescent="0.2">
      <c r="A387" s="8"/>
      <c r="B387" s="8"/>
      <c r="C387" s="8"/>
      <c r="D387" s="8"/>
      <c r="E387" s="8"/>
      <c r="F387" s="8"/>
      <c r="G387" s="23"/>
      <c r="I387" s="22"/>
      <c r="J387" s="22"/>
      <c r="K387" s="8"/>
      <c r="L387" s="8"/>
      <c r="M387" s="8"/>
      <c r="N387" s="8"/>
      <c r="O387" s="8"/>
      <c r="P387" s="8"/>
      <c r="Q387" s="8"/>
    </row>
    <row r="388" spans="1:17" ht="15.75" customHeight="1" x14ac:dyDescent="0.2">
      <c r="A388" s="8"/>
      <c r="B388" s="8"/>
      <c r="C388" s="8"/>
      <c r="D388" s="8"/>
      <c r="E388" s="8"/>
      <c r="F388" s="8"/>
      <c r="G388" s="23"/>
      <c r="I388" s="22"/>
      <c r="J388" s="22"/>
      <c r="K388" s="8"/>
      <c r="L388" s="8"/>
      <c r="M388" s="8"/>
      <c r="N388" s="8"/>
      <c r="O388" s="8"/>
      <c r="P388" s="8"/>
      <c r="Q388" s="8"/>
    </row>
    <row r="389" spans="1:17" ht="15.75" customHeight="1" x14ac:dyDescent="0.2">
      <c r="A389" s="8"/>
      <c r="B389" s="8"/>
      <c r="C389" s="8"/>
      <c r="D389" s="8"/>
      <c r="E389" s="8"/>
      <c r="F389" s="8"/>
      <c r="G389" s="23"/>
      <c r="I389" s="22"/>
      <c r="J389" s="22"/>
      <c r="K389" s="8"/>
      <c r="L389" s="8"/>
      <c r="M389" s="8"/>
      <c r="N389" s="8"/>
      <c r="O389" s="8"/>
      <c r="P389" s="8"/>
      <c r="Q389" s="8"/>
    </row>
    <row r="390" spans="1:17" ht="15.75" customHeight="1" x14ac:dyDescent="0.2">
      <c r="A390" s="8"/>
      <c r="B390" s="8"/>
      <c r="C390" s="8"/>
      <c r="D390" s="8"/>
      <c r="E390" s="8"/>
      <c r="F390" s="8"/>
      <c r="G390" s="23"/>
      <c r="I390" s="22"/>
      <c r="J390" s="22"/>
      <c r="K390" s="8"/>
      <c r="L390" s="8"/>
      <c r="M390" s="8"/>
      <c r="N390" s="8"/>
      <c r="O390" s="8"/>
      <c r="P390" s="8"/>
      <c r="Q390" s="8"/>
    </row>
    <row r="391" spans="1:17" ht="15.75" customHeight="1" x14ac:dyDescent="0.2">
      <c r="A391" s="8"/>
      <c r="B391" s="8"/>
      <c r="C391" s="8"/>
      <c r="D391" s="8"/>
      <c r="E391" s="8"/>
      <c r="F391" s="8"/>
      <c r="G391" s="23"/>
      <c r="I391" s="22"/>
      <c r="J391" s="22"/>
      <c r="K391" s="8"/>
      <c r="L391" s="8"/>
      <c r="M391" s="8"/>
      <c r="N391" s="8"/>
      <c r="O391" s="8"/>
      <c r="P391" s="8"/>
      <c r="Q391" s="8"/>
    </row>
    <row r="392" spans="1:17" ht="15.75" customHeight="1" x14ac:dyDescent="0.2">
      <c r="A392" s="8"/>
      <c r="B392" s="8"/>
      <c r="C392" s="8"/>
      <c r="D392" s="8"/>
      <c r="E392" s="8"/>
      <c r="F392" s="8"/>
      <c r="G392" s="23"/>
      <c r="I392" s="22"/>
      <c r="J392" s="22"/>
      <c r="K392" s="8"/>
      <c r="L392" s="8"/>
      <c r="M392" s="8"/>
      <c r="N392" s="8"/>
      <c r="O392" s="8"/>
      <c r="P392" s="8"/>
      <c r="Q392" s="8"/>
    </row>
    <row r="393" spans="1:17" ht="15.75" customHeight="1" x14ac:dyDescent="0.2">
      <c r="A393" s="8"/>
      <c r="B393" s="8"/>
      <c r="C393" s="8"/>
      <c r="D393" s="8"/>
      <c r="E393" s="8"/>
      <c r="F393" s="8"/>
      <c r="G393" s="23"/>
      <c r="I393" s="22"/>
      <c r="J393" s="22"/>
      <c r="K393" s="8"/>
      <c r="L393" s="8"/>
      <c r="M393" s="8"/>
      <c r="N393" s="8"/>
      <c r="O393" s="8"/>
      <c r="P393" s="8"/>
      <c r="Q393" s="8"/>
    </row>
    <row r="394" spans="1:17" ht="15.75" customHeight="1" x14ac:dyDescent="0.2">
      <c r="A394" s="8"/>
      <c r="B394" s="8"/>
      <c r="C394" s="8"/>
      <c r="D394" s="8"/>
      <c r="E394" s="8"/>
      <c r="F394" s="8"/>
      <c r="G394" s="23"/>
      <c r="I394" s="22"/>
      <c r="J394" s="22"/>
      <c r="K394" s="8"/>
      <c r="L394" s="8"/>
      <c r="M394" s="8"/>
      <c r="N394" s="8"/>
      <c r="O394" s="8"/>
      <c r="P394" s="8"/>
      <c r="Q394" s="8"/>
    </row>
    <row r="395" spans="1:17" ht="15.75" customHeight="1" x14ac:dyDescent="0.2">
      <c r="A395" s="8"/>
      <c r="B395" s="8"/>
      <c r="C395" s="8"/>
      <c r="D395" s="8"/>
      <c r="E395" s="8"/>
      <c r="F395" s="8"/>
      <c r="G395" s="23"/>
      <c r="I395" s="22"/>
      <c r="J395" s="22"/>
      <c r="K395" s="8"/>
      <c r="L395" s="8"/>
      <c r="M395" s="8"/>
      <c r="N395" s="8"/>
      <c r="O395" s="8"/>
      <c r="P395" s="8"/>
      <c r="Q395" s="8"/>
    </row>
    <row r="396" spans="1:17" ht="15.75" customHeight="1" x14ac:dyDescent="0.2">
      <c r="A396" s="8"/>
      <c r="B396" s="8"/>
      <c r="C396" s="8"/>
      <c r="D396" s="8"/>
      <c r="E396" s="8"/>
      <c r="F396" s="8"/>
      <c r="G396" s="23"/>
      <c r="I396" s="22"/>
      <c r="J396" s="22"/>
      <c r="K396" s="8"/>
      <c r="L396" s="8"/>
      <c r="M396" s="8"/>
      <c r="N396" s="8"/>
      <c r="O396" s="8"/>
      <c r="P396" s="8"/>
      <c r="Q396" s="8"/>
    </row>
    <row r="397" spans="1:17" ht="15.75" customHeight="1" x14ac:dyDescent="0.2">
      <c r="A397" s="8"/>
      <c r="B397" s="8"/>
      <c r="C397" s="8"/>
      <c r="D397" s="8"/>
      <c r="E397" s="8"/>
      <c r="F397" s="8"/>
      <c r="G397" s="23"/>
      <c r="I397" s="22"/>
      <c r="J397" s="22"/>
      <c r="K397" s="8"/>
      <c r="L397" s="8"/>
      <c r="M397" s="8"/>
      <c r="N397" s="8"/>
      <c r="O397" s="8"/>
      <c r="P397" s="8"/>
      <c r="Q397" s="8"/>
    </row>
    <row r="398" spans="1:17" ht="15.75" customHeight="1" x14ac:dyDescent="0.2">
      <c r="A398" s="8"/>
      <c r="B398" s="8"/>
      <c r="C398" s="8"/>
      <c r="D398" s="8"/>
      <c r="E398" s="8"/>
      <c r="F398" s="8"/>
      <c r="G398" s="23"/>
      <c r="I398" s="22"/>
      <c r="J398" s="22"/>
      <c r="K398" s="8"/>
      <c r="L398" s="8"/>
      <c r="M398" s="8"/>
      <c r="N398" s="8"/>
      <c r="O398" s="8"/>
      <c r="P398" s="8"/>
      <c r="Q398" s="8"/>
    </row>
    <row r="399" spans="1:17" ht="15.75" customHeight="1" x14ac:dyDescent="0.2">
      <c r="A399" s="8"/>
      <c r="B399" s="8"/>
      <c r="C399" s="8"/>
      <c r="D399" s="8"/>
      <c r="E399" s="8"/>
      <c r="F399" s="8"/>
      <c r="G399" s="23"/>
      <c r="I399" s="22"/>
      <c r="J399" s="22"/>
      <c r="K399" s="8"/>
      <c r="L399" s="8"/>
      <c r="M399" s="8"/>
      <c r="N399" s="8"/>
      <c r="O399" s="8"/>
      <c r="P399" s="8"/>
      <c r="Q399" s="8"/>
    </row>
    <row r="400" spans="1:17" ht="15.75" customHeight="1" x14ac:dyDescent="0.2">
      <c r="A400" s="8"/>
      <c r="B400" s="8"/>
      <c r="C400" s="8"/>
      <c r="D400" s="8"/>
      <c r="E400" s="8"/>
      <c r="F400" s="8"/>
      <c r="G400" s="23"/>
      <c r="I400" s="22"/>
      <c r="J400" s="22"/>
      <c r="K400" s="8"/>
      <c r="L400" s="8"/>
      <c r="M400" s="8"/>
      <c r="N400" s="8"/>
      <c r="O400" s="8"/>
      <c r="P400" s="8"/>
      <c r="Q400" s="8"/>
    </row>
    <row r="401" spans="1:17" ht="15.75" customHeight="1" x14ac:dyDescent="0.2">
      <c r="A401" s="8"/>
      <c r="B401" s="8"/>
      <c r="C401" s="8"/>
      <c r="D401" s="8"/>
      <c r="E401" s="8"/>
      <c r="F401" s="8"/>
      <c r="G401" s="23"/>
      <c r="I401" s="22"/>
      <c r="J401" s="22"/>
      <c r="K401" s="8"/>
      <c r="L401" s="8"/>
      <c r="M401" s="8"/>
      <c r="N401" s="8"/>
      <c r="O401" s="8"/>
      <c r="P401" s="8"/>
      <c r="Q401" s="8"/>
    </row>
    <row r="402" spans="1:17" ht="15.75" customHeight="1" x14ac:dyDescent="0.2">
      <c r="A402" s="8"/>
      <c r="B402" s="8"/>
      <c r="C402" s="8"/>
      <c r="D402" s="8"/>
      <c r="E402" s="8"/>
      <c r="F402" s="8"/>
      <c r="G402" s="23"/>
      <c r="I402" s="22"/>
      <c r="J402" s="22"/>
      <c r="K402" s="8"/>
      <c r="L402" s="8"/>
      <c r="M402" s="8"/>
      <c r="N402" s="8"/>
      <c r="O402" s="8"/>
      <c r="P402" s="8"/>
      <c r="Q402" s="8"/>
    </row>
    <row r="403" spans="1:17" ht="15.75" customHeight="1" x14ac:dyDescent="0.2">
      <c r="A403" s="8"/>
      <c r="B403" s="8"/>
      <c r="C403" s="8"/>
      <c r="D403" s="8"/>
      <c r="E403" s="8"/>
      <c r="F403" s="8"/>
      <c r="G403" s="23"/>
      <c r="I403" s="22"/>
      <c r="J403" s="22"/>
      <c r="K403" s="8"/>
      <c r="L403" s="8"/>
      <c r="M403" s="8"/>
      <c r="N403" s="8"/>
      <c r="O403" s="8"/>
      <c r="P403" s="8"/>
      <c r="Q403" s="8"/>
    </row>
    <row r="404" spans="1:17" ht="15.75" customHeight="1" x14ac:dyDescent="0.2">
      <c r="A404" s="8"/>
      <c r="B404" s="8"/>
      <c r="C404" s="8"/>
      <c r="D404" s="8"/>
      <c r="E404" s="8"/>
      <c r="F404" s="8"/>
      <c r="G404" s="23"/>
      <c r="I404" s="22"/>
      <c r="J404" s="22"/>
      <c r="K404" s="8"/>
      <c r="L404" s="8"/>
      <c r="M404" s="8"/>
      <c r="N404" s="8"/>
      <c r="O404" s="8"/>
      <c r="P404" s="8"/>
      <c r="Q404" s="8"/>
    </row>
    <row r="405" spans="1:17" ht="15.75" customHeight="1" x14ac:dyDescent="0.2">
      <c r="A405" s="8"/>
      <c r="B405" s="8"/>
      <c r="C405" s="8"/>
      <c r="D405" s="8"/>
      <c r="E405" s="8"/>
      <c r="F405" s="8"/>
      <c r="G405" s="23"/>
      <c r="I405" s="22"/>
      <c r="J405" s="22"/>
      <c r="K405" s="8"/>
      <c r="L405" s="8"/>
      <c r="M405" s="8"/>
      <c r="N405" s="8"/>
      <c r="O405" s="8"/>
      <c r="P405" s="8"/>
      <c r="Q405" s="8"/>
    </row>
    <row r="406" spans="1:17" ht="15.75" customHeight="1" x14ac:dyDescent="0.2">
      <c r="A406" s="8"/>
      <c r="B406" s="8"/>
      <c r="C406" s="8"/>
      <c r="D406" s="8"/>
      <c r="E406" s="8"/>
      <c r="F406" s="8"/>
      <c r="G406" s="23"/>
      <c r="I406" s="22"/>
      <c r="J406" s="22"/>
      <c r="K406" s="8"/>
      <c r="L406" s="8"/>
      <c r="M406" s="8"/>
      <c r="N406" s="8"/>
      <c r="O406" s="8"/>
      <c r="P406" s="8"/>
      <c r="Q406" s="8"/>
    </row>
    <row r="407" spans="1:17" ht="15.75" customHeight="1" x14ac:dyDescent="0.2">
      <c r="A407" s="8"/>
      <c r="B407" s="8"/>
      <c r="C407" s="8"/>
      <c r="D407" s="8"/>
      <c r="E407" s="8"/>
      <c r="F407" s="8"/>
      <c r="G407" s="23"/>
      <c r="I407" s="22"/>
      <c r="J407" s="22"/>
      <c r="K407" s="8"/>
      <c r="L407" s="8"/>
      <c r="M407" s="8"/>
      <c r="N407" s="8"/>
      <c r="O407" s="8"/>
      <c r="P407" s="8"/>
      <c r="Q407" s="8"/>
    </row>
    <row r="408" spans="1:17" ht="15.75" customHeight="1" x14ac:dyDescent="0.2">
      <c r="A408" s="8"/>
      <c r="B408" s="8"/>
      <c r="C408" s="8"/>
      <c r="D408" s="8"/>
      <c r="E408" s="8"/>
      <c r="F408" s="8"/>
      <c r="G408" s="23"/>
      <c r="I408" s="22"/>
      <c r="J408" s="22"/>
      <c r="K408" s="8"/>
      <c r="L408" s="8"/>
      <c r="M408" s="8"/>
      <c r="N408" s="8"/>
      <c r="O408" s="8"/>
      <c r="P408" s="8"/>
      <c r="Q408" s="8"/>
    </row>
    <row r="409" spans="1:17" ht="15.75" customHeight="1" x14ac:dyDescent="0.2">
      <c r="A409" s="8"/>
      <c r="B409" s="8"/>
      <c r="C409" s="8"/>
      <c r="D409" s="8"/>
      <c r="E409" s="8"/>
      <c r="F409" s="8"/>
      <c r="G409" s="23"/>
      <c r="I409" s="22"/>
      <c r="J409" s="22"/>
      <c r="K409" s="8"/>
      <c r="L409" s="8"/>
      <c r="M409" s="8"/>
      <c r="N409" s="8"/>
      <c r="O409" s="8"/>
      <c r="P409" s="8"/>
      <c r="Q409" s="8"/>
    </row>
    <row r="410" spans="1:17" ht="15.75" customHeight="1" x14ac:dyDescent="0.2">
      <c r="A410" s="8"/>
      <c r="B410" s="8"/>
      <c r="C410" s="8"/>
      <c r="D410" s="8"/>
      <c r="E410" s="8"/>
      <c r="F410" s="8"/>
      <c r="G410" s="23"/>
      <c r="I410" s="22"/>
      <c r="J410" s="22"/>
      <c r="K410" s="8"/>
      <c r="L410" s="8"/>
      <c r="M410" s="8"/>
      <c r="N410" s="8"/>
      <c r="O410" s="8"/>
      <c r="P410" s="8"/>
      <c r="Q410" s="8"/>
    </row>
    <row r="411" spans="1:17" ht="15.75" customHeight="1" x14ac:dyDescent="0.2">
      <c r="A411" s="8"/>
      <c r="B411" s="8"/>
      <c r="C411" s="8"/>
      <c r="D411" s="8"/>
      <c r="E411" s="8"/>
      <c r="F411" s="8"/>
      <c r="G411" s="23"/>
      <c r="I411" s="22"/>
      <c r="J411" s="22"/>
      <c r="K411" s="8"/>
      <c r="L411" s="8"/>
      <c r="M411" s="8"/>
      <c r="N411" s="8"/>
      <c r="O411" s="8"/>
      <c r="P411" s="8"/>
      <c r="Q411" s="8"/>
    </row>
    <row r="412" spans="1:17" ht="15.75" customHeight="1" x14ac:dyDescent="0.2">
      <c r="A412" s="8"/>
      <c r="B412" s="8"/>
      <c r="C412" s="8"/>
      <c r="D412" s="8"/>
      <c r="E412" s="8"/>
      <c r="F412" s="8"/>
      <c r="G412" s="23"/>
      <c r="I412" s="22"/>
      <c r="J412" s="22"/>
      <c r="K412" s="8"/>
      <c r="L412" s="8"/>
      <c r="M412" s="8"/>
      <c r="N412" s="8"/>
      <c r="O412" s="8"/>
      <c r="P412" s="8"/>
      <c r="Q412" s="8"/>
    </row>
    <row r="413" spans="1:17" ht="15.75" customHeight="1" x14ac:dyDescent="0.2">
      <c r="A413" s="8"/>
      <c r="B413" s="8"/>
      <c r="C413" s="8"/>
      <c r="D413" s="8"/>
      <c r="E413" s="8"/>
      <c r="F413" s="8"/>
      <c r="G413" s="23"/>
      <c r="I413" s="22"/>
      <c r="J413" s="22"/>
      <c r="K413" s="8"/>
      <c r="L413" s="8"/>
      <c r="M413" s="8"/>
      <c r="N413" s="8"/>
      <c r="O413" s="8"/>
      <c r="P413" s="8"/>
      <c r="Q413" s="8"/>
    </row>
    <row r="414" spans="1:17" ht="15.75" customHeight="1" x14ac:dyDescent="0.2">
      <c r="A414" s="8"/>
      <c r="B414" s="8"/>
      <c r="C414" s="8"/>
      <c r="D414" s="8"/>
      <c r="E414" s="8"/>
      <c r="F414" s="8"/>
      <c r="G414" s="23"/>
      <c r="I414" s="22"/>
      <c r="J414" s="22"/>
      <c r="K414" s="8"/>
      <c r="L414" s="8"/>
      <c r="M414" s="8"/>
      <c r="N414" s="8"/>
      <c r="O414" s="8"/>
      <c r="P414" s="8"/>
      <c r="Q414" s="8"/>
    </row>
    <row r="415" spans="1:17" ht="15.75" customHeight="1" x14ac:dyDescent="0.2">
      <c r="A415" s="8"/>
      <c r="B415" s="8"/>
      <c r="C415" s="8"/>
      <c r="D415" s="8"/>
      <c r="E415" s="8"/>
      <c r="F415" s="8"/>
      <c r="G415" s="23"/>
      <c r="I415" s="22"/>
      <c r="J415" s="22"/>
      <c r="K415" s="8"/>
      <c r="L415" s="8"/>
      <c r="M415" s="8"/>
      <c r="N415" s="8"/>
      <c r="O415" s="8"/>
      <c r="P415" s="8"/>
      <c r="Q415" s="8"/>
    </row>
    <row r="416" spans="1:17" ht="15.75" customHeight="1" x14ac:dyDescent="0.2">
      <c r="A416" s="8"/>
      <c r="B416" s="8"/>
      <c r="C416" s="8"/>
      <c r="D416" s="8"/>
      <c r="E416" s="8"/>
      <c r="F416" s="8"/>
      <c r="G416" s="23"/>
      <c r="I416" s="22"/>
      <c r="J416" s="22"/>
      <c r="K416" s="8"/>
      <c r="L416" s="8"/>
      <c r="M416" s="8"/>
      <c r="N416" s="8"/>
      <c r="O416" s="8"/>
      <c r="P416" s="8"/>
      <c r="Q416" s="8"/>
    </row>
    <row r="417" spans="1:17" ht="15.75" customHeight="1" x14ac:dyDescent="0.2">
      <c r="A417" s="8"/>
      <c r="B417" s="8"/>
      <c r="C417" s="8"/>
      <c r="D417" s="8"/>
      <c r="E417" s="8"/>
      <c r="F417" s="8"/>
      <c r="G417" s="23"/>
      <c r="I417" s="22"/>
      <c r="J417" s="22"/>
      <c r="K417" s="8"/>
      <c r="L417" s="8"/>
      <c r="M417" s="8"/>
      <c r="N417" s="8"/>
      <c r="O417" s="8"/>
      <c r="P417" s="8"/>
      <c r="Q417" s="8"/>
    </row>
    <row r="418" spans="1:17" ht="15.75" customHeight="1" x14ac:dyDescent="0.2">
      <c r="A418" s="8"/>
      <c r="B418" s="8"/>
      <c r="C418" s="8"/>
      <c r="D418" s="8"/>
      <c r="E418" s="8"/>
      <c r="F418" s="8"/>
      <c r="G418" s="23"/>
      <c r="I418" s="22"/>
      <c r="J418" s="22"/>
      <c r="K418" s="8"/>
      <c r="L418" s="8"/>
      <c r="M418" s="8"/>
      <c r="N418" s="8"/>
      <c r="O418" s="8"/>
      <c r="P418" s="8"/>
      <c r="Q418" s="8"/>
    </row>
    <row r="419" spans="1:17" ht="15.75" customHeight="1" x14ac:dyDescent="0.2">
      <c r="A419" s="8"/>
      <c r="B419" s="8"/>
      <c r="C419" s="8"/>
      <c r="D419" s="8"/>
      <c r="E419" s="8"/>
      <c r="F419" s="8"/>
      <c r="G419" s="23"/>
      <c r="I419" s="22"/>
      <c r="J419" s="22"/>
      <c r="K419" s="8"/>
      <c r="L419" s="8"/>
      <c r="M419" s="8"/>
      <c r="N419" s="8"/>
      <c r="O419" s="8"/>
      <c r="P419" s="8"/>
      <c r="Q419" s="8"/>
    </row>
    <row r="420" spans="1:17" ht="15.75" customHeight="1" x14ac:dyDescent="0.2">
      <c r="A420" s="8"/>
      <c r="B420" s="8"/>
      <c r="C420" s="8"/>
      <c r="D420" s="8"/>
      <c r="E420" s="8"/>
      <c r="F420" s="8"/>
      <c r="G420" s="23"/>
      <c r="I420" s="22"/>
      <c r="J420" s="22"/>
      <c r="K420" s="8"/>
      <c r="L420" s="8"/>
      <c r="M420" s="8"/>
      <c r="N420" s="8"/>
      <c r="O420" s="8"/>
      <c r="P420" s="8"/>
      <c r="Q420" s="8"/>
    </row>
    <row r="421" spans="1:17" ht="15.75" customHeight="1" x14ac:dyDescent="0.2">
      <c r="A421" s="8"/>
      <c r="B421" s="8"/>
      <c r="C421" s="8"/>
      <c r="D421" s="8"/>
      <c r="E421" s="8"/>
      <c r="F421" s="8"/>
      <c r="G421" s="23"/>
      <c r="I421" s="22"/>
      <c r="J421" s="22"/>
      <c r="K421" s="8"/>
      <c r="L421" s="8"/>
      <c r="M421" s="8"/>
      <c r="N421" s="8"/>
      <c r="O421" s="8"/>
      <c r="P421" s="8"/>
      <c r="Q421" s="8"/>
    </row>
    <row r="422" spans="1:17" ht="15.75" customHeight="1" x14ac:dyDescent="0.2">
      <c r="A422" s="8"/>
      <c r="B422" s="8"/>
      <c r="C422" s="8"/>
      <c r="D422" s="8"/>
      <c r="E422" s="8"/>
      <c r="F422" s="8"/>
      <c r="G422" s="23"/>
      <c r="I422" s="22"/>
      <c r="J422" s="22"/>
      <c r="K422" s="8"/>
      <c r="L422" s="8"/>
      <c r="M422" s="8"/>
      <c r="N422" s="8"/>
      <c r="O422" s="8"/>
      <c r="P422" s="8"/>
      <c r="Q422" s="8"/>
    </row>
    <row r="423" spans="1:17" ht="15.75" customHeight="1" x14ac:dyDescent="0.2">
      <c r="A423" s="8"/>
      <c r="B423" s="8"/>
      <c r="C423" s="8"/>
      <c r="D423" s="8"/>
      <c r="E423" s="8"/>
      <c r="F423" s="8"/>
      <c r="G423" s="23"/>
      <c r="I423" s="22"/>
      <c r="J423" s="22"/>
      <c r="K423" s="8"/>
      <c r="L423" s="8"/>
      <c r="M423" s="8"/>
      <c r="N423" s="8"/>
      <c r="O423" s="8"/>
      <c r="P423" s="8"/>
      <c r="Q423" s="8"/>
    </row>
    <row r="424" spans="1:17" ht="15.75" customHeight="1" x14ac:dyDescent="0.2">
      <c r="A424" s="8"/>
      <c r="B424" s="8"/>
      <c r="C424" s="8"/>
      <c r="D424" s="8"/>
      <c r="E424" s="8"/>
      <c r="F424" s="8"/>
      <c r="G424" s="23"/>
      <c r="I424" s="22"/>
      <c r="J424" s="22"/>
      <c r="K424" s="8"/>
      <c r="L424" s="8"/>
      <c r="M424" s="8"/>
      <c r="N424" s="8"/>
      <c r="O424" s="8"/>
      <c r="P424" s="8"/>
      <c r="Q424" s="8"/>
    </row>
    <row r="425" spans="1:17" ht="15.75" customHeight="1" x14ac:dyDescent="0.2">
      <c r="A425" s="8"/>
      <c r="B425" s="8"/>
      <c r="C425" s="8"/>
      <c r="D425" s="8"/>
      <c r="E425" s="8"/>
      <c r="F425" s="8"/>
      <c r="G425" s="23"/>
      <c r="I425" s="22"/>
      <c r="J425" s="22"/>
      <c r="K425" s="8"/>
      <c r="L425" s="8"/>
      <c r="M425" s="8"/>
      <c r="N425" s="8"/>
      <c r="O425" s="8"/>
      <c r="P425" s="8"/>
      <c r="Q425" s="8"/>
    </row>
    <row r="426" spans="1:17" ht="15.75" customHeight="1" x14ac:dyDescent="0.2">
      <c r="A426" s="8"/>
      <c r="B426" s="8"/>
      <c r="C426" s="8"/>
      <c r="D426" s="8"/>
      <c r="E426" s="8"/>
      <c r="F426" s="8"/>
      <c r="G426" s="23"/>
      <c r="I426" s="22"/>
      <c r="J426" s="22"/>
      <c r="K426" s="8"/>
      <c r="L426" s="8"/>
      <c r="M426" s="8"/>
      <c r="N426" s="8"/>
      <c r="O426" s="8"/>
      <c r="P426" s="8"/>
      <c r="Q426" s="8"/>
    </row>
    <row r="427" spans="1:17" ht="15.75" customHeight="1" x14ac:dyDescent="0.2">
      <c r="A427" s="8"/>
      <c r="B427" s="8"/>
      <c r="C427" s="8"/>
      <c r="D427" s="8"/>
      <c r="E427" s="8"/>
      <c r="F427" s="8"/>
      <c r="G427" s="23"/>
      <c r="I427" s="22"/>
      <c r="J427" s="22"/>
      <c r="K427" s="8"/>
      <c r="L427" s="8"/>
      <c r="M427" s="8"/>
      <c r="N427" s="8"/>
      <c r="O427" s="8"/>
      <c r="P427" s="8"/>
      <c r="Q427" s="8"/>
    </row>
    <row r="428" spans="1:17" ht="15.75" customHeight="1" x14ac:dyDescent="0.2">
      <c r="A428" s="8"/>
      <c r="B428" s="8"/>
      <c r="C428" s="8"/>
      <c r="D428" s="8"/>
      <c r="E428" s="8"/>
      <c r="F428" s="8"/>
      <c r="G428" s="23"/>
      <c r="I428" s="22"/>
      <c r="J428" s="22"/>
      <c r="K428" s="8"/>
      <c r="L428" s="8"/>
      <c r="M428" s="8"/>
      <c r="N428" s="8"/>
      <c r="O428" s="8"/>
      <c r="P428" s="8"/>
      <c r="Q428" s="8"/>
    </row>
    <row r="429" spans="1:17" ht="15.75" customHeight="1" x14ac:dyDescent="0.2">
      <c r="A429" s="8"/>
      <c r="B429" s="8"/>
      <c r="C429" s="8"/>
      <c r="D429" s="8"/>
      <c r="E429" s="8"/>
      <c r="F429" s="8"/>
      <c r="G429" s="23"/>
      <c r="I429" s="22"/>
      <c r="J429" s="22"/>
      <c r="K429" s="8"/>
      <c r="L429" s="8"/>
      <c r="M429" s="8"/>
      <c r="N429" s="8"/>
      <c r="O429" s="8"/>
      <c r="P429" s="8"/>
      <c r="Q429" s="8"/>
    </row>
    <row r="430" spans="1:17" ht="15.75" customHeight="1" x14ac:dyDescent="0.2">
      <c r="A430" s="8"/>
      <c r="B430" s="8"/>
      <c r="C430" s="8"/>
      <c r="D430" s="8"/>
      <c r="E430" s="8"/>
      <c r="F430" s="8"/>
      <c r="G430" s="23"/>
      <c r="I430" s="22"/>
      <c r="J430" s="22"/>
      <c r="K430" s="8"/>
      <c r="L430" s="8"/>
      <c r="M430" s="8"/>
      <c r="N430" s="8"/>
      <c r="O430" s="8"/>
      <c r="P430" s="8"/>
      <c r="Q430" s="8"/>
    </row>
    <row r="431" spans="1:17" ht="15.75" customHeight="1" x14ac:dyDescent="0.2">
      <c r="A431" s="8"/>
      <c r="B431" s="8"/>
      <c r="C431" s="8"/>
      <c r="D431" s="8"/>
      <c r="E431" s="8"/>
      <c r="F431" s="8"/>
      <c r="G431" s="23"/>
      <c r="I431" s="22"/>
      <c r="J431" s="22"/>
      <c r="K431" s="8"/>
      <c r="L431" s="8"/>
      <c r="M431" s="8"/>
      <c r="N431" s="8"/>
      <c r="O431" s="8"/>
      <c r="P431" s="8"/>
      <c r="Q431" s="8"/>
    </row>
    <row r="432" spans="1:17" ht="15.75" customHeight="1" x14ac:dyDescent="0.2">
      <c r="A432" s="8"/>
      <c r="B432" s="8"/>
      <c r="C432" s="8"/>
      <c r="D432" s="8"/>
      <c r="E432" s="8"/>
      <c r="F432" s="8"/>
      <c r="G432" s="23"/>
      <c r="I432" s="22"/>
      <c r="J432" s="22"/>
      <c r="K432" s="8"/>
      <c r="L432" s="8"/>
      <c r="M432" s="8"/>
      <c r="N432" s="8"/>
      <c r="O432" s="8"/>
      <c r="P432" s="8"/>
      <c r="Q432" s="8"/>
    </row>
    <row r="433" spans="1:17" ht="15.75" customHeight="1" x14ac:dyDescent="0.2">
      <c r="A433" s="8"/>
      <c r="B433" s="8"/>
      <c r="C433" s="8"/>
      <c r="D433" s="8"/>
      <c r="E433" s="8"/>
      <c r="F433" s="8"/>
      <c r="G433" s="23"/>
      <c r="I433" s="22"/>
      <c r="J433" s="22"/>
      <c r="K433" s="8"/>
      <c r="L433" s="8"/>
      <c r="M433" s="8"/>
      <c r="N433" s="8"/>
      <c r="O433" s="8"/>
      <c r="P433" s="8"/>
      <c r="Q433" s="8"/>
    </row>
    <row r="434" spans="1:17" ht="15.75" customHeight="1" x14ac:dyDescent="0.2">
      <c r="A434" s="8"/>
      <c r="B434" s="8"/>
      <c r="C434" s="8"/>
      <c r="D434" s="8"/>
      <c r="E434" s="8"/>
      <c r="F434" s="8"/>
      <c r="G434" s="23"/>
      <c r="I434" s="22"/>
      <c r="J434" s="22"/>
      <c r="K434" s="8"/>
      <c r="L434" s="8"/>
      <c r="M434" s="8"/>
      <c r="N434" s="8"/>
      <c r="O434" s="8"/>
      <c r="P434" s="8"/>
      <c r="Q434" s="8"/>
    </row>
    <row r="435" spans="1:17" ht="15.75" customHeight="1" x14ac:dyDescent="0.2">
      <c r="A435" s="8"/>
      <c r="B435" s="8"/>
      <c r="C435" s="8"/>
      <c r="D435" s="8"/>
      <c r="E435" s="8"/>
      <c r="F435" s="8"/>
      <c r="G435" s="23"/>
      <c r="I435" s="22"/>
      <c r="J435" s="22"/>
      <c r="K435" s="8"/>
      <c r="L435" s="8"/>
      <c r="M435" s="8"/>
      <c r="N435" s="8"/>
      <c r="O435" s="8"/>
      <c r="P435" s="8"/>
      <c r="Q435" s="8"/>
    </row>
    <row r="436" spans="1:17" ht="15.75" customHeight="1" x14ac:dyDescent="0.2">
      <c r="A436" s="8"/>
      <c r="B436" s="8"/>
      <c r="C436" s="8"/>
      <c r="D436" s="8"/>
      <c r="E436" s="8"/>
      <c r="F436" s="8"/>
      <c r="G436" s="23"/>
      <c r="I436" s="22"/>
      <c r="J436" s="22"/>
      <c r="K436" s="8"/>
      <c r="L436" s="8"/>
      <c r="M436" s="8"/>
      <c r="N436" s="8"/>
      <c r="O436" s="8"/>
      <c r="P436" s="8"/>
      <c r="Q436" s="8"/>
    </row>
    <row r="437" spans="1:17" ht="15.75" customHeight="1" x14ac:dyDescent="0.2">
      <c r="A437" s="8"/>
      <c r="B437" s="8"/>
      <c r="C437" s="8"/>
      <c r="D437" s="8"/>
      <c r="E437" s="8"/>
      <c r="F437" s="8"/>
      <c r="G437" s="23"/>
      <c r="I437" s="22"/>
      <c r="J437" s="22"/>
      <c r="K437" s="8"/>
      <c r="L437" s="8"/>
      <c r="M437" s="8"/>
      <c r="N437" s="8"/>
      <c r="O437" s="8"/>
      <c r="P437" s="8"/>
      <c r="Q437" s="8"/>
    </row>
    <row r="438" spans="1:17" ht="15.75" customHeight="1" x14ac:dyDescent="0.2">
      <c r="A438" s="8"/>
      <c r="B438" s="8"/>
      <c r="C438" s="8"/>
      <c r="D438" s="8"/>
      <c r="E438" s="8"/>
      <c r="F438" s="8"/>
      <c r="G438" s="23"/>
      <c r="I438" s="22"/>
      <c r="J438" s="22"/>
      <c r="K438" s="8"/>
      <c r="L438" s="8"/>
      <c r="M438" s="8"/>
      <c r="N438" s="8"/>
      <c r="O438" s="8"/>
      <c r="P438" s="8"/>
      <c r="Q438" s="8"/>
    </row>
    <row r="439" spans="1:17" ht="15.75" customHeight="1" x14ac:dyDescent="0.2">
      <c r="A439" s="8"/>
      <c r="B439" s="8"/>
      <c r="C439" s="8"/>
      <c r="D439" s="8"/>
      <c r="E439" s="8"/>
      <c r="F439" s="8"/>
      <c r="G439" s="23"/>
      <c r="I439" s="22"/>
      <c r="J439" s="22"/>
      <c r="K439" s="8"/>
      <c r="L439" s="8"/>
      <c r="M439" s="8"/>
      <c r="N439" s="8"/>
      <c r="O439" s="8"/>
      <c r="P439" s="8"/>
      <c r="Q439" s="8"/>
    </row>
    <row r="440" spans="1:17" ht="15.75" customHeight="1" x14ac:dyDescent="0.2">
      <c r="A440" s="8"/>
      <c r="B440" s="8"/>
      <c r="C440" s="8"/>
      <c r="D440" s="8"/>
      <c r="E440" s="8"/>
      <c r="F440" s="8"/>
      <c r="G440" s="23"/>
      <c r="I440" s="22"/>
      <c r="J440" s="22"/>
      <c r="K440" s="8"/>
      <c r="L440" s="8"/>
      <c r="M440" s="8"/>
      <c r="N440" s="8"/>
      <c r="O440" s="8"/>
      <c r="P440" s="8"/>
      <c r="Q440" s="8"/>
    </row>
    <row r="441" spans="1:17" ht="15.75" customHeight="1" x14ac:dyDescent="0.2">
      <c r="A441" s="8"/>
      <c r="B441" s="8"/>
      <c r="C441" s="8"/>
      <c r="D441" s="8"/>
      <c r="E441" s="8"/>
      <c r="F441" s="8"/>
      <c r="G441" s="23"/>
      <c r="I441" s="22"/>
      <c r="J441" s="22"/>
      <c r="K441" s="8"/>
      <c r="L441" s="8"/>
      <c r="M441" s="8"/>
      <c r="N441" s="8"/>
      <c r="O441" s="8"/>
      <c r="P441" s="8"/>
      <c r="Q441" s="8"/>
    </row>
    <row r="442" spans="1:17" ht="15.75" customHeight="1" x14ac:dyDescent="0.2">
      <c r="A442" s="8"/>
      <c r="B442" s="8"/>
      <c r="C442" s="8"/>
      <c r="D442" s="8"/>
      <c r="E442" s="8"/>
      <c r="F442" s="8"/>
      <c r="G442" s="23"/>
      <c r="I442" s="22"/>
      <c r="J442" s="22"/>
      <c r="K442" s="8"/>
      <c r="L442" s="8"/>
      <c r="M442" s="8"/>
      <c r="N442" s="8"/>
      <c r="O442" s="8"/>
      <c r="P442" s="8"/>
      <c r="Q442" s="8"/>
    </row>
    <row r="443" spans="1:17" ht="15.75" customHeight="1" x14ac:dyDescent="0.2">
      <c r="A443" s="8"/>
      <c r="B443" s="8"/>
      <c r="C443" s="8"/>
      <c r="D443" s="8"/>
      <c r="E443" s="8"/>
      <c r="F443" s="8"/>
      <c r="G443" s="23"/>
      <c r="I443" s="22"/>
      <c r="J443" s="22"/>
      <c r="K443" s="8"/>
      <c r="L443" s="8"/>
      <c r="M443" s="8"/>
      <c r="N443" s="8"/>
      <c r="O443" s="8"/>
      <c r="P443" s="8"/>
      <c r="Q443" s="8"/>
    </row>
    <row r="444" spans="1:17" ht="15.75" customHeight="1" x14ac:dyDescent="0.2">
      <c r="A444" s="8"/>
      <c r="B444" s="8"/>
      <c r="C444" s="8"/>
      <c r="D444" s="8"/>
      <c r="E444" s="8"/>
      <c r="F444" s="8"/>
      <c r="G444" s="23"/>
      <c r="I444" s="22"/>
      <c r="J444" s="22"/>
      <c r="K444" s="8"/>
      <c r="L444" s="8"/>
      <c r="M444" s="8"/>
      <c r="N444" s="8"/>
      <c r="O444" s="8"/>
      <c r="P444" s="8"/>
      <c r="Q444" s="8"/>
    </row>
    <row r="445" spans="1:17" ht="15.75" customHeight="1" x14ac:dyDescent="0.2">
      <c r="A445" s="8"/>
      <c r="B445" s="8"/>
      <c r="C445" s="8"/>
      <c r="D445" s="8"/>
      <c r="E445" s="8"/>
      <c r="F445" s="8"/>
      <c r="G445" s="23"/>
      <c r="I445" s="22"/>
      <c r="J445" s="22"/>
      <c r="K445" s="8"/>
      <c r="L445" s="8"/>
      <c r="M445" s="8"/>
      <c r="N445" s="8"/>
      <c r="O445" s="8"/>
      <c r="P445" s="8"/>
      <c r="Q445" s="8"/>
    </row>
    <row r="446" spans="1:17" ht="15.75" customHeight="1" x14ac:dyDescent="0.2">
      <c r="A446" s="8"/>
      <c r="B446" s="8"/>
      <c r="C446" s="8"/>
      <c r="D446" s="8"/>
      <c r="E446" s="8"/>
      <c r="F446" s="8"/>
      <c r="G446" s="23"/>
      <c r="I446" s="22"/>
      <c r="J446" s="22"/>
      <c r="K446" s="8"/>
      <c r="L446" s="8"/>
      <c r="M446" s="8"/>
      <c r="N446" s="8"/>
      <c r="O446" s="8"/>
      <c r="P446" s="8"/>
      <c r="Q446" s="8"/>
    </row>
    <row r="447" spans="1:17" ht="15.75" customHeight="1" x14ac:dyDescent="0.2">
      <c r="A447" s="8"/>
      <c r="B447" s="8"/>
      <c r="C447" s="8"/>
      <c r="D447" s="8"/>
      <c r="E447" s="8"/>
      <c r="F447" s="8"/>
      <c r="G447" s="23"/>
      <c r="I447" s="22"/>
      <c r="J447" s="22"/>
      <c r="K447" s="8"/>
      <c r="L447" s="8"/>
      <c r="M447" s="8"/>
      <c r="N447" s="8"/>
      <c r="O447" s="8"/>
      <c r="P447" s="8"/>
      <c r="Q447" s="8"/>
    </row>
    <row r="448" spans="1:17" ht="15.75" customHeight="1" x14ac:dyDescent="0.2">
      <c r="A448" s="8"/>
      <c r="B448" s="8"/>
      <c r="C448" s="8"/>
      <c r="D448" s="8"/>
      <c r="E448" s="8"/>
      <c r="F448" s="8"/>
      <c r="G448" s="23"/>
      <c r="I448" s="22"/>
      <c r="J448" s="22"/>
      <c r="K448" s="8"/>
      <c r="L448" s="8"/>
      <c r="M448" s="8"/>
      <c r="N448" s="8"/>
      <c r="O448" s="8"/>
      <c r="P448" s="8"/>
      <c r="Q448" s="8"/>
    </row>
    <row r="449" spans="1:17" ht="15.75" customHeight="1" x14ac:dyDescent="0.2">
      <c r="A449" s="8"/>
      <c r="B449" s="8"/>
      <c r="C449" s="8"/>
      <c r="D449" s="8"/>
      <c r="E449" s="8"/>
      <c r="F449" s="8"/>
      <c r="G449" s="23"/>
      <c r="I449" s="22"/>
      <c r="J449" s="22"/>
      <c r="K449" s="8"/>
      <c r="L449" s="8"/>
      <c r="M449" s="8"/>
      <c r="N449" s="8"/>
      <c r="O449" s="8"/>
      <c r="P449" s="8"/>
      <c r="Q449" s="8"/>
    </row>
    <row r="450" spans="1:17" ht="15.75" customHeight="1" x14ac:dyDescent="0.2">
      <c r="A450" s="8"/>
      <c r="B450" s="8"/>
      <c r="C450" s="8"/>
      <c r="D450" s="8"/>
      <c r="E450" s="8"/>
      <c r="F450" s="8"/>
      <c r="G450" s="23"/>
      <c r="I450" s="22"/>
      <c r="J450" s="22"/>
      <c r="K450" s="8"/>
      <c r="L450" s="8"/>
      <c r="M450" s="8"/>
      <c r="N450" s="8"/>
      <c r="O450" s="8"/>
      <c r="P450" s="8"/>
      <c r="Q450" s="8"/>
    </row>
    <row r="451" spans="1:17" ht="15.75" customHeight="1" x14ac:dyDescent="0.2">
      <c r="A451" s="8"/>
      <c r="B451" s="8"/>
      <c r="C451" s="8"/>
      <c r="D451" s="8"/>
      <c r="E451" s="8"/>
      <c r="F451" s="8"/>
      <c r="G451" s="23"/>
      <c r="I451" s="22"/>
      <c r="J451" s="22"/>
      <c r="K451" s="8"/>
      <c r="L451" s="8"/>
      <c r="M451" s="8"/>
      <c r="N451" s="8"/>
      <c r="O451" s="8"/>
      <c r="P451" s="8"/>
      <c r="Q451" s="8"/>
    </row>
    <row r="452" spans="1:17" ht="15.75" customHeight="1" x14ac:dyDescent="0.2">
      <c r="A452" s="8"/>
      <c r="B452" s="8"/>
      <c r="C452" s="8"/>
      <c r="D452" s="8"/>
      <c r="E452" s="8"/>
      <c r="F452" s="8"/>
      <c r="G452" s="23"/>
      <c r="I452" s="22"/>
      <c r="J452" s="22"/>
      <c r="K452" s="8"/>
      <c r="L452" s="8"/>
      <c r="M452" s="8"/>
      <c r="N452" s="8"/>
      <c r="O452" s="8"/>
      <c r="P452" s="8"/>
      <c r="Q452" s="8"/>
    </row>
    <row r="453" spans="1:17" ht="15.75" customHeight="1" x14ac:dyDescent="0.2">
      <c r="A453" s="8"/>
      <c r="B453" s="8"/>
      <c r="C453" s="8"/>
      <c r="D453" s="8"/>
      <c r="E453" s="8"/>
      <c r="F453" s="8"/>
      <c r="G453" s="23"/>
      <c r="I453" s="22"/>
      <c r="J453" s="22"/>
      <c r="K453" s="8"/>
      <c r="L453" s="8"/>
      <c r="M453" s="8"/>
      <c r="N453" s="8"/>
      <c r="O453" s="8"/>
      <c r="P453" s="8"/>
      <c r="Q453" s="8"/>
    </row>
    <row r="454" spans="1:17" ht="15.75" customHeight="1" x14ac:dyDescent="0.2">
      <c r="A454" s="8"/>
      <c r="B454" s="8"/>
      <c r="C454" s="8"/>
      <c r="D454" s="8"/>
      <c r="E454" s="8"/>
      <c r="F454" s="8"/>
      <c r="G454" s="23"/>
      <c r="I454" s="22"/>
      <c r="J454" s="22"/>
      <c r="K454" s="8"/>
      <c r="L454" s="8"/>
      <c r="M454" s="8"/>
      <c r="N454" s="8"/>
      <c r="O454" s="8"/>
      <c r="P454" s="8"/>
      <c r="Q454" s="8"/>
    </row>
    <row r="455" spans="1:17" ht="15.75" customHeight="1" x14ac:dyDescent="0.2">
      <c r="A455" s="8"/>
      <c r="B455" s="8"/>
      <c r="C455" s="8"/>
      <c r="D455" s="8"/>
      <c r="E455" s="8"/>
      <c r="F455" s="8"/>
      <c r="G455" s="23"/>
      <c r="I455" s="22"/>
      <c r="J455" s="22"/>
      <c r="K455" s="8"/>
      <c r="L455" s="8"/>
      <c r="M455" s="8"/>
      <c r="N455" s="8"/>
      <c r="O455" s="8"/>
      <c r="P455" s="8"/>
      <c r="Q455" s="8"/>
    </row>
    <row r="456" spans="1:17" ht="15.75" customHeight="1" x14ac:dyDescent="0.2">
      <c r="A456" s="8"/>
      <c r="B456" s="8"/>
      <c r="C456" s="8"/>
      <c r="D456" s="8"/>
      <c r="E456" s="8"/>
      <c r="F456" s="8"/>
      <c r="G456" s="23"/>
      <c r="I456" s="22"/>
      <c r="J456" s="22"/>
      <c r="K456" s="8"/>
      <c r="L456" s="8"/>
      <c r="M456" s="8"/>
      <c r="N456" s="8"/>
      <c r="O456" s="8"/>
      <c r="P456" s="8"/>
      <c r="Q456" s="8"/>
    </row>
    <row r="457" spans="1:17" ht="15.75" customHeight="1" x14ac:dyDescent="0.2">
      <c r="A457" s="8"/>
      <c r="B457" s="8"/>
      <c r="C457" s="8"/>
      <c r="D457" s="8"/>
      <c r="E457" s="8"/>
      <c r="F457" s="8"/>
      <c r="G457" s="23"/>
      <c r="I457" s="22"/>
      <c r="J457" s="22"/>
      <c r="K457" s="8"/>
      <c r="L457" s="8"/>
      <c r="M457" s="8"/>
      <c r="N457" s="8"/>
      <c r="O457" s="8"/>
      <c r="P457" s="8"/>
      <c r="Q457" s="8"/>
    </row>
    <row r="458" spans="1:17" ht="15.75" customHeight="1" x14ac:dyDescent="0.2">
      <c r="A458" s="8"/>
      <c r="B458" s="8"/>
      <c r="C458" s="8"/>
      <c r="D458" s="8"/>
      <c r="E458" s="8"/>
      <c r="F458" s="8"/>
      <c r="G458" s="23"/>
      <c r="I458" s="22"/>
      <c r="J458" s="22"/>
      <c r="K458" s="8"/>
      <c r="L458" s="8"/>
      <c r="M458" s="8"/>
      <c r="N458" s="8"/>
      <c r="O458" s="8"/>
      <c r="P458" s="8"/>
      <c r="Q458" s="8"/>
    </row>
    <row r="459" spans="1:17" ht="15.75" customHeight="1" x14ac:dyDescent="0.2">
      <c r="A459" s="8"/>
      <c r="B459" s="8"/>
      <c r="C459" s="8"/>
      <c r="D459" s="8"/>
      <c r="E459" s="8"/>
      <c r="F459" s="8"/>
      <c r="G459" s="23"/>
      <c r="I459" s="22"/>
      <c r="J459" s="22"/>
      <c r="K459" s="8"/>
      <c r="L459" s="8"/>
      <c r="M459" s="8"/>
      <c r="N459" s="8"/>
      <c r="O459" s="8"/>
      <c r="P459" s="8"/>
      <c r="Q459" s="8"/>
    </row>
    <row r="460" spans="1:17" ht="15.75" customHeight="1" x14ac:dyDescent="0.2">
      <c r="A460" s="8"/>
      <c r="B460" s="8"/>
      <c r="C460" s="8"/>
      <c r="D460" s="8"/>
      <c r="E460" s="8"/>
      <c r="F460" s="8"/>
      <c r="G460" s="23"/>
      <c r="I460" s="22"/>
      <c r="J460" s="22"/>
      <c r="K460" s="8"/>
      <c r="L460" s="8"/>
      <c r="M460" s="8"/>
      <c r="N460" s="8"/>
      <c r="O460" s="8"/>
      <c r="P460" s="8"/>
      <c r="Q460" s="8"/>
    </row>
    <row r="461" spans="1:17" ht="15.75" customHeight="1" x14ac:dyDescent="0.2">
      <c r="A461" s="8"/>
      <c r="B461" s="8"/>
      <c r="C461" s="8"/>
      <c r="D461" s="8"/>
      <c r="E461" s="8"/>
      <c r="F461" s="8"/>
      <c r="G461" s="23"/>
      <c r="I461" s="22"/>
      <c r="J461" s="22"/>
      <c r="K461" s="8"/>
      <c r="L461" s="8"/>
      <c r="M461" s="8"/>
      <c r="N461" s="8"/>
      <c r="O461" s="8"/>
      <c r="P461" s="8"/>
      <c r="Q461" s="8"/>
    </row>
    <row r="462" spans="1:17" ht="15.75" customHeight="1" x14ac:dyDescent="0.2">
      <c r="A462" s="8"/>
      <c r="B462" s="8"/>
      <c r="C462" s="8"/>
      <c r="D462" s="8"/>
      <c r="E462" s="8"/>
      <c r="F462" s="8"/>
      <c r="G462" s="23"/>
      <c r="I462" s="22"/>
      <c r="J462" s="22"/>
      <c r="K462" s="8"/>
      <c r="L462" s="8"/>
      <c r="M462" s="8"/>
      <c r="N462" s="8"/>
      <c r="O462" s="8"/>
      <c r="P462" s="8"/>
      <c r="Q462" s="8"/>
    </row>
    <row r="463" spans="1:17" ht="15.75" customHeight="1" x14ac:dyDescent="0.2">
      <c r="A463" s="8"/>
      <c r="B463" s="8"/>
      <c r="C463" s="8"/>
      <c r="D463" s="8"/>
      <c r="E463" s="8"/>
      <c r="F463" s="8"/>
      <c r="G463" s="23"/>
      <c r="I463" s="22"/>
      <c r="J463" s="22"/>
      <c r="K463" s="8"/>
      <c r="L463" s="8"/>
      <c r="M463" s="8"/>
      <c r="N463" s="8"/>
      <c r="O463" s="8"/>
      <c r="P463" s="8"/>
      <c r="Q463" s="8"/>
    </row>
    <row r="464" spans="1:17" ht="15.75" customHeight="1" x14ac:dyDescent="0.2">
      <c r="A464" s="8"/>
      <c r="B464" s="8"/>
      <c r="C464" s="8"/>
      <c r="D464" s="8"/>
      <c r="E464" s="8"/>
      <c r="F464" s="8"/>
      <c r="G464" s="23"/>
      <c r="I464" s="22"/>
      <c r="J464" s="22"/>
      <c r="K464" s="8"/>
      <c r="L464" s="8"/>
      <c r="M464" s="8"/>
      <c r="N464" s="8"/>
      <c r="O464" s="8"/>
      <c r="P464" s="8"/>
      <c r="Q464" s="8"/>
    </row>
    <row r="465" spans="1:17" ht="15.75" customHeight="1" x14ac:dyDescent="0.2">
      <c r="A465" s="8"/>
      <c r="B465" s="8"/>
      <c r="C465" s="8"/>
      <c r="D465" s="8"/>
      <c r="E465" s="8"/>
      <c r="F465" s="8"/>
      <c r="G465" s="23"/>
      <c r="I465" s="22"/>
      <c r="J465" s="22"/>
      <c r="K465" s="8"/>
      <c r="L465" s="8"/>
      <c r="M465" s="8"/>
      <c r="N465" s="8"/>
      <c r="O465" s="8"/>
      <c r="P465" s="8"/>
      <c r="Q465" s="8"/>
    </row>
    <row r="466" spans="1:17" ht="15.75" customHeight="1" x14ac:dyDescent="0.2">
      <c r="A466" s="8"/>
      <c r="B466" s="8"/>
      <c r="C466" s="8"/>
      <c r="D466" s="8"/>
      <c r="E466" s="8"/>
      <c r="F466" s="8"/>
      <c r="G466" s="23"/>
      <c r="I466" s="22"/>
      <c r="J466" s="22"/>
      <c r="K466" s="8"/>
      <c r="L466" s="8"/>
      <c r="M466" s="8"/>
      <c r="N466" s="8"/>
      <c r="O466" s="8"/>
      <c r="P466" s="8"/>
      <c r="Q466" s="8"/>
    </row>
    <row r="467" spans="1:17" ht="15.75" customHeight="1" x14ac:dyDescent="0.2">
      <c r="A467" s="8"/>
      <c r="B467" s="8"/>
      <c r="C467" s="8"/>
      <c r="D467" s="8"/>
      <c r="E467" s="8"/>
      <c r="F467" s="8"/>
      <c r="G467" s="23"/>
      <c r="I467" s="22"/>
      <c r="J467" s="22"/>
      <c r="K467" s="8"/>
      <c r="L467" s="8"/>
      <c r="M467" s="8"/>
      <c r="N467" s="8"/>
      <c r="O467" s="8"/>
      <c r="P467" s="8"/>
      <c r="Q467" s="8"/>
    </row>
    <row r="468" spans="1:17" ht="15.75" customHeight="1" x14ac:dyDescent="0.2">
      <c r="A468" s="8"/>
      <c r="B468" s="8"/>
      <c r="C468" s="8"/>
      <c r="D468" s="8"/>
      <c r="E468" s="8"/>
      <c r="F468" s="8"/>
      <c r="G468" s="23"/>
      <c r="I468" s="22"/>
      <c r="J468" s="22"/>
      <c r="K468" s="8"/>
      <c r="L468" s="8"/>
      <c r="M468" s="8"/>
      <c r="N468" s="8"/>
      <c r="O468" s="8"/>
      <c r="P468" s="8"/>
      <c r="Q468" s="8"/>
    </row>
    <row r="469" spans="1:17" ht="15.75" customHeight="1" x14ac:dyDescent="0.2">
      <c r="A469" s="8"/>
      <c r="B469" s="8"/>
      <c r="C469" s="8"/>
      <c r="D469" s="8"/>
      <c r="E469" s="8"/>
      <c r="F469" s="8"/>
      <c r="G469" s="23"/>
      <c r="I469" s="22"/>
      <c r="J469" s="22"/>
      <c r="K469" s="8"/>
      <c r="L469" s="8"/>
      <c r="M469" s="8"/>
      <c r="N469" s="8"/>
      <c r="O469" s="8"/>
      <c r="P469" s="8"/>
      <c r="Q469" s="8"/>
    </row>
    <row r="470" spans="1:17" ht="15.75" customHeight="1" x14ac:dyDescent="0.2">
      <c r="A470" s="8"/>
      <c r="B470" s="8"/>
      <c r="C470" s="8"/>
      <c r="D470" s="8"/>
      <c r="E470" s="8"/>
      <c r="F470" s="8"/>
      <c r="G470" s="23"/>
      <c r="I470" s="22"/>
      <c r="J470" s="22"/>
      <c r="K470" s="8"/>
      <c r="L470" s="8"/>
      <c r="M470" s="8"/>
      <c r="N470" s="8"/>
      <c r="O470" s="8"/>
      <c r="P470" s="8"/>
      <c r="Q470" s="8"/>
    </row>
    <row r="471" spans="1:17" ht="15.75" customHeight="1" x14ac:dyDescent="0.2">
      <c r="A471" s="8"/>
      <c r="B471" s="8"/>
      <c r="C471" s="8"/>
      <c r="D471" s="8"/>
      <c r="E471" s="8"/>
      <c r="F471" s="8"/>
      <c r="G471" s="23"/>
      <c r="I471" s="22"/>
      <c r="J471" s="22"/>
      <c r="K471" s="8"/>
      <c r="L471" s="8"/>
      <c r="M471" s="8"/>
      <c r="N471" s="8"/>
      <c r="O471" s="8"/>
      <c r="P471" s="8"/>
      <c r="Q471" s="8"/>
    </row>
    <row r="472" spans="1:17" ht="15.75" customHeight="1" x14ac:dyDescent="0.2">
      <c r="A472" s="8"/>
      <c r="B472" s="8"/>
      <c r="C472" s="8"/>
      <c r="D472" s="8"/>
      <c r="E472" s="8"/>
      <c r="F472" s="8"/>
      <c r="G472" s="23"/>
      <c r="I472" s="22"/>
      <c r="J472" s="22"/>
      <c r="K472" s="8"/>
      <c r="L472" s="8"/>
      <c r="M472" s="8"/>
      <c r="N472" s="8"/>
      <c r="O472" s="8"/>
      <c r="P472" s="8"/>
      <c r="Q472" s="8"/>
    </row>
    <row r="473" spans="1:17" ht="15.75" customHeight="1" x14ac:dyDescent="0.2">
      <c r="A473" s="8"/>
      <c r="B473" s="8"/>
      <c r="C473" s="8"/>
      <c r="D473" s="8"/>
      <c r="E473" s="8"/>
      <c r="F473" s="8"/>
      <c r="G473" s="23"/>
      <c r="I473" s="22"/>
      <c r="J473" s="22"/>
      <c r="K473" s="8"/>
      <c r="L473" s="8"/>
      <c r="M473" s="8"/>
      <c r="N473" s="8"/>
      <c r="O473" s="8"/>
      <c r="P473" s="8"/>
      <c r="Q473" s="8"/>
    </row>
    <row r="474" spans="1:17" ht="15.75" customHeight="1" x14ac:dyDescent="0.2">
      <c r="A474" s="8"/>
      <c r="B474" s="8"/>
      <c r="C474" s="8"/>
      <c r="D474" s="8"/>
      <c r="E474" s="8"/>
      <c r="F474" s="8"/>
      <c r="G474" s="23"/>
      <c r="I474" s="22"/>
      <c r="J474" s="22"/>
      <c r="K474" s="8"/>
      <c r="L474" s="8"/>
      <c r="M474" s="8"/>
      <c r="N474" s="8"/>
      <c r="O474" s="8"/>
      <c r="P474" s="8"/>
      <c r="Q474" s="8"/>
    </row>
    <row r="475" spans="1:17" ht="15.75" customHeight="1" x14ac:dyDescent="0.2">
      <c r="A475" s="8"/>
      <c r="B475" s="8"/>
      <c r="C475" s="8"/>
      <c r="D475" s="8"/>
      <c r="E475" s="8"/>
      <c r="F475" s="8"/>
      <c r="G475" s="23"/>
      <c r="I475" s="22"/>
      <c r="J475" s="22"/>
      <c r="K475" s="8"/>
      <c r="L475" s="8"/>
      <c r="M475" s="8"/>
      <c r="N475" s="8"/>
      <c r="O475" s="8"/>
      <c r="P475" s="8"/>
      <c r="Q475" s="8"/>
    </row>
    <row r="476" spans="1:17" ht="15.75" customHeight="1" x14ac:dyDescent="0.2">
      <c r="A476" s="8"/>
      <c r="B476" s="8"/>
      <c r="C476" s="8"/>
      <c r="D476" s="8"/>
      <c r="E476" s="8"/>
      <c r="F476" s="8"/>
      <c r="G476" s="23"/>
      <c r="I476" s="22"/>
      <c r="J476" s="22"/>
      <c r="K476" s="8"/>
      <c r="L476" s="8"/>
      <c r="M476" s="8"/>
      <c r="N476" s="8"/>
      <c r="O476" s="8"/>
      <c r="P476" s="8"/>
      <c r="Q476" s="8"/>
    </row>
    <row r="477" spans="1:17" ht="15.75" customHeight="1" x14ac:dyDescent="0.2">
      <c r="A477" s="8"/>
      <c r="B477" s="8"/>
      <c r="C477" s="8"/>
      <c r="D477" s="8"/>
      <c r="E477" s="8"/>
      <c r="F477" s="8"/>
      <c r="G477" s="23"/>
      <c r="I477" s="22"/>
      <c r="J477" s="22"/>
      <c r="K477" s="8"/>
      <c r="L477" s="8"/>
      <c r="M477" s="8"/>
      <c r="N477" s="8"/>
      <c r="O477" s="8"/>
      <c r="P477" s="8"/>
      <c r="Q477" s="8"/>
    </row>
    <row r="478" spans="1:17" ht="15.75" customHeight="1" x14ac:dyDescent="0.2">
      <c r="A478" s="8"/>
      <c r="B478" s="8"/>
      <c r="C478" s="8"/>
      <c r="D478" s="8"/>
      <c r="E478" s="8"/>
      <c r="F478" s="8"/>
      <c r="G478" s="23"/>
      <c r="I478" s="22"/>
      <c r="J478" s="22"/>
      <c r="K478" s="8"/>
      <c r="L478" s="8"/>
      <c r="M478" s="8"/>
      <c r="N478" s="8"/>
      <c r="O478" s="8"/>
      <c r="P478" s="8"/>
      <c r="Q478" s="8"/>
    </row>
    <row r="479" spans="1:17" ht="15.75" customHeight="1" x14ac:dyDescent="0.2">
      <c r="A479" s="8"/>
      <c r="B479" s="8"/>
      <c r="C479" s="8"/>
      <c r="D479" s="8"/>
      <c r="E479" s="8"/>
      <c r="F479" s="8"/>
      <c r="G479" s="23"/>
      <c r="I479" s="22"/>
      <c r="J479" s="22"/>
      <c r="K479" s="8"/>
      <c r="L479" s="8"/>
      <c r="M479" s="8"/>
      <c r="N479" s="8"/>
      <c r="O479" s="8"/>
      <c r="P479" s="8"/>
      <c r="Q479" s="8"/>
    </row>
    <row r="480" spans="1:17" ht="15.75" customHeight="1" x14ac:dyDescent="0.2">
      <c r="A480" s="8"/>
      <c r="B480" s="8"/>
      <c r="C480" s="8"/>
      <c r="D480" s="8"/>
      <c r="E480" s="8"/>
      <c r="F480" s="8"/>
      <c r="G480" s="23"/>
      <c r="I480" s="22"/>
      <c r="J480" s="22"/>
      <c r="K480" s="8"/>
      <c r="L480" s="8"/>
      <c r="M480" s="8"/>
      <c r="N480" s="8"/>
      <c r="O480" s="8"/>
      <c r="P480" s="8"/>
      <c r="Q480" s="8"/>
    </row>
    <row r="481" spans="1:17" ht="15.75" customHeight="1" x14ac:dyDescent="0.2">
      <c r="A481" s="8"/>
      <c r="B481" s="8"/>
      <c r="C481" s="8"/>
      <c r="D481" s="8"/>
      <c r="E481" s="8"/>
      <c r="F481" s="8"/>
      <c r="G481" s="23"/>
      <c r="I481" s="22"/>
      <c r="J481" s="22"/>
      <c r="K481" s="8"/>
      <c r="L481" s="8"/>
      <c r="M481" s="8"/>
      <c r="N481" s="8"/>
      <c r="O481" s="8"/>
      <c r="P481" s="8"/>
      <c r="Q481" s="8"/>
    </row>
    <row r="482" spans="1:17" ht="15.75" customHeight="1" x14ac:dyDescent="0.2">
      <c r="A482" s="8"/>
      <c r="B482" s="8"/>
      <c r="C482" s="8"/>
      <c r="D482" s="8"/>
      <c r="E482" s="8"/>
      <c r="F482" s="8"/>
      <c r="G482" s="23"/>
      <c r="I482" s="22"/>
      <c r="J482" s="22"/>
      <c r="K482" s="8"/>
      <c r="L482" s="8"/>
      <c r="M482" s="8"/>
      <c r="N482" s="8"/>
      <c r="O482" s="8"/>
      <c r="P482" s="8"/>
      <c r="Q482" s="8"/>
    </row>
    <row r="483" spans="1:17" ht="15.75" customHeight="1" x14ac:dyDescent="0.2">
      <c r="A483" s="8"/>
      <c r="B483" s="8"/>
      <c r="C483" s="8"/>
      <c r="D483" s="8"/>
      <c r="E483" s="8"/>
      <c r="F483" s="8"/>
      <c r="G483" s="23"/>
      <c r="I483" s="22"/>
      <c r="J483" s="22"/>
      <c r="K483" s="8"/>
      <c r="L483" s="8"/>
      <c r="M483" s="8"/>
      <c r="N483" s="8"/>
      <c r="O483" s="8"/>
      <c r="P483" s="8"/>
      <c r="Q483" s="8"/>
    </row>
    <row r="484" spans="1:17" ht="15.75" customHeight="1" x14ac:dyDescent="0.2">
      <c r="A484" s="8"/>
      <c r="B484" s="8"/>
      <c r="C484" s="8"/>
      <c r="D484" s="8"/>
      <c r="E484" s="8"/>
      <c r="F484" s="8"/>
      <c r="G484" s="23"/>
      <c r="I484" s="22"/>
      <c r="J484" s="22"/>
      <c r="K484" s="8"/>
      <c r="L484" s="8"/>
      <c r="M484" s="8"/>
      <c r="N484" s="8"/>
      <c r="O484" s="8"/>
      <c r="P484" s="8"/>
      <c r="Q484" s="8"/>
    </row>
    <row r="485" spans="1:17" ht="15.75" customHeight="1" x14ac:dyDescent="0.2">
      <c r="A485" s="8"/>
      <c r="B485" s="8"/>
      <c r="C485" s="8"/>
      <c r="D485" s="8"/>
      <c r="E485" s="8"/>
      <c r="F485" s="8"/>
      <c r="G485" s="23"/>
      <c r="I485" s="22"/>
      <c r="J485" s="22"/>
      <c r="K485" s="8"/>
      <c r="L485" s="8"/>
      <c r="M485" s="8"/>
      <c r="N485" s="8"/>
      <c r="O485" s="8"/>
      <c r="P485" s="8"/>
      <c r="Q485" s="8"/>
    </row>
    <row r="486" spans="1:17" ht="15.75" customHeight="1" x14ac:dyDescent="0.2">
      <c r="A486" s="8"/>
      <c r="B486" s="8"/>
      <c r="C486" s="8"/>
      <c r="D486" s="8"/>
      <c r="E486" s="8"/>
      <c r="F486" s="8"/>
      <c r="G486" s="23"/>
      <c r="I486" s="22"/>
      <c r="J486" s="22"/>
      <c r="K486" s="8"/>
      <c r="L486" s="8"/>
      <c r="M486" s="8"/>
      <c r="N486" s="8"/>
      <c r="O486" s="8"/>
      <c r="P486" s="8"/>
      <c r="Q486" s="8"/>
    </row>
    <row r="487" spans="1:17" ht="15.75" customHeight="1" x14ac:dyDescent="0.2">
      <c r="A487" s="8"/>
      <c r="B487" s="8"/>
      <c r="C487" s="8"/>
      <c r="D487" s="8"/>
      <c r="E487" s="8"/>
      <c r="F487" s="8"/>
      <c r="G487" s="23"/>
      <c r="I487" s="22"/>
      <c r="J487" s="22"/>
      <c r="K487" s="8"/>
      <c r="L487" s="8"/>
      <c r="M487" s="8"/>
      <c r="N487" s="8"/>
      <c r="O487" s="8"/>
      <c r="P487" s="8"/>
      <c r="Q487" s="8"/>
    </row>
    <row r="488" spans="1:17" ht="15.75" customHeight="1" x14ac:dyDescent="0.2">
      <c r="A488" s="8"/>
      <c r="B488" s="8"/>
      <c r="C488" s="8"/>
      <c r="D488" s="8"/>
      <c r="E488" s="8"/>
      <c r="F488" s="8"/>
      <c r="G488" s="23"/>
      <c r="I488" s="22"/>
      <c r="J488" s="22"/>
      <c r="K488" s="8"/>
      <c r="L488" s="8"/>
      <c r="M488" s="8"/>
      <c r="N488" s="8"/>
      <c r="O488" s="8"/>
      <c r="P488" s="8"/>
      <c r="Q488" s="8"/>
    </row>
    <row r="489" spans="1:17" ht="15.75" customHeight="1" x14ac:dyDescent="0.2">
      <c r="A489" s="8"/>
      <c r="B489" s="8"/>
      <c r="C489" s="8"/>
      <c r="D489" s="8"/>
      <c r="E489" s="8"/>
      <c r="F489" s="8"/>
      <c r="G489" s="23"/>
      <c r="I489" s="22"/>
      <c r="J489" s="22"/>
      <c r="K489" s="8"/>
      <c r="L489" s="8"/>
      <c r="M489" s="8"/>
      <c r="N489" s="8"/>
      <c r="O489" s="8"/>
      <c r="P489" s="8"/>
      <c r="Q489" s="8"/>
    </row>
    <row r="490" spans="1:17" ht="15.75" customHeight="1" x14ac:dyDescent="0.2">
      <c r="A490" s="8"/>
      <c r="B490" s="8"/>
      <c r="C490" s="8"/>
      <c r="D490" s="8"/>
      <c r="E490" s="8"/>
      <c r="F490" s="8"/>
      <c r="G490" s="23"/>
      <c r="I490" s="22"/>
      <c r="J490" s="22"/>
      <c r="K490" s="8"/>
      <c r="L490" s="8"/>
      <c r="M490" s="8"/>
      <c r="N490" s="8"/>
      <c r="O490" s="8"/>
      <c r="P490" s="8"/>
      <c r="Q490" s="8"/>
    </row>
    <row r="491" spans="1:17" ht="15.75" customHeight="1" x14ac:dyDescent="0.2">
      <c r="A491" s="8"/>
      <c r="B491" s="8"/>
      <c r="C491" s="8"/>
      <c r="D491" s="8"/>
      <c r="E491" s="8"/>
      <c r="F491" s="8"/>
      <c r="G491" s="23"/>
      <c r="I491" s="22"/>
      <c r="J491" s="22"/>
      <c r="K491" s="8"/>
      <c r="L491" s="8"/>
      <c r="M491" s="8"/>
      <c r="N491" s="8"/>
      <c r="O491" s="8"/>
      <c r="P491" s="8"/>
      <c r="Q491" s="8"/>
    </row>
    <row r="492" spans="1:17" ht="15.75" customHeight="1" x14ac:dyDescent="0.2">
      <c r="A492" s="8"/>
      <c r="B492" s="8"/>
      <c r="C492" s="8"/>
      <c r="D492" s="8"/>
      <c r="E492" s="8"/>
      <c r="F492" s="8"/>
      <c r="G492" s="23"/>
      <c r="I492" s="22"/>
      <c r="J492" s="22"/>
      <c r="K492" s="8"/>
      <c r="L492" s="8"/>
      <c r="M492" s="8"/>
      <c r="N492" s="8"/>
      <c r="O492" s="8"/>
      <c r="P492" s="8"/>
      <c r="Q492" s="8"/>
    </row>
    <row r="493" spans="1:17" ht="15.75" customHeight="1" x14ac:dyDescent="0.2">
      <c r="A493" s="8"/>
      <c r="B493" s="8"/>
      <c r="C493" s="8"/>
      <c r="D493" s="8"/>
      <c r="E493" s="8"/>
      <c r="F493" s="8"/>
      <c r="G493" s="23"/>
      <c r="I493" s="22"/>
      <c r="J493" s="22"/>
      <c r="K493" s="8"/>
      <c r="L493" s="8"/>
      <c r="M493" s="8"/>
      <c r="N493" s="8"/>
      <c r="O493" s="8"/>
      <c r="P493" s="8"/>
      <c r="Q493" s="8"/>
    </row>
    <row r="494" spans="1:17" ht="15.75" customHeight="1" x14ac:dyDescent="0.2">
      <c r="A494" s="8"/>
      <c r="B494" s="8"/>
      <c r="C494" s="8"/>
      <c r="D494" s="8"/>
      <c r="E494" s="8"/>
      <c r="F494" s="8"/>
      <c r="G494" s="23"/>
      <c r="I494" s="22"/>
      <c r="J494" s="22"/>
      <c r="K494" s="8"/>
      <c r="L494" s="8"/>
      <c r="M494" s="8"/>
      <c r="N494" s="8"/>
      <c r="O494" s="8"/>
      <c r="P494" s="8"/>
      <c r="Q494" s="8"/>
    </row>
    <row r="495" spans="1:17" ht="15.75" customHeight="1" x14ac:dyDescent="0.2">
      <c r="A495" s="8"/>
      <c r="B495" s="8"/>
      <c r="C495" s="8"/>
      <c r="D495" s="8"/>
      <c r="E495" s="8"/>
      <c r="F495" s="8"/>
      <c r="G495" s="23"/>
      <c r="I495" s="22"/>
      <c r="J495" s="22"/>
      <c r="K495" s="8"/>
      <c r="L495" s="8"/>
      <c r="M495" s="8"/>
      <c r="N495" s="8"/>
      <c r="O495" s="8"/>
      <c r="P495" s="8"/>
      <c r="Q495" s="8"/>
    </row>
    <row r="496" spans="1:17" ht="15.75" customHeight="1" x14ac:dyDescent="0.2">
      <c r="A496" s="8"/>
      <c r="B496" s="8"/>
      <c r="C496" s="8"/>
      <c r="D496" s="8"/>
      <c r="E496" s="8"/>
      <c r="F496" s="8"/>
      <c r="G496" s="23"/>
      <c r="I496" s="22"/>
      <c r="J496" s="22"/>
      <c r="K496" s="8"/>
      <c r="L496" s="8"/>
      <c r="M496" s="8"/>
      <c r="N496" s="8"/>
      <c r="O496" s="8"/>
      <c r="P496" s="8"/>
      <c r="Q496" s="8"/>
    </row>
    <row r="497" spans="1:17" ht="15.75" customHeight="1" x14ac:dyDescent="0.2">
      <c r="A497" s="8"/>
      <c r="B497" s="8"/>
      <c r="C497" s="8"/>
      <c r="D497" s="8"/>
      <c r="E497" s="8"/>
      <c r="F497" s="8"/>
      <c r="G497" s="23"/>
      <c r="I497" s="22"/>
      <c r="J497" s="22"/>
      <c r="K497" s="8"/>
      <c r="L497" s="8"/>
      <c r="M497" s="8"/>
      <c r="N497" s="8"/>
      <c r="O497" s="8"/>
      <c r="P497" s="8"/>
      <c r="Q497" s="8"/>
    </row>
    <row r="498" spans="1:17" ht="15.75" customHeight="1" x14ac:dyDescent="0.2">
      <c r="A498" s="8"/>
      <c r="B498" s="8"/>
      <c r="C498" s="8"/>
      <c r="D498" s="8"/>
      <c r="E498" s="8"/>
      <c r="F498" s="8"/>
      <c r="G498" s="23"/>
      <c r="I498" s="22"/>
      <c r="J498" s="22"/>
      <c r="K498" s="8"/>
      <c r="L498" s="8"/>
      <c r="M498" s="8"/>
      <c r="N498" s="8"/>
      <c r="O498" s="8"/>
      <c r="P498" s="8"/>
      <c r="Q498" s="8"/>
    </row>
    <row r="499" spans="1:17" ht="15.75" customHeight="1" x14ac:dyDescent="0.2">
      <c r="A499" s="8"/>
      <c r="B499" s="8"/>
      <c r="C499" s="8"/>
      <c r="D499" s="8"/>
      <c r="E499" s="8"/>
      <c r="F499" s="8"/>
      <c r="G499" s="23"/>
      <c r="I499" s="22"/>
      <c r="J499" s="22"/>
      <c r="K499" s="8"/>
      <c r="L499" s="8"/>
      <c r="M499" s="8"/>
      <c r="N499" s="8"/>
      <c r="O499" s="8"/>
      <c r="P499" s="8"/>
      <c r="Q499" s="8"/>
    </row>
    <row r="500" spans="1:17" ht="15.75" customHeight="1" x14ac:dyDescent="0.2">
      <c r="A500" s="8"/>
      <c r="B500" s="8"/>
      <c r="C500" s="8"/>
      <c r="D500" s="8"/>
      <c r="E500" s="8"/>
      <c r="F500" s="8"/>
      <c r="G500" s="23"/>
      <c r="I500" s="22"/>
      <c r="J500" s="22"/>
      <c r="K500" s="8"/>
      <c r="L500" s="8"/>
      <c r="M500" s="8"/>
      <c r="N500" s="8"/>
      <c r="O500" s="8"/>
      <c r="P500" s="8"/>
      <c r="Q500" s="8"/>
    </row>
    <row r="501" spans="1:17" ht="15.75" customHeight="1" x14ac:dyDescent="0.2">
      <c r="A501" s="8"/>
      <c r="B501" s="8"/>
      <c r="C501" s="8"/>
      <c r="D501" s="8"/>
      <c r="E501" s="8"/>
      <c r="F501" s="8"/>
      <c r="G501" s="23"/>
      <c r="I501" s="22"/>
      <c r="J501" s="22"/>
      <c r="K501" s="8"/>
      <c r="L501" s="8"/>
      <c r="M501" s="8"/>
      <c r="N501" s="8"/>
      <c r="O501" s="8"/>
      <c r="P501" s="8"/>
      <c r="Q501" s="8"/>
    </row>
    <row r="502" spans="1:17" ht="15.75" customHeight="1" x14ac:dyDescent="0.2">
      <c r="A502" s="8"/>
      <c r="B502" s="8"/>
      <c r="C502" s="8"/>
      <c r="D502" s="8"/>
      <c r="E502" s="8"/>
      <c r="F502" s="8"/>
      <c r="G502" s="23"/>
      <c r="I502" s="22"/>
      <c r="J502" s="22"/>
      <c r="K502" s="8"/>
      <c r="L502" s="8"/>
      <c r="M502" s="8"/>
      <c r="N502" s="8"/>
      <c r="O502" s="8"/>
      <c r="P502" s="8"/>
      <c r="Q502" s="8"/>
    </row>
    <row r="503" spans="1:17" ht="15.75" customHeight="1" x14ac:dyDescent="0.2">
      <c r="A503" s="8"/>
      <c r="B503" s="8"/>
      <c r="C503" s="8"/>
      <c r="D503" s="8"/>
      <c r="E503" s="8"/>
      <c r="F503" s="8"/>
      <c r="G503" s="23"/>
      <c r="I503" s="22"/>
      <c r="J503" s="22"/>
      <c r="K503" s="8"/>
      <c r="L503" s="8"/>
      <c r="M503" s="8"/>
      <c r="N503" s="8"/>
      <c r="O503" s="8"/>
      <c r="P503" s="8"/>
      <c r="Q503" s="8"/>
    </row>
    <row r="504" spans="1:17" ht="15.75" customHeight="1" x14ac:dyDescent="0.2">
      <c r="A504" s="8"/>
      <c r="B504" s="8"/>
      <c r="C504" s="8"/>
      <c r="D504" s="8"/>
      <c r="E504" s="8"/>
      <c r="F504" s="8"/>
      <c r="G504" s="23"/>
      <c r="I504" s="22"/>
      <c r="J504" s="22"/>
      <c r="K504" s="8"/>
      <c r="L504" s="8"/>
      <c r="M504" s="8"/>
      <c r="N504" s="8"/>
      <c r="O504" s="8"/>
      <c r="P504" s="8"/>
      <c r="Q504" s="8"/>
    </row>
    <row r="505" spans="1:17" ht="15.75" customHeight="1" x14ac:dyDescent="0.2">
      <c r="A505" s="8"/>
      <c r="B505" s="8"/>
      <c r="C505" s="8"/>
      <c r="D505" s="8"/>
      <c r="E505" s="8"/>
      <c r="F505" s="8"/>
      <c r="G505" s="23"/>
      <c r="I505" s="22"/>
      <c r="J505" s="22"/>
      <c r="K505" s="8"/>
      <c r="L505" s="8"/>
      <c r="M505" s="8"/>
      <c r="N505" s="8"/>
      <c r="O505" s="8"/>
      <c r="P505" s="8"/>
      <c r="Q505" s="8"/>
    </row>
    <row r="506" spans="1:17" ht="15.75" customHeight="1" x14ac:dyDescent="0.2">
      <c r="A506" s="8"/>
      <c r="B506" s="8"/>
      <c r="C506" s="8"/>
      <c r="D506" s="8"/>
      <c r="E506" s="8"/>
      <c r="F506" s="8"/>
      <c r="G506" s="23"/>
      <c r="I506" s="22"/>
      <c r="J506" s="22"/>
      <c r="K506" s="8"/>
      <c r="L506" s="8"/>
      <c r="M506" s="8"/>
      <c r="N506" s="8"/>
      <c r="O506" s="8"/>
      <c r="P506" s="8"/>
      <c r="Q506" s="8"/>
    </row>
    <row r="507" spans="1:17" ht="15.75" customHeight="1" x14ac:dyDescent="0.2">
      <c r="A507" s="8"/>
      <c r="B507" s="8"/>
      <c r="C507" s="8"/>
      <c r="D507" s="8"/>
      <c r="E507" s="8"/>
      <c r="F507" s="8"/>
      <c r="G507" s="23"/>
      <c r="I507" s="22"/>
      <c r="J507" s="22"/>
      <c r="K507" s="8"/>
      <c r="L507" s="8"/>
      <c r="M507" s="8"/>
      <c r="N507" s="8"/>
      <c r="O507" s="8"/>
      <c r="P507" s="8"/>
      <c r="Q507" s="8"/>
    </row>
    <row r="508" spans="1:17" ht="15.75" customHeight="1" x14ac:dyDescent="0.2">
      <c r="A508" s="8"/>
      <c r="B508" s="8"/>
      <c r="C508" s="8"/>
      <c r="D508" s="8"/>
      <c r="E508" s="8"/>
      <c r="F508" s="8"/>
      <c r="G508" s="23"/>
      <c r="I508" s="22"/>
      <c r="J508" s="22"/>
      <c r="K508" s="8"/>
      <c r="L508" s="8"/>
      <c r="M508" s="8"/>
      <c r="N508" s="8"/>
      <c r="O508" s="8"/>
      <c r="P508" s="8"/>
      <c r="Q508" s="8"/>
    </row>
    <row r="509" spans="1:17" ht="15.75" customHeight="1" x14ac:dyDescent="0.2">
      <c r="A509" s="8"/>
      <c r="B509" s="8"/>
      <c r="C509" s="8"/>
      <c r="D509" s="8"/>
      <c r="E509" s="8"/>
      <c r="F509" s="8"/>
      <c r="G509" s="23"/>
      <c r="I509" s="22"/>
      <c r="J509" s="22"/>
      <c r="K509" s="8"/>
      <c r="L509" s="8"/>
      <c r="M509" s="8"/>
      <c r="N509" s="8"/>
      <c r="O509" s="8"/>
      <c r="P509" s="8"/>
      <c r="Q509" s="8"/>
    </row>
    <row r="510" spans="1:17" ht="15.75" customHeight="1" x14ac:dyDescent="0.2">
      <c r="A510" s="8"/>
      <c r="B510" s="8"/>
      <c r="C510" s="8"/>
      <c r="D510" s="8"/>
      <c r="E510" s="8"/>
      <c r="F510" s="8"/>
      <c r="G510" s="23"/>
      <c r="I510" s="22"/>
      <c r="J510" s="22"/>
      <c r="K510" s="8"/>
      <c r="L510" s="8"/>
      <c r="M510" s="8"/>
      <c r="N510" s="8"/>
      <c r="O510" s="8"/>
      <c r="P510" s="8"/>
      <c r="Q510" s="8"/>
    </row>
    <row r="511" spans="1:17" ht="15.75" customHeight="1" x14ac:dyDescent="0.2">
      <c r="A511" s="8"/>
      <c r="B511" s="8"/>
      <c r="C511" s="8"/>
      <c r="D511" s="8"/>
      <c r="E511" s="8"/>
      <c r="F511" s="8"/>
      <c r="G511" s="23"/>
      <c r="I511" s="22"/>
      <c r="J511" s="22"/>
      <c r="K511" s="8"/>
      <c r="L511" s="8"/>
      <c r="M511" s="8"/>
      <c r="N511" s="8"/>
      <c r="O511" s="8"/>
      <c r="P511" s="8"/>
      <c r="Q511" s="8"/>
    </row>
    <row r="512" spans="1:17" ht="15.75" customHeight="1" x14ac:dyDescent="0.2">
      <c r="A512" s="8"/>
      <c r="B512" s="8"/>
      <c r="C512" s="8"/>
      <c r="D512" s="8"/>
      <c r="E512" s="8"/>
      <c r="F512" s="8"/>
      <c r="G512" s="23"/>
      <c r="I512" s="22"/>
      <c r="J512" s="22"/>
      <c r="K512" s="8"/>
      <c r="L512" s="8"/>
      <c r="M512" s="8"/>
      <c r="N512" s="8"/>
      <c r="O512" s="8"/>
      <c r="P512" s="8"/>
      <c r="Q512" s="8"/>
    </row>
    <row r="513" spans="1:17" ht="15.75" customHeight="1" x14ac:dyDescent="0.2">
      <c r="A513" s="8"/>
      <c r="B513" s="8"/>
      <c r="C513" s="8"/>
      <c r="D513" s="8"/>
      <c r="E513" s="8"/>
      <c r="F513" s="8"/>
      <c r="G513" s="23"/>
      <c r="I513" s="22"/>
      <c r="J513" s="22"/>
      <c r="K513" s="8"/>
      <c r="L513" s="8"/>
      <c r="M513" s="8"/>
      <c r="N513" s="8"/>
      <c r="O513" s="8"/>
      <c r="P513" s="8"/>
      <c r="Q513" s="8"/>
    </row>
    <row r="514" spans="1:17" ht="15.75" customHeight="1" x14ac:dyDescent="0.2">
      <c r="A514" s="8"/>
      <c r="B514" s="8"/>
      <c r="C514" s="8"/>
      <c r="D514" s="8"/>
      <c r="E514" s="8"/>
      <c r="F514" s="8"/>
      <c r="G514" s="23"/>
      <c r="I514" s="22"/>
      <c r="J514" s="22"/>
      <c r="K514" s="8"/>
      <c r="L514" s="8"/>
      <c r="M514" s="8"/>
      <c r="N514" s="8"/>
      <c r="O514" s="8"/>
      <c r="P514" s="8"/>
      <c r="Q514" s="8"/>
    </row>
    <row r="515" spans="1:17" ht="15.75" customHeight="1" x14ac:dyDescent="0.2">
      <c r="A515" s="8"/>
      <c r="B515" s="8"/>
      <c r="C515" s="8"/>
      <c r="D515" s="8"/>
      <c r="E515" s="8"/>
      <c r="F515" s="8"/>
      <c r="G515" s="23"/>
      <c r="I515" s="22"/>
      <c r="J515" s="22"/>
      <c r="K515" s="8"/>
      <c r="L515" s="8"/>
      <c r="M515" s="8"/>
      <c r="N515" s="8"/>
      <c r="O515" s="8"/>
      <c r="P515" s="8"/>
      <c r="Q515" s="8"/>
    </row>
    <row r="516" spans="1:17" ht="15.75" customHeight="1" x14ac:dyDescent="0.2">
      <c r="A516" s="8"/>
      <c r="B516" s="8"/>
      <c r="C516" s="8"/>
      <c r="D516" s="8"/>
      <c r="E516" s="8"/>
      <c r="F516" s="8"/>
      <c r="G516" s="23"/>
      <c r="I516" s="22"/>
      <c r="J516" s="22"/>
      <c r="K516" s="8"/>
      <c r="L516" s="8"/>
      <c r="M516" s="8"/>
      <c r="N516" s="8"/>
      <c r="O516" s="8"/>
      <c r="P516" s="8"/>
      <c r="Q516" s="8"/>
    </row>
    <row r="517" spans="1:17" ht="15.75" customHeight="1" x14ac:dyDescent="0.2">
      <c r="A517" s="8"/>
      <c r="B517" s="8"/>
      <c r="C517" s="8"/>
      <c r="D517" s="8"/>
      <c r="E517" s="8"/>
      <c r="F517" s="8"/>
      <c r="G517" s="23"/>
      <c r="I517" s="22"/>
      <c r="J517" s="22"/>
      <c r="K517" s="8"/>
      <c r="L517" s="8"/>
      <c r="M517" s="8"/>
      <c r="N517" s="8"/>
      <c r="O517" s="8"/>
      <c r="P517" s="8"/>
      <c r="Q517" s="8"/>
    </row>
    <row r="518" spans="1:17" ht="15.75" customHeight="1" x14ac:dyDescent="0.2">
      <c r="A518" s="8"/>
      <c r="B518" s="8"/>
      <c r="C518" s="8"/>
      <c r="D518" s="8"/>
      <c r="E518" s="8"/>
      <c r="F518" s="8"/>
      <c r="G518" s="23"/>
      <c r="I518" s="22"/>
      <c r="J518" s="22"/>
      <c r="K518" s="8"/>
      <c r="L518" s="8"/>
      <c r="M518" s="8"/>
      <c r="N518" s="8"/>
      <c r="O518" s="8"/>
      <c r="P518" s="8"/>
      <c r="Q518" s="8"/>
    </row>
    <row r="519" spans="1:17" ht="15.75" customHeight="1" x14ac:dyDescent="0.2">
      <c r="A519" s="8"/>
      <c r="B519" s="8"/>
      <c r="C519" s="8"/>
      <c r="D519" s="8"/>
      <c r="E519" s="8"/>
      <c r="F519" s="8"/>
      <c r="G519" s="23"/>
      <c r="I519" s="22"/>
      <c r="J519" s="22"/>
      <c r="K519" s="8"/>
      <c r="L519" s="8"/>
      <c r="M519" s="8"/>
      <c r="N519" s="8"/>
      <c r="O519" s="8"/>
      <c r="P519" s="8"/>
      <c r="Q519" s="8"/>
    </row>
    <row r="520" spans="1:17" ht="15.75" customHeight="1" x14ac:dyDescent="0.2">
      <c r="A520" s="8"/>
      <c r="B520" s="8"/>
      <c r="C520" s="8"/>
      <c r="D520" s="8"/>
      <c r="E520" s="8"/>
      <c r="F520" s="8"/>
      <c r="G520" s="23"/>
      <c r="I520" s="22"/>
      <c r="J520" s="22"/>
      <c r="K520" s="8"/>
      <c r="L520" s="8"/>
      <c r="M520" s="8"/>
      <c r="N520" s="8"/>
      <c r="O520" s="8"/>
      <c r="P520" s="8"/>
      <c r="Q520" s="8"/>
    </row>
    <row r="521" spans="1:17" ht="15.75" customHeight="1" x14ac:dyDescent="0.2">
      <c r="A521" s="8"/>
      <c r="B521" s="8"/>
      <c r="C521" s="8"/>
      <c r="D521" s="8"/>
      <c r="E521" s="8"/>
      <c r="F521" s="8"/>
      <c r="G521" s="23"/>
      <c r="I521" s="22"/>
      <c r="J521" s="22"/>
      <c r="K521" s="8"/>
      <c r="L521" s="8"/>
      <c r="M521" s="8"/>
      <c r="N521" s="8"/>
      <c r="O521" s="8"/>
      <c r="P521" s="8"/>
      <c r="Q521" s="8"/>
    </row>
    <row r="522" spans="1:17" ht="15.75" customHeight="1" x14ac:dyDescent="0.2">
      <c r="A522" s="8"/>
      <c r="B522" s="8"/>
      <c r="C522" s="8"/>
      <c r="D522" s="8"/>
      <c r="E522" s="8"/>
      <c r="F522" s="8"/>
      <c r="G522" s="23"/>
      <c r="I522" s="22"/>
      <c r="J522" s="22"/>
      <c r="K522" s="8"/>
      <c r="L522" s="8"/>
      <c r="M522" s="8"/>
      <c r="N522" s="8"/>
      <c r="O522" s="8"/>
      <c r="P522" s="8"/>
      <c r="Q522" s="8"/>
    </row>
    <row r="523" spans="1:17" ht="15.75" customHeight="1" x14ac:dyDescent="0.2">
      <c r="A523" s="8"/>
      <c r="B523" s="8"/>
      <c r="C523" s="8"/>
      <c r="D523" s="8"/>
      <c r="E523" s="8"/>
      <c r="F523" s="8"/>
      <c r="G523" s="23"/>
      <c r="I523" s="22"/>
      <c r="J523" s="22"/>
      <c r="K523" s="8"/>
      <c r="L523" s="8"/>
      <c r="M523" s="8"/>
      <c r="N523" s="8"/>
      <c r="O523" s="8"/>
      <c r="P523" s="8"/>
      <c r="Q523" s="8"/>
    </row>
    <row r="524" spans="1:17" ht="15.75" customHeight="1" x14ac:dyDescent="0.2">
      <c r="A524" s="8"/>
      <c r="B524" s="8"/>
      <c r="C524" s="8"/>
      <c r="D524" s="8"/>
      <c r="E524" s="8"/>
      <c r="F524" s="8"/>
      <c r="G524" s="23"/>
      <c r="I524" s="22"/>
      <c r="J524" s="22"/>
      <c r="K524" s="8"/>
      <c r="L524" s="8"/>
      <c r="M524" s="8"/>
      <c r="N524" s="8"/>
      <c r="O524" s="8"/>
      <c r="P524" s="8"/>
      <c r="Q524" s="8"/>
    </row>
    <row r="525" spans="1:17" ht="15.75" customHeight="1" x14ac:dyDescent="0.2">
      <c r="A525" s="8"/>
      <c r="B525" s="8"/>
      <c r="C525" s="8"/>
      <c r="D525" s="8"/>
      <c r="E525" s="8"/>
      <c r="F525" s="8"/>
      <c r="G525" s="23"/>
      <c r="I525" s="22"/>
      <c r="J525" s="22"/>
      <c r="K525" s="8"/>
      <c r="L525" s="8"/>
      <c r="M525" s="8"/>
      <c r="N525" s="8"/>
      <c r="O525" s="8"/>
      <c r="P525" s="8"/>
      <c r="Q525" s="8"/>
    </row>
    <row r="526" spans="1:17" ht="15.75" customHeight="1" x14ac:dyDescent="0.2">
      <c r="A526" s="8"/>
      <c r="B526" s="8"/>
      <c r="C526" s="8"/>
      <c r="D526" s="8"/>
      <c r="E526" s="8"/>
      <c r="F526" s="8"/>
      <c r="G526" s="23"/>
      <c r="I526" s="22"/>
      <c r="J526" s="22"/>
      <c r="K526" s="8"/>
      <c r="L526" s="8"/>
      <c r="M526" s="8"/>
      <c r="N526" s="8"/>
      <c r="O526" s="8"/>
      <c r="P526" s="8"/>
      <c r="Q526" s="8"/>
    </row>
    <row r="527" spans="1:17" ht="15.75" customHeight="1" x14ac:dyDescent="0.2">
      <c r="A527" s="8"/>
      <c r="B527" s="8"/>
      <c r="C527" s="8"/>
      <c r="D527" s="8"/>
      <c r="E527" s="8"/>
      <c r="F527" s="8"/>
      <c r="G527" s="23"/>
      <c r="I527" s="22"/>
      <c r="J527" s="22"/>
      <c r="K527" s="8"/>
      <c r="L527" s="8"/>
      <c r="M527" s="8"/>
      <c r="N527" s="8"/>
      <c r="O527" s="8"/>
      <c r="P527" s="8"/>
      <c r="Q527" s="8"/>
    </row>
    <row r="528" spans="1:17" ht="15.75" customHeight="1" x14ac:dyDescent="0.2">
      <c r="A528" s="8"/>
      <c r="B528" s="8"/>
      <c r="C528" s="8"/>
      <c r="D528" s="8"/>
      <c r="E528" s="8"/>
      <c r="F528" s="8"/>
      <c r="G528" s="23"/>
      <c r="I528" s="22"/>
      <c r="J528" s="22"/>
      <c r="K528" s="8"/>
      <c r="L528" s="8"/>
      <c r="M528" s="8"/>
      <c r="N528" s="8"/>
      <c r="O528" s="8"/>
      <c r="P528" s="8"/>
      <c r="Q528" s="8"/>
    </row>
    <row r="529" spans="1:17" ht="15.75" customHeight="1" x14ac:dyDescent="0.2">
      <c r="A529" s="8"/>
      <c r="B529" s="8"/>
      <c r="C529" s="8"/>
      <c r="D529" s="8"/>
      <c r="E529" s="8"/>
      <c r="F529" s="8"/>
      <c r="G529" s="23"/>
      <c r="I529" s="22"/>
      <c r="J529" s="22"/>
      <c r="K529" s="8"/>
      <c r="L529" s="8"/>
      <c r="M529" s="8"/>
      <c r="N529" s="8"/>
      <c r="O529" s="8"/>
      <c r="P529" s="8"/>
      <c r="Q529" s="8"/>
    </row>
    <row r="530" spans="1:17" ht="15.75" customHeight="1" x14ac:dyDescent="0.2">
      <c r="A530" s="8"/>
      <c r="B530" s="8"/>
      <c r="C530" s="8"/>
      <c r="D530" s="8"/>
      <c r="E530" s="8"/>
      <c r="F530" s="8"/>
      <c r="G530" s="23"/>
      <c r="I530" s="22"/>
      <c r="J530" s="22"/>
      <c r="K530" s="8"/>
      <c r="L530" s="8"/>
      <c r="M530" s="8"/>
      <c r="N530" s="8"/>
      <c r="O530" s="8"/>
      <c r="P530" s="8"/>
      <c r="Q530" s="8"/>
    </row>
    <row r="531" spans="1:17" ht="15.75" customHeight="1" x14ac:dyDescent="0.2">
      <c r="A531" s="8"/>
      <c r="B531" s="8"/>
      <c r="C531" s="8"/>
      <c r="D531" s="8"/>
      <c r="E531" s="8"/>
      <c r="F531" s="8"/>
      <c r="G531" s="23"/>
      <c r="I531" s="22"/>
      <c r="J531" s="22"/>
      <c r="K531" s="8"/>
      <c r="L531" s="8"/>
      <c r="M531" s="8"/>
      <c r="N531" s="8"/>
      <c r="O531" s="8"/>
      <c r="P531" s="8"/>
      <c r="Q531" s="8"/>
    </row>
    <row r="532" spans="1:17" ht="15.75" customHeight="1" x14ac:dyDescent="0.2">
      <c r="A532" s="8"/>
      <c r="B532" s="8"/>
      <c r="C532" s="8"/>
      <c r="D532" s="8"/>
      <c r="E532" s="8"/>
      <c r="F532" s="8"/>
      <c r="G532" s="23"/>
      <c r="I532" s="22"/>
      <c r="J532" s="22"/>
      <c r="K532" s="8"/>
      <c r="L532" s="8"/>
      <c r="M532" s="8"/>
      <c r="N532" s="8"/>
      <c r="O532" s="8"/>
      <c r="P532" s="8"/>
      <c r="Q532" s="8"/>
    </row>
    <row r="533" spans="1:17" ht="15.75" customHeight="1" x14ac:dyDescent="0.2">
      <c r="A533" s="8"/>
      <c r="B533" s="8"/>
      <c r="C533" s="8"/>
      <c r="D533" s="8"/>
      <c r="E533" s="8"/>
      <c r="F533" s="8"/>
      <c r="G533" s="23"/>
      <c r="I533" s="22"/>
      <c r="J533" s="22"/>
      <c r="K533" s="8"/>
      <c r="L533" s="8"/>
      <c r="M533" s="8"/>
      <c r="N533" s="8"/>
      <c r="O533" s="8"/>
      <c r="P533" s="8"/>
      <c r="Q533" s="8"/>
    </row>
    <row r="534" spans="1:17" ht="15.75" customHeight="1" x14ac:dyDescent="0.2">
      <c r="A534" s="8"/>
      <c r="B534" s="8"/>
      <c r="C534" s="8"/>
      <c r="D534" s="8"/>
      <c r="E534" s="8"/>
      <c r="F534" s="8"/>
      <c r="G534" s="23"/>
      <c r="I534" s="22"/>
      <c r="J534" s="22"/>
      <c r="K534" s="8"/>
      <c r="L534" s="8"/>
      <c r="M534" s="8"/>
      <c r="N534" s="8"/>
      <c r="O534" s="8"/>
      <c r="P534" s="8"/>
      <c r="Q534" s="8"/>
    </row>
    <row r="535" spans="1:17" ht="15.75" customHeight="1" x14ac:dyDescent="0.2">
      <c r="A535" s="8"/>
      <c r="B535" s="8"/>
      <c r="C535" s="8"/>
      <c r="D535" s="8"/>
      <c r="E535" s="8"/>
      <c r="F535" s="8"/>
      <c r="G535" s="23"/>
      <c r="I535" s="22"/>
      <c r="J535" s="22"/>
      <c r="K535" s="8"/>
      <c r="L535" s="8"/>
      <c r="M535" s="8"/>
      <c r="N535" s="8"/>
      <c r="O535" s="8"/>
      <c r="P535" s="8"/>
      <c r="Q535" s="8"/>
    </row>
    <row r="536" spans="1:17" ht="15.75" customHeight="1" x14ac:dyDescent="0.2">
      <c r="A536" s="8"/>
      <c r="B536" s="8"/>
      <c r="C536" s="8"/>
      <c r="D536" s="8"/>
      <c r="E536" s="8"/>
      <c r="F536" s="8"/>
      <c r="G536" s="23"/>
      <c r="I536" s="22"/>
      <c r="J536" s="22"/>
      <c r="K536" s="8"/>
      <c r="L536" s="8"/>
      <c r="M536" s="8"/>
      <c r="N536" s="8"/>
      <c r="O536" s="8"/>
      <c r="P536" s="8"/>
      <c r="Q536" s="8"/>
    </row>
    <row r="537" spans="1:17" ht="15.75" customHeight="1" x14ac:dyDescent="0.2">
      <c r="A537" s="8"/>
      <c r="B537" s="8"/>
      <c r="C537" s="8"/>
      <c r="D537" s="8"/>
      <c r="E537" s="8"/>
      <c r="F537" s="8"/>
      <c r="G537" s="23"/>
      <c r="I537" s="22"/>
      <c r="J537" s="22"/>
      <c r="K537" s="8"/>
      <c r="L537" s="8"/>
      <c r="M537" s="8"/>
      <c r="N537" s="8"/>
      <c r="O537" s="8"/>
      <c r="P537" s="8"/>
      <c r="Q537" s="8"/>
    </row>
    <row r="538" spans="1:17" ht="15.75" customHeight="1" x14ac:dyDescent="0.2">
      <c r="A538" s="8"/>
      <c r="B538" s="8"/>
      <c r="C538" s="8"/>
      <c r="D538" s="8"/>
      <c r="E538" s="8"/>
      <c r="F538" s="8"/>
      <c r="G538" s="23"/>
      <c r="I538" s="22"/>
      <c r="J538" s="22"/>
      <c r="K538" s="8"/>
      <c r="L538" s="8"/>
      <c r="M538" s="8"/>
      <c r="N538" s="8"/>
      <c r="O538" s="8"/>
      <c r="P538" s="8"/>
      <c r="Q538" s="8"/>
    </row>
    <row r="539" spans="1:17" ht="15.75" customHeight="1" x14ac:dyDescent="0.2">
      <c r="A539" s="8"/>
      <c r="B539" s="8"/>
      <c r="C539" s="8"/>
      <c r="D539" s="8"/>
      <c r="E539" s="8"/>
      <c r="F539" s="8"/>
      <c r="G539" s="23"/>
      <c r="I539" s="22"/>
      <c r="J539" s="22"/>
      <c r="K539" s="8"/>
      <c r="L539" s="8"/>
      <c r="M539" s="8"/>
      <c r="N539" s="8"/>
      <c r="O539" s="8"/>
      <c r="P539" s="8"/>
      <c r="Q539" s="8"/>
    </row>
    <row r="540" spans="1:17" ht="15.75" customHeight="1" x14ac:dyDescent="0.2">
      <c r="A540" s="8"/>
      <c r="B540" s="8"/>
      <c r="C540" s="8"/>
      <c r="D540" s="8"/>
      <c r="E540" s="8"/>
      <c r="F540" s="8"/>
      <c r="G540" s="23"/>
      <c r="I540" s="22"/>
      <c r="J540" s="22"/>
      <c r="K540" s="8"/>
      <c r="L540" s="8"/>
      <c r="M540" s="8"/>
      <c r="N540" s="8"/>
      <c r="O540" s="8"/>
      <c r="P540" s="8"/>
      <c r="Q540" s="8"/>
    </row>
    <row r="541" spans="1:17" ht="15.75" customHeight="1" x14ac:dyDescent="0.2">
      <c r="A541" s="8"/>
      <c r="B541" s="8"/>
      <c r="C541" s="8"/>
      <c r="D541" s="8"/>
      <c r="E541" s="8"/>
      <c r="F541" s="8"/>
      <c r="G541" s="23"/>
      <c r="I541" s="22"/>
      <c r="J541" s="22"/>
      <c r="K541" s="8"/>
      <c r="L541" s="8"/>
      <c r="M541" s="8"/>
      <c r="N541" s="8"/>
      <c r="O541" s="8"/>
      <c r="P541" s="8"/>
      <c r="Q541" s="8"/>
    </row>
    <row r="542" spans="1:17" ht="15.75" customHeight="1" x14ac:dyDescent="0.2">
      <c r="A542" s="8"/>
      <c r="B542" s="8"/>
      <c r="C542" s="8"/>
      <c r="D542" s="8"/>
      <c r="E542" s="8"/>
      <c r="F542" s="8"/>
      <c r="G542" s="23"/>
      <c r="I542" s="22"/>
      <c r="J542" s="22"/>
      <c r="K542" s="8"/>
      <c r="L542" s="8"/>
      <c r="M542" s="8"/>
      <c r="N542" s="8"/>
      <c r="O542" s="8"/>
      <c r="P542" s="8"/>
      <c r="Q542" s="8"/>
    </row>
    <row r="543" spans="1:17" ht="15.75" customHeight="1" x14ac:dyDescent="0.2">
      <c r="A543" s="8"/>
      <c r="B543" s="8"/>
      <c r="C543" s="8"/>
      <c r="D543" s="8"/>
      <c r="E543" s="8"/>
      <c r="F543" s="8"/>
      <c r="G543" s="23"/>
      <c r="I543" s="22"/>
      <c r="J543" s="22"/>
      <c r="K543" s="8"/>
      <c r="L543" s="8"/>
      <c r="M543" s="8"/>
      <c r="N543" s="8"/>
      <c r="O543" s="8"/>
      <c r="P543" s="8"/>
      <c r="Q543" s="8"/>
    </row>
    <row r="544" spans="1:17" ht="15.75" customHeight="1" x14ac:dyDescent="0.2">
      <c r="A544" s="8"/>
      <c r="B544" s="8"/>
      <c r="C544" s="8"/>
      <c r="D544" s="8"/>
      <c r="E544" s="8"/>
      <c r="F544" s="8"/>
      <c r="G544" s="23"/>
      <c r="I544" s="22"/>
      <c r="J544" s="22"/>
      <c r="K544" s="8"/>
      <c r="L544" s="8"/>
      <c r="M544" s="8"/>
      <c r="N544" s="8"/>
      <c r="O544" s="8"/>
      <c r="P544" s="8"/>
      <c r="Q544" s="8"/>
    </row>
    <row r="545" spans="1:17" ht="15.75" customHeight="1" x14ac:dyDescent="0.2">
      <c r="A545" s="8"/>
      <c r="B545" s="8"/>
      <c r="C545" s="8"/>
      <c r="D545" s="8"/>
      <c r="E545" s="8"/>
      <c r="F545" s="8"/>
      <c r="G545" s="23"/>
      <c r="I545" s="22"/>
      <c r="J545" s="22"/>
      <c r="K545" s="8"/>
      <c r="L545" s="8"/>
      <c r="M545" s="8"/>
      <c r="N545" s="8"/>
      <c r="O545" s="8"/>
      <c r="P545" s="8"/>
      <c r="Q545" s="8"/>
    </row>
    <row r="546" spans="1:17" ht="15.75" customHeight="1" x14ac:dyDescent="0.2">
      <c r="A546" s="8"/>
      <c r="B546" s="8"/>
      <c r="C546" s="8"/>
      <c r="D546" s="8"/>
      <c r="E546" s="8"/>
      <c r="F546" s="8"/>
      <c r="G546" s="23"/>
      <c r="I546" s="22"/>
      <c r="J546" s="22"/>
      <c r="K546" s="8"/>
      <c r="L546" s="8"/>
      <c r="M546" s="8"/>
      <c r="N546" s="8"/>
      <c r="O546" s="8"/>
      <c r="P546" s="8"/>
      <c r="Q546" s="8"/>
    </row>
    <row r="547" spans="1:17" ht="15.75" customHeight="1" x14ac:dyDescent="0.2">
      <c r="A547" s="8"/>
      <c r="B547" s="8"/>
      <c r="C547" s="8"/>
      <c r="D547" s="8"/>
      <c r="E547" s="8"/>
      <c r="F547" s="8"/>
      <c r="G547" s="23"/>
      <c r="I547" s="22"/>
      <c r="J547" s="22"/>
      <c r="K547" s="8"/>
      <c r="L547" s="8"/>
      <c r="M547" s="8"/>
      <c r="N547" s="8"/>
      <c r="O547" s="8"/>
      <c r="P547" s="8"/>
      <c r="Q547" s="8"/>
    </row>
    <row r="548" spans="1:17" ht="15.75" customHeight="1" x14ac:dyDescent="0.2">
      <c r="A548" s="8"/>
      <c r="B548" s="8"/>
      <c r="C548" s="8"/>
      <c r="D548" s="8"/>
      <c r="E548" s="8"/>
      <c r="F548" s="8"/>
      <c r="G548" s="23"/>
      <c r="I548" s="22"/>
      <c r="J548" s="22"/>
      <c r="K548" s="8"/>
      <c r="L548" s="8"/>
      <c r="M548" s="8"/>
      <c r="N548" s="8"/>
      <c r="O548" s="8"/>
      <c r="P548" s="8"/>
      <c r="Q548" s="8"/>
    </row>
    <row r="549" spans="1:17" ht="15.75" customHeight="1" x14ac:dyDescent="0.2">
      <c r="A549" s="8"/>
      <c r="B549" s="8"/>
      <c r="C549" s="8"/>
      <c r="D549" s="8"/>
      <c r="E549" s="8"/>
      <c r="F549" s="8"/>
      <c r="G549" s="23"/>
      <c r="I549" s="22"/>
      <c r="J549" s="22"/>
      <c r="K549" s="8"/>
      <c r="L549" s="8"/>
      <c r="M549" s="8"/>
      <c r="N549" s="8"/>
      <c r="O549" s="8"/>
      <c r="P549" s="8"/>
      <c r="Q549" s="8"/>
    </row>
    <row r="550" spans="1:17" ht="15.75" customHeight="1" x14ac:dyDescent="0.2">
      <c r="A550" s="8"/>
      <c r="B550" s="8"/>
      <c r="C550" s="8"/>
      <c r="D550" s="8"/>
      <c r="E550" s="8"/>
      <c r="F550" s="8"/>
      <c r="G550" s="23"/>
      <c r="I550" s="22"/>
      <c r="J550" s="22"/>
      <c r="K550" s="8"/>
      <c r="L550" s="8"/>
      <c r="M550" s="8"/>
      <c r="N550" s="8"/>
      <c r="O550" s="8"/>
      <c r="P550" s="8"/>
      <c r="Q550" s="8"/>
    </row>
    <row r="551" spans="1:17" ht="15.75" customHeight="1" x14ac:dyDescent="0.2">
      <c r="A551" s="8"/>
      <c r="B551" s="8"/>
      <c r="C551" s="8"/>
      <c r="D551" s="8"/>
      <c r="E551" s="8"/>
      <c r="F551" s="8"/>
      <c r="G551" s="23"/>
      <c r="I551" s="22"/>
      <c r="J551" s="22"/>
      <c r="K551" s="8"/>
      <c r="L551" s="8"/>
      <c r="M551" s="8"/>
      <c r="N551" s="8"/>
      <c r="O551" s="8"/>
      <c r="P551" s="8"/>
      <c r="Q551" s="8"/>
    </row>
    <row r="552" spans="1:17" ht="15.75" customHeight="1" x14ac:dyDescent="0.2">
      <c r="A552" s="8"/>
      <c r="B552" s="8"/>
      <c r="C552" s="8"/>
      <c r="D552" s="8"/>
      <c r="E552" s="8"/>
      <c r="F552" s="8"/>
      <c r="G552" s="23"/>
      <c r="I552" s="22"/>
      <c r="J552" s="22"/>
      <c r="K552" s="8"/>
      <c r="L552" s="8"/>
      <c r="M552" s="8"/>
      <c r="N552" s="8"/>
      <c r="O552" s="8"/>
      <c r="P552" s="8"/>
      <c r="Q552" s="8"/>
    </row>
    <row r="553" spans="1:17" ht="15.75" customHeight="1" x14ac:dyDescent="0.2">
      <c r="A553" s="8"/>
      <c r="B553" s="8"/>
      <c r="C553" s="8"/>
      <c r="D553" s="8"/>
      <c r="E553" s="8"/>
      <c r="F553" s="8"/>
      <c r="G553" s="23"/>
      <c r="I553" s="22"/>
      <c r="J553" s="22"/>
      <c r="K553" s="8"/>
      <c r="L553" s="8"/>
      <c r="M553" s="8"/>
      <c r="N553" s="8"/>
      <c r="O553" s="8"/>
      <c r="P553" s="8"/>
      <c r="Q553" s="8"/>
    </row>
    <row r="554" spans="1:17" ht="15.75" customHeight="1" x14ac:dyDescent="0.2">
      <c r="A554" s="8"/>
      <c r="B554" s="8"/>
      <c r="C554" s="8"/>
      <c r="D554" s="8"/>
      <c r="E554" s="8"/>
      <c r="F554" s="8"/>
      <c r="G554" s="23"/>
      <c r="I554" s="22"/>
      <c r="J554" s="22"/>
      <c r="K554" s="8"/>
      <c r="L554" s="8"/>
      <c r="M554" s="8"/>
      <c r="N554" s="8"/>
      <c r="O554" s="8"/>
      <c r="P554" s="8"/>
      <c r="Q554" s="8"/>
    </row>
    <row r="555" spans="1:17" ht="15.75" customHeight="1" x14ac:dyDescent="0.2">
      <c r="A555" s="8"/>
      <c r="B555" s="8"/>
      <c r="C555" s="8"/>
      <c r="D555" s="8"/>
      <c r="E555" s="8"/>
      <c r="F555" s="8"/>
      <c r="G555" s="23"/>
      <c r="I555" s="22"/>
      <c r="J555" s="22"/>
      <c r="K555" s="8"/>
      <c r="L555" s="8"/>
      <c r="M555" s="8"/>
      <c r="N555" s="8"/>
      <c r="O555" s="8"/>
      <c r="P555" s="8"/>
      <c r="Q555" s="8"/>
    </row>
    <row r="556" spans="1:17" ht="15.75" customHeight="1" x14ac:dyDescent="0.2">
      <c r="A556" s="8"/>
      <c r="B556" s="8"/>
      <c r="C556" s="8"/>
      <c r="D556" s="8"/>
      <c r="E556" s="8"/>
      <c r="F556" s="8"/>
      <c r="G556" s="23"/>
      <c r="I556" s="22"/>
      <c r="J556" s="22"/>
      <c r="K556" s="8"/>
      <c r="L556" s="8"/>
      <c r="M556" s="8"/>
      <c r="N556" s="8"/>
      <c r="O556" s="8"/>
      <c r="P556" s="8"/>
      <c r="Q556" s="8"/>
    </row>
    <row r="557" spans="1:17" ht="15.75" customHeight="1" x14ac:dyDescent="0.2">
      <c r="A557" s="8"/>
      <c r="B557" s="8"/>
      <c r="C557" s="8"/>
      <c r="D557" s="8"/>
      <c r="E557" s="8"/>
      <c r="F557" s="8"/>
      <c r="G557" s="23"/>
      <c r="I557" s="22"/>
      <c r="J557" s="22"/>
      <c r="K557" s="8"/>
      <c r="L557" s="8"/>
      <c r="M557" s="8"/>
      <c r="N557" s="8"/>
      <c r="O557" s="8"/>
      <c r="P557" s="8"/>
      <c r="Q557" s="8"/>
    </row>
    <row r="558" spans="1:17" ht="15.75" customHeight="1" x14ac:dyDescent="0.2">
      <c r="A558" s="8"/>
      <c r="B558" s="8"/>
      <c r="C558" s="8"/>
      <c r="D558" s="8"/>
      <c r="E558" s="8"/>
      <c r="F558" s="8"/>
      <c r="G558" s="23"/>
      <c r="I558" s="22"/>
      <c r="J558" s="22"/>
      <c r="K558" s="8"/>
      <c r="L558" s="8"/>
      <c r="M558" s="8"/>
      <c r="N558" s="8"/>
      <c r="O558" s="8"/>
      <c r="P558" s="8"/>
      <c r="Q558" s="8"/>
    </row>
    <row r="559" spans="1:17" ht="15.75" customHeight="1" x14ac:dyDescent="0.2">
      <c r="A559" s="8"/>
      <c r="B559" s="8"/>
      <c r="C559" s="8"/>
      <c r="D559" s="8"/>
      <c r="E559" s="8"/>
      <c r="F559" s="8"/>
      <c r="G559" s="23"/>
      <c r="I559" s="22"/>
      <c r="J559" s="22"/>
      <c r="K559" s="8"/>
      <c r="L559" s="8"/>
      <c r="M559" s="8"/>
      <c r="N559" s="8"/>
      <c r="O559" s="8"/>
      <c r="P559" s="8"/>
      <c r="Q559" s="8"/>
    </row>
    <row r="560" spans="1:17" ht="15.75" customHeight="1" x14ac:dyDescent="0.2">
      <c r="A560" s="8"/>
      <c r="B560" s="8"/>
      <c r="C560" s="8"/>
      <c r="D560" s="8"/>
      <c r="E560" s="8"/>
      <c r="F560" s="8"/>
      <c r="G560" s="23"/>
      <c r="I560" s="22"/>
      <c r="J560" s="22"/>
      <c r="K560" s="8"/>
      <c r="L560" s="8"/>
      <c r="M560" s="8"/>
      <c r="N560" s="8"/>
      <c r="O560" s="8"/>
      <c r="P560" s="8"/>
      <c r="Q560" s="8"/>
    </row>
    <row r="561" spans="1:17" ht="15.75" customHeight="1" x14ac:dyDescent="0.2">
      <c r="A561" s="8"/>
      <c r="B561" s="8"/>
      <c r="C561" s="8"/>
      <c r="D561" s="8"/>
      <c r="E561" s="8"/>
      <c r="F561" s="8"/>
      <c r="G561" s="23"/>
      <c r="I561" s="22"/>
      <c r="J561" s="22"/>
      <c r="K561" s="8"/>
      <c r="L561" s="8"/>
      <c r="M561" s="8"/>
      <c r="N561" s="8"/>
      <c r="O561" s="8"/>
      <c r="P561" s="8"/>
      <c r="Q561" s="8"/>
    </row>
    <row r="562" spans="1:17" ht="15.75" customHeight="1" x14ac:dyDescent="0.2">
      <c r="A562" s="8"/>
      <c r="B562" s="8"/>
      <c r="C562" s="8"/>
      <c r="D562" s="8"/>
      <c r="E562" s="8"/>
      <c r="F562" s="8"/>
      <c r="G562" s="23"/>
      <c r="I562" s="22"/>
      <c r="J562" s="22"/>
      <c r="K562" s="8"/>
      <c r="L562" s="8"/>
      <c r="M562" s="8"/>
      <c r="N562" s="8"/>
      <c r="O562" s="8"/>
      <c r="P562" s="8"/>
      <c r="Q562" s="8"/>
    </row>
    <row r="563" spans="1:17" ht="15.75" customHeight="1" x14ac:dyDescent="0.2">
      <c r="A563" s="8"/>
      <c r="B563" s="8"/>
      <c r="C563" s="8"/>
      <c r="D563" s="8"/>
      <c r="E563" s="8"/>
      <c r="F563" s="8"/>
      <c r="G563" s="23"/>
      <c r="I563" s="22"/>
      <c r="J563" s="22"/>
      <c r="K563" s="8"/>
      <c r="L563" s="8"/>
      <c r="M563" s="8"/>
      <c r="N563" s="8"/>
      <c r="O563" s="8"/>
      <c r="P563" s="8"/>
      <c r="Q563" s="8"/>
    </row>
    <row r="564" spans="1:17" ht="15.75" customHeight="1" x14ac:dyDescent="0.2">
      <c r="A564" s="8"/>
      <c r="B564" s="8"/>
      <c r="C564" s="8"/>
      <c r="D564" s="8"/>
      <c r="E564" s="8"/>
      <c r="F564" s="8"/>
      <c r="G564" s="23"/>
      <c r="I564" s="22"/>
      <c r="J564" s="22"/>
      <c r="K564" s="8"/>
      <c r="L564" s="8"/>
      <c r="M564" s="8"/>
      <c r="N564" s="8"/>
      <c r="O564" s="8"/>
      <c r="P564" s="8"/>
      <c r="Q564" s="8"/>
    </row>
    <row r="565" spans="1:17" ht="15.75" customHeight="1" x14ac:dyDescent="0.2">
      <c r="A565" s="8"/>
      <c r="B565" s="8"/>
      <c r="C565" s="8"/>
      <c r="D565" s="8"/>
      <c r="E565" s="8"/>
      <c r="F565" s="8"/>
      <c r="G565" s="23"/>
      <c r="I565" s="22"/>
      <c r="J565" s="22"/>
      <c r="K565" s="8"/>
      <c r="L565" s="8"/>
      <c r="M565" s="8"/>
      <c r="N565" s="8"/>
      <c r="O565" s="8"/>
      <c r="P565" s="8"/>
      <c r="Q565" s="8"/>
    </row>
    <row r="566" spans="1:17" ht="15.75" customHeight="1" x14ac:dyDescent="0.2">
      <c r="A566" s="8"/>
      <c r="B566" s="8"/>
      <c r="C566" s="8"/>
      <c r="D566" s="8"/>
      <c r="E566" s="8"/>
      <c r="F566" s="8"/>
      <c r="G566" s="23"/>
      <c r="I566" s="22"/>
      <c r="J566" s="22"/>
      <c r="K566" s="8"/>
      <c r="L566" s="8"/>
      <c r="M566" s="8"/>
      <c r="N566" s="8"/>
      <c r="O566" s="8"/>
      <c r="P566" s="8"/>
      <c r="Q566" s="8"/>
    </row>
    <row r="567" spans="1:17" ht="15.75" customHeight="1" x14ac:dyDescent="0.2">
      <c r="A567" s="8"/>
      <c r="B567" s="8"/>
      <c r="C567" s="8"/>
      <c r="D567" s="8"/>
      <c r="E567" s="8"/>
      <c r="F567" s="8"/>
      <c r="G567" s="23"/>
      <c r="I567" s="22"/>
      <c r="J567" s="22"/>
      <c r="K567" s="8"/>
      <c r="L567" s="8"/>
      <c r="M567" s="8"/>
      <c r="N567" s="8"/>
      <c r="O567" s="8"/>
      <c r="P567" s="8"/>
      <c r="Q567" s="8"/>
    </row>
    <row r="568" spans="1:17" ht="15.75" customHeight="1" x14ac:dyDescent="0.2">
      <c r="A568" s="8"/>
      <c r="B568" s="8"/>
      <c r="C568" s="8"/>
      <c r="D568" s="8"/>
      <c r="E568" s="8"/>
      <c r="F568" s="8"/>
      <c r="G568" s="23"/>
      <c r="I568" s="22"/>
      <c r="J568" s="22"/>
      <c r="K568" s="8"/>
      <c r="L568" s="8"/>
      <c r="M568" s="8"/>
      <c r="N568" s="8"/>
      <c r="O568" s="8"/>
      <c r="P568" s="8"/>
      <c r="Q568" s="8"/>
    </row>
    <row r="569" spans="1:17" ht="15.75" customHeight="1" x14ac:dyDescent="0.2">
      <c r="A569" s="8"/>
      <c r="B569" s="8"/>
      <c r="C569" s="8"/>
      <c r="D569" s="8"/>
      <c r="E569" s="8"/>
      <c r="F569" s="8"/>
      <c r="G569" s="23"/>
      <c r="I569" s="22"/>
      <c r="J569" s="22"/>
      <c r="K569" s="8"/>
      <c r="L569" s="8"/>
      <c r="M569" s="8"/>
      <c r="N569" s="8"/>
      <c r="O569" s="8"/>
      <c r="P569" s="8"/>
      <c r="Q569" s="8"/>
    </row>
    <row r="570" spans="1:17" ht="15.75" customHeight="1" x14ac:dyDescent="0.2">
      <c r="A570" s="8"/>
      <c r="B570" s="8"/>
      <c r="C570" s="8"/>
      <c r="D570" s="8"/>
      <c r="E570" s="8"/>
      <c r="F570" s="8"/>
      <c r="G570" s="23"/>
      <c r="I570" s="22"/>
      <c r="J570" s="22"/>
      <c r="K570" s="8"/>
      <c r="L570" s="8"/>
      <c r="M570" s="8"/>
      <c r="N570" s="8"/>
      <c r="O570" s="8"/>
      <c r="P570" s="8"/>
      <c r="Q570" s="8"/>
    </row>
    <row r="571" spans="1:17" ht="15.75" customHeight="1" x14ac:dyDescent="0.2">
      <c r="A571" s="8"/>
      <c r="B571" s="8"/>
      <c r="C571" s="8"/>
      <c r="D571" s="8"/>
      <c r="E571" s="8"/>
      <c r="F571" s="8"/>
      <c r="G571" s="23"/>
      <c r="I571" s="22"/>
      <c r="J571" s="22"/>
      <c r="K571" s="8"/>
      <c r="L571" s="8"/>
      <c r="M571" s="8"/>
      <c r="N571" s="8"/>
      <c r="O571" s="8"/>
      <c r="P571" s="8"/>
      <c r="Q571" s="8"/>
    </row>
    <row r="572" spans="1:17" ht="15.75" customHeight="1" x14ac:dyDescent="0.2">
      <c r="A572" s="8"/>
      <c r="B572" s="8"/>
      <c r="C572" s="8"/>
      <c r="D572" s="8"/>
      <c r="E572" s="8"/>
      <c r="F572" s="8"/>
      <c r="G572" s="23"/>
      <c r="I572" s="22"/>
      <c r="J572" s="22"/>
      <c r="K572" s="8"/>
      <c r="L572" s="8"/>
      <c r="M572" s="8"/>
      <c r="N572" s="8"/>
      <c r="O572" s="8"/>
      <c r="P572" s="8"/>
      <c r="Q572" s="8"/>
    </row>
    <row r="573" spans="1:17" ht="15.75" customHeight="1" x14ac:dyDescent="0.2">
      <c r="A573" s="8"/>
      <c r="B573" s="8"/>
      <c r="C573" s="8"/>
      <c r="D573" s="8"/>
      <c r="E573" s="8"/>
      <c r="F573" s="8"/>
      <c r="G573" s="23"/>
      <c r="I573" s="22"/>
      <c r="J573" s="22"/>
      <c r="K573" s="8"/>
      <c r="L573" s="8"/>
      <c r="M573" s="8"/>
      <c r="N573" s="8"/>
      <c r="O573" s="8"/>
      <c r="P573" s="8"/>
      <c r="Q573" s="8"/>
    </row>
    <row r="574" spans="1:17" ht="15.75" customHeight="1" x14ac:dyDescent="0.2">
      <c r="A574" s="8"/>
      <c r="B574" s="8"/>
      <c r="C574" s="8"/>
      <c r="D574" s="8"/>
      <c r="E574" s="8"/>
      <c r="F574" s="8"/>
      <c r="G574" s="23"/>
      <c r="I574" s="22"/>
      <c r="J574" s="22"/>
      <c r="K574" s="8"/>
      <c r="L574" s="8"/>
      <c r="M574" s="8"/>
      <c r="N574" s="8"/>
      <c r="O574" s="8"/>
      <c r="P574" s="8"/>
      <c r="Q574" s="8"/>
    </row>
    <row r="575" spans="1:17" ht="15.75" customHeight="1" x14ac:dyDescent="0.2">
      <c r="A575" s="8"/>
      <c r="B575" s="8"/>
      <c r="C575" s="8"/>
      <c r="D575" s="8"/>
      <c r="E575" s="8"/>
      <c r="F575" s="8"/>
      <c r="G575" s="23"/>
      <c r="I575" s="22"/>
      <c r="J575" s="22"/>
      <c r="K575" s="8"/>
      <c r="L575" s="8"/>
      <c r="M575" s="8"/>
      <c r="N575" s="8"/>
      <c r="O575" s="8"/>
      <c r="P575" s="8"/>
      <c r="Q575" s="8"/>
    </row>
    <row r="576" spans="1:17" ht="15.75" customHeight="1" x14ac:dyDescent="0.2">
      <c r="A576" s="8"/>
      <c r="B576" s="8"/>
      <c r="C576" s="8"/>
      <c r="D576" s="8"/>
      <c r="E576" s="8"/>
      <c r="F576" s="8"/>
      <c r="G576" s="23"/>
      <c r="I576" s="22"/>
      <c r="J576" s="22"/>
      <c r="K576" s="8"/>
      <c r="L576" s="8"/>
      <c r="M576" s="8"/>
      <c r="N576" s="8"/>
      <c r="O576" s="8"/>
      <c r="P576" s="8"/>
      <c r="Q576" s="8"/>
    </row>
    <row r="577" spans="1:17" ht="15.75" customHeight="1" x14ac:dyDescent="0.2">
      <c r="A577" s="8"/>
      <c r="B577" s="8"/>
      <c r="C577" s="8"/>
      <c r="D577" s="8"/>
      <c r="E577" s="8"/>
      <c r="F577" s="8"/>
      <c r="G577" s="23"/>
      <c r="I577" s="22"/>
      <c r="J577" s="22"/>
      <c r="K577" s="8"/>
      <c r="L577" s="8"/>
      <c r="M577" s="8"/>
      <c r="N577" s="8"/>
      <c r="O577" s="8"/>
      <c r="P577" s="8"/>
      <c r="Q577" s="8"/>
    </row>
    <row r="578" spans="1:17" ht="15.75" customHeight="1" x14ac:dyDescent="0.2">
      <c r="A578" s="8"/>
      <c r="B578" s="8"/>
      <c r="C578" s="8"/>
      <c r="D578" s="8"/>
      <c r="E578" s="8"/>
      <c r="F578" s="8"/>
      <c r="G578" s="23"/>
      <c r="I578" s="22"/>
      <c r="J578" s="22"/>
      <c r="K578" s="8"/>
      <c r="L578" s="8"/>
      <c r="M578" s="8"/>
      <c r="N578" s="8"/>
      <c r="O578" s="8"/>
      <c r="P578" s="8"/>
      <c r="Q578" s="8"/>
    </row>
    <row r="579" spans="1:17" ht="15.75" customHeight="1" x14ac:dyDescent="0.2">
      <c r="A579" s="8"/>
      <c r="B579" s="8"/>
      <c r="C579" s="8"/>
      <c r="D579" s="8"/>
      <c r="E579" s="8"/>
      <c r="F579" s="8"/>
      <c r="G579" s="23"/>
      <c r="I579" s="22"/>
      <c r="J579" s="22"/>
      <c r="K579" s="8"/>
      <c r="L579" s="8"/>
      <c r="M579" s="8"/>
      <c r="N579" s="8"/>
      <c r="O579" s="8"/>
      <c r="P579" s="8"/>
      <c r="Q579" s="8"/>
    </row>
    <row r="580" spans="1:17" ht="15.75" customHeight="1" x14ac:dyDescent="0.2">
      <c r="A580" s="8"/>
      <c r="B580" s="8"/>
      <c r="C580" s="8"/>
      <c r="D580" s="8"/>
      <c r="E580" s="8"/>
      <c r="F580" s="8"/>
      <c r="G580" s="23"/>
      <c r="I580" s="22"/>
      <c r="J580" s="22"/>
      <c r="K580" s="8"/>
      <c r="L580" s="8"/>
      <c r="M580" s="8"/>
      <c r="N580" s="8"/>
      <c r="O580" s="8"/>
      <c r="P580" s="8"/>
      <c r="Q580" s="8"/>
    </row>
    <row r="581" spans="1:17" ht="15.75" customHeight="1" x14ac:dyDescent="0.2">
      <c r="A581" s="8"/>
      <c r="B581" s="8"/>
      <c r="C581" s="8"/>
      <c r="D581" s="8"/>
      <c r="E581" s="8"/>
      <c r="F581" s="8"/>
      <c r="G581" s="23"/>
      <c r="I581" s="22"/>
      <c r="J581" s="22"/>
      <c r="K581" s="8"/>
      <c r="L581" s="8"/>
      <c r="M581" s="8"/>
      <c r="N581" s="8"/>
      <c r="O581" s="8"/>
      <c r="P581" s="8"/>
      <c r="Q581" s="8"/>
    </row>
    <row r="582" spans="1:17" ht="15.75" customHeight="1" x14ac:dyDescent="0.2">
      <c r="A582" s="8"/>
      <c r="B582" s="8"/>
      <c r="C582" s="8"/>
      <c r="D582" s="8"/>
      <c r="E582" s="8"/>
      <c r="F582" s="8"/>
      <c r="G582" s="23"/>
      <c r="I582" s="22"/>
      <c r="J582" s="22"/>
      <c r="K582" s="8"/>
      <c r="L582" s="8"/>
      <c r="M582" s="8"/>
      <c r="N582" s="8"/>
      <c r="O582" s="8"/>
      <c r="P582" s="8"/>
      <c r="Q582" s="8"/>
    </row>
    <row r="583" spans="1:17" ht="15.75" customHeight="1" x14ac:dyDescent="0.2">
      <c r="A583" s="8"/>
      <c r="B583" s="8"/>
      <c r="C583" s="8"/>
      <c r="D583" s="8"/>
      <c r="E583" s="8"/>
      <c r="F583" s="8"/>
      <c r="G583" s="23"/>
      <c r="I583" s="22"/>
      <c r="J583" s="22"/>
      <c r="K583" s="8"/>
      <c r="L583" s="8"/>
      <c r="M583" s="8"/>
      <c r="N583" s="8"/>
      <c r="O583" s="8"/>
      <c r="P583" s="8"/>
      <c r="Q583" s="8"/>
    </row>
    <row r="584" spans="1:17" ht="15.75" customHeight="1" x14ac:dyDescent="0.2">
      <c r="A584" s="8"/>
      <c r="B584" s="8"/>
      <c r="C584" s="8"/>
      <c r="D584" s="8"/>
      <c r="E584" s="8"/>
      <c r="F584" s="8"/>
      <c r="G584" s="23"/>
      <c r="I584" s="22"/>
      <c r="J584" s="22"/>
      <c r="K584" s="8"/>
      <c r="L584" s="8"/>
      <c r="M584" s="8"/>
      <c r="N584" s="8"/>
      <c r="O584" s="8"/>
      <c r="P584" s="8"/>
      <c r="Q584" s="8"/>
    </row>
    <row r="585" spans="1:17" ht="15.75" customHeight="1" x14ac:dyDescent="0.2">
      <c r="A585" s="8"/>
      <c r="B585" s="8"/>
      <c r="C585" s="8"/>
      <c r="D585" s="8"/>
      <c r="E585" s="8"/>
      <c r="F585" s="8"/>
      <c r="G585" s="23"/>
      <c r="I585" s="22"/>
      <c r="J585" s="22"/>
      <c r="K585" s="8"/>
      <c r="L585" s="8"/>
      <c r="M585" s="8"/>
      <c r="N585" s="8"/>
      <c r="O585" s="8"/>
      <c r="P585" s="8"/>
      <c r="Q585" s="8"/>
    </row>
    <row r="586" spans="1:17" ht="15.75" customHeight="1" x14ac:dyDescent="0.2">
      <c r="A586" s="8"/>
      <c r="B586" s="8"/>
      <c r="C586" s="8"/>
      <c r="D586" s="8"/>
      <c r="E586" s="8"/>
      <c r="F586" s="8"/>
      <c r="G586" s="23"/>
      <c r="I586" s="22"/>
      <c r="J586" s="22"/>
      <c r="K586" s="8"/>
      <c r="L586" s="8"/>
      <c r="M586" s="8"/>
      <c r="N586" s="8"/>
      <c r="O586" s="8"/>
      <c r="P586" s="8"/>
      <c r="Q586" s="8"/>
    </row>
    <row r="587" spans="1:17" ht="15.75" customHeight="1" x14ac:dyDescent="0.2">
      <c r="A587" s="8"/>
      <c r="B587" s="8"/>
      <c r="C587" s="8"/>
      <c r="D587" s="8"/>
      <c r="E587" s="8"/>
      <c r="F587" s="8"/>
      <c r="G587" s="23"/>
      <c r="I587" s="22"/>
      <c r="J587" s="22"/>
      <c r="K587" s="8"/>
      <c r="L587" s="8"/>
      <c r="M587" s="8"/>
      <c r="N587" s="8"/>
      <c r="O587" s="8"/>
      <c r="P587" s="8"/>
      <c r="Q587" s="8"/>
    </row>
    <row r="588" spans="1:17" ht="15.75" customHeight="1" x14ac:dyDescent="0.2">
      <c r="A588" s="8"/>
      <c r="B588" s="8"/>
      <c r="C588" s="8"/>
      <c r="D588" s="8"/>
      <c r="E588" s="8"/>
      <c r="F588" s="8"/>
      <c r="G588" s="23"/>
      <c r="I588" s="22"/>
      <c r="J588" s="22"/>
      <c r="K588" s="8"/>
      <c r="L588" s="8"/>
      <c r="M588" s="8"/>
      <c r="N588" s="8"/>
      <c r="O588" s="8"/>
      <c r="P588" s="8"/>
      <c r="Q588" s="8"/>
    </row>
    <row r="589" spans="1:17" ht="15.75" customHeight="1" x14ac:dyDescent="0.2">
      <c r="A589" s="8"/>
      <c r="B589" s="8"/>
      <c r="C589" s="8"/>
      <c r="D589" s="8"/>
      <c r="E589" s="8"/>
      <c r="F589" s="8"/>
      <c r="G589" s="23"/>
      <c r="I589" s="22"/>
      <c r="J589" s="22"/>
      <c r="K589" s="8"/>
      <c r="L589" s="8"/>
      <c r="M589" s="8"/>
      <c r="N589" s="8"/>
      <c r="O589" s="8"/>
      <c r="P589" s="8"/>
      <c r="Q589" s="8"/>
    </row>
    <row r="590" spans="1:17" ht="15.75" customHeight="1" x14ac:dyDescent="0.2">
      <c r="A590" s="8"/>
      <c r="B590" s="8"/>
      <c r="C590" s="8"/>
      <c r="D590" s="8"/>
      <c r="E590" s="8"/>
      <c r="F590" s="8"/>
      <c r="G590" s="23"/>
      <c r="I590" s="22"/>
      <c r="J590" s="22"/>
      <c r="K590" s="8"/>
      <c r="L590" s="8"/>
      <c r="M590" s="8"/>
      <c r="N590" s="8"/>
      <c r="O590" s="8"/>
      <c r="P590" s="8"/>
      <c r="Q590" s="8"/>
    </row>
    <row r="591" spans="1:17" ht="15.75" customHeight="1" x14ac:dyDescent="0.2">
      <c r="A591" s="8"/>
      <c r="B591" s="8"/>
      <c r="C591" s="8"/>
      <c r="D591" s="8"/>
      <c r="E591" s="8"/>
      <c r="F591" s="8"/>
      <c r="G591" s="23"/>
      <c r="I591" s="22"/>
      <c r="J591" s="22"/>
      <c r="K591" s="8"/>
      <c r="L591" s="8"/>
      <c r="M591" s="8"/>
      <c r="N591" s="8"/>
      <c r="O591" s="8"/>
      <c r="P591" s="8"/>
      <c r="Q591" s="8"/>
    </row>
    <row r="592" spans="1:17" ht="15.75" customHeight="1" x14ac:dyDescent="0.2">
      <c r="A592" s="8"/>
      <c r="B592" s="8"/>
      <c r="C592" s="8"/>
      <c r="D592" s="8"/>
      <c r="E592" s="8"/>
      <c r="F592" s="8"/>
      <c r="G592" s="23"/>
      <c r="I592" s="22"/>
      <c r="J592" s="22"/>
      <c r="K592" s="8"/>
      <c r="L592" s="8"/>
      <c r="M592" s="8"/>
      <c r="N592" s="8"/>
      <c r="O592" s="8"/>
      <c r="P592" s="8"/>
      <c r="Q592" s="8"/>
    </row>
    <row r="593" spans="1:17" ht="15.75" customHeight="1" x14ac:dyDescent="0.2">
      <c r="A593" s="8"/>
      <c r="B593" s="8"/>
      <c r="C593" s="8"/>
      <c r="D593" s="8"/>
      <c r="E593" s="8"/>
      <c r="F593" s="8"/>
      <c r="G593" s="23"/>
      <c r="I593" s="22"/>
      <c r="J593" s="22"/>
      <c r="K593" s="8"/>
      <c r="L593" s="8"/>
      <c r="M593" s="8"/>
      <c r="N593" s="8"/>
      <c r="O593" s="8"/>
      <c r="P593" s="8"/>
      <c r="Q593" s="8"/>
    </row>
    <row r="594" spans="1:17" ht="15.75" customHeight="1" x14ac:dyDescent="0.2">
      <c r="A594" s="8"/>
      <c r="B594" s="8"/>
      <c r="C594" s="8"/>
      <c r="D594" s="8"/>
      <c r="E594" s="8"/>
      <c r="F594" s="8"/>
      <c r="G594" s="23"/>
      <c r="I594" s="22"/>
      <c r="J594" s="22"/>
      <c r="K594" s="8"/>
      <c r="L594" s="8"/>
      <c r="M594" s="8"/>
      <c r="N594" s="8"/>
      <c r="O594" s="8"/>
      <c r="P594" s="8"/>
      <c r="Q594" s="8"/>
    </row>
    <row r="595" spans="1:17" ht="15.75" customHeight="1" x14ac:dyDescent="0.2">
      <c r="A595" s="8"/>
      <c r="B595" s="8"/>
      <c r="C595" s="8"/>
      <c r="D595" s="8"/>
      <c r="E595" s="8"/>
      <c r="F595" s="8"/>
      <c r="G595" s="23"/>
      <c r="I595" s="22"/>
      <c r="J595" s="22"/>
      <c r="K595" s="8"/>
      <c r="L595" s="8"/>
      <c r="M595" s="8"/>
      <c r="N595" s="8"/>
      <c r="O595" s="8"/>
      <c r="P595" s="8"/>
      <c r="Q595" s="8"/>
    </row>
    <row r="596" spans="1:17" ht="15.75" customHeight="1" x14ac:dyDescent="0.2">
      <c r="A596" s="8"/>
      <c r="B596" s="8"/>
      <c r="C596" s="8"/>
      <c r="D596" s="8"/>
      <c r="E596" s="8"/>
      <c r="F596" s="8"/>
      <c r="G596" s="23"/>
      <c r="I596" s="22"/>
      <c r="J596" s="22"/>
      <c r="K596" s="8"/>
      <c r="L596" s="8"/>
      <c r="M596" s="8"/>
      <c r="N596" s="8"/>
      <c r="O596" s="8"/>
      <c r="P596" s="8"/>
      <c r="Q596" s="8"/>
    </row>
    <row r="597" spans="1:17" ht="15.75" customHeight="1" x14ac:dyDescent="0.2">
      <c r="A597" s="8"/>
      <c r="B597" s="8"/>
      <c r="C597" s="8"/>
      <c r="D597" s="8"/>
      <c r="E597" s="8"/>
      <c r="F597" s="8"/>
      <c r="G597" s="23"/>
      <c r="I597" s="22"/>
      <c r="J597" s="22"/>
      <c r="K597" s="8"/>
      <c r="L597" s="8"/>
      <c r="M597" s="8"/>
      <c r="N597" s="8"/>
      <c r="O597" s="8"/>
      <c r="P597" s="8"/>
      <c r="Q597" s="8"/>
    </row>
    <row r="598" spans="1:17" ht="15.75" customHeight="1" x14ac:dyDescent="0.2">
      <c r="A598" s="8"/>
      <c r="B598" s="8"/>
      <c r="C598" s="8"/>
      <c r="D598" s="8"/>
      <c r="E598" s="8"/>
      <c r="F598" s="8"/>
      <c r="G598" s="23"/>
      <c r="I598" s="22"/>
      <c r="J598" s="22"/>
      <c r="K598" s="8"/>
      <c r="L598" s="8"/>
      <c r="M598" s="8"/>
      <c r="N598" s="8"/>
      <c r="O598" s="8"/>
      <c r="P598" s="8"/>
      <c r="Q598" s="8"/>
    </row>
    <row r="599" spans="1:17" ht="15.75" customHeight="1" x14ac:dyDescent="0.2">
      <c r="A599" s="8"/>
      <c r="B599" s="8"/>
      <c r="C599" s="8"/>
      <c r="D599" s="8"/>
      <c r="E599" s="8"/>
      <c r="F599" s="8"/>
      <c r="G599" s="23"/>
      <c r="I599" s="22"/>
      <c r="J599" s="22"/>
      <c r="K599" s="8"/>
      <c r="L599" s="8"/>
      <c r="M599" s="8"/>
      <c r="N599" s="8"/>
      <c r="O599" s="8"/>
      <c r="P599" s="8"/>
      <c r="Q599" s="8"/>
    </row>
    <row r="600" spans="1:17" ht="15.75" customHeight="1" x14ac:dyDescent="0.2">
      <c r="A600" s="8"/>
      <c r="B600" s="8"/>
      <c r="C600" s="8"/>
      <c r="D600" s="8"/>
      <c r="E600" s="8"/>
      <c r="F600" s="8"/>
      <c r="G600" s="23"/>
      <c r="I600" s="22"/>
      <c r="J600" s="22"/>
      <c r="K600" s="8"/>
      <c r="L600" s="8"/>
      <c r="M600" s="8"/>
      <c r="N600" s="8"/>
      <c r="O600" s="8"/>
      <c r="P600" s="8"/>
      <c r="Q600" s="8"/>
    </row>
    <row r="601" spans="1:17" ht="15.75" customHeight="1" x14ac:dyDescent="0.2">
      <c r="A601" s="8"/>
      <c r="B601" s="8"/>
      <c r="C601" s="8"/>
      <c r="D601" s="8"/>
      <c r="E601" s="8"/>
      <c r="F601" s="8"/>
      <c r="G601" s="23"/>
      <c r="I601" s="22"/>
      <c r="J601" s="22"/>
      <c r="K601" s="8"/>
      <c r="L601" s="8"/>
      <c r="M601" s="8"/>
      <c r="N601" s="8"/>
      <c r="O601" s="8"/>
      <c r="P601" s="8"/>
      <c r="Q601" s="8"/>
    </row>
    <row r="602" spans="1:17" ht="15.75" customHeight="1" x14ac:dyDescent="0.2">
      <c r="A602" s="8"/>
      <c r="B602" s="8"/>
      <c r="C602" s="8"/>
      <c r="D602" s="8"/>
      <c r="E602" s="8"/>
      <c r="F602" s="8"/>
      <c r="G602" s="23"/>
      <c r="I602" s="22"/>
      <c r="J602" s="22"/>
      <c r="K602" s="8"/>
      <c r="L602" s="8"/>
      <c r="M602" s="8"/>
      <c r="N602" s="8"/>
      <c r="O602" s="8"/>
      <c r="P602" s="8"/>
      <c r="Q602" s="8"/>
    </row>
    <row r="603" spans="1:17" ht="15.75" customHeight="1" x14ac:dyDescent="0.2">
      <c r="A603" s="8"/>
      <c r="B603" s="8"/>
      <c r="C603" s="8"/>
      <c r="D603" s="8"/>
      <c r="E603" s="8"/>
      <c r="F603" s="8"/>
      <c r="G603" s="23"/>
      <c r="I603" s="22"/>
      <c r="J603" s="22"/>
      <c r="K603" s="8"/>
      <c r="L603" s="8"/>
      <c r="M603" s="8"/>
      <c r="N603" s="8"/>
      <c r="O603" s="8"/>
      <c r="P603" s="8"/>
      <c r="Q603" s="8"/>
    </row>
    <row r="604" spans="1:17" ht="15.75" customHeight="1" x14ac:dyDescent="0.2">
      <c r="A604" s="8"/>
      <c r="B604" s="8"/>
      <c r="C604" s="8"/>
      <c r="D604" s="8"/>
      <c r="E604" s="8"/>
      <c r="F604" s="8"/>
      <c r="G604" s="23"/>
      <c r="I604" s="22"/>
      <c r="J604" s="22"/>
      <c r="K604" s="8"/>
      <c r="L604" s="8"/>
      <c r="M604" s="8"/>
      <c r="N604" s="8"/>
      <c r="O604" s="8"/>
      <c r="P604" s="8"/>
      <c r="Q604" s="8"/>
    </row>
    <row r="605" spans="1:17" ht="15.75" customHeight="1" x14ac:dyDescent="0.2">
      <c r="A605" s="8"/>
      <c r="B605" s="8"/>
      <c r="C605" s="8"/>
      <c r="D605" s="8"/>
      <c r="E605" s="8"/>
      <c r="F605" s="8"/>
      <c r="G605" s="23"/>
      <c r="I605" s="22"/>
      <c r="J605" s="22"/>
      <c r="K605" s="8"/>
      <c r="L605" s="8"/>
      <c r="M605" s="8"/>
      <c r="N605" s="8"/>
      <c r="O605" s="8"/>
      <c r="P605" s="8"/>
      <c r="Q605" s="8"/>
    </row>
    <row r="606" spans="1:17" ht="15.75" customHeight="1" x14ac:dyDescent="0.2">
      <c r="A606" s="8"/>
      <c r="B606" s="8"/>
      <c r="C606" s="8"/>
      <c r="D606" s="8"/>
      <c r="E606" s="8"/>
      <c r="F606" s="8"/>
      <c r="G606" s="23"/>
      <c r="I606" s="22"/>
      <c r="J606" s="22"/>
      <c r="K606" s="8"/>
      <c r="L606" s="8"/>
      <c r="M606" s="8"/>
      <c r="N606" s="8"/>
      <c r="O606" s="8"/>
      <c r="P606" s="8"/>
      <c r="Q606" s="8"/>
    </row>
    <row r="607" spans="1:17" ht="15.75" customHeight="1" x14ac:dyDescent="0.2">
      <c r="A607" s="8"/>
      <c r="B607" s="8"/>
      <c r="C607" s="8"/>
      <c r="D607" s="8"/>
      <c r="E607" s="8"/>
      <c r="F607" s="8"/>
      <c r="G607" s="23"/>
      <c r="I607" s="22"/>
      <c r="J607" s="22"/>
      <c r="K607" s="8"/>
      <c r="L607" s="8"/>
      <c r="M607" s="8"/>
      <c r="N607" s="8"/>
      <c r="O607" s="8"/>
      <c r="P607" s="8"/>
      <c r="Q607" s="8"/>
    </row>
    <row r="608" spans="1:17" ht="15.75" customHeight="1" x14ac:dyDescent="0.2">
      <c r="A608" s="8"/>
      <c r="B608" s="8"/>
      <c r="C608" s="8"/>
      <c r="D608" s="8"/>
      <c r="E608" s="8"/>
      <c r="F608" s="8"/>
      <c r="G608" s="23"/>
      <c r="I608" s="22"/>
      <c r="J608" s="22"/>
      <c r="K608" s="8"/>
      <c r="L608" s="8"/>
      <c r="M608" s="8"/>
      <c r="N608" s="8"/>
      <c r="O608" s="8"/>
      <c r="P608" s="8"/>
      <c r="Q608" s="8"/>
    </row>
    <row r="609" spans="1:17" ht="15.75" customHeight="1" x14ac:dyDescent="0.2">
      <c r="A609" s="8"/>
      <c r="B609" s="8"/>
      <c r="C609" s="8"/>
      <c r="D609" s="8"/>
      <c r="E609" s="8"/>
      <c r="F609" s="8"/>
      <c r="G609" s="23"/>
      <c r="I609" s="22"/>
      <c r="J609" s="22"/>
      <c r="K609" s="8"/>
      <c r="L609" s="8"/>
      <c r="M609" s="8"/>
      <c r="N609" s="8"/>
      <c r="O609" s="8"/>
      <c r="P609" s="8"/>
      <c r="Q609" s="8"/>
    </row>
    <row r="610" spans="1:17" ht="15.75" customHeight="1" x14ac:dyDescent="0.2">
      <c r="A610" s="8"/>
      <c r="B610" s="8"/>
      <c r="C610" s="8"/>
      <c r="D610" s="8"/>
      <c r="E610" s="8"/>
      <c r="F610" s="8"/>
      <c r="G610" s="23"/>
      <c r="I610" s="22"/>
      <c r="J610" s="22"/>
      <c r="K610" s="8"/>
      <c r="L610" s="8"/>
      <c r="M610" s="8"/>
      <c r="N610" s="8"/>
      <c r="O610" s="8"/>
      <c r="P610" s="8"/>
      <c r="Q610" s="8"/>
    </row>
    <row r="611" spans="1:17" ht="15.75" customHeight="1" x14ac:dyDescent="0.2">
      <c r="A611" s="8"/>
      <c r="B611" s="8"/>
      <c r="C611" s="8"/>
      <c r="D611" s="8"/>
      <c r="E611" s="8"/>
      <c r="F611" s="8"/>
      <c r="G611" s="23"/>
      <c r="I611" s="22"/>
      <c r="J611" s="22"/>
      <c r="K611" s="8"/>
      <c r="L611" s="8"/>
      <c r="M611" s="8"/>
      <c r="N611" s="8"/>
      <c r="O611" s="8"/>
      <c r="P611" s="8"/>
      <c r="Q611" s="8"/>
    </row>
    <row r="612" spans="1:17" ht="15.75" customHeight="1" x14ac:dyDescent="0.2">
      <c r="A612" s="8"/>
      <c r="B612" s="8"/>
      <c r="C612" s="8"/>
      <c r="D612" s="8"/>
      <c r="E612" s="8"/>
      <c r="F612" s="8"/>
      <c r="G612" s="23"/>
      <c r="I612" s="22"/>
      <c r="J612" s="22"/>
      <c r="K612" s="8"/>
      <c r="L612" s="8"/>
      <c r="M612" s="8"/>
      <c r="N612" s="8"/>
      <c r="O612" s="8"/>
      <c r="P612" s="8"/>
      <c r="Q612" s="8"/>
    </row>
    <row r="613" spans="1:17" ht="15.75" customHeight="1" x14ac:dyDescent="0.2">
      <c r="A613" s="8"/>
      <c r="B613" s="8"/>
      <c r="C613" s="8"/>
      <c r="D613" s="8"/>
      <c r="E613" s="8"/>
      <c r="F613" s="8"/>
      <c r="G613" s="23"/>
      <c r="I613" s="22"/>
      <c r="J613" s="22"/>
      <c r="K613" s="8"/>
      <c r="L613" s="8"/>
      <c r="M613" s="8"/>
      <c r="N613" s="8"/>
      <c r="O613" s="8"/>
      <c r="P613" s="8"/>
      <c r="Q613" s="8"/>
    </row>
    <row r="614" spans="1:17" ht="15.75" customHeight="1" x14ac:dyDescent="0.2">
      <c r="A614" s="8"/>
      <c r="B614" s="8"/>
      <c r="C614" s="8"/>
      <c r="D614" s="8"/>
      <c r="E614" s="8"/>
      <c r="F614" s="8"/>
      <c r="G614" s="23"/>
      <c r="I614" s="22"/>
      <c r="J614" s="22"/>
      <c r="K614" s="8"/>
      <c r="L614" s="8"/>
      <c r="M614" s="8"/>
      <c r="N614" s="8"/>
      <c r="O614" s="8"/>
      <c r="P614" s="8"/>
      <c r="Q614" s="8"/>
    </row>
    <row r="615" spans="1:17" ht="15.75" customHeight="1" x14ac:dyDescent="0.2">
      <c r="A615" s="8"/>
      <c r="B615" s="8"/>
      <c r="C615" s="8"/>
      <c r="D615" s="8"/>
      <c r="E615" s="8"/>
      <c r="F615" s="8"/>
      <c r="G615" s="23"/>
      <c r="I615" s="22"/>
      <c r="J615" s="22"/>
      <c r="K615" s="8"/>
      <c r="L615" s="8"/>
      <c r="M615" s="8"/>
      <c r="N615" s="8"/>
      <c r="O615" s="8"/>
      <c r="P615" s="8"/>
      <c r="Q615" s="8"/>
    </row>
    <row r="616" spans="1:17" ht="15.75" customHeight="1" x14ac:dyDescent="0.2">
      <c r="A616" s="8"/>
      <c r="B616" s="8"/>
      <c r="C616" s="8"/>
      <c r="D616" s="8"/>
      <c r="E616" s="8"/>
      <c r="F616" s="8"/>
      <c r="G616" s="23"/>
      <c r="I616" s="22"/>
      <c r="J616" s="22"/>
      <c r="K616" s="8"/>
      <c r="L616" s="8"/>
      <c r="M616" s="8"/>
      <c r="N616" s="8"/>
      <c r="O616" s="8"/>
      <c r="P616" s="8"/>
      <c r="Q616" s="8"/>
    </row>
    <row r="617" spans="1:17" ht="15.75" customHeight="1" x14ac:dyDescent="0.2">
      <c r="A617" s="8"/>
      <c r="B617" s="8"/>
      <c r="C617" s="8"/>
      <c r="D617" s="8"/>
      <c r="E617" s="8"/>
      <c r="F617" s="8"/>
      <c r="G617" s="23"/>
      <c r="I617" s="22"/>
      <c r="J617" s="22"/>
      <c r="K617" s="8"/>
      <c r="L617" s="8"/>
      <c r="M617" s="8"/>
      <c r="N617" s="8"/>
      <c r="O617" s="8"/>
      <c r="P617" s="8"/>
      <c r="Q617" s="8"/>
    </row>
    <row r="618" spans="1:17" ht="15.75" customHeight="1" x14ac:dyDescent="0.2">
      <c r="A618" s="8"/>
      <c r="B618" s="8"/>
      <c r="C618" s="8"/>
      <c r="D618" s="8"/>
      <c r="E618" s="8"/>
      <c r="F618" s="8"/>
      <c r="G618" s="23"/>
      <c r="I618" s="22"/>
      <c r="J618" s="22"/>
      <c r="K618" s="8"/>
      <c r="L618" s="8"/>
      <c r="M618" s="8"/>
      <c r="N618" s="8"/>
      <c r="O618" s="8"/>
      <c r="P618" s="8"/>
      <c r="Q618" s="8"/>
    </row>
    <row r="619" spans="1:17" ht="15.75" customHeight="1" x14ac:dyDescent="0.2">
      <c r="A619" s="8"/>
      <c r="B619" s="8"/>
      <c r="C619" s="8"/>
      <c r="D619" s="8"/>
      <c r="E619" s="8"/>
      <c r="F619" s="8"/>
      <c r="G619" s="23"/>
      <c r="I619" s="22"/>
      <c r="J619" s="22"/>
      <c r="K619" s="8"/>
      <c r="L619" s="8"/>
      <c r="M619" s="8"/>
      <c r="N619" s="8"/>
      <c r="O619" s="8"/>
      <c r="P619" s="8"/>
      <c r="Q619" s="8"/>
    </row>
    <row r="620" spans="1:17" ht="15.75" customHeight="1" x14ac:dyDescent="0.2">
      <c r="A620" s="8"/>
      <c r="B620" s="8"/>
      <c r="C620" s="8"/>
      <c r="D620" s="8"/>
      <c r="E620" s="8"/>
      <c r="F620" s="8"/>
      <c r="G620" s="23"/>
      <c r="I620" s="22"/>
      <c r="J620" s="22"/>
      <c r="K620" s="8"/>
      <c r="L620" s="8"/>
      <c r="M620" s="8"/>
      <c r="N620" s="8"/>
      <c r="O620" s="8"/>
      <c r="P620" s="8"/>
      <c r="Q620" s="8"/>
    </row>
    <row r="621" spans="1:17" ht="15.75" customHeight="1" x14ac:dyDescent="0.2">
      <c r="A621" s="8"/>
      <c r="B621" s="8"/>
      <c r="C621" s="8"/>
      <c r="D621" s="8"/>
      <c r="E621" s="8"/>
      <c r="F621" s="8"/>
      <c r="G621" s="23"/>
      <c r="I621" s="22"/>
      <c r="J621" s="22"/>
      <c r="K621" s="8"/>
      <c r="L621" s="8"/>
      <c r="M621" s="8"/>
      <c r="N621" s="8"/>
      <c r="O621" s="8"/>
      <c r="P621" s="8"/>
      <c r="Q621" s="8"/>
    </row>
    <row r="622" spans="1:17" ht="15.75" customHeight="1" x14ac:dyDescent="0.2">
      <c r="A622" s="8"/>
      <c r="B622" s="8"/>
      <c r="C622" s="8"/>
      <c r="D622" s="8"/>
      <c r="E622" s="8"/>
      <c r="F622" s="8"/>
      <c r="G622" s="23"/>
      <c r="I622" s="22"/>
      <c r="J622" s="22"/>
      <c r="K622" s="8"/>
      <c r="L622" s="8"/>
      <c r="M622" s="8"/>
      <c r="N622" s="8"/>
      <c r="O622" s="8"/>
      <c r="P622" s="8"/>
      <c r="Q622" s="8"/>
    </row>
    <row r="623" spans="1:17" ht="15.75" customHeight="1" x14ac:dyDescent="0.2">
      <c r="A623" s="8"/>
      <c r="B623" s="8"/>
      <c r="C623" s="8"/>
      <c r="D623" s="8"/>
      <c r="E623" s="8"/>
      <c r="F623" s="8"/>
      <c r="G623" s="23"/>
      <c r="I623" s="22"/>
      <c r="J623" s="22"/>
      <c r="K623" s="8"/>
      <c r="L623" s="8"/>
      <c r="M623" s="8"/>
      <c r="N623" s="8"/>
      <c r="O623" s="8"/>
      <c r="P623" s="8"/>
      <c r="Q623" s="8"/>
    </row>
    <row r="624" spans="1:17" ht="15.75" customHeight="1" x14ac:dyDescent="0.2">
      <c r="A624" s="8"/>
      <c r="B624" s="8"/>
      <c r="C624" s="8"/>
      <c r="D624" s="8"/>
      <c r="E624" s="8"/>
      <c r="F624" s="8"/>
      <c r="G624" s="23"/>
      <c r="I624" s="22"/>
      <c r="J624" s="22"/>
      <c r="K624" s="8"/>
      <c r="L624" s="8"/>
      <c r="M624" s="8"/>
      <c r="N624" s="8"/>
      <c r="O624" s="8"/>
      <c r="P624" s="8"/>
      <c r="Q624" s="8"/>
    </row>
    <row r="625" spans="1:17" ht="15.75" customHeight="1" x14ac:dyDescent="0.2">
      <c r="A625" s="8"/>
      <c r="B625" s="8"/>
      <c r="C625" s="8"/>
      <c r="D625" s="8"/>
      <c r="E625" s="8"/>
      <c r="F625" s="8"/>
      <c r="G625" s="23"/>
      <c r="I625" s="22"/>
      <c r="J625" s="22"/>
      <c r="K625" s="8"/>
      <c r="L625" s="8"/>
      <c r="M625" s="8"/>
      <c r="N625" s="8"/>
      <c r="O625" s="8"/>
      <c r="P625" s="8"/>
      <c r="Q625" s="8"/>
    </row>
    <row r="626" spans="1:17" ht="15.75" customHeight="1" x14ac:dyDescent="0.2">
      <c r="A626" s="8"/>
      <c r="B626" s="8"/>
      <c r="C626" s="8"/>
      <c r="D626" s="8"/>
      <c r="E626" s="8"/>
      <c r="F626" s="8"/>
      <c r="G626" s="23"/>
      <c r="I626" s="22"/>
      <c r="J626" s="22"/>
      <c r="K626" s="8"/>
      <c r="L626" s="8"/>
      <c r="M626" s="8"/>
      <c r="N626" s="8"/>
      <c r="O626" s="8"/>
      <c r="P626" s="8"/>
      <c r="Q626" s="8"/>
    </row>
    <row r="627" spans="1:17" ht="15.75" customHeight="1" x14ac:dyDescent="0.2">
      <c r="A627" s="8"/>
      <c r="B627" s="8"/>
      <c r="C627" s="8"/>
      <c r="D627" s="8"/>
      <c r="E627" s="8"/>
      <c r="F627" s="8"/>
      <c r="G627" s="23"/>
      <c r="I627" s="22"/>
      <c r="J627" s="22"/>
      <c r="K627" s="8"/>
      <c r="L627" s="8"/>
      <c r="M627" s="8"/>
      <c r="N627" s="8"/>
      <c r="O627" s="8"/>
      <c r="P627" s="8"/>
      <c r="Q627" s="8"/>
    </row>
    <row r="628" spans="1:17" ht="15.75" customHeight="1" x14ac:dyDescent="0.2">
      <c r="A628" s="8"/>
      <c r="B628" s="8"/>
      <c r="C628" s="8"/>
      <c r="D628" s="8"/>
      <c r="E628" s="8"/>
      <c r="F628" s="8"/>
      <c r="G628" s="23"/>
      <c r="I628" s="22"/>
      <c r="J628" s="22"/>
      <c r="K628" s="8"/>
      <c r="L628" s="8"/>
      <c r="M628" s="8"/>
      <c r="N628" s="8"/>
      <c r="O628" s="8"/>
      <c r="P628" s="8"/>
      <c r="Q628" s="8"/>
    </row>
    <row r="629" spans="1:17" ht="15.75" customHeight="1" x14ac:dyDescent="0.2">
      <c r="A629" s="8"/>
      <c r="B629" s="8"/>
      <c r="C629" s="8"/>
      <c r="D629" s="8"/>
      <c r="E629" s="8"/>
      <c r="F629" s="8"/>
      <c r="G629" s="23"/>
      <c r="I629" s="22"/>
      <c r="J629" s="22"/>
      <c r="K629" s="8"/>
      <c r="L629" s="8"/>
      <c r="M629" s="8"/>
      <c r="N629" s="8"/>
      <c r="O629" s="8"/>
      <c r="P629" s="8"/>
      <c r="Q629" s="8"/>
    </row>
    <row r="630" spans="1:17" ht="15.75" customHeight="1" x14ac:dyDescent="0.2">
      <c r="A630" s="8"/>
      <c r="B630" s="8"/>
      <c r="C630" s="8"/>
      <c r="D630" s="8"/>
      <c r="E630" s="8"/>
      <c r="F630" s="8"/>
      <c r="G630" s="23"/>
      <c r="I630" s="22"/>
      <c r="J630" s="22"/>
      <c r="K630" s="8"/>
      <c r="L630" s="8"/>
      <c r="M630" s="8"/>
      <c r="N630" s="8"/>
      <c r="O630" s="8"/>
      <c r="P630" s="8"/>
      <c r="Q630" s="8"/>
    </row>
    <row r="631" spans="1:17" ht="15.75" customHeight="1" x14ac:dyDescent="0.2">
      <c r="A631" s="8"/>
      <c r="B631" s="8"/>
      <c r="C631" s="8"/>
      <c r="D631" s="8"/>
      <c r="E631" s="8"/>
      <c r="F631" s="8"/>
      <c r="G631" s="23"/>
      <c r="I631" s="22"/>
      <c r="J631" s="22"/>
      <c r="K631" s="8"/>
      <c r="L631" s="8"/>
      <c r="M631" s="8"/>
      <c r="N631" s="8"/>
      <c r="O631" s="8"/>
      <c r="P631" s="8"/>
      <c r="Q631" s="8"/>
    </row>
    <row r="632" spans="1:17" ht="15.75" customHeight="1" x14ac:dyDescent="0.2">
      <c r="A632" s="8"/>
      <c r="B632" s="8"/>
      <c r="C632" s="8"/>
      <c r="D632" s="8"/>
      <c r="E632" s="8"/>
      <c r="F632" s="8"/>
      <c r="G632" s="23"/>
      <c r="I632" s="22"/>
      <c r="J632" s="22"/>
      <c r="K632" s="8"/>
      <c r="L632" s="8"/>
      <c r="M632" s="8"/>
      <c r="N632" s="8"/>
      <c r="O632" s="8"/>
      <c r="P632" s="8"/>
      <c r="Q632" s="8"/>
    </row>
    <row r="633" spans="1:17" ht="15.75" customHeight="1" x14ac:dyDescent="0.2">
      <c r="A633" s="8"/>
      <c r="B633" s="8"/>
      <c r="C633" s="8"/>
      <c r="D633" s="8"/>
      <c r="E633" s="8"/>
      <c r="F633" s="8"/>
      <c r="G633" s="23"/>
      <c r="I633" s="22"/>
      <c r="J633" s="22"/>
      <c r="K633" s="8"/>
      <c r="L633" s="8"/>
      <c r="M633" s="8"/>
      <c r="N633" s="8"/>
      <c r="O633" s="8"/>
      <c r="P633" s="8"/>
      <c r="Q633" s="8"/>
    </row>
    <row r="634" spans="1:17" ht="15.75" customHeight="1" x14ac:dyDescent="0.2">
      <c r="A634" s="8"/>
      <c r="B634" s="8"/>
      <c r="C634" s="8"/>
      <c r="D634" s="8"/>
      <c r="E634" s="8"/>
      <c r="F634" s="8"/>
      <c r="G634" s="23"/>
      <c r="I634" s="22"/>
      <c r="J634" s="22"/>
      <c r="K634" s="8"/>
      <c r="L634" s="8"/>
      <c r="M634" s="8"/>
      <c r="N634" s="8"/>
      <c r="O634" s="8"/>
      <c r="P634" s="8"/>
      <c r="Q634" s="8"/>
    </row>
    <row r="635" spans="1:17" ht="15.75" customHeight="1" x14ac:dyDescent="0.2">
      <c r="A635" s="8"/>
      <c r="B635" s="8"/>
      <c r="C635" s="8"/>
      <c r="D635" s="8"/>
      <c r="E635" s="8"/>
      <c r="F635" s="8"/>
      <c r="G635" s="23"/>
      <c r="I635" s="22"/>
      <c r="J635" s="22"/>
      <c r="K635" s="8"/>
      <c r="L635" s="8"/>
      <c r="M635" s="8"/>
      <c r="N635" s="8"/>
      <c r="O635" s="8"/>
      <c r="P635" s="8"/>
      <c r="Q635" s="8"/>
    </row>
    <row r="636" spans="1:17" ht="15.75" customHeight="1" x14ac:dyDescent="0.2">
      <c r="A636" s="8"/>
      <c r="B636" s="8"/>
      <c r="C636" s="8"/>
      <c r="D636" s="8"/>
      <c r="E636" s="8"/>
      <c r="F636" s="8"/>
      <c r="G636" s="23"/>
      <c r="I636" s="22"/>
      <c r="J636" s="22"/>
      <c r="K636" s="8"/>
      <c r="L636" s="8"/>
      <c r="M636" s="8"/>
      <c r="N636" s="8"/>
      <c r="O636" s="8"/>
      <c r="P636" s="8"/>
      <c r="Q636" s="8"/>
    </row>
    <row r="637" spans="1:17" ht="15.75" customHeight="1" x14ac:dyDescent="0.2">
      <c r="A637" s="8"/>
      <c r="B637" s="8"/>
      <c r="C637" s="8"/>
      <c r="D637" s="8"/>
      <c r="E637" s="8"/>
      <c r="F637" s="8"/>
      <c r="G637" s="23"/>
      <c r="I637" s="22"/>
      <c r="J637" s="22"/>
      <c r="K637" s="8"/>
      <c r="L637" s="8"/>
      <c r="M637" s="8"/>
      <c r="N637" s="8"/>
      <c r="O637" s="8"/>
      <c r="P637" s="8"/>
      <c r="Q637" s="8"/>
    </row>
    <row r="638" spans="1:17" ht="15.75" customHeight="1" x14ac:dyDescent="0.2">
      <c r="A638" s="8"/>
      <c r="B638" s="8"/>
      <c r="C638" s="8"/>
      <c r="D638" s="8"/>
      <c r="E638" s="8"/>
      <c r="F638" s="8"/>
      <c r="G638" s="23"/>
      <c r="I638" s="22"/>
      <c r="J638" s="22"/>
      <c r="K638" s="8"/>
      <c r="L638" s="8"/>
      <c r="M638" s="8"/>
      <c r="N638" s="8"/>
      <c r="O638" s="8"/>
      <c r="P638" s="8"/>
      <c r="Q638" s="8"/>
    </row>
    <row r="639" spans="1:17" ht="15.75" customHeight="1" x14ac:dyDescent="0.2">
      <c r="A639" s="8"/>
      <c r="B639" s="8"/>
      <c r="C639" s="8"/>
      <c r="D639" s="8"/>
      <c r="E639" s="8"/>
      <c r="F639" s="8"/>
      <c r="G639" s="23"/>
      <c r="I639" s="22"/>
      <c r="J639" s="22"/>
      <c r="K639" s="8"/>
      <c r="L639" s="8"/>
      <c r="M639" s="8"/>
      <c r="N639" s="8"/>
      <c r="O639" s="8"/>
      <c r="P639" s="8"/>
      <c r="Q639" s="8"/>
    </row>
    <row r="640" spans="1:17" ht="15.75" customHeight="1" x14ac:dyDescent="0.2">
      <c r="A640" s="8"/>
      <c r="B640" s="8"/>
      <c r="C640" s="8"/>
      <c r="D640" s="8"/>
      <c r="E640" s="8"/>
      <c r="F640" s="8"/>
      <c r="G640" s="23"/>
      <c r="I640" s="22"/>
      <c r="J640" s="22"/>
      <c r="K640" s="8"/>
      <c r="L640" s="8"/>
      <c r="M640" s="8"/>
      <c r="N640" s="8"/>
      <c r="O640" s="8"/>
      <c r="P640" s="8"/>
      <c r="Q640" s="8"/>
    </row>
    <row r="641" spans="1:17" ht="15.75" customHeight="1" x14ac:dyDescent="0.2">
      <c r="A641" s="8"/>
      <c r="B641" s="8"/>
      <c r="C641" s="8"/>
      <c r="D641" s="8"/>
      <c r="E641" s="8"/>
      <c r="F641" s="8"/>
      <c r="G641" s="23"/>
      <c r="I641" s="22"/>
      <c r="J641" s="22"/>
      <c r="K641" s="8"/>
      <c r="L641" s="8"/>
      <c r="M641" s="8"/>
      <c r="N641" s="8"/>
      <c r="O641" s="8"/>
      <c r="P641" s="8"/>
      <c r="Q641" s="8"/>
    </row>
    <row r="642" spans="1:17" ht="15.75" customHeight="1" x14ac:dyDescent="0.2">
      <c r="A642" s="8"/>
      <c r="B642" s="8"/>
      <c r="C642" s="8"/>
      <c r="D642" s="8"/>
      <c r="E642" s="8"/>
      <c r="F642" s="8"/>
      <c r="G642" s="23"/>
      <c r="I642" s="22"/>
      <c r="J642" s="22"/>
      <c r="K642" s="8"/>
      <c r="L642" s="8"/>
      <c r="M642" s="8"/>
      <c r="N642" s="8"/>
      <c r="O642" s="8"/>
      <c r="P642" s="8"/>
      <c r="Q642" s="8"/>
    </row>
    <row r="643" spans="1:17" ht="15.75" customHeight="1" x14ac:dyDescent="0.2">
      <c r="A643" s="8"/>
      <c r="B643" s="8"/>
      <c r="C643" s="8"/>
      <c r="D643" s="8"/>
      <c r="E643" s="8"/>
      <c r="F643" s="8"/>
      <c r="G643" s="23"/>
      <c r="I643" s="22"/>
      <c r="J643" s="22"/>
      <c r="K643" s="8"/>
      <c r="L643" s="8"/>
      <c r="M643" s="8"/>
      <c r="N643" s="8"/>
      <c r="O643" s="8"/>
      <c r="P643" s="8"/>
      <c r="Q643" s="8"/>
    </row>
    <row r="644" spans="1:17" ht="15.75" customHeight="1" x14ac:dyDescent="0.2">
      <c r="A644" s="8"/>
      <c r="B644" s="8"/>
      <c r="C644" s="8"/>
      <c r="D644" s="8"/>
      <c r="E644" s="8"/>
      <c r="F644" s="8"/>
      <c r="G644" s="23"/>
      <c r="I644" s="22"/>
      <c r="J644" s="22"/>
      <c r="K644" s="8"/>
      <c r="L644" s="8"/>
      <c r="M644" s="8"/>
      <c r="N644" s="8"/>
      <c r="O644" s="8"/>
      <c r="P644" s="8"/>
      <c r="Q644" s="8"/>
    </row>
    <row r="645" spans="1:17" ht="15.75" customHeight="1" x14ac:dyDescent="0.2">
      <c r="A645" s="8"/>
      <c r="B645" s="8"/>
      <c r="C645" s="8"/>
      <c r="D645" s="8"/>
      <c r="E645" s="8"/>
      <c r="F645" s="8"/>
      <c r="G645" s="23"/>
      <c r="I645" s="22"/>
      <c r="J645" s="22"/>
      <c r="K645" s="8"/>
      <c r="L645" s="8"/>
      <c r="M645" s="8"/>
      <c r="N645" s="8"/>
      <c r="O645" s="8"/>
      <c r="P645" s="8"/>
      <c r="Q645" s="8"/>
    </row>
    <row r="646" spans="1:17" ht="15.75" customHeight="1" x14ac:dyDescent="0.2">
      <c r="A646" s="8"/>
      <c r="B646" s="8"/>
      <c r="C646" s="8"/>
      <c r="D646" s="8"/>
      <c r="E646" s="8"/>
      <c r="F646" s="8"/>
      <c r="G646" s="23"/>
      <c r="I646" s="22"/>
      <c r="J646" s="22"/>
      <c r="K646" s="8"/>
      <c r="L646" s="8"/>
      <c r="M646" s="8"/>
      <c r="N646" s="8"/>
      <c r="O646" s="8"/>
      <c r="P646" s="8"/>
      <c r="Q646" s="8"/>
    </row>
    <row r="647" spans="1:17" ht="15.75" customHeight="1" x14ac:dyDescent="0.2">
      <c r="A647" s="8"/>
      <c r="B647" s="8"/>
      <c r="C647" s="8"/>
      <c r="D647" s="8"/>
      <c r="E647" s="8"/>
      <c r="F647" s="8"/>
      <c r="G647" s="23"/>
      <c r="I647" s="22"/>
      <c r="J647" s="22"/>
      <c r="K647" s="8"/>
      <c r="L647" s="8"/>
      <c r="M647" s="8"/>
      <c r="N647" s="8"/>
      <c r="O647" s="8"/>
      <c r="P647" s="8"/>
      <c r="Q647" s="8"/>
    </row>
    <row r="648" spans="1:17" ht="15.75" customHeight="1" x14ac:dyDescent="0.2">
      <c r="A648" s="8"/>
      <c r="B648" s="8"/>
      <c r="C648" s="8"/>
      <c r="D648" s="8"/>
      <c r="E648" s="8"/>
      <c r="F648" s="8"/>
      <c r="G648" s="23"/>
      <c r="I648" s="22"/>
      <c r="J648" s="22"/>
      <c r="K648" s="8"/>
      <c r="L648" s="8"/>
      <c r="M648" s="8"/>
      <c r="N648" s="8"/>
      <c r="O648" s="8"/>
      <c r="P648" s="8"/>
      <c r="Q648" s="8"/>
    </row>
    <row r="649" spans="1:17" ht="15.75" customHeight="1" x14ac:dyDescent="0.2">
      <c r="A649" s="8"/>
      <c r="B649" s="8"/>
      <c r="C649" s="8"/>
      <c r="D649" s="8"/>
      <c r="E649" s="8"/>
      <c r="F649" s="8"/>
      <c r="G649" s="23"/>
      <c r="I649" s="22"/>
      <c r="J649" s="22"/>
      <c r="K649" s="8"/>
      <c r="L649" s="8"/>
      <c r="M649" s="8"/>
      <c r="N649" s="8"/>
      <c r="O649" s="8"/>
      <c r="P649" s="8"/>
      <c r="Q649" s="8"/>
    </row>
    <row r="650" spans="1:17" ht="15.75" customHeight="1" x14ac:dyDescent="0.2">
      <c r="A650" s="8"/>
      <c r="B650" s="8"/>
      <c r="C650" s="8"/>
      <c r="D650" s="8"/>
      <c r="E650" s="8"/>
      <c r="F650" s="8"/>
      <c r="G650" s="23"/>
      <c r="I650" s="22"/>
      <c r="J650" s="22"/>
      <c r="K650" s="8"/>
      <c r="L650" s="8"/>
      <c r="M650" s="8"/>
      <c r="N650" s="8"/>
      <c r="O650" s="8"/>
      <c r="P650" s="8"/>
      <c r="Q650" s="8"/>
    </row>
    <row r="651" spans="1:17" ht="15.75" customHeight="1" x14ac:dyDescent="0.2">
      <c r="A651" s="8"/>
      <c r="B651" s="8"/>
      <c r="C651" s="8"/>
      <c r="D651" s="8"/>
      <c r="E651" s="8"/>
      <c r="F651" s="8"/>
      <c r="G651" s="23"/>
      <c r="I651" s="22"/>
      <c r="J651" s="22"/>
      <c r="K651" s="8"/>
      <c r="L651" s="8"/>
      <c r="M651" s="8"/>
      <c r="N651" s="8"/>
      <c r="O651" s="8"/>
      <c r="P651" s="8"/>
      <c r="Q651" s="8"/>
    </row>
    <row r="652" spans="1:17" ht="15.75" customHeight="1" x14ac:dyDescent="0.2">
      <c r="A652" s="8"/>
      <c r="B652" s="8"/>
      <c r="C652" s="8"/>
      <c r="D652" s="8"/>
      <c r="E652" s="8"/>
      <c r="F652" s="8"/>
      <c r="G652" s="23"/>
      <c r="I652" s="22"/>
      <c r="J652" s="22"/>
      <c r="K652" s="8"/>
      <c r="L652" s="8"/>
      <c r="M652" s="8"/>
      <c r="N652" s="8"/>
      <c r="O652" s="8"/>
      <c r="P652" s="8"/>
      <c r="Q652" s="8"/>
    </row>
    <row r="653" spans="1:17" ht="15.75" customHeight="1" x14ac:dyDescent="0.2">
      <c r="A653" s="8"/>
      <c r="B653" s="8"/>
      <c r="C653" s="8"/>
      <c r="D653" s="8"/>
      <c r="E653" s="8"/>
      <c r="F653" s="8"/>
      <c r="G653" s="23"/>
      <c r="I653" s="22"/>
      <c r="J653" s="22"/>
      <c r="K653" s="8"/>
      <c r="L653" s="8"/>
      <c r="M653" s="8"/>
      <c r="N653" s="8"/>
      <c r="O653" s="8"/>
      <c r="P653" s="8"/>
      <c r="Q653" s="8"/>
    </row>
    <row r="654" spans="1:17" ht="15.75" customHeight="1" x14ac:dyDescent="0.2">
      <c r="A654" s="8"/>
      <c r="B654" s="8"/>
      <c r="C654" s="8"/>
      <c r="D654" s="8"/>
      <c r="E654" s="8"/>
      <c r="F654" s="8"/>
      <c r="G654" s="23"/>
      <c r="I654" s="22"/>
      <c r="J654" s="22"/>
      <c r="K654" s="8"/>
      <c r="L654" s="8"/>
      <c r="M654" s="8"/>
      <c r="N654" s="8"/>
      <c r="O654" s="8"/>
      <c r="P654" s="8"/>
      <c r="Q654" s="8"/>
    </row>
    <row r="655" spans="1:17" ht="15.75" customHeight="1" x14ac:dyDescent="0.2">
      <c r="A655" s="8"/>
      <c r="B655" s="8"/>
      <c r="C655" s="8"/>
      <c r="D655" s="8"/>
      <c r="E655" s="8"/>
      <c r="F655" s="8"/>
      <c r="G655" s="23"/>
      <c r="I655" s="22"/>
      <c r="J655" s="22"/>
      <c r="K655" s="8"/>
      <c r="L655" s="8"/>
      <c r="M655" s="8"/>
      <c r="N655" s="8"/>
      <c r="O655" s="8"/>
      <c r="P655" s="8"/>
      <c r="Q655" s="8"/>
    </row>
    <row r="656" spans="1:17" ht="15.75" customHeight="1" x14ac:dyDescent="0.2">
      <c r="A656" s="8"/>
      <c r="B656" s="8"/>
      <c r="C656" s="8"/>
      <c r="D656" s="8"/>
      <c r="E656" s="8"/>
      <c r="F656" s="8"/>
      <c r="G656" s="23"/>
      <c r="I656" s="22"/>
      <c r="J656" s="22"/>
      <c r="K656" s="8"/>
      <c r="L656" s="8"/>
      <c r="M656" s="8"/>
      <c r="N656" s="8"/>
      <c r="O656" s="8"/>
      <c r="P656" s="8"/>
      <c r="Q656" s="8"/>
    </row>
    <row r="657" spans="1:17" ht="15.75" customHeight="1" x14ac:dyDescent="0.2">
      <c r="A657" s="8"/>
      <c r="B657" s="8"/>
      <c r="C657" s="8"/>
      <c r="D657" s="8"/>
      <c r="E657" s="8"/>
      <c r="F657" s="8"/>
      <c r="G657" s="23"/>
      <c r="I657" s="22"/>
      <c r="J657" s="22"/>
      <c r="K657" s="8"/>
      <c r="L657" s="8"/>
      <c r="M657" s="8"/>
      <c r="N657" s="8"/>
      <c r="O657" s="8"/>
      <c r="P657" s="8"/>
      <c r="Q657" s="8"/>
    </row>
    <row r="658" spans="1:17" ht="15.75" customHeight="1" x14ac:dyDescent="0.2">
      <c r="A658" s="8"/>
      <c r="B658" s="8"/>
      <c r="C658" s="8"/>
      <c r="D658" s="8"/>
      <c r="E658" s="8"/>
      <c r="F658" s="8"/>
      <c r="G658" s="23"/>
      <c r="I658" s="22"/>
      <c r="J658" s="22"/>
      <c r="K658" s="8"/>
      <c r="L658" s="8"/>
      <c r="M658" s="8"/>
      <c r="N658" s="8"/>
      <c r="O658" s="8"/>
      <c r="P658" s="8"/>
      <c r="Q658" s="8"/>
    </row>
    <row r="659" spans="1:17" ht="15.75" customHeight="1" x14ac:dyDescent="0.2">
      <c r="A659" s="8"/>
      <c r="B659" s="8"/>
      <c r="C659" s="8"/>
      <c r="D659" s="8"/>
      <c r="E659" s="8"/>
      <c r="F659" s="8"/>
      <c r="G659" s="23"/>
      <c r="I659" s="22"/>
      <c r="J659" s="22"/>
      <c r="K659" s="8"/>
      <c r="L659" s="8"/>
      <c r="M659" s="8"/>
      <c r="N659" s="8"/>
      <c r="O659" s="8"/>
      <c r="P659" s="8"/>
      <c r="Q659" s="8"/>
    </row>
    <row r="660" spans="1:17" ht="15.75" customHeight="1" x14ac:dyDescent="0.2">
      <c r="A660" s="8"/>
      <c r="B660" s="8"/>
      <c r="C660" s="8"/>
      <c r="D660" s="8"/>
      <c r="E660" s="8"/>
      <c r="F660" s="8"/>
      <c r="G660" s="23"/>
      <c r="I660" s="22"/>
      <c r="J660" s="22"/>
      <c r="K660" s="8"/>
      <c r="L660" s="8"/>
      <c r="M660" s="8"/>
      <c r="N660" s="8"/>
      <c r="O660" s="8"/>
      <c r="P660" s="8"/>
      <c r="Q660" s="8"/>
    </row>
    <row r="661" spans="1:17" ht="15.75" customHeight="1" x14ac:dyDescent="0.2">
      <c r="A661" s="8"/>
      <c r="B661" s="8"/>
      <c r="C661" s="8"/>
      <c r="D661" s="8"/>
      <c r="E661" s="8"/>
      <c r="F661" s="8"/>
      <c r="G661" s="23"/>
      <c r="I661" s="22"/>
      <c r="J661" s="22"/>
      <c r="K661" s="8"/>
      <c r="L661" s="8"/>
      <c r="M661" s="8"/>
      <c r="N661" s="8"/>
      <c r="O661" s="8"/>
      <c r="P661" s="8"/>
      <c r="Q661" s="8"/>
    </row>
    <row r="662" spans="1:17" ht="15.75" customHeight="1" x14ac:dyDescent="0.2">
      <c r="A662" s="8"/>
      <c r="B662" s="8"/>
      <c r="C662" s="8"/>
      <c r="D662" s="8"/>
      <c r="E662" s="8"/>
      <c r="F662" s="8"/>
      <c r="G662" s="23"/>
      <c r="I662" s="22"/>
      <c r="J662" s="22"/>
      <c r="K662" s="8"/>
      <c r="L662" s="8"/>
      <c r="M662" s="8"/>
      <c r="N662" s="8"/>
      <c r="O662" s="8"/>
      <c r="P662" s="8"/>
      <c r="Q662" s="8"/>
    </row>
    <row r="663" spans="1:17" ht="15.75" customHeight="1" x14ac:dyDescent="0.2">
      <c r="A663" s="8"/>
      <c r="B663" s="8"/>
      <c r="C663" s="8"/>
      <c r="D663" s="8"/>
      <c r="E663" s="8"/>
      <c r="F663" s="8"/>
      <c r="G663" s="23"/>
      <c r="I663" s="22"/>
      <c r="J663" s="22"/>
      <c r="K663" s="8"/>
      <c r="L663" s="8"/>
      <c r="M663" s="8"/>
      <c r="N663" s="8"/>
      <c r="O663" s="8"/>
      <c r="P663" s="8"/>
      <c r="Q663" s="8"/>
    </row>
    <row r="664" spans="1:17" ht="15.75" customHeight="1" x14ac:dyDescent="0.2">
      <c r="A664" s="8"/>
      <c r="B664" s="8"/>
      <c r="C664" s="8"/>
      <c r="D664" s="8"/>
      <c r="E664" s="8"/>
      <c r="F664" s="8"/>
      <c r="G664" s="23"/>
      <c r="I664" s="22"/>
      <c r="J664" s="22"/>
      <c r="K664" s="8"/>
      <c r="L664" s="8"/>
      <c r="M664" s="8"/>
      <c r="N664" s="8"/>
      <c r="O664" s="8"/>
      <c r="P664" s="8"/>
      <c r="Q664" s="8"/>
    </row>
    <row r="665" spans="1:17" ht="15.75" customHeight="1" x14ac:dyDescent="0.2">
      <c r="A665" s="8"/>
      <c r="B665" s="8"/>
      <c r="C665" s="8"/>
      <c r="D665" s="8"/>
      <c r="E665" s="8"/>
      <c r="F665" s="8"/>
      <c r="G665" s="23"/>
      <c r="I665" s="22"/>
      <c r="J665" s="22"/>
      <c r="K665" s="8"/>
      <c r="L665" s="8"/>
      <c r="M665" s="8"/>
      <c r="N665" s="8"/>
      <c r="O665" s="8"/>
      <c r="P665" s="8"/>
      <c r="Q665" s="8"/>
    </row>
    <row r="666" spans="1:17" ht="15.75" customHeight="1" x14ac:dyDescent="0.2">
      <c r="A666" s="8"/>
      <c r="B666" s="8"/>
      <c r="C666" s="8"/>
      <c r="D666" s="8"/>
      <c r="E666" s="8"/>
      <c r="F666" s="8"/>
      <c r="G666" s="23"/>
      <c r="I666" s="22"/>
      <c r="J666" s="22"/>
      <c r="K666" s="8"/>
      <c r="L666" s="8"/>
      <c r="M666" s="8"/>
      <c r="N666" s="8"/>
      <c r="O666" s="8"/>
      <c r="P666" s="8"/>
      <c r="Q666" s="8"/>
    </row>
    <row r="667" spans="1:17" ht="15.75" customHeight="1" x14ac:dyDescent="0.2">
      <c r="A667" s="8"/>
      <c r="B667" s="8"/>
      <c r="C667" s="8"/>
      <c r="D667" s="8"/>
      <c r="E667" s="8"/>
      <c r="F667" s="8"/>
      <c r="G667" s="23"/>
      <c r="I667" s="22"/>
      <c r="J667" s="22"/>
      <c r="K667" s="8"/>
      <c r="L667" s="8"/>
      <c r="M667" s="8"/>
      <c r="N667" s="8"/>
      <c r="O667" s="8"/>
      <c r="P667" s="8"/>
      <c r="Q667" s="8"/>
    </row>
    <row r="668" spans="1:17" ht="15.75" customHeight="1" x14ac:dyDescent="0.2">
      <c r="A668" s="8"/>
      <c r="B668" s="8"/>
      <c r="C668" s="8"/>
      <c r="D668" s="8"/>
      <c r="E668" s="8"/>
      <c r="F668" s="8"/>
      <c r="G668" s="23"/>
      <c r="I668" s="22"/>
      <c r="J668" s="22"/>
      <c r="K668" s="8"/>
      <c r="L668" s="8"/>
      <c r="M668" s="8"/>
      <c r="N668" s="8"/>
      <c r="O668" s="8"/>
      <c r="P668" s="8"/>
      <c r="Q668" s="8"/>
    </row>
    <row r="669" spans="1:17" ht="15.75" customHeight="1" x14ac:dyDescent="0.2">
      <c r="A669" s="8"/>
      <c r="B669" s="8"/>
      <c r="C669" s="8"/>
      <c r="D669" s="8"/>
      <c r="E669" s="8"/>
      <c r="F669" s="8"/>
      <c r="G669" s="23"/>
      <c r="I669" s="22"/>
      <c r="J669" s="22"/>
      <c r="K669" s="8"/>
      <c r="L669" s="8"/>
      <c r="M669" s="8"/>
      <c r="N669" s="8"/>
      <c r="O669" s="8"/>
      <c r="P669" s="8"/>
      <c r="Q669" s="8"/>
    </row>
    <row r="670" spans="1:17" ht="15.75" customHeight="1" x14ac:dyDescent="0.2">
      <c r="A670" s="8"/>
      <c r="B670" s="8"/>
      <c r="C670" s="8"/>
      <c r="D670" s="8"/>
      <c r="E670" s="8"/>
      <c r="F670" s="8"/>
      <c r="G670" s="23"/>
      <c r="I670" s="22"/>
      <c r="J670" s="22"/>
      <c r="K670" s="8"/>
      <c r="L670" s="8"/>
      <c r="M670" s="8"/>
      <c r="N670" s="8"/>
      <c r="O670" s="8"/>
      <c r="P670" s="8"/>
      <c r="Q670" s="8"/>
    </row>
    <row r="671" spans="1:17" ht="15.75" customHeight="1" x14ac:dyDescent="0.2">
      <c r="A671" s="8"/>
      <c r="B671" s="8"/>
      <c r="C671" s="8"/>
      <c r="D671" s="8"/>
      <c r="E671" s="8"/>
      <c r="F671" s="8"/>
      <c r="G671" s="23"/>
      <c r="I671" s="22"/>
      <c r="J671" s="22"/>
      <c r="K671" s="8"/>
      <c r="L671" s="8"/>
      <c r="M671" s="8"/>
      <c r="N671" s="8"/>
      <c r="O671" s="8"/>
      <c r="P671" s="8"/>
      <c r="Q671" s="8"/>
    </row>
    <row r="672" spans="1:17" ht="15.75" customHeight="1" x14ac:dyDescent="0.2">
      <c r="A672" s="8"/>
      <c r="B672" s="8"/>
      <c r="C672" s="8"/>
      <c r="D672" s="8"/>
      <c r="E672" s="8"/>
      <c r="F672" s="8"/>
      <c r="G672" s="23"/>
      <c r="I672" s="22"/>
      <c r="J672" s="22"/>
      <c r="K672" s="8"/>
      <c r="L672" s="8"/>
      <c r="M672" s="8"/>
      <c r="N672" s="8"/>
      <c r="O672" s="8"/>
      <c r="P672" s="8"/>
      <c r="Q672" s="8"/>
    </row>
    <row r="673" spans="1:17" ht="15.75" customHeight="1" x14ac:dyDescent="0.2">
      <c r="A673" s="8"/>
      <c r="B673" s="8"/>
      <c r="C673" s="8"/>
      <c r="D673" s="8"/>
      <c r="E673" s="8"/>
      <c r="F673" s="8"/>
      <c r="G673" s="23"/>
      <c r="I673" s="22"/>
      <c r="J673" s="22"/>
      <c r="K673" s="8"/>
      <c r="L673" s="8"/>
      <c r="M673" s="8"/>
      <c r="N673" s="8"/>
      <c r="O673" s="8"/>
      <c r="P673" s="8"/>
      <c r="Q673" s="8"/>
    </row>
    <row r="674" spans="1:17" ht="15.75" customHeight="1" x14ac:dyDescent="0.2">
      <c r="A674" s="8"/>
      <c r="B674" s="8"/>
      <c r="C674" s="8"/>
      <c r="D674" s="8"/>
      <c r="E674" s="8"/>
      <c r="F674" s="8"/>
      <c r="G674" s="23"/>
      <c r="I674" s="22"/>
      <c r="J674" s="22"/>
      <c r="K674" s="8"/>
      <c r="L674" s="8"/>
      <c r="M674" s="8"/>
      <c r="N674" s="8"/>
      <c r="O674" s="8"/>
      <c r="P674" s="8"/>
      <c r="Q674" s="8"/>
    </row>
    <row r="675" spans="1:17" ht="15.75" customHeight="1" x14ac:dyDescent="0.2">
      <c r="A675" s="8"/>
      <c r="B675" s="8"/>
      <c r="C675" s="8"/>
      <c r="D675" s="8"/>
      <c r="E675" s="8"/>
      <c r="F675" s="8"/>
      <c r="G675" s="23"/>
      <c r="I675" s="22"/>
      <c r="J675" s="22"/>
      <c r="K675" s="8"/>
      <c r="L675" s="8"/>
      <c r="M675" s="8"/>
      <c r="N675" s="8"/>
      <c r="O675" s="8"/>
      <c r="P675" s="8"/>
      <c r="Q675" s="8"/>
    </row>
    <row r="676" spans="1:17" ht="15.75" customHeight="1" x14ac:dyDescent="0.2">
      <c r="A676" s="8"/>
      <c r="B676" s="8"/>
      <c r="C676" s="8"/>
      <c r="D676" s="8"/>
      <c r="E676" s="8"/>
      <c r="F676" s="8"/>
      <c r="G676" s="23"/>
      <c r="I676" s="22"/>
      <c r="J676" s="22"/>
      <c r="K676" s="8"/>
      <c r="L676" s="8"/>
      <c r="M676" s="8"/>
      <c r="N676" s="8"/>
      <c r="O676" s="8"/>
      <c r="P676" s="8"/>
      <c r="Q676" s="8"/>
    </row>
    <row r="677" spans="1:17" ht="15.75" customHeight="1" x14ac:dyDescent="0.2">
      <c r="A677" s="8"/>
      <c r="B677" s="8"/>
      <c r="C677" s="8"/>
      <c r="D677" s="8"/>
      <c r="E677" s="8"/>
      <c r="F677" s="8"/>
      <c r="G677" s="23"/>
      <c r="I677" s="22"/>
      <c r="J677" s="22"/>
      <c r="K677" s="8"/>
      <c r="L677" s="8"/>
      <c r="M677" s="8"/>
      <c r="N677" s="8"/>
      <c r="O677" s="8"/>
      <c r="P677" s="8"/>
      <c r="Q677" s="8"/>
    </row>
    <row r="678" spans="1:17" ht="15.75" customHeight="1" x14ac:dyDescent="0.2">
      <c r="A678" s="8"/>
      <c r="B678" s="8"/>
      <c r="C678" s="8"/>
      <c r="D678" s="8"/>
      <c r="E678" s="8"/>
      <c r="F678" s="8"/>
      <c r="G678" s="23"/>
      <c r="I678" s="22"/>
      <c r="J678" s="22"/>
      <c r="K678" s="8"/>
      <c r="L678" s="8"/>
      <c r="M678" s="8"/>
      <c r="N678" s="8"/>
      <c r="O678" s="8"/>
      <c r="P678" s="8"/>
      <c r="Q678" s="8"/>
    </row>
    <row r="679" spans="1:17" ht="15.75" customHeight="1" x14ac:dyDescent="0.2">
      <c r="A679" s="8"/>
      <c r="B679" s="8"/>
      <c r="C679" s="8"/>
      <c r="D679" s="8"/>
      <c r="E679" s="8"/>
      <c r="F679" s="8"/>
      <c r="G679" s="23"/>
      <c r="I679" s="22"/>
      <c r="J679" s="22"/>
      <c r="K679" s="8"/>
      <c r="L679" s="8"/>
      <c r="M679" s="8"/>
      <c r="N679" s="8"/>
      <c r="O679" s="8"/>
      <c r="P679" s="8"/>
      <c r="Q679" s="8"/>
    </row>
    <row r="680" spans="1:17" ht="15.75" customHeight="1" x14ac:dyDescent="0.2">
      <c r="A680" s="8"/>
      <c r="B680" s="8"/>
      <c r="C680" s="8"/>
      <c r="D680" s="8"/>
      <c r="E680" s="8"/>
      <c r="F680" s="8"/>
      <c r="G680" s="23"/>
      <c r="I680" s="22"/>
      <c r="J680" s="22"/>
      <c r="K680" s="8"/>
      <c r="L680" s="8"/>
      <c r="M680" s="8"/>
      <c r="N680" s="8"/>
      <c r="O680" s="8"/>
      <c r="P680" s="8"/>
      <c r="Q680" s="8"/>
    </row>
    <row r="681" spans="1:17" ht="15.75" customHeight="1" x14ac:dyDescent="0.2">
      <c r="A681" s="8"/>
      <c r="B681" s="8"/>
      <c r="C681" s="8"/>
      <c r="D681" s="8"/>
      <c r="E681" s="8"/>
      <c r="F681" s="8"/>
      <c r="G681" s="23"/>
      <c r="I681" s="22"/>
      <c r="J681" s="22"/>
      <c r="K681" s="8"/>
      <c r="L681" s="8"/>
      <c r="M681" s="8"/>
      <c r="N681" s="8"/>
      <c r="O681" s="8"/>
      <c r="P681" s="8"/>
      <c r="Q681" s="8"/>
    </row>
    <row r="682" spans="1:17" ht="15.75" customHeight="1" x14ac:dyDescent="0.2">
      <c r="A682" s="8"/>
      <c r="B682" s="8"/>
      <c r="C682" s="8"/>
      <c r="D682" s="8"/>
      <c r="E682" s="8"/>
      <c r="F682" s="8"/>
      <c r="G682" s="23"/>
      <c r="I682" s="22"/>
      <c r="J682" s="22"/>
      <c r="K682" s="8"/>
      <c r="L682" s="8"/>
      <c r="M682" s="8"/>
      <c r="N682" s="8"/>
      <c r="O682" s="8"/>
      <c r="P682" s="8"/>
      <c r="Q682" s="8"/>
    </row>
    <row r="683" spans="1:17" ht="15.75" customHeight="1" x14ac:dyDescent="0.2">
      <c r="A683" s="8"/>
      <c r="B683" s="8"/>
      <c r="C683" s="8"/>
      <c r="D683" s="8"/>
      <c r="E683" s="8"/>
      <c r="F683" s="8"/>
      <c r="G683" s="23"/>
      <c r="I683" s="22"/>
      <c r="J683" s="22"/>
      <c r="K683" s="8"/>
      <c r="L683" s="8"/>
      <c r="M683" s="8"/>
      <c r="N683" s="8"/>
      <c r="O683" s="8"/>
      <c r="P683" s="8"/>
      <c r="Q683" s="8"/>
    </row>
    <row r="684" spans="1:17" ht="15.75" customHeight="1" x14ac:dyDescent="0.2">
      <c r="A684" s="8"/>
      <c r="B684" s="8"/>
      <c r="C684" s="8"/>
      <c r="D684" s="8"/>
      <c r="E684" s="8"/>
      <c r="F684" s="8"/>
      <c r="G684" s="23"/>
      <c r="I684" s="22"/>
      <c r="J684" s="22"/>
      <c r="K684" s="8"/>
      <c r="L684" s="8"/>
      <c r="M684" s="8"/>
      <c r="N684" s="8"/>
      <c r="O684" s="8"/>
      <c r="P684" s="8"/>
      <c r="Q684" s="8"/>
    </row>
    <row r="685" spans="1:17" ht="15.75" customHeight="1" x14ac:dyDescent="0.2">
      <c r="A685" s="8"/>
      <c r="B685" s="8"/>
      <c r="C685" s="8"/>
      <c r="D685" s="8"/>
      <c r="E685" s="8"/>
      <c r="F685" s="8"/>
      <c r="G685" s="23"/>
      <c r="I685" s="22"/>
      <c r="J685" s="22"/>
      <c r="K685" s="8"/>
      <c r="L685" s="8"/>
      <c r="M685" s="8"/>
      <c r="N685" s="8"/>
      <c r="O685" s="8"/>
      <c r="P685" s="8"/>
      <c r="Q685" s="8"/>
    </row>
    <row r="686" spans="1:17" ht="15.75" customHeight="1" x14ac:dyDescent="0.2">
      <c r="A686" s="8"/>
      <c r="B686" s="8"/>
      <c r="C686" s="8"/>
      <c r="D686" s="8"/>
      <c r="E686" s="8"/>
      <c r="F686" s="8"/>
      <c r="G686" s="23"/>
      <c r="I686" s="22"/>
      <c r="J686" s="22"/>
      <c r="K686" s="8"/>
      <c r="L686" s="8"/>
      <c r="M686" s="8"/>
      <c r="N686" s="8"/>
      <c r="O686" s="8"/>
      <c r="P686" s="8"/>
      <c r="Q686" s="8"/>
    </row>
    <row r="687" spans="1:17" ht="15.75" customHeight="1" x14ac:dyDescent="0.2">
      <c r="A687" s="8"/>
      <c r="B687" s="8"/>
      <c r="C687" s="8"/>
      <c r="D687" s="8"/>
      <c r="E687" s="8"/>
      <c r="F687" s="8"/>
      <c r="G687" s="23"/>
      <c r="I687" s="22"/>
      <c r="J687" s="22"/>
      <c r="K687" s="8"/>
      <c r="L687" s="8"/>
      <c r="M687" s="8"/>
      <c r="N687" s="8"/>
      <c r="O687" s="8"/>
      <c r="P687" s="8"/>
      <c r="Q687" s="8"/>
    </row>
    <row r="688" spans="1:17" ht="15.75" customHeight="1" x14ac:dyDescent="0.2">
      <c r="A688" s="8"/>
      <c r="B688" s="8"/>
      <c r="C688" s="8"/>
      <c r="D688" s="8"/>
      <c r="E688" s="8"/>
      <c r="F688" s="8"/>
      <c r="G688" s="23"/>
      <c r="I688" s="22"/>
      <c r="J688" s="22"/>
      <c r="K688" s="8"/>
      <c r="L688" s="8"/>
      <c r="M688" s="8"/>
      <c r="N688" s="8"/>
      <c r="O688" s="8"/>
      <c r="P688" s="8"/>
      <c r="Q688" s="8"/>
    </row>
    <row r="689" spans="1:17" ht="15.75" customHeight="1" x14ac:dyDescent="0.2">
      <c r="A689" s="8"/>
      <c r="B689" s="8"/>
      <c r="C689" s="8"/>
      <c r="D689" s="8"/>
      <c r="E689" s="8"/>
      <c r="F689" s="8"/>
      <c r="G689" s="23"/>
      <c r="I689" s="22"/>
      <c r="J689" s="22"/>
      <c r="K689" s="8"/>
      <c r="L689" s="8"/>
      <c r="M689" s="8"/>
      <c r="N689" s="8"/>
      <c r="O689" s="8"/>
      <c r="P689" s="8"/>
      <c r="Q689" s="8"/>
    </row>
    <row r="690" spans="1:17" ht="15.75" customHeight="1" x14ac:dyDescent="0.2">
      <c r="A690" s="8"/>
      <c r="B690" s="8"/>
      <c r="C690" s="8"/>
      <c r="D690" s="8"/>
      <c r="E690" s="8"/>
      <c r="F690" s="8"/>
      <c r="G690" s="23"/>
      <c r="I690" s="22"/>
      <c r="J690" s="22"/>
      <c r="K690" s="8"/>
      <c r="L690" s="8"/>
      <c r="M690" s="8"/>
      <c r="N690" s="8"/>
      <c r="O690" s="8"/>
      <c r="P690" s="8"/>
      <c r="Q690" s="8"/>
    </row>
    <row r="691" spans="1:17" ht="15.75" customHeight="1" x14ac:dyDescent="0.2">
      <c r="A691" s="8"/>
      <c r="B691" s="8"/>
      <c r="C691" s="8"/>
      <c r="D691" s="8"/>
      <c r="E691" s="8"/>
      <c r="F691" s="8"/>
      <c r="G691" s="23"/>
      <c r="I691" s="22"/>
      <c r="J691" s="22"/>
      <c r="K691" s="8"/>
      <c r="L691" s="8"/>
      <c r="M691" s="8"/>
      <c r="N691" s="8"/>
      <c r="O691" s="8"/>
      <c r="P691" s="8"/>
      <c r="Q691" s="8"/>
    </row>
    <row r="692" spans="1:17" ht="15.75" customHeight="1" x14ac:dyDescent="0.2">
      <c r="A692" s="8"/>
      <c r="B692" s="8"/>
      <c r="C692" s="8"/>
      <c r="D692" s="8"/>
      <c r="E692" s="8"/>
      <c r="F692" s="8"/>
      <c r="G692" s="23"/>
      <c r="I692" s="22"/>
      <c r="J692" s="22"/>
      <c r="K692" s="8"/>
      <c r="L692" s="8"/>
      <c r="M692" s="8"/>
      <c r="N692" s="8"/>
      <c r="O692" s="8"/>
      <c r="P692" s="8"/>
      <c r="Q692" s="8"/>
    </row>
    <row r="693" spans="1:17" ht="15.75" customHeight="1" x14ac:dyDescent="0.2">
      <c r="A693" s="8"/>
      <c r="B693" s="8"/>
      <c r="C693" s="8"/>
      <c r="D693" s="8"/>
      <c r="E693" s="8"/>
      <c r="F693" s="8"/>
      <c r="G693" s="23"/>
      <c r="I693" s="22"/>
      <c r="J693" s="22"/>
      <c r="K693" s="8"/>
      <c r="L693" s="8"/>
      <c r="M693" s="8"/>
      <c r="N693" s="8"/>
      <c r="O693" s="8"/>
      <c r="P693" s="8"/>
      <c r="Q693" s="8"/>
    </row>
    <row r="694" spans="1:17" ht="15.75" customHeight="1" x14ac:dyDescent="0.2">
      <c r="A694" s="8"/>
      <c r="B694" s="8"/>
      <c r="C694" s="8"/>
      <c r="D694" s="8"/>
      <c r="E694" s="8"/>
      <c r="F694" s="8"/>
      <c r="G694" s="23"/>
      <c r="I694" s="22"/>
      <c r="J694" s="22"/>
      <c r="K694" s="8"/>
      <c r="L694" s="8"/>
      <c r="M694" s="8"/>
      <c r="N694" s="8"/>
      <c r="O694" s="8"/>
      <c r="P694" s="8"/>
      <c r="Q694" s="8"/>
    </row>
    <row r="695" spans="1:17" ht="15.75" customHeight="1" x14ac:dyDescent="0.2">
      <c r="A695" s="8"/>
      <c r="B695" s="8"/>
      <c r="C695" s="8"/>
      <c r="D695" s="8"/>
      <c r="E695" s="8"/>
      <c r="F695" s="8"/>
      <c r="G695" s="23"/>
      <c r="I695" s="22"/>
      <c r="J695" s="22"/>
      <c r="K695" s="8"/>
      <c r="L695" s="8"/>
      <c r="M695" s="8"/>
      <c r="N695" s="8"/>
      <c r="O695" s="8"/>
      <c r="P695" s="8"/>
      <c r="Q695" s="8"/>
    </row>
    <row r="696" spans="1:17" ht="15.75" customHeight="1" x14ac:dyDescent="0.2">
      <c r="A696" s="8"/>
      <c r="B696" s="8"/>
      <c r="C696" s="8"/>
      <c r="D696" s="8"/>
      <c r="E696" s="8"/>
      <c r="F696" s="8"/>
      <c r="G696" s="23"/>
      <c r="I696" s="22"/>
      <c r="J696" s="22"/>
      <c r="K696" s="8"/>
      <c r="L696" s="8"/>
      <c r="M696" s="8"/>
      <c r="N696" s="8"/>
      <c r="O696" s="8"/>
      <c r="P696" s="8"/>
      <c r="Q696" s="8"/>
    </row>
    <row r="697" spans="1:17" ht="15.75" customHeight="1" x14ac:dyDescent="0.2">
      <c r="A697" s="8"/>
      <c r="B697" s="8"/>
      <c r="C697" s="8"/>
      <c r="D697" s="8"/>
      <c r="E697" s="8"/>
      <c r="F697" s="8"/>
      <c r="G697" s="23"/>
      <c r="I697" s="22"/>
      <c r="J697" s="22"/>
      <c r="K697" s="8"/>
      <c r="L697" s="8"/>
      <c r="M697" s="8"/>
      <c r="N697" s="8"/>
      <c r="O697" s="8"/>
      <c r="P697" s="8"/>
      <c r="Q697" s="8"/>
    </row>
    <row r="698" spans="1:17" ht="15.75" customHeight="1" x14ac:dyDescent="0.2">
      <c r="A698" s="8"/>
      <c r="B698" s="8"/>
      <c r="C698" s="8"/>
      <c r="D698" s="8"/>
      <c r="E698" s="8"/>
      <c r="F698" s="8"/>
      <c r="G698" s="23"/>
      <c r="I698" s="22"/>
      <c r="J698" s="22"/>
      <c r="K698" s="8"/>
      <c r="L698" s="8"/>
      <c r="M698" s="8"/>
      <c r="N698" s="8"/>
      <c r="O698" s="8"/>
      <c r="P698" s="8"/>
      <c r="Q698" s="8"/>
    </row>
    <row r="699" spans="1:17" ht="15.75" customHeight="1" x14ac:dyDescent="0.2">
      <c r="A699" s="8"/>
      <c r="B699" s="8"/>
      <c r="C699" s="8"/>
      <c r="D699" s="8"/>
      <c r="E699" s="8"/>
      <c r="F699" s="8"/>
      <c r="G699" s="23"/>
      <c r="I699" s="22"/>
      <c r="J699" s="22"/>
      <c r="K699" s="8"/>
      <c r="L699" s="8"/>
      <c r="M699" s="8"/>
      <c r="N699" s="8"/>
      <c r="O699" s="8"/>
      <c r="P699" s="8"/>
      <c r="Q699" s="8"/>
    </row>
    <row r="700" spans="1:17" ht="15.75" customHeight="1" x14ac:dyDescent="0.2">
      <c r="A700" s="8"/>
      <c r="B700" s="8"/>
      <c r="C700" s="8"/>
      <c r="D700" s="8"/>
      <c r="E700" s="8"/>
      <c r="F700" s="8"/>
      <c r="G700" s="23"/>
      <c r="I700" s="22"/>
      <c r="J700" s="22"/>
      <c r="K700" s="8"/>
      <c r="L700" s="8"/>
      <c r="M700" s="8"/>
      <c r="N700" s="8"/>
      <c r="O700" s="8"/>
      <c r="P700" s="8"/>
      <c r="Q700" s="8"/>
    </row>
    <row r="701" spans="1:17" ht="15.75" customHeight="1" x14ac:dyDescent="0.2">
      <c r="A701" s="8"/>
      <c r="B701" s="8"/>
      <c r="C701" s="8"/>
      <c r="D701" s="8"/>
      <c r="E701" s="8"/>
      <c r="F701" s="8"/>
      <c r="G701" s="23"/>
      <c r="I701" s="22"/>
      <c r="J701" s="22"/>
      <c r="K701" s="8"/>
      <c r="L701" s="8"/>
      <c r="M701" s="8"/>
      <c r="N701" s="8"/>
      <c r="O701" s="8"/>
      <c r="P701" s="8"/>
      <c r="Q701" s="8"/>
    </row>
    <row r="702" spans="1:17" ht="15.75" customHeight="1" x14ac:dyDescent="0.2">
      <c r="A702" s="8"/>
      <c r="B702" s="8"/>
      <c r="C702" s="8"/>
      <c r="D702" s="8"/>
      <c r="E702" s="8"/>
      <c r="F702" s="8"/>
      <c r="G702" s="23"/>
      <c r="I702" s="22"/>
      <c r="J702" s="22"/>
      <c r="K702" s="8"/>
      <c r="L702" s="8"/>
      <c r="M702" s="8"/>
      <c r="N702" s="8"/>
      <c r="O702" s="8"/>
      <c r="P702" s="8"/>
      <c r="Q702" s="8"/>
    </row>
    <row r="703" spans="1:17" ht="15.75" customHeight="1" x14ac:dyDescent="0.2">
      <c r="A703" s="8"/>
      <c r="B703" s="8"/>
      <c r="C703" s="8"/>
      <c r="D703" s="8"/>
      <c r="E703" s="8"/>
      <c r="F703" s="8"/>
      <c r="G703" s="23"/>
      <c r="I703" s="22"/>
      <c r="J703" s="22"/>
      <c r="K703" s="8"/>
      <c r="L703" s="8"/>
      <c r="M703" s="8"/>
      <c r="N703" s="8"/>
      <c r="O703" s="8"/>
      <c r="P703" s="8"/>
      <c r="Q703" s="8"/>
    </row>
    <row r="704" spans="1:17" ht="15.75" customHeight="1" x14ac:dyDescent="0.2">
      <c r="A704" s="8"/>
      <c r="B704" s="8"/>
      <c r="C704" s="8"/>
      <c r="D704" s="8"/>
      <c r="E704" s="8"/>
      <c r="F704" s="8"/>
      <c r="G704" s="23"/>
      <c r="I704" s="22"/>
      <c r="J704" s="22"/>
      <c r="K704" s="8"/>
      <c r="L704" s="8"/>
      <c r="M704" s="8"/>
      <c r="N704" s="8"/>
      <c r="O704" s="8"/>
      <c r="P704" s="8"/>
      <c r="Q704" s="8"/>
    </row>
    <row r="705" spans="1:17" ht="15.75" customHeight="1" x14ac:dyDescent="0.2">
      <c r="A705" s="8"/>
      <c r="B705" s="8"/>
      <c r="C705" s="8"/>
      <c r="D705" s="8"/>
      <c r="E705" s="8"/>
      <c r="F705" s="8"/>
      <c r="G705" s="23"/>
      <c r="I705" s="22"/>
      <c r="J705" s="22"/>
      <c r="K705" s="8"/>
      <c r="L705" s="8"/>
      <c r="M705" s="8"/>
      <c r="N705" s="8"/>
      <c r="O705" s="8"/>
      <c r="P705" s="8"/>
      <c r="Q705" s="8"/>
    </row>
    <row r="706" spans="1:17" ht="15.75" customHeight="1" x14ac:dyDescent="0.2">
      <c r="A706" s="8"/>
      <c r="B706" s="8"/>
      <c r="C706" s="8"/>
      <c r="D706" s="8"/>
      <c r="E706" s="8"/>
      <c r="F706" s="8"/>
      <c r="G706" s="23"/>
      <c r="I706" s="22"/>
      <c r="J706" s="22"/>
      <c r="K706" s="8"/>
      <c r="L706" s="8"/>
      <c r="M706" s="8"/>
      <c r="N706" s="8"/>
      <c r="O706" s="8"/>
      <c r="P706" s="8"/>
      <c r="Q706" s="8"/>
    </row>
    <row r="707" spans="1:17" ht="15.75" customHeight="1" x14ac:dyDescent="0.2">
      <c r="A707" s="8"/>
      <c r="B707" s="8"/>
      <c r="C707" s="8"/>
      <c r="D707" s="8"/>
      <c r="E707" s="8"/>
      <c r="F707" s="8"/>
      <c r="G707" s="23"/>
      <c r="I707" s="22"/>
      <c r="J707" s="22"/>
      <c r="K707" s="8"/>
      <c r="L707" s="8"/>
      <c r="M707" s="8"/>
      <c r="N707" s="8"/>
      <c r="O707" s="8"/>
      <c r="P707" s="8"/>
      <c r="Q707" s="8"/>
    </row>
    <row r="708" spans="1:17" ht="15.75" customHeight="1" x14ac:dyDescent="0.2">
      <c r="A708" s="8"/>
      <c r="B708" s="8"/>
      <c r="C708" s="8"/>
      <c r="D708" s="8"/>
      <c r="E708" s="8"/>
      <c r="F708" s="8"/>
      <c r="G708" s="23"/>
      <c r="I708" s="22"/>
      <c r="J708" s="22"/>
      <c r="K708" s="8"/>
      <c r="L708" s="8"/>
      <c r="M708" s="8"/>
      <c r="N708" s="8"/>
      <c r="O708" s="8"/>
      <c r="P708" s="8"/>
      <c r="Q708" s="8"/>
    </row>
    <row r="709" spans="1:17" ht="15.75" customHeight="1" x14ac:dyDescent="0.2">
      <c r="A709" s="8"/>
      <c r="B709" s="8"/>
      <c r="C709" s="8"/>
      <c r="D709" s="8"/>
      <c r="E709" s="8"/>
      <c r="F709" s="8"/>
      <c r="G709" s="23"/>
      <c r="I709" s="22"/>
      <c r="J709" s="22"/>
      <c r="K709" s="8"/>
      <c r="L709" s="8"/>
      <c r="M709" s="8"/>
      <c r="N709" s="8"/>
      <c r="O709" s="8"/>
      <c r="P709" s="8"/>
      <c r="Q709" s="8"/>
    </row>
    <row r="710" spans="1:17" ht="15.75" customHeight="1" x14ac:dyDescent="0.2">
      <c r="A710" s="8"/>
      <c r="B710" s="8"/>
      <c r="C710" s="8"/>
      <c r="D710" s="8"/>
      <c r="E710" s="8"/>
      <c r="F710" s="8"/>
      <c r="G710" s="23"/>
      <c r="I710" s="22"/>
      <c r="J710" s="22"/>
      <c r="K710" s="8"/>
      <c r="L710" s="8"/>
      <c r="M710" s="8"/>
      <c r="N710" s="8"/>
      <c r="O710" s="8"/>
      <c r="P710" s="8"/>
      <c r="Q710" s="8"/>
    </row>
    <row r="711" spans="1:17" ht="15.75" customHeight="1" x14ac:dyDescent="0.2">
      <c r="A711" s="8"/>
      <c r="B711" s="8"/>
      <c r="C711" s="8"/>
      <c r="D711" s="8"/>
      <c r="E711" s="8"/>
      <c r="F711" s="8"/>
      <c r="G711" s="23"/>
      <c r="I711" s="22"/>
      <c r="J711" s="22"/>
      <c r="K711" s="8"/>
      <c r="L711" s="8"/>
      <c r="M711" s="8"/>
      <c r="N711" s="8"/>
      <c r="O711" s="8"/>
      <c r="P711" s="8"/>
      <c r="Q711" s="8"/>
    </row>
    <row r="712" spans="1:17" ht="15.75" customHeight="1" x14ac:dyDescent="0.2">
      <c r="A712" s="8"/>
      <c r="B712" s="8"/>
      <c r="C712" s="8"/>
      <c r="D712" s="8"/>
      <c r="E712" s="8"/>
      <c r="F712" s="8"/>
      <c r="G712" s="23"/>
      <c r="I712" s="22"/>
      <c r="J712" s="22"/>
      <c r="K712" s="8"/>
      <c r="L712" s="8"/>
      <c r="M712" s="8"/>
      <c r="N712" s="8"/>
      <c r="O712" s="8"/>
      <c r="P712" s="8"/>
      <c r="Q712" s="8"/>
    </row>
    <row r="713" spans="1:17" ht="15.75" customHeight="1" x14ac:dyDescent="0.2">
      <c r="A713" s="8"/>
      <c r="B713" s="8"/>
      <c r="C713" s="8"/>
      <c r="D713" s="8"/>
      <c r="E713" s="8"/>
      <c r="F713" s="8"/>
      <c r="G713" s="23"/>
      <c r="I713" s="22"/>
      <c r="J713" s="22"/>
      <c r="K713" s="8"/>
      <c r="L713" s="8"/>
      <c r="M713" s="8"/>
      <c r="N713" s="8"/>
      <c r="O713" s="8"/>
      <c r="P713" s="8"/>
      <c r="Q713" s="8"/>
    </row>
    <row r="714" spans="1:17" ht="15.75" customHeight="1" x14ac:dyDescent="0.2">
      <c r="A714" s="8"/>
      <c r="B714" s="8"/>
      <c r="C714" s="8"/>
      <c r="D714" s="8"/>
      <c r="E714" s="8"/>
      <c r="F714" s="8"/>
      <c r="G714" s="23"/>
      <c r="I714" s="22"/>
      <c r="J714" s="22"/>
      <c r="K714" s="8"/>
      <c r="L714" s="8"/>
      <c r="M714" s="8"/>
      <c r="N714" s="8"/>
      <c r="O714" s="8"/>
      <c r="P714" s="8"/>
      <c r="Q714" s="8"/>
    </row>
    <row r="715" spans="1:17" ht="15.75" customHeight="1" x14ac:dyDescent="0.2">
      <c r="A715" s="8"/>
      <c r="B715" s="8"/>
      <c r="C715" s="8"/>
      <c r="D715" s="8"/>
      <c r="E715" s="8"/>
      <c r="F715" s="8"/>
      <c r="G715" s="23"/>
      <c r="I715" s="22"/>
      <c r="J715" s="22"/>
      <c r="K715" s="8"/>
      <c r="L715" s="8"/>
      <c r="M715" s="8"/>
      <c r="N715" s="8"/>
      <c r="O715" s="8"/>
      <c r="P715" s="8"/>
      <c r="Q715" s="8"/>
    </row>
    <row r="716" spans="1:17" ht="15.75" customHeight="1" x14ac:dyDescent="0.2">
      <c r="A716" s="8"/>
      <c r="B716" s="8"/>
      <c r="C716" s="8"/>
      <c r="D716" s="8"/>
      <c r="E716" s="8"/>
      <c r="F716" s="8"/>
      <c r="G716" s="23"/>
      <c r="I716" s="22"/>
      <c r="J716" s="22"/>
      <c r="K716" s="8"/>
      <c r="L716" s="8"/>
      <c r="M716" s="8"/>
      <c r="N716" s="8"/>
      <c r="O716" s="8"/>
      <c r="P716" s="8"/>
      <c r="Q716" s="8"/>
    </row>
    <row r="717" spans="1:17" ht="15.75" customHeight="1" x14ac:dyDescent="0.2">
      <c r="A717" s="8"/>
      <c r="B717" s="8"/>
      <c r="C717" s="8"/>
      <c r="D717" s="8"/>
      <c r="E717" s="8"/>
      <c r="F717" s="8"/>
      <c r="G717" s="23"/>
      <c r="I717" s="22"/>
      <c r="J717" s="22"/>
      <c r="K717" s="8"/>
      <c r="L717" s="8"/>
      <c r="M717" s="8"/>
      <c r="N717" s="8"/>
      <c r="O717" s="8"/>
      <c r="P717" s="8"/>
      <c r="Q717" s="8"/>
    </row>
    <row r="718" spans="1:17" ht="15.75" customHeight="1" x14ac:dyDescent="0.2">
      <c r="A718" s="8"/>
      <c r="B718" s="8"/>
      <c r="C718" s="8"/>
      <c r="D718" s="8"/>
      <c r="E718" s="8"/>
      <c r="F718" s="8"/>
      <c r="G718" s="23"/>
      <c r="I718" s="22"/>
      <c r="J718" s="22"/>
      <c r="K718" s="8"/>
      <c r="L718" s="8"/>
      <c r="M718" s="8"/>
      <c r="N718" s="8"/>
      <c r="O718" s="8"/>
      <c r="P718" s="8"/>
      <c r="Q718" s="8"/>
    </row>
    <row r="719" spans="1:17" ht="15.75" customHeight="1" x14ac:dyDescent="0.2">
      <c r="A719" s="8"/>
      <c r="B719" s="8"/>
      <c r="C719" s="8"/>
      <c r="D719" s="8"/>
      <c r="E719" s="8"/>
      <c r="F719" s="8"/>
      <c r="G719" s="23"/>
      <c r="I719" s="22"/>
      <c r="J719" s="22"/>
      <c r="K719" s="8"/>
      <c r="L719" s="8"/>
      <c r="M719" s="8"/>
      <c r="N719" s="8"/>
      <c r="O719" s="8"/>
      <c r="P719" s="8"/>
      <c r="Q719" s="8"/>
    </row>
    <row r="720" spans="1:17" ht="15.75" customHeight="1" x14ac:dyDescent="0.2">
      <c r="A720" s="8"/>
      <c r="B720" s="8"/>
      <c r="C720" s="8"/>
      <c r="D720" s="8"/>
      <c r="E720" s="8"/>
      <c r="F720" s="8"/>
      <c r="G720" s="23"/>
      <c r="I720" s="22"/>
      <c r="J720" s="22"/>
      <c r="K720" s="8"/>
      <c r="L720" s="8"/>
      <c r="M720" s="8"/>
      <c r="N720" s="8"/>
      <c r="O720" s="8"/>
      <c r="P720" s="8"/>
      <c r="Q720" s="8"/>
    </row>
    <row r="721" spans="1:17" ht="15.75" customHeight="1" x14ac:dyDescent="0.2">
      <c r="A721" s="8"/>
      <c r="B721" s="8"/>
      <c r="C721" s="8"/>
      <c r="D721" s="8"/>
      <c r="E721" s="8"/>
      <c r="F721" s="8"/>
      <c r="G721" s="23"/>
      <c r="I721" s="22"/>
      <c r="J721" s="22"/>
      <c r="K721" s="8"/>
      <c r="L721" s="8"/>
      <c r="M721" s="8"/>
      <c r="N721" s="8"/>
      <c r="O721" s="8"/>
      <c r="P721" s="8"/>
      <c r="Q721" s="8"/>
    </row>
    <row r="722" spans="1:17" ht="15.75" customHeight="1" x14ac:dyDescent="0.2">
      <c r="A722" s="8"/>
      <c r="B722" s="8"/>
      <c r="C722" s="8"/>
      <c r="D722" s="8"/>
      <c r="E722" s="8"/>
      <c r="F722" s="8"/>
      <c r="G722" s="23"/>
      <c r="I722" s="22"/>
      <c r="J722" s="22"/>
      <c r="K722" s="8"/>
      <c r="L722" s="8"/>
      <c r="M722" s="8"/>
      <c r="N722" s="8"/>
      <c r="O722" s="8"/>
      <c r="P722" s="8"/>
      <c r="Q722" s="8"/>
    </row>
    <row r="723" spans="1:17" ht="15.75" customHeight="1" x14ac:dyDescent="0.2">
      <c r="A723" s="8"/>
      <c r="B723" s="8"/>
      <c r="C723" s="8"/>
      <c r="D723" s="8"/>
      <c r="E723" s="8"/>
      <c r="F723" s="8"/>
      <c r="G723" s="23"/>
      <c r="I723" s="22"/>
      <c r="J723" s="22"/>
      <c r="K723" s="8"/>
      <c r="L723" s="8"/>
      <c r="M723" s="8"/>
      <c r="N723" s="8"/>
      <c r="O723" s="8"/>
      <c r="P723" s="8"/>
      <c r="Q723" s="8"/>
    </row>
    <row r="724" spans="1:17" ht="15.75" customHeight="1" x14ac:dyDescent="0.2">
      <c r="A724" s="8"/>
      <c r="B724" s="8"/>
      <c r="C724" s="8"/>
      <c r="D724" s="8"/>
      <c r="E724" s="8"/>
      <c r="F724" s="8"/>
      <c r="G724" s="23"/>
      <c r="I724" s="22"/>
      <c r="J724" s="22"/>
      <c r="K724" s="8"/>
      <c r="L724" s="8"/>
      <c r="M724" s="8"/>
      <c r="N724" s="8"/>
      <c r="O724" s="8"/>
      <c r="P724" s="8"/>
      <c r="Q724" s="8"/>
    </row>
    <row r="725" spans="1:17" ht="15.75" customHeight="1" x14ac:dyDescent="0.2">
      <c r="A725" s="8"/>
      <c r="B725" s="8"/>
      <c r="C725" s="8"/>
      <c r="D725" s="8"/>
      <c r="E725" s="8"/>
      <c r="F725" s="8"/>
      <c r="G725" s="23"/>
      <c r="I725" s="22"/>
      <c r="J725" s="22"/>
      <c r="K725" s="8"/>
      <c r="L725" s="8"/>
      <c r="M725" s="8"/>
      <c r="N725" s="8"/>
      <c r="O725" s="8"/>
      <c r="P725" s="8"/>
      <c r="Q725" s="8"/>
    </row>
    <row r="726" spans="1:17" ht="15.75" customHeight="1" x14ac:dyDescent="0.2">
      <c r="A726" s="8"/>
      <c r="B726" s="8"/>
      <c r="C726" s="8"/>
      <c r="D726" s="8"/>
      <c r="E726" s="8"/>
      <c r="F726" s="8"/>
      <c r="G726" s="23"/>
      <c r="I726" s="22"/>
      <c r="J726" s="22"/>
      <c r="K726" s="8"/>
      <c r="L726" s="8"/>
      <c r="M726" s="8"/>
      <c r="N726" s="8"/>
      <c r="O726" s="8"/>
      <c r="P726" s="8"/>
      <c r="Q726" s="8"/>
    </row>
    <row r="727" spans="1:17" ht="15.75" customHeight="1" x14ac:dyDescent="0.2">
      <c r="A727" s="8"/>
      <c r="B727" s="8"/>
      <c r="C727" s="8"/>
      <c r="D727" s="8"/>
      <c r="E727" s="8"/>
      <c r="F727" s="8"/>
      <c r="G727" s="23"/>
      <c r="I727" s="22"/>
      <c r="J727" s="22"/>
      <c r="K727" s="8"/>
      <c r="L727" s="8"/>
      <c r="M727" s="8"/>
      <c r="N727" s="8"/>
      <c r="O727" s="8"/>
      <c r="P727" s="8"/>
      <c r="Q727" s="8"/>
    </row>
    <row r="728" spans="1:17" ht="15.75" customHeight="1" x14ac:dyDescent="0.2">
      <c r="A728" s="8"/>
      <c r="B728" s="8"/>
      <c r="C728" s="8"/>
      <c r="D728" s="8"/>
      <c r="E728" s="8"/>
      <c r="F728" s="8"/>
      <c r="G728" s="23"/>
      <c r="I728" s="22"/>
      <c r="J728" s="22"/>
      <c r="K728" s="8"/>
      <c r="L728" s="8"/>
      <c r="M728" s="8"/>
      <c r="N728" s="8"/>
      <c r="O728" s="8"/>
      <c r="P728" s="8"/>
      <c r="Q728" s="8"/>
    </row>
    <row r="729" spans="1:17" ht="15.75" customHeight="1" x14ac:dyDescent="0.2">
      <c r="A729" s="8"/>
      <c r="B729" s="8"/>
      <c r="C729" s="8"/>
      <c r="D729" s="8"/>
      <c r="E729" s="8"/>
      <c r="F729" s="8"/>
      <c r="G729" s="23"/>
      <c r="I729" s="22"/>
      <c r="J729" s="22"/>
      <c r="K729" s="8"/>
      <c r="L729" s="8"/>
      <c r="M729" s="8"/>
      <c r="N729" s="8"/>
      <c r="O729" s="8"/>
      <c r="P729" s="8"/>
      <c r="Q729" s="8"/>
    </row>
    <row r="730" spans="1:17" ht="15.75" customHeight="1" x14ac:dyDescent="0.2">
      <c r="A730" s="8"/>
      <c r="B730" s="8"/>
      <c r="C730" s="8"/>
      <c r="D730" s="8"/>
      <c r="E730" s="8"/>
      <c r="F730" s="8"/>
      <c r="G730" s="23"/>
      <c r="I730" s="22"/>
      <c r="J730" s="22"/>
      <c r="K730" s="8"/>
      <c r="L730" s="8"/>
      <c r="M730" s="8"/>
      <c r="N730" s="8"/>
      <c r="O730" s="8"/>
      <c r="P730" s="8"/>
      <c r="Q730" s="8"/>
    </row>
    <row r="731" spans="1:17" ht="15.75" customHeight="1" x14ac:dyDescent="0.2">
      <c r="A731" s="8"/>
      <c r="B731" s="8"/>
      <c r="C731" s="8"/>
      <c r="D731" s="8"/>
      <c r="E731" s="8"/>
      <c r="F731" s="8"/>
      <c r="G731" s="23"/>
      <c r="I731" s="22"/>
      <c r="J731" s="22"/>
      <c r="K731" s="8"/>
      <c r="L731" s="8"/>
      <c r="M731" s="8"/>
      <c r="N731" s="8"/>
      <c r="O731" s="8"/>
      <c r="P731" s="8"/>
      <c r="Q731" s="8"/>
    </row>
    <row r="732" spans="1:17" ht="15.75" customHeight="1" x14ac:dyDescent="0.2">
      <c r="A732" s="8"/>
      <c r="B732" s="8"/>
      <c r="C732" s="8"/>
      <c r="D732" s="8"/>
      <c r="E732" s="8"/>
      <c r="F732" s="8"/>
      <c r="G732" s="23"/>
      <c r="I732" s="22"/>
      <c r="J732" s="22"/>
      <c r="K732" s="8"/>
      <c r="L732" s="8"/>
      <c r="M732" s="8"/>
      <c r="N732" s="8"/>
      <c r="O732" s="8"/>
      <c r="P732" s="8"/>
      <c r="Q732" s="8"/>
    </row>
    <row r="733" spans="1:17" ht="15.75" customHeight="1" x14ac:dyDescent="0.2">
      <c r="A733" s="8"/>
      <c r="B733" s="8"/>
      <c r="C733" s="8"/>
      <c r="D733" s="8"/>
      <c r="E733" s="8"/>
      <c r="F733" s="8"/>
      <c r="G733" s="23"/>
      <c r="I733" s="22"/>
      <c r="J733" s="22"/>
      <c r="K733" s="8"/>
      <c r="L733" s="8"/>
      <c r="M733" s="8"/>
      <c r="N733" s="8"/>
      <c r="O733" s="8"/>
      <c r="P733" s="8"/>
      <c r="Q733" s="8"/>
    </row>
    <row r="734" spans="1:17" ht="15.75" customHeight="1" x14ac:dyDescent="0.2">
      <c r="A734" s="8"/>
      <c r="B734" s="8"/>
      <c r="C734" s="8"/>
      <c r="D734" s="8"/>
      <c r="E734" s="8"/>
      <c r="F734" s="8"/>
      <c r="G734" s="23"/>
      <c r="I734" s="22"/>
      <c r="J734" s="22"/>
      <c r="K734" s="8"/>
      <c r="L734" s="8"/>
      <c r="M734" s="8"/>
      <c r="N734" s="8"/>
      <c r="O734" s="8"/>
      <c r="P734" s="8"/>
      <c r="Q734" s="8"/>
    </row>
    <row r="735" spans="1:17" ht="15.75" customHeight="1" x14ac:dyDescent="0.2">
      <c r="A735" s="8"/>
      <c r="B735" s="8"/>
      <c r="C735" s="8"/>
      <c r="D735" s="8"/>
      <c r="E735" s="8"/>
      <c r="F735" s="8"/>
      <c r="G735" s="23"/>
      <c r="I735" s="22"/>
      <c r="J735" s="22"/>
      <c r="K735" s="8"/>
      <c r="L735" s="8"/>
      <c r="M735" s="8"/>
      <c r="N735" s="8"/>
      <c r="O735" s="8"/>
      <c r="P735" s="8"/>
      <c r="Q735" s="8"/>
    </row>
    <row r="736" spans="1:17" ht="15.75" customHeight="1" x14ac:dyDescent="0.2">
      <c r="A736" s="8"/>
      <c r="B736" s="8"/>
      <c r="C736" s="8"/>
      <c r="D736" s="8"/>
      <c r="E736" s="8"/>
      <c r="F736" s="8"/>
      <c r="G736" s="23"/>
      <c r="I736" s="22"/>
      <c r="J736" s="22"/>
      <c r="K736" s="8"/>
      <c r="L736" s="8"/>
      <c r="M736" s="8"/>
      <c r="N736" s="8"/>
      <c r="O736" s="8"/>
      <c r="P736" s="8"/>
      <c r="Q736" s="8"/>
    </row>
    <row r="737" spans="1:17" ht="15.75" customHeight="1" x14ac:dyDescent="0.2">
      <c r="A737" s="8"/>
      <c r="B737" s="8"/>
      <c r="C737" s="8"/>
      <c r="D737" s="8"/>
      <c r="E737" s="8"/>
      <c r="F737" s="8"/>
      <c r="G737" s="23"/>
      <c r="I737" s="22"/>
      <c r="J737" s="22"/>
      <c r="K737" s="8"/>
      <c r="L737" s="8"/>
      <c r="M737" s="8"/>
      <c r="N737" s="8"/>
      <c r="O737" s="8"/>
      <c r="P737" s="8"/>
      <c r="Q737" s="8"/>
    </row>
    <row r="738" spans="1:17" ht="15.75" customHeight="1" x14ac:dyDescent="0.2">
      <c r="A738" s="8"/>
      <c r="B738" s="8"/>
      <c r="C738" s="8"/>
      <c r="D738" s="8"/>
      <c r="E738" s="8"/>
      <c r="F738" s="8"/>
      <c r="G738" s="23"/>
      <c r="I738" s="22"/>
      <c r="J738" s="22"/>
      <c r="K738" s="8"/>
      <c r="L738" s="8"/>
      <c r="M738" s="8"/>
      <c r="N738" s="8"/>
      <c r="O738" s="8"/>
      <c r="P738" s="8"/>
      <c r="Q738" s="8"/>
    </row>
    <row r="739" spans="1:17" ht="15.75" customHeight="1" x14ac:dyDescent="0.2">
      <c r="A739" s="8"/>
      <c r="B739" s="8"/>
      <c r="C739" s="8"/>
      <c r="D739" s="8"/>
      <c r="E739" s="8"/>
      <c r="F739" s="8"/>
      <c r="G739" s="23"/>
      <c r="I739" s="22"/>
      <c r="J739" s="22"/>
      <c r="K739" s="8"/>
      <c r="L739" s="8"/>
      <c r="M739" s="8"/>
      <c r="N739" s="8"/>
      <c r="O739" s="8"/>
      <c r="P739" s="8"/>
      <c r="Q739" s="8"/>
    </row>
    <row r="740" spans="1:17" ht="15.75" customHeight="1" x14ac:dyDescent="0.2">
      <c r="A740" s="8"/>
      <c r="B740" s="8"/>
      <c r="C740" s="8"/>
      <c r="D740" s="8"/>
      <c r="E740" s="8"/>
      <c r="F740" s="8"/>
      <c r="G740" s="23"/>
      <c r="I740" s="22"/>
      <c r="J740" s="22"/>
      <c r="K740" s="8"/>
      <c r="L740" s="8"/>
      <c r="M740" s="8"/>
      <c r="N740" s="8"/>
      <c r="O740" s="8"/>
      <c r="P740" s="8"/>
      <c r="Q740" s="8"/>
    </row>
    <row r="741" spans="1:17" ht="15.75" customHeight="1" x14ac:dyDescent="0.2">
      <c r="A741" s="8"/>
      <c r="B741" s="8"/>
      <c r="C741" s="8"/>
      <c r="D741" s="8"/>
      <c r="E741" s="8"/>
      <c r="F741" s="8"/>
      <c r="G741" s="23"/>
      <c r="I741" s="22"/>
      <c r="J741" s="22"/>
      <c r="K741" s="8"/>
      <c r="L741" s="8"/>
      <c r="M741" s="8"/>
      <c r="N741" s="8"/>
      <c r="O741" s="8"/>
      <c r="P741" s="8"/>
      <c r="Q741" s="8"/>
    </row>
    <row r="742" spans="1:17" ht="15.75" customHeight="1" x14ac:dyDescent="0.2">
      <c r="A742" s="8"/>
      <c r="B742" s="8"/>
      <c r="C742" s="8"/>
      <c r="D742" s="8"/>
      <c r="E742" s="8"/>
      <c r="F742" s="8"/>
      <c r="G742" s="23"/>
      <c r="I742" s="22"/>
      <c r="J742" s="22"/>
      <c r="K742" s="8"/>
      <c r="L742" s="8"/>
      <c r="M742" s="8"/>
      <c r="N742" s="8"/>
      <c r="O742" s="8"/>
      <c r="P742" s="8"/>
      <c r="Q742" s="8"/>
    </row>
    <row r="743" spans="1:17" ht="15.75" customHeight="1" x14ac:dyDescent="0.2">
      <c r="A743" s="8"/>
      <c r="B743" s="8"/>
      <c r="C743" s="8"/>
      <c r="D743" s="8"/>
      <c r="E743" s="8"/>
      <c r="F743" s="8"/>
      <c r="G743" s="23"/>
      <c r="I743" s="22"/>
      <c r="J743" s="22"/>
      <c r="K743" s="8"/>
      <c r="L743" s="8"/>
      <c r="M743" s="8"/>
      <c r="N743" s="8"/>
      <c r="O743" s="8"/>
      <c r="P743" s="8"/>
      <c r="Q743" s="8"/>
    </row>
    <row r="744" spans="1:17" ht="15.75" customHeight="1" x14ac:dyDescent="0.2">
      <c r="A744" s="8"/>
      <c r="B744" s="8"/>
      <c r="C744" s="8"/>
      <c r="D744" s="8"/>
      <c r="E744" s="8"/>
      <c r="F744" s="8"/>
      <c r="G744" s="23"/>
      <c r="I744" s="22"/>
      <c r="J744" s="22"/>
      <c r="K744" s="8"/>
      <c r="L744" s="8"/>
      <c r="M744" s="8"/>
      <c r="N744" s="8"/>
      <c r="O744" s="8"/>
      <c r="P744" s="8"/>
      <c r="Q744" s="8"/>
    </row>
    <row r="745" spans="1:17" ht="15.75" customHeight="1" x14ac:dyDescent="0.2">
      <c r="A745" s="8"/>
      <c r="B745" s="8"/>
      <c r="C745" s="8"/>
      <c r="D745" s="8"/>
      <c r="E745" s="8"/>
      <c r="F745" s="8"/>
      <c r="G745" s="23"/>
      <c r="I745" s="22"/>
      <c r="J745" s="22"/>
      <c r="K745" s="8"/>
      <c r="L745" s="8"/>
      <c r="M745" s="8"/>
      <c r="N745" s="8"/>
      <c r="O745" s="8"/>
      <c r="P745" s="8"/>
      <c r="Q745" s="8"/>
    </row>
    <row r="746" spans="1:17" ht="15.75" customHeight="1" x14ac:dyDescent="0.2">
      <c r="A746" s="8"/>
      <c r="B746" s="8"/>
      <c r="C746" s="8"/>
      <c r="D746" s="8"/>
      <c r="E746" s="8"/>
      <c r="F746" s="8"/>
      <c r="G746" s="23"/>
      <c r="I746" s="22"/>
      <c r="J746" s="22"/>
      <c r="K746" s="8"/>
      <c r="L746" s="8"/>
      <c r="M746" s="8"/>
      <c r="N746" s="8"/>
      <c r="O746" s="8"/>
      <c r="P746" s="8"/>
      <c r="Q746" s="8"/>
    </row>
    <row r="747" spans="1:17" ht="15.75" customHeight="1" x14ac:dyDescent="0.2">
      <c r="A747" s="8"/>
      <c r="B747" s="8"/>
      <c r="C747" s="8"/>
      <c r="D747" s="8"/>
      <c r="E747" s="8"/>
      <c r="F747" s="8"/>
      <c r="G747" s="23"/>
      <c r="I747" s="22"/>
      <c r="J747" s="22"/>
      <c r="K747" s="8"/>
      <c r="L747" s="8"/>
      <c r="M747" s="8"/>
      <c r="N747" s="8"/>
      <c r="O747" s="8"/>
      <c r="P747" s="8"/>
      <c r="Q747" s="8"/>
    </row>
    <row r="748" spans="1:17" ht="15.75" customHeight="1" x14ac:dyDescent="0.2">
      <c r="A748" s="8"/>
      <c r="B748" s="8"/>
      <c r="C748" s="8"/>
      <c r="D748" s="8"/>
      <c r="E748" s="8"/>
      <c r="F748" s="8"/>
      <c r="G748" s="23"/>
      <c r="I748" s="22"/>
      <c r="J748" s="22"/>
      <c r="K748" s="8"/>
      <c r="L748" s="8"/>
      <c r="M748" s="8"/>
      <c r="N748" s="8"/>
      <c r="O748" s="8"/>
      <c r="P748" s="8"/>
      <c r="Q748" s="8"/>
    </row>
    <row r="749" spans="1:17" ht="15.75" customHeight="1" x14ac:dyDescent="0.2">
      <c r="A749" s="8"/>
      <c r="B749" s="8"/>
      <c r="C749" s="8"/>
      <c r="D749" s="8"/>
      <c r="E749" s="8"/>
      <c r="F749" s="8"/>
      <c r="G749" s="23"/>
      <c r="I749" s="22"/>
      <c r="J749" s="22"/>
      <c r="K749" s="8"/>
      <c r="L749" s="8"/>
      <c r="M749" s="8"/>
      <c r="N749" s="8"/>
      <c r="O749" s="8"/>
      <c r="P749" s="8"/>
      <c r="Q749" s="8"/>
    </row>
    <row r="750" spans="1:17" ht="15.75" customHeight="1" x14ac:dyDescent="0.2">
      <c r="A750" s="8"/>
      <c r="B750" s="8"/>
      <c r="C750" s="8"/>
      <c r="D750" s="8"/>
      <c r="E750" s="8"/>
      <c r="F750" s="8"/>
      <c r="G750" s="23"/>
      <c r="I750" s="22"/>
      <c r="J750" s="22"/>
      <c r="K750" s="8"/>
      <c r="L750" s="8"/>
      <c r="M750" s="8"/>
      <c r="N750" s="8"/>
      <c r="O750" s="8"/>
      <c r="P750" s="8"/>
      <c r="Q750" s="8"/>
    </row>
    <row r="751" spans="1:17" ht="15.75" customHeight="1" x14ac:dyDescent="0.2">
      <c r="A751" s="8"/>
      <c r="B751" s="8"/>
      <c r="C751" s="8"/>
      <c r="D751" s="8"/>
      <c r="E751" s="8"/>
      <c r="F751" s="8"/>
      <c r="G751" s="23"/>
      <c r="I751" s="22"/>
      <c r="J751" s="22"/>
      <c r="K751" s="8"/>
      <c r="L751" s="8"/>
      <c r="M751" s="8"/>
      <c r="N751" s="8"/>
      <c r="O751" s="8"/>
      <c r="P751" s="8"/>
      <c r="Q751" s="8"/>
    </row>
    <row r="752" spans="1:17" ht="15.75" customHeight="1" x14ac:dyDescent="0.2">
      <c r="A752" s="8"/>
      <c r="B752" s="8"/>
      <c r="C752" s="8"/>
      <c r="D752" s="8"/>
      <c r="E752" s="8"/>
      <c r="F752" s="8"/>
      <c r="G752" s="23"/>
      <c r="I752" s="22"/>
      <c r="J752" s="22"/>
      <c r="K752" s="8"/>
      <c r="L752" s="8"/>
      <c r="M752" s="8"/>
      <c r="N752" s="8"/>
      <c r="O752" s="8"/>
      <c r="P752" s="8"/>
      <c r="Q752" s="8"/>
    </row>
    <row r="753" spans="1:17" ht="15.75" customHeight="1" x14ac:dyDescent="0.2">
      <c r="A753" s="8"/>
      <c r="B753" s="8"/>
      <c r="C753" s="8"/>
      <c r="D753" s="8"/>
      <c r="E753" s="8"/>
      <c r="F753" s="8"/>
      <c r="G753" s="23"/>
      <c r="I753" s="22"/>
      <c r="J753" s="22"/>
      <c r="K753" s="8"/>
      <c r="L753" s="8"/>
      <c r="M753" s="8"/>
      <c r="N753" s="8"/>
      <c r="O753" s="8"/>
      <c r="P753" s="8"/>
      <c r="Q753" s="8"/>
    </row>
    <row r="754" spans="1:17" ht="15.75" customHeight="1" x14ac:dyDescent="0.2">
      <c r="A754" s="8"/>
      <c r="B754" s="8"/>
      <c r="C754" s="8"/>
      <c r="D754" s="8"/>
      <c r="E754" s="8"/>
      <c r="F754" s="8"/>
      <c r="G754" s="23"/>
      <c r="I754" s="22"/>
      <c r="J754" s="22"/>
      <c r="K754" s="8"/>
      <c r="L754" s="8"/>
      <c r="M754" s="8"/>
      <c r="N754" s="8"/>
      <c r="O754" s="8"/>
      <c r="P754" s="8"/>
      <c r="Q754" s="8"/>
    </row>
    <row r="755" spans="1:17" ht="15.75" customHeight="1" x14ac:dyDescent="0.2">
      <c r="A755" s="8"/>
      <c r="B755" s="8"/>
      <c r="C755" s="8"/>
      <c r="D755" s="8"/>
      <c r="E755" s="8"/>
      <c r="F755" s="8"/>
      <c r="G755" s="23"/>
      <c r="I755" s="22"/>
      <c r="J755" s="22"/>
      <c r="K755" s="8"/>
      <c r="L755" s="8"/>
      <c r="M755" s="8"/>
      <c r="N755" s="8"/>
      <c r="O755" s="8"/>
      <c r="P755" s="8"/>
      <c r="Q755" s="8"/>
    </row>
    <row r="756" spans="1:17" ht="15.75" customHeight="1" x14ac:dyDescent="0.2">
      <c r="A756" s="8"/>
      <c r="B756" s="8"/>
      <c r="C756" s="8"/>
      <c r="D756" s="8"/>
      <c r="E756" s="8"/>
      <c r="F756" s="8"/>
      <c r="G756" s="23"/>
      <c r="I756" s="22"/>
      <c r="J756" s="22"/>
      <c r="K756" s="8"/>
      <c r="L756" s="8"/>
      <c r="M756" s="8"/>
      <c r="N756" s="8"/>
      <c r="O756" s="8"/>
      <c r="P756" s="8"/>
      <c r="Q756" s="8"/>
    </row>
    <row r="757" spans="1:17" ht="15.75" customHeight="1" x14ac:dyDescent="0.2">
      <c r="A757" s="8"/>
      <c r="B757" s="8"/>
      <c r="C757" s="8"/>
      <c r="D757" s="8"/>
      <c r="E757" s="8"/>
      <c r="F757" s="8"/>
      <c r="G757" s="23"/>
      <c r="I757" s="22"/>
      <c r="J757" s="22"/>
      <c r="K757" s="8"/>
      <c r="L757" s="8"/>
      <c r="M757" s="8"/>
      <c r="N757" s="8"/>
      <c r="O757" s="8"/>
      <c r="P757" s="8"/>
      <c r="Q757" s="8"/>
    </row>
    <row r="758" spans="1:17" ht="15.75" customHeight="1" x14ac:dyDescent="0.2">
      <c r="A758" s="8"/>
      <c r="B758" s="8"/>
      <c r="C758" s="8"/>
      <c r="D758" s="8"/>
      <c r="E758" s="8"/>
      <c r="F758" s="8"/>
      <c r="G758" s="23"/>
      <c r="I758" s="22"/>
      <c r="J758" s="22"/>
      <c r="K758" s="8"/>
      <c r="L758" s="8"/>
      <c r="M758" s="8"/>
      <c r="N758" s="8"/>
      <c r="O758" s="8"/>
      <c r="P758" s="8"/>
      <c r="Q758" s="8"/>
    </row>
    <row r="759" spans="1:17" ht="15.75" customHeight="1" x14ac:dyDescent="0.2">
      <c r="A759" s="8"/>
      <c r="B759" s="8"/>
      <c r="C759" s="8"/>
      <c r="D759" s="8"/>
      <c r="E759" s="8"/>
      <c r="F759" s="8"/>
      <c r="G759" s="23"/>
      <c r="I759" s="22"/>
      <c r="J759" s="22"/>
      <c r="K759" s="8"/>
      <c r="L759" s="8"/>
      <c r="M759" s="8"/>
      <c r="N759" s="8"/>
      <c r="O759" s="8"/>
      <c r="P759" s="8"/>
      <c r="Q759" s="8"/>
    </row>
    <row r="760" spans="1:17" ht="15.75" customHeight="1" x14ac:dyDescent="0.2">
      <c r="A760" s="8"/>
      <c r="B760" s="8"/>
      <c r="C760" s="8"/>
      <c r="D760" s="8"/>
      <c r="E760" s="8"/>
      <c r="F760" s="8"/>
      <c r="G760" s="23"/>
      <c r="I760" s="22"/>
      <c r="J760" s="22"/>
      <c r="K760" s="8"/>
      <c r="L760" s="8"/>
      <c r="M760" s="8"/>
      <c r="N760" s="8"/>
      <c r="O760" s="8"/>
      <c r="P760" s="8"/>
      <c r="Q760" s="8"/>
    </row>
    <row r="761" spans="1:17" ht="15.75" customHeight="1" x14ac:dyDescent="0.2">
      <c r="A761" s="8"/>
      <c r="B761" s="8"/>
      <c r="C761" s="8"/>
      <c r="D761" s="8"/>
      <c r="E761" s="8"/>
      <c r="F761" s="8"/>
      <c r="G761" s="23"/>
      <c r="I761" s="22"/>
      <c r="J761" s="22"/>
      <c r="K761" s="8"/>
      <c r="L761" s="8"/>
      <c r="M761" s="8"/>
      <c r="N761" s="8"/>
      <c r="O761" s="8"/>
      <c r="P761" s="8"/>
      <c r="Q761" s="8"/>
    </row>
    <row r="762" spans="1:17" ht="15.75" customHeight="1" x14ac:dyDescent="0.2">
      <c r="A762" s="8"/>
      <c r="B762" s="8"/>
      <c r="C762" s="8"/>
      <c r="D762" s="8"/>
      <c r="E762" s="8"/>
      <c r="F762" s="8"/>
      <c r="G762" s="23"/>
      <c r="I762" s="22"/>
      <c r="J762" s="22"/>
      <c r="K762" s="8"/>
      <c r="L762" s="8"/>
      <c r="M762" s="8"/>
      <c r="N762" s="8"/>
      <c r="O762" s="8"/>
      <c r="P762" s="8"/>
      <c r="Q762" s="8"/>
    </row>
    <row r="763" spans="1:17" ht="15.75" customHeight="1" x14ac:dyDescent="0.2">
      <c r="A763" s="8"/>
      <c r="B763" s="8"/>
      <c r="C763" s="8"/>
      <c r="D763" s="8"/>
      <c r="E763" s="8"/>
      <c r="F763" s="8"/>
      <c r="G763" s="23"/>
      <c r="I763" s="22"/>
      <c r="J763" s="22"/>
      <c r="K763" s="8"/>
      <c r="L763" s="8"/>
      <c r="M763" s="8"/>
      <c r="N763" s="8"/>
      <c r="O763" s="8"/>
      <c r="P763" s="8"/>
      <c r="Q763" s="8"/>
    </row>
    <row r="764" spans="1:17" ht="15.75" customHeight="1" x14ac:dyDescent="0.2">
      <c r="A764" s="8"/>
      <c r="B764" s="8"/>
      <c r="C764" s="8"/>
      <c r="D764" s="8"/>
      <c r="E764" s="8"/>
      <c r="F764" s="8"/>
      <c r="G764" s="23"/>
      <c r="I764" s="22"/>
      <c r="J764" s="22"/>
      <c r="K764" s="8"/>
      <c r="L764" s="8"/>
      <c r="M764" s="8"/>
      <c r="N764" s="8"/>
      <c r="O764" s="8"/>
      <c r="P764" s="8"/>
      <c r="Q764" s="8"/>
    </row>
    <row r="765" spans="1:17" ht="15.75" customHeight="1" x14ac:dyDescent="0.2">
      <c r="A765" s="8"/>
      <c r="B765" s="8"/>
      <c r="C765" s="8"/>
      <c r="D765" s="8"/>
      <c r="E765" s="8"/>
      <c r="F765" s="8"/>
      <c r="G765" s="23"/>
      <c r="I765" s="22"/>
      <c r="J765" s="22"/>
      <c r="K765" s="8"/>
      <c r="L765" s="8"/>
      <c r="M765" s="8"/>
      <c r="N765" s="8"/>
      <c r="O765" s="8"/>
      <c r="P765" s="8"/>
      <c r="Q765" s="8"/>
    </row>
    <row r="766" spans="1:17" ht="15.75" customHeight="1" x14ac:dyDescent="0.2">
      <c r="A766" s="8"/>
      <c r="B766" s="8"/>
      <c r="C766" s="8"/>
      <c r="D766" s="8"/>
      <c r="E766" s="8"/>
      <c r="F766" s="8"/>
      <c r="G766" s="23"/>
      <c r="I766" s="22"/>
      <c r="J766" s="22"/>
      <c r="K766" s="8"/>
      <c r="L766" s="8"/>
      <c r="M766" s="8"/>
      <c r="N766" s="8"/>
      <c r="O766" s="8"/>
      <c r="P766" s="8"/>
      <c r="Q766" s="8"/>
    </row>
    <row r="767" spans="1:17" ht="15.75" customHeight="1" x14ac:dyDescent="0.2">
      <c r="A767" s="8"/>
      <c r="B767" s="8"/>
      <c r="C767" s="8"/>
      <c r="D767" s="8"/>
      <c r="E767" s="8"/>
      <c r="F767" s="8"/>
      <c r="G767" s="23"/>
      <c r="I767" s="22"/>
      <c r="J767" s="22"/>
      <c r="K767" s="8"/>
      <c r="L767" s="8"/>
      <c r="M767" s="8"/>
      <c r="N767" s="8"/>
      <c r="O767" s="8"/>
      <c r="P767" s="8"/>
      <c r="Q767" s="8"/>
    </row>
    <row r="768" spans="1:17" ht="15.75" customHeight="1" x14ac:dyDescent="0.2">
      <c r="A768" s="8"/>
      <c r="B768" s="8"/>
      <c r="C768" s="8"/>
      <c r="D768" s="8"/>
      <c r="E768" s="8"/>
      <c r="F768" s="8"/>
      <c r="G768" s="23"/>
      <c r="I768" s="22"/>
      <c r="J768" s="22"/>
      <c r="K768" s="8"/>
      <c r="L768" s="8"/>
      <c r="M768" s="8"/>
      <c r="N768" s="8"/>
      <c r="O768" s="8"/>
      <c r="P768" s="8"/>
      <c r="Q768" s="8"/>
    </row>
    <row r="769" spans="1:17" ht="15.75" customHeight="1" x14ac:dyDescent="0.2">
      <c r="A769" s="8"/>
      <c r="B769" s="8"/>
      <c r="C769" s="8"/>
      <c r="D769" s="8"/>
      <c r="E769" s="8"/>
      <c r="F769" s="8"/>
      <c r="G769" s="23"/>
      <c r="I769" s="22"/>
      <c r="J769" s="22"/>
      <c r="K769" s="8"/>
      <c r="L769" s="8"/>
      <c r="M769" s="8"/>
      <c r="N769" s="8"/>
      <c r="O769" s="8"/>
      <c r="P769" s="8"/>
      <c r="Q769" s="8"/>
    </row>
    <row r="770" spans="1:17" ht="15.75" customHeight="1" x14ac:dyDescent="0.2">
      <c r="A770" s="8"/>
      <c r="B770" s="8"/>
      <c r="C770" s="8"/>
      <c r="D770" s="8"/>
      <c r="E770" s="8"/>
      <c r="F770" s="8"/>
      <c r="G770" s="23"/>
      <c r="I770" s="22"/>
      <c r="J770" s="22"/>
      <c r="K770" s="8"/>
      <c r="L770" s="8"/>
      <c r="M770" s="8"/>
      <c r="N770" s="8"/>
      <c r="O770" s="8"/>
      <c r="P770" s="8"/>
      <c r="Q770" s="8"/>
    </row>
    <row r="771" spans="1:17" ht="15.75" customHeight="1" x14ac:dyDescent="0.2">
      <c r="A771" s="8"/>
      <c r="B771" s="8"/>
      <c r="C771" s="8"/>
      <c r="D771" s="8"/>
      <c r="E771" s="8"/>
      <c r="F771" s="8"/>
      <c r="G771" s="23"/>
      <c r="I771" s="22"/>
      <c r="J771" s="22"/>
      <c r="K771" s="8"/>
      <c r="L771" s="8"/>
      <c r="M771" s="8"/>
      <c r="N771" s="8"/>
      <c r="O771" s="8"/>
      <c r="P771" s="8"/>
      <c r="Q771" s="8"/>
    </row>
    <row r="772" spans="1:17" ht="15.75" customHeight="1" x14ac:dyDescent="0.2">
      <c r="A772" s="8"/>
      <c r="B772" s="8"/>
      <c r="C772" s="8"/>
      <c r="D772" s="8"/>
      <c r="E772" s="8"/>
      <c r="F772" s="8"/>
      <c r="G772" s="23"/>
      <c r="I772" s="22"/>
      <c r="J772" s="22"/>
      <c r="K772" s="8"/>
      <c r="L772" s="8"/>
      <c r="M772" s="8"/>
      <c r="N772" s="8"/>
      <c r="O772" s="8"/>
      <c r="P772" s="8"/>
      <c r="Q772" s="8"/>
    </row>
    <row r="773" spans="1:17" ht="15.75" customHeight="1" x14ac:dyDescent="0.2">
      <c r="A773" s="8"/>
      <c r="B773" s="8"/>
      <c r="C773" s="8"/>
      <c r="D773" s="8"/>
      <c r="E773" s="8"/>
      <c r="F773" s="8"/>
      <c r="G773" s="23"/>
      <c r="I773" s="22"/>
      <c r="J773" s="22"/>
      <c r="K773" s="8"/>
      <c r="L773" s="8"/>
      <c r="M773" s="8"/>
      <c r="N773" s="8"/>
      <c r="O773" s="8"/>
      <c r="P773" s="8"/>
      <c r="Q773" s="8"/>
    </row>
    <row r="774" spans="1:17" ht="15.75" customHeight="1" x14ac:dyDescent="0.2">
      <c r="A774" s="8"/>
      <c r="B774" s="8"/>
      <c r="C774" s="8"/>
      <c r="D774" s="8"/>
      <c r="E774" s="8"/>
      <c r="F774" s="8"/>
      <c r="G774" s="23"/>
      <c r="I774" s="22"/>
      <c r="J774" s="22"/>
      <c r="K774" s="8"/>
      <c r="L774" s="8"/>
      <c r="M774" s="8"/>
      <c r="N774" s="8"/>
      <c r="O774" s="8"/>
      <c r="P774" s="8"/>
      <c r="Q774" s="8"/>
    </row>
    <row r="775" spans="1:17" ht="15.75" customHeight="1" x14ac:dyDescent="0.2">
      <c r="A775" s="8"/>
      <c r="B775" s="8"/>
      <c r="C775" s="8"/>
      <c r="D775" s="8"/>
      <c r="E775" s="8"/>
      <c r="F775" s="8"/>
      <c r="G775" s="23"/>
      <c r="I775" s="22"/>
      <c r="J775" s="22"/>
      <c r="K775" s="8"/>
      <c r="L775" s="8"/>
      <c r="M775" s="8"/>
      <c r="N775" s="8"/>
      <c r="O775" s="8"/>
      <c r="P775" s="8"/>
      <c r="Q775" s="8"/>
    </row>
    <row r="776" spans="1:17" ht="15.75" customHeight="1" x14ac:dyDescent="0.2">
      <c r="A776" s="8"/>
      <c r="B776" s="8"/>
      <c r="C776" s="8"/>
      <c r="D776" s="8"/>
      <c r="E776" s="8"/>
      <c r="F776" s="8"/>
      <c r="G776" s="23"/>
      <c r="I776" s="22"/>
      <c r="J776" s="22"/>
      <c r="K776" s="8"/>
      <c r="L776" s="8"/>
      <c r="M776" s="8"/>
      <c r="N776" s="8"/>
      <c r="O776" s="8"/>
      <c r="P776" s="8"/>
      <c r="Q776" s="8"/>
    </row>
    <row r="777" spans="1:17" ht="15.75" customHeight="1" x14ac:dyDescent="0.2">
      <c r="A777" s="8"/>
      <c r="B777" s="8"/>
      <c r="C777" s="8"/>
      <c r="D777" s="8"/>
      <c r="E777" s="8"/>
      <c r="F777" s="8"/>
      <c r="G777" s="23"/>
      <c r="I777" s="22"/>
      <c r="J777" s="22"/>
      <c r="K777" s="8"/>
      <c r="L777" s="8"/>
      <c r="M777" s="8"/>
      <c r="N777" s="8"/>
      <c r="O777" s="8"/>
      <c r="P777" s="8"/>
      <c r="Q777" s="8"/>
    </row>
    <row r="778" spans="1:17" ht="15.75" customHeight="1" x14ac:dyDescent="0.2">
      <c r="A778" s="8"/>
      <c r="B778" s="8"/>
      <c r="C778" s="8"/>
      <c r="D778" s="8"/>
      <c r="E778" s="8"/>
      <c r="F778" s="8"/>
      <c r="G778" s="23"/>
      <c r="I778" s="22"/>
      <c r="J778" s="22"/>
      <c r="K778" s="8"/>
      <c r="L778" s="8"/>
      <c r="M778" s="8"/>
      <c r="N778" s="8"/>
      <c r="O778" s="8"/>
      <c r="P778" s="8"/>
      <c r="Q778" s="8"/>
    </row>
    <row r="779" spans="1:17" ht="15.75" customHeight="1" x14ac:dyDescent="0.2">
      <c r="A779" s="8"/>
      <c r="B779" s="8"/>
      <c r="C779" s="8"/>
      <c r="D779" s="8"/>
      <c r="E779" s="8"/>
      <c r="F779" s="8"/>
      <c r="G779" s="23"/>
      <c r="I779" s="22"/>
      <c r="J779" s="22"/>
      <c r="K779" s="8"/>
      <c r="L779" s="8"/>
      <c r="M779" s="8"/>
      <c r="N779" s="8"/>
      <c r="O779" s="8"/>
      <c r="P779" s="8"/>
      <c r="Q779" s="8"/>
    </row>
    <row r="780" spans="1:17" ht="15.75" customHeight="1" x14ac:dyDescent="0.2">
      <c r="A780" s="8"/>
      <c r="B780" s="8"/>
      <c r="C780" s="8"/>
      <c r="D780" s="8"/>
      <c r="E780" s="8"/>
      <c r="F780" s="8"/>
      <c r="G780" s="23"/>
      <c r="I780" s="22"/>
      <c r="J780" s="22"/>
      <c r="K780" s="8"/>
      <c r="L780" s="8"/>
      <c r="M780" s="8"/>
      <c r="N780" s="8"/>
      <c r="O780" s="8"/>
      <c r="P780" s="8"/>
      <c r="Q780" s="8"/>
    </row>
    <row r="781" spans="1:17" ht="15.75" customHeight="1" x14ac:dyDescent="0.2">
      <c r="A781" s="8"/>
      <c r="B781" s="8"/>
      <c r="C781" s="8"/>
      <c r="D781" s="8"/>
      <c r="E781" s="8"/>
      <c r="F781" s="8"/>
      <c r="G781" s="23"/>
      <c r="I781" s="22"/>
      <c r="J781" s="22"/>
      <c r="K781" s="8"/>
      <c r="L781" s="8"/>
      <c r="M781" s="8"/>
      <c r="N781" s="8"/>
      <c r="O781" s="8"/>
      <c r="P781" s="8"/>
      <c r="Q781" s="8"/>
    </row>
    <row r="782" spans="1:17" ht="15.75" customHeight="1" x14ac:dyDescent="0.2">
      <c r="A782" s="8"/>
      <c r="B782" s="8"/>
      <c r="C782" s="8"/>
      <c r="D782" s="8"/>
      <c r="E782" s="8"/>
      <c r="F782" s="8"/>
      <c r="G782" s="23"/>
      <c r="I782" s="22"/>
      <c r="J782" s="22"/>
      <c r="K782" s="8"/>
      <c r="L782" s="8"/>
      <c r="M782" s="8"/>
      <c r="N782" s="8"/>
      <c r="O782" s="8"/>
      <c r="P782" s="8"/>
      <c r="Q782" s="8"/>
    </row>
    <row r="783" spans="1:17" ht="15.75" customHeight="1" x14ac:dyDescent="0.2">
      <c r="A783" s="8"/>
      <c r="B783" s="8"/>
      <c r="C783" s="8"/>
      <c r="D783" s="8"/>
      <c r="E783" s="8"/>
      <c r="F783" s="8"/>
      <c r="G783" s="23"/>
      <c r="I783" s="22"/>
      <c r="J783" s="22"/>
      <c r="K783" s="8"/>
      <c r="L783" s="8"/>
      <c r="M783" s="8"/>
      <c r="N783" s="8"/>
      <c r="O783" s="8"/>
      <c r="P783" s="8"/>
      <c r="Q783" s="8"/>
    </row>
    <row r="784" spans="1:17" ht="15.75" customHeight="1" x14ac:dyDescent="0.2">
      <c r="A784" s="8"/>
      <c r="B784" s="8"/>
      <c r="C784" s="8"/>
      <c r="D784" s="8"/>
      <c r="E784" s="8"/>
      <c r="F784" s="8"/>
      <c r="G784" s="23"/>
      <c r="I784" s="22"/>
      <c r="J784" s="22"/>
      <c r="K784" s="8"/>
      <c r="L784" s="8"/>
      <c r="M784" s="8"/>
      <c r="N784" s="8"/>
      <c r="O784" s="8"/>
      <c r="P784" s="8"/>
      <c r="Q784" s="8"/>
    </row>
    <row r="785" spans="1:17" ht="15.75" customHeight="1" x14ac:dyDescent="0.2">
      <c r="A785" s="8"/>
      <c r="B785" s="8"/>
      <c r="C785" s="8"/>
      <c r="D785" s="8"/>
      <c r="E785" s="8"/>
      <c r="F785" s="8"/>
      <c r="G785" s="23"/>
      <c r="I785" s="22"/>
      <c r="J785" s="22"/>
      <c r="K785" s="8"/>
      <c r="L785" s="8"/>
      <c r="M785" s="8"/>
      <c r="N785" s="8"/>
      <c r="O785" s="8"/>
      <c r="P785" s="8"/>
      <c r="Q785" s="8"/>
    </row>
    <row r="786" spans="1:17" ht="15.75" customHeight="1" x14ac:dyDescent="0.2">
      <c r="A786" s="8"/>
      <c r="B786" s="8"/>
      <c r="C786" s="8"/>
      <c r="D786" s="8"/>
      <c r="E786" s="8"/>
      <c r="F786" s="8"/>
      <c r="G786" s="23"/>
      <c r="I786" s="22"/>
      <c r="J786" s="22"/>
      <c r="K786" s="8"/>
      <c r="L786" s="8"/>
      <c r="M786" s="8"/>
      <c r="N786" s="8"/>
      <c r="O786" s="8"/>
      <c r="P786" s="8"/>
      <c r="Q786" s="8"/>
    </row>
    <row r="787" spans="1:17" ht="15.75" customHeight="1" x14ac:dyDescent="0.2">
      <c r="A787" s="8"/>
      <c r="B787" s="8"/>
      <c r="C787" s="8"/>
      <c r="D787" s="8"/>
      <c r="E787" s="8"/>
      <c r="F787" s="8"/>
      <c r="G787" s="23"/>
      <c r="I787" s="22"/>
      <c r="J787" s="22"/>
      <c r="K787" s="8"/>
      <c r="L787" s="8"/>
      <c r="M787" s="8"/>
      <c r="N787" s="8"/>
      <c r="O787" s="8"/>
      <c r="P787" s="8"/>
      <c r="Q787" s="8"/>
    </row>
    <row r="788" spans="1:17" ht="15.75" customHeight="1" x14ac:dyDescent="0.2">
      <c r="A788" s="8"/>
      <c r="B788" s="8"/>
      <c r="C788" s="8"/>
      <c r="D788" s="8"/>
      <c r="E788" s="8"/>
      <c r="F788" s="8"/>
      <c r="G788" s="23"/>
      <c r="I788" s="22"/>
      <c r="J788" s="22"/>
      <c r="K788" s="8"/>
      <c r="L788" s="8"/>
      <c r="M788" s="8"/>
      <c r="N788" s="8"/>
      <c r="O788" s="8"/>
      <c r="P788" s="8"/>
      <c r="Q788" s="8"/>
    </row>
    <row r="789" spans="1:17" ht="15.75" customHeight="1" x14ac:dyDescent="0.2">
      <c r="A789" s="8"/>
      <c r="B789" s="8"/>
      <c r="C789" s="8"/>
      <c r="D789" s="8"/>
      <c r="E789" s="8"/>
      <c r="F789" s="8"/>
      <c r="G789" s="23"/>
      <c r="I789" s="22"/>
      <c r="J789" s="22"/>
      <c r="K789" s="8"/>
      <c r="L789" s="8"/>
      <c r="M789" s="8"/>
      <c r="N789" s="8"/>
      <c r="O789" s="8"/>
      <c r="P789" s="8"/>
      <c r="Q789" s="8"/>
    </row>
    <row r="790" spans="1:17" ht="15.75" customHeight="1" x14ac:dyDescent="0.2">
      <c r="A790" s="8"/>
      <c r="B790" s="8"/>
      <c r="C790" s="8"/>
      <c r="D790" s="8"/>
      <c r="E790" s="8"/>
      <c r="F790" s="8"/>
      <c r="G790" s="23"/>
      <c r="I790" s="22"/>
      <c r="J790" s="22"/>
      <c r="K790" s="8"/>
      <c r="L790" s="8"/>
      <c r="M790" s="8"/>
      <c r="N790" s="8"/>
      <c r="O790" s="8"/>
      <c r="P790" s="8"/>
      <c r="Q790" s="8"/>
    </row>
    <row r="791" spans="1:17" ht="15.75" customHeight="1" x14ac:dyDescent="0.2">
      <c r="A791" s="8"/>
      <c r="B791" s="8"/>
      <c r="C791" s="8"/>
      <c r="D791" s="8"/>
      <c r="E791" s="8"/>
      <c r="F791" s="8"/>
      <c r="G791" s="23"/>
      <c r="I791" s="22"/>
      <c r="J791" s="22"/>
      <c r="K791" s="8"/>
      <c r="L791" s="8"/>
      <c r="M791" s="8"/>
      <c r="N791" s="8"/>
      <c r="O791" s="8"/>
      <c r="P791" s="8"/>
      <c r="Q791" s="8"/>
    </row>
    <row r="792" spans="1:17" ht="15.75" customHeight="1" x14ac:dyDescent="0.2">
      <c r="A792" s="8"/>
      <c r="B792" s="8"/>
      <c r="C792" s="8"/>
      <c r="D792" s="8"/>
      <c r="E792" s="8"/>
      <c r="F792" s="8"/>
      <c r="G792" s="23"/>
      <c r="I792" s="22"/>
      <c r="J792" s="22"/>
      <c r="K792" s="8"/>
      <c r="L792" s="8"/>
      <c r="M792" s="8"/>
      <c r="N792" s="8"/>
      <c r="O792" s="8"/>
      <c r="P792" s="8"/>
      <c r="Q792" s="8"/>
    </row>
    <row r="793" spans="1:17" ht="15.75" customHeight="1" x14ac:dyDescent="0.2">
      <c r="A793" s="8"/>
      <c r="B793" s="8"/>
      <c r="C793" s="8"/>
      <c r="D793" s="8"/>
      <c r="E793" s="8"/>
      <c r="F793" s="8"/>
      <c r="G793" s="23"/>
      <c r="I793" s="22"/>
      <c r="J793" s="22"/>
      <c r="K793" s="8"/>
      <c r="L793" s="8"/>
      <c r="M793" s="8"/>
      <c r="N793" s="8"/>
      <c r="O793" s="8"/>
      <c r="P793" s="8"/>
      <c r="Q793" s="8"/>
    </row>
    <row r="794" spans="1:17" ht="15.75" customHeight="1" x14ac:dyDescent="0.2">
      <c r="A794" s="8"/>
      <c r="B794" s="8"/>
      <c r="C794" s="8"/>
      <c r="D794" s="8"/>
      <c r="E794" s="8"/>
      <c r="F794" s="8"/>
      <c r="G794" s="23"/>
      <c r="I794" s="22"/>
      <c r="J794" s="22"/>
      <c r="K794" s="8"/>
      <c r="L794" s="8"/>
      <c r="M794" s="8"/>
      <c r="N794" s="8"/>
      <c r="O794" s="8"/>
      <c r="P794" s="8"/>
      <c r="Q794" s="8"/>
    </row>
    <row r="795" spans="1:17" ht="15.75" customHeight="1" x14ac:dyDescent="0.2">
      <c r="A795" s="8"/>
      <c r="B795" s="8"/>
      <c r="C795" s="8"/>
      <c r="D795" s="8"/>
      <c r="E795" s="8"/>
      <c r="F795" s="8"/>
      <c r="G795" s="23"/>
      <c r="I795" s="22"/>
      <c r="J795" s="22"/>
      <c r="K795" s="8"/>
      <c r="L795" s="8"/>
      <c r="M795" s="8"/>
      <c r="N795" s="8"/>
      <c r="O795" s="8"/>
      <c r="P795" s="8"/>
      <c r="Q795" s="8"/>
    </row>
    <row r="796" spans="1:17" ht="15.75" customHeight="1" x14ac:dyDescent="0.2">
      <c r="A796" s="8"/>
      <c r="B796" s="8"/>
      <c r="C796" s="8"/>
      <c r="D796" s="8"/>
      <c r="E796" s="8"/>
      <c r="F796" s="8"/>
      <c r="G796" s="23"/>
      <c r="I796" s="22"/>
      <c r="J796" s="22"/>
      <c r="K796" s="8"/>
      <c r="L796" s="8"/>
      <c r="M796" s="8"/>
      <c r="N796" s="8"/>
      <c r="O796" s="8"/>
      <c r="P796" s="8"/>
      <c r="Q796" s="8"/>
    </row>
    <row r="797" spans="1:17" ht="15.75" customHeight="1" x14ac:dyDescent="0.2">
      <c r="A797" s="8"/>
      <c r="B797" s="8"/>
      <c r="C797" s="8"/>
      <c r="D797" s="8"/>
      <c r="E797" s="8"/>
      <c r="F797" s="8"/>
      <c r="G797" s="23"/>
      <c r="I797" s="22"/>
      <c r="J797" s="22"/>
      <c r="K797" s="8"/>
      <c r="L797" s="8"/>
      <c r="M797" s="8"/>
      <c r="N797" s="8"/>
      <c r="O797" s="8"/>
      <c r="P797" s="8"/>
      <c r="Q797" s="8"/>
    </row>
    <row r="798" spans="1:17" ht="15.75" customHeight="1" x14ac:dyDescent="0.2">
      <c r="A798" s="8"/>
      <c r="B798" s="8"/>
      <c r="C798" s="8"/>
      <c r="D798" s="8"/>
      <c r="E798" s="8"/>
      <c r="F798" s="8"/>
      <c r="G798" s="23"/>
      <c r="I798" s="22"/>
      <c r="J798" s="22"/>
      <c r="K798" s="8"/>
      <c r="L798" s="8"/>
      <c r="M798" s="8"/>
      <c r="N798" s="8"/>
      <c r="O798" s="8"/>
      <c r="P798" s="8"/>
      <c r="Q798" s="8"/>
    </row>
    <row r="799" spans="1:17" ht="15.75" customHeight="1" x14ac:dyDescent="0.2">
      <c r="A799" s="8"/>
      <c r="B799" s="8"/>
      <c r="C799" s="8"/>
      <c r="D799" s="8"/>
      <c r="E799" s="8"/>
      <c r="F799" s="8"/>
      <c r="G799" s="23"/>
      <c r="I799" s="22"/>
      <c r="J799" s="22"/>
      <c r="K799" s="8"/>
      <c r="L799" s="8"/>
      <c r="M799" s="8"/>
      <c r="N799" s="8"/>
      <c r="O799" s="8"/>
      <c r="P799" s="8"/>
      <c r="Q799" s="8"/>
    </row>
    <row r="800" spans="1:17" ht="15.75" customHeight="1" x14ac:dyDescent="0.2">
      <c r="A800" s="8"/>
      <c r="B800" s="8"/>
      <c r="C800" s="8"/>
      <c r="D800" s="8"/>
      <c r="E800" s="8"/>
      <c r="F800" s="8"/>
      <c r="G800" s="23"/>
      <c r="I800" s="22"/>
      <c r="J800" s="22"/>
      <c r="K800" s="8"/>
      <c r="L800" s="8"/>
      <c r="M800" s="8"/>
      <c r="N800" s="8"/>
      <c r="O800" s="8"/>
      <c r="P800" s="8"/>
      <c r="Q800" s="8"/>
    </row>
    <row r="801" spans="1:17" ht="15.75" customHeight="1" x14ac:dyDescent="0.2">
      <c r="A801" s="8"/>
      <c r="B801" s="8"/>
      <c r="C801" s="8"/>
      <c r="D801" s="8"/>
      <c r="E801" s="8"/>
      <c r="F801" s="8"/>
      <c r="G801" s="23"/>
      <c r="I801" s="22"/>
      <c r="J801" s="22"/>
      <c r="K801" s="8"/>
      <c r="L801" s="8"/>
      <c r="M801" s="8"/>
      <c r="N801" s="8"/>
      <c r="O801" s="8"/>
      <c r="P801" s="8"/>
      <c r="Q801" s="8"/>
    </row>
    <row r="802" spans="1:17" ht="15.75" customHeight="1" x14ac:dyDescent="0.2">
      <c r="A802" s="8"/>
      <c r="B802" s="8"/>
      <c r="C802" s="8"/>
      <c r="D802" s="8"/>
      <c r="E802" s="8"/>
      <c r="F802" s="8"/>
      <c r="G802" s="23"/>
      <c r="I802" s="22"/>
      <c r="J802" s="22"/>
      <c r="K802" s="8"/>
      <c r="L802" s="8"/>
      <c r="M802" s="8"/>
      <c r="N802" s="8"/>
      <c r="O802" s="8"/>
      <c r="P802" s="8"/>
      <c r="Q802" s="8"/>
    </row>
    <row r="803" spans="1:17" ht="15.75" customHeight="1" x14ac:dyDescent="0.2">
      <c r="A803" s="8"/>
      <c r="B803" s="8"/>
      <c r="C803" s="8"/>
      <c r="D803" s="8"/>
      <c r="E803" s="8"/>
      <c r="F803" s="8"/>
      <c r="G803" s="23"/>
      <c r="I803" s="22"/>
      <c r="J803" s="22"/>
      <c r="K803" s="8"/>
      <c r="L803" s="8"/>
      <c r="M803" s="8"/>
      <c r="N803" s="8"/>
      <c r="O803" s="8"/>
      <c r="P803" s="8"/>
      <c r="Q803" s="8"/>
    </row>
    <row r="804" spans="1:17" ht="15.75" customHeight="1" x14ac:dyDescent="0.2">
      <c r="A804" s="8"/>
      <c r="B804" s="8"/>
      <c r="C804" s="8"/>
      <c r="D804" s="8"/>
      <c r="E804" s="8"/>
      <c r="F804" s="8"/>
      <c r="G804" s="23"/>
      <c r="I804" s="22"/>
      <c r="J804" s="22"/>
      <c r="K804" s="8"/>
      <c r="L804" s="8"/>
      <c r="M804" s="8"/>
      <c r="N804" s="8"/>
      <c r="O804" s="8"/>
      <c r="P804" s="8"/>
      <c r="Q804" s="8"/>
    </row>
    <row r="805" spans="1:17" ht="15.75" customHeight="1" x14ac:dyDescent="0.2">
      <c r="A805" s="8"/>
      <c r="B805" s="8"/>
      <c r="C805" s="8"/>
      <c r="D805" s="8"/>
      <c r="E805" s="8"/>
      <c r="F805" s="8"/>
      <c r="G805" s="23"/>
      <c r="I805" s="22"/>
      <c r="J805" s="22"/>
      <c r="K805" s="8"/>
      <c r="L805" s="8"/>
      <c r="M805" s="8"/>
      <c r="N805" s="8"/>
      <c r="O805" s="8"/>
      <c r="P805" s="8"/>
      <c r="Q805" s="8"/>
    </row>
    <row r="806" spans="1:17" ht="15.75" customHeight="1" x14ac:dyDescent="0.2">
      <c r="A806" s="8"/>
      <c r="B806" s="8"/>
      <c r="C806" s="8"/>
      <c r="D806" s="8"/>
      <c r="E806" s="8"/>
      <c r="F806" s="8"/>
      <c r="G806" s="23"/>
      <c r="I806" s="22"/>
      <c r="J806" s="22"/>
      <c r="K806" s="8"/>
      <c r="L806" s="8"/>
      <c r="M806" s="8"/>
      <c r="N806" s="8"/>
      <c r="O806" s="8"/>
      <c r="P806" s="8"/>
      <c r="Q806" s="8"/>
    </row>
    <row r="807" spans="1:17" ht="15.75" customHeight="1" x14ac:dyDescent="0.2">
      <c r="A807" s="8"/>
      <c r="B807" s="8"/>
      <c r="C807" s="8"/>
      <c r="D807" s="8"/>
      <c r="E807" s="8"/>
      <c r="F807" s="8"/>
      <c r="G807" s="23"/>
      <c r="I807" s="22"/>
      <c r="J807" s="22"/>
      <c r="K807" s="8"/>
      <c r="L807" s="8"/>
      <c r="M807" s="8"/>
      <c r="N807" s="8"/>
      <c r="O807" s="8"/>
      <c r="P807" s="8"/>
      <c r="Q807" s="8"/>
    </row>
    <row r="808" spans="1:17" ht="15.75" customHeight="1" x14ac:dyDescent="0.2">
      <c r="A808" s="8"/>
      <c r="B808" s="8"/>
      <c r="C808" s="8"/>
      <c r="D808" s="8"/>
      <c r="E808" s="8"/>
      <c r="F808" s="8"/>
      <c r="G808" s="23"/>
      <c r="I808" s="22"/>
      <c r="J808" s="22"/>
      <c r="K808" s="8"/>
      <c r="L808" s="8"/>
      <c r="M808" s="8"/>
      <c r="N808" s="8"/>
      <c r="O808" s="8"/>
      <c r="P808" s="8"/>
      <c r="Q808" s="8"/>
    </row>
    <row r="809" spans="1:17" ht="15.75" customHeight="1" x14ac:dyDescent="0.2">
      <c r="A809" s="8"/>
      <c r="B809" s="8"/>
      <c r="C809" s="8"/>
      <c r="D809" s="8"/>
      <c r="E809" s="8"/>
      <c r="F809" s="8"/>
      <c r="G809" s="23"/>
      <c r="I809" s="22"/>
      <c r="J809" s="22"/>
      <c r="K809" s="8"/>
      <c r="L809" s="8"/>
      <c r="M809" s="8"/>
      <c r="N809" s="8"/>
      <c r="O809" s="8"/>
      <c r="P809" s="8"/>
      <c r="Q809" s="8"/>
    </row>
    <row r="810" spans="1:17" ht="15.75" customHeight="1" x14ac:dyDescent="0.2">
      <c r="A810" s="8"/>
      <c r="B810" s="8"/>
      <c r="C810" s="8"/>
      <c r="D810" s="8"/>
      <c r="E810" s="8"/>
      <c r="F810" s="8"/>
      <c r="G810" s="23"/>
      <c r="I810" s="22"/>
      <c r="J810" s="22"/>
      <c r="K810" s="8"/>
      <c r="L810" s="8"/>
      <c r="M810" s="8"/>
      <c r="N810" s="8"/>
      <c r="O810" s="8"/>
      <c r="P810" s="8"/>
      <c r="Q810" s="8"/>
    </row>
    <row r="811" spans="1:17" ht="15.75" customHeight="1" x14ac:dyDescent="0.2">
      <c r="A811" s="8"/>
      <c r="B811" s="8"/>
      <c r="C811" s="8"/>
      <c r="D811" s="8"/>
      <c r="E811" s="8"/>
      <c r="F811" s="8"/>
      <c r="G811" s="23"/>
      <c r="I811" s="22"/>
      <c r="J811" s="22"/>
      <c r="K811" s="8"/>
      <c r="L811" s="8"/>
      <c r="M811" s="8"/>
      <c r="N811" s="8"/>
      <c r="O811" s="8"/>
      <c r="P811" s="8"/>
      <c r="Q811" s="8"/>
    </row>
    <row r="812" spans="1:17" ht="15.75" customHeight="1" x14ac:dyDescent="0.2">
      <c r="A812" s="8"/>
      <c r="B812" s="8"/>
      <c r="C812" s="8"/>
      <c r="D812" s="8"/>
      <c r="E812" s="8"/>
      <c r="F812" s="8"/>
      <c r="G812" s="23"/>
      <c r="I812" s="22"/>
      <c r="J812" s="22"/>
      <c r="K812" s="8"/>
      <c r="L812" s="8"/>
      <c r="M812" s="8"/>
      <c r="N812" s="8"/>
      <c r="O812" s="8"/>
      <c r="P812" s="8"/>
      <c r="Q812" s="8"/>
    </row>
    <row r="813" spans="1:17" ht="15.75" customHeight="1" x14ac:dyDescent="0.2">
      <c r="A813" s="8"/>
      <c r="B813" s="8"/>
      <c r="C813" s="8"/>
      <c r="D813" s="8"/>
      <c r="E813" s="8"/>
      <c r="F813" s="8"/>
      <c r="G813" s="23"/>
      <c r="I813" s="22"/>
      <c r="J813" s="22"/>
      <c r="K813" s="8"/>
      <c r="L813" s="8"/>
      <c r="M813" s="8"/>
      <c r="N813" s="8"/>
      <c r="O813" s="8"/>
      <c r="P813" s="8"/>
      <c r="Q813" s="8"/>
    </row>
    <row r="814" spans="1:17" ht="15.75" customHeight="1" x14ac:dyDescent="0.2">
      <c r="A814" s="8"/>
      <c r="B814" s="8"/>
      <c r="C814" s="8"/>
      <c r="D814" s="8"/>
      <c r="E814" s="8"/>
      <c r="F814" s="8"/>
      <c r="G814" s="23"/>
      <c r="I814" s="22"/>
      <c r="J814" s="22"/>
      <c r="K814" s="8"/>
      <c r="L814" s="8"/>
      <c r="M814" s="8"/>
      <c r="N814" s="8"/>
      <c r="O814" s="8"/>
      <c r="P814" s="8"/>
      <c r="Q814" s="8"/>
    </row>
    <row r="815" spans="1:17" ht="15.75" customHeight="1" x14ac:dyDescent="0.2">
      <c r="A815" s="8"/>
      <c r="B815" s="8"/>
      <c r="C815" s="8"/>
      <c r="D815" s="8"/>
      <c r="E815" s="8"/>
      <c r="F815" s="8"/>
      <c r="G815" s="23"/>
      <c r="I815" s="22"/>
      <c r="J815" s="22"/>
      <c r="K815" s="8"/>
      <c r="L815" s="8"/>
      <c r="M815" s="8"/>
      <c r="N815" s="8"/>
      <c r="O815" s="8"/>
      <c r="P815" s="8"/>
      <c r="Q815" s="8"/>
    </row>
    <row r="816" spans="1:17" ht="15.75" customHeight="1" x14ac:dyDescent="0.2">
      <c r="A816" s="8"/>
      <c r="B816" s="8"/>
      <c r="C816" s="8"/>
      <c r="D816" s="8"/>
      <c r="E816" s="8"/>
      <c r="F816" s="8"/>
      <c r="G816" s="23"/>
      <c r="I816" s="22"/>
      <c r="J816" s="22"/>
      <c r="K816" s="8"/>
      <c r="L816" s="8"/>
      <c r="M816" s="8"/>
      <c r="N816" s="8"/>
      <c r="O816" s="8"/>
      <c r="P816" s="8"/>
      <c r="Q816" s="8"/>
    </row>
    <row r="817" spans="1:17" ht="15.75" customHeight="1" x14ac:dyDescent="0.2">
      <c r="A817" s="8"/>
      <c r="B817" s="8"/>
      <c r="C817" s="8"/>
      <c r="D817" s="8"/>
      <c r="E817" s="8"/>
      <c r="F817" s="8"/>
      <c r="G817" s="23"/>
      <c r="I817" s="22"/>
      <c r="J817" s="22"/>
      <c r="K817" s="8"/>
      <c r="L817" s="8"/>
      <c r="M817" s="8"/>
      <c r="N817" s="8"/>
      <c r="O817" s="8"/>
      <c r="P817" s="8"/>
      <c r="Q817" s="8"/>
    </row>
    <row r="818" spans="1:17" ht="15.75" customHeight="1" x14ac:dyDescent="0.2">
      <c r="A818" s="8"/>
      <c r="B818" s="8"/>
      <c r="C818" s="8"/>
      <c r="D818" s="8"/>
      <c r="E818" s="8"/>
      <c r="F818" s="8"/>
      <c r="G818" s="23"/>
      <c r="I818" s="22"/>
      <c r="J818" s="22"/>
      <c r="K818" s="8"/>
      <c r="L818" s="8"/>
      <c r="M818" s="8"/>
      <c r="N818" s="8"/>
      <c r="O818" s="8"/>
      <c r="P818" s="8"/>
      <c r="Q818" s="8"/>
    </row>
    <row r="819" spans="1:17" ht="15.75" customHeight="1" x14ac:dyDescent="0.2">
      <c r="A819" s="8"/>
      <c r="B819" s="8"/>
      <c r="C819" s="8"/>
      <c r="D819" s="8"/>
      <c r="E819" s="8"/>
      <c r="F819" s="8"/>
      <c r="G819" s="23"/>
      <c r="I819" s="22"/>
      <c r="J819" s="22"/>
      <c r="K819" s="8"/>
      <c r="L819" s="8"/>
      <c r="M819" s="8"/>
      <c r="N819" s="8"/>
      <c r="O819" s="8"/>
      <c r="P819" s="8"/>
      <c r="Q819" s="8"/>
    </row>
    <row r="820" spans="1:17" ht="15.75" customHeight="1" x14ac:dyDescent="0.2">
      <c r="A820" s="8"/>
      <c r="B820" s="8"/>
      <c r="C820" s="8"/>
      <c r="D820" s="8"/>
      <c r="E820" s="8"/>
      <c r="F820" s="8"/>
      <c r="G820" s="23"/>
      <c r="I820" s="22"/>
      <c r="J820" s="22"/>
      <c r="K820" s="8"/>
      <c r="L820" s="8"/>
      <c r="M820" s="8"/>
      <c r="N820" s="8"/>
      <c r="O820" s="8"/>
      <c r="P820" s="8"/>
      <c r="Q820" s="8"/>
    </row>
    <row r="821" spans="1:17" ht="15.75" customHeight="1" x14ac:dyDescent="0.2">
      <c r="A821" s="8"/>
      <c r="B821" s="8"/>
      <c r="C821" s="8"/>
      <c r="D821" s="8"/>
      <c r="E821" s="8"/>
      <c r="F821" s="8"/>
      <c r="G821" s="23"/>
      <c r="I821" s="22"/>
      <c r="J821" s="22"/>
      <c r="K821" s="8"/>
      <c r="L821" s="8"/>
      <c r="M821" s="8"/>
      <c r="N821" s="8"/>
      <c r="O821" s="8"/>
      <c r="P821" s="8"/>
      <c r="Q821" s="8"/>
    </row>
    <row r="822" spans="1:17" ht="15.75" customHeight="1" x14ac:dyDescent="0.2">
      <c r="A822" s="8"/>
      <c r="B822" s="8"/>
      <c r="C822" s="8"/>
      <c r="D822" s="8"/>
      <c r="E822" s="8"/>
      <c r="F822" s="8"/>
      <c r="G822" s="23"/>
      <c r="I822" s="22"/>
      <c r="J822" s="22"/>
      <c r="K822" s="8"/>
      <c r="L822" s="8"/>
      <c r="M822" s="8"/>
      <c r="N822" s="8"/>
      <c r="O822" s="8"/>
      <c r="P822" s="8"/>
      <c r="Q822" s="8"/>
    </row>
    <row r="823" spans="1:17" ht="15.75" customHeight="1" x14ac:dyDescent="0.2">
      <c r="A823" s="8"/>
      <c r="B823" s="8"/>
      <c r="C823" s="8"/>
      <c r="D823" s="8"/>
      <c r="E823" s="8"/>
      <c r="F823" s="8"/>
      <c r="G823" s="23"/>
      <c r="I823" s="22"/>
      <c r="J823" s="22"/>
      <c r="K823" s="8"/>
      <c r="L823" s="8"/>
      <c r="M823" s="8"/>
      <c r="N823" s="8"/>
      <c r="O823" s="8"/>
      <c r="P823" s="8"/>
      <c r="Q823" s="8"/>
    </row>
    <row r="824" spans="1:17" ht="15.75" customHeight="1" x14ac:dyDescent="0.2">
      <c r="A824" s="8"/>
      <c r="B824" s="8"/>
      <c r="C824" s="8"/>
      <c r="D824" s="8"/>
      <c r="E824" s="8"/>
      <c r="F824" s="8"/>
      <c r="G824" s="23"/>
      <c r="I824" s="22"/>
      <c r="J824" s="22"/>
      <c r="K824" s="8"/>
      <c r="L824" s="8"/>
      <c r="M824" s="8"/>
      <c r="N824" s="8"/>
      <c r="O824" s="8"/>
      <c r="P824" s="8"/>
      <c r="Q824" s="8"/>
    </row>
    <row r="825" spans="1:17" ht="15.75" customHeight="1" x14ac:dyDescent="0.2">
      <c r="A825" s="8"/>
      <c r="B825" s="8"/>
      <c r="C825" s="8"/>
      <c r="D825" s="8"/>
      <c r="E825" s="8"/>
      <c r="F825" s="8"/>
      <c r="G825" s="23"/>
      <c r="I825" s="22"/>
      <c r="J825" s="22"/>
      <c r="K825" s="8"/>
      <c r="L825" s="8"/>
      <c r="M825" s="8"/>
      <c r="N825" s="8"/>
      <c r="O825" s="8"/>
      <c r="P825" s="8"/>
      <c r="Q825" s="8"/>
    </row>
    <row r="826" spans="1:17" ht="15.75" customHeight="1" x14ac:dyDescent="0.2">
      <c r="A826" s="8"/>
      <c r="B826" s="8"/>
      <c r="C826" s="8"/>
      <c r="D826" s="8"/>
      <c r="E826" s="8"/>
      <c r="F826" s="8"/>
      <c r="G826" s="23"/>
      <c r="I826" s="22"/>
      <c r="J826" s="22"/>
      <c r="K826" s="8"/>
      <c r="L826" s="8"/>
      <c r="M826" s="8"/>
      <c r="N826" s="8"/>
      <c r="O826" s="8"/>
      <c r="P826" s="8"/>
      <c r="Q826" s="8"/>
    </row>
    <row r="827" spans="1:17" ht="15.75" customHeight="1" x14ac:dyDescent="0.2">
      <c r="A827" s="8"/>
      <c r="B827" s="8"/>
      <c r="C827" s="8"/>
      <c r="D827" s="8"/>
      <c r="E827" s="8"/>
      <c r="F827" s="8"/>
      <c r="G827" s="23"/>
      <c r="I827" s="22"/>
      <c r="J827" s="22"/>
      <c r="K827" s="8"/>
      <c r="L827" s="8"/>
      <c r="M827" s="8"/>
      <c r="N827" s="8"/>
      <c r="O827" s="8"/>
      <c r="P827" s="8"/>
      <c r="Q827" s="8"/>
    </row>
    <row r="828" spans="1:17" ht="15.75" customHeight="1" x14ac:dyDescent="0.2">
      <c r="A828" s="8"/>
      <c r="B828" s="8"/>
      <c r="C828" s="8"/>
      <c r="D828" s="8"/>
      <c r="E828" s="8"/>
      <c r="F828" s="8"/>
      <c r="G828" s="23"/>
      <c r="I828" s="22"/>
      <c r="J828" s="22"/>
      <c r="K828" s="8"/>
      <c r="L828" s="8"/>
      <c r="M828" s="8"/>
      <c r="N828" s="8"/>
      <c r="O828" s="8"/>
      <c r="P828" s="8"/>
      <c r="Q828" s="8"/>
    </row>
    <row r="829" spans="1:17" ht="15.75" customHeight="1" x14ac:dyDescent="0.2">
      <c r="A829" s="8"/>
      <c r="B829" s="8"/>
      <c r="C829" s="8"/>
      <c r="D829" s="8"/>
      <c r="E829" s="8"/>
      <c r="F829" s="8"/>
      <c r="G829" s="23"/>
      <c r="I829" s="22"/>
      <c r="J829" s="22"/>
      <c r="K829" s="8"/>
      <c r="L829" s="8"/>
      <c r="M829" s="8"/>
      <c r="N829" s="8"/>
      <c r="O829" s="8"/>
      <c r="P829" s="8"/>
      <c r="Q829" s="8"/>
    </row>
    <row r="830" spans="1:17" ht="15.75" customHeight="1" x14ac:dyDescent="0.2">
      <c r="A830" s="8"/>
      <c r="B830" s="8"/>
      <c r="C830" s="8"/>
      <c r="D830" s="8"/>
      <c r="E830" s="8"/>
      <c r="F830" s="8"/>
      <c r="G830" s="23"/>
      <c r="I830" s="22"/>
      <c r="J830" s="22"/>
      <c r="K830" s="8"/>
      <c r="L830" s="8"/>
      <c r="M830" s="8"/>
      <c r="N830" s="8"/>
      <c r="O830" s="8"/>
      <c r="P830" s="8"/>
      <c r="Q830" s="8"/>
    </row>
    <row r="831" spans="1:17" ht="15.75" customHeight="1" x14ac:dyDescent="0.2">
      <c r="A831" s="8"/>
      <c r="B831" s="8"/>
      <c r="C831" s="8"/>
      <c r="D831" s="8"/>
      <c r="E831" s="8"/>
      <c r="F831" s="8"/>
      <c r="G831" s="23"/>
      <c r="I831" s="22"/>
      <c r="J831" s="22"/>
      <c r="K831" s="8"/>
      <c r="L831" s="8"/>
      <c r="M831" s="8"/>
      <c r="N831" s="8"/>
      <c r="O831" s="8"/>
      <c r="P831" s="8"/>
      <c r="Q831" s="8"/>
    </row>
    <row r="832" spans="1:17" ht="15.75" customHeight="1" x14ac:dyDescent="0.2">
      <c r="A832" s="8"/>
      <c r="B832" s="8"/>
      <c r="C832" s="8"/>
      <c r="D832" s="8"/>
      <c r="E832" s="8"/>
      <c r="F832" s="8"/>
      <c r="G832" s="23"/>
      <c r="I832" s="22"/>
      <c r="J832" s="22"/>
      <c r="K832" s="8"/>
      <c r="L832" s="8"/>
      <c r="M832" s="8"/>
      <c r="N832" s="8"/>
      <c r="O832" s="8"/>
      <c r="P832" s="8"/>
      <c r="Q832" s="8"/>
    </row>
    <row r="833" spans="1:17" ht="15.75" customHeight="1" x14ac:dyDescent="0.2">
      <c r="A833" s="8"/>
      <c r="B833" s="8"/>
      <c r="C833" s="8"/>
      <c r="D833" s="8"/>
      <c r="E833" s="8"/>
      <c r="F833" s="8"/>
      <c r="G833" s="23"/>
      <c r="I833" s="22"/>
      <c r="J833" s="22"/>
      <c r="K833" s="8"/>
      <c r="L833" s="8"/>
      <c r="M833" s="8"/>
      <c r="N833" s="8"/>
      <c r="O833" s="8"/>
      <c r="P833" s="8"/>
      <c r="Q833" s="8"/>
    </row>
    <row r="834" spans="1:17" ht="15.75" customHeight="1" x14ac:dyDescent="0.2">
      <c r="A834" s="8"/>
      <c r="B834" s="8"/>
      <c r="C834" s="8"/>
      <c r="D834" s="8"/>
      <c r="E834" s="8"/>
      <c r="F834" s="8"/>
      <c r="G834" s="23"/>
      <c r="I834" s="22"/>
      <c r="J834" s="22"/>
      <c r="K834" s="8"/>
      <c r="L834" s="8"/>
      <c r="M834" s="8"/>
      <c r="N834" s="8"/>
      <c r="O834" s="8"/>
      <c r="P834" s="8"/>
      <c r="Q834" s="8"/>
    </row>
    <row r="835" spans="1:17" ht="15.75" customHeight="1" x14ac:dyDescent="0.2">
      <c r="A835" s="8"/>
      <c r="B835" s="8"/>
      <c r="C835" s="8"/>
      <c r="D835" s="8"/>
      <c r="E835" s="8"/>
      <c r="F835" s="8"/>
      <c r="G835" s="23"/>
      <c r="I835" s="22"/>
      <c r="J835" s="22"/>
      <c r="K835" s="8"/>
      <c r="L835" s="8"/>
      <c r="M835" s="8"/>
      <c r="N835" s="8"/>
      <c r="O835" s="8"/>
      <c r="P835" s="8"/>
      <c r="Q835" s="8"/>
    </row>
    <row r="836" spans="1:17" ht="15.75" customHeight="1" x14ac:dyDescent="0.2">
      <c r="A836" s="8"/>
      <c r="B836" s="8"/>
      <c r="C836" s="8"/>
      <c r="D836" s="8"/>
      <c r="E836" s="8"/>
      <c r="F836" s="8"/>
      <c r="G836" s="23"/>
      <c r="I836" s="22"/>
      <c r="J836" s="22"/>
      <c r="K836" s="8"/>
      <c r="L836" s="8"/>
      <c r="M836" s="8"/>
      <c r="N836" s="8"/>
      <c r="O836" s="8"/>
      <c r="P836" s="8"/>
      <c r="Q836" s="8"/>
    </row>
    <row r="837" spans="1:17" ht="15.75" customHeight="1" x14ac:dyDescent="0.2">
      <c r="A837" s="8"/>
      <c r="B837" s="8"/>
      <c r="C837" s="8"/>
      <c r="D837" s="8"/>
      <c r="E837" s="8"/>
      <c r="F837" s="8"/>
      <c r="G837" s="23"/>
      <c r="I837" s="22"/>
      <c r="J837" s="22"/>
      <c r="K837" s="8"/>
      <c r="L837" s="8"/>
      <c r="M837" s="8"/>
      <c r="N837" s="8"/>
      <c r="O837" s="8"/>
      <c r="P837" s="8"/>
      <c r="Q837" s="8"/>
    </row>
    <row r="838" spans="1:17" ht="15.75" customHeight="1" x14ac:dyDescent="0.2">
      <c r="A838" s="8"/>
      <c r="B838" s="8"/>
      <c r="C838" s="8"/>
      <c r="D838" s="8"/>
      <c r="E838" s="8"/>
      <c r="F838" s="8"/>
      <c r="G838" s="23"/>
      <c r="I838" s="22"/>
      <c r="J838" s="22"/>
      <c r="K838" s="8"/>
      <c r="L838" s="8"/>
      <c r="M838" s="8"/>
      <c r="N838" s="8"/>
      <c r="O838" s="8"/>
      <c r="P838" s="8"/>
      <c r="Q838" s="8"/>
    </row>
    <row r="839" spans="1:17" ht="15.75" customHeight="1" x14ac:dyDescent="0.2">
      <c r="A839" s="8"/>
      <c r="B839" s="8"/>
      <c r="C839" s="8"/>
      <c r="D839" s="8"/>
      <c r="E839" s="8"/>
      <c r="F839" s="8"/>
      <c r="G839" s="23"/>
      <c r="I839" s="22"/>
      <c r="J839" s="22"/>
      <c r="K839" s="8"/>
      <c r="L839" s="8"/>
      <c r="M839" s="8"/>
      <c r="N839" s="8"/>
      <c r="O839" s="8"/>
      <c r="P839" s="8"/>
      <c r="Q839" s="8"/>
    </row>
    <row r="840" spans="1:17" ht="15.75" customHeight="1" x14ac:dyDescent="0.2">
      <c r="A840" s="8"/>
      <c r="B840" s="8"/>
      <c r="C840" s="8"/>
      <c r="D840" s="8"/>
      <c r="E840" s="8"/>
      <c r="F840" s="8"/>
      <c r="G840" s="23"/>
      <c r="I840" s="22"/>
      <c r="J840" s="22"/>
      <c r="K840" s="8"/>
      <c r="L840" s="8"/>
      <c r="M840" s="8"/>
      <c r="N840" s="8"/>
      <c r="O840" s="8"/>
      <c r="P840" s="8"/>
      <c r="Q840" s="8"/>
    </row>
    <row r="841" spans="1:17" ht="15.75" customHeight="1" x14ac:dyDescent="0.2">
      <c r="A841" s="8"/>
      <c r="B841" s="8"/>
      <c r="C841" s="8"/>
      <c r="D841" s="8"/>
      <c r="E841" s="8"/>
      <c r="F841" s="8"/>
      <c r="G841" s="23"/>
      <c r="I841" s="22"/>
      <c r="J841" s="22"/>
      <c r="K841" s="8"/>
      <c r="L841" s="8"/>
      <c r="M841" s="8"/>
      <c r="N841" s="8"/>
      <c r="O841" s="8"/>
      <c r="P841" s="8"/>
      <c r="Q841" s="8"/>
    </row>
    <row r="842" spans="1:17" ht="15.75" customHeight="1" x14ac:dyDescent="0.2">
      <c r="A842" s="8"/>
      <c r="B842" s="8"/>
      <c r="C842" s="8"/>
      <c r="D842" s="8"/>
      <c r="E842" s="8"/>
      <c r="F842" s="8"/>
      <c r="G842" s="23"/>
      <c r="I842" s="22"/>
      <c r="J842" s="22"/>
      <c r="K842" s="8"/>
      <c r="L842" s="8"/>
      <c r="M842" s="8"/>
      <c r="N842" s="8"/>
      <c r="O842" s="8"/>
      <c r="P842" s="8"/>
      <c r="Q842" s="8"/>
    </row>
    <row r="843" spans="1:17" ht="15.75" customHeight="1" x14ac:dyDescent="0.2">
      <c r="A843" s="8"/>
      <c r="B843" s="8"/>
      <c r="C843" s="8"/>
      <c r="D843" s="8"/>
      <c r="E843" s="8"/>
      <c r="F843" s="8"/>
      <c r="G843" s="23"/>
      <c r="I843" s="22"/>
      <c r="J843" s="22"/>
      <c r="K843" s="8"/>
      <c r="L843" s="8"/>
      <c r="M843" s="8"/>
      <c r="N843" s="8"/>
      <c r="O843" s="8"/>
      <c r="P843" s="8"/>
      <c r="Q843" s="8"/>
    </row>
    <row r="844" spans="1:17" ht="15.75" customHeight="1" x14ac:dyDescent="0.2">
      <c r="A844" s="8"/>
      <c r="B844" s="8"/>
      <c r="C844" s="8"/>
      <c r="D844" s="8"/>
      <c r="E844" s="8"/>
      <c r="F844" s="8"/>
      <c r="G844" s="23"/>
      <c r="I844" s="22"/>
      <c r="J844" s="22"/>
      <c r="K844" s="8"/>
      <c r="L844" s="8"/>
      <c r="M844" s="8"/>
      <c r="N844" s="8"/>
      <c r="O844" s="8"/>
      <c r="P844" s="8"/>
      <c r="Q844" s="8"/>
    </row>
    <row r="845" spans="1:17" ht="15.75" customHeight="1" x14ac:dyDescent="0.2">
      <c r="A845" s="8"/>
      <c r="B845" s="8"/>
      <c r="C845" s="8"/>
      <c r="D845" s="8"/>
      <c r="E845" s="8"/>
      <c r="F845" s="8"/>
      <c r="G845" s="23"/>
      <c r="I845" s="22"/>
      <c r="J845" s="22"/>
      <c r="K845" s="8"/>
      <c r="L845" s="8"/>
      <c r="M845" s="8"/>
      <c r="N845" s="8"/>
      <c r="O845" s="8"/>
      <c r="P845" s="8"/>
      <c r="Q845" s="8"/>
    </row>
    <row r="846" spans="1:17" ht="15.75" customHeight="1" x14ac:dyDescent="0.2">
      <c r="A846" s="8"/>
      <c r="B846" s="8"/>
      <c r="C846" s="8"/>
      <c r="D846" s="8"/>
      <c r="E846" s="8"/>
      <c r="F846" s="8"/>
      <c r="G846" s="23"/>
      <c r="I846" s="22"/>
      <c r="J846" s="22"/>
      <c r="K846" s="8"/>
      <c r="L846" s="8"/>
      <c r="M846" s="8"/>
      <c r="N846" s="8"/>
      <c r="O846" s="8"/>
      <c r="P846" s="8"/>
      <c r="Q846" s="8"/>
    </row>
    <row r="847" spans="1:17" ht="15.75" customHeight="1" x14ac:dyDescent="0.2">
      <c r="A847" s="8"/>
      <c r="B847" s="8"/>
      <c r="C847" s="8"/>
      <c r="D847" s="8"/>
      <c r="E847" s="8"/>
      <c r="F847" s="8"/>
      <c r="G847" s="23"/>
      <c r="I847" s="22"/>
      <c r="J847" s="22"/>
      <c r="K847" s="8"/>
      <c r="L847" s="8"/>
      <c r="M847" s="8"/>
      <c r="N847" s="8"/>
      <c r="O847" s="8"/>
      <c r="P847" s="8"/>
      <c r="Q847" s="8"/>
    </row>
    <row r="848" spans="1:17" ht="15.75" customHeight="1" x14ac:dyDescent="0.2">
      <c r="A848" s="8"/>
      <c r="B848" s="8"/>
      <c r="C848" s="8"/>
      <c r="D848" s="8"/>
      <c r="E848" s="8"/>
      <c r="F848" s="8"/>
      <c r="G848" s="23"/>
      <c r="I848" s="22"/>
      <c r="J848" s="22"/>
      <c r="K848" s="8"/>
      <c r="L848" s="8"/>
      <c r="M848" s="8"/>
      <c r="N848" s="8"/>
      <c r="O848" s="8"/>
      <c r="P848" s="8"/>
      <c r="Q848" s="8"/>
    </row>
    <row r="849" spans="1:17" ht="15.75" customHeight="1" x14ac:dyDescent="0.2">
      <c r="A849" s="8"/>
      <c r="B849" s="8"/>
      <c r="C849" s="8"/>
      <c r="D849" s="8"/>
      <c r="E849" s="8"/>
      <c r="F849" s="8"/>
      <c r="G849" s="23"/>
      <c r="I849" s="22"/>
      <c r="J849" s="22"/>
      <c r="K849" s="8"/>
      <c r="L849" s="8"/>
      <c r="M849" s="8"/>
      <c r="N849" s="8"/>
      <c r="O849" s="8"/>
      <c r="P849" s="8"/>
      <c r="Q849" s="8"/>
    </row>
    <row r="850" spans="1:17" ht="15.75" customHeight="1" x14ac:dyDescent="0.2">
      <c r="A850" s="8"/>
      <c r="B850" s="8"/>
      <c r="C850" s="8"/>
      <c r="D850" s="8"/>
      <c r="E850" s="8"/>
      <c r="F850" s="8"/>
      <c r="G850" s="23"/>
      <c r="I850" s="22"/>
      <c r="J850" s="22"/>
      <c r="K850" s="8"/>
      <c r="L850" s="8"/>
      <c r="M850" s="8"/>
      <c r="N850" s="8"/>
      <c r="O850" s="8"/>
      <c r="P850" s="8"/>
      <c r="Q850" s="8"/>
    </row>
    <row r="851" spans="1:17" ht="15.75" customHeight="1" x14ac:dyDescent="0.2">
      <c r="A851" s="8"/>
      <c r="B851" s="8"/>
      <c r="C851" s="8"/>
      <c r="D851" s="8"/>
      <c r="E851" s="8"/>
      <c r="F851" s="8"/>
      <c r="G851" s="23"/>
      <c r="I851" s="22"/>
      <c r="J851" s="22"/>
      <c r="K851" s="8"/>
      <c r="L851" s="8"/>
      <c r="M851" s="8"/>
      <c r="N851" s="8"/>
      <c r="O851" s="8"/>
      <c r="P851" s="8"/>
      <c r="Q851" s="8"/>
    </row>
    <row r="852" spans="1:17" ht="15.75" customHeight="1" x14ac:dyDescent="0.2">
      <c r="A852" s="8"/>
      <c r="B852" s="8"/>
      <c r="C852" s="8"/>
      <c r="D852" s="8"/>
      <c r="E852" s="8"/>
      <c r="F852" s="8"/>
      <c r="G852" s="23"/>
      <c r="I852" s="22"/>
      <c r="J852" s="22"/>
      <c r="K852" s="8"/>
      <c r="L852" s="8"/>
      <c r="M852" s="8"/>
      <c r="N852" s="8"/>
      <c r="O852" s="8"/>
      <c r="P852" s="8"/>
      <c r="Q852" s="8"/>
    </row>
    <row r="853" spans="1:17" ht="15.75" customHeight="1" x14ac:dyDescent="0.2">
      <c r="A853" s="8"/>
      <c r="B853" s="8"/>
      <c r="C853" s="8"/>
      <c r="D853" s="8"/>
      <c r="E853" s="8"/>
      <c r="F853" s="8"/>
      <c r="G853" s="23"/>
      <c r="I853" s="22"/>
      <c r="J853" s="22"/>
      <c r="K853" s="8"/>
      <c r="L853" s="8"/>
      <c r="M853" s="8"/>
      <c r="N853" s="8"/>
      <c r="O853" s="8"/>
      <c r="P853" s="8"/>
      <c r="Q853" s="8"/>
    </row>
    <row r="854" spans="1:17" ht="15.75" customHeight="1" x14ac:dyDescent="0.2">
      <c r="A854" s="8"/>
      <c r="B854" s="8"/>
      <c r="C854" s="8"/>
      <c r="D854" s="8"/>
      <c r="E854" s="8"/>
      <c r="F854" s="8"/>
      <c r="G854" s="23"/>
      <c r="I854" s="22"/>
      <c r="J854" s="22"/>
      <c r="K854" s="8"/>
      <c r="L854" s="8"/>
      <c r="M854" s="8"/>
      <c r="N854" s="8"/>
      <c r="O854" s="8"/>
      <c r="P854" s="8"/>
      <c r="Q854" s="8"/>
    </row>
    <row r="855" spans="1:17" ht="15.75" customHeight="1" x14ac:dyDescent="0.2">
      <c r="A855" s="8"/>
      <c r="B855" s="8"/>
      <c r="C855" s="8"/>
      <c r="D855" s="8"/>
      <c r="E855" s="8"/>
      <c r="F855" s="8"/>
      <c r="G855" s="23"/>
      <c r="I855" s="22"/>
      <c r="J855" s="22"/>
      <c r="K855" s="8"/>
      <c r="L855" s="8"/>
      <c r="M855" s="8"/>
      <c r="N855" s="8"/>
      <c r="O855" s="8"/>
      <c r="P855" s="8"/>
      <c r="Q855" s="8"/>
    </row>
    <row r="856" spans="1:17" ht="15.75" customHeight="1" x14ac:dyDescent="0.2">
      <c r="A856" s="8"/>
      <c r="B856" s="8"/>
      <c r="C856" s="8"/>
      <c r="D856" s="8"/>
      <c r="E856" s="8"/>
      <c r="F856" s="8"/>
      <c r="G856" s="23"/>
      <c r="I856" s="22"/>
      <c r="J856" s="22"/>
      <c r="K856" s="8"/>
      <c r="L856" s="8"/>
      <c r="M856" s="8"/>
      <c r="N856" s="8"/>
      <c r="O856" s="8"/>
      <c r="P856" s="8"/>
      <c r="Q856" s="8"/>
    </row>
    <row r="857" spans="1:17" ht="15.75" customHeight="1" x14ac:dyDescent="0.2">
      <c r="A857" s="8"/>
      <c r="B857" s="8"/>
      <c r="C857" s="8"/>
      <c r="D857" s="8"/>
      <c r="E857" s="8"/>
      <c r="F857" s="8"/>
      <c r="G857" s="23"/>
      <c r="I857" s="22"/>
      <c r="J857" s="22"/>
      <c r="K857" s="8"/>
      <c r="L857" s="8"/>
      <c r="M857" s="8"/>
      <c r="N857" s="8"/>
      <c r="O857" s="8"/>
      <c r="P857" s="8"/>
      <c r="Q857" s="8"/>
    </row>
    <row r="858" spans="1:17" ht="15.75" customHeight="1" x14ac:dyDescent="0.2">
      <c r="A858" s="8"/>
      <c r="B858" s="8"/>
      <c r="C858" s="8"/>
      <c r="D858" s="8"/>
      <c r="E858" s="8"/>
      <c r="F858" s="8"/>
      <c r="G858" s="23"/>
      <c r="I858" s="22"/>
      <c r="J858" s="22"/>
      <c r="K858" s="8"/>
      <c r="L858" s="8"/>
      <c r="M858" s="8"/>
      <c r="N858" s="8"/>
      <c r="O858" s="8"/>
      <c r="P858" s="8"/>
      <c r="Q858" s="8"/>
    </row>
    <row r="859" spans="1:17" ht="15.75" customHeight="1" x14ac:dyDescent="0.2">
      <c r="A859" s="8"/>
      <c r="B859" s="8"/>
      <c r="C859" s="8"/>
      <c r="D859" s="8"/>
      <c r="E859" s="8"/>
      <c r="F859" s="8"/>
      <c r="G859" s="23"/>
      <c r="I859" s="22"/>
      <c r="J859" s="22"/>
      <c r="K859" s="8"/>
      <c r="L859" s="8"/>
      <c r="M859" s="8"/>
      <c r="N859" s="8"/>
      <c r="O859" s="8"/>
      <c r="P859" s="8"/>
      <c r="Q859" s="8"/>
    </row>
    <row r="860" spans="1:17" ht="15.75" customHeight="1" x14ac:dyDescent="0.2">
      <c r="A860" s="8"/>
      <c r="B860" s="8"/>
      <c r="C860" s="8"/>
      <c r="D860" s="8"/>
      <c r="E860" s="8"/>
      <c r="F860" s="8"/>
      <c r="G860" s="23"/>
      <c r="I860" s="22"/>
      <c r="J860" s="22"/>
      <c r="K860" s="8"/>
      <c r="L860" s="8"/>
      <c r="M860" s="8"/>
      <c r="N860" s="8"/>
      <c r="O860" s="8"/>
      <c r="P860" s="8"/>
      <c r="Q860" s="8"/>
    </row>
    <row r="861" spans="1:17" ht="15.75" customHeight="1" x14ac:dyDescent="0.2">
      <c r="A861" s="8"/>
      <c r="B861" s="8"/>
      <c r="C861" s="8"/>
      <c r="D861" s="8"/>
      <c r="E861" s="8"/>
      <c r="F861" s="8"/>
      <c r="G861" s="23"/>
      <c r="I861" s="22"/>
      <c r="J861" s="22"/>
      <c r="K861" s="8"/>
      <c r="L861" s="8"/>
      <c r="M861" s="8"/>
      <c r="N861" s="8"/>
      <c r="O861" s="8"/>
      <c r="P861" s="8"/>
      <c r="Q861" s="8"/>
    </row>
    <row r="862" spans="1:17" ht="15.75" customHeight="1" x14ac:dyDescent="0.2">
      <c r="A862" s="8"/>
      <c r="B862" s="8"/>
      <c r="C862" s="8"/>
      <c r="D862" s="8"/>
      <c r="E862" s="8"/>
      <c r="F862" s="8"/>
      <c r="G862" s="23"/>
      <c r="I862" s="22"/>
      <c r="J862" s="22"/>
      <c r="K862" s="8"/>
      <c r="L862" s="8"/>
      <c r="M862" s="8"/>
      <c r="N862" s="8"/>
      <c r="O862" s="8"/>
      <c r="P862" s="8"/>
      <c r="Q862" s="8"/>
    </row>
    <row r="863" spans="1:17" ht="15.75" customHeight="1" x14ac:dyDescent="0.2">
      <c r="A863" s="8"/>
      <c r="B863" s="8"/>
      <c r="C863" s="8"/>
      <c r="D863" s="8"/>
      <c r="E863" s="8"/>
      <c r="F863" s="8"/>
      <c r="G863" s="23"/>
      <c r="I863" s="22"/>
      <c r="J863" s="22"/>
      <c r="K863" s="8"/>
      <c r="L863" s="8"/>
      <c r="M863" s="8"/>
      <c r="N863" s="8"/>
      <c r="O863" s="8"/>
      <c r="P863" s="8"/>
      <c r="Q863" s="8"/>
    </row>
    <row r="864" spans="1:17" ht="15.75" customHeight="1" x14ac:dyDescent="0.2">
      <c r="A864" s="8"/>
      <c r="B864" s="8"/>
      <c r="C864" s="8"/>
      <c r="D864" s="8"/>
      <c r="E864" s="8"/>
      <c r="F864" s="8"/>
      <c r="G864" s="23"/>
      <c r="I864" s="22"/>
      <c r="J864" s="22"/>
      <c r="K864" s="8"/>
      <c r="L864" s="8"/>
      <c r="M864" s="8"/>
      <c r="N864" s="8"/>
      <c r="O864" s="8"/>
      <c r="P864" s="8"/>
      <c r="Q864" s="8"/>
    </row>
    <row r="865" spans="1:17" ht="15.75" customHeight="1" x14ac:dyDescent="0.2">
      <c r="A865" s="8"/>
      <c r="B865" s="8"/>
      <c r="C865" s="8"/>
      <c r="D865" s="8"/>
      <c r="E865" s="8"/>
      <c r="F865" s="8"/>
      <c r="G865" s="23"/>
      <c r="I865" s="22"/>
      <c r="J865" s="22"/>
      <c r="K865" s="8"/>
      <c r="L865" s="8"/>
      <c r="M865" s="8"/>
      <c r="N865" s="8"/>
      <c r="O865" s="8"/>
      <c r="P865" s="8"/>
      <c r="Q865" s="8"/>
    </row>
    <row r="866" spans="1:17" ht="15.75" customHeight="1" x14ac:dyDescent="0.2">
      <c r="A866" s="8"/>
      <c r="B866" s="8"/>
      <c r="C866" s="8"/>
      <c r="D866" s="8"/>
      <c r="E866" s="8"/>
      <c r="F866" s="8"/>
      <c r="G866" s="23"/>
      <c r="I866" s="22"/>
      <c r="J866" s="22"/>
      <c r="K866" s="8"/>
      <c r="L866" s="8"/>
      <c r="M866" s="8"/>
      <c r="N866" s="8"/>
      <c r="O866" s="8"/>
      <c r="P866" s="8"/>
      <c r="Q866" s="8"/>
    </row>
    <row r="867" spans="1:17" ht="15.75" customHeight="1" x14ac:dyDescent="0.2">
      <c r="A867" s="8"/>
      <c r="B867" s="8"/>
      <c r="C867" s="8"/>
      <c r="D867" s="8"/>
      <c r="E867" s="8"/>
      <c r="F867" s="8"/>
      <c r="G867" s="23"/>
      <c r="I867" s="22"/>
      <c r="J867" s="22"/>
      <c r="K867" s="8"/>
      <c r="L867" s="8"/>
      <c r="M867" s="8"/>
      <c r="N867" s="8"/>
      <c r="O867" s="8"/>
      <c r="P867" s="8"/>
      <c r="Q867" s="8"/>
    </row>
    <row r="868" spans="1:17" ht="15.75" customHeight="1" x14ac:dyDescent="0.2">
      <c r="A868" s="8"/>
      <c r="B868" s="8"/>
      <c r="C868" s="8"/>
      <c r="D868" s="8"/>
      <c r="E868" s="8"/>
      <c r="F868" s="8"/>
      <c r="G868" s="23"/>
      <c r="I868" s="22"/>
      <c r="J868" s="22"/>
      <c r="K868" s="8"/>
      <c r="L868" s="8"/>
      <c r="M868" s="8"/>
      <c r="N868" s="8"/>
      <c r="O868" s="8"/>
      <c r="P868" s="8"/>
      <c r="Q868" s="8"/>
    </row>
    <row r="869" spans="1:17" ht="15.75" customHeight="1" x14ac:dyDescent="0.2">
      <c r="A869" s="8"/>
      <c r="B869" s="8"/>
      <c r="C869" s="8"/>
      <c r="D869" s="8"/>
      <c r="E869" s="8"/>
      <c r="F869" s="8"/>
      <c r="G869" s="23"/>
      <c r="I869" s="22"/>
      <c r="J869" s="22"/>
      <c r="K869" s="8"/>
      <c r="L869" s="8"/>
      <c r="M869" s="8"/>
      <c r="N869" s="8"/>
      <c r="O869" s="8"/>
      <c r="P869" s="8"/>
      <c r="Q869" s="8"/>
    </row>
    <row r="870" spans="1:17" ht="15.75" customHeight="1" x14ac:dyDescent="0.2">
      <c r="A870" s="8"/>
      <c r="B870" s="8"/>
      <c r="C870" s="8"/>
      <c r="D870" s="8"/>
      <c r="E870" s="8"/>
      <c r="F870" s="8"/>
      <c r="G870" s="23"/>
      <c r="I870" s="22"/>
      <c r="J870" s="22"/>
      <c r="K870" s="8"/>
      <c r="L870" s="8"/>
      <c r="M870" s="8"/>
      <c r="N870" s="8"/>
      <c r="O870" s="8"/>
      <c r="P870" s="8"/>
      <c r="Q870" s="8"/>
    </row>
    <row r="871" spans="1:17" ht="15.75" customHeight="1" x14ac:dyDescent="0.2">
      <c r="A871" s="8"/>
      <c r="B871" s="8"/>
      <c r="C871" s="8"/>
      <c r="D871" s="8"/>
      <c r="E871" s="8"/>
      <c r="F871" s="8"/>
      <c r="G871" s="23"/>
      <c r="I871" s="22"/>
      <c r="J871" s="22"/>
      <c r="K871" s="8"/>
      <c r="L871" s="8"/>
      <c r="M871" s="8"/>
      <c r="N871" s="8"/>
      <c r="O871" s="8"/>
      <c r="P871" s="8"/>
      <c r="Q871" s="8"/>
    </row>
    <row r="872" spans="1:17" ht="15.75" customHeight="1" x14ac:dyDescent="0.2">
      <c r="A872" s="8"/>
      <c r="B872" s="8"/>
      <c r="C872" s="8"/>
      <c r="D872" s="8"/>
      <c r="E872" s="8"/>
      <c r="F872" s="8"/>
      <c r="G872" s="23"/>
      <c r="I872" s="22"/>
      <c r="J872" s="22"/>
      <c r="K872" s="8"/>
      <c r="L872" s="8"/>
      <c r="M872" s="8"/>
      <c r="N872" s="8"/>
      <c r="O872" s="8"/>
      <c r="P872" s="8"/>
      <c r="Q872" s="8"/>
    </row>
    <row r="873" spans="1:17" ht="15.75" customHeight="1" x14ac:dyDescent="0.2">
      <c r="A873" s="8"/>
      <c r="B873" s="8"/>
      <c r="C873" s="8"/>
      <c r="D873" s="8"/>
      <c r="E873" s="8"/>
      <c r="F873" s="8"/>
      <c r="G873" s="23"/>
      <c r="I873" s="22"/>
      <c r="J873" s="22"/>
      <c r="K873" s="8"/>
      <c r="L873" s="8"/>
      <c r="M873" s="8"/>
      <c r="N873" s="8"/>
      <c r="O873" s="8"/>
      <c r="P873" s="8"/>
      <c r="Q873" s="8"/>
    </row>
    <row r="874" spans="1:17" ht="15.75" customHeight="1" x14ac:dyDescent="0.2">
      <c r="A874" s="8"/>
      <c r="B874" s="8"/>
      <c r="C874" s="8"/>
      <c r="D874" s="8"/>
      <c r="E874" s="8"/>
      <c r="F874" s="8"/>
      <c r="G874" s="23"/>
      <c r="I874" s="22"/>
      <c r="J874" s="22"/>
      <c r="K874" s="8"/>
      <c r="L874" s="8"/>
      <c r="M874" s="8"/>
      <c r="N874" s="8"/>
      <c r="O874" s="8"/>
      <c r="P874" s="8"/>
      <c r="Q874" s="8"/>
    </row>
    <row r="875" spans="1:17" ht="15.75" customHeight="1" x14ac:dyDescent="0.2">
      <c r="A875" s="8"/>
      <c r="B875" s="8"/>
      <c r="C875" s="8"/>
      <c r="D875" s="8"/>
      <c r="E875" s="8"/>
      <c r="F875" s="8"/>
      <c r="G875" s="23"/>
      <c r="I875" s="22"/>
      <c r="J875" s="22"/>
      <c r="K875" s="8"/>
      <c r="L875" s="8"/>
      <c r="M875" s="8"/>
      <c r="N875" s="8"/>
      <c r="O875" s="8"/>
      <c r="P875" s="8"/>
      <c r="Q875" s="8"/>
    </row>
    <row r="876" spans="1:17" ht="15.75" customHeight="1" x14ac:dyDescent="0.2">
      <c r="A876" s="8"/>
      <c r="B876" s="8"/>
      <c r="C876" s="8"/>
      <c r="D876" s="8"/>
      <c r="E876" s="8"/>
      <c r="F876" s="8"/>
      <c r="G876" s="23"/>
      <c r="I876" s="22"/>
      <c r="J876" s="22"/>
      <c r="K876" s="8"/>
      <c r="L876" s="8"/>
      <c r="M876" s="8"/>
      <c r="N876" s="8"/>
      <c r="O876" s="8"/>
      <c r="P876" s="8"/>
      <c r="Q876" s="8"/>
    </row>
    <row r="877" spans="1:17" ht="15.75" customHeight="1" x14ac:dyDescent="0.2">
      <c r="A877" s="8"/>
      <c r="B877" s="8"/>
      <c r="C877" s="8"/>
      <c r="D877" s="8"/>
      <c r="E877" s="8"/>
      <c r="F877" s="8"/>
      <c r="G877" s="23"/>
      <c r="I877" s="22"/>
      <c r="J877" s="22"/>
      <c r="K877" s="8"/>
      <c r="L877" s="8"/>
      <c r="M877" s="8"/>
      <c r="N877" s="8"/>
      <c r="O877" s="8"/>
      <c r="P877" s="8"/>
      <c r="Q877" s="8"/>
    </row>
    <row r="878" spans="1:17" ht="15.75" customHeight="1" x14ac:dyDescent="0.2">
      <c r="A878" s="8"/>
      <c r="B878" s="8"/>
      <c r="C878" s="8"/>
      <c r="D878" s="8"/>
      <c r="E878" s="8"/>
      <c r="F878" s="8"/>
      <c r="G878" s="23"/>
      <c r="I878" s="22"/>
      <c r="J878" s="22"/>
      <c r="K878" s="8"/>
      <c r="L878" s="8"/>
      <c r="M878" s="8"/>
      <c r="N878" s="8"/>
      <c r="O878" s="8"/>
      <c r="P878" s="8"/>
      <c r="Q878" s="8"/>
    </row>
    <row r="879" spans="1:17" ht="15.75" customHeight="1" x14ac:dyDescent="0.2">
      <c r="A879" s="8"/>
      <c r="B879" s="8"/>
      <c r="C879" s="8"/>
      <c r="D879" s="8"/>
      <c r="E879" s="8"/>
      <c r="F879" s="8"/>
      <c r="G879" s="23"/>
      <c r="I879" s="22"/>
      <c r="J879" s="22"/>
      <c r="K879" s="8"/>
      <c r="L879" s="8"/>
      <c r="M879" s="8"/>
      <c r="N879" s="8"/>
      <c r="O879" s="8"/>
      <c r="P879" s="8"/>
      <c r="Q879" s="8"/>
    </row>
    <row r="880" spans="1:17" ht="15.75" customHeight="1" x14ac:dyDescent="0.2">
      <c r="A880" s="8"/>
      <c r="B880" s="8"/>
      <c r="C880" s="8"/>
      <c r="D880" s="8"/>
      <c r="E880" s="8"/>
      <c r="F880" s="8"/>
      <c r="G880" s="23"/>
      <c r="I880" s="22"/>
      <c r="J880" s="22"/>
      <c r="K880" s="8"/>
      <c r="L880" s="8"/>
      <c r="M880" s="8"/>
      <c r="N880" s="8"/>
      <c r="O880" s="8"/>
      <c r="P880" s="8"/>
      <c r="Q880" s="8"/>
    </row>
    <row r="881" spans="1:17" ht="15.75" customHeight="1" x14ac:dyDescent="0.2">
      <c r="A881" s="8"/>
      <c r="B881" s="8"/>
      <c r="C881" s="8"/>
      <c r="D881" s="8"/>
      <c r="E881" s="8"/>
      <c r="F881" s="8"/>
      <c r="G881" s="23"/>
      <c r="I881" s="22"/>
      <c r="J881" s="22"/>
      <c r="K881" s="8"/>
      <c r="L881" s="8"/>
      <c r="M881" s="8"/>
      <c r="N881" s="8"/>
      <c r="O881" s="8"/>
      <c r="P881" s="8"/>
      <c r="Q881" s="8"/>
    </row>
    <row r="882" spans="1:17" ht="15.75" customHeight="1" x14ac:dyDescent="0.2">
      <c r="A882" s="8"/>
      <c r="B882" s="8"/>
      <c r="C882" s="8"/>
      <c r="D882" s="8"/>
      <c r="E882" s="8"/>
      <c r="F882" s="8"/>
      <c r="G882" s="23"/>
      <c r="I882" s="22"/>
      <c r="J882" s="22"/>
      <c r="K882" s="8"/>
      <c r="L882" s="8"/>
      <c r="M882" s="8"/>
      <c r="N882" s="8"/>
      <c r="O882" s="8"/>
      <c r="P882" s="8"/>
      <c r="Q882" s="8"/>
    </row>
    <row r="883" spans="1:17" ht="15.75" customHeight="1" x14ac:dyDescent="0.2">
      <c r="A883" s="8"/>
      <c r="B883" s="8"/>
      <c r="C883" s="8"/>
      <c r="D883" s="8"/>
      <c r="E883" s="8"/>
      <c r="F883" s="8"/>
      <c r="G883" s="23"/>
      <c r="I883" s="22"/>
      <c r="J883" s="22"/>
      <c r="K883" s="8"/>
      <c r="L883" s="8"/>
      <c r="M883" s="8"/>
      <c r="N883" s="8"/>
      <c r="O883" s="8"/>
      <c r="P883" s="8"/>
      <c r="Q883" s="8"/>
    </row>
    <row r="884" spans="1:17" ht="15.75" customHeight="1" x14ac:dyDescent="0.2">
      <c r="A884" s="8"/>
      <c r="B884" s="8"/>
      <c r="C884" s="8"/>
      <c r="D884" s="8"/>
      <c r="E884" s="8"/>
      <c r="F884" s="8"/>
      <c r="G884" s="23"/>
      <c r="I884" s="22"/>
      <c r="J884" s="22"/>
      <c r="K884" s="8"/>
      <c r="L884" s="8"/>
      <c r="M884" s="8"/>
      <c r="N884" s="8"/>
      <c r="O884" s="8"/>
      <c r="P884" s="8"/>
      <c r="Q884" s="8"/>
    </row>
    <row r="885" spans="1:17" ht="15.75" customHeight="1" x14ac:dyDescent="0.2">
      <c r="A885" s="8"/>
      <c r="B885" s="8"/>
      <c r="C885" s="8"/>
      <c r="D885" s="8"/>
      <c r="E885" s="8"/>
      <c r="F885" s="8"/>
      <c r="G885" s="23"/>
      <c r="I885" s="22"/>
      <c r="J885" s="22"/>
      <c r="K885" s="8"/>
      <c r="L885" s="8"/>
      <c r="M885" s="8"/>
      <c r="N885" s="8"/>
      <c r="O885" s="8"/>
      <c r="P885" s="8"/>
      <c r="Q885" s="8"/>
    </row>
    <row r="886" spans="1:17" ht="15.75" customHeight="1" x14ac:dyDescent="0.2">
      <c r="A886" s="8"/>
      <c r="B886" s="8"/>
      <c r="C886" s="8"/>
      <c r="D886" s="8"/>
      <c r="E886" s="8"/>
      <c r="F886" s="8"/>
      <c r="G886" s="23"/>
      <c r="I886" s="22"/>
      <c r="J886" s="22"/>
      <c r="K886" s="8"/>
      <c r="L886" s="8"/>
      <c r="M886" s="8"/>
      <c r="N886" s="8"/>
      <c r="O886" s="8"/>
      <c r="P886" s="8"/>
      <c r="Q886" s="8"/>
    </row>
    <row r="887" spans="1:17" ht="15.75" customHeight="1" x14ac:dyDescent="0.2">
      <c r="A887" s="8"/>
      <c r="B887" s="8"/>
      <c r="C887" s="8"/>
      <c r="D887" s="8"/>
      <c r="E887" s="8"/>
      <c r="F887" s="8"/>
      <c r="G887" s="23"/>
      <c r="I887" s="22"/>
      <c r="J887" s="22"/>
      <c r="K887" s="8"/>
      <c r="L887" s="8"/>
      <c r="M887" s="8"/>
      <c r="N887" s="8"/>
      <c r="O887" s="8"/>
      <c r="P887" s="8"/>
      <c r="Q887" s="8"/>
    </row>
    <row r="888" spans="1:17" ht="15.75" customHeight="1" x14ac:dyDescent="0.2">
      <c r="A888" s="8"/>
      <c r="B888" s="8"/>
      <c r="C888" s="8"/>
      <c r="D888" s="8"/>
      <c r="E888" s="8"/>
      <c r="F888" s="8"/>
      <c r="G888" s="23"/>
      <c r="I888" s="22"/>
      <c r="J888" s="22"/>
      <c r="K888" s="8"/>
      <c r="L888" s="8"/>
      <c r="M888" s="8"/>
      <c r="N888" s="8"/>
      <c r="O888" s="8"/>
      <c r="P888" s="8"/>
      <c r="Q888" s="8"/>
    </row>
    <row r="889" spans="1:17" ht="15.75" customHeight="1" x14ac:dyDescent="0.2">
      <c r="A889" s="8"/>
      <c r="B889" s="8"/>
      <c r="C889" s="8"/>
      <c r="D889" s="8"/>
      <c r="E889" s="8"/>
      <c r="F889" s="8"/>
      <c r="G889" s="23"/>
      <c r="I889" s="22"/>
      <c r="J889" s="22"/>
      <c r="K889" s="8"/>
      <c r="L889" s="8"/>
      <c r="M889" s="8"/>
      <c r="N889" s="8"/>
      <c r="O889" s="8"/>
      <c r="P889" s="8"/>
      <c r="Q889" s="8"/>
    </row>
    <row r="890" spans="1:17" ht="15.75" customHeight="1" x14ac:dyDescent="0.2">
      <c r="A890" s="8"/>
      <c r="B890" s="8"/>
      <c r="C890" s="8"/>
      <c r="D890" s="8"/>
      <c r="E890" s="8"/>
      <c r="F890" s="8"/>
      <c r="G890" s="23"/>
      <c r="I890" s="22"/>
      <c r="J890" s="22"/>
      <c r="K890" s="8"/>
      <c r="L890" s="8"/>
      <c r="M890" s="8"/>
      <c r="N890" s="8"/>
      <c r="O890" s="8"/>
      <c r="P890" s="8"/>
      <c r="Q890" s="8"/>
    </row>
    <row r="891" spans="1:17" ht="15.75" customHeight="1" x14ac:dyDescent="0.2">
      <c r="A891" s="8"/>
      <c r="B891" s="8"/>
      <c r="C891" s="8"/>
      <c r="D891" s="8"/>
      <c r="E891" s="8"/>
      <c r="F891" s="8"/>
      <c r="G891" s="23"/>
      <c r="I891" s="22"/>
      <c r="J891" s="22"/>
      <c r="K891" s="8"/>
      <c r="L891" s="8"/>
      <c r="M891" s="8"/>
      <c r="N891" s="8"/>
      <c r="O891" s="8"/>
      <c r="P891" s="8"/>
      <c r="Q891" s="8"/>
    </row>
    <row r="892" spans="1:17" ht="15.75" customHeight="1" x14ac:dyDescent="0.2">
      <c r="A892" s="8"/>
      <c r="B892" s="8"/>
      <c r="C892" s="8"/>
      <c r="D892" s="8"/>
      <c r="E892" s="8"/>
      <c r="F892" s="8"/>
      <c r="G892" s="23"/>
      <c r="I892" s="22"/>
      <c r="J892" s="22"/>
      <c r="K892" s="8"/>
      <c r="L892" s="8"/>
      <c r="M892" s="8"/>
      <c r="N892" s="8"/>
      <c r="O892" s="8"/>
      <c r="P892" s="8"/>
      <c r="Q892" s="8"/>
    </row>
    <row r="893" spans="1:17" ht="15.75" customHeight="1" x14ac:dyDescent="0.2">
      <c r="A893" s="8"/>
      <c r="B893" s="8"/>
      <c r="C893" s="8"/>
      <c r="D893" s="8"/>
      <c r="E893" s="8"/>
      <c r="F893" s="8"/>
      <c r="G893" s="23"/>
      <c r="I893" s="22"/>
      <c r="J893" s="22"/>
      <c r="K893" s="8"/>
      <c r="L893" s="8"/>
      <c r="M893" s="8"/>
      <c r="N893" s="8"/>
      <c r="O893" s="8"/>
      <c r="P893" s="8"/>
      <c r="Q893" s="8"/>
    </row>
    <row r="894" spans="1:17" ht="15.75" customHeight="1" x14ac:dyDescent="0.2">
      <c r="A894" s="8"/>
      <c r="B894" s="8"/>
      <c r="C894" s="8"/>
      <c r="D894" s="8"/>
      <c r="E894" s="8"/>
      <c r="F894" s="8"/>
      <c r="G894" s="23"/>
      <c r="I894" s="22"/>
      <c r="J894" s="22"/>
      <c r="K894" s="8"/>
      <c r="L894" s="8"/>
      <c r="M894" s="8"/>
      <c r="N894" s="8"/>
      <c r="O894" s="8"/>
      <c r="P894" s="8"/>
      <c r="Q894" s="8"/>
    </row>
    <row r="895" spans="1:17" ht="15.75" customHeight="1" x14ac:dyDescent="0.2">
      <c r="A895" s="8"/>
      <c r="B895" s="8"/>
      <c r="C895" s="8"/>
      <c r="D895" s="8"/>
      <c r="E895" s="8"/>
      <c r="F895" s="8"/>
      <c r="G895" s="23"/>
      <c r="I895" s="22"/>
      <c r="J895" s="22"/>
      <c r="K895" s="8"/>
      <c r="L895" s="8"/>
      <c r="M895" s="8"/>
      <c r="N895" s="8"/>
      <c r="O895" s="8"/>
      <c r="P895" s="8"/>
      <c r="Q895" s="8"/>
    </row>
    <row r="896" spans="1:17" ht="15.75" customHeight="1" x14ac:dyDescent="0.2">
      <c r="A896" s="8"/>
      <c r="B896" s="8"/>
      <c r="C896" s="8"/>
      <c r="D896" s="8"/>
      <c r="E896" s="8"/>
      <c r="F896" s="8"/>
      <c r="G896" s="23"/>
      <c r="I896" s="22"/>
      <c r="J896" s="22"/>
      <c r="K896" s="8"/>
      <c r="L896" s="8"/>
      <c r="M896" s="8"/>
      <c r="N896" s="8"/>
      <c r="O896" s="8"/>
      <c r="P896" s="8"/>
      <c r="Q896" s="8"/>
    </row>
    <row r="897" spans="1:17" ht="15.75" customHeight="1" x14ac:dyDescent="0.2">
      <c r="A897" s="8"/>
      <c r="B897" s="8"/>
      <c r="C897" s="8"/>
      <c r="D897" s="8"/>
      <c r="E897" s="8"/>
      <c r="F897" s="8"/>
      <c r="G897" s="23"/>
      <c r="I897" s="22"/>
      <c r="J897" s="22"/>
      <c r="K897" s="8"/>
      <c r="L897" s="8"/>
      <c r="M897" s="8"/>
      <c r="N897" s="8"/>
      <c r="O897" s="8"/>
      <c r="P897" s="8"/>
      <c r="Q897" s="8"/>
    </row>
    <row r="898" spans="1:17" ht="15.75" customHeight="1" x14ac:dyDescent="0.2">
      <c r="A898" s="8"/>
      <c r="B898" s="8"/>
      <c r="C898" s="8"/>
      <c r="D898" s="8"/>
      <c r="E898" s="8"/>
      <c r="F898" s="8"/>
      <c r="G898" s="23"/>
      <c r="I898" s="22"/>
      <c r="J898" s="22"/>
      <c r="K898" s="8"/>
      <c r="L898" s="8"/>
      <c r="M898" s="8"/>
      <c r="N898" s="8"/>
      <c r="O898" s="8"/>
      <c r="P898" s="8"/>
      <c r="Q898" s="8"/>
    </row>
    <row r="899" spans="1:17" ht="15.75" customHeight="1" x14ac:dyDescent="0.2">
      <c r="A899" s="8"/>
      <c r="B899" s="8"/>
      <c r="C899" s="8"/>
      <c r="D899" s="8"/>
      <c r="E899" s="8"/>
      <c r="F899" s="8"/>
      <c r="G899" s="23"/>
      <c r="I899" s="22"/>
      <c r="J899" s="22"/>
      <c r="K899" s="8"/>
      <c r="L899" s="8"/>
      <c r="M899" s="8"/>
      <c r="N899" s="8"/>
      <c r="O899" s="8"/>
      <c r="P899" s="8"/>
      <c r="Q899" s="8"/>
    </row>
    <row r="900" spans="1:17" ht="15.75" customHeight="1" x14ac:dyDescent="0.2">
      <c r="A900" s="8"/>
      <c r="B900" s="8"/>
      <c r="C900" s="8"/>
      <c r="D900" s="8"/>
      <c r="E900" s="8"/>
      <c r="F900" s="8"/>
      <c r="G900" s="23"/>
      <c r="I900" s="22"/>
      <c r="J900" s="22"/>
      <c r="K900" s="8"/>
      <c r="L900" s="8"/>
      <c r="M900" s="8"/>
      <c r="N900" s="8"/>
      <c r="O900" s="8"/>
      <c r="P900" s="8"/>
      <c r="Q900" s="8"/>
    </row>
    <row r="901" spans="1:17" ht="15.75" customHeight="1" x14ac:dyDescent="0.2">
      <c r="A901" s="8"/>
      <c r="B901" s="8"/>
      <c r="C901" s="8"/>
      <c r="D901" s="8"/>
      <c r="E901" s="8"/>
      <c r="F901" s="8"/>
      <c r="G901" s="23"/>
      <c r="I901" s="22"/>
      <c r="J901" s="22"/>
      <c r="K901" s="8"/>
      <c r="L901" s="8"/>
      <c r="M901" s="8"/>
      <c r="N901" s="8"/>
      <c r="O901" s="8"/>
      <c r="P901" s="8"/>
      <c r="Q901" s="8"/>
    </row>
    <row r="902" spans="1:17" ht="15.75" customHeight="1" x14ac:dyDescent="0.2">
      <c r="A902" s="8"/>
      <c r="B902" s="8"/>
      <c r="C902" s="8"/>
      <c r="D902" s="8"/>
      <c r="E902" s="8"/>
      <c r="F902" s="8"/>
      <c r="G902" s="23"/>
      <c r="I902" s="22"/>
      <c r="J902" s="22"/>
      <c r="K902" s="8"/>
      <c r="L902" s="8"/>
      <c r="M902" s="8"/>
      <c r="N902" s="8"/>
      <c r="O902" s="8"/>
      <c r="P902" s="8"/>
      <c r="Q902" s="8"/>
    </row>
    <row r="903" spans="1:17" ht="15.75" customHeight="1" x14ac:dyDescent="0.2">
      <c r="A903" s="8"/>
      <c r="B903" s="8"/>
      <c r="C903" s="8"/>
      <c r="D903" s="8"/>
      <c r="E903" s="8"/>
      <c r="F903" s="8"/>
      <c r="G903" s="23"/>
      <c r="I903" s="22"/>
      <c r="J903" s="22"/>
      <c r="K903" s="8"/>
      <c r="L903" s="8"/>
      <c r="M903" s="8"/>
      <c r="N903" s="8"/>
      <c r="O903" s="8"/>
      <c r="P903" s="8"/>
      <c r="Q903" s="8"/>
    </row>
    <row r="904" spans="1:17" ht="15.75" customHeight="1" x14ac:dyDescent="0.2">
      <c r="A904" s="8"/>
      <c r="B904" s="8"/>
      <c r="C904" s="8"/>
      <c r="D904" s="8"/>
      <c r="E904" s="8"/>
      <c r="F904" s="8"/>
      <c r="G904" s="23"/>
      <c r="I904" s="22"/>
      <c r="J904" s="22"/>
      <c r="K904" s="8"/>
      <c r="L904" s="8"/>
      <c r="M904" s="8"/>
      <c r="N904" s="8"/>
      <c r="O904" s="8"/>
      <c r="P904" s="8"/>
      <c r="Q904" s="8"/>
    </row>
    <row r="905" spans="1:17" ht="15.75" customHeight="1" x14ac:dyDescent="0.2">
      <c r="A905" s="8"/>
      <c r="B905" s="8"/>
      <c r="C905" s="8"/>
      <c r="D905" s="8"/>
      <c r="E905" s="8"/>
      <c r="F905" s="8"/>
      <c r="G905" s="23"/>
      <c r="I905" s="22"/>
      <c r="J905" s="22"/>
      <c r="K905" s="8"/>
      <c r="L905" s="8"/>
      <c r="M905" s="8"/>
      <c r="N905" s="8"/>
      <c r="O905" s="8"/>
      <c r="P905" s="8"/>
      <c r="Q905" s="8"/>
    </row>
    <row r="906" spans="1:17" ht="15.75" customHeight="1" x14ac:dyDescent="0.2">
      <c r="A906" s="8"/>
      <c r="B906" s="8"/>
      <c r="C906" s="8"/>
      <c r="D906" s="8"/>
      <c r="E906" s="8"/>
      <c r="F906" s="8"/>
      <c r="G906" s="23"/>
      <c r="I906" s="22"/>
      <c r="J906" s="22"/>
      <c r="K906" s="8"/>
      <c r="L906" s="8"/>
      <c r="M906" s="8"/>
      <c r="N906" s="8"/>
      <c r="O906" s="8"/>
      <c r="P906" s="8"/>
      <c r="Q906" s="8"/>
    </row>
    <row r="907" spans="1:17" ht="15.75" customHeight="1" x14ac:dyDescent="0.2">
      <c r="A907" s="8"/>
      <c r="B907" s="8"/>
      <c r="C907" s="8"/>
      <c r="D907" s="8"/>
      <c r="E907" s="8"/>
      <c r="F907" s="8"/>
      <c r="G907" s="23"/>
      <c r="I907" s="22"/>
      <c r="J907" s="22"/>
      <c r="K907" s="8"/>
      <c r="L907" s="8"/>
      <c r="M907" s="8"/>
      <c r="N907" s="8"/>
      <c r="O907" s="8"/>
      <c r="P907" s="8"/>
      <c r="Q907" s="8"/>
    </row>
    <row r="908" spans="1:17" ht="15.75" customHeight="1" x14ac:dyDescent="0.2">
      <c r="A908" s="8"/>
      <c r="B908" s="8"/>
      <c r="C908" s="8"/>
      <c r="D908" s="8"/>
      <c r="E908" s="8"/>
      <c r="F908" s="8"/>
      <c r="G908" s="23"/>
      <c r="I908" s="22"/>
      <c r="J908" s="22"/>
      <c r="K908" s="8"/>
      <c r="L908" s="8"/>
      <c r="M908" s="8"/>
      <c r="N908" s="8"/>
      <c r="O908" s="8"/>
      <c r="P908" s="8"/>
      <c r="Q908" s="8"/>
    </row>
    <row r="909" spans="1:17" ht="15.75" customHeight="1" x14ac:dyDescent="0.2">
      <c r="A909" s="8"/>
      <c r="B909" s="8"/>
      <c r="C909" s="8"/>
      <c r="D909" s="8"/>
      <c r="E909" s="8"/>
      <c r="F909" s="8"/>
      <c r="G909" s="23"/>
      <c r="I909" s="22"/>
      <c r="J909" s="22"/>
      <c r="K909" s="8"/>
      <c r="L909" s="8"/>
      <c r="M909" s="8"/>
      <c r="N909" s="8"/>
      <c r="O909" s="8"/>
      <c r="P909" s="8"/>
      <c r="Q909" s="8"/>
    </row>
    <row r="910" spans="1:17" ht="15.75" customHeight="1" x14ac:dyDescent="0.2">
      <c r="A910" s="8"/>
      <c r="B910" s="8"/>
      <c r="C910" s="8"/>
      <c r="D910" s="8"/>
      <c r="E910" s="8"/>
      <c r="F910" s="8"/>
      <c r="G910" s="23"/>
      <c r="I910" s="22"/>
      <c r="J910" s="22"/>
      <c r="K910" s="8"/>
      <c r="L910" s="8"/>
      <c r="M910" s="8"/>
      <c r="N910" s="8"/>
      <c r="O910" s="8"/>
      <c r="P910" s="8"/>
      <c r="Q910" s="8"/>
    </row>
    <row r="911" spans="1:17" ht="15.75" customHeight="1" x14ac:dyDescent="0.2">
      <c r="A911" s="8"/>
      <c r="B911" s="8"/>
      <c r="C911" s="8"/>
      <c r="D911" s="8"/>
      <c r="E911" s="8"/>
      <c r="F911" s="8"/>
      <c r="G911" s="23"/>
      <c r="I911" s="22"/>
      <c r="J911" s="22"/>
      <c r="K911" s="8"/>
      <c r="L911" s="8"/>
      <c r="M911" s="8"/>
      <c r="N911" s="8"/>
      <c r="O911" s="8"/>
      <c r="P911" s="8"/>
      <c r="Q911" s="8"/>
    </row>
    <row r="912" spans="1:17" ht="15.75" customHeight="1" x14ac:dyDescent="0.2">
      <c r="A912" s="8"/>
      <c r="B912" s="8"/>
      <c r="C912" s="8"/>
      <c r="D912" s="8"/>
      <c r="E912" s="8"/>
      <c r="F912" s="8"/>
      <c r="G912" s="23"/>
      <c r="I912" s="22"/>
      <c r="J912" s="22"/>
      <c r="K912" s="8"/>
      <c r="L912" s="8"/>
      <c r="M912" s="8"/>
      <c r="N912" s="8"/>
      <c r="O912" s="8"/>
      <c r="P912" s="8"/>
      <c r="Q912" s="8"/>
    </row>
    <row r="913" spans="1:17" ht="15.75" customHeight="1" x14ac:dyDescent="0.2">
      <c r="A913" s="8"/>
      <c r="B913" s="8"/>
      <c r="C913" s="8"/>
      <c r="D913" s="8"/>
      <c r="E913" s="8"/>
      <c r="F913" s="8"/>
      <c r="G913" s="23"/>
      <c r="I913" s="22"/>
      <c r="J913" s="22"/>
      <c r="K913" s="8"/>
      <c r="L913" s="8"/>
      <c r="M913" s="8"/>
      <c r="N913" s="8"/>
      <c r="O913" s="8"/>
      <c r="P913" s="8"/>
      <c r="Q913" s="8"/>
    </row>
    <row r="914" spans="1:17" ht="15.75" customHeight="1" x14ac:dyDescent="0.2">
      <c r="A914" s="8"/>
      <c r="B914" s="8"/>
      <c r="C914" s="8"/>
      <c r="D914" s="8"/>
      <c r="E914" s="8"/>
      <c r="F914" s="8"/>
      <c r="G914" s="23"/>
      <c r="I914" s="22"/>
      <c r="J914" s="22"/>
      <c r="K914" s="8"/>
      <c r="L914" s="8"/>
      <c r="M914" s="8"/>
      <c r="N914" s="8"/>
      <c r="O914" s="8"/>
      <c r="P914" s="8"/>
      <c r="Q914" s="8"/>
    </row>
    <row r="915" spans="1:17" ht="15.75" customHeight="1" x14ac:dyDescent="0.2">
      <c r="A915" s="8"/>
      <c r="B915" s="8"/>
      <c r="C915" s="8"/>
      <c r="D915" s="8"/>
      <c r="E915" s="8"/>
      <c r="F915" s="8"/>
      <c r="G915" s="23"/>
      <c r="I915" s="22"/>
      <c r="J915" s="22"/>
      <c r="K915" s="8"/>
      <c r="L915" s="8"/>
      <c r="M915" s="8"/>
      <c r="N915" s="8"/>
      <c r="O915" s="8"/>
      <c r="P915" s="8"/>
      <c r="Q915" s="8"/>
    </row>
    <row r="916" spans="1:17" ht="15.75" customHeight="1" x14ac:dyDescent="0.2">
      <c r="A916" s="8"/>
      <c r="B916" s="8"/>
      <c r="C916" s="8"/>
      <c r="D916" s="8"/>
      <c r="E916" s="8"/>
      <c r="F916" s="8"/>
      <c r="G916" s="23"/>
      <c r="I916" s="22"/>
      <c r="J916" s="22"/>
      <c r="K916" s="8"/>
      <c r="L916" s="8"/>
      <c r="M916" s="8"/>
      <c r="N916" s="8"/>
      <c r="O916" s="8"/>
      <c r="P916" s="8"/>
      <c r="Q916" s="8"/>
    </row>
    <row r="917" spans="1:17" ht="15.75" customHeight="1" x14ac:dyDescent="0.2">
      <c r="A917" s="8"/>
      <c r="B917" s="8"/>
      <c r="C917" s="8"/>
      <c r="D917" s="8"/>
      <c r="E917" s="8"/>
      <c r="F917" s="8"/>
      <c r="G917" s="23"/>
      <c r="I917" s="22"/>
      <c r="J917" s="22"/>
      <c r="K917" s="8"/>
      <c r="L917" s="8"/>
      <c r="M917" s="8"/>
      <c r="N917" s="8"/>
      <c r="O917" s="8"/>
      <c r="P917" s="8"/>
      <c r="Q917" s="8"/>
    </row>
    <row r="918" spans="1:17" ht="15.75" customHeight="1" x14ac:dyDescent="0.2">
      <c r="A918" s="8"/>
      <c r="B918" s="8"/>
      <c r="C918" s="8"/>
      <c r="D918" s="8"/>
      <c r="E918" s="8"/>
      <c r="F918" s="8"/>
      <c r="G918" s="23"/>
      <c r="I918" s="22"/>
      <c r="J918" s="22"/>
      <c r="K918" s="8"/>
      <c r="L918" s="8"/>
      <c r="M918" s="8"/>
      <c r="N918" s="8"/>
      <c r="O918" s="8"/>
      <c r="P918" s="8"/>
      <c r="Q918" s="8"/>
    </row>
    <row r="919" spans="1:17" ht="15.75" customHeight="1" x14ac:dyDescent="0.2">
      <c r="A919" s="8"/>
      <c r="B919" s="8"/>
      <c r="C919" s="8"/>
      <c r="D919" s="8"/>
      <c r="E919" s="8"/>
      <c r="F919" s="8"/>
      <c r="G919" s="23"/>
      <c r="I919" s="22"/>
      <c r="J919" s="22"/>
      <c r="K919" s="8"/>
      <c r="L919" s="8"/>
      <c r="M919" s="8"/>
      <c r="N919" s="8"/>
      <c r="O919" s="8"/>
      <c r="P919" s="8"/>
      <c r="Q919" s="8"/>
    </row>
    <row r="920" spans="1:17" ht="15.75" customHeight="1" x14ac:dyDescent="0.2">
      <c r="A920" s="8"/>
      <c r="B920" s="8"/>
      <c r="C920" s="8"/>
      <c r="D920" s="8"/>
      <c r="E920" s="8"/>
      <c r="F920" s="8"/>
      <c r="G920" s="23"/>
      <c r="I920" s="22"/>
      <c r="J920" s="22"/>
      <c r="K920" s="8"/>
      <c r="L920" s="8"/>
      <c r="M920" s="8"/>
      <c r="N920" s="8"/>
      <c r="O920" s="8"/>
      <c r="P920" s="8"/>
      <c r="Q920" s="8"/>
    </row>
    <row r="921" spans="1:17" ht="15.75" customHeight="1" x14ac:dyDescent="0.2">
      <c r="A921" s="8"/>
      <c r="B921" s="8"/>
      <c r="C921" s="8"/>
      <c r="D921" s="8"/>
      <c r="E921" s="8"/>
      <c r="F921" s="8"/>
      <c r="G921" s="23"/>
      <c r="I921" s="22"/>
      <c r="J921" s="22"/>
      <c r="K921" s="8"/>
      <c r="L921" s="8"/>
      <c r="M921" s="8"/>
      <c r="N921" s="8"/>
      <c r="O921" s="8"/>
      <c r="P921" s="8"/>
      <c r="Q921" s="8"/>
    </row>
    <row r="922" spans="1:17" ht="15.75" customHeight="1" x14ac:dyDescent="0.2">
      <c r="A922" s="8"/>
      <c r="B922" s="8"/>
      <c r="C922" s="8"/>
      <c r="D922" s="8"/>
      <c r="E922" s="8"/>
      <c r="F922" s="8"/>
      <c r="G922" s="23"/>
      <c r="I922" s="22"/>
      <c r="J922" s="22"/>
      <c r="K922" s="8"/>
      <c r="L922" s="8"/>
      <c r="M922" s="8"/>
      <c r="N922" s="8"/>
      <c r="O922" s="8"/>
      <c r="P922" s="8"/>
      <c r="Q922" s="8"/>
    </row>
    <row r="923" spans="1:17" ht="15.75" customHeight="1" x14ac:dyDescent="0.2">
      <c r="A923" s="8"/>
      <c r="B923" s="8"/>
      <c r="C923" s="8"/>
      <c r="D923" s="8"/>
      <c r="E923" s="8"/>
      <c r="F923" s="8"/>
      <c r="G923" s="23"/>
      <c r="I923" s="22"/>
      <c r="J923" s="22"/>
      <c r="K923" s="8"/>
      <c r="L923" s="8"/>
      <c r="M923" s="8"/>
      <c r="N923" s="8"/>
      <c r="O923" s="8"/>
      <c r="P923" s="8"/>
      <c r="Q923" s="8"/>
    </row>
    <row r="924" spans="1:17" ht="15.75" customHeight="1" x14ac:dyDescent="0.2">
      <c r="A924" s="8"/>
      <c r="B924" s="8"/>
      <c r="C924" s="8"/>
      <c r="D924" s="8"/>
      <c r="E924" s="8"/>
      <c r="F924" s="8"/>
      <c r="G924" s="23"/>
      <c r="I924" s="22"/>
      <c r="J924" s="22"/>
      <c r="K924" s="8"/>
      <c r="L924" s="8"/>
      <c r="M924" s="8"/>
      <c r="N924" s="8"/>
      <c r="O924" s="8"/>
      <c r="P924" s="8"/>
      <c r="Q924" s="8"/>
    </row>
    <row r="925" spans="1:17" ht="15.75" customHeight="1" x14ac:dyDescent="0.2">
      <c r="A925" s="8"/>
      <c r="B925" s="8"/>
      <c r="C925" s="8"/>
      <c r="D925" s="8"/>
      <c r="E925" s="8"/>
      <c r="F925" s="8"/>
      <c r="G925" s="23"/>
      <c r="I925" s="22"/>
      <c r="J925" s="22"/>
      <c r="K925" s="8"/>
      <c r="L925" s="8"/>
      <c r="M925" s="8"/>
      <c r="N925" s="8"/>
      <c r="O925" s="8"/>
      <c r="P925" s="8"/>
      <c r="Q925" s="8"/>
    </row>
    <row r="926" spans="1:17" ht="15.75" customHeight="1" x14ac:dyDescent="0.2">
      <c r="A926" s="8"/>
      <c r="B926" s="8"/>
      <c r="C926" s="8"/>
      <c r="D926" s="8"/>
      <c r="E926" s="8"/>
      <c r="F926" s="8"/>
      <c r="G926" s="23"/>
      <c r="I926" s="22"/>
      <c r="J926" s="22"/>
      <c r="K926" s="8"/>
      <c r="L926" s="8"/>
      <c r="M926" s="8"/>
      <c r="N926" s="8"/>
      <c r="O926" s="8"/>
      <c r="P926" s="8"/>
      <c r="Q926" s="8"/>
    </row>
    <row r="927" spans="1:17" ht="15.75" customHeight="1" x14ac:dyDescent="0.2">
      <c r="A927" s="8"/>
      <c r="B927" s="8"/>
      <c r="C927" s="8"/>
      <c r="D927" s="8"/>
      <c r="E927" s="8"/>
      <c r="F927" s="8"/>
      <c r="G927" s="23"/>
      <c r="I927" s="22"/>
      <c r="J927" s="22"/>
      <c r="K927" s="8"/>
      <c r="L927" s="8"/>
      <c r="M927" s="8"/>
      <c r="N927" s="8"/>
      <c r="O927" s="8"/>
      <c r="P927" s="8"/>
      <c r="Q927" s="8"/>
    </row>
    <row r="928" spans="1:17" ht="15.75" customHeight="1" x14ac:dyDescent="0.2">
      <c r="A928" s="8"/>
      <c r="B928" s="8"/>
      <c r="C928" s="8"/>
      <c r="D928" s="8"/>
      <c r="E928" s="8"/>
      <c r="F928" s="8"/>
      <c r="G928" s="23"/>
      <c r="I928" s="22"/>
      <c r="J928" s="22"/>
      <c r="K928" s="8"/>
      <c r="L928" s="8"/>
      <c r="M928" s="8"/>
      <c r="N928" s="8"/>
      <c r="O928" s="8"/>
      <c r="P928" s="8"/>
      <c r="Q928" s="8"/>
    </row>
    <row r="929" spans="1:17" ht="15.75" customHeight="1" x14ac:dyDescent="0.2">
      <c r="A929" s="8"/>
      <c r="B929" s="8"/>
      <c r="C929" s="8"/>
      <c r="D929" s="8"/>
      <c r="E929" s="8"/>
      <c r="F929" s="8"/>
      <c r="G929" s="23"/>
      <c r="I929" s="22"/>
      <c r="J929" s="22"/>
      <c r="K929" s="8"/>
      <c r="L929" s="8"/>
      <c r="M929" s="8"/>
      <c r="N929" s="8"/>
      <c r="O929" s="8"/>
      <c r="P929" s="8"/>
      <c r="Q929" s="8"/>
    </row>
    <row r="930" spans="1:17" ht="15.75" customHeight="1" x14ac:dyDescent="0.2">
      <c r="A930" s="8"/>
      <c r="B930" s="8"/>
      <c r="C930" s="8"/>
      <c r="D930" s="8"/>
      <c r="E930" s="8"/>
      <c r="F930" s="8"/>
      <c r="G930" s="23"/>
      <c r="I930" s="22"/>
      <c r="J930" s="22"/>
      <c r="K930" s="8"/>
      <c r="L930" s="8"/>
      <c r="M930" s="8"/>
      <c r="N930" s="8"/>
      <c r="O930" s="8"/>
      <c r="P930" s="8"/>
      <c r="Q930" s="8"/>
    </row>
    <row r="931" spans="1:17" ht="15.75" customHeight="1" x14ac:dyDescent="0.2">
      <c r="A931" s="8"/>
      <c r="B931" s="8"/>
      <c r="C931" s="8"/>
      <c r="D931" s="8"/>
      <c r="E931" s="8"/>
      <c r="F931" s="8"/>
      <c r="G931" s="23"/>
      <c r="I931" s="22"/>
      <c r="J931" s="22"/>
      <c r="K931" s="8"/>
      <c r="L931" s="8"/>
      <c r="M931" s="8"/>
      <c r="N931" s="8"/>
      <c r="O931" s="8"/>
      <c r="P931" s="8"/>
      <c r="Q931" s="8"/>
    </row>
    <row r="932" spans="1:17" ht="15.75" customHeight="1" x14ac:dyDescent="0.2">
      <c r="A932" s="8"/>
      <c r="B932" s="8"/>
      <c r="C932" s="8"/>
      <c r="D932" s="8"/>
      <c r="E932" s="8"/>
      <c r="F932" s="8"/>
      <c r="G932" s="23"/>
      <c r="I932" s="22"/>
      <c r="J932" s="22"/>
      <c r="K932" s="8"/>
      <c r="L932" s="8"/>
      <c r="M932" s="8"/>
      <c r="N932" s="8"/>
      <c r="O932" s="8"/>
      <c r="P932" s="8"/>
      <c r="Q932" s="8"/>
    </row>
    <row r="933" spans="1:17" ht="15.75" customHeight="1" x14ac:dyDescent="0.2">
      <c r="A933" s="8"/>
      <c r="B933" s="8"/>
      <c r="C933" s="8"/>
      <c r="D933" s="8"/>
      <c r="E933" s="8"/>
      <c r="F933" s="8"/>
      <c r="G933" s="23"/>
      <c r="I933" s="22"/>
      <c r="J933" s="22"/>
      <c r="K933" s="8"/>
      <c r="L933" s="8"/>
      <c r="M933" s="8"/>
      <c r="N933" s="8"/>
      <c r="O933" s="8"/>
      <c r="P933" s="8"/>
      <c r="Q933" s="8"/>
    </row>
    <row r="934" spans="1:17" ht="15.75" customHeight="1" x14ac:dyDescent="0.2">
      <c r="A934" s="8"/>
      <c r="B934" s="8"/>
      <c r="C934" s="8"/>
      <c r="D934" s="8"/>
      <c r="E934" s="8"/>
      <c r="F934" s="8"/>
      <c r="G934" s="23"/>
      <c r="I934" s="22"/>
      <c r="J934" s="22"/>
      <c r="K934" s="8"/>
      <c r="L934" s="8"/>
      <c r="M934" s="8"/>
      <c r="N934" s="8"/>
      <c r="O934" s="8"/>
      <c r="P934" s="8"/>
      <c r="Q934" s="8"/>
    </row>
    <row r="935" spans="1:17" ht="15.75" customHeight="1" x14ac:dyDescent="0.2">
      <c r="A935" s="8"/>
      <c r="B935" s="8"/>
      <c r="C935" s="8"/>
      <c r="D935" s="8"/>
      <c r="E935" s="8"/>
      <c r="F935" s="8"/>
      <c r="G935" s="23"/>
      <c r="I935" s="22"/>
      <c r="J935" s="22"/>
      <c r="K935" s="8"/>
      <c r="L935" s="8"/>
      <c r="M935" s="8"/>
      <c r="N935" s="8"/>
      <c r="O935" s="8"/>
      <c r="P935" s="8"/>
      <c r="Q935" s="8"/>
    </row>
    <row r="936" spans="1:17" ht="15.75" customHeight="1" x14ac:dyDescent="0.2">
      <c r="A936" s="8"/>
      <c r="B936" s="8"/>
      <c r="C936" s="8"/>
      <c r="D936" s="8"/>
      <c r="E936" s="8"/>
      <c r="F936" s="8"/>
      <c r="G936" s="23"/>
      <c r="I936" s="22"/>
      <c r="J936" s="22"/>
      <c r="K936" s="8"/>
      <c r="L936" s="8"/>
      <c r="M936" s="8"/>
      <c r="N936" s="8"/>
      <c r="O936" s="8"/>
      <c r="P936" s="8"/>
      <c r="Q936" s="8"/>
    </row>
    <row r="937" spans="1:17" ht="15.75" customHeight="1" x14ac:dyDescent="0.2">
      <c r="A937" s="8"/>
      <c r="B937" s="8"/>
      <c r="C937" s="8"/>
      <c r="D937" s="8"/>
      <c r="E937" s="8"/>
      <c r="F937" s="8"/>
      <c r="G937" s="23"/>
      <c r="I937" s="22"/>
      <c r="J937" s="22"/>
      <c r="K937" s="8"/>
      <c r="L937" s="8"/>
      <c r="M937" s="8"/>
      <c r="N937" s="8"/>
      <c r="O937" s="8"/>
      <c r="P937" s="8"/>
      <c r="Q937" s="8"/>
    </row>
    <row r="938" spans="1:17" ht="15.75" customHeight="1" x14ac:dyDescent="0.2">
      <c r="A938" s="8"/>
      <c r="B938" s="8"/>
      <c r="C938" s="8"/>
      <c r="D938" s="8"/>
      <c r="E938" s="8"/>
      <c r="F938" s="8"/>
      <c r="G938" s="23"/>
      <c r="I938" s="22"/>
      <c r="J938" s="22"/>
      <c r="K938" s="8"/>
      <c r="L938" s="8"/>
      <c r="M938" s="8"/>
      <c r="N938" s="8"/>
      <c r="O938" s="8"/>
      <c r="P938" s="8"/>
      <c r="Q938" s="8"/>
    </row>
    <row r="939" spans="1:17" ht="15.75" customHeight="1" x14ac:dyDescent="0.2">
      <c r="A939" s="8"/>
      <c r="B939" s="8"/>
      <c r="C939" s="8"/>
      <c r="D939" s="8"/>
      <c r="E939" s="8"/>
      <c r="F939" s="8"/>
      <c r="G939" s="23"/>
      <c r="I939" s="22"/>
      <c r="J939" s="22"/>
      <c r="K939" s="8"/>
      <c r="L939" s="8"/>
      <c r="M939" s="8"/>
      <c r="N939" s="8"/>
      <c r="O939" s="8"/>
      <c r="P939" s="8"/>
      <c r="Q939" s="8"/>
    </row>
    <row r="940" spans="1:17" ht="15.75" customHeight="1" x14ac:dyDescent="0.2">
      <c r="A940" s="8"/>
      <c r="B940" s="8"/>
      <c r="C940" s="8"/>
      <c r="D940" s="8"/>
      <c r="E940" s="8"/>
      <c r="F940" s="8"/>
      <c r="G940" s="23"/>
      <c r="I940" s="22"/>
      <c r="J940" s="22"/>
      <c r="K940" s="8"/>
      <c r="L940" s="8"/>
      <c r="M940" s="8"/>
      <c r="N940" s="8"/>
      <c r="O940" s="8"/>
      <c r="P940" s="8"/>
      <c r="Q940" s="8"/>
    </row>
    <row r="941" spans="1:17" ht="15.75" customHeight="1" x14ac:dyDescent="0.2">
      <c r="A941" s="8"/>
      <c r="B941" s="8"/>
      <c r="C941" s="8"/>
      <c r="D941" s="8"/>
      <c r="E941" s="8"/>
      <c r="F941" s="8"/>
      <c r="G941" s="23"/>
      <c r="I941" s="22"/>
      <c r="J941" s="22"/>
      <c r="K941" s="8"/>
      <c r="L941" s="8"/>
      <c r="M941" s="8"/>
      <c r="N941" s="8"/>
      <c r="O941" s="8"/>
      <c r="P941" s="8"/>
      <c r="Q941" s="8"/>
    </row>
    <row r="942" spans="1:17" ht="15.75" customHeight="1" x14ac:dyDescent="0.2">
      <c r="A942" s="8"/>
      <c r="B942" s="8"/>
      <c r="C942" s="8"/>
      <c r="D942" s="8"/>
      <c r="E942" s="8"/>
      <c r="F942" s="8"/>
      <c r="G942" s="23"/>
      <c r="I942" s="22"/>
      <c r="J942" s="22"/>
      <c r="K942" s="8"/>
      <c r="L942" s="8"/>
      <c r="M942" s="8"/>
      <c r="N942" s="8"/>
      <c r="O942" s="8"/>
      <c r="P942" s="8"/>
      <c r="Q942" s="8"/>
    </row>
    <row r="943" spans="1:17" ht="15.75" customHeight="1" x14ac:dyDescent="0.2">
      <c r="A943" s="8"/>
      <c r="B943" s="8"/>
      <c r="C943" s="8"/>
      <c r="D943" s="8"/>
      <c r="E943" s="8"/>
      <c r="F943" s="8"/>
      <c r="G943" s="23"/>
      <c r="I943" s="22"/>
      <c r="J943" s="22"/>
      <c r="K943" s="8"/>
      <c r="L943" s="8"/>
      <c r="M943" s="8"/>
      <c r="N943" s="8"/>
      <c r="O943" s="8"/>
      <c r="P943" s="8"/>
      <c r="Q943" s="8"/>
    </row>
    <row r="944" spans="1:17" ht="15.75" customHeight="1" x14ac:dyDescent="0.2">
      <c r="A944" s="8"/>
      <c r="B944" s="8"/>
      <c r="C944" s="8"/>
      <c r="D944" s="8"/>
      <c r="E944" s="8"/>
      <c r="F944" s="8"/>
      <c r="G944" s="23"/>
      <c r="I944" s="22"/>
      <c r="J944" s="22"/>
      <c r="K944" s="8"/>
      <c r="L944" s="8"/>
      <c r="M944" s="8"/>
      <c r="N944" s="8"/>
      <c r="O944" s="8"/>
      <c r="P944" s="8"/>
      <c r="Q944" s="8"/>
    </row>
    <row r="945" spans="1:17" ht="15.75" customHeight="1" x14ac:dyDescent="0.2">
      <c r="A945" s="8"/>
      <c r="B945" s="8"/>
      <c r="C945" s="8"/>
      <c r="D945" s="8"/>
      <c r="E945" s="8"/>
      <c r="F945" s="8"/>
      <c r="G945" s="23"/>
      <c r="I945" s="22"/>
      <c r="J945" s="22"/>
      <c r="K945" s="8"/>
      <c r="L945" s="8"/>
      <c r="M945" s="8"/>
      <c r="N945" s="8"/>
      <c r="O945" s="8"/>
      <c r="P945" s="8"/>
      <c r="Q945" s="8"/>
    </row>
    <row r="946" spans="1:17" ht="15.75" customHeight="1" x14ac:dyDescent="0.2">
      <c r="A946" s="8"/>
      <c r="B946" s="8"/>
      <c r="C946" s="8"/>
      <c r="D946" s="8"/>
      <c r="E946" s="8"/>
      <c r="F946" s="8"/>
      <c r="G946" s="23"/>
      <c r="I946" s="22"/>
      <c r="J946" s="22"/>
      <c r="K946" s="8"/>
      <c r="L946" s="8"/>
      <c r="M946" s="8"/>
      <c r="N946" s="8"/>
      <c r="O946" s="8"/>
      <c r="P946" s="8"/>
      <c r="Q946" s="8"/>
    </row>
    <row r="947" spans="1:17" ht="15.75" customHeight="1" x14ac:dyDescent="0.2">
      <c r="A947" s="8"/>
      <c r="B947" s="8"/>
      <c r="C947" s="8"/>
      <c r="D947" s="8"/>
      <c r="E947" s="8"/>
      <c r="F947" s="8"/>
      <c r="G947" s="23"/>
      <c r="I947" s="22"/>
      <c r="J947" s="22"/>
      <c r="K947" s="8"/>
      <c r="L947" s="8"/>
      <c r="M947" s="8"/>
      <c r="N947" s="8"/>
      <c r="O947" s="8"/>
      <c r="P947" s="8"/>
      <c r="Q947" s="8"/>
    </row>
    <row r="948" spans="1:17" ht="15.75" customHeight="1" x14ac:dyDescent="0.2">
      <c r="A948" s="8"/>
      <c r="B948" s="8"/>
      <c r="C948" s="8"/>
      <c r="D948" s="8"/>
      <c r="E948" s="8"/>
      <c r="F948" s="8"/>
      <c r="G948" s="23"/>
      <c r="I948" s="22"/>
      <c r="J948" s="22"/>
      <c r="K948" s="8"/>
      <c r="L948" s="8"/>
      <c r="M948" s="8"/>
      <c r="N948" s="8"/>
      <c r="O948" s="8"/>
      <c r="P948" s="8"/>
      <c r="Q948" s="8"/>
    </row>
    <row r="949" spans="1:17" ht="15.75" customHeight="1" x14ac:dyDescent="0.2">
      <c r="A949" s="8"/>
      <c r="B949" s="8"/>
      <c r="C949" s="8"/>
      <c r="D949" s="8"/>
      <c r="E949" s="8"/>
      <c r="F949" s="8"/>
      <c r="G949" s="23"/>
      <c r="I949" s="22"/>
      <c r="J949" s="22"/>
      <c r="K949" s="8"/>
      <c r="L949" s="8"/>
      <c r="M949" s="8"/>
      <c r="N949" s="8"/>
      <c r="O949" s="8"/>
      <c r="P949" s="8"/>
      <c r="Q949" s="8"/>
    </row>
    <row r="950" spans="1:17" ht="15.75" customHeight="1" x14ac:dyDescent="0.2">
      <c r="A950" s="8"/>
      <c r="B950" s="8"/>
      <c r="C950" s="8"/>
      <c r="D950" s="8"/>
      <c r="E950" s="8"/>
      <c r="F950" s="8"/>
      <c r="G950" s="23"/>
      <c r="I950" s="22"/>
      <c r="J950" s="22"/>
      <c r="K950" s="8"/>
      <c r="L950" s="8"/>
      <c r="M950" s="8"/>
      <c r="N950" s="8"/>
      <c r="O950" s="8"/>
      <c r="P950" s="8"/>
      <c r="Q950" s="8"/>
    </row>
    <row r="951" spans="1:17" ht="15.75" customHeight="1" x14ac:dyDescent="0.2">
      <c r="A951" s="8"/>
      <c r="B951" s="8"/>
      <c r="C951" s="8"/>
      <c r="D951" s="8"/>
      <c r="E951" s="8"/>
      <c r="F951" s="8"/>
      <c r="G951" s="23"/>
      <c r="I951" s="22"/>
      <c r="J951" s="22"/>
      <c r="K951" s="8"/>
      <c r="L951" s="8"/>
      <c r="M951" s="8"/>
      <c r="N951" s="8"/>
      <c r="O951" s="8"/>
      <c r="P951" s="8"/>
      <c r="Q951" s="8"/>
    </row>
    <row r="952" spans="1:17" ht="15.75" customHeight="1" x14ac:dyDescent="0.2">
      <c r="A952" s="8"/>
      <c r="B952" s="8"/>
      <c r="C952" s="8"/>
      <c r="D952" s="8"/>
      <c r="E952" s="8"/>
      <c r="F952" s="8"/>
      <c r="G952" s="23"/>
      <c r="I952" s="22"/>
      <c r="J952" s="22"/>
      <c r="K952" s="8"/>
      <c r="L952" s="8"/>
      <c r="M952" s="8"/>
      <c r="N952" s="8"/>
      <c r="O952" s="8"/>
      <c r="P952" s="8"/>
      <c r="Q952" s="8"/>
    </row>
    <row r="953" spans="1:17" ht="15.75" customHeight="1" x14ac:dyDescent="0.2">
      <c r="A953" s="8"/>
      <c r="B953" s="8"/>
      <c r="C953" s="8"/>
      <c r="D953" s="8"/>
      <c r="E953" s="8"/>
      <c r="F953" s="8"/>
      <c r="G953" s="23"/>
      <c r="I953" s="22"/>
      <c r="J953" s="22"/>
      <c r="K953" s="8"/>
      <c r="L953" s="8"/>
      <c r="M953" s="8"/>
      <c r="N953" s="8"/>
      <c r="O953" s="8"/>
      <c r="P953" s="8"/>
      <c r="Q953" s="8"/>
    </row>
    <row r="954" spans="1:17" ht="15.75" customHeight="1" x14ac:dyDescent="0.2">
      <c r="A954" s="8"/>
      <c r="B954" s="8"/>
      <c r="C954" s="8"/>
      <c r="D954" s="8"/>
      <c r="E954" s="8"/>
      <c r="F954" s="8"/>
      <c r="G954" s="23"/>
      <c r="I954" s="22"/>
      <c r="J954" s="22"/>
      <c r="K954" s="8"/>
      <c r="L954" s="8"/>
      <c r="M954" s="8"/>
      <c r="N954" s="8"/>
      <c r="O954" s="8"/>
      <c r="P954" s="8"/>
      <c r="Q954" s="8"/>
    </row>
    <row r="955" spans="1:17" ht="15.75" customHeight="1" x14ac:dyDescent="0.2">
      <c r="A955" s="8"/>
      <c r="B955" s="8"/>
      <c r="C955" s="8"/>
      <c r="D955" s="8"/>
      <c r="E955" s="8"/>
      <c r="F955" s="8"/>
      <c r="G955" s="23"/>
      <c r="I955" s="22"/>
      <c r="J955" s="22"/>
      <c r="K955" s="8"/>
      <c r="L955" s="8"/>
      <c r="M955" s="8"/>
      <c r="N955" s="8"/>
      <c r="O955" s="8"/>
      <c r="P955" s="8"/>
      <c r="Q955" s="8"/>
    </row>
    <row r="956" spans="1:17" ht="15.75" customHeight="1" x14ac:dyDescent="0.2">
      <c r="A956" s="8"/>
      <c r="B956" s="8"/>
      <c r="C956" s="8"/>
      <c r="D956" s="8"/>
      <c r="E956" s="8"/>
      <c r="F956" s="8"/>
      <c r="G956" s="23"/>
      <c r="I956" s="22"/>
      <c r="J956" s="22"/>
      <c r="K956" s="8"/>
      <c r="L956" s="8"/>
      <c r="M956" s="8"/>
      <c r="N956" s="8"/>
      <c r="O956" s="8"/>
      <c r="P956" s="8"/>
      <c r="Q956" s="8"/>
    </row>
    <row r="957" spans="1:17" ht="15.75" customHeight="1" x14ac:dyDescent="0.2">
      <c r="A957" s="8"/>
      <c r="B957" s="8"/>
      <c r="C957" s="8"/>
      <c r="D957" s="8"/>
      <c r="E957" s="8"/>
      <c r="F957" s="8"/>
      <c r="G957" s="23"/>
      <c r="I957" s="22"/>
      <c r="J957" s="22"/>
      <c r="K957" s="8"/>
      <c r="L957" s="8"/>
      <c r="M957" s="8"/>
      <c r="N957" s="8"/>
      <c r="O957" s="8"/>
      <c r="P957" s="8"/>
      <c r="Q957" s="8"/>
    </row>
    <row r="958" spans="1:17" ht="15.75" customHeight="1" x14ac:dyDescent="0.2">
      <c r="A958" s="8"/>
      <c r="B958" s="8"/>
      <c r="C958" s="8"/>
      <c r="D958" s="8"/>
      <c r="E958" s="8"/>
      <c r="F958" s="8"/>
      <c r="G958" s="23"/>
      <c r="I958" s="22"/>
      <c r="J958" s="22"/>
      <c r="K958" s="8"/>
      <c r="L958" s="8"/>
      <c r="M958" s="8"/>
      <c r="N958" s="8"/>
      <c r="O958" s="8"/>
      <c r="P958" s="8"/>
      <c r="Q958" s="8"/>
    </row>
    <row r="959" spans="1:17" ht="15.75" customHeight="1" x14ac:dyDescent="0.2">
      <c r="A959" s="8"/>
      <c r="B959" s="8"/>
      <c r="C959" s="8"/>
      <c r="D959" s="8"/>
      <c r="E959" s="8"/>
      <c r="F959" s="8"/>
      <c r="G959" s="23"/>
      <c r="I959" s="22"/>
      <c r="J959" s="22"/>
      <c r="K959" s="8"/>
      <c r="L959" s="8"/>
      <c r="M959" s="8"/>
      <c r="N959" s="8"/>
      <c r="O959" s="8"/>
      <c r="P959" s="8"/>
      <c r="Q959" s="8"/>
    </row>
    <row r="960" spans="1:17" ht="15.75" customHeight="1" x14ac:dyDescent="0.2">
      <c r="A960" s="8"/>
      <c r="B960" s="8"/>
      <c r="C960" s="8"/>
      <c r="D960" s="8"/>
      <c r="E960" s="8"/>
      <c r="F960" s="8"/>
      <c r="G960" s="23"/>
      <c r="I960" s="22"/>
      <c r="J960" s="22"/>
      <c r="K960" s="8"/>
      <c r="L960" s="8"/>
      <c r="M960" s="8"/>
      <c r="N960" s="8"/>
      <c r="O960" s="8"/>
      <c r="P960" s="8"/>
      <c r="Q960" s="8"/>
    </row>
    <row r="961" spans="1:17" ht="15.75" customHeight="1" x14ac:dyDescent="0.2">
      <c r="A961" s="8"/>
      <c r="B961" s="8"/>
      <c r="C961" s="8"/>
      <c r="D961" s="8"/>
      <c r="E961" s="8"/>
      <c r="F961" s="8"/>
      <c r="G961" s="23"/>
      <c r="I961" s="22"/>
      <c r="J961" s="22"/>
      <c r="K961" s="8"/>
      <c r="L961" s="8"/>
      <c r="M961" s="8"/>
      <c r="N961" s="8"/>
      <c r="O961" s="8"/>
      <c r="P961" s="8"/>
      <c r="Q961" s="8"/>
    </row>
    <row r="962" spans="1:17" ht="15.75" customHeight="1" x14ac:dyDescent="0.2">
      <c r="A962" s="8"/>
      <c r="B962" s="8"/>
      <c r="C962" s="8"/>
      <c r="D962" s="8"/>
      <c r="E962" s="8"/>
      <c r="F962" s="8"/>
      <c r="G962" s="23"/>
      <c r="I962" s="22"/>
      <c r="J962" s="22"/>
      <c r="K962" s="8"/>
      <c r="L962" s="8"/>
      <c r="M962" s="8"/>
      <c r="N962" s="8"/>
      <c r="O962" s="8"/>
      <c r="P962" s="8"/>
      <c r="Q962" s="8"/>
    </row>
    <row r="963" spans="1:17" ht="15.75" customHeight="1" x14ac:dyDescent="0.2">
      <c r="A963" s="8"/>
      <c r="B963" s="8"/>
      <c r="C963" s="8"/>
      <c r="D963" s="8"/>
      <c r="E963" s="8"/>
      <c r="F963" s="8"/>
      <c r="G963" s="23"/>
      <c r="I963" s="22"/>
      <c r="J963" s="22"/>
      <c r="K963" s="8"/>
      <c r="L963" s="8"/>
      <c r="M963" s="8"/>
      <c r="N963" s="8"/>
      <c r="O963" s="8"/>
      <c r="P963" s="8"/>
      <c r="Q963" s="8"/>
    </row>
    <row r="964" spans="1:17" ht="15.75" customHeight="1" x14ac:dyDescent="0.2">
      <c r="A964" s="8"/>
      <c r="B964" s="8"/>
      <c r="C964" s="8"/>
      <c r="D964" s="8"/>
      <c r="E964" s="8"/>
      <c r="F964" s="8"/>
      <c r="G964" s="23"/>
      <c r="I964" s="22"/>
      <c r="J964" s="22"/>
      <c r="K964" s="8"/>
      <c r="L964" s="8"/>
      <c r="M964" s="8"/>
      <c r="N964" s="8"/>
      <c r="O964" s="8"/>
      <c r="P964" s="8"/>
      <c r="Q964" s="8"/>
    </row>
    <row r="965" spans="1:17" ht="15.75" customHeight="1" x14ac:dyDescent="0.2">
      <c r="A965" s="8"/>
      <c r="B965" s="8"/>
      <c r="C965" s="8"/>
      <c r="D965" s="8"/>
      <c r="E965" s="8"/>
      <c r="F965" s="8"/>
      <c r="G965" s="23"/>
      <c r="I965" s="22"/>
      <c r="J965" s="22"/>
      <c r="K965" s="8"/>
      <c r="L965" s="8"/>
      <c r="M965" s="8"/>
      <c r="N965" s="8"/>
      <c r="O965" s="8"/>
      <c r="P965" s="8"/>
      <c r="Q965" s="8"/>
    </row>
    <row r="966" spans="1:17" ht="15.75" customHeight="1" x14ac:dyDescent="0.2">
      <c r="A966" s="8"/>
      <c r="B966" s="8"/>
      <c r="C966" s="8"/>
      <c r="D966" s="8"/>
      <c r="E966" s="8"/>
      <c r="F966" s="8"/>
      <c r="G966" s="23"/>
      <c r="I966" s="22"/>
      <c r="J966" s="22"/>
      <c r="K966" s="8"/>
      <c r="L966" s="8"/>
      <c r="M966" s="8"/>
      <c r="N966" s="8"/>
      <c r="O966" s="8"/>
      <c r="P966" s="8"/>
      <c r="Q966" s="8"/>
    </row>
    <row r="967" spans="1:17" ht="15.75" customHeight="1" x14ac:dyDescent="0.2">
      <c r="A967" s="8"/>
      <c r="B967" s="8"/>
      <c r="C967" s="8"/>
      <c r="D967" s="8"/>
      <c r="E967" s="8"/>
      <c r="F967" s="8"/>
      <c r="G967" s="23"/>
      <c r="I967" s="22"/>
      <c r="J967" s="22"/>
      <c r="K967" s="8"/>
      <c r="L967" s="8"/>
      <c r="M967" s="8"/>
      <c r="N967" s="8"/>
      <c r="O967" s="8"/>
      <c r="P967" s="8"/>
      <c r="Q967" s="8"/>
    </row>
    <row r="968" spans="1:17" ht="15.75" customHeight="1" x14ac:dyDescent="0.2">
      <c r="A968" s="8"/>
      <c r="B968" s="8"/>
      <c r="C968" s="8"/>
      <c r="D968" s="8"/>
      <c r="E968" s="8"/>
      <c r="F968" s="8"/>
      <c r="G968" s="23"/>
      <c r="I968" s="22"/>
      <c r="J968" s="22"/>
      <c r="K968" s="8"/>
      <c r="L968" s="8"/>
      <c r="M968" s="8"/>
      <c r="N968" s="8"/>
      <c r="O968" s="8"/>
      <c r="P968" s="8"/>
      <c r="Q968" s="8"/>
    </row>
    <row r="969" spans="1:17" ht="15.75" customHeight="1" x14ac:dyDescent="0.2">
      <c r="A969" s="8"/>
      <c r="B969" s="8"/>
      <c r="C969" s="8"/>
      <c r="D969" s="8"/>
      <c r="E969" s="8"/>
      <c r="F969" s="8"/>
      <c r="G969" s="23"/>
      <c r="I969" s="22"/>
      <c r="J969" s="22"/>
      <c r="K969" s="8"/>
      <c r="L969" s="8"/>
      <c r="M969" s="8"/>
      <c r="N969" s="8"/>
      <c r="O969" s="8"/>
      <c r="P969" s="8"/>
      <c r="Q969" s="8"/>
    </row>
    <row r="970" spans="1:17" ht="15.75" customHeight="1" x14ac:dyDescent="0.2">
      <c r="A970" s="8"/>
      <c r="B970" s="8"/>
      <c r="C970" s="8"/>
      <c r="D970" s="8"/>
      <c r="E970" s="8"/>
      <c r="F970" s="8"/>
      <c r="G970" s="23"/>
      <c r="I970" s="22"/>
      <c r="J970" s="22"/>
      <c r="K970" s="8"/>
      <c r="L970" s="8"/>
      <c r="M970" s="8"/>
      <c r="N970" s="8"/>
      <c r="O970" s="8"/>
      <c r="P970" s="8"/>
      <c r="Q970" s="8"/>
    </row>
    <row r="971" spans="1:17" ht="15.75" customHeight="1" x14ac:dyDescent="0.2">
      <c r="A971" s="8"/>
      <c r="B971" s="8"/>
      <c r="C971" s="8"/>
      <c r="D971" s="8"/>
      <c r="E971" s="8"/>
      <c r="F971" s="8"/>
      <c r="G971" s="23"/>
      <c r="I971" s="22"/>
      <c r="J971" s="22"/>
      <c r="K971" s="8"/>
      <c r="L971" s="8"/>
      <c r="M971" s="8"/>
      <c r="N971" s="8"/>
      <c r="O971" s="8"/>
      <c r="P971" s="8"/>
      <c r="Q971" s="8"/>
    </row>
    <row r="972" spans="1:17" ht="15.75" customHeight="1" x14ac:dyDescent="0.2">
      <c r="A972" s="8"/>
      <c r="B972" s="8"/>
      <c r="C972" s="8"/>
      <c r="D972" s="8"/>
      <c r="E972" s="8"/>
      <c r="F972" s="8"/>
      <c r="G972" s="23"/>
      <c r="I972" s="22"/>
      <c r="J972" s="22"/>
      <c r="K972" s="8"/>
      <c r="L972" s="8"/>
      <c r="M972" s="8"/>
      <c r="N972" s="8"/>
      <c r="O972" s="8"/>
      <c r="P972" s="8"/>
      <c r="Q972" s="8"/>
    </row>
    <row r="973" spans="1:17" ht="15.75" customHeight="1" x14ac:dyDescent="0.2">
      <c r="A973" s="8"/>
      <c r="B973" s="8"/>
      <c r="C973" s="8"/>
      <c r="D973" s="8"/>
      <c r="E973" s="8"/>
      <c r="F973" s="8"/>
      <c r="G973" s="23"/>
      <c r="I973" s="22"/>
      <c r="J973" s="22"/>
      <c r="K973" s="8"/>
      <c r="L973" s="8"/>
      <c r="M973" s="8"/>
      <c r="N973" s="8"/>
      <c r="O973" s="8"/>
      <c r="P973" s="8"/>
      <c r="Q973" s="8"/>
    </row>
    <row r="974" spans="1:17" ht="15.75" customHeight="1" x14ac:dyDescent="0.2">
      <c r="A974" s="8"/>
      <c r="B974" s="8"/>
      <c r="C974" s="8"/>
      <c r="D974" s="8"/>
      <c r="E974" s="8"/>
      <c r="F974" s="8"/>
      <c r="G974" s="23"/>
      <c r="I974" s="22"/>
      <c r="J974" s="22"/>
      <c r="K974" s="8"/>
      <c r="L974" s="8"/>
      <c r="M974" s="8"/>
      <c r="N974" s="8"/>
      <c r="O974" s="8"/>
      <c r="P974" s="8"/>
      <c r="Q974" s="8"/>
    </row>
    <row r="975" spans="1:17" ht="15.75" customHeight="1" x14ac:dyDescent="0.2">
      <c r="A975" s="8"/>
      <c r="B975" s="8"/>
      <c r="C975" s="8"/>
      <c r="D975" s="8"/>
      <c r="E975" s="8"/>
      <c r="F975" s="8"/>
      <c r="G975" s="23"/>
      <c r="I975" s="22"/>
      <c r="J975" s="22"/>
      <c r="K975" s="8"/>
      <c r="L975" s="8"/>
      <c r="M975" s="8"/>
      <c r="N975" s="8"/>
      <c r="O975" s="8"/>
      <c r="P975" s="8"/>
      <c r="Q975" s="8"/>
    </row>
    <row r="976" spans="1:17" ht="15.75" customHeight="1" x14ac:dyDescent="0.2">
      <c r="A976" s="8"/>
      <c r="B976" s="8"/>
      <c r="C976" s="8"/>
      <c r="D976" s="8"/>
      <c r="E976" s="8"/>
      <c r="F976" s="8"/>
      <c r="G976" s="23"/>
      <c r="I976" s="22"/>
      <c r="J976" s="22"/>
      <c r="K976" s="8"/>
      <c r="L976" s="8"/>
      <c r="M976" s="8"/>
      <c r="N976" s="8"/>
      <c r="O976" s="8"/>
      <c r="P976" s="8"/>
      <c r="Q976" s="8"/>
    </row>
    <row r="977" spans="1:17" ht="15.75" customHeight="1" x14ac:dyDescent="0.2">
      <c r="A977" s="8"/>
      <c r="B977" s="8"/>
      <c r="C977" s="8"/>
      <c r="D977" s="8"/>
      <c r="E977" s="8"/>
      <c r="F977" s="8"/>
      <c r="G977" s="23"/>
      <c r="I977" s="22"/>
      <c r="J977" s="22"/>
      <c r="K977" s="8"/>
      <c r="L977" s="8"/>
      <c r="M977" s="8"/>
      <c r="N977" s="8"/>
      <c r="O977" s="8"/>
      <c r="P977" s="8"/>
      <c r="Q977" s="8"/>
    </row>
    <row r="978" spans="1:17" ht="15.75" customHeight="1" x14ac:dyDescent="0.2">
      <c r="A978" s="8"/>
      <c r="B978" s="8"/>
      <c r="C978" s="8"/>
      <c r="D978" s="8"/>
      <c r="E978" s="8"/>
      <c r="F978" s="8"/>
      <c r="G978" s="23"/>
      <c r="I978" s="22"/>
      <c r="J978" s="22"/>
      <c r="K978" s="8"/>
      <c r="L978" s="8"/>
      <c r="M978" s="8"/>
      <c r="N978" s="8"/>
      <c r="O978" s="8"/>
      <c r="P978" s="8"/>
      <c r="Q978" s="8"/>
    </row>
    <row r="979" spans="1:17" ht="15.75" customHeight="1" x14ac:dyDescent="0.2">
      <c r="A979" s="8"/>
      <c r="B979" s="8"/>
      <c r="C979" s="8"/>
      <c r="D979" s="8"/>
      <c r="E979" s="8"/>
      <c r="F979" s="8"/>
      <c r="G979" s="23"/>
      <c r="I979" s="22"/>
      <c r="J979" s="22"/>
      <c r="K979" s="8"/>
      <c r="L979" s="8"/>
      <c r="M979" s="8"/>
      <c r="N979" s="8"/>
      <c r="O979" s="8"/>
      <c r="P979" s="8"/>
      <c r="Q979" s="8"/>
    </row>
    <row r="980" spans="1:17" ht="15.75" customHeight="1" x14ac:dyDescent="0.2">
      <c r="A980" s="8"/>
      <c r="B980" s="8"/>
      <c r="C980" s="8"/>
      <c r="D980" s="8"/>
      <c r="E980" s="8"/>
      <c r="F980" s="8"/>
      <c r="G980" s="23"/>
      <c r="I980" s="22"/>
      <c r="J980" s="22"/>
      <c r="K980" s="8"/>
      <c r="L980" s="8"/>
      <c r="M980" s="8"/>
      <c r="N980" s="8"/>
      <c r="O980" s="8"/>
      <c r="P980" s="8"/>
      <c r="Q980" s="8"/>
    </row>
    <row r="981" spans="1:17" ht="15.75" customHeight="1" x14ac:dyDescent="0.2">
      <c r="A981" s="8"/>
      <c r="B981" s="8"/>
      <c r="C981" s="8"/>
      <c r="D981" s="8"/>
      <c r="E981" s="8"/>
      <c r="F981" s="8"/>
      <c r="G981" s="23"/>
      <c r="I981" s="22"/>
      <c r="J981" s="22"/>
      <c r="K981" s="8"/>
      <c r="L981" s="8"/>
      <c r="M981" s="8"/>
      <c r="N981" s="8"/>
      <c r="O981" s="8"/>
      <c r="P981" s="8"/>
      <c r="Q981" s="8"/>
    </row>
    <row r="982" spans="1:17" ht="15.75" customHeight="1" x14ac:dyDescent="0.2">
      <c r="A982" s="8"/>
      <c r="B982" s="8"/>
      <c r="C982" s="8"/>
      <c r="D982" s="8"/>
      <c r="E982" s="8"/>
      <c r="F982" s="8"/>
      <c r="G982" s="23"/>
      <c r="I982" s="22"/>
      <c r="J982" s="22"/>
      <c r="K982" s="8"/>
      <c r="L982" s="8"/>
      <c r="M982" s="8"/>
      <c r="N982" s="8"/>
      <c r="O982" s="8"/>
      <c r="P982" s="8"/>
      <c r="Q982" s="8"/>
    </row>
    <row r="983" spans="1:17" ht="15.75" customHeight="1" x14ac:dyDescent="0.2">
      <c r="A983" s="8"/>
      <c r="B983" s="8"/>
      <c r="C983" s="8"/>
      <c r="D983" s="8"/>
      <c r="E983" s="8"/>
      <c r="F983" s="8"/>
      <c r="G983" s="23"/>
      <c r="I983" s="22"/>
      <c r="J983" s="22"/>
      <c r="K983" s="8"/>
      <c r="L983" s="8"/>
      <c r="M983" s="8"/>
      <c r="N983" s="8"/>
      <c r="O983" s="8"/>
      <c r="P983" s="8"/>
      <c r="Q983" s="8"/>
    </row>
    <row r="984" spans="1:17" ht="15.75" customHeight="1" x14ac:dyDescent="0.2">
      <c r="A984" s="8"/>
      <c r="B984" s="8"/>
      <c r="C984" s="8"/>
      <c r="D984" s="8"/>
      <c r="E984" s="8"/>
      <c r="F984" s="8"/>
      <c r="G984" s="23"/>
      <c r="I984" s="22"/>
      <c r="J984" s="22"/>
      <c r="K984" s="8"/>
      <c r="L984" s="8"/>
      <c r="M984" s="8"/>
      <c r="N984" s="8"/>
      <c r="O984" s="8"/>
      <c r="P984" s="8"/>
      <c r="Q984" s="8"/>
    </row>
    <row r="985" spans="1:17" ht="15.75" customHeight="1" x14ac:dyDescent="0.2">
      <c r="A985" s="8"/>
      <c r="B985" s="8"/>
      <c r="C985" s="8"/>
      <c r="D985" s="8"/>
      <c r="E985" s="8"/>
      <c r="F985" s="8"/>
      <c r="G985" s="23"/>
      <c r="I985" s="22"/>
      <c r="J985" s="22"/>
      <c r="K985" s="8"/>
      <c r="L985" s="8"/>
      <c r="M985" s="8"/>
      <c r="N985" s="8"/>
      <c r="O985" s="8"/>
      <c r="P985" s="8"/>
      <c r="Q985" s="8"/>
    </row>
    <row r="986" spans="1:17" ht="15.75" customHeight="1" x14ac:dyDescent="0.2">
      <c r="A986" s="8"/>
      <c r="B986" s="8"/>
      <c r="C986" s="8"/>
      <c r="D986" s="8"/>
      <c r="E986" s="8"/>
      <c r="F986" s="8"/>
      <c r="G986" s="23"/>
      <c r="I986" s="22"/>
      <c r="J986" s="22"/>
      <c r="K986" s="8"/>
      <c r="L986" s="8"/>
      <c r="M986" s="8"/>
      <c r="N986" s="8"/>
      <c r="O986" s="8"/>
      <c r="P986" s="8"/>
      <c r="Q986" s="8"/>
    </row>
    <row r="987" spans="1:17" ht="15.75" customHeight="1" x14ac:dyDescent="0.2">
      <c r="A987" s="8"/>
      <c r="B987" s="8"/>
      <c r="C987" s="8"/>
      <c r="D987" s="8"/>
      <c r="E987" s="8"/>
      <c r="F987" s="8"/>
      <c r="G987" s="23"/>
      <c r="I987" s="22"/>
      <c r="J987" s="22"/>
      <c r="K987" s="8"/>
      <c r="L987" s="8"/>
      <c r="M987" s="8"/>
      <c r="N987" s="8"/>
      <c r="O987" s="8"/>
      <c r="P987" s="8"/>
      <c r="Q987" s="8"/>
    </row>
    <row r="988" spans="1:17" ht="15.75" customHeight="1" x14ac:dyDescent="0.2">
      <c r="A988" s="8"/>
      <c r="B988" s="8"/>
      <c r="C988" s="8"/>
      <c r="D988" s="8"/>
      <c r="E988" s="8"/>
      <c r="F988" s="8"/>
      <c r="G988" s="23"/>
      <c r="I988" s="22"/>
      <c r="J988" s="22"/>
      <c r="K988" s="8"/>
      <c r="L988" s="8"/>
      <c r="M988" s="8"/>
      <c r="N988" s="8"/>
      <c r="O988" s="8"/>
      <c r="P988" s="8"/>
      <c r="Q988" s="8"/>
    </row>
    <row r="989" spans="1:17" ht="15.75" customHeight="1" x14ac:dyDescent="0.2">
      <c r="A989" s="8"/>
      <c r="B989" s="8"/>
      <c r="C989" s="8"/>
      <c r="D989" s="8"/>
      <c r="E989" s="8"/>
      <c r="F989" s="8"/>
      <c r="G989" s="23"/>
      <c r="I989" s="22"/>
      <c r="J989" s="22"/>
      <c r="K989" s="8"/>
      <c r="L989" s="8"/>
      <c r="M989" s="8"/>
      <c r="N989" s="8"/>
      <c r="O989" s="8"/>
      <c r="P989" s="8"/>
      <c r="Q989" s="8"/>
    </row>
    <row r="990" spans="1:17" ht="15.75" customHeight="1" x14ac:dyDescent="0.2">
      <c r="A990" s="8"/>
      <c r="B990" s="8"/>
      <c r="C990" s="8"/>
      <c r="D990" s="8"/>
      <c r="E990" s="8"/>
      <c r="F990" s="8"/>
      <c r="G990" s="23"/>
      <c r="I990" s="22"/>
      <c r="J990" s="22"/>
      <c r="K990" s="8"/>
      <c r="L990" s="8"/>
      <c r="M990" s="8"/>
      <c r="N990" s="8"/>
      <c r="O990" s="8"/>
      <c r="P990" s="8"/>
      <c r="Q990" s="8"/>
    </row>
    <row r="991" spans="1:17" ht="15.75" customHeight="1" x14ac:dyDescent="0.2">
      <c r="A991" s="8"/>
      <c r="B991" s="8"/>
      <c r="C991" s="8"/>
      <c r="D991" s="8"/>
      <c r="E991" s="8"/>
      <c r="F991" s="8"/>
      <c r="G991" s="23"/>
      <c r="I991" s="22"/>
      <c r="J991" s="22"/>
      <c r="K991" s="8"/>
      <c r="L991" s="8"/>
      <c r="M991" s="8"/>
      <c r="N991" s="8"/>
      <c r="O991" s="8"/>
      <c r="P991" s="8"/>
      <c r="Q991" s="8"/>
    </row>
    <row r="992" spans="1:17" ht="15.75" customHeight="1" x14ac:dyDescent="0.2">
      <c r="A992" s="8"/>
      <c r="B992" s="8"/>
      <c r="C992" s="8"/>
      <c r="D992" s="8"/>
      <c r="E992" s="8"/>
      <c r="F992" s="8"/>
      <c r="G992" s="23"/>
      <c r="I992" s="22"/>
      <c r="J992" s="22"/>
      <c r="K992" s="8"/>
      <c r="L992" s="8"/>
      <c r="M992" s="8"/>
      <c r="N992" s="8"/>
      <c r="O992" s="8"/>
      <c r="P992" s="8"/>
      <c r="Q992" s="8"/>
    </row>
    <row r="993" spans="1:17" ht="15.75" customHeight="1" x14ac:dyDescent="0.2">
      <c r="A993" s="8"/>
      <c r="B993" s="8"/>
      <c r="C993" s="8"/>
      <c r="D993" s="8"/>
      <c r="E993" s="8"/>
      <c r="F993" s="8"/>
      <c r="G993" s="23"/>
      <c r="I993" s="22"/>
      <c r="J993" s="22"/>
      <c r="K993" s="8"/>
      <c r="L993" s="8"/>
      <c r="M993" s="8"/>
      <c r="N993" s="8"/>
      <c r="O993" s="8"/>
      <c r="P993" s="8"/>
      <c r="Q993" s="8"/>
    </row>
    <row r="994" spans="1:17" ht="15.75" customHeight="1" x14ac:dyDescent="0.2">
      <c r="A994" s="8"/>
      <c r="B994" s="8"/>
      <c r="C994" s="8"/>
      <c r="D994" s="8"/>
      <c r="E994" s="8"/>
      <c r="F994" s="8"/>
      <c r="G994" s="23"/>
      <c r="I994" s="22"/>
      <c r="J994" s="22"/>
      <c r="K994" s="8"/>
      <c r="L994" s="8"/>
      <c r="M994" s="8"/>
      <c r="N994" s="8"/>
      <c r="O994" s="8"/>
      <c r="P994" s="8"/>
      <c r="Q994" s="8"/>
    </row>
    <row r="995" spans="1:17" ht="15.75" customHeight="1" x14ac:dyDescent="0.2">
      <c r="A995" s="8"/>
      <c r="B995" s="8"/>
      <c r="C995" s="8"/>
      <c r="D995" s="8"/>
      <c r="E995" s="8"/>
      <c r="F995" s="8"/>
      <c r="G995" s="23"/>
      <c r="I995" s="22"/>
      <c r="J995" s="22"/>
      <c r="K995" s="8"/>
      <c r="L995" s="8"/>
      <c r="M995" s="8"/>
      <c r="N995" s="8"/>
      <c r="O995" s="8"/>
      <c r="P995" s="8"/>
      <c r="Q995" s="8"/>
    </row>
    <row r="996" spans="1:17" ht="15.75" customHeight="1" x14ac:dyDescent="0.2">
      <c r="A996" s="8"/>
      <c r="B996" s="8"/>
      <c r="C996" s="8"/>
      <c r="D996" s="8"/>
      <c r="E996" s="8"/>
      <c r="F996" s="8"/>
      <c r="G996" s="23"/>
      <c r="I996" s="22"/>
      <c r="J996" s="22"/>
      <c r="K996" s="8"/>
      <c r="L996" s="8"/>
      <c r="M996" s="8"/>
      <c r="N996" s="8"/>
      <c r="O996" s="8"/>
      <c r="P996" s="8"/>
      <c r="Q996" s="8"/>
    </row>
    <row r="997" spans="1:17" ht="15.75" customHeight="1" x14ac:dyDescent="0.2">
      <c r="A997" s="8"/>
      <c r="B997" s="8"/>
      <c r="C997" s="8"/>
      <c r="D997" s="8"/>
      <c r="E997" s="8"/>
      <c r="F997" s="8"/>
      <c r="G997" s="23"/>
      <c r="I997" s="22"/>
      <c r="J997" s="22"/>
      <c r="K997" s="8"/>
      <c r="L997" s="8"/>
      <c r="M997" s="8"/>
      <c r="N997" s="8"/>
      <c r="O997" s="8"/>
      <c r="P997" s="8"/>
      <c r="Q997" s="8"/>
    </row>
    <row r="998" spans="1:17" ht="15.75" customHeight="1" x14ac:dyDescent="0.2">
      <c r="A998" s="8"/>
      <c r="B998" s="8"/>
      <c r="C998" s="8"/>
      <c r="D998" s="8"/>
      <c r="E998" s="8"/>
      <c r="F998" s="8"/>
      <c r="G998" s="23"/>
      <c r="I998" s="22"/>
      <c r="J998" s="22"/>
      <c r="K998" s="8"/>
      <c r="L998" s="8"/>
      <c r="M998" s="8"/>
      <c r="N998" s="8"/>
      <c r="O998" s="8"/>
      <c r="P998" s="8"/>
      <c r="Q998" s="8"/>
    </row>
    <row r="999" spans="1:17" ht="15.75" customHeight="1" x14ac:dyDescent="0.2">
      <c r="A999" s="8"/>
      <c r="B999" s="8"/>
      <c r="C999" s="8"/>
      <c r="D999" s="8"/>
      <c r="E999" s="8"/>
      <c r="F999" s="8"/>
      <c r="G999" s="23"/>
      <c r="I999" s="22"/>
      <c r="J999" s="22"/>
      <c r="K999" s="8"/>
      <c r="L999" s="8"/>
      <c r="M999" s="8"/>
      <c r="N999" s="8"/>
      <c r="O999" s="8"/>
      <c r="P999" s="8"/>
      <c r="Q999" s="8"/>
    </row>
    <row r="1000" spans="1:17" ht="15.75" customHeight="1" x14ac:dyDescent="0.2">
      <c r="A1000" s="8"/>
      <c r="B1000" s="8"/>
      <c r="C1000" s="8"/>
      <c r="D1000" s="8"/>
      <c r="E1000" s="8"/>
      <c r="F1000" s="8"/>
      <c r="G1000" s="23"/>
      <c r="I1000" s="22"/>
      <c r="J1000" s="22"/>
      <c r="K1000" s="8"/>
      <c r="L1000" s="8"/>
      <c r="M1000" s="8"/>
      <c r="N1000" s="8"/>
      <c r="O1000" s="8"/>
      <c r="P1000" s="8"/>
      <c r="Q1000" s="8"/>
    </row>
  </sheetData>
  <mergeCells count="43">
    <mergeCell ref="L80:L81"/>
    <mergeCell ref="L82:L95"/>
    <mergeCell ref="L96:L97"/>
    <mergeCell ref="J20:J21"/>
    <mergeCell ref="K20:K21"/>
    <mergeCell ref="L25:L34"/>
    <mergeCell ref="L35:L47"/>
    <mergeCell ref="L48:L56"/>
    <mergeCell ref="L57:L74"/>
    <mergeCell ref="L75:L79"/>
    <mergeCell ref="O19:O21"/>
    <mergeCell ref="P19:P23"/>
    <mergeCell ref="A20:A21"/>
    <mergeCell ref="B20:B21"/>
    <mergeCell ref="C20:C21"/>
    <mergeCell ref="D20:D21"/>
    <mergeCell ref="E20:E21"/>
    <mergeCell ref="F20:F21"/>
    <mergeCell ref="O2:O3"/>
    <mergeCell ref="P2:P3"/>
    <mergeCell ref="A2:A3"/>
    <mergeCell ref="B2:B3"/>
    <mergeCell ref="C2:C3"/>
    <mergeCell ref="D2:D3"/>
    <mergeCell ref="E2:E3"/>
    <mergeCell ref="F2:F3"/>
    <mergeCell ref="G2:G3"/>
    <mergeCell ref="N19:N21"/>
    <mergeCell ref="I2:I3"/>
    <mergeCell ref="J2:J3"/>
    <mergeCell ref="K2:K3"/>
    <mergeCell ref="L2:L3"/>
    <mergeCell ref="M2:M3"/>
    <mergeCell ref="G20:G21"/>
    <mergeCell ref="I20:I21"/>
    <mergeCell ref="L20:L21"/>
    <mergeCell ref="M20:M21"/>
    <mergeCell ref="A12:B12"/>
    <mergeCell ref="A14:B14"/>
    <mergeCell ref="A15:B15"/>
    <mergeCell ref="A16:B16"/>
    <mergeCell ref="A17:B17"/>
    <mergeCell ref="I19:K19"/>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OPTIONAL</vt:lpstr>
      <vt:lpstr>Grade 1</vt:lpstr>
      <vt:lpstr>Grade 2</vt:lpstr>
      <vt:lpstr>Grade 3</vt:lpstr>
      <vt:lpstr>Grade 4</vt:lpstr>
      <vt:lpstr>Grade 5</vt:lpstr>
      <vt:lpstr>Grade 6</vt:lpstr>
      <vt:lpstr>Created, Pending Review</vt:lpstr>
      <vt:lpstr>Strands Distribution</vt:lpstr>
      <vt:lpstr>Already Created</vt:lpstr>
      <vt:lpstr>Notes (Evonne)</vt:lpstr>
      <vt:lpstr>PH Curriculum</vt:lpstr>
      <vt:lpstr>Missing Practices</vt:lpstr>
      <vt:lpstr>Comments for Vendor</vt:lpstr>
      <vt:lpstr>Deployment_3Feb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Liew, Mei Teng</dc:creator>
  <cp:lastModifiedBy>Abhishek Serjam</cp:lastModifiedBy>
  <dcterms:created xsi:type="dcterms:W3CDTF">2022-09-19T07:21:18Z</dcterms:created>
  <dcterms:modified xsi:type="dcterms:W3CDTF">2026-10-06T02:46:06Z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0x01010094B004EEF0C66C478754F458419410C5</vt:lpwstr>
  </property>
  <property fmtid="{D5CDD505-2E9C-101B-9397-08002B2CF9AE}" pid="3" name="MediaServiceImageTags">
    <vt:lpwstr/>
  </property>
</Properties>
</file>